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6"/>
  <workbookPr/>
  <mc:AlternateContent xmlns:mc="http://schemas.openxmlformats.org/markup-compatibility/2006">
    <mc:Choice Requires="x15">
      <x15ac:absPath xmlns:x15ac="http://schemas.microsoft.com/office/spreadsheetml/2010/11/ac" url="C:\Users\MANOJ\Data Scientist\MIS Analyst and Data Analyst\Project\Excel Project\"/>
    </mc:Choice>
  </mc:AlternateContent>
  <xr:revisionPtr revIDLastSave="0" documentId="13_ncr:1_{5C889B37-B7F4-4705-A450-506F40D8F01E}" xr6:coauthVersionLast="47" xr6:coauthVersionMax="47" xr10:uidLastSave="{00000000-0000-0000-0000-000000000000}"/>
  <bookViews>
    <workbookView xWindow="-108" yWindow="-108" windowWidth="23256" windowHeight="12456" tabRatio="805" activeTab="7" xr2:uid="{00000000-000D-0000-FFFF-FFFF00000000}"/>
  </bookViews>
  <sheets>
    <sheet name="Objectives" sheetId="3" r:id="rId1"/>
    <sheet name="KPIs" sheetId="8" r:id="rId2"/>
    <sheet name="Raw_Data" sheetId="1" r:id="rId3"/>
    <sheet name="Clean_Data" sheetId="2" r:id="rId4"/>
    <sheet name="Preprocessing" sheetId="4" r:id="rId5"/>
    <sheet name="Sheet1" sheetId="7" r:id="rId6"/>
    <sheet name="KPI Metrics" sheetId="5" r:id="rId7"/>
    <sheet name="Pivot" sheetId="10" r:id="rId8"/>
    <sheet name="Dashboard" sheetId="9" r:id="rId9"/>
  </sheets>
  <definedNames>
    <definedName name="_xlnm._FilterDatabase" localSheetId="3" hidden="1">Clean_Data!$A$1:$U$418</definedName>
    <definedName name="_xlnm._FilterDatabase" localSheetId="4" hidden="1">Preprocessing!$A$1:$AG$418</definedName>
    <definedName name="_xlnm._FilterDatabase" localSheetId="5" hidden="1">Sheet1!$A$1:$C$81</definedName>
    <definedName name="_xlchart.v5.0" hidden="1">Pivot!$D$36</definedName>
    <definedName name="_xlchart.v5.1" hidden="1">Pivot!$D$37:$D$68</definedName>
    <definedName name="_xlchart.v5.2" hidden="1">Pivot!$E$36</definedName>
    <definedName name="_xlchart.v5.3" hidden="1">Pivot!$E$37:$E$68</definedName>
    <definedName name="Slicer_Customer_Segment">#N/A</definedName>
    <definedName name="Slicer_Months__Date">#N/A</definedName>
    <definedName name="Slicer_Years__D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7" i="10" l="1" a="1"/>
  <c r="D37" i="10" s="1"/>
  <c r="B6" i="5"/>
  <c r="AH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8" i="4"/>
  <c r="AH349" i="4"/>
  <c r="AH350" i="4"/>
  <c r="AH351"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6" i="4"/>
  <c r="AH377" i="4"/>
  <c r="AH378" i="4"/>
  <c r="AH379" i="4"/>
  <c r="AH380" i="4"/>
  <c r="AH381" i="4"/>
  <c r="AH382" i="4"/>
  <c r="AH383" i="4"/>
  <c r="AH384" i="4"/>
  <c r="AH385" i="4"/>
  <c r="AH386" i="4"/>
  <c r="AH387" i="4"/>
  <c r="AH388" i="4"/>
  <c r="AH389" i="4"/>
  <c r="AH390" i="4"/>
  <c r="AH391" i="4"/>
  <c r="AH392" i="4"/>
  <c r="AH393" i="4"/>
  <c r="AH394" i="4"/>
  <c r="AH395" i="4"/>
  <c r="AH396" i="4"/>
  <c r="AH397" i="4"/>
  <c r="AH398" i="4"/>
  <c r="AH399" i="4"/>
  <c r="AH400" i="4"/>
  <c r="AH401" i="4"/>
  <c r="AH402" i="4"/>
  <c r="AH403" i="4"/>
  <c r="AH404" i="4"/>
  <c r="AH405" i="4"/>
  <c r="AH406" i="4"/>
  <c r="AH407" i="4"/>
  <c r="AH408" i="4"/>
  <c r="AH409" i="4"/>
  <c r="AH410" i="4"/>
  <c r="AH411" i="4"/>
  <c r="AH412" i="4"/>
  <c r="AH413" i="4"/>
  <c r="AH414" i="4"/>
  <c r="AH415" i="4"/>
  <c r="AH416" i="4"/>
  <c r="AH417" i="4"/>
  <c r="AH418" i="4"/>
  <c r="AH2" i="4"/>
  <c r="N43" i="5" l="1"/>
  <c r="N44" i="5"/>
  <c r="N45" i="5"/>
  <c r="N46" i="5"/>
  <c r="N47" i="5"/>
  <c r="N48" i="5"/>
  <c r="N49" i="5"/>
  <c r="N50" i="5"/>
  <c r="N51" i="5"/>
  <c r="N52" i="5"/>
  <c r="N53" i="5"/>
  <c r="N54" i="5"/>
  <c r="N55" i="5"/>
  <c r="N56" i="5"/>
  <c r="N57" i="5"/>
  <c r="N58" i="5"/>
  <c r="N59" i="5"/>
  <c r="N42" i="5"/>
  <c r="M43" i="5"/>
  <c r="M44" i="5"/>
  <c r="M45" i="5"/>
  <c r="M46" i="5"/>
  <c r="M47" i="5"/>
  <c r="M48" i="5"/>
  <c r="M49" i="5"/>
  <c r="M50" i="5"/>
  <c r="M51" i="5"/>
  <c r="M52" i="5"/>
  <c r="M53" i="5"/>
  <c r="M54" i="5"/>
  <c r="M55" i="5"/>
  <c r="M56" i="5"/>
  <c r="M57" i="5"/>
  <c r="M58" i="5"/>
  <c r="M59" i="5"/>
  <c r="M42" i="5"/>
  <c r="L43" i="5"/>
  <c r="L44" i="5"/>
  <c r="L45" i="5"/>
  <c r="L46" i="5"/>
  <c r="L47" i="5"/>
  <c r="L48" i="5"/>
  <c r="L49" i="5"/>
  <c r="L50" i="5"/>
  <c r="L51" i="5"/>
  <c r="L52" i="5"/>
  <c r="L53" i="5"/>
  <c r="L54" i="5"/>
  <c r="L55" i="5"/>
  <c r="L56" i="5"/>
  <c r="L57" i="5"/>
  <c r="L58" i="5"/>
  <c r="L59" i="5"/>
  <c r="L42" i="5"/>
  <c r="N34" i="5"/>
  <c r="N35" i="5"/>
  <c r="N36" i="5"/>
  <c r="N33" i="5"/>
  <c r="K34" i="5"/>
  <c r="K35" i="5"/>
  <c r="K36" i="5"/>
  <c r="K33" i="5"/>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2" i="4"/>
  <c r="G49" i="5"/>
  <c r="H49" i="5"/>
  <c r="I49" i="5" s="1"/>
  <c r="G50" i="5"/>
  <c r="H50" i="5"/>
  <c r="I50" i="5" s="1"/>
  <c r="G41" i="5"/>
  <c r="H41" i="5"/>
  <c r="I41" i="5" s="1"/>
  <c r="G42" i="5"/>
  <c r="H42" i="5"/>
  <c r="I42" i="5" s="1"/>
  <c r="G43" i="5"/>
  <c r="H43" i="5"/>
  <c r="I43" i="5" s="1"/>
  <c r="G44" i="5"/>
  <c r="H44" i="5"/>
  <c r="G45" i="5"/>
  <c r="H45" i="5"/>
  <c r="I45" i="5" s="1"/>
  <c r="B41" i="5"/>
  <c r="C41" i="5"/>
  <c r="D41" i="5" s="1"/>
  <c r="B42" i="5"/>
  <c r="C42" i="5"/>
  <c r="D42" i="5" s="1"/>
  <c r="B43" i="5"/>
  <c r="C43" i="5"/>
  <c r="D43" i="5" s="1"/>
  <c r="B44" i="5"/>
  <c r="C44" i="5"/>
  <c r="D44" i="5" s="1"/>
  <c r="B45" i="5"/>
  <c r="C45" i="5"/>
  <c r="D45" i="5" s="1"/>
  <c r="B46" i="5"/>
  <c r="C46" i="5"/>
  <c r="D46" i="5" s="1"/>
  <c r="B47" i="5"/>
  <c r="C47" i="5"/>
  <c r="B48" i="5"/>
  <c r="C48" i="5"/>
  <c r="D48" i="5" s="1"/>
  <c r="B49" i="5"/>
  <c r="C49" i="5"/>
  <c r="B50" i="5"/>
  <c r="C50" i="5"/>
  <c r="B51" i="5"/>
  <c r="C51" i="5"/>
  <c r="D51" i="5" s="1"/>
  <c r="B52" i="5"/>
  <c r="C52" i="5"/>
  <c r="D52" i="5" s="1"/>
  <c r="B53" i="5"/>
  <c r="C53" i="5"/>
  <c r="D53" i="5" s="1"/>
  <c r="B54" i="5"/>
  <c r="C54" i="5"/>
  <c r="B55" i="5"/>
  <c r="C55" i="5"/>
  <c r="B56" i="5"/>
  <c r="C56" i="5"/>
  <c r="D56" i="5" s="1"/>
  <c r="B57" i="5"/>
  <c r="C57" i="5"/>
  <c r="D57" i="5" s="1"/>
  <c r="B58" i="5"/>
  <c r="C58" i="5"/>
  <c r="D58" i="5" s="1"/>
  <c r="H34" i="5"/>
  <c r="H35" i="5"/>
  <c r="H36" i="5"/>
  <c r="H33" i="5"/>
  <c r="E34" i="5"/>
  <c r="E35" i="5"/>
  <c r="E36" i="5"/>
  <c r="E33" i="5"/>
  <c r="B34" i="5"/>
  <c r="B35" i="5"/>
  <c r="B36" i="5"/>
  <c r="B33" i="5"/>
  <c r="I58" i="5" l="1" a="1"/>
  <c r="I58" i="5" s="1"/>
  <c r="I44" i="5"/>
  <c r="I57" i="5" s="1" a="1"/>
  <c r="I57" i="5" s="1"/>
  <c r="D47" i="5"/>
  <c r="D55" i="5"/>
  <c r="D50" i="5"/>
  <c r="D54" i="5"/>
  <c r="D49" i="5"/>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2"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I56" i="5" l="1" a="1"/>
  <c r="I56" i="5" s="1"/>
  <c r="M25" i="5"/>
  <c r="N25" i="5" s="1"/>
  <c r="M20" i="5"/>
  <c r="M21" i="5"/>
  <c r="N21" i="5" s="1"/>
  <c r="M22" i="5"/>
  <c r="N22" i="5" s="1"/>
  <c r="M23" i="5"/>
  <c r="N23" i="5" s="1"/>
  <c r="M24" i="5"/>
  <c r="N24" i="5" s="1"/>
  <c r="M13" i="5"/>
  <c r="M14" i="5"/>
  <c r="M15" i="5"/>
  <c r="M16" i="5"/>
  <c r="M17" i="5"/>
  <c r="M18" i="5"/>
  <c r="M11" i="5"/>
  <c r="M19" i="5"/>
  <c r="M12" i="5"/>
  <c r="K28" i="5"/>
  <c r="K27" i="5"/>
  <c r="H27" i="5"/>
  <c r="H28" i="5"/>
  <c r="K21" i="5"/>
  <c r="H21" i="5"/>
  <c r="K12" i="5"/>
  <c r="K13" i="5"/>
  <c r="K14" i="5"/>
  <c r="K15" i="5"/>
  <c r="K11" i="5"/>
  <c r="H12" i="5"/>
  <c r="H13" i="5"/>
  <c r="H14" i="5"/>
  <c r="H15" i="5"/>
  <c r="H11" i="5"/>
  <c r="E12" i="5"/>
  <c r="E13" i="5"/>
  <c r="E14" i="5"/>
  <c r="E15" i="5"/>
  <c r="E16" i="5"/>
  <c r="E17" i="5"/>
  <c r="E18" i="5"/>
  <c r="E19" i="5"/>
  <c r="E20" i="5"/>
  <c r="E21" i="5"/>
  <c r="E22" i="5"/>
  <c r="E23" i="5"/>
  <c r="E24" i="5"/>
  <c r="E25" i="5"/>
  <c r="E26" i="5"/>
  <c r="E27" i="5"/>
  <c r="E28" i="5"/>
  <c r="E11" i="5"/>
  <c r="B12" i="5"/>
  <c r="B13" i="5"/>
  <c r="B14" i="5"/>
  <c r="B15" i="5"/>
  <c r="B16" i="5"/>
  <c r="B17" i="5"/>
  <c r="B18" i="5"/>
  <c r="B19" i="5"/>
  <c r="B20" i="5"/>
  <c r="B21" i="5"/>
  <c r="B22" i="5"/>
  <c r="B23" i="5"/>
  <c r="B24" i="5"/>
  <c r="B25" i="5"/>
  <c r="B26" i="5"/>
  <c r="B27" i="5"/>
  <c r="B28" i="5"/>
  <c r="B11" i="5"/>
  <c r="H114" i="4"/>
  <c r="H162" i="4"/>
  <c r="H166" i="4"/>
  <c r="H174" i="4"/>
  <c r="H178" i="4"/>
  <c r="H186" i="4"/>
  <c r="H190" i="4"/>
  <c r="H297" i="4"/>
  <c r="H298" i="4"/>
  <c r="H299" i="4"/>
  <c r="H301" i="4"/>
  <c r="H302" i="4"/>
  <c r="H305" i="4"/>
  <c r="H306" i="4"/>
  <c r="H307" i="4"/>
  <c r="H309" i="4"/>
  <c r="H310" i="4"/>
  <c r="H311" i="4"/>
  <c r="H313" i="4"/>
  <c r="H314" i="4"/>
  <c r="H317" i="4"/>
  <c r="H318" i="4"/>
  <c r="H319" i="4"/>
  <c r="H324" i="4"/>
  <c r="H328" i="4"/>
  <c r="H331" i="4"/>
  <c r="H334" i="4"/>
  <c r="H337" i="4"/>
  <c r="H336" i="4"/>
  <c r="H342" i="4"/>
  <c r="H345" i="4"/>
  <c r="H348" i="4"/>
  <c r="H397" i="4"/>
  <c r="G114" i="4"/>
  <c r="G162" i="4"/>
  <c r="G166" i="4"/>
  <c r="G174" i="4"/>
  <c r="G178" i="4"/>
  <c r="G186" i="4"/>
  <c r="G190" i="4"/>
  <c r="G297" i="4"/>
  <c r="G298" i="4"/>
  <c r="G299" i="4"/>
  <c r="G301" i="4"/>
  <c r="G302" i="4"/>
  <c r="G305" i="4"/>
  <c r="G306" i="4"/>
  <c r="G307" i="4"/>
  <c r="G309" i="4"/>
  <c r="G310" i="4"/>
  <c r="G311" i="4"/>
  <c r="G313" i="4"/>
  <c r="G314" i="4"/>
  <c r="G317" i="4"/>
  <c r="G318" i="4"/>
  <c r="G319" i="4"/>
  <c r="G324" i="4"/>
  <c r="G328" i="4"/>
  <c r="G331" i="4"/>
  <c r="G334" i="4"/>
  <c r="G337" i="4"/>
  <c r="G336" i="4"/>
  <c r="G342" i="4"/>
  <c r="G345" i="4"/>
  <c r="G348" i="4"/>
  <c r="G397" i="4"/>
  <c r="F351" i="4"/>
  <c r="F352" i="4"/>
  <c r="F353" i="4"/>
  <c r="F354" i="4"/>
  <c r="F355" i="4"/>
  <c r="F356" i="4"/>
  <c r="F357" i="4"/>
  <c r="F358" i="4"/>
  <c r="F359" i="4"/>
  <c r="F360" i="4"/>
  <c r="F361" i="4"/>
  <c r="F362" i="4"/>
  <c r="F363" i="4"/>
  <c r="F364" i="4"/>
  <c r="F366" i="4"/>
  <c r="F367" i="4"/>
  <c r="F368" i="4"/>
  <c r="F369" i="4"/>
  <c r="F370" i="4"/>
  <c r="F371" i="4"/>
  <c r="F372" i="4"/>
  <c r="F373" i="4"/>
  <c r="F374" i="4"/>
  <c r="F375" i="4"/>
  <c r="F376" i="4"/>
  <c r="F377" i="4"/>
  <c r="F378" i="4"/>
  <c r="F379" i="4"/>
  <c r="F380" i="4"/>
  <c r="F382" i="4"/>
  <c r="F383" i="4"/>
  <c r="F384" i="4"/>
  <c r="F385" i="4"/>
  <c r="F386" i="4"/>
  <c r="F387" i="4"/>
  <c r="F388" i="4"/>
  <c r="F389" i="4"/>
  <c r="F390" i="4"/>
  <c r="F391" i="4"/>
  <c r="F392" i="4"/>
  <c r="F393" i="4"/>
  <c r="F395" i="4"/>
  <c r="F396" i="4"/>
  <c r="F398" i="4"/>
  <c r="F160" i="4"/>
  <c r="F161" i="4"/>
  <c r="F163" i="4"/>
  <c r="F165" i="4"/>
  <c r="F167" i="4"/>
  <c r="F170" i="4"/>
  <c r="F172" i="4"/>
  <c r="F173" i="4"/>
  <c r="F176" i="4"/>
  <c r="F177" i="4"/>
  <c r="F179" i="4"/>
  <c r="F182" i="4"/>
  <c r="F184" i="4"/>
  <c r="F185" i="4"/>
  <c r="F188" i="4"/>
  <c r="F2" i="4"/>
  <c r="F3" i="4"/>
  <c r="F4" i="4"/>
  <c r="F5" i="4"/>
  <c r="F6" i="4"/>
  <c r="F7" i="4"/>
  <c r="F8" i="4"/>
  <c r="F9" i="4"/>
  <c r="F10" i="4"/>
  <c r="F11" i="4"/>
  <c r="F12" i="4"/>
  <c r="F13" i="4"/>
  <c r="F14" i="4"/>
  <c r="F15" i="4"/>
  <c r="F16" i="4"/>
  <c r="F17" i="4"/>
  <c r="F19" i="4"/>
  <c r="F20" i="4"/>
  <c r="F21" i="4"/>
  <c r="F22" i="4"/>
  <c r="F23" i="4"/>
  <c r="F24" i="4"/>
  <c r="F25" i="4"/>
  <c r="F26" i="4"/>
  <c r="F27" i="4"/>
  <c r="F28" i="4"/>
  <c r="F29" i="4"/>
  <c r="F30" i="4"/>
  <c r="F31" i="4"/>
  <c r="F32" i="4"/>
  <c r="F34" i="4"/>
  <c r="F35" i="4"/>
  <c r="F36" i="4"/>
  <c r="F37" i="4"/>
  <c r="F38" i="4"/>
  <c r="F39" i="4"/>
  <c r="F40" i="4"/>
  <c r="F41" i="4"/>
  <c r="F42" i="4"/>
  <c r="F43" i="4"/>
  <c r="F44" i="4"/>
  <c r="F45" i="4"/>
  <c r="F46" i="4"/>
  <c r="F47" i="4"/>
  <c r="F48" i="4"/>
  <c r="F50" i="4"/>
  <c r="F51" i="4"/>
  <c r="F52" i="4"/>
  <c r="F53" i="4"/>
  <c r="F54" i="4"/>
  <c r="F55" i="4"/>
  <c r="F56" i="4"/>
  <c r="F57" i="4"/>
  <c r="F58" i="4"/>
  <c r="F59" i="4"/>
  <c r="F60" i="4"/>
  <c r="F61" i="4"/>
  <c r="F62" i="4"/>
  <c r="F63" i="4"/>
  <c r="F64" i="4"/>
  <c r="F66" i="4"/>
  <c r="F67" i="4"/>
  <c r="F68" i="4"/>
  <c r="F69" i="4"/>
  <c r="F70" i="4"/>
  <c r="F71" i="4"/>
  <c r="F72" i="4"/>
  <c r="F73" i="4"/>
  <c r="F74" i="4"/>
  <c r="F75" i="4"/>
  <c r="F76" i="4"/>
  <c r="F77" i="4"/>
  <c r="F78" i="4"/>
  <c r="F79" i="4"/>
  <c r="F80" i="4"/>
  <c r="F82" i="4"/>
  <c r="F83" i="4"/>
  <c r="F84" i="4"/>
  <c r="F85" i="4"/>
  <c r="F86" i="4"/>
  <c r="F87" i="4"/>
  <c r="F88" i="4"/>
  <c r="F89" i="4"/>
  <c r="F90" i="4"/>
  <c r="F91" i="4"/>
  <c r="F92" i="4"/>
  <c r="F93" i="4"/>
  <c r="F94" i="4"/>
  <c r="F95" i="4"/>
  <c r="F96" i="4"/>
  <c r="F98" i="4"/>
  <c r="F99" i="4"/>
  <c r="F100" i="4"/>
  <c r="F101" i="4"/>
  <c r="F102" i="4"/>
  <c r="F103" i="4"/>
  <c r="F104" i="4"/>
  <c r="F105" i="4"/>
  <c r="F106" i="4"/>
  <c r="F107" i="4"/>
  <c r="F108" i="4"/>
  <c r="F109" i="4"/>
  <c r="F110" i="4"/>
  <c r="F111" i="4"/>
  <c r="F112" i="4"/>
  <c r="F113"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9" i="4"/>
  <c r="F162" i="4"/>
  <c r="F164" i="4"/>
  <c r="F166" i="4"/>
  <c r="F168" i="4"/>
  <c r="F169" i="4"/>
  <c r="F171" i="4"/>
  <c r="F174" i="4"/>
  <c r="F175" i="4"/>
  <c r="F178" i="4"/>
  <c r="F180" i="4"/>
  <c r="F181" i="4"/>
  <c r="F183" i="4"/>
  <c r="F186" i="4"/>
  <c r="F187"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7" i="4"/>
  <c r="F238" i="4"/>
  <c r="F239" i="4"/>
  <c r="F240" i="4"/>
  <c r="F241" i="4"/>
  <c r="F242" i="4"/>
  <c r="F243" i="4"/>
  <c r="F244" i="4"/>
  <c r="F245" i="4"/>
  <c r="F246" i="4"/>
  <c r="F247" i="4"/>
  <c r="F248" i="4"/>
  <c r="F249" i="4"/>
  <c r="F250" i="4"/>
  <c r="F251"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394" i="4"/>
  <c r="F397" i="4"/>
  <c r="F399" i="4"/>
  <c r="F401" i="4"/>
  <c r="F402" i="4"/>
  <c r="F403" i="4"/>
  <c r="F404" i="4"/>
  <c r="F405" i="4"/>
  <c r="F406" i="4"/>
  <c r="F407" i="4"/>
  <c r="F408" i="4"/>
  <c r="F409" i="4"/>
  <c r="F410" i="4"/>
  <c r="F411" i="4"/>
  <c r="F413" i="4"/>
  <c r="F414" i="4"/>
  <c r="F415" i="4"/>
  <c r="F416" i="4"/>
  <c r="F417" i="4"/>
  <c r="F418" i="4"/>
  <c r="F296" i="4"/>
  <c r="F297" i="4"/>
  <c r="F298" i="4"/>
  <c r="F299" i="4"/>
  <c r="F300" i="4"/>
  <c r="F301" i="4"/>
  <c r="F302" i="4"/>
  <c r="F303" i="4"/>
  <c r="F304" i="4"/>
  <c r="F305" i="4"/>
  <c r="F306" i="4"/>
  <c r="F307" i="4"/>
  <c r="F308" i="4"/>
  <c r="F309" i="4"/>
  <c r="F310" i="4"/>
  <c r="F311" i="4"/>
  <c r="F312" i="4"/>
  <c r="F313" i="4"/>
  <c r="F314" i="4"/>
  <c r="F315" i="4"/>
  <c r="F316" i="4"/>
  <c r="F317" i="4"/>
  <c r="F318" i="4"/>
  <c r="F319" i="4"/>
  <c r="F321" i="4"/>
  <c r="F320" i="4"/>
  <c r="F322" i="4"/>
  <c r="F323" i="4"/>
  <c r="F325" i="4"/>
  <c r="F324" i="4"/>
  <c r="F326" i="4"/>
  <c r="F328" i="4"/>
  <c r="F327" i="4"/>
  <c r="F329" i="4"/>
  <c r="F330" i="4"/>
  <c r="F331" i="4"/>
  <c r="F333" i="4"/>
  <c r="F332" i="4"/>
  <c r="F334" i="4"/>
  <c r="F335" i="4"/>
  <c r="F337" i="4"/>
  <c r="F336" i="4"/>
  <c r="F339" i="4"/>
  <c r="F338" i="4"/>
  <c r="F340" i="4"/>
  <c r="F341" i="4"/>
  <c r="F343" i="4"/>
  <c r="F342" i="4"/>
  <c r="F344" i="4"/>
  <c r="F345" i="4"/>
  <c r="F346" i="4"/>
  <c r="F347" i="4"/>
  <c r="F349" i="4"/>
  <c r="F348" i="4"/>
  <c r="F365" i="4"/>
  <c r="F381" i="4"/>
  <c r="F400" i="4"/>
  <c r="F189" i="4"/>
  <c r="F18" i="4"/>
  <c r="F33" i="4"/>
  <c r="F49" i="4"/>
  <c r="F65" i="4"/>
  <c r="F81" i="4"/>
  <c r="F97" i="4"/>
  <c r="F114" i="4"/>
  <c r="F158" i="4"/>
  <c r="F190" i="4"/>
  <c r="F236" i="4"/>
  <c r="F252" i="4"/>
  <c r="F412" i="4"/>
  <c r="F350" i="4"/>
  <c r="E351" i="4"/>
  <c r="E352" i="4"/>
  <c r="E353" i="4"/>
  <c r="E354" i="4"/>
  <c r="E355" i="4"/>
  <c r="E356" i="4"/>
  <c r="E357" i="4"/>
  <c r="E358" i="4"/>
  <c r="E359" i="4"/>
  <c r="E360" i="4"/>
  <c r="E361" i="4"/>
  <c r="E362" i="4"/>
  <c r="E363" i="4"/>
  <c r="E364" i="4"/>
  <c r="E366" i="4"/>
  <c r="E367" i="4"/>
  <c r="E368" i="4"/>
  <c r="E369" i="4"/>
  <c r="E370" i="4"/>
  <c r="E371" i="4"/>
  <c r="E372" i="4"/>
  <c r="E373" i="4"/>
  <c r="E374" i="4"/>
  <c r="E375" i="4"/>
  <c r="E376" i="4"/>
  <c r="E377" i="4"/>
  <c r="E378" i="4"/>
  <c r="E379" i="4"/>
  <c r="E380" i="4"/>
  <c r="E382" i="4"/>
  <c r="E383" i="4"/>
  <c r="E384" i="4"/>
  <c r="E385" i="4"/>
  <c r="E386" i="4"/>
  <c r="E387" i="4"/>
  <c r="E388" i="4"/>
  <c r="E389" i="4"/>
  <c r="E390" i="4"/>
  <c r="E391" i="4"/>
  <c r="E392" i="4"/>
  <c r="E393" i="4"/>
  <c r="E395" i="4"/>
  <c r="E396" i="4"/>
  <c r="E398" i="4"/>
  <c r="E160" i="4"/>
  <c r="E161" i="4"/>
  <c r="E163" i="4"/>
  <c r="E165" i="4"/>
  <c r="E167" i="4"/>
  <c r="E170" i="4"/>
  <c r="E172" i="4"/>
  <c r="E173" i="4"/>
  <c r="E176" i="4"/>
  <c r="E177" i="4"/>
  <c r="E179" i="4"/>
  <c r="E182" i="4"/>
  <c r="E184" i="4"/>
  <c r="E185" i="4"/>
  <c r="E188" i="4"/>
  <c r="E2" i="4"/>
  <c r="E3" i="4"/>
  <c r="E4" i="4"/>
  <c r="E5" i="4"/>
  <c r="E6" i="4"/>
  <c r="E7" i="4"/>
  <c r="E8" i="4"/>
  <c r="E9" i="4"/>
  <c r="E10" i="4"/>
  <c r="E11" i="4"/>
  <c r="E12" i="4"/>
  <c r="E13" i="4"/>
  <c r="E14" i="4"/>
  <c r="E15" i="4"/>
  <c r="E16" i="4"/>
  <c r="E17" i="4"/>
  <c r="E19" i="4"/>
  <c r="E20" i="4"/>
  <c r="E21" i="4"/>
  <c r="E22" i="4"/>
  <c r="E23" i="4"/>
  <c r="E24" i="4"/>
  <c r="E25" i="4"/>
  <c r="E26" i="4"/>
  <c r="E27" i="4"/>
  <c r="E28" i="4"/>
  <c r="E29" i="4"/>
  <c r="E30" i="4"/>
  <c r="E31" i="4"/>
  <c r="E32" i="4"/>
  <c r="E34" i="4"/>
  <c r="E35" i="4"/>
  <c r="E36" i="4"/>
  <c r="E37" i="4"/>
  <c r="E38" i="4"/>
  <c r="E39" i="4"/>
  <c r="E40" i="4"/>
  <c r="E41" i="4"/>
  <c r="E42" i="4"/>
  <c r="E43" i="4"/>
  <c r="E44" i="4"/>
  <c r="E45" i="4"/>
  <c r="E46" i="4"/>
  <c r="E47" i="4"/>
  <c r="E48" i="4"/>
  <c r="E50" i="4"/>
  <c r="E51" i="4"/>
  <c r="E52" i="4"/>
  <c r="E53" i="4"/>
  <c r="E54" i="4"/>
  <c r="E55" i="4"/>
  <c r="E56" i="4"/>
  <c r="E57" i="4"/>
  <c r="E58" i="4"/>
  <c r="E59" i="4"/>
  <c r="E60" i="4"/>
  <c r="E61" i="4"/>
  <c r="E62" i="4"/>
  <c r="E63" i="4"/>
  <c r="E64" i="4"/>
  <c r="E66" i="4"/>
  <c r="E67" i="4"/>
  <c r="E68" i="4"/>
  <c r="E69" i="4"/>
  <c r="E70" i="4"/>
  <c r="E71" i="4"/>
  <c r="E72" i="4"/>
  <c r="E73" i="4"/>
  <c r="E74" i="4"/>
  <c r="E75" i="4"/>
  <c r="E76" i="4"/>
  <c r="E77" i="4"/>
  <c r="E78" i="4"/>
  <c r="E79" i="4"/>
  <c r="E80" i="4"/>
  <c r="E82" i="4"/>
  <c r="E83" i="4"/>
  <c r="E84" i="4"/>
  <c r="E85" i="4"/>
  <c r="E86" i="4"/>
  <c r="E87" i="4"/>
  <c r="E88" i="4"/>
  <c r="E89" i="4"/>
  <c r="E90" i="4"/>
  <c r="E91" i="4"/>
  <c r="E92" i="4"/>
  <c r="E93" i="4"/>
  <c r="E94" i="4"/>
  <c r="E95" i="4"/>
  <c r="E96" i="4"/>
  <c r="E98" i="4"/>
  <c r="E99" i="4"/>
  <c r="E100" i="4"/>
  <c r="E101" i="4"/>
  <c r="E102" i="4"/>
  <c r="E103" i="4"/>
  <c r="E104" i="4"/>
  <c r="E105" i="4"/>
  <c r="E106" i="4"/>
  <c r="E107" i="4"/>
  <c r="E108" i="4"/>
  <c r="E109" i="4"/>
  <c r="E110" i="4"/>
  <c r="E111" i="4"/>
  <c r="E112" i="4"/>
  <c r="E113"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9" i="4"/>
  <c r="E162" i="4"/>
  <c r="E164" i="4"/>
  <c r="E166" i="4"/>
  <c r="E168" i="4"/>
  <c r="E169" i="4"/>
  <c r="E171" i="4"/>
  <c r="E174" i="4"/>
  <c r="E175" i="4"/>
  <c r="E178" i="4"/>
  <c r="E180" i="4"/>
  <c r="E181" i="4"/>
  <c r="E183" i="4"/>
  <c r="E186" i="4"/>
  <c r="E187"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7" i="4"/>
  <c r="E238" i="4"/>
  <c r="E239" i="4"/>
  <c r="E240" i="4"/>
  <c r="E241" i="4"/>
  <c r="E242" i="4"/>
  <c r="E243" i="4"/>
  <c r="E244" i="4"/>
  <c r="E245" i="4"/>
  <c r="E246" i="4"/>
  <c r="E247" i="4"/>
  <c r="E248" i="4"/>
  <c r="E249" i="4"/>
  <c r="E250" i="4"/>
  <c r="E251"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394" i="4"/>
  <c r="E397" i="4"/>
  <c r="E399" i="4"/>
  <c r="E401" i="4"/>
  <c r="E402" i="4"/>
  <c r="E403" i="4"/>
  <c r="E404" i="4"/>
  <c r="E405" i="4"/>
  <c r="E406" i="4"/>
  <c r="E407" i="4"/>
  <c r="E408" i="4"/>
  <c r="E409" i="4"/>
  <c r="E410" i="4"/>
  <c r="E411" i="4"/>
  <c r="E413" i="4"/>
  <c r="E414" i="4"/>
  <c r="E415" i="4"/>
  <c r="E416" i="4"/>
  <c r="E417" i="4"/>
  <c r="E418" i="4"/>
  <c r="E296" i="4"/>
  <c r="E297" i="4"/>
  <c r="E298" i="4"/>
  <c r="E299" i="4"/>
  <c r="E300" i="4"/>
  <c r="E301" i="4"/>
  <c r="E302" i="4"/>
  <c r="E303" i="4"/>
  <c r="E304" i="4"/>
  <c r="E305" i="4"/>
  <c r="E306" i="4"/>
  <c r="E307" i="4"/>
  <c r="E308" i="4"/>
  <c r="E309" i="4"/>
  <c r="E310" i="4"/>
  <c r="E311" i="4"/>
  <c r="E312" i="4"/>
  <c r="E313" i="4"/>
  <c r="E314" i="4"/>
  <c r="E315" i="4"/>
  <c r="E316" i="4"/>
  <c r="E317" i="4"/>
  <c r="E318" i="4"/>
  <c r="E319" i="4"/>
  <c r="E321" i="4"/>
  <c r="E320" i="4"/>
  <c r="E322" i="4"/>
  <c r="E323" i="4"/>
  <c r="E325" i="4"/>
  <c r="E324" i="4"/>
  <c r="E326" i="4"/>
  <c r="E328" i="4"/>
  <c r="E327" i="4"/>
  <c r="E329" i="4"/>
  <c r="E330" i="4"/>
  <c r="E331" i="4"/>
  <c r="E333" i="4"/>
  <c r="E332" i="4"/>
  <c r="E334" i="4"/>
  <c r="E335" i="4"/>
  <c r="E337" i="4"/>
  <c r="E336" i="4"/>
  <c r="E339" i="4"/>
  <c r="E338" i="4"/>
  <c r="E340" i="4"/>
  <c r="E341" i="4"/>
  <c r="E343" i="4"/>
  <c r="E342" i="4"/>
  <c r="E344" i="4"/>
  <c r="E345" i="4"/>
  <c r="E346" i="4"/>
  <c r="E347" i="4"/>
  <c r="E349" i="4"/>
  <c r="E348" i="4"/>
  <c r="E365" i="4"/>
  <c r="E381" i="4"/>
  <c r="E400" i="4"/>
  <c r="E189" i="4"/>
  <c r="E18" i="4"/>
  <c r="E33" i="4"/>
  <c r="E49" i="4"/>
  <c r="E65" i="4"/>
  <c r="E81" i="4"/>
  <c r="E97" i="4"/>
  <c r="E114" i="4"/>
  <c r="E158" i="4"/>
  <c r="E190" i="4"/>
  <c r="E236" i="4"/>
  <c r="E252" i="4"/>
  <c r="E412" i="4"/>
  <c r="E350" i="4"/>
  <c r="D351" i="4"/>
  <c r="H351" i="4" s="1"/>
  <c r="D352" i="4"/>
  <c r="H352" i="4" s="1"/>
  <c r="D353" i="4"/>
  <c r="D354" i="4"/>
  <c r="H354" i="4" s="1"/>
  <c r="D355" i="4"/>
  <c r="H355" i="4" s="1"/>
  <c r="D356" i="4"/>
  <c r="H356" i="4" s="1"/>
  <c r="D357" i="4"/>
  <c r="D358" i="4"/>
  <c r="H358" i="4" s="1"/>
  <c r="D359" i="4"/>
  <c r="H359" i="4" s="1"/>
  <c r="D360" i="4"/>
  <c r="H360" i="4" s="1"/>
  <c r="D361" i="4"/>
  <c r="H361" i="4" s="1"/>
  <c r="D362" i="4"/>
  <c r="H362" i="4" s="1"/>
  <c r="D363" i="4"/>
  <c r="H363" i="4" s="1"/>
  <c r="D364" i="4"/>
  <c r="H364" i="4" s="1"/>
  <c r="D366" i="4"/>
  <c r="H366" i="4" s="1"/>
  <c r="D367" i="4"/>
  <c r="H367" i="4" s="1"/>
  <c r="D368" i="4"/>
  <c r="H368" i="4" s="1"/>
  <c r="D369" i="4"/>
  <c r="H369" i="4" s="1"/>
  <c r="D370" i="4"/>
  <c r="G370" i="4" s="1"/>
  <c r="D371" i="4"/>
  <c r="H371" i="4" s="1"/>
  <c r="D372" i="4"/>
  <c r="H372" i="4" s="1"/>
  <c r="D373" i="4"/>
  <c r="H373" i="4" s="1"/>
  <c r="D374" i="4"/>
  <c r="H374" i="4" s="1"/>
  <c r="D375" i="4"/>
  <c r="H375" i="4" s="1"/>
  <c r="D376" i="4"/>
  <c r="H376" i="4" s="1"/>
  <c r="D377" i="4"/>
  <c r="H377" i="4" s="1"/>
  <c r="D378" i="4"/>
  <c r="G378" i="4" s="1"/>
  <c r="D379" i="4"/>
  <c r="H379" i="4" s="1"/>
  <c r="D380" i="4"/>
  <c r="H380" i="4" s="1"/>
  <c r="D382" i="4"/>
  <c r="H382" i="4" s="1"/>
  <c r="D383" i="4"/>
  <c r="H383" i="4" s="1"/>
  <c r="D384" i="4"/>
  <c r="H384" i="4" s="1"/>
  <c r="D385" i="4"/>
  <c r="H385" i="4" s="1"/>
  <c r="D386" i="4"/>
  <c r="G386" i="4" s="1"/>
  <c r="D387" i="4"/>
  <c r="H387" i="4" s="1"/>
  <c r="D388" i="4"/>
  <c r="H388" i="4" s="1"/>
  <c r="D389" i="4"/>
  <c r="H389" i="4" s="1"/>
  <c r="D390" i="4"/>
  <c r="H390" i="4" s="1"/>
  <c r="D391" i="4"/>
  <c r="H391" i="4" s="1"/>
  <c r="D392" i="4"/>
  <c r="H392" i="4" s="1"/>
  <c r="D393" i="4"/>
  <c r="H393" i="4" s="1"/>
  <c r="D395" i="4"/>
  <c r="G395" i="4" s="1"/>
  <c r="D396" i="4"/>
  <c r="H396" i="4" s="1"/>
  <c r="D398" i="4"/>
  <c r="H398" i="4" s="1"/>
  <c r="D160" i="4"/>
  <c r="D161" i="4"/>
  <c r="D163" i="4"/>
  <c r="D165" i="4"/>
  <c r="D167" i="4"/>
  <c r="D170" i="4"/>
  <c r="D172" i="4"/>
  <c r="D173" i="4"/>
  <c r="D176" i="4"/>
  <c r="D177" i="4"/>
  <c r="D179" i="4"/>
  <c r="D182" i="4"/>
  <c r="D184" i="4"/>
  <c r="D185" i="4"/>
  <c r="D188" i="4"/>
  <c r="D2" i="4"/>
  <c r="D3" i="4"/>
  <c r="D4" i="4"/>
  <c r="D5" i="4"/>
  <c r="D6" i="4"/>
  <c r="D7" i="4"/>
  <c r="D8" i="4"/>
  <c r="H8" i="4" s="1"/>
  <c r="D9" i="4"/>
  <c r="D10" i="4"/>
  <c r="G10" i="4" s="1"/>
  <c r="D11" i="4"/>
  <c r="D12" i="4"/>
  <c r="D13" i="4"/>
  <c r="D14" i="4"/>
  <c r="D15" i="4"/>
  <c r="D16" i="4"/>
  <c r="H16" i="4" s="1"/>
  <c r="D17" i="4"/>
  <c r="D19" i="4"/>
  <c r="D20" i="4"/>
  <c r="D21" i="4"/>
  <c r="D22" i="4"/>
  <c r="D23" i="4"/>
  <c r="D24" i="4"/>
  <c r="H24" i="4" s="1"/>
  <c r="D25" i="4"/>
  <c r="D26" i="4"/>
  <c r="G26" i="4" s="1"/>
  <c r="D27" i="4"/>
  <c r="D28" i="4"/>
  <c r="D29" i="4"/>
  <c r="D30" i="4"/>
  <c r="D31" i="4"/>
  <c r="D32" i="4"/>
  <c r="H32" i="4" s="1"/>
  <c r="D34" i="4"/>
  <c r="G34" i="4" s="1"/>
  <c r="D35" i="4"/>
  <c r="D36" i="4"/>
  <c r="D37" i="4"/>
  <c r="D38" i="4"/>
  <c r="D39" i="4"/>
  <c r="D40" i="4"/>
  <c r="H40" i="4" s="1"/>
  <c r="D41" i="4"/>
  <c r="D42" i="4"/>
  <c r="G42" i="4" s="1"/>
  <c r="D43" i="4"/>
  <c r="D44" i="4"/>
  <c r="D45" i="4"/>
  <c r="D46" i="4"/>
  <c r="D47" i="4"/>
  <c r="D48" i="4"/>
  <c r="H48" i="4" s="1"/>
  <c r="D50" i="4"/>
  <c r="G50" i="4" s="1"/>
  <c r="D51" i="4"/>
  <c r="D52" i="4"/>
  <c r="D53" i="4"/>
  <c r="D54" i="4"/>
  <c r="D55" i="4"/>
  <c r="D56" i="4"/>
  <c r="H56" i="4" s="1"/>
  <c r="D57" i="4"/>
  <c r="D58" i="4"/>
  <c r="G58" i="4" s="1"/>
  <c r="D59" i="4"/>
  <c r="D60" i="4"/>
  <c r="D61" i="4"/>
  <c r="D62" i="4"/>
  <c r="D63" i="4"/>
  <c r="D64" i="4"/>
  <c r="H64" i="4" s="1"/>
  <c r="D66" i="4"/>
  <c r="G66" i="4" s="1"/>
  <c r="D67" i="4"/>
  <c r="D68" i="4"/>
  <c r="D69" i="4"/>
  <c r="D70" i="4"/>
  <c r="D71" i="4"/>
  <c r="D72" i="4"/>
  <c r="H72" i="4" s="1"/>
  <c r="D73" i="4"/>
  <c r="D74" i="4"/>
  <c r="G74" i="4" s="1"/>
  <c r="D75" i="4"/>
  <c r="D76" i="4"/>
  <c r="D77" i="4"/>
  <c r="D78" i="4"/>
  <c r="D79" i="4"/>
  <c r="D80" i="4"/>
  <c r="H80" i="4" s="1"/>
  <c r="D82" i="4"/>
  <c r="G82" i="4" s="1"/>
  <c r="D83" i="4"/>
  <c r="D84" i="4"/>
  <c r="D85" i="4"/>
  <c r="D86" i="4"/>
  <c r="D87" i="4"/>
  <c r="D88" i="4"/>
  <c r="H88" i="4" s="1"/>
  <c r="D89" i="4"/>
  <c r="D90" i="4"/>
  <c r="G90" i="4" s="1"/>
  <c r="D91" i="4"/>
  <c r="D92" i="4"/>
  <c r="D93" i="4"/>
  <c r="D94" i="4"/>
  <c r="D95" i="4"/>
  <c r="D96" i="4"/>
  <c r="H96" i="4" s="1"/>
  <c r="D98" i="4"/>
  <c r="G98" i="4" s="1"/>
  <c r="D99" i="4"/>
  <c r="D100" i="4"/>
  <c r="D101" i="4"/>
  <c r="D102" i="4"/>
  <c r="D103" i="4"/>
  <c r="D104" i="4"/>
  <c r="H104" i="4" s="1"/>
  <c r="D105" i="4"/>
  <c r="D106" i="4"/>
  <c r="G106" i="4" s="1"/>
  <c r="D107" i="4"/>
  <c r="D108" i="4"/>
  <c r="D109" i="4"/>
  <c r="D110" i="4"/>
  <c r="D111" i="4"/>
  <c r="D112" i="4"/>
  <c r="H112" i="4" s="1"/>
  <c r="D113" i="4"/>
  <c r="D115" i="4"/>
  <c r="D116" i="4"/>
  <c r="D117" i="4"/>
  <c r="D118" i="4"/>
  <c r="D119" i="4"/>
  <c r="D120" i="4"/>
  <c r="H120" i="4" s="1"/>
  <c r="D121" i="4"/>
  <c r="D122" i="4"/>
  <c r="G122" i="4" s="1"/>
  <c r="D123" i="4"/>
  <c r="D124" i="4"/>
  <c r="D125" i="4"/>
  <c r="D126" i="4"/>
  <c r="D127" i="4"/>
  <c r="D128" i="4"/>
  <c r="H128" i="4" s="1"/>
  <c r="D129" i="4"/>
  <c r="D130" i="4"/>
  <c r="G130" i="4" s="1"/>
  <c r="D131" i="4"/>
  <c r="D132" i="4"/>
  <c r="D133" i="4"/>
  <c r="D134" i="4"/>
  <c r="D135" i="4"/>
  <c r="D136" i="4"/>
  <c r="H136" i="4" s="1"/>
  <c r="D137" i="4"/>
  <c r="D138" i="4"/>
  <c r="G138" i="4" s="1"/>
  <c r="D139" i="4"/>
  <c r="D140" i="4"/>
  <c r="D141" i="4"/>
  <c r="D142" i="4"/>
  <c r="D143" i="4"/>
  <c r="D144" i="4"/>
  <c r="H144" i="4" s="1"/>
  <c r="D145" i="4"/>
  <c r="D146" i="4"/>
  <c r="G146" i="4" s="1"/>
  <c r="D147" i="4"/>
  <c r="D148" i="4"/>
  <c r="D149" i="4"/>
  <c r="D150" i="4"/>
  <c r="D151" i="4"/>
  <c r="D152" i="4"/>
  <c r="H152" i="4" s="1"/>
  <c r="D153" i="4"/>
  <c r="D154" i="4"/>
  <c r="G154" i="4" s="1"/>
  <c r="D155" i="4"/>
  <c r="D156" i="4"/>
  <c r="D157" i="4"/>
  <c r="D159" i="4"/>
  <c r="H159" i="4" s="1"/>
  <c r="D162" i="4"/>
  <c r="D164" i="4"/>
  <c r="H164" i="4" s="1"/>
  <c r="D166" i="4"/>
  <c r="D168" i="4"/>
  <c r="H168" i="4" s="1"/>
  <c r="D169" i="4"/>
  <c r="G169" i="4" s="1"/>
  <c r="D171" i="4"/>
  <c r="H171" i="4" s="1"/>
  <c r="D174" i="4"/>
  <c r="D175" i="4"/>
  <c r="G175" i="4" s="1"/>
  <c r="D178" i="4"/>
  <c r="D180" i="4"/>
  <c r="H180" i="4" s="1"/>
  <c r="D181" i="4"/>
  <c r="H181" i="4" s="1"/>
  <c r="D183" i="4"/>
  <c r="H183" i="4" s="1"/>
  <c r="D186" i="4"/>
  <c r="D187" i="4"/>
  <c r="G187" i="4" s="1"/>
  <c r="D191" i="4"/>
  <c r="D192" i="4"/>
  <c r="H192" i="4" s="1"/>
  <c r="D193" i="4"/>
  <c r="D194" i="4"/>
  <c r="G194" i="4" s="1"/>
  <c r="D195" i="4"/>
  <c r="D196" i="4"/>
  <c r="D197" i="4"/>
  <c r="D198" i="4"/>
  <c r="D199" i="4"/>
  <c r="D200" i="4"/>
  <c r="H200" i="4" s="1"/>
  <c r="D201" i="4"/>
  <c r="D202" i="4"/>
  <c r="G202" i="4" s="1"/>
  <c r="D203" i="4"/>
  <c r="D204" i="4"/>
  <c r="D205" i="4"/>
  <c r="D206" i="4"/>
  <c r="D207" i="4"/>
  <c r="D208" i="4"/>
  <c r="H208" i="4" s="1"/>
  <c r="D209" i="4"/>
  <c r="D210" i="4"/>
  <c r="G210" i="4" s="1"/>
  <c r="D211" i="4"/>
  <c r="D212" i="4"/>
  <c r="D213" i="4"/>
  <c r="D214" i="4"/>
  <c r="D215" i="4"/>
  <c r="D216" i="4"/>
  <c r="H216" i="4" s="1"/>
  <c r="D217" i="4"/>
  <c r="D218" i="4"/>
  <c r="G218" i="4" s="1"/>
  <c r="D219" i="4"/>
  <c r="D220" i="4"/>
  <c r="D221" i="4"/>
  <c r="D222" i="4"/>
  <c r="D223" i="4"/>
  <c r="D224" i="4"/>
  <c r="H224" i="4" s="1"/>
  <c r="D225" i="4"/>
  <c r="D226" i="4"/>
  <c r="G226" i="4" s="1"/>
  <c r="D227" i="4"/>
  <c r="D228" i="4"/>
  <c r="D229" i="4"/>
  <c r="D230" i="4"/>
  <c r="D231" i="4"/>
  <c r="D232" i="4"/>
  <c r="H232" i="4" s="1"/>
  <c r="D233" i="4"/>
  <c r="D234" i="4"/>
  <c r="G234" i="4" s="1"/>
  <c r="D235" i="4"/>
  <c r="D237" i="4"/>
  <c r="D238" i="4"/>
  <c r="D239" i="4"/>
  <c r="D240" i="4"/>
  <c r="H240" i="4" s="1"/>
  <c r="D241" i="4"/>
  <c r="D242" i="4"/>
  <c r="G242" i="4" s="1"/>
  <c r="D243" i="4"/>
  <c r="D244" i="4"/>
  <c r="D245" i="4"/>
  <c r="D246" i="4"/>
  <c r="D247" i="4"/>
  <c r="D248" i="4"/>
  <c r="H248" i="4" s="1"/>
  <c r="D249" i="4"/>
  <c r="D250" i="4"/>
  <c r="G250" i="4" s="1"/>
  <c r="D251" i="4"/>
  <c r="D253" i="4"/>
  <c r="D254" i="4"/>
  <c r="D255" i="4"/>
  <c r="D256" i="4"/>
  <c r="H256" i="4" s="1"/>
  <c r="D257" i="4"/>
  <c r="D258" i="4"/>
  <c r="G258" i="4" s="1"/>
  <c r="D259" i="4"/>
  <c r="D260" i="4"/>
  <c r="D261" i="4"/>
  <c r="D262" i="4"/>
  <c r="D263" i="4"/>
  <c r="D264" i="4"/>
  <c r="H264" i="4" s="1"/>
  <c r="D265" i="4"/>
  <c r="D266" i="4"/>
  <c r="G266" i="4" s="1"/>
  <c r="D267" i="4"/>
  <c r="D268" i="4"/>
  <c r="D269" i="4"/>
  <c r="D270" i="4"/>
  <c r="D271" i="4"/>
  <c r="D272" i="4"/>
  <c r="H272" i="4" s="1"/>
  <c r="D273" i="4"/>
  <c r="D274" i="4"/>
  <c r="G274" i="4" s="1"/>
  <c r="D275" i="4"/>
  <c r="D276" i="4"/>
  <c r="D277" i="4"/>
  <c r="D278" i="4"/>
  <c r="D279" i="4"/>
  <c r="D280" i="4"/>
  <c r="H280" i="4" s="1"/>
  <c r="D281" i="4"/>
  <c r="D282" i="4"/>
  <c r="G282" i="4" s="1"/>
  <c r="D283" i="4"/>
  <c r="D284" i="4"/>
  <c r="D285" i="4"/>
  <c r="D286" i="4"/>
  <c r="D287" i="4"/>
  <c r="D288" i="4"/>
  <c r="H288" i="4" s="1"/>
  <c r="D289" i="4"/>
  <c r="D290" i="4"/>
  <c r="G290" i="4" s="1"/>
  <c r="D291" i="4"/>
  <c r="D292" i="4"/>
  <c r="D293" i="4"/>
  <c r="D294" i="4"/>
  <c r="D295" i="4"/>
  <c r="D394" i="4"/>
  <c r="H394" i="4" s="1"/>
  <c r="D397" i="4"/>
  <c r="D399" i="4"/>
  <c r="G399" i="4" s="1"/>
  <c r="D401" i="4"/>
  <c r="H401" i="4" s="1"/>
  <c r="D402" i="4"/>
  <c r="G402" i="4" s="1"/>
  <c r="D403" i="4"/>
  <c r="H403" i="4" s="1"/>
  <c r="D404" i="4"/>
  <c r="H404" i="4" s="1"/>
  <c r="D405" i="4"/>
  <c r="H405" i="4" s="1"/>
  <c r="D406" i="4"/>
  <c r="H406" i="4" s="1"/>
  <c r="D407" i="4"/>
  <c r="H407" i="4" s="1"/>
  <c r="D408" i="4"/>
  <c r="H408" i="4" s="1"/>
  <c r="D409" i="4"/>
  <c r="H409" i="4" s="1"/>
  <c r="D410" i="4"/>
  <c r="G410" i="4" s="1"/>
  <c r="D411" i="4"/>
  <c r="H411" i="4" s="1"/>
  <c r="D413" i="4"/>
  <c r="H413" i="4" s="1"/>
  <c r="D414" i="4"/>
  <c r="H414" i="4" s="1"/>
  <c r="D415" i="4"/>
  <c r="H415" i="4" s="1"/>
  <c r="D416" i="4"/>
  <c r="H416" i="4" s="1"/>
  <c r="D417" i="4"/>
  <c r="H417" i="4" s="1"/>
  <c r="D418" i="4"/>
  <c r="G418" i="4" s="1"/>
  <c r="D296" i="4"/>
  <c r="H296" i="4" s="1"/>
  <c r="D297" i="4"/>
  <c r="D298" i="4"/>
  <c r="D299" i="4"/>
  <c r="D300" i="4"/>
  <c r="D301" i="4"/>
  <c r="D302" i="4"/>
  <c r="D303" i="4"/>
  <c r="G303" i="4" s="1"/>
  <c r="D304" i="4"/>
  <c r="H304" i="4" s="1"/>
  <c r="D305" i="4"/>
  <c r="D306" i="4"/>
  <c r="D307" i="4"/>
  <c r="D308" i="4"/>
  <c r="D309" i="4"/>
  <c r="D310" i="4"/>
  <c r="D311" i="4"/>
  <c r="D312" i="4"/>
  <c r="H312" i="4" s="1"/>
  <c r="D313" i="4"/>
  <c r="D314" i="4"/>
  <c r="D315" i="4"/>
  <c r="G315" i="4" s="1"/>
  <c r="D316" i="4"/>
  <c r="D317" i="4"/>
  <c r="D318" i="4"/>
  <c r="D319" i="4"/>
  <c r="D321" i="4"/>
  <c r="H321" i="4" s="1"/>
  <c r="D320" i="4"/>
  <c r="H320" i="4" s="1"/>
  <c r="D322" i="4"/>
  <c r="H322" i="4" s="1"/>
  <c r="D323" i="4"/>
  <c r="H323" i="4" s="1"/>
  <c r="D325" i="4"/>
  <c r="G325" i="4" s="1"/>
  <c r="D324" i="4"/>
  <c r="D326" i="4"/>
  <c r="D328" i="4"/>
  <c r="D327" i="4"/>
  <c r="G327" i="4" s="1"/>
  <c r="D329" i="4"/>
  <c r="D330" i="4"/>
  <c r="G330" i="4" s="1"/>
  <c r="D331" i="4"/>
  <c r="D333" i="4"/>
  <c r="D332" i="4"/>
  <c r="H332" i="4" s="1"/>
  <c r="D334" i="4"/>
  <c r="D335" i="4"/>
  <c r="H335" i="4" s="1"/>
  <c r="D337" i="4"/>
  <c r="D336" i="4"/>
  <c r="D339" i="4"/>
  <c r="G339" i="4" s="1"/>
  <c r="D338" i="4"/>
  <c r="H338" i="4" s="1"/>
  <c r="D340" i="4"/>
  <c r="G340" i="4" s="1"/>
  <c r="D341" i="4"/>
  <c r="D343" i="4"/>
  <c r="G343" i="4" s="1"/>
  <c r="D342" i="4"/>
  <c r="D344" i="4"/>
  <c r="H344" i="4" s="1"/>
  <c r="D345" i="4"/>
  <c r="D346" i="4"/>
  <c r="H346" i="4" s="1"/>
  <c r="D347" i="4"/>
  <c r="H347" i="4" s="1"/>
  <c r="D349" i="4"/>
  <c r="G349" i="4" s="1"/>
  <c r="D348" i="4"/>
  <c r="D365" i="4"/>
  <c r="H365" i="4" s="1"/>
  <c r="D381" i="4"/>
  <c r="H381" i="4" s="1"/>
  <c r="D400" i="4"/>
  <c r="H400" i="4" s="1"/>
  <c r="D189" i="4"/>
  <c r="G189" i="4" s="1"/>
  <c r="D18" i="4"/>
  <c r="G18" i="4" s="1"/>
  <c r="D33" i="4"/>
  <c r="D49" i="4"/>
  <c r="D65" i="4"/>
  <c r="D81" i="4"/>
  <c r="D97" i="4"/>
  <c r="D114" i="4"/>
  <c r="D158" i="4"/>
  <c r="D190" i="4"/>
  <c r="D236" i="4"/>
  <c r="D252" i="4"/>
  <c r="D412" i="4"/>
  <c r="H412" i="4" s="1"/>
  <c r="D350" i="4"/>
  <c r="H350" i="4" s="1"/>
  <c r="B5" i="5"/>
  <c r="B3" i="5"/>
  <c r="B2" i="5"/>
  <c r="G171" i="4" l="1"/>
  <c r="G338" i="4"/>
  <c r="G320" i="4"/>
  <c r="G159" i="4"/>
  <c r="G183" i="4"/>
  <c r="G394" i="4"/>
  <c r="G332" i="4"/>
  <c r="G346" i="4"/>
  <c r="G322" i="4"/>
  <c r="G168" i="4"/>
  <c r="H330" i="4"/>
  <c r="G181" i="4"/>
  <c r="H340" i="4"/>
  <c r="H327" i="4"/>
  <c r="H175" i="4"/>
  <c r="O21" i="5"/>
  <c r="G400" i="4"/>
  <c r="G180" i="4"/>
  <c r="G164" i="4"/>
  <c r="H315" i="4"/>
  <c r="H189" i="4"/>
  <c r="H399" i="4"/>
  <c r="H343" i="4"/>
  <c r="H303" i="4"/>
  <c r="H187" i="4"/>
  <c r="H18" i="4"/>
  <c r="H349" i="4"/>
  <c r="H325" i="4"/>
  <c r="H169" i="4"/>
  <c r="O25" i="5"/>
  <c r="O23" i="5"/>
  <c r="O24" i="5"/>
  <c r="O22" i="5"/>
  <c r="O15" i="5"/>
  <c r="N15" i="5"/>
  <c r="O11" i="5"/>
  <c r="N11" i="5"/>
  <c r="N16" i="5"/>
  <c r="O16" i="5"/>
  <c r="O14" i="5"/>
  <c r="N14" i="5"/>
  <c r="N17" i="5"/>
  <c r="O17" i="5"/>
  <c r="N12" i="5"/>
  <c r="O12" i="5"/>
  <c r="N20" i="5"/>
  <c r="O20" i="5"/>
  <c r="O18" i="5"/>
  <c r="N18" i="5"/>
  <c r="O19" i="5"/>
  <c r="N19" i="5"/>
  <c r="O13" i="5"/>
  <c r="N13" i="5"/>
  <c r="L276" i="4"/>
  <c r="K164" i="4"/>
  <c r="L69" i="4"/>
  <c r="L17" i="4"/>
  <c r="K399" i="4"/>
  <c r="K111" i="4"/>
  <c r="K60" i="4"/>
  <c r="K6" i="4"/>
  <c r="K114" i="4"/>
  <c r="L120" i="4"/>
  <c r="L162" i="4"/>
  <c r="K162" i="4"/>
  <c r="L381" i="4"/>
  <c r="K381" i="4"/>
  <c r="L311" i="4"/>
  <c r="K311" i="4"/>
  <c r="K409" i="4"/>
  <c r="L409" i="4"/>
  <c r="L283" i="4"/>
  <c r="K283" i="4"/>
  <c r="L242" i="4"/>
  <c r="K242" i="4"/>
  <c r="K193" i="4"/>
  <c r="L193" i="4"/>
  <c r="L135" i="4"/>
  <c r="K135" i="4"/>
  <c r="K76" i="4"/>
  <c r="L76" i="4"/>
  <c r="L386" i="4"/>
  <c r="K386" i="4"/>
  <c r="K97" i="4"/>
  <c r="L97" i="4"/>
  <c r="L319" i="4"/>
  <c r="K319" i="4"/>
  <c r="K401" i="4"/>
  <c r="L401" i="4"/>
  <c r="L259" i="4"/>
  <c r="K259" i="4"/>
  <c r="K217" i="4"/>
  <c r="L217" i="4"/>
  <c r="L151" i="4"/>
  <c r="K151" i="4"/>
  <c r="K102" i="4"/>
  <c r="L102" i="4"/>
  <c r="L34" i="4"/>
  <c r="K34" i="4"/>
  <c r="K350" i="4"/>
  <c r="K224" i="4"/>
  <c r="K351" i="4"/>
  <c r="L324" i="4"/>
  <c r="K74" i="4"/>
  <c r="L342" i="4"/>
  <c r="K342" i="4"/>
  <c r="L418" i="4"/>
  <c r="K418" i="4"/>
  <c r="L267" i="4"/>
  <c r="K267" i="4"/>
  <c r="K225" i="4"/>
  <c r="L225" i="4"/>
  <c r="L178" i="4"/>
  <c r="K178" i="4"/>
  <c r="L119" i="4"/>
  <c r="K119" i="4"/>
  <c r="K85" i="4"/>
  <c r="L85" i="4"/>
  <c r="L51" i="4"/>
  <c r="K51" i="4"/>
  <c r="K16" i="4"/>
  <c r="L16" i="4"/>
  <c r="K170" i="4"/>
  <c r="L170" i="4"/>
  <c r="K369" i="4"/>
  <c r="L369" i="4"/>
  <c r="L44" i="4"/>
  <c r="L328" i="4"/>
  <c r="K328" i="4"/>
  <c r="L291" i="4"/>
  <c r="K291" i="4"/>
  <c r="L250" i="4"/>
  <c r="K250" i="4"/>
  <c r="K209" i="4"/>
  <c r="L209" i="4"/>
  <c r="L143" i="4"/>
  <c r="K143" i="4"/>
  <c r="L110" i="4"/>
  <c r="K110" i="4"/>
  <c r="K68" i="4"/>
  <c r="L68" i="4"/>
  <c r="L42" i="4"/>
  <c r="K42" i="4"/>
  <c r="K25" i="4"/>
  <c r="L25" i="4"/>
  <c r="K185" i="4"/>
  <c r="L185" i="4"/>
  <c r="K377" i="4"/>
  <c r="L377" i="4"/>
  <c r="K352" i="4"/>
  <c r="L352" i="4"/>
  <c r="L326" i="4"/>
  <c r="L414" i="4"/>
  <c r="L335" i="4"/>
  <c r="K335" i="4"/>
  <c r="L303" i="4"/>
  <c r="K303" i="4"/>
  <c r="L275" i="4"/>
  <c r="K275" i="4"/>
  <c r="K233" i="4"/>
  <c r="L233" i="4"/>
  <c r="K201" i="4"/>
  <c r="L201" i="4"/>
  <c r="L127" i="4"/>
  <c r="K127" i="4"/>
  <c r="K93" i="4"/>
  <c r="L93" i="4"/>
  <c r="L59" i="4"/>
  <c r="K59" i="4"/>
  <c r="K8" i="4"/>
  <c r="L8" i="4"/>
  <c r="L96" i="4"/>
  <c r="L301" i="4"/>
  <c r="K87" i="4"/>
  <c r="K235" i="4"/>
  <c r="L148" i="4"/>
  <c r="L249" i="4"/>
  <c r="L404" i="4"/>
  <c r="K139" i="4"/>
  <c r="L45" i="4"/>
  <c r="L198" i="4"/>
  <c r="K36" i="4"/>
  <c r="K189" i="4"/>
  <c r="K271" i="4"/>
  <c r="L395" i="4"/>
  <c r="K395" i="4"/>
  <c r="K360" i="4"/>
  <c r="L360" i="4"/>
  <c r="K286" i="4"/>
  <c r="L262" i="4"/>
  <c r="L212" i="4"/>
  <c r="K62" i="4"/>
  <c r="L20" i="4"/>
  <c r="K11" i="4"/>
  <c r="L70" i="4"/>
  <c r="K367" i="4"/>
  <c r="K81" i="4"/>
  <c r="L310" i="4"/>
  <c r="L399" i="4"/>
  <c r="K249" i="4"/>
  <c r="K200" i="4"/>
  <c r="L200" i="4"/>
  <c r="L150" i="4"/>
  <c r="K109" i="4"/>
  <c r="L75" i="4"/>
  <c r="L58" i="4"/>
  <c r="K58" i="4"/>
  <c r="K41" i="4"/>
  <c r="L41" i="4"/>
  <c r="L15" i="4"/>
  <c r="K15" i="4"/>
  <c r="L359" i="4"/>
  <c r="K398" i="4"/>
  <c r="K270" i="4"/>
  <c r="K138" i="4"/>
  <c r="K35" i="4"/>
  <c r="L300" i="4"/>
  <c r="L197" i="4"/>
  <c r="K65" i="4"/>
  <c r="L65" i="4"/>
  <c r="L341" i="4"/>
  <c r="K341" i="4"/>
  <c r="L317" i="4"/>
  <c r="K317" i="4"/>
  <c r="L407" i="4"/>
  <c r="L289" i="4"/>
  <c r="K289" i="4"/>
  <c r="L265" i="4"/>
  <c r="K265" i="4"/>
  <c r="L223" i="4"/>
  <c r="K191" i="4"/>
  <c r="L191" i="4"/>
  <c r="K133" i="4"/>
  <c r="L100" i="4"/>
  <c r="L83" i="4"/>
  <c r="K83" i="4"/>
  <c r="L23" i="4"/>
  <c r="L252" i="4"/>
  <c r="K252" i="4"/>
  <c r="K49" i="4"/>
  <c r="L49" i="4"/>
  <c r="L349" i="4"/>
  <c r="K349" i="4"/>
  <c r="K340" i="4"/>
  <c r="L333" i="4"/>
  <c r="K333" i="4"/>
  <c r="K325" i="4"/>
  <c r="L325" i="4"/>
  <c r="L316" i="4"/>
  <c r="K316" i="4"/>
  <c r="L308" i="4"/>
  <c r="K308" i="4"/>
  <c r="K300" i="4"/>
  <c r="L415" i="4"/>
  <c r="L406" i="4"/>
  <c r="L394" i="4"/>
  <c r="K394" i="4"/>
  <c r="K288" i="4"/>
  <c r="K280" i="4"/>
  <c r="L280" i="4"/>
  <c r="K272" i="4"/>
  <c r="L272" i="4"/>
  <c r="L264" i="4"/>
  <c r="K264" i="4"/>
  <c r="K256" i="4"/>
  <c r="L256" i="4"/>
  <c r="L247" i="4"/>
  <c r="K247" i="4"/>
  <c r="L239" i="4"/>
  <c r="K239" i="4"/>
  <c r="L230" i="4"/>
  <c r="K230" i="4"/>
  <c r="K222" i="4"/>
  <c r="L214" i="4"/>
  <c r="K206" i="4"/>
  <c r="L206" i="4"/>
  <c r="K198" i="4"/>
  <c r="L187" i="4"/>
  <c r="K171" i="4"/>
  <c r="K156" i="4"/>
  <c r="L156" i="4"/>
  <c r="K148" i="4"/>
  <c r="K140" i="4"/>
  <c r="L140" i="4"/>
  <c r="K132" i="4"/>
  <c r="L132" i="4"/>
  <c r="L124" i="4"/>
  <c r="K116" i="4"/>
  <c r="L116" i="4"/>
  <c r="L107" i="4"/>
  <c r="K107" i="4"/>
  <c r="L99" i="4"/>
  <c r="L90" i="4"/>
  <c r="K90" i="4"/>
  <c r="L82" i="4"/>
  <c r="K82" i="4"/>
  <c r="K30" i="4"/>
  <c r="L22" i="4"/>
  <c r="L374" i="4"/>
  <c r="L366" i="4"/>
  <c r="L357" i="4"/>
  <c r="K390" i="4"/>
  <c r="K358" i="4"/>
  <c r="K326" i="4"/>
  <c r="K294" i="4"/>
  <c r="K262" i="4"/>
  <c r="K223" i="4"/>
  <c r="K176" i="4"/>
  <c r="K124" i="4"/>
  <c r="K22" i="4"/>
  <c r="L389" i="4"/>
  <c r="L336" i="4"/>
  <c r="L286" i="4"/>
  <c r="L236" i="4"/>
  <c r="L183" i="4"/>
  <c r="L133" i="4"/>
  <c r="L81" i="4"/>
  <c r="L30" i="4"/>
  <c r="L343" i="4"/>
  <c r="L417" i="4"/>
  <c r="K417" i="4"/>
  <c r="L282" i="4"/>
  <c r="K282" i="4"/>
  <c r="K241" i="4"/>
  <c r="L241" i="4"/>
  <c r="K216" i="4"/>
  <c r="L216" i="4"/>
  <c r="K192" i="4"/>
  <c r="L192" i="4"/>
  <c r="K134" i="4"/>
  <c r="K84" i="4"/>
  <c r="K32" i="4"/>
  <c r="L7" i="4"/>
  <c r="K7" i="4"/>
  <c r="L167" i="4"/>
  <c r="K167" i="4"/>
  <c r="K385" i="4"/>
  <c r="L385" i="4"/>
  <c r="K368" i="4"/>
  <c r="L368" i="4"/>
  <c r="K234" i="4"/>
  <c r="K86" i="4"/>
  <c r="L350" i="4"/>
  <c r="L94" i="4"/>
  <c r="L348" i="4"/>
  <c r="K348" i="4"/>
  <c r="K301" i="4"/>
  <c r="K273" i="4"/>
  <c r="L240" i="4"/>
  <c r="K240" i="4"/>
  <c r="L215" i="4"/>
  <c r="K215" i="4"/>
  <c r="K157" i="4"/>
  <c r="L157" i="4"/>
  <c r="K108" i="4"/>
  <c r="K57" i="4"/>
  <c r="K384" i="4"/>
  <c r="J3" i="4"/>
  <c r="K236" i="4"/>
  <c r="K33" i="4"/>
  <c r="L33" i="4"/>
  <c r="L347" i="4"/>
  <c r="K347" i="4"/>
  <c r="L338" i="4"/>
  <c r="K338" i="4"/>
  <c r="L331" i="4"/>
  <c r="K331" i="4"/>
  <c r="L323" i="4"/>
  <c r="K323" i="4"/>
  <c r="L315" i="4"/>
  <c r="K315" i="4"/>
  <c r="L307" i="4"/>
  <c r="K307" i="4"/>
  <c r="L299" i="4"/>
  <c r="K299" i="4"/>
  <c r="L405" i="4"/>
  <c r="K405" i="4"/>
  <c r="L295" i="4"/>
  <c r="L287" i="4"/>
  <c r="L279" i="4"/>
  <c r="L271" i="4"/>
  <c r="L263" i="4"/>
  <c r="L255" i="4"/>
  <c r="L246" i="4"/>
  <c r="L238" i="4"/>
  <c r="K238" i="4"/>
  <c r="K229" i="4"/>
  <c r="L229" i="4"/>
  <c r="K221" i="4"/>
  <c r="L221" i="4"/>
  <c r="K213" i="4"/>
  <c r="L213" i="4"/>
  <c r="K205" i="4"/>
  <c r="L205" i="4"/>
  <c r="K197" i="4"/>
  <c r="L186" i="4"/>
  <c r="K186" i="4"/>
  <c r="L169" i="4"/>
  <c r="K169" i="4"/>
  <c r="L155" i="4"/>
  <c r="K155" i="4"/>
  <c r="L147" i="4"/>
  <c r="K147" i="4"/>
  <c r="L139" i="4"/>
  <c r="L131" i="4"/>
  <c r="K131" i="4"/>
  <c r="L123" i="4"/>
  <c r="K123" i="4"/>
  <c r="L115" i="4"/>
  <c r="K115" i="4"/>
  <c r="L106" i="4"/>
  <c r="K106" i="4"/>
  <c r="L98" i="4"/>
  <c r="K98" i="4"/>
  <c r="K89" i="4"/>
  <c r="L89" i="4"/>
  <c r="K80" i="4"/>
  <c r="L80" i="4"/>
  <c r="K72" i="4"/>
  <c r="L72" i="4"/>
  <c r="L63" i="4"/>
  <c r="K63" i="4"/>
  <c r="L55" i="4"/>
  <c r="K55" i="4"/>
  <c r="L46" i="4"/>
  <c r="K46" i="4"/>
  <c r="K38" i="4"/>
  <c r="L38" i="4"/>
  <c r="K29" i="4"/>
  <c r="L29" i="4"/>
  <c r="K21" i="4"/>
  <c r="L21" i="4"/>
  <c r="K12" i="4"/>
  <c r="L12" i="4"/>
  <c r="K4" i="4"/>
  <c r="L4" i="4"/>
  <c r="K177" i="4"/>
  <c r="L177" i="4"/>
  <c r="L382" i="4"/>
  <c r="L356" i="4"/>
  <c r="K415" i="4"/>
  <c r="K383" i="4"/>
  <c r="K287" i="4"/>
  <c r="K255" i="4"/>
  <c r="K214" i="4"/>
  <c r="L224" i="4"/>
  <c r="L173" i="4"/>
  <c r="L121" i="4"/>
  <c r="K365" i="4"/>
  <c r="L318" i="4"/>
  <c r="K408" i="4"/>
  <c r="L408" i="4"/>
  <c r="L274" i="4"/>
  <c r="K274" i="4"/>
  <c r="L258" i="4"/>
  <c r="K258" i="4"/>
  <c r="K208" i="4"/>
  <c r="L208" i="4"/>
  <c r="K175" i="4"/>
  <c r="L175" i="4"/>
  <c r="L126" i="4"/>
  <c r="K92" i="4"/>
  <c r="L92" i="4"/>
  <c r="L50" i="4"/>
  <c r="K24" i="4"/>
  <c r="L24" i="4"/>
  <c r="L184" i="4"/>
  <c r="K184" i="4"/>
  <c r="L393" i="4"/>
  <c r="K393" i="4"/>
  <c r="K376" i="4"/>
  <c r="L351" i="4"/>
  <c r="L248" i="4"/>
  <c r="L412" i="4"/>
  <c r="K412" i="4"/>
  <c r="L332" i="4"/>
  <c r="K332" i="4"/>
  <c r="L309" i="4"/>
  <c r="K309" i="4"/>
  <c r="L397" i="4"/>
  <c r="K397" i="4"/>
  <c r="K248" i="4"/>
  <c r="L207" i="4"/>
  <c r="K207" i="4"/>
  <c r="L174" i="4"/>
  <c r="K174" i="4"/>
  <c r="K141" i="4"/>
  <c r="L141" i="4"/>
  <c r="K117" i="4"/>
  <c r="L117" i="4"/>
  <c r="L91" i="4"/>
  <c r="K91" i="4"/>
  <c r="L66" i="4"/>
  <c r="K66" i="4"/>
  <c r="K40" i="4"/>
  <c r="L40" i="4"/>
  <c r="L392" i="4"/>
  <c r="L358" i="4"/>
  <c r="K391" i="4"/>
  <c r="K359" i="4"/>
  <c r="K295" i="4"/>
  <c r="K263" i="4"/>
  <c r="K126" i="4"/>
  <c r="K75" i="4"/>
  <c r="K23" i="4"/>
  <c r="L390" i="4"/>
  <c r="L340" i="4"/>
  <c r="L288" i="4"/>
  <c r="L237" i="4"/>
  <c r="L134" i="4"/>
  <c r="L84" i="4"/>
  <c r="L32" i="4"/>
  <c r="L190" i="4"/>
  <c r="K190" i="4"/>
  <c r="L18" i="4"/>
  <c r="K18" i="4"/>
  <c r="L346" i="4"/>
  <c r="K346" i="4"/>
  <c r="L339" i="4"/>
  <c r="K339" i="4"/>
  <c r="L330" i="4"/>
  <c r="K330" i="4"/>
  <c r="L322" i="4"/>
  <c r="K322" i="4"/>
  <c r="L314" i="4"/>
  <c r="K314" i="4"/>
  <c r="L306" i="4"/>
  <c r="K306" i="4"/>
  <c r="L298" i="4"/>
  <c r="K298" i="4"/>
  <c r="L413" i="4"/>
  <c r="K413" i="4"/>
  <c r="K404" i="4"/>
  <c r="L294" i="4"/>
  <c r="L278" i="4"/>
  <c r="L270" i="4"/>
  <c r="L254" i="4"/>
  <c r="K245" i="4"/>
  <c r="L245" i="4"/>
  <c r="K237" i="4"/>
  <c r="L228" i="4"/>
  <c r="K228" i="4"/>
  <c r="L220" i="4"/>
  <c r="K220" i="4"/>
  <c r="K204" i="4"/>
  <c r="L204" i="4"/>
  <c r="K196" i="4"/>
  <c r="L196" i="4"/>
  <c r="K183" i="4"/>
  <c r="K168" i="4"/>
  <c r="L168" i="4"/>
  <c r="L154" i="4"/>
  <c r="K154" i="4"/>
  <c r="L146" i="4"/>
  <c r="K146" i="4"/>
  <c r="L138" i="4"/>
  <c r="L130" i="4"/>
  <c r="K130" i="4"/>
  <c r="L122" i="4"/>
  <c r="K122" i="4"/>
  <c r="K113" i="4"/>
  <c r="L113" i="4"/>
  <c r="K105" i="4"/>
  <c r="L105" i="4"/>
  <c r="K96" i="4"/>
  <c r="K88" i="4"/>
  <c r="L88" i="4"/>
  <c r="L79" i="4"/>
  <c r="K79" i="4"/>
  <c r="L71" i="4"/>
  <c r="K71" i="4"/>
  <c r="L62" i="4"/>
  <c r="K54" i="4"/>
  <c r="L54" i="4"/>
  <c r="K45" i="4"/>
  <c r="K37" i="4"/>
  <c r="L37" i="4"/>
  <c r="K28" i="4"/>
  <c r="L28" i="4"/>
  <c r="K20" i="4"/>
  <c r="L11" i="4"/>
  <c r="L3" i="4"/>
  <c r="K3" i="4"/>
  <c r="K355" i="4"/>
  <c r="K371" i="4"/>
  <c r="K379" i="4"/>
  <c r="L373" i="4"/>
  <c r="L398" i="4"/>
  <c r="K356" i="4"/>
  <c r="K364" i="4"/>
  <c r="K388" i="4"/>
  <c r="L388" i="4"/>
  <c r="K211" i="4"/>
  <c r="K373" i="4"/>
  <c r="L176" i="4"/>
  <c r="L160" i="4"/>
  <c r="K160" i="4"/>
  <c r="K389" i="4"/>
  <c r="L380" i="4"/>
  <c r="K380" i="4"/>
  <c r="L372" i="4"/>
  <c r="K372" i="4"/>
  <c r="L363" i="4"/>
  <c r="K363" i="4"/>
  <c r="K414" i="4"/>
  <c r="K382" i="4"/>
  <c r="K318" i="4"/>
  <c r="K254" i="4"/>
  <c r="K212" i="4"/>
  <c r="K163" i="4"/>
  <c r="K10" i="4"/>
  <c r="L376" i="4"/>
  <c r="L273" i="4"/>
  <c r="L222" i="4"/>
  <c r="L171" i="4"/>
  <c r="L334" i="4"/>
  <c r="L302" i="4"/>
  <c r="L290" i="4"/>
  <c r="K290" i="4"/>
  <c r="L266" i="4"/>
  <c r="K266" i="4"/>
  <c r="L232" i="4"/>
  <c r="K232" i="4"/>
  <c r="K159" i="4"/>
  <c r="K142" i="4"/>
  <c r="L142" i="4"/>
  <c r="K118" i="4"/>
  <c r="L118" i="4"/>
  <c r="K101" i="4"/>
  <c r="L101" i="4"/>
  <c r="L67" i="4"/>
  <c r="K67" i="4"/>
  <c r="K366" i="4"/>
  <c r="K334" i="4"/>
  <c r="K302" i="4"/>
  <c r="K187" i="4"/>
  <c r="L400" i="4"/>
  <c r="L145" i="4"/>
  <c r="K324" i="4"/>
  <c r="K416" i="4"/>
  <c r="K281" i="4"/>
  <c r="L281" i="4"/>
  <c r="K257" i="4"/>
  <c r="L257" i="4"/>
  <c r="L231" i="4"/>
  <c r="K231" i="4"/>
  <c r="L199" i="4"/>
  <c r="K199" i="4"/>
  <c r="K149" i="4"/>
  <c r="L149" i="4"/>
  <c r="K125" i="4"/>
  <c r="L125" i="4"/>
  <c r="L74" i="4"/>
  <c r="K48" i="4"/>
  <c r="L48" i="4"/>
  <c r="L31" i="4"/>
  <c r="K31" i="4"/>
  <c r="K14" i="4"/>
  <c r="L14" i="4"/>
  <c r="K182" i="4"/>
  <c r="L182" i="4"/>
  <c r="K158" i="4"/>
  <c r="L189" i="4"/>
  <c r="K345" i="4"/>
  <c r="K336" i="4"/>
  <c r="L329" i="4"/>
  <c r="K320" i="4"/>
  <c r="K313" i="4"/>
  <c r="K305" i="4"/>
  <c r="K297" i="4"/>
  <c r="K411" i="4"/>
  <c r="K403" i="4"/>
  <c r="L293" i="4"/>
  <c r="L285" i="4"/>
  <c r="L277" i="4"/>
  <c r="L269" i="4"/>
  <c r="K261" i="4"/>
  <c r="L253" i="4"/>
  <c r="L244" i="4"/>
  <c r="K227" i="4"/>
  <c r="K219" i="4"/>
  <c r="K195" i="4"/>
  <c r="K181" i="4"/>
  <c r="K166" i="4"/>
  <c r="L153" i="4"/>
  <c r="L137" i="4"/>
  <c r="L129" i="4"/>
  <c r="L112" i="4"/>
  <c r="L104" i="4"/>
  <c r="K95" i="4"/>
  <c r="K78" i="4"/>
  <c r="K70" i="4"/>
  <c r="L61" i="4"/>
  <c r="L53" i="4"/>
  <c r="K44" i="4"/>
  <c r="L36" i="4"/>
  <c r="K27" i="4"/>
  <c r="K19" i="4"/>
  <c r="K2" i="4"/>
  <c r="K362" i="4"/>
  <c r="K354" i="4"/>
  <c r="K407" i="4"/>
  <c r="K375" i="4"/>
  <c r="K279" i="4"/>
  <c r="K246" i="4"/>
  <c r="K203" i="4"/>
  <c r="K100" i="4"/>
  <c r="K50" i="4"/>
  <c r="L416" i="4"/>
  <c r="L365" i="4"/>
  <c r="L313" i="4"/>
  <c r="L159" i="4"/>
  <c r="L109" i="4"/>
  <c r="L57" i="4"/>
  <c r="L6" i="4"/>
  <c r="L114" i="4"/>
  <c r="K400" i="4"/>
  <c r="K344" i="4"/>
  <c r="L344" i="4"/>
  <c r="K337" i="4"/>
  <c r="L337" i="4"/>
  <c r="L327" i="4"/>
  <c r="K327" i="4"/>
  <c r="K321" i="4"/>
  <c r="L321" i="4"/>
  <c r="K312" i="4"/>
  <c r="K304" i="4"/>
  <c r="L304" i="4"/>
  <c r="K296" i="4"/>
  <c r="L296" i="4"/>
  <c r="L410" i="4"/>
  <c r="K410" i="4"/>
  <c r="L402" i="4"/>
  <c r="K402" i="4"/>
  <c r="L292" i="4"/>
  <c r="K292" i="4"/>
  <c r="L284" i="4"/>
  <c r="K284" i="4"/>
  <c r="K276" i="4"/>
  <c r="L268" i="4"/>
  <c r="K268" i="4"/>
  <c r="K260" i="4"/>
  <c r="L260" i="4"/>
  <c r="L251" i="4"/>
  <c r="K251" i="4"/>
  <c r="L243" i="4"/>
  <c r="K243" i="4"/>
  <c r="L234" i="4"/>
  <c r="L226" i="4"/>
  <c r="K226" i="4"/>
  <c r="L218" i="4"/>
  <c r="K218" i="4"/>
  <c r="L210" i="4"/>
  <c r="K210" i="4"/>
  <c r="L202" i="4"/>
  <c r="L194" i="4"/>
  <c r="K194" i="4"/>
  <c r="K180" i="4"/>
  <c r="L180" i="4"/>
  <c r="L164" i="4"/>
  <c r="K152" i="4"/>
  <c r="L152" i="4"/>
  <c r="K144" i="4"/>
  <c r="L144" i="4"/>
  <c r="K136" i="4"/>
  <c r="L136" i="4"/>
  <c r="K128" i="4"/>
  <c r="L128" i="4"/>
  <c r="K120" i="4"/>
  <c r="L111" i="4"/>
  <c r="L103" i="4"/>
  <c r="K103" i="4"/>
  <c r="K94" i="4"/>
  <c r="L86" i="4"/>
  <c r="K77" i="4"/>
  <c r="L77" i="4"/>
  <c r="K69" i="4"/>
  <c r="L60" i="4"/>
  <c r="K52" i="4"/>
  <c r="L52" i="4"/>
  <c r="L43" i="4"/>
  <c r="K43" i="4"/>
  <c r="L35" i="4"/>
  <c r="L26" i="4"/>
  <c r="K26" i="4"/>
  <c r="K17" i="4"/>
  <c r="K9" i="4"/>
  <c r="L9" i="4"/>
  <c r="L188" i="4"/>
  <c r="K188" i="4"/>
  <c r="L172" i="4"/>
  <c r="K172" i="4"/>
  <c r="L396" i="4"/>
  <c r="K396" i="4"/>
  <c r="L387" i="4"/>
  <c r="K387" i="4"/>
  <c r="L378" i="4"/>
  <c r="K378" i="4"/>
  <c r="L370" i="4"/>
  <c r="K370" i="4"/>
  <c r="K361" i="4"/>
  <c r="L361" i="4"/>
  <c r="L353" i="4"/>
  <c r="K353" i="4"/>
  <c r="K406" i="4"/>
  <c r="K374" i="4"/>
  <c r="K343" i="4"/>
  <c r="K310" i="4"/>
  <c r="K278" i="4"/>
  <c r="K244" i="4"/>
  <c r="K202" i="4"/>
  <c r="K150" i="4"/>
  <c r="K99" i="4"/>
  <c r="K47" i="4"/>
  <c r="L364" i="4"/>
  <c r="L312" i="4"/>
  <c r="L261" i="4"/>
  <c r="L158" i="4"/>
  <c r="L108" i="4"/>
  <c r="L56" i="4"/>
  <c r="L5" i="4"/>
  <c r="K357" i="4"/>
  <c r="K293" i="4"/>
  <c r="K285" i="4"/>
  <c r="K277" i="4"/>
  <c r="K269" i="4"/>
  <c r="K253" i="4"/>
  <c r="L297" i="4"/>
  <c r="L181" i="4"/>
  <c r="K165" i="4"/>
  <c r="L375" i="4"/>
  <c r="L367" i="4"/>
  <c r="L320" i="4"/>
  <c r="L78" i="4"/>
  <c r="K73" i="4"/>
  <c r="K64" i="4"/>
  <c r="K56" i="4"/>
  <c r="L47" i="4"/>
  <c r="L39" i="4"/>
  <c r="K13" i="4"/>
  <c r="K5" i="4"/>
  <c r="L179" i="4"/>
  <c r="L163" i="4"/>
  <c r="L391" i="4"/>
  <c r="L383" i="4"/>
  <c r="L384" i="4"/>
  <c r="L345" i="4"/>
  <c r="L166" i="4"/>
  <c r="L64" i="4"/>
  <c r="L13" i="4"/>
  <c r="K161" i="4"/>
  <c r="L305" i="4"/>
  <c r="L165" i="4"/>
  <c r="L355" i="4"/>
  <c r="K329" i="4"/>
  <c r="K39" i="4"/>
  <c r="L73" i="4"/>
  <c r="L411" i="4"/>
  <c r="L403" i="4"/>
  <c r="L235" i="4"/>
  <c r="L227" i="4"/>
  <c r="L219" i="4"/>
  <c r="L211" i="4"/>
  <c r="L203" i="4"/>
  <c r="L195" i="4"/>
  <c r="K153" i="4"/>
  <c r="K145" i="4"/>
  <c r="K137" i="4"/>
  <c r="K129" i="4"/>
  <c r="K121" i="4"/>
  <c r="K112" i="4"/>
  <c r="K104" i="4"/>
  <c r="L95" i="4"/>
  <c r="L87" i="4"/>
  <c r="K61" i="4"/>
  <c r="K53" i="4"/>
  <c r="L27" i="4"/>
  <c r="L19" i="4"/>
  <c r="L10" i="4"/>
  <c r="L2" i="4"/>
  <c r="K173" i="4"/>
  <c r="L379" i="4"/>
  <c r="L371" i="4"/>
  <c r="L362" i="4"/>
  <c r="L354" i="4"/>
  <c r="K392" i="4"/>
  <c r="K179" i="4"/>
  <c r="L161" i="4"/>
  <c r="J381" i="4"/>
  <c r="J394" i="4"/>
  <c r="J194" i="4"/>
  <c r="J49" i="4"/>
  <c r="I49" i="4"/>
  <c r="J288" i="4"/>
  <c r="I288" i="4"/>
  <c r="J350" i="4"/>
  <c r="I350" i="4"/>
  <c r="J81" i="4"/>
  <c r="I81" i="4"/>
  <c r="J365" i="4"/>
  <c r="J343" i="4"/>
  <c r="I343" i="4"/>
  <c r="J334" i="4"/>
  <c r="I334" i="4"/>
  <c r="J326" i="4"/>
  <c r="I326" i="4"/>
  <c r="J318" i="4"/>
  <c r="I318" i="4"/>
  <c r="J310" i="4"/>
  <c r="I417" i="4"/>
  <c r="I408" i="4"/>
  <c r="J290" i="4"/>
  <c r="I282" i="4"/>
  <c r="J274" i="4"/>
  <c r="J266" i="4"/>
  <c r="I241" i="4"/>
  <c r="I232" i="4"/>
  <c r="I216" i="4"/>
  <c r="I200" i="4"/>
  <c r="I192" i="4"/>
  <c r="I175" i="4"/>
  <c r="I150" i="4"/>
  <c r="I142" i="4"/>
  <c r="I126" i="4"/>
  <c r="I75" i="4"/>
  <c r="I58" i="4"/>
  <c r="J50" i="4"/>
  <c r="I24" i="4"/>
  <c r="I393" i="4"/>
  <c r="I385" i="4"/>
  <c r="I376" i="4"/>
  <c r="I368" i="4"/>
  <c r="I381" i="4"/>
  <c r="I317" i="4"/>
  <c r="I246" i="4"/>
  <c r="I144" i="4"/>
  <c r="I41" i="4"/>
  <c r="J348" i="4"/>
  <c r="I308" i="4"/>
  <c r="J412" i="4"/>
  <c r="I65" i="4"/>
  <c r="J341" i="4"/>
  <c r="J332" i="4"/>
  <c r="J324" i="4"/>
  <c r="J317" i="4"/>
  <c r="J309" i="4"/>
  <c r="J301" i="4"/>
  <c r="I416" i="4"/>
  <c r="I407" i="4"/>
  <c r="J397" i="4"/>
  <c r="I289" i="4"/>
  <c r="I281" i="4"/>
  <c r="I273" i="4"/>
  <c r="I265" i="4"/>
  <c r="I257" i="4"/>
  <c r="I240" i="4"/>
  <c r="I174" i="4"/>
  <c r="I83" i="4"/>
  <c r="J74" i="4"/>
  <c r="I57" i="4"/>
  <c r="I48" i="4"/>
  <c r="I40" i="4"/>
  <c r="I14" i="4"/>
  <c r="I6" i="4"/>
  <c r="I392" i="4"/>
  <c r="J384" i="4"/>
  <c r="I375" i="4"/>
  <c r="I367" i="4"/>
  <c r="I373" i="4"/>
  <c r="I309" i="4"/>
  <c r="I233" i="4"/>
  <c r="I130" i="4"/>
  <c r="I27" i="4"/>
  <c r="J330" i="4"/>
  <c r="J252" i="4"/>
  <c r="I252" i="4"/>
  <c r="J325" i="4"/>
  <c r="I325" i="4"/>
  <c r="J300" i="4"/>
  <c r="I300" i="4"/>
  <c r="J280" i="4"/>
  <c r="I280" i="4"/>
  <c r="J256" i="4"/>
  <c r="I256" i="4"/>
  <c r="J230" i="4"/>
  <c r="I230" i="4"/>
  <c r="J206" i="4"/>
  <c r="I206" i="4"/>
  <c r="J171" i="4"/>
  <c r="I171" i="4"/>
  <c r="J140" i="4"/>
  <c r="I140" i="4"/>
  <c r="J116" i="4"/>
  <c r="I116" i="4"/>
  <c r="J90" i="4"/>
  <c r="I90" i="4"/>
  <c r="J64" i="4"/>
  <c r="I64" i="4"/>
  <c r="J39" i="4"/>
  <c r="I39" i="4"/>
  <c r="J30" i="4"/>
  <c r="I30" i="4"/>
  <c r="J179" i="4"/>
  <c r="I179" i="4"/>
  <c r="J383" i="4"/>
  <c r="I383" i="4"/>
  <c r="J357" i="4"/>
  <c r="I365" i="4"/>
  <c r="I301" i="4"/>
  <c r="I219" i="4"/>
  <c r="I118" i="4"/>
  <c r="I16" i="4"/>
  <c r="J308" i="4"/>
  <c r="J405" i="4"/>
  <c r="I186" i="4"/>
  <c r="I169" i="4"/>
  <c r="I106" i="4"/>
  <c r="J98" i="4"/>
  <c r="J373" i="4"/>
  <c r="J364" i="4"/>
  <c r="J356" i="4"/>
  <c r="I357" i="4"/>
  <c r="I293" i="4"/>
  <c r="I208" i="4"/>
  <c r="I105" i="4"/>
  <c r="I2" i="4"/>
  <c r="J285" i="4"/>
  <c r="J18" i="4"/>
  <c r="I346" i="4"/>
  <c r="J339" i="4"/>
  <c r="I330" i="4"/>
  <c r="J322" i="4"/>
  <c r="J314" i="4"/>
  <c r="I306" i="4"/>
  <c r="J298" i="4"/>
  <c r="J413" i="4"/>
  <c r="J404" i="4"/>
  <c r="I168" i="4"/>
  <c r="J154" i="4"/>
  <c r="J146" i="4"/>
  <c r="J138" i="4"/>
  <c r="I122" i="4"/>
  <c r="J389" i="4"/>
  <c r="J380" i="4"/>
  <c r="J372" i="4"/>
  <c r="J363" i="4"/>
  <c r="I413" i="4"/>
  <c r="I348" i="4"/>
  <c r="I285" i="4"/>
  <c r="I194" i="4"/>
  <c r="I91" i="4"/>
  <c r="J408" i="4"/>
  <c r="J258" i="4"/>
  <c r="J349" i="4"/>
  <c r="I349" i="4"/>
  <c r="J316" i="4"/>
  <c r="I316" i="4"/>
  <c r="J406" i="4"/>
  <c r="I406" i="4"/>
  <c r="J272" i="4"/>
  <c r="I272" i="4"/>
  <c r="J247" i="4"/>
  <c r="I247" i="4"/>
  <c r="J222" i="4"/>
  <c r="I222" i="4"/>
  <c r="J198" i="4"/>
  <c r="I198" i="4"/>
  <c r="J156" i="4"/>
  <c r="I156" i="4"/>
  <c r="J132" i="4"/>
  <c r="I132" i="4"/>
  <c r="J99" i="4"/>
  <c r="I99" i="4"/>
  <c r="J73" i="4"/>
  <c r="I73" i="4"/>
  <c r="J47" i="4"/>
  <c r="I47" i="4"/>
  <c r="J13" i="4"/>
  <c r="I13" i="4"/>
  <c r="J163" i="4"/>
  <c r="I163" i="4"/>
  <c r="J366" i="4"/>
  <c r="I366" i="4"/>
  <c r="J411" i="4"/>
  <c r="J403" i="4"/>
  <c r="J293" i="4"/>
  <c r="J277" i="4"/>
  <c r="J269" i="4"/>
  <c r="I203" i="4"/>
  <c r="I166" i="4"/>
  <c r="I153" i="4"/>
  <c r="I129" i="4"/>
  <c r="I104" i="4"/>
  <c r="I78" i="4"/>
  <c r="J10" i="4"/>
  <c r="J2" i="4"/>
  <c r="J388" i="4"/>
  <c r="J379" i="4"/>
  <c r="J371" i="4"/>
  <c r="J362" i="4"/>
  <c r="J354" i="4"/>
  <c r="I405" i="4"/>
  <c r="I341" i="4"/>
  <c r="I277" i="4"/>
  <c r="I181" i="4"/>
  <c r="I80" i="4"/>
  <c r="J340" i="4"/>
  <c r="I340" i="4"/>
  <c r="I394" i="4"/>
  <c r="J264" i="4"/>
  <c r="I264" i="4"/>
  <c r="J239" i="4"/>
  <c r="I239" i="4"/>
  <c r="J214" i="4"/>
  <c r="I214" i="4"/>
  <c r="J187" i="4"/>
  <c r="I187" i="4"/>
  <c r="J148" i="4"/>
  <c r="I148" i="4"/>
  <c r="J124" i="4"/>
  <c r="I124" i="4"/>
  <c r="J107" i="4"/>
  <c r="I107" i="4"/>
  <c r="J82" i="4"/>
  <c r="I82" i="4"/>
  <c r="J56" i="4"/>
  <c r="I56" i="4"/>
  <c r="J22" i="4"/>
  <c r="I22" i="4"/>
  <c r="J5" i="4"/>
  <c r="I5" i="4"/>
  <c r="J391" i="4"/>
  <c r="I391" i="4"/>
  <c r="J374" i="4"/>
  <c r="I374" i="4"/>
  <c r="J114" i="4"/>
  <c r="J410" i="4"/>
  <c r="J402" i="4"/>
  <c r="J292" i="4"/>
  <c r="J284" i="4"/>
  <c r="J276" i="4"/>
  <c r="I268" i="4"/>
  <c r="I243" i="4"/>
  <c r="I234" i="4"/>
  <c r="J226" i="4"/>
  <c r="J218" i="4"/>
  <c r="J210" i="4"/>
  <c r="J202" i="4"/>
  <c r="I152" i="4"/>
  <c r="I128" i="4"/>
  <c r="I35" i="4"/>
  <c r="J26" i="4"/>
  <c r="J396" i="4"/>
  <c r="J387" i="4"/>
  <c r="J378" i="4"/>
  <c r="I370" i="4"/>
  <c r="I397" i="4"/>
  <c r="I332" i="4"/>
  <c r="I269" i="4"/>
  <c r="I170" i="4"/>
  <c r="I66" i="4"/>
  <c r="J130" i="4"/>
  <c r="J333" i="4"/>
  <c r="I333" i="4"/>
  <c r="J415" i="4"/>
  <c r="I415" i="4"/>
  <c r="J97" i="4"/>
  <c r="I97" i="4"/>
  <c r="J342" i="4"/>
  <c r="I342" i="4"/>
  <c r="J335" i="4"/>
  <c r="I335" i="4"/>
  <c r="I418" i="4"/>
  <c r="I409" i="4"/>
  <c r="J401" i="4"/>
  <c r="I291" i="4"/>
  <c r="I283" i="4"/>
  <c r="I275" i="4"/>
  <c r="I267" i="4"/>
  <c r="I250" i="4"/>
  <c r="J242" i="4"/>
  <c r="I217" i="4"/>
  <c r="I201" i="4"/>
  <c r="I193" i="4"/>
  <c r="J178" i="4"/>
  <c r="J162" i="4"/>
  <c r="I102" i="4"/>
  <c r="I59" i="4"/>
  <c r="I51" i="4"/>
  <c r="I42" i="4"/>
  <c r="J34" i="4"/>
  <c r="I25" i="4"/>
  <c r="I395" i="4"/>
  <c r="J386" i="4"/>
  <c r="I377" i="4"/>
  <c r="I369" i="4"/>
  <c r="I389" i="4"/>
  <c r="I324" i="4"/>
  <c r="I258" i="4"/>
  <c r="I155" i="4"/>
  <c r="I54" i="4"/>
  <c r="J370" i="4"/>
  <c r="J66" i="4"/>
  <c r="J236" i="4"/>
  <c r="I236" i="4"/>
  <c r="J33" i="4"/>
  <c r="J347" i="4"/>
  <c r="J338" i="4"/>
  <c r="J331" i="4"/>
  <c r="J323" i="4"/>
  <c r="J315" i="4"/>
  <c r="J307" i="4"/>
  <c r="J299" i="4"/>
  <c r="J414" i="4"/>
  <c r="J295" i="4"/>
  <c r="J287" i="4"/>
  <c r="J279" i="4"/>
  <c r="J271" i="4"/>
  <c r="J263" i="4"/>
  <c r="I263" i="4"/>
  <c r="J255" i="4"/>
  <c r="I255" i="4"/>
  <c r="J246" i="4"/>
  <c r="J238" i="4"/>
  <c r="J229" i="4"/>
  <c r="I229" i="4"/>
  <c r="J221" i="4"/>
  <c r="I221" i="4"/>
  <c r="J213" i="4"/>
  <c r="I213" i="4"/>
  <c r="J205" i="4"/>
  <c r="I205" i="4"/>
  <c r="J197" i="4"/>
  <c r="I197" i="4"/>
  <c r="J155" i="4"/>
  <c r="J147" i="4"/>
  <c r="J139" i="4"/>
  <c r="J131" i="4"/>
  <c r="J123" i="4"/>
  <c r="J115" i="4"/>
  <c r="J89" i="4"/>
  <c r="J80" i="4"/>
  <c r="J72" i="4"/>
  <c r="J63" i="4"/>
  <c r="I63" i="4"/>
  <c r="J55" i="4"/>
  <c r="I55" i="4"/>
  <c r="J46" i="4"/>
  <c r="J38" i="4"/>
  <c r="J29" i="4"/>
  <c r="I29" i="4"/>
  <c r="J21" i="4"/>
  <c r="I21" i="4"/>
  <c r="J12" i="4"/>
  <c r="I12" i="4"/>
  <c r="J4" i="4"/>
  <c r="I4" i="4"/>
  <c r="J177" i="4"/>
  <c r="J161" i="4"/>
  <c r="J390" i="4"/>
  <c r="J382" i="4"/>
  <c r="I412" i="4"/>
  <c r="I404" i="4"/>
  <c r="I396" i="4"/>
  <c r="I388" i="4"/>
  <c r="I380" i="4"/>
  <c r="I372" i="4"/>
  <c r="I364" i="4"/>
  <c r="I356" i="4"/>
  <c r="I292" i="4"/>
  <c r="I284" i="4"/>
  <c r="I276" i="4"/>
  <c r="I218" i="4"/>
  <c r="I154" i="4"/>
  <c r="I115" i="4"/>
  <c r="I26" i="4"/>
  <c r="J395" i="4"/>
  <c r="J306" i="4"/>
  <c r="J250" i="4"/>
  <c r="J186" i="4"/>
  <c r="J122" i="4"/>
  <c r="J58" i="4"/>
  <c r="J190" i="4"/>
  <c r="I190" i="4"/>
  <c r="J294" i="4"/>
  <c r="J286" i="4"/>
  <c r="J278" i="4"/>
  <c r="J270" i="4"/>
  <c r="J262" i="4"/>
  <c r="J254" i="4"/>
  <c r="J245" i="4"/>
  <c r="I245" i="4"/>
  <c r="J237" i="4"/>
  <c r="I237" i="4"/>
  <c r="J228" i="4"/>
  <c r="I228" i="4"/>
  <c r="J220" i="4"/>
  <c r="I220" i="4"/>
  <c r="J212" i="4"/>
  <c r="I212" i="4"/>
  <c r="J204" i="4"/>
  <c r="I204" i="4"/>
  <c r="J196" i="4"/>
  <c r="I196" i="4"/>
  <c r="J183" i="4"/>
  <c r="J168" i="4"/>
  <c r="J113" i="4"/>
  <c r="J105" i="4"/>
  <c r="J96" i="4"/>
  <c r="J88" i="4"/>
  <c r="J79" i="4"/>
  <c r="I79" i="4"/>
  <c r="J71" i="4"/>
  <c r="I71" i="4"/>
  <c r="J62" i="4"/>
  <c r="J54" i="4"/>
  <c r="J45" i="4"/>
  <c r="I45" i="4"/>
  <c r="J37" i="4"/>
  <c r="I37" i="4"/>
  <c r="J28" i="4"/>
  <c r="I28" i="4"/>
  <c r="J20" i="4"/>
  <c r="I20" i="4"/>
  <c r="J11" i="4"/>
  <c r="J176" i="4"/>
  <c r="I176" i="4"/>
  <c r="J160" i="4"/>
  <c r="I160" i="4"/>
  <c r="J355" i="4"/>
  <c r="I411" i="4"/>
  <c r="I403" i="4"/>
  <c r="I387" i="4"/>
  <c r="I379" i="4"/>
  <c r="I371" i="4"/>
  <c r="I363" i="4"/>
  <c r="I355" i="4"/>
  <c r="I347" i="4"/>
  <c r="I338" i="4"/>
  <c r="I331" i="4"/>
  <c r="I323" i="4"/>
  <c r="I315" i="4"/>
  <c r="I307" i="4"/>
  <c r="I299" i="4"/>
  <c r="I242" i="4"/>
  <c r="I178" i="4"/>
  <c r="I139" i="4"/>
  <c r="I114" i="4"/>
  <c r="I89" i="4"/>
  <c r="I50" i="4"/>
  <c r="I38" i="4"/>
  <c r="I11" i="4"/>
  <c r="J418" i="4"/>
  <c r="J392" i="4"/>
  <c r="J346" i="4"/>
  <c r="J282" i="4"/>
  <c r="J158" i="4"/>
  <c r="J189" i="4"/>
  <c r="J345" i="4"/>
  <c r="J336" i="4"/>
  <c r="J329" i="4"/>
  <c r="J320" i="4"/>
  <c r="J313" i="4"/>
  <c r="J305" i="4"/>
  <c r="J297" i="4"/>
  <c r="J261" i="4"/>
  <c r="I261" i="4"/>
  <c r="J253" i="4"/>
  <c r="I253" i="4"/>
  <c r="J244" i="4"/>
  <c r="I244" i="4"/>
  <c r="J235" i="4"/>
  <c r="J227" i="4"/>
  <c r="J219" i="4"/>
  <c r="J211" i="4"/>
  <c r="J203" i="4"/>
  <c r="J195" i="4"/>
  <c r="J181" i="4"/>
  <c r="J166" i="4"/>
  <c r="J153" i="4"/>
  <c r="J145" i="4"/>
  <c r="J137" i="4"/>
  <c r="J129" i="4"/>
  <c r="J121" i="4"/>
  <c r="J112" i="4"/>
  <c r="J104" i="4"/>
  <c r="J95" i="4"/>
  <c r="I95" i="4"/>
  <c r="J87" i="4"/>
  <c r="I87" i="4"/>
  <c r="J78" i="4"/>
  <c r="J70" i="4"/>
  <c r="J61" i="4"/>
  <c r="I61" i="4"/>
  <c r="J53" i="4"/>
  <c r="I53" i="4"/>
  <c r="J44" i="4"/>
  <c r="I44" i="4"/>
  <c r="J36" i="4"/>
  <c r="I36" i="4"/>
  <c r="J27" i="4"/>
  <c r="J19" i="4"/>
  <c r="J173" i="4"/>
  <c r="I173" i="4"/>
  <c r="J398" i="4"/>
  <c r="I410" i="4"/>
  <c r="I402" i="4"/>
  <c r="I386" i="4"/>
  <c r="I378" i="4"/>
  <c r="I362" i="4"/>
  <c r="I354" i="4"/>
  <c r="I339" i="4"/>
  <c r="I322" i="4"/>
  <c r="I314" i="4"/>
  <c r="I298" i="4"/>
  <c r="I290" i="4"/>
  <c r="I274" i="4"/>
  <c r="I266" i="4"/>
  <c r="I254" i="4"/>
  <c r="I227" i="4"/>
  <c r="I202" i="4"/>
  <c r="I189" i="4"/>
  <c r="I177" i="4"/>
  <c r="I138" i="4"/>
  <c r="I113" i="4"/>
  <c r="I88" i="4"/>
  <c r="I74" i="4"/>
  <c r="I62" i="4"/>
  <c r="I10" i="4"/>
  <c r="J416" i="4"/>
  <c r="J234" i="4"/>
  <c r="J169" i="4"/>
  <c r="J106" i="4"/>
  <c r="J42" i="4"/>
  <c r="J400" i="4"/>
  <c r="J344" i="4"/>
  <c r="J337" i="4"/>
  <c r="J327" i="4"/>
  <c r="J321" i="4"/>
  <c r="J312" i="4"/>
  <c r="J304" i="4"/>
  <c r="J296" i="4"/>
  <c r="J268" i="4"/>
  <c r="J260" i="4"/>
  <c r="I260" i="4"/>
  <c r="J251" i="4"/>
  <c r="J243" i="4"/>
  <c r="J180" i="4"/>
  <c r="I180" i="4"/>
  <c r="J164" i="4"/>
  <c r="I164" i="4"/>
  <c r="J152" i="4"/>
  <c r="J144" i="4"/>
  <c r="J136" i="4"/>
  <c r="J128" i="4"/>
  <c r="J120" i="4"/>
  <c r="J111" i="4"/>
  <c r="I111" i="4"/>
  <c r="J103" i="4"/>
  <c r="I103" i="4"/>
  <c r="J94" i="4"/>
  <c r="J86" i="4"/>
  <c r="J77" i="4"/>
  <c r="I77" i="4"/>
  <c r="J69" i="4"/>
  <c r="I69" i="4"/>
  <c r="J60" i="4"/>
  <c r="I60" i="4"/>
  <c r="J52" i="4"/>
  <c r="I52" i="4"/>
  <c r="J43" i="4"/>
  <c r="J35" i="4"/>
  <c r="J17" i="4"/>
  <c r="J9" i="4"/>
  <c r="J188" i="4"/>
  <c r="J172" i="4"/>
  <c r="J361" i="4"/>
  <c r="J353" i="4"/>
  <c r="G366" i="4"/>
  <c r="I400" i="4"/>
  <c r="I361" i="4"/>
  <c r="I353" i="4"/>
  <c r="I345" i="4"/>
  <c r="I336" i="4"/>
  <c r="I329" i="4"/>
  <c r="I320" i="4"/>
  <c r="I313" i="4"/>
  <c r="I305" i="4"/>
  <c r="I297" i="4"/>
  <c r="I251" i="4"/>
  <c r="I226" i="4"/>
  <c r="I188" i="4"/>
  <c r="I162" i="4"/>
  <c r="I137" i="4"/>
  <c r="I123" i="4"/>
  <c r="I112" i="4"/>
  <c r="I98" i="4"/>
  <c r="I86" i="4"/>
  <c r="I34" i="4"/>
  <c r="I9" i="4"/>
  <c r="J376" i="4"/>
  <c r="J328" i="4"/>
  <c r="J319" i="4"/>
  <c r="J311" i="4"/>
  <c r="J303" i="4"/>
  <c r="J409" i="4"/>
  <c r="J291" i="4"/>
  <c r="J283" i="4"/>
  <c r="J275" i="4"/>
  <c r="J267" i="4"/>
  <c r="J259" i="4"/>
  <c r="J233" i="4"/>
  <c r="J225" i="4"/>
  <c r="J217" i="4"/>
  <c r="J209" i="4"/>
  <c r="J201" i="4"/>
  <c r="J193" i="4"/>
  <c r="J151" i="4"/>
  <c r="I151" i="4"/>
  <c r="J143" i="4"/>
  <c r="I143" i="4"/>
  <c r="J135" i="4"/>
  <c r="I135" i="4"/>
  <c r="J127" i="4"/>
  <c r="I127" i="4"/>
  <c r="J119" i="4"/>
  <c r="I119" i="4"/>
  <c r="J110" i="4"/>
  <c r="J102" i="4"/>
  <c r="J93" i="4"/>
  <c r="I93" i="4"/>
  <c r="J85" i="4"/>
  <c r="I85" i="4"/>
  <c r="J76" i="4"/>
  <c r="I76" i="4"/>
  <c r="J68" i="4"/>
  <c r="I68" i="4"/>
  <c r="J59" i="4"/>
  <c r="J51" i="4"/>
  <c r="J25" i="4"/>
  <c r="J16" i="4"/>
  <c r="J8" i="4"/>
  <c r="J185" i="4"/>
  <c r="J170" i="4"/>
  <c r="J377" i="4"/>
  <c r="J369" i="4"/>
  <c r="J360" i="4"/>
  <c r="J352" i="4"/>
  <c r="I401" i="4"/>
  <c r="I384" i="4"/>
  <c r="I360" i="4"/>
  <c r="I352" i="4"/>
  <c r="I344" i="4"/>
  <c r="I337" i="4"/>
  <c r="I327" i="4"/>
  <c r="I321" i="4"/>
  <c r="I312" i="4"/>
  <c r="I304" i="4"/>
  <c r="I296" i="4"/>
  <c r="I238" i="4"/>
  <c r="I225" i="4"/>
  <c r="I211" i="4"/>
  <c r="I161" i="4"/>
  <c r="I147" i="4"/>
  <c r="I136" i="4"/>
  <c r="I110" i="4"/>
  <c r="I72" i="4"/>
  <c r="I46" i="4"/>
  <c r="I33" i="4"/>
  <c r="I19" i="4"/>
  <c r="I8" i="4"/>
  <c r="J302" i="4"/>
  <c r="J417" i="4"/>
  <c r="J399" i="4"/>
  <c r="J249" i="4"/>
  <c r="J241" i="4"/>
  <c r="J232" i="4"/>
  <c r="J224" i="4"/>
  <c r="J216" i="4"/>
  <c r="J208" i="4"/>
  <c r="J200" i="4"/>
  <c r="J192" i="4"/>
  <c r="J175" i="4"/>
  <c r="J159" i="4"/>
  <c r="J150" i="4"/>
  <c r="J142" i="4"/>
  <c r="J134" i="4"/>
  <c r="J126" i="4"/>
  <c r="J118" i="4"/>
  <c r="J109" i="4"/>
  <c r="I109" i="4"/>
  <c r="J101" i="4"/>
  <c r="I101" i="4"/>
  <c r="J92" i="4"/>
  <c r="I92" i="4"/>
  <c r="J84" i="4"/>
  <c r="I84" i="4"/>
  <c r="J75" i="4"/>
  <c r="J67" i="4"/>
  <c r="J41" i="4"/>
  <c r="J32" i="4"/>
  <c r="J24" i="4"/>
  <c r="J15" i="4"/>
  <c r="I15" i="4"/>
  <c r="J7" i="4"/>
  <c r="I7" i="4"/>
  <c r="J184" i="4"/>
  <c r="I184" i="4"/>
  <c r="J167" i="4"/>
  <c r="I167" i="4"/>
  <c r="J393" i="4"/>
  <c r="J385" i="4"/>
  <c r="J368" i="4"/>
  <c r="J359" i="4"/>
  <c r="J351" i="4"/>
  <c r="I399" i="4"/>
  <c r="I359" i="4"/>
  <c r="I351" i="4"/>
  <c r="I328" i="4"/>
  <c r="I319" i="4"/>
  <c r="I311" i="4"/>
  <c r="I303" i="4"/>
  <c r="I295" i="4"/>
  <c r="I287" i="4"/>
  <c r="I279" i="4"/>
  <c r="I271" i="4"/>
  <c r="I262" i="4"/>
  <c r="I249" i="4"/>
  <c r="I235" i="4"/>
  <c r="I224" i="4"/>
  <c r="I210" i="4"/>
  <c r="I185" i="4"/>
  <c r="I172" i="4"/>
  <c r="I159" i="4"/>
  <c r="I146" i="4"/>
  <c r="I134" i="4"/>
  <c r="I121" i="4"/>
  <c r="I96" i="4"/>
  <c r="I70" i="4"/>
  <c r="I43" i="4"/>
  <c r="I32" i="4"/>
  <c r="I18" i="4"/>
  <c r="J65" i="4"/>
  <c r="J407" i="4"/>
  <c r="J289" i="4"/>
  <c r="J281" i="4"/>
  <c r="J273" i="4"/>
  <c r="J265" i="4"/>
  <c r="J257" i="4"/>
  <c r="J248" i="4"/>
  <c r="J240" i="4"/>
  <c r="J231" i="4"/>
  <c r="I231" i="4"/>
  <c r="J223" i="4"/>
  <c r="I223" i="4"/>
  <c r="J215" i="4"/>
  <c r="I215" i="4"/>
  <c r="J207" i="4"/>
  <c r="I207" i="4"/>
  <c r="J199" i="4"/>
  <c r="I199" i="4"/>
  <c r="J191" i="4"/>
  <c r="I191" i="4"/>
  <c r="J174" i="4"/>
  <c r="J157" i="4"/>
  <c r="I157" i="4"/>
  <c r="J149" i="4"/>
  <c r="I149" i="4"/>
  <c r="J141" i="4"/>
  <c r="I141" i="4"/>
  <c r="J133" i="4"/>
  <c r="I133" i="4"/>
  <c r="J125" i="4"/>
  <c r="I125" i="4"/>
  <c r="J117" i="4"/>
  <c r="I117" i="4"/>
  <c r="J108" i="4"/>
  <c r="I108" i="4"/>
  <c r="J100" i="4"/>
  <c r="I100" i="4"/>
  <c r="J91" i="4"/>
  <c r="J83" i="4"/>
  <c r="J57" i="4"/>
  <c r="J48" i="4"/>
  <c r="J40" i="4"/>
  <c r="J31" i="4"/>
  <c r="I31" i="4"/>
  <c r="J23" i="4"/>
  <c r="I23" i="4"/>
  <c r="J14" i="4"/>
  <c r="J6" i="4"/>
  <c r="J182" i="4"/>
  <c r="I182" i="4"/>
  <c r="J165" i="4"/>
  <c r="I165" i="4"/>
  <c r="J375" i="4"/>
  <c r="J367" i="4"/>
  <c r="J358" i="4"/>
  <c r="I414" i="4"/>
  <c r="I398" i="4"/>
  <c r="I390" i="4"/>
  <c r="I382" i="4"/>
  <c r="I358" i="4"/>
  <c r="I310" i="4"/>
  <c r="I302" i="4"/>
  <c r="I294" i="4"/>
  <c r="I286" i="4"/>
  <c r="I278" i="4"/>
  <c r="I270" i="4"/>
  <c r="I259" i="4"/>
  <c r="I248" i="4"/>
  <c r="I209" i="4"/>
  <c r="I195" i="4"/>
  <c r="I183" i="4"/>
  <c r="I158" i="4"/>
  <c r="I145" i="4"/>
  <c r="I131" i="4"/>
  <c r="I120" i="4"/>
  <c r="I94" i="4"/>
  <c r="I67" i="4"/>
  <c r="I17" i="4"/>
  <c r="I3" i="4"/>
  <c r="G358" i="4"/>
  <c r="G272" i="4"/>
  <c r="G398" i="4"/>
  <c r="G208" i="4"/>
  <c r="H266" i="4"/>
  <c r="H202" i="4"/>
  <c r="G120" i="4"/>
  <c r="G390" i="4"/>
  <c r="G414" i="4"/>
  <c r="G382" i="4"/>
  <c r="G321" i="4"/>
  <c r="G64" i="4"/>
  <c r="H50" i="4"/>
  <c r="G406" i="4"/>
  <c r="G374" i="4"/>
  <c r="H291" i="4"/>
  <c r="G291" i="4"/>
  <c r="H267" i="4"/>
  <c r="G267" i="4"/>
  <c r="G233" i="4"/>
  <c r="H233" i="4"/>
  <c r="G209" i="4"/>
  <c r="H209" i="4"/>
  <c r="H143" i="4"/>
  <c r="G143" i="4"/>
  <c r="H395" i="4"/>
  <c r="G81" i="4"/>
  <c r="H81" i="4"/>
  <c r="H326" i="4"/>
  <c r="G326" i="4"/>
  <c r="G241" i="4"/>
  <c r="H241" i="4"/>
  <c r="H142" i="4"/>
  <c r="G142" i="4"/>
  <c r="H118" i="4"/>
  <c r="G118" i="4"/>
  <c r="H92" i="4"/>
  <c r="G92" i="4"/>
  <c r="H75" i="4"/>
  <c r="G75" i="4"/>
  <c r="H67" i="4"/>
  <c r="G67" i="4"/>
  <c r="H7" i="4"/>
  <c r="G7" i="4"/>
  <c r="H341" i="4"/>
  <c r="G341" i="4"/>
  <c r="G49" i="4"/>
  <c r="H49" i="4"/>
  <c r="H158" i="4"/>
  <c r="G158" i="4"/>
  <c r="G329" i="4"/>
  <c r="H329" i="4"/>
  <c r="H293" i="4"/>
  <c r="G293" i="4"/>
  <c r="H285" i="4"/>
  <c r="G285" i="4"/>
  <c r="H277" i="4"/>
  <c r="G277" i="4"/>
  <c r="H269" i="4"/>
  <c r="G269" i="4"/>
  <c r="H261" i="4"/>
  <c r="G261" i="4"/>
  <c r="H253" i="4"/>
  <c r="G253" i="4"/>
  <c r="H244" i="4"/>
  <c r="G244" i="4"/>
  <c r="H235" i="4"/>
  <c r="G235" i="4"/>
  <c r="H227" i="4"/>
  <c r="G227" i="4"/>
  <c r="H219" i="4"/>
  <c r="G219" i="4"/>
  <c r="H211" i="4"/>
  <c r="G211" i="4"/>
  <c r="H203" i="4"/>
  <c r="G203" i="4"/>
  <c r="H195" i="4"/>
  <c r="G195" i="4"/>
  <c r="G153" i="4"/>
  <c r="H153" i="4"/>
  <c r="G145" i="4"/>
  <c r="H145" i="4"/>
  <c r="G137" i="4"/>
  <c r="H137" i="4"/>
  <c r="G129" i="4"/>
  <c r="H129" i="4"/>
  <c r="G121" i="4"/>
  <c r="H121" i="4"/>
  <c r="H95" i="4"/>
  <c r="G95" i="4"/>
  <c r="H87" i="4"/>
  <c r="G87" i="4"/>
  <c r="H78" i="4"/>
  <c r="G78" i="4"/>
  <c r="H70" i="4"/>
  <c r="G70" i="4"/>
  <c r="H61" i="4"/>
  <c r="G61" i="4"/>
  <c r="H53" i="4"/>
  <c r="G53" i="4"/>
  <c r="H44" i="4"/>
  <c r="G44" i="4"/>
  <c r="H36" i="4"/>
  <c r="G36" i="4"/>
  <c r="H27" i="4"/>
  <c r="G27" i="4"/>
  <c r="H19" i="4"/>
  <c r="G19" i="4"/>
  <c r="H2" i="4"/>
  <c r="G2" i="4"/>
  <c r="H173" i="4"/>
  <c r="G173" i="4"/>
  <c r="G416" i="4"/>
  <c r="G408" i="4"/>
  <c r="G401" i="4"/>
  <c r="G392" i="4"/>
  <c r="G384" i="4"/>
  <c r="G376" i="4"/>
  <c r="G368" i="4"/>
  <c r="G360" i="4"/>
  <c r="G350" i="4"/>
  <c r="G304" i="4"/>
  <c r="G288" i="4"/>
  <c r="G224" i="4"/>
  <c r="G136" i="4"/>
  <c r="G80" i="4"/>
  <c r="H339" i="4"/>
  <c r="H282" i="4"/>
  <c r="H218" i="4"/>
  <c r="H130" i="4"/>
  <c r="H66" i="4"/>
  <c r="G170" i="4"/>
  <c r="H170" i="4"/>
  <c r="H292" i="4"/>
  <c r="G292" i="4"/>
  <c r="H284" i="4"/>
  <c r="G284" i="4"/>
  <c r="H276" i="4"/>
  <c r="G276" i="4"/>
  <c r="H268" i="4"/>
  <c r="G268" i="4"/>
  <c r="H260" i="4"/>
  <c r="G260" i="4"/>
  <c r="H251" i="4"/>
  <c r="G251" i="4"/>
  <c r="H243" i="4"/>
  <c r="G243" i="4"/>
  <c r="H111" i="4"/>
  <c r="G111" i="4"/>
  <c r="H103" i="4"/>
  <c r="G103" i="4"/>
  <c r="H94" i="4"/>
  <c r="G94" i="4"/>
  <c r="H86" i="4"/>
  <c r="G86" i="4"/>
  <c r="H77" i="4"/>
  <c r="G77" i="4"/>
  <c r="H69" i="4"/>
  <c r="G69" i="4"/>
  <c r="H60" i="4"/>
  <c r="G60" i="4"/>
  <c r="H52" i="4"/>
  <c r="G52" i="4"/>
  <c r="H43" i="4"/>
  <c r="G43" i="4"/>
  <c r="H35" i="4"/>
  <c r="G35" i="4"/>
  <c r="G17" i="4"/>
  <c r="H17" i="4"/>
  <c r="G9" i="4"/>
  <c r="H9" i="4"/>
  <c r="H188" i="4"/>
  <c r="G188" i="4"/>
  <c r="H172" i="4"/>
  <c r="G172" i="4"/>
  <c r="G353" i="4"/>
  <c r="H353" i="4"/>
  <c r="G415" i="4"/>
  <c r="G407" i="4"/>
  <c r="G391" i="4"/>
  <c r="G383" i="4"/>
  <c r="G375" i="4"/>
  <c r="G367" i="4"/>
  <c r="G359" i="4"/>
  <c r="G312" i="4"/>
  <c r="G280" i="4"/>
  <c r="G216" i="4"/>
  <c r="G128" i="4"/>
  <c r="G72" i="4"/>
  <c r="G16" i="4"/>
  <c r="H274" i="4"/>
  <c r="H210" i="4"/>
  <c r="H122" i="4"/>
  <c r="H58" i="4"/>
  <c r="G413" i="4"/>
  <c r="G405" i="4"/>
  <c r="G389" i="4"/>
  <c r="G381" i="4"/>
  <c r="G373" i="4"/>
  <c r="G365" i="4"/>
  <c r="G356" i="4"/>
  <c r="G347" i="4"/>
  <c r="G264" i="4"/>
  <c r="G200" i="4"/>
  <c r="G56" i="4"/>
  <c r="H418" i="4"/>
  <c r="H386" i="4"/>
  <c r="H258" i="4"/>
  <c r="H194" i="4"/>
  <c r="H106" i="4"/>
  <c r="H42" i="4"/>
  <c r="G185" i="4"/>
  <c r="H185" i="4"/>
  <c r="G8" i="4"/>
  <c r="G289" i="4"/>
  <c r="H289" i="4"/>
  <c r="G281" i="4"/>
  <c r="H281" i="4"/>
  <c r="G273" i="4"/>
  <c r="H273" i="4"/>
  <c r="G265" i="4"/>
  <c r="H265" i="4"/>
  <c r="G257" i="4"/>
  <c r="H257" i="4"/>
  <c r="H231" i="4"/>
  <c r="G231" i="4"/>
  <c r="H223" i="4"/>
  <c r="G223" i="4"/>
  <c r="H215" i="4"/>
  <c r="G215" i="4"/>
  <c r="H207" i="4"/>
  <c r="G207" i="4"/>
  <c r="H199" i="4"/>
  <c r="G199" i="4"/>
  <c r="H191" i="4"/>
  <c r="G191" i="4"/>
  <c r="H157" i="4"/>
  <c r="G157" i="4"/>
  <c r="H149" i="4"/>
  <c r="G149" i="4"/>
  <c r="H141" i="4"/>
  <c r="G141" i="4"/>
  <c r="H133" i="4"/>
  <c r="G133" i="4"/>
  <c r="H125" i="4"/>
  <c r="G125" i="4"/>
  <c r="H117" i="4"/>
  <c r="G117" i="4"/>
  <c r="H108" i="4"/>
  <c r="G108" i="4"/>
  <c r="H100" i="4"/>
  <c r="G100" i="4"/>
  <c r="H91" i="4"/>
  <c r="G91" i="4"/>
  <c r="H83" i="4"/>
  <c r="G83" i="4"/>
  <c r="G57" i="4"/>
  <c r="H57" i="4"/>
  <c r="H31" i="4"/>
  <c r="G31" i="4"/>
  <c r="H23" i="4"/>
  <c r="G23" i="4"/>
  <c r="H14" i="4"/>
  <c r="G14" i="4"/>
  <c r="H6" i="4"/>
  <c r="G6" i="4"/>
  <c r="H182" i="4"/>
  <c r="G182" i="4"/>
  <c r="H165" i="4"/>
  <c r="G165" i="4"/>
  <c r="G412" i="4"/>
  <c r="G404" i="4"/>
  <c r="G396" i="4"/>
  <c r="G388" i="4"/>
  <c r="G380" i="4"/>
  <c r="G372" i="4"/>
  <c r="G364" i="4"/>
  <c r="G355" i="4"/>
  <c r="G256" i="4"/>
  <c r="G192" i="4"/>
  <c r="G112" i="4"/>
  <c r="G48" i="4"/>
  <c r="H410" i="4"/>
  <c r="H378" i="4"/>
  <c r="H250" i="4"/>
  <c r="H98" i="4"/>
  <c r="H34" i="4"/>
  <c r="G201" i="4"/>
  <c r="H201" i="4"/>
  <c r="H151" i="4"/>
  <c r="G151" i="4"/>
  <c r="H119" i="4"/>
  <c r="G119" i="4"/>
  <c r="H93" i="4"/>
  <c r="G93" i="4"/>
  <c r="H150" i="4"/>
  <c r="G150" i="4"/>
  <c r="H126" i="4"/>
  <c r="G126" i="4"/>
  <c r="H101" i="4"/>
  <c r="G101" i="4"/>
  <c r="G41" i="4"/>
  <c r="H41" i="4"/>
  <c r="H316" i="4"/>
  <c r="G316" i="4"/>
  <c r="H300" i="4"/>
  <c r="G300" i="4"/>
  <c r="H247" i="4"/>
  <c r="G247" i="4"/>
  <c r="H239" i="4"/>
  <c r="G239" i="4"/>
  <c r="H230" i="4"/>
  <c r="G230" i="4"/>
  <c r="H222" i="4"/>
  <c r="G222" i="4"/>
  <c r="H214" i="4"/>
  <c r="G214" i="4"/>
  <c r="H206" i="4"/>
  <c r="G206" i="4"/>
  <c r="H198" i="4"/>
  <c r="G198" i="4"/>
  <c r="H156" i="4"/>
  <c r="G156" i="4"/>
  <c r="H148" i="4"/>
  <c r="G148" i="4"/>
  <c r="H140" i="4"/>
  <c r="G140" i="4"/>
  <c r="H132" i="4"/>
  <c r="G132" i="4"/>
  <c r="H124" i="4"/>
  <c r="G124" i="4"/>
  <c r="H116" i="4"/>
  <c r="G116" i="4"/>
  <c r="H107" i="4"/>
  <c r="G107" i="4"/>
  <c r="H99" i="4"/>
  <c r="G99" i="4"/>
  <c r="G73" i="4"/>
  <c r="H73" i="4"/>
  <c r="H47" i="4"/>
  <c r="G47" i="4"/>
  <c r="H39" i="4"/>
  <c r="G39" i="4"/>
  <c r="H30" i="4"/>
  <c r="G30" i="4"/>
  <c r="H22" i="4"/>
  <c r="G22" i="4"/>
  <c r="H13" i="4"/>
  <c r="G13" i="4"/>
  <c r="H5" i="4"/>
  <c r="G5" i="4"/>
  <c r="H179" i="4"/>
  <c r="G179" i="4"/>
  <c r="H163" i="4"/>
  <c r="G163" i="4"/>
  <c r="H357" i="4"/>
  <c r="G357" i="4"/>
  <c r="G411" i="4"/>
  <c r="G403" i="4"/>
  <c r="G387" i="4"/>
  <c r="G379" i="4"/>
  <c r="G371" i="4"/>
  <c r="G363" i="4"/>
  <c r="G354" i="4"/>
  <c r="G248" i="4"/>
  <c r="G104" i="4"/>
  <c r="G40" i="4"/>
  <c r="H402" i="4"/>
  <c r="H370" i="4"/>
  <c r="H242" i="4"/>
  <c r="H154" i="4"/>
  <c r="H90" i="4"/>
  <c r="H26" i="4"/>
  <c r="G97" i="4"/>
  <c r="H97" i="4"/>
  <c r="G217" i="4"/>
  <c r="H217" i="4"/>
  <c r="H135" i="4"/>
  <c r="G135" i="4"/>
  <c r="H102" i="4"/>
  <c r="G102" i="4"/>
  <c r="H76" i="4"/>
  <c r="G76" i="4"/>
  <c r="H59" i="4"/>
  <c r="G59" i="4"/>
  <c r="G249" i="4"/>
  <c r="H249" i="4"/>
  <c r="H333" i="4"/>
  <c r="G333" i="4"/>
  <c r="H308" i="4"/>
  <c r="G308" i="4"/>
  <c r="H236" i="4"/>
  <c r="G236" i="4"/>
  <c r="G33" i="4"/>
  <c r="H33" i="4"/>
  <c r="H295" i="4"/>
  <c r="G295" i="4"/>
  <c r="H287" i="4"/>
  <c r="G287" i="4"/>
  <c r="H279" i="4"/>
  <c r="G279" i="4"/>
  <c r="H271" i="4"/>
  <c r="G271" i="4"/>
  <c r="H263" i="4"/>
  <c r="G263" i="4"/>
  <c r="H255" i="4"/>
  <c r="G255" i="4"/>
  <c r="H246" i="4"/>
  <c r="G246" i="4"/>
  <c r="H238" i="4"/>
  <c r="G238" i="4"/>
  <c r="H229" i="4"/>
  <c r="G229" i="4"/>
  <c r="H221" i="4"/>
  <c r="G221" i="4"/>
  <c r="H213" i="4"/>
  <c r="G213" i="4"/>
  <c r="H205" i="4"/>
  <c r="G205" i="4"/>
  <c r="H197" i="4"/>
  <c r="G197" i="4"/>
  <c r="H155" i="4"/>
  <c r="G155" i="4"/>
  <c r="H147" i="4"/>
  <c r="G147" i="4"/>
  <c r="H139" i="4"/>
  <c r="G139" i="4"/>
  <c r="H131" i="4"/>
  <c r="G131" i="4"/>
  <c r="H123" i="4"/>
  <c r="G123" i="4"/>
  <c r="H115" i="4"/>
  <c r="G115" i="4"/>
  <c r="G89" i="4"/>
  <c r="H89" i="4"/>
  <c r="H63" i="4"/>
  <c r="G63" i="4"/>
  <c r="H55" i="4"/>
  <c r="G55" i="4"/>
  <c r="H46" i="4"/>
  <c r="G46" i="4"/>
  <c r="H38" i="4"/>
  <c r="G38" i="4"/>
  <c r="H29" i="4"/>
  <c r="G29" i="4"/>
  <c r="H21" i="4"/>
  <c r="G21" i="4"/>
  <c r="H12" i="4"/>
  <c r="G12" i="4"/>
  <c r="H4" i="4"/>
  <c r="G4" i="4"/>
  <c r="G177" i="4"/>
  <c r="H177" i="4"/>
  <c r="G161" i="4"/>
  <c r="H161" i="4"/>
  <c r="G362" i="4"/>
  <c r="G352" i="4"/>
  <c r="G344" i="4"/>
  <c r="G335" i="4"/>
  <c r="G240" i="4"/>
  <c r="G152" i="4"/>
  <c r="G96" i="4"/>
  <c r="G32" i="4"/>
  <c r="H234" i="4"/>
  <c r="H146" i="4"/>
  <c r="H82" i="4"/>
  <c r="H283" i="4"/>
  <c r="G283" i="4"/>
  <c r="H275" i="4"/>
  <c r="G275" i="4"/>
  <c r="H259" i="4"/>
  <c r="G259" i="4"/>
  <c r="G225" i="4"/>
  <c r="H225" i="4"/>
  <c r="G193" i="4"/>
  <c r="H193" i="4"/>
  <c r="H127" i="4"/>
  <c r="G127" i="4"/>
  <c r="H110" i="4"/>
  <c r="G110" i="4"/>
  <c r="H85" i="4"/>
  <c r="G85" i="4"/>
  <c r="H68" i="4"/>
  <c r="G68" i="4"/>
  <c r="H51" i="4"/>
  <c r="G51" i="4"/>
  <c r="G25" i="4"/>
  <c r="H25" i="4"/>
  <c r="H134" i="4"/>
  <c r="G134" i="4"/>
  <c r="H109" i="4"/>
  <c r="G109" i="4"/>
  <c r="H84" i="4"/>
  <c r="G84" i="4"/>
  <c r="H15" i="4"/>
  <c r="G15" i="4"/>
  <c r="H184" i="4"/>
  <c r="G184" i="4"/>
  <c r="H167" i="4"/>
  <c r="G167" i="4"/>
  <c r="G65" i="4"/>
  <c r="H65" i="4"/>
  <c r="H252" i="4"/>
  <c r="G252" i="4"/>
  <c r="H294" i="4"/>
  <c r="G294" i="4"/>
  <c r="H286" i="4"/>
  <c r="G286" i="4"/>
  <c r="H278" i="4"/>
  <c r="G278" i="4"/>
  <c r="H270" i="4"/>
  <c r="G270" i="4"/>
  <c r="H262" i="4"/>
  <c r="G262" i="4"/>
  <c r="H254" i="4"/>
  <c r="G254" i="4"/>
  <c r="H245" i="4"/>
  <c r="G245" i="4"/>
  <c r="H237" i="4"/>
  <c r="G237" i="4"/>
  <c r="H228" i="4"/>
  <c r="G228" i="4"/>
  <c r="H220" i="4"/>
  <c r="G220" i="4"/>
  <c r="H212" i="4"/>
  <c r="G212" i="4"/>
  <c r="H204" i="4"/>
  <c r="G204" i="4"/>
  <c r="H196" i="4"/>
  <c r="G196" i="4"/>
  <c r="G113" i="4"/>
  <c r="H113" i="4"/>
  <c r="G105" i="4"/>
  <c r="H105" i="4"/>
  <c r="H79" i="4"/>
  <c r="G79" i="4"/>
  <c r="H71" i="4"/>
  <c r="G71" i="4"/>
  <c r="H62" i="4"/>
  <c r="G62" i="4"/>
  <c r="H54" i="4"/>
  <c r="G54" i="4"/>
  <c r="H45" i="4"/>
  <c r="G45" i="4"/>
  <c r="H37" i="4"/>
  <c r="G37" i="4"/>
  <c r="H28" i="4"/>
  <c r="G28" i="4"/>
  <c r="H20" i="4"/>
  <c r="G20" i="4"/>
  <c r="H11" i="4"/>
  <c r="G11" i="4"/>
  <c r="H3" i="4"/>
  <c r="G3" i="4"/>
  <c r="H176" i="4"/>
  <c r="G176" i="4"/>
  <c r="H160" i="4"/>
  <c r="G160" i="4"/>
  <c r="G417" i="4"/>
  <c r="G409" i="4"/>
  <c r="G393" i="4"/>
  <c r="G385" i="4"/>
  <c r="G377" i="4"/>
  <c r="G369" i="4"/>
  <c r="G361" i="4"/>
  <c r="G351" i="4"/>
  <c r="G323" i="4"/>
  <c r="G296" i="4"/>
  <c r="G232" i="4"/>
  <c r="G144" i="4"/>
  <c r="G88" i="4"/>
  <c r="G24" i="4"/>
  <c r="H290" i="4"/>
  <c r="H226" i="4"/>
  <c r="H138" i="4"/>
  <c r="H74" i="4"/>
  <c r="H10" i="4"/>
  <c r="O351" i="4"/>
  <c r="O352" i="4"/>
  <c r="O353" i="4"/>
  <c r="O354" i="4"/>
  <c r="O355" i="4"/>
  <c r="O356" i="4"/>
  <c r="O357" i="4"/>
  <c r="O358" i="4"/>
  <c r="O359" i="4"/>
  <c r="O360" i="4"/>
  <c r="O361" i="4"/>
  <c r="O362" i="4"/>
  <c r="O363" i="4"/>
  <c r="O364" i="4"/>
  <c r="O366" i="4"/>
  <c r="O367" i="4"/>
  <c r="O368" i="4"/>
  <c r="O369" i="4"/>
  <c r="O370" i="4"/>
  <c r="O371" i="4"/>
  <c r="O372" i="4"/>
  <c r="O373" i="4"/>
  <c r="O374" i="4"/>
  <c r="O375" i="4"/>
  <c r="O376" i="4"/>
  <c r="O377" i="4"/>
  <c r="O378" i="4"/>
  <c r="O379" i="4"/>
  <c r="O380" i="4"/>
  <c r="O382" i="4"/>
  <c r="O383" i="4"/>
  <c r="O384" i="4"/>
  <c r="O385" i="4"/>
  <c r="O386" i="4"/>
  <c r="O387" i="4"/>
  <c r="O388" i="4"/>
  <c r="O389" i="4"/>
  <c r="O390" i="4"/>
  <c r="O391" i="4"/>
  <c r="O392" i="4"/>
  <c r="O393" i="4"/>
  <c r="O395" i="4"/>
  <c r="O396" i="4"/>
  <c r="O398" i="4"/>
  <c r="O160" i="4"/>
  <c r="O161" i="4"/>
  <c r="O163" i="4"/>
  <c r="O165" i="4"/>
  <c r="O167" i="4"/>
  <c r="O170" i="4"/>
  <c r="O172" i="4"/>
  <c r="O173" i="4"/>
  <c r="O176" i="4"/>
  <c r="O177" i="4"/>
  <c r="O179" i="4"/>
  <c r="O182" i="4"/>
  <c r="O184" i="4"/>
  <c r="O185" i="4"/>
  <c r="O188" i="4"/>
  <c r="O2" i="4"/>
  <c r="O3" i="4"/>
  <c r="O4" i="4"/>
  <c r="O5" i="4"/>
  <c r="O6" i="4"/>
  <c r="O7" i="4"/>
  <c r="O8" i="4"/>
  <c r="O9" i="4"/>
  <c r="O10" i="4"/>
  <c r="O11" i="4"/>
  <c r="O12" i="4"/>
  <c r="O13" i="4"/>
  <c r="O14" i="4"/>
  <c r="O15" i="4"/>
  <c r="O16" i="4"/>
  <c r="O17" i="4"/>
  <c r="O19" i="4"/>
  <c r="O20" i="4"/>
  <c r="O21" i="4"/>
  <c r="O22" i="4"/>
  <c r="O23" i="4"/>
  <c r="O24" i="4"/>
  <c r="O25" i="4"/>
  <c r="O26" i="4"/>
  <c r="O27" i="4"/>
  <c r="O28" i="4"/>
  <c r="O29" i="4"/>
  <c r="O30" i="4"/>
  <c r="O31" i="4"/>
  <c r="O32" i="4"/>
  <c r="O34" i="4"/>
  <c r="O35" i="4"/>
  <c r="O36" i="4"/>
  <c r="O37" i="4"/>
  <c r="O38" i="4"/>
  <c r="O39" i="4"/>
  <c r="O40" i="4"/>
  <c r="O41" i="4"/>
  <c r="O42" i="4"/>
  <c r="O43" i="4"/>
  <c r="O44" i="4"/>
  <c r="O45" i="4"/>
  <c r="O46" i="4"/>
  <c r="O47" i="4"/>
  <c r="O48" i="4"/>
  <c r="O50" i="4"/>
  <c r="O51" i="4"/>
  <c r="O52" i="4"/>
  <c r="O53" i="4"/>
  <c r="O54" i="4"/>
  <c r="O55" i="4"/>
  <c r="O56" i="4"/>
  <c r="O57" i="4"/>
  <c r="O58" i="4"/>
  <c r="O59" i="4"/>
  <c r="O60" i="4"/>
  <c r="O61" i="4"/>
  <c r="O62" i="4"/>
  <c r="O63" i="4"/>
  <c r="O64" i="4"/>
  <c r="O66" i="4"/>
  <c r="O67" i="4"/>
  <c r="O68" i="4"/>
  <c r="O69" i="4"/>
  <c r="O70" i="4"/>
  <c r="O71" i="4"/>
  <c r="O72" i="4"/>
  <c r="O73" i="4"/>
  <c r="O74" i="4"/>
  <c r="O75" i="4"/>
  <c r="O76" i="4"/>
  <c r="O77" i="4"/>
  <c r="O78" i="4"/>
  <c r="O79" i="4"/>
  <c r="O80" i="4"/>
  <c r="O82" i="4"/>
  <c r="O83" i="4"/>
  <c r="O84" i="4"/>
  <c r="O85" i="4"/>
  <c r="O86" i="4"/>
  <c r="O87" i="4"/>
  <c r="O88" i="4"/>
  <c r="O89" i="4"/>
  <c r="O90" i="4"/>
  <c r="O91" i="4"/>
  <c r="O92" i="4"/>
  <c r="O93" i="4"/>
  <c r="O94" i="4"/>
  <c r="O95" i="4"/>
  <c r="O96" i="4"/>
  <c r="O98" i="4"/>
  <c r="O99" i="4"/>
  <c r="O100" i="4"/>
  <c r="O101" i="4"/>
  <c r="O102" i="4"/>
  <c r="O103" i="4"/>
  <c r="O104" i="4"/>
  <c r="O105" i="4"/>
  <c r="O106" i="4"/>
  <c r="O107" i="4"/>
  <c r="O108" i="4"/>
  <c r="O109" i="4"/>
  <c r="O110" i="4"/>
  <c r="O111" i="4"/>
  <c r="O112" i="4"/>
  <c r="O113"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9" i="4"/>
  <c r="O162" i="4"/>
  <c r="O164" i="4"/>
  <c r="O166" i="4"/>
  <c r="O168" i="4"/>
  <c r="O169" i="4"/>
  <c r="O171" i="4"/>
  <c r="O174" i="4"/>
  <c r="O175" i="4"/>
  <c r="O178" i="4"/>
  <c r="O180" i="4"/>
  <c r="O181" i="4"/>
  <c r="O183" i="4"/>
  <c r="O186" i="4"/>
  <c r="O187"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7" i="4"/>
  <c r="O238" i="4"/>
  <c r="O239" i="4"/>
  <c r="O240" i="4"/>
  <c r="O241" i="4"/>
  <c r="O242" i="4"/>
  <c r="O243" i="4"/>
  <c r="O244" i="4"/>
  <c r="O245" i="4"/>
  <c r="O246" i="4"/>
  <c r="O247" i="4"/>
  <c r="O248" i="4"/>
  <c r="O249" i="4"/>
  <c r="O250" i="4"/>
  <c r="O251"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394" i="4"/>
  <c r="O397" i="4"/>
  <c r="O399" i="4"/>
  <c r="O401" i="4"/>
  <c r="O402" i="4"/>
  <c r="O403" i="4"/>
  <c r="O404" i="4"/>
  <c r="O405" i="4"/>
  <c r="O406" i="4"/>
  <c r="O407" i="4"/>
  <c r="O408" i="4"/>
  <c r="O409" i="4"/>
  <c r="O410" i="4"/>
  <c r="O411" i="4"/>
  <c r="O413" i="4"/>
  <c r="O414" i="4"/>
  <c r="O415" i="4"/>
  <c r="O416" i="4"/>
  <c r="O417" i="4"/>
  <c r="O418" i="4"/>
  <c r="O296" i="4"/>
  <c r="O297" i="4"/>
  <c r="O298" i="4"/>
  <c r="O299" i="4"/>
  <c r="O300" i="4"/>
  <c r="O301" i="4"/>
  <c r="O302" i="4"/>
  <c r="O303" i="4"/>
  <c r="O304" i="4"/>
  <c r="O305" i="4"/>
  <c r="O306" i="4"/>
  <c r="O307" i="4"/>
  <c r="O308" i="4"/>
  <c r="O309" i="4"/>
  <c r="O310" i="4"/>
  <c r="O311" i="4"/>
  <c r="O312" i="4"/>
  <c r="O313" i="4"/>
  <c r="O314" i="4"/>
  <c r="O315" i="4"/>
  <c r="O316" i="4"/>
  <c r="O317" i="4"/>
  <c r="O318" i="4"/>
  <c r="O319" i="4"/>
  <c r="O321" i="4"/>
  <c r="O320" i="4"/>
  <c r="O322" i="4"/>
  <c r="O323" i="4"/>
  <c r="O325" i="4"/>
  <c r="O324" i="4"/>
  <c r="O326" i="4"/>
  <c r="O328" i="4"/>
  <c r="O327" i="4"/>
  <c r="O329" i="4"/>
  <c r="O330" i="4"/>
  <c r="O331" i="4"/>
  <c r="O333" i="4"/>
  <c r="O332" i="4"/>
  <c r="O334" i="4"/>
  <c r="O335" i="4"/>
  <c r="O337" i="4"/>
  <c r="O336" i="4"/>
  <c r="O339" i="4"/>
  <c r="O338" i="4"/>
  <c r="O340" i="4"/>
  <c r="O341" i="4"/>
  <c r="O343" i="4"/>
  <c r="O342" i="4"/>
  <c r="O344" i="4"/>
  <c r="O345" i="4"/>
  <c r="O346" i="4"/>
  <c r="O347" i="4"/>
  <c r="O349" i="4"/>
  <c r="O348" i="4"/>
  <c r="O365" i="4"/>
  <c r="O381" i="4"/>
  <c r="O400" i="4"/>
  <c r="O189" i="4"/>
  <c r="O18" i="4"/>
  <c r="O33" i="4"/>
  <c r="O49" i="4"/>
  <c r="O65" i="4"/>
  <c r="O81" i="4"/>
  <c r="O97" i="4"/>
  <c r="O114" i="4"/>
  <c r="O158" i="4"/>
  <c r="O190" i="4"/>
  <c r="O236" i="4"/>
  <c r="O252" i="4"/>
  <c r="O412" i="4"/>
  <c r="O350" i="4"/>
  <c r="N351" i="4"/>
  <c r="N352" i="4"/>
  <c r="N353" i="4"/>
  <c r="N354" i="4"/>
  <c r="N355" i="4"/>
  <c r="N356" i="4"/>
  <c r="N357" i="4"/>
  <c r="N358" i="4"/>
  <c r="N359" i="4"/>
  <c r="N360" i="4"/>
  <c r="N361" i="4"/>
  <c r="N362" i="4"/>
  <c r="N363" i="4"/>
  <c r="N364" i="4"/>
  <c r="N366" i="4"/>
  <c r="N367" i="4"/>
  <c r="N368" i="4"/>
  <c r="N369" i="4"/>
  <c r="N370" i="4"/>
  <c r="N371" i="4"/>
  <c r="N372" i="4"/>
  <c r="N373" i="4"/>
  <c r="N374" i="4"/>
  <c r="N375" i="4"/>
  <c r="N376" i="4"/>
  <c r="N377" i="4"/>
  <c r="N378" i="4"/>
  <c r="N379" i="4"/>
  <c r="N380" i="4"/>
  <c r="N382" i="4"/>
  <c r="N383" i="4"/>
  <c r="N384" i="4"/>
  <c r="N385" i="4"/>
  <c r="N386" i="4"/>
  <c r="N387" i="4"/>
  <c r="N388" i="4"/>
  <c r="N389" i="4"/>
  <c r="N390" i="4"/>
  <c r="N391" i="4"/>
  <c r="N392" i="4"/>
  <c r="N393" i="4"/>
  <c r="N395" i="4"/>
  <c r="N396" i="4"/>
  <c r="N398" i="4"/>
  <c r="N160" i="4"/>
  <c r="N161" i="4"/>
  <c r="N163" i="4"/>
  <c r="N165" i="4"/>
  <c r="N167" i="4"/>
  <c r="N170" i="4"/>
  <c r="N172" i="4"/>
  <c r="N173" i="4"/>
  <c r="N176" i="4"/>
  <c r="N177" i="4"/>
  <c r="N179" i="4"/>
  <c r="N182" i="4"/>
  <c r="N184" i="4"/>
  <c r="N185" i="4"/>
  <c r="N188" i="4"/>
  <c r="N2" i="4"/>
  <c r="N3" i="4"/>
  <c r="N4" i="4"/>
  <c r="N5" i="4"/>
  <c r="N6" i="4"/>
  <c r="N7" i="4"/>
  <c r="N8" i="4"/>
  <c r="N9" i="4"/>
  <c r="N10" i="4"/>
  <c r="N11" i="4"/>
  <c r="N12" i="4"/>
  <c r="N13" i="4"/>
  <c r="N14" i="4"/>
  <c r="N15" i="4"/>
  <c r="N16" i="4"/>
  <c r="N17" i="4"/>
  <c r="N19" i="4"/>
  <c r="N20" i="4"/>
  <c r="N21" i="4"/>
  <c r="N22" i="4"/>
  <c r="N23" i="4"/>
  <c r="N24" i="4"/>
  <c r="N25" i="4"/>
  <c r="N26" i="4"/>
  <c r="N27" i="4"/>
  <c r="N28" i="4"/>
  <c r="N29" i="4"/>
  <c r="N30" i="4"/>
  <c r="N31" i="4"/>
  <c r="N32" i="4"/>
  <c r="N34" i="4"/>
  <c r="N35" i="4"/>
  <c r="N36" i="4"/>
  <c r="N37" i="4"/>
  <c r="N38" i="4"/>
  <c r="N39" i="4"/>
  <c r="N40" i="4"/>
  <c r="N41" i="4"/>
  <c r="N42" i="4"/>
  <c r="N43" i="4"/>
  <c r="N44" i="4"/>
  <c r="N45" i="4"/>
  <c r="N46" i="4"/>
  <c r="N47" i="4"/>
  <c r="N48" i="4"/>
  <c r="N50" i="4"/>
  <c r="N51" i="4"/>
  <c r="N52" i="4"/>
  <c r="N53" i="4"/>
  <c r="N54" i="4"/>
  <c r="N55" i="4"/>
  <c r="N56" i="4"/>
  <c r="N57" i="4"/>
  <c r="N58" i="4"/>
  <c r="N59" i="4"/>
  <c r="N60" i="4"/>
  <c r="N61" i="4"/>
  <c r="N62" i="4"/>
  <c r="N63" i="4"/>
  <c r="N64" i="4"/>
  <c r="N66" i="4"/>
  <c r="N67" i="4"/>
  <c r="N68" i="4"/>
  <c r="N69" i="4"/>
  <c r="N70" i="4"/>
  <c r="N71" i="4"/>
  <c r="N72" i="4"/>
  <c r="N73" i="4"/>
  <c r="N74" i="4"/>
  <c r="N75" i="4"/>
  <c r="N76" i="4"/>
  <c r="N77" i="4"/>
  <c r="N78" i="4"/>
  <c r="N79" i="4"/>
  <c r="N80" i="4"/>
  <c r="N82" i="4"/>
  <c r="N83" i="4"/>
  <c r="N84" i="4"/>
  <c r="N85" i="4"/>
  <c r="N86" i="4"/>
  <c r="N87" i="4"/>
  <c r="N88" i="4"/>
  <c r="N89" i="4"/>
  <c r="N90" i="4"/>
  <c r="N91" i="4"/>
  <c r="N92" i="4"/>
  <c r="N93" i="4"/>
  <c r="N94" i="4"/>
  <c r="N95" i="4"/>
  <c r="N96" i="4"/>
  <c r="N98" i="4"/>
  <c r="N99" i="4"/>
  <c r="N100" i="4"/>
  <c r="N101" i="4"/>
  <c r="N102" i="4"/>
  <c r="N103" i="4"/>
  <c r="N104" i="4"/>
  <c r="N105" i="4"/>
  <c r="N106" i="4"/>
  <c r="N107" i="4"/>
  <c r="N108" i="4"/>
  <c r="N109" i="4"/>
  <c r="N110" i="4"/>
  <c r="N111" i="4"/>
  <c r="N112" i="4"/>
  <c r="N113"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9" i="4"/>
  <c r="N162" i="4"/>
  <c r="N164" i="4"/>
  <c r="N166" i="4"/>
  <c r="N168" i="4"/>
  <c r="N169" i="4"/>
  <c r="N171" i="4"/>
  <c r="N174" i="4"/>
  <c r="N175" i="4"/>
  <c r="N178" i="4"/>
  <c r="N180" i="4"/>
  <c r="N181" i="4"/>
  <c r="N183" i="4"/>
  <c r="N186" i="4"/>
  <c r="N187"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7" i="4"/>
  <c r="N238" i="4"/>
  <c r="N239" i="4"/>
  <c r="N240" i="4"/>
  <c r="N241" i="4"/>
  <c r="N242" i="4"/>
  <c r="N243" i="4"/>
  <c r="N244" i="4"/>
  <c r="N245" i="4"/>
  <c r="N246" i="4"/>
  <c r="N247" i="4"/>
  <c r="N248" i="4"/>
  <c r="N249" i="4"/>
  <c r="N250" i="4"/>
  <c r="N251"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394" i="4"/>
  <c r="N397" i="4"/>
  <c r="N399" i="4"/>
  <c r="N401" i="4"/>
  <c r="N402" i="4"/>
  <c r="N403" i="4"/>
  <c r="N404" i="4"/>
  <c r="N405" i="4"/>
  <c r="N406" i="4"/>
  <c r="N407" i="4"/>
  <c r="N408" i="4"/>
  <c r="N409" i="4"/>
  <c r="N410" i="4"/>
  <c r="N411" i="4"/>
  <c r="N413" i="4"/>
  <c r="N414" i="4"/>
  <c r="N415" i="4"/>
  <c r="N416" i="4"/>
  <c r="N417" i="4"/>
  <c r="N418" i="4"/>
  <c r="N296" i="4"/>
  <c r="N297" i="4"/>
  <c r="N298" i="4"/>
  <c r="N299" i="4"/>
  <c r="N300" i="4"/>
  <c r="N301" i="4"/>
  <c r="N302" i="4"/>
  <c r="N303" i="4"/>
  <c r="N304" i="4"/>
  <c r="N305" i="4"/>
  <c r="N306" i="4"/>
  <c r="N307" i="4"/>
  <c r="N308" i="4"/>
  <c r="N309" i="4"/>
  <c r="N310" i="4"/>
  <c r="N311" i="4"/>
  <c r="N312" i="4"/>
  <c r="N313" i="4"/>
  <c r="N314" i="4"/>
  <c r="N315" i="4"/>
  <c r="N316" i="4"/>
  <c r="N317" i="4"/>
  <c r="N318" i="4"/>
  <c r="N319" i="4"/>
  <c r="N321" i="4"/>
  <c r="N320" i="4"/>
  <c r="N322" i="4"/>
  <c r="N323" i="4"/>
  <c r="N325" i="4"/>
  <c r="N324" i="4"/>
  <c r="N326" i="4"/>
  <c r="N328" i="4"/>
  <c r="N327" i="4"/>
  <c r="N329" i="4"/>
  <c r="N330" i="4"/>
  <c r="N331" i="4"/>
  <c r="N333" i="4"/>
  <c r="N332" i="4"/>
  <c r="N334" i="4"/>
  <c r="N335" i="4"/>
  <c r="N337" i="4"/>
  <c r="N336" i="4"/>
  <c r="N339" i="4"/>
  <c r="N338" i="4"/>
  <c r="N340" i="4"/>
  <c r="N341" i="4"/>
  <c r="N343" i="4"/>
  <c r="N342" i="4"/>
  <c r="N344" i="4"/>
  <c r="N345" i="4"/>
  <c r="N346" i="4"/>
  <c r="N347" i="4"/>
  <c r="N349" i="4"/>
  <c r="N348" i="4"/>
  <c r="N365" i="4"/>
  <c r="N381" i="4"/>
  <c r="N400" i="4"/>
  <c r="N189" i="4"/>
  <c r="N18" i="4"/>
  <c r="N33" i="4"/>
  <c r="N49" i="4"/>
  <c r="N65" i="4"/>
  <c r="N81" i="4"/>
  <c r="N97" i="4"/>
  <c r="N114" i="4"/>
  <c r="N158" i="4"/>
  <c r="N190" i="4"/>
  <c r="N236" i="4"/>
  <c r="N252" i="4"/>
  <c r="N412" i="4"/>
  <c r="N350" i="4"/>
  <c r="H3" i="5" l="1"/>
  <c r="F3" i="5"/>
  <c r="J3" i="5" s="1"/>
  <c r="E5" i="5"/>
  <c r="I5" i="5" s="1"/>
  <c r="G5" i="5"/>
  <c r="E4" i="5"/>
  <c r="I4" i="5" s="1"/>
  <c r="G4" i="5"/>
  <c r="G3" i="5"/>
  <c r="E3" i="5"/>
  <c r="I3" i="5" s="1"/>
  <c r="H4" i="5"/>
  <c r="F4" i="5"/>
  <c r="J4" i="5" s="1"/>
  <c r="H5" i="5"/>
  <c r="F5" i="5"/>
  <c r="B4" i="5"/>
  <c r="J5" i="5"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<sst xmlns="http://schemas.openxmlformats.org/spreadsheetml/2006/main" count="12285" uniqueCount="1198">
  <si>
    <t>| Date       | Revenue | Units Sold | Product       | Region     | City           | Country | Sales Rep Name | Lead Source | Customer Segment | Deal Status  | Payment Method | Discount Applied | Shipping Method | Order ID | Order Quantity | Order Total | Promotion Used | Customer Feedback | Sales Channel | Expenses |</t>
  </si>
  <si>
    <t>|------------|---------|------------|---------------|------------|----------------|---------|----------------|-------------|------------------|--------------|----------------|------------------|-----------------|----------|----------------|-------------|----------------|-------------------|---------------|----------|</t>
  </si>
  <si>
    <t>| 2024-01-01 | 1500.00 | 10         | Laptop        | North America | New York City | USA     | John Doe       | Advertisement | New              | Closed Won   | Credit Card    | 0.00             | Standard        | 123456   | 1              | 1500.00     | NewYear2024     | "Great product!"  | Online        | 500.00   |</t>
  </si>
  <si>
    <t>| 2024-01-02 | 300.00  | 3          | Smart TV      | Europe       | Paris          | France  | Jane Smith     | Website       | Existing         | Closed Won   | PayPal         | 50.00            | Express         | 123457   | 2              | 250.00      | SpringSale      | "Fast delivery!"  | Online        | 50.00    |</t>
  </si>
  <si>
    <t>| 2024-01-03 | 6000.00 | 2          | Refrigerator  | Asia         | Tokyo          | Japan   | Michael Johnson | Referral      | New              | Closed Lost  | Bank Transfer  | 200.00           | Premium         | 123458   | 1              | 5800.00     | -               | "Product damaged during shipment." | Online        | 1200.00  |</t>
  </si>
  <si>
    <t>| 2024-01-04 | 800.00  | 4          | Headphones    | North America | Los Angeles    | USA     | Emily Brown    | Advertisement | New              | In Progress  | Cash           | 100.00           | Standard        | 123459   | 1              | 700.00      | -               | -                 | In-store      | 300.00   |</t>
  </si>
  <si>
    <t>| 2024-01-05 | 400.00  | 2          | Books         | Africa       | Johannesburg   | South Africa | David Lee  | Advertisement | New              | Closed Lost  | Credit Card    | 20.00            | Standard        | 123460   | 3              | 380.00      | -               | "Not what I expected." | Online        | 150.00   |</t>
  </si>
  <si>
    <t>| 2024-01-06 | 2000.00 | 5          | Tablet        | South America | Rio de Janeiro | Brazil  | Maria Garcia   | Advertisement | Existing         | Closed Won   | PayPal         | 0.00             | Express         | 123461   | 1              | 2000.00     | -               | "Excellent service!" | Online        | 600.00   |</t>
  </si>
  <si>
    <t>| ...        | ...     | ...        | ...           | ...        | ...            | ...     | ...            | ...         | ...              | ...          | ...            | ...              | ...             | ...      | ...            | ...         | ...            | ...               | ...           | ...      |</t>
  </si>
  <si>
    <t>| Date       | Revenue | Units Sold | Product       | Region       | City             | Country  | Sales Rep Name  | Lead Source    | Customer Segment | Deal Status | Payment Method | Discount Applied | Shipping Method | Order ID | Order Quantity | Order Total | Promotion Used | Customer Feedback          | Sales Channel | Expenses |</t>
  </si>
  <si>
    <t>|------------|---------|------------|---------------|--------------|------------------|----------|-----------------|----------------|------------------|-------------|----------------|------------------|-----------------|----------|----------------|-------------|----------------|-----------------------------|---------------|----------|</t>
  </si>
  <si>
    <t>| 2024-01-01 | 1500.00 | 10         | Laptop        | North America | New York City    | USA      | John Doe        | Advertisement  | New              | Closed Won  | Credit Card    | 0.00             | Standard        | 123456   | 1              | 1500.00     | NewYear2024    | "Great product!"           | Online        | 500.00   |</t>
  </si>
  <si>
    <t>| 2024-01-02 | 300.00  | 3          | Smart TV      | Europe       | Paris            | France   | Jane Smith      | Website        | Existing         | Closed Won  | PayPal         | 50.00            | Express         | 123457   | 2              | 250.00      | SpringSale     | "Fast delivery!"           | Online        | 50.00    |</t>
  </si>
  <si>
    <t>| 2024-01-03 | 6000.00 | 2          | Refrigerator  | Asia         | Tokyo            | Japan    | Michael Johnson | Referral       | New              | Closed Lost | Bank Transfer  | 200.00           | Premium         | 123458   | 1              | 5800.00     | -              | "Product damaged during shipment." | Online        | 1200.00  |</t>
  </si>
  <si>
    <t>| 2024-01-04 | 800.00  | 4          | Headphones    | North America | Los Angeles      | USA      | Emily Brown     | Advertisement  | New              | In Progress | Cash           | 100.00           | Standard        | 123459   | 1              | 700.00      | -              | -                           | In-store      | 300.00   |</t>
  </si>
  <si>
    <t>| 2024-01-05 | 400.00  | 2          | Books         | Africa       | Johannesburg     | South Africa | David Lee   | Advertisement  | New              | Closed Lost | Credit Card    | 20.00            | Standard        | 123460   | 3              | 380.00      | -              | "Not what I expected."      | Online        | 150.00   |</t>
  </si>
  <si>
    <t>| 2024-01-06 | 2000.00 | 5          | Tablet        | South America | Rio de Janeiro   | Brazil   | Maria Garcia    | Advertisement  | Existing         | Closed Won  | PayPal         | 0.00             | Express         | 123461   | 1              | 2000.00     | -              | "Excellent service!"       | Online        | 600.00   |</t>
  </si>
  <si>
    <t>| 2024-01-07 | 100.00  | 1          | Speaker       | Europe       | Berlin           | Germany  | James Smith     | Advertisement  | New              | Closed Won  | Credit Card    | 0.00             | Standard        | 123462   | 2              | 100.00      | -              | -                           | Online        | 20.00    |</t>
  </si>
  <si>
    <t>| 2024-01-08 | 1200.00 | 3          | Smartphone    | Asia         | Seoul            | South Korea | Sophia Johnson | Referral       | Existing         | In Progress | PayPal         | 50.00            | Express         | 123463   | 1              | 1150.00     | -              | "Love the new features!"   | Online        | 300.00   |</t>
  </si>
  <si>
    <t>| 2024-01-09 | 500.00  | 2          | Power Bank    | North America | Toronto          | Canada   | William Miller  | Advertisement  | New              | Closed Won  | Credit Card    | 0.00             | Standard        | 123464   | 1              | 500.00      | -              | "Fast charging!"           | Online        | 150.00   |</t>
  </si>
  <si>
    <t>| 2024-01-10 | 700.00  | 4          | Wearable Device | Europe     | London           | UK       | Olivia Wilson   | Website        | Existing         | Closed Lost | PayPal         | 50.00            | Standard        | 123465   | 2              | 650.00      | -              | "Didn't fit properly."     | Online        | 100.00   |</t>
  </si>
  <si>
    <t>| 2024-01-11 | 900.00  | 3          | Laptop        | North America | Chicago          | USA      | Ethan Brown     | Advertisement  | New              | Closed Won  | Credit Card    | 0.00             | Standard        | 123466   | 1              | 900.00      | -              | "Sleek design!"            | In-store      | 200.00   |</t>
  </si>
  <si>
    <t>| 2024-01-12 | 300.00  | 1          | Desktop       | Asia         | Mumbai           | India    | Mia Davis       | Advertisement  | New              | Closed Lost | Credit Card    | 0.00             | Standard        | 123467   | 1              | 300.00      | -              | "Too bulky."               | Online        | 50.00    |</t>
  </si>
  <si>
    <t>| 2024-01-13 | 150.00  | 2          | Headphones    | South America | Buenos Aires     | Argentina | Benjamin Martinez | Advertisement | New              | In Progress | Cash           | 10.00            | Standard        | 123468   | 1              | 140.00      | -              | -                           | In-store      | 30.00    |</t>
  </si>
  <si>
    <t>| 2024-01-14 | 4000.00 | 8          | Camera        | Europe       | Barcelona        | Spain    | Isabella Garcia | Referral       | Existing         | Closed Won  | Bank Transfer  | 200.00           | Express         | 123469   | 1              | 3800.00     | -              | "Great quality pictures!"  | Online        | 800.00   |</t>
  </si>
  <si>
    <t>| 2024-01-15 | 200.00  | 1          | Smart Light   | North America | Vancouver        | Canada   | Lucas Hernandez | Advertisement  | New              | In Progress | Credit Card    | 20.00            | Standard        | 123470   | 2              | 180.00      | -              | -                           | In-store      | 50.00    |</t>
  </si>
  <si>
    <t xml:space="preserve">| 2024-01-16 | 800.00  | 2          | Laptop        | Asia         | Bangkok          | Thailand | Amelia Nguyen </t>
  </si>
  <si>
    <t>| Date       | Revenue | Units Sold | Product       | Region       | City           | Country | Sales Rep Name | Lead Source   | Customer Segment | Deal Status  | Payment Method | Discount Applied | Shipping Method | Order ID | Order Quantity | Order Total | Promotion Used | Customer Feedback       | Sales Channel | Expenses |</t>
  </si>
  <si>
    <t>|------------|---------|------------|---------------|--------------|----------------|---------|----------------|---------------|------------------|--------------|----------------|------------------|-----------------|----------|----------------|-------------|----------------|-------------------------|---------------|----------|</t>
  </si>
  <si>
    <t>| 2024-01-01 | 1500.00 | 10         | Laptop        | North America | New York City  | USA     | John Doe       | Advertisement | New              | Closed Won   | Credit Card    | 0.00             | Standard        | 123456   | 1              | 1500.00     | NewYear2024     | "Great product!"        | Online        | 500.00   |</t>
  </si>
  <si>
    <t>| 2024-01-02 | 300.00  | 3          | Smart TV      | Europe        | Paris          | France  | Jane Smith     | Website       | Existing         | Closed Won   | PayPal         | 50.00            | Express         | 123457   | 2              | 250.00      | SpringSale      | "Fast delivery!"        | Online        | 50.00    |</t>
  </si>
  <si>
    <t>| 2024-01-03 | 6000.00 | 2          | Refrigerator  | Asia          | Tokyo          | Japan   | Michael Johnson | Referral      | New              | Closed Lost  | Bank Transfer  | 200.00           | Premium         | 123458   | 1              | 5800.00     | -               | "Product damaged during shipment." | Online        | 1200.00  |</t>
  </si>
  <si>
    <t>| 2024-01-04 | 800.00  | 4          | Headphones    | North America | Los Angeles    | USA     | Emily Brown    | Advertisement | New              | In Progress  | Cash           | 100.00           | Standard        | 123459   | 1              | 700.00      | -               | -                       | In-store      | 300.00   |</t>
  </si>
  <si>
    <t>| 2024-01-05 | 400.00  | 2          | Books         | Africa        | Johannesburg   | South Africa | David Lee  | Advertisement | New              | Closed Lost  | Credit Card    | 20.00            | Standard        | 123460   | 3              | 380.00      | -               | "Not what I expected."   | Online        | 150.00   |</t>
  </si>
  <si>
    <t>| 2024-01-06 | 2000.00 | 5          | Tablet        | South America | Rio de Janeiro | Brazil  | Maria Garcia   | Advertisement | Existing         | Closed Won   | PayPal         | 0.00             | Express         | 123461   | 1              | 2000.00     | -               | "Excellent service!"    | Online        | 600.00   |</t>
  </si>
  <si>
    <t>| 2024-01-07 | 120.00  | 1          | Mobile        | Europe        | London         | UK      | William Taylor | Advertisement | New              | Closed Lost  | Credit Card    | 10.00            | Standard        | 123462   | 2              | 110.00      | -               | "Slow delivery."        | Online        | 50.00    |</t>
  </si>
  <si>
    <t>| 2024-01-08 | 750.00  | 3          | Software      | North America | Chicago        | USA     | Olivia Johnson | Website       | Existing         | Closed Won   | PayPal         | 0.00             | Standard        | 123463   | 1              | 750.00      | -               | "Great software!"       | Online        | 200.00   |</t>
  </si>
  <si>
    <t>| 2024-01-09 | 500.00  | 2          | Speaker       | Asia          | Beijing        | China   | Ethan Martinez | Advertisement | New              | Closed Lost  | Credit Card    | 50.00            | Express         | 123464   | 1              | 450.00      | -               | "Poor sound quality."   | In-store      | 100.00   |</t>
  </si>
  <si>
    <t>| 2024-01-10 | 250.00  | 1          | Wearable Device | Europe      | Berlin         | Germany | Sophia Brown   | Referral      | New              | Closed Won   | Bank Transfer  | 0.00             | Standard        | 123465   | 1              | 250.00      | -               | "Love it!"              | Online        | 50.00    |</t>
  </si>
  <si>
    <t>| 2024-01-11 | 1800.00 | 6          | Desktop       | North America | Toronto        | Canada  | Daniel Kim     | Advertisement | Existing         | In Progress  | Credit Card    | 200.00           | Standard        | 123466   | 1              | 1600.00     | -               | -                       | Online        | 400.00   |</t>
  </si>
  <si>
    <t>| 2024-01-12 | 1000.00 | 4          | Power Bank    | Africa        | Cairo          | Egypt   | Ava Wilson     | Website       | New              | Closed Lost  | PayPal         | 0.00             | Standard        | 123467   | 2              | 1000.00     | -               | "Works perfectly."      | Online        | 200.00   |</t>
  </si>
  <si>
    <t>| 2024-01-13 | 350.00  | 5          | Camera        | South America | Buenos Aires   | Argentina | Lucas Anderson | Advertisement | Existing         | Closed Won   | Credit Card    | 50.00            | Standard        | 123468   | 1              | 300.00      | -               | "Great quality!"        | Online        | 100.00   |</t>
  </si>
  <si>
    <t>| 2024-01-14 | 900.00  | 3          | Gaming Console | Europe      | Rome           | Italy   | Isabella Lee   | Advertisement | New              | Closed Lost  | Cash           | 100.00           | Standard        | 123469   | 1              | 800.00      | -               | "Not what I expected."   | Online        | 200.00   |</t>
  </si>
  <si>
    <t>| 2024-01-15 | 600.00  | 2          | Smart Light   | Asia          | Seoul          | South Korea | Noah Brown | Referral      | Existing         | In Progress  | Bank Transfer  | 0.00             | Express         | 123470   | 1              | 600.00      | -               | -                       | In-store      | 150.00   |</t>
  </si>
  <si>
    <t>| 2024-01-16 | 200.00  | 1          | Speaker       | North America | Vancouver      | Canada  | Mia Johnson    | Advertisement | New              | Closed</t>
  </si>
  <si>
    <t>| 2024-01-16 | 800.00  | 2          | Laptop        | Asia         | Bangkok          |</t>
  </si>
  <si>
    <t>| 2024-01-17 | 700.00  | 5          | Gaming Console | North America | Seattle          | USA      | Alex Johnson    | Website        | Existing         | Closed Won  | PayPal         | 30.00            | Standard        | 123471   | 1              | 670.00      | -              | "Awesome graphics!"        | Online        | 150.00   |</t>
  </si>
  <si>
    <t>| 2024-01-18 | 250.00  | 1          | Software      | Europe       | Rome             | Italy    | Marco Rossi     | Referral       | New              | Closed Lost | Credit Card    | 0.00             | Standard        | 123472   | 1              | 250.00      | -              | "Easy to use."             | Online        | 50.00    |</t>
  </si>
  <si>
    <t>| 2024-01-19 | 350.00  | 2          | Tablet        | Asia         | Shanghai         | China    | Liu Wei         | Advertisement  | New              | In Progress | Cash           | 20.00            | Standard        | 123473   | 1              | 330.00      | -              | -                           | In-store      | 100.00   |</t>
  </si>
  <si>
    <t>| 2024-01-20 | 1200.00 | 3          | Laptop        | North America | San Francisco    | USA      | Grace Chen      | Advertisement  | New              | Closed Won  | Credit Card    | 0.00             | Standard        | 123474   | 1              | 1200.00     | -              | "Fast delivery!"           | Online        | 300.00   |</t>
  </si>
  <si>
    <t>| 2024-01-21 | 180.00  | 2          | Smart Light   | Europe       | Amsterdam        | Netherlands | Lars van der Berg | Website    | Existing         | In Progress | Credit Card    | 10.00            | Express         | 123475   | 1              | 170.00      | -              | -                           | Online        | 30.00    |</t>
  </si>
  <si>
    <t>| 2024-01-22 | 400.00  | 4          | Headphones    | Africa       | Cairo            | Egypt    | Fatima Mohamed  | Advertisement  | New              | Closed Won  | PayPal         | 20.00            | Standard        | 123476   | 1              | 380.00      | -              | "Great sound quality!"     | Online        | 80.00    |</t>
  </si>
  <si>
    <t>| 2024-01-23 | 1000.00 | 2          | Smartphone    | Asia         | Mumbai           | India    | Rahul Patel     | Referral       | Existing         | Closed Lost | Credit Card    | 50.00            | Express         | 123477   | 1              | 950.00      | -              | "Battery drains quickly."  | In-store      | 200.00   |</t>
  </si>
  <si>
    <t>| 2024-01-24 | 600.00  | 3          | Desktop       | Europe       | Berlin           | Germany  | Emma Fischer    | Website        | Existing         | In Progress | PayPal         | 30.00            | Standard        | 123478   | 1              | 570.00      | -              | -                           | Online        | 100.00   |</t>
  </si>
  <si>
    <t>| 2024-01-25 | 350.00  | 1          | Books         | North America | Montreal         | Canada   | Liam Murphy     | Advertisement  | New              | Closed Lost | Credit Card    | 0.00             | Standard        | 123479   | 1              | 350.00      | -              | "Interesting read."        | Online        | 50.00    |</t>
  </si>
  <si>
    <t>| 2024-01-26 | 500.00  | 2          | Power Bank    | South America | Santiago         | Chile    | Sofia Rodriguez | Advertisement  | New              | In Progress | Cash           | 50.00            | Standard        | 123480   | 1              | 450.00      | -              | -                           | In-store      | 100.00   |</t>
  </si>
  <si>
    <t>| 2024-01-27 | 2000.00 | 2          | Tablet        | Europe       | Madrid           | Spain    | Pablo Sanchez   | Referral       | Existing         | Closed Won  | Credit Card    | 0.00             | Standard        | 123481   | 1              | 2000.00     | -              | "Great customer service!"  | Online        | 500.00   |</t>
  </si>
  <si>
    <t>| 2024-01-28 | 700.00  | 4          | Wearable Device | Asia       | Jakarta          | Indonesia | Putri Dewi      | Advertisement  | New              | Closed Lost | PayPal         | 50.00            | Express         | 123482   | 1              | 650.00      | -              | "Not comfortable to wear." | Online        | 100.00   |</t>
  </si>
  <si>
    <t>| 2024-01-29 | 400.00  | 2          | Speaker       | North America | Atlanta          | USA      | Jackson Williams | Website        | Existing         | Closed Won  | Credit Card    | 0.00             | Standard        | 123483   | 1              | 400.00      | -              | "Good sound quality."      | Online        | 80.00    |</t>
  </si>
  <si>
    <t>| 2024-01-30 | 150.00  | 1          | Smart TV      | Europe       | Budapest         | Hungary  | Levente Kovacs  | Advertisement  | New              | In Progress | Cash           | 10.00            | Standard        | 123484   | 1              | 140.00      | -              | -                           | In-store      | 30.00    |</t>
  </si>
  <si>
    <t>| 2024-01-31 | 1800.00 | 3          | Refrigerator  | Asia         | Delhi            | India    | Aarav Singh     | Advertisement  | Existing         | Closed Won  | PayPal         | 100.00           | Express         | 123485   | 1              | 1700.00     | -              | "Spacious interior!"       | Online        | 400.00   |</t>
  </si>
  <si>
    <t xml:space="preserve">| 2024-02-01 | 250.00  | 1          | Books         | Africa       | Nairobi          | Kenya    | Amina Njoroge   | Advertisement  | New             </t>
  </si>
  <si>
    <t>| Date       | Revenue | Units Sold | Product       | Region       | City             | Country  | Sales Rep Name   | Lead Source    | Customer Segment | Deal Status | Payment Method | Discount Applied | Shipping Method | Order ID | Order Quantity | Order Total | Promotion Used | Customer Feedback          | Sales Channel | Expenses |</t>
  </si>
  <si>
    <t>|------------|---------|------------|---------------|--------------|------------------|----------|------------------|----------------|------------------|-------------|----------------|------------------|-----------------|----------|----------------|-------------|----------------|-----------------------------|---------------|----------|</t>
  </si>
  <si>
    <t>| 2024-02-02 | 350.00  | 2          | Headphones    | North America | Miami            | USA      | Sofia Hernandez | Advertisement  | Existing         | Closed Lost | Credit Card    | 20.00            | Standard        | 123486   | 1              | 330.00      | -              | "Noise-canceling works well." | Online        | 70.00    |</t>
  </si>
  <si>
    <t>| 2024-02-03 | 900.00  | 3          | Laptop        | Europe       | Dublin           | Ireland  | Liam O'Connor    | Referral       | New              | In Progress | PayPal         | 50.00            | Express         | 123487   | 1              | 850.00      | -              | -                           | Online        | 200.00   |</t>
  </si>
  <si>
    <t>| 2024-02-04 | 600.00  | 2          | Tablet        | Asia         | Manila           | Philippines | Juan dela Cruz | Advertisement  | New              | Closed Won  | Credit Card    | 0.00             | Standard        | 123488   | 1              | 600.00      | -              | "Satisfied with the product." | In-store      | 100.00   |</t>
  </si>
  <si>
    <t>| 2024-02-05 | 400.00  | 4          | Desktop       | North America | Boston           | USA      | Emily Johnson    | Website        | Existing         | Closed Won  | Credit Card    | 0.00             | Standard        | 123489   | 1              | 400.00      | -              | "Easy setup."              | Online        | 80.00    |</t>
  </si>
  <si>
    <t>| 2024-02-06 | 800.00  | 2          | Speaker       | Europe       | Prague           | Czech Republic | Jakub Novak   | Referral       | Existing         | Closed Lost | PayPal         | 50.00            | Express         | 123490   | 1              | 750.00      | -              | "Not as loud as expected." | Online        | 150.00   |</t>
  </si>
  <si>
    <t>| 2024-02-07 | 300.00  | 1          | Smart Light   | Asia         | Seoul            | South Korea | Kim Min-ji      | Advertisement  | New              | In Progress | Cash           | 20.00            | Standard        | 123491   | 1              | 280.00      | -              | -                           | In-store      | 50.00    |</t>
  </si>
  <si>
    <t>| 2024-02-08 | 700.00  | 3          | Smartphone    | North America | Seattle          | USA      | Alex Rodriguez  | Advertisement  | Existing         | Closed Won  | Credit Card    | 0.00             | Standard        | 123492   | 1              | 700.00      | -              | "Great camera!"            | Online        | 150.00   |</t>
  </si>
  <si>
    <t>| 2024-02-09 | 150.00  | 1          | Books         | Europe       | Stockholm        | Sweden   | Erik Andersson   | Advertisement  | New              | In Progress | Credit Card    | 0.00             | Standard        | 123493   | 1              | 150.00      | -              | "Fast delivery!"           | Online        | 30.00    |</t>
  </si>
  <si>
    <t>| 2024-02-10 | 200.00  | 2          | Power Bank    | Asia         | Kuala Lumpur     | Malaysia | Tan Wei          | Advertisement  | Existing         | Closed Lost | PayPal         | 10.00            | Standard        | 123494   | 1              | 190.00      | -              | -                           | In-store      | 50.00    |</t>
  </si>
  <si>
    <t>| 2024-02-11 | 1200.00 | 5          | Tablet        | South America | Bogota           | Colombia | Carlos Ramirez  | Website        | New              | Closed Won  | Credit Card    | 0.00             | Standard        | 123495   | 1              | 1200.00     | -              | "Very responsive touchscreen." | Online        | 300.00   |</t>
  </si>
  <si>
    <t>| 2024-02-12 | 500.00  | 2          | Smart TV      | Europe       | Vienna           | Austria  | Anna Mueller    | Referral       | Existing         | In Progress | PayPal         | 20.00            | Express         | 123496   | 1              | 480.00      | -              | -                           | Online        | 100.00   |</t>
  </si>
  <si>
    <t>| 2024-02-13 | 1000.00 | 4          | Refrigerator  | Asia         | Tokyo            | Japan    | Satoshi Tanaka  | Advertisement  | New              | Closed Won  | Credit Card    | 0.00             | Standard        | 123497   | 1              | 1000.00     | -              | "Spacious interior!"       | In-store      | 200.00   |</t>
  </si>
  <si>
    <t>| 2024-02-14 | 300.00  | 3          | Headphones    | North America | Vancouver        | Canada   | Emily Wilson    | Advertisement  | Existing         | Closed Lost | Credit Card    | 30.00            | Standard        | 123498   | 1              | 270.00      | -              | "Uncomfortable fit."       | Online        | 50.00    |</t>
  </si>
  <si>
    <t>| 2024-02-15 | 600.00  | 2          | Laptop        | Europe       | Lisbon           | Portugal | Miguel Silva    | Advertisement  | New              | Closed Lost | PayPal         | 50.00            | Express         | 123499   | 1              | 550.00      | -              | "Slow performance."        | Online        | 100.00   |</t>
  </si>
  <si>
    <t>| 2024-02-16 | 200.00  | 1          | Smart Light   | Asia         | Bangkok          | Thailand | Naree Thongchai | Website        | Existing         | In Progress | Cash           | 0.00             | Standard        | 123500   | 1              | 200.00      | -              | -                           | In-store      | 30.00    |</t>
  </si>
  <si>
    <t xml:space="preserve">| 2024-02-17 | 400.00  | 4          | Wearable Device | North America | Toronto          | Canada   | Ethan Wilson    | Advertisement  | New             </t>
  </si>
  <si>
    <t>| 2024-02-18 | 800.00  | 2          | Smartphone    | Europe       | Paris            | France   | Marie Dubois    | Advertisement  | Existing         | Closed Lost | Credit Card    | 50.00            | Express         | 123501   | 1              | 750.00      | -              | "Battery life is short."   | Online        | 150.00   |</t>
  </si>
  <si>
    <t>| 2024-02-19 | 150.00  | 1          | Books         | Asia         | Singapore        | Singapore | Wei Li          | Advertisement  | New              | In Progress | Cash           | 0.00             | Standard        | 123502   | 1              | 150.00      | -              | -                           | In-store      | 20.00    |</t>
  </si>
  <si>
    <t>| 2024-02-20 | 600.00  | 3          | Laptop        | North America | Houston          | USA      | Michael Johnson | Website        | Existing         | In Progress | PayPal         | 30.00            | Standard        | 123503   | 1              | 570.00      | -              | "Good processing speed."   | Online        | 100.00   |</t>
  </si>
  <si>
    <t>| 2024-02-21 | 500.00  | 1          | Power Bank    | Europe       | Berlin           | Germany  | Hans Müller     | Referral       | New              | Closed Won  | Credit Card    | 0.00             | Standard        | 123504   | 1              | 500.00      | -              | "Portable and efficient."  | Online        | 80.00    |</t>
  </si>
  <si>
    <t>| 2024-02-22 | 300.00  | 2          | Headphones    | South America | Sao Paulo        | Brazil   | Ana Silva       | Advertisement  | New              | Closed Lost | Credit Card    | 20.00            | Standard        | 123505   | 1              | 280.00      | -              | "Comfortable to wear."     | Online        | 50.00    |</t>
  </si>
  <si>
    <t>| 2024-02-23 | 1200.00 | 3          | Tablet        | Asia         | Seoul            | South Korea | Park Min-woo   | Website        | Existing         | Closed Won  | PayPal         | 0.00             | Standard        | 123506   | 1              | 1200.00     | -              | "Sleek design!"            | Online        | 200.00   |</t>
  </si>
  <si>
    <t>| 2024-02-24 | 700.00  | 2          | Speaker       | Europe       | Moscow           | Russia   | Ivan Petrov     | Advertisement  | New              | Closed Lost | Credit Card    | 50.00            | Express         | 123507   | 1              | 650.00      | -              | "Not as loud as expected." | Online        | 150.00   |</t>
  </si>
  <si>
    <t>| 2024-02-25 | 200.00  | 1          | Smart Light   | North America | Ottawa           | Canada   | Sarah White     | Advertisement  | New              | In Progress | Cash           | 20.00            | Standard        | 123508   | 1              | 180.00      | -              | -                           | In-store      | 30.00    |</t>
  </si>
  <si>
    <t>| 2024-02-26 | 900.00  | 4          | Smartphone    | Europe       | Madrid           | Spain    | Javier Gomez    | Referral       | Existing         | In Progress | PayPal         | 50.00            | Express         | 123509   | 1              | 850.00      | -              | "Great features!"          | Online        | 200.00   |</t>
  </si>
  <si>
    <t>| 2024-02-27 | 400.00  | 2          | Smart TV      | North America | Philadelphia     | USA      | Emily Brown     | Advertisement  | Existing         | In Progress | Credit Card    | 0.00             | Standard        | 123510   | 1              | 400.00      | -              | "Clear picture quality."   | Online        | 80.00    |</t>
  </si>
  <si>
    <t>| 2024-02-28 | 300.00  | 3          | Books         | Europe       | Budapest         | Hungary  | Gabor Nagy      | Website        | Existing         | In Progress | PayPal         | 20.00            | Standard        | 123511   | 1              | 280.00      | -              | -                           | Online        | 50.00    |</t>
  </si>
  <si>
    <t>| 2024-02-29 | 1000.00 | 2          | Refrigerator  | Asia         | Jakarta          | Indonesia | Budi Santoso    | Advertisement  | New              | Closed Won  | Credit Card    | 0.00             | Standard        | 123512   | 1              | 1000.00     | -              | "Very spacious!"           | In-store      | 150.00   |</t>
  </si>
  <si>
    <t>| 2024-03-01 | 600.00  | 4          | Wearable Device | North America | Denver           | USA      | Olivia Johnson  | Advertisement  | Existing         | Closed Lost | Credit Card    | 30.00            | Standard        | 123513   | 1              | 570.00      | -              | "Not comfortable."         | Online        | 100.00   |</t>
  </si>
  <si>
    <t>| 2024-03-02 | 250.00  | 1          | Software      | Europe       | Prague           | Czech Republic | Martin Novak | Advertisement  | New              | Closed Lost | Credit Card    | 0.00             | Standard        | 123514   | 1              | 250.00      | -              | "Difficult to install."    | Online        | 50.00    |</t>
  </si>
  <si>
    <t>| 2024-03-03 | 700.00  | 2          | Laptop        | Asia         | Tokyo            | Japan    | Yuki Tanaka     | Referral       | Existing         | In Progress | PayPal         | 50.00            | Express         | 123515   | 1              | 650.00      | -              | "Fast processing."         | Online        | 150.00   |</t>
  </si>
  <si>
    <t>| 2024-03-04 | 150.00  | 1          | Smart Light   | North America | Seattle          | USA      | Nathan Clark</t>
  </si>
  <si>
    <t>| 2023-09-01 | 200.00  | 2          | Smart Light   | Europe       | Paris            | France   | Marie Dubois    | Advertisement  | New              | Closed Lost | Credit Card    | 20.00            | Standard        | 123516   | 1              | 180.00      | -              | "Not as bright as expected." | Online        | 30.00    |</t>
  </si>
  <si>
    <t>| 2023-09-02 | 800.00  | 3          | Smartphone    | Asia         | Tokyo            | Japan    | Yuki Tanaka     | Referral       | Existing         | Closed Won  | PayPal         | 50.00            | Express         | 123517   | 1              | 750.00      | -              | "Great camera quality!"    | Online        | 150.00   |</t>
  </si>
  <si>
    <t>| 2023-09-03 | 350.00  | 2          | Headphones    | North America | New York City    | USA      | Emily Brown     | Advertisement  | New              | Closed Lost | Credit Card    | 30.00            | Standard        | 123518   | 1              | 320.00      | -              | "Uncomfortable fit."       | Online        | 50.00    |</t>
  </si>
  <si>
    <t>| 2023-09-04 | 500.00  | 1          | Power Bank    | Europe       | Berlin           | Germany  | Hans Müller     | Referral       | Existing         | Closed Lost | Credit Card    | 0.00             | Standard        | 123519   | 1              | 500.00      | -              | "Didn't charge properly."  | Online        | 100.00   |</t>
  </si>
  <si>
    <t>| 2023-09-05 | 300.00  | 2          | Smart TV      | South America | Rio de Janeiro   | Brazil   | Ana Silva       | Advertisement  | New              | Closed Won  | Credit Card    | 0.00             | Standard        | 123520   | 1              | 300.00      | -              | "Great picture quality."   | Online        | 50.00    |</t>
  </si>
  <si>
    <t>| 2023-09-06 | 1000.00 | 4          | Laptop        | Asia         | Seoul            | South Korea | Park Min-woo   | Website        | Existing         | In Progress | PayPal         | 50.00            | Express         | 123521   | 1              | 950.00      | -              | "Fast and reliable."       | Online        | 200.00   |</t>
  </si>
  <si>
    <t>| 2023-09-07 | 700.00  | 2          | Speaker       | Europe       | Madrid           | Spain    | Javier Gomez    | Advertisement  | Existing         | Closed Won  | Credit Card    | 0.00             | Standard        | 123522   | 1              | 700.00      | -              | "Clear sound."             | Online        | 100.00   |</t>
  </si>
  <si>
    <t>| 2023-09-08 | 200.00  | 1          | Smart Light   | North America | Toronto          | Canada   | Sarah White     | Advertisement  | New              | In Progress | Cash           | 20.00            | Standard        | 123523   | 1              | 180.00      | -              | -                           | In-store      | 30.00    |</t>
  </si>
  <si>
    <t>| 2023-09-09 | 900.00  | 3          | Smartphone    | Europe       | London           | UK       | Oliver Wilson   | Referral       | Existing         | Closed Lost | PayPal         | 50.00            | Express         | 123524   | 1              | 850.00      | -              | "Slow customer service."   | Online        | 150.00   |</t>
  </si>
  <si>
    <t>| 2023-09-10 | 400.00  | 2          | Smart TV      | North America | Los Angeles      | USA      | Emily Brown     | Advertisement  | New              | Closed Won  | Credit Card    | 0.00             | Standard        | 123525   | 1              | 400.00      | -              | "Easy setup."              | Online        | 80.00    |</t>
  </si>
  <si>
    <t>| 2023-09-11 | 300.00  | 3          | Books         | Europe       | Paris            | France   | Marie Dubois    | Website        | Existing         | In Progress | PayPal         | 20.00            | Standard        | 123526   | 1              | 280.00      | -              | -                           | Online        | 50.00    |</t>
  </si>
  <si>
    <t>| 2023-09-12 | 1200.00 | 5          | Laptop        | Asia         | Tokyo            | Japan    | Yuki Tanaka     | Referral       | Existing         | Closed Won  | Credit Card    | 0.00             | Standard        | 123527   | 1              | 1200.00     | -              | "Excellent performance."   | Online        | 200.00   |</t>
  </si>
  <si>
    <t>| 2023-09-13 | 700.00  | 2          | Speaker       | Europe       | Berlin           | Germany  | Hans Müller     | Referral       | New              | Closed Lost | Credit Card    | 50.00            | Express         | 123528   | 1              | 650.00      | -              | "Disappointed with the sound quality." | Online        | 150.00   |</t>
  </si>
  <si>
    <t>| 2023-09-14 | 200.00  | 1          | Smart Light   | North America | New York City    | USA      | Emily Brown     | Advertisement  | New              | Closed Lost | Credit Card    | 20.00            | Standard        | 123529   | 1              | 180.00      | -              | -                           | Online        | 30.00    |</t>
  </si>
  <si>
    <t>| 2023-09-15 | 600.00  | 3          | Tablet        | Europe       | London           | UK       | Oliver Wilson   | Website        | Existing         | Closed Won  | PayPal         | 0.00             | Standard        | 123530   | 1              | 600.00      | -              | "Great value for money."   | Online        | 100.00   |</t>
  </si>
  <si>
    <t>| 2023-09-16 | 350.00  | 2</t>
  </si>
  <si>
    <t>| 2023-01-01 | 200.00  | 2          | Smart Light   | Europe       | Paris            | France   | Marie Dubois    | Advertisement  | New              | Closed Lost | Credit Card    | 20.00            | Standard        | 123531   | 1              | 180.00      | -              | "Not as bright as expected." | Online        | 30.00    |</t>
  </si>
  <si>
    <t>| 2023-01-02 | 800.00  | 3          | Smartphone    | Asia         | Tokyo            | Japan    | Yuki Tanaka     | Referral       | Existing         | Closed Won  | PayPal         | 50.00            | Express         | 123532   | 1              | 750.00      | -              | "Great camera quality!"    | Online        | 150.00   |</t>
  </si>
  <si>
    <t>| 2023-01-03 | 350.00  | 2          | Headphones    | North America | New York City    | USA      | Emily Brown     | Advertisement  | New              | Closed Lost | Credit Card    | 30.00            | Standard        | 123533   | 1              | 320.00      | -              | "Uncomfortable fit."       | Online        | 50.00    |</t>
  </si>
  <si>
    <t>| 2023-01-04 | 500.00  | 1          | Power Bank    | Europe       | Berlin           | Germany  | Hans Müller     | Referral       | Existing         | Closed Lost | Credit Card    | 0.00             | Standard        | 123534   | 1              | 500.00      | -              | "Didn't charge properly."  | Online        | 100.00   |</t>
  </si>
  <si>
    <t>| 2023-01-05 | 300.00  | 2          | Smart TV      | South America | Rio de Janeiro   | Brazil   | Ana Silva       | Advertisement  | New              | Closed Won  | Credit Card    | 0.00             | Standard        | 123535   | 1              | 300.00      | -              | "Great picture quality."   | Online        | 50.00    |</t>
  </si>
  <si>
    <t>| 2023-01-06 | 1000.00 | 4          | Laptop        | Asia         | Seoul            | South Korea | Park Min-woo   | Website        | Existing         | In Progress | PayPal         | 50.00            | Express         | 123536   | 1              | 950.00      | -              | "Fast and reliable."       | Online        | 200.00   |</t>
  </si>
  <si>
    <t>| 2023-01-07 | 700.00  | 2          | Speaker       | Europe       | Madrid           | Spain    | Javier Gomez    | Advertisement  | Existing         | Closed Won  | Credit Card    | 0.00             | Standard        | 123537   | 1              | 700.00      | -              | "Clear sound."             | Online        | 100.00   |</t>
  </si>
  <si>
    <t>| 2023-01-08 | 200.00  | 1          | Smart Light   | North America | Toronto          | Canada   | Sarah White     | Advertisement  | New              | In Progress | Cash           | 20.00            | Standard        | 123538   | 1              | 180.00      | -              | -                           | In-store      | 30.00    |</t>
  </si>
  <si>
    <t>| 2023-01-09 | 900.00  | 3          | Smartphone    | Europe       | London           | UK       | Oliver Wilson   | Referral       | Existing         | Closed Lost | PayPal         | 50.00            | Express         | 123539   | 1              | 850.00      | -              | "Slow customer service."   | Online        | 150.00   |</t>
  </si>
  <si>
    <t>| 2023-01-10 | 400.00  | 2          | Smart TV      | North America | Los Angeles      | USA      | Emily Brown     | Advertisement  | New              | Closed Won  | Credit Card    | 0.00             | Standard        | 123540   | 1              | 400.00      | -              | "Easy setup."              | Online        | 80.00    |</t>
  </si>
  <si>
    <t>| 2023-01-11 | 300.00  | 3          | Books         | Europe       | Paris            | France   | Marie Dubois    | Website        | Existing         | In Progress | PayPal         | 20.00            | Standard        | 123541   | 1              | 280.00      | -              | -                           | Online        | 50.00    |</t>
  </si>
  <si>
    <t>| 2023-01-12 | 1200.00 | 5          | Laptop        | Asia         | Tokyo            | Japan    | Yuki Tanaka     | Referral       | Existing         | Closed Won  | Credit Card    | 0.00             | Standard        | 123542   | 1              | 1200.00     | -              | "Excellent performance."   | Online        | 200.00   |</t>
  </si>
  <si>
    <t>| 2023-01-13 | 700.00  | 2          | Speaker       | Europe       | Berlin           | Germany  | Hans Müller     | Referral       | New              | Closed Lost | Credit Card    | 50.00            | Express         | 123543   | 1              | 650.00      | -              | "Disappointed with the sound quality." | Online        | 150.00   |</t>
  </si>
  <si>
    <t>| 2023-01-14 | 200.00  | 1          | Smart Light   | North America | New York City    | USA      | Emily Brown     | Advertisement  | New              | Closed Lost | Credit Card    | 20.00            | Standard        | 123544   | 1              | 180.00      | -              | -                           | Online        | 30.00    |</t>
  </si>
  <si>
    <t>| 2023-01-15 | 600.00  | 3          | Tablet        | Europe       | London           | UK       | Oliver Wilson   | Website        | Existing         | Closed Won  | PayPal         | 0.00             | Standard        | 123545   | 1              | 600.00      | -              | "Great value for money."   | Online        | 100.00   |</t>
  </si>
  <si>
    <t>| 2023-01-16 | 350.00  | 2          |</t>
  </si>
  <si>
    <t>| 2023-01-16 | 350.00  | 2          | Headphones    | South America | Buenos Aires     | Argentina | Mateo Fernandez | Advertisement  | New              | Closed Lost | Credit Card    | 30.00            | Standard        | 123546   | 1              | 320.00      | -              | "Sound quality not as expected." | Online        | 50.00    |</t>
  </si>
  <si>
    <t>| 2023-01-17 | 500.00  | 2          | Laptop        | Europe       | Paris            | France   | Marie Dubois    | Referral       | Existing         | In Progress | PayPal         | 20.00            | Express         | 123547   | 1              | 480.00      | -              | "Fast and reliable."       | Online        | 100.00   |</t>
  </si>
  <si>
    <t>| 2023-01-18 | 300.00  | 1          | Smart Light   | North America | Vancouver        | Canada   | Ethan Wilson    | Advertisement  | New              | Closed Won  | Credit Card    | 0.00             | Standard        | 123548   | 1              | 300.00      | -              | "Easy to install."          | Online        | 50.00    |</t>
  </si>
  <si>
    <t>| 2023-01-19 | 200.00  | 1          | Smartwatch    | Asia         | Shanghai         | China    | Li Wei          | Advertisement  | New              | In Progress | Cash           | 0.00             | Standard        | 123549   | 1              | 200.00      | -              | -                           | In-store      | 30.00    |</t>
  </si>
  <si>
    <t>| 2023-01-20 | 700.00  | 3          | Smartphone    | Europe       | Rome             | Italy    | Sofia Bianchi   | Referral       | Existing         | Closed Lost | PayPal         | 50.00            | Express         | 123550   | 1              | 650.00      | -              | "Battery drains quickly."   | Online        | 150.00   |</t>
  </si>
  <si>
    <t>| 2023-01-21 | 450.00  | 2          | Tablet        | North America | Chicago          | USA      | Daniel Smith    | Website        | New              | In Progress | Credit Card    | 20.00            | Standard        | 123551   | 1              | 430.00      | -              | -                           | Online        | 80.00    |</t>
  </si>
  <si>
    <t>| 2023-01-22 | 250.00  | 1          | Wireless Mouse | Europe     | Amsterdam        | Netherlands | Lars Janssen  | Advertisement  | Existing         | Closed Won  | Credit Card    | 0.00             | Standard        | 123552   | 1              | 250.00      | -              | "Responsive and smooth."   | Online        | 50.00    |</t>
  </si>
  <si>
    <t>| 2023-01-23 | 1200.00 | 4          | Desktop       | Asia         | Mumbai           | India    | Raj Patel       | Advertisement  | Existing         | Closed Lost | PayPal         | 50.00            | Express         | 123553   | 1              | 1150.00     | -              | "Slow processing speed."   | Online        | 200.00   |</t>
  </si>
  <si>
    <t>| 2023-01-24 | 800.00  | 2          | Speaker       | Europe       | Athens           | Greece   | Maria Papadopoulos | Advertisement | New              | Closed Lost | Credit Card    | 50.00            | Express         | 123554   | 1              | 750.00      | -              | "Poor sound quality."      | Online        | 150.00   |</t>
  </si>
  <si>
    <t>| 2023-01-25 | 150.00  | 1          | Smart Light   | North America | Seattle          | USA      | Nathan Clark    | Advertisement  | New              | Closed Lost | Credit Card    | 20.00            | Standard        | 123555   | 1              | 130.00      | -              | -                           | Online        | 30.00    |</t>
  </si>
  <si>
    <t>| 2023-01-26 | 650.00  | 3          | Laptop        | Europe       | Berlin           | Germany  | Hans Müller     | Referral       | Existing         | Closed Won  | Credit Card    | 0.00             | Standard        | 123556   | 1              | 650.00      | -              | "Sleek design."            | Online        | 100.00   |</t>
  </si>
  <si>
    <t>| 2023-01-27 | 400.00  | 2          | Tablet        | North America | New York City    | USA      | Emily Brown     | Advertisement  | New              | Closed Won  | Credit Card    | 0.00             | Standard        | 123557   | 1              | 400.00      | -              | "Great for reading."       | Online        | 80.00    |</t>
  </si>
  <si>
    <t>| 2023-01-28 | 300.00  | 3          | Books         | Europe       | Paris            | France   | Marie Dubois    | Website        | Existing         | In Progress | PayPal         | 20.00            | Standard        | 123558   | 1              | 280.00      | -              | -                           | Online        | 50.00    |</t>
  </si>
  <si>
    <t>| 2023-01-29 | 1100.00 | 4          | Laptop        | Asia         | Tokyo            | Japan    | Yuki Tanaka     | Referral       | Existing         | Closed Won  | Credit Card    | 0.00             | Standard        | 123559   | 1              | 1100.00     | -              | "Fast delivery."           | Online        | 200.00   |</t>
  </si>
  <si>
    <t>| 2023-01-30 | 750.00  | 2          | Smartphone    | Europe       | London           | UK       | Oliver Wilson   | Referral       | New              | Closed Lost | PayPal         | 50.00            | Express         | 123560   | 1              | 700.00      | -              | "Not as described."        | Online        | 150.00   |</t>
  </si>
  <si>
    <t xml:space="preserve">| 2023-01-31 | 250.00  | 1          | Smartwatch    | North America | Vancouver        | Canada   | Ethan Wilson   </t>
  </si>
  <si>
    <t>| 2023-02-01 | 200.00  | 2          | Smart Light   | Europe       | Paris            | France   | Marie Dubois    | Advertisement  | New              | Closed Lost | Credit Card    | 20.00            | Standard        | 123561   | 1              | 180.00      | -              | "Not as bright as expected." | Online        | 30.00    |</t>
  </si>
  <si>
    <t>| 2023-02-02 | 800.00  | 3          | Smartphone    | Asia         | Tokyo            | Japan    | Yuki Tanaka     | Referral       | Existing         | Closed Won  | PayPal         | 50.00            | Express         | 123562   | 1              | 750.00      | -              | "Great camera quality!"    | Online        | 150.00   |</t>
  </si>
  <si>
    <t>| 2023-02-03 | 350.00  | 2          | Headphones    | North America | New York City    | USA      | Emily Brown     | Advertisement  | New              | Closed Lost | Credit Card    | 30.00            | Standard        | 123563   | 1              | 320.00      | -              | "Uncomfortable fit."       | Online        | 50.00    |</t>
  </si>
  <si>
    <t>| 2023-02-04 | 500.00  | 1          | Power Bank    | Europe       | Berlin           | Germany  | Hans Müller     | Referral       | Existing         | Closed Lost | Credit Card    | 0.00             | Standard        | 123564   | 1              | 500.00      | -              | "Didn't charge properly."  | Online        | 100.00   |</t>
  </si>
  <si>
    <t>| 2023-02-05 | 300.00  | 2          | Smart TV      | South America | Rio de Janeiro   | Brazil   | Ana Silva       | Advertisement  | New              | Closed Won  | Credit Card    | 0.00             | Standard        | 123565   | 1              | 300.00      | -              | "Great picture quality."   | Online        | 50.00    |</t>
  </si>
  <si>
    <t>| 2023-02-06 | 1000.00 | 4          | Laptop        | Asia         | Seoul            | South Korea | Park Min-woo   | Website        | Existing         | In Progress | PayPal         | 50.00            | Express         | 123566   | 1              | 950.00      | -              | "Fast and reliable."       | Online        | 200.00   |</t>
  </si>
  <si>
    <t>| 2023-02-07 | 700.00  | 2          | Speaker       | Europe       | Madrid           | Spain    | Javier Gomez    | Advertisement  | Existing         | Closed Won  | Credit Card    | 0.00             | Standard        | 123567   | 1              | 700.00      | -              | "Clear sound."             | Online        | 100.00   |</t>
  </si>
  <si>
    <t>| 2023-02-08 | 200.00  | 1          | Smart Light   | North America | Toronto          | Canada   | Sarah White     | Advertisement  | New              | In Progress | Cash           | 20.00            | Standard        | 123568   | 1              | 180.00      | -              | -                           | In-store      | 30.00    |</t>
  </si>
  <si>
    <t>| 2023-02-09 | 900.00  | 3          | Smartphone    | Europe       | London           | UK       | Oliver Wilson   | Referral       | Existing         | Closed Lost | PayPal         | 50.00            | Express         | 123569   | 1              | 850.00      | -              | "Slow customer service."   | Online        | 150.00   |</t>
  </si>
  <si>
    <t>| 2023-02-10 | 400.00  | 2          | Smart TV      | North America | Los Angeles      | USA      | Emily Brown     | Advertisement  | New              | Closed Won  | Credit Card    | 0.00             | Standard        | 123570   | 1              | 400.00      | -              | "Easy setup."              | Online        | 80.00    |</t>
  </si>
  <si>
    <t>| 2023-02-11 | 300.00  | 3          | Books         | Europe       | Paris            | France   | Marie Dubois    | Website        | Existing         | In Progress | PayPal         | 20.00            | Standard        | 123571   | 1              | 280.00      | -              | -                           | Online        | 50.00    |</t>
  </si>
  <si>
    <t>| 2023-02-12 | 1200.00 | 5          | Laptop        | Asia         | Tokyo            | Japan    | Yuki Tanaka     | Referral       | Existing         | Closed Won  | Credit Card    | 0.00             | Standard        | 123572   | 1              | 1200.00     | -              | "Excellent performance."   | Online        | 200.00   |</t>
  </si>
  <si>
    <t>| 2023-02-13 | 700.00  | 2          | Speaker       | Europe       | Berlin           | Germany  | Hans Müller     | Referral       | New              | Closed Lost | Credit Card    | 50.00            | Express         | 123573   | 1              | 650.00      | -              | "Disappointed with the sound quality." | Online        | 150.00   |</t>
  </si>
  <si>
    <t>| 2023-02-14 | 200.00  | 1          | Smart Light   | North America | New York City    | USA      | Emily Brown     | Advertisement  | New              | Closed Lost | Credit Card    | 20.00            | Standard        | 123574   | 1              | 180.00      | -              | -                           | Online        | 30.00    |</t>
  </si>
  <si>
    <t>| 2023-02-15 | 600.00  | 3          | Tablet        | Europe       | London           | UK       | Oliver Wilson   | Website        | Existing         | Closed Won  | PayPal         | 0.00             | Standard        | 123575   | 1              | 600.00      | -              | "Great value for money."   | Online        | 100.00   |</t>
  </si>
  <si>
    <t>| 2023-02-16 | 350.00  | 2          | Headphones</t>
  </si>
  <si>
    <t>| 2023-03-16 | 350.00  | 2          | Headphones    | North America | New York City    | USA      | Emily Brown     | Advertisement  | New              | Closed Lost | Credit Card    | 30.00            | Standard        | 123576   | 1              | 320.00      | -              | "Uncomfortable fit."       | Online        | 50.00    |</t>
  </si>
  <si>
    <t>| 2023-03-17 | 500.00  | 1          | Power Bank    | Europe       | Berlin           | Germany  | Hans Müller     | Referral       | Existing         | Closed Lost | Credit Card    | 0.00             | Standard        | 123577   | 1              | 500.00      | -              | "Didn't charge properly."  | Online        | 100.00   |</t>
  </si>
  <si>
    <t>| 2023-03-18 | 300.00  | 2          | Smart TV      | South America | Rio de Janeiro   | Brazil   | Ana Silva       | Advertisement  | New              | Closed Won  | Credit Card    | 0.00             | Standard        | 123578   | 1              | 300.00      | -              | "Great picture quality."   | Online        | 50.00    |</t>
  </si>
  <si>
    <t>| 2023-03-19 | 1000.00 | 4          | Laptop        | Asia         | Seoul            | South Korea | Park Min-woo   | Website        | Existing         | In Progress | PayPal         | 50.00            | Express         | 123579   | 1              | 950.00      | -              | "Fast and reliable."       | Online        | 200.00   |</t>
  </si>
  <si>
    <t>| 2023-03-20 | 700.00  | 2          | Speaker       | Europe       | Madrid           | Spain    | Javier Gomez    | Advertisement  | Existing         | Closed Won  | Credit Card    | 0.00             | Standard        | 123580   | 1              | 700.00      | -              | "Clear sound."             | Online        | 100.00   |</t>
  </si>
  <si>
    <t>| 2023-03-21 | 200.00  | 1          | Smart Light   | North America | Toronto          | Canada   | Sarah White     | Advertisement  | New              | In Progress | Cash           | 20.00            | Standard        | 123581   | 1              | 180.00      | -              | -                           | In-store      | 30.00    |</t>
  </si>
  <si>
    <t>| 2023-03-22 | 900.00  | 3          | Smartphone    | Europe       | London           | UK       | Oliver Wilson   | Referral       | Existing         | Closed Lost | PayPal         | 50.00            | Express         | 123582   | 1              | 850.00      | -              | "Slow customer service."   | Online        | 150.00   |</t>
  </si>
  <si>
    <t>| 2023-03-23 | 400.00  | 2          | Smart TV      | North America | Los Angeles      | USA      | Emily Brown     | Advertisement  | New              | Closed Won  | Credit Card    | 0.00             | Standard        | 123583   | 1              | 400.00      | -              | "Easy setup."              | Online        | 80.00    |</t>
  </si>
  <si>
    <t>| 2023-03-24 | 300.00  | 3          | Books         | Europe       | Paris            | France   | Marie Dubois    | Website        | Existing         | In Progress | PayPal         | 20.00            | Standard        | 123584   | 1              | 280.00      | -              | -                           | Online        | 50.00    |</t>
  </si>
  <si>
    <t>| 2023-03-25 | 1200.00 | 5          | Laptop        | Asia         | Tokyo            | Japan    | Yuki Tanaka     | Referral       | Existing         | Closed Won  | Credit Card    | 0.00             | Standard        | 123585   | 1              | 1200.00     | -              | "Excellent performance."   | Online        | 200.00   |</t>
  </si>
  <si>
    <t>| 2023-03-26 | 700.00  | 2          | Speaker       | Europe       | Berlin           | Germany  | Hans Müller     | Referral       | New              | Closed Lost | Credit Card    | 50.00            | Express         | 123586   | 1              | 650.00      | -              | "Disappointed with the sound quality." | Online        | 150.00   |</t>
  </si>
  <si>
    <t>| 2023-03-27 | 200.00  | 1          | Smart Light   | North America | New York City    | USA      | Emily Brown     | Advertisement  | New              | Closed Lost | Credit Card    | 20.00            | Standard        | 123587   | 1              | 180.00      | -              | -                           | Online        | 30.00    |</t>
  </si>
  <si>
    <t>| 2023-03-28 | 600.00  | 3          | Tablet        | Europe       | London           | UK       | Oliver Wilson   | Website        | Existing         | Closed Won  | PayPal         | 0.00             | Standard        | 123588   | 1              | 600.00      | -              | "Great value for money."   | Online        | 100.00   |</t>
  </si>
  <si>
    <t>| 2023-03-29 | 350.00  | 2          | Headphones    | Asia         | Seoul            | South Korea | Park Min-woo   | Advertisement  | New              | Closed Lost | Credit Card    | 30.00            | Standard        | 123589   | 1              | 320.00      | -              | "Poor sound quality."      | Online        | 50.00    |</t>
  </si>
  <si>
    <t>| 2023-03-30 | 500.00  | 1          | Power Bank    | Europe       | Rome             | Italy    | Sofia Bianchi   | Referral       | Existing         | Closed Lost | PayPal         | 0.00             | Standard        | 123590   | 1              | 500.00      | -              | "Not as described."        | Online        | 100.00   |</t>
  </si>
  <si>
    <t>| 2023-03-31 | 300.00  | 2          |</t>
  </si>
  <si>
    <t>| 2023-04-01 | 300.00  | 2          | Smart TV      | North America | Los Angeles      | USA      | Emily Brown     | Advertisement  | New              | Closed Won  | Credit Card    | 0.00             | Standard        | 123591   | 1              | 300.00      | -              | "Great picture quality."   | Online        | 50.00    |</t>
  </si>
  <si>
    <t>| 2023-04-02 | 1000.00 | 4          | Laptop        | Asia         | Seoul            | South Korea | Park Min-woo   | Website        | Existing         | In Progress | PayPal         | 50.00            | Express         | 123592   | 1              | 950.00      | -              | "Fast and reliable."       | Online        | 200.00   |</t>
  </si>
  <si>
    <t>| 2023-04-03 | 700.00  | 2          | Speaker       | Europe       | Madrid           | Spain    | Javier Gomez    | Advertisement  | Existing         | Closed Won  | Credit Card    | 0.00             | Standard        | 123593   | 1              | 700.00      | -              | "Clear sound."             | Online        | 100.00   |</t>
  </si>
  <si>
    <t>| 2023-04-04 | 200.00  | 1          | Smart Light   | North America | Toronto          | Canada   | Sarah White     | Advertisement  | New              | In Progress | Cash           | 20.00            | Standard        | 123594   | 1              | 180.00      | -              | -                           | In-store      | 30.00    |</t>
  </si>
  <si>
    <t>| 2023-04-05 | 900.00  | 3          | Smartphone    | Europe       | London           | UK       | Oliver Wilson   | Referral       | Existing         | Closed Lost | PayPal         | 50.00            | Express         | 123595   | 1              | 850.00      | -              | "Slow customer service."   | Online        | 150.00   |</t>
  </si>
  <si>
    <t>| 2023-04-06 | 400.00  | 2          | Smart TV      | North America | Los Angeles      | USA      | Emily Brown     | Advertisement  | New              | Closed Won  | Credit Card    | 0.00             | Standard        | 123596   | 1              | 400.00      | -              | "Easy setup."              | Online        | 80.00    |</t>
  </si>
  <si>
    <t>| 2023-04-07 | 300.00  | 3          | Books         | Europe       | Paris            | France   | Marie Dubois    | Website        | Existing         | In Progress | PayPal         | 20.00            | Standard        | 123597   | 1              | 280.00      | -              | -                           | Online        | 50.00    |</t>
  </si>
  <si>
    <t>| 2023-04-08 | 1200.00 | 5          | Laptop        | Asia         | Tokyo            | Japan    | Yuki Tanaka     | Referral       | Existing         | Closed Won  | Credit Card    | 0.00             | Standard        | 123598   | 1              | 1200.00     | -              | "Excellent performance."   | Online        | 200.00   |</t>
  </si>
  <si>
    <t>| 2023-04-09 | 700.00  | 2          | Speaker       | Europe       | Berlin           | Germany  | Hans Müller     | Referral       | New              | Closed Lost | Credit Card    | 50.00            | Express         | 123599   | 1              | 650.00      | -              | "Disappointed with the sound quality." | Online        | 150.00   |</t>
  </si>
  <si>
    <t>| 2023-04-10 | 200.00  | 1          | Smart Light   | North America | New York City    | USA      | Emily Brown     | Advertisement  | New              | Closed Lost | Credit Card    | 20.00            | Standard        | 123600   | 1              | 180.00      | -              | -                           | Online        | 30.00    |</t>
  </si>
  <si>
    <t>| 2023-04-11 | 600.00  | 3          | Tablet        | Europe       | London           | UK       | Oliver Wilson   | Website        | Existing         | Closed Won  | PayPal         | 0.00             | Standard        | 123601   | 1              | 600.00      | -              | "Great value for money."   | Online        | 100.00   |</t>
  </si>
  <si>
    <t>| 2023-04-12 | 350.00  | 2          | Headphones    | Asia         | Seoul            | South Korea | Park Min-woo   | Advertisement  | New              | Closed Lost | Credit Card    | 30.00            | Standard        | 123602   | 1              | 320.00      | -              | "Poor sound quality."      | Online        | 50.00    |</t>
  </si>
  <si>
    <t>| 2023-04-13 | 500.00  | 1          | Power Bank    | Europe       | Rome             | Italy    | Sofia Bianchi   | Referral       | Existing         | Closed Lost | PayPal         | 0.00             | Standard        | 123603   | 1              | 500.00      | -              | "Not as described."        | Online        | 100.00   |</t>
  </si>
  <si>
    <t>| 2023-04-14 | 300.00  | 2          | Smart TV      | North America | Los Angeles      | USA      | Emily Brown     | Advertisement  | New              | Closed Won  | Credit Card    | 0.00             | Standard        | 123604   | 1              | 300.00      | -              | "Great picture quality."   | Online        | 50.00    |</t>
  </si>
  <si>
    <t>| 2023-04-15 | 1000.00 | 4          | Laptop        | Asia         | Seoul            | South Korea | Park Min-woo   | Website        | Existing         | In Progress | PayPal         | 50.00            | Express         | 123605   | 1              | 950.00      | -              | "Fast and reliable."       | Online        | 200.00   |</t>
  </si>
  <si>
    <t xml:space="preserve">| 2023-04-16 | 700.00  | 2          | Speaker      </t>
  </si>
  <si>
    <t>| 2023-05-15 | 400.00  | 2          | Smart TV      | North America | Los Angeles      | USA      | Emily Brown     | Advertisement  | New              | Closed Won  | Credit Card    | 0.00             | Standard        | 123606   | 1              | 400.00      | -              | "Great picture quality."   | Online        | 80.00    |</t>
  </si>
  <si>
    <t>| 2023-05-16 | 300.00  | 3          | Books         | Europe       | Paris            | France   | Marie Dubois    | Website        | Existing         | In Progress | PayPal         | 20.00            | Standard        | 123607   | 1              | 280.00      | -              | -                           | Online        | 50.00    |</t>
  </si>
  <si>
    <t>| 2023-05-17 | 1200.00 | 5          | Laptop        | Asia         | Tokyo            | Japan    | Yuki Tanaka     | Referral       | Existing         | Closed Won  | Credit Card    | 0.00             | Standard        | 123608   | 1              | 1200.00     | -              | "Excellent performance."   | Online        | 200.00   |</t>
  </si>
  <si>
    <t>| 2023-05-18 | 700.00  | 2          | Speaker       | Europe       | Berlin           | Germany  | Hans Müller     | Referral       | New              | Closed Lost | Credit Card    | 50.00            | Express         | 123609   | 1              | 650.00      | -              | "Disappointed with the sound quality." | Online        | 150.00   |</t>
  </si>
  <si>
    <t>| 2023-05-19 | 200.00  | 1          | Smart Light   | North America | New York City    | USA      | Emily Brown     | Advertisement  | New              | Closed Lost | Credit Card    | 20.00            | Standard        | 123610   | 1              | 180.00      | -              | -                           | Online        | 30.00    |</t>
  </si>
  <si>
    <t>| 2023-05-20 | 600.00  | 3          | Tablet        | Europe       | London           | UK       | Oliver Wilson   | Website        | Existing         | Closed Won  | PayPal         | 0.00             | Standard        | 123611   | 1              | 600.00      | -              | "Great value for money."   | Online        | 100.00   |</t>
  </si>
  <si>
    <t>| 2023-05-21 | 350.00  | 2          | Headphones    | Asia         | Seoul            | South Korea | Park Min-woo   | Advertisement  | New              | Closed Lost | Credit Card    | 30.00            | Standard        | 123612   | 1              | 320.00      | -              | "Poor sound quality."      | Online        | 50.00    |</t>
  </si>
  <si>
    <t>| 2023-05-22 | 500.00  | 1          | Power Bank    | Europe       | Rome             | Italy    | Sofia Bianchi   | Referral       | Existing         | Closed Lost | PayPal         | 0.00             | Standard        | 123613   | 1              | 500.00      | -              | "Not as described."        | Online        | 100.00   |</t>
  </si>
  <si>
    <t>| 2023-05-23 | 300.00  | 2          | Smart TV      | North America | Los Angeles      | USA      | Emily Brown     | Advertisement  | New              | Closed Won  | Credit Card    | 0.00             | Standard        | 123614   | 1              | 300.00      | -              | "Great picture quality."   | Online        | 50.00    |</t>
  </si>
  <si>
    <t>| 2023-05-24 | 1000.00 | 4          | Laptop        | Asia         | Seoul            | South Korea | Park Min-woo   | Website        | Existing         | In Progress | PayPal         | 50.00            | Express         | 123615   | 1              | 950.00      | -              | "Fast and reliable."       | Online        | 200.00   |</t>
  </si>
  <si>
    <t>| 2023-05-25 | 700.00  | 2          | Speaker       | Europe       | Madrid           | Spain    | Javier Gomez    | Advertisement  | Existing         | Closed Won  | Credit Card    | 0.00             | Standard        | 123616   | 1              | 700.00      | -              | "Clear sound."             | Online        | 100.00   |</t>
  </si>
  <si>
    <t>| 2023-05-26 | 200.00  | 1          | Smart Light   | North America | Toronto          | Canada   | Sarah White     | Advertisement  | New              | In Progress | Cash           | 20.00            | Standard        | 123617   | 1              | 180.00      | -              | -                           | In-store      | 30.00    |</t>
  </si>
  <si>
    <t>| 2023-05-27 | 900.00  | 3          | Smartphone    | Europe       | London           | UK       | Oliver Wilson   | Referral       | Existing         | Closed Lost | PayPal         | 50.00            | Express         | 123618   | 1              | 850.00      | -              | "Slow customer service."   | Online        | 150.00   |</t>
  </si>
  <si>
    <t>| 2023-05-28 | 400.00  | 2          | Smart TV      | North America | Los Angeles      | USA      | Emily Brown     | Advertisement  | New              | Closed Won  | Credit Card    | 0.00             | Standard        | 123619   | 1              | 400.00      | -              | "Easy setup."              | Online        | 80.00    |</t>
  </si>
  <si>
    <t>| 2023-05-29 | 300.00  | 3          | Books         | Europe       | Paris            | France   | Marie Dubois    | Website        | Existing         | In Progress | PayPal         | 20.00            | Standard        | 123620   | 1              | 280.00      | -              | -                           | Online        | 50.00    |</t>
  </si>
  <si>
    <t>| 2023-05-30 | 1200.00 | 5          | Laptop        | Asia         | Tokyo            | Japan    | Y</t>
  </si>
  <si>
    <t>| 2023-06-01 | 550.00  | 2          | Smartphone    | Europe       | London           | UK       | Oliver Wilson   | Referral       | Existing         | Closed Lost | PayPal         | 50.00            | Express         | 123621   | 1              | 500.00      | -              | "Slow customer service."   | Online        | 150.00   |</t>
  </si>
  <si>
    <t>| 2023-06-02 | 420.00  | 3          | Tablet        | North America | New York City    | USA      | Emily Brown     | Advertisement  | New              | Closed Won  | Credit Card    | 0.00             | Standard        | 123622   | 1              | 420.00      | -              | "Great device!"            | Online        | 70.00    |</t>
  </si>
  <si>
    <t>| 2023-06-03 | 350.00  | 2          | Headphones    | Europe       | Berlin           | Germany  | Hans Müller     | Referral       | New              | Closed Lost | Credit Card    | 50.00            | Express         | 123623   | 1              | 300.00      | -              | "Not comfortable."         | Online        | 100.00   |</t>
  </si>
  <si>
    <t>| 2023-06-04 | 800.00  | 2          | Laptop        | Asia         | Tokyo            | Japan    | Yuki Tanaka     | Website        | Existing         | In Progress | PayPal         | 50.00            | Express         | 123624   | 1              | 750.00      | -              | "Great performance!"       | Online        | 200.00   |</t>
  </si>
  <si>
    <t>| 2023-06-05 | 600.00  | 3          | Speaker       | Europe       | Madrid           | Spain    | Javier Gomez    | Advertisement  | Existing         | Closed Won  | Credit Card    | 0.00             | Standard        | 123625   | 1              | 600.00      | -              | "Impressive sound."        | Online        | 100.00   |</t>
  </si>
  <si>
    <t>| 2023-06-06 | 150.00  | 1          | Smart Light   | North America | Toronto          | Canada   | Sarah White     | Advertisement  | New              | In Progress | Cash           | 20.00            | Standard        | 123626   | 1              | 130.00      | -              | -                           | In-store      | 30.00    |</t>
  </si>
  <si>
    <t>| 2023-06-07 | 920.00  | 3          | Smartphone    | Europe       | London           | UK       | Oliver Wilson   | Referral       | Existing         | Closed Lost | PayPal         | 50.00            | Express         | 123627   | 1              | 870.00      | -              | "Delayed delivery."        | Online        | 150.00   |</t>
  </si>
  <si>
    <t>| 2023-06-08 | 430.00  | 2          | Smart TV      | North America | Los Angeles      | USA      | Emily Brown     | Advertisement  | New              | Closed Won  | Credit Card    | 0.00             | Standard        | 123628   | 1              | 430.00      | -              | "Easy setup."              | Online        | 80.00    |</t>
  </si>
  <si>
    <t>| 2023-06-09 | 300.00  | 3          | Books         | Europe       | Paris            | France   | Marie Dubois    | Website        | Existing         | In Progress | PayPal         | 20.00            | Standard        | 123629   | 1              | 280.00      | -              | -                           | Online        | 50.00    |</t>
  </si>
  <si>
    <t>| 2023-06-10 | 1100.00 | 5          | Laptop        | Asia         | Seoul            | South Korea | Park Min-woo   | Referral       | Existing         | Closed Won  | Credit Card    | 0.00             | Standard        | 123630   | 1              | 1100.00     | -              | "Sleek design."            | Online        | 200.00   |</t>
  </si>
  <si>
    <t>| 2023-06-11 | 650.00  | 2          | Speaker       | Europe       | Berlin           | Germany  | Hans Müller     | Referral       | New              | Closed Lost | Credit Card    | 50.00            | Express         | 123631   | 1              | 600.00      | -              | "Poor sound quality."      | Online        | 150.00   |</t>
  </si>
  <si>
    <t>| 2023-06-12 | 220.00  | 1          | Smart Light   | North America | New York City    | USA      | Emily Brown     | Advertisement  | New              | Closed Lost | Credit Card    | 20.00            | Standard        | 123632   | 1              | 200.00      | -              | -                           | Online        | 30.00    |</t>
  </si>
  <si>
    <t>| 2023-06-13 | 700.00  | 3          | Smartphone    | Europe       | London           | UK       | Oliver Wilson   | Referral       | Existing         | Closed Lost | PayPal         | 50.00            | Express         | 123633   | 1              | 650.00      | -              | "Poor battery life."       | Online        | 150.00   |</t>
  </si>
  <si>
    <t>| 2023-06-14 | 400.00  | 2          | Smart TV      | North America | Los Angeles      | USA      | Emily Brown     | Advertisement  | New              | Closed Won  | Credit Card    | 0.00             | Standard        | 123634   | 1              | 400.00      | -              | "Great picture quality."   | Online        | 80.00    |</t>
  </si>
  <si>
    <t>| 2023-06-15 | 300.00  | 3          | Books         | Europe       | Paris            | France   | Marie Dubois    | Website        | Existing         | In Progress | PayPal         | 20.00            | Standard        | 123635   | 1              | 280.00      | -              | -                           | Online        | 50.00    |</t>
  </si>
  <si>
    <t>| 2023-06-16 | 1200.00 | 5          | Laptop        | Asia         | Tokyo            | Japan    | Yuki Tanaka</t>
  </si>
  <si>
    <t>| 2023-06-16 | 1200.00 | 5          | Laptop        | Asia         | Tokyo            | Japan    | Yuki Tanaka     | Website        | Existing         | Closed Won  | Credit Card    | 0.00             | Standard        | 123636   | 1              | 1200.00     | -              | "Highly recommended!"     | Online        | 200.00   |</t>
  </si>
  <si>
    <t>| 2023-06-17 | 700.00  | 2          | Speaker       | Europe       | Madrid           | Spain    | Javier Gomez    | Advertisement  | Existing         | Closed Lost | Credit Card    | 0.00             | Standard        | 123637   | 1              | 700.00      | -              | "Clear sound."             | Online        | 100.00   |</t>
  </si>
  <si>
    <t>| 2023-06-18 | 200.00  | 1          | Smart Light   | North America | Toronto          | Canada   | Sarah White     | Advertisement  | New              | In Progress | Cash           | 20.00            | Standard        | 123638   | 1              | 180.00      | -              | -                           | In-store      | 30.00    |</t>
  </si>
  <si>
    <t>| 2023-06-19 | 900.00  | 3          | Smartphone    | Europe       | London           | UK       | Oliver Wilson   | Referral       | Existing         | Closed Lost | PayPal         | 50.00            | Express         | 123639   | 1              | 850.00      | -              | "Slow customer service."   | Online        | 150.00   |</t>
  </si>
  <si>
    <t>| 2023-06-20 | 400.00  | 2          | Smart TV      | North America | Los Angeles      | USA      | Emily Brown     | Advertisement  | New              | Closed Won  | Credit Card    | 0.00             | Standard        | 123640   | 1              | 400.00      | -              | "Great picture quality."   | Online        | 80.00    |</t>
  </si>
  <si>
    <t>| 2023-06-21 | 300.00  | 3          | Books         | Europe       | Paris            | France   | Marie Dubois    | Website        | Existing         | In Progress | PayPal         | 20.00            | Standard        | 123641   | 1              | 280.00      | -              | -                           | Online        | 50.00    |</t>
  </si>
  <si>
    <t>| 2023-06-22 | 1200.00 | 5          | Laptop        | Asia         | Seoul            | South Korea | Park Min-woo   | Referral       | Existing         | Closed Won  | Credit Card    | 0.00             | Standard        | 123642   | 1              | 1200.00     | -              | "Excellent service."       | Online        | 200.00   |</t>
  </si>
  <si>
    <t>| 2023-06-23 | 650.00  | 2          | Speaker       | Europe       | Berlin           | Germany  | Hans Müller     | Referral       | New              | Closed Lost | Credit Card    | 50.00            | Express         | 123643   | 1              | 600.00      | -              | "Poor sound quality."      | Online        | 150.00   |</t>
  </si>
  <si>
    <t>| 2023-06-24 | 220.00  | 1          | Smart Light   | North America | New York City    | USA      | Emily Brown     | Advertisement  | New              | Closed Lost | Credit Card    | 20.00            | Standard        | 123644   | 1              | 200.00      | -              | -                           | Online        | 30.00    |</t>
  </si>
  <si>
    <t>| 2023-06-25 | 700.00  | 3          | Smartphone    | Europe       | London           | UK       | Oliver Wilson   | Referral       | Existing         | Closed Lost | PayPal         | 50.00            | Express         | 123645   | 1              | 650.00      | -              | "Poor battery life."       | Online        | 150.00   |</t>
  </si>
  <si>
    <t>| 2023-06-26 | 400.00  | 2          | Smart TV      | North America | Los Angeles      | USA      | Emily Brown     | Advertisement  | New              | Closed Won  | Credit Card    | 0.00             | Standard        | 123646   | 1              | 400.00      | -              | "Great picture quality."   | Online        | 80.00    |</t>
  </si>
  <si>
    <t>| 2023-06-27 | 300.00  | 3          | Books         | Europe       | Paris            | France   | Marie Dubois    | Website        | Existing         | In Progress | PayPal         | 20.00            | Standard        | 123647   | 1              | 280.00      | -              | -                           | Online        | 50.00    |</t>
  </si>
  <si>
    <t>| 2023-06-28 | 1200.00 | 5          | Laptop        | Asia         | Tokyo            | Japan    | Yuki Tanaka     | Referral       | Existing         | Closed Won  | Credit Card    | 0.00             | Standard        | 123648   | 1              | 1200.00     | -              | "Great value."             | Online        | 200.00   |</t>
  </si>
  <si>
    <t>| 2023-06-29 | 650.00  | 2          | Speaker       | Europe       | Berlin           | Germany  | Hans Müller     | Referral       | New              | Closed Lost | Credit Card    | 50.00            | Express         | 123649   | 1              | 600.00      | -              | "Poor sound quality."      | Online        | 150.00   |</t>
  </si>
  <si>
    <t>| 2023-06-30 | 220.00  | 1          | Smart Light   | North America | New York City    | USA      | Emily Brown     | Advertisement  | New              | Closed Lost | Credit Card    | 20.00            | Standard        | 123650   | 1              | 200.00      | -              | -                           | Online        | 30.00    |</t>
  </si>
  <si>
    <t>| 2023-07-01 | 300.00  | 2          | Smartphone    | Europe       | London           | UK       | Oliver Wilson   | Referral       | Existing         | Closed Lost | PayPal         | 50.00            | Express         | 123651   | 1              | 250.00      | -              | "Poor customer service."   | Online        | 150.00   |</t>
  </si>
  <si>
    <t>| 2023-07-02 | 600.00  | 3          | Tablet        | North America | New York City    | USA      | Emily Brown     | Advertisement  | New              | Closed Won  | Credit Card    | 0.00             | Standard        | 123652   | 1              | 600.00      | -              | "Satisfied with the purchase." | Online        | 100.00   |</t>
  </si>
  <si>
    <t>| 2023-07-03 | 350.00  | 2          | Headphones    | Europe       | Berlin           | Germany  | Hans Müller     | Referral       | New              | Closed Lost | Credit Card    | 50.00            | Express         | 123653   | 1              | 300.00      | -              | "Not comfortable."         | Online        | 100.00   |</t>
  </si>
  <si>
    <t>| 2023-07-04 | 800.00  | 2          | Laptop        | Asia         | Tokyo            | Japan    | Yuki Tanaka     | Website        | Existing         | In Progress | PayPal         | 50.00            | Express         | 123654   | 1              | 750.00      | -              | "Great performance!"       | Online        | 200.00   |</t>
  </si>
  <si>
    <t>| 2023-07-05 | 600.00  | 3          | Speaker       | Europe       | Madrid           | Spain    | Javier Gomez    | Advertisement  | Existing         | Closed Won  | Credit Card    | 0.00             | Standard        | 123655   | 1              | 600.00      | -              | "Impressive sound."        | Online        | 100.00   |</t>
  </si>
  <si>
    <t>| 2023-07-06 | 150.00  | 1          | Smart Light   | North America | Toronto          | Canada   | Sarah White     | Advertisement  | New              | In Progress | Cash           | 20.00            | Standard        | 123656   | 1              | 130.00      | -              | -                           | In-store      | 30.00    |</t>
  </si>
  <si>
    <t>| 2023-07-07 | 920.00  | 3          | Smartphone    | Europe       | London           | UK       | Oliver Wilson   | Referral       | Existing         | Closed Lost | PayPal         | 50.00            | Express         | 123657   | 1              | 870.00      | -              | "Delayed delivery."        | Online        | 150.00   |</t>
  </si>
  <si>
    <t>| 2023-07-08 | 430.00  | 2          | Smart TV      | North America | Los Angeles      | USA      | Emily Brown     | Advertisement  | New              | Closed Won  | Credit Card    | 0.00             | Standard        | 123658   | 1              | 430.00      | -              | "Easy setup."              | Online        | 80.00    |</t>
  </si>
  <si>
    <t>| 2023-07-09 | 300.00  | 3          | Books         | Europe       | Paris            | France   | Marie Dubois    | Website        | Existing         | In Progress | PayPal         | 20.00            | Standard        | 123659   | 1              | 280.00      | -              | -                           | Online        | 50.00    |</t>
  </si>
  <si>
    <t>| 2023-07-10 | 1100.00 | 5          | Laptop        | Asia         | Seoul            | South Korea | Park Min-woo   | Referral       | Existing         | Closed Won  | Credit Card    | 0.00             | Standard        | 123660   | 1              | 1100.00     | -              | "Sleek design."            | Online        | 200.00   |</t>
  </si>
  <si>
    <t>| 2023-07-11 | 650.00  | 2          | Speaker       | Europe       | Berlin           | Germany  | Hans Müller     | Referral       | New              | Closed Lost | Credit Card    | 50.00            | Express         | 123661   | 1              | 600.00      | -              | "Poor sound quality."      | Online        | 150.00   |</t>
  </si>
  <si>
    <t>| 2023-07-12 | 220.00  | 1          | Smart Light   | North America | New York City    | USA      | Emily Brown     | Advertisement  | New              | Closed Lost | Credit Card    | 20.00            | Standard        | 123662   | 1              | 200.00      | -              | -                           | Online        | 30.00    |</t>
  </si>
  <si>
    <t>| 2023-07-13 | 700.00  | 3          | Smartphone    | Europe       | London           | UK       | Oliver Wilson   | Referral       | Existing         | Closed Lost | PayPal         | 50.00            | Express         | 123663   | 1              | 650.00      | -              | "Poor battery life."       | Online        | 150.00   |</t>
  </si>
  <si>
    <t xml:space="preserve">| 2023-07-14 | 400.00  | 2          | Smart TV      | North America | Los Angeles      | USA      | Emily Brown     | Advertisement  | New              | Closed Won  | Credit Card    | 0.00             | Standard        | 123664   | 1              | 400.00      | -              | "Great picture quality."   | Online       </t>
  </si>
  <si>
    <t>| 2023-08-14 | 300.00  | 2          | Smartphone    | Europe       | London           | UK       | Oliver Wilson   | Referral       | Existing         | Closed Lost | PayPal         | 50.00            | Express         | 123665   | 1              | 250.00      | -              | "Poor customer service."   | Online        | 150.00   |</t>
  </si>
  <si>
    <t>| 2023-08-15 | 600.00  | 3          | Tablet        | North America | New York City    | USA      | Emily Brown     | Advertisement  | New              | Closed Won  | Credit Card    | 0.00             | Standard        | 123666   | 1              | 600.00      | -              | "Satisfied with the purchase." | Online        | 100.00   |</t>
  </si>
  <si>
    <t>| 2023-08-16 | 350.00  | 2          | Headphones    | Europe       | Berlin           | Germany  | Hans Müller     | Referral       | New              | Closed Lost | Credit Card    | 50.00            | Express         | 123667   | 1              | 300.00      | -              | "Not comfortable."         | Online        | 100.00   |</t>
  </si>
  <si>
    <t>| 2023-08-17 | 800.00  | 2          | Laptop        | Asia         | Tokyo            | Japan    | Yuki Tanaka     | Website        | Existing         | In Progress | PayPal         | 50.00            | Express         | 123668   | 1              | 750.00      | -              | "Great performance!"       | Online        | 200.00   |</t>
  </si>
  <si>
    <t>| 2023-08-18 | 600.00  | 3          | Speaker       | Europe       | Madrid           | Spain    | Javier Gomez    | Advertisement  | Existing         | Closed Won  | Credit Card    | 0.00             | Standard        | 123669   | 1              | 600.00      | -              | "Impressive sound."        | Online        | 100.00   |</t>
  </si>
  <si>
    <t>| 2023-08-19 | 150.00  | 1          | Smart Light   | North America | Toronto          | Canada   | Sarah White     | Advertisement  | New              | In Progress | Cash           | 20.00            | Standard        | 123670   | 1              | 130.00      | -              | -                           | In-store      | 30.00    |</t>
  </si>
  <si>
    <t>| 2023-08-20 | 920.00  | 3          | Smartphone    | Europe       | London           | UK       | Oliver Wilson   | Referral       | Existing         | Closed Lost | PayPal         | 50.00            | Express         | 123671   | 1              | 870.00      | -              | "Delayed delivery."        | Online        | 150.00   |</t>
  </si>
  <si>
    <t>| 2023-08-21 | 430.00  | 2          | Smart TV      | North America | Los Angeles      | USA      | Emily Brown     | Advertisement  | New              | Closed Won  | Credit Card    | 0.00             | Standard        | 123672   | 1              | 430.00      | -              | "Easy setup."              | Online        | 80.00    |</t>
  </si>
  <si>
    <t>| 2023-08-22 | 300.00  | 3          | Books         | Europe       | Paris            | France   | Marie Dubois    | Website        | Existing         | In Progress | PayPal         | 20.00            | Standard        | 123673   | 1              | 280.00      | -              | -                           | Online        | 50.00    |</t>
  </si>
  <si>
    <t>| 2023-08-23 | 1100.00 | 5          | Laptop        | Asia         | Seoul            | South Korea | Park Min-woo   | Referral       | Existing         | Closed Won  | Credit Card    | 0.00             | Standard        | 123674   | 1              | 1100.00     | -              | "Sleek design."            | Online        | 200.00   |</t>
  </si>
  <si>
    <t>| 2023-08-24 | 650.00  | 2          | Speaker       | Europe       | Berlin           | Germany  | Hans Müller     | Referral       | New              | Closed Lost | Credit Card    | 50.00            | Express         | 123675   | 1              | 600.00      | -              | "Poor sound quality."      | Online        | 150.00   |</t>
  </si>
  <si>
    <t>| 2023-08-25 | 220.00  | 1          | Smart Light   | North America | New York City    | USA      | Emily Brown     | Advertisement  | New              | Closed Lost | Credit Card    | 20.00            | Standard        | 123676   | 1              | 200.00      | -              | -                           | Online        | 30.00    |</t>
  </si>
  <si>
    <t>| 2023-08-26 | 700.00  | 3          | Smartphone    | Europe       | London           | UK       | Oliver Wilson   | Referral       | Existing         | Closed Lost | PayPal         | 50.00            | Express         | 123677   | 1              | 650.00      | -              | "Poor battery life."       | Online        | 150.00   |</t>
  </si>
  <si>
    <t>| 2023-08-27 | 400.00  | 2          | Smart TV      | North America | Los Angeles      | USA      | Emily Brown     | Advertisement  | New              | Closed Won  | Credit Card    | 0.00             | Standard        | 123678   | 1              | 400.00      | -              | "Great picture quality."   | Online        | 80.00    |</t>
  </si>
  <si>
    <t>| 2023-08-28 | 300.00  | 3          | Books         | Europe       | Paris            | France   | Marie Dubois    | Website        | Existing         | In Progress | PayPal         | 20.00            | Standard        | 123679   | 1              | 280.00      | -              | -                           | Online        | 50.00    |</t>
  </si>
  <si>
    <t>| 2023-08-29 | 1200.00 | 5          | Laptop</t>
  </si>
  <si>
    <t>| 2023-09-01 | 1200.00 | 5          | Laptop        | Asia         | Seoul            | South Korea | Park Min-woo   | Referral       | Existing         | Closed Won  | Credit Card    | 0.00             | Standard        | 123680   | 1              | 1200.00     | -              | "Great value."             | Online        | 200.00   |</t>
  </si>
  <si>
    <t>| 2023-09-02 | 650.00  | 2          | Speaker       | Europe       | Berlin           | Germany  | Hans Müller     | Referral       | New              | Closed Lost | Credit Card    | 50.00            | Express         | 123681   | 1              | 600.00      | -              | "Poor sound quality."      | Online        | 150.00   |</t>
  </si>
  <si>
    <t>| 2023-09-03 | 220.00  | 1          | Smart Light   | North America | New York City    | USA      | Emily Brown     | Advertisement  | New              | Closed Lost | Credit Card    | 20.00            | Standard        | 123682   | 1              | 200.00      | -              | -                           | Online        | 30.00    |</t>
  </si>
  <si>
    <t>| 2023-09-04 | 700.00  | 3          | Smartphone    | Europe       | London           | UK       | Oliver Wilson   | Referral       | Existing         | Closed Lost | PayPal         | 50.00            | Express         | 123683   | 1              | 650.00      | -              | "Poor battery life."       | Online        | 150.00   |</t>
  </si>
  <si>
    <t>| 2023-09-05 | 400.00  | 2          | Smart TV      | North America | Los Angeles      | USA      | Emily Brown     | Advertisement  | New              | Closed Won  | Credit Card    | 0.00             | Standard        | 123684   | 1              | 400.00      | -              | "Great picture quality."   | Online        | 80.00    |</t>
  </si>
  <si>
    <t>| 2023-09-06 | 300.00  | 3          | Books         | Europe       | Paris            | France   | Marie Dubois    | Website        | Existing         | In Progress | PayPal         | 20.00            | Standard        | 123685   | 1              | 280.00      | -              | -                           | Online        | 50.00    |</t>
  </si>
  <si>
    <t>| 2023-09-07 | 1200.00 | 5          | Laptop        | Asia         | Tokyo            | Japan    | Yuki Tanaka     | Referral       | Existing         | Closed Won  | Credit Card    | 0.00             | Standard        | 123686   | 1              | 1200.00     | -              | "Sleek design."            | Online        | 200.00   |</t>
  </si>
  <si>
    <t>| 2023-09-08 | 650.00  | 2          | Speaker       | Europe       | Berlin           | Germany  | Hans Müller     | Referral       | New              | Closed Lost | Credit Card    | 50.00            | Express         | 123687   | 1              | 600.00      | -              | "Poor sound quality."      | Online        | 150.00   |</t>
  </si>
  <si>
    <t>| 2023-09-09 | 220.00  | 1          | Smart Light   | North America | New York City    | USA      | Emily Brown     | Advertisement  | New              | Closed Lost | Credit Card    | 20.00            | Standard        | 123688   | 1              | 200.00      | -              | -                           | Online        | 30.00    |</t>
  </si>
  <si>
    <t>| 2023-09-10 | 700.00  | 3          | Smartphone    | Europe       | London           | UK       | Oliver Wilson   | Referral       | Existing         | Closed Lost | PayPal         | 50.00            | Express         | 123689   | 1              | 650.00      | -              | "Poor battery life."       | Online        | 150.00   |</t>
  </si>
  <si>
    <t>| 2023-09-11 | 400.00  | 2          | Smart TV      | North America | Los Angeles      | USA      | Emily Brown     | Advertisement  | New              | Closed Won  | Credit Card    | 0.00             | Standard        | 123690   | 1              | 400.00      | -              | "Great picture quality."   | Online        | 80.00    |</t>
  </si>
  <si>
    <t>| 2023-09-12 | 300.00  | 3          | Books         | Europe       | Paris            | France   | Marie Dubois    | Website        | Existing         | In Progress | PayPal         | 20.00            | Standard        | 123691   | 1              | 280.00      | -              | -                           | Online        | 50.00    |</t>
  </si>
  <si>
    <t>| 2023-09-13 | 1200.00 | 5          | Laptop        | Asia         | Seoul            | South Korea | Park Min-woo   | Referral       | Existing         | Closed Won  | Credit Card    | 0.00             | Standard        | 123692   | 1              | 1200.00     | -              | "Sleek design."            | Online        | 200.00   |</t>
  </si>
  <si>
    <t>| 2023-09-14 | 650.00  | 2          | Speaker       | Europe       | Berlin           | Germany  | Hans Müller     | Referral       | New              | Closed Lost | Credit Card    | 50.00            | Express         | 123693   | 1              | 600.00      | -              | "Poor sound quality."      | Online        | 150.00   |</t>
  </si>
  <si>
    <t>| 2023-09-15 | 220.00  | 1          | Smart Light   | North America | New York City    | USA      | Emily Brown     | Advertisement  | New              | Closed Lost | Credit Card    | 20.00            | Standard        | 123694   | 1              | 200.00      | -              | -                           | Online        | 30.00    |</t>
  </si>
  <si>
    <t xml:space="preserve">| 2023-09-16 | 700.00 </t>
  </si>
  <si>
    <t>| 2023-09-16 | 700.00  | 3          | Smartphone    | Europe       | London           | UK       | Oliver Wilson   | Referral       | Existing         | Closed Lost | PayPal         | 50.00            | Express         | 123695   | 1              | 650.00      | -              | "Poor battery life."       | Online        | 150.00   |</t>
  </si>
  <si>
    <t>| 2023-09-17 | 400.00  | 2          | Smart TV      | North America | Los Angeles      | USA      | Emily Brown     | Advertisement  | New              | Closed Won  | Credit Card    | 0.00             | Standard        | 123696   | 1              | 400.00      | -              | "Great picture quality."   | Online        | 80.00    |</t>
  </si>
  <si>
    <t>| 2023-09-18 | 300.00  | 3          | Books         | Europe       | Paris            | France   | Marie Dubois    | Website        | Existing         | In Progress | PayPal         | 20.00            | Standard        | 123697   | 1              | 280.00      | -              | -                           | Online        | 50.00    |</t>
  </si>
  <si>
    <t>| 2023-09-19 | 1200.00 | 5          | Laptop        | Asia         | Seoul            | South Korea | Park Min-woo   | Referral       | Existing         | Closed Won  | Credit Card    | 0.00             | Standard        | 123698   | 1              | 1200.00     | -              | "Sleek design."            | Online        | 200.00   |</t>
  </si>
  <si>
    <t>| 2023-09-20 | 650.00  | 2          | Speaker       | Europe       | Berlin           | Germany  | Hans Müller     | Referral       | New              | Closed Lost | Credit Card    | 50.00            | Express         | 123699   | 1              | 600.00      | -              | "Poor sound quality."      | Online        | 150.00   |</t>
  </si>
  <si>
    <t>| 2023-09-21 | 220.00  | 1          | Smart Light   | North America | New York City    | USA      | Emily Brown     | Advertisement  | New              | Closed Lost | Credit Card    | 20.00            | Standard        | 123700   | 1              | 200.00      | -              | -                           | Online        | 30.00    |</t>
  </si>
  <si>
    <t>| 2023-09-22 | 700.00  | 3          | Smartphone    | Europe       | London           | UK       | Oliver Wilson   | Referral       | Existing         | Closed Lost | PayPal         | 50.00            | Express         | 123701   | 1              | 650.00      | -              | "Poor battery life."       | Online        | 150.00   |</t>
  </si>
  <si>
    <t>| 2023-09-23 | 400.00  | 2          | Smart TV      | North America | Los Angeles      | USA      | Emily Brown     | Advertisement  | New              | Closed Won  | Credit Card    | 0.00             | Standard        | 123702   | 1              | 400.00      | -              | "Great picture quality."   | Online        | 80.00    |</t>
  </si>
  <si>
    <t>| 2023-09-24 | 300.00  | 3          | Books         | Europe       | Paris            | France   | Marie Dubois    | Website        | Existing         | In Progress | PayPal         | 20.00            | Standard        | 123703   | 1              | 280.00      | -              | -                           | Online        | 50.00    |</t>
  </si>
  <si>
    <t>| 2023-09-25 | 1200.00 | 5          | Laptop        | Asia         | Seoul            | South Korea | Park Min-woo   | Referral       | Existing         | Closed Won  | Credit Card    | 0.00             | Standard        | 123704   | 1              | 1200.00     | -              | "Sleek design."            | Online        | 200.00   |</t>
  </si>
  <si>
    <t>| 2023-09-26 | 650.00  | 2          | Speaker       | Europe       | Berlin           | Germany  | Hans Müller     | Referral       | New              | Closed Lost | Credit Card    | 50.00            | Express         | 123705   | 1              | 600.00      | -              | "Poor sound quality."      | Online        | 150.00   |</t>
  </si>
  <si>
    <t>| 2023-09-27 | 220.00  | 1          | Smart Light   | North America | New York City    | USA      | Emily Brown     | Advertisement  | New              | Closed Lost | Credit Card    | 20.00            | Standard        | 123706   | 1              | 200.00      | -              | -                           | Online        | 30.00    |</t>
  </si>
  <si>
    <t>| 2023-09-28 | 700.00  | 3          | Smartphone    | Europe       | London           | UK       | Oliver Wilson   | Referral       | Existing         | Closed Lost | PayPal         | 50.00            | Express         | 123707   | 1              | 650.00      | -              | "Poor battery life."       | Online        | 150.00   |</t>
  </si>
  <si>
    <t>| 2023-09-29 | 400.00  | 2          | Smart TV      | North America | Los Angeles      | USA      | Emily Brown     | Advertisement  | New              | Closed Won  | Credit Card    | 0.00             | Standard        | 123708   | 1              | 400.00      | -              | "Great picture quality."   | Online        | 80.00    |</t>
  </si>
  <si>
    <t>| 2023-09-30 | 300.00  | 3          | Books         | Europe       | Paris            | France   | Marie Dubois    | Website        | Existing         | In Progress | PayPal         | 20.00            | Standard        | 123709   | 1              | 280.00      | -              | -                           | Online        | 50.00    |</t>
  </si>
  <si>
    <t>| 2023-10-01 | 1200.00 | 5          | Laptop        | Asia         | Seoul            | South Korea | Park Min-woo   | Referral       | Existing         | Closed Won  | Credit Card    | 0.00             | Standard        | 123710   | 1              | 1200.00     | -              | "Sleek design."            | Online        | 200.00   |</t>
  </si>
  <si>
    <t>| 2023-10-02 | 650.00  | 2          | Speaker       | Europe       | Berlin           | Germany  | Hans Müller     | Referral       | New              | Closed Lost | Credit Card    | 50.00            | Express         | 123711   | 1              | 600.00      | -              | "Poor sound quality."      | Online        | 150.00   |</t>
  </si>
  <si>
    <t>| 2023-10-03 | 220.00  | 1          | Smart Light   | North America | New York City    | USA      | Emily Brown     | Advertisement  | New              | Closed Lost | Credit Card    | 20.00            | Standard        | 123712   | 1              | 200.00      | -              | -                           | Online        | 30.00    |</t>
  </si>
  <si>
    <t>| 2023-10-04 | 700.00  | 3          | Smartphone    | Europe       | London           | UK       | Oliver Wilson   | Referral       | Existing         | Closed Lost | PayPal         | 50.00            | Express         | 123713   | 1              | 650.00      | -              | "Poor battery life."       | Online        | 150.00   |</t>
  </si>
  <si>
    <t>| 2023-10-05 | 400.00  | 2          | Smart TV      | North America | Los Angeles      | USA      | Emily Brown     | Advertisement  | New              | Closed Won  | Credit Card    | 0.00             | Standard        | 123714   | 1              | 400.00      | -              | "Great picture quality."   | Online        | 80.00    |</t>
  </si>
  <si>
    <t>| 2023-10-06 | 300.00  | 3          | Books         | Europe       | Paris            | France   | Marie Dubois    | Website        | Existing         | In Progress | PayPal         | 20.00            | Standard        | 123715   | 1              | 280.00      | -              | -                           | Online        | 50.00    |</t>
  </si>
  <si>
    <t>| 2023-10-07 | 1200.00 | 5          | Laptop        | Asia         | Tokyo            | Japan    | Yuki Tanaka     | Referral       | Existing         | Closed Won  | Credit Card    | 0.00             | Standard        | 123716   | 1              | 1200.00     | -              | "Sleek design."            | Online        | 200.00   |</t>
  </si>
  <si>
    <t>| 2023-10-08 | 650.00  | 2          | Speaker       | Europe       | Berlin           | Germany  | Hans Müller     | Referral       | New              | Closed Lost | Credit Card    | 50.00            | Express         | 123717   | 1              | 600.00      | -              | "Poor sound quality."      | Online        | 150.00   |</t>
  </si>
  <si>
    <t>| 2023-10-09 | 220.00  | 1          | Smart Light   | North America | New York City    | USA      | Emily Brown     | Advertisement  | New              | Closed Lost | Credit Card    | 20.00            | Standard        | 123718   | 1              | 200.00      | -              | -                           | Online        | 30.00    |</t>
  </si>
  <si>
    <t>| 2023-10-10 | 700.00  | 3          | Smartphone    | Europe       | London           | UK       | Oliver Wilson   | Referral       | Existing         | Closed Lost | PayPal         | 50.00            | Express         | 123719   | 1              | 650.00      | -              | "Poor battery life."       | Online        | 150.00   |</t>
  </si>
  <si>
    <t>| 2023-10-11 | 400.00  | 2          | Smart TV      | North America | Los Angeles      | USA      | Emily Brown     | Advertisement  | New              | Closed Won  | Credit Card    | 0.00             | Standard        | 123720   | 1              | 400.00      | -              | "Great picture quality."   | Online        | 80.00    |</t>
  </si>
  <si>
    <t>| 2023-10-12 | 300.00  | 3          | Books         | Europe       | Paris            | France   | Marie Dubois    | Website        | Existing         | In Progress | PayPal         | 20.00            | Standard        | 123721   | 1              | 280.00      | -              | -                           | Online        | 50.00    |</t>
  </si>
  <si>
    <t>| 2023-10-13 | 1200.00 | 5          | Laptop        | Asia         | Seoul            | South Korea | Park Min-woo   | Referral       | Existing         | Closed Won  | Credit Card    | 0.00             | Standard        | 123722   | 1              | 1200.00     | -              | "Sleek design."            | Online        | 200.00   |</t>
  </si>
  <si>
    <t>| 2023-10-14 | 650.00  | 2          | Speaker       | Europe       | Berlin           | Germany  | Hans Müller     | Referral       | New              | Closed Lost | Credit Card    | 50.00            | Express         | 123723   | 1              | 600.00      | -              | "Poor sound quality."      | Online        | 150.00   |</t>
  </si>
  <si>
    <t>| 2023-10-15 | 220.00  | 1          | Smart Light   | North America | New York City    | USA      | Emily Brown     | Advertisement  | New              | Closed Lost | Credit Card    | 20.00            | Standard        | 123724   | 1              | 200.00      | -              | -                           | Online        | 30.00    |</t>
  </si>
  <si>
    <t>| 2023</t>
  </si>
  <si>
    <t>| 2023-10-16 | 700.00  | 3          | Smartphone    | Europe       | London           | UK       | Oliver Wilson   | Referral       | Existing         | Closed Lost | PayPal         | 50.00            | Express         | 123725   | 1              | 650.00      | -              | "Poor battery life."       | Online        | 150.00   |</t>
  </si>
  <si>
    <t>| 2023-10-17 | 400.00  | 2          | Smart TV      | North America | Los Angeles      | USA      | Emily Brown     | Advertisement  | New              | Closed Won  | Credit Card    | 0.00             | Standard        | 123726   | 1              | 400.00      | -              | "Great picture quality."   | Online        | 80.00    |</t>
  </si>
  <si>
    <t>| 2023-10-18 | 300.00  | 3          | Books         | Europe       | Paris            | France   | Marie Dubois    | Website        | Existing         | In Progress | PayPal         | 20.00            | Standard        | 123727   | 1              | 280.00      | -              | -                           | Online        | 50.00    |</t>
  </si>
  <si>
    <t>| 2023-10-19 | 1200.00 | 5          | Laptop        | Asia         | Seoul            | South Korea | Park Min-woo   | Referral       | Existing         | Closed Won  | Credit Card    | 0.00             | Standard        | 123728   | 1              | 1200.00     | -              | "Sleek design."            | Online        | 200.00   |</t>
  </si>
  <si>
    <t>| 2023-10-20 | 650.00  | 2          | Speaker       | Europe       | Berlin           | Germany  | Hans Müller     | Referral       | New              | Closed Lost | Credit Card    | 50.00            | Express         | 123729   | 1              | 600.00      | -              | "Poor sound quality."      | Online        | 150.00   |</t>
  </si>
  <si>
    <t>| 2023-10-21 | 220.00  | 1          | Smart Light   | North America | New York City    | USA      | Emily Brown     | Advertisement  | New              | Closed Lost | Credit Card    | 20.00            | Standard        | 123730   | 1              | 200.00      | -              | -                           | Online        | 30.00    |</t>
  </si>
  <si>
    <t>| 2023-10-22 | 700.00  | 3          | Smartphone    | Europe       | London           | UK       | Oliver Wilson   | Referral       | Existing         | Closed Lost | PayPal         | 50.00            | Express         | 123731   | 1              | 650.00      | -              | "Poor battery life."       | Online        | 150.00   |</t>
  </si>
  <si>
    <t>| 2023-10-23 | 400.00  | 2          | Smart TV      | North America | Los Angeles      | USA      | Emily Brown     | Advertisement  | New              | Closed Won  | Credit Card    | 0.00             | Standard        | 123732   | 1              | 400.00      | -              | "Great picture quality."   | Online        | 80.00    |</t>
  </si>
  <si>
    <t>| 2023-10-24 | 300.00  | 3          | Books         | Europe       | Paris            | France   | Marie Dubois    | Website        | Existing         | In Progress | PayPal         | 20.00            | Standard        | 123733   | 1              | 280.00      | -              | -                           | Online        | 50.00    |</t>
  </si>
  <si>
    <t>| 2023-10-25 | 1200.00 | 5          | Laptop        | Asia         | Seoul            | South Korea | Park Min-woo   | Referral       | Existing         | Closed Won  | Credit Card    | 0.00             | Standard        | 123734   | 1              | 1200.00     | -              | "Sleek design."            | Online        | 200.00   |</t>
  </si>
  <si>
    <t>| 2023-10-26 | 650.00  | 2          | Speaker       | Europe       | Berlin           | Germany  | Hans Müller     | Referral       | New              | Closed Lost | Credit Card    | 50.00            | Express         | 123735   | 1              | 600.00      | -              | "Poor sound quality."      | Online        | 150.00   |</t>
  </si>
  <si>
    <t>| 2023-10-27 | 220.00  | 1          | Smart Light   | North America | New York City    | USA      | Emily Brown     | Advertisement  | New              | Closed Lost | Credit Card    | 20.00            | Standard        | 123736   | 1              | 200.00      | -              | -                           | Online        | 30.00    |</t>
  </si>
  <si>
    <t>| 2023-10-28 | 700.00  | 3          | Smartphone    | Europe       | London           | UK       | Oliver Wilson   | Referral       | Existing         | Closed Lost | PayPal         | 50.00            | Express         | 123737   | 1              | 650.00      | -              | "Poor battery life."       | Online        | 150.00   |</t>
  </si>
  <si>
    <t>| 2023-10-29 | 400.00  | 2          | Smart TV      | North America | Los Angeles      | USA      | Emily Brown     | Advertisement  | New              | Closed Won  | Credit Card    | 0.00             | Standard        | 123738   | 1              | 400.00      | -              | "Great picture quality."   | Online        | 80.00    |</t>
  </si>
  <si>
    <t>| 2023-10-30 | 300.00  | 3          | Books         | Europe       | Paris            | France   | Marie Dubois    | Website        | Existing         | In Progress | PayPal         | 20.00            | Standard        | 123739   | 1              | 280.00      | -              | -                           | Online        | 50.00    |</t>
  </si>
  <si>
    <t>| 2023-10-31 | 1200.00 | 5          | Laptop        | Asia         | Seoul            | South Korea | Park Min</t>
  </si>
  <si>
    <t>| 2023-11-01 | 1200.00 | 5          | Laptop        | Asia         | Seoul            | South Korea | Park Min-woo   | Referral       | Existing         | Closed Won  | Credit Card    | 0.00             | Standard        | 123740   | 1              | 1200.00     | -              | "Sleek design."            | Online        | 200.00   |</t>
  </si>
  <si>
    <t>| 2023-11-02 | 650.00  | 2          | Speaker       | Europe       | Berlin           | Germany  | Hans Müller     | Referral       | New              | Closed Lost | Credit Card    | 50.00            | Express         | 123741   | 1              | 600.00      | -              | "Poor sound quality."      | Online        | 150.00   |</t>
  </si>
  <si>
    <t>| 2023-11-03 | 220.00  | 1          | Smart Light   | North America | New York City    | USA      | Emily Brown     | Advertisement  | New              | Closed Lost | Credit Card    | 20.00            | Standard        | 123742   | 1              | 200.00      | -              | -                           | Online        | 30.00    |</t>
  </si>
  <si>
    <t>| 2023-11-04 | 700.00  | 3          | Smartphone    | Europe       | London           | UK       | Oliver Wilson   | Referral       | Existing         | Closed Lost | PayPal         | 50.00            | Express         | 123743   | 1              | 650.00      | -              | "Poor battery life."       | Online        | 150.00   |</t>
  </si>
  <si>
    <t>| 2023-11-05 | 400.00  | 2          | Smart TV      | North America | Los Angeles      | USA      | Emily Brown     | Advertisement  | New              | Closed Won  | Credit Card    | 0.00             | Standard        | 123744   | 1              | 400.00      | -              | "Great picture quality."   | Online        | 80.00    |</t>
  </si>
  <si>
    <t>| 2023-11-06 | 300.00  | 3          | Books         | Europe       | Paris            | France   | Marie Dubois    | Website        | Existing         | In Progress | PayPal         | 20.00            | Standard        | 123745   | 1              | 280.00      | -              | -                           | Online        | 50.00    |</t>
  </si>
  <si>
    <t>| 2023-11-07 | 1200.00 | 5          | Laptop        | Asia         | Tokyo            | Japan    | Yuki Tanaka     | Referral       | Existing         | Closed Won  | Credit Card    | 0.00             | Standard        | 123746   | 1              | 1200.00     | -              | "Sleek design."            | Online        | 200.00   |</t>
  </si>
  <si>
    <t>| 2023-11-08 | 650.00  | 2          | Speaker       | Europe       | Berlin           | Germany  | Hans Müller     | Referral       | New              | Closed Lost | Credit Card    | 50.00            | Express         | 123747   | 1              | 600.00      | -              | "Poor sound quality."      | Online        | 150.00   |</t>
  </si>
  <si>
    <t>| 2023-11-09 | 220.00  | 1          | Smart Light   | North America | New York City    | USA      | Emily Brown     | Advertisement  | New              | Closed Lost | Credit Card    | 20.00            | Standard        | 123748   | 1              | 200.00      | -              | -                           | Online        | 30.00    |</t>
  </si>
  <si>
    <t>| 2023-11-10 | 700.00  | 3          | Smartphone    | Europe       | London           | UK       | Oliver Wilson   | Referral       | Existing         | Closed Lost | PayPal         | 50.00            | Express         | 123749   | 1              | 650.00      | -              | "Poor battery life."       | Online        | 150.00   |</t>
  </si>
  <si>
    <t>| 2023-11-11 | 400.00  | 2          | Smart TV      | North America | Los Angeles      | USA      | Emily Brown     | Advertisement  | New              | Closed Won  | Credit Card    | 0.00             | Standard        | 123750   | 1              | 400.00      | -              | "Great picture quality."   | Online        | 80.00    |</t>
  </si>
  <si>
    <t>| 2023-11-12 | 300.00  | 3          | Books         | Europe       | Paris            | France   | Marie Dubois    | Website        | Existing         | In Progress | PayPal         | 20.00            | Standard        | 123751   | 1              | 280.00      | -              | -                           | Online        | 50.00    |</t>
  </si>
  <si>
    <t>| 2023-11-13 | 1200.00 | 5          | Laptop        | Asia         | Seoul            | South Korea | Park Min-woo   | Referral       | Existing         | Closed Won  | Credit Card    | 0.00             | Standard        | 123752   | 1              | 1200.00     | -              | "Sleek design."            | Online        | 200.00   |</t>
  </si>
  <si>
    <t>| 2023-11-14 | 650.00  | 2          | Speaker       | Europe       | Berlin           | Germany  | Hans Müller     | Referral       | New              | Closed Lost | Credit Card    | 50.00            | Express         | 123753   | 1              | 600.00      | -              | "Poor sound quality."      | Online        | 150.00   |</t>
  </si>
  <si>
    <t>| 2023-11-15 | 220.00  | 1          | Smart Light   | North America | New York City    | USA      | Emily Brown     | Advertisement  | New              | Closed Lost | Credit Card    | 20.00            | Standard        | 123754   | 1              | 200.00      | -              | -                           | Online        | 30.00    |</t>
  </si>
  <si>
    <t xml:space="preserve">| 2023-11-16 | 700.00  | 3          | Smartphone    | Europe       | London          </t>
  </si>
  <si>
    <t>| 2023-11-17 | 650.00  | 2          | Speaker       | Europe       | Berlin           | Germany  | Hans Müller     | Referral       | New              | Closed Lost | Credit Card    | 50.00            | Express         | 123755   | 1              | 600.00      | -              | "Poor sound quality."      | Online        | 150.00   |</t>
  </si>
  <si>
    <t>| 2023-11-18 | 220.00  | 1          | Smart Light   | North America | New York City    | USA      | Emily Brown     | Advertisement  | New              | Closed Lost | Credit Card    | 20.00            | Standard        | 123756   | 1              | 200.00      | -              | -                           | Online        | 30.00    |</t>
  </si>
  <si>
    <t>| 2023-11-19 | 700.00  | 3          | Smartphone    | Europe       | London           | UK       | Oliver Wilson   | Referral       | Existing         | Closed Lost | PayPal         | 50.00            | Express         | 123757   | 1              | 650.00      | -              | "Poor battery life."       | Online        | 150.00   |</t>
  </si>
  <si>
    <t>| 2023-11-20 | 400.00  | 2          | Smart TV      | North America | Los Angeles      | USA      | Emily Brown     | Advertisement  | New              | Closed Won  | Credit Card    | 0.00             | Standard        | 123758   | 1              | 400.00      | -              | "Great picture quality."   | Online        | 80.00    |</t>
  </si>
  <si>
    <t>| 2023-11-21 | 300.00  | 3          | Books         | Europe       | Paris            | France   | Marie Dubois    | Website        | Existing         | In Progress | PayPal         | 20.00            | Standard        | 123759   | 1              | 280.00      | -              | -                           | Online        | 50.00    |</t>
  </si>
  <si>
    <t>| 2023-11-22 | 1200.00 | 5          | Laptop        | Asia         | Seoul            | South Korea | Park Min-woo   | Referral       | Existing         | Closed Won  | Credit Card    | 0.00             | Standard        | 123760   | 1              | 1200.00     | -              | "Sleek design."            | Online        | 200.00   |</t>
  </si>
  <si>
    <t>| 2023-11-23 | 650.00  | 2          | Speaker       | Europe       | Berlin           | Germany  | Hans Müller     | Referral       | New              | Closed Lost | Credit Card    | 50.00            | Express         | 123761   | 1              | 600.00      | -              | "Poor sound quality."      | Online        | 150.00   |</t>
  </si>
  <si>
    <t>| 2023-11-24 | 220.00  | 1          | Smart Light   | North America | New York City    | USA      | Emily Brown     | Advertisement  | New              | Closed Lost | Credit Card    | 20.00            | Standard        | 123762   | 1              | 200.00      | -              | -                           | Online        | 30.00    |</t>
  </si>
  <si>
    <t>| 2023-11-25 | 700.00  | 3          | Smartphone    | Europe       | London           | UK       | Oliver Wilson   | Referral       | Existing         | Closed Lost | PayPal         | 50.00            | Express         | 123763   | 1              | 650.00      | -              | "Poor battery life."       | Online        | 150.00   |</t>
  </si>
  <si>
    <t>| 2023-11-26 | 400.00  | 2          | Smart TV      | North America | Los Angeles      | USA      | Emily Brown     | Advertisement  | New              | Closed Won  | Credit Card    | 0.00             | Standard        | 123764   | 1              | 400.00      | -              | "Great picture quality."   | Online        | 80.00    |</t>
  </si>
  <si>
    <t>| 2023-11-27 | 300.00  | 3          | Books         | Europe       | Paris            | France   | Marie Dubois    | Website        | Existing         | In Progress | PayPal         | 20.00            | Standard        | 123765   | 1              | 280.00      | -              | -                           | Online        | 50.00    |</t>
  </si>
  <si>
    <t>| 2023-11-28 | 1200.00 | 5          | Laptop        | Asia         | Seoul            | South Korea | Park Min-woo   | Referral       | Existing         | Closed Won  | Credit Card    | 0.00             | Standard        | 123766   | 1              | 1200.00     | -              | "Sleek design."            | Online        | 200.00   |</t>
  </si>
  <si>
    <t>| 2023-11-29 | 650.00  | 2          | Speaker       | Europe       | Berlin           | Germany  | Hans Müller     | Referral       | New              | Closed Lost | Credit Card    | 50.00            | Express         | 123767   | 1              | 600.00      | -              | "Poor sound quality."      | Online        | 150.00   |</t>
  </si>
  <si>
    <t>| 2023-11-30 | 220.00  | 1          | Smart Light   | North America | New York City    | USA      | Emily Brown     | Advertisement  | New              | Closed Lost | Credit Card    | 20.00            | Standard        | 123768   | 1              | 200.00      | -              | -                           | Online        | 30.00    |</t>
  </si>
  <si>
    <t>| 2023-12-01 | 700.00  | 3          | Smartphone    | Europe       | London           | UK       | Oliver Wilson   | Referral       | Existing         | Closed Lost | PayPal         | 50.00            | Express         | 123769   | 1              | 650.00      | -              | "Poor battery life."       | Online        | 150.00   |</t>
  </si>
  <si>
    <t>| 2023-12-02 | 400.00  | 2          | Smart TV      | North America | Los Angeles      | USA      | Emily Brown     | Advertisement  | New              | Closed Won  | Credit Card    | 0.00             | Standard        | 123770   | 1              | 400.00      | -              | "Great picture quality."   | Online        | 80.00    |</t>
  </si>
  <si>
    <t>| 2023-12-03 | 300.00  | 3          | Books         | Europe       | Paris            | France   | Marie Dubois    | Website        | Existing         | In Progress | PayPal         | 20.00            | Standard        | 123771   | 1              | 280.00      | -              | -                           | Online        | 50.00    |</t>
  </si>
  <si>
    <t>| 2023-12-04 | 1200.00 | 5          | Laptop        | Asia         | Seoul            | South Korea | Park Min-woo   | Referral       | Existing         | Closed Won  | Credit Card    | 0.00             | Standard        | 123772   | 1              | 1200.00     | -              | "Sleek design."            | Online        | 200.00   |</t>
  </si>
  <si>
    <t>| 2023-12-05 | 650.00  | 2          | Speaker       | Europe       | Berlin           | Germany  | Hans Müller     | Referral       | New              | Closed Lost | Credit Card    | 50.00            | Express         | 123773   | 1              | 600.00      | -              | "Poor sound quality."      | Online        | 150.00   |</t>
  </si>
  <si>
    <t>| 2023-12-06 | 220.00  | 1          | Smart Light   | North America | New York City    | USA      | Emily Brown     | Advertisement  | New              | Closed Lost | Credit Card    | 20.00            | Standard        | 123774   | 1              | 200.00      | -              | -                           | Online        | 30.00    |</t>
  </si>
  <si>
    <t>| 2023-12-07 | 700.00  | 3          | Smartphone    | Europe       | London           | UK       | Oliver Wilson   | Referral       | Existing         | Closed Lost | PayPal         | 50.00            | Express         | 123775   | 1              | 650.00      | -              | "Poor battery life."       | Online        | 150.00   |</t>
  </si>
  <si>
    <t>| 2023-12-08 | 400.00  | 2          | Smart TV      | North America | Los Angeles      | USA      | Emily Brown     | Advertisement  | New              | Closed Won  | Credit Card    | 0.00             | Standard        | 123776   | 1              | 400.00      | -              | "Great picture quality."   | Online        | 80.00    |</t>
  </si>
  <si>
    <t>| 2023-12-09 | 300.00  | 3          | Books         | Europe       | Paris            | France   | Marie Dubois    | Website        | Existing         | In Progress | PayPal         | 20.00            | Standard        | 123777   | 1              | 280.00      | -              | -                           | Online        | 50.00    |</t>
  </si>
  <si>
    <t>| 2023-12-10 | 1200.00 | 5          | Laptop        | Asia         | Seoul            | South Korea | Park Min-woo   | Referral       | Existing         | Closed Won  | Credit Card    | 0.00             | Standard        | 123778   | 1              | 1200.00     | -              | "Sleek design."            | Online        | 200.00   |</t>
  </si>
  <si>
    <t>| 2023-12-11 | 650.00  | 2          | Speaker       | Europe       | Berlin           | Germany  | Hans Müller     | Referral       | New              | Closed Lost | Credit Card    | 50.00            | Express         | 123779   | 1              | 600.00      | -              | "Poor sound quality."      | Online        | 150.00   |</t>
  </si>
  <si>
    <t>| 2023-12-12 | 220.00  | 1          | Smart Light   | North America | New York City    | USA      | Emily Brown     | Advertisement  | New              | Closed Lost | Credit Card    | 20.00            | Standard        | 123780   | 1              | 200.00      | -              | -                           | Online        | 30.00    |</t>
  </si>
  <si>
    <t>| 2023-12-13 | 700.00  | 3          | Smartphone    | Europe       | London           | UK       | Oliver Wilson   | Referral       | Existing         | Closed Lost | PayPal         | 50.00            | Express         | 123781   | 1              | 650.00      | -              | "Poor battery life."       | Online        | 150.00   |</t>
  </si>
  <si>
    <t>| 2023-12-14 | 400.00  | 2          | Smart TV      | North America | Los Angeles      | USA      | Emily Brown     | Advertisement  | New              | Closed Won  | Credit Card    | 0.00             | Standard        | 123782   | 1              | 400.00      | -              | "Great picture quality."   | Online        | 80.00    |</t>
  </si>
  <si>
    <t xml:space="preserve">| </t>
  </si>
  <si>
    <t>| 2023-12-15 | 300.00  | 3          | Books         | Europe       | Paris            | France   | Marie Dubois    | Website        | Existing         | In Progress | PayPal         | 20.00            | Standard        | 123783   | 1              | 280.00      | -              | -                           | Online        | 50.00    |</t>
  </si>
  <si>
    <t>| 2023-12-16 | 1200.00 | 5          | Laptop        | Asia         | Seoul            | South Korea | Park Min-woo   | Referral       | Existing         | Closed Won  | Credit Card    | 0.00             | Standard        | 123784   | 1              | 1200.00     | -              | "Sleek design."            | Online        | 200.00   |</t>
  </si>
  <si>
    <t>| 2023-12-17 | 650.00  | 2          | Speaker       | Europe       | Berlin           | Germany  | Hans Müller     | Referral       | New              | Closed Lost | Credit Card    | 50.00            | Express         | 123785   | 1              | 600.00      | -              | "Poor sound quality."      | Online        | 150.00   |</t>
  </si>
  <si>
    <t>| 2023-12-18 | 220.00  | 1          | Smart Light   | North America | New York City    | USA      | Emily Brown     | Advertisement  | New              | Closed Lost | Credit Card    | 20.00            | Standard        | 123786   | 1              | 200.00      | -              | -                           | Online        | 30.00    |</t>
  </si>
  <si>
    <t>| 2023-12-19 | 700.00  | 3          | Smartphone    | Europe       | London           | UK       | Oliver Wilson   | Referral       | Existing         | Closed Lost | PayPal         | 50.00            | Express         | 123787   | 1              | 650.00      | -              | "Poor battery life."       | Online        | 150.00   |</t>
  </si>
  <si>
    <t>| 2023-12-20 | 400.00  | 2          | Smart TV      | North America | Los Angeles      | USA      | Emily Brown     | Advertisement  | New              | Closed Won  | Credit Card    | 0.00             | Standard        | 123788   | 1              | 400.00      | -              | "Great picture quality."   | Online        | 80.00    |</t>
  </si>
  <si>
    <t>| 2023-12-21 | 300.00  | 3          | Books         | Europe       | Paris            | France   | Marie Dubois    | Website        | Existing         | In Progress | PayPal         | 20.00            | Standard        | 123789   | 1              | 280.00      | -              | -                           | Online        | 50.00    |</t>
  </si>
  <si>
    <t>| 2023-12-22 | 1200.00 | 5          | Laptop        | Asia         | Seoul            | South Korea | Park Min-woo   | Referral       | Existing         | Closed Won  | Credit Card    | 0.00             | Standard        | 123790   | 1              | 1200.00     | -              | "Sleek design."            | Online        | 200.00   |</t>
  </si>
  <si>
    <t>| 2023-12-23 | 650.00  | 2          | Speaker       | Europe       | Berlin           | Germany  | Hans Müller     | Referral       | New              | Closed Lost | Credit Card    | 50.00            | Express         | 123791   | 1              | 600.00      | -              | "Poor sound quality."      | Online        | 150.00   |</t>
  </si>
  <si>
    <t>| 2023-12-24 | 220.00  | 1          | Smart Light   | North America | New York City    | USA      | Emily Brown     | Advertisement  | New              | Closed Lost | Credit Card    | 20.00            | Standard        | 123792   | 1              | 200.00      | -              | -                           | Online        | 30.00    |</t>
  </si>
  <si>
    <t>| 2023-12-25 | 700.00  | 3          | Smartphone    | Europe       | London           | UK       | Oliver Wilson   | Referral       | Existing         | Closed Lost | PayPal         | 50.00            | Express         | 123793   | 1              | 650.00      | -              | "Poor battery life."       | Online        | 150.00   |</t>
  </si>
  <si>
    <t>| 2023-12-26 | 400.00  | 2          | Smart TV      | North America | Los Angeles      | USA      | Emily Brown     | Advertisement  | New              | Closed Won  | Credit Card    | 0.00             | Standard        | 123794   | 1              | 400.00      | -              | "Great picture quality."   | Online        | 80.00    |</t>
  </si>
  <si>
    <t>| 2023-12-27 | 300.00  | 3          | Books         | Europe       | Paris            | France   | Marie Dubois    | Website        | Existing         | In Progress | PayPal         | 20.00            | Standard        | 123795   | 1              | 280.00      | -              | -                           | Online        | 50.00    |</t>
  </si>
  <si>
    <t>| 2023-12-28 | 1200.00 | 5          | Laptop        | Asia         | Seoul            | South Korea | Park Min-woo   | Referral       | Existing         | Closed Won  | Credit Card    | 0.00             | Standard        | 123796   | 1              | 1200.00     | -              | "Sleek design."            | Online        | 200.00   |</t>
  </si>
  <si>
    <t xml:space="preserve">| 2023-12-29 | 650.00  | 2          | Speaker       | Europe       | Berlin           | Germany  | Hans Müller     | Referral       | New              | Closed Lost | Credit Card    | 50.00            | Express         | 123797   | 1              | 600.00      | -              | "Poor sound quality."     </t>
  </si>
  <si>
    <t>| 2024-03-01 | 1200.00 | 5          | Laptop        | Asia         | Tokyo            | Japan    | Yuki Tanaka     | Referral       | Existing         | Closed Won  | Credit Card    | 0.00             | Standard        | 123798   | 1              | 1200.00     | -              | "Sleek design."            | Online        | 200.00   |</t>
  </si>
  <si>
    <t>| 2024-03-02 | 650.00  | 2          | Speaker       | Europe       | Berlin           | Germany  | Hans Müller     | Referral       | New              | Closed Lost | Credit Card    | 50.00            | Express         | 123799   | 1              | 600.00      | -              | "Poor sound quality."      | Online        | 150.00   |</t>
  </si>
  <si>
    <t>| 2024-03-03 | 220.00  | 1          | Smart Light   | North America | New York City    | USA      | Emily Brown     | Advertisement  | New              | Closed Lost | Credit Card    | 20.00            | Standard        | 123800   | 1              | 200.00      | -              | -                           | Online        | 30.00    |</t>
  </si>
  <si>
    <t>| 2024-03-04 | 700.00  | 3          | Smartphone    | Europe       | London           | UK       | Oliver Wilson   | Referral       | Existing         | Closed Lost | PayPal         | 50.00            | Express         | 123801   | 1              | 650.00      | -              | "Poor battery life."       | Online        | 150.00   |</t>
  </si>
  <si>
    <t>| 2024-03-05 | 400.00  | 2          | Smart TV      | North America | Los Angeles      | USA      | Emily Brown     | Advertisement  | New              | Closed Won  | Credit Card    | 0.00             | Standard        | 123802   | 1              | 400.00      | -              | "Great picture quality."   | Online        | 80.00    |</t>
  </si>
  <si>
    <t>| 2024-03-06 | 300.00  | 3          | Books         | Europe       | Paris            | France   | Marie Dubois    | Website        | Existing         | In Progress | PayPal         | 20.00            | Standard        | 123803   | 1              | 280.00      | -              | -                           | Online        | 50.00    |</t>
  </si>
  <si>
    <t>| 2024-03-07 | 1200.00 | 5          | Laptop        | Asia         | Seoul            | South Korea | Park Min-woo   | Referral       | Existing         | Closed Won  | Credit Card    | 0.00             | Standard        | 123804   | 1              | 1200.00     | -              | "Sleek design."            | Online        | 200.00   |</t>
  </si>
  <si>
    <t>| 2024-03-08 | 650.00  | 2          | Speaker       | Europe       | Berlin           | Germany  | Hans Müller     | Referral       | New              | Closed Lost | Credit Card    | 50.00            | Express         | 123805   | 1              | 600.00      | -              | "Poor sound quality."      | Online        | 150.00   |</t>
  </si>
  <si>
    <t>| 2024-03-09 | 220.00  | 1          | Smart Light   | North America | New York City    | USA      | Emily Brown     | Advertisement  | New              | Closed Lost | Credit Card    | 20.00            | Standard        | 123806   | 1              | 200.00      | -              | -                           | Online        | 30.00    |</t>
  </si>
  <si>
    <t>| 2024-03-10 | 700.00  | 3          | Smartphone    | Europe       | London           | UK       | Oliver Wilson   | Referral       | Existing         | Closed Lost | PayPal         | 50.00            | Express         | 123807   | 1              | 650.00      | -              | "Poor battery life."       | Online        | 150.00   |</t>
  </si>
  <si>
    <t>| 2024-03-11 | 400.00  | 2          | Smart TV      | North America | Los Angeles      | USA      | Emily Brown     | Advertisement  | New              | Closed Won  | Credit Card    | 0.00             | Standard        | 123808   | 1              | 400.00      | -              | "Great picture quality."   | Online        | 80.00    |</t>
  </si>
  <si>
    <t>| 2024-03-12 | 300.00  | 3          | Books         | Europe       | Paris            | France   | Marie Dubois    | Website        | Existing         | In Progress | PayPal         | 20.00            | Standard        | 123809   | 1              | 280.00      | -              | -                           | Online        | 50.00    |</t>
  </si>
  <si>
    <t>| 2024-03-13 | 1200.00 | 5          | Laptop        | Asia         | Seoul            | South Korea | Park Min-woo   | Referral       | Existing         | Closed Won  | Credit Card    | 0.00             | Standard        | 123810   | 1              | 1200.00     | -              | "Sleek design."            | Online        | 200.00   |</t>
  </si>
  <si>
    <t>| 2024-03-14 | 650.00  | 2          | Speaker       | Europe       | Berlin           | Germany  | Hans Müller     | Referral       | New              | Closed Lost | Credit Card    | 50.00            | Express         | 123811   | 1              | 600.00      | -              | "Poor sound quality."      | Online        | 150.00   |</t>
  </si>
  <si>
    <t>| 2024-03-15 | 220.00  | 1          | Smart Light   | North America | New York City    | USA</t>
  </si>
  <si>
    <t>| 2024-03-16 | 700.00  | 3          | Smartphone    | Europe       | London           | UK       | Oliver Wilson   | Referral       | Existing         | Closed Lost | PayPal         | 50.00            | Express         | 123812   | 1              | 650.00      | -              | "Poor battery life."       | Online        | 150.00   |</t>
  </si>
  <si>
    <t>| 2024-03-17 | 400.00  | 2          | Smart TV      | North America | Los Angeles      | USA      | Emily Brown     | Advertisement  | New              | Closed Won  | Credit Card    | 0.00             | Standard        | 123813   | 1              | 400.00      | -              | "Great picture quality."   | Online        | 80.00    |</t>
  </si>
  <si>
    <t>| 2024-03-18 | 300.00  | 3          | Books         | Europe       | Paris            | France   | Marie Dubois    | Website        | Existing         | In Progress | PayPal         | 20.00            | Standard        | 123814   | 1              | 280.00      | -              | -                           | Online        | 50.00    |</t>
  </si>
  <si>
    <t>| 2024-03-19 | 1200.00 | 5          | Laptop        | Asia         | Seoul            | South Korea | Park Min-woo   | Referral       | Existing         | Closed Won  | Credit Card    | 0.00             | Standard        | 123815   | 1              | 1200.00     | -              | "Sleek design."            | Online        | 200.00   |</t>
  </si>
  <si>
    <t>| 2024-03-20 | 650.00  | 2          | Speaker       | Europe       | Berlin           | Germany  | Hans Müller     | Referral       | New              | Closed Lost | Credit Card    | 50.00            | Express         | 123816   | 1              | 600.00      | -              | "Poor sound quality."      | Online        | 150.00   |</t>
  </si>
  <si>
    <t>| 2024-03-21 | 220.00  | 1          | Smart Light   | North America | New York City    | USA      | Emily Brown     | Advertisement  | New              | Closed Lost | Credit Card    | 20.00            | Standard        | 123817   | 1              | 200.00      | -              | -                           | Online        | 30.00    |</t>
  </si>
  <si>
    <t>s</t>
  </si>
  <si>
    <t>Date</t>
  </si>
  <si>
    <t>Revenue</t>
  </si>
  <si>
    <t>Units Sold</t>
  </si>
  <si>
    <t>Product</t>
  </si>
  <si>
    <t>Region</t>
  </si>
  <si>
    <t>City</t>
  </si>
  <si>
    <t>Country</t>
  </si>
  <si>
    <t>Lead Source</t>
  </si>
  <si>
    <t>Customer Segment</t>
  </si>
  <si>
    <t>Deal Status</t>
  </si>
  <si>
    <t>Payment</t>
  </si>
  <si>
    <t>Discount Applied</t>
  </si>
  <si>
    <t>Order ID</t>
  </si>
  <si>
    <t>Order Quantity</t>
  </si>
  <si>
    <t>Order Total</t>
  </si>
  <si>
    <t>Promotion Used</t>
  </si>
  <si>
    <t>Customer Feedback</t>
  </si>
  <si>
    <t>Sales Channel</t>
  </si>
  <si>
    <t>Expenses</t>
  </si>
  <si>
    <t>Gaming Console</t>
  </si>
  <si>
    <t>North America</t>
  </si>
  <si>
    <t>Seattle</t>
  </si>
  <si>
    <t>USA</t>
  </si>
  <si>
    <t>Website</t>
  </si>
  <si>
    <t>Existing</t>
  </si>
  <si>
    <t>Closed Won</t>
  </si>
  <si>
    <t>PayPal</t>
  </si>
  <si>
    <t>Standard</t>
  </si>
  <si>
    <t>wintersale2024</t>
  </si>
  <si>
    <t>Online</t>
  </si>
  <si>
    <t>Software</t>
  </si>
  <si>
    <t>Europe</t>
  </si>
  <si>
    <t>Rome</t>
  </si>
  <si>
    <t>Italy</t>
  </si>
  <si>
    <t>Referral</t>
  </si>
  <si>
    <t>New</t>
  </si>
  <si>
    <t>Closed Lost</t>
  </si>
  <si>
    <t>Credit Card</t>
  </si>
  <si>
    <t>Tablet</t>
  </si>
  <si>
    <t>Asia</t>
  </si>
  <si>
    <t>Shanghai</t>
  </si>
  <si>
    <t>China</t>
  </si>
  <si>
    <t>Advertisement</t>
  </si>
  <si>
    <t>In Progress</t>
  </si>
  <si>
    <t>Cash</t>
  </si>
  <si>
    <t>In-store</t>
  </si>
  <si>
    <t>Laptop</t>
  </si>
  <si>
    <t>San Francisco</t>
  </si>
  <si>
    <t>Smart Light</t>
  </si>
  <si>
    <t>Amsterdam</t>
  </si>
  <si>
    <t>Netherlands</t>
  </si>
  <si>
    <t>Express</t>
  </si>
  <si>
    <t>Headphones</t>
  </si>
  <si>
    <t>Africa</t>
  </si>
  <si>
    <t>Cairo</t>
  </si>
  <si>
    <t>Egypt</t>
  </si>
  <si>
    <t>Smartphone</t>
  </si>
  <si>
    <t>Mumbai</t>
  </si>
  <si>
    <t>India</t>
  </si>
  <si>
    <t>Desktop</t>
  </si>
  <si>
    <t>Berlin</t>
  </si>
  <si>
    <t>Germany</t>
  </si>
  <si>
    <t>Books</t>
  </si>
  <si>
    <t>Montreal</t>
  </si>
  <si>
    <t>Canada</t>
  </si>
  <si>
    <t>Power Bank</t>
  </si>
  <si>
    <t>South America</t>
  </si>
  <si>
    <t>Santiago</t>
  </si>
  <si>
    <t>Chile</t>
  </si>
  <si>
    <t>Madrid</t>
  </si>
  <si>
    <t>Spain</t>
  </si>
  <si>
    <t>Wearable Device</t>
  </si>
  <si>
    <t>Jakarta</t>
  </si>
  <si>
    <t>Indonesia</t>
  </si>
  <si>
    <t>Speaker</t>
  </si>
  <si>
    <t>Atlanta</t>
  </si>
  <si>
    <t>Smart TV</t>
  </si>
  <si>
    <t>Budapest</t>
  </si>
  <si>
    <t>Hungary</t>
  </si>
  <si>
    <t>Refrigerator</t>
  </si>
  <si>
    <t>Delhi</t>
  </si>
  <si>
    <t>Miami</t>
  </si>
  <si>
    <t>Dublin</t>
  </si>
  <si>
    <t>Ireland</t>
  </si>
  <si>
    <t>Manila</t>
  </si>
  <si>
    <t>Philippines</t>
  </si>
  <si>
    <t>Boston</t>
  </si>
  <si>
    <t>Prague</t>
  </si>
  <si>
    <t>Czech Republic</t>
  </si>
  <si>
    <t>Seoul</t>
  </si>
  <si>
    <t>South Korea</t>
  </si>
  <si>
    <t>Stockholm</t>
  </si>
  <si>
    <t>Sweden</t>
  </si>
  <si>
    <t>Kuala Lumpur</t>
  </si>
  <si>
    <t>Malaysia</t>
  </si>
  <si>
    <t>Bogota</t>
  </si>
  <si>
    <t>Colombia</t>
  </si>
  <si>
    <t>Vienna</t>
  </si>
  <si>
    <t>Austria</t>
  </si>
  <si>
    <t>Tokyo</t>
  </si>
  <si>
    <t>Japan</t>
  </si>
  <si>
    <t>Vancouver</t>
  </si>
  <si>
    <t>Lisbon</t>
  </si>
  <si>
    <t>Portugal</t>
  </si>
  <si>
    <t>Bangkok</t>
  </si>
  <si>
    <t>Thailand</t>
  </si>
  <si>
    <t>Paris</t>
  </si>
  <si>
    <t>France</t>
  </si>
  <si>
    <t>Singapore</t>
  </si>
  <si>
    <t>Houston</t>
  </si>
  <si>
    <t>Sao Paulo</t>
  </si>
  <si>
    <t>Brazil</t>
  </si>
  <si>
    <t>Moscow</t>
  </si>
  <si>
    <t>Russia</t>
  </si>
  <si>
    <t>Ottawa</t>
  </si>
  <si>
    <t>Philadelphia</t>
  </si>
  <si>
    <t>Denver</t>
  </si>
  <si>
    <t>Summarsale2023</t>
  </si>
  <si>
    <t>New York City</t>
  </si>
  <si>
    <t>Rio de Janeiro</t>
  </si>
  <si>
    <t>Toronto</t>
  </si>
  <si>
    <t>London</t>
  </si>
  <si>
    <t>UK</t>
  </si>
  <si>
    <t>Los Angeles</t>
  </si>
  <si>
    <t>Buenos Aires</t>
  </si>
  <si>
    <t>Argentina</t>
  </si>
  <si>
    <t>Smartwatch</t>
  </si>
  <si>
    <t>Chicago</t>
  </si>
  <si>
    <t>Wireless Mouse</t>
  </si>
  <si>
    <t>Athens</t>
  </si>
  <si>
    <t>Greece</t>
  </si>
  <si>
    <t>NewYear2024</t>
  </si>
  <si>
    <t>SpringSale</t>
  </si>
  <si>
    <t>Bank Transfer</t>
  </si>
  <si>
    <t>Premium</t>
  </si>
  <si>
    <t>Johannesburg</t>
  </si>
  <si>
    <t>South Africa</t>
  </si>
  <si>
    <t>Mobile</t>
  </si>
  <si>
    <t>Beijing</t>
  </si>
  <si>
    <t>Camera</t>
  </si>
  <si>
    <t>Barcelona</t>
  </si>
  <si>
    <t>Closed</t>
  </si>
  <si>
    <t>Nairobi</t>
  </si>
  <si>
    <t>Kenya</t>
  </si>
  <si>
    <t>"Awesome graphics!"</t>
  </si>
  <si>
    <t>"Easy to use."</t>
  </si>
  <si>
    <t>"Fast delivery!"</t>
  </si>
  <si>
    <t>"Great sound quality!"</t>
  </si>
  <si>
    <t>"Battery drains quickly."</t>
  </si>
  <si>
    <t>"Interesting read."</t>
  </si>
  <si>
    <t>"Great customer service!"</t>
  </si>
  <si>
    <t>"Not comfortable to wear."</t>
  </si>
  <si>
    <t>"Good sound quality."</t>
  </si>
  <si>
    <t>"Spacious interior!"</t>
  </si>
  <si>
    <t>"Noise-canceling works well."</t>
  </si>
  <si>
    <t>"Satisfied with the product."</t>
  </si>
  <si>
    <t>"Easy setup."</t>
  </si>
  <si>
    <t>"Not as loud as expected."</t>
  </si>
  <si>
    <t>"Great camera!"</t>
  </si>
  <si>
    <t>"Very responsive touchscreen."</t>
  </si>
  <si>
    <t>"Uncomfortable fit."</t>
  </si>
  <si>
    <t>"Slow performance."</t>
  </si>
  <si>
    <t>"Battery life is short."</t>
  </si>
  <si>
    <t>"Good processing speed."</t>
  </si>
  <si>
    <t>"Portable and efficient."</t>
  </si>
  <si>
    <t>"Comfortable to wear."</t>
  </si>
  <si>
    <t>"Sleek design!"</t>
  </si>
  <si>
    <t>"Great features!"</t>
  </si>
  <si>
    <t>"Clear picture quality."</t>
  </si>
  <si>
    <t>"Very spacious!"</t>
  </si>
  <si>
    <t>"Not comfortable."</t>
  </si>
  <si>
    <t>"Difficult to install."</t>
  </si>
  <si>
    <t>"Fast processing."</t>
  </si>
  <si>
    <t>"Not as bright as expected."</t>
  </si>
  <si>
    <t>"Great camera quality!"</t>
  </si>
  <si>
    <t>"Didn't charge properly."</t>
  </si>
  <si>
    <t>"Great picture quality."</t>
  </si>
  <si>
    <t>"Fast and reliable."</t>
  </si>
  <si>
    <t>"Clear sound."</t>
  </si>
  <si>
    <t>"Slow customer service."</t>
  </si>
  <si>
    <t>"Excellent performance."</t>
  </si>
  <si>
    <t>"Disappointed with the sound quality."</t>
  </si>
  <si>
    <t>"Great value for money."</t>
  </si>
  <si>
    <t>"Sound quality not as expected."</t>
  </si>
  <si>
    <t>"Easy to install."</t>
  </si>
  <si>
    <t>"Responsive and smooth."</t>
  </si>
  <si>
    <t>"Slow processing speed."</t>
  </si>
  <si>
    <t>"Poor sound quality."</t>
  </si>
  <si>
    <t>"Sleek design."</t>
  </si>
  <si>
    <t>"Great for reading."</t>
  </si>
  <si>
    <t>"Fast delivery."</t>
  </si>
  <si>
    <t>"Not as described."</t>
  </si>
  <si>
    <t>"Great device!"</t>
  </si>
  <si>
    <t>"Great performance!"</t>
  </si>
  <si>
    <t>"Impressive sound."</t>
  </si>
  <si>
    <t>"Delayed delivery."</t>
  </si>
  <si>
    <t>"Poor battery life."</t>
  </si>
  <si>
    <t>"Highly recommended!"</t>
  </si>
  <si>
    <t>"Excellent service."</t>
  </si>
  <si>
    <t>"Great value."</t>
  </si>
  <si>
    <t>"Poor customer service."</t>
  </si>
  <si>
    <t>"Satisfied with the purchase."</t>
  </si>
  <si>
    <t>"Great product!"</t>
  </si>
  <si>
    <t>"Product damaged during shipment."</t>
  </si>
  <si>
    <t>"Not what I expected."</t>
  </si>
  <si>
    <t>"Excellent service!"</t>
  </si>
  <si>
    <t>"Slow delivery."</t>
  </si>
  <si>
    <t>"Love the new features!"</t>
  </si>
  <si>
    <t>"Great software!"</t>
  </si>
  <si>
    <t>"Fast charging!"</t>
  </si>
  <si>
    <t>"Didn't fit properly."</t>
  </si>
  <si>
    <t>"Love it!"</t>
  </si>
  <si>
    <t>"Too bulky."</t>
  </si>
  <si>
    <t>"Works perfectly."</t>
  </si>
  <si>
    <t>"Great quality!"</t>
  </si>
  <si>
    <t>"Great quality pictures!"</t>
  </si>
  <si>
    <t>Shipping Method</t>
  </si>
  <si>
    <t>Sales Rep Name</t>
  </si>
  <si>
    <t>John Doe</t>
  </si>
  <si>
    <t>Jane Smith</t>
  </si>
  <si>
    <t>Michael Johnson</t>
  </si>
  <si>
    <t>Emily Brown</t>
  </si>
  <si>
    <t>David Lee</t>
  </si>
  <si>
    <t>Maria Garcia</t>
  </si>
  <si>
    <t>James Smith</t>
  </si>
  <si>
    <t>Sophia Johnson</t>
  </si>
  <si>
    <t>William Miller</t>
  </si>
  <si>
    <t>Olivia Wilson</t>
  </si>
  <si>
    <t>Ethan Brown</t>
  </si>
  <si>
    <t>Mia Davis</t>
  </si>
  <si>
    <t>Benjamin Martinez</t>
  </si>
  <si>
    <t>Isabella Garcia</t>
  </si>
  <si>
    <t>Lucas Hernandez</t>
  </si>
  <si>
    <t>Amelia Nguyen</t>
  </si>
  <si>
    <t>William Taylor</t>
  </si>
  <si>
    <t>Olivia Johnson</t>
  </si>
  <si>
    <t>Ethan Martinez</t>
  </si>
  <si>
    <t>Sophia Brown</t>
  </si>
  <si>
    <t>Daniel Kim</t>
  </si>
  <si>
    <t>Ava Wilson</t>
  </si>
  <si>
    <t>Lucas Anderson</t>
  </si>
  <si>
    <t>Isabella Lee</t>
  </si>
  <si>
    <t>Noah Brown</t>
  </si>
  <si>
    <t>Mia Johnson</t>
  </si>
  <si>
    <t>Alex Johnson</t>
  </si>
  <si>
    <t>Marco Rossi</t>
  </si>
  <si>
    <t>Liu Wei</t>
  </si>
  <si>
    <t>Grace Chen</t>
  </si>
  <si>
    <t>Lars van der Berg</t>
  </si>
  <si>
    <t>Fatima Mohamed</t>
  </si>
  <si>
    <t>Rahul Patel</t>
  </si>
  <si>
    <t>Emma Fischer</t>
  </si>
  <si>
    <t>Liam Murphy</t>
  </si>
  <si>
    <t>Sofia Rodriguez</t>
  </si>
  <si>
    <t>Pablo Sanchez</t>
  </si>
  <si>
    <t>Putri Dewi</t>
  </si>
  <si>
    <t>Jackson Williams</t>
  </si>
  <si>
    <t>Levente Kovacs</t>
  </si>
  <si>
    <t>Aarav Singh</t>
  </si>
  <si>
    <t>Amina Njoroge</t>
  </si>
  <si>
    <t>Sofia Hernandez</t>
  </si>
  <si>
    <t>Liam O'Connor</t>
  </si>
  <si>
    <t>Juan dela Cruz</t>
  </si>
  <si>
    <t>Emily Johnson</t>
  </si>
  <si>
    <t>Jakub Novak</t>
  </si>
  <si>
    <t>Kim Minji</t>
  </si>
  <si>
    <t>Alex Rodriguez</t>
  </si>
  <si>
    <t>Erik Andersson</t>
  </si>
  <si>
    <t>Tan Wei</t>
  </si>
  <si>
    <t>Carlos Ramirez</t>
  </si>
  <si>
    <t>Anna Mueller</t>
  </si>
  <si>
    <t>Satoshi Tanaka</t>
  </si>
  <si>
    <t>Emily Wilson</t>
  </si>
  <si>
    <t>Miguel Silva</t>
  </si>
  <si>
    <t>Naree Thongchai</t>
  </si>
  <si>
    <t>Ethan Wilson</t>
  </si>
  <si>
    <t>Marie Dubois</t>
  </si>
  <si>
    <t>Wei Li</t>
  </si>
  <si>
    <t>Hans Müller</t>
  </si>
  <si>
    <t>Ana Silva</t>
  </si>
  <si>
    <t>Park Minwoo</t>
  </si>
  <si>
    <t>Ivan Petrov</t>
  </si>
  <si>
    <t>Sarah White</t>
  </si>
  <si>
    <t>Javier Gomez</t>
  </si>
  <si>
    <t>Gabor Nagy</t>
  </si>
  <si>
    <t>Budi Santoso</t>
  </si>
  <si>
    <t>Martin Novak</t>
  </si>
  <si>
    <t>Yuki Tanaka</t>
  </si>
  <si>
    <t>Nathan Clark</t>
  </si>
  <si>
    <t>Oliver Wilson</t>
  </si>
  <si>
    <t>Mateo Fernandez</t>
  </si>
  <si>
    <t>Li Wei</t>
  </si>
  <si>
    <t>Sofia Bianchi</t>
  </si>
  <si>
    <t>Daniel Smith</t>
  </si>
  <si>
    <t>Lars Janssen</t>
  </si>
  <si>
    <t>Raj Patel</t>
  </si>
  <si>
    <t>Maria Papadopoulos</t>
  </si>
  <si>
    <t>Park Min</t>
  </si>
  <si>
    <t>"Do not buy!"</t>
  </si>
  <si>
    <t>"not value for money!"</t>
  </si>
  <si>
    <t>Season Sales</t>
  </si>
  <si>
    <t>Spring Sale</t>
  </si>
  <si>
    <t>winter sale</t>
  </si>
  <si>
    <t>Summar sale</t>
  </si>
  <si>
    <t>New Year</t>
  </si>
  <si>
    <t>Cost</t>
  </si>
  <si>
    <t>Profit</t>
  </si>
  <si>
    <t>Sale price</t>
  </si>
  <si>
    <t>17-01-2024</t>
  </si>
  <si>
    <t>18-01-2024</t>
  </si>
  <si>
    <t>19-01-2024</t>
  </si>
  <si>
    <t>20-01-2024</t>
  </si>
  <si>
    <t>21-01-2024</t>
  </si>
  <si>
    <t>22-01-2024</t>
  </si>
  <si>
    <t>23-01-2024</t>
  </si>
  <si>
    <t>24-01-2024</t>
  </si>
  <si>
    <t>25-01-2024</t>
  </si>
  <si>
    <t>26-01-2024</t>
  </si>
  <si>
    <t>27-01-2024</t>
  </si>
  <si>
    <t>28-01-2024</t>
  </si>
  <si>
    <t>29-01-2024</t>
  </si>
  <si>
    <t>30-01-2024</t>
  </si>
  <si>
    <t>31-01-2024</t>
  </si>
  <si>
    <t>02-02-2024</t>
  </si>
  <si>
    <t>03-02-2024</t>
  </si>
  <si>
    <t>04-02-2024</t>
  </si>
  <si>
    <t>05-02-2024</t>
  </si>
  <si>
    <t>06-02-2024</t>
  </si>
  <si>
    <t>07-02-2024</t>
  </si>
  <si>
    <t>08-02-2024</t>
  </si>
  <si>
    <t>09-02-2024</t>
  </si>
  <si>
    <t>10-02-2024</t>
  </si>
  <si>
    <t>11-02-2024</t>
  </si>
  <si>
    <t>12-02-2024</t>
  </si>
  <si>
    <t>13-02-2024</t>
  </si>
  <si>
    <t>14-02-2024</t>
  </si>
  <si>
    <t>15-02-2024</t>
  </si>
  <si>
    <t>16-02-2024</t>
  </si>
  <si>
    <t>18-02-2024</t>
  </si>
  <si>
    <t>19-02-2024</t>
  </si>
  <si>
    <t>20-02-2024</t>
  </si>
  <si>
    <t>21-02-2024</t>
  </si>
  <si>
    <t>22-02-2024</t>
  </si>
  <si>
    <t>23-02-2024</t>
  </si>
  <si>
    <t>24-02-2024</t>
  </si>
  <si>
    <t>25-02-2024</t>
  </si>
  <si>
    <t>26-02-2024</t>
  </si>
  <si>
    <t>27-02-2024</t>
  </si>
  <si>
    <t>28-02-2024</t>
  </si>
  <si>
    <t>29-02-2024</t>
  </si>
  <si>
    <t>01-03-2024</t>
  </si>
  <si>
    <t>02-03-2024</t>
  </si>
  <si>
    <t>03-03-2024</t>
  </si>
  <si>
    <t>01-09-2023</t>
  </si>
  <si>
    <t>02-09-2023</t>
  </si>
  <si>
    <t>03-09-2023</t>
  </si>
  <si>
    <t>04-09-2023</t>
  </si>
  <si>
    <t>05-09-2023</t>
  </si>
  <si>
    <t>06-09-2023</t>
  </si>
  <si>
    <t>07-09-2023</t>
  </si>
  <si>
    <t>08-09-2023</t>
  </si>
  <si>
    <t>09-09-2023</t>
  </si>
  <si>
    <t>10-09-2023</t>
  </si>
  <si>
    <t>11-09-2023</t>
  </si>
  <si>
    <t>12-09-2023</t>
  </si>
  <si>
    <t>13-09-2023</t>
  </si>
  <si>
    <t>14-09-2023</t>
  </si>
  <si>
    <t>15-09-2023</t>
  </si>
  <si>
    <t>01-01-2023</t>
  </si>
  <si>
    <t>02-01-2023</t>
  </si>
  <si>
    <t>03-01-2023</t>
  </si>
  <si>
    <t>04-01-2023</t>
  </si>
  <si>
    <t>05-01-2023</t>
  </si>
  <si>
    <t>06-01-2023</t>
  </si>
  <si>
    <t>07-01-2023</t>
  </si>
  <si>
    <t>08-01-2023</t>
  </si>
  <si>
    <t>09-01-2023</t>
  </si>
  <si>
    <t>10-01-2023</t>
  </si>
  <si>
    <t>11-01-2023</t>
  </si>
  <si>
    <t>12-01-2023</t>
  </si>
  <si>
    <t>13-01-2023</t>
  </si>
  <si>
    <t>14-01-2023</t>
  </si>
  <si>
    <t>15-01-2023</t>
  </si>
  <si>
    <t>16-01-2023</t>
  </si>
  <si>
    <t>17-01-2023</t>
  </si>
  <si>
    <t>18-01-2023</t>
  </si>
  <si>
    <t>19-01-2023</t>
  </si>
  <si>
    <t>20-01-2023</t>
  </si>
  <si>
    <t>21-01-2023</t>
  </si>
  <si>
    <t>22-01-2023</t>
  </si>
  <si>
    <t>23-01-2023</t>
  </si>
  <si>
    <t>24-01-2023</t>
  </si>
  <si>
    <t>25-01-2023</t>
  </si>
  <si>
    <t>26-01-2023</t>
  </si>
  <si>
    <t>27-01-2023</t>
  </si>
  <si>
    <t>28-01-2023</t>
  </si>
  <si>
    <t>29-01-2023</t>
  </si>
  <si>
    <t>30-01-2023</t>
  </si>
  <si>
    <t>01-02-2023</t>
  </si>
  <si>
    <t>02-02-2023</t>
  </si>
  <si>
    <t>03-02-2023</t>
  </si>
  <si>
    <t>04-02-2023</t>
  </si>
  <si>
    <t>05-02-2023</t>
  </si>
  <si>
    <t>06-02-2023</t>
  </si>
  <si>
    <t>07-02-2023</t>
  </si>
  <si>
    <t>08-02-2023</t>
  </si>
  <si>
    <t>09-02-2023</t>
  </si>
  <si>
    <t>10-02-2023</t>
  </si>
  <si>
    <t>11-02-2023</t>
  </si>
  <si>
    <t>12-02-2023</t>
  </si>
  <si>
    <t>13-02-2023</t>
  </si>
  <si>
    <t>14-02-2023</t>
  </si>
  <si>
    <t>15-02-2023</t>
  </si>
  <si>
    <t>16-03-2023</t>
  </si>
  <si>
    <t>17-03-2023</t>
  </si>
  <si>
    <t>18-03-2023</t>
  </si>
  <si>
    <t>19-03-2023</t>
  </si>
  <si>
    <t>20-03-2023</t>
  </si>
  <si>
    <t>21-03-2023</t>
  </si>
  <si>
    <t>22-03-2023</t>
  </si>
  <si>
    <t>23-03-2023</t>
  </si>
  <si>
    <t>24-03-2023</t>
  </si>
  <si>
    <t>25-03-2023</t>
  </si>
  <si>
    <t>26-03-2023</t>
  </si>
  <si>
    <t>27-03-2023</t>
  </si>
  <si>
    <t>28-03-2023</t>
  </si>
  <si>
    <t>29-03-2023</t>
  </si>
  <si>
    <t>30-03-2023</t>
  </si>
  <si>
    <t>01-04-2023</t>
  </si>
  <si>
    <t>02-04-2023</t>
  </si>
  <si>
    <t>03-04-2023</t>
  </si>
  <si>
    <t>04-04-2023</t>
  </si>
  <si>
    <t>05-04-2023</t>
  </si>
  <si>
    <t>06-04-2023</t>
  </si>
  <si>
    <t>07-04-2023</t>
  </si>
  <si>
    <t>08-04-2023</t>
  </si>
  <si>
    <t>09-04-2023</t>
  </si>
  <si>
    <t>10-04-2023</t>
  </si>
  <si>
    <t>11-04-2023</t>
  </si>
  <si>
    <t>12-04-2023</t>
  </si>
  <si>
    <t>13-04-2023</t>
  </si>
  <si>
    <t>14-04-2023</t>
  </si>
  <si>
    <t>15-04-2023</t>
  </si>
  <si>
    <t>15-05-2023</t>
  </si>
  <si>
    <t>16-05-2023</t>
  </si>
  <si>
    <t>17-05-2023</t>
  </si>
  <si>
    <t>18-05-2023</t>
  </si>
  <si>
    <t>19-05-2023</t>
  </si>
  <si>
    <t>20-05-2023</t>
  </si>
  <si>
    <t>21-05-2023</t>
  </si>
  <si>
    <t>22-05-2023</t>
  </si>
  <si>
    <t>23-05-2023</t>
  </si>
  <si>
    <t>24-05-2023</t>
  </si>
  <si>
    <t>25-05-2023</t>
  </si>
  <si>
    <t>26-05-2023</t>
  </si>
  <si>
    <t>27-05-2023</t>
  </si>
  <si>
    <t>28-05-2023</t>
  </si>
  <si>
    <t>29-05-2023</t>
  </si>
  <si>
    <t>01-06-2023</t>
  </si>
  <si>
    <t>02-06-2023</t>
  </si>
  <si>
    <t>03-06-2023</t>
  </si>
  <si>
    <t>04-06-2023</t>
  </si>
  <si>
    <t>05-06-2023</t>
  </si>
  <si>
    <t>06-06-2023</t>
  </si>
  <si>
    <t>07-06-2023</t>
  </si>
  <si>
    <t>08-06-2023</t>
  </si>
  <si>
    <t>09-06-2023</t>
  </si>
  <si>
    <t>10-06-2023</t>
  </si>
  <si>
    <t>11-06-2023</t>
  </si>
  <si>
    <t>12-06-2023</t>
  </si>
  <si>
    <t>13-06-2023</t>
  </si>
  <si>
    <t>14-06-2023</t>
  </si>
  <si>
    <t>15-06-2023</t>
  </si>
  <si>
    <t>16-06-2023</t>
  </si>
  <si>
    <t>17-06-2023</t>
  </si>
  <si>
    <t>18-06-2023</t>
  </si>
  <si>
    <t>19-06-2023</t>
  </si>
  <si>
    <t>20-06-2023</t>
  </si>
  <si>
    <t>21-06-2023</t>
  </si>
  <si>
    <t>22-06-2023</t>
  </si>
  <si>
    <t>23-06-2023</t>
  </si>
  <si>
    <t>24-06-2023</t>
  </si>
  <si>
    <t>25-06-2023</t>
  </si>
  <si>
    <t>26-06-2023</t>
  </si>
  <si>
    <t>27-06-2023</t>
  </si>
  <si>
    <t>28-06-2023</t>
  </si>
  <si>
    <t>29-06-2023</t>
  </si>
  <si>
    <t>30-06-2023</t>
  </si>
  <si>
    <t>01-07-2023</t>
  </si>
  <si>
    <t>02-07-2023</t>
  </si>
  <si>
    <t>03-07-2023</t>
  </si>
  <si>
    <t>04-07-2023</t>
  </si>
  <si>
    <t>05-07-2023</t>
  </si>
  <si>
    <t>06-07-2023</t>
  </si>
  <si>
    <t>07-07-2023</t>
  </si>
  <si>
    <t>08-07-2023</t>
  </si>
  <si>
    <t>09-07-2023</t>
  </si>
  <si>
    <t>10-07-2023</t>
  </si>
  <si>
    <t>11-07-2023</t>
  </si>
  <si>
    <t>12-07-2023</t>
  </si>
  <si>
    <t>13-07-2023</t>
  </si>
  <si>
    <t>14-07-2023</t>
  </si>
  <si>
    <t>14-08-2023</t>
  </si>
  <si>
    <t>15-08-2023</t>
  </si>
  <si>
    <t>16-08-2023</t>
  </si>
  <si>
    <t>17-08-2023</t>
  </si>
  <si>
    <t>18-08-2023</t>
  </si>
  <si>
    <t>19-08-2023</t>
  </si>
  <si>
    <t>20-08-2023</t>
  </si>
  <si>
    <t>21-08-2023</t>
  </si>
  <si>
    <t>22-08-2023</t>
  </si>
  <si>
    <t>23-08-2023</t>
  </si>
  <si>
    <t>24-08-2023</t>
  </si>
  <si>
    <t>25-08-2023</t>
  </si>
  <si>
    <t>26-08-2023</t>
  </si>
  <si>
    <t>27-08-2023</t>
  </si>
  <si>
    <t>28-08-2023</t>
  </si>
  <si>
    <t>16-09-2023</t>
  </si>
  <si>
    <t>17-09-2023</t>
  </si>
  <si>
    <t>18-09-2023</t>
  </si>
  <si>
    <t>19-09-2023</t>
  </si>
  <si>
    <t>20-09-2023</t>
  </si>
  <si>
    <t>21-09-2023</t>
  </si>
  <si>
    <t>22-09-2023</t>
  </si>
  <si>
    <t>23-09-2023</t>
  </si>
  <si>
    <t>24-09-2023</t>
  </si>
  <si>
    <t>25-09-2023</t>
  </si>
  <si>
    <t>26-09-2023</t>
  </si>
  <si>
    <t>27-09-2023</t>
  </si>
  <si>
    <t>28-09-2023</t>
  </si>
  <si>
    <t>29-09-2023</t>
  </si>
  <si>
    <t>30-09-2023</t>
  </si>
  <si>
    <t>01-10-2023</t>
  </si>
  <si>
    <t>02-10-2023</t>
  </si>
  <si>
    <t>03-10-2023</t>
  </si>
  <si>
    <t>04-10-2023</t>
  </si>
  <si>
    <t>05-10-2023</t>
  </si>
  <si>
    <t>06-10-2023</t>
  </si>
  <si>
    <t>07-10-2023</t>
  </si>
  <si>
    <t>08-10-2023</t>
  </si>
  <si>
    <t>09-10-2023</t>
  </si>
  <si>
    <t>10-10-2023</t>
  </si>
  <si>
    <t>11-10-2023</t>
  </si>
  <si>
    <t>12-10-2023</t>
  </si>
  <si>
    <t>13-10-2023</t>
  </si>
  <si>
    <t>14-10-2023</t>
  </si>
  <si>
    <t>15-10-2023</t>
  </si>
  <si>
    <t>16-10-2023</t>
  </si>
  <si>
    <t>17-10-2023</t>
  </si>
  <si>
    <t>18-10-2023</t>
  </si>
  <si>
    <t>19-10-2023</t>
  </si>
  <si>
    <t>20-10-2023</t>
  </si>
  <si>
    <t>21-10-2023</t>
  </si>
  <si>
    <t>22-10-2023</t>
  </si>
  <si>
    <t>23-10-2023</t>
  </si>
  <si>
    <t>24-10-2023</t>
  </si>
  <si>
    <t>25-10-2023</t>
  </si>
  <si>
    <t>26-10-2023</t>
  </si>
  <si>
    <t>27-10-2023</t>
  </si>
  <si>
    <t>28-10-2023</t>
  </si>
  <si>
    <t>29-10-2023</t>
  </si>
  <si>
    <t>30-10-2023</t>
  </si>
  <si>
    <t>01-11-2023</t>
  </si>
  <si>
    <t>02-11-2023</t>
  </si>
  <si>
    <t>03-11-2023</t>
  </si>
  <si>
    <t>04-11-2023</t>
  </si>
  <si>
    <t>05-11-2023</t>
  </si>
  <si>
    <t>06-11-2023</t>
  </si>
  <si>
    <t>07-11-2023</t>
  </si>
  <si>
    <t>08-11-2023</t>
  </si>
  <si>
    <t>09-11-2023</t>
  </si>
  <si>
    <t>10-11-2023</t>
  </si>
  <si>
    <t>11-11-2023</t>
  </si>
  <si>
    <t>12-11-2023</t>
  </si>
  <si>
    <t>13-11-2023</t>
  </si>
  <si>
    <t>14-11-2023</t>
  </si>
  <si>
    <t>15-11-2023</t>
  </si>
  <si>
    <t>17-11-2023</t>
  </si>
  <si>
    <t>18-11-2023</t>
  </si>
  <si>
    <t>19-11-2023</t>
  </si>
  <si>
    <t>20-11-2023</t>
  </si>
  <si>
    <t>21-11-2023</t>
  </si>
  <si>
    <t>22-11-2023</t>
  </si>
  <si>
    <t>23-11-2023</t>
  </si>
  <si>
    <t>24-11-2023</t>
  </si>
  <si>
    <t>25-11-2023</t>
  </si>
  <si>
    <t>26-11-2023</t>
  </si>
  <si>
    <t>27-11-2023</t>
  </si>
  <si>
    <t>28-11-2023</t>
  </si>
  <si>
    <t>29-11-2023</t>
  </si>
  <si>
    <t>30-11-2023</t>
  </si>
  <si>
    <t>01-12-2023</t>
  </si>
  <si>
    <t>02-12-2023</t>
  </si>
  <si>
    <t>03-12-2023</t>
  </si>
  <si>
    <t>04-12-2023</t>
  </si>
  <si>
    <t>05-12-2023</t>
  </si>
  <si>
    <t>06-12-2023</t>
  </si>
  <si>
    <t>07-12-2023</t>
  </si>
  <si>
    <t>08-12-2023</t>
  </si>
  <si>
    <t>09-12-2023</t>
  </si>
  <si>
    <t>10-12-2023</t>
  </si>
  <si>
    <t>11-12-2023</t>
  </si>
  <si>
    <t>12-12-2023</t>
  </si>
  <si>
    <t>13-12-2023</t>
  </si>
  <si>
    <t>14-12-2023</t>
  </si>
  <si>
    <t>15-12-2023</t>
  </si>
  <si>
    <t>16-12-2023</t>
  </si>
  <si>
    <t>17-12-2023</t>
  </si>
  <si>
    <t>18-12-2023</t>
  </si>
  <si>
    <t>19-12-2023</t>
  </si>
  <si>
    <t>20-12-2023</t>
  </si>
  <si>
    <t>21-12-2023</t>
  </si>
  <si>
    <t>22-12-2023</t>
  </si>
  <si>
    <t>23-12-2023</t>
  </si>
  <si>
    <t>24-12-2023</t>
  </si>
  <si>
    <t>25-12-2023</t>
  </si>
  <si>
    <t>26-12-2023</t>
  </si>
  <si>
    <t>27-12-2023</t>
  </si>
  <si>
    <t>28-12-2023</t>
  </si>
  <si>
    <t>29-12-2023</t>
  </si>
  <si>
    <t>04-03-2024</t>
  </si>
  <si>
    <t>05-03-2024</t>
  </si>
  <si>
    <t>06-03-2024</t>
  </si>
  <si>
    <t>07-03-2024</t>
  </si>
  <si>
    <t>08-03-2024</t>
  </si>
  <si>
    <t>09-03-2024</t>
  </si>
  <si>
    <t>10-03-2024</t>
  </si>
  <si>
    <t>11-03-2024</t>
  </si>
  <si>
    <t>12-03-2024</t>
  </si>
  <si>
    <t>13-03-2024</t>
  </si>
  <si>
    <t>14-03-2024</t>
  </si>
  <si>
    <t>16-03-2024</t>
  </si>
  <si>
    <t>17-03-2024</t>
  </si>
  <si>
    <t>18-03-2024</t>
  </si>
  <si>
    <t>19-03-2024</t>
  </si>
  <si>
    <t>20-03-2024</t>
  </si>
  <si>
    <t>21-03-2024</t>
  </si>
  <si>
    <t>01-01-2024</t>
  </si>
  <si>
    <t>02-01-2024</t>
  </si>
  <si>
    <t>03-01-2024</t>
  </si>
  <si>
    <t>04-01-2024</t>
  </si>
  <si>
    <t>05-01-2024</t>
  </si>
  <si>
    <t>06-01-2024</t>
  </si>
  <si>
    <t>07-01-2024</t>
  </si>
  <si>
    <t>08-01-2024</t>
  </si>
  <si>
    <t>09-01-2024</t>
  </si>
  <si>
    <t>10-01-2024</t>
  </si>
  <si>
    <t>11-01-2024</t>
  </si>
  <si>
    <t>12-01-2024</t>
  </si>
  <si>
    <t>13-01-2024</t>
  </si>
  <si>
    <t>14-01-2024</t>
  </si>
  <si>
    <t>15-01-2024</t>
  </si>
  <si>
    <t>16-01-2024</t>
  </si>
  <si>
    <t>01-02-2024</t>
  </si>
  <si>
    <t>17-02-2024</t>
  </si>
  <si>
    <t>31-01-2023</t>
  </si>
  <si>
    <t>16-02-2023</t>
  </si>
  <si>
    <t>31-03-2023</t>
  </si>
  <si>
    <t>16-04-2023</t>
  </si>
  <si>
    <t>30-05-2023</t>
  </si>
  <si>
    <t>29-08-2023</t>
  </si>
  <si>
    <t>31-10-2023</t>
  </si>
  <si>
    <t>16-11-2023</t>
  </si>
  <si>
    <t>15-03-2024</t>
  </si>
  <si>
    <t>Daily</t>
  </si>
  <si>
    <t>Weekly</t>
  </si>
  <si>
    <t>Total Revenue</t>
  </si>
  <si>
    <t>Total Cost</t>
  </si>
  <si>
    <t>Total Profit</t>
  </si>
  <si>
    <t>Total Units Sold</t>
  </si>
  <si>
    <t>Monthly</t>
  </si>
  <si>
    <t>Date -2</t>
  </si>
  <si>
    <t xml:space="preserve"> Daily</t>
  </si>
  <si>
    <t>daily Rev</t>
  </si>
  <si>
    <t>daily Units Sold</t>
  </si>
  <si>
    <t>Weekly Rev</t>
  </si>
  <si>
    <t xml:space="preserve"> Weekly Unit Sold</t>
  </si>
  <si>
    <t>Monthly Rev</t>
  </si>
  <si>
    <t>Monthly Unit Sold</t>
  </si>
  <si>
    <t>Profit %</t>
  </si>
  <si>
    <t>Column1</t>
  </si>
  <si>
    <t>Column2</t>
  </si>
  <si>
    <t>Sales Over Time</t>
  </si>
  <si>
    <t>Min Unit Sold</t>
  </si>
  <si>
    <t>Max Unit Sold</t>
  </si>
  <si>
    <t>Min Revenue</t>
  </si>
  <si>
    <t>Max Revenue</t>
  </si>
  <si>
    <t>Revenue by Product:</t>
  </si>
  <si>
    <t>Total</t>
  </si>
  <si>
    <t>Revenue by Region:</t>
  </si>
  <si>
    <t>Units Sold by Region:</t>
  </si>
  <si>
    <t>Revenue by Sales Rep:</t>
  </si>
  <si>
    <t xml:space="preserve">Total </t>
  </si>
  <si>
    <t>Revenue by Customer Segment:</t>
  </si>
  <si>
    <t>Units Sold by Sales Rep:</t>
  </si>
  <si>
    <t>Unit Sold by Customer Segment:</t>
  </si>
  <si>
    <t>Unit Sold</t>
  </si>
  <si>
    <t xml:space="preserve"> Top 15 per Sales Rep:</t>
  </si>
  <si>
    <t>Track Sales Over Time:</t>
  </si>
  <si>
    <t>KPIs:</t>
  </si>
  <si>
    <t>Metrics:</t>
  </si>
  <si>
    <t>Revenue by Date (Daily, Weekly, Monthly)</t>
  </si>
  <si>
    <t>Units Sold by Date (Daily, Weekly, Monthly)</t>
  </si>
  <si>
    <t>1.</t>
  </si>
  <si>
    <t>2.</t>
  </si>
  <si>
    <t>Compare What Sells Best:</t>
  </si>
  <si>
    <t>Top Selling Products</t>
  </si>
  <si>
    <t>Top Performing Regions</t>
  </si>
  <si>
    <t>Top Sales Reps</t>
  </si>
  <si>
    <t>Revenue by Customer Segment</t>
  </si>
  <si>
    <t>Revenue by Product</t>
  </si>
  <si>
    <t>Units Sold by Product</t>
  </si>
  <si>
    <t>Revenue by Region</t>
  </si>
  <si>
    <t>Units Sold by Region</t>
  </si>
  <si>
    <t>Revenue by Sales Rep</t>
  </si>
  <si>
    <t>Units Sold by Sales Rep</t>
  </si>
  <si>
    <t>Units Sold by Customer Segment</t>
  </si>
  <si>
    <t>3.</t>
  </si>
  <si>
    <t>Measure Sales Efficiency:</t>
  </si>
  <si>
    <t>Revenue per Sales Rep</t>
  </si>
  <si>
    <t>Units Sold per Sales Rep</t>
  </si>
  <si>
    <t>Average Order Total</t>
  </si>
  <si>
    <t>4.</t>
  </si>
  <si>
    <t>Spot Opportunities:</t>
  </si>
  <si>
    <t>Deal Conversion Rate</t>
  </si>
  <si>
    <t>Deal Status Analysis (Stalled, In-Progress, Completed)</t>
  </si>
  <si>
    <t>Revenue by Deal Status</t>
  </si>
  <si>
    <t>5.</t>
  </si>
  <si>
    <t>Make Better Plans:</t>
  </si>
  <si>
    <t>Product Performance Growth Rate</t>
  </si>
  <si>
    <t>Region Performance Growth Rate</t>
  </si>
  <si>
    <t>Customer Segment Performance Growth Rate</t>
  </si>
  <si>
    <t>Revenue Growth Rate by Product</t>
  </si>
  <si>
    <t>Revenue Growth Rate by Region</t>
  </si>
  <si>
    <t>Revenue Growth Rate by Customer Segment</t>
  </si>
  <si>
    <t>֍</t>
  </si>
  <si>
    <t>•</t>
  </si>
  <si>
    <t>∑</t>
  </si>
  <si>
    <t>Units Slod by Product:</t>
  </si>
  <si>
    <t>6.</t>
  </si>
  <si>
    <t>Keep Customers Happy:</t>
  </si>
  <si>
    <t>Ensure Data is Correct:</t>
  </si>
  <si>
    <t>Data Accuracy Rate</t>
  </si>
  <si>
    <t>Data Validation Checks</t>
  </si>
  <si>
    <t>Data Audits</t>
  </si>
  <si>
    <t>7.</t>
  </si>
  <si>
    <t>Deal Conversion Rate:</t>
  </si>
  <si>
    <t>Rate</t>
  </si>
  <si>
    <t>Deal Status Analysis</t>
  </si>
  <si>
    <t>Status category</t>
  </si>
  <si>
    <t>Number of deals</t>
  </si>
  <si>
    <t>Pre Date Rev.</t>
  </si>
  <si>
    <t>Curr Date Rev.</t>
  </si>
  <si>
    <t>Growth Rate</t>
  </si>
  <si>
    <t xml:space="preserve">Revenue Growth Rate By Product, Region &amp; Customer Segment </t>
  </si>
  <si>
    <t>Revenue Growth Rate by Product:</t>
  </si>
  <si>
    <t>Unit sold</t>
  </si>
  <si>
    <t>Sentiment</t>
  </si>
  <si>
    <t>Bad</t>
  </si>
  <si>
    <t>Good</t>
  </si>
  <si>
    <t>Neutral</t>
  </si>
  <si>
    <t>Pre Rev.</t>
  </si>
  <si>
    <t>Curr Rev.</t>
  </si>
  <si>
    <t>Customer Feedback Sentiment By Product</t>
  </si>
  <si>
    <t>Avg Revenue</t>
  </si>
  <si>
    <t>Avg Unit Sold</t>
  </si>
  <si>
    <t>Row Labels</t>
  </si>
  <si>
    <t>Grand Total</t>
  </si>
  <si>
    <t>Sum of Revenue</t>
  </si>
  <si>
    <t>Date 3</t>
  </si>
  <si>
    <t>Unit Sold by Highest Season sales</t>
  </si>
  <si>
    <t>Revenue by Highest season sales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</si>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</sst>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409]d/mmm/yy;@"/>
    <numFmt numFmtId="165" formatCode="_(* #,##0_);_(* \(#,##0\);_(* &quot;-&quot;??_);_(@_)"/>
  </numFmts>
  <fonts count="13" x14ac:knownFonts="1">
    <font>
      <sz val="11"/>
      <color theme="1"/>
      <name val="Calibri"/>
      <family val="2"/>
      <scheme val="minor"/>
    </font>
    <font>
      <b/>
      <sz val="11"/>
      <name val="Calibri"/>
      <family val="2"/>
    </font>
    <font>
      <b/>
      <sz val="11"/>
      <color theme="1"/>
      <name val="Calibri"/>
      <family val="2"/>
      <scheme val="minor"/>
    </font>
    <font>
      <b/>
      <sz val="12"/>
      <color theme="1"/>
      <name val="Calibri"/>
      <family val="2"/>
      <scheme val="minor"/>
    </font>
    <font>
      <b/>
      <sz val="11"/>
      <color theme="1"/>
      <name val="Calibri"/>
      <family val="2"/>
    </font>
    <font>
      <b/>
      <sz val="10"/>
      <color theme="1"/>
      <name val="Segoe UI"/>
      <family val="2"/>
    </font>
    <font>
      <b/>
      <sz val="11"/>
      <color theme="0"/>
      <name val="Calibri"/>
      <family val="2"/>
      <scheme val="minor"/>
    </font>
    <font>
      <sz val="11"/>
      <color theme="0"/>
      <name val="Calibri"/>
      <family val="2"/>
      <scheme val="minor"/>
    </font>
    <font>
      <b/>
      <sz val="11"/>
      <color theme="1"/>
      <name val="Trebuchet MS"/>
      <family val="2"/>
    </font>
    <font>
      <b/>
      <sz val="11"/>
      <color rgb="FFFF0000"/>
      <name val="Calibri"/>
      <family val="2"/>
      <scheme val="minor"/>
    </font>
    <font>
      <b/>
      <sz val="11"/>
      <color rgb="FF0000FF"/>
      <name val="Trebuchet MS"/>
      <family val="2"/>
    </font>
    <font>
      <b/>
      <sz val="12"/>
      <color rgb="FFFF0000"/>
      <name val="Calibri"/>
      <family val="2"/>
      <scheme val="minor"/>
    </font>
    <font>
      <sz val="11"/>
      <color theme="1"/>
      <name val="Calibri"/>
      <family val="2"/>
      <scheme val="minor"/>
    </font>
  </fonts>
  <fills count="15">
    <fill>
      <patternFill patternType="none"/>
    </fill>
    <fill>
      <patternFill patternType="gray125"/>
    </fill>
    <fill>
      <patternFill patternType="solid">
        <fgColor theme="4" tint="0.39997558519241921"/>
        <bgColor indexed="64"/>
      </patternFill>
    </fill>
    <fill>
      <patternFill patternType="solid">
        <fgColor rgb="FF66FF66"/>
        <bgColor indexed="64"/>
      </patternFill>
    </fill>
    <fill>
      <patternFill patternType="solid">
        <fgColor rgb="FFFFFF00"/>
        <bgColor indexed="64"/>
      </patternFill>
    </fill>
    <fill>
      <patternFill patternType="solid">
        <fgColor rgb="FF00B0F0"/>
        <bgColor indexed="64"/>
      </patternFill>
    </fill>
    <fill>
      <patternFill patternType="solid">
        <fgColor theme="0" tint="-0.14999847407452621"/>
        <bgColor indexed="64"/>
      </patternFill>
    </fill>
    <fill>
      <patternFill patternType="solid">
        <fgColor theme="0" tint="-0.14999847407452621"/>
        <bgColor theme="4" tint="0.79998168889431442"/>
      </patternFill>
    </fill>
    <fill>
      <patternFill patternType="solid">
        <fgColor theme="0" tint="-0.14999847407452621"/>
        <bgColor theme="6" tint="0.79998168889431442"/>
      </patternFill>
    </fill>
    <fill>
      <patternFill patternType="solid">
        <fgColor rgb="FFFFFF00"/>
        <bgColor theme="4"/>
      </patternFill>
    </fill>
    <fill>
      <patternFill patternType="solid">
        <fgColor rgb="FF002060"/>
        <bgColor indexed="64"/>
      </patternFill>
    </fill>
    <fill>
      <patternFill patternType="solid">
        <fgColor theme="0"/>
        <bgColor indexed="64"/>
      </patternFill>
    </fill>
    <fill>
      <patternFill patternType="solid">
        <fgColor theme="0"/>
        <bgColor theme="6"/>
      </patternFill>
    </fill>
    <fill>
      <patternFill patternType="solid">
        <fgColor rgb="FF0000FF"/>
        <bgColor indexed="64"/>
      </patternFill>
    </fill>
    <fill>
      <patternFill patternType="solid">
        <fgColor theme="0" tint="-0.249977111117893"/>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9" fontId="12" fillId="0" borderId="0" applyFont="0" applyFill="0" applyBorder="0" applyAlignment="0" applyProtection="0"/>
    <xf numFmtId="43" fontId="12" fillId="0" borderId="0" applyFont="0" applyFill="0" applyBorder="0" applyAlignment="0" applyProtection="0"/>
  </cellStyleXfs>
  <cellXfs count="97">
    <xf numFmtId="0" fontId="0" fillId="0" borderId="0" xfId="0"/>
    <xf numFmtId="0" fontId="1" fillId="2" borderId="1" xfId="0" applyFont="1" applyFill="1" applyBorder="1" applyAlignment="1">
      <alignment horizontal="center" vertical="top"/>
    </xf>
    <xf numFmtId="1" fontId="1" fillId="2" borderId="1" xfId="0" applyNumberFormat="1" applyFont="1" applyFill="1" applyBorder="1" applyAlignment="1">
      <alignment horizontal="center" vertical="top"/>
    </xf>
    <xf numFmtId="14" fontId="0" fillId="0" borderId="1" xfId="0" applyNumberFormat="1" applyBorder="1" applyAlignment="1">
      <alignment horizontal="left"/>
    </xf>
    <xf numFmtId="0" fontId="0" fillId="0" borderId="1" xfId="0" applyBorder="1" applyAlignment="1">
      <alignment horizontal="left"/>
    </xf>
    <xf numFmtId="1" fontId="0" fillId="0" borderId="1" xfId="0" applyNumberFormat="1" applyBorder="1" applyAlignment="1">
      <alignment horizontal="left"/>
    </xf>
    <xf numFmtId="0" fontId="0" fillId="0" borderId="0" xfId="0" applyAlignment="1">
      <alignment horizontal="center"/>
    </xf>
    <xf numFmtId="0" fontId="0" fillId="0" borderId="2" xfId="0" applyBorder="1" applyAlignment="1">
      <alignment horizontal="left"/>
    </xf>
    <xf numFmtId="0" fontId="0" fillId="0" borderId="1" xfId="0" applyBorder="1"/>
    <xf numFmtId="0" fontId="0" fillId="3" borderId="0" xfId="0" applyFill="1"/>
    <xf numFmtId="0" fontId="1" fillId="4" borderId="1" xfId="0" applyFont="1" applyFill="1" applyBorder="1" applyAlignment="1">
      <alignment horizontal="center" vertical="top"/>
    </xf>
    <xf numFmtId="1" fontId="1" fillId="4" borderId="1" xfId="0" applyNumberFormat="1" applyFont="1" applyFill="1" applyBorder="1" applyAlignment="1">
      <alignment horizontal="center" vertical="top"/>
    </xf>
    <xf numFmtId="0" fontId="0" fillId="0" borderId="3" xfId="0" applyBorder="1" applyAlignment="1">
      <alignment horizontal="left"/>
    </xf>
    <xf numFmtId="0" fontId="0" fillId="6" borderId="0" xfId="0" applyFill="1"/>
    <xf numFmtId="0" fontId="0" fillId="6" borderId="1" xfId="0" applyFill="1" applyBorder="1" applyAlignment="1">
      <alignment horizontal="left"/>
    </xf>
    <xf numFmtId="0" fontId="0" fillId="6" borderId="1" xfId="0" applyFill="1" applyBorder="1"/>
    <xf numFmtId="1" fontId="0" fillId="6" borderId="1" xfId="0" applyNumberFormat="1" applyFill="1" applyBorder="1"/>
    <xf numFmtId="0" fontId="0" fillId="6" borderId="0" xfId="0" applyFill="1" applyAlignment="1">
      <alignment horizontal="left"/>
    </xf>
    <xf numFmtId="0" fontId="1" fillId="7" borderId="1" xfId="0" applyFont="1" applyFill="1" applyBorder="1" applyAlignment="1">
      <alignment horizontal="left" vertical="top"/>
    </xf>
    <xf numFmtId="0" fontId="1" fillId="6" borderId="1" xfId="0" applyFont="1" applyFill="1" applyBorder="1" applyAlignment="1">
      <alignment horizontal="left" vertical="top"/>
    </xf>
    <xf numFmtId="1" fontId="1" fillId="6" borderId="1" xfId="0" applyNumberFormat="1" applyFont="1" applyFill="1" applyBorder="1" applyAlignment="1">
      <alignment horizontal="left" vertical="top"/>
    </xf>
    <xf numFmtId="0" fontId="2" fillId="7" borderId="1" xfId="0" applyFont="1" applyFill="1" applyBorder="1" applyAlignment="1">
      <alignment horizontal="left"/>
    </xf>
    <xf numFmtId="0" fontId="1" fillId="9" borderId="1" xfId="0" applyFont="1" applyFill="1" applyBorder="1" applyAlignment="1">
      <alignment horizontal="left" vertical="top"/>
    </xf>
    <xf numFmtId="0" fontId="2" fillId="9" borderId="1" xfId="0" applyFont="1" applyFill="1" applyBorder="1"/>
    <xf numFmtId="0" fontId="2" fillId="8" borderId="1" xfId="0" applyFont="1" applyFill="1" applyBorder="1"/>
    <xf numFmtId="0" fontId="2" fillId="6" borderId="1" xfId="0" applyFont="1" applyFill="1" applyBorder="1"/>
    <xf numFmtId="0" fontId="6" fillId="10" borderId="5" xfId="0" applyFont="1" applyFill="1" applyBorder="1"/>
    <xf numFmtId="0" fontId="7" fillId="10" borderId="5" xfId="0" applyFont="1" applyFill="1" applyBorder="1"/>
    <xf numFmtId="0" fontId="2" fillId="0" borderId="8" xfId="0" applyFont="1" applyBorder="1"/>
    <xf numFmtId="0" fontId="2" fillId="4" borderId="0" xfId="0" applyFont="1" applyFill="1"/>
    <xf numFmtId="0" fontId="0" fillId="0" borderId="8" xfId="0" applyBorder="1"/>
    <xf numFmtId="0" fontId="2" fillId="0" borderId="0" xfId="0" applyFont="1"/>
    <xf numFmtId="0" fontId="2" fillId="3" borderId="0" xfId="0" applyFont="1" applyFill="1"/>
    <xf numFmtId="0" fontId="2" fillId="0" borderId="10" xfId="0" applyFont="1" applyBorder="1"/>
    <xf numFmtId="0" fontId="0" fillId="0" borderId="10" xfId="0" applyBorder="1"/>
    <xf numFmtId="0" fontId="0" fillId="0" borderId="11" xfId="0" applyBorder="1"/>
    <xf numFmtId="0" fontId="2" fillId="0" borderId="7" xfId="0" applyFont="1" applyBorder="1"/>
    <xf numFmtId="0" fontId="2" fillId="0" borderId="9" xfId="0" applyFont="1" applyBorder="1"/>
    <xf numFmtId="0" fontId="8" fillId="6" borderId="13" xfId="0" applyFont="1" applyFill="1" applyBorder="1" applyAlignment="1">
      <alignment horizontal="right"/>
    </xf>
    <xf numFmtId="0" fontId="0" fillId="6" borderId="14" xfId="0" applyFill="1" applyBorder="1"/>
    <xf numFmtId="0" fontId="8" fillId="6" borderId="14" xfId="0" applyFont="1" applyFill="1" applyBorder="1" applyAlignment="1">
      <alignment horizontal="right"/>
    </xf>
    <xf numFmtId="0" fontId="9" fillId="6" borderId="14" xfId="0" applyFont="1" applyFill="1" applyBorder="1"/>
    <xf numFmtId="0" fontId="6" fillId="10" borderId="12" xfId="0" applyFont="1" applyFill="1" applyBorder="1"/>
    <xf numFmtId="0" fontId="0" fillId="0" borderId="14" xfId="0" applyBorder="1"/>
    <xf numFmtId="0" fontId="2" fillId="4" borderId="14" xfId="0" applyFont="1" applyFill="1" applyBorder="1"/>
    <xf numFmtId="0" fontId="2" fillId="0" borderId="14" xfId="0" applyFont="1" applyBorder="1"/>
    <xf numFmtId="0" fontId="2" fillId="3" borderId="14" xfId="0" applyFont="1" applyFill="1" applyBorder="1"/>
    <xf numFmtId="0" fontId="2" fillId="0" borderId="13" xfId="0" applyFont="1" applyBorder="1"/>
    <xf numFmtId="0" fontId="6" fillId="10" borderId="4" xfId="0" applyFont="1" applyFill="1" applyBorder="1"/>
    <xf numFmtId="0" fontId="2" fillId="4" borderId="7" xfId="0" applyFont="1" applyFill="1" applyBorder="1"/>
    <xf numFmtId="0" fontId="2" fillId="3" borderId="7" xfId="0" applyFont="1" applyFill="1" applyBorder="1"/>
    <xf numFmtId="0" fontId="7" fillId="0" borderId="0" xfId="0" applyFont="1"/>
    <xf numFmtId="0" fontId="6" fillId="0" borderId="0" xfId="0" applyFont="1"/>
    <xf numFmtId="0" fontId="7" fillId="10" borderId="6" xfId="0" applyFont="1" applyFill="1" applyBorder="1"/>
    <xf numFmtId="0" fontId="0" fillId="4" borderId="0" xfId="0" applyFill="1"/>
    <xf numFmtId="0" fontId="0" fillId="4" borderId="8" xfId="0" applyFill="1" applyBorder="1"/>
    <xf numFmtId="0" fontId="0" fillId="3" borderId="8" xfId="0" applyFill="1" applyBorder="1"/>
    <xf numFmtId="0" fontId="0" fillId="10" borderId="5" xfId="0" applyFill="1" applyBorder="1"/>
    <xf numFmtId="0" fontId="0" fillId="10" borderId="6" xfId="0" applyFill="1" applyBorder="1"/>
    <xf numFmtId="0" fontId="10" fillId="6" borderId="14" xfId="0" applyFont="1" applyFill="1" applyBorder="1"/>
    <xf numFmtId="0" fontId="1" fillId="11" borderId="1" xfId="0" applyFont="1" applyFill="1" applyBorder="1" applyAlignment="1">
      <alignment horizontal="center" vertical="top"/>
    </xf>
    <xf numFmtId="0" fontId="2" fillId="12" borderId="1" xfId="0" applyFont="1" applyFill="1" applyBorder="1"/>
    <xf numFmtId="0" fontId="4" fillId="12" borderId="1" xfId="0" applyFont="1" applyFill="1" applyBorder="1" applyAlignment="1">
      <alignment horizontal="left" vertical="top"/>
    </xf>
    <xf numFmtId="2" fontId="0" fillId="6" borderId="1" xfId="0" applyNumberFormat="1" applyFill="1" applyBorder="1"/>
    <xf numFmtId="0" fontId="2" fillId="11" borderId="1" xfId="0" applyFont="1" applyFill="1" applyBorder="1" applyAlignment="1">
      <alignment horizontal="center"/>
    </xf>
    <xf numFmtId="0" fontId="0" fillId="4" borderId="1" xfId="0" applyFill="1" applyBorder="1"/>
    <xf numFmtId="0" fontId="0" fillId="6" borderId="1" xfId="0" applyFill="1" applyBorder="1" applyAlignment="1">
      <alignment horizontal="right"/>
    </xf>
    <xf numFmtId="9" fontId="0" fillId="6" borderId="1" xfId="1" applyFont="1" applyFill="1" applyBorder="1"/>
    <xf numFmtId="0" fontId="2" fillId="6" borderId="1" xfId="0" applyFont="1" applyFill="1" applyBorder="1" applyAlignment="1">
      <alignment horizontal="right"/>
    </xf>
    <xf numFmtId="0" fontId="6" fillId="6" borderId="1" xfId="0" applyFont="1" applyFill="1" applyBorder="1" applyAlignment="1">
      <alignment horizontal="right"/>
    </xf>
    <xf numFmtId="0" fontId="2" fillId="11" borderId="1" xfId="0" applyFont="1" applyFill="1" applyBorder="1"/>
    <xf numFmtId="0" fontId="0" fillId="6" borderId="18" xfId="0" applyFill="1" applyBorder="1"/>
    <xf numFmtId="0" fontId="0" fillId="11" borderId="1" xfId="0" applyFill="1" applyBorder="1"/>
    <xf numFmtId="0" fontId="11" fillId="6" borderId="19" xfId="0" quotePrefix="1" applyFont="1" applyFill="1" applyBorder="1" applyAlignment="1">
      <alignment horizontal="left"/>
    </xf>
    <xf numFmtId="0" fontId="0" fillId="13" borderId="0" xfId="0" applyFill="1"/>
    <xf numFmtId="0" fontId="0" fillId="8" borderId="1" xfId="0" applyFill="1" applyBorder="1" applyAlignment="1">
      <alignment horizontal="center"/>
    </xf>
    <xf numFmtId="0" fontId="0" fillId="6" borderId="1" xfId="0" applyFill="1" applyBorder="1" applyAlignment="1">
      <alignment horizontal="center"/>
    </xf>
    <xf numFmtId="0" fontId="0" fillId="14" borderId="0" xfId="0" applyFill="1"/>
    <xf numFmtId="0" fontId="0" fillId="0" borderId="0" xfId="0" pivotButton="1"/>
    <xf numFmtId="0" fontId="0" fillId="0" borderId="0" xfId="0" applyAlignment="1">
      <alignment horizontal="left"/>
    </xf>
    <xf numFmtId="164" fontId="0" fillId="0" borderId="1" xfId="0" applyNumberFormat="1" applyBorder="1"/>
    <xf numFmtId="165" fontId="0" fillId="7" borderId="1" xfId="2" applyNumberFormat="1" applyFont="1" applyFill="1" applyBorder="1"/>
    <xf numFmtId="165" fontId="0" fillId="6" borderId="1" xfId="2" applyNumberFormat="1" applyFont="1" applyFill="1" applyBorder="1"/>
    <xf numFmtId="165" fontId="0" fillId="7" borderId="1" xfId="2" applyNumberFormat="1" applyFont="1" applyFill="1" applyBorder="1" applyAlignment="1">
      <alignment horizontal="right"/>
    </xf>
    <xf numFmtId="1" fontId="0" fillId="8" borderId="1" xfId="0" applyNumberFormat="1" applyFill="1" applyBorder="1" applyAlignment="1">
      <alignment horizontal="center"/>
    </xf>
    <xf numFmtId="9" fontId="0" fillId="7" borderId="1" xfId="1" applyFont="1" applyFill="1" applyBorder="1"/>
    <xf numFmtId="0" fontId="2" fillId="4" borderId="1" xfId="0" applyFont="1" applyFill="1" applyBorder="1" applyAlignment="1">
      <alignment horizontal="center"/>
    </xf>
    <xf numFmtId="0" fontId="3" fillId="5" borderId="2" xfId="0" applyFont="1" applyFill="1" applyBorder="1" applyAlignment="1">
      <alignment horizontal="center"/>
    </xf>
    <xf numFmtId="0" fontId="3" fillId="5" borderId="0" xfId="0" applyFont="1" applyFill="1" applyAlignment="1">
      <alignment horizontal="center"/>
    </xf>
    <xf numFmtId="0" fontId="5" fillId="4" borderId="1" xfId="0" applyFont="1" applyFill="1" applyBorder="1" applyAlignment="1">
      <alignment horizontal="center"/>
    </xf>
    <xf numFmtId="0" fontId="0" fillId="6" borderId="15" xfId="0" applyFill="1" applyBorder="1" applyAlignment="1">
      <alignment horizontal="left"/>
    </xf>
    <xf numFmtId="0" fontId="0" fillId="6" borderId="16" xfId="0" applyFill="1" applyBorder="1" applyAlignment="1">
      <alignment horizontal="left"/>
    </xf>
    <xf numFmtId="0" fontId="0" fillId="6" borderId="17" xfId="0" applyFill="1" applyBorder="1" applyAlignment="1">
      <alignment horizontal="left"/>
    </xf>
    <xf numFmtId="0" fontId="2" fillId="11" borderId="15" xfId="0" applyFont="1" applyFill="1" applyBorder="1" applyAlignment="1">
      <alignment horizontal="center"/>
    </xf>
    <xf numFmtId="0" fontId="2" fillId="11" borderId="17" xfId="0" applyFont="1" applyFill="1" applyBorder="1" applyAlignment="1">
      <alignment horizontal="center"/>
    </xf>
    <xf numFmtId="1" fontId="0" fillId="6" borderId="15" xfId="0" applyNumberFormat="1" applyFill="1" applyBorder="1" applyAlignment="1">
      <alignment horizontal="center"/>
    </xf>
    <xf numFmtId="1" fontId="0" fillId="6" borderId="17" xfId="0" applyNumberFormat="1" applyFill="1" applyBorder="1" applyAlignment="1">
      <alignment horizontal="center"/>
    </xf>
  </cellXfs>
  <cellStyles count="3">
    <cellStyle name="Comma" xfId="2" builtinId="3"/>
    <cellStyle name="Normal" xfId="0" builtinId="0"/>
    <cellStyle name="Percent" xfId="1" builtinId="5"/>
  </cellStyles>
  <dxfs count="10">
    <dxf>
      <font>
        <color rgb="FF006100"/>
      </font>
      <fill>
        <patternFill>
          <bgColor rgb="FFC6EFCE"/>
        </patternFill>
      </fill>
    </dxf>
    <dxf>
      <font>
        <color rgb="FF9C0006"/>
      </font>
      <fill>
        <patternFill>
          <bgColor rgb="FFFFC7CE"/>
        </patternFill>
      </fill>
    </dxf>
    <dxf>
      <fill>
        <patternFill>
          <fgColor rgb="FF66FF66"/>
          <bgColor rgb="FF66FF66"/>
        </patternFill>
      </fill>
    </dxf>
    <dxf>
      <fill>
        <patternFill>
          <bgColor rgb="FFFF0000"/>
        </patternFill>
      </fill>
    </dxf>
    <dxf>
      <fill>
        <patternFill>
          <bgColor rgb="FF3333FF"/>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840931B0-0AE7-49E3-8AC8-81A692FC3753}"/>
  </tableStyles>
  <colors>
    <mruColors>
      <color rgb="FF0000FF"/>
      <color rgb="FF3333FF"/>
      <color rgb="FF66FF66"/>
      <color rgb="FFFF3300"/>
      <color rgb="FF9966FF"/>
      <color rgb="FF00FFFF"/>
      <color rgb="FFFF0000"/>
      <color rgb="FF99CCFF"/>
      <color rgb="FF660066"/>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[Saledataset.xlsx]Pivot!PivotTable2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dLbl>
          <c:idx val="0"/>
          <c:layout>
            <c:manualLayout>
              <c:x val="4.3080236941303175E-2"/>
              <c:y val="-2.59201658890617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689979928980186E-3"/>
              <c:y val="-0.10886469673405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outerShdw blurRad="57150" dist="19050" dir="5400000" algn="ctr" rotWithShape="0">
              <a:srgbClr val="000000">
                <a:alpha val="63000"/>
              </a:srgbClr>
            </a:outerShdw>
          </a:effectLst>
        </c:spPr>
        <c:dLbl>
          <c:idx val="0"/>
          <c:layout>
            <c:manualLayout>
              <c:x val="-1.6155088852988716E-2"/>
              <c:y val="5.1840331778123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15508885298871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620355411954766E-2"/>
              <c:y val="-1.0368066355624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Pivot!$B$23</c:f>
              <c:strCache>
                <c:ptCount val="1"/>
                <c:pt idx="0">
                  <c:v>Total</c:v>
                </c:pt>
              </c:strCache>
            </c:strRef>
          </c:tx>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E08-474A-8D25-3A006113483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E08-474A-8D25-3A006113483C}"/>
              </c:ext>
            </c:extLst>
          </c:dPt>
          <c:dPt>
            <c:idx val="2"/>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E08-474A-8D25-3A006113483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E08-474A-8D25-3A006113483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E08-474A-8D25-3A006113483C}"/>
              </c:ext>
            </c:extLst>
          </c:dPt>
          <c:dLbls>
            <c:dLbl>
              <c:idx val="0"/>
              <c:layout>
                <c:manualLayout>
                  <c:x val="4.3080236941303175E-2"/>
                  <c:y val="-2.592016588906171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08-474A-8D25-3A006113483C}"/>
                </c:ext>
              </c:extLst>
            </c:dLbl>
            <c:dLbl>
              <c:idx val="1"/>
              <c:layout>
                <c:manualLayout>
                  <c:x val="-8.3689979928980186E-3"/>
                  <c:y val="-0.1088646967340591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08-474A-8D25-3A006113483C}"/>
                </c:ext>
              </c:extLst>
            </c:dLbl>
            <c:dLbl>
              <c:idx val="2"/>
              <c:layout>
                <c:manualLayout>
                  <c:x val="-1.6155088852988716E-2"/>
                  <c:y val="5.18403317781233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08-474A-8D25-3A006113483C}"/>
                </c:ext>
              </c:extLst>
            </c:dLbl>
            <c:dLbl>
              <c:idx val="3"/>
              <c:layout>
                <c:manualLayout>
                  <c:x val="-1.6155088852988716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E08-474A-8D25-3A006113483C}"/>
                </c:ext>
              </c:extLst>
            </c:dLbl>
            <c:dLbl>
              <c:idx val="4"/>
              <c:layout>
                <c:manualLayout>
                  <c:x val="-6.4620355411954766E-2"/>
                  <c:y val="-1.036806635562467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E08-474A-8D25-3A00611348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Pivot!$A$24:$A$29</c:f>
              <c:strCache>
                <c:ptCount val="5"/>
                <c:pt idx="0">
                  <c:v>Africa</c:v>
                </c:pt>
                <c:pt idx="1">
                  <c:v>Asia</c:v>
                </c:pt>
                <c:pt idx="2">
                  <c:v>Europe</c:v>
                </c:pt>
                <c:pt idx="3">
                  <c:v>North America</c:v>
                </c:pt>
                <c:pt idx="4">
                  <c:v>South America</c:v>
                </c:pt>
              </c:strCache>
            </c:strRef>
          </c:cat>
          <c:val>
            <c:numRef>
              <c:f>Pivot!$B$24:$B$29</c:f>
              <c:numCache>
                <c:formatCode>General</c:formatCode>
                <c:ptCount val="5"/>
                <c:pt idx="0">
                  <c:v>3250</c:v>
                </c:pt>
                <c:pt idx="1">
                  <c:v>100750</c:v>
                </c:pt>
                <c:pt idx="2">
                  <c:v>108610</c:v>
                </c:pt>
                <c:pt idx="3">
                  <c:v>51690</c:v>
                </c:pt>
                <c:pt idx="4">
                  <c:v>12200</c:v>
                </c:pt>
              </c:numCache>
            </c:numRef>
          </c:val>
          <c:extLst>
            <c:ext xmlns:c16="http://schemas.microsoft.com/office/drawing/2014/chart" uri="{C3380CC4-5D6E-409C-BE32-E72D297353CC}">
              <c16:uniqueId val="{0000000A-4E08-474A-8D25-3A006113483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[Saledataset.xlsx]Pivot!PivotTable1</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2700" cap="sq">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12700" cap="sq">
              <a:solidFill>
                <a:schemeClr val="accent1"/>
              </a:solidFill>
              <a:round/>
            </a:ln>
            <a:effectLst>
              <a:outerShdw blurRad="57150" dist="19050" dir="5400000" algn="ctr" rotWithShape="0">
                <a:srgbClr val="000000">
                  <a:alpha val="63000"/>
                </a:srgbClr>
              </a:outerShdw>
            </a:effectLst>
          </c:spPr>
          <c:marker>
            <c:symbol val="none"/>
          </c:marker>
          <c:trendline>
            <c:spPr>
              <a:ln w="19050" cap="rnd">
                <a:solidFill>
                  <a:srgbClr val="66FF66"/>
                </a:solidFill>
              </a:ln>
              <a:effectLst/>
            </c:spPr>
            <c:trendlineType val="linear"/>
            <c:dispRSqr val="0"/>
            <c:dispEq val="0"/>
          </c:trendline>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General</c:formatCode>
                <c:ptCount val="12"/>
                <c:pt idx="0">
                  <c:v>95800</c:v>
                </c:pt>
                <c:pt idx="1">
                  <c:v>24600</c:v>
                </c:pt>
                <c:pt idx="2">
                  <c:v>22680</c:v>
                </c:pt>
                <c:pt idx="3">
                  <c:v>9350</c:v>
                </c:pt>
                <c:pt idx="4">
                  <c:v>9250</c:v>
                </c:pt>
                <c:pt idx="5">
                  <c:v>18330</c:v>
                </c:pt>
                <c:pt idx="6">
                  <c:v>7520</c:v>
                </c:pt>
                <c:pt idx="7">
                  <c:v>9020</c:v>
                </c:pt>
                <c:pt idx="8">
                  <c:v>26750</c:v>
                </c:pt>
                <c:pt idx="9">
                  <c:v>18550</c:v>
                </c:pt>
                <c:pt idx="10">
                  <c:v>17520</c:v>
                </c:pt>
                <c:pt idx="11">
                  <c:v>17130</c:v>
                </c:pt>
              </c:numCache>
            </c:numRef>
          </c:val>
          <c:smooth val="0"/>
          <c:extLst>
            <c:ext xmlns:c16="http://schemas.microsoft.com/office/drawing/2014/chart" uri="{C3380CC4-5D6E-409C-BE32-E72D297353CC}">
              <c16:uniqueId val="{00000001-41FF-4154-B747-924ADA0C9EA5}"/>
            </c:ext>
          </c:extLst>
        </c:ser>
        <c:dLbls>
          <c:showLegendKey val="0"/>
          <c:showVal val="0"/>
          <c:showCatName val="0"/>
          <c:showSerName val="0"/>
          <c:showPercent val="0"/>
          <c:showBubbleSize val="0"/>
        </c:dLbls>
        <c:smooth val="0"/>
        <c:axId val="1906797456"/>
        <c:axId val="291265968"/>
      </c:lineChart>
      <c:catAx>
        <c:axId val="19067974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1265968"/>
        <c:crosses val="autoZero"/>
        <c:auto val="1"/>
        <c:lblAlgn val="ctr"/>
        <c:lblOffset val="100"/>
        <c:noMultiLvlLbl val="0"/>
      </c:catAx>
      <c:valAx>
        <c:axId val="291265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679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[Saledataset.xlsx]Pivot!PivotTable3</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dLbl>
          <c:idx val="0"/>
          <c:layout>
            <c:manualLayout>
              <c:x val="0"/>
              <c:y val="-0.157924421883812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dLbl>
          <c:idx val="0"/>
          <c:layout>
            <c:manualLayout>
              <c:x val="-1.2731334408019993E-17"/>
              <c:y val="-0.10716300056401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outerShdw blurRad="57150" dist="19050" dir="5400000" algn="ctr" rotWithShape="0">
              <a:srgbClr val="000000">
                <a:alpha val="63000"/>
              </a:srgbClr>
            </a:outerShdw>
          </a:effectLst>
        </c:spPr>
        <c:dLbl>
          <c:idx val="0"/>
          <c:layout>
            <c:manualLayout>
              <c:x val="0"/>
              <c:y val="-3.38409475465313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FF66"/>
          </a:solidFill>
          <a:ln>
            <a:noFill/>
          </a:ln>
          <a:effectLst>
            <a:outerShdw blurRad="57150" dist="19050" dir="5400000" algn="ctr" rotWithShape="0">
              <a:srgbClr val="000000">
                <a:alpha val="63000"/>
              </a:srgbClr>
            </a:outerShdw>
          </a:effectLst>
        </c:spPr>
      </c:pivotFmt>
      <c:pivotFmt>
        <c:idx val="6"/>
        <c:spPr>
          <a:solidFill>
            <a:srgbClr val="66FF66"/>
          </a:solidFill>
          <a:ln>
            <a:noFill/>
          </a:ln>
          <a:effectLst>
            <a:outerShdw blurRad="57150" dist="19050" dir="5400000" algn="ctr" rotWithShape="0">
              <a:srgbClr val="000000">
                <a:alpha val="63000"/>
              </a:srgbClr>
            </a:outerShdw>
          </a:effectLst>
        </c:spPr>
      </c:pivotFmt>
      <c:pivotFmt>
        <c:idx val="7"/>
        <c:spPr>
          <a:solidFill>
            <a:srgbClr val="66FF66"/>
          </a:solidFill>
          <a:ln>
            <a:noFill/>
          </a:ln>
          <a:effectLst>
            <a:outerShdw blurRad="57150" dist="19050" dir="5400000" algn="ctr" rotWithShape="0">
              <a:srgbClr val="000000">
                <a:alpha val="63000"/>
              </a:srgbClr>
            </a:outerShdw>
          </a:effectLst>
        </c:spPr>
      </c:pivotFmt>
      <c:pivotFmt>
        <c:idx val="8"/>
        <c:spPr>
          <a:solidFill>
            <a:srgbClr val="66FF66"/>
          </a:solidFill>
          <a:ln>
            <a:noFill/>
          </a:ln>
          <a:effectLst>
            <a:outerShdw blurRad="57150" dist="19050" dir="5400000" algn="ctr" rotWithShape="0">
              <a:srgbClr val="000000">
                <a:alpha val="63000"/>
              </a:srgbClr>
            </a:outerShdw>
          </a:effectLst>
        </c:spPr>
      </c:pivotFmt>
      <c:pivotFmt>
        <c:idx val="9"/>
        <c:spPr>
          <a:solidFill>
            <a:srgbClr val="3333FF"/>
          </a:solidFill>
          <a:ln>
            <a:noFill/>
          </a:ln>
          <a:effectLst>
            <a:outerShdw blurRad="57150" dist="19050" dir="5400000" algn="ctr" rotWithShape="0">
              <a:srgbClr val="000000">
                <a:alpha val="63000"/>
              </a:srgbClr>
            </a:outerShdw>
          </a:effectLst>
        </c:spPr>
      </c:pivotFmt>
      <c:pivotFmt>
        <c:idx val="10"/>
        <c:spPr>
          <a:solidFill>
            <a:srgbClr val="3333FF"/>
          </a:solidFill>
          <a:ln>
            <a:noFill/>
          </a:ln>
          <a:effectLst>
            <a:outerShdw blurRad="57150" dist="19050" dir="5400000" algn="ctr" rotWithShape="0">
              <a:srgbClr val="000000">
                <a:alpha val="63000"/>
              </a:srgbClr>
            </a:outerShdw>
          </a:effectLst>
        </c:spPr>
      </c:pivotFmt>
      <c:pivotFmt>
        <c:idx val="11"/>
        <c:spPr>
          <a:solidFill>
            <a:srgbClr val="FF0000"/>
          </a:solidFill>
          <a:ln>
            <a:noFill/>
          </a:ln>
          <a:effectLst>
            <a:outerShdw blurRad="57150" dist="19050" dir="5400000" algn="ctr" rotWithShape="0">
              <a:srgbClr val="000000">
                <a:alpha val="63000"/>
              </a:srgbClr>
            </a:outerShdw>
          </a:effectLst>
        </c:spPr>
      </c:pivotFmt>
      <c:pivotFmt>
        <c:idx val="12"/>
        <c:spPr>
          <a:solidFill>
            <a:srgbClr val="FF0000"/>
          </a:solidFill>
          <a:ln>
            <a:noFill/>
          </a:ln>
          <a:effectLst>
            <a:outerShdw blurRad="57150" dist="19050" dir="5400000" algn="ctr" rotWithShape="0">
              <a:srgbClr val="000000">
                <a:alpha val="63000"/>
              </a:srgbClr>
            </a:outerShdw>
          </a:effectLst>
        </c:spPr>
      </c:pivotFmt>
      <c:pivotFmt>
        <c:idx val="13"/>
        <c:spPr>
          <a:solidFill>
            <a:srgbClr val="FF0000"/>
          </a:solidFill>
          <a:ln>
            <a:noFill/>
          </a:ln>
          <a:effectLst>
            <a:outerShdw blurRad="57150" dist="19050" dir="5400000" algn="ctr" rotWithShape="0">
              <a:srgbClr val="000000">
                <a:alpha val="63000"/>
              </a:srgbClr>
            </a:outerShdw>
          </a:effectLst>
        </c:spPr>
      </c:pivotFmt>
      <c:pivotFmt>
        <c:idx val="14"/>
        <c:spPr>
          <a:solidFill>
            <a:srgbClr val="FF0000"/>
          </a:solidFill>
          <a:ln>
            <a:noFill/>
          </a:ln>
          <a:effectLst>
            <a:outerShdw blurRad="57150" dist="19050" dir="5400000" algn="ctr" rotWithShape="0">
              <a:srgbClr val="000000">
                <a:alpha val="63000"/>
              </a:srgbClr>
            </a:outerShdw>
          </a:effectLst>
        </c:spPr>
      </c:pivotFmt>
      <c:pivotFmt>
        <c:idx val="15"/>
        <c:spPr>
          <a:solidFill>
            <a:srgbClr val="FF00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Pivot!$F$3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9B-4D61-973C-0989878BB684}"/>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19B-4D61-973C-0989878BB684}"/>
              </c:ext>
            </c:extLst>
          </c:dPt>
          <c:dPt>
            <c:idx val="2"/>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711F-4C6A-9CEF-8F42A1C0628C}"/>
              </c:ext>
            </c:extLst>
          </c:dPt>
          <c:dPt>
            <c:idx val="3"/>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E94E-45B1-AD29-FBBE3F938434}"/>
              </c:ext>
            </c:extLst>
          </c:dPt>
          <c:dPt>
            <c:idx val="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94E-45B1-AD29-FBBE3F938434}"/>
              </c:ext>
            </c:extLst>
          </c:dPt>
          <c:dPt>
            <c:idx val="5"/>
            <c:invertIfNegative val="0"/>
            <c:bubble3D val="0"/>
            <c:spPr>
              <a:solidFill>
                <a:srgbClr val="66FF6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94E-45B1-AD29-FBBE3F938434}"/>
              </c:ext>
            </c:extLst>
          </c:dPt>
          <c:dPt>
            <c:idx val="7"/>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94E-45B1-AD29-FBBE3F938434}"/>
              </c:ext>
            </c:extLst>
          </c:dPt>
          <c:dPt>
            <c:idx val="8"/>
            <c:invertIfNegative val="0"/>
            <c:bubble3D val="0"/>
            <c:spPr>
              <a:solidFill>
                <a:srgbClr val="66FF6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94E-45B1-AD29-FBBE3F938434}"/>
              </c:ext>
            </c:extLst>
          </c:dPt>
          <c:dPt>
            <c:idx val="9"/>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E94E-45B1-AD29-FBBE3F938434}"/>
              </c:ext>
            </c:extLst>
          </c:dPt>
          <c:dPt>
            <c:idx val="10"/>
            <c:invertIfNegative val="0"/>
            <c:bubble3D val="0"/>
            <c:spPr>
              <a:solidFill>
                <a:srgbClr val="3333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94E-45B1-AD29-FBBE3F938434}"/>
              </c:ext>
            </c:extLst>
          </c:dPt>
          <c:dPt>
            <c:idx val="11"/>
            <c:invertIfNegative val="0"/>
            <c:bubble3D val="0"/>
            <c:spPr>
              <a:solidFill>
                <a:srgbClr val="66FF6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E94E-45B1-AD29-FBBE3F938434}"/>
              </c:ext>
            </c:extLst>
          </c:dPt>
          <c:dPt>
            <c:idx val="14"/>
            <c:invertIfNegative val="0"/>
            <c:bubble3D val="0"/>
            <c:spPr>
              <a:solidFill>
                <a:srgbClr val="66FF6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94E-45B1-AD29-FBBE3F938434}"/>
              </c:ext>
            </c:extLst>
          </c:dPt>
          <c:dPt>
            <c:idx val="15"/>
            <c:invertIfNegative val="0"/>
            <c:bubble3D val="0"/>
            <c:spPr>
              <a:solidFill>
                <a:srgbClr val="3333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E94E-45B1-AD29-FBBE3F938434}"/>
              </c:ext>
            </c:extLst>
          </c:dPt>
          <c:dPt>
            <c:idx val="16"/>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94E-45B1-AD29-FBBE3F938434}"/>
              </c:ext>
            </c:extLst>
          </c:dPt>
          <c:dLbls>
            <c:dLbl>
              <c:idx val="0"/>
              <c:layout>
                <c:manualLayout>
                  <c:x val="0"/>
                  <c:y val="-0.1579244218838127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9B-4D61-973C-0989878BB684}"/>
                </c:ext>
              </c:extLst>
            </c:dLbl>
            <c:dLbl>
              <c:idx val="1"/>
              <c:layout>
                <c:manualLayout>
                  <c:x val="-1.2731334408019993E-17"/>
                  <c:y val="-0.1071630005640158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9B-4D61-973C-0989878BB684}"/>
                </c:ext>
              </c:extLst>
            </c:dLbl>
            <c:dLbl>
              <c:idx val="2"/>
              <c:layout>
                <c:manualLayout>
                  <c:x val="0"/>
                  <c:y val="-3.38409475465313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11F-4C6A-9CEF-8F42A1C062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Pivot!$E$4:$E$22</c:f>
              <c:strCache>
                <c:ptCount val="18"/>
                <c:pt idx="0">
                  <c:v>Books</c:v>
                </c:pt>
                <c:pt idx="1">
                  <c:v>Camera</c:v>
                </c:pt>
                <c:pt idx="2">
                  <c:v>Desktop</c:v>
                </c:pt>
                <c:pt idx="3">
                  <c:v>Gaming Console</c:v>
                </c:pt>
                <c:pt idx="4">
                  <c:v>Headphones</c:v>
                </c:pt>
                <c:pt idx="5">
                  <c:v>Laptop</c:v>
                </c:pt>
                <c:pt idx="6">
                  <c:v>Mobile</c:v>
                </c:pt>
                <c:pt idx="7">
                  <c:v>Power Bank</c:v>
                </c:pt>
                <c:pt idx="8">
                  <c:v>Refrigerator</c:v>
                </c:pt>
                <c:pt idx="9">
                  <c:v>Smart Light</c:v>
                </c:pt>
                <c:pt idx="10">
                  <c:v>Smart TV</c:v>
                </c:pt>
                <c:pt idx="11">
                  <c:v>Smartphone</c:v>
                </c:pt>
                <c:pt idx="12">
                  <c:v>Smartwatch</c:v>
                </c:pt>
                <c:pt idx="13">
                  <c:v>Software</c:v>
                </c:pt>
                <c:pt idx="14">
                  <c:v>Speaker</c:v>
                </c:pt>
                <c:pt idx="15">
                  <c:v>Tablet</c:v>
                </c:pt>
                <c:pt idx="16">
                  <c:v>Wearable Device</c:v>
                </c:pt>
                <c:pt idx="17">
                  <c:v>Wireless Mouse</c:v>
                </c:pt>
              </c:strCache>
            </c:strRef>
          </c:cat>
          <c:val>
            <c:numRef>
              <c:f>Pivot!$F$4:$F$22</c:f>
              <c:numCache>
                <c:formatCode>General</c:formatCode>
                <c:ptCount val="18"/>
                <c:pt idx="0">
                  <c:v>13900</c:v>
                </c:pt>
                <c:pt idx="1">
                  <c:v>8350</c:v>
                </c:pt>
                <c:pt idx="2">
                  <c:v>4600</c:v>
                </c:pt>
                <c:pt idx="3">
                  <c:v>1600</c:v>
                </c:pt>
                <c:pt idx="4">
                  <c:v>9050</c:v>
                </c:pt>
                <c:pt idx="5">
                  <c:v>74450</c:v>
                </c:pt>
                <c:pt idx="6">
                  <c:v>120</c:v>
                </c:pt>
                <c:pt idx="7">
                  <c:v>6700</c:v>
                </c:pt>
                <c:pt idx="8">
                  <c:v>27800</c:v>
                </c:pt>
                <c:pt idx="9">
                  <c:v>12510</c:v>
                </c:pt>
                <c:pt idx="10">
                  <c:v>19240</c:v>
                </c:pt>
                <c:pt idx="11">
                  <c:v>38760</c:v>
                </c:pt>
                <c:pt idx="12">
                  <c:v>450</c:v>
                </c:pt>
                <c:pt idx="13">
                  <c:v>1250</c:v>
                </c:pt>
                <c:pt idx="14">
                  <c:v>34700</c:v>
                </c:pt>
                <c:pt idx="15">
                  <c:v>19420</c:v>
                </c:pt>
                <c:pt idx="16">
                  <c:v>3350</c:v>
                </c:pt>
                <c:pt idx="17">
                  <c:v>250</c:v>
                </c:pt>
              </c:numCache>
            </c:numRef>
          </c:val>
          <c:extLst>
            <c:ext xmlns:c16="http://schemas.microsoft.com/office/drawing/2014/chart" uri="{C3380CC4-5D6E-409C-BE32-E72D297353CC}">
              <c16:uniqueId val="{00000000-A19B-4D61-973C-0989878BB684}"/>
            </c:ext>
          </c:extLst>
        </c:ser>
        <c:dLbls>
          <c:dLblPos val="outEnd"/>
          <c:showLegendKey val="0"/>
          <c:showVal val="1"/>
          <c:showCatName val="0"/>
          <c:showSerName val="0"/>
          <c:showPercent val="0"/>
          <c:showBubbleSize val="0"/>
        </c:dLbls>
        <c:gapWidth val="100"/>
        <c:overlap val="-24"/>
        <c:axId val="1017664111"/>
        <c:axId val="1017658351"/>
      </c:barChart>
      <c:catAx>
        <c:axId val="1017664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7658351"/>
        <c:crosses val="autoZero"/>
        <c:auto val="1"/>
        <c:lblAlgn val="ctr"/>
        <c:lblOffset val="100"/>
        <c:noMultiLvlLbl val="0"/>
      </c:catAx>
      <c:valAx>
        <c:axId val="1017658351"/>
        <c:scaling>
          <c:orientation val="minMax"/>
        </c:scaling>
        <c:delete val="1"/>
        <c:axPos val="l"/>
        <c:numFmt formatCode="General" sourceLinked="1"/>
        <c:majorTickMark val="none"/>
        <c:minorTickMark val="none"/>
        <c:tickLblPos val="nextTo"/>
        <c:crossAx val="101766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[Saledataset.xlsx]Pivot!PivotTable4</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000">
                <a:solidFill>
                  <a:schemeClr val="bg1"/>
                </a:solidFill>
              </a:rPr>
              <a:t>Revenue By Customer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7954747035930854"/>
          <c:y val="0.17862703277933531"/>
          <c:w val="0.64090505928138308"/>
          <c:h val="0.63326223915366642"/>
        </c:manualLayout>
      </c:layout>
      <c:doughnutChart>
        <c:varyColors val="1"/>
        <c:ser>
          <c:idx val="0"/>
          <c:order val="0"/>
          <c:tx>
            <c:strRef>
              <c:f>Pivot!$F$24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6F-4193-9C02-CBD0980478B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6F-4193-9C02-CBD0980478B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Pivot!$E$25:$E$27</c:f>
              <c:strCache>
                <c:ptCount val="2"/>
                <c:pt idx="0">
                  <c:v>Existing</c:v>
                </c:pt>
                <c:pt idx="1">
                  <c:v>New</c:v>
                </c:pt>
              </c:strCache>
            </c:strRef>
          </c:cat>
          <c:val>
            <c:numRef>
              <c:f>Pivot!$F$25:$F$27</c:f>
              <c:numCache>
                <c:formatCode>General</c:formatCode>
                <c:ptCount val="2"/>
                <c:pt idx="0">
                  <c:v>152540</c:v>
                </c:pt>
                <c:pt idx="1">
                  <c:v>123960</c:v>
                </c:pt>
              </c:numCache>
            </c:numRef>
          </c:val>
          <c:extLst>
            <c:ext xmlns:c16="http://schemas.microsoft.com/office/drawing/2014/chart" uri="{C3380CC4-5D6E-409C-BE32-E72D297353CC}">
              <c16:uniqueId val="{00000004-456F-4193-9C02-CBD0980478B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[Saledataset.xlsx]Pivot!PivotTable6</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Season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71571072319202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dLbl>
          <c:idx val="0"/>
          <c:layout>
            <c:manualLayout>
              <c:x val="0.1163757273482959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333FF"/>
          </a:solidFill>
          <a:ln>
            <a:noFill/>
          </a:ln>
          <a:effectLst>
            <a:outerShdw blurRad="57150" dist="19050" dir="5400000" algn="ctr" rotWithShape="0">
              <a:srgbClr val="000000">
                <a:alpha val="63000"/>
              </a:srgbClr>
            </a:outerShdw>
          </a:effectLst>
        </c:spPr>
      </c:pivotFmt>
      <c:pivotFmt>
        <c:idx val="5"/>
        <c:spPr>
          <a:solidFill>
            <a:srgbClr val="00B050"/>
          </a:solidFill>
          <a:ln>
            <a:noFill/>
          </a:ln>
          <a:effectLst>
            <a:outerShdw blurRad="57150" dist="19050" dir="5400000" algn="ctr" rotWithShape="0">
              <a:srgbClr val="000000">
                <a:alpha val="63000"/>
              </a:srgbClr>
            </a:outerShdw>
          </a:effectLst>
        </c:spPr>
      </c:pivotFmt>
    </c:pivotFmts>
    <c:plotArea>
      <c:layout/>
      <c:barChart>
        <c:barDir val="bar"/>
        <c:grouping val="stacked"/>
        <c:varyColors val="0"/>
        <c:ser>
          <c:idx val="0"/>
          <c:order val="0"/>
          <c:tx>
            <c:strRef>
              <c:f>Pivot!$I$24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681-4584-A154-67988B08F768}"/>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81-4584-A154-67988B08F768}"/>
              </c:ext>
            </c:extLst>
          </c:dPt>
          <c:dPt>
            <c:idx val="2"/>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681-4584-A154-67988B08F768}"/>
              </c:ext>
            </c:extLst>
          </c:dPt>
          <c:dPt>
            <c:idx val="3"/>
            <c:invertIfNegative val="0"/>
            <c:bubble3D val="0"/>
            <c:spPr>
              <a:solidFill>
                <a:srgbClr val="3333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81-4584-A154-67988B08F768}"/>
              </c:ext>
            </c:extLst>
          </c:dPt>
          <c:dLbls>
            <c:dLbl>
              <c:idx val="0"/>
              <c:layout>
                <c:manualLayout>
                  <c:x val="0.1163757273482959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81-4584-A154-67988B08F768}"/>
                </c:ext>
              </c:extLst>
            </c:dLbl>
            <c:dLbl>
              <c:idx val="1"/>
              <c:layout>
                <c:manualLayout>
                  <c:x val="0.1371571072319202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81-4584-A154-67988B08F7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Pivot!$H$25:$H$29</c:f>
              <c:strCache>
                <c:ptCount val="4"/>
                <c:pt idx="0">
                  <c:v>New Year</c:v>
                </c:pt>
                <c:pt idx="1">
                  <c:v>Spring Sale</c:v>
                </c:pt>
                <c:pt idx="2">
                  <c:v>Summar sale</c:v>
                </c:pt>
                <c:pt idx="3">
                  <c:v>winter sale</c:v>
                </c:pt>
              </c:strCache>
            </c:strRef>
          </c:cat>
          <c:val>
            <c:numRef>
              <c:f>Pivot!$I$25:$I$29</c:f>
              <c:numCache>
                <c:formatCode>General</c:formatCode>
                <c:ptCount val="4"/>
                <c:pt idx="0">
                  <c:v>6000</c:v>
                </c:pt>
                <c:pt idx="1">
                  <c:v>1200</c:v>
                </c:pt>
                <c:pt idx="2">
                  <c:v>167670</c:v>
                </c:pt>
                <c:pt idx="3">
                  <c:v>101630</c:v>
                </c:pt>
              </c:numCache>
            </c:numRef>
          </c:val>
          <c:extLst>
            <c:ext xmlns:c16="http://schemas.microsoft.com/office/drawing/2014/chart" uri="{C3380CC4-5D6E-409C-BE32-E72D297353CC}">
              <c16:uniqueId val="{00000000-E681-4584-A154-67988B08F768}"/>
            </c:ext>
          </c:extLst>
        </c:ser>
        <c:dLbls>
          <c:showLegendKey val="0"/>
          <c:showVal val="0"/>
          <c:showCatName val="0"/>
          <c:showSerName val="0"/>
          <c:showPercent val="0"/>
          <c:showBubbleSize val="0"/>
        </c:dLbls>
        <c:gapWidth val="150"/>
        <c:overlap val="100"/>
        <c:axId val="567213631"/>
        <c:axId val="567212671"/>
      </c:barChart>
      <c:catAx>
        <c:axId val="5672136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212671"/>
        <c:crosses val="autoZero"/>
        <c:auto val="1"/>
        <c:lblAlgn val="ctr"/>
        <c:lblOffset val="100"/>
        <c:noMultiLvlLbl val="0"/>
      </c:catAx>
      <c:valAx>
        <c:axId val="567212671"/>
        <c:scaling>
          <c:orientation val="minMax"/>
        </c:scaling>
        <c:delete val="1"/>
        <c:axPos val="b"/>
        <c:numFmt formatCode="General" sourceLinked="1"/>
        <c:majorTickMark val="none"/>
        <c:minorTickMark val="none"/>
        <c:tickLblPos val="nextTo"/>
        <c:crossAx val="56721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[Saledataset.xlsx]Pivot!PivotTable7</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Revenue</a:t>
            </a:r>
            <a:r>
              <a:rPr lang="en-US" b="1" baseline="0">
                <a:solidFill>
                  <a:schemeClr val="bg1"/>
                </a:solidFill>
              </a:rPr>
              <a:t> By Deal Status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dLbl>
          <c:idx val="0"/>
          <c:layout>
            <c:manualLayout>
              <c:x val="0.11789924973204706"/>
              <c:y val="-8.561643835616437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dLbl>
          <c:idx val="0"/>
          <c:layout>
            <c:manualLayout>
              <c:x val="0.16077170418006412"/>
              <c:y val="-5.707762557077625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dLbl>
          <c:idx val="0"/>
          <c:layout>
            <c:manualLayout>
              <c:x val="-0.15541264737406216"/>
              <c:y val="5.70776255707762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0.19828510182207934"/>
              <c:y val="-2.28310502283105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Pivot!$I$3</c:f>
              <c:strCache>
                <c:ptCount val="1"/>
                <c:pt idx="0">
                  <c:v>Total</c:v>
                </c:pt>
              </c:strCache>
            </c:strRef>
          </c:tx>
          <c:spPr>
            <a:ln>
              <a:noFill/>
            </a:ln>
          </c:spPr>
          <c:explosion val="3"/>
          <c:dPt>
            <c:idx val="0"/>
            <c:bubble3D val="0"/>
            <c:spPr>
              <a:solidFill>
                <a:schemeClr val="accent1"/>
              </a:solidFill>
              <a:ln w="19050">
                <a:noFill/>
              </a:ln>
              <a:effectLst/>
            </c:spPr>
            <c:extLst>
              <c:ext xmlns:c16="http://schemas.microsoft.com/office/drawing/2014/chart" uri="{C3380CC4-5D6E-409C-BE32-E72D297353CC}">
                <c16:uniqueId val="{00000001-6BB4-4221-BF4A-B11EF45AEE55}"/>
              </c:ext>
            </c:extLst>
          </c:dPt>
          <c:dPt>
            <c:idx val="1"/>
            <c:bubble3D val="0"/>
            <c:spPr>
              <a:solidFill>
                <a:schemeClr val="accent2"/>
              </a:solidFill>
              <a:ln w="19050">
                <a:noFill/>
              </a:ln>
              <a:effectLst/>
            </c:spPr>
            <c:extLst>
              <c:ext xmlns:c16="http://schemas.microsoft.com/office/drawing/2014/chart" uri="{C3380CC4-5D6E-409C-BE32-E72D297353CC}">
                <c16:uniqueId val="{00000003-6BB4-4221-BF4A-B11EF45AEE55}"/>
              </c:ext>
            </c:extLst>
          </c:dPt>
          <c:dPt>
            <c:idx val="2"/>
            <c:bubble3D val="0"/>
            <c:spPr>
              <a:solidFill>
                <a:schemeClr val="accent3"/>
              </a:solidFill>
              <a:ln w="19050">
                <a:noFill/>
              </a:ln>
              <a:effectLst/>
            </c:spPr>
            <c:extLst>
              <c:ext xmlns:c16="http://schemas.microsoft.com/office/drawing/2014/chart" uri="{C3380CC4-5D6E-409C-BE32-E72D297353CC}">
                <c16:uniqueId val="{00000005-6BB4-4221-BF4A-B11EF45AEE55}"/>
              </c:ext>
            </c:extLst>
          </c:dPt>
          <c:dPt>
            <c:idx val="3"/>
            <c:bubble3D val="0"/>
            <c:explosion val="0"/>
            <c:spPr>
              <a:solidFill>
                <a:schemeClr val="accent4"/>
              </a:solidFill>
              <a:ln w="19050">
                <a:noFill/>
              </a:ln>
              <a:effectLst/>
            </c:spPr>
            <c:extLst>
              <c:ext xmlns:c16="http://schemas.microsoft.com/office/drawing/2014/chart" uri="{C3380CC4-5D6E-409C-BE32-E72D297353CC}">
                <c16:uniqueId val="{00000007-6BB4-4221-BF4A-B11EF45AEE55}"/>
              </c:ext>
            </c:extLst>
          </c:dPt>
          <c:dLbls>
            <c:dLbl>
              <c:idx val="0"/>
              <c:layout>
                <c:manualLayout>
                  <c:x val="0.11789924973204706"/>
                  <c:y val="-8.5616438356164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B4-4221-BF4A-B11EF45AEE55}"/>
                </c:ext>
              </c:extLst>
            </c:dLbl>
            <c:dLbl>
              <c:idx val="1"/>
              <c:layout>
                <c:manualLayout>
                  <c:x val="0.16077170418006412"/>
                  <c:y val="-5.707762557077625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B4-4221-BF4A-B11EF45AEE55}"/>
                </c:ext>
              </c:extLst>
            </c:dLbl>
            <c:dLbl>
              <c:idx val="2"/>
              <c:layout>
                <c:manualLayout>
                  <c:x val="-0.15541264737406216"/>
                  <c:y val="5.70776255707762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BB4-4221-BF4A-B11EF45AEE55}"/>
                </c:ext>
              </c:extLst>
            </c:dLbl>
            <c:dLbl>
              <c:idx val="3"/>
              <c:layout>
                <c:manualLayout>
                  <c:x val="-0.19828510182207934"/>
                  <c:y val="-2.28310502283105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BB4-4221-BF4A-B11EF45AEE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Pivot!$H$4:$H$8</c:f>
              <c:strCache>
                <c:ptCount val="4"/>
                <c:pt idx="0">
                  <c:v>Closed</c:v>
                </c:pt>
                <c:pt idx="1">
                  <c:v>Closed Lost</c:v>
                </c:pt>
                <c:pt idx="2">
                  <c:v>Closed Won</c:v>
                </c:pt>
                <c:pt idx="3">
                  <c:v>In Progress</c:v>
                </c:pt>
              </c:strCache>
            </c:strRef>
          </c:cat>
          <c:val>
            <c:numRef>
              <c:f>Pivot!$I$4:$I$8</c:f>
              <c:numCache>
                <c:formatCode>General</c:formatCode>
                <c:ptCount val="4"/>
                <c:pt idx="0">
                  <c:v>200</c:v>
                </c:pt>
                <c:pt idx="1">
                  <c:v>120160</c:v>
                </c:pt>
                <c:pt idx="2">
                  <c:v>116860</c:v>
                </c:pt>
                <c:pt idx="3">
                  <c:v>39280</c:v>
                </c:pt>
              </c:numCache>
            </c:numRef>
          </c:val>
          <c:extLst>
            <c:ext xmlns:c16="http://schemas.microsoft.com/office/drawing/2014/chart" uri="{C3380CC4-5D6E-409C-BE32-E72D297353CC}">
              <c16:uniqueId val="{00000008-6BB4-4221-BF4A-B11EF45AEE5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8.1981363067871557E-2"/>
          <c:y val="0.77709652552172237"/>
          <c:w val="0.84163011502756802"/>
          <c:h val="0.187938439513242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Country</a:t>
          </a:r>
        </a:p>
      </cx:txPr>
    </cx:title>
    <cx:plotArea>
      <cx:plotAreaRegion>
        <cx:series layoutId="regionMap" uniqueId="{6E44261B-32F3-450D-BD48-B3F83BA5CE4B}">
          <cx:dataId val="0"/>
          <cx:layoutPr>
            <cx:geography cultureLanguage="en-US" cultureRegion="US" attribution="Powered by Bing">
              <cx:geoCache provider="{E9337A44-BEBE-4D9F-B70C-5C5E7DAFC167}">
                <cx:binary>7HxZb9060u1fCfJ85SNOEtno00BT2pPnOcOL4NiOqJEUNevXf7VjO7EVJ87FMZA8dNDoA4ubYmlV
sYZVlP59PfzrOr+9sm+GIi/rf10Pf79VTWP+9ddf9bW6La7qnSK5trrWn5uda138pT9/Tq5v/7qx
V31Sxn9hF9G/rtWVbW6Ht//5N9wtvtX7+vqqSXR50t7a8fS2bvOm/snYs0NvrnVbNtvpMdzp77fB
dHutkqu3b27LJmnG89Hc/v32yW/evvlrfqfvVn2Tg2BNewNzqdjxicCEw/9/+cffvsl1Gd8PI7ZD
CPKF7z0seXhVwLRfkOOLFFc3N/a2rt/c//fRxCdCP7qe1Dq4e+ZAbwUMPn55or+eYvqff88uwDPO
rjyCfQ7IS0Nz1P9r4y3e5Svi7hC6I4RHBUfuHfD+E+AdD8Y9H3OGPPfLP/JUA78k0/M6eDR1poVH
I3M9/Pf0D9BDWzf2Va3f32Hcd32XPkUf0R1EXcE5YXfgoxn4LwvyA+gfJs6Bf7j+Heznvx/2izJp
bm/e7IGnu9HFAxL/3PcwsiMo4QTfux7x1Pc4eIcxl3nUvVeCix/WvnNCvy7X88qYz5/pZD48V81K
/n7VLOLRNA+o/HONYG+HuRhT7t87HbD7R9EAix3uU4Q4v9sVc4W8KM3zerifNoP//uoc9cXq96Mu
7dWU5K8Hu4NcCLPbf1tEHwHuwBbBX7B+UMhsC7wsyfOQP8ybYf5weQ66PP39oN9vx7PmqrmtXw97
IsDkCfPB0TyFXogdF3FCkcu+Bui7rOuJ93lZnuc1MHucmSJmo3N9XJz9fn18SQHfnN6a9lOeXL+e
Qv6XkT5Ndb8kq/OM9Fjbpo2vXtEHwT7wOEbCZ09TIceHPJRj7ouHKA3jj/fBr4jy/Bb4NnNm/d8G
5oZ//AekQ8FVeXXziqWAB3mOTzFC6M7Vu0+DriO8Hc/1BXJ/UAm8LM/z8D/Mm4H/cHkOffDfP8Dn
qCS/fTC/f57uOATt+B4ixMf+nY8XT2OAj3YI4r6PyLz+fUmQH0B+N22O+N3V7wDf//2AH9426tbm
V+XNK4ZchncwZR7B6KmrYTse9sDOMbpPL2EjPPY0vyjM89A/mTxTwJOxuRoO/wA1BDrXxadXrXx3
trQD8gSZWTzeES7niND7HH9u+L8gyfMK+PYMM/S/DcyhD45+/w4I1KvyPgQqLCaIjwR9zuMgl+z4
jBC61ctj239RjB+Afif9HPG7q9/Bffj74d6UN69p5hjvEIaZ6wGL8OXf09jqix3iEc/3xfPW/qI0
z6N+P22G+v3VOeqbPwD1pb0qr18xsFJIWYBFcAV+6uHxDmWc+FQ8hFuIt4+t/GU5ngf8Yd4M8YfL
c8iXf0A5u7q1xVU5Pjz/P09mGAKXjsSWuvlarz6iErYUA3e56z+QN7Pg+gvyPI/914kz8L9en6Mf
Ln6/m7nYe0Xg/0djfrGM51tezw7Ny9mVvb19Tf9DOPD33IXW1b3bf5rlYNAYw5xSb0anvSzHD/bA
vfzzLXB/eb4DVn+A/1m3ZXxlX9H/UH8HeYAqQfeJzVM2H4kdijDigj74/ocdeEen/YI8z2P/deIM
/K/X5+ivL36//zkzV0n5AMA/9/0UnLtwkes9j71DIOmkxPPQDyqrF8V5Hvr7aTPg76/OYV+c/X7Y
j6HSToxJytdkkKFHDkZNXUgjn8sxweh3gN3xPFDQg8bvTP4XpXke+yeTZxp4MjbXw/H69+sBUmEN
OnjNTN9xd8D4vYdjDF980JPSFkFT14XUyBeYPdXDL0nzvBYeTZ3p4NHIXAOb8Pdr4Ey3jXrz3882
ub56QOOf+yEH8+2pBoJdHyLro+wTsx2X+4hiQR9Wu9sDvyrH8/A/nT3TwNPBuRI+/vf3K2Fjb7fU
2gMi/xx/YNa4x5DwMLlzRU+1sOXyfUEZHOe5G557pF8Q6HlFfJ0408HX63P4N39AEbBprvLXTIAg
ymIGRxb4s1wDwpAfbWF/aJ7PosGL0vwA+buHmON+d/U71P+A9snulbl6xdQHCDWPUcSYj58l1MjW
5j3mzZ3+i2I8D/f9tBnc91fncO8e/34fs3dbjq/o4SGXoeBf4NDOE/8OBRcliMCBtvvsftYkfFGK
59G+nzZD+/7qHO29P8ClXJxBWLljtP65N//f0YTvT9B+sZM50zCnEw6u8qvxVbNLAi1Y6FlRcR83
Zz3abW4JhwgplADenRd6sIK7LOdXBHp+B3ybOdsE3wbm++Dgw+/3Oqdt/ar4e2jH83wXA8HwxO9s
D+kIDmcE0fMHNV+W43nYH+bNQH+4PIf89E+gFOB45pXR9vbB9P65A4LuNwPEiftw9EM8AX/brAJK
edvOYg+L3mf1vyLL88iffZs6A//RyBz/s9XvN/mz/vbm9hUTGwYHcradEszuE5sZn0Yh2wTwuX9/
PA1087iV8rI4P8D//jHm4N9f/g75PyDonn2pZffA9F8x0YG8Es4mY8y9e87sKYWMsL8DSRAcHqeg
lyfA/5o0P0D/8eS5Ch6PzfWwd/r7d8C5ukpet54Fag3B6ydcPBwJgZrpEasAR6K+nNEESudOSTD8
WBW/ItDzevg2c6aEbwNzDZy/Cq/245dYvr7FE141V4svr/88eo/l56NfHhKyptnUe7CeDRR3OG5u
/n6L3S+mdXcqcXuHJxhL6GO2347DPUy4vaqbv99u32KBkoDAMRNOH6qw/vZhiMNpco486AkwgrYF
WgnHGtXfbwl07eEckOcz2F1w9hBB0K+31v9lCAPZ6nMKb8a4cGwOf33f6ljnY6zLr0jc//2mbItj
nZRN/fdbD8oSc/ezraCMEXj3A/lAjHPibbsXsJC5vjqFGAS/Rv+vagvHM0NjlwPKNoplK8Nb2UdR
QEslcR8O7BT7Xthl42HMs3XRNSsQSjZTFwiFDlI/W2mHymq87KYsQHUVlIMIVCaCoqnXUc1D7ji7
Js5DQW5o81H4uRyqds1V/M5k9qJty2VUectYpWtk3aDsAz/Vy8FMYeMlgRM5Mk6blWrUu5jW4eDZ
cNKVVGkhoySXjkdW6UD2s01KxNp6fSG51wciGWPJijiRuEzPicveR6I7nZRa9YmzyESz57EVyYhs
iixs4T6ot3ec5Z0RPIfsC8CC93wMLHe9ziui2i6bSu+aMZO9d0zbdNFVbPnI3J5ZCQjEn6pwO/5I
haYymRoMqFDgYwd/6BC0fr++Ivfc/eHE02wBzgW0VhDyqQcGOVug8p2yxmlvlzw+SNw0KPjZlC0z
FAUelZl7HmMdCNNLXmWHRu0RXSwz7IVpetTwOrBNsSAmkzZXu7XDQq9715I6dNHlAIajdCTrJpIx
zE8bHWzv1VTjvmCx9JpY+uTEGV3Z6jRIm1JGo16MRi/qtJYtjReWlHJysnWpM0nKTGq2W2kn+DkA
6HuEAQCEBewRSPUw3gL0CGE4l+pHpu/s0noxSJyshus0dgPRvmt1t85QGTSFpP4AzxjJEkDJcbSM
QLyfy/GsHh6Jsd3Lj8QoXDjJM8agh1REEsowORIhkd9JxvALNgWu53uVP1oKQvzjpbShnVDxAG6B
TCHEHhmxVHbuS0+09aTPrAPVi4DqhgE7+HQdoazJmwyQrfG5MmyTupHM+1Q6hVk56p0V+x6agobu
Wrc9nZxDrbtFPb3DIgkmClgbV+poEUWfoq6WP0cb0sefigah9TEEtG6Hrk5bu3R9FqjBDzNVy6x1
ZVnFi7iuVp3nLJwuvstL/j/8xtbWviEyc8jCGcbIdKDkystDprXUOA1q0y3zqH7Brp83629LzVxU
yZLExC0sNQ6lrG0p4+LuXdQfPsxLK8w8h2qtmwkLK/TjR+uf1+0Lrun5HQH177YAJmL7BstjHXku
4Sb1wcm26KgZr1sfrCNmUkTXP7eFZ7cDIVBoMDgsR/FsOyR+I4aihnWqXEnRrUx76U5nP1+D0mct
jnPmM3jDbJv2PX2amsVAvhRgcYXNwMP1SzNCpEv4Bk9u2GRuWPJI8mmSbdEvE2+vZq6c4jQBJ3k5
xAX4UP8zZslR0reSW5PK1hkuuqatpZfYWqIEfsqTPsiibu3kbL8YLtLMXdO8XCqUBaVSR05eh0Wb
LXLDVq65iZt+6ba5bMV02PjXbnXjUJjvm13HuLtIHXY8l1wryZo+oLnsp4VDbmp6gXQw2U3DapnS
LKwmselKkN+H3V3BrnFEAAnLMp6iZV+k4MLNJhqGQLl+GCVNaKfLykG7pEvXuduum35ljLvQdX6I
y1t3N0H6U2L9z4x2lx6bzng0nDb+qsGHfTKctLn/OW1FqJw+6JBdRKl7pjoALlV7DQBXK39v0jak
SsmkFZIW7oIbP/T6Y5vH0uk/2oxJh5IV69lKm0maIguy+BBXYgEmclw02WFW4/2sumkhhZjW/klT
XWfTKoLYuH2EvmTLCE1ydE5bfVV61/H0saXvbCYgOF2xpDiOhlx6YxvSQYRZP4WTsaHu00UjxGIc
vGVfpwfTwPfaAa96ddFX1bLK9K4nVrjg0m2rwJ3Sg3Tsl7jR+1tzcZKbKimWg5uufKpOQT0hh5jZ
QqQoRhbGmu2PCt/wdlhSHp31Q5wHievXMkbZPsH4QAO5J524PyRdf2aqft369WqoziKVSzHuFbgO
TZUsWtwH2PX2Ch5L6mSQba3dgsl+Gx4S0PZgpa9ZQDCTbWTDwXXANj45RRqOCvy4EyTVzQA/SopS
2nIM+adGOAsv7heJQJuqoRs/3tOwy5ivNml6RUgKyZm7BMzLGPLQ5oC6dxlB7gWp0679OA1sZgKc
xLIwZFHoImw6cV50RzXrQ8hDxFiHNaR9TfsJq4VNrRT4ULfL3j12qZJT5QRprU510S3hXHI4mCJ0
SPc+jSlEPyr1ALssK0LdxtLG5RKnnYxaAf4YHwjVhVWOl0znh9anV5mbfkzodFR6+lBP/Wnd8/0C
UlmXXqMo3vUZkz4koU173VIhi9JeEicPI/+iqyB3USaI9admvO2pClzTBXRI19YvIREaA8fWZ3gq
F8qdglzYUB23iZV1eoMiKkkD8RChRQLi+00AidOK9h7gYFbIg0xaJIeD4wQo0xKPgTeNYYqcRa6m
fZNna4ubvaLSgcLmYIjLjwbu1mK84PpIYwckkClKJY+bI53VgEO/4KmWntctE0eFY3qZM6gdqmLd
OgUYJFtm5mM0muOoJQvl0aXux9DGJmia9IDzsx7rReSywHH9VTdEcmR4UTtWbpNJXAdenJ/Ygm36
vg2SkWyyeFgktlzmnhMwN7ok1K691As5WP8kRlmqRTEmC1oN+2L0j3InghTNlcwURpoJzLKoN8Kf
pDMW60l7gc2nYPuEGW/OvHpYdfhj18eLtDxjucxAOaY/rHV5nBTJRpXFR26dk6Sxu0Md7eMRBWnc
rwZn3/FwUKVK1tPHFGchAS0wcNfNaBcd6wPYY43RSwQLIWOWtOg3NMqXtqZrErWbIRGwhbslbcWi
q2OZabHg7jEkmiGpJqgVJpk4OBiLdB074RT3+4RXCzjQt4oyf0/Z+B28WL5ysma/wJ/dQcjaPVai
3Rs7FTheJcd4nyXxiY+7Q1J9ZDg+te2w6boDw+uQjGLhZLkccbm0eS7dclNiI3WerQi4uz4dDp00
vbRRGaRI7VmvO0J+cTBl2bplOIhYssBOvknqMxt3d6TADzMGtA2lTwpSKGrhgwTQoGfwZQjEZyHd
GadaJa22S5bo3RRDFZCAM8Am0FxIF+fLooSSEKfhMFLptFkIp4EXlKu9rHMPBsiVLO+OHXWZ9f4L
on0XnmeSzcKzn/Eyh4TMLr2Ch8RGR240SpxOktWXOehS1MWyafLw52nBd6nHbNVZ6kHaFL6OUhu7
dIYsEPSyadMVxflLye421/sOdkTh5AqcYIR3kLYP/6i2UH6NuIszeDjfSK/11syBbLttjlvXLrTj
h3oQC9T3R9sEIFX1YsRUiqnd6yr+PgZV5GRhcBV0Yxb47R5uTMCY+lKjq55JCnZFW3pBKwJFYyMt
G0MCd63cG6YY7Bpv03uXzWmTnDeIyEHEQVYjSdCiWxMoCTveB5ENmMqkq7MFou9NtCAUspO4XrSG
SsP75ajYqvbGQ0uaY+pPS05ukyw+Vk59vN1zHuouWVy8d+osZFN8nNdikYviIOrKpYj7S+WhBRf9
SW3wx74YA1+defFUyMEOy2KczmrHDVXXrssxuhx7733exKcTlCYutisH4yCHasz46eehgoSp5WFc
VEGjs7AuINGAQEJS2NCKBD+3D/SC5r6UWI80By4wsqObb83y0AWfqOwZdZZbGodPfL8DjKfLdret
9Qp8bySuf778d/wRwsBvbckoOHYD77RtzffR6nXFB2YprK71qk7apdmow6Rg+03Z3pnoPd93/Ji7
utZmtEms7j8X9PXP/5zrAv735UM33y5uvzb07a+Dh88U/fRXq1u9bdTU8x9tpfl6r2+f1NmSfl+/
rzPjEO8+bPQDgvGng7/GPjIoPL/SNd+xj9/eHfvGV25nPNCP3g5ncC4WNjWUSFuW8e2be/qRIxhi
AjqK8HKnDy95guru6UdgnaEMAVrSJ3CyBLPtd0nu6UeH7mC8fRPa2363BxEXHPTDsz/RIZCt938/
5h+hsNkWtI89D7RvKIIeGscEXoh0xXduFfLGXCQQQitVHTWGmVKfOHla8lIERo1uclBMnvnoa0fd
6LGfhgt3jOKLKp08sUjitMz2qyo5VbRr5ER0tKzz+BxFHpFtXyWyS7GWZd0t3K45rlNjZctjXV20
ZYYXjuccFZH3rhUJUfsCeMMg61iYOvFu5cXASOZngqCjVCSLIufjJslooyWKEtmO1VFPUSInt7fS
YhpoZW0sx14UQZ4CK5OL+qYeWZvutTxNyqAikCRHPenXIrbMkRhniVQOU/tl4geV4uGQ8dMaEonW
NmFK+lXv54dpcRV56prp8qyIqsVYTY24TT06nuialks6snWXoqsGSoly7dRxNi5K0jTdeanSGLib
3K2GS+MywlNJwJ8hITMvH9rAZJNz5BZebxcO6lUkCRnScq/UjVZBPxniHRQdh0gzQBLfLIYJqwno
1C4inyxCEwKfaeMFHfl5M3nEbqY4U4Xsm9ZeZInv+LJjfCSQk/fgmn23AKbOtUVNFn4kjH9G4Jxy
E7RFago55aTspaOb6czlhrM1paX4HFWYD4tYu5mRfQHp68RNDrUC404p1QSEUlDayfel4o3bhV2i
OyRbV/TRPrwOlxeBIVQXm77Cbg5UtmD9IspjHQXtUCktKzIWCV6zpHKTRTfl0bCqW7cZlmz0OxGO
E5WF3x+MxC7qql4SKDYCVxUndZ8tUyfam0x/7uoiqNos2RQsIlBCZiLME9vIqIquaKcIDlxhUGSA
Oe3H2OyltM52/Z5o4FtSnnpBVBYXCY+P7OTGQaHbQSZpaU71wNRllcQmDhS16Nw6gMzkBkOWMXVL
uDOdx1M27mvjmve1U9WHadXG7ybs+M0+qzRzW4ih7VJnPedBAZVfvYhNlxhZFsnQb2oMDQEj6YiS
/KDv6OCtmB+Xn2yKuZVwuo/HAa1JUqy7PI10kGKmevheDUr80Nh66j8wBjn5wtVimI4Nh2odzN+Q
Vjamqt13UdygPDBeH13HhADpm0U+xPe2d6sPSTw6KZIjYioJaZRl/UaXTgIZ+1QOwF1MPkiG0vag
K9LKC8DIvfpdUgyXpGtZC5wG5Y2S1jM2D+Nm0ukqB6I9kZ6DzbRoe9NvSupXUAlFOi32nEk13aLt
BmyvcqaGMzcS0I1ACa/fYQWfngscBEdp9qu2yaJgqgVWR1nNBxsQpBF0GdJUrEY8Nd26ZEMChYZN
x0kODpo+FFCBO1DmJ2hLa+cpdDxGl1R03ZjIg+R5TNLPY6VEekSoqq/HykxFkNQDR9B0KIQ6T3N/
us5Vber3I6sjfwO9Dw5prShjKM1LaKl4jexiRFhIurzwVp3rxDCZd6zYxXakJZSfNoHCDxxY/0lE
Y5We+Akf/YC4uRsFBUuts/HzesAh6du+2fQZzTsjWSywc9ybqWzWjsJ8CnmWI6A/WJHm75UlI4Zq
t6vEqWVDzM8qn58YSlV+7VhGJqgbBrCF3I/a9ibSxtNhWZbRuwzlbrKcDCOHdeoqvmljjrqg8OOk
329jYMvjNoHqzNYmdpfpqMBP+pmyPrQJsI8DnhbOtK6Q4uYEasL6fe7FHFxJ3bJkravIKWSXVa2f
BbwTeSczJMArqQJR6A1gBR0Chdqgzzt0rlye0k/YAgPi1DlxgypJC39VpeA+dpGOxlI10D+yQ73W
XjSSXdj31A2ipnI/piaDsrvWxp7gnhEp4EMKOpySOp12TWRS6FPhytI1hrq9+tiLNt6vha4swAf9
pojozyqb6LIdhSjWJo+h6iSk3ne6gn7WjBXtShe5H1DiNEsPwsAgKXaTVYzYOqIiywOGwGjTBGIP
kHtbpgpgPfCjyO1301zb4zFrWiPHNp1qOfoM0q/UaB9+Rdh73YtyFcWgTJoRvk9ybMO6KqF0pENX
hX3LtvSZPuJtD5Td4NbTGGjUVslSZbF72PO2c4PRrbqDKdIWdIfjOhi7vNVh3Dr9Z967eZMGmS7d
8wEeWkjHN8jfy1LbNpIYtSrBT4XRQD/qIsbHKHFoKz3lZZ2crAO73p9IHLo9cIa1gai+66UZFos2
ixMhcwYbBgjBqkV7eCzLDdelv62h+2MXk9hf9rbOCmBs/DFd6wabXd7pHB5QVWfWK/JpyQbRkdAn
VV8BxdJYYBqAh9YBLloM7sOr86BX4CZWo187bZhD+7NaINyPu7bLp6STBTSBLk3haEmpM37GSWcq
oH15XprDhJEMX3gItxstquIkt8g/dbgTN5CpDWgdowGRgKWGvbM1h3QCaWKKjTEGLjdNDHW2w1sX
IocHuuBNlZC1seNwlnJ9SK13nozebks9EaRCH7RTPQZA9xVBpqgooYzyBBBqkHew0zKp/ePMjbep
xtg4U7Fb9mlzpUicxieWxngB/s8Eomb1qiEFvqmgANmgbrIBFV1WwlbRPb9oVVaf9qxxgm7o3AtD
I88Je9DLcU4sZZJD1ga7tk+iZczTnh3oqcqTZdvnDKjCMSEXngsRNMgKWl0zNU75oWudqpeVsV0A
VT4VIcZOnB1FJFe3bhPT92UDDFzVQSIQZnEdxTJvIwefClFV1xAwm9UQWZ4uk3pLsJQ0rdnCZrU9
8hW0wJZpr6ELiBV0pw28i7doCITC04IpkcdrH1UEF2Ft8qIpwJ3g6nCiYqTh6LSutyIJinrg/7Ju
E+kJAbUmeFMCc9hp3q0nxRpxTp1ONXuOmFR2RGPr+meIaJNsxj4Gasr0LWRwcB8nX6h0SICeLGJK
A6fsGyK7Dtdw/wJ1n7Kmc22gBIo3+VBB5Jqgej1CWZytJ78wTKZ+2+16mTFZUA9dasKuHqcoiAra
ZcC/ZcA616NvzQXMA8aXaUfXa6UnrwljrqZPJaNAhWQ8g8ZjwxqvWEye06cfEIRGFpipVx9FHNl8
XaJyAm4EGRed6G6cvBxkqd1hWlScTv2R7hXXApRO9Ycisja66aCv0u1mYnTIEDJvHMTW2UDhvEBR
Oo2ydhTJg4bZ5EIL3n7kRptDz/pAUfp+ep2VrYFMpq+BAUBNiq+zzrRcNqLwz2mJCqi5ayhVIIVC
sN1aYDDBFWPtwHGBAAPAWCZe27fLAjqOwF7C46gwEWWkl6x2nFvWG8UD2PsaGNB2ivFN2mefvDjt
gQMYucmOoMNfDQdt3lu6LKKWukC8ad3uKtvSEzOoFFglTQ4Ndmgl0zTy7MYx6XiuqtSvQsgyKxVw
DG4J8gw4fiDBJ6FWunGV5KGHy8jsg9PgnxIe5d6uScRUb4A4Bc17vjNdqB5X0BfIgBB2WzF+zKZ8
rBba+qbYG4QYR5mlyu02vBzgoEXSVri4RA4Y2dLXNKZ7IikUuVBFHRebkRWqW2C3cQfIOaCPHjhT
1Ikgd7CbnlFrwaH0nZs4l2bUjRuA5iw5SmMG5ymI9cdxw9syyreBNQPAVdqWe2aMyUmSkyE5Khvs
tJcRuKg0TCrGHFglRfm+Z8eULTVv09vJGQRZubRy9YVT4K48jLrMxMucpyNaZrau3rdZ1+7C6ZJm
n+c2/VTWU/VBQFaAA5IwFMkK+UA5+hj4/72B5d0UxhnofOGOTlzLgkHOu1KWZyb02rpvZCzSygYI
cpQ2LPO6uGiowEccdiSRqpqwGxamwDz0ee/gBRYsLyXqkA+9q8REQ+BWlrcLA4drHCVHwQx+N+g2
St4P4I273UIJN5Mm0rGBzMJS8FWJ4sceKf2z0rXTKbxUPR5bp/PMqvBce103NWp3x5wk+YmGwuyd
MTzOriiCNGZTRVo4u5ZU9SUQLlCrOKyJ+w8+dNj8Ffb7lAWFGntw0klck0PEK3xiGtqqRWMovoXn
y26zvK/UHp0ghB7WLnaSsIQEtd+12dR3q6KMknRPFb3KFl7qKwdAwSh1ZNV4USPdJnFjFdZNMSmZ
VgwqnLjQEURr7kFTjcejdwOUtE7P3dY41QfaIbSvEn/8xMam68MRqm+9sFWMuazj0m9kX5pCr3xe
qv64hJy1knAmrTOhgczfDTNgYOPDqdDusI/9kXorXlQOiNNV7hKhDPOgbY0uF4PVih9BgLHTBgoR
BLnEUDTeJfTHxmWSd2qZVmFME2l1CjzbWDrOZyfz+13c1ODJsyaYupv/I+3LmlzVkW5/EREgMb6C
ANtl11x1du0XYo8g5lEMv/5b1Lnd28a0uaf7tSrCSUqpVA4rl7TxAafWJDYmXJDHwTto8VOP2mEE
iFJT/h4atVL9TjeLrxnnCv6a1PflINNjpjRl4PQ5798aZBXw63qDY5m2fW+LiZsnsyTDYIdcb7+O
sqH9FfbtxL0eQUvy1WwCM/6LZCL+Hok6N70mHoE7EnToc5sOA9olJqLG2FaRS2eOPIxI5ss4gTaB
FgzveiXVI0MoMqKE3fOpPgreBQgsB9RUS5zjGH2xplIBjTKlX200oaeqRKHS7BO5UEfPquL+IaVp
GjgGjKf0eZYGodMVQSP5SjhauhepVfcTeJnyNe3bNvHTrhvRcOkKi7qVSOVvqSGLH5EYatNPJQ0Z
Vp8lo2KLOpgs21RjPd3R1gqil2aqyw5XVTKVX6ugzgy0BqRWdXIeqzXjtEEzQGQFMlQzJ8+BUSQD
I3laRnYb5uVOVUpyLAR6G1jtVsteNTGmuttmLQ12pkpx404JL5I7kqYGecoonfLEIWmu/Bw1Y+R2
FigE+cnY9Lpb0ECPWYpp4wJ2mKSpQ/W6444RTBKqCZIFOJHV68i2ZYlaPZpZRKNsmuLIQo98UoXT
cqu3TkpN0/pOyoqe/9C0JNVOPdLr4ZRIffmBHC7onKAkaX9UlU6BS67IZPktGt53GtJ9005aNacO
GqL0B8lH7XegB2VjT1PRNXDQQ/ZkRkLKnIZEgDgZfTawWMYVxobWMjqbNq1Z+prc5oKpnSaIM5RG
be7rHjkPGqfECNH/kUeZoQn3RmptV8j6Cx+t6qEkRpmg6yXMBnXyLlRDJoo+32ul2gR3XdUVXzIt
a7hPjXiSEeO37fc078fED8pB/Fbi4tS0ofE1Q/Vi2ks0r4mdk4g3nqXEtWYXapJhUTuz8CfR0J41
uVF/yGaf6Og55cV0yklm0De5GxTcypII4iMAjpFiawMV8i6q4RITWyGZVe3KONAcQ2/dKs8tj3Y1
t/baSKf7TqAk1BZN/c3A/aUNPUoZZWdVdqA0FOGsqh/4mORYv8kdRaI9BrVkfC21XL+vhy6wTlPb
o+UM20HoEeEew4kwlO45EqrqKoVleKPVmsgdwzc6Kt173k+h6bTG0PyqJDR7yVQMbqOhP9n0IfVR
6rE1kU+HgpT7DF01hNtq9MpLzPE6c5qjuxqy/upg5dWYMTIkFd/FgZEquxybqPhDMlgnqvMGoRkq
k+MdDTI9chWR08wThqQMtjCGZPKkHiWeOiUqjvmALpsXg1s97qpJQ8mDdr90UdDRjgPlFeE0nF5K
0S0P0trpq8J8ElKRqgwX4lQcqqEHqq1OcIE9k0y3PsLIakKHmqJEZ6TH+VAmTZWPRM7F26BVpjgW
lKv9Sxe2Vuw3QWz+CAcrzWxlVHv1RY4bpf6SqQOcTEknSp70tpVw5UUdYBBDglIGXE156ENRfsv0
TD1qXWOEDJdoGHuG0ZiKjUNwMpIRHY6szzTlGR4HmbeSUTjevmijitXoxdlK0vPXItCNrxonFa43
lHD6vIFjwXJV77qiWqeqFvjZkZcF4qHcqj4EyaTKVtteOw7D1DJictQmOhRqbK0YE0BHdCHFrl62
k7WLLUhvZYV8R8aSn7hJuRulafJT6CJ5TOvM1BxC4QFts2uidzmp0E6VA9EajlaNaBopZSxU7FlH
xb4gZGIUpPwvzaAFkUuUMIx2Jip5laNXlZnMObYpOX0XVKhAoSQUOjzozRcEHWZ87NV46BixUEx1
EH8q/R5BKS9xPynDLyNDnoPCoRn80kdhPoWRKd3JA5UOUdzrOYvNEeUYostB7E69lgHzGjXI3anZ
j+VTVcZT8qWc9Lxzm0ztB5YjzrzL2/BUpFKLoI2K+qSHqA/CE3OB8DmqcWVMSb3PAw1wxThoDPSh
OlEcQivHrdEr94LqYvAHBKF7gFQnO6lo4wB21whbjgfUNPWoqbgD7yDTA9dQZXUzNIHae8oTA4hP
VNimfvRixF3DripydbTLLhdodfEKyBYAdaeahWmjDK7c61b4gY6c8hBJacptYICsFrGQJT8naN/m
DjKRCSjZKQpqtAtrI/U1jVrhS2VxfEOkwk3sU7XhyQM+x7oXem3lbFKrPkIUGCXioCXm1N5xUxlj
j8i0Sew0AV7Y0QScrVNb1aQ4vNfL7IkEmTgaKFweYomiY0tIUf9EdtQjrKzr/ilt+gHdVdwL9buc
Bx2gGRx3KBNDYkReVpqjfq+Zk4WcZWj5B0A0BpyMFOe/eJnlr3JpoD7Vjnk8+iFspMGVMOU/Mp1P
OCNSnFgAUoi4cjWu1bovj/k4+HwK0FGgLe2A2BnjvPfjShIEWK+elq4cZyR5HprWQg/VzEPUpEsa
P2jNnAHx3piIk5QxcM5T0aOCbPFuipwxSfivUDSR6o0Kgn2nVJqpOSQp2u5eBdh07AE5AKACyp8a
inPdYEDqpKPuP/ZR07F2FBbgGnqDyn1tVLRyohwezCnTHF3fwIrVwI0KonBHJVnJ1cGuumF8K/s6
bnYDEq7BMYpGGQ9DIkJAn6OwzAeXNEpEqY0ODHRAaBel40YXe0bMX/aSdAXT5YRqaFbr6GgtMJu5
DkfaBz33hFfc537s9M4MLHK6e20H7JJww1OyJx6xYzc/mRFLPmI3ZIhX3WYDLLBEPoJVVQZYUKOq
DnAiyJYu+6KG4KiHIsqDRe41DXUGud1Q9hL7iLAJ/TmCNpyMkUxoai0kNFFI40iiFBdcNf4Im66f
Q5+ksg1s01MjlJBstZovlVqKJPNUwnmzd8y1VAJKkbDKnTxU4nx6J+5aGzmGjSrCS8j+X8/3P6JB
LvfzWuDc+z7rLk+hBP0FBGpFadeI0kr61JWHs4bpWg/ysoP+txRclIYOtiwLa7qwGlTQ+7EgTeya
J+2H5jV+5rR2/ntyRpa6487YQHSsreK5uAXUohGoyIaVQpikhoDW9WhmlGGyYR2fe/GnrTorZc1c
U3g7AiNc6PDOX3G2dB3aonzCeATrHVQFXhs/8SvWMQDHPXmn/T23/x/36RMespAGWDwMEoG3TtW5
l3wuzRxCPdX0GghG1rvtaxnY3W/kCN/oLvLS2NFt2bKDByTBmgPb5F6zAQS+NhTrXL65MBQBcFZQ
mS1lXXqQrK8Jrm+46I2NuxICjnwDZR9FwSgP5nYWnerY1BvCTZ66uHJ5FLqY4MHV+ddta7xEGWHf
PoVgzMJQNRkvgyw0meK8M8uwokz1+S45JP50iHeJV20s2JURLsQszKMAsl1OlZIyBPGo+SEdfLut
x2Jo4lqRhUlIgIulYwxFEGt5yjFxeYKF87kvncwvw70p29JjO2yc5SunuFBrgR6rQlG0FRqRTOpl
FJBbZYBPRP+/RleZKWpc/k24+x8Nf3UZZ5cBSASIH5bjU1Eggkqghs9wE7C6KD9y1Ha3jvKaEKAj
sKQKWDyIttirmBLe5hbsrmXaj4Q79aNiYwThpDzlGZveC89ik7QhdM3Wz2Uuds+SDKOMYjNxi+6Z
StST5fuwNt1/biMz4kzFTakSQ6bL8Q+NFHpfAm8+u43+XlN3AYuY4ZQ2SlGvtSOi3db5UmZvfuGq
DPlC5sLb9zUfYpqhlCb7+qHu3JQlfudJfta5tb+lIVk5zhfSFlcmaZUmx5AdZebXyZPd9iU4lHuK
bvVbV9v5PrvXHe5K7vgzfQ9+UCdx+F5/aI7VKznmru61J2N/e81XNhZUwAiTdAOon89HP849daQX
mF8pcxx8BQlNltpVQZ1xeP9vpKi4e9AzxXTjwmRbTJZ0HWAdjAf3Y9Ec6ww9FkP6mwn4P56+S/DZ
p4uBLn+kLIxUNaeAdIqcuBFafdL4y5KOFv+Iqt9dGrH/TaGFY6lJE02jllBWtAkAxxFv70yR4UgO
/fjrtqg1zwm1DAuj7bhp8Pbc5WXakrbSywCLB6Tla+B3fvSAhicGLezArh209D5M57bIGUS6PBMm
kQkA6HMoqS9CEpCh8xJVGMq0UicPJTyOX5h9vO+yULkPjQJd0tgwnF6rp60Qb8Vj43WNf4s2Fi4g
xfiHsFBsYP1kvmQlRias+rG0aG2PgeLfVnNdFrjHFbgckKMuFrYPW9MMrERlSKodkZiOOpUIl9td
U1QbK7p2zOA//y1qAdstRQdEag1RvArtoRnsMswdIZ5uK7QqBeOreKUHzH+IYBeWokk50XmMOzYf
UYt9a2rUu7psw/bnw3plHWdSlstG0OQeDUiJSfuSS+V9Z2iv/5sii+WKy7FX1DSibMgVlIMGq7eN
Ct3DhJbDxs22agRn2ixsHWZRAvoBbaL4WKL6WND3dmgczXD/J5XMhWEPQK+FKEtTJo97VPoBQqgO
EZL521LW9waxoqaqoGuQZws5C/ObJgVMP81VptYWAB8lOqIqEB0ba7ZuZ3+kLOxMbVDg61DnYTKx
dg2N37OK/IyaLfD/lpiFoZnWiAGgKVZZg/3nwxucq5Nm2YYXmJm6ru0ZDF5gTZAxa7l0A0EW5IYq
xRmiDtNvWfY8ecSd7nSnfBWF3b3TyEbFg2nunNjicuR24gxOtS+OikNYdKid4rF7xNRbvPFlq57f
PPuyxTHoA1S1lIACMfE0eRMTL8E+c6K/qD+4ALs8pL6xce4+c5ars30mcXEaiiiVFavFWoyH3u0w
/FHbSOD2/IABmxeVtW70HBT2dCJ30Yay82ZeSQbuWEGxBhcPWcRhVC21CfBNC0Nwu6E8FeSrzAkD
yA1NNnnjLCqrlnUmbDaJs2OCJgsqVZUxX6moXQuUIV9Vx7qb42gT5AHBgzK5ZLe1n4vx5r8DFFzi
/9Zxkcy1ZS6icjKBCt3TwpaAc7Gz2ulOma/axpMxwrqUykYX5K69Nw4FAwRrY5VX/cPZF8z/P1M8
moAQM4D5Y7IxlPeqoYj7upgZOf8NOX/8e9POUdzrqwvDxTtBskrmB7TOhUytSdPeyDNX5oJZGHEY
c9keAHG+LebTJK5N5o+cxfGYgN5AZwTKYLKTla/GF+JiDNs2j+qP0NWZ/pLtAbK6T1jumC7/vXVY
yPpi/pG/OCx0UiSjm4I5NzcPaP5hIMkpUAoLd4kbfICtQLvvvsgvQKEwzQm+t6fyl/GoSPZWuLax
3vriahkD9B8xKU9ZMu07469Qrpx6K7RYPzKYENAsPJkwx/CXm2patFGUSLaYZgtmICsz7ZgFTDjC
RZ8hCu3Ki1A8Vfa3N3n1erYIcl0ZhqQvg18VJfkQOHXsMcD0ZQl02T4CFjOcyIY1rW7mmaCFMeWd
PIYGhaBQ+ouCcoDHH7c1WRegmfrMiIeCzsJaxnBIY0uSUBcAsYGuTl5D/3mVD8msheCZzrTyxDAX
mwRskFKhs28x66XcW960sxzq88cABe6QBRsx7drWWLI119jxeM+Vxy7CVte1rED4jMlNBAStbaLB
BeTHvu/MjdRuzcRxNcuqPh83UCJcWp9WAjUtKsgyqopJVXYPsKLfp7V7e4+uy6TzAoJuASQ7KsHr
W4uLQRXouFo8SN3gNLDGLh+yk+VovuLqf0ks3lhAZXUFUdPTwBKKaoe80GqIplZCXx7VgJQJNrHq
UCUoeLQ7euL7/Ft/BLikfbOY/HxbzTVTxBvn/5KrLBxGkKEXMXaKxXKMbI9jysxM3VrJtfsc9V8o
huIoCs6L+zwKOJBNPe7z2V+kPxNESU/jKXSFTf3k0Xqal1RNnO16+qpgVGN1FJ7BdLI8ZxhQV80s
RaAdAL7dVb8bwKUxSGzn2n1mKBtbuLqSpoaEFdBS1NgXXmOyUFPhEexSlnpbASDJSPe39+q6lj6b
5JmIhZFIAMurPEAUDFgJmJRyAJJTMMxw/XsvpF0Tjbs66F4BQAV2JHisZf0ti6pHoAh3fBpTjB0Z
B0CVX5JaYZnoGOavNrLO22sAzv/Ls6lPQD7XMdaAcklngZWJvR5iQnVjHebgaHnb/1kHY2YcPY8q
ahIN0tThlqMP+mHYK7h+zD0/6gia6Fvub12qi8njv4O1c3kLV9BWNe/jFNEF8VEQbw6Y7HSnff4S
v9D7wQkeKmHnz63TvgX3W0WQrRWdl+IsSgMMNReygi3vQJwlY3a2N/nGdbda98SD7jo4/TA2AEUv
ZeTJ1AKHCBkJzqf5O3OHXbCLn7uHbT937bzxjiq6kpgMBcsJBpgvRY21RXo9A8KxHl4yTKOrM42N
unFOVoSgvgJKJtCggabQWKxZSpJKSyMM61maWmL+Hb1+GiSIO9NK3lq7LVnz/p3tj5wlRsATkIr0
Tii5vas7mNcH4IRF8Gq24piTl7DM8ra6yCvpGQHr7sxso1H01paFuQ6zGG1aWgGc6vQlf9WdQd2B
yeIwp6J0sIsHIOhtctffbV1V1071QvCyLFeMgPdOWa+xusW03UCCXasBJx/0yEv7ca/W8zOl/yyH
IJhQnZn5sZdzRHO5xAA8Aa9L6oABeog9fNKl1kat2rktZXbPlz7lUspiI6nRq0E2ZxCS9sMgz6l2
R8RDqgDzlNp1q27Zzewybomb7erMbjA9Gxo5gTjNRgboRU7jB/v0rtgTJn/fyjZXTvilcnP0cSYt
JAHX1OxTmmDhXe5hdv5JcWqb7KTX2+u4Yh4wSR1BE56Z0tC7uRTV5FYqiXJexwmukj+UzasSVp4G
Ap0wHTZugmvvCL3OhC3uXGArQ1JVfcB4j8AJpH0i39qo2bquNupMxOLOFQqwellaoPu0b0CI4XTP
Mcv8xAn3hg/sMSY+/dsLuOJRznVadr76Phi7IBeZG5t+n38vzH3YvtwWsbFs8+j3uTlg1MpIhxqV
dTUCcFmKHUASb0tYSYgvduaz0nZmcYMxKnlA+sztImfy2j0GQDF/5TU26GxKL/bMV9AQgCnSr3ej
JzPkP9KT7gHd7oiP25+yEjVdfsrCf4xA3ZYyIE84avw+3Ol+vSfvc33HcOUvDVMcjIE91ciLpMct
QMdK2Y5oJlH1OVmBo9YWstuoLBsguCRg3uzOVR3yKxyczAkEyoaYVdOcBIOuGJdxbuu8ZkMYm0dk
hNBXBsrjcoNVvdUH2hCJJTmILsP9qPyKxT9ucOOM4z2Pmf8Rnvkqqp86pRFlDmwiOjI0dVPA3G9r
sSCwmOOuSxGzEz0zosQ0yBBhpswlT+krWhk+jp7DkcfOwcl2Frt2p16otNitIC0wzCkl3G299qg6
9UM2OADaFr7kljsUB10MT6Vu8tLd0XJD15UduxC9uH7iJgXo0gJMplCepmBvYiIy0TZ2bOWKO5dh
LVzZEAquNTHgCAkeKwI6UHHaxHqeaPkOeoG7MVMxKqdtbuK8SQsHeiYVqe3lJoJ8oVaLFFLTI7/n
u2lnMjTVn8A+xrbjy5U8+txk6DI1SJpQEV0Gac1og2HtWO+VXcTUvfUsv4BVzWu/RnfcC9wNS13x
qGDDRjEMNG8arr3FrddGAOcYGNd1lQf5YPq6kxykewlTAQ6iMVe/K331H5dB4E1QBDPxcKCGFHdx
xIVGOC1x9JmZ/+zaYt8rv3NL2oikr9W6FLI4gEI3pWEIOw2tQ9MP0T7syr9ur9yWhMWR61NrAAsI
JMiVgdm+uRO6sTfXJ+tSh8XJ4gbmf/UAC1VFGesLy0syy64wwntbkZV60aWc+TvOnBUILIRSy53E
lIfJSx/nAof6UfxQv9RPEmrsW+K2Fm4R0mHibZx4RU1WqF7znuzAeAvGU7BCKo5wkNv/BlFSdJg2
LtP5Vy8P86WSCzsPtcqoiwJSE0zTgYESiPGgL+xYiBxtTLJhHOtrCp5/1EkBowdf1+WaVgMuoCgV
ARt+gE+l8/nXgKW/wfDb4uJsvm+lNiuhAgphyKowtQKMrvmJIj7bw2hM0wIoYomBZeWVOIC+P3Di
jafUA1uheWzdyY3fFUdmZEfFKTE3wtlVfc/lLzbVVCvwh4TIXHsHGEnIx+xvhyDhKNzc5Z6VH28b
7dp2nstbbKfRVWBnBnYNkJ9Qc9W6cmNwMXeRHjJDLjeCkjWLPRe2CNYTkxSAq0G5tvrShNTWt6Ce
W9osrKUerIlUMnLxTAYNB/8wy1e9/BLHG7Htuh54KxoWQkGCtBAT8150dUaBdQZcVe2OoxXtb2/L
msvCID/6Zag8q1dolDobMMEnkGLLqM+yZFCbQ56ADrLRwFp6W9RKIxJ88njLBNqgr2JZCwesJZEk
17mGq3jfu0CkpH7liiPKGADne4mjv8TfW9vycxesNxXSnu3S9xwALHwKjjgQjHg0RadX5ae+l7N+
nEw4Tt67IsTc82id1GhkuskxSvkW149DfRci8rqt+so+XshdHLacqlmpjAXIlYwI0753tP7n4Ahg
P880WxyvAgQLoaQhF24TL8pey+lrqPm3lViJkS9lLE4V8G3lCBIBiZHT6IgjZcouZqS3g12xL1iR
OFv56ZqTutBqYf9KxGmsmdBq+CE7E9PuCnSthdMzdP5qv9ttKHgdP0JBRDpok4H4mC4NVM4wLqSZ
cuZ+GbzgQFHkslUA3jBY7W+ptmoR6JYp4ESjaBcs9guMGXKjgWcHlXGM7Ir3Onu/rcyKh7Jwfygm
chskhZ+F5rP7ZeRRO5hybjJlACxRew/SjzZ7TDGpf1vOmiLnchZblIaYMS47KEKUj24CS7hW/28S
ltyCM9lXbljQBMO/b5YUflNBSbshYyV7hjtQsBE6HBTKSQs1gtHsMY6I67juHOppO6txKCZfv8t7
2ateEWqBFvfF+nl77VZOFGisZtCxDpZwAurCy6AjBWtiaE4idAdP8SbKSnU3j32MEAli+Q535Ju0
JfPa40PmXOWElYNfb4ntbzLwz1oa7kbwuDmjq7CUdYVDwWD2rqO3ENszAfBuM96Znful670UO9vR
mT1WGN5q00aV5tLIN+olLobXW9v4OoOb6K/UT/76L9YWK4p2tIl3RcgyPUMhLbci8LCweW0bu3gS
d9xv2IxfVXf8Rd9Ikq7PAQDNZ+Jm33KmX8hbqRdgPwQzgR50tlFXCA6SJOw2QpuVwFGVgRpToRJF
vKQublHC8QBzRTSQBe/FvnIClhlO0O8jDzwAoJVAVVckdmXaYWfnb9X3FB5s6xNmXZZ7ef4Ji71s
9An3qzy/fMH0w1zjxcShyoIX4rW+9FF839jJtaU9F7c4JeCLGuJB0UN3ehkd0y+9YdeAqa/zwDft
YJj0gJLpZpXkupA9kwqBkXB+a8RAl3V5Z5Muy/vSSNy5lTyxxuGHwAOZBsNI/UYQdr2nC1mL28AE
9xtXQ8iaRwUlG8E4yElcy+tPBiZUDLv83nmmXZssthNmgU9k63heLfH8AQYe8QP4Cs1ja6FsnBtK
LgVa4k7gn0sB/4+3uotX99GnBBUUYrhfAeRZbOIUqkEcZhamLCRQaSegvACVsJqA48DYqD3Ni3Vh
nVACc4k4+LjK51m6y5NY8cIAnAOA/LyKXKPjb0OQ7YGxeNRSikFh5XXDPFfl4d0QzUDQoKCOeCmP
V5WmoOiUuKqPzLEyWfnT2PHDsLPcACSSLlq2ilt4aWJbKvvHI1RQVsWzWwpmjgC/lRfCA7Smc6vB
suqUFyCkrAeG1ni2deKv7QMzABQxu6nhWWv5E6d15t2mJuulqEhTt3GnwjaA8Sl35GEE1aLbM+GH
Xo3pZf/2wl5dVFDtXObSJgMQC+jzwz0d8SNzslvzbjb920LWNs8AOS3Yg1E0R435cvOk2opaHZSg
rpULMCIYeeuEdXqi+DK7UZrISYNy4z2S65OA21fV0bdCtZ6qywKeWfQZ3p1IMpegz87xnlRY+DHG
oREf/NOcGytoQjdUC/Eu8+f7kOd3Em8ngnl67JoVyrsxym3N/BBg2OiyL7dXcc08zgUttopWSS2l
WQfzkEIHJE+Oam4s2poxIFrB00d4ZxovICzcRy4LwpsSEqL2y6Q9NNWpjV5uK3G9L1itMxELJaao
ArlBEKcA48tsylQbJ842W+NJ1rec4Xwqly7qXNRslWfHiQqhNj3iITdQ4uoLT/Pm0Kr0oytbNB4K
fQQ1Zf2sDSL1bqu4tYoLbyFQaUkqC3IlcoxT0KmNeP/s5/8mYxFJh4oAT6mEZaRK/pwTjRURfwdJ
6IZLWjW5P7ulLQ5uK3hjgUgMs9H0NZCAeq23Rh63JCzK3gGt2kxXsFhR8yGaxxjJzX+xUnO+gZII
grZlzpEpCmh2BwiYMIs3aHuDZKAO3kptrs0a7kaxQBeGSxfT5YuF6gFw1TIZRIG1/mMYvwQYnsK4
BgvGfzrMC4PGwPcclpJ5Lnl57eqE5oCaYhotSQow/wEvywPq3l6yz1nWy5NzKYVenpxYzOcGzsaN
iS1LrgqEaexMFaqoGNSSXUCgMbkZpS+DW7DIM5wuOKmYNR+39u66NLFQd7aesyM8AfYTiSzM3Kpn
4Q7vB7LWzkDofBxZxiJ3M+a+dhmz4qhN63gCDm8kLhygDi7CEISaGW7g3h1eK6d443cp8AEglmAT
+j4RNEaqnzvphple58afqv4RvXCMdTGYYMCN5lEVDFEz7iao+wSPhlvsFZfYRLa35kNnH3G1y0Bf
I78xkJN/xuZni1tLUmkMEySq2e++9UX9YVm/dLVwqzZivVKD3UXd0PLaNWJ9z0QuzLcoc7AhxBzP
BIYspCDG0iPbLF9um++1S7kUsrDeLuRGD6h0hrdkKN6qIvw1Sar32zLWFfkTXiwU6ebWEFcQXgjp
CQwqnqW9EuXbbRkrCcusyB8hC0WqAszkpQYhndOAY6HdV4eYgfZDAtigZzVmdTomM9mODyGwYbeF
bym4OHkSMjY17dPMnYkFg/6bFRfMqK3/yh7+aLg4b1lkxiD+gIYD+rpgG634W4u3aP43VRYnq7DS
LldCqALm3xMPuKOVIOKSvdtSPl389XH6o8vi2gdjRIS3RKDLnMqGd40vdr2XPYJ3/p8nspd2sbj8
RxDt1JgvzNzsvftWv8q/5+GYuewie82+9yyfOhmSaM3ZrqhumMUyICglqoH2D0NkuUbAaPLLJGBf
AlDr9lp+ZnM31lJbRAUg7qv7iULDxjUjJ96rlTPsQQLvWijFjDgLvR8e2gP3Ry8Rjrwz71GhuDdO
mNz7yJi1Lzau3S21F8dd50meqTHUVgQ4fw1PmvmEiw1Gi/XbTocvRoZpIWdZSDHjlAdqDiah3uH3
c/Uu2I+PeJPNLwCk2mJHWPWSf4QtixEVjcpYCzHJxctGLZk0tNRwhijoti7V6+QP1nomaBGGt32X
TTW46VwwKrKaJ8cMeB86OHW3q9pp4xRuabU4hLlOOGjeICyaJl/uTrKRbZjCenCEYrIpg10Clf+F
zxpUvbLQ4gKebz8cI8f4zl0rs7NDARyYQK2MOoAIYHqfs9SvHUz8Nc6WOV43+eZg4ewbFi6NVkYi
igHfIO2Ml+49+in2OavxalpoK/fpe/0u+eQ4nTCYkdvm89YSrBvqmfjFls5Q5QLvhCFy8Nt9VjqA
/7GGSb71HnwH5zu77Q1WDehM2mJPmxaVrqqHND1KdzqcTUVQm2seCxmc0MOv28KUdWmgR0ABRsYy
LyL5AdyEnKg4F+mRgJkA74k42a54bpzQDX5SlEbRujjMrrVRnK2xq1XbAjwGRQSFKNeUQGkVSQHY
enAoQdBW2wNTHfVX5Vj3rZ3sJx+hoB/dT/eaP6Ot5LvU6Zzh4/YCrNoWUiU8PQ4bn2uVlzE3SApr
rYa/QyAqO8TRnQqqV2947MsZdiASKe1sD26pnbwj9xgMAxX67Q+4HkfEqp9/wGK/ExGBVlfGBxA0
TVz1MLHSS54kN/vSf6mOMusf/j8AX/O2Lm+cc6GLOxVs1vKkjhBaR3hbM7PuiCy9x0F7h4dn4a7I
Q4PS1vwa5FGjrXa6rfLa9YKxQQxno08F2qlFoEe0OAoLPKvo5hyjl2BZjhHUDbvbQq77YPO6ghAD
jBhz83VZHI5yKsmRhFIfaJpSj++qT/Yz8iMDqTHD4yjbSIA1bzzzGGEYBQ2iq/Yo2jMgk5YaLOrn
DFzOwsNreBLA0H2Ayuhjy1HMXm+xh5gnoPMYtgYY63KSAYyfeKxoxIQfT1/q5Js5gdmaTy6XpQ2P
tKLX5+ACxmVxTHR54X4LaWxLGkBQ0b7rgUfxGMnGXs0BzrUqBv2XhMUhxFO5nA41EtF4z3dZyirf
ZDXQSnnK4Hm2LGNL2uLEqYKbmWiQ7+ucPItR+k5bzKnL1vyYEhizy/iuyosflo7UsIyPKlc37P96
IAtPIc+TIP9Sd3H6jHwqpL6dyxpsnrGmx5lBaXa55k/MNfxWvdoJPbKLfm1VGNZN5t+Cl3WbYorx
TEWOdU71ye1jyQkSPK0JtniJb8UNG0azTLf7Qa4jtYMovB3BgjeBfC5pHLwFwdTfn9AwYKHLO+VQ
FwydPgMl/wAPh+Gi2Toma47gfLU/r/ezxN/QUvCR4jlat8FTrH6Ex1MB4FcfAQ6y828UDH6bRIgr
Du5C4sLB5aWk6mQ25wyopwgsbYbl1Wa1cWq2pMw7cKZXqSl9POF5bJe01NXwnhlG553O3AjT1y7p
C2XmzzgTU6VGQhMJy4eZTQHGd6d8iJkwbONujgcr33Kng/5D/Aa28E68dQ+Ri9fgui3LXVUWBwbB
AvpF5rInJUjYyXgvaB4reU4B5NIrgXe9jY3cedVoLaIBUkYwdvsJzz7TdWzzUrYySJl0bkug1pak
59uubk3C/5F2HVuS3EjyV+bxHrOhxb6ZPYRKVVm6qsUlXnV1NUJr/fVrSHLYGcjYBJt72X2cJtsT
CIfD4W5uBqCaiRYialCawTz1jM6A+JiBjzYTbZcOwiaK3OsW1tJVtFt/mpCXH8y0MjxTqV/UyGjQ
ZLaro+W9Y7Ddi+54h4u3HMbTsxxtXz2ln2UGGbMMeiOIsPPoMVbjpYRPIqIVClgL21CDxPIALSSa
rbjCXbC3/Mo5lQuBxO9u4oPiBGhhZxi++TteJ8kY+ES5EL1mloYqarOyzWM8zJOqsQUwEwdUpRwi
1dc/2ZpzSwrmVwH4p+y3zIWEbaug+YX1adC07sIPbKsdEC7Eey36n5thrp0mzvCOiWHGPBr2V/ri
JvbOdIGyuC+9atduOpjlnCiGuRhAMdx1P41ieHbpjUYupDPI90+1jX32htHtfeDqN/T5CJZy734E
h/Wm9QDzgIq6DXnCzbAt3QRPns31TaarY3OM8x/CnDxoe83Qs8YP6THPBeUolKtC8I/ysovVE4HJ
Hw2fEeQ/MpMsWWPXg6EfZvJIL54ifMZbyLrx6BepR1wsBlIRwCLocBmWGmCKpFluphItZgOczxFx
tAlb14A5f3gc8i+ClPBylpUXA0j7/rTIlsLywhiD3IJFdUO2wxGPf7zRdD/d8zaQszS2GAYJDnnu
oSgEwfv2i9TrHomnp6LvdoIc3Azp5ApNzVvcWkZ4vjgmZDaZNkA4DC+SeFfvgJTxIRgOqgx1+zdD
ytk+MhFTkKOwz0WY6jCINT9b0rMePFz39LUnJS5Kyj1lKIZqshTJVZwgASnwEOl9xbcOsW/d6q7x
tfcUByWaD+h5HnkXwVpDBzYxRIT3CI4Zi+aQaqlTGwLQw+DkSOIrzHADi6c9TC6GHXwoKu55B3r1
ojs3yRy1UoBSgQUsu5fuwu/dpj90/gS+UxwIdAh4VwF3gcwbpbDCPhliWNO/6hvozyaQrXLMLxgH
wwxmh+zWHbbk0/UvuXYxnK+QuRjIEIoEMtQoxHbgwO/fpu7LWIqc22c1wzu3wtwLijqlGK6Du0C/
aafcIKU70MdIclTted8fGn92ut3wJIB3Jz/qj/yS11rMPPsBLBq3HSRLEzIsc5K/WqAfSVqdkyuv
WwDMCFUHDfOezC1EmnYC3glLbPXvefIjLnhYeZ4B5naRzKhL0zZJgcxq34Uu3vdN6V93hsvhQFyl
oE4F9yZt7qNxu7xKSTkL01wi2aIsYSlI8Z9NkCJ68zY/QIGBEvmBej3ZlJAHuG55zQ3PDLP51zwF
qpnSPnEbqI6SHlNNtGVen2ctO0EzAOrbVLdbUukOn+XekBSQzRwcn14/gsPXfCzH90KcqSodbx9X
vhXGX/AAp6gCEDQz38rSk7puY8gKDg+o6PrweXfcQqcrRQnSsfbpnvgTJ+1fC8kLm8wNU2G+Uoug
QeuFO32vHeIn/R4jCLTfQakXp60OquvB4WGCLnMe5F5AZaO0K2IKjcVlZ6pSzqhugs2AJB3Qu91O
LERIrRWOEavbchzdqtQ/VVDJ+FWHWdplvmVWR1rYVaAgg4KlY0IrWAQSXXWvG+EtjnrtmcMIkTzp
EDxX3WKEVGvWzY9FDyrfCmiXpGhCuyuFOyx7W1aE9zXpJb1Mv7A+YE7Bq4XQBGjo0rRei5Ma96CE
alHPaHcyuLbnQ7vVNvT20b/xoAsrJQyceSAToXkg6pdDJJo+VdB3AhuaWuLoy04rO5iVhHD4pnOh
dgmCJKgEe9e3d8Vll0aZj4gmlxbmI/QzWx+jVaPbzYDGFBvQLlg2ppsg83cr29kd71q/DDZLs8xn
1acit0RMc2NyMIPgjzo7kTaN9mxmHCTjSu9jaYnJH4pE06BPagHutSfbOgSlQgthGuDsMS6W3EGZ
+i7dTlvTMZ648HOaLLAOpKGMoeJdCe0Fg0kmoIM5FGYO3rLG6yBa6tb3AOjRsthUIW8y79s9mKmB
+u3d8IGbqq3v8E/jTFaRpyL6S5Rbj1QOBC0GTMK6+bfqPX4V/XGT3FDIPQFSZeIc2JWEjW74T8PM
BSa1wIuaFPQTfJX89n7eqs+UwGLYyXZ55D2RqHte2WKWpjhINVC1g9HLNaTR10Ak0UtcCPPlo2ix
IJaoom6isYW8PHh95wpx3GhuqynfGFVzpxTJu9aY+74C7rNXdllcppycZv2AoouCQpIIwt+Tf58F
wL40FMDr0aZPd9Xt8FX7Fp8QYyPkXYIeLavSCW55vdhV30HtChR/VIWFhYzlegwoswTHjeT9ANi2
Wj1r0Q9O5Fk9HWdGmIMpzbEJgTswekWZm1p4bzYb61E5pqL9O3tGfKgjh+Atg6FLHrRx3UnPjDNH
Uyc1mdQJVIb9596lhA9ABNrpG306/a2ekYF5GwkSG9bvggLLm4QUSh0MNMiCjAqK2D90xIBsA96v
0pN+KE4DnhBeNre2Qg1SL1AwkCjDCjuWLoeTWENYmwqYVG8qYBeA+/nSj9YJvcDhst2tnMNza2zP
oRJEQ8l+tyb5Clo78yFwyWlqikAzh7i8CbhLgyYlJkWxGANwEri1lluaZAZkzvQx8eQSaEZ5cpsm
fLnuoZeph4nHrgalCRnRTGZ7i1GMZCuYihj1AvM009n5ww2fZnllXmhphzkIYUrAYa0osRfK8tdM
EW1UknZBWeD2Nzd90TxrY3IjmiYYcqDil00Rr/W3slA6KK5g2A0tK+vkSmchxsomJcExpwvt/yia
qX+h5rOCJjsNpP9ph0moxG4whUSTIthpdyd+r83v/F687GLFObAg0wQMFKJ6ssFcQfiioZaC6N0L
on1WW2gn8BrPlxGSLuVPC+y906uWGoygMfYEnGwbWKHXdtJvFNPsOa+ytW+DwA/vkyGqBIDM0s8j
MShFpdBirwvkGnHS9PM0wHvCyl4aS/ZyoYPGvBXem9XAsbwSQbC+M9NMBtFhtiweiQrNSr2U/UCd
MUENzWKHBJjAzA0MbGhCO9lWHYobFfpVm9ECI9gQmbLbGQHhXIRrO04FX1CkxxTWxSBRPtWxGuFm
8iAjqjqpmIvO0Nf71hR4nQieJeY8ptCrRHMVpFFkMhyq4DAXsp3yKF8urz/srgRcjIbQCPpjplhR
WjH+asEAmZL4DD4IpzRbP5LuZePJ7Hlk0ZfVVkp5DIoSaG3IsMfYypNgxBgbnAjSEcprPEazC0xB
6/Sz1h7NJgfVZYkqA3TINE76vXISF5aZV/jciXKAUeXEa8a7RFdt0vOCF/0aywxwuTbmIoBG5WB0
vYngNaFhCNLcWjmY9XEi3eaXrwPQTxgmDiE9jSpzHNTWiKterRJEr/Gm2Zg7WhlvufP9K95HyakV
SVZwvSFyLA+8BanQsrNajDkr4JGpMzdRb0Rp5HyXlbTSXJhh4koiZ4WkdtCuioFLCH7kbis40II2
wHaXfSm//iACl5SBtzJmA1HnDBXQ7INkK/+iZEdZ/mhlDiBhpX5rYhAfvCRUvRJsnIynR2mja7Mu
YQS2s63P/X1+F2LYt/egQGE5eID8BW6QtWXpEHWVQMmDji9LctrPBKrzAUxOqmrL7V0vf1EtXrF/
7RzpqM6haqbJaFIyXhGgXKhLwEd74j7a5m7zkr2QIyrvm9ImTvMEzBpP02btXOHxDz4LWQZs0GC+
VhoIuS6V0KIrZdT2y83cEbsDkFbikYStLs3EkA8mjbA49rKOx9QQ9An6cAQPgSaY7HDidH4uv5CF
FBhph6UB/ochwOWRqqSmgbs0IFGpxo1FZC8WzXsx6e6vB4g1M6pM3QD8TMhKGTOy3KhaOhAUGKx9
bW2z6LX+GyvByK4FKDWCOKirmcSmwxyjDr7GwDVL+ZDLBjis2/s0UDmD0CsrOTfDZvNElQotj7GS
mHhTdRDy+1jhnVQal5dxGw/an0thoUOdCA3jScNSOiChmhSlLfKcDM91lzq5nB4646uh3BQBYKOS
tCu6hIN4ufS6pXnm2kiDKrLgcChASQ+BCJLygYcRX8mfYIJKKyIa4QixdQMzaNNcEiIVjbjeVSDM
CnUrAXTy4RbzE18E/5e9b2GNWdA4anKTmmAoasrXXA4gYn5UWuJeN7K6a1RoAFh+ZL8sNUYsD4M+
ddB4D1BBK7UDyTiet3IvIcETJWR4uPsgOs4kDGYtaDH4+bGMfecpqLM6OVxjJz1QouruWbar0Oa/
0NfWhVIv+E8BUKZ9l2WEKEbFmiMCMqtC621hBu/X9H5951YgyKcJZCoGgRQMnC1LE1AGmTolA01c
cAw2SGAlu08cTUIdAEzRKLVaM2oP/TFy5xhVXvI54gpgrCwSa9RRRQJiFkknc+WPU4MSBWTAAVYb
0dl5MtSR82RYswDsjnKiJgLFJGNBGqRcTajHS2Wnb5Vs7KCALs3b61u5UijHSPqZGeZqMqpAVHMT
ZihKoZRsFI5u9Z0I6UlU5g8G4UL91rwSFpFPoM0Ct2TjrpjJciZTOqnaHV3xrcJoRL+t3BNzpoMi
6oEPL1y3SWFJMoo4FigUlg4TaENhSA0GbgdH+ow53/lZwFiG4OjoRQPeDDyUaUe+wrnEVj/hT6ss
s7MBmqTAsCqgd+IQTzu/M3nT0ZeJBb4e8Cy0LI6xVLYq3qVJa2gj2DTzpLecViOzC7XxtyKqHqqs
5pKY03PF3DMLc4yzTJBkg/A96APVjfU5R2UK06d02pZKoTW//khdro35ZkXaga9NBUVSowDCkj4P
Sb8t2pLzElm5ns+XxBYfDCnsjcygOzjd6s1dWX1rWx6ObM2GBRCeDHYSYC7Z9mlbN0YmW8iZRAJI
aFnbQCI5psbrqK+dZRWZjIbQo1ElYiZpwnuK5BHYTk86y3JjS63dAyhMh0DLEvNGBJxx18PHiv8t
LNITcFbtQoImCJExaq6eNOB3fG/Ghzb+JIxc9tOVLVwYon9+ZqjJ41wN+ooSV82fJX/8DpgwpKh8
6ZHOFWHQtfLSzcijVVt5AlkLs3T9Z2ZRz5wUY0wtV//auyImByN7ABEpoqWtvs+z1z1BgxXKRO71
beXaZYJ/hxkXMUpmy1VSR53sxsCQTehKj7o9uNBeGCIb9Pr88ulKwMJooWgCIweykovn1whCKa0R
sCCkzJtiHmAp6R+vr41jg62fVDmu9KhDepAOn8L2aQp4k8mrm4czrYByj5a0WaifprZSEguA9zVe
NDtz5MrmTejKu9GZvXa2VcTiYfd3cGp0MOtPsyzeD7dLWqU6KMEUtbaz1rSlMraNWeQErLXkZ2GH
SX6soUpB4Q3eL3ToREd1tG0xeMatuBsP0Yvxom1EN4MywkuzTeA5B/Fb9On6F1w7i+cLZbLjIe8U
DDJjoXVyo87pBsqzNiIoJ/9ZKeXT/cSlhiMINRB2jlIdyFDpBtbZ48APj2RvONnN6PWPEcBx11e0
gpde2mLOuVyqklbLsEXp+ERHcus7sm+AbXlsRXt+KG4MgFyk2G1Ru3X+zuMGiBNKPgKFPU1nHzdW
NyYTdF8IoC69qwFlbO509HlPXWXfeuaslcYO5hKnrIOUvA6IHmRDy5g2EwyazW1DoRjwG80rfZo2
5wMyMIhKo6xj3df7xA28gpdrrqQPC8s0NJxF01FDcWIuAnxRP7ut74sHc6cioOk9QhkPFLvipAtb
zIUxNrNeZIaFCaGe+CQX0MyOPNPgEQHyNpNxnLGCPHUjGsQrOsGOzW+h9NKCdtyYnjue5uRaXFss
if6Ws+0jpBkTAc0Az4KmRdL66gfFhAd+B3pziACJoQ0wPBdJQ0/zhbuAHZU6C219MlYlTa4aoYO7
APnVg5I7uFfxxtKLEyU3cbmHYeV+oFV12mkFkSNqSctV9vE0S6MA0rhuj0Sspq/WxINkCXhAJ7RL
7HRb5UC9B2+cY7GSyizsMs5ZDrUSkhnrrF1NcaAaH37RPlOeFcHTGlubPFF2FUe0kydeh231wwKh
iPYagAnASTFptVTO1tBrDTQ0Q0fcq84YgegQoBZQn+N/VJz+gR/yLnthKMDrmNhBT5t+XOZ81DmZ
yr63wlNDlnJRKJtmx88o1nLShR3mgNB8FLpfsEOnhYN9D6rBytZvKORCcyRgdja8YuvaY29hkvHY
QQuzKMpgkiIE9nRGunzSY9uiEizP8y2Gr/xyw5234q6U+Yr9MIY4QmYIsCmdi25wVoiXoQtAB4n+
rtecfUHmfSREbTQA6RKCtrYNPTW1UQhxcV2Vma2/Ty7abKmXb3ilsXVnRblUw/gNCgfs8z0JrLwt
Y5gd9qcRRa/CaEN4osYkTvaEUTYe/GItIkDwAnkhKOeMC9a5ctAHTY2gISeiUKZU/sjzmEvxIvRv
ACsDiBY6XJe1lj5si6CVjfCENQ0d6RB+rm5zP0Rp2O4PFJl/BHUaoG6+bMsCRk1rPx+d/qXpkQ78
jTh0/lsYNyKdrFSylUcYGxlv5vf4XrtJ7wpHxmh/8FTtjFcotxwqztW8FvzOjTK+1Oq5YAVDjXd8
V+0k6X2yvtdd4AoSryTJMcT2lCC3jiHMYKCHZPDC72aK2dLx0NrgpvmcfdZBCywdEx9ljOu7upYN
nK1PZ3LmROwAP61EMIKNnd2Ylp2WqDT1nHrPCt584UeshOwQiDooWk4hIJowOguY6129xZmkmtT5
Kz2UOgYFXB5qef1Q/nRgliCgwKAamUMaZT+3N4CAU3Ze0503vZfdF99R5o0r7qDaesA7M8rcmJYe
l3NgYlNHAnpnDQLxYMw1MjtxRjBaO2KARwjvrlzLt84/JHNthSTHILiMhSpV7OYpikPVrSL0TtCV
thlylWx5fsPcXhkylDwEOykoEcD0gcJh86gANgSphDvLqVxw6A52VgHzqnvXHXZ1cwG2By8OKqRo
SDInUkjCtjHQn0JIip/HXbSvt+/00gQNvgN6C07UWXtUoteGIhUeBChos9VmdOjrsqLm6ACUqdrR
QXyV3xRtV32QzQhChnqfN3gdtMlmbGzwq8jfQk4taSXM4/EMykK8P8Chyyaa/VCNXdrh8JCyc6ry
qEQBJwqsZQZgegQsHLMzIhWYWeaWkyYImlRpuC1R7Ca6C7Y03M/aif58fpk+qZ9Sx+KhA2jCyiTQ
C6NMOiLm4DeS0oCGvOo1/tLgekmO8auyH19bpzyKvLrpWq8MBtHWRNsUD+cL1zFLi4QqDIYgtMTn
7DYjzqRSOqNHM4KC56r0Rrpc4J/22IqOBlAtVLWxqxqYwScvOoxP3VH5NGxohT3ZSakdvGclBo7L
zcgFVvGMM5F9bkywMlgw3mLSuXujXDDPxMNEQ/Yyb6KdhWpIEdoT+FJeeIdm1Z3Qw8ChwRkFwT0D
kGhIV9UqMJNe8BLez24CFVg0PyGqu6X8e+rN+DXyee+jldkzSz83yiy4aPV+Tg0YFR96V0AV3viW
fHSPqU8SmxxLr/caaL4f8o31PfzoABRPnrjlkjWXPv8NTAVInBNMKZMiQmlG3+tIO+dtv1Xv8tvc
qx2+Au1aeWaxZvp7zl6+YaqIkOCpI4yz1zfmHgqTW/JiHDB5Z4HZTncJKgi+guuOlme4ZYvV1aK/
boLNCwGKhQ2Cm6JruoBE3vievFGW0VRyjGP4Bvy6HT+YhJvwrgV/qmX8p0UmB5TUEJUxAxYn1Q+f
RU+yx20dOySyJY0+vv3EV3gsiKthA8BIQEcklIcgEb/c5KDJgLgcYBQ9Mp9+VKDHWwja0WmZ6hvv
HXHq0bJRQwMZD4bKTjgw5oILpAa0yzMOLoTMf0i+6lgJStx4pzVfKY1fase3EtSBnGmXPYXbGlBr
nhtTC1d+AVuwjfMhyiYRcXKStm03uqTdtyBmQ7VBruyKHOL5M+dSX7viztbMTmoP6PWKXYc19z7a
CV6O5W4Eh3YwMj95QncQz/HN/9Mmc1a7VhqqIIBNcd+9Sm630e8jNEBprc8BM9uRn0ysrvKkEWpA
ZAAyqEtH6ozQNGYB+yrULfhybibMWnIWtfKMAF8zlSH93QRzkbdWTjAXgwCkdCBBm29IbWvf+kO+
zW7oyqLYjtD0z7kjMpchn6qf4pEoAoaCBjbb0p2NBlgu6ETQhNAL9jFeu+8dZEopv93oSS2IiKYt
9xteLJdaBdwUxXDUhzSWy8UEdKfuhpgezZpsVBO0fW7uxn6PA9oZW7VzotKW7aC1icsTALgMRoxx
5qAOUjGUbXtaMoA3kHApZc90qf6T5midi5cF72BeZN1Li+y9GogYVG8UhPtg1N2qvyOoa+YjJ928
fDPBChxIQrsUE84Ys1q6aZG1g24YeGi3lt29qt5UOBTfCBigbtcY1Csxu80rZVyuTAbkGnOl0A2F
KADL7VFGLaRkFAw9C/0U3KhjW+7EIVRsAF1+ubFNZWmokBKoBQAOOC3/7M6cTGHIEmTUXhdREuWh
OAia8AopHA74a2VJBvYJ+CVgVECiw2yjEEZzNJmYXE20Q65/AK1jE217/bxf+j9qz2c2mONeRH2b
dAWgUpjNfYxFANyKWP0aAnU9GNbLdVsX0QszDue2mHQdOlqmUMVQjx7K72r2LYCQ83UDKwcKFkCc
KBkoo9FOzNLx4rJvIFeCaULzOPsYgMO1B72pvfkO1QYPrWbvur3VD3RmjkkmWojjzmkKcyMYoJTo
uTJiu0WEvG5l9ROdWWGiRGVKQL3rGMtqxNEh+rM4bMPqPQ0r57qdy/wX34dOgEEeC69i9AmWu5d2
cjmTHKNuKoQLxVvyJn9FvQp36fypPqSH+DU6Khtwbr0WO8UpIcXKO8NrDgK4HlDrCmg7Lp5XXRZ2
Q5JhilpWadRVggPK25xH46UN0HpDCAOz6LhpwIuzXKRWYtImruCEaV3ag3Zfd+/Xt/HCCfH3AgKN
6AeOGoCSTyn3WXgIAPPXZyi6nZRHxbdiBCsC2SQ7NQIIWtNcpCMcP1wzaaoABKLNgb4tpsCXi6pI
GxWxaQZujPyD8vfZ1YvhmU+S0+xaFDW4BlnPRw8JLORQKkHmjtcwyywUDFJYabEhuPOdAulCq0Bu
GfvG7bxpf6S3En1+oyzGWyb9NudpJbVqIYIAVAcE84V/BLUyzk09ErCy966FqnwMNRsvQkaLKsqj
+jS5EOqFYoLMw/+w+SxjmH2Hp4ZI0tmaiDe0xJMA3pCC+k4sv0VD7oCM/lCO+VMg7647EnvuT0ZB
YKNS2UsUHJg38Kxo09BHM/HS2diIaekGZbZVxpe4f7huaO1jAiarUF/FTAer01FVci0RVQS8YrpV
p2IXjBj3yRr//2XFYpYzZKRP8wBWDPUjStJDNll20OecO3N10xC/LNp7oxjW5UlA3W8yxExCVdiC
2C/5UAFYlbvBxhAm5+Zc3bUzS/SXnB3zUVEmCWwxcMbSMfTsUIaBl1YRJ1xdPNABP8QEDKp2QAip
BlKOpZlCz+bWHAAJKQs7Su36Rnakm2ADtkNHeExAey08DM2WQMT5LxS/6V++PHAov8APEcagviWx
ryozjZGjziNmcXVXTO3GTl3DAPINX3H26kcQOG2yT9fdhI3P0KiQYRBalRZmRQBzXq53KvQ6xhAy
JmZTTwqgsdI9XTdwGSxhAYMPNDvF5wPIeWnBrNO+Qa8kwVMRZLyqIyZYFq3jaV+r3i5FUERx4yV9
Ci42ktpE611HkorG4unJfuYsxQxScaJNv4vtkW3o1GAH30EfchMeVPw/Tui4oJOgu3huj/6eM3sz
EJ5JqM6YmyrsnrjBg+zMzw3SIQHLRfctcWrDxUTDRidcXTP5Ikwj0UbvG7kEisFIKZiT3s1l0Ha5
gOmmuHTaqrALZZfLGNxLBHTB8PrvKwwr4o/C6mXOn6doI0q9PUvlc9aGB1D6egT95cIEx/VTH3c7
PVIcw7qNtNSe5tq2IMsri14aKpwIteJ6GIrBCASweEiJWT7MIAnlXo1CCCLBJerydsZ5u+57FxYw
KEenlDAaivbuxft9SFQUdKMx8lsJdf62c9F75Zi4CEsm5vdNQKMRMxRc0kxOij+aw2Q0RFcx3kH+
6oRh6BTgZbm+kMtDdDIDgjVVxWMPcWnpYGGgKkUbWCKQgPWu8yhZeXFMP6nw6GlXvpgc9dHLVWF8
kgJ8MeOOUVSLSXBEQYtSdcyAHksCfVvoRXqTR01rFy1XGOXCe1FuB+sq3g8yuLPhxMuVNXkUCnkW
AoldGngOGYCBu5ms1g+lJAGRrRAQsVSb69t54RewSck2NQBzJIgfMR+tytou05sK2pvC7EwSJE61
nvMo55lgXhFd2RhhWMJER0ordfAqLly96gIeE7DM3hkAUkG/CUk80gk899hOkKAkhaiAmMOTH6z3
6nV2q4fYjTb1d+1A0XDd5y+gLb2JH9MaRd7IF3zL5VV1Liqg7G+g3/gs/GXVZPZCUNHf0NmUoUx2
QmiyR9vmGDZu5iEJ8dQOlJ+zbpPGBcUM9y1z8Zo6/QYdhWbwqFoY8Wc2HDR2ZhKG+A0aZi3tFhMZ
xWMf2uI+008Ckwm6nE3tFrkD5mePdlJAG6tC3otzF1xAMJgfwuaR4BDR8ibHDxEVFLeHbRQmrhEF
jt76WiTaum7aqfA6JE9BD7L4IfWrIfLAWO+qVelk+bhNmvq7KB0kC9zceu4E8nhUtW4zRz/M+Zch
xuyvZR6hoZIGTaxCoR7b5qJ0HDoA++wjiIBFPQitSkfY8YpiF3hY1iZz5NMyiPOa7lA10WgGIB4G
3Q1UHSs/8rlVP/YknqxRYkoTGB9UKxjntEg2Y/4IB0S5C5/NyW7vjU8Abm7JTQeRFmduwBn5q5hN
EB3hEUEnjVEew4QXs6tam0Z4tuSA19Rb6Bc6fZI4RRf8Ykp8sgKVWLzM0GSGJOfy2M2jIge9BCta
f5i1yBEaxZ4k7sTCxQaCXsiEVgOdy0R5kQX1Zd04ZHKtRL5mk9vw3vCrDRQ5beNB9qkmF+WGvB6e
2dsHDciFQWZdTafnkzFloGKlEwLjsUsLO69frhs5PU3Oc0RUoTEyjXUhVqB2pTN+EeSREk3tSYNo
8CyMEN6C6/mrcFc8Zq+UCRaQt6Py2KPXDC8BV7zqQ4jkW0kQRHkngi7oyk9hR3eKMm5DvSyI3/vm
XtpSBtpwCy7HX7z2TitGoojLAriBi3HxWgmiHKrQqLZLmTGDyy1I3ttKmUZOtnIZAunW/jSkMtkK
1DcAzMA7xo9vIP2+CzbzjqJPs33z0YYQ3kUTUHd7b6LS4jFExDzT7u7FQ+4MvLGyS1dSMNyNRwf4
qvCiO+VVZzeTUo8TGWe4Ul49Zxjtwv9VOafwopOi4c45s3G6mc5s9GrbSmmIr1eWDzkIAWMM9HRf
DDxzflDFVwjS/yX6qIuLn5oFqpgCCZF8skuLe0Weo6COffIWQyEaZEQU1GzuyM0U2ZmIzirPfy6e
OaeVnpmkkeJspYophBqJm9gXH8TaHjzVaTZEx8MCigC01YnOUUrneaA8TtxfnUFkjdNPfWY8HoU0
ArQGUaELm+0o41rt4iZzr4eFi2YKY4adh80VMihTURFfPabwXLD1Y/YMUwWfKteCGJHyYQi2+njd
KFtFYW0y+WjdD3IctyXxg+FFJU+APfSIMwEP33IZyBcew5LIBkkhdVGFY0lqDNz0oq3MvNB9UT8B
5hT5KKSMUVHGO4V9qEQlnqhBWEBZyG8qJ6XyJrPXF+htZtvfxbOm+XbMXMkLPvED6cU7iTXPeGij
9Fk4UvPWUyQdp7eQKqu4rdcqz39N+YfeEsvQDRQWrT6jEmwhsjK3SKrhwWd0TeYrUfM2QdUk1zd1
XWwr63tQzxw/uQC3AeiFEW3IJoF+FOribEM6VvSoAFGu4FU/SkSaxMvQsZVQlrr/HWmQ7aQf+aP0
1jyFX1Vi8wjdLv0U5k8QMHBWAbfBLLbJtUIZ6knwpDH1LQK13GYva0CekZEHr6VFi+W+IpfHUxfu
BCQHRheXp10FMEgNLciYU3httKWoQW2j+yGfSpzmYowlJDWQTsdgEnjT2QpYpaYdiGODyM+09juZ
pe0UdbdDnNnTOPpAiLtDmNmSfNBH0a0EDuHF5Y5aKJtSdJuBgwFN3OUypwTKqpWmEF/SvmFSzWmG
B7zznF4jv5xTLQ3RH3IWPcUwmDCICUNRvpeKzA2yZ81IOEYuDwMd1kV6gd4IwgDbFK7bKJAb2UDs
zGunHueNDgqaZtRuQ/nzQHgzrZfhDPPvYHCBpi+6kDC5XNLUBUIlFl3o16VgVcdEUbNHI28UHlvV
ypWAL4RBf1QxweSDtvfSkBlmoRSaiJv0aSvYoTMUEOdENWQ33VA4T3rU7n/1QqAW0e6B7gl8g61C
163Y5BjCCH0tuQkAWCDlIbc+GU3Heaz+H0v7aYiJl3IZRKLcwRAl30tuVW/cqgiX0saCBgK4zri3
ONci4/Fa0E9h28KibjjlDrILqJHOm8FPjmQn+q0TP3DTlstMabmbjO93KA5GQg+T8oO5AR4MOP0I
uUp2T4Ab+gtlfPp+XUYUag89TxBEGhQJtfSXOdWGOU7m0E93dHpG+xbCWU5MJfflhsfKSnODC2MY
t8IYpIRyp8nkDqbZScZkydjPiXbi9lZIHFm6iRSoWpvvVcwLzGv2VGg2IvpDZQ8S8MvFAdZTiJmG
zQQdyoOIuVzTIVu84XfloQF0SP5cVo6xF12QIP6nyPNf7+N/k4/i/vdlNf/zL/zze1FOdUSADV/+
4/8co/e6aIof7b/of/bnv8b8W3flR/7U1h8f7fGtZP/NxX+Iv/8P++5b+7b4By9vo3Z66D7q6fGj
6dL2ZAS/lP6bf/UP//Fx+luep/Lj37+9F13e0r+N4J7+7Y8/2n3/92/09flf53/9H392+5bhPwOn
YNmy//rHW9P++zdF/yfabkDsmshBFOgkwfmHD/onsvpPREW03qEWAOQMUrLf/pEXdRviP5L+qeND
0Xo1bcjgmv3tH03R0T+SpX9atJmHcrwB5CZyuN/+87MW3+fn9/oHYN/3RZS3zb9/WzoLGhL4O4CY
VlUIFVIaUTZyClMh1apOnAFIfHNUtlmR7svTFEdpq2njV9Hz2cb88QvOLS4vhT8sgp5MglU899jK
Swmh7bCeDTToDPOgiMUmgwz2dROMWvl/bMD3wd6EIg9bd9Hlue0Dy0T0cOPd3Dmp7Oo/AlCwRfbd
aH9gpXanv9f2HhPIvIC9zItOttEEoPcdZCapXMLy+E2pVKZ1HhAnqN/D5i4NFBulg0Opg/KNoIYo
3mYyhmmnH5w1X9gFTxq8DFhpGIewDFOTibpuChMRdvNWcZOg2Ai1dFsQ86BDgE4h3hiXD3KqbUz9
63XLy5wCC0aaC6AirkHwa6JDyRgGk2dBpklG/UwtAnvs0clTjNJL+/65UJQBFN8Bb2D/wmthEg16
9GBxqKB7yVTvol4zM0yvJU5TTt+acez3Rmy2dtgJ971ovNSIxo9NFvNqsStm0UDX6PA8nvMIsctP
K459ZRRRjP7RTGLJHiT5WxJ0DbCDyW5IBlex9upgCO/X9/fiwIAjA/0XUExQlr2LD1uBPbhKJhI7
qaA2itNJbfppSs1s9K/boffCz3vq9B3hQJQlDJyI+JRMKNBJqtdNlcdO0KR2VYD5BDI6hZgfhok3
N0JTiKUpkBBQwi56QyEmMi6jkx59x0qOQUfb2hGemzKCDQ+jcrlv1Agqh8DkgEeQxb6VQKIVkoBx
7qiO/Kg1AuTuI48OdnUleJbIoOhCJZndtAxcwnXXK7FTh0XgCz14Yca5fFNiMXSvf541S6qKuh2m
ApC6szkuia1YxhmHG4SiYwqT0xapg8PnXTeztmsqhTagZgU/YMsDBmBTmDMpMAEgh8+GVj9Vackx
wWSY1NNQ8qdNWVyKCoA8jKcJg9SV4ogv0zdSDU1CRQYZYlVs+7p4mkF9Q/LBStxJ6sC/J1jJtrYm
9MbyTnyU616SnbHFBOAIjm/OD1vZYtRd4TCYnUZxhKWTywRJIQ0xYwe1eluGygJ0aG21ru3rW3x5
PZmgHVUg/QUZOrQG2CuwFUupbaIWg1Lj8K22jNEnbfwMjVvNFRNN8GSx+LCMQv+iZaSyw0KPaluu
umYfaWJyU5Eq2qrxiIE5KI50Rqf8aDskk0OqhO4sduL36z/3Mr5TSgYgwuHk6NGzTx3dIGoKImTs
yvSUjt+N4DZ15P9l7sua5MS1dX8RJ8QML/cBcs6srMFlV9kvRHmSQCAhIRDw68+Xvffd7cKuyth9
X25EvzjaToGQlpbW+ob7yf/4/jCLytBfqwIYDbR7UZdOIuyn19HVTech5aMP2MkQHfp2sBurmvEM
RDq8cIXuBpXrDllvNnmjjTJ4Eu967vVr7VC6nRwuozWp1ZWg+HvIR852SdyBhQd/ZBnym7bzyNR3
ONygm53oid5BLfuFm10f7k1jnZ1QrnMlffnDMgTYM8UahO0Vpn0xEZHTCIR7FI1UANEzC+IyQ02g
kOYKNOwPWx1nCqIJeOiQhlxGlLFsu5kQ+LVyoDNpZprCbhqZFFdqYsthUGnAGY0QiZPThUz9IiGq
XMdz+wbrp52oc5sy6CP31uuuvMzy9FqOcnmKX8onM5eF3wiGl5Ho6TOfxnkt5+joDT70usBpuLIw
lh9pOd7l//8yHiNpSYcBbxXqm8A9zuqTe23i/jgEYI4oOiHb/01cKpKk1ybFEGl9isScNUmZyeBa
A2bR7P1LXTyA5yG23cUyBOfL6zfxOO95JQj2XUjtqfOdaFsX7fh5iNlwJkR3L13XkU05q2xsxrvO
RXCcZY+27PsBYBlnLhWpC8Qzvmy3320zx3pyRZdADZx2DIr1oc6Sokf4I+HaeGSAErS8smb+WuG/
5iH/GtJHkn7BuACH9PrVk9ACWyMg6BnE/bgN2qa4RzMVwqWRD+Ofcqg+FJAgXk28CFbKH1aR73ib
kbM77tI2J9V5Fmrnx/fAuKlHo4r/CuTz7y8D5WNAfRB+0Nt9/XjhHOBuFFg8XmG7b04CuIJMOxyF
BdgqV2b/D4sN6sd/j3XZX7+sZ5XArcCrEH0nVeYT8b9HU7oZS3nllS6x67cZ/2WYxYyTqLHMzsjc
LU2TExXtgQN5YaPgdkrLh8ljQIbI/iXWsl69v7z+EIYAzfoLBnu5pSy/9VxyEzq+xjKPHDC5dMSP
2kuuxdTfdxNOr4v+LS5Dl9dcuhLjDIaLe+khrUGfIyubZjfh2peFkuRhG210RT9KS3dpIQ5Dz7Z1
yq4Epr8oS6+m+NJ/AJICxWpgDpJkEQkpzBrHOQl0PlL6PTbBufbrD7CWKzPwCW5dbeBb4K260s88
Xezfn+TfVtFi7MWKNXJICe8G1Jb9b3aooWACXniSXFmrC/4oNsZimMVidVsrlUUZIVd2Wsdxv4ud
8sWgxJJFXnuIGvhjDtNe1f3ejx04GQsBRcNu2L7/sr8FrMtTXIqIF1eBi2z96y3DY9WRssOnBkbh
TrHhUDrO2nGrD4DsrAsAxq+89p/Gu8QBMAIRuEAJfD1eEhcT9+E4mrOIZwgZ23EErRNrKgo3Izp4
77/dHycZ7Be8HYTLIfO+KJIyZxi6juJbKpvuWFseWDjcd2l5EIG6d6v0po3AGHHn+NSiq5C1U+Jl
k74Wo5cJ2OVTw3wJXC7UM0EfWZxOvIxtb42r8pmJoH80nYcYNTtdfOtwFehPwu9t+6EG+hJqPfXQ
hg/vT8NyRceAYYC4gq8LHgmypcX4hg2TL+FYkovm1pmOFxMTuNRcmevLev11y14GwSdNQ9Rt4ktJ
4/WXHYJG4MpxueSU+4aXq5Cs08HP4vEaoehPAwE9n+KLXpoWS9hoW3vBRR5W58GoACoutpXg+sx7
oR7KoroSDP4wWIhQi68HI70AMJ7XbwU8ANCrtcFgA9mgBpbHIHVKnTe+f2X+fou6mEAUunGAoYQZ
IOwtJpDE1URRHIMS93N6K4pNpD9Cgr5lPWBJxxr44iTcR668kqj/4QWBiMUrIklDPXP5gqVOKSUF
rrB1x8SKdYo8jYUHj2Vey1UhK+fKhP52hKEoc7FwRiEZNaHfnC1FNzqzMbgH8dmesONpNkTsv6zm
XQo/SIbCENAArMXlepdV2UhvxEy2Y/05DPuctnApMulDROSzKaYrU/jHV/plOO/1GrGc+TOjlc4r
p+yzmavDOFwjOCw/0/KVFheQMUGfOnFnrENIh2aR1Ssr4vVQ4GTA+fRfvhBWIm71KKVDWAaFySUW
j/nW0/WErZxyWmXJTCDOFrjr94PSctb+NUh00SkDMR3w79ezFpIm7mxpdR67ssyM4vDDZBDvfX+U
5bxhFIjvIpHATRTYwmVvoMecddbH8hbJbTM8CPs9YA+6/vT+KAtAClrDfw2D3i3wn2B1Lo81EhUN
b6tR5V4NAZmKf+pK+1LHINxG9cGvqjukjBufAGJY90UW62THq+jkQV8ztclHT2CanS6YwLlL72Lb
XfmeCFXLeYguYDlcjFBWB84hXD5gEToJqxvmgDOlSD52k+euGt4P8/dKR2TI3Nq5+DdEDi/WqSnk
B4myVpiZqA/9DLpV7TRndVeFUZ4kVXub0KJnT4wmYX0uK1fEh3YaKvBSzBTOH7w5Hs+1dZ3nSRDo
jsxQQPnSdaqAYIUJ5C2sSVFlL9viApCuqgpUvy7pd1wrfZcAk9n+gMS+dwtvDM0/pu5MXaQk/Xyy
Y/oQV1Wy7mIn/giOdXNvPWaTU+l1NtlFw1AOGWvqmO0628l7TaSfu24XFZD6HMZPxHoD7jsQZb8N
SNPsR6BQ1kR5xc8SWfszrWl740k3PldxCFg0N+0u4Bz4um4O9h0fU5u1g+tCV5PNFHJWMmK50QGB
/05NabSdPJS5chhveGpbCB9VHp3yl5onelOmrncQaGXZ9YC+JjorHRueSZt6wC4UAsosaVXm4FD1
xX4wpX/HTbWpPVBnbFgUB+XyYVPzAFpSSkdPxOEzoCqTS+DPJIL7dIS10VTNHyIuzRn82mJnmQMC
ONfJpgN4oVCVgJNFl8ZAektoK1nBzM6RhbRfu7CeQKjupd0MfWCghlzGt3ow3p0peNuvm7DBmsYn
hXGXM/cfaCG8j6EZO4t6d9mGqxE6vc1+SMR8dHkLyU/lNZg4uHlLpy8zR0MR0O8Iu4MM8sEG4HfO
os9UQtS2aXn8DOJH91MT46+nQd+4HfXyuJ1XjEzqrhmhz4ilWWdjPf5MogblA8YhGkSYcIpMNds2
nA4esU4210H0vW0mVuURIL28muuVU9poHc9x2+WQK/bPqvH4nRs75B7fy9yOZUncm1TNX0MyzxnB
RwPyltaY50BAs5Xjuu6n4qc/jNA5rpI7eSlaSwcM1Qp4HSsDLxeKBE+8m7/Gfhl9rmpfnNzOtutC
XB4Qjlr7QUbtvpTx7OYRdfZe6/1s/UCDymgZ7Bx4uW7pCGGKNHNq/nGK5jarqnYLtgMMifrgoWA/
0qlLBBh6k/M8hvIW0EEYMs/czdTkP86+lrmdp/YQt82Q4y85uyae7EFfbhMOROeOLf5qWLS9d1um
3YTSh5zyuWdyLUbibip3uL0oq+VdBG0X26A+WVukHGo91+Sx9tUA+HqFViRwmaipDwMYM2P5RXS4
GXVh0+djob75RFdrVdbtDRRz5gPuZfy2xg77bseezLkfseBQ6C9zXR1R9XdtnhpB0+d4nDJbNLe1
mT824XNbrG3v2o/wnyTi3kvYKNeJ7QWsB8t+x+A7KLAxBf9gHXSDM+Iq70NPfgazV69I0sM1GjoB
Nfs8e94LCGe4JCOjymKng8q3x80jRyHx2FVd/bErgnLlqipaowHH+MEgtqmhhK23oza9E3nfutKJ
NqXq0n1DERXWdGwywt0b3QKTVptsYrbOaBr+iIfy2NXhQTC6sVMLMGeHDcSDNUuiEX7zdWhoRrwZ
egJAReWJkZ/Am21XoBR6mTsB9+kV3drCUhRlsgT/3s7bgLFdkHRrMad71kA/n6Rfwt7bTBVUS3Hi
13O5GaCyCS7d0xjzFYHcCUuqVe3W5nvf0E6iArLr3GhtgnYdjbAp73eVP2ZuKDNLbNbBDwYnQTZI
ac1uaCP/SVl3XAnRPSOOrdKoJsOBTPSASppGCWv+GSUmB4kf3rF1/Mm043CuIoQFGkHFVM18bDdg
EbhfXWItsjrv1sG6OAQ6mG8I9yPwLipkFsgnUJUZaA/7g0p9S2h4P5O63iVVRJvMFI26bQNTrAen
cvU6EskHn+JLd2HAbqt+diTEOeZ50+tCPYzcQPQ/8WF9LCeP3HlufTEACPjXeY4RSKfie9LBwRdE
ev4Y1EW0n30GbdLiZJjzSYTBcyWxYepgTTr6mSbJXeSLcR13/o5Os7oL+aAelBP7WZqOiLDCsfAF
VqPCkqJ96u5D5ermoKcxuG9S9DncsYDPN0tVkE0xjoi5Lp6MkB4MU/qqXjdC2fFQoHCyTQe6LUbs
8GJ2+p+w7ugJbATLiT0KI6Y7n/Bx6ziNc6IRnns7d018NIIzZzUlc5KXXQPocOAdsOvoKUmks9Ia
WIEO/TRWjZk1kEeaXfdb149PZBij9oCGZbDuB1t8S+NpBJN/JPN2DsO72m8ggImgurK8PZe+nLa4
Nq+ccVyhHrFK+HTATSyDtsLaCIH7XRPkwFfloJ+NuxJibwZuLUWILkafyBw0f/JU1UIGByiP6OCh
o77/Q0NHMItaC1ZhHK+Jjm58wm5Qgt12WPpzbPMZWGR1LoczKIC7vk2jvALefV/Xge5yi7ou1MMi
9aAn3R9qpm2YEb8EZtIm1TM8v6f60LFxcrMgVKC/NmOV6Skda+xp7NKwUJ7e63BfUV9/SkceHi7e
I1lPhKfyRIg6PY40nHOFCmiG9UygoN2BMSomVIovkKiMsXnHLJ0fU4YJmWTBqufah7UlMiKVDFki
WAm4ajzvCtrHsGtwv1Hii2+dnAfIU7vtM4LVC3ppLboUJuhW6ZhO99Rz7G6OGnWunaGKYUJHRsDG
isk/O37dyMyl4wSQVcptvdIT97KxSmQLBk7BUZZy5M0YT9DsC/3qo8O1hL7mUI27Ou3jHDRzy7OR
hLrceQr4YaghpfRczSr5onRrt2MazilOlRCKpB6UATvAAQREpocyVWFeh/IphW5vVUXPXdxGMNdw
Ypt5w3gynrMPW/VhTFz5pYxDs62DWW3ayHFjzJ61a4gt23MTNdMdE9A4hRn8k18ZddPGzm4U0rLV
yMJmG7ccLNNmorfuKGWZxwjWju9UmTsUzZx5cm43RMBvNqzQTVW2JatJpdWNaUqZwSWOPlNPIkcp
ygRhFNKirRGsgsPU/DmYprMYu6TaRdTfsQQkM5+C/Jvg0nlnbGJOBR+rbzAgFisikIajJD3eF0Gx
jQd5dEOjHiSj5WpCMXBlWMB3Tc/YSSR2bxhIIGhlgDA/N5812MxW1JqtFb9viuRRtKK7TYv4qXFK
mlHhb+aw7dB5GEMAatD8cAI+NM90xqwc627g2xZHRI6wVpw7HkCgah5u04Z9SHgoV810gbcOHEj6
VkTNg+8izc049lImkQY7WVoHD5XyavD4HMihT1IfE491z/U0PtDavfeL8cmZ/K2Na0N3dY2QU5t1
6Atcu1pBoxcYMPvDGkIcPsRoiVvd+SXOG1Ps9RwMd6WRF4XE0CnSjCdCf7VMqCdTJPqhRe57qzqB
a043t4/giB8nZ2jAf7TtQ1mmoGgas/W5iVdStvznDLfevtDjc9vGTZ3FJZpBqg4+sbAaUS/yXuK+
/NE083iCTRht12kZFgcd9zcl3N+27oiXkMJDHYaXn3xfShCH+2ZlR4dDdAKMkN7WRxrK8JbWlbcN
Q95nwYCMvJvKMyXkZLS3TmcXZxuunh/UzBS0VcaRZw6IgZUsXyLN8mho4586jlCMBFnitumTQ1Ty
dZtEGxQc8ghYmaCXztZUSAlq5cuTdX2xG2Q6bKIEpJHITQSO4kSvUnjsgluGMLBy2vmyH3PJortp
TEGb99RNXEc1OtJcVVk4NmabctQsbFvj7PYALRmOfjhIlo+62EZj5MG4zfwcK4mGEpm0grbYSJot
981E8xj3km89jQvI31gvDxSzX3SBZCgs6dfIG8HaKShF7tw9pKn8ItQEVT1C5+aktLYZYshksAEY
3+ve7W9UizwLCNrxNoX0/SoJ21FuqjQas6gnA1+VnFD0+dGPyNKCDevWjTYqQDc7KBFP41FrlY9z
IX56PnP2emzT9VCpCnw+GjOzrnxE1SbVKHyrUq493hBATky1dsvuq5hwXTdF+cTTYsgqi6RqKhWC
OGdDu6l1H+yA/uYrNEpx3ZN8/CSClGeBdM505D+l12u4KtV1vQmjqbktQTL3dgZhlOUw0kEq6hqU
eVeRVRIMYeWJl9mmqTrg5lzQYzgB8v0kOpfADkYoXzQ7HpbpQ1pcIGC4ZtIRvo3JUOdlYRq+S22v
x9yPlVBxluLMNDe8MTG67cWYmlXacjzb5KY8etCoDvsbdHQH+CRMJN2HEPvPmWdnhYXqRqLIHSY6
u0MtNQkzXRlIK8DObN3Xkz89lRBPDXIaWjwANFy7DP1hmrUmiTNuRNpkFIIzxZMnmwHiCwGzausy
t9KZ38fti4rghZxVnIs6rxtXfKySmcIye5ymj+gfcn8bTS3EyMzFZxsfywcHs6vNhzSi/efeCwsB
vZCGTqfZF0P/2dKEghbCdPKJNfMAIVtZj/7XsmzTO1w4JIJxW/n+LfKQ2H5ivYd/TksQIIvSmZJP
g0NFccsg7ZVktB3j8lT1XUTP0p9IuEJUgv4tgQguTiJzaiVzd6O2D1bIee8IFSLJ0z+04WPOQkBG
oeGPK1YGSI32Dw0XKn2SeMj+iC5XLXKn9dMt52G6hdh4b3bjXJoVanUi89oQ/tA4s4sIizA9T4Gx
N4D2vFgXkrCOa1aFUB6cwRwAbjMENP7Naqo/gnfLTq2ealy2XBAKux4uSaE0wfixHPzQDtu2eHTA
Dir1oYwkruDQEEMEaKMChSi7wXnXDuwsGZTGIZxD1Qcw7PzigCqOB+NRSQ84RIcVDXB/JVuX3Icc
F+KRknpcw2Q6bnZsXoUhFE4trmpO564KBi2OKOyh3eCVyamY5kSBVwJJ0MSfxQoTfYbU+tEvYWBD
pqOvn4L4yzSn+axdSFqCjHampfbre629qNhVTW77fJ6x3M6GhRAxFOEqnu8woHy2nttu7FB94RUS
fZBZcMm6mYsnnawcVMiD8ThBAHbFqhDF1kqrDauCryh1OLkdJghmgZZ9arvyxBQxNwb3OZDVWwez
FFnTX1SYQDIejc14SbbDOJMfHZqRfVaGcwFTdD/RjzVuASHHfpvQ5x70EeZc/gNoHOqT9dTH9oha
oD7FkMDDIdni1yEGC93FxjHByfNNWxMoQnYr2pA199xzpCoqEMWj1Nm0ENt3NzXhxW0ZRVPmQcxj
hbt6lfVoZDDnqwd1wEiMgNqbOSeIrWLus0q0+cRFZlx3bQcRIajXcJAbypxYcTlystiH62YL5MM+
TGeQ0ksdNQ669WWKuEZLhQJlxO4n0vjOJtCSmZsmdA7M876k8zR+i2nNV9JzWogWWz9hORYkNJtj
Eb0I7qDcIiTKMRptPnFKeGn0xhlrtvaw51ZD6kGthdRTd6Zcwf9m9gvgCKGHgql3Yygeqjh4NNN4
bJoB5jgk+qw69m3kZB/rAmTZMgA5ey0pFv3ZmdwpUz17VICvtmsL3acu8Leo5T4ZhSvYroHcS4x6
FYtWMYAQZ1cIPxM4ldccW+UR2Sh9MGm7CWuI56wLVoR7z0X9abbEv02mrtOb2qEKhFbVDONjEMkg
Q91L5aWbFHbVxd2aUPM4RqKNvvYuKU4VT2KUP8ow93Em594MSdkgazpEOnhSxKJw9n3o3HDeuRvJ
9MHK4TxocAoKkR56p23PPQnWQhJ3NfVJx1ehmcGMXAEGqzqeJZT7MChzQJJBFXg2K0MdrKpZhDet
0nAZRcLw4ha2goh1K8PTZOl2LIn/AwBAM2wCM/aP1m2HgxNzgvLvQJpTE5eEnpPShUtWN3fgSdbO
k+QVO41OTMQtF2RCYmfGYt8nSsNSV3u9crK40P18GMKOnHygNpN1UchOIEFgWGE1bCD4gJx2w1Gz
kFk6c/HIOMzbZhaxJ8n8Spw65kknT3itvDWNPG5vp2Kg1Xb2png6uC19JJ7wIAVOPEQ/1M1CtuEm
0p8G6sSoNkDMFdUD2JitEJEq+Ap5SX9GaDO3dVWJvSCtOVeOcTccj3OyFNXdbZFwuIAU3EgQ3P1O
u5+nBAKjyabq4lGJDa2dqVU/q9iSaQAkeU5xdmWyb3Gz/GxL2NaJbwArXC4/fROz9Jn0FLhEd8OK
Gb+QbnzcsfptaubI347CjYutL1wuctfRd2Oj2PcxHqdHl7HaO1NT14+hr7tqBweP7vKjTRWuPaiL
xNEuHZp+LqGA12GWHBIUdZMNow1rnmHXTrv32wbLojzWy18YSiirgPUFyvzrFojrBTNjEi2QzmgY
kfYohjd5lD4W48P7Ay0b0JeB0N+/KAATaPwElwf5BRjjjcqkwYDuEZoAJo8rDxogbvXEWfSE+yWs
zBhy+HAIrjUX/9DjQRcJ1BE0kQhMkxYtTQZKMnVqNJKGpqm3RFN+bibZXoFALTEFl7e72MChTRtD
5Xg5jdQ4Bp8W08iCKMeXz2njqc0cJxvRRMPeDET8k65SAhgpOoxQFUsWDXVmmk712JG4zrnNrhUo
gg1TK/YaoJrcByzoykK59MJe99bhhgr85kU4EJDjJdfLtbEvvRaXg6Sr4CI/5XDbPlc6RWo37exk
NhPTXw2vn99fNr+vT9hbAuN7YSegzR0uWnQlNqDisUa3u222+Lqr0bA87KKHwlwTU/vjUAH06KAu
BgW3ZVN/FIp7wyXxb1Bl4aizAh7iamStV9bK7zsBKAgAObEYIcyEr/d6JwgUkNOuBXjgYoiCxsfK
QOlPuPPaaraajHs5dq4slt9AwTE2N4QqLhAbiI6gs/p6zMRGvnZi7L7eDaCdMrpbw1x+SS3QfCIf
O5d/7iTk/lAmVAR5IMcl2DcPVYXuwPsf9Le3B5kbhE/wt8BXABf5sl9/iQOD4yLgXRrjYYm39e+l
JTmK75mvkf7UO3GN4/Lbur2MF6LtCtYHJGSWKkUhKsdESw9FuHV9Z45zpiBSNz2Z7fuv9VsAwDCX
dvUFjg6t6HixHUWExDzCYQx9H2jMgZUBE7FiemhD5zEUZZkn3rD6fxvRez2RqfCTxkNZPI/q77oG
CaB2UI5ETc8xmwp2ou+PtoTDAboeXFATQNAiiKNhvlhBQBYpQxPATlrZH9yoOPuQpGiR++HaIenO
m9MNbZ0Na/9tYf1vLuLdv2LMgvy4+OP/eZQN/lvSG1/RIrc/5IVD2C3/0v+HHEggZH+Z/AvH8hUJ
8o6VNToYpfjR/UqF/Otf/YsLCXbR/0SgfoDViK+BgxuL/l9cSCBk/wfh4yJRCqzQpX78Hy6kR/4H
Ak1YpQiiwCdfTET/TYUEfxJCsCCSQAcP6jH4xP+cCgkQeoBnAo9tEdascdDcC5v5NEZ2H9jxm1ej
SN+A7JPPrl2H4Fptipl8/WVq/r04fqVBvt53f4+2SCdgIUNpWaTTqffMd2Rnn8dyfA6IeHSi8KVy
+yvyBe7rNOLvcRZgQTKVjBauGk9UBtMMtkzq3o86pmfkmuY+Qrp4D2JFcpQiiNHNESj8q4GxG2j/
N9A/k4I8jB46J1kdNujXvf/yr0F1fz/UIoainDvZUrMJlWD9ApYdKklwLDr4bXpNu/v1mfj3CFgs
v0ZpqcEDk+CKnFyn2KnYnjS4Dbh2TJ9RbYyvwHDeGmQRwQpv4pYkTbKPTZIP0A1EIgOxDCjt/8MB
FkE5aJDdl6EaTk6d8u9e4I077YEFE81Jc28Gh+Tvf4+FbMnf07XIomPa6CQuW3tK21h9DKSUmxg1
FJRmErREJUwH2yAwudLE3bVqIi9RzfoNNmkoViVx+pOTluxJIafxcjrY6sGOaUWyTnvl7RSC2JUN
ScAPTA3q/v1HXsT1/zzyEnSHMoDf+MwMp6qe2EtqIm8VtpQ8otAHNcEERiAXyHHUPE9eiz4eThiW
iVL511To35qzaHGgAO83AxIkh1PNW/Sv2J3yu2+STDvwgdDdVXmvwjsbPCVeu4UWLMAXyaqs0nU4
oNcRwvHGRTW6C+4vJURHVNsyvjI1b+yuC2P917WPqlisUPwZTsN0R+iGJDdAQrw/62+s+GgRtYKh
A1giwrZiCUTG49sGjaK568G/veYN9Ea8WgrnzH1X8cDFklcNKmxm3ffmyiJ/69kXQYeh6OioGr9M
208tSr2wVMmr4pzqa+HgrUdfxByPMBt5DiYHcOQAZnL2v1Iq/XulL8IMgGqp9MrLg7v3BBM+FFe0
tN9aKIvwEoFG6iaWJUc1ORU6Mvyma8I9V+IaGPKtARZhpUm9gbI+KmE7ogHDGATJgibS68BMd+8v
yDeO0eX1KqzLrlV+Gx97QvaB06ABXqbfpSMOc0j3wOJcu4m8sXp+Sx8lsDSDBgyopOnWwOwNLNy1
4Sz34s/vv8oby2d5replUwK/7AFo1Pe7ehRbJZsrycZbP73YtkRBvXkKTXIEW77fVJz88FGivnKY
v/Xjl4//y4XIkSklBi2UY0E8RDGWdKt6IlfgyG+soKWBQ63csmFtHKOZ7J4gAvkAFfS7YlIP78/5
Wz+/2LKANbiuUxYQxSvjh66cNiBK3oOtvvlnP7/YucNIcePSYXSUFhZNbnEcUFLOXAAX3v/9t6Z+
sYEB2eOj09LoqPo+d/lHreyVJ3992/1PzFlWSyqiPCtmER2ZiNxVqItPSWA/U07PqH5+mDo/yVii
/9kmDhY1EqeYjLBtEaLzjYYECt3bkrYQvKwf0BRoVt0wX3mrN6LFUgO8A7NY+RwDSdkcFQH6C5yS
jBZo0yugntz2v/So+c/8LQ38uq6yUCvDSBV1uyweMEyRBPNKGnkwZXytmPbGAlgWJd1ScAsccHg0
gZdmXjoCGubPVw7Mt358sbFBHjFMK6yuRjkAIskURmOku2aneYk9f9fl/p6hy6i/hA1tOSyJysuj
Jy+ifgn6G9p+HqYrwfStX19s7FpC36wUJeKGvBfmBsfcxgK413fj6v2t90bkCBZbGyIQ1hMTIgdA
WmxXDPIHr5weE0SjK1TJt15hsblF41B4g6RYrN4kthAnR41psjIjsiNbVXj/8CsvzmiSWn8IRgtk
XKRQUKNxVkn18o8maaljWQ+K0aBV8XEokuRSnFvj3p1ux/9bY0GB5M/yRW98hSXLwmtmBg0qGh+B
5p4y2RQQ/gN4sO6aKzXPN/bAUqKCoeMKqLsTHYEqr7KaAA4e2WvWBG/9+OXL/7IFYs+tAHcvoqPr
NU5mdVuiU1ZdyRrfWD5LtUSgDwAosWl01Ohqzsz5DDgwBF+1C0SAc03K4q35X2ziyad+G8gY01P6
H23vfR6oevFccc0f4q3fX2zjSVYWGNEkOpaAmlG9qoD8Iv28e395vjVFiz0MdHkpG4gaHbtyL8t7
ZcxtE8Qrx7nGxX3r8Zdb2BSzZLiEHhtTfhO+Tp8bTvUH0BOv0VPeGmGxe9G3BfG3xwcIWEdXnS+K
lRxGCB/o8Voj6o1ZWspQ9Br0kq7ESwzFS9g5G+2hnV3RfC6q9fvf4Y19sHR5ALSJTkHUtifg4M0n
nyb+No14t3//1xfkwP+cNH/ZsvyyzahvjNMHISRuWQ2/u9A0IHMMdf0liZziTMwYPw11JMTamesB
IPPEaQCejLvhkVW+ufIUCxuIv59isdkBSk1g29PJk2O7al1Tq7+6hoCZXNBGoSlbweodnnkwSg0C
5385u67dyHVs+0UClMOrUpVKlRzb3S+C7e5WpjJF6evvKmPuGZunVMIYB5gBjIZYTJvk3itYdq0W
uDNYpdIpm0KQ1U2d91OYqEZ6lw9AURUwvwJGEY5tLswQo3MKax8AmaPJVsHndNMkYi2Ar4awr2mz
emgvXAs/pNo/DSWxKGshyNWidN7GM1xnjLiHI8wM7C4lCSIkKBOyBj+mGn7taQdQ9ErigZNq+O/w
cZEmL1kMQC0p9tSg7hjRF4a6VkWjHaR1DtSK3TzJdoJy6PGz2so4sI7ZXQJYoqRvhlQ+6zPVbTiG
p/btVbWw8T6m+dNIIJGTmiAZFfuYSnTXq40WSAB4HjOra1a2BVf8+m+fufik6FMu5kJd7CWtNrsj
Svp0tvOiKHHNaPUtyeMpc1XctsAJmyiAPhfxTCRqkYrrWKIe0rKe9hIQAL9v95kTUv//H4Ty19cD
C+ItFAAaMoWarfk4zN3Uuz+bUNHrgshGy5s1nvJC2hp5xK8tTUMeFXmKloBxtV6Kn/lujlzzbHjd
u/JXB9cxdqTMjd9WOnZ9Xct8UU9qsY+qGM2ZB+MUHxkwjS5FKhOWXu/ZcXJlH/BQQBS9ZMtWXrbX
g95HOePz4Q8ZL4OCNzKFMVMftJg+Tr36uNKd64sT0kFfR09KgeiUcT0NGw8vZqf0Oufi4wVBPgdk
Pu8isP2/FZ//uyS4I06vS0hZgpQWAsd26mvjrKZ5butg4AijuCYkvNQf7pSz8HAbZivH9DTiOROF
uzYF+UAFier2gC0dcVwnkihvaA909b5WBdnGizdxFQ013TmC2dpQDWv5/A8byCuPno9c8qeoUfa1
QEGDJXtkI/NfCPZkJ4pdsQOEXAJUUJ4HFwWa1u70PN5OiCc+sh8xOCWs3Vd0Kp8jrWE7Mk31X6CU
REhfiwLkRdQol0DkKik9o4YuAcZqmHEIMM547kHeCgswMl9I1kvOkMXQwUysfvrWKwVlu69LrRNa
lba6yUKgXQHO+9X0YDsOc2DF/5sq2z8rjNfN7VREvcm0WNi3AQB4dpkA/S8/3J75y8/894SA2/v1
549EFzroAkzhQIf+Z5/XBJukzZVTDIHpPcId85tIAudFGUDehZ/RSsS5vqLhDPO1XZaCJIWreL4v
rJOU5/ukOqdGs5LXXVjOvIzEYIoQJFHLfA9KhQiO8FRt4bmkugTnZNgCKLYiNXw9hCm8lA4oZdY8
ZFW+p22vOhVgkLUyrKUVlwo8EnfY9APY+uNMqn1tVdsoGx0lQZJ6/qsB6t8qJ8tEzheUIuH59kpY
GjTuxBm6KmtMo6z2eq/YYgqVAPmB5AD0r5Vllhq4jOKnvW8NdWLMMI/Z69kuAZEC4F0QTgh26+0O
LJyZgIp8bYCMKevhcAJgsGzObzPgy36LGpkLmCrZjtDrAklKEF+UUZv2dQasZ2HCZrQC6vkJ9B7J
7WuaQceuLVdOuKUO86eQGqsD+IFkn4GrX0zjqa7E95xp+yEt1p7Q8iVE/3sDKx+X/k+jatZNoyVD
CwaJw1xYdMFmgfiqZ/iSWzlAWzlgcwR0QzftgWwEeIHeHuwP+M21drkjCdW/COVYXOd7d/I0/02C
pUsDD4vK+UPtH/v9UXFenx5GO/FEu7Vl++H372ElY7MQO3jVh7apesWqsmrfjNmmY1S1azbeSTL1
b/dtYVuLl0vSpyGNWB0pImPZRZarfpVTifjQ4lJXgsZCDpb3iwBZRElF+MTvY/GQx/A2gLq8epfP
76s4tYV1d9HM/vz7ixYqLfGAFgYBNsREE5gt9qBtisqdCVbuynZbmgUuXjArJ5bUXIIsBT05xf3Q
wrPV/F4IF7lgAVLrBEJzke9hHeSWwm8KNr4JUG29piWzNEhcsABXVxa7yxmRMOAijNQFbd+toKZk
3X9vFXG7X0PhFgoUA9lbqXLXkSrQDHll8y0tUO66NiYWKF1QXgnHVu/3QJV7gxAJKxeapXnlNnaH
p1wm6Wm2F5P6D2inP/q4DCI5k7+1biDB9HV1tiLWJxGLbM9i6cBS+U8WSTvgpP7cHnbObPaf6xKP
lDQmg8SxhQt57wLL7hV+6mF9Bt2Rngp33r4XtuhLpdu/tvAM7P+QzWAPDsSevcJZw9xdnx/oz33t
ItQnCqFkeH5Ap+IuFbUNEdvgdvcWPv2h0fIpNk1QPusyhssguLjVQybgAAPzYPjWwgJa9+sPzycQ
s+TBYKGASjVDnree/4MG/B8z1TKvxgfxuwZPCh28HvUOssq2Wu/6NZvB63sZIjVff3aXa6gvyRIL
zflQ5r9z5ai2P+tsZUNcD9iyyW1kkEoq4HYKK0y035NS2+0I1kyU27TskVd+vj2vS41wWzqmPU0s
C/yZmYLiLwu2ae6hiOJPamuzZGVvLI0Tt7WLjkCuM8Uz0hgkqBG850O/l9X31BBXerHQgMHtbdqJ
GhRksH4kxGk2a6XT1N2+zevfomh+D1QBUaavsz2NTacC3cPCqH4HQ29vJcyd+9y/PRHXwx8gx1+/
PlLQQuReYyF0+x2hoG6C3EeycnNZyGjBDejr12lCSR3XYLepm+ivRe3xUB06GAxaf7tHYBAf1jxX
OIntf6Igb9eUDxnY6hinMAl6GQZ4897wdYe4BIbm0sY4RCdtV/42fRD8NuUK1nIhNhmXv3+KTY08
KQ3u+OhcQQsw8dTcEYn2dHteFoeO2+RFopeiEKNHTWvPvuJmvh6IATAu+9aeQhgXr8zRUi+47V6C
TaZEIxZAKsF2WX2xulXE3OWn/vvOLPMYczpVignJIxZ2lpId8w48V4ngHVcoWQR7Dk3PHZZC3PZi
N34oGr1wTRZJgZRM4kMtwlnXhA7yHnoi6RZkY/WHlddjUEJxaF9lEO8tR6lzpClRjnU2pi6S/VZv
16nRr1Wjrr+woMnNzYGFS00pQ0skmEAy2Y5ZUtdQ+ZFVEMV0uQxLUxkOVcr0YETcgpRdO/ty1dIX
5Ksj6kFbh/5IUb56imaUaG6vi6uBEz+Jm66R1PCFiEGNqygqoL1suSSbj0A5PHeVBmpsqUWb2y1d
31NoiovROUyxhRwqJUGmooIxprN6r7Aalg2mZjIvykl5FyuN+kK04m8yEr+bdWeY5rMis2wrRV1v
YwDoD5SnyOM89KJdIfKChllGEZSWpWhlp1yC7b9WGfQYuZ8pNSn4umLa78x+Ho89yZJzOyaqY+RF
AtYgjQNFzTvdpg0DlEiFKsvt8VmYiY88xqftPw5NnnaTOOx6IILzpjI9q5mQOCrOkJGmzmwOKzXp
hYb4JCJGczaMCA0VoNRCxMzJ1aORyrbe/FSghfu93nBH2VQkIKMUCqieRhUC3pDZwALDBYERj0Es
2+7VZCVsLnSHz1Y1EWQ6ZlZ1Oyqpopea5c+k7MBv7e9bOQdkdtbWEKAf+/Ta0rj8hE9TJFErqZQo
icMo0sC3j2eQdL1Ry6a/EIsHt3zSs/b3rE5R7ylxnZ9LSDa+TiwxTmDFNrGnoPYP6rKYUWKro6Zu
LV2bTnVc0mCmGWqHcyxAS8ls1PdBN+Z3U45z4mYXHTrInykrlf2rERoGvdzU1LWoD2ottTszzatj
V0wa5KRXMefX8274PHe/GGKzhFSe0ez6KQO/3zTn4ZgzMOOgIRc1YD2rinDOcgpZunq2DL9T+hQi
Pw1p/95eeldvUdjA3CWhEzQCnJE27KD8JD4AFgkfI6MVjmY7ghuNd+XKhr161UE7l79/Wg1pVksJ
NQYKZ0xBeAQFGZBtS1LtpIiElVi0MFUfB8mnJpQk1odZlNtdjCzVq1bCXRz6OdHL7YFa+jp3HDEF
VwJ9aBAIZk33e5lYRyVu1JUwszQN3MlSQprByiOoj0GyN9k0syI/QPPM2MF2I7dLhdGf3+oFnxAq
20LTO8FsduC5tg5oPqOD5MT5ex/n1pKhFRCYoz2KIaPh4NXiGsKf21+W1IXh52X5IYgrj0ATxGH4
S7BfUBK1S/u34ZrO6Gj24eD+Sm2/sQ8vYegefPx3CgI/8A+uezg8nu5LVBeDe/t9s/mzuf8TIGv4
p/f2500Q2JvgMbCDP3vTdrxNYXvH3c7zvKftFv/3c/fgbHeb487Bd1w33Dr4N56zc7bhwfX9F/fu
8s8cx31x3a37soUW38p2WQwMl3H4tJgNA7IJbETcAZO4/5WCgHoXQY3MJaaS4qAn+klKa7BfDMg0
kKyETQs4d4+3R3tprLmlrkxxlKSNaATtaGz0uHPyKV1ZIku3OpFb6NM4a0kHFb5gArSbpYLdF8JW
pG+5rjjR3GxV4X5M6fniU4XGZSN9giq7J+mZe7tvC3HoQq77PK4KgUQUCMgthAJFNUDqT3qpJaF8
F1CXfL/dxNLwcS9fERyYkvWGEYjQHqjkZw2iQ7e//HF5//eZiu359dcLIqRX5FZtd2Dw1luzzn/l
FksKx0iUKbPFTJL+DExN4i0UuyqIK9Sg6KhT8VhFqf6XGQbdGKSCAEya5Z0I/GGUwRSvkVymzVD4
yF3cFsftyFTlkjaB65EotK8tnaHcNs3VDGlUrU1kWzWoOjrqIKOLUIG1R6sbN1AWk1CW0lC5SzsU
9hI2pidojkD4ZJbIdqZJzpDOgNZBVQrWH6uCy3aRqcj76NA+QFodtHiY7iT4FcBuNaFpEWszKao1
2YM5RMSZAbrp8AJICNK/6jiGUtPmHoRW8C8yXR5O0KSMXAiHzR50f/SjGFf00Uw0xY3aPnIh1ggS
daUVLzAWJye90ymUX8zE6yBoAflHQYyfyghilaMCLz/GWsXJIHOw1yFwsTJ91xcG1OC/zl5m0UKC
TlO76+KeQAxGhI7jTPJ8zaph4ft8NjJNWSInddbuIHOUnqMszp2UNGupqetHFAxyvv56HQmXZMQE
Bppyz8z7GWI7prBTszV1cs4D4T9pBBF+C18b0DIoX5owEwiY1RyHUdhARCboKisQJMuJTegiVa1b
Vso5boGIl3PIn5RrWb2loeOuJ7FuzqpeSAhLBO+j9tTFzytbFj/+2o7l5nwSpRHq/3W7y2uh22SK
NW0ryEKeDKOXj7QRC2QmNcu73djSFHGBGxS9GaIlebmr5aINAejsDxV0S0PgpCHs10BExr3d0PUo
CvO2r1OVQHpPgx50E4q1+KeCHEsvaZA4jteedwsd4d/+BmPQp9d0a6fNulfBu8DVi/QotcZR75va
v92JhUZ44A70PA2Gh4MR1JLb0DdIs9jdcKzebn/9OhISy5k7aVia0+oC895pFrLmUC/VoJQmNRdt
3DnDCeS0gEqCNqkrUHGo6UW3PEtjubHlflA3JM2HNXWD648+kTcVifuRKqSDsHtGzcqHkln6xuCf
COUPnbVePNMynKV+3Nzu+MLa4EEq2mzWMNBCnBAJlAj7GrUd5U4wtJUH2cfL5MqO4iEqFDi9mdS9
EbDKAEKlkOsxdqaEtT9wZ2J7DdpbAVzl+3upZC1A3ozJYVyqUwAQGOz/RgJVppIwuMJWgvLMVMqc
mJTxys9bWFQ8xgVE3lSHaUq9s6LG2M4R6k1JQudDPSudDPqmteZXtTCpfHEmZkVcKLpW7FDWguwq
jfCIFFheBroOdWUpwTWxHifduT2pC/GRL9YwkZZaWugt4FA520ZS1W0GozK2t7++tGS4cFKZlMZE
jNvdAKF9G8e4bXRmbVdUWvn5S7PC3zqLvmt7TW124Fl5qvUsQYBciU+z9fy9DnB7PYEuMFOAOd/R
dF+KFRSa3lXjW9Qg1C64+2TJDKkZRtLuQM8jx14QWj9LoCd5+6dfMg1XthNfRtFac86LcaQ7hjJT
LL+ksFaErYvdG74a+fGsrlS2FlYQX0mxzGHo4NyK3Kk1TI4OdnMI/wXBv92Lpa9zl5NEb1tlyCCK
OZS0Ow3Y7wh2ab0yRgvLh6+kiLQuYpnN2c4UhQ1EupDNappD1cyNA7PnNQuQhV3Al1G6CVz64qKK
D83nbaXNkFo1IjAYW/Z+e5Aur4RrU30ZvE9vShhY67rC+mxXyRCrhUYpJGjh+lB4pFPSt6xOYJbR
1G+448H7o07oGnFlaYlx21shut63ZQz4UwX5zKwY3i2AV50GfA1b05PEtRoYciQC1Npvd3RpNXDb
fYwAy+yyXgsgbxXZcWX2Xj3K1UqI/wDg/2scJZnX74KASEzmGVUbzSaBecde4GB41HfmprITp3ES
0DVPxpHa0Ft085+Q+9R9Ydc9wjd27SFxiStXfgGvxzCLidwDoc/C3O5dlA0d5ESKoLQr+/To3Qep
/Vb4BK7rm/3P18mVHJStRPv1fMElX0BaGZBSqS+4preGIb+6dqE4c5n6z0urHEYT6nQsFFU/obJt
0SdJHle6u4A7g//b16/D90UwOx3dFbadx1w4+20hl2ELzp/eNlDT7D28B+zcBRkNpTlxLWItjfIl
HHzqlEgGOFOoqAJC7N0fPPAb9tqlHIj/Jm9C5gkqsk4W9C5KUjYuj57mDraCSYAAq10Ar1859bbf
Ybn/yo76O/SotcnWnMSLVtb5giyGzAs4JGrcMrnCL2yxCqR9HBK/cgyn9UaMSbqPN3BSACKuR5sx
9E2929trabK5ONIzoTFSNmA6UPOr4toF/lmXnm5//OrexUriggUdVHOKLptrUH2IXhT07fZ3F+Dg
kFT7OptZNMjCnOPD9D1+xuvbviwkxR2O6Tba/Grs1I49MGucwWV/ld1lpnbjPrPrQ7dyy/mgWF3b
tdwtwWwNkkcmfoGGtqON7OXbBHyB2Ou30T7aIyK6rWcdRB/IUC/zBDfyTE8Jen9wyh9rO1VZWtXc
dQIioQR1OYBjxrvJGzf1KdrR/exKiCIFVg8NoZpyLwdyUG+J/QqxOSfZ4R15qnfdSd4SRztr7sqU
XOb0yoDwghJNQ1mGCgQLDZgTIYDF9waK7RdkZ7+ttzm21S/hVzTYyVFyJttyu1B4bLZrzSuXmb/W
PBe0WkqAayKXFeGqzstgj3bqRo65SX5n53irUXs6KiFq80+Rb566PX1V/dKtfPD0MTtQKvZkW3DX
5uV6ZlSCp97X9YlCY2GmyQVFgTzbqX+sYZjzQz8bTzGgG/vuBAWwN2ktDbs08lxoE6zZijpQkcP5
ZDyQs/BWHgAN9SZf28l7zPLKUXm9jI1OXULIpxAKbMFY6NJlse3qPTk3x3FTbYx7DOiDsZnB8NEc
0QZDb6MF0+b2qloIILyKhYUckjW2mFUIIztVazpSXKzE24XAp3GxCQ4r8HISMWo1ZIf7bmNCov3C
8b39w5fuFRoXoUSjJaJ+OURbn1Rw63HkO/jNb+NjuVXC5qlx5fdC89VT51te/5YfVJvgKCeH5I+y
Uh76QDJc2xJciNIJ4G3d5cij/uSQoA7MTbwdNlDP3QHauMmdzh1dhsU/BCaCVL0ZVwrTi8ufC0vi
bM0y3MUAuUHt86U+j4f8SQ6mUx4Yu/xnsUsf6Np9Ygnew2tgDECIaG2lsFDfpFv6KB6yBx3oHvPF
3FYnAvvr7y1FXgLDlAFnVSL0KdYmN8sUV8HT9vZiuZ4GgfIuFy7GKYMuPWwnQmgw+/pGe8m3MAHa
wVsuEP0mGALYdZ2slUi9sPB56YuuHYgEfRUWWtHJMH8KYhA1P77ZES5EMBNP/YTNuDrelfcAYEd/
i5/qk/yzQSbAhvp6Aoez0TZ7WwjW8NhL3bmEjk9RCSh+UxFg2wF4F3AIaQhUhKuVK2jyhfjD50ah
gzGOggp0paAXEFrfzKtKfktf5uJDJ4E2EyeAnrad6gnJW9mzlfLz1RcaFhO37Rs2jvGFYhHCHsge
CMo9ybuYPdXsXSUY+3Ztk199gaIdbpNP3ZSgkCtebtTqTvYK0EcyV7ivw9ar9mWQbVM/OxhBg3tP
5N1eXwuDxstizCxC12D1EXbzY06eQCBeOQyuJgUAT+NuD1IydzDowWwAdmrD+tGJURTrI9SOplVb
6IV54RUxRNjv9folgLTu/JK+xkd5l26JL4XC0fCEQxXEZ7iDHsluLau4dGAr3MUAahWjabTY6dEv
JE8teEk9aj/Ku+op+hkPEMNlXuNP+iYK5X38PmyV4PYsLd3OeQUNQwWfUkeSBS/aEu5XJ+b37ui1
geJeLshI2/qjmxzrv3lQBvWrtSP3Moi1l5vDWrBeCAoKFxTKGa5aeoX57PrxBTaUY6IdulUh3o/P
XDlZFe7uAHTKbOQ1Oth4jQcvMDzZu814gCmO3bq/HhNcvWEA81Zt8oPpkrDDqx3PdLv9U3iw9vDw
v551Lg5rtIGl3nKxBBnXuZ2lATB2maXwn4JUo0lEp6aGf3tGl/YdF1LmMVMgnoMY2xopJOn3Sf7n
9oevA8uw8bggUlSaTgw4A4aQQvSEExSzQtjBBZafndhWd2HDdJB2E1YHOUzb8qRvW4SU220vjBov
z9F1PZQhRkwiQ82mq19TTbYba2XElj7OBRRYA056OyJSARfuwa/TJvNW0DTv9k9fumDxyhzpKMdZ
NeO3KyftpX1Un8VD8dCGkd8/p7+N5ymxpZVb5EKU/9jjn47XWIUhQp6jJcNKXREmkX0CC8bohzne
Kelf2I7C6I+unbaXWb+yr3iVDAOy1iP0w1n4Iju/JDtzH38dchsP/MNbuvPfKttP7fvERaYIlqyO
tYHvky/afxMkxDL7b/h8VzjPt0d4YcXLXAChI8tRxsPhVojKX01vgGCUVj69lAHjC6KpoME/c8K3
K6/6qxQOq2D7ak9P9YNxb/0ixy5o/AxaA9od21FPc/Qw+94dlsc8T6IJ+7QGk6nV8OFsB7saZ/f2
gC0dNjzIOYoyXZNmhNzoCXa1HnzTdtkpCiIo3CJPST1hI+5ll+BxWID5eX+71aVtxoUPkhtzJhLc
z0bxoKqPZfI6rdkfLGl2fHT008qvoQkC+wgMFvWFE91rYXpXPpl7tmvOmJ9dejLcZnu7GwurjUfy
1nHcGJqKsRvY4FQoQvTG+faXLy+IKzuKZ5qX1igy5bJ95+ypgnqelGhuP2qeZs4OWwM8Xkd7AN+u
f72DF1lN28ZAK+yknKZdHVg2oEPIv4mn1oveb3dlIRLxqFO57ATVYphr1AH2tD/KDVJvomVHfbKv
4BAvTtq2TMuVgVuaEi4AdDga9DJDa1r9WCuvjbLy3aVecFeHkorTJMmXFxKsqLXpmEFbfBo1t+we
iqSDASBEKeSVZbU4L9zFQBnBq6IRw8WgkO0UFiFV46A8ZBcqMtwpsqJSZcvqk5Ho+6Y5D/ka5GNh
W/JMghE+jjotEOGGCBj+YwbLYfNb3HiZJwsQU5DAm8S8wIzoqY4A8TKArB3Lu04oVqZoYep5mDjs
7go4DgKUYGV0doEO7u41SVlbWEuPfR4mngOcXc5CaQSSovSxXapDsqHaoEA4XNKBj+pF3yhIsWFw
EDtPgjpswFDsAGCzzC0z/sAxvofRTNXAh1WjzPSoaeYrB/BCtOARxW00WBUMpo2ggstU1vy0Zupa
851l1baSxiuXl4XFwbPM9TwiMS0tMwB2Tzkls6yflEwHcTGr1mL3UhOXv38K3bpl5n0/SFYAnav2
dcxSuinVND4piqiuHKVLTXDxQdLh0lRDmTwokBGFj3J8qMT2dzyvaVd/8AavRO6Ln8PnPkQmWJAU
BctAkeMhlNXEsgu4VLqzXk0wHk7N36kE3V0TuMeNNWTRo1z147YAhWerxLBot/O2Bo6UZB1MzqBx
53Vq1J1mAVChXlABlVSl3BehquPDRhC5wKTunktZrGBVVZEHmekJTu6s2KbzbN3Jcj67nWrUXqHH
bSDH8OdKO7C0jM7qgUAlqQd9HOFRno1sD60AwA/YAL0FIPtSFlDFSmd7nhtUmMR417Fa3F2E8YIy
zcUfwG+w33ADq96MHCQxZxATqETLkAcLGrXqAlWUAO0ZeuWxnMbWK0VNq/1eBzKjizPZcIoRGZSW
jNCoaNo0MGSIKKLmNIp+3tIGkiRZLuPGYfbU7cpBOnSk1OwGoN56M6slSnhxPNgkaSy3Yhak5WHj
Pe8no+rvBGvqT3M5IrcN35qX28fY9YUj8VCywioyosG6MohFPShaqG1QdmgUaeXhcXlg/HvZSDw+
rJh1wBly0wrgGT6bNpwr5wMManIbPMDcGwstMu1BZ9lO02m7sheuB0yJh4PUEwzB877pQwJyEMRE
aeakbA1rsjBeH/vj014ux8LQiSY3IQx1hPIoTY+FvhLurn9a5vHr5RBFcNSFiHEnAKpXzCqc2WG3
zrr4W3P94ePyeQ934lSnDNUhYNPT0ikqeKM3hRw7bUNE9zvLSRbFr2HC6GMjnYtYCJQycxg2zgg7
U6l2bn/9+oEg8Rh1xQI4AZ7sZjBkw6MuW5IjRDCqU2DfWZuCq+nV4+2GFpYQD3cmpgbjmNyyAp0U
5xqgg6JgK8f5wkVe4sHOFLQoVSpUKyBwLgqkBpzCou+T3h6rHmdCpAub3AD9ROlsi5SwOyRFtb2Y
QCsQi8TdHLrjI5wxpq5PQwqr7xU9l8vl+NpO5S7NpJIV2sFyEV2WNlOxUfUWZh8adJNWCnZLY3pZ
9p92TtdX2WAVhhXkfX2uRMGRqmnlZrn06cvfP32aGrKWdhIzg0jT6w3ssmU7iQp95etLI8MdfbIx
amJsgC2MHDl1MrhD2KMJZI7YneIGJeTvLTnucpzHBYlg8WsE4LTeA/m1FSs4yt7+9kIPeNxsX8UA
nAhVFODwMQ+wXzSfNbOhxxZGevfGLK49765HMInHzypVnwIGYQL2rM9+C3yUzIYt679115Z4/Gvf
KTBUN0ohaHD8OlOpN48UvoSBDK/Tn1QU1tISS73gdoIYyTNEoTBa0iT9IJr5mObpzkjp3+9NBrcP
lGguU3MWzUBkQIWw/SzBVLzZ5WzlGFmabG4ztLmaZWDIRYGlwvkHfp2q08bRocnb41zWK40sjRG3
Jww1SipYUkVBNelBVUjg0ZoE7jzN4H1vlLjtkOXRnMsaQn2eP2QxhS/hrisBW9BWwvDCUcLbVtbi
KIEDD3mPVp1Mx6QNCg6kO8DmPdlFCnZeYbBv7j7uTCyAn07HjklhrT2ztIYrPUofTQk795US28Jk
8Djbap7VQmZtH0qR6VUEV3O5T045oz9uz8VCWlziQaqpbo193BApbKpM2FIIJTwXlVVue2paW0Mx
8oe8lQpfN4Xp76SWzQk2xhCTNWbwjqWxT84RVvydldR651QRMffKSAb4yFDYldfJeK50axqc2Lpc
GMR4LCyfwjot6OtRW1PVW7iI8ghYQcrgiWvWU5hHmeYMZQc7c7JtlZraUtncQZH/ZYxXVY6vA6Fg
jvf1QBIFixSR2kkhrQYD0sIRecQjMB9dEL5710woDGemoa+Bw8oEQMWKbGR2rxiDM47KWhwzLpvx
ypH+8fdPx2JftLFqqmQOI2OcIKOs6g1EfiM8q101SnG1mEwlf7OqAtfNsRGrX9o40S0kxzu7a2pl
M0e55WgsbmyxAp96ZqR9JMZMbV0RcifvB/M4Mj197fKy+FVIfXEqm7p/pXM52WOcRKeomdgDMyAH
oGu10jpNJ1UynmIKLjtz04baxMgZiJr6DElBq7UzuLttYIUhwXqNTM8Uyg9n0YINta5V8LoWKwpb
SXNQ3HYShrtsbC1Xrmt5E4ux+mOCnogNx2i2HdpO2yA/12xbJoDGYYyyK/Za6ZJG6Z8m+O8ONsQC
pr0F84odtFBnfxREoNJikm9wqjWOrE4EukWFeof3S+9Niq4kTleKkMSFrWEiOyMT0wqMsQ5JTCOn
3W6mZAyTtgZfQieyBuYso+377f23cL0xuFg4QI+CppT2oc7myW0sWXMhYGB+M3pw1bQYhfMoreAc
Dxw1uKpsl+kWsXMsg+/FPx7TbFHZrGO8v8NG+tkiskrloYpeY7ImybUQynnEssLUbq51vQlJgUcA
EFq+jue0I6bGLjOUnyMtH781DzwSuZtjtYO1oxlYOeoKifhrqKKVELvUh8vfP23VUlN6+E5XUkhi
pDb6onLjsg5SlZ6mHo/Ywcr87/WBu9yklVJQ4ZIbj5n8lCnVU5k07u1PLxxDPGKYjWQEQA7pXYQV
JIakQrp4oKt20Wprld+Fuw1vZ8SSqNcKa5DCQivv5HYU7HQQn2lTgwVmvt7uxsJu0y9//zQVfSWm
BNpffSiYpvE7w3l6XxTNWk5z6evcxakuBR3yTz0LSw0SrkbpSVH2vY3Mo5Ar5KIVFFKkcCqtk0LT
c2xMZ53GK8+gpenl4kRp4fZNprYN605y8vyXiihuJSvXsYWJ1bk7Uo8sTd6SVgkjcsy6nzWEZUXj
PUtXIujC53k0MJ4Nc0fmrg8NtRfsaWo3RIKcqN4ISNtZ+vdWDu8tB9m7UZlmrM4xMvwCNrOpupZ/
XeoAFx8UPUcadMaijJRGdnuTyl4D6yJHs3Jo8qrtGnF1IQ5pl/Y/Lf5Wge3eOFsSnLWSTZwPjTeq
dWGbHdKVc14j+dCspbuWunRZZ5+bkqVcUuERCdmwUvmTJyMyyjVyxtZQiBuVZt8zV5N40G5FLNWI
0x7Xb7U/6FG9nU35+XaoWNgSPGi3Uhr4kxrYcZAVr7a5NGtBjffdwYpGy7ndxNIocWd/1eZRLM0T
1pQp+oI6Mztm7B2+ZI9yg0TE7UYWgpLGbW3WJf/H2bUtx6kr0S+iStyE9ArM2DPYjuM4jpMXVZKd
gLiIOwi+/qzZTz7aZqjy60yVAEndanX3Wgt7q+IkEd1CHnzII92mLduDuL23pwLO/lPGsQPSDt2c
nqGN8iIC0aONLb3LrPm+YyCGunTn7nzHe5N1edLl9zdbynInJ5umBbd1/S3ri3PgPjuzCKdhjwbh
vVvE5QHGnk2JM41u7sgzacZ/gma804SF/uT7oZspZAn1cGvx4CM94ZenGSdRHuQFKpeNPKt8vPeh
rRfmmt7PLfK219f9vf17eYBxGGU2aIbsmWRAFB/lssSe/7RMe0i5rcGNnQuhh2yVsgOBpvq+oLmj
449c7k3Nezv28ubGjnXB8F84KM2cC0kexmI8lWO/c4xurbFxFDVL6uP+31rQgeF57HI3O3uFziIv
yJrjkg3+fZBBZSpdKNk5Wd/ftoGZ1lZ+QacarNAnZwXfYTvMVcyCZQmdXOsY4tf5To/s+yuCaft/
89Dpsgw05ylIPDIU7bQjH5RGpq6uCrXziPfXJTCT2wu1RjVSjhwKxETCtIS+CygVT9e369Y8GeY9
eUURWEEtwQzSPi+lmuK0Z7dD7oHqx1Wfrz9k6wsME8/aPhjyfMmAZFVhP/mRr2h8fej3d1ZgqtOs
igvI+VB5tpo2XpU8VxXko1FrQ17ivmDka2V9RA0Qq8ANy+44F55wXXl2MzTrj+ofmi1/r3/F1gQZ
dp13s12L0ZPnrLAeO97EFLxo14feWmDDqqseLG7OouW5p92JZn+0oscLCJou3s5x+v5ZFJj1yBEy
XF7jtJgXBE9D8Qni3eeBf5HOr4rtLfPGBJnZ9imoK9UQzD10rsKx+Zl/dAOZ+XWwqPYyFwIOyaF3
JZIloTPq76QPfnpMPkIVIin86un6Wmw4CzPbHjBmKV7Aw3risKw+SNc+5YPeWYZ3wUDYnybFRM08
NLOs2j3P0BguIyI8FtY+6ROV2RYuXXSMrEzqO7EIdRpI5YMwyp0P2egsPwDqmKPKt4ukZFDemHtG
HoZqteNR2t9APDUekZu20XDQ10eHtNbDMg/F4fqsbOxQk6wCaczU9wMqTlhlkui1UZ85zdI/80hB
IdtOe03r7/VlXebnsrfeRDILyKDb0SvTM/Kq32XFymhy3M9k6R4hzvyzqNbHGpxGFwe7U53b+jDD
YQBKZ5V17YuTT0EtEmDf/sitBwlJsusTt7WdDK8BNakM4VQgToGb/6hK95++vXQj918+NrzhOcp+
WhZQwKLokaJRW46AVWfqHDD1cn38DddtEmUgJSmpDVbQUwDYjb+AETwjw6/A9s6ybvxwaSZkS/fm
asOBmPn8qqlTMduzdZIWAe8ft750l8z49S/ZWAizO8IrRry5vYCo2XnROg0vtZuW7DiNrTc3rqk8
XwverrZ1WlVHQJAzTPknd7Hl8WPvftm8b6yic+xSa2jFnh0au5U+2g2QDPQjQr2wObNEMHhpD0I2
nPxNe5rAmt5X9WFWU+jDDK+//7vETZdHGGZtj15HcZ3LzmWR10dPt84TuvHbh3YJ0EVXpDYkHcYy
LkkgwbTcyC8zXRdQ0jUfwWZcXsAwc7o2KV/62jr1CugHkO4FkPvKUZaP7dbeK8dvbTHD1uvSIz2K
RDBGH+tTQAigzCPVLzuzuLXJDFsPxqIc2toRp6bzT7RE55VjdXsScluDG9G/nBzJM8iQnJblJPgS
uazdMbyNkc009Tq4TYPSmjgNVOGmzQVgMTWaPXa21kZkYyanwSWI61xTuOfWG/tHoQr3VvUdOXaT
C8h3ofKHWntWNNTtgBrK/HtpM/oH/GF+FsPbsEg7y5CQqnZOLMiDpNANmIJzntGdA2ZjU5iZJYup
uVodJU4qffLLZ8e+s/cMd2voy+9v3ELpoeLkkUacHA2uyohaNQ9Tv7SGMA8k/3l9gjeWz0wjtXxW
VZDW6Xn25i4q+Zr9Zmu2R02xcfyamaShH1xHOQ47LRXKXa1VfWpK4CV9Mf7hHtnZIxufYHKd9F4L
Ln0HO5A68q5I50Mjmx2b3FgCanjmAbm1Fr4NPRP6QfnNgbQLttqeUtbG7JiVBWY1FkqYOH21ZlFQ
rrGnecjsFQqFL9dXd+v9L1P2ZgsNqC3Wfn95/7o+ilrmMdghn62iS3esfyOAMLlHcoIEUV+n8lwG
TdHHhNr5Z4t1+XkarfY1XUZQnI4evmeVrne4/lEb02aC/gfGSOtQzzpBiThpOvlZzd1Nl46/0Br4
5/ojNubNzBxCTsmhBB1Lp6q1zm1K/rEc8nkBNn1n2ja2rFnwYU2V6iALmrPVdyxulH0imdrjxdgI
sk2sPh+rsc6Ur86VCMAOgoTSD1qN/NA7KfqJHQ9sr+1YhqUibRNludrbzlt7wTgfKyl0WXi4QVfj
3VQdqQOe4CLug98FAWd2uXfgbKwNNc7JukViRKcrsqHtRTnejf22CBFC7dzh3kX9IZYwazYapcQG
3HSXOwo0qGYN3oYqm2tcSoIy9nOSxovDVCyWQDy5XWojavPHGLKoaD+Yi/aurij7xFCX33mhre1+
WeY3NlxAXNUdNUyMjlN/47mcfR28NQ9C5S9WFenCHXcSURtnrVnoySjaVyqC1GagmrAo/sgOsDgA
WfzpLmcfKadiek3SFrB2WqxAhfkEvuS4Y+h9uvAWqtfrhrthWCZ/RNu7K5qERHV2QVR6PwgAsTq/
L4/XR9+yrMvEvVkKWYNxV1qOOntZA76RoLDrJ4tSKC+s1hyvrPsNRVCQjgin+eb0S7rTw7qxLiaX
xNCBDTUve3oOvI4kgS2HGxfUtE9DxekNbWYklkAA/bHt5l3M7s032tM81y0IaM6Imc6tk92iWhYS
FIqzvcbTrTUyDqW8EdZQoFEFWq+ruh9ncFXIYc12Wvg2zMUkk0DTj1MEoiVJUd2QYLmZxZ++SyNf
2B/z3Z7h5pxpKGo6+WtSoTw5oiQ6C/rl+v7amhnDtfXIvaMtuiJJPxOgQcRjDg2fndfemhfjBoDk
tWYet/Ha81cJn0+Cm3lEGjv95/q7b7hlkzXClmkNLFWgEg1BFHCGi8CKJmtn8I2JMZkj0M81dqyz
gnMHtUbB5k+UjTs2vTW0YdOY4LlwKsc5a6vKQ97yNpyyYMeY3hUlgLczySGapkBTDYAPZ12O4Ocp
ZROlmfMjbRAvAbbD+gT09OPdmFlFWPppcdMV/bJTtNhYcZMgoqgXkjortc96AXjKd/l3nmcHuuoj
I4Pc+cKth1ym9Y27ALu9GEY0l0B1ofrlZOpb77Qx97pbdxi+Xd9ZWyvk/v8jqO10cq1S92yvxRim
dnHj5/PHLO5forM3r8+Lbp5m2rQJ3Gt3o9dsjlkZiPj6m2/ZhGHPlA3aR3WYnMcieCAZAwG/dSZT
cPOx4Q2T1u7Y+RUHXqJKvQiiUiD/L+7yfLq9PvzGvJvUDbPvljUpbX3mtfW9bnGuNdnf60NvHKT/
8v29mfbCp1URZP6M2jkoVAOa/l0hfhSWS/vEUl9D6MYFJTDAZlZm7VjDRnRqkjkItAIweG19HmwK
Ml0fbGSPKWTdAgjb37ByOFz/sn9vPmZ3KizepHJYGhJ4YO0huDYEHT2IullBNc2LqBHr/AlZdWBg
ahTV+8kdPvOJt7i64P6S6qa6BbCf3ZXzqJ/XUo1hMLlVMtE1wMKy8hbttvpns5IVEgiWferHidaA
+uniYFsiPXP081ehW3XpSxr4WQT5BnKrp6y7wa7jMfWodRhcm8ajBt7RU9lwK4X0b5pAHgZf/V4y
ro9+ydJHdyjJb3sqnyBB1gDQAnaKo2vNzeuYjfIWGg9NRFoOzp61s0DTZXc5dLBs1d9Sz3OP9Vyu
Nw2q8sk02sud67UoaDZOH+cVeJibrBo/pxodsGrsPApBHds6uMM83Fukce8FSiY7K7FhfGYXgAP0
XxOgRf3c9n+68jUgn6C8seP1tsY2YgD0GjMIUc4KiFGoUQDlLRHwlS2kOQCGlDs7dstILg9/YyR1
FWRLy2B/BLBl6I3IUHD9zdEEJLpS/Cx9KyyrdTnQaVcGdsObm4QcEpkft9XOmNSWAIeiM8uI2TU0
WUrlRxB62LtobD3HcOnSykruyCFLKmiVoYHW4z4E8Fbnjs5pevTXmcb5UMnjCG7TAqpuBZTL0945
Lq4zRQNr9NcFipM4ELiFxuF1fpwni36zwU8PaEjLsh+uYOPj2mvihtITzk9E5PLLApp5Eqe+1cSL
LEA7q9gQN1lmx12p1KOqB/tQ1BySOi5HFUq2Q/qtzcR05oPbHwsbjkl7g3NDKLfjAtSGuE2P1lEW
jfdSUFr8M7m1OjA6w6146HWwYihFVQ+AwbFHtCL1sSvy+VDa+Xw7gQr7mBdeE5f5hTWK2vxYraUT
l4E13edT5iGNXkL+U+vvPXpCIkAh+H0QMH1mI8tucuV6p053Kq6QwIsru9afxrajYQDFkWgpV0gm
a3f6YtFJhmSdyxgL+xu8XvVx5PJjjTaB2a5S1+VaUKb0OYUSa57e8X6MeL5XcN7YJCboclAdkMIs
bxMnqIqHNnPZObeKo7YbmYBiZZcPB+b0X4dNzTYVKHrqsvHSOrH5b54dcdP9UMQNOPz/2y+AqJOT
V3mT6DE/+jXsSbPQ1ctNMX+sGYmafSl9KxjQJI5KSKbDsh/OWVeF8zzsxC/vRQDMhhX+/xdw6AVP
IxJESdNSce6hS3mQbrrHxbw1ujE/8zA3zJvHMeE+R3rfRxS8x7743o358uJGUF+XbV7OLaAY2gEW
J+huUxWgX8Q5zh7YqO0dB/3eBr085fL7GwcND8XZ1EE3htn5H1Ja8mTV+rMW3A0HWVs72+i9s+by
FOMYAExCKNAgo1WylUc7pSqc7FUjE+Xt6R6/FxpdnnBZoDff4ZYuGADAAJ/0jQzH4rEVX5zSPUGA
MMrBOj8ra6dYsjVhhtsHB7xcVemSxB1e634EY8LD6n/3U75zrmx9iHEsZ2jJB1zPJ2BEccCJl1tt
PA72rZ+yu6lj4Bbn0xyx9WOKyrbJAZkPVl3SmXdJbed3ng3nq9LP18PIrUU3Qvtx9ealRXk+GTSI
k8cHT2dxqb9/aHDzqu6rubeVi/7edL6zPBlzUoVB0H4gNsJuMu/qis3alcq3kzVYb6Gt9AUQbBRj
2cdI32yT4REdERUchWMnOIojZ2m/DEV2M4J35PrkbHgl88ZeZ26+kHockkG030ffeZpqUJ5eH3vD
LZk38lQNK0Wmrk0aBnVS/h1Attsg+4IacmS1e9pFG1vHZGVEnJ9VEGEfksUKnlVB7dBu8i8DNuqO
Q9qaIcOKfa8nY9EiTSHH6pPLq5um8X9en6CtoQ0DrnK2lFXaAWA4VC9a5HdOVu7kBbeGNu7iJF9c
q/PRcV7mVkhA1UG73Tsf/KQZQVx2vGGszZSJJuhRZ5aynm1wQ2j35K3lfNuC5OjAvILvHDgbS2ve
yFng9BxNnCSpqFLRmPUoBdvUhRYW2VPc23qEcShT3JDZOok2KSDYIG0AraM+qOPry7tBlQVenf8/
aQDkRZe3C8Rt1QEYa6mY9eWMovb4DdHq7ZJ7f12riYJhOtjDij6k/A4Cpk8ffLhxXPdWzvqeWTh9
mjGLlAA/UtgKVDDDAJIQYb7gctA6WDEOWUjsD4SKsQbCE4VTNT1yX/Qv199kYyuaBIxCp1zmC4DN
oh4gJ+PdgepjT4Hj/a1oXuAmtyEjQ0NRMkPUGwxkDXkEJtb54OiG5deqBpZ0bIbEC1796cVZ/lyf
kK1NZ5h9A8HNgDcYlwbNHbORtkDUjPc+XB9+IywwSRPTAjKYYkHYt9BXZyFhC0StSvMjQarSRmZm
7G+uP2jrO0xHkNO5qVpNElQIH8fK9XBxBjuUq+u9xMNGBGXSJdqFw8vMrQYQ5lEWWR1pjqh857GP
rFFUodDxMU9jciUye4I29AyyoZy5PzTaUYlbvWTlzj7a+grDDYAyGYcrlLKTXngkEr6wvtTUhWBG
IPMbbqfpznm7sR4mY2JNS5/zFobm5msHUXg5WvGKuiNEEguyE6ltnOkmYSJByQaXCuzd0s4gAwZ1
yvGr2wMp3v6u0UV+fWNteIx/a9VvIvRgHfoLddiASBMAipwU3/nA95oRtr7AsGpeVF7Zjb2beEvx
kzT5mXLn5BT6mKbBEU0PO4HV1mIYRj6RtfAywSEtKNq/dK07COEs9xbk8cLrk7QhUmCbhIhV6Wu9
9iUSj3k7/vE81cUc6bkDJAXFTdu6Pdo5vCDmqSWeBYhnQdVQkp+g/AtecDRUCefcPV5/l60FMzwB
LbwaeafFBfC5+zqAhShcgz0Wp42JNJkTeYaGJH+a3KSwHD+UfvcdsmAp4pn69kMvb3InclqXbg81
7UStI9QE1unbQoa/18fe2Gwmas4vgrJySeMno/O9aeihSf3YJafKX89l9XL9GVsTdHE7b6zFnyhR
VTU5iZU+FQGLkIUJR3dnci6DvBPsmVg50oLfyfYHbGO0eSAx9ZQq/pNy8rzSfGeOtt7/sqnevL9V
D4ygZ91NagFmJs+p5CfoPXShyOZ1x2ttfYVh8xkNar9aqJcIuKoOXB1o9Y6GRkdyT7lg6yMMc2fc
y0ZP2F7iNZDLdpzGuR9LkR58S+qPHVJm+jFLF79PQUiStKmAkachNFQjOnxwdMOEucs8VsqqSrKG
tEld5msKJb51evZrWuz15b4/S/+RJ5ct+BYyzrzEUQ+6fybDd8p/XLeC910QMdOPa4ciy2JnfRL4
hYoWG9LTDsSbdlIt79vxf7StpS8tdOTCm8OR38l0+lOT/mXIs9em9/+p0cN4/SPe36f/Ubj2wNbb
2S4uhDNVtx5iz7AcfTC1jC4EJb3i+LGnXFbnjcGxwgqkw7slSev8S6rzJwhLPrj98Hkp90CKWx9i
2DQC8QmNmBVi0OGJIAZt9CdCX+T05/oXbC2HYc/MA8ViXrd2goOnOyxB1YqQ9PDeg1t9tygQRD3U
Pr9ef9hlWv7rAokpAy2DkdrEhVH0FPiNpama216L57Yq98CqW3vXuKynxC0g7IX0Vzn7t5kOwIA3
7GxcvvHyhlmr2c+7tHDXxAYJMJACoEoQrXOvlLpDlvuHj2kMOajXwhGt3TuRycbqmNA5tQ5E0AmM
RfiU7DPjVN9AtMrOTiMLhh9KoDIao7lB/b2+Pu/fd4iJp0O/m3YGb1lBRz7Jnz5Eoo5pXpGjrVEo
jiiSZ9Ga+wKRt+7p3s1kY1OYwDrQLFo2S50pybwD2vQPZXXyxz0D3Rr8YlVvDNRa16GwXIFrT0ps
8OnrObSy7LkZlp3M9NYDLr+/fUDPuOTdJM7osbzXhPxqWXkcIRy8swM2NrQJfEPuOIUARwBRU3R2
1SnIafLUHm+ur/fWyxvGH4DApMeU8LNt/dTDw9q99P2HDkHCjFMc6luyW6bVOnvVw9yDBGpBMZju
BCFb721YOSiuLvpMizgv/LFe0IvcP/VdEV2flK0ZN+x8dIoMOSRpnXPSfKkqCrZctu71dTnvIj2R
kTDBbE1OlUDRBEIzKVQR0asy1X+prPhTQVNSRGvH8jIM8mq4BT+bG411/s2d8vV3j1A9sgfXB+Ny
P8dipMOpQ4BxhtSIf8jlUv/seeWAkWTNnSRw7LWP1IAmcdFbs4iqUq7RShsOLY5s7B+qvi1iFLec
n5fjJRJDPidlK/poKcbxk2etApkCRXlUjZr/GFUDQnPu5RxcuRaahycmgATTcvRZBKbt15ZrvwtV
MOjnvg/A4lz0VR/JfuhlrHlm/aFW4fdxC7bXT52wQJVTO34vD5x6A7AvFLRhEyv833meCwIPmtEX
dCqv0dwrDco1EiS477XfvNQaf8w5DfJwKgAjdiXgaF2dnQKh3DDLhXOehhEKTpSAOm7ox2fSdH9L
FGnvswx+i9lA+n8uZaFETHja/MpAFBiWOWnDoao8PKpg863L9PCZyrQ7OqJRT2LRK/4efvVU96Be
m0E8O/LhDDAw/Eo+kUfGYJdI8Pq/PZ/6N8rq2YOk1D86Ek0qKSCFceYXzmkA3V3UuLqJJqrbKFic
4LgCgf1pSb3pL0F3a3ZfdvCsaoK+SVgpvz1WgjShN6nxh8Ud9a2zAPvNbQ8VjNHVUe3RItYkq2I9
SzdiopX3zuJkoBXUc2zpqp8Phcg8eWLNOHm30ARrqsiyUruLc6cvfpBimZ5qcDx9nz1J9MHr/aA8
2o7Fq2hUogTi2F1P60RoGy92Tb+1kq99GFAnv12nzAXjOIyDMelCGsMv/DL0UpvF2qvnVzVDTRht
E0F9ABXTVEZl79o3tGfuvaQ5e+q0DGzQ35V9OKJueNtNvOrCaqIlOJipxRuwoFtNSPyyXk/uNJfe
IbD9LGlbXx+DPI9AaefdDrLrwxVuANcEMn0trdWd4yBz1LH0a/EZEugQLBr9EVrAogPRES27Ayi4
1VEU9XQh+mM1ibpmEGdWlPQvcv3Wdw7W8Zc6L2A4mard4YA+6ebkCs+9qaVPH6e6ztuQVaq+z9fW
Dg5Zl6+vrFckDNZufkFN1yvQ3yS9Lpq7Tg2H2gV8Ypgt/4g7xwyWK986qZ6UL6LQ7Ct0NDWgCJN3
HASA06ytl89pbfW3XUNzZADGKRmDQB2qhsiXqkZ5koE38lWMvXU7KmUdWF49I3lhn5aG930Ivubp
R5tqvA7hKl4aj4RYbXIma5U/SkCFyhswMft0x2duOGSTEJPm0tVwBW3CQciDtSjQxMJJlK7l4bpT
3nrA5fc3xyxlXiOpHIYkDYLvKZty8Ksufui1e1WefxOU78SmJhTV8VLQ9zsBO6+fSBdmj/PL8hM8
kO29/Ko/Wz+cV/Y6Pw+fh3vx4D1d/6iN0N4En2Ytrb1MMna227UKUWIQoOAqVisPO4pmEpWtaXz9
SRvTZ+Yzi1b2i5+6aM+SNvSQAxBXVU75j7L2EvEbgaqJohbuUuR8dqxzwyGPQwfQltI4zZ6aEQym
zXr80GeYZPMlKZphQJdKUg00O05K9M+5njQUwK09bsmtNTHils4qSduvgp1nNp0tlj9nuf6x5AIc
MfUeQePGagRG+DI0tot2OYedZX7K61dV/lkt9UFLNKIXsqQMRSlkT6A6d3JodtBUHDvwQF5fgY3p
MUG7um1VFtBpSaw5/dUQ3IGaAa1yrchf+2lP+m0jH0tM7K7rrnLwA5DTItTNY6HrY1B3XwFF/OaO
KilK/Ynm87PrLl1oEX8Olcoec2wNCHXtJZ03NrSJDQXooW/dzisTFMXkDbrsx7gESOHT4IOkNuOB
fWMPrPxYkG+iRcdAtkunEOTnFpvuVx+h2uXjnq+v2UZAa6JFK5opNY4ujhD7OwgmVPvnY+NenvfG
J49rWln9UIrz4FHnoaUkPWgu54/ZugkQnYAHby3wZCWMD/0aCtwQwx5A9HuogixfPvYFhrFbFJLB
zEt1Ah7H+jRMYK2wVtr987HRDTO3BPScHBu7mI7+8Mj7aTxNOh0+OLph6IO1LAoQaXH2JpSjZTU9
gCxwj3Fjw0OZ/JCsRBzJeFAklWYZqJkEPa0puSDV/D2QydYjLjmIN7unlLOYc6sRZyfLIi7R3C4X
tHvv4K83zNcEC/peC1KBkRagpHF46CqEylWWBSEIan6lK+Jjdzevv/UhF1f55kPmYnH5kmmcEOxm
5RQeCThsPu1knbZGv/z+ZnRdem5pV2WRoMwdzctN07m4ZjUfqkkQE8RPCrZckNdjovMfjKwAFv0a
nRYoip2L+obrMWH8a6Nt0D7zOZG6aGOf0/KrsAIoAF23sI3TyAR0u8sAyESNPEDeqigf+rAA1bqG
lPWekW3NvmHCLcgvKKgNxbma8++O4qegC5498Btdf/+t6TFsuMHcgGOFi7MLOsi7sSXI67Z8p1a+
8e5mDy4aLrjTEVRqVEvOAbV+ytI7K9ApfGzyTcTsDFqJYtXI8Ej+LRgTHJanIkuaKd1JTm2YsNmK
CxapICjSjJ+bsoQcps4f0IEa8oFE4Cs7WLX1/KFFMJtxR6WRww/QIw5N2CoSte98JoMjdyxsaxUu
v7+x39aCmppS85gghIjLCd3uzR9avV5/9Y39b/bfIsdWOEHee4nlOiEZ/tG8xq3htUBn1/UHXJzx
O5ciExM7pD74ES34NuQZZDTVPX9SVE7RpFwBlCZNh0ckkvoh9qp1T4l7wyhMmOxUg96naJFRbf3l
hnvNI5hMPuaOzL7bEdJnKkNLD5rG6RqBQQG8++OetNfWexvGXGdFPjQCUb0FTZllbF6dMds5zTaG
Nvtu2xH4k7W1iqQG2f1dZ0kedWktdhocN7ao2XdbNvNMpnRmAGP0SLagnKuycJ72Mtgbdmy23SIh
0RaQc2Jnp6l/N/SPru6ljTyaXaHPLPhYBxUxu28Bpi+7YsRT2s7GMZx/Uc18s7Z7lDoblmY24Obg
VtWEXwzB+uKkMh4v6VBUvac9zZKtB1yW/o2fSCtf2S3xxVl2vyy04h0bcJTks/XQV+teTXRroV3j
GW3aZ7OPhSZTdZhXctuTb828RzexNboRTCP3pr0utTA68GVed2AtR2vJzrV2ywKMg7iyeyTGIJxw
Rjm9DZey/wUU5J/rTm6jsGd24QoBjgQ1T+yMpF8b2pxGrEW9GKkLSCOKQxOIO+FCzEe1Hywame24
M5J3BFx8XqLTMWYL4vfed2MAonY6puwNmzNhssHcFGs+TjrJa2u96VaG242U7VeVgxYSefEigiJL
fxx6hB2QhS6/4rqLnlaeVTelY3NQX8xo/wYc1b7N3XI+jKXTRUhaQDjy+pxvrKfZz+swbQk7cLyE
qvofUKlURShym/1zffSNrWhCacu2L4Soa37OQORl6x9yerXWnTN3a+zL728MVWrh8poEUHWA1G2o
Ff9FmyCpMYcfe3fDEZSTK92mRzgSoNV8WF6K5rnYI7Xc2haGA5gmXQHcj3jTWccQlfGjHgEOgjLR
0hzavVTg1tIafgANpVB0TQWCWj5+LQhJSF3snINb7294AbcYoMmiPQ72I+vbxJe/jlMFJFw6e7yz
R1EcwJq/p4O74ZAd4zhHtcRuyrnxEhASPjoDtJFSmlhB9SkPph2ntvGI//Tkwg/oNCc4GUexAguc
ibDkUD+10RUDgHV8fUNtrIfZkYtKjg9oJz7Ept6x1NWNve6diltDX9bpjS109hqgp1izczc2FGKm
qzwou/91/b03DM3sj+XMhnrthNOqndIYCYJzUNEnve61mW1N/uWb3ry7BThiZ1P0OoilfARbQCQ6
XI/a+oHsPWFjt/6b3XzzhJo4bqfA9pkIJpNcQKYpn714Be4vrFzVxHry9micbfavHMs7ofq/yIk3
T1Pr5LvN2qxgDO6cgyOF/+wimX2aRdvcOHXZ/e2ntHuF/WRfx6VnN5UrM9SwwGFxVKjffVO27x9K
1DpVyMDl9EOrQt5wrbOntodQwYRSBZrNZoD/F5E99pSld1RUYxR0JUs6V6X3refRkwtwZkxqvj4U
lb88QodN3uB4VTEhk52HlNfpsR6W6sBK2/7TFrw6OM6CAmvRQeSHN+P3EXWRBRQwElfWaiyeHbDB
D+GE61my5FSEPvgrHgXokH8rIoPheCmjxJnXzeehA/w5qBz5d+Z+/dIOlntUSnbfOBIyj2hB0Oe+
HfxT4WbrZ8sOoEoxEL2e5klaMpSQhTyRUsyfinytk7boxT/c6tMjL7I0htKivk2DiYG9AORrz5T7
wxg1xZwXR3S9Tqjr2WWiS+rGpOHoqrWI/gxtIfFtrbX9y8JlH5XYQT4FqL40YZ5mVbSC+yQLWwmi
pEVyNGg3pHBR7qZz0qKbPQ8FkSnq2nO3jGd89Soif7VJHeeQwDqgz2kOB6HAZecv5Evlg6YvpEz4
d0E/2Ocp4GVYBNBrHL06dw8BaHRp1Mu2O0rJgiPMq1RHAqDm59pzFvcAcd1BxZ6D4rUteodFKMwW
oV+s01fIOa/gXm2tOBiEjb2QtscO7HzHvO3VsanX/Gy19XSqfZmetZTTAdhidfCqGtLOeugg8eag
YD4N063TrO2ZqLo7OWx0DpUefBDztMMrbmfjgBmonNv/cfZlS3LiXLdPRAQz4pYxK6ea7SrfEB66
GCQBAjSgpz8rv6v+67TbEX3X7bAzSUDS3muvYU/IklnMrg8oRuJsm4J1zPC2po/GXc1TGoQJXhrf
+TriMKtHQ/wKEqcRCdNjWO8GFu8OVyTrd2t+RaRbzhz0hS+xIuziLlwUOEPEPTKx9rdmUmOuFowO
PB2oqgtAyVUxuAQpGvfLJMZbgHsEAegm+F8JQMsHQUxU4KyR5wVfB7F93xTgTYxFEDToCaZQ3YOb
JSskZvcIeFPTsxdDPJq0YudZCGj/0q4T+doab6qihfYP3DjL/dT54Lo24fgN0uAUQdCt+jrPaVeO
jRbl6BJWtrLHrXalKuFsOsE8KtR5i/t/sW7gnePV05UMU8Rv0D2uwi5mZeCOC4S4UXMVGDllHWJ2
syXo/EPK6fwtXFaShWwez32P7LENjI1ztITk0eqmv3hzY/I17JI3d/d07nqO+6h9vhRwmQLJZEbS
6KOZmX+Ip8Q7uAbvI/WUvXIFDMK0cffD3vxHEBnX1A7xt3IJwu2LF+zvkDAGd9FivXrdVyh2tj3M
fNeai0Mw6c8CD6N5DBPZIWlM+EY2aUtktw9eNjnLmCEqKrzOqJnzYRd9m6V7FBfIoftwY5/DjGdJ
f/lwEsjatmU53CFa2CP0qfrCuu1LY6GeTEL4REQbPUT75IJ14ujoy9Dq9pel7ZT3IzP7kcXxepQw
nMtDx5uglqH2mYC8OOdpqptK84A9+OEwP1FJfzmxryq3S6YnMUl+3GwSfNU0dvucIRwlmzs2lYKn
wTWJGOgJgXBLsC/a9wD/dUSRkWCDG1SS7SMSZlyYRcM3PQ2KdpreNadwJnYH+wX5wPylndSUJ4Z1
7yBtqCDHMKH7nhrfhod1UPTa+uAnjHvLWTYvbHrevYHdwdvWy7in2UuogbyWOo6amplIn/x4X7/D
IXBjeQ9F8jWWDIKXMEn/gjmTg8TgwStBLsDvdZGss3Jucq1olJvEiatejt4BDmxBEcSufyLBAtQb
OatIINsGtzIWMvMqapK27jmbl2zdaAKb2KTr8zBcu5o18XDfJBxK+3XBjfQar/TneAbfxfOOe2v6
fNOBwOubdvdtGJFna535WUu+v3piIrULftmZECSCIGk1qdcERufOsu40T28WJH2w9l/t0LlFjMCj
2q6wOtHrqk7bPo2vVs1Iflxw9axBpnyMrSazQRq9Bm0gnvg+bWUvYGjewi+ntpqy9sCW7nEbwYhc
/EnWSErF4dlZVxaL1VsWeRJuNGRY32IddA/evIU1gjs1XCxDlVMH+ZCtK/kF89mt0t3SnXeu1C8x
T+OVOOtc9RNBZqRtwbqWQzjkGLcEFyeEdbhCKh0Mfhy8ISTid7z1WaXBBCy5cOM8WrTM4P9BcoHH
BAM1zUkFbbX7OiFNA2LhmUSPEmYbez6ks/NrBZRxEWlD7yMtbmSc0F57zdsvDG67b73LBozwZ3qB
p2Nck40EhTaNOEoPH4CMSo5de5EPg1rWY+f1kAZPOG5fEgfp3DJuwke+rCLjq8+eYSIGM5FWSXct
U7ihfB2J8Y4TYGmwgyitA86Hr0zHDNtxBILaHq8PTCZxnuoggLZLqkwQO9er6OfXEaqvKiUz/RLu
w88VSfZxoZJkP4cTnlUilHpB/YAl33h9f7cjsOYuBF0pzIS3IrTTa+XNuBxbq31C5AV5dxGlsZSM
9XHe+fOTTeYr69NsxBJXDNsiDebM7GFD7qKmC7z7iI+NKH21mAqBMeOXNHGXo88dLK1l5IcAxoFL
liw9LH656eP2soJGuOQSEUyqWrE9HlyBkLI8hWFMZeU4NVlHXf7scg+OMCYEn21g3vNE/RBJmQG6
AQ4IIhCjydQI6+bS2Zv40U6eW2LbgheNp/WHS9a5hFLYiPtdTRiDwx0daZsN5tJRuvwiNhI2azk1
7x7cgMDB9Dp46SoypG6xoOR5E842v3opvMAyAS87uOYomSu8LTwzsd8MubeH7Xvc4AAIZu9DMNc+
72pMwVyAkREijKgbIPtTR2CAJUs0Z2KYSOU0DEZcJNKXIHRkja0QfK+JqDs1OXEOHmII306Vonry
Zqd9j5yUnkYfoajcFVqBZpxMWYTazCl4HGBL3JPkrksSWYOiY+9RgKWvYQItM9BpKI1gj5dDO+n+
AqeLIsoOplFWCRCxkKYLV541prU1vSty0je2K+YelX+mQlAlM4QxmYeo7VVlBMw4IADDFAkGMSWN
La122k9HyWMKelzQUjgHdtOpBzXhJVTgRGYQ1jjXwIF7IcZOA7b7YHP8Vw73pQ/pRMN3N5U4fhMb
rsfeokQeOMbYnivgx7UlfjFvZHwwiWZ1E/nyZVHx8sgHHCAMxqyFL0KbZFzEFIkECI4i2SZc+wLL
HlAQwSdjsOGFlAtmmy1o0wLr7XUVfCjaBQ7EKBp2fk9itwmKMeY+1EZhjK0oZjooEbftfPVH2yz5
iPTLjzYBpT0wi7iCyIHxWR/bUidMgs3pDTwXMSMdmIii+QjFvubz0kTf5MYRY2mMLscwCZ434psr
3Rq/y9rdhqD8tXPza3UTJzpAtgUKR+jrVD+C9LKNOZTbW+XE4jDMIjxZP2mBFYb9WpOmpScnHmOT
x4a6le3TFPRA3zcPK1dR0Wo0sDFZbKFXCXpqqnabD9p6Ih8DjmLGmH58dmXbl1JYcW+NTmQGg1AE
F/E5NI+ab7aKxxuK5aR2eAPBCu6JzgK1g2PXBWvAhSXauqJoQs5cxRYBbIRp4+dcCHpccMbynAqJ
Ha432xjnYdxMT6xxweNdNK54Qp12B6soNJU9be/aRDSQ9kv0NWpr7kTgOSpLmeOWxvP53WoGUyIT
Z7wg8A8hTmL3crOlXqUiPoP14g3XxUxNLddYZKvXQ0aE6GBxXjyP5ibd+KFLl+ASoQ79pmMk1t6R
HUZpDu+nR0FSv1xbGZ+HCOcFaA77QwLZ/8MYLDLOlllGp9kd9D1xpV1ysw77oRd9jAgEFwRcJ+7E
q2vnIE88py0Fjt1Xh23xJQxm1mZimkQ9pDSqAkSL4GxHCZKNIGfkix8NdTN27jFkitU6TJcnt3Wm
b/BbTg+ThVuSihWDx8pGkeswNCyCfp7CEYtOtssj5JC/t9GSvIkZ/GTQi6cha0PdjTBHQDM3BZ57
SmGo/JPqka6QVdE17xh4jKjtujPpl7Z0uNQ3RpI3p3lvN/wBXdtXN7b8bB3e/gVmrAvrrUbUzHKv
hluWX9AEvluRxUMC2tk9mGGzQ6khMax63wHxM576GvHV0TndOcO6YXAU22SLXpN5x9aNRJ9DxzC9
ImRP/DDOEL5z0kffcf1myBmZES3SgNzteI4DqqjPvy60dVXmAyOoxCRk4btjeghptL3FsxfeOWK2
L4tritTaXWdyWTeZoJnzTHO3dnx8mgLUScXKBySKr72r0tx3mrno4mGvYHhlQW+m3u2iJjsVaOzg
IdWlMArscRLcj2Qlj+4i0hMYGJogUqqdzkui13Lb4SufL1u7YOLqDP37xCShtVATepdez+i1gqXo
ZrGUfR9EsMOAg1+bpipPk95F4Sr5F9av4jvhqEhLf6dRct/PnC/Pfg8i0nuH4VVXDmiT+9zlwn4B
O8A/8WnwD4mFg2q6YJ8flzbCVhIagCXP8USa0kg/KueQz30xpTA9b3xvQ7wgbgJFAqeef2BAgPCn
UW5vUTKEBYjH4R0qsXXOEa0uXgY1bG0WObuIsgRjlleQdm9BDzIKAIFMqXcEqxtM287a+LAqjh2h
RRNabWnz04e+5gG1ypIhPzb2C+O0UAuKnpkQSREHif4AFnCJr+fchiQZQfAWQpfp1MOVqplpnzsA
sv5q9KwrLacUhe3OxxrZMCyDkxXPSLCtr0nDO/w2P70LHKt/tISoGlYPFDlHO33y0919ESxuim0L
A2xCcTCeRiA+meTQz2Vw2Vrv1LaN153GQ7nQkVbgZjlvkqubDSf3jwx89zN0jiHLRndyK63JUEi+
9QdNHF4nIqKXSXnAV4CeW3Chw7AOA6g29tQeLartDLAPZoPtZK8MvVERaBSAGYOu5hA6O8fbiL4I
loZy5Bee8riMW7bUjqNV1m1xXzVxby5G7vqAFzjJPaumMm0ifpnZ2KIVSNJ6DZFbkqCTfRcwu0Mt
t9PK59780Ohkw/O1Ay+xZz9PLVolP6X6OaH7jJ5FhoewkXve0I1UI5/I/ZI2/p30EQ4GQUTYFAHC
usqZJ9uRYAlvqJa39Dtyi9ARilmSMxIV0sO4SHmxBLwnsan+pTej/Y7ykb0NDvJv+IgjvJAItEV9
opi5eswZLSpwgBe9jON7TuVwduS6nJHebnBCb11XWTSmj3JcEVyhIXSCXxKCfPtROzJT6KwLhHO4
Ww5hNnZlgRZpTYhXYiMGB51dGk8B7xoHUziMA9oSwoeGoedl4zJwoGOQFzDOoeEJ+etBodpUVdGA
4DaDKcKrGBOJEd+g0aiYqX1zCe8fsZraDP5Q/TmhYVtMNgpRa+6y9G9tWQZKGTMZuApNgWbTP66I
UO4wClsmlSMQoH1HDeWWYMolx3U34pgOZrosDkLmxbjMV/C09WPi+G0tIt8/LYiIPNOA8h/QWqSV
3F1Se0EcwmpuME0N9DBBhAU8TQOX6XdvD/YagTAarvzBNFxlat3T4HnrU9yt0WtHqVewliN5XlI3
PKIQdO9mR+H6EyVqxQGuLs4en4Gm+8eY7VFO0AHhwHfloRGJNhlcsZN8bDHQw0mBGF8+O/Gv1Aw4
OZuR42Dzp8WHllZ45KB5Qw58NqSEAZhKy2abwW1fWjIAA0noRG5d3aYgkhhT5LAZc745s8AQVu+X
VKws2yNtP9Yl7GoLp8graZHhmyW+r84LXLqeRtitnKDOxrydOg1q0sbRBgluxhvzFSKyb8D7wr+8
EURbQGhQgzRREN07PuaUjl6TJEPuGngACnjGN2SY989q9rbogc6z8ovIa5c4n2MtPxLChhegYcnF
tGsIl2K/H+/plpiqh9nj/QjnTqgl5uhBwXUHByadP1qZ0iciuq2AlgaDTw8sjJIospQ0ZKJ0tab5
7qbuOfBncjCTL6qJcb+a+wmtkGfALo9TQb4inW+BwHOYHhpspCUBR+Qg17n9xYYwOU6rIlfbGFM3
cSDuglGML74UBPUExixvfgeUlKNvL6EBCg5bTJd6Vr17lsQ1UPR28Z51KQbMBMfxhxP6TQQb4CWe
C7C2/YfGEH5wZY+KbR/RwWdu2EEmwTk4/e3geDA8BHsYehRWh7ipFwPTHpl1Ywf11TST9ro4aQem
fL9WqAj9dzHOzS1fMw3QwwlQC4bZPtkASU4A9QJMcOHD5deBO/RNHS+K/iSooY6E8SQEF57s59kC
FMtXHceVjkCVHRDc9X0yC4VX3gYLaaUi/0ujzVxa6UtdzHIleYxV/6QMRKVKj+53d+zgmovLyR2L
raYRkHWkve8fIJyhl0bHqnCQ0vqLbs6H6y6qUt22v87IiK+cFCqtUe3++yKi+T6Yzf4N0b3AY0m6
lqvq5tcJRUY58pYWbjcVOMQKeBak+kB27dQGyqbwoPTkf4lFDEHU2MoZIhXqAoXdoDPKvNgAh48w
BHiF6+CatU7LjigSSAljX1ZoJ5XVFknYAsdo7ZBqCXtY9Nr2RXZbmlEncn+4yqYIffXYIzx+lzOg
Cxg97YpUaMXSg2xQn809IHSKc6yeuCSlB78GBG+usc5BuQnrqONTraz3wyZN8jQ5jOD0w6+hLdA6
s3L6K1JTd4bvOLIhsbW8uEvv5LLlMY69RiITCt4fMEj2stRuqASmudAx2iA7EpV3cO7NvSGZ3zGl
HS5OgO06MK3JA+SVnXxYeJVio/33kXnAFjDGuMyUY5+Ha/WAJ9hPe7ZjirLmQInHUjU9CpWUBU/Y
GJrKQlCM2jUYL2RvIlS9qAOffacFLw2FUz3R0d4x7UY5WjF0HmZYUWID/Q72xq97uUXPLWb+BaoO
HKty78uuQdpJtjlJmmPmIa5QQPFvlq5D5kOMlu8p4zkyXVAQtZqWgYFnlz/fQHthvqZeArZ16lJ8
8s6/mqlb73c+ey+I9P6qFgeuCUvbftWb/2FcB8YyQvGogK5IFHAwiQrM3T+CfdS/Nr8VeWo0pDos
lSXVtNvLEJFFuB8A5tzMhi6Q3jRZK8JS8mYnbl/mveNtPsiIopELhjQb4tSUXRD3GZwDkpJ32C6T
BDA0VGb2TlHHnFuwHJ/Cdsfy3zb6RFUnoN5zyZ1ElVLiGBsv7kaa+35Zpndo4yzS3IOxXmDllIey
Z4WacRIKBdNtjqoE6SIo3qvES+Kq2wH9oeCkV4MyEIbYSQueYJM4ZbgEaQWTXR//u8tDjBgmOOqu
pExiCe4FDwnPlj14i3ptSman9ExDy+Gk38jHRS8j/GYmCpDFaQ+z2NIriBBrKQOU2BTWLwXKVVk3
m8ABrtpky5qG2C+oCaNrjCTsD2loCrQVFv3aRjsk6W065u4taaqN9I+uRf+WTRuLXr3OfQ4NYWu5
jFR+pA60er67iwryu/m6+UDsh3iYv4Z7lxx3K/cyEoQX8breXi90J6af26LnlOSL6+oMAvgxD8e+
/8Zi/L3dZ2FFOyS8ZnrZ5F26N1MNx+KgdIAnvfd96B5ap1MVBtFolNpl7s6NjrAKgYNmHYFAJSHb
O/YgAAXNhFvI5+2F0TSqEGTmHNowjh4hygnwQxJMWyDo9qDQ2oGQ1gZTgNu2PRsDAonr/wQHz3tz
1sa7h5DOqyfH97JGquTYWYxnep4EJ38AHo2ZEUx+fJjImB3DzaHTbyyebYFKB5+qJlqNDvRyK9Xz
ne8nSc6Bbdew/NFFqvotN87Ei4YTeeg8vPVmBESQ7ajDn5DORWtXds3J6ElD/WrH40TRSiJ8IL1r
QotKehvoC0ymfmAEM5Ya2twyRdwiYHggpo7uXQQKKDxWM9AlC1FZXfGGesWAQuRuZzOFuCfej43s
DETKky32Df0pbwaJtzhUD0s7qhr1BUmwtkNRQHHIhgKVFcyl5qU7NEu/HVWIGet4P4JQnmStIJC3
AvrPxaiRFSujMTl6JFhr06o+wqByjR7AHe47aHqnCLRMvf6aAfTfR8GwqOcOAGub9cT3782usDDd
bp6rkHrjdy/cwxOhm3fvsw2BM0lM4lxLiklVP2xJC1TbYbiCDQc2QGDB+sx4ChOzWQLN7NqR5xH3
OEy3UZ+UdI68N5Iqe0m5DTcI5URcjdr6RcLg+s877Iiqaea4csZ5hYDPYRXY80PRG8WKGeXhV73a
CNwmkQ7f+2CcVAn/eB6UBj32T2hYJluyzlWn9BZrHwdx/G1GWuCxTUbzc8OIa83idowvCQKcHtIO
RSWQSu/ir1OI97kbMjT6l75P2ksKq+6LWvGvM4LBWVSM2COXIsSM+wTVX1uPm8d4GbTwvw/WFdUO
ZlTD3eLQoexX2t2Zebbf1m6XJmfjIko9efq7Yon+arrYXLVow8phsV9jMhVnIcw6L4Kp5coDzU8x
8rqePRY6bjFKLcuEo4nAct9qMa7pmQ18fzR2S8sIKei1NyFNgXeCA7BcOwpRMnI+XOxOgGhnH/U/
g4o/1V2ZMERPIxU0aPNObuq7dCDSBkRHXQBjBusiDcfmW7jOQQkLibZGum1fDcizeORepMoJeEme
yB2hA4k7PrqmRcobXDSqFg43z0nbmpcEFrC1C/vuy/yTeI58Ae3exFm3+guECXMwT1e5GimzAa9f
HkJRO2QaWORbtDd4dWRCz4mP1AyNbajyPH8/04Gie3OReXF1YzX/wLAbom8/8ON3FDpbmEFyH6hi
85Oty4eWAupYnYWdAYlHw9ndugkUIysxNg61euyEAGYQR0FcauohzLNvFLb+LYBhZyD1fiChad8a
ETlVM0NOXinNnbPxsW4yb/TGb3DRkB8jc3sL9ljUfEXvQwsQgby7KBEdVDwLL3cQAdAP2XDHqDlE
zPRMyG0eDxFzFKIhQhlq7psUVw+5dS+yaB/shayR/dV3jpNPVDml8qDVy0d3MPd09+2T55ruGyGj
rS2xxs9CbVi+Q+5PsUv08iqguTvtQfdO7Ehrk0bsLylXegTEJF8hNo/yLYAhDGIMk9dgi/Tb3I94
P/Zp/dBYd68zJvtBLVy6HSD4byB2psl9ClX6hYcL2C5wovtwjUuhb2Nz5fS4PrBPqJMBp78J3jRi
bLJV6CRAn74zBFYjIPO6wLUQmw5OQcRZg6JTMyfooD+nCYqyxnXdMoo4VOZBwOeXVKKcziTMD9yy
T8UYlVHnblW3YoCS2mQrN3R9R7lD85XRwUl/JV3Mn9kGdQdSPTbxZGHYuaIF32eSj6F0sptfwGHz
XJJPs2EPnMKOPeeAAH4idnX2jtsuXVDnxFru6CAw6HVUMGawXWgQOIP9FEQPD0fkPHAMvEDKSXMg
We2jDdH59irYzxtGEe+UkOglESG7oGjanliys4PYKS+2EWMKstoE4M7i1xtBP63xfB7G0eMlznWW
kyhoH8Xe6IdE60s8T3916+hdRRSJYqEKk3CG4JsFnUrm7iEvzYS3NBtWSoso6L0PjSH/HdyklnuL
g7GI6MZrwMETTPx0etp7iyabxFHpwNwki4NoBa4TTx9YbcODx1NdiSbSD762/R0gneQBwQZRvsih
K4SYgB34yzY9gV5OK1TT4rD3ECdoNKVfQhKze5AoNXz9ov4BYx5Ej+ABlYHEbRPK6mLZve3LGozr
eVn98DEI2vADvfV0mPmyreCiaLcOJZxGsgDRaY/a84fqNoNWYHNQyF599CCYiCbAbcGkyT3Ts9J1
8G4OGxAouHHNF28CHI54Em8qIAVsDninh9MUL20lgghSfEYZjjMtkelXjsnS+GXbZesVqEe3jFCg
S/TFxwQDPcyXcOoqAcw87AJzxfhDZrrdhnekPhidq4jxHyOsenbWzDVciuJyglH6H5iRv2OzfWJG
0oQKlpCbSxSi3TCucaMKJIPz4CA5QOnmv3FT/xdW9TeOWcibgHdgbpxiwIYcmiX0CADtGX35T5S/
zwaFy+qh30wFDKLhU9JlDicTOFM++ejonpb//h2/4Sx+9ijcLQhfk4LdkKLohh6x4/775/5OtPzZ
oBAtBfWIgVmaGLbjsFG0oUOX3wakPZuLoRdHMwQAgFQdgB7mdfHdAhqdM/+BLvm733V7M/72bNJ2
tdjcInCe+euSPM/gb//7D/sND/OzbyFvCbo2SHJOIcPERGTS+RWD2v/vH/6b99b9xMIERkY3bKTQ
ECP4KPGW3Iko1u2zTv6bP9PnMJ/ZwcGg2749KTBDBnno1Qz4kvzHy/f/702XHobbG4bHJ4tJX9j6
TYGutIoQMpe5LpJv/ttN+rS4d4TvzW7btSfQG1HrXN1gPjTrzcHT/mH7+N3L84ns3KZLKPFQ9Yn6
yJkLf8GbqPj3a//HT0YRdxNd/O21BO4KNyW1pUd34PUU0NI1yx92o38Up+Gjb3/+t4+e/A00qDa6
dUPiCs7hX2uLdK7FcLTCPmItd6K+Orb90zr4x1cVX/eJ7OzNK+Z4jd1OsYfkiQffg/PR8DQtzh+e
8u/u1KcFvKErSZ14CU+YcGyXVkwpUt9I/+O/PYfb6v7bzZKLnkAEFBDQqOFIJblnALT+20ffftDf
PtqAitZjmpXCHJk02TCXzpj8yYzrHzcf3PTg/372jhbX2AAU+YmAZOIF+gC7JFm6lD/8+8X/7gs+
rWC2KYB6mImfYHF1hZ2UyqEF/at3w/d///x/FBfhB3xau0s6RqZZDQfNfO8K3UzBfeveSoqYeEGd
IDH4UWKO8DjZmVzspMftv2xN+OJPSzpuvVXZGDoSskuIQ33nqlF45FTf+uBw8f7w8P939v9/vHOY
hX5a4GuLSixMIZEGrbXuQEZBnNk9CHWoKc0Pw+cTgmmem0kehGf7P2wq/7OV+acv/bT028AbfSdg
4ylNTHB1vBSVJHh9tgD0D1iGtHPZgflSMUdGSL1J+yLyk65at6FBOFnowDnKhIdhgR0gi5qhUnMv
70FmjGpMukOF/tuAUtABQcqcJJg/AN4PWTSwZTh022o6EIh2e/G3GeZsbNoOM1Kcr70l5oKEHfqw
9k1Qh5u3nlckOT73a4+uYtlYCOBklOXW4yUucbn8pZcSCQKASwmQg3lEYTBhMH12k2F/DBeW5lFq
2qoxcVynDUmGDOO5W9b70vdfmkC8gnTt1Jx6wU8OdO2AeSer52WRdzJMbvxi4p886DJOqoltIQK9
w99t8K97Klk5OGtQ87YNSmpDBLzHFuP11IkwVdWbuewNWNbdeqsiGYsfhjhU1SQitEqGbAl6t51O
NTXJUCXRHpxBOHX/dGj8ZlF+9vlRwOqQCNqRI7j4N3jQa+TdH+15f7PPfvaq4oECRQCa4mOCIh0S
zrb7k3L5N2s9+bTHRnvk2GEI4ec0Lw9zs8oCBvUvVrVr7qKSFdtUbuFw54HM/e+by+9+yqedN6JD
764BSrMEPgiV4ZCZQ+Th/6Eo+M1T+GzMSRBog5GQkx4DDKhhcVfG0RN24T/sT7+5dvLpuFNuq4jQ
FvsTwOa7lIO6JVT4p6jo3137p0exyJ2RJcKZRJSE0SxmeoDFU+CM/37jf/fxn26848xz4sKs+ATe
74O1BnRmd8t2/z8ZXGJT/XTsKa8NMPTH5Xv7iMCRpmDTtR+S4r9d/aczz12Byw8SK6DBINw7rH2C
4dT+h1vjBbeL/KfN+dOR11DrDsyfmqOdkU0E6Fbea7VXKeb5p2TkCh6XYQzOjxMUWxr+7PnMf2iO
v+/A57ta9B68hksXFKa7YXsppJUl+H5tNfYtA1dh7l+ZxNjWddhyxhANrM+x3eNHJL+CuxL3yT2m
gWsddptXN942wyW+2+9atwM9EZGJYKHhDHxx24ZUaMTM4+Ju3zuP9xL0JaUfGMy7KzJJ9p7GyAAF
NtwAfZ/CZ5Nif5sInP4x2EI/D5r9fYKNqs3XzbBTSHoC8pyLuDgtx4wGqsuakNpaOps8NRZJAsxp
93IbPOcYKxATAJumgINN+B0QnvoecTYeR9/c7EC3CUSILX7rei9+XZ1N3xt3s9eYt/Y2AIgo8HJm
K4RZsVdvmber3mGUyBIuIQ3yzFfJkuBNpd50dXaJ8QT4ssP/4+y8mhvV1i36i6gih1chybJwttuh
X6gOu1nkHH/9HeonN8eIunrZVdvnbBALVvzmHPNmdELj2Ia1/pS0ofLDz5L6w9b1Kdv6lay4+qRm
V1C3jCeLkucRGXH1pE6dfptOJmr80VZhDfZ5eDDrbngtTcm+kR1DoVIWIytVFbQtdLCQIzwdlXhh
RLs4GhOCeqABhoU8bEL0WS842kyvaUsF+TrFwM0gDcZGhCrWC3PgiKX1s99YBaRnLVIKr1ZD/btk
NOVPRfjDHkpTdxP6MfpmHNQ3elQjEsLsdI1lhWM+BQlTJZRvoS8ZqBZsXdwkVsvgK/Jyo7Vl/CIV
4FwbMJRrqUdf7/qhmc96Kh6rtFJqhcWvMRheMLbNNxRq4oXgjQltWpXpB5ky9n04sXXWs7LZYjbi
KA6LyW3s6wA3g3C6hLnLqDFb8vldo0NjA+dbSzfd2N7JjnSTK93KqLGw/5mDa7tuZDXpyM7RbH9g
SXBhlm4S8y7tV0eO0/jzxcAxhwgmJnp1Dnrs49APR5N9xYYwBtSA2h9sSt1mUod6gySNXJy6eZZV
521wosYNrTVWy9ITzsbF1C7sU/Svc+yHbwoa+FwnYLV4atciLBY2rHPun2lGIvbbjBZEBrS1nBZ6
Kspx6gqRuuEwMfkpVVp1Pal2N62MxgsTlTX7JMiI7fOosmF72He6eqs3tcsJxcraf6G95jDAfKwH
XRo4/1Tk6s0GkBoI4all9C3V+8s+6TkJ0AAAaBMLbR9jv3N7Xfcio3itU3HhLmmO+RvV1FBBvllH
p47RVBWyOb4ZIqxeUA2MstvgnLywsebrnbApHE6qUW9p0Sb3qXVa1cbQs63Vv5yf1r/0G5N4MFvz
RJIoBiNlxzfo9cZI+00qd6jtCVaQNvyPK1/U0l1mSx/DwJ+QZgqmdSX/yVx5C3W63Dty/97GLfVO
rd2ff5yFT3cOAGQ4LdpRBJpnc05O1EiKVr5MXXLYfvz/b3AKXJ9198QmZLlIB2KyHePdCcdH9LRv
eKTX4P1fdY/T9WfroBJ7Sizng4BxgWY6iFytBo5bUW5DKHT+Eb7acZxuMeveLFO0IAkscnZFvw2l
k/RQ0//osf1ajtltXlUq9SfY1EoSqiu3PL3n+SDNLefQglozJeGrCV5wo76b7Jioi7WUv6VLz3b1
wxD7WRA3vWea/cbBtkbk/fl2Wrry7OxuNPw4RaoSeicbijnAtsbfVq/0iKWLz3q2kCIkj3Xde7AR
kbptEUqttPVXXeDU1qe/fzpZa1izSpKlCi8yy8c4DA94PW6kOn883ypLlz890KfLy7IeU83mAzWy
8XuvJVCN0MBaOdXR8zf4asI7/f7Z4qiRhGpmktN5bOKfEEkezZ6T8VFybkK2kzinlT2Gl7X3sPQ4
s/4sj41a14Qb82UWb1MQkEWvHkrszucfZuk1z7qzKsk1e9ZKgL5V2n3aUtM2i7JeKR8tDBbz0pqk
KIUCBIp3kX7oSBIBKqN+dbYifj3/8xdaZ15bC4sYO5qgC+TVL4VjOkm+NTBwnb+49rf7fzEszMtq
Is7RGNa6f5R1KSWmvnb8Q2y0FYpKYVZ3g62Vf1DotAApphZdohoGxtEfyqrC5SNLjxxNIeHI5dS6
bgK9eG7HJnwfmfy/97kue3aTBN8yPTLfozJIt+ThdgIOoJaNyPuz8Ip0XPUmmJrhIYty82EoneKI
Is18LTTy6OpYCx7Q5ub72gcOgDPQ/Mn5qP1hB7Dj2yx0EpcIQeuJGrf2UaStjyJONWL0hmme3w3o
craqEkWHsErzrSOEtNcNNfZCJYw+EkM1d0ogqp2pDQnBqmPd3cCITA4giHwvTv3x0CskupP1UIqb
aOidJ5mTyCNSxuJqrHt159S69CfuUkSXfVHIv6JRLe+FzX5xU0VGczVYRn0FnTC7riYUgiSUWz85
HfDvEySy+8JocTEI8OFepzTZc572laflvVA3Voi1BhttkT5atlSCvPeDb0nTsjgIsFndT36o7Uy5
NP6kTo7svs/0R84XeXwzE84GtQ+Czipu9myt8iMm0wCta9j9ykkNela6FpK9sI3quz6qGi7E3hxv
2Jvb2Y2MH/bBLsI7Q/fRPCFdcu3BzG+QClJuxwq+rzrOHNOm1PawKdNb/pahho1118SHtrMbRUKL
g6EXywOnT5mR3bBpZe0/FVhsTKuyXBRb0y5ulfpVM7H0NAhGD1OFQjrrsPKEVduw66Puf9W3k+aa
EkbRylB4kyLA4etr5vUo4WGyjB4zriCn3g+j6SYvCx+r/OgfiqLEB0NnPFT1gPsZ8uFVbXYah8xY
ywL09j/Z9A23VEh1t3Ik53kqR2cPMGOA56CpP/uss385U9i/WjmfhxTI4S/JCmR3HIxmBOUBnaqY
1PE3x/euj1/HdVQjm3ZlqDs3J32eMTREneMTinvnOR0xwU32d/AhoRt3QbZDCaoQlGB4RlI+qYF+
InFo+a422SzxtNpeY7d/Un4pP5oES5JIARD0VmnfcvpGo6IqOwwkCYFPVaJdmXbWDhJ1vlGNHJOO
hQVUx5BKmkDexVdJPCW3mEe0vS+kfh/4QfESOfzmMImy/qQQJEUBteXNiMLkLpRgeTgEbd1nEJBv
NLPQ7jXb73bB0LAwRQGOOL3EyKynkvWbWCh82PRKrOMC9Uapjz24wHF6DTpek0ziyYNBrNpB6ULf
i5APu5LuW3eTYllP+pTXV7WWy4fKxNXHUZYYN2FfY75SnPZghOjOR2pIblbRgoVcJER5UgQxrZrt
pC+b+7hIZXZ6pi6TzlGHaGpssrAmjO3akewXoAqFFqhbJ1bRzNT8p4JkY0+y+ahPSSL4AeNkL4ca
SjxsoVvTHJEphVr3I7TQ925JTE++1wQpeWac5U/CTmtkUrl4M0en+Em3zrEUnGTSeg3gdMQ1WiEq
xpqyrzIF5dsY274rS3p+n6COVLYOLkDqBD3Hj1FB27jEdcmTayoZmqi0jLPHLjSVhOPaGBuKo5oo
R01zeMUwnN52jsw3X2ny+ESosXkVRZn0PKk6gZCjKiMvj0yEhJhL9PojEZX/XRqS4egXwVS6sVZO
930l7GFTKkTv0DWQbOl6hBcPX1l0XfSDfTDIfuwpZoxVf/SzOgqRKHXGHX4zn/iBabIOnFNRbilk
IGQg/GNlV0tZ+EMkTeCWZN4QyDJJKPCbqivybRUVabYfUPIVblta4+OYdWhDoLaiXxdduJZ9tTQ/
zpaImG3wIJf5AJJDu/cRxAHkCD8GE+3G+Tnyq40TiyF5tkzkdMEPaycpvamtbpyqdmOHTBc/fVZY
edFvL0Hrne5zesBPqzoJw3Xd6MpwHLrwUW+sfRBXxWULurlco7SFXEaoB4+RGdr7MtJuOqkOUeGa
HHY69bU0Gfe6v8bE/PqVmM6sxZRmIHdwKAtQTM8Y+XaqdJ8g3T3/Or5ecEFr+reZRD5qkSiK3JNx
H//hcFOGY6+Wz3recO7UStPKvn/pIWaL7CDC9QbAO/eUIGMmTj/a+DuuzJfzT7F09dkKmyIyBbxg
yrwUg2zZ1/1eqSow50DVV9rpb1Tw/67siPD9t6Eaq+vQMA+wDwagvEKtUtfURfHaO5O8oVAu32DQ
Ip2Qo9gwKG+yRMPNMHXNLo374D6e4vAu4wB9pRctvbb/XYVbLWpCwjVL6b4kWagm72oT2c03Evke
zjeqaiw162xfDUemjLtcqbyKCfB5bJEj9U0JMgFRa8DM0PXdRi4bZScAJYxuxkn+Rzn46rMWWw62
aKNrfzRmblIHMMfsrsrYwwV2nT7pgl3XVoEZ/wPQE8rQXPOnflMV0LSwiljICItoclMDtXDmq2xY
Nd3+lphj67s6WgLqGHr9VtT62ODkSwp90zpp4W+GvkGjWhh4udKooOhNskH20ErK8IisJHRFqYXS
Rk2UYBvViKWB8tryTqpS+00b+nEHz8nfydqA4tWupB/JZNjflUlp9SsJNMarrdkg2RSrGZ+L3Dgx
vaJpWxGVssu6yDrURajfdh31+DgLivs2qSBwDSnVH1Vt0Z1HbWM4u0lgZMkq1eGn479qt6KtpDch
nwJvikxqrmojB0WkB3G+xRwh4g0Mc/9RlgyfJjebb0o6Ki/SySEoq3gMVTt6aKxCP6hy67hJbqu/
tVRyUG5mpFBYklI8D7o83heRXB1SNWPlFE7HfmIWTE9QC6Vpm2MhhHMNYYWzjBAdqc1GDJJ20e1D
QF+4mSdQHXjt0odKN3BX2ZGFUTOk5n6iXZBYJt02GIC3ldznH3E34fcdw+p+RCe5by0FklUt/YhL
ke+FqeFQFN0QE+8zldlGWCpOsCLpiI10kBeYQ6Y9EFiYeS0E0PdYQZbuZkpoPSh9HYfbshrs+7ZS
MXAXQgruRtFj2MxPkv6aRZwX84XeYWiptqU0ZDe1KDOyd3QGaLer8+SUMd4r3yYpVWHaBIxvHLVb
we88rI0jtJpWIK8p8eRFVqu7pZP57yN4AEKuGt3Vbb10pVFOthJSB3YpTiDfyZA4uT+Sd9DLpLjh
jTnEApOGGsE8qZxc8dRpJNIqjWscD3nyLI9mRIFPDgEcJPgInLw+CK1MXAGD9x6HbgD5o6uObOsQ
0GklcmSjsG51XVWvilxq3DGU9PsBxl22H/l/e9jLJsgHhnrbF5r0nJA6dOg7s3Q7J47eu65TXBZP
KP4GkNZaG2iPGe837fGpwLQAxNiMNWGdiVyYXsD8f0OOQ7yrUGH9SotT6UtG3h1MnKXFdWV+aIYR
HShCRUfHZwWEDIPURLUW0p0zYtDcY+IPf8Kcsq5i1p6vktX/waEWXxWlw76m6ixX1Xtln/lDcRs2
7fA62ihXcoUtiBv0U/5MgdABQYL1E3k+qKCD4dvdXZgQpr4pNDRQu9q2i0NuK80+GbVmi4uLkThJ
/G9t5EMM0BIV/yyJmgwkjlL8VoBvh27h6PHBNMZS27bs1F7yLJfhbqgQTja6E+UvrDynateYHbGs
PXq9G0g/43vgyPy7o+uKqxBzeSelBv+ekIgQujlicTx8fg8hgLU2pJsmSFRsFhaww/PD8MJQPy84
2aTJdWNEDVY6/UyYXuSvgWNJ3DxfUTgs3WF24BiClIx8oCzHcmpwi2MhdNW0O3bO8M0OcJSdf47T
TP/FBDpXSE0O00lVsvBL0v7JaAiQzZun85dWl649ewKRdCcMJVQV85E05QPmJHdfb64JTfpAvF5u
tcfpaB2lq2z3LI4Hyunx27ACmV669WzBnBH4QznWzBCDJ/gCKfqsrWAXZt+5NGSMKqDnIhuOYyM/
i8Z/JGfwNknNP+cb7etTSdM+3fbTApl+rZ4OZQpPlZIroHdwJpSnqABRmGjgvPoPR24vfPWntvt0
K6YgzD4sA7ym6uvtWBHoJiEw2J9/kK93FOZcJYLxV7YwNhQgX5OjogAedbTHRh2vpvxnmTa783dZ
ai7132dICJZUsjjvPQswDQwWGIxT81ap430Z9U+YaB/IDcgvWy3bs+VdzGaPqX0SOAZL8dGEpvoG
iybZYv8UK6229DyztR2QNOFgks08xq4nCtq3SJzeMrW5Sqv4CJTx2QyKq/NNtzS+zLqI6ErUKkEy
Hh12YPBk3KIgI6v9FVb+4bI7nO786QNTsHzJeu/DtaWyOAQgoYbkUEvRk5Jk2/O3WPjK5qo2RU4c
sjeNyMPM7gIf3Kr9UTgnT2ixyaLX8zf5W9L4YpC0Zj0lUlJJK9NQ9qp37b28m17iY4+CJN+078OP
+v7ofLBAlr+fv9vXZTNzLtqoHC1SK0WuvXqCLQV0KM+ILOgUG+hbkB2VOMBtGfWoRpKok/K9KYVr
UOiFUdOa9aYiilTm2pKCs58d8UIdEPH9Ov9UC8PmXF6AZkzVhdObx1C8a86pm76x/loZyZYuPus1
HEhrfdlO5lHNxpdwzP5DV4QKqfQvm03mWoKq6/xK7WKwMrrVXGE9ZiFXavlKxMnCNzyXEfTQqTtJ
NKEXW2ZxZVdR/CAMiUMpZNcehvvwvzS01g56Fr6uuaYgY2HUUhE0j2bqb/LuFw5JtkkjRAFix8Ia
yRPr0+TCKWaeHRiYg7Bz3PReGA/VhpNq8aFak/Xj/De1MILNNQW5kzaRiPThKPTfozJtionkZoCy
Tj6sjPgLHeIvz/zTCBaHdu8U2cCux47/pLr2Qx+6x/M/fulFzA5H7HHgrFIuKZ+W0Une5nEe/ogK
keJN/GISnGxBV+rt5L/zt1tqq1nXbiy7ZOclD0fwPpROcCtTLnHy0+n9JRlDlmOas+mxJ62tZfE+
Hk3ZPDkOwy3FplUp/1J7zfu4jVSTlFiwFDoeC3+CoFR3FandAuYyaNp6W5eAv/whyr5nCrDELbgn
8uiMWhJ3mUXFK4VJlrB/Cqq3ZvD1a1I4Mq9GpvfeGn32GxxLujIeLXw2f09uPn02Jtw6GVIYzitH
Dg9dPuykxGn259/kwnBhzCYjUK1CdKqEvQCocEAlI0+lTUVO4ZAr13mRrNxmYSUyT8frhO9H2Si3
XiqUvWlkVxytukMb3NkiOupy9yqDU7+wvWYfp5HFjcypTuTVxnupeWO2JnpfmBiM2SdZdJVmj9bp
kLaLrrO8/DaozqGzxe/zr2LpPc++yUkGKxQNCFeh5bwpuv2iyvWf85f+0rpCb5on5KFlr22ww0iZ
TnWroITVGKBv2mVSWB842wkPhQ++Z0g539SzkSigeDAuW7jNEzZlLbWBCXPhtD9VM1DAoqMFrKyM
8iaNppWFztIXdvr7p15SKVBBQ2iiXs7ZQzYAIFK765S8cFATh8xOj+Gwol9Y+gxmS10qG5CXT3hP
ciiA7T3Br90n4vn8m1q6+GnE/fQYdqtNqRbZ9Mc4bl0fkfem1auncUpWJqHThb5Yfc6zDCXLZ2HQ
S5T7yp8mQIQMLaAvIFOrF66f5mmGU9dVsY/w/cjLdba1XlR3fGDyPktW42QWRq15kGFXyx1UQF87
Zg3SBOvONmFp6Tsh2ZvV/cbSPU5v6NOb8AMG3lQ2tGMnWuATQxz3W6jy8dPfMmbe6VANO0ldWbYt
vPd5vmEzVRw220ruVQUo5rbdOZ15C/3usj44TzdM1GwwY3TER7uCAuUnADKnAPoi72q8GvM8uTr/
+S59XbOxN6a6XQSNph7BEjsU5f0XmDcPHBuGN7K9to5aejOzcdhMTdVMhlo79oFBkEgtriNJ/y03
1lXbl29WVO3PP8zSO5kNyGbSjl07ddoxKNr/VBk2chz96Lv6x0WXn0cdYmMAjQFxxSvASdlU8keO
SpXLJpN50mEmyriFqpt58tAd41wcpMDfXva7T6/lU8coka7kBmasoyyaD5Qeo2vF04df98qFN5iP
gQDNqJXXsqd1zkYunuCVcFR/2eg9jzc08c6YkaENFCnv1D6+JUcF7+SaiXfh09ROc/unthkFZK9x
ynNUqml7UIHbkONU5DdKXOtbvMMnv024enq40Nv+2pI+3S1qhRwPqgE3z+l/16p6o5KWs+HpPix/
WiuEf9ULbLTWsy6to8kQmhRP3miTzwbDvQTgYqy8ja+e4HTxWVdG/GJahcyBjobfP+lU9ig/AoNS
+9picOnXz/pwqzjNECU14JLAuJYD2HFjwZFx6L+d7wwLDzBf3EySiImvRLo9paHuOmVX3pJBBgc4
R6qTyrW/u+w+s+WNFfvoebFLHG3tHVy1W+cT7KbwSpP+O3+DhYYyZr26R9ImalRhXi/wEcKe/+UE
xnsUWRc+wKxT+2VLuFnADMQ/NjkbDKn7k1Zil08rD6Cdvpn5yoZvab5PAnDECWE8Rp6JP/dpMtXy
AVQC+D6haocKuheaXLi2k24GEHDKMIbvYYS7sNX8LSkB0lUl2cYV5QvjSlixeZP4dnErKXXoVuGE
zyvt5K2MDnbbYfvaTFEAzykLlIOvTo2blyTCTZVUb0OoknfjACQxbQPnDZsLtaKmFtrK8dHCi5ov
r0ZEl7jyJnLWRDzhVas+4lCrdtooXfam5osrim+pWsEn9VqRvPndcJ9QKIQuT3RAtjp0fTVQ8rL0
09N9GrokKYhjCh+TZzp3kUo11Ro3sXyntPdjaF2d/6RPg+4XH8R8TZVGtmPWralynEtYT1ORJDEE
6uv5i//1Nnx19dmRS14amM8Nkjc10yoPlVbH21hvyUyrG2M8pGPcPfkUyL8lYIGJwMGmN9Vl8QCZ
oPiPUmawB6QCfL3VQyiWlPrZdutg4TlggMSmtMGhDxSr2Jc6WcKisQgaOf/DF76f+Y4fzQHrM5+w
QYief3KrE1sNbclgGteXXX/WLlqdB87U+QNVZq28Si3i1mQYsgdNk/yVHf7SI8ymJLM0p8FQmPc6
W9qL5pSVFQbvZEW3KyuQha9zvtOPx7CPM5MbECDTHkYj8++CSv/WJVG7KQNGiYzskwuWgadhazZD
oSpJumBihuqnW6H/zAmAGBE+nH8ZCw8y3/dzGAxF2G+oaFRoSdSRCoAGMNrxEv+7CNaqmEsdbTY5
dbSU3Z3KMrxy2/Xt2GsiY42AsfCy5yHpvtxHdkegDEd1AJU7QrUp/SYv59vn9Au/6sSz9cdkYOWA
Tht5jd3o3+U86b5ndi9907rKKPeELiTZBpJh+UvGpbD2UhbWDOqsh6BZZxDQceIVfekmkxZsGUau
oErchXH4dP7BFl7J3PE1GSoDthyOXqVaCqQapDdWvBZRvfBK5nYvhqWq9lXTOBLRp7rCLnaA18Jd
pKBaOP/zl+4w6xSK2SpaUVFYaJwOIUdxbcbjFtboZXPo3NllyLItZbWeeexVEb8SpjRlO6O97Or6
7McnRTOqqk13sAn77MXvRAGPVz1f1DLzXWOssaDtUMAdNWs4Br71nsTttSzEysi38G3O942ylg+p
lRjWUbWe2+yNevcOlTkcyGblBgsfpnYaqT5N/NBo0jjrlNHT+lbeFMTwaB326ssaZ7bI7G1HWAYR
r0dhiuvBsF97C7l7piQXqGgYq+ebx67wpynJaB0pQhUpHq3WB3n+J8lXeu1S658a7VPjmBHwW7Ld
0M2ENz7hUFryPJn3mXRJgfv0+2cjT1hjrJGAkBytrCOGYbCw2NkCSUtyB0752U/TS1h03Ej990Gq
UYDFkHKbM8BUdo3YutKUPsMHUrvn3/TSZzQbuMFMIskmA8Nr02CTxg9Y4y/8hma9V0UqFtUa+91A
NVS3dqbrAlEISIeLOH0yOTf/tg2enBBnF8QTwUDxkg6KQCxhjgccVcX+fOssDZ+zCdmI4NBF46n5
ca4SSfqjiJIfyABXLr+wqphH2me9wHwkaPymsZ3D1Gv5tpUSdSNEPRwLtQUKblQ/zz/KQpf4n4D7
0Ek1wj8nz8nulUAm+ejGxopRYT87f4Oltjr9/VOfIwy2JjL5NOLpOZ6c3G1smxTRtbXR0uVnXdoX
qMdwzVJ5aSy3Bs/TGLJrT2ua9YXLzyPP/abrLL/uoCFh8MfLYmTsMAhtEhbA2PMNtNDVlNmIHZat
E0y6knkVO1749xEsk8uufHrnn5p+dNRqgo5eeEFX+hu70QgDldbG6qWfPXuvCdwZi9gFBGmYfIPy
m9T+Ov+rF9aMf90Dn351HBoJ8XYhaxO5OaUy3Q0kbpM418EfHrean6quIrLD+Zstvd/ZiO1baYCf
FUVlEA4Kp0oI3EkvlrZyra8cwf1ddn6xBlbUf9+CwoGPYuTmSLJSE+3N1BKbMKz9TQaq5rlyGuMA
Sz7yssDWHoNBaMe8N6t9WwTtNjADZ0cud7enRm2SDRsU9rUJVWKLVRTVuC9EQZiUyN4ZGVQidomT
YGUUbLGWOS/nW2jhPc/tuK0fkfKgd6UXYYLeAyUWu0RPm8vmmTnqFuh8yHdplB50LQwL5XdKDe/n
f/jCq527pHrH7oQcacaRZPS9rpLuPvW/deK+Lrv87PtXxrHQ9doyjlreNQxohF2Rjb6d6rUpeGFk
VmZTsJFU4yB19uiJ7q0imoNl+oZgto2Ovv6iR5g7xRvLzBvyPiNvlLVfUqH4qPcNCTeGvqb4/LIw
zopo7hXHdluC3tKZyjgAdaMsIlYM2Mu+rFHL1qUDZ1/qk53Tp+ExUEaF3JrQumw1ObeY+Y2UdeXQ
jh5spMQnMUl/q/PCHf2P88238ILmQOCKlCwy45rS6wZOPHFL5VujKjIMi6W9t4p4f9ltZuMHnmpQ
AY1kHGPSVKxk48cBkYw3Yb6mLV3qKLMPDQN8SNx7w17WrzdVRjX5TxSuTf9Lw8dsuWc4UlMncewf
Q07Vx6F2I79e6YFfTxT2HAhs98ZAZHOc835Vk+QB0GIt9dFoI0nmdMAOjynG8YenromnlTLy109j
z0HBpYQJ3K4c5xgplv8gm1gJFRzVKw/09brPnnOBKee2klpH/tFBf1eo2tY3ngHhEtlAhDQWufPf
09IzzFYFPqAOedIM/TiVhCgD6YQgW6sre/Oli89GRQ29fUSass5I8qhLzn+TZP8+/7OXGud0x0/L
AkeBM5gQi+2lhibdcUZ5YF8ruxB9yabx68fUTFbWBEvPMFsTOGEaMl8j5zSd7jbS2uteWtPZL116
1pcTGROeE2EV1UJSOOpK9YkcjLfnW+jrfowp598WatEM4tQieInob5NgC8cYb808q8dNKiV/zt/j
6zEPTfu/96gdtlZwEn1MAkhQ43JLduOGrLlNsEbuX7jD3OOCsT3Lm0JSPGFK7hRpbhOqR5uoByv6
ef4ZvhIn2jJxJ/8+g+CwZYK2QJBT1QFtrfWUQanH1T/CgDMShZBaGdhC89Nvqpfzt1x473MAqjRi
iFIiP/WkyReOO4RVDZu+T4fLXv3c5yJEckq/tnBNjukuK4mRCHbCerjsx8/6tAQqISDxu/I6Nb6J
1GhHZu6vyy59aq9Pnbp1GK+phaJh18j3sF6xx1124VkfDjn1TaOSE0jFNDf2cFcG385feOnznPXg
oe/kmN0+6vXOfE0rOKIEEQJ+yTiw6qu1g7al72XWlQ3SxcLcZuki+QkYE9Iees1a2zIvXXzWh3Vn
yCyJxDSvBr1BQiv5b1G2O988C31r7rTLYWskrcQJG8s+dyJfTo9xuGbyTdZqdyz6tq1a74vAXNk7
Lwx5c85jV8R6JJVU1YsCooiyCbQ/8SqEeenis4254wO6kQkd87D4bBLJci0t30j9hfPwnB4tFQb+
1dxOPUOjSbLE2ZBw1a1M8guf6dxqo48++T81mx+FzHWCxkflj1G/Ks3aB7p0/VnHjcikUFNce6hW
7nIQ3mDpY/tJbi8bcua2mnHUTXLqasyIJMWRNmT9NrS1kIGlnz7rwalhaDidIubgCOt3ZNTtTqiw
yO0WEEWIJuF8T/i7T/vffb89N9GkYYi6XSairc5K9ghp2/XAZEgy00M7u+qJZdwNzth7Uq6qe1NX
4ntDQdK5sSQ52p7/DQs9fc7sbNs81xq65LGR0qdIHfdV3rxcdOm5yyZB1V7FJpVPwsCyjRT2rhTk
2crXu7Cyn5ts9LYbnLAHnzqiWs9Rj+X69BAOH+b4bISc7aEQWbnT1y2kzSdmXyFmNyVB56i0ibQB
5Tdcd2G1RlX/es2q/c+0bOmKHaR8xo2fHABnvpq6+q5E8lXqIE3oCThceYyvv2ltbkQlfDgnuTnx
j53h//Fl/7szpvdRq3q2hLfu/BtfephTE36aq6EpWnae8T1rZkxaW2SNv1SgIfCTRuV7yCHVbZyn
1dv5myl/u8n/dh9tbkmNStlS0rYPPFFLyU+rDypE9CaxYW4fxKK9jhI/guOqFdKxx2XyTWOoeJMK
ybjGcB3eGKGSPqn5QFxu0PTJs+6kNbMoJJtDVIT9TyeySVwo6e8b+HHBGwX27EYRqb7TJaVUyauW
48eMRGOXk3dwt0YB97Qt2rbfWZ1FrXqIX8Pkl6HmN7U8AfGKlem9IDgz3BhW9d0uk5oQTxKO/C4N
nQ0iJr9iIIuq1yCPnUMkGzjw0TPetGWN57XO5PpXONrNVdeKABSXrJDRjp7fH2KbsLTa3stjoLyp
RKtvS4fDUFMNhQf3WrkCfN0PbjWWIDAME+0VusitBUDqGuz5k5+CBEilPCFOMMj6a0NImbKR067Z
T1XyO4uAgvWBJN2GAgYYquUUCEmobjOHDOdoGD7q3tfcTPTmVuIYnz/Z6p4c1OIFkkba7cau0PA8
h9N/QRbpH5qwqkdADp1dI7sliI+wJK2w9N+wDv4Tpgq6Bu4aueJFSrVhMtGZbIIqDgFMmMYrmXlk
TWRTddQRYe2nDpz4RrZE9U0epbLYqKnEW7cJOSfFs0bG4cedtQlPuYZJb7Qp3HBD3xkE+xFHjuXT
j+XauqkKANDdiXxgIR+FjhKSDejKQx3uC7snNL4nLvKH3U+cu4ZQHg5xKkOYlDv1gCMWUMGk+fWh
daL0G6G71pvRduWhTExSIks1sK+TWNEP2mgb/UbExF5v9IJGkJDXBttkqsdfwQCQvaB6epUYufjI
rLYwDmIcHd9Ve8583ZLIdhaShtTiDBltojvk9EUnTF3mMGPMbysrju7k1A52cQxVTK4TUiad0vg5
Onq0G+wAzHNl6fZ1NOHcJVJewDbow+nBdtLxqsrV+k7vjfwe1oL6FGkRILoGOt5OdLKpE6gciG4L
WahR7ow4SBo30mT1+XxPXhph1X+HDcpLBWGBTu2hVPLG8slQjZWzhqVBb7ZILn0WfkJUjeeo0ht0
/f9UW7+2xXRI01Uj29czkfY/IPR0aMaclGkviGi0sk7LnwS9wsrh+P2oti3loIhQ8L5SGt+1jKJz
9kFf9T8B3yEGkiosZRtNKtU/Qg+Cl6TD0rlpo1rNt4llKhZMlDwoVwbohZaer70npxrBLtq1Z6rd
6OYx+ZJObK1c/P84u5IlR3lm+0REMEgCtmCXXaamrq4eN0QPXzMJhEBievp73HdTrd+YCG+9sNCQ
qVRmnnNWFsKMtPNgDGE1U5+4NjjaoByejEX9nC/6DUpxhyWFzO7gbWX2VnbWNyLvZoQCe6GXPllQ
irTAdRzIY5E/qewWcoDA9szY2649gRPe6VNgD0eZAqQNpoh9mYW3cIKdBzi/Kd5dlkAYFWxGzjuZ
Ox9E3ejClhBELtknnzXiD5xzdbhuXpcfKZ6Jdp/AAmn5Rd4myIEikUeCH6lfPolwC42wthXGQxqM
MqULWm6VDGF/NwEmNbPfXQa6wy1Iy9qpNfyDcplN6gEt/ZNb0QiqaF97XW2ka9cWx/AQfrf4Ta6J
TPJZfSQpEqsZgRjxFip4bW2Mh3Q3hyGYjEIH2t6zBqdh5sV0bhBqtI+D228911dGMSPtAmRf3Baj
SMTC7n3b/YBmzJd66P+rQJxx/RCt7IEZbwM8OHuMtHaS+WP3MAdZ8bxMmdxd//fLOQG06/5rC2Dt
rXMJSDMaxw+Dz6LB/6pDvieaRBDJvfN4DtHmW1frvIrvDK8C32NYi2BJIDAZj84zCnRBO8QN35AR
cFfOlIljR/KwVlNrq4Qc0kNxnD6Kk3oeH51jubNiP4YmTezezQ/sjh+7k3y2j80Bos57tr++mGtb
df793fy8pQFRy4IjPdAiKqw/JNwAeK4dM8PQB4Qoqk+1TOxCv2W1LnYgB31FKnTPwA25cYusfb1h
7NOS66aX3AZEf9x34OORxL+/vjArF5QJdZlADFjlAQlPNQhaU9pA7nqC6PsUKfJtqqDS3HUbk1g7
AYbZ2zqorTaAWMWCQpBGwgsUx/1bumQ/rs9kZSdMzIscrbYaA39JBDqXZtC2kue5h27BUMfXB1iZ
AD0v4bszVHl9C3Zs2iTNmVYgTfsYuJpPwk83Uh8ru2xiXSyJmlhee9BoavWjm1V7D0H49U8/+4wL
r0JqmDcpa5V5xdgkk/PZlQ9twZLUBuHt8raA2Pr6GCvQA1Cx/bs+0N8ehsCpIBrH2reh8NCE2OX0
0XH99D/nLMnTdSn/4KTQ4J51KPe6tOx9Xzb+fi5Z9SxJ2YFMQMoHFF9scIxNwRx5eZMdFs0GGY1W
RXcoTn+xPHCnXf/mlWyTZ4IxwOC4lGkGtCNHP3VMhwKiUVYDQBD0LsYiRV86cNuUYjM6O5g/Qlj6
zOamC+jX922+1bm8sj1mud+2ZMGaBqyuVf2llg+1B4FB56VdTpO11bSwYh1mPwqBcDwY3Wmb+PKr
wtvMBjE1MKQ1sBzXl3LNOgwPa9muECCed04OQZpgAR0EEmeNXW6c4JXvN6ka5tIrUmkjoBJLds8G
9scNvF3YZ59cS244kLUZGF62KgmzBTorE5mORcxaft8s3r7Ounp3fYlWfK2J30BOApI2k1LJ0rsf
LanVzlqCr9h9ugO08HXmy+7MTrqxYmujGf42oJw4QOr7J1HSH302nhY7TPyxHXfKq5GzSf+0jr2x
+SuuywR0pCGqzBRahQnnzWcWqEc5Db+vL9rKrpjMAJVjuz144XXSdMKO5NT8dlMnbqd5C7azYnwm
cs0OCBJdfudC4eiLrF9y5tyDszFqhupu2dQrXFug87F+d3e4NO0UELYg6SiKJ2dxT3MpNxZo7fsN
t3tmbJNeC2BcGbLsZJEwPNoiS7+wvhB3qNfqWEPH5Nf13Vhz8iZkX/kUAg66d0FuXX9QtT0+5G7l
PQhSDnvXl7OIvMAtATyzllOe0TONa/cfGYncB8S2djrrQBULTlp9bBvblRHTXh1XavCOJbWGR4ok
3fewd7tH18Ej9vpHr/gOE6sztIGTZQ3sTg7tDn2BkYZegMg+u9Pr9QHWzqjxYLLKuS3AN4XQA6K2
S+Z+bX31Eyi/eSPyWDFlE7oBAWPU0WRvnwqSOmhiLND/lVUQkHXa+sjzVMUQU6ziepxua9PzTDwH
VCzyrAYzyilj9BEwv4Oy0rcg23rnX+S0xkPfBHQ0gQ3V4kE7J8hRvirRvLlqAsewU50CBwRqCqRa
cVDS8l7mTB0hE8W/CDaWMYIdHVne2O17kMRsnI+V7TPBH1alBCU6c05IW/6GstKzHtIsnpatetKK
hXqG8feV8CzksYCsqkFV3b0xaUVeOMSaP6QI5m86gyYIRJRlPU+A3ic+oHrd+DK04JrpDrf9+dmt
vXNfVRYsywwl9xPIqd09mUHb1QSQ0FMh2HyvD7FipCYIRPFu8roKe1/VYUz478G9X5pq17UbNrri
gU3sh5fm7jDk/XKqlTOcVAW8Hlcq3FigtS02PECgFKXjErKTF6h9H6JykboR6iQR+Kp3Y3njHhtX
OgeRl+NVYMlJS8v6DN2XJp5A83Wvc+odr2/Dii2YMBCgS8pwyOh0CqyHoEazknfoXL3hx5yVTXbP
Du7dOUrdkTeQHkVzLsi+i7iYvOa1tCCAUrF8ae76JpA/xRhOM3izOanAmD0w4PK7FAQSAkqKn0Xl
u/+lvc12i513f/ymQizbcnQbXJ/+SuetZ3ZWt0xrDhYRcvJkFnMNlnI/qEBBNfl3nb1kqDYARS35
tJONfhj82+DJ3v90XZe9T7oyT091GwY7sKuf9UzHOsrKqdo4PKtTMwKFIYXYWKUVOZWhO3ycaDc9
EuEHBzbTNgL9wBRXTKc7Bf0CGeUNUvDQb/pxfV1XrM/E5qB2JWugk8kpa6Ch7kr8+aK32OLWzqzh
X5uCN9UoG7C8Ds2r1wN4bRfNo+c7n69//NqpNRZuWgoNXeEBYIP2uSndw+xAJ0V3e4jx7G8bwfCv
TUf6wC9YkYS8+rr4aF4tRAjNld6OZpBW3V0f5S825kIawIT4Lkqnaeu6zqlU3Wng1q6R9IDQFNXI
Y+PVz1B5d/V3iDnFpJv3aG/fqer7zPIvJYQDpPcdj7yNx8nalrn/OoKS0MB1Wm86icqpvqF/wAPp
E+QdKmgGb/Sxrw1huOTFtdE6AMrMEyj+T74lkI0Qd2GwMYEVh28KP8oaEmHKI4CdtCqy2H9p5UVF
AOVrqGuBmP76hq1MwQQEc0T2LR9DnowlCPRjVaGYQFjYyB2ocbfgTpcHcU0dFhcknRaZyIKmh86L
RZCK/dC26S61u/q2g+eGxvmmILxw6obJpHF5j0aUvJ5/ipKRTyIT5IOeJnh8K5zJAgkEJ/yNZt+6
ggjR4ItdqQTSkAHYL6vISlG3iS1Ps7iEZt1Og24tqaQvN75zxdBN2NpEReEROkO5p5k/eKEd1/kA
jqd8h8+9bUfPx+ndBejaWQtRMgJhpmWxT+Wy9IdgsZy9FBXdOPcrj4W/d++7IebFdpm3ZCPWev7j
CFrtxlxCYxUhChSVBzruJoBJcWj7Zd7fNqvz0Xo3pMqy0Wld0SfQBLP2Q758K5xuxLOu2bC2tY0x
zo+sznRPDLNgUE9/WWjtP7dD4e/K3Bv2LZfFbSlYx/t3ItDPQTo1g1tKc/84UmsPbM6N22J4vIZz
nYOUuEhQigroR6uVkJvBbaUg+PKSqWFjK1YuWhP+BO0sqJdBfwUt03bSt/QNfTkboeHaXxvR58LK
sSioC1WAUT0wYZ8gKbIRm1z2QYFZ6+KFmhQNCPAPpJtiFTZ2bEsGnRXQCmz40stHCCL3/24tX0Zu
27NLTiEFbNquownMf6x/QwR6ixEEZoWrYG3eNwItzmeFxTn7snSoBY1bLK+XrTowWZpZYy+OJAo4
jtIVd9ns9Hd54wdHzgleGZO2vJ2c/eKe99z/fduEDGMY8ZhEcQsTasl+zFJ0HbURxAh21/99bUKG
PVCwcc5TysjJ4s3jbJOk4tnneaqgZF3uwRWeRRqXxsZga+fLiAUKmVkcQoP0RPgUop00eyr94sEp
IeR4fTZrAxi2Aaye5qGP2aQph0Ylf7D77tR6WxmEy6YXmLUtSDbCdbjAj0Blcc/D4C50qw2rXvly
s6o1smV0RiivJFJ5EfHnWM8fQ7Rk3bQuZk0rgCcqNRQcT+HC9y7oXspm2C3VBkh4xabNspavFtXW
aF07yfrA3Vcd/ufqU19uffza35+X7N21Ngep9GmIj3fL+7onH5gco5ndQyP37bbVOW/3uwEmR3WM
jP6UdLY+MMY+zyX65IXdbxR3146NYcEin4H1EraDZummjkaftGD03MIsrB0cw4CFKNN0tlsfCSf+
XKPXL5KQU0UueqvjfCVJGJj1ktmCQGbIcwjcTFkX+6DJe0J6ZYnFgkuiJ6iS9QELE+YTPMcXN/tU
513wjIt2evD9un5mqi/3nQMqmo3TvHIgzEThDFTMlCGZnYhZULSX5r/Q0vBSDv6TXenbstXQWfj3
UHQ1r5sGuiKJhHoBy56n+bWoAzBMfL3t0BmuKmM5wPu4ABPbGuI0/z1W/c63tzZtZYnMShB6TiHT
naUEzAAsqoHWCyaFag2JLAicXp/Ayqk2K0IBqdGzlYUkUXSJIcc6tlvXxNrHG9E5XVhedRIfz9iu
Jt9k9RM9iSLduCPW/t3YWKBuh7qyhZc07CfpPqG7NFrk62bcv7YshrdqkDyDGkjKkmCGzp1TDy30
y7ONW2Lt2w1PRZu+V7l7XhkkpXT6YAGzr4Mfkg4brmrFm5h1JRjzMHheiTCAoR5EvNgRT1m9dWQu
v9YDswKEpQ5CT84ulL96NBq0P2uuqgjZ6/DOZuD3SLXauJJWwhpiRBp2NzKrczuaQCQ46qc08ro3
KJVHg1vHpPjRI1153QrWFswwY4lubHuEQ0qoCI5ytIM7EOrtiF7q/fUBVs6TWQIKKl5OMsdMbEj3
qe5jXmw4oJXNMGs/7Yy+aR9k2QlECvr7UMga7+t63i9QV45Cisb6tKDVxixW9sMsi1R9uqSKii5B
BSO8S1k1foNadgq+XTnEHF2aRTRkQXXMlzx8ub5wl+fnm1Bc2/FHZ+a1k/T86Ojm0BDosXY/61p/
rNoNe7y8Ob4Jxs3oUjiqdWSCsrKNNF762C1NuOGoVo6WSRetXQ0chT35SWupqBfsmIJwgtCtWHkl
ER2YpZ6gOhd6LJ8kPgxDcRF19qH1M+AJeLy4VpSR57DsIhfy3td3ZC2SMIs/Jdo0UwK60sQFYiL0
fxbLzxa0zpN8tMvPXv/LDl6a4ostnyfEXz19VZvU2yslj+AvL/C7GI83U+WmDVipWlfFeVd/ZiiZ
QfAcBHBzdvRqL2KWuodQzkE36r8pWMZdPrA3O8/uC4fe6a7bO9LfUm1Z21rDaxClLZES6SRQ8yjA
6Nl8qApx7zdiw/1dPpeBWT4a7KmYdNXQJHfsJFXeMZvlp+ubuPbXZwt/t5B1aCuapz5L7LaLy6mM
oCa74UtXbjezOjG27ZRDr89JOEiZyqCIre6BDhUEQbbINf9Gb/+beg9MwjBVANBB4eqSknjTY971
1QFwesiyqhRs8nOVxnPbAV8CPLqIJHRDjhZKMs9sQEcBKuLTLuuge18Rt8tjXvbz0VNZEA39PP4J
F7CaLn5YgGEotz82gWN/XvJa/WSO1XrxKFT2tZPoa3KnIv/mocT3oXB0jRZP6Y4PVKcM4IvAegKx
r7WnXVo8tjUr39KSgaRgagJ/C5+4toPGcySsi0WAKFolVijfUAGEug/57/rh+EsLdWl93X9PhyI+
0gUaQitcyOF32hDrLksLcZwgUvQrwxXwNM2cNhCwFfnL2DvTECHflL4s0JY+jL3Ot87SioX9bYB+
d0ydgfSl66OjMO0FEBhe9blW7GPgeFsA6LUBzqv7bgCORlrSdAFNSovHWTvF6ByMlfV6fSEvX14o
wvz774r2IYO0ZJs4jeU99qCRdyMt5vAFmePhEycAeUKTN/c3PPPacIY/suqZlw4EqZOUK30HvO19
jwpbNLHppQlyoK/kRvr1cjd9YJZSQLEfjmHfukmlIUIG7JyWT5RX7q5rINURez2VO5t0KvbFMLEY
AuL5lvrCZe/imwQjaVcysdDUTgjY2OKudY+uQP3TmcWvqd+SNVwbxFhIXgppjVXnJOhi09UUlfwD
qcH67f66fi5WTp1ZGlkqfyHct4G79snnAr2duL+gP99GjkX9DTe8Nsb5kLw72dakGrQ4oEluzufP
RTYOpwXCFbGXb/YdrXggszYicd3KaiJuYnn0idP2N1hrt/rbL+9A8FdY893XpzSUdlXUYyJ78avu
RH6GaTixmN2vo91uJMrXJmAYf5V34G7w8wHgvey5mAWwnlumuGYhhnd29GIBsgrCPfDh3ekCmljM
f8jnKdYFsijoiHXAp+GxreVa22zDYS9iSEXulV7SNeIBeuMvqiE/s5RvRTpr22E4srzldqOy1ktS
SHpHC9xmFU+1CPfB+Z7lUIJSu+umcfmJ4Ztg+IY3ed11C0uaGvIKg5s+qix/CsNhX9CMRYgtvrOx
/Xl9sMvT8k1AoR+QwrU78Ef67N7r3wKCGhUY7PnEN2azNoBhhMAqtoJSvPTbFsDhvj40w6cQmmW+
3HjpXx4Awci/Vl4zxntagztyWZ4a8Uhm8ZprdnRSb2MGZ1u4EAr8Tzc95NFbmxcATqEJ1n8R41Y+
+PJGgwPp3y+fbdEFggg3mcUI9XfrJ7WsBTROwYOq9C9vab8zq9rY57VJGNuAchXpmc5JoovlkYCf
KnKmLdmtv+1Wl1bovDXvXNVcLq1b5gWSdIsrP0p3Cl48rwpeShVMn0CjS3ehXro/WdvSXYF+g0hN
Ukeq4mi5LKCNk0e2RZydr/xsP0In4E54dXvnVoBNgOQSOT9fN0dr9Ob7riXBB5eO84n5IyrPSgYH
n0rrrs96/VgLv99N5xav68ZxOZqAouC/82rk0toVp2MSFEgHw/wq+QJmcv0tYM34NLUpqkuqqQ/X
R7vswcAL9u9ojkW62gF3WNKG2ZGPaueCjQnPttv+/Xww3u9RDSFkr2hwVY31ByrBBJiFj1Xdfbvt
7w1v31Yy4MwBC6NEQq9t6102fK3VbT0lfmg4dzAX1yNYWOckk2jboKl49ibyC3xzW1isvxX5S0fY
WPxR2GM+thlN9FhWh6JrYInhrOoviOfnh3bu67elqYtdpgoLUiJNuptBbxBPUBW9a1uex2Orq8/X
1/Jv08//foxvEpbUegLBBR6RibaC4WWY6+KYQ30pRTtTnh3KMMw/tb4/oNzvsKK76zKi6I5r5UIv
2BLhzi18fpfxoLTjHDyA3n7JvOHeAtHObxX2oOtvnaX6FkJcWiFb0BTd/vqHX3YyvonnDt0JKkN4
YSa00U9NzRK3tDewsSvGYSK50zDsKcPDNRmbGZFEEU/BAEzFxodfvkOoidnAw67QrMWTtrTCPxUd
gKihPOJO/loIZyOVcdmZUFNwqHQKd3a7wklCnzKQQaTzvu9UvhtG8K0OKHR8cQIr/+/6Tqy8X6mp
PJTZYSZkKFHUAEHnR8pUe1qcOXsNnKI/0XKZPzkd+zaHHV7Nw2yDWUv7tR3xKvQ/8FzgpX79Qy7v
G/0fQByvMqtcgDoGGmNnh9aO5k1cjjc996iZ5a+UqjvpDEi0eH8sS8fDUkWukpFmP7y03DgclwNZ
aib7ealQjfMg9eM05QugPNY9rrnYddHq6JJ93XFQSQ3fphr677etmRFqlgB6SDwonSQILLEvmyCN
hlTWUSm0vnEIM2ga66AOKUA+wXwsmw8DEhfZx+tfv3LOzTz/0mjqL601JYNme78a7yYoTrtK/OhZ
s0eBh22crBWbNdP+Dp0CwnWBrqTmVIg6Ap/xwZ6bXTd/vT6RlaNrVmeZ7c44u5mdqNz6aKfo2rP4
t56zjbO7cuVQszALhSpioYoAvfqhoDt/QSe4V/ssBiAbXKE2b2M7qyvIQ7reg+WDgynijJaghmFO
HyH3IA6yzMltB8Ksa4zzSBZA1arEr1QX9UzuvVIgcSLat+uruXYsjPhDg7ifWcyuEghBxbgo9oL0
d73LPuu6eRqtvt84FpfvIGoWA5TX8KyhKRzOAGS19vhOldNtujHUzPuPgxYBtdIz0WEGsigLFENg
JMJ2CbfduCbWvt8w/rDKINYk7AXVngolUdwP5RbdytoWGEYvXWL5QVHZyQjlXVo6kRo+uXW7n/og
KsqNY71iNWbGnoDNuBHevCRgwopH7y4toX2zdUrXrjUT8FEg3dITiSyXs2TdCTp0YR7nsrOymA1F
mFh6Lu5CT/l7C/oFh2YheHoE0DUelW/FeqFkd/00r83yvMTvomlPS5oNDdBRov0cejzunIPFtqBL
a39uPDtsYpV5KRCN9JUblQ6PHPJG1UYgtXIIzHzyVPElU0GDLx+rZU9bJqBQj34QCP50sZ5C8PGy
6bYGCGLyNo3zIEhb53MS+GAJG/vCi5pOi0jldsxK8Hle343LNkNMyqWwKCopVMpABTHYUaoJOOLC
LeWItd04D/puq7uy5KoYKa5Kp0Kc9k0xGvHutpcNNSEUfWBJQgIEF6AJ3ONpfNDavQfd1cY5/csx
+b9PCchR/Pv1KqvamSo2JpCMsv4bOw0mW9IhFo3xnpj3kozzdzrhBXPXL05xlwd1QHYuyfKk91B5
izzdsSCiKqd3o5PqU6tYuXcsr/BiP+XdM6mXOZpKq4FuxNiSnTUNOotB59k/Sl7kO5Vzce/6DPqC
RcXuanAxPuRSzz80qPi+Qk55+eg3rRUFIUocA0eUk1ljeMxLyNM4gTvtlN+HGSxAzF+ahpMIBHTA
xEorjJe6ldAJKXz9NoDnYc9G7f4UTVB+7JFrOs2WaF+1Qn+XBOHJvefpCQUuSN7dZ1D+2g/NEjwO
frnsXBZaR9SqkHdmNQ+BwPD9WNvFCLZZru/GiZb9nuaVd2gKqzn0IodD6dK8PbXV5P1YKu2DYI6P
lcbTbBhualGnZuEkmCBqKGa1JIvudFT5NouLyjvXEMsyHmR/UwKYmriTbnY6h7Z0SnoGATQ55HPE
6+H7dbtcCdHMIkmdaylKhT+vBrjl+vuc//YzdYQ65P76AJcNn5pVBDzQUKdwECnryf0Ewsn2pc39
6bab2Ezu5x6FauKS00RVoN/h0m3j1qrKjYBr7dPP7uadWymF01dkmRCnpB2NFtv+mk/TRq7nr/e4
YPV/+xbe/TmzvazlfSdRlvdDtKd3enlxnHr57JAUrou2ixU3sg4+cHCm7ZndT0c7KJsjtFkXsCl2
Po3koBD+gfP6sXcn0DxCP/JZgV8iHhweHAcq3MdgKMf7FtmaXRFS0kdgH7U21n7lljKBEzNEjlnH
mU54D2K+QbAvmaMeFs6HyPfbU4+On40jtOLe/0Ya75bKh5iUPXmuTuwQEy5D9QStpjm2x9tI4amJ
oMh1OFpymueEgx5yVzneGIO4hn0rHYWr/bodXJ4EMbP4gdW6GZ746WnRILZRn7kdHkI5bxzVtX83
gh3RBkU5wXueOlyshZMfpf2wZGzjirr879TM31sh7UcL6kyJ1b4RcBd20w/gZDcWZsUDmbn7TIBF
poNs5ylHt8xEIZFFn4Zy2bvWVuyx8vlmEj9EM463BKpKNBmiQqndmL6Odn28ZWOpCR/2Fxv58Bky
xgQ3I+0eLP5kj79u+28jzBSj55wp2qYEfJl3nHrzjhGhYpf4Gx+/tvjnJXtnWpXDvAZpSyeB3kbk
L9Up42ls1+WRjofbpnB2ru9GyGpo5SzFDP8/fnfarxY5wQo2js7axnr//rejCnQV2vh67otjW4kx
8rnaozNy66W6tjxmaDbLfA64g7Y1P9CHQgGCg7dxg3RuC6Io7RcbEf/aRIwX5ThPJSKe0UmG5ptv
/6L2ad4U5lvx07b5pERUhWwmopS6yL9T300Ece+lRA4RiZlcbPWOXp4CKGf+3QuGJ7Es2gWKoW6f
38vQyb5oUHge6rpRWw2w56rb/96ZxBQVAmxFsBYE0AnuluO06ARJLBeo8tFBr3l/DKT13dLTxp6s
9CwSU2Sod52yYAEaLm3L8b/PuIZDpOJ1CSWjsJfPOYjqIQOdg4llpHvCw2pP9bR1u14+ecTM07s2
VPYqhNgnm9jpKwuy5ST91HtQvbSPQTlusZZejnGIiZEbOPhW7RlZRgtpYAC+nZ/VvEU0uHIkTHgc
DjRKHzYUM4lwDqoBhc2cV+d4Z4uTfmWRzOIf1CbqDGLuExjCHiv12xp69NU9VWm3ce+t/f95Yu98
lyfGNEWDugMWoeE7G+r6CdgjNMxNU/CrAGvDTW6MmFBpx3bkWEzIh/GOV3vezP1paCVNiAUJmVu8
MAkNTyl6iRoZCriJEL+LMtiBjTvKi2Lj39fWyXCTTaGazBY1og9ZnNLB/yLG7O5cy9zXs7qtCY6Y
PVV4uzUN6UAc0vlpBL5SDWp3AZW36wu0YgemXNPCKZSaYeGnshvuHJJ/COfm5/W/vlycIGZzuAZ+
OZ9qBAgiJzJ2utw9ihqd25kffsjG3v/O87y+h6JFe1cJudVzsWJ8Zru4ZQFqJkYVnvhYPrml/Fqk
y7Pdb7Xmrmy52QGjsz5rcKsviWa7gOcfrLr9NpYlKr8btrf2/eeB39le0/W8EcxxE2TUZ3QRZOHB
7VQXU7VYG0OszMEsWDYAkYc8gwh13w73zBJ/tAzi2Q8PNoSFN87VyjRM1mnXtuxpIT4QQDV1DjV4
bOKCT/0uq7Mt216bhmHboQ/aKtsFkYwAh10K1n4IaIFef9mDkH1jFpdjCOK7/26GkO2sHXsOTo1D
9oCZ72z2kC4fOdCdXL9dN5O1lTJioJn3baFdjAFBsT2EkO6bjL80Y7Bxna9NwQiDgqxKhQjknNhl
a7/afGR3AmoKr32NLrGQLPJo1X715fpcVgIVk4m6soMBiPzxrKxdvoK2Mi6YB5nzdvnKBpDhlZr+
UUJt5IdWZmZyUi9Tya0ptHgSFk2agD56iXptzXs7nwCpyND+8Am6C85tj2ViAvdrVfKKCihJ1eCP
ARjPfUKHxSfiea/X1+5v9+SFKM/EvS/+PHaq6acEMhnOSTRT9ySXYf4ZuICEgmnit111SIBm4Zh4
aJjfp03viIgBjhq7lZ4fMp0Gu6yU+Z5lLdl4KK3cD8wwsjOTibd4wZSk4GP2XHCK9VstGSsHnxnG
lcp0AmKXBCe6fGHZcBrV17HZogRd+3PDqjTz8fduC+XapgXTT1rcqbz9lDLXu7u+XSvehxl21WZe
D+UygF3mju2m6T+29LvR/yVv9aAmEJ5qS/9/16jlspe54xBtQGbAtW6Di4GF6F/f1iNM7YKuAEGZ
KroPwvWyBblst4kc0NTvW4/XH7mfFT8KPnpbEd+KyZoY+TnzM+L0A5hBsvYTykggvav1AYDLrz54
PAEzbn9d353L2+/+pYV6d4vKjPMMujn2SU0iPw1aenFGK+AG561K2OWpuGYKdkwtqwpr24YwYfYt
BYtDBHLK3+iP3Tdi+VJMJL5tJucZvptJz0avb6CamsiQvHQTBAS51564gsTI9QFWiKFdMyNrV5UA
FGdmJ1YNu3I6MPTUn6U1gzncN4xFHTQduhQd6iN/xPtsg39m5ZnpmnnUhUHHfZaVe8KmPEtvdD5N
U2GhiuPVnzIkuCNl2eF/fjWNX3rmnKTtbNWBL/s018yrdsAtFJXryaS39C73v03TVif22j8bXse1
wFBqDeDe1x7uvaIo34JpC9h7+W51zWSkTdHMHxSqS7qle5jmcj9WCWtBAmHzvT1/9MSn6+dh5WCb
ecmZVlYmKSRVs74u7ko9vOVAM0WZ3/1py/q5BnPV9YEue1DXTE8uIl0mlHYgSdZkMejANVdgwSnB
N3dbnsw1U5QkCEKNAA4s1BV0XGew593rMQX6BWRUG+HViqMx2Qzxx6ASW1DfLa1SPTk1QtBqmsmu
aYvbXJltOIA8mwtZuJqcgp5HRS/3dkZjp3E3dmFtAuej/M6/eDncVhvKNmnLNmaoIbXQy4Iq0Ub8
sPb33r9/70Maop44ZSc70HuoJ1Wg850/o4FnC2K7Yha2EUXIYVzIWIBagJf+hzZt7lEunWJodu15
DkqihhQPk7vV6rl2ZA375n0VNH4z2ck89gTclWkecVcuMVTJ9lmwFVqseBEzc7lY1K3rgIkkC6tP
Q5s+VGG2Ubq9vB2Oma1sLZDeBZ0H2cy8KyCaOEGtCXwpeUW3Hn6XP94xc5V1JizSgmonmS19T73x
0KfORsi19vFnj/XuqKZLLnsyw293PY3O/ZpjE5Hl93VvdNntOWZObUBwLezWRl1ycPSu4elXCCC8
ehUUXcXg5lEV1Bsl0LUVOk/v3TRsPokCFzmyuby+J+lwV/nq4/VJrK3Qech3fz1UdSW7qrcTKNPF
nn9SYCbJ7cP1P19bIcOURS8yXp3hnqMApC/7HgzykAcfA6hKqc7ZKOitDWKYMyqorjsq6p2CnLzo
on0aeyCTkVH/P87ObElOndnCT6QICUmAboEae+62u9u+ITwySIAAMT79WbWv/NdxdUX4cnvbRZXQ
kMpc+a0hQafLJjPsWl7t72uZnefVusmEDByG9FgG42ZCMS6uZEjj1fplJMr5n3QG7Dy/Nqwt7diK
BSegZmUqmmQYDyj2VeW/pUHYeZpN5DKspTfwI5Gg82TE6xLZh+kuL8t+p5a8/KednJ0n1gZVDz04
zOroVPhVVrCDgSVkULArB+mFVXGeWAto11k7SDhxwfvAWvS8yysF+0uffJoAfyyKuuOBbx3pbjgY
zDeZGFnSkqy78ukXgAvs3FkVyXeYxAcz3LcsNB4yKLYiNGGMMsl8gGgIDFAc4e2j5ugtBMUzjUOZ
qW3hKlx4cN0vo5L3y6608+bjZXphXodne0BlkAUPBSxlK71ksLIcwu5uCit3ZMXAbyqvvOYmcelB
Z/uBZrlXZHRhRz+jVcIWOf5oAuY2yhP5nV+K+sq+8/cTHsqq/31/rKnWSq41fhCnScVcVAIQ60EA
FpAbVZv7BneUj4fu0kw5O97FigNzLCuYT01fifb2k7nm83tprM6yBcqZbMJkQOBAKbwgIZIOBijn
X4piST7+7he2/nOhIUIgwwVFixafNdJfHc2ajVWM74Funq9sARfexDmlLKzrbBRjVt1Y+bOv0YVi
UDqDCMbxdKvpLTr1r/yYCwJ0Js/GS5RgknO4+NzU6VrsSFaYXQY35F9hEW6yAq2uI0wo0Gxj7RPn
In9M/XDcVV4471MY8ez16g1XvsqFOXGuX1kHVky5SbsbG5TAfKSgfdkrK/XCcJ6bWDJvnVC2PYUc
VL5ns/dloAEwFE37DqPxhA+ViaqF/lvkd15YNVz6JUBH/KjFcpxI3cTEpXcZudaufenHnOblH7vs
nPc89eGUfXRTBrBM2do4sO5HL3O3MyOgM8tOF58+nusXVtN5cUHAtbkfJ+Md++Lgi2pTpD+DcoY4
7FoDxKXFdLa1FQOk6HB8oZBRBk9q7F7zcQJQa5Dxxz/g0uefbWlhrkA+B2viGDT1rqsrnBavaEn/
x1d9to2xWfbdpFO0T1nvQFhNo2lEF4rKzLj9+PtfWhRny7PI0rLsim49+uF6L0q9r2H4/fFHX3i3
5yWE1rFhkDpkx0rLGz0BJ5bbg83foQH4twecJvAfEzUPHZqbpetvZtHtm1T7EfLrh2zKvwwVePof
P+RCGHteLMjBLIAzEfxp00DGhr0xMiJ166I0/76G9ZWhuvAWzjUMUq8VmssxS8uSvi7e8IKr+5Wo
5u+1W3YuYQi4q3LcoSmsMe1b0ZBnqDEkmn6ae6yCOLcMNC7I5ulqrkESLvRPsPPyRwq7GwVxqHck
S3tYNLjhBax9hxbSr5cC/JdG04fFeFvajsghAAOU/fz4XV0axrPFPlXwJ6OGYxid97g6tK5e7c+/
oHZl/6/GAZS7DaEABy7cFrvQG92x6c1cblw7V7emncoqWisFz2fYIpguNrzsXti8Lgc2dwEUpWuj
cDERjG25FGsWL2jLr+EN1v6YIIOtcC3N5RKVknWPQUoyh55N39OJHVYdg2h8zSzkwobln20phZsk
jJICemRN/TynDpIWM0SDKa/pEC494GxHqalU9Tzh+KAofN24tereZLg0tzkh+ePH7/nCznJeUPH8
nFR9gPecY2zC7t6b2ngWT2t5Zc38px3//wU8dl5RGWfsJjMYt8epgakAsQXfQnPiHpG9L/ZdzZqE
1unwagiBMciqbRlbqrqtTL18P5dSJUOwVM+sA2+AUgc0NDcrLoyo9+UNFNC+lez934bitG39sQfC
GQFMQA2vbnQm3WNKPQP+fgN4yHEFcfvjR1xYVefAYkrVDP4FCpmwM9jXMsjjGtvuv+185/6bIUEO
LpwtaMiBd4ec1j26Pvb/9r1Pv+ePoVFqriuvJyjz5nP71Rt9ex8ErX/N5+LSJDzbbMoCVQ29zBUk
1+lRm2bHGQNpdN6jP+jp419w4eyRZ8GFN5dVCDHiBOTFXRVsuQewiXv2GhWJ/Bof5MJyPWffoiEH
mKSsczeABHebNBX9I0xIvE0FdNaVI/TCBDpn36KXroUvc+5uPC8d9n01e2DAtepKEu7SDzhbATyn
fhgQH3Qht2vgtMGHbMOLa+5Plz799Pb/mERzbvKVe1KD+7lkJtJL2ifFoL37YqzslczShdd83kbf
aS4M9OkOcWmgt2RpllfJmR2iNlTlJtVG51EbDKO9suYuPO+8O6+xmWmormBL6oZPJvC+NqVqY72q
rynrH1HA//Hx9OWnLf8v26h3tgJXB7jI4hPvCBHMszV+G5WlNbHk6RT5Mp2ToU+zhJftfYbMV+QH
cqfZssMB1UKVIxOPzHS3FPm6xQnax0UXbC0F2q3reWTFOMaVVw9b02myh+dCg878bEiEpO0mHzxk
lWUL5LYu+RtpgaCXg/q3kjE7Bw7IoAnJtJTpUcgyXtBXlaBN7Y4uwS/UeLy4qsPPHw/hpVjqHD7Q
IPmi+NqPN928zgAk5zCUadbXommfs8FHN59Yv9hJPVUVP4IYcJci5Ih0zr59/PxL0/9sB0qtMrWf
h+rY2TJxIQEqp99M87XC4aWd4SwYqT1IY7yCg6SXmWdedF8Ld9Ui6NJnn8Uh0leCewy7TheKHV/s
HZvaazHOhb3/HD8w+R0NSG1gHYtbX92/DGCc2GWJCv9aT+WFsP0cPIB2KEXlgm25n02wWcv1taL8
ocvtNmfBoVDZTdZUjxWpryRtL/2is11U5m1YwA/V3SwhZcnI1uATeITeFprbL4z2bvNP8+kcRzDC
qW5lhPQ3g0kmr4xL+CZeR+ZeeOXnfAE04RAgVjJ4poYQi7povVa5vfTBpz//4xQAchSg1aDACdby
Lxagv9ba3ccjcmEzPkcJ2KVO4TjbnY6vcis9eT9Y9cDyyQOdQZVJOkxXwqFLb/hsKaPRswgWz2JG
dacDsk787Gchn9fW/OMDzhYz6UloB5sPNx7gP32JK1D6mDGG7frl46H679z4y3ny3znzx2vw4LYy
8yEFi3U/bpc43dFNHlcbvoeF7HS33sBgMb6dbu29uzf7+sl70w/Z1lw5NS/IXAD4/N9JMGa5a7g6
PX2IGhNlOtLThsybZntqXrZR8PPjn3lhzz3HD5AFNj2hj+cIdd8OeE3Q7iQff/SFeXzODHZZ4K+i
J6dgzyQNMHyl0//40WeBEhqbeTuW+NYroa9peVK2d1f2pr8NSKDCc+XiDHMruLCQ4gjhX2z7L56R
hxUF+4/H5K9H7OnjzxbGAMiql69pcVzDcOPW9bOrSXg0gX9nafmboiG/KKFJ1vn0FV6mHeACUARV
aXflBvdf2HU+q0/PP1s3KXQbIu9mBR8plEbtC4c4sBMDWMo/yWojzVAbb76FQNxBOl4cR1rvDPqF
1prd0wrUG84fBzmiaQzC0YJuedDclZ29z9fqhQHtqNb3oPCuaL3+NoFO3/XsUDWa1L2WrIDCrPud
FyouaPv94/fwt/0JH31+qWe5KOF5bdB+gZQhK9RtRfsEGOK31vpXTp+/7bWnR4T/u4LDpgxa1uJN
B8RstX614XBo5Z6mjzRYr0ynCyN0LozsiWnGzIniyNb0xpumQ2GvyWz/Wks5ff+zNQa/dOqxLsQQ
dV4MPGAyhc1uqrzEsi8p118r9+mUmqxnG7tl2BAx3PjmX4jAp4efVucfm+9CTRi6pdRHnUNq3tWr
21cw1tjabG6Q4avbKy/p0gCe/vyP57RLSrFG++zYDNNjo4bjmNfzlZdzYSc5j9sUyZ3oFNfHYM17
SCP9JS7xwKgPXJZ8PI0vPeJsjoEd2OW1LM2xrzwbNXz+no3dDx72V+IFBn4FRuIvG4bk/ztCAesa
3cuVH+uF5Vs69MuDCzO7r6nq16jtywH5XKmrHzbs224vvWU8DOlKXz3Vjd1REd5Ck9k7/ioRxe5B
TyGfORjtL8aRIJq90HuQhBVxwMv0NatXg6HipbztM08futpPQdul+auUBh3+Q9eEtzxc8jTq2KTf
AKVfeUxyE+w6tOWam4DWdiMUjOZiqb0gtgIRTtLXBdKh8LemsdGIOGvtGxA6fc881Tbot23ncQDC
JXABMjUR+GvZPqVAyCi0BGwhXSyaKDX5goviIrPtWHO3r31CUSUZzB7DKJIMBjDRlI7IsnbLySW0
X8yxtkK+eLMFYoMs/bZe0hDWgFz8mH0P3hHVQN68BQqinYNVxQ+3CLJfpqD9oQB8ScAWxS20byER
Az8Hnn8SjVyeKMM6GiG2TNBVmT6wFNTQuK1x/gF6X+Q/68kDLt+Xc1dEVUHFC6jXbRT2M9ziMtcl
S7ZON0oAXtx7Mo2BALY6hpp++DmJgn0bssFVsQRO5RMxrU28dfk1rZ3CO/bg+jBM/QTGn7UisjB3
2gYn8rE+1XOlUsv3vivQMQ4ZV5p4lrof6ZyNb6qcl69hmbOXumL6Wcim3qYsC97naXAGxkqlTppl
DXd2MvMPv1i8JmK180FoWKb2QbXtAptrQ6cN1W6GYADuCejYmNTDqlsVGyBMYjqgthevMyX3LoVm
OB4xaQgSzX6QmCajv4vM+J8l75uk44s5sGWevhlmw1tlvOUVWal2wxY1/iJFrjZQBoyJACIvMQF6
NXjaBZBFySlEHUZNrw5Y1Ru8F/Fs+KBslM7wZY36Dl5LZO7rAJ6oJT+yTmcHjL3cQXSpntt+9n/P
oJ9MkTD5iXzn1z/WmZPHXlHyHfBl9UiUq/BToTL5KgTSb30qhj4KSYW4Fm7sXVIPU/ENMHbgNTIb
iu9QNbkJwNae3S2gv+ioMqUKEprCkwDO4CWXuwLqnphovgwRLr/jYZJ1+OzSSeIfnzRFtbOfVDoO
94uTmB5VJuxOiAUs6wpSgzzQbZRRH8AuF7KujFqT4jPTIN0AglLc6srrXioVBreZNt1j6Su/x5rz
NdsodHIZpN5I/1ZpN/yWHQA00Tzgao90dXiLbk258VhrTATnxnWblygww5QM4C5wzYHwY1/Kvgah
Y6zGvSfr6T3zsh6sNTE8lpNqt7q01WMvcCjRGmfEzNosqsM13bYK5uzacv/OGxU/Bq1gsRy5v51h
gHBvaTMfrG9mIEMN4QdI4tmGecZ+bxBwQZfZjM9jUKN1mFRVxHQ53uGbhl8QszXbYhH9fZ4B9bvW
YROLIU+UG5OQY6MbRIMyh0PFTuCGvtO20Dvh+ABPk34eVcLHSd3ZzqQJvrJ8Gyl7aZEci0xa6q1R
XG1JB6Ofga/lndJ5Vsf9xIf7zlkArMtp2IwNXbAO5y7ds7KbxsgV41Rv6nLQG9oW/iHUEJ/gUtT8
plUl3vrMrvuwkWaK+nH2NqVXO/h5lkEX5aWVn2ENV+39GaD3KCjSYefpdj1A+Fzdemr0ThBi1JvU
1CbSBPnBknxKfOnE22xQAWETHA4KyNZFFCggh+BME25bR+pjGEzDLRcL/bTIkuwnTf0vBp6+LXzi
/TrCzqt3YQkulACcDzk26A4jn4ZFNFkC0G5n5y0fiPe6Ehs8jioX3xTkwPU2y5qsiFI19l/mkvlP
tWTlI2n7egdwavrmcFN+S8kSxB28oKPU77F7cmpu1wmVkFEYvQ+HJdu6jNoNUo/Bow2afCvoUrz7
WPZ3o0uDpPcDe7vCXRVkBwaAvy+8hzyoDA6PHPjitskSV/nQrLQkuPfsuHSRUpo9OQoLIxe48D4s
IMYolrU7kFqUyToF764d/W+glvZTNHa4b0UqJ/opHCZvjlMxd4k/Ety68NNEovupOZSjWJ7WJhB4
m3xAPlIMG1enRUJCOb5CTFM9t1lVPJF+VrtVcSpiy6BwnJ3G+xir2rtv+yJ9tqAh/6gAJh+jVhT9
3gRL+71uc3I3Tl128Cr0mPt8miqYCtUdkO9orI+wc2c3hQia+6Bp5FfhlfKGYfi+V5kujmScMJP4
TLBPSXZAn0IFZTmttr6Bxg85ZZizuDJlsQYKNsYUaraIgdOf8zp2Yo/ganjq01Ddpgi0vwFmUu1h
PugVSdkX7JfXddWn0cjs3hdABgBWyb8uxg5vBJC/T33aSKD9hsUXMfMHtpGubiAibTh9DYqgjXyB
1sGWrOrNpGO3JgXNQdQu2qAEXoernTVa36UyB8BzyuQBCCcPaHgiD/CGzXfSa93X2RCxxR45bzwP
IYLMwEEuYQ0Zt21nk5qiCxVHd/t9wBGZ9G6B+S6iuTnqwNDazR5UARwNanetWJuIlKz9GaqVbN3M
i93qFAxlAqynsW3yLwGjedIPOvic11MJxndqk3Whxf2CDsWENAKir3J6y/x5+O54S+MxMONPNq6t
2+a91I8pr+j71LX9nRiwDzE6rsiY8jEt41oXZRanzPZfG69GxiL34Ba+NmxFB0iWRYuq6rgCWPnW
rZ56ADqVYiF0bRMtLToE0lPuuu7QYhpVw0qfRAg6MboX3UbnuvzN/UHeVKMZ77ugaO+Beefx6hhL
I0LbfDpoq2GpreYwXO6rol93lSzENzL73WMoud7SQsgNepODQ7YI80mAO7jXIl0Qfflj/ghJYwdb
DpIFmyIrvYSymZQQDsPyPOoRb8HTkgcYLMkhJKGpGnZNkZZPhb9qmoxNaZp4agN114Jl9oKqNnZe
znQcdI7scUHB3eskgEh6AU5YnIEbtyZOTvZ9FBqSF90HkCnXY6seaudh75NdO8TS5rmKdFPQr0Ol
hs9IfLN4VF3zgK5R0SS2lySLVJFruwlTVu1K18NbZKhKitu7tw7Vdgi0f5BhRfZW5DEZihhnqZes
DOZ6E6EubuzU7ih+kIlH4FPrBF4fzbxFQCS/kw5FxWYtxJO1QaijpXY6RNrLax6LEFyCkfryKWt9
9W1ulfk1p3md5Dj3cnRjsXW7Iuh5H3q1ZJF1hX1TARXYamGGgmK8rngVOTHIhxpuVTSW4MS91+UU
vgyUon2ESf6c9b3Hk8zvvc2YjTmEsKv/YMIgvOuWbKqTpezHBxxUDMHTFNB7gQKx20xtOWI4OrUF
Y3h8DM1qf4nh1DigmWW/3DD690s6NpC6oAP3lnsQZeG9cF2CvDdlr6PgsD1bmT3y1ek3RWF0CuJU
meg8BEav0vkxbC3UDAoorVNojO73E5F/34sJvVlBiv0haZAVfCAc/feRgi9w1JAwUxtBcJH1BNgr
cZ2DIYczhJNd05V0O02ucpFGG/2mQDb/M0TqCLCHI9A2dI8TTr2HDtMDB7EW26Gshq+m9ecYpnZ8
BweqOp69tvuR5RmtNy7UeTLYdI3T0a0wVettFuGqiYyesUR9UqMOlkjoqf5SEOLDdG8ZvbtOS3Pn
5FJ+Rj1k2eSSec/gnZujRpf/kKzl6Mdm4AyQtTKffwENW97zMYRws5v3XOY7JeUEqu5qHnA49TtK
YCoVL8rXSMGB7NcshD0Zb5hhCQxgbzQsSCwClzIcvTHob9QSuM0AEvQuWBF2FC2K/MPcp4mYl+AV
xNjl0YSaPhZCjAejpizpBuB+6wrWsqet825YICOeIWRIZnSC3jZwlQKNm0EAypzG66oD7u8WBE5I
avZDcEPF2ABHCIThKubhd2ErGEhUcCEIMrv86BBIH2GNACu4zHrbwqgaPG877dGMYW4cfCu3QV+C
wCvT8YCOSv89yEn/0ta1V0ZUk/E2U6mNG54Nm3l2WJCkb1oPLEbphrhc6DpGXAM7PGdN8xiIpvrV
NSMuFbXOlohOY7s1Pm/jFE2vWULqvP8upsxGa2CnIhGG14nKsv5zXRp2S2xI2zjTHRapyNb5VSzV
utVVoX7UQ3i6Jwqrn0tJ63vZVGl7W6xjuPfUap9msKr2nXNu1yJtCnB5OFftLp2ouaETKcDsASx7
Y9t+3Qs6ZktC58yBeVfgxsk4Dgkdut2pgv+akY7gh+n8F7Fyif2B6ruaFQjfh7TOyWaWdPmFwqyA
AVJtyt20+Ayx84yYIm51V92mSxZmKGhU1S1+JAtj6UssTYNeKSx9hyrXqXE1rPPu4LD8YyZovx9L
I6GvdlMZTaZcjiil6gNHl4GLGJD990WKFoMKrx7N52PZRsyWrU5KZdpPtKRFItuleNYBC74Fi67j
EGFWnPlkfPDRVfizU3J5doZm+2bg+c3Y5cF2hjnXver606FL3NbouhiS3iuQCrH449cVhecNDczw
SNaMfOm5yH5mDSs/BYSMKbB7IsVfbCZYTi0rYgFszpwnfYB6Z1LwyrcxQJjku4OdDKJc1E7g9RjU
dNP0qsCERamUxYRXzQo267x+1VNfQGxQ2mIDZRy/USUfcblxlONAKZzvorH13ZZ5djggm4l2hYIh
HlGNv5lZWh1GXLSKCFTsxYtoh0hsnagP2G+V3bWB4d/RhxBgA5+q+qZaOMBdBS7w2cRRD04DdsOx
1Ld50C/vfSPErp6CaY5gkBLcOPiLJxnSnRypDV6h+l72/YNFM9oj/rd+5DAZsRuzlij9a+Hbb8XK
RewbdOiQTlRH6elsA6to3PrlbMYbsyzLvu6qZpN7g/yB9AA/2qbnZlvyrks64MVuK8+lm3Q1QZKi
prhLK+Uj2zD74xYRShjEE/PELwakcWxGr97yeakf62DwtutU6fdqYtntFCJmo35mXv0aV347DNn3
ZtFu40bgkMcJlikWd8wZxpuiSPqQkfd1ymWcIiuUQL1eR0MhTBu1VEy/hEfsFt3so4yIat6mZaVH
FPDEHEmvzG7aYaw2olvAU62C5Q222gHubWZpv5RN595TKLSCCBcbeWd9VyeU0xonOvI1CsfXkQIl
eEsm4yOnJFJU5JEZH5RqvtcVmRokZirUyQPPla8+d8sGBb4OohrfxcDDzgmu000CghFiyayH5BaW
1mTYraBj3cMaE7t6hnhrntYao9g0x4EFzUu7zPrLwEKQHMYVGpQWXL2kO2HLLFwUb+pAe3EJSc8X
mJTO27npuzexhnAbmYEiwdXePvr4mK8km9jbKgN/75T2buHVgkwPYOwwDidTwOFBExYbEIjBYFxp
UD6e0hs3ZMlPM0loBCrBaGFcYTq5W/olf5GgNr4AmkyTbOrWQ90u1T7D5W/XuqqKsVJ0wmeveEgn
m8bT6M8PDu1BEBxPdNup1twDQx2uMLdTzX5ay/4rXybzcAryEuan6KlbFWU/e2nDu75faSQXgdsi
0FIbj6MslzsEWoy3BS5zxsPA4ehnKA7uSNnQZNWYIRaM323AkUGL6pY2Gw9uhy9BjiPGWhR8fPxC
GCsH9SYMSgZHFFi4wT4wlTcrsiTb0U/9TYgTaNtNA0N0DM646+x0x40n8432K/o5dT4iLvixA6lb
WrUbB8Y3Szr7B7LirQTDQJ4p4p0mgQonv8fUaGjc2qp+AZq/RxQ5SfLszVP/oLRaYhjwDp8hLCc7
rV1929Fq2FqvsLuqxTUrokrIY7YMEM83Op+/1giDY78bazQUA1Qcr2Oa3UP/Kt5Zz8afzRyql3qu
LDI9cPGcu6E+5D5WfgSvenxjDW/GKsk9wnRkiXAn89PuHit4vQlU22/hztLeAUvGD0Jn07YeZbrv
y4kcTlfCe/h+IDM0zqHEFtMg4hqgiOshsF+a2PP9dSdsnm1o3xNk0ox6dLwLgkgW7ZQ4n4kf4K1N
HWaarz5NRekDiQBbT+SO60fpSv/OUKLKveqCbOv1jiAZjYgJS6+7y/K0MQmFnDXJw9IeRsPTJ/iT
Fje5wthseQj/njz0arpfyCq8ZKqw4w2jrNFxNAYbO075zjalRaVDjkui6SligIj5K1eGb4RQPcqw
ue1vffR5HpbWtJsSsdt76RN7104Mt4GUp8+d6YtPbBqGOxt4dD/Cne/A10ag1wWoKmQlFt/s+KzC
gy8ze1B2oVvwsmVUYRO87ZWDAdSsu+9IWLs47GEjZQE7OS7z4K/wZqvR4+bXs7BooQkWu1ss6z7z
zrY7p7zyCJ/SsY2RVmm+YJ9vH6p1FAfaj8MNSCwNnH2NuKftWj0gT5S+oVXB3vmhyGCcCpdHZtMy
UaQacfQ5+QgZzrDTaS3f/CnHfbxmJfytqFh3oeDkt7cEdDMRjv+uglH/wqFWgNNKjdmXYd/F1drO
T04a9+pN0kViwnRfzNTcLTrLdgWyc9sWfzlJreDbRSBZLSUwx6nqvilcBl6KoA8S7FNBpEpAWMIw
I3fQ9bJbDk520oqseCO5bz8hmSNubSdkjGVViQRNsuW8nRT8EQKta55I7Ol3olTIEPp0pTukHUy4
oTPxfoCONmCXVFY8yBHo2kdwhoYhpmD0PLchTz+lbTY+zO3cfUrHymQHw5fW33Lwn99Lh2M75jAB
w20TbIAfg3b9Y8FlR2O+IqUdzUiaf6LZ5H0akJ2mkerS8uhxZGi2oc35q1IF4AI1chfpOuJGhL6k
Yub6xadp1Ue2R0JOrMRHirZg/Y7MXrqxFGFOUoluOhLYkuVgnc/wQwLrfoooG/p4boEVC6exf5mN
meFu3+r6WzlnIABgafGnEObee9Tl0/upI/MxxWb4a84b/VUaOyNMrvvPc732wQYb8vClQJF0r8ps
BDPSX6+VrC6VRc8K4M5649jJujxiAr9ULPBQZNFfUIWhUV7bCrWka2rlv6maTjXEs1L3wHrq5pqQ
Q5Wr/q5clxzh+WweFXQ7z146maeG6PpQ+Yu+9WWlrihT/uvD+lvF7KxsvYwSjeZrVh1LWBMlUNTz
GN5xc7La2U90NphtNzfQWaXz2GWoqzTFtlskgX2d58Hiuh22ANaaHXSgQBBBylpGSyGWXYar4aeh
Zu39wur+S+OD7jYXHdl5vf49eMpDcJbz2wYC1Zu2dgfXrn0a48hBbqFGB9dzC8tw0DeH0vw0gUMy
Qhcpup/KYsWkgBXvJs1ypN81R3sB/J0Fu0PaCo4GBW7XBVIcBflNdJX91oh5HrOyD7ekTTtxDMps
0rt+BNDA75A5GicKllSFOlLT42KHICW8HQsu7szg/fIaPj7LcQqxzkz6NFq4n3Wd17yChehtVJ76
717Jqs9NM6PGJHC5IWqsdnCktW9tQconV8jpFkrraZc3Hfj3MMjJYgFSfzzXyIMKPX5Be2kKOasn
o3Dx0iuKnAvz9ly6POSZxK6To6gnGnIYQ5YnRYOzcqZ03HiqZgnKLfX247ruX+E6mLvnKuaFAH+A
I9AcOe89EeP20P/s5l7ELs01fAHan//H2Xk0SYprUfgXESEkjLQlSV/edHX3hmgLCG+E0a9/J3tV
o1ckEbWamJoJIOV177nfGXuEeANNXecciQaHkQFBmGeFgugVAdSHEqTLN1xa4l1uXOoswlpJ85PK
0NWOpwNUQB2rrD0gwYVLnQ+jEDVuc7jLsc57uf7LFxLypqcYqllQ4OxO8gSUaPtGNDI0WcWclXZd
SGab4ufRtZEIQbnrKReNPOuhd3eciPHeQd4YaTMZrREA//GcPlgETKsl7TlxVCMIdOpL7ENB3F5k
DAKu5yFMnoanCmXQoYXdYIMKZZT2upN7myXuL3RlSwId2/xQjSR6k5lUD0kyOIhF+Z9tY0P0kHQw
t4iwI59oF31F4BmWgIMeP9mBhl4APl/u7KYe7ik6iZEmarwnQgu1UiyzNDyM3QO0voqzvorBzckD
SvmmieOVCb7UZY6xX7S2D8eOoa9O3Oq9r3wa+BPBJPjJ1AAizGR5XxibGhxkU/swqgqogQHpJYFL
YphKOuMwnPcPFbXSvTdJfvStpD5fnxRLa4+xoyicJWniq+pUI/6/AYLlLe2lCNwsegbeCWGSYZD7
669aaGBTM9u7kLXDRwENLKIgbXCE/4w/NpYTUy87DPA6aEdEMTuewdvMLscfmtvli87LNSbZ0sdf
/v5uxeLIfM0e3FKP2IEeSrDT40yvyAKXHm0Maypz4RU1BsfUu4GcAcR/u97gC31rGnAp3D2TOIfj
W6eH8ReqzRzQxnPnUWobYeiEwSAvgwrl2/W3LQmGjDEOizk/oin0ThqXDmu4c/APLVZKZJfEjaZk
tscWjjNzW5/G0oJtoRL0PGbJwHdzSbw9ci8pOyLUF88bihO9POB4EZ1TZGPokSEhpMC0kGulRhcJ
1AcLsFl3gjxA0ZXg1YIgxayNjwB1P8FGAtzAAcbQFU92Exb9FanXQieaal3fS4cahfLlKSbNQVn2
U8Rr2Anl+rfL45OFtPjKIrWwgZly3W6uKcoy6vg0RzNqHuM9kWVQ2D9psjLOl15w+YXvppBVl6PK
2yg+FYWE/qHsp+ithv3xPtVwI7PhEDauSO8WhiK9fMG7N+kq8Rtk++MTLR/i9oai5iYv1qzalx5u
rAQI6qe0GB2cn9w4CYpOvkbT+GvO8z/X59HCcvCvcPfdxwPlnDt9UuWAkNI95f4D4n4rPbD0aGOL
s3mcWyqZ0AMTz25jONTsBY7Zn2x1YwGAnjNG+hUbKEninaNfEpftLvS5zzWLsVG1vZ/BQaeMT1P2
nSgniFatJRZaxTRecqyEWx4cpE5tNkDYJgNX9SsfvTDkTculWnpx2YkGSSaUVgnEfWUU73A7fSiz
h+vNsjAaTaxoPFSplhM2VT5PG5e+DkoHVpatfP/C4vPvPPNuLIJiiqyiGhD/qRlCCs1IshGuMJLe
jGmfPfXIbciAJ2RYOY0sdcXlV757XxmBeGZHQ3Ka/Wm41fGASyQSurvPtdXlre+eXnc1brYSq2Zj
2Shz8NKHllnFxq/W7udLn2/u5FnJ87Rh6alEbhK+8Xuvs1Y2wKWeMKbuZKdIemEXPI0oZ3VLZ+f2
MVBzLnJK9pZ+8gz87874roV8n/opbFbSU6s1RSYgvwTYUk2O1ztgaToYc5innpW7VKeo8LP/etre
51HWBinQ0RhU7WfKdHEaNHGhOusmHGlnlFkg59W3b9z/e/3zF6I+Jh40tiXcAiw3PRUjRJsZ+ca7
MiCyOrttDpmK/lNolLRlj9ff9tFg4oQTY7QOyLqDhwyrJ6pwIJcayVBEClZ2ggVGGCfGUE1hvjSw
ZEAqsa4umCQNm0kNSUf+I4sQHKpU91N3+UupMrkbo3bbefqAiwmEYLqAw6Bonq//yo/G9eVXGuMa
tod8LlUCDFhd/XJRmdb7BQyQR2/TVM3PxvXWlrKPxt7lRcbuJJjX2tCNtWcI3aYAebSzXyYv1oxQ
ToNkxPVfs9RnxgCnPqtI0gOuEVHIoGhk3dsyX6mu/vjZvgnKjCeZxTnL7HNfwNkwicaHHv6kKwv9
0sMNtT+Ffhfq5oYAqj7sWu+cNdn+epN83MG+6d2T5imyebxn59nV/SOIjdMj5N/N0WKQ/bR1MdzV
XuZ9uf6yj3ZDTnyTfMfjcQSdsXDgQqgCx/GCebib1vyzPpr+l4cbE7IakO+wVeKcQQgOlHqCSVdQ
Zk4AnBm0pTN003VASrHSI0s/xZigJIVbLya9c547RK5HdrBGlBPRlWn38WzwTYJdLmNYEVr5paGq
YOT1YY4YmJZlUKo1r8CFjufGhOvLwRqlFbFzi/sKV3CyVPxkWXAGs6DCV91aTBybt3kZu/SKMeWm
bPBbr+iaM1yaNhAebGZWHhXyUtDP1vWP6+NqoblMlF0JARMfLbhbit7ZJpBKTAiluxpCt8pa6W/7
38L+wS8xGWIURju+b8UuuMe62EyQgT/2CAMfMrB1IHBQUfSQSb/XEIGT6keJIrPnWMTerSQd+g8m
k5uJarrpR/yvgUAyaw8O8ZBgZ4IU1vmnomSK5kgDkvxgz/DEEEky3nCLJlsHUt5DHbnqpvZLPyxR
uHRIMw2pUepK/mKTtNxCJOQHsujTbSRhjIDS3tsRQjtISx0fbq/aC2unbbeliEBp58I5qqT3HhEO
rTZ+UpX3FUg0d71U0c1Imxl9ZUNz7iEZcJAW6sBBonH20Bk4cQARvg7VVDNYhuv5Zar7eO9TlG2g
UmI8tkCZHyHAc0SQQJJ6l3WCbzwmBDyrIbncOARlMNFoT3DVLrxbT0/zl5LZj06f/oRW7jx2lO+h
7uhC1sbqIfO6MInVLrbSKIQ8Mj3NREIz5CO3HAgeiSOb3PqmpMhLhLAvBw9PabbtvabbwE4mCvVU
y6eZp5CMYq7KsGTANGwS4vc/E6uyN3Zc8peCikiHxRDbB9LkkOU0EXXQ7LwJm8SX4dA7JHBEVjxA
8+tNWwjJhixMWgiPVgbYwoLiGwtKVtn9QCRXZ2W584EOVnR2p6jdedSVn9r+fJOTAdPUuSFRKU6p
HDcwAYxQbbM6QZa+n/739G51EqJ3COvPExvszdjHqMOC8hy5Gf9zQBHfN5YsNpRuquuoOrdOtked
k9r0xIK8uImCBGK/ZLTWZvvSjzFWrRrR5jhNmTo7qpmOCXQvjxC5sG1rc/32qTXLxNYJR/mjABnl
3FBrDlnqFXsxpd03XcgZrgl+trI2fphQwgpsut70g+py3K3Y2fNZfSPzpoXatU5+A7NeOSCsF2Az
d1Cmbn1YUj9WhGR/ZefIN8CHfbq9/mMXzi8m3U6WpXDjzqvPEAfJTdXMuwK79Ob6wxdWf5Nqxz1L
zFlq12ctUYjUF787xQHPc1joT8mw8pKFEWGGfcrCSX2WePw08d8DJUFffIGt4crcX2qey0vf3eu8
WVeepVmNGZ+elCcPPPkc7Nk3IXnlNPnQS+X1uVTq0ZNI+3rDOAdNCRO92bZWWmepC4zFy5+Yl6rZ
qc+oeNzIrPtKu2pXQW3AKnd3vZcXOsAsn09H6DSYm9Znj6qfHgq4g6i1yG0JON5KhukfnuCDHd6s
kG8p0vKi0PQ8EdmCI5n1yZd8slHjaCd+fQSntETthc5QiRINh6Ed/QNeHz/HEXyQk4rVd0h4e3uI
t/QzqmFhwSZa+z7uaBeKQXFooOz4hUczREGss8iJdRc/Tj2Xx7jnoCzzuQZPEtr8cWMBqLh2eVg4
6Znl6D6JbVKgWPSc0N8D95Clh/NxSoLU+tGpYWWGL4wAsx6dYv+NgUIE9BSCre1UTvF9Imz5m5DJ
/WuX7hqGa2mqGCszDCVbdAuUg64cXudmeETh8MpR9R/o4YP+N9EApRKDVRDdnbGl3NmsT8D91jS5
SyiF6Flmej60JGNDCH+T/q3PbfW9xhH6JkeYao8aO/um7hRkWaiXPU59Utw2mNZbXkGsDvw5CnkA
8G0PNU9QIwUa5g9XNwkkQbH9q1GQVpNct/tIlqgwAOBHQaoEAXUXCfvQDZbe8dxDLL6a5oPTwHXD
cZL6gZNEfiF5T4GectJdlPQcXLi43qLOefiC4srqGCfQr6rCdkO/TcbDBIX10emb8TaLJ32IeeNs
oN9NT3KgGPNRyiCnsEYeHzhPhq3rt8UcVJ2a802X0PquyLkD5++qUPIovKT8DblYrzeIiIvATskX
G0qmlVXxozwONi5qnCjaupx9VSQwy5zZOekqVGaEUECFNhwOa5R8duVK3GthaaHGuaJPpylysto/
IUjUnpw0skPuKR1WnK6ZFy29whi2QNVcojPjfAbMS9THUt+ma5zmhRlh0hp6sPRaHTWg98WggnJX
2a8D6mxXjikLnWDiGLx5nBmYxuTcNhlMTMgj6DinPBufRj/d9zn/O5N5pRuWlpDLD3y3CzaQtSY9
1lscEmAwAm9kYNtRC/GG8vv99T1k6Q3GNtUmmk+T9J2zNao7MkF81xfDNh7dChl1vgamXehrE6do
QzGY+jEdzn0kkQr9lqVbyEE+t9Oa0jZS1cKPizo66faldnqQH1C/Md9a4u/1JloaTcZA7S2Ljqju
gCFjA4lTBdGB3SVr/PJ/K+kHK6wppZpYJWnRphMuOVrKoCLTGA40dhHbSP0Qiqb4YRp7lBzWmbgZ
k0t9RQ3x7UZCX7mtYcK1y6MGYvDoixtEDs54KkgpsAgoYGYbkJnFBiWuoNugmLEMXJ4mW1S3ooiF
A8aSQ3y4pZZfPybIVN06LkdJKTTLEOPdwfnH3SH9ANEZFPtFELN5CD1blc82rSDPnBvZb+YxjV5F
NfjfOovZD0CkqJsM5IKjAEnwbULu6EaienMMKpn9ba3BCimvumBC8XmKBblrbmuofYoNVm6Nw5c1
HaEBnZGdrmsIu7KZ7pH9sO5hc1WTlV35w7w81lBTTZb3GU1K6lknxAV2RQ3eQl9so3Te5ymKw9xX
P3qzPCRD1EuHEAJuCCtr98KZw1SQ4ayM+q+qjU4jaf76ugmlqsFlLp9Q6392/DUv9YUJbWrGZlAX
PWgnh3M0Zds2Z2EGPXblvYKSHl6fD0tvuEzyd4tSV0LSO19MXxyC0n9UKBD+A0VAm8T/RObo0kPG
qmehDjVlLbFOPCKBjdgb+OuHlJ+gj7HS6XOrhol3dCyY5I0VfkUjnkeEEKNk3k7ipu/JygsWlg3H
2KtV4hauQFHv2ePVvNWQkQOYsQZHXXq4sT9TxWtSZAjbF92ND4An6ltXPnthd3OM1Q7RLCuxCw0M
V2mpzQzrxCPKOc52Ig44l8dYV5LXUk9PnxpLJhao5Qix2S2crqIhrNrxcVDTTTHJ81R0j9ffsDDt
TJwjqgLYQKwJZtO2uxU4MjEktcsMyrE82Vfj52xPMJf/Oync3FXJ3DGNCF6+9S+u0/HKGWChq00R
WjbZSV3YDPbryJf7PbDhxSy+XW+cpWcbU9mGAm22hGrOPHbeitR/K/vy9/VHL2z57PLKd6tE3g0z
qh3hGu9mcDvsIck+lU3kQq7bPnzuDey/b6A1aE/C8jEHZAL9Koq2boGbZgADDu7K/WepfYw57HLU
SlfRWJ5JK7/1SX6X1Ul4/euXHm3MYFRmTN44+zDrRBg8af6Wq1i9pScbM1hSKRBQRkzTYrj1uOeu
KlbWhoU+NZVdParwWt1l4uQUNUqvPdYWgcvK7HdcF8lKky+947IuvRs3JFU+Srw9cSpRZ+eSDMH/
7w5bg7su7F0mhlHKpEB9D/zOuXPGqQvOz18r+uUiLrzeq0tff3nvu6/vPLiuupqIE51vVext7Oxv
1a/p3RY61lTxdY0/Dn1L9VkmqMPuI9sKE1F7K0oWgU/8/4MoMCn//fS+z5tMcZ+dOhdZmU2U1sPW
Qo391iMAgoi6w8zqYXiPiqDyrz1Ya5D7pfca0xjl4Dav4LICicX8OvZlHZS0xkqNmuC8GBF46L8R
KQDAaki6vd5LH+8JzEzhyyZlwJXA4s8tB9xpR3gg6igjgaQjXiqUv2svwKfrL/u415iZxmcIuLIM
LXvq8+R+jOFtHIuVLvunmfqoz4yprqYS/CyKH5LmgZ9sc7VVr/E2CR3kbYL4NzhC9V31MN3B9O9e
ryy7H08hamb19RQVGlCt9kxmdkxn376Ff/uEapWxDmOKEpzPNBs1PTBR1OmAreZWZwms+BGFWeUr
yF2fC5DT/8vxlxEwAoTZcDz1vslZqgPqZI5DLefdYM/+Std/vBpQ0w+zmSydqwLdY/v7Kr5vkofG
evlc8xizhs3C6TSH/AH+pm85S5/hzBFef/TSVxubng+XNS4S3z7NXpyC7C4ODkXk1VX5ipTn4+lH
hbH1DbirA+ih9dlyQWGYfwwpgjTRd+InAfPWQPEfTzuwWv67nGXEjyLLjtFAOnsEPO04pGOz0q8L
zzbtItmofSUnoc8UCde2+EOmNSTuQtubBpEZnQBUG0py7tNiuhmQM9ioBthxEVN7BST78XoLOe5/
G0bavej6CuGMtsftsB4UjFn1rEHbKpt82/mZLDeN/BG3cqcblr9dH1QLfc6NjVGVcZtkJLdPA/VA
xpizFylgKNDX1V02FC9ViWjG5950adp3W3DiCSUH28VJnL8CMwgUYNhgnLnNj7SbPjdFTGGNvkRP
tI8raQ5vb9S3uykKA4HEa514rXzD/Wd//f+LO+XGFEdpXeZPLvwOIbHIdgIUyFNvV80fX7gABOkq
Te/ACHOgAE7iItt7KckOnQ2HbogXvCkN/ALlzQGDcxL2hq45RQqCWBCMHDzLb7cVTKS/kZzCEBuc
zTBXIJ5tWMMbWCFVbnSMGuKdUvTUphIEnkg6Yn8ckNGPue3ALonYKb9jLorEbEA5QtKjspz2Hr1J
kxFVzDlqCkDCRaF4MflvortIMux56AJvTN3nxm/kbhI4vKBGsUGsbiziG+r3DCAVr0S0SlbRHvS5
+BQjjP6zHathl+dYhDong9Ebn1ApnvJ8RyPdgp2KmsgpVXrvZVYDD2k8PKDJDHmIbfuvADLGt72v
yCMq9cfbnlF1au1sDnORF5vhUjtFetEGedNHB4C2ygPPbNQQQ2ONOmVX/8XZxNu7inFYegM9rq3e
fYFL8Hy2iEf2OEgMoZR0CEHtgEtc4eOHO2N5Y6EyazvReHpWme3BQ9TmT9SKEeNTnfYBYXPpbmpI
cQTQGeed1HXB2kTxf2U72Q7zs9xlLigBE7LTb4DgsL2cRvnaerAkbpu22DmZALJH9ykIp6gD+9m7
3hiysa2fG3fuTnNSKdiM4PjvDgBVAa50nKox3iJ+Cd5QT9qwbuZ4m6e0vRPStx9dp/N/srhP71UP
Sm01VOPRKwuUpZNYnX05T7disuPdXPsaj0KtMgRnv1o4FIS5C6Ak+IIBvFRA5UFtywb8VMh+RPJg
FRY9TrFl7eBi/jvuW/fotiV5tp3uBf4qPSrRJf0VRQKsCVE1wzcKaO4GERlYo2UNxnCQxS4imVFW
/AU6od6U8zQfYdHchbzO03Cclf8gXTU8Fz2fQIgsxJbXk/4GJGL12jRVdxePXoyi2/kvABltAHqJ
vEdFfYQGmJLbzu9evaZGklnTAR1SFedpqgDxtr1mZw1AmrKp+uK7bXInGrSwndXFMcITjyjXB24t
L9xiUw8d/MK4N71FchxPM0vJHld2BmQs6nsIoqg7bxZuUNXABOde1e5rqtlPWszFTZui5pH0c/HL
QtbpKOZpwBExafdMe3Kb2iTaDywt7hvMH29TAUx+07oga3HG8CMLCK0woutQNNy/0Kn/4RySnVS+
egCMEfWTTixCq7bHne3gluYmwKGWWFJAaIMyhUN/NQlgq7NxKiEv8oBjhfcI/+qBDfAI2eP0qNw+
CetMxaE7eSAHTDZR2waWWqC09Xrr5rgQgP+i/HNnWemmnYhKgxiAs8eWM/KQtRIUGF7Vp6nt533B
OufcpPJPxEoA1VwZhTHukWGEfPnBg/EFD1ChHmFf9evq6DZ6uBNlKQuQbGzxtSApgl3UdzIwWSOk
IKtBcJgQZOV3m/iAVEr0zwMUvwBRdYoimVzGmX0P4gO/g6lv/N2zrS9TUcDPhkYt7hoJlpAtyDJi
VzRzd6MbMCngd496MCiDbus6UoDOFeBGlX4SliC9A25LK/2gE4zCJPd0SJqYn8FgVVshkjYUNZTJ
DD5vd1Av9XdTRNpdhtvSbQLk0BleFs0XjGr5JWKEvWLsjE+eiiA/IFbXAYY5zi1oarl2g1kL2H22
1IJXXF5/9ehANlYO9UYRqfqGTkixhtHIo80lkOkfoWRy203NmR8g6eVhIQWZ5mCPlriE2zE3C5rQ
lzZPAeZNAH2zcj1978aWhl6C3cBKBUShTZaKZJuCBYapAPLhpi9SeshrAVRpko+bvm/Hg2CM3eu2
6UOgUIq71Kvzi5hPb1IYhM8Bp06BnCoKXgiT5H4sc/ZQQFYWQqGvdpjBGKYV5gJke90OCcB+P16Q
XkC/djYYuVL0R0aS+hXEJejdSKZv8zrtQzuV9k6Kkt9RMoqnqZiG+0RD1CgUbm5JTex71A7GkOfR
+FcHJNSuUk1yF2PF2dSOZqH0EGjJKh+pDEEQhWdEyyAl0bxLYxiyZ0LgDITjVw66We6OD2Lq+6cy
a/Nn0mduWJWy3ILgmd2isK94KbMpCgod1y+ZzCD5HjF6jvA6IrtspGRXM/AdERQPU4foI5sd8p35
tneIAJwFcq4Wd9Byl0hNIl3jTtN8yxNwKAMvHeF5oB2ylwlrHks7RvVQrqs3F3X/W2ip/b22Br5H
bG3Cv15I6vbsHKs57V4qlmHrqqvoaQCT6mcyqXTvxvBeZX2L5MbUSMwTIjaEuECpWo13BAMG9CFV
dTcqr4uzg8X7G7Ot8SXv699TTm2AbFBqD5vYJt9MTsdvVTdNd46wuh+DUwPkBTViEKl42AlHzzfD
rLMETTwx+PGMDTbzDDB0LOAYRdusAFg8UIPThI7tWV/bbJTPCvDPH3ObZ6HGsnBP4x5htg5wMNj5
QY1ONEVLku4VKKU+2lieiELfrrGxRLK96enIfiitQSKbZ1tsnCqxjvl8OYz1qlXPPXGHTVm4MmRR
TfcTqKdBHVN9F9VV/YdcahQyl/tv/B9FcRrAJCdJ+jXuZHqTuFI9Yd3WN1h6GarhtftU5HN502CJ
O8B9UPxlMwESs2p6evIHHLpKyZ3Q7oCzlyUB+WXI5NcBxRc7Ulb5sSrs4aDURM+2jRjixDRUpEXD
AGa1kvYkE9RnBhEfYyCm27jAcl7xozvn4IgCFv0rpVDIzrMsH2YxOiuh8aXLhnFF6pzemTvR+acs
pclplKwC1BdBfwaAxEo0byFYYMqQW60az219ccI8PLk5zOEi7EttVW255a5JrS6hwQ8Oyqa9NDwu
PacZOgL0WAtmWU9v6sK6iSUEz0VyBLjJRWBiLY239IuM6xPNO45FFDe0qgcWG8oRP866IM2aY2QV
nyqcoKbPdNxWwk9VTU69NddB3LuHpK5XJF0Ld1ffuB6V8B9CxZQkJ1SrvDWtjyWk5msG6ksPv/z9
3d2LV6AbcNUgVQ4dTDgDuIg6PFXsr9/sFp5ulgA4dpE7QNpCgtpa35Ec/jVQvhKSWJoKRkjCG+1s
hE2efYI3QQIPmOKIDPQdAXTtU59uSpktj1S+N4Kk3bgUafNpGkGPH1eyOAsf7xsBm2aYqywvcPzD
UbjcORLZ0pnOoKrDu29l1Cxc302dcdGCmIRoDaaYBVG7q+I9Cj1ucIb4VvHySdf6z/V2WppdxpLk
FzadS4BXT7hMbZp22sSuCAZUt5aA4n3qFabKmNXIOHv5YAOjCu9a+xdcMU+t2MJvb3v9BQvD1FQX
ezHBRyMVeCI1jkiduuky/3PD1BQNF+OQ6qpooAfK3yzsRl372OnyU2l3IOj+O3mbNGpBH4hhEuDC
yCLS2Kak1WbAkmV7uC+Bw9UjYnO9jRbGk+mNPRdw1nR7BKHiMSrPjcv3CkxVr4VGRSF5FSjJ25Wk
1cLuYMp9BekQrRGzfQIrToRekYKwTD0ga3uc8kcAPoCgHCscd30SXv9xC4PYdM3C6QmVHp4rsdVD
vOBB/R/oqXmbox6cVbpWR70QxzPVv1lE0qEr4YCr4ydV0WDsSFjor0VcBEBVbVv1zR5WQoZLvWWs
juBNjQ0MIupzU/9l05e+fwDofkRfpdbX6022sISZ7lYwmmn9sbOKsybNsXSan3B9CSvlrQl+F+ak
qWOd/SiWEBbBSdkFI5U09E2N0Ghe//iF5jHVxG5ZNamgCNSBLscC6ld7n6mjtNNt70yvqBRaWYQX
GskUFJeWViNuA/apUfoP2DrPaT8d6qxa+x1LjWQsAHQCMs8bqX3yWlYdC8Rs7/oBgYjrrbQwK0zZ
JOqC4FePE8Lp4mkDcG9oy69sTLeV5azMu6X2ufyud6ePuhQWHNAJbIUE34uC/45kkSDF662cl5fa
xwjICtZI1+Vjdca18wQU9j5R9fF64ywNIWML7+yM2krbOB/ELYYnLHr+Au8c6gR5nZVTwsI6aMok
cZlCGIFC2DPlUFKnwu4fwHXMzuUw34MtvmMs1lsriv2V3ljqb2Mr7yZgIxUuqqfSBbd0/KvcJiTp
D5R0rUy7he42lZO1V1qjUyGxOsN1a0CIoq7/uNWP6x2y8PWmSpBRywE7m3LcKZoDHL1eEW7JN9bQ
3COissYfWRhQpiQwa50agErHPlW0u4NG6TWPQZ2+/gOWWseYzIhC9bxzY36qGwIIOnlCKdhG+afr
T18YryY7Tri8q/mQg4UvHbhOQSaPcy3HXZUcqxbFHLYc1pJtSz1hzGouHbhcdZE+i+YgYP/jFD/T
fIAhc7QyUJdaypjWcRbDMKhx5LlB4kL43+l0J/1qe72hlr7emNiotk4RmhLklCfRl6okWWAjGF0M
CN2IpF5buZd+grFBw2oESNR4gpa+Vi3cWtLHCt7YCCFOKz9jaaQak7kAXakrRG2fxqgCUKz7bUm+
ImJYaCFTAojQnCprhVza5Do3Dqu/zimI6TCEQlrt7/VOWBitpgawSmHfWE20PTul3nQeMpt17T4X
mf/cxfAXnUo5r8y6hXYyZYCIM19qBGHwrmbU1rPW/UppuXKH/JDJB+6EqQRsJc0rlld4OCTD4MfD
VodUTr+doc30q+HYjmSPUvUviZ6/U7u89xP2bRTZQ6+dR+i4H3tpPwubPF9v1H/3gg/CLibDjqDw
Bwfr1D1lA1cHz48utHk57l3PGu942cT3c17H+8ip6rPlwAswp4weSczUDz/uxRP4PAoF0Kx4dkAg
C0or715Hp0GWXoGvAQl/5Tw7DZQtvYLyMSNjfe/Qgd4wu/7NHDKeMq+iKhCuKO59xBRvxhLIekC0
EDOLy/xRw9gO/iI1erkFmCqXMtqhBcfAUiq6jXCbOSMOYt/mqNE+StxyAlrU9s7WiqUbIkA3tBgS
Ppr3Bfg7Vv4tB5g3LKm2D8lkyy0WbjgJQGyHjJfNz9IqUK+GoP9WR/gPGXf4RnRYGbWo47tsEskb
Srz9A0Dv1W6MYfJQOliW5dgPdwquXiur2dIIvPz9/SGonkTNwG5EUWBxz1h9dJxo5ZCysMowc6HM
BTisHuQsAgxm50b6j870cH0w0ctC8tFgMtbJEdAkwB3c5qxOzr6+yeAI1AXujX8oNnBhPtD77Bjd
O2nQ3uGqdlvcq5XVZ+k3GSunwE0NSgdanmsOC8RtMRYogVGt7Wxpxse1+pelTjGWz6SosQLBh+hM
9PzTqeavOfj6K0vOwrnOFGUiMeWJzPUpCEhWdwPnQPDkR2fe9pUYtwheg8Hd+TyM87l/ud5ZC21m
cvcY/JFEwiGtsadMfx+bNqmQs9M94NXD2oVwYck2hZozabySc0ahsKD+69z6+j5L/QI8kTjZRFXr
7QFozp8+94MuW9O7OZP4EUsan2gU6v/JarVJXISReRdef/rCBmfKNtuW+x3IhOzkYa2D9W3noNSE
X6wk56+jSj4ZdTBRBh1LkVuEv8LpItkXlyipS6pAwg+xvqRprv+WhYFs1nzjmuuUVdkjwNtPpz5N
H0QxrBwpl5rJWAH8CpyNFIYEZ5TdPMfWfBD2CKJg/ZIkvFj5/KWRa8x2V3soQ4MRxbmH8e3cwS43
GpOfNGJfrjfP0vPNee7krYS56kW8XMGkOZ1meAbxEkZJcFS+/oqFHjDZfzPzwPqPcFOUsZtt5nL8
1Tj8cwEGE/43wMoUPqhQ6nsCul/AyPLXqkHqeATreuXzP+plWMOahFdIFdKu8aEehW/1Do4PIKKg
FngQ0y+391fW9I+a6PIOo5c73jd9N3TVGRW4d3Y2vJSp/YkA7OXRRgfnuFK5la/AC0m8IJthkVdA
YeGuHKkWKOOw4/vvQjRTGx7E9kDOVpK+Nh7NUNOs9jEnv0uY0bWQz/labRHN/Dnn5fb6gFroEXM1
F2km4xbr61m6P0fIRxLuw6slh83s6/UX2Jfzgbm3o9HMtZzmfZY7M9ZyS5eo9bVgKD1mVfPiNULd
cTm0z6W2bITLGds3wiMv8F2gd1NFyRdilfmDmki5Esn8aLO8fMqlEd6t9KOY2w7ikObc/4+zK1mO
VNe2X0QEopFgCtnYidtyuXzqTIjqjOhBIAn4+reyRr46JomX0xxIiZotae/VcIhPemKfUx1pofF8
Xe5J+keGVwT9c0fnCPGhI1ZBBbtpIYDlqqUBroLuqTu+prN+S1m3xTZYm7rzBvjQSZZmPhwXB3Ia
JYwRASGh4WOh4T/EhqmGiwzw+huf81lgO3+OcfXjfeUEOeADCUkdHY1E7WY3++744xVXy3P7RvCH
w9QALTdCYJ1lCwDL5vR309AszuCs9evyMlyJCv+htKdjCzwijmHR9r8h/ZoADPHlctPn7fnZAjei
AookTIKklZ4GWGrA3wXainBXzyf5yMb0mbRBokr1x1Vbqf/PLkcYLfMMoLU7t4BILQlXb4wOYFQD
2Bk8DuD7EPZ2+ZvW+jjvoA9ry28q+LkTcH00m3ep9GPksyOHvuc6jDwiD5d7WVlXphisZn5rN/lE
ToW33J5fbdHArTcITwXx5Q7+rqBP5sYUhJ1cv59q7QtcVicc+hw+hXExOM0rT/nS4QCFSTCMqYGg
a9y+jFDR54+SE/dpshWehKwV5X72e//UAk+VhDABegkpMA2QlQTojDFZPsJSsSpiOlN+07AwP7/9
YWV9+f+vrFpT31Q7jVX7asRxT4r7CrbLbik29vRa08aq1RSMSGor5xTOVD7mJSkOAy/yjUi70rqp
aRoUI4HzEMRpJg5htVEy5AScPr3uGkGM8Ar+WScGexqTdqrvgrmGqzdQvhknX13Sb4lrrXzCXyXS
D1sgVWGthzHokqCS48PMPXp2DN86IdaWvhFSy3kiQzBB4Qh2NbdZkH5tijMHSr5eXjifcoPOQcII
qWIqcstRk30avBZerVUNjxbfaQ+kYe9EZPnBKpHtKIVswc6v3FsYDnk33pRaEN3qfyNvCWBmWML0
qFbi2UdS4WsLf9qNiPn5OeybFBC7bEv/bFlzajsFFS54mUPF4Gs9ec9wDN7B6EPsGl1eIySHoTBl
cMPWYnJgc5vAl/EO5mm/dd3dtGwLUrNyDNvnEPphnfRzruAt6tgnWtp3WfNtDr9RXd849haXZWWp
/GUIfOiAZG1PGVncUwCn6R8UjMLTMIEO4OoK2oOX18vaRxg7SuWygrWHHhJAp2jRPtvkDhanRya3
dtPKgWLyC7MBwqpORScY9M03kr4wGF/mdhC7vN4xpY7XfYaxqwCtb0rLyZxTLmEGYCNjja8C1rlS
Jybmt8udrM2HsbX8HK5mOp2GZBnU0+DCVBho/aYuNw7FlbhjMgadQGpoM8r5pEBkhvMVGLxif/mf
r02CEfObYOHQoBqaxMnK3VD6v+gQtBGUOf7UcOOLpRe8Xu5o5dz1TZrgbFHY5wFZmzj/jv/Auft0
mG7lkSQpro8/6VfvhT5mT/Zdmjg3L9U9f81/Xu7487nxTd7gsEhLwQWrTaz6ax/C3jUQuyC/udz4
5zPj/4c26LCpZJB+SmAc9r3U/neyaWax1vR5X37Y48gAZ03mTk0C0NYj8hRfAlpvORGsjcn59w9t
w7bSLgifu2QoZL3nhLzDffyADSj3l8fl8+Dhh+eP+tBBIcCWQf4b+Zqxog8FFOG+2CUoNs28uG/Z
TOeN29xaP8buVmpmrZWLPiGQXgphMV3M3QnO6Ac4OW8kD9bGytjbNgzgHRtA20QIqKXW9Tfhdl/B
79nida2cy75JTAynkFXnklcC66t/Uq84Wezd18UhT5eHvp52liMguwGAwcD7mCK1OsFBlFkKhpNd
zFwdibyMbfjRXp66lXVnchmz3K6nMwEkyUp9ArvomG4WDVeG0iQzkmoY3TbEDUfR7LHx6yc7s+Ax
6/64/M/Xmj/HuA+LLvMy7Q1ykQlEK4qYEfcV9uLIRNdbS+HzYOmbnMWyCT0HbGfs9vmRqjtA9MF9
SA+E88iztiwg177i/PvHrxBwgK7auksgKv+7scMEmPDHeUSF+/Iorc2vsTUhN5zCXdrCPbzoD24l
Ir/IN3bjSrrKNxmK7QSUY78ImYiC/kJcTOrQes1cV8Qj0s79OD+DT/ZVNOTQ1pBxvPxBawNmbFA/
S8E9qO06CZZ2z2CNDQnjG+ptXebWxstIHhZFVtcpHnRJ1/hwkmUyhkDKlmzP2n83jl81gbOlZyjc
zsVbM0N+gv0C6ezyuHyehPBNqH1WljmoEzj4yk7zCgazXf4TR70d03AByhUOPY+2pvrV7RX4YNyZ
Nvr9VFAL3FMTfg+ubbHwRQAdCCB8JR7z8YEGsKUsIBJqkwNscR/yrjq1SBqM7SNJr8vl+czY/7NF
xqrRXQ+JiKGAvUDU9fFSqX3NYde8gAWlN5JTK3HAhOPnLHArDmvCZJiY/ZqxNtsp33J/NfXgn5Yi
s2LSQFr78jSuLBETn7+cPQ1cySDdqwFXyGOajVEwLBuTtda6EQ16B1k1oMRRAJneCq+NM2Tbws0r
PkXM+m+uxTdR7rLraqfJcLThePZ/WIrZN35e0/fQyQtQIUHGuG6MjBBQOTZ1phpxRzsQbk+haydz
8BDTjTLISggwwe6wLxtZ1edNgoLqLWxzD6XrbNQP1po2AoCbCYqRdOskRJpJNe13xfKN+tnK/jdx
7ZB7nsDRQ1wEWpce9BLsbAc6fe5C7rLFeu4Vs47TEvowcw+uvFiaUHc/VaBx5ciQkMpyI3uR7wN8
WsHycreA4itLykS8p/U8Ng68C0C3gXdB3x4qdj9OwSkFDeGqxWTC3t2CUzeYiU46OF2HWZSGNxQU
zsuNr+Q5TJy7v7RBXbpDnVjNv9MwRcyXEDu04kK8Msc/Bs7GjlhZVybIXVYoV4sqRD8+iUGouw2o
u5HI+1t8+mRXm3B2K3cne2zweoBA+7iTxC7ikLvw4QkJzyDLQ9woLYbpnvXMvfHDMT1MFeTE+lCM
xyKAwloLnnNUDACmN6R23qsiHSKpAcHXsHJ+SfPM/R46xH2em2q8k7aAyWNfA5bvMjvu81LuW40r
vlZTEfdhWb0iCTts5BHX5seIJEPrswLJKJmkZTVHPOOH3h/i1NPf2UAhXUYYjMjJdRdWU0xbLeAS
TvNSJ7hZxgJaaDVqxEW7u7zUVk4pE0If9IjndcplYpOTwwRE9HU0eWfgx33XOhun08o6+w+OXlpU
Wg06GQfooR26fAs4t/LvTQw9g+Flof1OJtYYu/YfP5SwfYerLfJ0Wyfr2n837gtZ6KXjonOdFKGQ
sMS2v43Dsr9q8E3FYdh2km4CTjWB1ccc6QkqDySfmmjQi4Isq3cPV4yv13V1Pto/PBiWvKIVKqUy
KeGATeHnpbBIyzrE+xCxRegrZ/o8ih+60Q3twrrsGvjtiO8Wqw++PV53CPru/zadyqpsrL7BLVhA
M3xIDwXZEhNbud/4xn5GNacSfoj16TdLt0ci0D4CHwB9r1a26UZAXOvDeCEoSqEtZOGgtT0/5jCt
CRrxlNXkyoE3rgidw2aeu+mYgMR+XEJnJ+lWTWBlB5iIed6mfRjWmU4C0QLlNKrmNYD398a1aeWo
NiHznd/D920oNczlYEIPiq8MwQOvoEesrlHZxFPDBMwPgH364PTimNPNno0wTFKlvXWZWRud83d9
WPFAAiO28bJOxvkFCMoobK9BTZ3/trFlZV6HY89znDJM/kkbD3ZuLuPTtHHJWFmQpl4u1HvIMNjB
mLh+299r6Nl/TYcyTRR8yjYSn2tdGFt2kCNTrgzHJB2zNxs+PxpbLZJjuVXiWBt8Y+OGfloWM8Gz
G8/jO56OX4NW/b4cMNeaNvYrTKB0ajGuE00h3gH9ILEVbdZaNrZqmY2TVfRoOasdYI6BNqbXxRgT
FC8mi4G+MaoENMkkR+XKFuEry9z95SFZmU4TEJ8LlzW6srFiRhywdvpanYE/c7kFTFk5zU0YPPGa
gbaqgAj1WbaC/ikn+7i0WWTBfLViW8yQta8wNixkdASjsGhOLCUfRsu7GVv3eymy69b8f/DtNqy4
595TSUGmaIQOSjmeALO/svXzmvoQbWQO7CyvcOGBGoXaVUSA9FoSUKrllsbh2vAYe7ZVw9C4YskS
0uQ/eEGTxi5+zl37cnkNrYR7E8kHLZ+UjS0+YEjzR0tURaSpde96wYkVW0jjlQ1mIvmyMq0rBjO1
hLt3ntUcnYkeLv/7tRVqbN1ckgH0LrSMKvzLWNiHPlBfhmw5pjjMVTNtMXNWXuUmoo+5Xpdqi6gk
E+odNKabHipIkePmj2JgRz3WuCOGdIpEwMuNC8TKvJuAvqnzBzdMgY0Aq6aOdY7+0nEkkeZi66j8
i/v65E1oQvpKS9NSL2KAcL1unwvUQaHUBpuAXTiK9IubDzgc5PNk59DXD/DEAjnPOt+S+tEvUZUN
GYnBX26mKKW+va8WJ4PKey9zCtRU1TxCyqj/mdm2nOPCXeBhFowgXEBaTYg4qP0r47eJC2hDudiQ
MlVJ6OivpA4fqzn7cnl9rUyCiQkAWi4MepD7Em45T14a3PYjewZeb3e5+ZV3q4kIWFgBhC5ITYlj
j9+4i6pBmj5A1UrCcPD8gvKK345Csv9ybysfY6Imh5mGdIZ9TgItdQg8teS1ReEqsqet59PKPjfR
kotNZicU6CD3nllzqovv1/1xI8j67pRbde+rZIEuYfFbFnfD/Pty0yvhz0REEmYL6JsLAWU8p+3g
F1daXTTYQGsBHuc392k9biH710bHuBtlUArzZzYjhoDf1E8Pi7WFQVpr2bgaBcjdZz1kGVHs+NcX
v9yto3OtXSO60t7ioGth9S+QcuYqv3cVve6VYWIfrfCcqQlylUC/jCNZV36DjNvRh9X4Lu/H60Ko
CYTnvmKdKsr0JOw5doj9GGZQt8y28tcrw2OiHkkD/JGXZwVupDK/YXpu70Dp3yoyfcqlwnPDhDzm
bthQJSS2ay3ZjcUXHtVw646FKHHTmGvIFS2ptCIrsPhBTCXZSUfVcUVLFkGAu4xku+jvGkXpXR8A
9RmkLsqRlt3MyF+m9s6TbvsYelW9cRVaG45z2PlwFeJ513vhIlRiD237rSjD4n4cC/HPVRvVRPE1
PBdln0N+Kqz8Ls66LLu19DLuOAOdzC+7YX9dP8Z1i8xFXguOw0RDBi3yGEAtefhtLjt3Z6HAfmUv
ZizoKwiCekolMO0Z2Z8aTkB5f+t4G++OtakwAoKG58cICTCVDN2fvPgZ1tfhWP2/JeQPc+wRiPaB
+amSwE9wCYgXd8v+aeVwMoGm04J/DAEiBISgfgWfc4gLmn0pUv/b5XldGRLbWJ0LZDf+PpcSz34k
CgKDzdabd+2fn3v8MCZ8WfyiH0ZUHoY9FDGjAs65or7GsBVRwDbWI659EyTEWp2oINgL6AFDB3+H
tNJ1o2Ksw4CAR2XZ+O9l5Ubaup/UFmBh5WA10W9hSyxrXqCyYWUBKA1zvOh+LwsoPm6dp2vjbpxO
Y0twRR4GndDBjRS/I2ec97xx5fh8uXgm7q0Hqy8VoB8hDS8jPj/a49vlEf/8xeKZwDbhzj0kWfGS
6C11GngbE+gpqubFqfhugd/v5V7W/v659w9rMhRIPbgUiQdWgDddDLEj6ufLTf99tf330QAJpP9t
O3BHDYF9+FmnXVp4Ua+hTiubHKqbYqC7WRLU1ZuR7TRtkCsIGlCfbM+huzLrix2cFslNmAFk4oT+
soMyb7rv8JZKLNENL6jPi0iiBhbXM7gKeQCdUN+HLlrUtw6JoDBfH9KKB4iURD+woguPjtvne1Zn
3q6qQ9wkcvLz8nd+voC90NgaEI1zF05xnPk+q+OGQw96DL5Cd9eJoSFyXU4RTuv/O5is9frqHFRP
bfqC8jdGcwsJvMLX8kyEGitdK1xcBeqHiPjvMovmLC7/DN9zJ4IDzne3jdM62sJrriw4E3+GTHo7
VlDxPYm6jWryki4bcmYr02Cizwpo5w+yrbDaihNs7yLhQ9kYYt8Qjt1dnujP3/aeqaQftIVVSMet
EjZkUEkFmFVmX4A+LuJ8sPdZVt4OvXXfVunGBlobKmP/iEp7qs2xN735u9ffkmkr5H4eEL3AOOLa
2RVS+4hZXdCFe9cZVNS5w3Rbd+5WxmBtNs7f9CGu9LoSvceDMqmr5aT8eknGfhrefVAr7pHR7zam
ZG2IjEMvVXyxAwgsJGMNy10V3hbe8OXybK98QWgMUhOOvhsUw5j4QePCJWZ4Gbrh67iQvZq2ZKBW
/r6JoxVVYM9DkMJu1y+e/CH9AQbHxnb4q7P1WfQ1hmaGOPesaK+g+R3OsfBKbw+ggBX7cBXyIpBb
oDXLi7SNR+LK/bi07DDnRTBGFIrpAFVpDhXAQb5Sb2juWJETyB/3QdTy3N4LrbLnGlSrV9t3oLaq
oMuMUekPcp6DHYqVAIe1TnbIw1y8ZpUcTi51Bjg9i6DgMdQ0mndPNs7L0gt1AG+CKQhB0+mxSed2
D084Zx/i8Ih9PPKc+s1mVlofVUUZBO9a+wGkd3Hb2ZIfvMYtn8mQ2e81BGffdDmqRwdtHIdu6SIJ
cfEb3FvSKCxc/xGeCChf8AWY5Y3D8/OsjGcKlHYExTQHCiBJ7tPxCJvh8XXq+bzzPLxMAXyrIqFH
2kZOOOhrN5ZxDkgro04a4qk9CQ0Fk5agLizunGX6kUl1e3npryzLwLgwqUGVAnYAbTKT4mdO+K8l
g8fq5bZXrjUmbBGn80zbbqmSfoYcTG21X5ulTHjDvmo53ruDuvLANGGKNg+tmg0o0XtTttPICbWB
fd2dz0Qijh0HwSh38ATR/W4k3+305+XBWTlhTOThmUG8LI41JjWdgz+VO+QHlfvgyy8Ve+rOOjWi
mK2oCCjfSTdzDpe7XTkPTAyi8nKHlhWeVFbn7AGvPWTMiTI9bEz52gWDndfZh8NAgRAAtxKUn9JR
tVncgbKxH2oa3EOhs7gZ06bdQTQrP2SBbB4WN2WPDSXpsXLy+nnmZzUdGJS8Xv7Wv3mAT+KiCdEq
KgFAvs9Qb3dlv1c1Ke8BU+pijxJ9Mzce3VmIxvsOqEkI/bjVXucWufE1bGtdIsW/GSTloRuTll8u
/6GVIOIbm60SI1n0UI6JKOUQQaMbMGHq3LiljSs/H8pYBv2baoffl7sjf+V7PhkAE7VZ905GQPc7
V6IET6zU9e8WSPdVUdD3yz+2PajbHs6lb3an8tcJatU/goqBHejOYO3vdO3lcbvUIOu5lcv2bj52
iZ3K/nZ06vRRhiXcLWyXHSpd9T8cztR90HF2Vrn3dURtjz9CVag4WE5Y/6xUTbsY6jX+belDOzUb
l+KxGGfrzus5OVgWm55s2bKnuQnZzwlI6iMIoPOAKo4V7HwwvL9D80E8jV3u74e+1d9SmuevnOn8
N5lqft8IFcTZ0NvHfF6yPqpIVdyB3Li8eF0Dy2HZd690RJ04w6r4E7QOayIOt5gvKHNMsa6XCdDi
bAbekbmP45K78MpZNDTdSPEAVWQac5n19a6TSKXBtaI8IvucxxJ+Ij10n77ljSZ7bVP2XXkN6h5e
C5sC8PR3clT0qGre71hPxn8WuMFEVRWQ2O9tP54Va0+FXTcxXoFjPOSQKSDVjPMT6gL3mjPrD9S3
nCOnNN1ZLR3vtO3DnkBj7Oumh3w4D+wYmHl2tMbM+glJXB6Hvp/tnMKrIJ+fcedbIAfroOuie2Ug
M0azb/M4owD+YOE7N5lNshg+CDIGDI+/ynKBMaCu5ydkBD1gg0jzVLquiotQtUe3hZQ81MjSPdS4
kBUH3wXWXhYEwqpZLUnjhu+iU/oIU5d+R2kn7hqIFR2ZYuB/irb6Z8lk9ruqnT6qCw28IZflFqB0
5SwzkVoa5hWi70Kk6bid3zl+7977qfPr8mZaCZymxikhI3GExNMvdNpHvGphONDkB7e5ykidhZ5v
RE5m66FX9RSewuaxqh55+yeYNy6IK/dbE5VlN9Rtx7kZk2Jpd6C+RS3McieI18Bl4fLorA29879h
v4dMPwjniGzLLIEMyovwFjvK34iba2NvXIRUjrXV4faVSN/eBZ4fgSAUkcmPL//5leZNkfViqbxS
Fbg+c2jL2jnyRtge5dfLja+MjIk4DyUPqtI/XxzBZHCbh7LeaHhlUplxmLgowCKotFXS8AoCXWLM
sqdBpPZ7uxD+DM+y6njVF5jo81zx0etGCB92cPwBQaLm7sbAr4yNiTGHnxm4zmock8C+adwxKttw
4x6ycvU0seVc5LOnQ2QIshLh3761updM6Sgroe0HM5zLA7Oybkx4ua9o4U8pSpvjCOVB6EKUZ9Qa
Ml///+bhlW6WwxY+wlikafqEl3MB/5jhOQjrhyDor2AVnNs/31I+XNV4U6cisyHbM+atC1OkPqlS
Z1dNOplG+zesHAX0TvoT97aQZp/yI889GhlIAi8GAT8zlah/5BKL7+GbP6LjiN4BWQuSzwP0gf59
6Z6DLFpeLg/i30K2eQU693nePh++EkF1WSBoI5Kp9ckuzbrAizsdND8dvaQQFfYBf6Vc/lOA5Nod
kHX0X+ayLCFgleq96qoe1kkD/GBiK+/7935q5kdQSPI/0OukkSQEL5sSKkPHsvc5vOlEKd5cvK2d
QwW3JBll9VlqcJmr/LeVkbrZXf6szzY/vsqEN1TteWUAmArZ9kbft3OP4YTf3y5sXf+htJatJb7W
jzFj+RSMYzoI8neJq/ynJWC6GUJf7Ypaw/k7jNkB9CPUZYb2wyCNCLygZXNNVD83fd61HyYeECaK
p4VN8ODk6lBQRfdDkfbH0Ju2eHmfRZlzF+e49qELWlVwrPOkl8ie5kci070zIQEzcHnfk/yoRb5R
Gf8s0pw7cv+3o65Wllp4gHKSNVTfrCBwYoX0FOwNgXPZuCR8FozRh6m7QrSwJwekn0SN+UnBAoQ0
7tvl1brWtDFOyJtWwoNsNKxPqztAK+AJSn5fbnplgf59h36YgpZXo9c0DkmY/R6GP7PyF/BfkVte
2bzzvwOPWgMn8GfyEpZVj06vn6bG+o1q+Vl/Ir+iin0eeON2A2eowD0bFicdIkVAQKXxFvBVngNr
i1e7NkjGVWFYIG2XL5OXwCcD5cglVvrfIKsR47bs4/+ukk/CrFmq5WOmgA1nXkIs6d0S0ecHHojs
X0FI+NvvM/7YeZ53NyNLFk+lCPaV3Rewa/C8PNFIEGBZZChkQrPRO9h6mq4oep83jjF/tBdeUy94
mFjkzh0nODhsRca1LWnMWgfFNB9/FjU7CjlOeP5YJbwBN2gUKxNmGxMG7WLh5l43o/D9Q9Ksgc1d
ACqWDv5xF2RsL2+dz7+AmuVM4isbGg4IKgKi63upRhaXRFWwA5w2Dt/P9z0165oACoP2gyQ03CNR
qfO4HTU5hLmu+/vG0SSqVqg+t6xTk83wokWpCYYQPS2+lFzObKOTtS8wzqcgDIRdUQjI50O+84f5
SY3yy+X/v3IbombVIa8aRXmaFwCAt8uNy2ndxgr0d9i99ORoVRpwHBR0nhdGqXXsA2v514aCAFLc
FMSppmqymxBV0x+F6MJn1PSKL1Dizm5GaPBdFZmoWe70UsGtEeYF8MDE6g7q0duTXlu3ok/7G0+m
WzrHn6oNBDY1iyPa77XG/RwiylO27KAkyiPWweh2Tt+Za/0D4binFPdT5k8vUwD7yY0ZOO/V/wYt
GhrHqnJd2w6pDiB5S/cpKhjRABRI5tMi1ksPj44KCRaQFosYb1l+U8ghQPZIbhy4n2WAzx9tRJDc
xW8FnEDP1JE3uNH+zj3KorGyHqAyDrPRaoisSTx41LqGTXLu0QgrTZk6KGvCRSWHEjYcXyPi/SPS
LczL2iya9V7MIMaR++wUeFlccT/OrGEvYCzlpN8AcdgP7fwyFYBIb6HLPg+T1KwDQxwEdAeU4k+e
0++J9b21vUOR3sly4/RYa98IMUSWQDPYekns7mGpmttO4mHCJzBN5ufLS3AlBps6JIRULaTzIUkT
dvflXO2I+hF6W8/rtb9/7vTD3aiBYS7jMMs5ndXyw6VH4i/cOd7PdrmG2okFZZqlFz4Zm6Aom2QA
hZuLR8fLb93yBUbUO11eOUTGJp0zr/C4wjZhzSNN4aTp/Q7SrcrR5zd4apb1AgHGVs7YnHCdxSFj
kZweJByIIXMUl/Lb5Ule68TY6AN3B7vLApJ4lntTw2IyCgRKhTWcEfBUg6oo6TdCytqMGxvc56E9
aW01SV28ofwawfJ312UEvsZbddCVBWvW9PzKh+8Jg5h/S/S7B7nneCn0jfbdeXd5sNY6MLISKBVm
miGfeAKTdIq5mtobBGn+5IJIsNEF+RRGi3VrVvWaxYbXQcHZqZ45tPagpAN7VIC6ZTqPY7T0RHBY
0qZtEsyhe9Rlpw5pmzXFjqVNBq1jL4zAtoHewpIV4DSr5qar2QKBwAVkBxn4/AGa813ictbdkVaq
SPuzOKlFeNHCpvSuzhEhxSC9Vw0RokcIc7dHaJKOX6Vk6ZfZGbpd2Q/BFzfr6I2YqmDXl04XNYPn
wIe2XXbCyn8CCKx2Aw0yyLL0/X6CqPq+GHX+6IzzMEZTa8+PUxNMcTgVdVQFIj/kk5q/zWzQOy8U
xW0Fz8EbCLpAq9G3yhNNWXnLXPXLb89+GlOen3D/yR7mcq7fZBVmP8clgLVuDlvs9zwt5yMtxvbY
L3Z/16ZLFfdc9seGWEUMGNjwMKStt89nLQ+TcvtYd+HyVoZLeyhcS+xpX/H7YKxQmhkdgHdQMLAf
CG1hX953AYqSjiNuKi2aN0nDd9rWKu4Ki8aIMWGykFEfVUBcFFDEWYM3HOIASmU/qaYtzH7b+o3B
oP1tdDMO2etsjMPZfuSItlHRN+5+QR3uVg7Fnz7IyE3Foeno96RNPJV9a5dSPnXc82+1T+oddOvn
2M3ZD1Xb/Gu9UHYfeFV117Oh+ZIz6UdUy+AQOkWHAtKWW+bKNjAN4SCNwYYU76KTOwzHllRZJOEI
KadyI/m3EinM8jP0WxYgKBBVPRfyOrDRQSwai38n4cy7XKAAet1uNo4gBcDJqFQhEqu3nnmZPmVK
fKtQYbyu+fO1/cMJR0nm1rY3zsDjFdHAnpohixSk2y+3fm7lk+uhWT0NpSyE5h09iYI9taT8ikDx
87qmHeOPq4DnEKjwT30Nz1ULxudXNmycNX4HzmphhV3CJ/8bzecHSbwNqMjKkjQLDnktWzXPesZr
jkRjfxwo2dF046mx0rhZZLB45XUeU3PiqiYOQFTooTrTgap9ebzXmjdOlXEp4cHXLvD3A391x+EC
EtcO7tUpK6yNtbiyo8ySQz37ltV0DT2pFG5BFeVvngVvez61O2r1N5e/Y2VJmiWHnqb55FO3Saru
u9O+yi0E8lq7xj7t+iDv6xoBUMF5/tEGvBKK4FB12liVKzcgszJbQGfG8j3MrgaXdKimmIxfqvwF
Xi+R62zkSFf6MHVyMtpySEj6UMOjDiBYXlAVu8YfxsN4vpVCd35+IHYnrgFW4grxH+mcpkoZwAze
qXEw5YIeSCaiftnS6Fj7GiNAENE5qcgtD0/TXJwqOCweoMbTwzQZKAq3rMK9UwzFy+VVtbY7jKBh
N7YH/XF3Tqbwvi+LqLOfgZvY2HqfisidR8q4lOa8k2O6oPWlqrxTr9l0a6UOOylUWGKgxSEqNJ9l
a638FcJy8jififyqndzbiadbZn0rj21T3Wb0i3GsKw5zkiEtXqZR+/u01emhhQl12FJ2K6ZQopyv
ipu268jGfXxlW5nSN7ZtaeVOck4kDXC+Pg75dXY31IQjQCcLhneDaBMYut5XffkLz/obO0uvDJgm
GqEkC/XSuu0TuIbeNcMADWSILrPGfr+85NZGxnjVwd8NYCQLcJss8J64770FC9t4ta+sZlMopiWi
UpUf1Ikg8JtwAXZyUJalT9f9cWOvKAWgtgf1gKSy5lvO3CPUfTci2MoJYsLDar/2AkvkCySIX0f6
PjQLCLnfqdxK/6yMuakR0xHY8/TSYyfOnOG+pUTeNnLix8sDsxKxTI2YGdQNiltrnThd0cVd7QKt
ET7oor0fYISV9d115rDUVIoB4yKFGCnml+RdPIGypZD5lfmVWRPvPDsf7pRT6IimqqoFcAe+swZ+
m0oCxzpgjN3quluxKRoDSuRASwk+oZ/b+nZmcn6uFlnFVcj6H5dn43yx+eTuagrHpO1AfN/nMwR6
+0OTd8WuaOiPSefIHC/VF+gSHKSargtznrGZ66y0IZFOmsQqmyiVtzbd+IqVHeEZp+Dcpn4VegQi
hLXzi08oa58RlHjCOXflMG2ln9f2hbGlh7SZGq1C72Tr6qsI5te+mTeixV/JjM/mwTj8Ftn6c1rX
KIGExH2pWw8ShOAkkWgKLSQVuafHSGc9XF6o4jKPQ03HL6KDuWbWz/ZReygY7i1lW/lRAgr+eygn
glp/WME8U0POOu7LID9In5I7px3yk0Us/YxUBvlGlIWXdijCd55meD8ymB5Hff1/nF1Zb5w6FP5F
SBib7RVmn0yWJk3avlhdbgGzm8U2v/5+06eUhiDlqVJUmcH2McfnfEvbC7haZfWt3UMgFHBB/SOD
4QxKRZl8en/vLRzAc4Wb3M3aoC5y3C2n5uQkld4Ekj+29ZoA/dL4s2Q+7OF9IUUG0VaniTvlfrdN
swfb99P7P39h080VbtLeOGkjHX1mvDgCknxImnqX2t2umbKVgFmIzrnda5AkTj9wKHN7oUkPbKKP
1KH7lKNkZ/XBowOodNaDKPexF7rO46sTLbWHsEZ7EvLBbRGbBpXa4r/We66HlU2+tB7XuHo1vuIM
SC7eO2dKxg68clq8JLRwT2PrOisTtvBxmfuTFqGTJE2p8U2BsbIBbLQcXyr9OfXGuJMrWJSldZ8d
NtVYTEDNVQQXiOC2uk6/3biHSbY3CZo+K0f/H8/GNw6Ef3VvTE5NUcpzVcR6l906JxZ3cbGxQdqP
WSQBH9lYl3Fr73h0ekw20P548bZrj1846uYmdyw12gFqxTnrsS2fa5XS3dAmZE22aWEK/5HECVUT
2EPenvP6V+OiWULvNC82bK0XsPDz5/o3hCRk6B0AGdIWDryBf+Mb72M367nsjdKZI2gvHJB75SOk
EB48QKo/FH9zjRXRZqSYYHZ6drzhWBKnjlyUiKOS13bEYYq8srUWYmSutNK0xiVNAKfwLunBse1z
/TUrWfKihe3FjZOB7emSfK39vrTUs6DPHT7IvBzp2YMJnt/ede03GoBcmH8sGuciLCwRlax64PZS
azdN+F7mXxja3k6/cmi9qX2La+kfd5NXp1bjSFJxi7KzHbM4eFYXYBHLz310P53kNo/lwfmKphZ7
tHflxjpaX4eX+qX8YX/SIvI3/hHZ2sq6LRyfziz9CMY6n5IkZWdHhnumg2kTdtUjd9s1Z5ilqJnn
IN1QuNp49NyScLrtkkagVk7MykItjD6HqRaGQU1xSDCPhB7Htvhe+/3D+4GzNPTsQw+2ZEOqJGdn
CXb5rk1AiUcbAiWk94dfmPg5HBVbOCBAk9Nzqa19YI8CPfGshaKW98GpucbOqy2G3IFaysfKejo5
gn5/k/Nw5UxZ+u3Xv78aunQtqJpNg3seSL3vq8sU8BjlrZUtuTTx17+/Gt22EkuFHELQdTH8krZ3
1BbffWzS6d9Dt1S57ujU7hla9VHRvZSBiRKzxj9bmpbZNzwDREWzsnPOXtZces/fDvbgb/Osm1bm
fWlmZsHqyTTNnMyn8JNOj23bIGErw7VpXzjB50oqoiOOa4Mie9a+a4DETs91zW+dvEyjBOdV7Gt/
pf2z8BpzuJ4S6PqNXLpnt4WQQdarDmLSbCVZW1iEOTg51Koj6FRB4dJ5ck0bjS0qo+aD9/O5/Fod
QPqX2Ww4g2b0M7CnL17Kvgge3nJSfAww6c1hyUnoy5DUCtFFg+nB85t0C95eviHe5MUyZ+32/WB4
+x7gzk8g+LfUODUVMMpO+9MHVPE0GThcgd8iqw08Cu3Pdu+Bsp9JuKa+/8i3v9v/CAIktMo9kovg
JNm4rQToZoFrxMYL0xtLsHzlaH2TB4qv6xx9XcjS5mnq+dDw0Eh6WJHvugQN6q5N/Z1mFpNR2Tbj
yeim2blFq3Y+Fd3Bavzh0Ni58zXIcM99/5WXNvv1769OMw9ynGUVhPTcVQYuAATmp1+5gD3Dyssu
7ffZkVbLtOLt9TPlA7dK6Xcm3GM/rXUhFw6FOYQVdGADwiIEVys334fmOfWSLdLfnQh+++Ln+zP0
9qbw5sI8I7cqcP+vKUjrR25z5C48DkkeETAx3n/C0hrMcpAC/D+UIq6Kt1USxongYLQ01Urh9E2i
b2D/40in09Y3SY8zwaZ5Hw/cTz+lPUQp5That302wb0GKgfTzRTa1TGjldyh49HsJ5g7PilHURn1
ECSNk2Jqv37kff/xqvPzPK1xgLBzMhaXUVmfgmn64NDXjfJqOxvmoi6fS+dctDBGrdoxRYEvXfMa
eXuh3LmSj8VFA5UbXFaKdISZI+QOdgOv3ZWM7u1Qcf/BvLLCZ0ODzaz675N1B/ZKpNdw9Etjz8Lc
yQxnhQv5QFvLXWXSiHBYyCQv7y/o2yHizrGiRVWhLlQgRGTfRql9I1QJCaMisoqPqHpdN/Esd9G+
B5nVwmLnQgRgT4IcrgX7SiBptRKDC1+bOeC0TGsBmY0Q6WjQjpFddl8tVmxAW8Kn1OqinKYuHpmt
fNuWlmMW8bhPO07F8TQRutDFSNytTP00Cq1kpc+zsCJzuCmoXrXwG8yXUjmQWaqGrUjTRaTQD6HO
1cqkLbzGHGMKSUpR94nHzuya7NUieGDVCL6aWXmLpfFn0dw4Y6c6irdALgBJfWiyCBjdmbU29UI4
zwGmutVWosq+Oldd9dKZ/qnq6Vo/aaGzi6LF3ydRrwo1uA0OOe2OW9MSFAIEf/ZSK40C0OygaLTL
csCM66D9roy4tTP97Y9FzPshuTR1s4AnBfJwQOcQkiiqfLHHND9ZQMxvScXWAK5Le2z2aYcPVgsM
Nm4rOoStbXH9JHbNIQP1M0Z77vn991hao1ngV0NR19AVc8+Byg4SpNXBzVaqHEu/f3ZdIZmflJOc
yLlKWFSpWw1nXpv+5uMaTmHhTJnrx1S+cUWlEhdysP1jNcHGh0LtYCjv6lw9jAxg7CZZuU0vLPcc
empPlWM4INnnnOD4QjEe7Tl0FXc0bz50K/rH7k4PYF+FYvTOHnLw0v9M05WBF5bBnwW5THilaje3
gX8p/EiGVfUEW/AhngIpdkFersGDlqbo+vxXqQHxexoWkKOAWs2VBHdJ8M9EV7KshaWeS8eYDkKU
QaE8YKiQvI03PCwiM42Ry9uI1I82xDHej4cFIoE7F5FJRVfAOgqt5EELf887ClMwmtdPStn2AYZ9
brq1Sw4PXXM13crarig2Qd6ma2XshR/A5rh2z2NZHrgSnfIx6sLYNvtaASQZgS8HBCqFaPlaweLt
2AeL6+8V69A0z4TXwrkoALkoMfd546/Ey9tD/2PZ53VojbkhNBll53zXuvgu63AFCri0n2cnVsmU
W9oEWwHuw3sjb+3kk99+YmLN32Dpp8+OLWss9MgVxvftPC6rBmjAleR5KUJmWQk0/QI7ywvn6pxQ
xhM6/TsQw50YHnTN7v3tuxAncygjqsqDTgzvz5CqhEDaPXfqJ5vcy47uLXkKPpqZzNUTSFuTavQh
ulsFKi5IElXjL18l2/ff4k9P5d9GlTvHM+q20Uh38VVqNvTROXlxeeo++z/Cc3Pstu69idk23xaP
2UPw1X4ML3BjvxGH4qH4Vn3znO0aqnJhJ8wBj2WVDGUmgepz7eqp9PvLYD4iF4N8e64OBRQl9yXo
SWfb6R5oOzwH7ZrR05+u0VuTd32dVwfxUA521UNh+9yB9xy7ud/EPE36xxFWOLHHbGiX+KI18VUF
7K7ywRwXnaJfUseTd8ZDMg50cLIBWZKdrLpAGTMLym/WhMImXPIyHeUwPIuM19PvsHpSu07a9l1Z
AuY+9m2xt9rEj12VBBsCk6YPXYD+UcAjVdg4NqQQzqb8Bau43RQWm876AQPHlUz77UOFBbOgLySB
MdAYAIVYX3oRbqWrj4W5DNaX93f02+MDJfv3mihtt+PIOTlPcuNYEa6iwFB+hax3/P74S1t1dig2
ve4nT6ENTlJ2RyogQsfy8WNDz6ZGARUyoiCGtu0EHa6qNcHemao159iliZmdiX06KJVWnoQfnP0s
uX9IYVMW9UI/NKX77f03CDHJbwTEHH9pCgP3Ra8YziRwAfrV4QjhfTFtJ2bTTdawPVCicuskTrjp
pX5+/6ELKzKHX7a0BRQ4YM1ZNeRbVya/CBSJ3x964Tsy52dg2LpkEw4PZ6h/2E6CO2dTl/feAEXK
95+w9OOvq/XqCPE5xLmKLHXOaVipaLD8O0Onp/fHvuadb63G9a1ejV2RicD+AMeTskYcRwJsPTAn
wLsvoNCMEyggK/ePpWm6vtyrBwFZQHEBIVBfISSDHliYAxlfqpgkoDi9/y5L8zQL696HVCnxLHXu
3eyzb/hOcv3BaZpFdGiynrtkAhKo+jXpNkJHPbDqeOguiVuvnBpLMzQL7aavBniGQqYEd9l+45Gm
i8euhMRe1q5x9hbie44r9S14sYZQXUQr3fMPQTPCmJTyoj6QujKnsO6An3x/LRZeZo4w7ey2toHM
ZOiocv9Z+UOy56zjp7Fy1+pwC7m5O8eZuk7Z9IWBGGqm7ORoE9HHJXQYXvIEhLQ2bJCug8V0zCVL
jjpPkeRZXbmSPb4dN5A0+3s7Q9SPhJlOIScRXjSULOoE/T9cf4bJi3qeruzotxNINsd2g/44kbIP
xTkpgA2IqlDzly68YvhM0ZGbsXHVDbcp/Toowx4+snL/qM8lvm0Lybk5l1SAeql3afeY6G4lkN7e
F2ip/z1vUFijV4rehEZ4eBh1f6R82MAXeEUuY2n4WZxaIm/csQt8SEEUm7zZhwLEm+bT+zPz9vnC
3FmAjuBaQBfR808yHB6qXN96bbZyjfoj8fLvOczmkVlrIsXowI68pPouydNbu1C3NLP2xIBc2oeP
fS1vLdJCw7612F4OHxMYYfNArbJEOp2fT2dI/9Jba6z74zT4bCMz6hw6AcOTlRNhoUaI8tvfS88G
fyICUtEnZEN0z6++63K0qmNalM88z0uwRBsVKWOcQ2DBMq2mAVo2rsdikyvjr/2M62q9MdNz0LgT
9HVVA9t71ra5qaHtEMLLPin4Lkej8kvN8LwKP+4Epli2447gx97V3coZvxDQc0i5yWUDey3LoM5O
Y6GfqR1CBFudxu7HIO4girTylgtxMMeVJ9DbH4cK0PWygy+uED2Qwhr6Di3Edd8PhqUnXIPk1fec
otvEpg4m7Ux/G+1fFYhWPnw8Pjb47JQYpCeaLm2CUz5+9r0Q7kwuQHLF4f3RF+J4jiXHhyLvimQI
wM8z97QPj261hqpcWt/ZEdF3oNz7A3RuptxBV7nvU3PKh4bEYW6qHwA/29+cCtYenjO1a5XphU8R
myXtrAztdkqc4DRByL+zvwnzHHa/LfnTz/57f8IW1noO4/ZHp/LsZPRPQzJmt5UlY2H5eYx7E929
/4SFJZl7lQaw9gq9cIK+hqTPHg3i3owr9403bQzhgDVHcds4dpyyxU61rUZvIDQPpQLaStDHx/9y
HzJQFpwc4gCXwg2zvWI/aEkgsFhPJxcuLBct2xfdexo+Dy6wfyG3I9MpSOTa07CFxdf4IlUWbvsh
tw/gDpgoLH3o4b4/L0szP0szoJseZtOIrVq606Ol+ZmJ8JCSxP3g+Nfnvo5i30t6WLhNsDRPgPxP
uy0kFna2m2drkfx2ysno7JzoIKnt+3lpzrVprG9ln/4yKIR8sijxozZsh9+1MeXey4OLwwKz0WUr
bjS6krEr7fBrBbEj1OZ8G+DuIr/nQeh84ygJRh3l40V5XH6vIUZyDAMopGdkTOF/RmnkVMVPxmux
hVZLAUVjqAgRY8izA1fy2O+N+T0g79jnQTg+uDJttpJk09Eb3XzXauXHDRwuD2gyQIaIeD+SluR7
t+L1gYciyCN9tbcxo5PKqJEY2nGonqIwqO89Vp/SUD24qrbvS2mmyNBCfK/HxuRo5QXNBfIYBBDc
IVxrvS3tkNlRGRaOqgOvrc/K/qptAls3AO/17/e331JYOn9vjzE3LYdavzzTZmjBBpUmOdFhkk8f
G352WqqwysIxUd5JYTE9rX+GlvXBXz47FP0ghw9emjhnK2j7HZ88Z+PJrFlpgCxg99kc3u5xuFna
dgCWdFhufLQ/0pZs+uYxh1RX5weRUO1RsekUEhwXeTFCMepTZ8xWVFMMtbK9MfYua4JD6rZbE7Lb
xMr3+aTuND50LSwPoRvyoSme4+QztyGBB/Pwk1Wh92686Wi1xcdSgDlQHtyoRFsj6Lyq6kDHyqN+
+Oy2eu3keDtPm2Ple5iPiiaFMgtSpewysASEMtfJT1yW4xo4bSF45kD5lA+jV3F0d/L8oKaHgpxK
+uP9iV/4Kv/ZOa9O1iwcXCGuQ7fdEHP1wx5FPELIyyXfqvAjnq34tM2h8ei596Ojbe9ERHXr98Wz
HMleFWt0hYXwnwPjfcd3VcsqXAXrGnQhCdrA1L+8Pz9LY89if4TeUo08Dyr7wxVF870pVnb80sTP
Ir9gNpekgQVIzexNkZWHAQpLdvjJ7uB0ST/WgmZzrDvwfdOg4FxzzsMAUp0vo/gt/e37U0P+mEu9
cUeZCzLj0AWDI4DEvGPBHbmxPXmAv7QisQZw39q4YuzDDfMnVKwBYXQ2FHCRQzHmzbeQTemZZsdJ
T86+BV/tKEFluQ9dp/DigeLmce0VQFmQW8nV80s07i6jqFhHXtHlTRRWDE0FoUKxV04TfOW2/KLS
vPqdKW22iV0DMCdzEBMCS+3w+QzuPK8lPPIYYHYRCNfNl9DlZewzp+g2hqeOvgGVvgPBUE/NdrCo
+5gn8NtwskJHZrCLm84V2RkIDnGgbuVv25ap33nii+9QXy/3viuh1O0Zge927uxzLfWjTyxXxZRz
8RS2yZA9GJI44DXWZTZFg5uU59HKvWNtp+6eJjx5VJ3pjkIRfiq80d9ZPNUbnpfVsRiKagcfiQzi
fg6JIX05HMjVD4lmObgftQBHrmDdsO/Lge3r3oJVBJT+vRzXESfsY6V4d9PXZZjFyq3ZpqZWfU5g
rvVkZJ/GQz8G6mRz4R0suPu+WGEYbLnqzad8cMw2rMbg1q+8/rGu0nLHEj/YtnRkdgTSNEj2cFdi
96In3lMuhXthYwbMBn73IQ9G+pk7k2pi33QeNLuBdfpRlHoCeGuqezTFxSWFLQdMm7oSLQhR7TqG
ztAooZFXjpxFDU6nIOo6pzrzSeotVtu60Wj20C1IqOLWhwTUBcJP9X9D0dXZoZaQCYpIWkG+z/e9
+lBoPzw5unDu26AV5GqW1YyQ9uySLfGhs70tTQkjb5t3sYXr/EurJIhthNkD1Kugy3SBGQj1tkVd
guto2nSExJewANeDX21bQZYFV4BmowelzzQwak+adtwSz20ewVpzf7qNgbcG5yqLRw8leHgChtln
mRoIH7TQ0X1owg73UVQYrCEqoPL0CIHFbqtqE3lJKTcDdumm8R8thm8tDS32E35W7aeihyWNXdTN
s+DZUw5C495pTeUevXSsTnWQ6jiZJthzJGV3yGv1MjlAgm8CvPYdt2wFWMDk2X3cyqvFCqsN23U9
jFFjlqN/+bFP4x/w66tvC0MNzWR2G5wgnzXAlyXYF9T57EKG9mPXgrmWcsemgSddT8DgV7gP4WqQ
SLnlDswW3j/iFm4Ff2pEr97AtIUzsMxyT00CAwoUbeUpqwo3Er6vDgFP+UpdbeErM1dULkF2apNJ
ibMuhuRH7jjQmAfu3FlZiKXhZ9+azCZBqzOI5bQsd6C7JqpjDlri5kOTNKdmWC6UaqYR0lAl2Xt1
FidIgRxyq8eP6SewOT0jNbRy3RzKNXl176DQ14YXsXbtXkit5uSMqWkL5QRw16a2P9zDIZn/B+qQ
DS5D6q7k+AvFljlnAq02DYiynM6dIWQjdPClg7hi1JH0kBPrTqpkX3jdx9KKuXtAKEgBm6YRiqnu
Fw8eQBJODCxDTtd2EENZ85de2lDX2XwVFzDUcNMJGv7nsgqnUz3wfNvXuv/+/oZamLA5mYVWCYpP
Nm77jjsp8MXSMBLpWGwqEqotQ3AAS9fD/zss5QqmdSHO5+QP6te+75YeqqntcFMRDfVR0v1UQXfs
Cm8lXVp6xnUuX83Z4Oc9R2MHyp2Fap5dRxmYNtbW0fWFu6Vpaq2gqBb6TWhH//0gfGdRqu7c7Ay8
IN9TdJ+20vdpLDOSYSYLlX0OhR+ea15N+7LmyXaUUn16f+0Wdsac/FERpaH6PfCTU+MiDl30iIfo
N70/+Ns9eTZnfThgfJUQl8T3nAd1xCWc05Utf9khj8cAj0S2KZRzERn/7/0HLp0Os4OzTiuIHlCg
+agfNAfYgRysEPmonZI1QtXbT6BzTXOnV6GtoFF5Ug7bcNQucVvdImNcYba9venoXNDcl60BxR0z
pu3uS295Oz+rboYueaTBsAIVfXtRaHi94Lza17CUqZPA9dEzhcn3fqT5vnWyo9eUAByzakMsX+5S
oe85XateL83Z9WVfPTGVTSGoovwEK8ALEXoPQtNWSHvlCH17C9M55QM1jizzJAPhzO+33WR99WT4
9SP7iYazM4Dlchq7gYSnIHgxcoq9YISP3/5jg8/iXttWCwwqxLLLrNgp432lbbILxmwN7rRAkaNz
vkcAl1S3yPAATTMnRqNM3HVNyzaME8jxi9q+4/Cj3aKiOZyssZGbqistpAS2PJRXn+zJ0/bmY+86
u5bDqVNArxZrFLbppqoaOGyl5rYqy4+p+tK58njZXevxDYXoW4svaDMYHoPG9ARd5JVdthA2czKI
GjIhvC4LTjVLc/jyeEPcK+cW/NldzZwHAyfH2FTmsarCX+/P2cKHgc6ZIQMM5kg34ZGaEr7L+m7b
1HSXtt5PgR4ZcNfieQAKtM6yJ11b4cpSXff2v0UCqP/8Ha2sTCCjNxpxGmk5RiEcwI5NkwYfapLB
MOPv0cfRDq3O5OWp9rNk26L1fOeGrPzYtxQK9H8Pz4J+9JNR+Ecq9S8yMQ0rePe+oOUnkgHTr0R7
5L26jFP4S1hs7V7zdm0IMuV/PxWIpsIKdVaduHsuEigtdflO0jsY6R5ovSZz+PYpCk3pvx9iPNh1
FZAZPHkDTe9Ao0I9N8ys+jYNumxldZaeMTupk6YlcJjU3TmFWyfftX0dhe3HFAXtORwW3YrAcGpB
P9NJpn3jAEORZKy6SO9DBo2Bbc8lOvMKUthuB3Fa0gaXLvGOoU9XvszOn0/8G4Exh3dSyUrUKsrw
VLkSNQcUjOkd5ahaRWNZDPd+nUgISE9ejLt7vU9YoWjEhl4CZ5D0G3hkpyqSpez2ZdaDfgyrjeFi
psZA+M2Wsj04tld+grg67DaNI8pfaUdqGXl13d5SJ/duamK7ULEupTwTr6h5JBI1RK6h9gWenH48
tWEaG24nseZh+OhVPbK5NnXYHWSezQ7cme4e5qriDJ3p7FKAmH+iV7kWQei+aKX7UOY8i8vB0S8U
7MGdUXAT7DNKnnophsie0FzgzG2CmAHO+STSjF06LRkAFo61oaT0HlVeTzEJq+9hlvAfbleX6BxD
/Memtr2fPIv8YiAgvuixod+9xhW7zMqZ2lmulW4bocm2831SPoCIrNM4a/QAtkJDbm2rhuY2mlsk
7nuYU8V5JoDS7nlQ3LiJ7cOWtXaHYetw5X3OEovE3LdIFk1h4lxa3YtN3QUdinzI3aLcK3IKygJv
TgkxdFvLur4FR1F+muCaeXIbKe+4ccYLp2O55QYVJNUY9zLC+/whBV3+2Pk4sPqcigsfEveptW1/
C6RJfk40o3voFJJvY0hKePwWNIBgTVLGwm2LY1bU3Y4LXv0sR2Vvh9AUB8DrsyMxjdiP6BTv/clJ
DxQZx4+AWS0+km6yLYBxVFttWAOdNq+MKLraLy7v6y8lXmWKbTmi7afpEMIlQaHRY/UoJzraDfBf
OYmDKbuHybODct5EAQ+BLnoGDnYFR7Ee8vOHqq6w+VB43rGis/bAfSmUTFE/qT3O9043TVvmjsWR
9Jxs81aZG4kG67nxkvR2rKAkBnBLGNWQV97YNUU130pb9RxUMjmGxtEPiZyCneIe6uXagZmvzNwW
pS2U2za0qNNzXsIPoR7hjZAlFS6MUEvYjtQGAZ26SQwrAHjkynHaqsBVsJRuBr5Buc6PrSEnd0Ci
J9vakskltFP9tauyLBZJKm+gVo8eD+XkCCE3JWMJpzYYtlNvjLT2+53njXrn+rn52pUl3zQt7c5N
58tjy+vwvzDPm1spoV8VA9nDIY9RQ3MCihldP8S6qZsgquocSs+ASBQNZF1YsXNM4KL07U0vE3Uc
qL/a7HHsEnYrGpJvB8+UZ6AFJ3UKjVtZ+EiU/Ra8avvY1U4JI2vhRA0qDXunSetHD4Z++7Ks7Fij
L7UDjFY8EhIU+5B7RVSkyacEQYjGSeBvvDwH5txxrUjz5Lfnef7VMsDywbxFflUEg4G/MPchYj8R
SHwAT1/2otoAjzDGfan0fQeH8ORI6BD8l1GW2OemgURZPFYBNOPgtR2FoUk2eurBuRy4Q3iMHoGN
qprb/iQmk+BGCSsacFfZZnnvnn0oDe6uoRWOUBKk8ujRhjWQGKl/GNGWsR51dmwpk6j8e+3GlXX6
H/d79VXY4fSUTqI+lKxR/2mYKFy8oHB+lJ01oPBeV7FXMO+QDuV0V0xdEBvaNgCVkfCSiVTskzDo
dhOfWhr5qQs5YzQK+ks6wrJNuZ1zQMIbFnc5pJV3BNS+IqLapVnE6qb94QRV5h0t/FNGQag9O0rE
KGiUKSe/9Kjy1htrQh4YwXeyZ2fqZ+3wse/uHMM2DobUsIFvz4D3q8iGp8KmsEOIQ0FR+EO3DXuO
T5PSZyLtobcLh9Vd0cBsFaYkQHru3k9WF7LGOQLNp4kfjjxozpAdpBHguHs2ogT0/uBv34rtOezM
pbmLQ5w358B+yrCvDHc3vc42+aqB3dLPv/791RUVgnmd9IsEDlBW/a0Pw0voBh/CjkIH7O+hE4is
2EIYfgI9wd3qEV2g3PawDKvVvYXp8WYZu+k073UFn9VU6j1r+Y8R3Z64yoefvFjVFVyYobnItteG
FHWaoTs7qrkPWBDDmXJlhhbS5zl1g5ESaSyD/ZYcY3ORTpyJDVJnf9y+v30WfvqcpdGXwrKmxkVR
pSl/Os5vlnuP74+8kC/PSRpshLJ5N7IW0ilZVMPGK7XRrbT6lT7AwsLO0eCJXToBvizYlQV9yLvp
4GbljnfmO22SlbR2aW6ub/Zq48tUWYNivD1b/Rc3e/KrH+/PzNK417+/Grc2YdkFLG3PTTs96FA/
kz5ZKVkuzcqsbjKqtK3AgZRniT6fE9wUaXkMi9tGmZX9srSqs4jt6xw4yhxzgjRZBCAF7rV7/7Fp
mYWqHJrUJRpDh87vqn101hpSS3Myu1bX+EZ1iQUbFOU/JnWwAxh1U/d878o1xaqFBZ0DuvGBt6xc
kRZWtHDnGOvSiQaRr+xC7w+d/43L1Rw8K4dWJUNrgIrmo7VD5Th51kUdHAaqxE6RJN92jaO3UJyu
STy5In0QNTzmpOPnSexyJ1W7Nqz0OWh5f2+JotsBNEfuRi/xv9q5LL5Tr+wueUqyp6lJoVCbMORc
o04vpXTUbaaHeove77SnnZxOowPR+8zvoAdN4c/oRBNqVmgnDyP5z9QWAAfC+l1myvxoyqDZ9Hmb
QWBVB6pGgZuxFEl20D3ZHliV0JJ2ATvsy2Dwcd+FyduUVerYt9Qp4mYi+jZNHRHEOpQNls2zeQys
/rStJl/uQ4jA7YKJsU+jA1WYrgf8GmNXVVQx4L0juLqajaWZ3iZZDt8L29oAVtftB1j63Xpi8n9M
tNA3hmux8z3QQck4jSDTJ5omG8tLxTb3VH4JRTN9lT5udlnQN17UjGV5SKEbAoCC5dJvxUAmwLAa
S++KrMUVJMwElEVhIIh+fsJvU5OFe2GI+DTBKnNDIA1qRZCUSqHM3kLpoGtL7+K7hfymZFDH8GTy
DyJ15SZBhevHFKRwhHImsiOpDyX0SRdPBhnnhkxJuEEpj55wraY/CbXEOQwVIAoePE9amXhoY4mK
7Yq0LXCP7VViABKYsh1agjAI9BsTp6b+Dxw39t0ARHsCD4p9Kj27OcDJjMW25WRfhQeUhSMt/xmN
S/XIdJf1mwJvtHHLDHm1PzbH/zm7siU5cSX6RUSAEEi8ArVRvW/u8QvhsceAWIXYv/6emiePblNE
lB/bEUBJypSUeRYXf/UrcDPOouydQ84SBgnXusdBJ2uOvJrQQh0tg3thKWn6owfa9bL/8k9JVMp9
WPwAgm8M1fBAY1EdClBVfPRwODDCZfMQZ3V8hMwiO8ETHHeKKXZinPHj1j7jM4V1dhMH98UhN2Dg
2dRsrHYMXCRz13I442HjbCP4N0zP05T0u8XKl30uWilhS9C1nV97VP1FLJrEMIhovW8MITX4BMH7
4U2V+8hg1BUuqBR/F4vp/e4AK/k5y4o9ogwIWy/CSPPuymp6s0qzsQM0b5Zi79jcfRyhuYULT982
PgjG6gHVERX1zmUFLA78Nhrbe+pr1wy5mtxgQFN1X+RQG3farIVxQgtPdlKPxh6qac3RHGIZVlQU
kV1S2PPU7mTg/mrnUQtBvj214C5WgU0dOLilhTiKOKhNyPbIWNfdDYjrnWtNErcqZzo48SJ2pQeL
YLN1L5cMgG6qucOFHPiYu4oAfWMzczy0U1scW5nTcHbazvPNvPskBU1rXPcqKxzmGsQYU03DswCk
KcjY0j1frhVPyFRLlM/WHELt3IaUB0BIWLkefEV40VXoS8fixWWjMwA4684HbmVmHaQJl4AGkXE/
xYu6ryxVnHAj5G8woYMILGL2V0KRcnCT6X01ugaeO3VFOKimeU85c77D0ZWGQy2G+xIFwh1hJTSQ
jS5RIyBcMaYcCtbyGYqXoI3lNpy9fGIAcmxYLiDQ/WzsOheaWzmj3JeUlhH0upeAep3xLHtesAAX
aX7IwXj8QSBVfxxLjHxsFzDxLMfy78RAwiiQ8A65Zy6veRrHH+bCxGmwgFmuUs9pUGygxR2IxOyZ
jN78kNGlfErh/hXmMEI9TkM+RbF5cV8SbvIIv7Ph6NadtYPfhXE0WeXt7Clx/+bGBJe8Yel+FHm6
+DGsTKH1LKUbJHGXHVndiN2szPrdWOIxbHu7FWC68yQqka33DUVJLCcVVrk54vZKjbncNVMV74Ww
0/dyjpf9Ip0ptNkE947ZlCOOhm7jFzmgsz0qthIQL8AqIc1OGxTwwJV741Zf+vCOuyR0E7gusA5P
NTTnnnjtjijGu6R1/IoXct8CYHG2KFpo7XChTrgwBvIKN78XME8sQzoxuh+p3aLS4qbH1jYxLWNC
78wa7gBxbBZvfVEg+5mVA9VEkr1TsysOjpvkZwbL7nurM5PncsyyfVm1njooAjM6Q1kdwO0IPkBy
KeoStGgP8VhOPw0361G3oyoAO4EcCwml1aVGCJCyyoOijN1jpdIsNDNjOGB2pZ8Zmenblk2CYsBZ
Fk4AMfHh47yceqUMRG4p8wMwSZCXISP7EAPySSYu5fyKgqggLnaTdeIN38bGnXCCigE/qyFrMk9u
EtSAq39rqDnuLNjjBTwx3MPoquSzjOf8zmJ9eujienhpstIOE9DRj+PkdqHZdLiPsw5wlYqoCNDF
4mxQMuFrCJ93Ls3pHq4dMNW8YPwuFVVrL8sWegXZWERjOtmBnFl8GD2S+3ON3GJ4y9+WcpPv1JbT
riaGs8N/xn7GPS9S0muxrloeOqz37nKcpR6BNEStVplG+ystqvEI7WjnA/sPOcdVYy++NSCL7NHh
eLOMSe6S2GxIWE1iGn2Wp8VT3o3Tvq5Fe4cqewWnxwGmmdKQ3Q/EB/1UHPXZZbSgHUCH5kWOipzi
rFz2nkkchHA7h1DMnV/QPjmmVVoccFoasHIkvUPs0icA1dyfsMclYY0L547ldXNEwRE0+MKWRxHH
dlDZaXOAFxI/DR2Z920JY7i0MUgQ553xgIOpdQRKcAldNalHyZv4CU0v4xXWkPK9g8b4ez91VdR5
zVNaFKik1gqEYlll0KmrYI/YFVDomMWyn7AkjxTIQFSF4yG0YmzrLc3UXeFJ/hcwhy2o2ulU3hUQ
fbjvBvTSUlPAxXE2ul/gWTo+9vbsKYda7eNitCitoXb+Ieu6/JGj6AfbNhTUIAfm7cs0t59d07Ge
mchBlBiJ+GcGFW/PeMHPnXJfnFyKXZPQ7FDztr5LZmK92lZj/IrtungdptI5mPloT/sWmebBy2r2
2BUWACXU6n/0Mye/Wc9JhB887cw2bk6piOkLigXewYOW6jtFx/ngToT+Gpxq/qt0lAViZRvv0Yqq
ABpqyH28dO7PKu7ye2eolvcExdgEjbVqeBVDkv1ohqr7jW0eTAgPvbcfIlPN85C5DCZ4oyQvbm5C
1m4sh8H2VZ6gdOgtU24iWzWFvaNZCcGXZIAAlG/WTXrEhq1Q97Jo9ZDirv7QtbmHTqvR3805Jbsa
dKN3OQHINBbmKP2lZClKgaNbhqXN+giwvx6EpSJlvgvvzzHsJ2N671hRY63XzSmXJfztlDM8oWmR
+lWDI9ghM0wUPQvyYZlw0awm0J24XfODlwJBOavCeq6GqbgHJNU+qAIKE0TU9h1sS2QoK548ZGRG
h2QuugPruPME4ez8PZkKCvFGtx12CeSAdl5rDCE2Z/vHADIWdhAGiDR8P81jO9Xe09hB5yEnBkW5
fqrnHcbP+xWngr2ibj1d2jHdznGJdSf6HL64Lk7H537wzE+edb0PoTmQ6TxCThyug6eh6FKCyQO1
glRJ8phnZtn6RQuv0wkCH2GTTVVoWA59cUYHC4OgnP6Y9cx98CCUsnfEOO7Qr+13dUyTxzp1sgfD
NbL9Inr2y8hsCPSPBLp1SA700WyNkAJp65cAKz8xHDgfBlzL/1HmXMCNOG2IT6ekOzkzasWuIyE8
GTftdJ/gqPdcTLEKK5hvPCvDAyQlxakKOb5rdgBzHmwGsTQSV/xg01k+o1xB34hojaDInWUnaAMz
tBZNpUmWZPBTGAwCSJU2//TNRJ+yIoX7S9+7LzOA4DD2SOzMCWntiQ0kyso9m2qXYVK1KPDHBFaS
BcAn8yd6gxAFubHeqd2IoXlswhbKhgMKXOTbOqraX4PYaDOv3LZ14qJCAXg2Jjy7wzpE6g9s5vMk
7Lt8o/CzctnWeYt1TUyAAj15hudjxNP0kU19eFMFQqctyrYxadwaqAN7D9j2cQPZqIWtffNlsP6o
+CyLot5kAJnpmkbUL857U2YbxaSVAqGtFakyKdFaAIg8yuFXCNLktzwu7tArKHxvtt8k/Pauj83K
gtRJhRwMwjm9ePihSBMCSRDY7oOo99cfvrZotLIV6rMe7oYAt2c4aY6k3Qv4ydc8WMwtRa21z9fq
VnM91LNKiRclFe6Ptp3uurx9HM3hRq69qXvL9IabG+2APkUX++UOF6g8SMPy3f2LBeA24Lg6bxWE
sGi+KAfpNjKxqTw2qUqeCxWJroEwCrKqgXRUbGlgrEyHTrXLjGLknMH+gztI020PmifxLbL4Od+Y
8JVVq3PkOsXHCopfcDhk4PXWdhJVWXsE7KoPTXhU+ixDMef62lqZeZ0yV5a5zZoRuAcxNLt5eCyq
OsjLDabz2sMvI/hHYJd9Z4rZRHlexq8VRZfYUcDtN7flaZ0rZypuzJbhXkroXWhk31wK3TFjy2Vy
JSnpdLk6bYVRQFMlUrzfGTikK7alhfAva+qLNarT2CoT1joK9caTaBVKKCh2L2EKV4LRT63B+c7b
wv1YvBhkmgJq9Q9LV2W4MRbzCVRiN9vFFOiIghCFM+1o/JpKNPFTG/dewEt7P1Vj7F9fHGsrXd9m
LWFOedHbkJ54sPo8yJAcZuArXHJb95JoW60kpEGjn1tRPOXlXZJDZxiqydN3mcEA+abfoPPiyoTQ
MofVXbTUZlCPpwpkWMVsXEE2ziIrg6RT42LTIaqZbBIx6Bzy/FfhPSVwliiMjTFaWYg6qaAQjCd9
NlGAVFHKEHZxzGS5sT2uBKjOIWBZWuMq0pNIpC+q7oPRe4Tf7UZqWfvwy0v/iP5BKZsZo7sgeQ3P
ZWU8U1S6rk/q2qMvf//j0WW5JFbSo5KWjPwbKPWQBdpSeF17tLbZ2r3NxqnpCOwKW7ADocaQtdaP
65+9NtzaNqsk5wMzCe6E/egPoCAqhVUjNgZlbSFq0TrYXYJbPhYKKvhewcIGpYpseK3irQld+3wt
WkGKytQEdmeEUoFfuljj1l9qy09zZc/TuUW2lwBRE/c0wrFeoEkxl7hgDm+eS6PaqX63+aaWy8oM
6ySjBNWJGRKP4MLHP4DxCOJy6/C9MgP/RzFiGeqFYLZGphV3e7SMyqOH69GjNeAWWmYXWeCbFpLO
m1mWOfeMObUiwrkXeAYKeLaVfjLD29/2Ai12s9GpyoZIEqFfGkz8zV0epnpr/1sbJi16+wROKo3b
kkg1QesCm1Z9Cun6snZvS8k6LyZJCniqs3gGVLjyQrXkuyp29jjbvrfogdw4B1ow14Cgo06FYE54
GXTe4hvVL2/ZkhleCwctmFHLXYQEiTIyq49ZoqB1rMTegT8fOkgbP2BtGrRw7gpjAhnWI6Df2uiR
JiHIFfu2/4kL6kZG+upHMA///pumKcoVknsZieIO56fkzRPJY1r8hvpTIBnd2h+/SkuXt/D/vkXZ
VT+0VKEHZuQ4G9PBjjwvk1FqM/meVyV5Tktw8aDIDf0sYIHGnSFS9NuqCtUc1OEBDctzUAIXYY53
VltbpzpPKbCIXAXtpZXlIxgooG9w4QQ2jEmUJTsZmkAuBX3TN3eFUmXh92Oj7iqjqh/EYOUBrx3n
BWVsd8fGYQ4K0qUfOODAsLmdG+DHZZ52JzrBuYmAt+341kj6CBjZASNUV1HPUt4f0X5EPbYv6dGp
0+7DJXG8cU1am5rL3//YQa2Ug0VsCYJGTg7gZL7vq86flvGzBiixHbaMS9fm5rL2/nyNzTsKgZnm
3LZHieqsqFMfMNKNFfxVJr/MvJalUOsjA7iJUGBu8NF2Bb1sN7yeANcereUoe5kmjhK2PIvkhTuO
v/Q/rz94bUS080WXZXnsglJwTvPvbYL6HTqlHf1228O1nCTLMU16ENjOMSj7JMt2DXtznXh329O1
nDQsi4eeerFE3XA2Ji80+o902fJk+Zcrrl+KLpOppaMZajRZxhcOE6QcGkki6+nehWzArmRDBZ3q
rjl7pYfCcc5xsgl43MpdCeW+gCjVPfRe5+2bdJahcoxNrSis0i8+SWfuSBuYeylGM1qS5XuRC3BC
pHkw0CPeWMAri0Hn6RAgvO2aIgUbxN2p7FUuddiof65P18oS/lfL48/Yc8w4qS/HtZJVRwnzL0c1
v297tBbWtmW08OxWBKSsAerhT1a/NSJrH30ZqT8+midVR40BIxKb0+zXDIenavI29qOvdjwsMd07
oR+4giTJ5djE6g+A/d9tRQ+CiwH6IluCimtTqsV335puRQEHinpCfSXuwYKAQewt0nqXX6AFeFy4
QONCRyaa5d/FQncN+Rm3Fxkld2dkG5O7NkpamAsgw1MOJFHE2WvLv+fK2y1tGzhZf7q+elb2Ht2Y
JbbLCyOGOJe9R/5wQMY5ZpVpxiH0lVBrEXlvodfDpr+vv25lRnRzlm5pFO86YUY2dc9m7kBFZTq6
+V/Xn76yYJl2+rAMIPZ5WeBSRAe/cr5bdOPBa5+t7dAUYPKu48qCD6HD9ui4nB01PaWtYR6uf/na
C/QghlnllJW1GWV8OC5Zf1Hf4Y+ZZe2vP39lmnVTFkcsNQGJbYqSob4fcJrypWW/1gqXOVv8zdxb
DNgRE0zbqqvOzb00RUx086R2aVPcM1izLHNr+6lnRG6x1bxZGzAttOdeDFXuGEsETQKoyZhOvPcM
j+2coqQ3zokW36moSb7EXQJ32zEyGP1WDPH3zL2FCXgZKi20S2+0SidNRsiYNhEKbyGYZ+8AIm/k
V/vymV9smDpHE11kuK7IGMmPgjiTKGMA+VTaO9F1YHiMAAfW/lJM4gdTk3XGrbh5t3A6hmxOmxzA
v8tKHxWjPmyWHM616VCjzgBw/XGqK88Lc5pA3wKakNa9USYz8JdGim5FaXSPuU3NbxUn6ceyOMs/
SdbXe7sf4POUIjQdCzglQZohHBkB4G4Z5vHXTYtcR9C3YwFcaWzLiLczRPfK7h4Gpk+O1+3FOPxm
drrxnks6+WJkdRB9R2yWAmQiI/B1/4pLQHuG9pROxVNZeoHbTJ8jZRuzuJLRdFA9wJAA3jRxC5Ib
CUGIgi1psfxzfbjWnq1ny3GSSApOG3lLDwlCbkKmDwLl1x++Ep86pn4uaTlYwm4j0Pt2dqy+T8W4
NzO61RL4UjAa4aNzhGPk+Rg2yCoiLaiHVn+oFD86cXUaStCbVPUmxz707DqwF3mEe2wIAe3b9kyd
KAyOj9mTtu2iyXjOADsGEvleNiIUaDQu3RheH8GVlK0zhQdol/UK6KQoM/omFCWUAllKIhlX3/Pc
Fbu+n258k7b5OA1JBzNph6gu2+9kJm+2AGGpS6CkWqr5NwW+emMbWlkVOnmYNXBhmCD/H7Ui94I0
N60AEpHMH4atDWjtDZfF/seZ1TIhYm32GDVYNo2PilXjU+IClZGQodq4rq/Ejc4gBhmyS7vZk5HH
2r+d0tizHk6G1yf9MuRfpRZtz0k6aGYKA58PMfCDZ7yRxdwZ8rcwy9tmQCejAIqEmjopumhcAKj1
CweY/NoSoDzWLfm8/iNWVq5uTGCZBmOUJGVUjkX+mTVgrzaK5ifiFfO5gBEkgMbF8Hr9ZSsT7mgT
PjTWXA2LWUSZAog0k4BUdR11TzLfLCWvvUI7a+TpkADin7OTZ92B/rVjYCAO6sYJ0Wa8LpRn8qGW
EQWg+QC5O/tkU4USFiw/nq8P0cp+pVsTQK5RLmXB8khaYpn9CXYrP0TO2ctQAT3nl1Yhg0kxwJwh
vuFtvHQlSqg2aO1I4sSTcREZkt5D3fk1wVuu/561R2tD5mUAG4uhLSOnKvhjbzq/ewDpNxbv2sO1
Y1llLGls4xoK1VQFGSUVf2+GLNn48pXI0NXY1cAaJxHciOAyVfwokjmLfTnS/N6ypbwbFnCwAwOg
iQ2BrbWFq5VxKODKMUN+PbXj+Hcxo3Xgzt8beWNBUScTjUNGPHBpy2hyoDGCvmh1MlkLfrYH97Lb
plo7oxiOYj08lJxTZVodwLjueFCj2oKurWRbnU071bJPexs6I0UFJmTx6NWTX+bcd5eX65+/9oLL
3//YjQr4gUwQmGgiCuHv773KYM7SL960b8opFT4EtbKNy8rasr0sgT/eNNPeGuzBQrjlVndQyvPu
yh50puu/Y+3pl7//8fQRsC0C0+w6anvAIe14dIKYAI53/ekr+UkH4smlorzvmyHqcqj+VCYsTKCv
CWwohxSnB0O5wHb4z86uPq6/b+XX6Li8toyhdcdwfl+W6qXO8jdVblHgVgJcx+VZcymN2mQyciFa
GriAlKNVAXHWDkrDVUaDUrQbdNuVpWVrS6ucaDIC3N0CTVcDvF8dvIzu5tw41oP6dn2cVtKHDtiD
32EHPhPUN8VsvMazeuds/q5mo9kI7rXna6tqSJvMdPqL2SWOBC0upaXgPsS6jtc/f22a7f8uWmMG
san18PkghD3gNjz4BS9vAZ7h+vHvrfuPiBAqLwU4V7jfZGDKsxJUOcty7wZbPhqUb8zx2i/Q9qK+
hM5LRzHHU8qmu85Ix0OhyhuPyjo6r2qHWoGUiOYcBUMiGdOfMBpiwQwXhOsTsDK/OjjPHWMobYKJ
GY0tNCraNv/psTILJ7U1Pmsv0HaHeW5hKg0d9UiM36T7rZsfi62e3Je4MEywDsbLDXgwG04NNxYT
veUQgncuaGJZjKxtGtNfgGS33+uLHWgzjRCO4VDkEQudj2y0pr0lEnsnE7eB0g1JfZoY8RstzL+h
Ng6U/1jYT9dHeK1Ro4v9ThTHFQXi4anMLyo1Rd+p59YTDgsSiQa13QjIncalgifx4Dn3TrdUsLPI
YV29mCEg9N43MY7JhxEX5u76J60kc12ZH+qWVWIBXR+JOj5DpeROpvypttoXAiPrTjrPxmJuldBW
sq2OOhR8aPLaZiQa3RCC0XujlD5pzJ3ZfLreFmV6JdHq4MOBprDfpuA0Y55/qU7M/rIsD0Dy/PLA
Ibw+aGsLWUtVkzWJEhpS/MTLs9t4IIMZQQp20W1P187LvYC4dwPCyCmb2bgvUAiGqFmTfo+Xmt34
Ci1TyR6q3dbkQlcVa1tJF/pRbnKQAAD713/D2ixoR1nbqs1kYWDat1YtQ6Mr7yGwb/tTAX4jZO03
3rKScHWAoteBBJw2VXyKLwzb36TdOOGszK+OSzQqAd14Wxinzrqb3DoYh9cUZ6jrQ/MvQvCLooGO
SnQrYKrnfolPMDeABMRo23cNONjQNkN5GepTlgxBU29+5eBo7XiCFp41Q+fKkHI5jBcmOU1AJa3B
79rNaeLtZm4uGxyLtR+unVKy2BC2ZeGH16oNxiwGAOgJCI6NXLP29Mvf/9iEOxBy6+zydFU/5GBj
VeJEzJ8bo3pZul+NqhaTUmV2TPoenz4AFqDgtBQwu/EFEn2pmn0KuqMPcYz7eargmDBLc8eWfEOm
ciWx6Qro6Lo6HlNWfCJN/xiDBjw5vZ9DNgSCjqrZQk2tvUULWtXkKMhKmYJvC1UxSBU9kZSwfeLQ
xyUeYPcwm9+vD+baRGnRK4AwEJVXJ2AB0OwYy1Lu2dz8I2zSbCyFlcjVIYtuCiGCmU9pRL1vDSTd
TbZlCLfy7TpEsbUSb7EKHp/smvxwO/AYE5yw3Ri07JsGR0cq1kUPt9jJjE/jSOcAtF3nsbHa/iWO
i/TG0dHCkMEVeoFnWXxqWkgUJIFZ3Qj70TW8+1F2kwehiFORo97eQj8zbMqx3/hu7+sYNC+z/UeA
x7bVjv2I757NOfabLv40bedHP6Z/o58JaDe3wDJwoG7JD9fnYmWb0dGKU0+rOjYMfmJiUmDEW5+u
KF6VB2bJkjYv11+ytqLIf3/VAo6EkzA7hrnlGNLqJaewiB3Hje1g5QCmy3WLLHOcqqHQYGnFQ2q3
P/Oie+SDeushXmBl9kfh3lidMbWwdg3RoKSLH0Js935yoOgXb2nAfh3PIGv/d4zmxYXxDAE736yL
56pK3/Kk2FhUa4/Wbg2Zl6myzmQWgUcddDbU8BYgljZG/+sVy3VdbsMzmjqFykVEcq98RdFYOAEK
lpB5qBs6nz3c4Qa43Yzt57Qw76S8ar7tDMY9LcjhwTMRo53TiHim77jZAx3P80zfri/aryOD6/i+
opyZhApFBv5JF4h875hFwNwyqPgtflVg/eoy3VmsBri0qCyieQcLnekoZ8j0wWXmpjzLPW1DF40s
vQT6CCdIV57ypQ2nxHv2Mm+jK7g2QFpUI8OSur1EdcMgAZlafmt+58Wz0d04AdpuzUzPwlUTcZ3n
ovbb1IR0LNJ5wZu3LOXWjcGhhXRbDxSKscjn1ggpD+Hs+4Z+3LSCdARfkjHpJapKIpj1hEt35Kp9
wMUQtF5zf9sbtMh2PRC5shbHjLz87eSPoHY/GfFD71hP15//9YEJxML/JiW7tgy6WDiWOUV1tqrk
nxgWhb4JAUmrkt/qziYbS/XrHM75ZY39se+B6zZAMydGYoVcSYHz5cLuocAZzgUie3ypxG2oSs4v
W9QfL0pmas1s4hzo50fIDAaV6nxeb13avt7ouI7xcxIkqZk62E2t4UOwLvHH3Hpz1NZ8r2RyrkX0
yGrpxXMbn6rcPvIcmhmGer0+1WufrkWzHJwBUrOIZktQH/YKvoImChzXNyZ47fFaMIMqH9cE9qWn
2aE/IOvaB7IskgB+7lvuhSvpSAf29dDIdQ0TGyi25DaDFpL3ARWiYBFs4yesDL4O5UMVAc6XFDdy
3si3skORctjyuFv5dh3Hl1slnMQYTsTz0IY2fNxyGky58O3i5abZZVogUzkyAbE3+JWm6bBvkZRO
AEmxXTMa8fH6K9Z+gxbCoB1MwDggF3H+avXY+N1D5b7a8Y2nGB3Rl8OTNssp46eRdHeQJIL327hR
rVhJczqIb2IN1K4qpDm3dOmnkxoqmOf0d5P0tm/WlnotZZVuDNPaKtJCWIj8Ajob0EMc63FXGiUY
EBMw/rdNAvlvepuEW8OYqS+iykwqwNNUae7Npkj9ZqrFfdF55caQrc22Fs+Z61EOmE4SeRzKTs88
e1Ix0LSf13/Gvx3V/69FcB3Lt4iWuw5vk+jz8/Fk7B7vsxd6oIfz6ENn0J8DMyBB7Z/j4Jfj177h
00Ad0H4K7BAHKB+GyKEKrQi824/6xA7ybga312+CVyPs/d7/df0rv3S6wAFOh2Q13IBgdRNnUZPm
EEhQOcn8YkoYcKCZigzYpEAxpnQzYItj9ct1GI52bBHubQcwHZYFFJbTGIDIRdI5e7TwaXOaIDPU
O0Vw/QeuJG0dkcVHBUyZ5yYRhAsPYwvL0CZj73SGmtv1F6wEnqvlDG/MKRRlDBGxfHRgNu30H90C
ZXkHrTLli9muzxCSFVub0Ers6WiseDSymMshAUl1eHTIfBQQ8bntl1xe+ce5AqyaAQ63LIsKmo2P
Sdn7cczMfQ7pxp0N/Z0LHnl//VVfn5Wo7hbROQura9PuzrC0hNs2rIneDEEDjncumfBrsVXq+Hp2
qI77Gi2Iqpem6s59x0PUJGQCFb8+CxZEk6AbR8y1X6NlrK5JAAoghjqbPLFOZTNnx3FIvL1pDHUE
EmL3TZqQGylTb6s2tPZGLXWJYWg7gFi789iKu9bib72d3SWOOQa4csO5woIen1tvrPCvlxxMAP67
LmoEi9fAwwXF54t8iuvndKNXujI7OlIWGhEoRBhld3Yqs783rb4NYK4wBJBMa4MhNfM9p6OxUc9c
GTNdi3oxCVQ/mOzOzIVE6RKLwm/jIQNLYywCq4K2v+d04tOaNutsX28wVMfT5swo4XltdWcTfaEH
UszlU9KoZT8AygAZxi7f3RRNOqbHkK1kxpQOZ5eHEjzKHXwjll32mG9Zr62sAF0k35Lt2MBPoTtj
bcOACTK24tf1T19ZATqaZ67ccmwHrC0+lieROKcsk8eMyPQA6wZIlMX9xou+3georpKPZokwIMfV
nSlDHaR7AlMuJM7h+q9YaelSXSa/hUaL6GCEcoY38RRAwA72Q1bZ3+WomJ/EArF8p8N05/yi3Tx5
7hPYq/Ue1JcilMoadzW06d+ZXW9JGfxrh/r/hw9KLzP5Ry5nuMZVNPbUOQau3oe7zKGH1GKRYP4m
U/zVGPLNKMu9xaHuZkoPYb20N+24VAcREkJmEJcR1GOaBqb91EzvvNo4LqwtRC3T4uQ/QVQGK13V
f/Psh51tbH1rq0PLp2QEJIHacX+2iRe69XthssAat7joa1+tJVAVp6MUUPg7D3C+BhDhCPJfuLHy
VnKMjsMibjMrwnh/XmpnCohROIFrifoMbCIEdJ2h2S9Zo3ZeTeYfKPlTbA6EVrt+SMRppmIMSFZC
fhfE1B0clgj0BJMtIfq1T9OuCRa1jSqZ4XnulZCRYubRAUrFKo5wq7xtOeiAHkVME07XBoK6iNoR
biwbS/hfIaEvwkdX26LdbHmiw4P7ANZvp/wlOQ9vVliFxT7dD74bjvv6BGmjN3rHz+2hCpqN+SSX
wfnqzdpaKUlbxBO6M+f0zn7kB2gP7pv9eI/rj/GQ3TdntS9PydN4J87VjpzTKN55b/VG49f6F+Xz
xdt19E/O3aVIQfk5J6k0bSguZhcR9f59YiKxIJGBk0bqcngLQ/NYQYEFuu8XH5fqfh6U9ZeRwOE4
cAfSP/ChoneV6WWAwjsTFFSWDA3LQEAt9mEwSBmNBUTqoAVZor4koSbiA5zh+QMkxANlisafysV+
noryX+HJJTTMPvaBdjaBJ61NJFdqnUwICeOYSoaPuoGov2fFyX3jdvLTW2QdOrxz9u4IixxIFDDf
8ZLhwaiTYi8SqHkO3GJvZpcMQX9xoSmheHYuuhKql85U7OEbMu2yZayPsdlP7zX0PyE1NdBd1pcQ
TO8JB9ePuupezA2MQtt8vm8gy7/jtE1+tnWman8YG/y0ZoTFei6b6qGx6u4VHvCG6eeObfyIwQC+
I3Kw/MQpk3DuOIHt8NKnv5hnepCjksa7XSf9A2gjDKQu+DH1DYy9SmZ9s1OS+DJOlyeWW3y3VMsI
S0Im/cka4C4UF/MYxIZVRh3thhCKw90daqBxA7P1wjhwc1Avl97crkET67F0x/Fb4ixVeoDhlv2J
Q17sxybBmjZylKFkmoesthYIfs7Vt7aCvmpdZ90DB1L5f5x92XLcuLLtr+zod+5DECQI3jh7P3As
Vqk0D7ZfGJbkBud5/vq7qO57tkRViec6uqPDbtlMAgQSmYmVa0EdAypY8MmGj5yRWr2Rl+Cc70IZ
qMYOJFFZFE2WkupZgBZb2tlTrmQgua8F/lirQ/69jwN6gRyU3JUlRcsHFJiMPW2qJwGeZgl+SUC7
SativofotzRspB9nHPIaTBrKtQrC+xKyJPHDmNZOHP4OESA0y9ZYUgXnv65JlbFnM1h41KJxigRS
AA3bfe3vz7354mvfnetNKwOxDb7pwxQN+THNtG9gfo82CiJv4JMT238NHo0T0UxKi7QiYFRFYTYQ
P+eoDRzwmyd7cMaOrgjy2JrIEILqOIegWCBPlkjnySoyVbqGendtxzkOIlC3Q6hNa5WrUWTTxuDP
HSjLpLwbfNX1VdEYcX8YlCFALBp7ecy53XKwiYRBvBFNn5niNXmgKommmWuoe3KjNHl0GWQPX3+7
M0HGGp2oiRE8yENB9xUKKmY6J88NmJ3NCMwrXxs4F4aucXwFjfJgaGoKQEWeHsADPO9AzZ/b86Js
mOfdAV1DYI0kebvLtdjmA4tMmWSgXe5Gj04089DGtHGGnhvt8v/ffaypFWlApgJn8+xH+WNaRqZg
G3njmYWwhvdlCAKnGqQ0h7G8ouBeNPjoDynxgo47X0+ltpy3J7bC2/n87vVDSR+jYlkFA/bX/QBq
jYsyyIhfBqW04wbE58yg1dUXo23mB5weGRJHApUFDbc94yR0/KdubopmhKJFMkd2NkHXMSuSapcS
QqxGHaKdAbZ1L9KqYh+UFRBdoSiQl/B5NzWQBFz6sW4qeRpMhO6dK+kl0J99LZ4MTZr2VT1VXtKn
+ZEbQXyZKozuIjQFWjqPc6ekoeSUmjTYIJU2DjHpua3XIblUBCEO5MJSi434VS/Fyq5ssxoUP2Xv
zM2oWsZkbN1nnEm51xC6miOilDqEURAhyJ20tPUjsu42tzcTnTObdQ2ja3lcFUJq20NEmstkZPuy
2brQOIMmVtfkflUIicnawCqrlb4HOWRHtNyPmMjvwLIRgf6+KdXcFUIl3zJq7Nu6qs25jZ6yLt5R
EN89R3JCECVJzbyPUAl2Idineym0ki3otGzxMxonF+onWfQBQgB9q47tgYIXyYYwTOZEI1hfakVV
d8modE9yYRgeiMwflDZtNjLec7t7lYiBSlVuQWgGwts5+DkW0T0EuR6gv/n89fY781mVVT6W1mVZ
tFB8PETiRudPQXz/e89dRddpgq7ZME7iQ9PkLlrgHXR2bRyeZ3zSGoaqT6C3zyAHd2CQLyy7wZKr
wpHj3mNVu+WUTn5qlaxcapg1rO2koT3k02WvJqbaUjvvfu9iVl3D0o0CwRZ0NZHzTB1oMndt9fr1
pJ+bmVUeOAVhpusy9ihpuz0ttZcWgrFcETY8zUZ775ky0hp72VVhO3YCJ0HUmEZ+lMrEkrMrqR6t
OtsSUT43jNWaRHNTZaALIDq0M7tjU/SrVEc/CbpLGv9mdPd2SfPu0CmhtxEODY0PsDM5STovIgO9
trF8zgxgDbccCSQWpDqv9pGhgn6jacG7zwf1oYC+zeOsk2pjJ5zxDWvwZSw1ozFJHU7+bAZ0eZcq
haNE7m8tpjXwkg1q3guCEJUEOV2kUcBwOT0l0IxSRjjbr42cG8Eyg+++Qx9kcG4MKxZc4W2O3sJS
WMHvNdmqa/RlweMWOi1yCwp7cHmjU8gASDKjGzHyuVdfPOq7Vwc+AZhHXrcHg812MwErrtmduhFg
nltBq52sSGwmkKmBgunk6rMLXZQhRAPYxqc94/Tl1ZkCPyEE0m982kURgw1QQPjN77naugLxIlQl
UIhv4icZgrdAgbf9xoSfcT1rPOXUNRBwHhP4/Q704inu+J0uxKUyVKMj22iLaCdwWW5/vTBPTxFd
UzXqlZBpDS2sQ54MV1wtLhqSb+zac49exvdu4Yxg+hxlLWwPFdSioga1k5ZstDSfe/RqO0GEKjYk
GcuGKfdBcZsYL1/Pxum1TtfwRhVShQO4nBGjQyTMnKhhUkGuWbhxqJyOXuka26hoRQHcPqLzQg3D
2zaTdEAzdXDgzAm3lIAyS+6LYs/oXGyUod9yzM9ZB13DHUOGzyvqXByatEGvMa5b5nvUwLg7Aydv
z+AtX4TvQGxPGpWiYy0IL4EXggIqkpTOCdU0OuhhoHq0Uilqbs0wfIcaO26bejqrO8g1obymFSKC
vg2HijiupwfZT2tALCE5EzdHjRod8v4CMiVU7x8kQ5WLWzaG8+PvfbFV/GXEhpprGtasLhp+A1Es
KPaEgeTKGi82FttbEnhiDtdMFnJXJXWRJOGhmPq5tLSlz50F0tNQFEnhQ9CvNCw1TKXDIIXCijqt
giJ6PexbRcRQioNnFvg5yWwmhcYjqTIVmtRl901ggiar15vq2ShLAb0rJUmvIaEmfaeT6Fun6tlw
yaNx3Fjep70tNVb+MGl11tSo3fryPMueyhBl67kwYmikMf0wZsNv4s6osfKPsSyI1vTE8AueB689
WiiBnet5CU2aropjU+SMbGyqM75gDSjtcSU+NzWP90bYihKsrT2QydC//P5bC2xNCNn2cR32WSP2
cqM+g8jz2E5QwUxjqIF+beDc+6/cpECYBN7bCPDIgFzWgXKlteX9148+873XANJg6MnYd1xHC4Nk
abV+6OL5MgbfhDnkWwzq515/caXvvLzMUXw2FEnH67d3dcXtPMo2vuy5119Mvns0WIdYGYP50Odi
3svRnQL1L1oZ1gSimq8n6Eyq+wk6mnRBpmeD7iuacWx6AbUnuo/L6wh391UJIplceS0i5nxt7dx4
VtuvwM6rc0nWfUig3yqkfJpU6IequC1IURj8PRurjadKWqVKXFf9hfQNtbr6sppaMA7oFIIWTbPx
Zc6ck2tYaV/J4L6qgH7pWXLHW3ahkfEW6LSNdXvm8WtQKanx3gEoH3zOIuMbWiWb2yoNDGEWcrRF
E3fOxnJGv1tcI6NSh25u7guSD/vamCDU0TSdZCqgpZM2vsY5I6u9PbAeyrlNyn1SSVdk7p9CqfCj
avj59cc+9/hlob0bg5BDMs5gHvCzUbtpIvkhqIDry7e01s89fvn/7x6f1G09ao1BfQFWuDHrnSjA
L7n9ey+/2t0965t2aDn1IVMqA1It6gk3faPz9dNPB9HQRvv47lU99qSEa/JjyQ2G+WgE3xnvvDGS
LGVLFOjMftZX+xmsQFDQxM7ygzR4LXMpMwedEJPpaWxp0Af+eiTLfJyIPtYMkRylwbAMVeprzfBA
IE5nSny4/frZ52ZpFT01cxEakaZQnxTGIk37Q23n1Mpj7XpiI7ChUXX3W4bWoNA2qnlIlQgcRLVS
fpvTqfWDskB2Y+B+s5hBVpMVm6ygZ0a1hoBKUztEuCzlfivN1hjvmArVz3qXzbMb0YevB3QGD0PX
MNA4QsEGWpXMV0Y9UUwog7KXuWBBa7a1EA5LaGDJ5UDceu5am3ZkvNN4smBdlVBMG/7lzPm1xoMJ
ZIogJWjDQ1mCvHEw3CkDkoCEB5nNXpwZOF0OAS03VuI5ayt3M2oQpjSgXHhQZubLEjfJjHIDLy6w
bY9y0LjNgAQAYulfT/EZc2scrMKboq+gNu2PGuM7CXSaXlUasi8gcgxJ2zKBWnKm4vDUFOa3UbnF
B38GwUzXiNiqlWJeSRL10ziQTI1M9XAIG6VPbdLl4srIGg0qsAGPzVIOJruNZu1RgZbIhus6c+lG
11jWiPImxlpR/akc53slBOvBIYB0OqStUyXR95BPGnYQZ6fgSipx9QIO9ATUlnK1qJ7FcepEKnS7
IUw1fYN2kLHxWtppP7QGvhZNxCD+GWo+NaabYCxmq4270ZTi8frr733G0bGVOx16CvnQWFL9gec1
KPgl0M0rvVJskYW+1fpPeNI1M2yuKREUWlrd528UBODiD4fbEpQEIzoMKVK3jHPQehQLvY49BKGJ
sNmhOS7sHuJytmT5XhtnU9WuYvSrZTTbQaxjY3LPHCVrRGwlj7lWCXC0gdL+pgZdfgUl53S6yvnT
b03uGhg7hXUOil1NR+onHqCmcUiJ2PhuZDlTT8zrGgeLMpUcKbXgwCVOOWJNVY8saQw6tLI3kT1B
2Xw/zSrUCZoRojs6SHFKCVK90QAypnyuoRbLGX19G+d/vYz/R/wqrv8y2/z7v/H7l6Kc6kiE7eq3
/74vMvz738vf+Z8/8/Fv/Nv7VVz+zH416z/04e/guX/btX+2Pz/8xskBXphuul/1dPur6dL27fl4
w+VP/m9/+I9fb0+5B9fBv/54KaDrsTxNREX+x98/8l//9YeyENv81/vn//3DZQD/+uMe1FjR68/X
f/zMX/9xXzz/FMWnv/3rZ9P+6w+Jyf+EgoFu6FwjkMnFY4dff/1A+acMoVuFMarhLpgsyW5e1G34
rz8I+SdlCkXHL1M1YKGwcCE/9vYT+Z+yCkU4kFczLjMG6df/95IfPtN/Pts/8i67LqK8bfDcj4uI
U06IzIgha5pO8bj1nQLABX2nAGBlyXvBTN2tvMDOd53bO7I9Xkbu1o776M4+2VvfkMSRPI9ZC3vJ
fEzT2xJSHXHBNvKkN5zEf7bG31YURTUIIkD0gy+hyrtQmhkgkIiYBitg2jzkfnGZfk9fp2P4vbJi
23B6oCZN9UX7MdjlLbHUq96hTug0O/QthN67dfH3lL+f4pMjfvcuq8wn5a0+4cgyLKn6PobERhtL
Ns3O10berg7XIzYo0RUDa0mR1y3wlRIDPIDmdov9oC9srzjMqrx+pznTS2eTx9EDFH/D5sqx/zXL
722uRoa7WDonE2x2oVU4naNYikPd4tF4mS90t/Eyy7DayYohqc3Mxh+PABtuaRQrq4jw7S2IjO2F
1koFjShr6oWxL+OxRuhglcn4a6L1HZNQZKVyejHkpZ/24U0wpTdRpBzmbLrhgXqXKlyyM9DX2rGq
/si1orqdxuRJRKrsyeHcmKxmN4Ue99aYsxpNnNVFK+Ib6FEeB711lWIYTa3EoA1ZfTAqWltSB+af
SZFB/JNBeLqJQTHRNrXdKt0hFeBOIg1I3eM8m3xa6VcKKV7aushdFpeeobR3esEv0Gru0ka8gkby
ImOaCwrfxAzVoQWhNiSJkjyOraEJRwgrNldDW9wBi/lYCoG4bBn4tAgYKvd5ml9WtEFYOk6FlYL1
rYEOgamkIBCMe/U2kJOjWnRPYhYemLxKcwJjO4XGpanK8Z+ylh6atvkO9lVfnzMC/B60imZOH/oM
IMMwvGlF4iadZhUivBc6fwGv6rPWMVcbm6e01i7lQbjRoFwCACCbhSqOKq8bsxOQJtWV+BjPxFFq
qD8DSVzr5AJk9E99X/p0UIDZDq56NA5oGX80uOQpBQq/ElcO6iQ9g3HuRkYflpVU0QDKtXAfSgTy
3aH63I3qTuomNxoFPgm0CMw6L0K7UdUOKr5DC/4N0EI23ezyFMLhIJIXLtR7Ljgp9rwbXwdDcrqZ
9CaOCAqJhhx9P8a+GvrSihi1MtZUEIRqL4UivWnPu2XJfoZd8TpMaA4X/FiP+p8i15+kyXgmIj4Y
ibhHZeh7O2SaD/n3H+hfP+pddVWixWikvWY26EiVRWMPU/gTQh+uOkb+JCnXaDexYnIbBjcJDa0w
DxEr6bGVRwpWwaA27hjNdqwPqtmC+H9iuR80stdoNDRbNXUBpobctXYzGUNj1+hh02cAIydd/MKe
cCAtP5myVNQ7jQX30B/zO9ADWLipeB6j7j7rendg7WtbJvfZrEC9vfXDNhYOWImw8mINawCaR3KN
TihpLH61KbnlciuBxRgcm0Yv3yt9Vu0yPdABFm/bjZzr9D5n0AJjlFFZ5qtSWy3yKpfQ6WjFfrDv
vMQTPjepVXvDbuua8Y3DbuVNicpxahOiqgZdt4PIUM1ORj4blnIcU+vbVJvtd/VGXEpmaNHn/gDE
6W3ttGb2oFtoYE72shvu5EN8LHZf+/WPwflfzo3JnBGmyFTW1vdJFM2zCVFAHqbzK8KgbVs9fG1g
BY76y4KhIcxAqCFr+jpKx1zTeZrzwGpt5tV+fV37Re7oLqqZtnKV+PwFeN5H1OBrr9kY3BuqYz3N
722vUhB5znIeTLDdODK3ot28Myyo7himsGprOmxxtChLfWVlT9Uok3HyE0X+CzX/LiwQeUmoXIvA
6t3JwX0c98iF3pmlH1rdMXQjJ7QBnevsyB8dVbuQd1tvcCrcQhsZAjiNaTICriX5fvcGaRwTXddT
LOILtmdWHpr8e7mb94DA25nbHchWYfrUHL+3uA64VGJgfzJYLGoz8DKn8NrAAhWIRa3iCkibjdDr
tD2uYy1pZIleVyPEOVcquNgNrMECdN1uEG/1uwbdFr2Xe5K7sXpPhK+gsvgfa2/oz3fzqSMtz6Ug
Qe3H6+3Jyd3iQULUkV1UfuYOT5v2PiaMb7uFMUJwl0xkQ/0UbARGNtW6KJbRRZdJYwb7ZJfaw0Pm
6VYG0jqrv8Hlu7u5bk74gQ92VzulI3zUGShHYXdwZKd00ysUYRzdo1ZrhXvk2Nb//8zCIkdyAq+A
Ea9CaNKm4xygYwF7c7RxOGo7kFuZvWN4xp+tFdl0K51dhrDanB8MrqJJMQnw7v1lkABo61Fb7FuT
mTVOvUvlaStwXGHk//6UlHOkUjJIRdY+vgPjzhCmDQYI795ZXbKjbuKEruaUT+NN+JPWUBI368vc
STazoJOfE9tSA9GVzj+dZVKjgnt+wEbEPZg6KlarJb+xM5iuLOMCq7YCr/LR02g4R9Fl3AWWipjX
aS9CC2G4G0GZBc6tsCV7c42e+oDvLa4+IISgFKBne6xRhC7Xi73MExdlai72/hd74tRefG9v5WlA
1MzGKYa9bDKVyZS+ob3HgRridRWb6Z+ySx7nB8nvdlsYxVWh8G3l6LKuQehGA4b709ercK1oKCCF
wjESeFCi70OzwfFR7hJ/suvb6Bt0EqW/Ciwf6ivvs8hTCZ4uQ8wYXkdXdE1bPOF7T5flfTsEqHLn
F6MNXWsnzk32XfUbt3WYi5ZYlE6/a/aGF/hYDP5rqASjXDwe/nk7z95ZbWJJQmygB5Z4FJkdRmZv
q5Z2IIfMS6zeQpmOX+k/lmIBkiB7q/v1ROqsExRAuIYcHr9YfWFlqA020ACp3YAQPHKVbjDJuJGf
n9iLOtFVUJNxwhm25MeJZaDJ6LoeRqgKNdxi38hPX0/iloHl5+/mkKPawZVECizePFfGL2krhNt6
/jKL755PZk1iiLoDKxjgwdR4F5ONfsLFV6xcs07QUAd2ENSqMFUfLbShBMa8UkgWBfCOFL7GYvDc
BmYPZmlCt9ABJ/a1TgwF8sGMo2a2jnlzZcp4I0IJWQY/8jm5qFMVWu6tXQb91qGzJA2rkXEFrRUy
hqfA4CqpAFnTWFXok0JSoVihFe0zK7J0T7HL7Wj3RKzywdbqDFfSKOzixdboqntiL9Emf9Wt2VLd
zI0ffudA/WBvtbBVAUA1zC2R/Yhdm9rJr8iaXMmrPWFnG4v8xFb9YGy1yCFnPsXqMrhSG22hfEuR
tir9t6930qnw+YOV1VJHY/SEBkZYAUMV2LugMLUju+ioJyZTnXBXe9XTlrffGtiyWt/triKb2djG
MNkkwsR1H0M1RWIb6/DEFubLGoSkAdUJAoOPRgLBYq51WPJC7Y9zm+zjbksd/NQ43ptYnc55M/IE
RQXJaqbaTSfJavPJFInwvv5Ep0eCiFwjHF2/a8wll8oabVapZMVt5RISWYK/fG1hxbj9diZhsv5j
YrUIjJnVEVqMJassFJC1DMcgoE4koAwYyJdongLce+BeCunEKGE7IAdjyyDwuzma5ZJh9kE26+Ga
YWPgq4bvv1+LGgxnNEoG2hrY3iaxRPgA5GVrD3+KnbA7awDPot952VFz+tScHbTDLCmmNVqNX10t
FefNqPaUQ6MqJah9K5TwNRCjVKHNVcilhB2CFjYbbNnHGnEJc+XdVvr+1u+4dp6QjEXdAMezjHak
j6sW6lYNmHsx4mrM9kUrl2gln6/7mEdmVai7XGEQvB+cVGs8XIMRFyi+2uxbcSkblWwaTL+fK4iu
45rsSqb5JYjFvaACMKIuSlPRFNB9B7JqKv38gAbtyyQaPdBAXueb2uynclb+fiCrFVVrU1Y0VQXQ
7IXxojiglLkI7mZLsxJ7uwpxquLCQWSE0F+WdfVTwKHmlR4bAtOmeLMb/EnsxBGOdhs/kRsCmyUC
KYhgW8Ft9ryxcxY3sv5gTFVkDXVyZmChfvxgs0x6UvFasvpv3OsvgsqKDrkduuS2sjWv8hW7P9LI
StzNZXniTOfvLK+1zQtDpKwbYXk0QBiVzQSMcOW1xAO7H9K7LuhRua3gXRsxXTZN40b5fFSl8lFV
4kOEBvYiJq+hMmf2xoycqAh9eK/1+W/QTh+rZUZc4kpmhysT6g0XEHPabVg6kR2BLg6czCj9oLK4
jmooPA5tRQdgqDk4ktlY4obZqml4hT0cqo2A7VQBE9bgAnB7yJZboY9fGno1WZDEsDYi3JxSELMZ
OfQhhlm9Hmcps3MdzHQZueMs3yVZcUR9weNtc0AO7utgoSJK4k092PsyVi25hRgs0Y/9TWIYg1kl
CjfhEB64UG5YyECOE1bz1qf55MlQdZAJsisUIDgi5NXBu4hrRTgVDRQgiIv6vRf40YXkpQ7QIRu+
+3NGt7K1bJx3h3yUgjgSPh3XVTbKSJdQZ7R6M7KKi8mOzciO7rbuzj5Xs1cWV8dxKcgoRQPuQWM/
2ukH4STWsgOFFe+3FsNJh4NaAC6gVUI0FD4/jg4iwULJ9B7RxU/jYll+xjfFyfbxUnxsUe6MUWS5
bC3+LNmbjDlvlJgffA7aHBmSN6x5/IeuyW6VLM8o61EPLAFncYBCC57QNs3sWacN5IkWCD9lUo5O
Gwj3hHQMr9AlyZ4lVt/EqUiOtVqlFu1a/SJWwsTibVw6kLthVt/L46FdxL4kjqbkTmG5TdGma/Zi
bi8oQ+CrhmyfYC/suxQylXqiRQ7rI7JPadJ53EhvGrmvnLLSc6fPK+EHE6nuAFU1Dgnv6UWqyaMJ
3mfhNVH/MnYKVgS0e71QDqeralEJBV2EZoIo0pqLMbsmVBSXgus/QKiSu7xSUz/Fdb8TjNLPom0W
+W9VvhaqetkNFJ0IAYHaQ3fMZMhn1jREY3nDelMp+tCZ0PVtTUXCPMDHX6QATX6An97NuDQ8JKkh
6+YASk07LnPoikhqCOWhZja7TLktJwW6Xnn2rE64oQji+GZOhfSiz4rs94nAFRnUi+Bcxyly9CSW
f5RMrmyjiK9DBiKrWkiXcgwyYhoPR846NM3LHKQq0XyQqAAvCTEmjTqUkhFEIQD1Omh4d8dmyqxe
Swa7w0W0pWtEQM/PaPdN3Wn7SYsNM6Btdy3PoTQ6AKZQx8iSxIwRFuxUcLdbha4LCycjRYBdF07R
gbESmKxHPZVBMDNy3RRS5bVt5xkUZoYgbU0ge48ZV6gd5MbVSKfJGytcyHYJvonIJbtVcVU1QILB
RDPBYOmzdl9PkgNCN83BcW9xsEoC+sQtlSaPagwVcOhLC1eXZMnnBegMyzJ90kWoOuhaPPC5BmoW
BCh2NA6vuLGVTSghQSMRHc6xfC/l0a2gwlal4C5M++dWhSBGMBk2wTobY/1SaqrAkbh6k3U59hyQ
bHOS3fOov6EDJ5YuJz+hnhZhBulhTBTNV2Q2Wmnc3kzAcMZavkP3amYqNVa3PArZEh1msIsnL4dW
tYs6hs+64TVOg8Sach3VPtHIdibF3+SujZw8aCtLgCDPbNDSDz2t/BE9Rb2b9VlnJdPQODUUlq/z
/BUZ+XSTG3FjixQNM0w091Gv+0Sdn5pwukvnuHUMmgUW+o5qM8kG3Gvqd4XUFlbSoi0eMNYXqlT3
3dzLthrGu7kVrT3J2bGv6XOSCggNlgw2KzAjJEVs6kR+7NvxgnXtDfg3nW4oDmDYMHA3nX1XSlwn
hm1tpfpQmOCgqcxIDn6WU7kH6cUPAemcVh9v2rKxRtFAxrVwi1C5pClFiT7BJXRTJKOdN8kzUcfC
HGoNLdeDBxmCAqqHxlPRzSH6tNIrVW1yS6FYyKSQmCV0JTokYZVYoogeQNQCpo2qOvbc8HtcP7uh
qk/osYkv0a2k7WkhQde3BlkRJBWdNhyO6sS+y2jHtljTg18i80o2OANqpHbBtNHEzbKdjNWCw33p
Mv251sYbBu6vLK6c2pB+xEH3Z65WOxASYTUHzSPofyY7aCnYd3Be86T5qUeVboYQOcPHa01NU+0I
jWZdVo92O8WOEYn7hksX48wmM1C5m3XTBcl0MJf0QIcNM1wR7+9GKblWE31XBsadMQe3Eij2Bqo8
qATcUQp6ZeyhpBdhA9c7hkdRxIvDGS8FHcC+U0HIfix+zAG9YeDhMXOiS7YoC9maGFSoBmn8waTg
ey1pusnk9F5CLcwUhcLcKuJuiekSOdpE9fIQJLhE4e11iR7gYUIC0Jbpz1oQwAYaNbOAf/wFnm7F
ivr+tSTaXgREd7R6ppaG3sEdLkdyMA5WPzV0ee1wpXgX1eQYlI0rhsE3+sEpGfATej8rfoNFhCpW
0gOcAh4m1rFqSRD9qFz6Quam4xd5qmquFLJH9CNexZg8kK+oO9BgEXDo4xQDKxOUpRy50+6kzjhK
OrmiunpFhDSDyKm+KVugp6KSmMowwRtPzCp1/RJBFaKKMbmK1F6DY5ITb5RmB4qbSJd5X1sQAj4y
DVminjx3MpAXpBhvuzHCsMPpckwNv6poafZJ+aRVsk8MoNPDZkqsknC/n8FFFQTgogo6nAxohZtD
9M9XCa+sfm6fIJoNRh8wfCmWlFTgc4rS4j4q5OoypRVI6OeB3AXozrGDeIYyda/u87FLATKWM1Od
isrKheq1SkTNaC728LbRo9LkgYumdBwFE4/wCOLEEwfegthNqbzGg3RQE/WehfOFqhtAwvR7MFy7
nZFf8Wb2aV2THwFkiu7UTmK/kgH+bKrl3Go5bilxBNh8HJkTZ23qIqsdzcowELNIcXen8qq+Kgq1
M6OQXveKmh3lNvwTGti5rQHvc1QB1LWliPfwoEr5W/EiwAEKOnhlZNqr8Fr0MlcyRDyIFwkIRHA5
Noi98DRPcRVTfZpasK6ZqjA3cohP2coSNIIajeLKSpFluqrolcOcDnXODKvOB1tmwEJXoTPq34Mx
sGYwfOkgCpN5aknyRj7xueaysrxK9SNdyeQ0AdQLx6hZXqd2YEPJ1RTAQIC00AWZ3X7aaRtVsU2r
q7wcSpmRACcM2j09vsd6gdaiG9pY7k5nS97gN3fQURt2W7cey9f7ELK+DRYoWB3ECcjSV/Fy25Mi
bxkGq3pil+xxwDiqW3ubSfEyaV/ZWRWEKU9ol3PYUbziEZfXduXx0gT60g7M4Uqysd03stDPwMjV
0FYrCH3tmYxQy7C0K/7QupCRAVE3dcGC4yjXqLV8I165C2wcshzs5ZkPqWxw4hzDPfWl680bwyXJ
+WoCVqtK1KWeRhRvg+DjovVTNzk2uEqfKGJq1OEHmzjyLsMlcGzhtm0L5fOpGrLMhf6GvuXYxevb
JR38oIPeSdjEfd5bM7TkuKR4EnwSp+S7ks0bZFcnP/d/7K2xClPE+rnRA0Bt5xtZj3GhtbFfPpV4
Pw5oLTkfplGdUwoD6EcwWfhSdd9a4m74oE+VnJWR1aLVu6JCtQYYmuVWAb2U8ffxPnJQ9QQ2ACpL
9eXgF260CTY97Qvezd5q5VJlVnppwteC8thVdEivoZLjxXaIGgoIre/DXYZMfRN48bmquxruaolG
XQVhtRjDxdl3QRUzfw2tBRrV2f1ji2EnDgOo1VXt6kJ8b0qzukuuGhQ3N2A1b67901Z5N/yVK0wn
pQZdJr5t43CPOQ2AttVevxCXgVdfa34HnI21SBLMdk4AS9Mu28wc91ptgi/SrW+U19RctlN3Fdlb
kO4V2QFy+rc5AnYceB+A2D9xeOWSAA0o5gjcgWhtQ80bAj21H9RmdNlf9GhR2NFdGJovqql77SMi
CP1P8ghO2f4n+bPxIdxkNRsH1um99p9XWpVXZFrWgxLhlbLq5f8y92XNcetmlL+IKZLg+sqlu9Xa
ZUmW/MLyIhMECIAEF4D89XPoe6sit5Xbk8zLPCVVkYMGiOVbzsL8h9ae8+75DxsjDQla8QDInNY1
FjlQIzhG2MpTSDHVTQQQdOwV6gbZeJkUwSd3AshKA44UZTXiravu3j2ce0Q+OvOeFyPf9hFC+X+E
BLxBmWygaGCmt5reaGhX8fTcmf9oNd8PcnII2sqv7OhhrgkUK/P6AGw5sCQJDgHkYzasHnL1/Mw9
c25iJxs+iMeeLdvtvK3vsiLEYjt43RXuS/UCfYcD/8Suzz2PH1blgPjcIEEEoMtT0IzgzAfaG1jy
EECHtfCy9eBfxCjRdvuzY30UzL0f62SLtimpAh1hLPfYHJCal81+Q3IAdHhxZin/KD3jfALO6och
MI9BeIp06kxHK7WB5NgFvdsQgGFJjl7OMl5IXBtnRvtws7wb7aRum7QuE+g1bpA83SBXQKmbFU7+
fQQq6CbYtSW/Pdvq/ugp91DphrJuEvl/wFTCibPRWgBJ009gN5dBSQ7tzim3pwGZ5PP6rHNaqstz
soh/ltm3lX037snBYCvw8eCSVflyFDc1TGFKuzNlfbnhyMgNERlKh8WyI8+0TF/Hfbs/8ru2RHXp
f1l0wBFxC8TwE8On/r3Ey9ZhYcxBTWYoqz3yzuV5Q0gnU7ZBpO0XXjAIgpwJJv+EJGH2QCOh0Qvk
BNoaJ3FyO3Y9wjfMfgOzDg9mz3AnrHsI0Fy4RXXJi7Q4e2o+2l3vxzwJPyCoMoyNv0GGaT6rzM29
It0xpCNNHiT7pVA7Wp5b3Y/ygSB0AcFGJcr9I9uzYJ2zaMbibvnAgHU1u/+bfOCPqaFSDhRKGKZJ
APW+09atayo+DFAgzAf5c3ZehnNiq38iHrd32nVD9FRQjQB07mSTNI6KDCoweSXjA49klIGIdN3X
/HJJ3aJP1SFu1E/Rm5Lhmrc9BJArEew9zb9bmDZRvKgZUFQqm1L+9s+3xkdL/P6nnXzWlUJ32hW/
2iHVXu4sGGjhcdyfuwr/WOJtBd71lE6OSeSkaQ+0GULw0M0C1F7m1v5PRxGRhw8WJXpXf7zIXQdR
vg1Qv0F1yW6+IJfNdYDoy9mTckPJnYt1/kTFYFZQfdkA/D72zin3S04d1NBTBQQbXq0ZnJnvzeV6
gPmpAvSylrj6/m5f/Vd0z+sGSuiD+jmekjl/43/edm/y06jf3sbrr93pX/5/SPvcLAj+M+sz09DL
bt8TPbe//5vn6Sf/wk0I/EcEvqQPJCFe9L+ZnjH5VxrAPRy3ZEx8UD2x//9meob/8qM0hHMXsBop
cMibssHfVE+HkH+hVeL96t2BiAHW53/D9dw2979TCFzPm5w5gvUUdSvA+H6hIN41OVXQudDa7Zds
BEtO7TwLR+TjIny4COoYoi/nnoffM8W/x4M8YuQnrvsnMQ/+ilA/a7z77RyYCMyZPodmYrbh3Yar
YAeR1by9PpfU/z5oBDx3CB5gBJyih15jTE5e5ColXV2hGQDbwjmvh6/eiP+q0EsLv7z78Hd/rdtv
gNzfYw6MhBrcRs0FTgXevkBz/H6bmlokTgI98wxu9LncEh4gYw/Dm3ODcihAkePz8iiPDYKd8PGf
h/5z5A3Yg30GjBXW9ZQJxRM2JLLFyEDbeFCj8SU6JTaPxiSn9JyRxUniDaAIqpyJj5g4QbVkC4x/
n2ecNH4wa6xodR2+jI8eXEme1RckAFvpz5bjPRxM0SKU+3PloRO6zjYy+sZAZyJsDcF+/GXu8W7D
MqkXGVLvnl1NZVyYfLyqDxTBZFK0hbiO7ho4eJhbkkME7ixC//fD8tfYSYg73CUpqNunbph14AAr
Z7DG7bj2GQudNnPgelETcm7HnqT2v4YCuSvAPnLBs/CTk7cv5WsrOY1fdDMVrmQ6YyM9cA91dv3W
EJNFrX85DW2memT9EjCV6N7j4zESJA9aVS7t9p8QE5aPVYB8M/00IsjEWq0sC/s1h1MazDvmAtSn
rKlYtrBb0yUFpMzzBZ1U2A1n/7w9T5YOqBPsmDDFrYZUAwdk277vPpuaGuPUNNX51NcAVP/whz05
p3F8Ests0JbfBznJniw479PM4TLm7js/a1UmnkMF/jpQrtfhl2kog+9orgIXP12ey3B+j1X+HHr7
39/NbxWtS2qJ+bXeVQrJ+HToM6nTGz7SAopsJWj2ZeWsZyoap+fwdMa/Tsu7YRU4ut26zdj7xL+m
36sV92l7G9/4n3SSQ2MO0iwaV2q9w5/88wc9uW9+jZxGAYQKIBcZ/JIpeD9h08WVso1GgzV1dqGP
whJpMy94GVsGUxFxZrSTJPyv9X0/3Mn62hHuOVXTD/ncBJcwQ/3syfkulu0rLDmyAPL8SxjPwJ5H
RU3Nc596Z8qo29b59zv5x/inWLU6bJkbK0x3rmw5WXQNcXLWcM5Y9aaDq1acGe8EffT3gCmw7nCk
3xDvJzdsNY5rLfpoQB9At2AmNpfewSmTK4te3PcNit5en9vDvwfCfw558ngNClq9lbsNCe4uAwMx
bYt/3jS/iIUnywiaLtzCcIH7uMZPhlhrztplSYZceJ0odKK9Ywy5gD2HXHVJfWV/mr7+NqxQ5g+i
toTWi3t/5idgpN+/JcIxRFV4vJClpgECg5O9lGo9QnUGPnqaLbEPznmKTEPmysI1KNmFqpph9ZPA
LhWYNwcCSCnI4xNgGCaDUUPIpzx1KuKLolaCx+QpdmF6JAonZWE8FmvjiwUgpoQBJHuhabUCpoIZ
4x3F/7Wr1Ig3I62Fk0Ega51ZBgRd4rIyST3VwWxHS9l7xeIEktA92lECd3+4EtD5s5W3CL0TtbbN
y1J7Xf1K+8SEl0aouv5Mp95d7rtOuPZVSQMLH0tc8aorCF4BNVSxfa0g4uhkOqz96a2i1JAxgwkM
uu2oyAwrJo1uOnuiFka9SYZWollvoQBUuVd0nSdoxDQ2ifh9B4GrGN626IjBv0gks1+XrFlHgJoS
iiUv1UA7cyE0j3ZQUe+AEnAFi1nZSa7koRkTr7NZYKHTdRCpr21VLGsdtN9EOKbBDiId09KXsBQf
B7OP7KRh2+QFlJA0B1kXolB7HhDqPptOdRMefm2Zs+6VHdbukweReMgLoGeOHxVMPcAmLUhSBwWT
tgmscEzQHptY6vjOpljxPbBQcENV1FIOUSsVip2T9sa5hrvZAgdJFU00erTQ07R7BvpuW7TBUPNS
I2s8dJMCS0P7YXcF3BULXEDVILlKcRUCP3BL4J4d08LrqnG4MVUfBDKT6axaBXW3iIY3orGsvVdc
xOo+dR3UlJ7CoJdszwHNE1CtrbqUHoeoJv2V64i5/dxL4QZfBSQ27LALgnUc+4tI+qt5aCM+hlNW
d/AspNma6kgDE6PqsXWyeu4ioovAH0Pr5vCL8zybJeuYLEfHNU14l3RdZSHIoJ2WArECTXz0C8Y1
bZyk6HjbkzmboBXTvnpdFJI38BFI9E05dWx/rPAaiRHaqhSaEcDYWxdQ+4rMQ1OXNffqnsNQDMY7
ULuAGgSKB9MM4bk3L+oNSHIhdsTwyofKeBGw36iDSGgWQI+uyWCqw4D46GWQ2riIQK8VrzwYDKuz
hsDF4w2eVW7qFFpBtAB9Mxfy9CLr4mbsXwGpYAAfzW3UHzrYecRP0eyYac69pWX2eoXFR3/VajXK
52oI/Ol5Nv6s71dptIcofYVnmYRHFf8WmLjubrw57lDSdoYxBWBfVjCJS9wWqi2QJqOHKLLJMxBj
EyxuIQFnVG7MOLtAjNNpgt65qL1UuBcJkMt9gtkpiW1ddU7SojpF8I8TCHpIN2hyjacUQLlEjOs6
lBRaXJFXQiW2iUSulLdUYV4D4wXwXDvwRNnLLoE7RZzJZvHAdfSHel7BT13VDI7BFKdpufQdUC2t
unJgPAat0B4ofFgL83rK4HdWy9d2bkL2nWlXweU4ClEszPimtfvWQ/AftpJ+vLRgKQSTcvpvQzc5
sLrUdtX+z1B3rdPD1Nc0Dc/UGI0AOLQoR/IuH/u5G6uDoDCyda/7RkTAsfeo004HIFNctuwG2aWA
kXmG4fopF1ROGrjErm0n6wL2a2Swu5VEa5+WtupZDEhTl0zSHtXsUrnpPVdNKnOXGmbIfTUFtJt2
nEJTbLgfw0Xy8EaTFQ5kWQrNjenOdoCQ4ZD22h13SygpgWpKBD30vBu1P96tdAHEMVAIhTHE2CSw
jIvgnPTNcdcGsi7YQFO0guvTTGD9QNAlnpKhmK3jFRNOiQTOsY5omgN3ODxPiwKBmFs3JdkQ6MUc
SAAT1J/w2+XmKnG70PsE15nRP4x1z4YZipV4ryBJmnTLhaL1FEGAhUz0IjEcHeHQkVOzh41uQHep
t5rhwa38fvph06B37iAZ78g7qEY3hYJX/I2hkWjzsDPNlHe9cB655IK+ymafJhqUqDnVJCr6bkNi
+dp8tfjmn2FR2j0D7lwfFWSYstXUP51JvQTC3kxzAopfYxoF+5BAYrclYxXnyqNJ6dALDpFycukZ
mfUkQnm/wnKkhahVwYghx0gpxR41UZ6+aJThgGYSxuwDmSAi+EUQp/ePNKxT97qSojq24y8l3pUI
O75sK0cugdhTbZtxYqbmqK0FaZh508FdOxSxY3oFwcyujNqB7JOIimOyTvPNApD6sm9mNMaAVG0Y
3tG0mqc3dPCrGx8l8V3cO6n6Nvlz5+AaFQu78rUzQgiNOxEe+bF/DDu6lGIi9fzqioR5N7KjazGr
7smx4/ozcZ3a7hePyPE60au1hZl8eocLdqhekP0Y/pZCbpPeWVQW3bdILq598sPW7hKWAoarRXiw
M1v3ZFrrCeVW17afvWGOD/3A7ZUzOz8YeC7LEUQzp7vwKwh+XI8jWeIHZ1jA9A/R90XrOWjS7w3T
9qlNqgG/Bx7E13oFHe4B6u+j/DrRWNs7xYCNfkq6mNPrOQCAOOuqJB4uE0hdV5ch5CJf2bhWJYCs
kL0bE+PwEro9tb+n4JFfadteK8HwdEz2GE9unzl9yOPLXovZFHMdN4dhsN3VjDpBKdZJ1DxnHKLw
mROQFgYBiiXji/Xxc7PBQ0rCiepHCpRW8CC5nMIvDpBwcI9aevbQkXUM8Rfg6P+IFqUlFADFsPfD
8U76A9C2/uTwIVtWt6EXLerVoB1H0QKAU1gHzT7uobORg7GArc7Ha9dJvjTQ81kuG9/juB3HAci9
N4iCuva+U4tPv/ogMjmP0pux7r2QZLcQ2ZQQKBJ4VvDurPreQTlsJRd4Z0lS77D/ifUOYOctqc1X
kzD9c06guf/WQgsUwVQ4yNB8c0kTRF9rDlWhH948weeuWKdmjYcMQRIghzl29Br5GXFaPgIlqWZA
UDMVKcn9Xa0DhXd8dPo1lVkaL559pKRrZ3Rs8B5Cs2eSFOpuQHdpxqLc+nO93FbQbSAsH0XVQ+5e
IZCZAOSBLeLRdyESJbOJVF4qL30JLDae4lSlEDdaOx/upJmZ9BTFWU8XR6FLkwDGymEyskDHqHU5
EY/QIoZddCFQgYlAtUS7ovmMB8+xIh82kOKAqgiAnryNF78MDdCvqpBQFK7WvWAt010OXCsdIXCC
SEfe0irq/B73Rkz72xpunE2LrVfZVWUjm9cIdk40YBxg4sAZNRhJYNepwrrBoB/mEMaRTe6OrT8G
uLFjd75UeuGgDMDvyFk4APPTRO9MCNeDbzyeCdAEUR0dVkPT4AgnLVgVfIppw2bwA3BzAIdpE4Zc
ANI6WJMcGH4YMmScO6b6VoWxk4gScRiZIQyTcNzbmVtX+MNiSAHoh81G0H2nTgungAVB9Yx1mrpc
uYMrIAo1GwBHZ7f2yWFV8Dn+qhsxj/toUGZk8CwXnRSZh4WvPoEDhp5Thtv1S8rUNtpi1c+1R+Hj
S1jVUyHHOPbyjtYRrFNHaENXC/6G+ZDjqPkcV1kkm36BPbNkvcCBSmIG8kOi1dfR98LHSQDBvvKG
BFg8JkcvSwLsXXgBBPwWIQxk+yFHU2eUS92J0p8WcKCWYfoy22DeIZeCTk2x1v2qboM6qYArcLBH
AUn1Rb2HYfHAbyLjhs0tdUTnXfct3JXe1sr0FFBRKO18YqxHzkPbKO7ue9IqgU3uW9/sxxhY6CUD
fzC9kEAnB6hdJf0u9nwR0mJJlOPyAr87BGbEGE9vhizMZyWVqTN8csA1SgseWI2FZMK/hZMtv/OR
1lyyIZR548EY+1G6tO5vfVAq4rqgekJPtG6xBwdQCQNRwA/CeiJzq65RGS4Lf3mxcOb6EswBPTBr
GVY36NOXZeLrUdd0sIgS/GAtBwPQ9qwIu3Xq1NIitAG5Ru6Rvg5V1z2kOEV3pA3oZVBF9B4F98o9
hs6ATwrrenE3up4CqQrNmvEe13XI8lZScRP7RKjLXvZ9BTUvF2zjLch3LESiF9t9a2kXPWuOk1vz
MDrgM1BwHKwjksspidShWaZe76jsl74IomXVJSTvzRHO7AtUVUc3XqC/h3J8fKE8+HrmKGCBlYJq
730X4vK/hzbUYJcCql70zV8X2EhUyDhn7ccA08oaBwr138INuE8ewSukuIGBGYbLrQ6jHmqjQ4f8
spilbqdj0HbE3FUIadHAEzSRkHjvmzCTQ5g6F46xqEjK1NuA+QI+uDfULKMtqmaSwHisMMKNCQuX
L0joxjwAgjljNf4uE3Fq8hWp26XLlfPgmWG6Xuc2LlZq6zyMkW0iAwtwcTsp9ngFuYJic8I1CYTT
VNdl7ZD2sFxrTDwQ82jqSOPQ09Am1QtMJxouEe3opfnRwH8xTvLBMj59j1pq1iJc/GG8SGxQC1Yw
ZPLmwk+s379WmhFLiqXntco1knoYcdMp1W/GbRSQYX2sHmIV2X2D+xYVMyQ6F1U/eSkmhO7CnJYx
HosLSubmME7oVACI6DpFo6gYv3WgIjT+oUVhaFLHWTgOML417g5gi2kscWkkBuXcNMSjdyUqOwN7
xEYfmnF1soYGhQx38D0HaOtO2WfbIrNNcLOG/B6lBI+gN6gJa3etmy5eadVkquPI8ZZKE8XbGWiB
1xgrm49pQ+hVtL0poQDk+lM0ADAfJj38x/sGYY0TcPboprZ+Ctyq558qDWVzb4Rg93WwTlWsYTPr
+t1tJwNn+u7bLuU/2jha6sveeCGevhCDYVrcWQGlyEJQNyS0RlKsXOG3SXeTcjH+YFYC2AFCwmcT
WfvIBgvIu+cPr+HkwIwEXOgeTyNMDCZIYUC1jg2BO37r+bzGQOzZOkRc7DRNfaGwpYekMPMs4Obe
9d7sykwILTy762fRtiBIsGmUPycXoIAga/xonVAkE3R5jqJRPnC9aHAsqnDAgc157LXh1wnpORY2
HlwOFinIM8iQjIyEXHMhx8W8iVlZ9eiHoiKIa9aAI7VAodhMPHeQXhFe0Mkm6OCkSMJRzTfArvck
T42s+/lp9BKoUUbNBEG+jerl9j/YjBpFc01CPZJhP8fYjzAYgsaEXAq58Bq1JOQ9tX7F5QDnb9Ku
blFX4PhEL2pAYBiXxnABJgySH+foBht7Y2q9bGYBWFzW8wsRN9VLr7wXsInqa9NEyW5OJPIzEzl3
yN6gKNk00gHqU/Gdsh69lzIOCsM0QWFhfiNE03LdiN+9ZngJapuynDQG2Cqo4O9mdLbKwAyAzHtO
OCIaiccSBDx16Ot2yYmJ6gtdhbN+lbAVy5fB1SjzrN1jFQbobjvAIYhFwPVepfQJ7VVgQUdvKWoB
7f4ewPhcN406eIaDUhYa8+g4TF/Ua4x3I3JXUGPTpkI5iHlgXk4rL4WHt9SvTVdooCR0MfiD01+2
UUrGqHBmCv3IVfJAk7yBWj+i5hA+BJ9d36AcljvgQg0P3tAvE/zCUZEht/j66QwwdSzEAiI+BHq5
vBrE7EAWVKPzCqWCjS60rE5JkX/+cAYWP4KHEvksTwgNEmSGdEIY6zlueKlGsl2OftCGfJOpaYj9
PHdoOr9OTJoU382tVf0VAWoNM5VqNnWPrxDibu0zgcI+e6RDw6FpNY66m3/WBjTwKetrLFmHe1fV
P6Dd1D7Ec9+mSHGHynEPkQsCzycffLsesWCYQAMm6xevtR1OUjt09BoZTzC+mjlsmrclElrpgvZK
t3kvm+GpkRGu+dTTAS1WO1VSHy1MQKTO8YuSCDoNqDvGzvVYW7W8rLGEzMwhGdwG6UTi4MDCXggn
noNNsQ5u/DrjyNmbeFQjKHnrhDo9yIzVqtr5SG0VCbCORLI0fdnEAJWnTsZaUOiuUXeK4jWLVDJf
ywGBcJoDLhUu350eUgOQd3WeCRuXdb1IINFhHjnFXQaQi4WCKugm0ngI/YOJ9kFRN1U/XHVdCKkD
x1lKXHio46JKOOVJu5r1kEyzCDAkznLcvKF21yfwgRRN1FAoCsZJP4Elxtf16wLxTl9h5wVNyAGz
8VAajTqcCZtFqBWmPFdJOJrXSKNabHMZtEmy7OpEtdHFSrh6HGKsT3sxaBS+fUgLTTNAkr32jHhm
gDC1oPfjtLeHhkAl/JFWCNjzYQuDj3BG7KGwZkZDctjKS/bUxsH8LRWtjt/M4IRgwEEPX2RQo+3B
Su1jC2z+KCtyucVOBt5A0DRFhmo/owAT8KdxNBBn4gm3/rGeLAj9sACh895HKoTdF6x4P5yWtZDN
JSGRMqvQR0BxXM0+brd8kp12wEzzAC/CLyTBZcM6VOG8eFlhCzcbqfEdIuH4audCTOLaUBjywVRJ
8ySW2erifj0OSLsV8jXtqNKETDewwPNX+7XtxeyVMeni8V5waaFG1oOtqWFxfzFa7V5BQU296rhb
wxtvmVNzNS+RfwNZ4/5i1abau26X/kzmugp2zmhqZK6xH+Dc9k0PtYaFQLR2bYTvl6jmJjwTXrW+
sqYRueMhQc0bKIkhel9Q0x+0CX9MZtVh2ffgbebAlYct6Jgjym6JBelZpNyiHCo6cYAfHF3zrgKz
TIp2eh5qRavMH6cOng8DAzIV8fYt7etJwscMKRBYXwuUFXQICpoKobTfTk4XlWO3kuBhQl8ST14b
zuv9pARMoqF8txp4Canx1ZsJxUGiFdS/x8h9XnnKAGWcvPqJT8Sg177E4PgFAgWTKgaJMg96saBC
k0Y/G+D/fsoqja5hpKpQGgpcVnRzRS8hzwtyDoE6FUNI0SLeV/Xi33dxYq+RGUAcWDlBGSealMyg
5rRfWL++pUkPqHaKatt+ka14WpxYvgq4FV9V/kqhBFWxw+hK907A7fYH6EHQ62TKdlAkZFB0zrVf
TVOO12v6FsRVE2TCXQeWGShx3sEODpu6aTuL8KVD2F2C7VvJnR8wJFg0iFDawlvCd0M3g+pN0BWp
96OOYfiO2q2Zn9wxAhe9w4XznXN/vkFWYsvO9T1002sx1sWqgMWG/K9B5BJ03Af5k+uuu5zBnorL
1u0X93KBCu9aOmr08aD3fgPXK1h+OlkQU7BKlxTdoMM6EKC55OpHZierapalbpC67xzlg3hIe8QC
DkwZ8aERWIkdxAQnUTBbedAL1nF6x5F3FP5UQSw4hIP5kcrIae/ioAPj3K/nGG4PfAEnGyXSAWeu
9ufwzo02WWcnnowtaZWiih95Fod0dqc2hH51R+19RfpufGbtTKZy8BQ+otcFrpdXtaHd7RqrFuoC
zjCR3dRQP/mUxu1IdigRx/ylWZlS96MXt12OSq2LCr2vemzZSJmwA6Hc5XObeywJmh9t3U3hLhgC
5y6NUPWkR4jUuxy1z0GFhcPcjn6BnsiCxpeomVmulhXvc65wMbal5zp9D3kAWBiYvXAqPdUoEYSC
hDgAi/iBgmP7ADMhBXvPoV0r2HXVyTJdLSmskx3BuyRPJh8KXWs/D3tnrdrPRrtpeBhlAL3UhazT
nuAIqt2Mxmd3j1prTEqrsd3xz2dJn7nXdzbHrvaa25lYp845Iz0q2iyBiSOZWHNZjyKMc8kbp0Kt
dQoEavUISmCGJtvvCPLRnPCFMnHGIo2mmvVB1c0CMw03js8i0C1hr01L6EKjR+yBGR2XCCnWtpzV
hKZ1lwSYYtKR+djJQd41i0zuNJdgXtAlqb/6C0WOuITAiHaZqupVHkdCRHoj0caJs3T1gnG50vgy
7X0NcJcsQwKZvCvIn6bf1iZ22os4GfvhfkqR5Hqykm6Oztz0QztIxFD4Q9r9mPA+RCGRQBGAI7gL
B1wfbut35NhqYipE3oFLP8eQX4NVBezHQqDESDB0XzX+NQ40xbIkL2c6whvE9V1TOkhCqMUSgLYJ
BDBRtzrB2sRcerSzgPVApKnsXsVxPjjXzrGC9MW5FvsJPPqvHjuGQSMAyD80n0/a+saXbEGsrHPm
Y7HZLdQELgiq/Nz7hgLkQaCg7q3jwW2WfT8Me1DUS+hnd/JtIucMi07a4BuCA9pfwORE+KZA5pxg
8o034dEagyGfGu8LNO+++kyqbPH0139e3w9gBcSFgw/mjBYP4IxY/ncYFQDzZgR944BIo3rocSC6
Su3+34Y4+YKUDd6w+BiiTafuoua6OiQWuhT/PMpH+CLiQqDJS2AIBDz9CYgpjcYRzbhhADsDiNrq
PsihGALnzj3qCdfLjt+pOwGRpiY562jw4RoGqG4FkIjCBzudIHUmZxhA6EJ3wMt4JTSKwvP/sorv
BjnZm9AiDDTz5iFH3ljO47fUc/97FBgW8N/TOIF/2Ao9ETlhBPSjdxFKV1txinRnNtyJdNevQwZd
dAJkrR+5kPE8GSYWE0CaE1AYMEXd6YDciaArepiW8wWJXswAW5hcewWdMjSSmi9mTne8E2ccuj78
ZDEEoVGbhUxQcrLtUxTlULNYAZAylwtapEP1eGY7foBJwguYQGSN+AFIJSfbcVjhWW8rgGmSL9LP
gHTzQBYODN6OQ7MXF3h/nsHSvay9bPhcPbRnTsNH1wdo5wlyT0ilxqcQ0AoN4koi8oauCIVFsyx4
8mS9qvjnSX48SkIIsEKAsp+Sr3oT6JTEmGOcMqA4DnpjfaEL8c+jfAQvA1vu38OcIAdX4nUhbzHM
X0JcsC55giIJZJ6XQ3BmX3w0ozAAfhuKa5D8Sk++Wg0bpkQIOuRyuUyrqrDxTTidxct9AM8j70c5
mVAaN+GMLgF233f52E2l9HMUWjam3PjV7hVe0i/Q2th3x2Z37o37eIIhLIQARU4gXfn7fQ81gtUl
BiInvjQ3IxF7O9MH6BSf+WanSOBf79emJw8FK9yICLZ+H4cE0tGTp4ZfDBxySO42QdMhp0X8ADWo
z81Vf0XytgSZg14jZTT3/7xnTpxu/rplQsBZQXcCyQpY6N/Hr4B5GYTAPIG9fJ4hvyxKr8pwDo7g
zUNDC3Hovt6DbyEe6WVUFcbNzqGhP7oB3v+Ek2eh8cAq8RDNwY73UKM3z+S6G9tj719S/XWuhzMu
8h9+2XczPnkgUq4isW7DIdcy9BPqrKbrz1wr/+Gz/ntZg9+X1VdoP3TbIOwiOfrH4GHzZZggv+bc
oDddslvmZmPp48bOELsALvI//QA8HaDqQAIAXbHffwBbDSxNFNuQl1jNC7/EITrIS/G0aXR2X/1s
3HfAtWsEi/5ZXuaHSxylqKUQMIjdX7Sed8GSMYsHER4MHqdPI7sd+FM8n/FQP2FD/HVuEtATfJ94
CGdO4I9RPC+DWgBVBqZsJ5ifyxE4dtPCz+bMSB9FuyQChQs4pA31eYqabUNgCxqOWyj8RB/ZDwcW
fwe0J0ASfh2K/gJmz6ycDvzzP5/ME227v04mDD3SEMjkeJMJ/P0Lcu35AO7gijUgv5tntEB2IOVD
Z5U/RcVc8jvyS74ftOhzzOttc75LJX6tbQQ5lhTTBQH7VG0hbVGaQ0NmC6HcJ3f1UfdNu+cz09uO
2R+DgJCW4OaJIAx8cgzXukYJNWn+uviW3M+Xa3tYb9a8yuoX93BOlvCjLRm9G+7kQA4UmyWdsSVr
PVxOmj9Wvgst4uXMZvlwGBDkQgA5obp+ulckTdNR/x/S3mxHbiTpun0iApyH22CMOSpTKSmlG0JS
SZznmU//L6pPtyI8+QWPVGgUuoAEysKd5ubmZtv2NjBTwmET0fqOyh9GtkKZIEzo/8c1YG/BKakm
U7qdD8fZ+UqrJDF6b6igJYgfrEdnw5Vx0D8bx3HHFAmjqumdsoNJamZ5PUEdve+P1UqavXT+zn+C
kACAuAQTHI70B2baMuul7R4hzKW0u7KhAq/L27UKOUDYx4Ex0RJ3k5N8mC/HHKCeCz73YG7pnWwN
d3hudv12viXHWypk+zmaFnfOaS2mLh0Le35vAmhH11ATrkqbLh8swFblWqh3VcURTvCVl8WSBbgk
Ff6BLxtW+svvqmRhX5XOBLFCKO1ySGydbm3iQaA2/s9+ntsQPpztFzTXKrki4YjeWafuVb9R3XSX
0A/4WLu5a39WDuGBzjlX/j8JRM7eTjvBxbRDDXZdWWPeMzEKnP8a4etm+TR0pc6K5yBXPyT77qg/
Vg/M82zzlTGTtx7LXBtIC91CowitJGHhGv0YiaPUUKNTN5ZxY3oPdOON/P31wCZwhswbPNtBfZKU
no8oPinKJvIQm8dOtbcPUP99vW+P5U4umeeOd78omCHQIKU6ee9t5loqV6XYmGzkvYHil7OeCbzd
4nlcCbFIpLZk4GnCTQk4Isg1z+/44FB2/8xelLv2ULr5gSTvWCANBd04vKOulu1oM0APuF2bA1sY
8Ln4CdpMGHEWr4JSpuk3/4QM5vAdJfrX+SBDtXWac/lk2Mp7cvldvnKFLsTJS7vCic2pVub0jSlH
P1kn6zF5CWZWmxv7Q3aatuqHEm/fOihlNiCm3GEEybHhd0A+c90lFsZgLn+HcJWDs2ZIw2b9KoyH
+eZ+nrX3tg0gjb25mTUS4NI8Xbf59iKaTdoQDDOTgT8K3s4Q/kj3O0TocWL+NUHwMNCnaKcUxdN1
Q//H4n5bEo5wSrrg6cC2OML2ITwanwa0ztKTsou3/rZDkGHNnd4e5MulCQ4dzXlROaMG0qj4YCuP
dh4e4Bw5+cbK3fM2HDN47jBkw7OMUVixpDoOWmPbeYnbFvlN7kSg/6uVaLFkgklXHtIWCeabEdRJ
g53dtpvOdabGBVzZJc32L74PEqIaeTIzi0xHXx6+gYS2p7w0fx96/8Nr/NU7QFoErYQq7eOX+mWd
jGDh+eMYjsFsNIJwJpAb4SJrKiqPbWZ0bhRuxudGc63vzncZHjh/B83VwXxPt6l+VV/Tf5Ay2Car
VC1L23puX/D+tNAl046YlSidZj+U2o5JhuvbunS+zi0IXg/CJANhBwkjwwW3YHwYYm38alOX0rCS
FCwUbC83U/B31Y7DMo7ZzGY7Azh/WuiyBVvz1N0yqwKxXfV1fF+/X2cIWzpnZ0vUhagtt6ZedQqO
M2YfG+Wd7P9s0p/N+PlvNpJ855cAlC1S+ARWWDRG0dE0K5X7PMzvJegtcea/OGjzaf6vGcEj6zqP
EocuMYl5vUs0/4O//qRZ3DBgRraKAMH89L08afXQJbHuOZ2LmpT2vToV+9wdQJfqG/pcT4C1pBt1
I3+y+s0QrTjJosOfmRaWp0yOSU/U7OApzv39lMvyVmnXQsmiz8PgAgkBgt+8SS/XNziekaU1wcoI
sk9AvA7gjhgGsoOVTG3FjviIGmH1hzuiInpoNdNmabRL/P5LmLXH66638L14QoF0UyFygHVUiBJd
m6u9UtZkRi1AZuhEHLVwjVDZN8GP65YWymzQJUEkBOkmKegbQZEecl8gppjKA6qzyJy9toeZGb/f
m3eS2x/8J5WBHCiVptLVfhioKNxWaz6yUMi4/BGCf5KqwiJv8CPqws1O+q68b+SN9093o35HMnMb
3CCG9rjGa7TwMWfylllTElAhMluC0wxNnoUWiUhW0HMGthYrBzUtV/x/oVrC2nQVyj6NesmbrHuA
OJ+hQe7qWZzTp7zubDqGnvbKsbkNPtXfmR6A2sjeOx/zx1U217lWcfmKwbhpcn+jKAcniHAZ+Gps
BVWB8XqXZwcDgXDJtVxndL1Hlcy2uF8rmS684rBIu0KFDAS9TkewqMtjYOUGuyq9nyUkikdkR3Yw
fX9Gd+tD+EF/DF3E0Xf+a3Zf3VunuZ4y3hjbbm8/rH3gpfvp4rcIYWHMmX0oJcJCdOruoCZHe4VZ
yqMDSVlC72GLnPN+3Kbb9efjQtSbuykUiHlwzUPml77V1RkTqSUUp5BIHsAm5sBGmnDFtRaNEM3w
K6a92e5LI21LP7EFiedWztGZso0W/HEvhW95ZkC9NMAsfqwrWUoYigeGP53mE6pDP+qyWeuVr61k
duOzZ9gUSbLt5WxXNDKr0YfVvgsgPbke6ham4+fl6Hgn1Slqe/OvOLdCBSXugoIDf2ff5DfeSTlI
h+k+c9cUOJYd78ySEM+SqXCSKeB5V4Py3gD69J/relO8j7bsY8105BY2B/+z75Zwg65euYuB7cy6
4HxSlzFb0GHdHnbmdGNEn/JipVUxX0Bv4gpMzXOlT55j2+VWdkpUgbJBe7eQuQh7pdnHcnvr9O2R
b/kFGbxk5eMtvZhNmWYURS7qT3zIS4sh3D9Vz6g0elE0Bg7OowrpOXULUrKH6UF5Ck/UvvyT+prt
snvb7V7/KQ7ByrNrcWPPfoNw4CDCi/WxIe+04Ukn2doDi/4QacnK5i6dBmXWM/sFmHnT2u4g4PGk
mUtpygCbgsSCsOHTylmYj674Ac9tCEfbZ3BpsOcT19MEAoR4qI7TU3pCfmtvndb4jJb27dyYcLx1
wMoOEGLSz0baa/NJiNOdMXTuyqJmr3uzqBlxQ9VehpRK+D7KALvRVOEjiMdHL+Wu3fnHlnpGdjvz
UhoHY4SZUd3GKPGu8RUuLpE+qUZ5nRq7PP/9LLaAxubIj7y6PNB9jiWB0nvnaGtAnMUQBhEVm6nq
imGIBB+M9eZtlPB8ZHZCd0vmKXZSVCc7dAimWzWopy342chlnDI9eXVT/lM5rXe8vs2LSz37DcJS
GSwy+ijjXZRnD5EEfrN6yv2/KExRbaZIZNAhpGMhxLDSKKa+88gIq9dur/5sTqY7faqOHTPzOR8x
2vmPa1X0pXVhSZMhMFEshKIvPyECGNSmWrV1A0P/meX1q9kNByYqv/359pEG6kRPyjd8xUszvdQ4
gxJN9APGd37+XueeS72n6zYWE2rmoEHB6XCWIQp/aSQ2grjQR4wY7+cOFg+8b7k766xOLmzhdzP9
8xrP45xMiYfv3KTwxdSaOdveV9pfeIGZsbNCHTTdr1LcLV0953aEt5EZZNZgGSxtZgZtHgt5G940
t7Om67CzIUBNDuFWLv5/sOwu+ce5YeHOy3UzCNQegmlJf7bMgw0BltStnK0FbBU0TGcfTkhZK7s2
GVFkddb7aT8/EvSTf4KjbJvu17PUX+3u//ub8dC8dJNmrCutqFnSfwSu2x/B9vvghi+IW7OB1st1
r1z6cibii6aDY9KEF9Zm662JchP12DFqtijKwh4B4UdjMfgHjbr+9bq1xYfXmblfpcCzkNzEOTQQ
0Vz+rTba9EC4hPDZ2dVf8sMsL5G+05M97Q11WzGi+BcwHe6h34sViV/B8w91h1S6qwZpzzBCz/NZ
z78lEbNiKwudrzXxK56bEu5yGYwQwwg8ueSb9LnYp4e5+ua9/uJ4X/HPpTNwbkq4yeMW8ESCMpsb
+5O5Hxv7SR+z4VBAX7GyqPk0vVkU0znWrIDNPI1w2sxa1RLAhygOw0Vuf+WeYRaMfC/YVwhyffBn
+QNgKkO5X1cJWVzlmW3BUTXTdKbQxnYbQiOPKFadfHCid9dXuJjRsrb/rlDUpmj6vs8BqbQ8EpS9
6Ya7Zp9+nfvkyiZ6RK0K3WgIceYytOUac31us47GWUo1SZc0CuEzWEUXgjY9KK8zR6l1R79xrTHb
MEuy8iUXN/PMhBCvAa37ZajTYopSmRlpZZPHAI6GtYRh/qVv/OXMjOAvGlNKjJewkuY1YeRwN4tG
RNSiw5N2Y1fb7qfmMuC6ylO9eNOe76DgKw78PEnVY1d/4l2yA6R2DPbm9j901XNxYV3gcWVHRcdp
h7auDCDLrg+fUNTvgzZ0i/hw3T3n331lP0WoTSPZQaMxXwC6wdhrx+ZoHFCaullD9CxeQWf7J0Kv
i8YKzHD+bhaVIm2bH6zddGBw2537rtZfQCUIy7/dRAT3oLgWwNSAuaz2kSZr3UpaCZHLjkgvnzcq
SZ7IRZ0FUZAwwcLGwQekTcy4/Oy1OyP85/r3WbxMCcX/NTOf7LPbraDA7YwJZoDjo2Toy6DlkXxz
JQT2NoybodOpB9XKWV4MFwBCeZvOCCxNOMutOc5D+Fxqcvm9hjsm6lYYfhc3D3SS6rAyqlrCaTIk
TfKykdLFqPjbcLwfa0qD5U/dllZWstQcpi76P0ti5z/KtYbCKJaiE4+Lg7NJPs8KW52POKu6t35U
H9ZcfXHzziwKr9O4rhiXY0bTLfpPEhxooaOuLGoxMJxZUEWfIAe3U27nvtCPqvEAbf/BQbTzuuet
rUPIAXJbLc1WIqBD5ba1xm/eYKxYWFuH4Ns+WhY586f0nocHu7idVQRHb6WVs9j4OHeA+UecHSDY
ubxacTASnGB3m0Xl0l39Qb/RtijlnYqd/ipv+8fm57BTEe1wgFWulCvWVincvfHUSEansI9Mhu1k
dJ+zPt8xMrSymYtPCgCGjAgh4oBqvLCbA2QkuVYRKfSD9drfeyeS7htoTgHaZvdrpc/Fa+PMmLCr
dQavYaXM0e803M2vwOFGOqhHe6UyvXztntkRNs8Mo2zwZieck6dZanXGZ2X7ipQwukXmKN3/TO5t
eXfd9ZfwQkSN33spBMDaLBQfMgtEht6jWg86rf1Ru3MhWf/OpPCmPDWufFt+u271V9R7cxfDyCUz
es/bUOx3w08ycMcTduud7EobZy89hkff/NVE0g/eYcblD7fxTbCVT/pGDjcwze+UD+m74KF4rh/7
49pXXg7Tv3+QEMoieDtz2G5ge5/MZ2aSd7URvWaIpTKHsL+++MVaOljS/y1evTynUZIbkdTzjINy
cvNFd+MbdRfv7M9oyO3qk/Ehunnvb9fkCP+P6+G3VSHIOUOld03Elnd71Mm/wknOu4q3cXA0boZ7
9D5XgsFyHuSAGYeM0ECuXthSo9FVmHGokdY7cthtc8oQ05G1Tbt3blKQoyiCXt/YxfBzZlDYVzvy
+9yeKJaac6tARtMborYBhqh8JSGaM+833ntmSNjK3FTCxk+wkfTvHe9zXry0w8lJH/roGSaOtX1c
dM0za0K0S3SPae/5ltUP6QOiuCnFIQVF5cd+C63z05xTKifptNYaWEADz2TyqgFeXIFf4Jcbn10n
8OwVk8V8pDveQGDwNLz2OwXOfPSZD7/+bR8gWKcd/HfhXfA8l9m5VRBmQhpubQfm/RT3mxc/UQoR
AboHQoxSlcpIMpWiTnRK3t2/ZNv0ID8mz7M9BB3XrM0lomvWhHdXFFvZOBpY0w/Ju3p+xR77ff4S
3azt8GLspRJgMVxoI+qhCydED7yxkSUN2o97/cZSN+mxPHgnp94Y99bB3NePyVP2ob0NDtfPybxd
bxYIRM1UQKnOEjP8/ezDNjDpjn1AyA/j/hBIh6AcNl4SbcsKFodiZTuXDiXEY/8zJuS/mZxImYYO
tasH9ucyzj6jO/yhd4qV5Gfplj4zIya/TOf4oWrgrNkdvAHsYrunKHxcg7Esph5zk5AxRugDbbGI
AzlQjcQTXaZmK1OGzrbK7QzvQ51rlzytVoaXEtO5qM77RAVOaAnVzAAa2mwquCm8++TFvhl/5B9i
17rvt2hwf4XdbhuvXMy/KpZvfOPMouCS3uT0vT83yEEwwoSNqmuxr2HH2KaujlLfuB3fo4VGz2I/
63Ou4maWIuv5goUQ7umRERQJTRLL+galOTQ3vuvUw06P6ZHUFPwpb14/DGtbPMees8OQe3kLgRUW
swJ6N+1Lpa1c98tx9GxLhfidq3VQZypvGPVJeZ33EwKpZyDZ++62eB9/UD51t/CEHMpTf4KtMzq2
dwyT7L3n6MuaxtPiITF1+s1MQL7VBgtgysmYracN6yvc/5UJWXS+RwF+QgHePLZh5ra1tZeVdCXi
LB+bM8vCHjRQnUWNTAOYGb2DvhuO/t2v6SM0H/2/6lxaZ8aEjD1SjDEIHD5pVzc/0wES2Q5p+kqG
KuEvfAeAHhhEhbncX0PCZ75TGWHtZB1oHDluod+FuqVrVmqqi+55ZkI4EIPR56qcsnF2+V1F8k9f
qTIuJRcgDAFEA6lSGJi+dP8YrvGxKFkCcuomxb7Qbz4GdmF/V+0iMU695KRr0JgFk5YFXMWk28ts
v4inaiDtDcHoQR+T+wwYIZjHC7EurdreRa0CKQ+fNvjzW+jCpnALTZndt5CG9K6nya7RP6gWLOBT
+OdoijMr8D5cbqZi9p4cTlgplAoSpQ/5+H6MP1/3uYX7FCYYMOwzX64Dp+aljREupDEI9R42mFPc
2xspfRitcPvvjMyf8Myxs6iAgSbDSFmq2wSaQtM7mMg6XLeykIdcLGX++5mVCDqdUM6xUlmHyjRu
dKRvyvqoRQfQRs/XbS063dm2CTlP5CsT0ht8GqN3usdQVhJoUip6EhB706mr6tN1e2ufSXA4FD2G
Ej426M960Fi5BZNQcRtAAnLdzGJ4ODu+wnUN964eoL0GeqJ8mAyoaPu1CtyCBQvOFwqXTObTUxEW
Yo6jCoN+0LtaIx2TvH8wdHV/fRELZAoEz/k5zCtxlswVfBoRyaEbrBBHIKnKnxWkDufafP243h5a
tSW4tlNb8QBlUE92P9wV1Fjiu/I091HWJyN+YVeEZOpiXYKDa36jKa2CrW7fqBQ5Op7A6aE4pgfj
Pnnv7MIfs/qZwhO8YRrNeXFysqrC/Ysy7cXPEHy/1pXcUVK2N53sd0U7bREn/ouoBIqH9uWs0wdg
6fIoy0YKSWEUpJts1OgNt9LNIOnVJof2fSU0LTUZWc1vU8KmBrCN5pbOama92GwLl4jkZkcHTjZg
uFbkesdux3ifC3fbMdybzx4zrLfz/P2K086O//bj/v4dwq5CxhVLlLDQJXS9J//Iq/xbsg3Rr4Uk
st9w8qudc+ieoa+DbTrardVzls4lLMmIyiEcaMHzc7njuQ3LeWhMBLRW2UhGgTDFygqXwvO5BeFU
6vnYlHKKpFEetJ8mefhSG/FJs0e3gVxOQ03j+oYuRehzc4ILWUVOkjzUgGXRPvrsR4ly9AolntkD
i8+eDLvhdXtLG2jxLAUWxTbCuCNsIDR0fppzIzT2PwHy8sPgH/6dBeETofE0hlaDBcv8IAcqCh8/
rhtY+kI8eoH8G2RTyA9dLsErB6sslNlAGLmR77z4ETMPkFDuNSROXPgCX64bXLzVzlI3wSUSM/K1
Hq4W+ozMgMvfjcHa5MPalbN0ss4TRMET2jD1A0kz5hD9J0rJa4sRAonUKraE5ArRWUWkXf+QKcCf
IDC+vmVLdf2zLIdM+/IjhYOTZmpPluOnu/hBdcNbKGf2zVFVNmaLoK/M4OZ4LFfqIUuu4TA5rwPZ
n+eHhD2E/RnxRJQE3CF7zCZ0RLt/piKn6RRuzfDpL5Z4bkzYSTwiz8eRLCQ4QQi+le9LFywLbUfz
tXIhalwdtF76dA7zjvAYc98wKnC5p5Iud4OcSjwnPdzccTaQkp7yVFkJSW/MULZSQTUiJMXziFN2
aSY1e5SoSOA2k26ikxTQDjG7z82wu75/86+9uEkww2QUdSPk4uZB4kszcoKMWO5xY3SK5j/LTgll
sVXmEFCno/4ldozKX3HKN7EPiyyIhBfXYHpA2D+mcMMmypsU+tSqP/L3aYtM6fDx+rre4tUEM4Jf
wBYsRxm7SH2zutNd5WRyURq33gkhq+/TDlDXo3NAUmn9cl76cjxoTdlAAgyeZiEySikqIUqH5eBE
F/RrfFQYlK631S2dQtdwtQ9Uzbd/tdrfNtXLz2gMbZmPAzb7G8ah1N08d28AnbFc7QbqRibfgwcf
nG9//OO+6699/m1ZuMraPG46MgVe1P1o7HPYO4+GJ9WIINjV8/VVvinQYYqMg8FLFMLnxvzlIlW/
HpCH0tKNg4ra5AbwbT8EqLRIh6ZMdenTWEnf64YbyPMbSujXjS+5LdUWePo4+eDShYNSTBnybyYD
J3owdBtV826gd18N2LNviMfRgbzBgLQZvk0RNZ0V86GRUgimtbH7Dm8/1wLqbdwNpXKXSqiGljWa
HU7iUMPQtGba8JxEP02b1uClC+sFGM8gIwhahHjk+e9nD2SvSaUp8XxQKU71revsmyKQViYzFmIP
FwQL5Y1HfVmcuPIRY4AKGGb8xO8Ab6Owl0R3Ug9Tdp6vHJBFU2BgLAuVOnoeguvoEKLJgGCgdw7y
z1LkfGlQn7rp6oSOkeGUK9YWIsD86KFCgqg2RSZh7/JUgsBVg8stq/pNpd0lYL3kYcUhl4xAzEz6
DZsiY4nz388+UBxGml6VcJGPY7yXR/21TrKHKihWCiXzbxU80jo3I4TrsHRKU+nYOQjIs49mh2Zz
Qd53un663jZscexzM0K41io58yYZDfAplW+1WvpkNeGtVHjvCt1EM1r/Lg/qfpoQm3KmfaFZN0ZZ
wlU/7a7/jrXVCg8r1INNvVXiwTXohPWFjyjR2hlfMzFnoGffTe6zNtaamehP9zd19hyZL9fX8Has
Zd5Lld2EEmQucgoXUKGnRpTFJaxJVpXCjh3B5axCFX/XKpH6OJTFS1om00mqU/smRBZy03nwNFz/
EYveCdMnE/JA06H9u1zlVPp1wyuH79k528a6qdqvmr82Dby4lWdGBN/05FZGhqXmnHkJD//bmI7N
v1uG4JZIatGa8RoKJfajgpxd9D7yH/+dCcHlkIZMg9RjEWrMtanLyWmM1XhTNM2KobfVi9kvzrZL
8Lw8GkfmY1ri7Z22MTbKHkFIAEwMiLuSvzG3xoFG4oP3XnHVDTWpg4/I4Cplx9vG869fAX0SWEvw
2o7wK3q18tF6Gwag6NajfTBd5RjehzfhIfiquNEGjr3b6rDWfXqLQLmwCuPdpT/G0NsPiNVwJm7G
n+NOA0wQlxvG2J6kp/JlHlrWis31D6vOl8qb0MnQ0H9W+oZL2oLqvbTQi6IvXNabCuz5EYLsQ/LI
/Nwj+hcQaR82M7VgvmU+/zkqN7yS1lLD5YP4+0cIN19MZ0X3Q7Z7qkLjjvnm4SAVjvOs6FJ1uL7g
5eP425R2ucdqCDm8M+JfOuw2SfySaf72uoXlxTC/xtsYKl9dsJDz2hsHhOTcKZF3VvpkSt02Tv/m
xpuH5P4/I/MyzwJ04WSlY0Xj4ModmLTxVYUV9d8tQwiOaZEgF2FgQcqjndzL7ztmBfI6/fYXZnR1
pkuf08k3U5Sx54dpQwymATHnITo8czGKju24ksgtfpYzQ0IcjtXBaFSTKGlq3RENZASxsvZT3PYr
EWzZjkkMs20qj2LZDCS6M0lzNGYy7qmoTbcdvM9hLf1N0Nd/mxEcIJUi1M9ivCxs7hqbp1MTusFg
rFj5hRx6Ex4IgsDxQMO8oZGZ9Lwp4MUb3JYSyVZB8xrWMmBxqb4d3w1u97O/6x+jnfMZ+Ye/cAyQ
VSDqNZ5SIqnqMA7oWujsY4J4B6ILaDP6qNys5XQL7zVS7f+Z+ZWnnB0kW0M+POyJf8nd/B6tD8o3
G6acT8lteae4yXG4H2+td4nvrrc/Fj0FGhbgKzKwQ7EEVal15KC2kyEnrrQbkLwPYOZkt0v8FYj9
miEhQUhkeEKmgrx18L4oKFW3cr0N0rWpn6XniwozhaIy70eRRsgRIi/0pWpeDqqG+xSRwNJi9Nrj
BumU/XXfeAuXgFqcBxJThaSQaC0I2WNkd2bbqrhlvRt3KNzdhDvr2TtyTe7VT87aJbmwf0AYYGui
/A79/RsWRTtMUCItMnRmLavdqE5DQxlRzO5ZGRTZXrk/3hZEWdzMgU0v0ZnzYyH5qPKsClAVRBPw
dUw23cvMhOm4v1C+4Une+0w1gUbdXd/Sha93blQ8B0bk5BWKt4THsfZh9E8f9Ci8sZXQtZI1kpGl
5B9jc15FemXqYuIdeIadDJJFVBmdqFe2qu+PXypvcJQtn2BAIbwtlaE/tWiq59tCmTp9rxYTMueB
jzDpn0caaO8gyWS+BeZ9EaVi1Z3TRrI9iyvfKTVPKkbIENK7vr9LkZTGrQ53MqBCntzCIazaWm8q
Gz2qbt/vtH22503TnOqD/wHZ+d3kylsUNoNh43w2Vz7tfBUIMRzLbDhMGvr85rrMFSSd8c0mIEEY
HfS/o1l6J2gz7fP1Ba5ZUS+tOJ4POb/KWG/VwtQaQe3drRyMRQs8wAG8UGqmsXhpIde1qbKbNN9M
HqmIlOUvrWcMK0aWUn/btAx6XjIc9LLomz6QixpJkpHQkp3SZ/VrSTfiO5x6k9vf5TBJeA8QZqxY
fYuB48zPlNC0hsnEqTVdrs1WUCVGeH10wcZs1UN2st5Xd7bbUiQNXO12OJUMVsR36SmlGy99mXYp
tNvMMR/WuKkXN9lBdZgpVZXC2hwLz+7DtDOq3nJKPuMUu6P8o12jaFoyQB0Nsg4LKgRoeS4N2Eae
ZQ7tELflPW9A01z/sSYKe3luQThpQZGGXh5z0rLGQfDbOtaS+i7TV5k55kRePFfndoQLT4LwqRjs
gH7vPh835k17yF3zZNxHycY55Ht/v1aA+sWx89aig/NbhE9LrBB6E6c8KKaRyg9EVsZLPqa7sH4A
xuxG3Omy1W+rhBJl15y0cFflyT5qiJ9FeGM0t6pSHKso29Vd+1AH2tbuaNc0Bcr1P2zEAWrlY2GM
t2D3N2n7kksfhwAZ4u4nQ7bbQH+nlLBnZu+i5nkKIhKJj1Pz/XoAeQut5bshSwK9EDky/U3hfHu+
annOhGc4x+iU1nv/iBQiSBD9pdtlz5D7oXIJhCE4Fk9tszH+uW5+PmHi3p5bF+KXZWVyVeicwP82
VbWDzqD5GmR56Z4ln6XyOpedyA4u3V/RpB71dYn3jvM+5npXknuttTZwra5cOEtJy7khIaIkZoAO
ep5Cs2BZO0iwdtahzVZsLJ3lMxti0mDRXA1KhS/WK1Hhakr+0VkFeP66nt58GIdeJoNQwPl+Xaxn
EWns1UYePT5Mt4/e1Z+003/wJLUbP4XlZvA3Eo2y/BQd6QrKx5/rzdTFT3b2A4RPZuda6ehliFhu
2Pw0Iu3GatsPWeHdZ/5aZjT/p8S1Qo8NvxZIIQes0KV3OHXvgyghr/U5ap620eiWmX7oJlU4dzxd
DQnU626/ZnEOcme7m6INW1XG/CyW240Z/EBm+mj008ZOyk3jfI3M4Xjd4Bx9ry1x9qkzg0Xtt3IQ
UYCJB3srU1NTKSiO0YZmx8aw/7xMQt7zez+F26yO9Q5NgGlwHUSoyyp9n3rlSl1hNV0X3EMfZrHb
hG8Ww7v7tXo33sNUUYNbSx6KW6QxX7Idsufd2jjz0vmGY1JlyAJmJlh/Lvex970hKBn6dnO+luQ/
TLAk5fL76x9r6YCfGxH2L/BThwEA9s9AUS+yHwxn5QMt1TztcwtCOoBCNPrYuLzrf5Qejf14n39o
bpPb4cY5aB9RdPi8pmWyuG+GyqwLfQcglUKRFXgfDNsj+xakyO60P6r2m1x9+ottY6Rvpuqe6WmF
m6we29avEh5TOSKdRvCCOvrKsV38MGcWhECRFwSPQbYpUMv5ro0Ora5sr69hKerR3iUJBjg1c4Vc
+ldqSvbEaPLgpmDnYhkV1O6lsfutTd3/uqWlLwLS3eEZD9bCkIW1WOMQqVmrUZIdw6MUOzd+GSPv
VL5cN/MW2Up+AX8a/FsKM3ukiJcrimIjduK4pL/a1oArzJondS5FtzQcmNBPc91FK/qjLnUATus6
esqa4aczNmvY8aVPR68J2UGaTkghzH8/C4AqLY6ulNBeL+xDBew1itc2dMkCBbP/pYlCTHcYV5Yl
OSaV6UmVjOhLsaots2iCeiA9cYYi3pRE7Fzy5UjllRQHSDYMX2hZr3jF0sWEfDi4Q9JBCnRC6OGn
MzRnN1gAJrw1DSDCcflTqopbb9QeC02FjuKP0eLzy+HMphCMrLF2xjxErbxzkF/wGQbaRK38Fy2I
CyvC+6SIbETtW1Y2dcbWr0FP1N+vu/rSiYLEdUZNMb5IgnfpYklRF6Y/taMbDi0krt9y/RPBcHvd
yJILnBsR7r20rnzbnz9Q0gGwbaNNMKyUFJZc4NyCkMI6SJl3VjMvQ9c3IZOXfmVs6gBY1Ph+sJ29
Zr77V0t6CzRT2rLJMdh49q6f1He9s9rkmw+fmP+cLUqc+rZK1WkV9MI2NUKM0c4sQ/XJGerwoNPS
uSloi3+t88a5dbSKPqeVRJCmaQo1TUpKydcpyYOXOqnN5i8uFAYYKEQDxoSsTQj3faxQhPM50JYW
bHz7nSGtkS0uXSj8Rnpi3Is03YUDXWl16yUqm4sQ+iaTfygDA7beYW1Cc9Etz8wIZ7j2C6ucxerd
ood2O3n1krVXzxIOxD5fiXC8kKTvw7js5hKRd7DLTRpvAhRUzM08/VkHm/HPFcMITOcWhbPWZcM4
5QOLKqOTMt3p+vyN9tedf7HydW5EOG6TVKRT72MEhB6T7BXSi/vpkw1nNgoqT0iIHRE/3clrfrF4
yn9/MJFh32rpj0QjZgdGWieJ9sFXY5zVu6CEim6t/un6Mpdio2OD7aSOiPaSLqyyy0FEZvMZV/L7
SP9mm8e+WolbSy54ZkJk65KssDZ/naUm/qBL9MrWoPmLbw7ud0WfJQ0BuAupjANSoDN0Tis0Z9uo
gBtEOcbu9+Jjle2QtZa3ZM6rNAOLO3dmVAgRelEhxGfyoRr7Q9t3G2VAUHElAi8FifOFCbmgPWSV
lHgsLN14TuFWNkhf5+6PXUBVgA1Cow4+E1Da/P3OMjD6/5JnzyFC651m42XmVtO6bGPBaX3d1xYi
xWwJjB26YhR3xSSG0aYhnmwV354U+xCEvLH9fKS9PXmxa5R+eYrC0dtXdVcfh95C371Vs/dGHDqP
1E7HR7pDyeH6b3o7dIUQ2IzYhu8W1CRS7ZerD5W0VrQpBZt61+48iDKDXfduVnGhY4fWa+hGH0dy
Eg6Im+24c7cBs1fTj/bPKWX4Ib9Qm0DwZ/V2wZ/Q6nB8kB+TG9fJppikxzatbmQlgwns+fqa33ou
lmYBa8Og8sz/XS7ZLDzkSCJtmu916VD6RfgZnM3kcr6SP28WYstA5hR1M40KmBBfGN6tU6a5Jzcv
GogAamC4DGpMa0PCC68Z7DC3AHQOtKhpC5eQP2lNZ1hwuNDIcLSt3sl6ekBXcuxuzFCOjU1R+da3
KpW9dl+OfZYe9EIumifDKkcHTQTPN/6YxGv+oFQ1dZSYCbCiEHOWJXHdRDWNkiA92PF4iy7dqfbX
RjcWv+aZGeEydDqOdZfgN5EFu/cAKXxSnMz09brPvA3iLIa3ADcEK3mjhqWhzxcEQzmBR4m+MIb7
kkWr4IM5ml3mgojiAsBXEH5R+Y6Cr8hSlkGbG8tM/aelO2t12NvpoH7PHmbQ/1qLd2Hfzq2JlY+q
7i16utOE1lZ7qvrXOO72hr5Wl1qo6FwsSheOtVmFeVwkQbaB2khBRcxSo3SbAurJt104VPdNXJUH
u+2MYWNnnf7s6TpUr1DKKTkAE394742ThtSOb5bJxvMYvl9JddXljQD3jAI6niqm4Gppj9DlmBzR
n80drGXAqzfevQl5fPpAt43erH0Kfsr74JhXp4rOH2KEDiwMf0EZDH6BIYH//RLhuqv9qKv90Zjc
Io9Q/DlVEyMna8oNa8udXyRn111dQRjUtfLEQJoCEfP90ECxW63AnhbK9JdLES7VCJVeSyoTmZQE
SMbXmKL1Z+sWPtaIwdOywgM2w8d8P88Rxxv1ZvixDqhZOLIQd2j8D1WoWeLncqFyZkljXJHvA3zP
d+VY+Se9TNeQV2tWhAdGrBmB2dlhtjGn0Df2kuaHsJHAnfrhegB6C3KZJ76RaJKhMWC6XGzFyj6w
zGqMuUUQxvZu0O/eIy54a9wUN/5+TZ/y7X0iWBOWZQWT0csT1oK7/9CQ2y9Ms7r5XlqdTltdmXB3
eX1dFuWArfml4du3xX44hnfjPvYO/mtIwnF9J98klb9G55msAL4DCEGE5GVxyGvAsl7HUjna0kMn
WzuvD7a2udZMeeMagiHhDBRhp5Rd7bzSLdrk7UtlrkFV1lYieHjT9JUh+/ZryBy3adGN/YnohBX9
8+/2S3AFwyiHLJqsVwY+t32cADGUto0KI6e2EjTeRKbz/TIQvL08sE5L88m302ZTKk+o1G7aGMRz
t/8Xq8GI4GzV/yPtynrjxpntLxKgfXnV2t3utmM7duy8CBMn0S5R+/Lr76FzZ6xma5qTfMAA8xDA
1aSqimTVqXOm2tBBNNHZoG5CMbF3VeuuNyQn7HlzuZcvaGY9zM1kaau+NmWYmvz+GVezNPTT2Fb3
AIO6w61hOtmrVAO2LkFf7cv1VfK2krlKTOksCeMA07n0ZQE7dJU9auP+uo3LZyddH4Z5MCunKDqa
9effS2utqGpi84WGrQwGyl4Ft8A79bytAJGSPYYerzpwiQpgbDIxJcyWlk+Z+ZIe1UMMUqjWHjCy
KLltUASJM3jxTb3vPy//gaBxM5o/VssitipTCadOwZaOKAZnuGsuvFrEdiJcmWAcZozGXBpEauJd
i7h1lm/6p9rtj5U/38g8/kfWHOr0GmCM+ILAJQN5x7JQxHlaC2MevlBBJUpVmLrWrfUVsnBQxuUd
KDSsVnfbC1tM2FXQZ4wrMXwhgLQmQx5MzcNIAPVr/HHkUcMyX+rCFrONBkCbdVWEL+Khva3uE2/s
XPKT8t1Cy3tX+WXQ8xQYmER8YZEJN7HPO2OQwxc92efGqQlPk/4KHTz7esAxQc1YQS/uPN6iPlHa
sMQeRpgnDV2i31gmZw6e/tB//0zYqHMTbRtG1qCFL+keNwxgzJQg3sk7HsPK1kLohCY4mTA7DXjd
uRUM2k+kmoQXYUEz3HruIU+oi7/3yH/frLUN5jAZhlmpy154kRvDacYgJw2OlZrzdtheCJ3vReML
tWwmAxZSuTSjGL0u6BUNvgIZ0ocxs4TyMBgzb8bjwtZ7fxdj9ejkqJQD83zTSi1KSW0mIypUP5Ps
zegAc5GfrnvYhR9rkNoAwwcknwG5QkHh3Aa2rC8KNNfssjZ3QgedLjTyjPZbH4nudUvs4YEmHvQo
UXnCJAHtwrJE76IqmAOZlQG5Lrw3D9M+OQxfuh3xzDtKpNyc0snmoa02tnBtkx2InhuAZtAuhM1l
J42U4Oe2Bwfm9ZWxT59fKwObGcQ+IeoLioLzTYyaOI5IWo52eqQUGW/yX1QTojplJ/278fWoHPrj
fJz3w5P8JQ9Ge+SNSlzEMN1ZmJagEAalHZZzs44UgJstan8PzfObbpcBDcUXbqBZ9CxVwAwQASa9
AlDwPRNgpaCU0lhYg72QMjlVVt+95l2inRYUhW6Srss8XOqtexN9Lc4Ob1nG+AkqJaC20w026oSq
DNUmjEfbTJYbNHTcOgsf5BktqsTK79Wyd2vCHY1ji7fvCcVCPQuKZBo69azDSr0ilG0s3YcnUCTs
aohpgYbPTR/+SJfllzUEIqbYUQDHIc04UTuTrEqsFx19lyX7Ui0t5zBhOcX/3wIq0dCQoEBwJncJ
ch9bItZTe2Yge+1f4F5wjVugVk/WQ+mm/mCDJu0kBdpBc7qnKSjuwELtL68oewTijgd5vghNQJ1F
sNMD9IxLOYbrmfUmAFo0uB/Eqpcs92WV2BJPC3fjWnBmgv77qvCR9kQvxyV8MQd3ATjQFF6vB/6F
W2JgDb6hYMhPlSlO5vzvN9YQj1Ha63ayhP6Y7Mr6JW0nm8jkOKWNI8u76/bY4ViImFCDAA8A1Ib/
sZgcPWxVslStbvdOhbKULzr1oX36Zs7o1MX4fvLd8DNt7Px58io3v68+yeDNAb3a9Z/BXskvfgZb
tTIqa6hH/IyxxM21Fx0x73wIx9iV0diTptihLt+jwLaHoF9gtZYvgfgsBu8ZSGk8K5WdsL4fyDFW
fkyLyHlSsuXHXz8OUyVAZr/T+zA/Tq7MvsREoW6rpyi3xdgpbi3fTG2VQLTUXZx2D8bGzOZp4V0c
pPTTrMwy7tzKvRKOCXxhmjLHBKv6MGA2L7yvcQ25vv2bXreyxHh1QYVYIxULTMRTl/Q78C3bhQVZ
oHZ2Vb20pZHj5htLw1wCeEVwPYAcgcbk/ai0lkiwAFK2lIdCjUAFdSfFoMjHmM71lV08GYAlxt9H
+wCIRozOMntoyrlUiCQy7DxZxIfMaA2bCFLQLOkADW1YV2aVg968SBEwqYHERMU0AqYeWKSe2JlE
AEuojslWX57aZ7K0z9cXdfm5gG2TgcQBjonSsjBJQgutyJCUAt8ohap7mWq7fgAlPlR6W314GmVz
V+pTcN3m5apgEw90zI4hWSjsBJkSx6q6jDliQMDjKyeONHMsXH6qMwss8juu0qatYqwqrOfn3FQD
Esl3mtYfcjk6kEn/eX1BF4cFlHEhPIyM934Qs9dUo4PT6HWt2SkxT7oBfzCLyMVtP3evG9rYOaiB
As8GZB5A2BfIqVIbZExIgXggFF8rNdv3gKj8byaow6xOpUzHsYfnqgZwN1Ki0hN3kZYf121s7RcW
IEOWAPdtaFKd28jDosyJnGu2OQ2pX4vycQKuCcyBIU+1jyUQeL/84j6B5KdbIvX0c1OqMKNVBlkb
ew56T0PvZBDtAQopip18pZRSklO5i9cfhUN3L+7SU4/5lMTlfLbLuxq9m4JYU0NDFJNLrIPEUEPU
40gfbP20+DJu34ONVyDG6qgG3H+oYNOX98VdeGWP+YjFqGRFpsOeZgPQhKdMFBQ4WCBAzfEWtqb4
vr9AEKtoVon4j/VIJQpzPe+xv51rBtViY+7BK55aH5pfSQKFY+Ng+uMNeSt4qhL0w7FLXBtmlthP
7TKFNQybTQaCN1CgmwZGgD6jzM65UFx4Kz4eHX1DtsLsDy7b5y4UaSDOLLJotOVhXr5GYUNuK8WK
nNC04v31wGDbHL+2E8QMSPhoESHKz221s9JKfZGP9lQ04d1kaZDqxKmpPs8yWjpSbQx7aPWOti6N
jZvPUXMCBEd1FjOpeD/lItdg2chplIYNU60KixRQjLha6hHvezOzp7fJ1aDLEB0ML53xWaNP6S4+
8IRZLm9H5zZZhGOpZoWkSrCp2YNrVbaOKm4I6auxgmIBGEZ8a8+r/Wwuc/V4o/++ynedrsUF2Amw
zWnvTxrurDPvRkrPUNZV1+9D6mBrE1Mjm3WN96EaaiKgK/U+kqvIESbhkIopChok+pJMkmJHEy8+
Lw5CuqGr1THpz2ryrMccEBK5KNu59mMIVbvJHixQMqH1+CdpjkqdA9oL/A4wLecLbetOkBIF7knr
xYtbeKkrOLS/YAW5J+x1TmF1KzDX5phPN/cFgPA6Pp0y1r5aQLZX+GoOjXc9Jrcd5GNRzNcrC9Fq
SYpFTVF2kw3Lj9jE/Mx1G9uOv9o55jupRQ/tAQ1GBr/cJw+qF3lS6GieWNkRyJBHPO13vHlN3sKY
U7i2hKFfCthc8q+Z8pC0XziLop/70u8/do5J0UoyF5nSwED3PlOeuxOYwQ1PhSpZ4ZdPwm8O67wn
z7U/MHfZGnPyLcj0wdPimveTq7iR192Qm9qtcPY1zryTOHBA3mdjZzbCyrSmVMcKNRtoEMrQgVlW
8DjamJx02s/yjeD+Sc0Q0QW9CkDSFFQozmMMfCApYFVYZKdlgTl/lpskGIod59Ntna5gPgAMGuAP
UWVHedNBMIqlNAa78bVH8954oWLV4ML0wHmLJ+Pi0OHTyOVB6jcvSmu7TAaRsrmqBB12f2UQ2gMy
XVjFyHLuRT7PZTYzyGqZTAYhiyp2YQFzqhhkKWY10y+i+MbZy804WxlhEog8V6jzEhiBpjl0+qBd
a7qlgQsgvf4hDwNMxGdQpW5wEXsro0xC6adqjiX6Aal2m+SDZre2rcRWoUtYBea+wbytaEGkCpJf
p5F3N9sspq8/I5NaDDWz+vr9MzZ2dhseDP+9m+cpQV479V6H81gu79HHtcqExhjWwKTQjZ7vUVJz
x0CsoXwEvk93+qkc4l3uzTveXPbmAQs1KWjP4nYPsNR5OGaD2I+kwOUwg8guEJuSt1ShV87l13ie
E5vkyW933eiR/mGRVZEnjZ4ZVi8A4Czo0n4gqnETqy0uFyopP1933W3P/Wdx752F1cUFKtJzaDb0
5qveVFnlhDqPonnTggZ4LahyICKhM58sGsMRfCrhYKeRmnhV2zVe1KYS5wjfvICtrDAfqUFvSc06
WMlHPLagmNaBIFV/a1B1zQzMKkx3U25wjvTN1PJhkz0aym4ww6qGzcpMnUYvQGTwJccoxh98IV3W
0bPCYAC4tM/dL9VIJtboXNmzMvtSj3fsRJ7+NxNMJtGXZiDtAhPZZNxOqXlA25JT5to+R1fLYPJF
LYJaqu1hIz82fnQLYQgUjPXvaMPiriAe+Twi/2IRTQfsGtWDYzZuSOq8zEpYbL1mLz4tu8pJguio
2+2+uYe6rtvz2mBck8xG9ktLpiZ7N4lDwKWy7DQ3dV76ABpDUCbND9e/3HZCBKXb34tktlWUKeSm
et9W6UXGnaRwLH/Z6e5y6BMbUFvxOASES9LCtctENXC1RG0K2K1/ygcRR84Cbgyv942g3StAq9L9
5RG3bMSbqaJ9i8cOiIQuhG7IGFtN0kqYLrHSQ5/PB5KrO1MRXq7v6UbCAthaAaM8kNEoYDJ+ky7J
MiUmQUvDKCTZUy2yQJkZBFEWR4xq4wZmoeKAohWGS6HvxXy7pdCLyZCz2S6KriOfwiVtxUDopko7
zUKURm9SUiS6c311G5uImoMuopiOHg4qzufppAA9OIQHoA9I6tZd2sZuRIw2JrX/B2aAGZVRX7A0
8IidmwmzJZQrlGYh2NeWTp5Ova/ORPAMS144pugvZu5BaCmCXIrqjlowd24KHBaagRoV3CKuM3DO
CBl08qrBa5cmOmGasfGzNC05qJXNbaReCEEkIBfYRlhXtimulVBeAxL3JlS7kxp9a7hEQhunGiVg
+8eKfL40rVFjy8rKGaL3hWSPnXrIs/QN5GWgzZcLAzw7iZepJsj6O0Da/+ALrmwz93SiioIp0m3V
p/TQZKUjTYJt1pxu2VawoaKuo34L/kHxwh2BBpNaDcFm9IEIEZ6w/IPHPcbcodqAkXcdzICMe6iZ
kuXLBAsE94AUFzZj1v4gpmQR6rDgDoCSMgthmk1BImAQwFaBSLoDeZDeQn/l9fe/x9oI4wtyNuWd
JMDjErm3h/S+U+819ct1G1sZiXY4FFmHAiVa1+f+Jsp1XxpEmaDW0UKVuXFSi5JD1nb9RwkCPRUE
LsrlMMhk2VKS+1QZ4V6l/JyOaBQZ32IuBdGWd62N0PWubrcT6Zu2nGBEbR9GVFhGLknFVh7AUQR0
FGYg0YRnokQw9VrrVFiYzd7tQHGnpZhV5VHHbq7DAkk5RgYxDcROtEi52g5ipk92vpQ3YTMFSfPb
uDIQzkHp3QQ8E3ECiMv5VnVL1KRiY2IkRjPvBKgeY3SMZlOTB8O63DFw7MKIgSk4GQHJGMq7rIOY
E80rXfMolOF9Epe3Eaker7vyphm8oyBhiVWhlcasJ7PGWTIRLrlYPI0jEDum7ltz/tsFSqxmZYZZ
zaCEWo5mF85wtAu6eSnt3uzvp55w7NCfe37IUTvvfB1oF0My4Xw5sVgPukhgJ9WaBymZ/6om/bNo
RTeljgnKXGp2htpwzrhLrzu3yWSDOYqHiXT4UnEmSXYeYkhJU5L9H3wnsLxgFFYF+xkbQBPGefs8
x0WhpNSzY9LdNtL0oCo1z8E3V2NQ1CRiyFTYk6ZclAqFayTppGnQBbdQoNG862vZNIEhWwzcAseK
At75RyKYetR7kITaoaEPd51phEdACmLOfWejgoY6KL2YImLNy5yztFk3CJMy4mFTQSvHTw7gunT0
t/6IYhPGrnkI+I1lwR6VSIDGPQKWhtoqixaCGnZdJKNGMJV2pkEAsUw4J+hGk5Gu6cMGk6lNTKtb
JYENBW2h7ii5GF5IvNDF7JE35bbiTLeNE/m8J8XlgUfNAlmCMwhNFI3JEiD3qIZcVUe7XD7lyK/p
3PsilB9mixNLG+lI0sDuqkM8E+g69r4ITgtMNkF41o5nDDfVjxFB7T/9TVImrAX/rawwd4Qc4iPK
iGPVlvvuqCaiE0qxe93HNxeiUjocNNxxPWQSUSoVEKHWo8lG/c/VBIxASJAbQVniupmNNimWsrJD
nXLldKSZG9SlQEc711YJyKcYLXXoyHGhDp/qUKiEYxtOgqMUJINcTWvEAamI0kPnRbPinTXqCy8M
Nl735z+JiYPcmI2yVrD00ZF8MOvvkvsswFQP5tTDG/nG2iv29U3YDLzVHjBBQSTcKxsZBsPohKh3
IrCA/28WmNdgkwAMCgGCCRrPvS2JAGjwZj83Iwz4D/QK6eWFLV/lbUuieYaFwroVk8ZNqx91DdZE
iRNg2xlkZYjZLOBwY1HqYQhOMLii1zr1UwUU3G5w6mP3V4oxjOaUB9yG9uXzk3rFxwKZLZyIEOUp
XWALqlzBJr5uejGQiIHu9sCdzPvpZIo2vtx/EFGj8czcCoCdB0wIF1C8PVjIbpuAwnueAVuHRKI7
7TN0YwsncygQJL/vd9d9hZ5eF8aAMATWBiYBvz6PSLmolxDPH5Shf0v0cTvMPuywkPlhbgvStLBD
p06tl/S1eU08wen9wRMCkMz+h1Lh5j6uTDKYjDKcphCgaGpycOlcUvfNwJEKQAKGT6XX6/u4mUHB
PI7pNYDZLwEgk6CFckqNmW/a8tY132UuIH87fa6MMCeBqIZVYebvHyvZzafYzZwR4+Tl/X/QqqG7
c+kYHwtijoRJjaZxqEK6e6JDvis7gXaBHpp7kMRz8tWmc2AMCVwFMk4fzJCdO2FZDkM6ViYgK6f8
sw4IsgwEyQLpwA5jPXvJE23+jPxGsRNwh5VRJsQ7sxQNlHV/gR40tJ5/QlgPpMS+7pp3enOvOZmb
PvGAbZfDchRlISLY0LugaEom4IqhlkrSGNSs6MhOjHVSplkjkF1xp+2ve+Vm/lxZY7sZUKPJC7WF
tfBkBinI1F5lT9lVQfhZx2C05JkAKHRgIOB+0q0TYm2YCb4oJwBL1zCsQOhI8esIHT3KZpU+LwBz
exAEAvx//MLjGd/K23QigUoc0L4U81ETkE/MYyLgFg1AYJF/A+gSBMIZLrcHUb/nbC4NATZE1saY
e2bVSEMIkCKuf3stdxqw7oeudAvAKmYdOke8+X0IAQXofCyOcR0QTKB2KNGQNPZVn7tVuwslnnrZ
dlx8WLlwGUGY1TCElWl41DHRkXnhHsKTy0P9BhCBAWSiSzWjeIMbG2/h9eJY6VAwS0YzSmHwVNz9
okK2l+4mNnytBBpdt8WeR6izmUxXu2kwyVQrDKEIB6yzBanNvvCqQHqInweMOPCJ+N+By1dcxWCy
KZHrvOlHZO50P+zzRzrzM/u6T55427idX1afj7liJxJoUuoZy5pVn+yJH3kZShg7kMaihZP4JY+Y
Zes6u95G5v4cjUbYg01wtAWDeJoQOQBdepxA4/kGcz5M4t+717nu5KavAKg9pokPr4xFe5ZAijx5
CkACESSerWdeLts62tcrZHKKupA+w8wmhasJb0qTPJAyvq+Xgtd55nokk0+02VBB7IUQ6A+Lb/h1
EB7jWzptzCdd20zPKy9hUolYNIum5/hqSCOtEgVC+ZyF+k1IFs4Nfts9VIwxAVYIuXTG8Xs9LCYp
wYuvKL9H6XPBhXJtfx0wYkFHCsK67FNEamZ5kGi6GnywPt40d9LNsIswcCz6sqvfyLvxC49dmmeS
ccdQUNViSvE4MOB+A8rD7RI5WcprQGxv3cfKGL+ToEZUjjHMqNPsl7nuaSFv3vydpeIyL33YYFwu
ajFnRSDUZxPF0Q+tjXFE3REeoh/qJxTV5pfQFu34oKTuguM74IQ1XcA144wTQuuxz0cLxqU7lKjL
yEtuKeAo+gpJZdCx1i+gMwVXrurTGwo3UW6HwD9LZwkia6HTqjnB9g7+ArDVHlqMTwiEDMOYgweq
wyDytX154mWTf0nQH3aZm1EiQKjBoltOCw6Sm3igMhL3g7d46aH+UnHib7OuCNzh3/HBKkeXelqE
sYZlUmSe+FcFYkffdNEl9irFFiF4w7/O83aWiXmM5YtkkbFC82uS28ktxSACvPbZct7ql9kXfUzr
P3KvulsPlvVCmYOP9EY0xAus0iO29D8ezdUd7yK2fa0Gtzhmet7nYZiw0XXkT4W+HWov34Mvunqg
alrATNvzm/gW38q4Q4jc8+FyOgT3v5VVJl4ipBnA0XEQxXv6dMCT7FYJrEPh86YOt++AH5ZYPL84
WQIx6Pro429xWyfJ7PzOdEFt7sv2UwGmXe7NZTPdrWwycTGqaRYXCWz2UezIEqqA/ev1hMOzwNz4
hF5Ny5LuH+RsMQNimzq34s0zwbj+MtRRURZYRIMyh5HYBVQNE6jLjEeMzuMkzx3ug5J+9Yssuto3
xu+h224BgY5V0QC3xNtSdpXjAt5WAlLdY5gd0Vh0c0cOxuewsyNuI2Ez2lf26Wm5qumKILaP2w72
EwLMpFIWb4URvhJZ/BotBq+AzNtf5ujtDD1SJeqY4kF2qH6udauXfutPHn2uQ8OtEez85brbbKfQ
1QqZg7hJ5GXKUxgV2kMYoBaYutqDfsRs+XjswFGPHMotS/N2lckwOZkgUa3C5mTZDTon8Vvixb7l
KEHbejSDzjftt3bHI53gOROTYibBFKx8gNnBp+/ZYTf6QtAEvOGd7UPwY0vZw7dEFdwqBNhRg0m2
gfhHt6sApUXkTCd+NYIlp0Utl2ZOyuEHgTA8oJkvKJFQSAnNLSBX8dv7aUcFHsXWVnbhew2te1Z+
Ugei0SEH/c68A5XlKeZAw/5l1R8/g/mondyOVVviZ7RetIud8jHyCkd9lP3KB8qId8PZjpUPa8y3
HGWxlyRaVdPihxosYdHAo7zcLtz9s68XTEKT0Hai8OucGL0SxIz5+3tz9DUTyoMZRiS70eZEI83S
l/nu72VdUAtlS16OFf2WowOtA7e1c78I0CmHgnd2x72jbt4qVitkzoysGabRotbUoNs3jxBSdKZD
v08P1p53M9x8VlCJPMwsgoeWpW1NK7mYkhkXmKae3E53LePYKbNzffu2jJjg9xXRl0WFjO1my8Qw
qoTkky1FBeSgnrNYdZOydq9b2XI9Ct8D/hENWHBxnJ8JplF3A/B5E+SXjsjYbsU9abfWsbKgMxxW
sj6Dh33MJhu0owEBv2mCunEy83Damze9tR3mVhKlk5rgz/5qBEkuhmlMWxbspffzm2JPZ7xw8g2p
Gy58LaatgoAsoh0rY6ATwJr3g2l1tDZW0qhjJf5yvgHZQnCyveqHX/5DDZ7mHiasYAvz7sD0o3hq
sjeXMjVqxZjpSFQPFr7YUeNDcg+GCwmPsW8SVOvknWnYQudmspfe/8mJcGafutRqrVpvKDVUlEY7
B9tQQl8puov3n+TI9iiALtz6fN1FNw5Y4IDBgQryMEzJSkwuzo0I8DcTlImVqX7XTKC4hQcj7L5D
OJb3BNvwVZgC8BiQWR1DWczSIA2QQrcHMIhhsNxGNB7kyDCceJTvSlnZWaX5mkTx114K93qafs6z
/KXNMIEZ90Fs5HtJrHiMfRvhCQJ5AOgBQqWKAkxS6zH+kE091t5DBiQOM2i4htzxKeowrEOBWgm4
CNBUyDKrJAYZMVHoE3xQetZKRwltDjDRq7Sz7sk3Yujw5iK3TiPAJPBFwfsOdjO2hLyIsaUMZktd
GHNExzBywAjtavfJ5+VZBvdh5Ju8AdDNTwtNdh18YGBUY6f6urBui2mByTx30Gyxxeou4/f9Nr/X
ygqTTtO0jxMww9Ejr9w3++5TgnsD8QoQ6UqevuMX4zeXBfQ65UxBVLI9AKmKMinXG7zg8dTrUu1L
1lSuVip/UAEC/QuKg7AFrDA7hRVGRm0V3YAvFrk93CTZ5S76Yeh2D97sjj1wQiiLeOO3P7gbrQ2z
w1joRkeiPsEwic3GDVVMnHVayOulbG7jx/LYOaw5nq2sGmAlFuZPuZj7OoYz7S6ROYf6+x+6iLWV
ISagp4FA6rfrqYM0R+EoB7ShkYKGK6tteCXI8AC2ahzQbR3AvbuT9jzy/M1suvoBzOmhmyQDLRZW
Woefsjq059G0VRMcGXzAzmZeWZlisqm4RGALqmGq9SQ/dtoAJ8Un3Z0cA5WQWLW5T7GNC+eZr9Cv
vDqZzLbu5RrdG1wBFT+W7Ng3vxO4J94qmM10oaF0/WS6JMICpH0VFTLzyM0weFEsBCscXlCy83pq
1sFMQECHMfXPo68cZle2W9nj9/03U81qd5mXkj7oYzyPWGwqfNUF2Q47DuZ1O0uvLDAHb6zUmNyl
q/vVAG+d/NFEY1j0bX0HohPOm2t7PWDBABGlgbOejQxFAjXHMMIxDYi+kFF4Sqz2kfPBtl3SkAGw
xzQfUFHnHmKMoain1CXjPSU5B4ewg3EEFdJN8a4JoHGpfeZYpJ/hMuA/LDLLEkdjISHW9f6gLQ7R
zfi1V22yK4LBEf3idT6CFd+ddzMXp7odDR+WmUhv1WQUIMFAwy8MSjc55JJDK1ySh5V2Lq+89Q4V
vrZSJtyVvg6zkebQ5Q4UPE4RAUE67ATRlm4mIERatz4SW3MwO3aj/GhOmgOmDn45hveFmRygmkMc
Fgt+ReOWst3fovDkLGgyLQ6ywC2/YrF9cnzsMpMCmnwR1GqGvWgynKz7bnZJIMW88c1NLwLYWNTf
yQJYCjaxn5IqFhQgSwmgZosbg1bZ7u8BPfZq17hXDpLX3SsRui88nMbmebGyzKSZhBRlLFDkbJ/W
nyWj2s0m5s0XDVJns/HACRYmB4AEEhO29F2N9yjGyd71z1cJXBym0JAa6PTkqWiH818ptD+SUj6Q
NHbHtHLyuAk6jCktUhUozU9BiO0w6cEn9Y3zQ5hVX/wQ5h43y3rVpikUQmipVgDnEl50ninYwmKr
eOmQ2w6l2iH1eOmC8SbWLivRItX1pEoqRDRUq/fEDqRPSWOHqWZz1sfZaHaipQVBXIwBSLq+ZHHm
Z4hdetEpqmzwADW26adeeio4rys2QfxaHB5XuD3KmEZnM3xFpBZQPwOKOo+AOO0hP0++S0gS2ZP4
mCT2tDO83B7d0htqkBHlXgJqDz7uYvPTrn4FkxaLPgLFrAgEGbicXaVrbN0oHdWInX74eX2XNzd5
ZYlNiCAky6aZWhLE+Rb0kbOXkqj0/zcrTMLLFTEprNpcHEGDtEvS3pQLr43OZJ/3D2dRTkaEJrCu
GrNlijWM/aAT0ZGGx0Sf/QYNigZcJepnEcLd15ezEQHgK4SAC94amFFiB1JymcSREKelnZTG0xSC
RlnLX2dt/r3BR7qkMzPMtylmcxAqcPE6ZtW41ULsApTk11fC1GneTUgoIiBl41KjshMvcdSCU1sB
31WVaKptjHpriy1KREOUVA5GFe/TRimcxSI8dUCeYebeVgxzM6UK1qYls4fHYdBmUBiI29pRwG0I
TVigeU3z8/XVboSVgtIJXqKghkbdUj6/WeWjODRlqsPo+KXJNWecYC4kNuXu+QNLMhrlIKJGRYQt
0mhlg9GDEMtLosa25NoRss9EFYIEw6XXLbH3+1+fEDUDGTK6IKgTGcc3SJHnQwxT46G4bZCiXMjF
tbhMVUGGm1R00N38GTpRkW396J4UDvnRRtihQPJhnfHRqjXMtK3hQLN4P9bgPdG/EkDuGl21++rl
+lK3wg4EKyr0EKmmJPuSiU0rmTq60knf1elp6D9l4dt1E/TMXN0P3zcTnw1zUyAvhvgEc/c2xRRs
EITqgin91Hh5HqNXDV2+qob4V7T8BEGbdACpjZk7elJNBUYH8zT+g6Bc/wjGTUdSN4lOSAlplran
wTG7Vh/r+0hQG2cZTdmvlyF7GgTRery+/K0AWVtmfGnBuFFYhxaOdmk4WWJ/q0z1X1KnvCZ1ybku
bn1M+A00sMAsA40CJgFMeShKY4VYbJomQXGmfwyt+K+o5fFRsy/EX590ZYi5Jo1VmkK+2AT1StY8
qXUpf9Kl+ZvSmy/RKDUu6ZQnoiQ3mWoFFlFqN83SZpcrU+Jo0LmE8iSvvrK5yR8/iL0/aYYQg3kP
PyicnbT2jJh4Vd/vAFvn9Le3DGF3FQjhYPgEHAfn6c6SSE8UY5wdyE66qfkQkVMhKW7LE7WgMc4G
DYYNRQmahhiUYwfXprgRy0StIcucDHZcfVXl3xzQf/+GGpiPqc66CLp7JsvQjBCbBGLGhrm4c3Lb
zbzi2tZerS0we2WQGdCxGRYk4ath7AQTAm3myxhysvWW12sKnkiUzAOEFMxCLCOv5UqGeHs0kgWo
FJV0SfE0NJEIKFVvik3x+vsRjdMdiiYAbYmSyOSSMjY7fTKhVVvpaEaXIJjBPWKKl0NRcGojbD/6
10dC6wN0HrT3wqLlhTFU6wXCiu8wH9HLXcg2ZhiREYIuEBR+JW3r6IEwyD/2mAySqiTVegG6tWqQ
PAjQ0T62eATld7FrOeXP/FaiSn43JEg5C938hiu7TEKpk7Ls1BFh1ULgLAoLbG0WZGPwBx9OwcQW
6F9ksAbT1a+eme0sxXlfNwjeDiWK7hQvols2P8Nif93OZvCu7DC7KMyQcBGTGasplm+dlb+oDY99
ZTO2ViaYDTOltI5aA1LGZbsDHZ0nxAQ3vcYxRB4z9uan+bDEMn4XMsZhYoJNa7raLodPphzZEvGv
79i2o4NBGO0uDTPpLC2iKdTNWBuIKTpSp4KctvpBKZxk4GjKp9/FDPwKq5U15kyuqgJCkiUyE+1D
yc+SHR2SoDqCyO4rD6m36QsrU0x2osQSKHjAF2Jyqo1PhsJJRtt/H2weUB2GnAb7uM4VE/rG+TI7
/QiMbOt0UM++/m02HUD9sMBsFuqzoTGXcLVE+FRrEzjlidvzpLx4y2C2Ke7nQu8FGDH6Ag6tgmHQ
4NQheCboOlfRb/RESAoVJkT1c4prpsoL+82YXG0U/feVgdzQl0Kr8SlyAa/y+Qafyx4M025nziXk
vfl1cTsAQ6kIshgF/WFmKUU81kIyIFrq2SPHVHUoShmz4U4rubqr38m+0GCABUK3VAlEwuAFrz3H
4tL/P4Q+fgKz2HjC1HuoIGPL9+PP+NPQO/n32KG0xJ09oJT00txg8rF0Oy40bXObMaiA1dPpZrY3
HkZC22c1LIPqypbi8h75Hmm8O4a8fvX2PtMIRXFSkRBi519UVcaY1BXyRLw3VG+BgCP2OTuRG/mu
etNBOO2psq3uKGbUeoQoERcDv+mzHz+AHcqtu2XGdR8/wAxV4ragPHKsWeRcoP5lmR8XGuaFBgHV
xEhiFARjw2gV6OWE82FKJI24iopSlgNeTHkEF9ukfkraZCjAT5SOqj0OmO2g/IhR7oSQhrmtpl5r
nDgulcdiEuGCUVZF+Q4iWd0uTfR4OEVx2VegpEQFhrOIzZ0yqDqVbsE32PqRSYBzkutpdpR22RdS
dmzL1r+eCDcPKV1RaMsdY8kXlGf9ktSY0kaAjweMTKKzArEDzQvvKNlrePubBKjvEbayxkK8M1mr
1BB0OnieTr4w/zC0e1oVhtydLZe760vbyvGUowW0JjLE69naSqOGtaUUwLJZVv1JSwDRhboh0Xm8
HzRe2LwFESqwHoORm4p6ncdTYoBPtRzoBo7o9fWLemzjobdNou3mUfEBVHzKO6VzwNrNqalsucfa
MpMx0Y+OFRnlRISPZaeYdtL0P7GgAUQEokT0MllOE6Nswy5JTLwKWihch74g8OCHLNrsl0esTDDp
SLM6qVgsA9eWuxnzMKU7fLOejABXpB88tNfmfn2YYtF7bdtacqThSxlzEnRpexKE8jf7zOxydCbt
TFI+FbEGp8OczYvka8DEx250XGjv3K0fk/8j7cqW3MaR4BcxggTB65WXjlaf7m63/cJoX7zvm1+/
Cc3sWIIYwrQnYj0v3nAJYKFQqMrK9DX3D7z8ZFHcw21aDLwhYzhBRsHwPSrojOIRn4W7PzFD0emQ
LWRlfI0gIn2Yxe2EB6lC3SQ0HQKXjpPEu25m7a0GWoh/zHA3cJWh2jbNMp4AaXRPcD9FXe1opbYP
9dhrpFIU/djnuDi8J/a419Nomku0oA3gtF7/WgHSu0CsgtiJJ55YWPe+30vjHlB1GRdDasH7Fu0p
AaHqkHy/vnf8/MzfvvfbAneUulxbSlodH7rWtn6dnrNP1Zbapm1AlrJ9YBOdpsjfV4Ms5EeAwsal
jczlPPq1o6LPCTqo8PfJDTI8rAEWgQZH+Kw4IAR1wDIGWm1B9r6WLekoIDGhFQuwYi57p72xRCHA
uI6ldYFN52E35vM+xegCUJvv13d19bNB5hNkdqoCYj5uU6tGmtu4gUca+k7VXnRDBOZbLcxDmfH/
FvjHqA7yQrqUyOHpZjhAQMlPFxsShi6DGUib5E52B0hug/odBCKi8Lv6+U5sc+EqmzsDmtQoyfXV
azY+mPk9Id+ub+BqYfV0fZyLDLO1RGOD9QW3YWtrh+Y5cwOk9K2bAwd6E9yIJ99Xs79Tm5yHzHjR
IEGDTbKhe5SpX7Xv8Tbcst53uGldda9ldgCGYc0Jvon59EW7ynzq5NFU6+MEclXkbXW8mzK0/8LK
aUEffn1jj4+Ci+AFLnlQkjJgPQ/0C0zUxZMKi2y96CE7TK78yqBAi7vsFJvNW7LXUnFnvAT3MnXY
aKnoIK4eDjRBwFoI1jOwi5wvtCVmNqEOhE8LhEyavAbt8/U1rp70EwNc0JzTdm7qBIWapRttS2pc
AulyHQ1uRRbxV61dPQZUqTALwRjSeThVr1qYJ1tQ1FDq5qUulht9ARlu3r4EAVTAijwQhM41Jzm1
xx0LrQxic4HQM3oolauXzwSUAlYheFWv7d+pEe4cNGNi1k2O6AVFPxvT9+4IuGmdt46uC6qda64A
9mKIsaNVgwI/96UwjZFhvkpBHhKWz4upflZKw7vuDCITXCgeA7NelAjeFuFoBZ1mx9ofPBl+LwKd
0nN/trKkJ+CKw8Gt1UOhtD+LOvZIpAyCo3t9JYRn+a0lJg5W4daUJ9UbInMvy7Hge6yGXQO4QBVP
EgwB8NVHo1YGLS/x6TUMN0glps7Cn9DE3bW7eQfWyk3gicb4Vj0aWpcy7mUNtyUXDcqobqeE9Ciq
qcQt1Hut+GUgY7zuBCIjnJ+VlbYkU4FPNNbW5Jhj/UkJk8TRW/3HdUOr3+hkNZy3aajaR1MInoW+
tXaGGRxoKWhtriZsTBz07w073mIn90QeL22QmchjtE/p3XgH6o0dOuQm5lk35S65YZNs2s4sBcdI
sIP8tdEoWdLEMa6NaCqcFuwO1fCqD8vu+vatLw7AFLTgdRQw+LkIQhs5mWQEhM6nG32/uCA53Eeu
hunxxel3pp/fa3/wXGXsyf83yYVUqVHhggQrG6PGnpfnMsjd66tadYoTC1w8XTo5yhYVQXtCfQkX
UeJ1gfTy32yw33DiFWXaoVOq4yKi82J3bWaX+eN1C6u3wskqmIecWAhNktSFBYRc2BhYxI3Smh7V
AOlJPzj4d3yS4DqlQErgo8h8XbNR5CLteuZrmm4vync6RG4GbOf19ax6NG4eRDmFqYFzgSfvwq5f
KlwMAEA5xZLY9QglIXTO/5sZLvTIgBkOMevn1CW4oONvZi57sbA9uv5xfi+GizvWYEBcklUpzFvj
HhXKdz/12KCy8dXsbQeZKwYqMPp3fWkCo3xNtpc0wFJ7hG6M1bpFIm/a5GEh+Z4RhV+3JPhWPAgA
taZi7mVYkhQgjbTXAZRpffV23cj6Mf1nD1UuEMTaSEGShmNKwrdKBVVOLIDc8dP5fzm2qmI8kulu
Gnx0a6PCoo0hFbaeuQ2IPyI/HrasfL7JfTielPzRo9c4scitKbBKo0xMhAUrB3El8A1K91NSi+0g
iUS5j4Tm/MMCKgrQnqUoHqGseR4fegzpNZ2BQkL4Xu1Kz3JNZ/DpfnLrxR5fIjd2lP1wo7v0k7aZ
oZWHSrGn7tVHNp0ib+tv1z/mqsec/BrmuyfRSkOsipMCype9sgkt0+nQpqhFvefV7P/ECBdCaFZ0
Uhzgew5VCMSuWkG0IMEAR4gRxarXwDc7CXx0dVmQwSXgB0C3i881daUZ9ZI9iyMJzNTp+6AOdmiI
8JPraeCJGe6FP2pm3gH8gNvkES9hj7EFDnvtrnahksdIXB4WwSXM0x78dTROLHKOWheahDFpWGxc
fW/c9+/L9/mX9sYIXRLQn7hybzcgZnwFlriy1ZcJ3HdgVdsVG9HrlEXKCzcGVw4UFSDCY/JZdjOC
LPj4Pp73w67ehLcapvXlrbDzvmbHhFw0Xg4QOwAh2LmDdkYu932LbL71pMwx9919eAPuIQfz4d0N
Q7YoTqi6jH6ywkhxL1rmWuw+Nc9dS0qdj8YYo+Rc1fGmVsZfQyT5mdm0IONb7OtncS2wntriLqdh
UZc+ndC/MRbQKeWD0y8/rltYXw1GM9HyYgRSnIV27otxirAaEhPIJv0wskfo46F/J2LNWV+KCXg2
yxvQcz7/amU8YsY+wfsoyAJbo2+Vsru+ktUMmLWz/2+B/YLTwNWEupEzGAMkdp5T3A2Zg1FTP3AN
J3klxnY+ZF62EY0mrMWVU6tc8A4gNTWOAx4VeqI2dq9mh661QjtoJf/6+tbd/vfy+LhsliGZStwS
jKSi3TCm3nZHhMdr3SF+m+FOl9nUChhP4RBG4wE0WGSWTceaiaQIssi1K+B04/hzZGrlUFKo1Mjt
8oMmKDSlVPuVZE1uW/WCicvGFFgUuSDn60GSaMbMaiZGHIDsCnmKKagCCNbE15bLXK+UPoKTq4tF
HAmqWX2yHArd2nUBeJMMifxBVQsSKRDiAZkIGq+czxdUX4ZsRCyU5+BHlOa7Ocp2Ya57131v1Smg
sQDUvA6FIZkzM8bNBG1bOIWEO6TWra1GRn9WkVG2IqrRIycDf42ggPKPLe5ANZKEAWqD2drqoCuP
b8bX9AYFVje9DbaLU71nT/NB30YeFT04Vv0DA0Zo76FBj1HS8wBSR+liNgVKKHoRR/t5pur0jIJo
JBTSFRniXH+WowDJCI4yZEDerTfiMRrs0de/R08gKPJDV/T9VoPUyco4z4/Mvo5mCWW8WcY05wSq
MutbUQmKn6tGCCASkOQAxQjPBREbpKehjkhojvRbmsTb0uxjZ1LrP7kUCarUYO5nHDfcZ2pbSS6g
yofFTIudpmDoF4nVrn4faJ5agGIQ4Bk4d5dGLVwmqyvsnDSZLanWraGXm+tHanW3ALzSdaCQGH3O
ubNhWrlMuhQnV0oOY4McDYqMVv503chqOop2BXSnUPXCZBR3aUDfIE5rYHGc2uu9/I4A/jt8XthE
6xdiR8enhsDi2rpOLXJfpyjDYZ5CCSHwfuo3xCEetDTBKajs44N5b76pr/+CaYxl1XzMODXKHaik
y7ukG0PMJCpB6JJFh26YMkduWarbVg0UDwX0vVRWGNK2zF05Tz8L0vxBKLYgzAg5B0TkC0xZtlSG
XLQoYAa6FMT3dUeC1I7TGN92bkGB6gs2muX13JopS7YpxUGQL8YIumawlnau0XI6dAcVjBrVVtmz
LnDqotr88avzzBjnR1KuaC0er5CUm+IbVJ8eui4XHAj2ja6th3McycyGYQkVrKectlnjFSS2g+EA
CSOn0J+jePKubyD79y7sgYJB0YH8RxmLe6lZQ12XatMtzrCQbUeHzJWX8quVgk64XWo77D+oZ84e
aphNxqQUwEsQnNO4E08XS4+aqCzAK8VyqgowLHCf/ME7lzFygYsHwUW56KmUGtL5fMlhRc2ppxTJ
LjfS1IYcmJCxeyUroAhd6N4B9oV4zN0qUp8SBWdqcZKD0jv0F5TanMAN/PlNcUrI2KYPHWToRWQB
KwEGVjHYomCc1LBULjibs1LN5QKrGk38uPJjUnn1/OO6c4iMcN/KSgK9TQPsYhGrpq2HwV01Zs9Z
HnrX7axvoYkNRA8P8z6c03eAh5YAxi+ossQ7OUz2gB3em3Xia6QX5KYiU1yMJKUV1ZEC94vNu7Ir
XDl+GIAva7XY/W9r4txCA41KNYZpYddN6hV0tkN58XNzC1ZbgSX2qfkjLFNoj2qKIgMkxR1hOWtC
TW4QMuKucfoODd1UAPheCxKnFlgQPnlTppVk9XkLP6gGbFkFDARIRiaju9Pacfwu9Yu2AW28qGi7
+qlO1sW9lWOrIDm6RgDTDmCJN1CQlqnXKG+dIsqlVi1h6NZClRs8gQbn5xnaKYqctwiCykEzvyTR
Taw9mZNoGnb1Q2EoA5PDqmKqlHOJrE+0RbIwaF5Mn8rxWRUxE63lOVT+bUDjOslSuMQ4RTLOkW8+
aoONCjFYr53sV++qjvZKtv+CenPtwsJLgXFnYZQYg8vnvlGPg7moAXT8IiI5S7AZpU1AHwP51YR8
WxX9vH6q2Je48HXTAOLVQKBAg+/cWg4Rn0gbcXznofE7avqB1dm6JuKfXv1SJ2a4KDHgHR60Cbuk
LALW8jkzd3VAis31xYiscP5QYxQknsd8ASw8suUBL64/wJEBOkkxA40ESYY0wfl2TaRUoR9MC2A8
tN4GlPzLKNOPP3jObLBVngSHVquLvpjR65dSbbMsOqokKf7TJJKgc726XSeL4U5pFxaFrlVYTD2H
1f1U12RbjKTYXf8oa/4MpnOw5+pgo0RN4Xw5Vr+0OiD2SKKZKGpWI0nJo8U24/IhyatHM7ckzKJI
AldY8+tTq5zDWW05ycWIk0u7b7IFFMiXGGCx6ytb27/TVJlzhiDXoiSOK0QHKAUNBYDiImIBkQXO
FbQG0wwpZNYceXxPlRt1FDTAVnfpJFnl7qGWLIzWHAwCoO5SHRoG92WPmR19ap6vb9UaPBJEjiBj
QGYnI1Zzd+o0NloRmwP2ipGb293gIM6UDkIqCJOhJ4C8bvFyf+4YK9pOVFxfm48AMSXkRCEqjjSP
p67ViyoNJjWVnfSV7g2fUZwHoP2F4X8Bx1y5/WAMQ9hQ5zaga8z5RTlRUpn9BFaZCZy/GtoncnbT
BJk7RSKOWXZ4uPB9ZopzEItM41ilSFUqlKUNoOua0rRL9VNiSDdF+gdMKLBm4ijjvgUchHOXMJ+k
RW/ABdTmP6t+W5II7E+CcLHikmc2uM1LZNmI2gwH1wQYEdoTjlTnu6T5et0fVw7WmRVu39pcClGW
wyeqNXWX9Au430USLOte8HuzuOhqgpS2aWoJpBHxmDipMfh6tGi2BVA/qFNFzxeRNfb3J5eGmkG+
jBrI+Mv5q6KVDqbSbaLcNZ0pCHrrHvd7WVw4HxbcTujT4XU2d18H69FC9YNEe1LV7lT/wVi0Rijg
IMghMYDL9+f7ALysWo8EL7BynzTvNIk32vLVlDv3uj+sBwgNB5YxQcn0GL9O9m/utbagHZiRujf1
jQm6WJ76SL+rDvTK/D/oGGDG6B9jPGJs0Umhp/KC1mmc/SqkGk/3/vn6glZu3TMTXLwtqzEmJIGJ
XpldZI6HQfk8SeohBdW1uSSeLpJ1XT23JkGuDwVLDOpzuVeWjNM0yDXIaBY5sSHdlLyRQdZuIov2
gtfT6uE1URQD4bQFqgMuREhTEmijBBecJgU52GddF1yLIgPs70+cQR+1rKJ6WNhKrDmqEcWQOe8L
wUFiG3IRuk9WwcUHxSh64BPAPQYZg8PvxtsfjEuxh9g/m8UFhiliugHs5pPiykkQFQzRUNERmHWx
EpShTBUZHl4t3PeItIJYDZ5izuTjiUefMHp4L91Pb/F0lE7NN/Kn3jX21J39wAfa0wa+5C0HhTxU
EwpHOP+76ono4aN2BGltkJScfz282UiaWQm4ZtzkOaJO/qQ71X30qdv3LmCShav8Ua0YMQolOAi9
AwiMzeD9f5pnwKpn3Fn3DYD76X7A0M5fY86iT8oTy0OD4swWj/OaGtzBxISt1qt2yY/wJoru5q+g
nQKbpuybxKUo+itbUPa616MKr0V4YZnb2yWpoIq5QJFz3ofbwh+2ygbDLSj5i9Z4cQTZEkE/AE1X
bCkYVM4/IhmooQVWEdl5XD/Vqk2HRoBwuQz5MKHDPZgCu4LRSM5tFTC2D+ZURkcy4CC+laCUvJe8
xiN+F7+RrWhJl0OSnEEurNBJz3RDPhoMNpnq9tBIGSA/mJRetxHqTLFPcXYq0f9BvsuYKzHTijz0
fAdBNttW9Wi80U36pG71HYgMfUbEL54fuYhknCUuxOha2ddyb7zlmKgumvBWbYlNmme1jexEmf2k
I64Ri6TQL3EZ51Ytbn2RBeZCvQNDdeuN3hw74CBTWifHk4Id87ayEevmyI6F01YXGRBnmFtuSQEY
zBsY7kYZPGxJHAHiXQ36w0By6b6NGuu2KqTBv370uKgGGRoUogiI+4DmA2M8nwqBctwceww22Ho9
3qVSnTppuMybYTBEZcIjrvLEc2AKhAIKyhygSALpqcztbDyqalkj9cIh18EGTqEWliOy4I9X+MVD
4aeP1l25X7bmQX00bahMPs6+6uCj3xQv5C50YwlzSqLjw0WEi1/FbbusB5kex7JsyyEEnsljXSmC
G3nFAupugCGYqFNgCpILblZqgvQNYGdbTrRvSv6jHPL36x/x0gLI7ABoBTkv2B4xqH9+JpcE1Xoz
WxZbUV97pQJyW1R55fI+7BLGREALCCSijuYTL01RG1Nt0rwEDaGpP0x96ydhj+KEikeoKb1O0XDT
1mRyri+LvxZ0Br4iIIFCRsb+x19IQ5iQuJ1BkYnZK/IaJla8rYw+vslYR6CcNd0POmSFmp6G22XJ
l0Mnq5KgEcEfkONvwO/AtW9p4OnhLuDOaKKeVOgPqNr3tMxA6NU6+H8LfIR52enZOMLMVCARMSyr
msguzr8gbQe51Hpw5lk0d9MSPq9UGzNIgNITPFGPw9gXprC1+KbYW1Qvzk0VVlUCMYsHJDjqnCkZ
VDex5q9JUd2TIcNUrjLpdkiWwFEqRLvK6l+TwfjW52oF5vURLfJxfLC6WHGHtgmdqrUy/KdWvbDV
DbvvCAXRbhpCxzEbvKYJI6/soD4dWoLvsrpjADwAuQHXB9b6fBnlWGRKPaNuHgRy/A2I0vAlVUsA
2wge+bkyikAp/Bk7fiEDFykYh/CV+BKtSS08FiX4AQQfS7AWgx8ECnfZ7rrLr3kbC8fouWKgGMf5
fFX9MLYdyGJZKSS0y+JzYTxHuSgSry0FmjrohWI+miUr50ZULYAieYhjNRmSjyExWw5GwdFdXQcG
P5G9EySuOlcn1aNSwSMHTlY1uK6HWIn8BgXBTyQah+0fbBmYaoBiwB/Ucc5XU0yyLmUzRqN6nMwM
LQa5emZMjdet8FnWMRbhfgRyjaCtYfJ5AfiTurav8FxLpQFSl23R30qBLD3NamY5zUi/mnPQb4pF
llxdQ/c6oNbkgxd3/HL9h3BpAsBKGsiCcVdTCgfReYL0YaByqI3K5ELTegkM8FgvdhQOnlQ+Fcm3
67b4RtXfxkCKjvomSJF5JF3QSEEiLwGm9h+Z/pLR2fmL7jJdM3nbbZrbDxMhXFjkjjXoH+KgN4fc
rSXcY8F9FHysDYKEFU0WVWHTQDq+JC+Pg5fBoMqFRBxTmZwoC0HS+qgoglICf10SBsvD3AdYfUxU
ZPiLqzGLUQd8EzJVyTB87YxYep6LXIbWeToquyQrDeIomTbd04bKotHvy7PHMIGM45L1GC/gj5Oc
xEte4gQojeFiIvau0cc7UDT/uO4cl1Hk3Az3pQwSqumg48pKm/k1CPNvlhV5HzeBdxqCCMSoLhlm
FqPTadgHoOPWm22CPk9QiUr47GI9vw3RiEcGDDpnAM90vi3a4uYvq6UtbGLkBqYrJ+rLpVoVm3iJ
C81XtQwQrWmWVB0SWVTSdlMni2Yu+Yc3Ygt+BMZ3UP/GXaZRLoT1IQBLoFBRHHnTe8WzBcXp6XP4
8j3flQ+T1znpPboXgnOwuvATm1yELtCjQaUIEbpOxvybmYYQqWikYpujEHdPg2HKbbB+srk8uwxC
EWZxJZxiycxB8YrEVATfII6yrlPTHPQH4yyrTlp2wddiiKKnRu5sxfwZ1bXhxlZkvnVJWQV2JVfU
VSbRbOCaDxM8Y02gj9ClNrnkv1CXUjJV3ITVMHXIXmgApua0bCTVve7Ja2cSfSqoSlm41wF9Pr+k
Fr3T83ZAtjIh/ABnNxR2n5eZR2gsAPZxSzKAorKQPGDEWsW+gjDu3NKUF6FuhgFGXKfqYUzqT02g
iGbAuNzrbxuQ/8MgBkUhgPOdmc7ZpEdF7jaYTgqhHdWiLiffhLogGxLYOZZaTgqmYFhTqk4vc0BZ
ym0fxAqYBc1NZYzurABDc/0TXWwcqhoAUoNW19AwFW+wvz8xhu9mSlFgJW47BE6eQltJxCLNOQHu
NmYB1NhIu3HKec7mAEzhfR90kKAKpV3RprAi3SdlL9i11YWwzA6sZjruHs6p1WIMg45d2hDR9Oj0
SyYf7FD/tRAkjoyLUGadu/OtUtuSJFOf4aVS3ITkvoUozPVvsbZTGviYEZLhYzib5wbaVA0lvZ3A
/rvEfpV9KYtqGwyCk7JmBBAoYmJmCZe0xRkpeko6PJxTV42TcdtJ8rs2yMnG7KsvH1/NqSHOs9S8
noY2tSo3yKkjLbEdAoNlYMztupm1786eJxjNRCkAefv5pil6NiZ9QBpXw0tVeQ1H//q/v7ZfwO6q
YBtEeEFef/7v9zUoSwGrSN0B2LWu/zVLmZ0kgsyJr78dfevUCvdVKFDmhNZS4U6+9d3wMQDgDTfN
tvXzHWSf7cyrXqwf1xfGP4n/tsk60EiaWNZ2vrI07PMksfLChQjy03SInPKRcSwZn/NNuEmhqQ2C
pcEL0bST3dqvHGmX3TYYfCgFi7/M7ZF+Gr9/B+coBYkWIx/M1E2VgWIoq7kjSH4K0FDag6y8jDkR
cR1fRFiEJEh2GBjAB+Ce8uW/uUhpONYTQtLkxwWmB+LPcerL87frO6ywHTxJs447jIkfHGbGWI4C
4PkOh7XVKvkYZ9hh1dedxE9/WnfQLQavd7MxwTPwdN3g5Vk4fSWhQnBuT1EqhaI+BHi5VtlL+3kA
m9QHLeAdgaegqkOJGQ9c/tlpyWmZVkaqoggG/HA5OKUIM3/xbTgL3C3bYAZmTMOGgId6U45PYYT+
Z/xuisR7uLfK8UF0uhBuqwAjR2ZMVaQmNHkLQzl7VrvotZ4ifVOCy8cJwj6DegWG5a9v4KVPnK/v
WP07uXDpTMhQFxlUIN3gNniMt8rWBJvZNNuyS6CYJpoK4Ge1/lophkah2YIXIKa2zp2CJB2wvnOu
Him3p0PlNwfiVP60BST7oDjaRnGSLdSTv4gsX3gjW+mJYe5GzsM2DlQLhlGycqbyNRQJqKx+wxMD
3PFKg2HppaEqbVpBK9GuJrN6oGYGKmZgLo3Pcae1IOyVjfrZwtidKehrX1wM3PI4R42GpckSypbX
vinBc5uXdpEKLmv+wYCPh2PGattgZ0MHj5+jCsuub+Z5gpFDsGEfLT5YaBEyMsYPgl4uTHHr0ejU
VLEWlSjCplmJ8GFKrSP3ctD7QxxNb1EU4rxfPw2XewiwMRIq0Crg3U55pfUwG3WcROge9InytSmg
djlN8qFpRTgbXpf1uDgVGDJkh4CKYBji/BBoWa31Uz9QkDaMIHnqPXOffEFEBo917MT2M+tUQtzB
g3RJsZ+3H8SoXJjnrjilM8ulQIXTaSxw5LQIOXohFH1jmcjZbQNfgdwyqi8Aq1gYvzhfYxfqLcI/
jsMYJaPhULM1s4cp6KrBnkCm+L0jeXkbTnlJPJkMRNrRIVl6cP0XMyreSZ0VHi10WXAJXsZz1VTQ
/wHjAGZeLD7eNeFUJVOAGyOQZxSEqnBpk09GiLrDJg2sJnjRSqLGs+CeWnEspqSIQR6wuGH7uQ3H
7RSMXVnAmXM9wig7gGkY5WveUPPtBK2FFVMsO8SIDaoYLI053/ZQD7NJSxVAI8y7CVPYA3khnSo4
KJexFF+V0TZjohItaJ7eMwhQom8l0BM1Jpl3RlF8DYpw2Fw/jStGUEIDVxB2DEVyPl0ZmxDwKVTW
nLJ57cwvMhEBLEUGuBCD8iQUS42FOqn0EOiprfbb/7YC7lZvE0A4285C+xRsV0Px0HxUKJud5NM9
4mucRhaj2D3ga9ONAVl4J/XaErwWzVZ6kd4h9Qa4gyMrTveTJo6I15gHWVwY56scQQuVmw7GGe6X
OpkrPaFx7llQiQl9UVq+cnCxUvR8wGHLnqScMTkqjSBdYIzU36ypuOnqyQ5r4jW0FTj3sb/DRS6U
i9kpxBsLYnqcKQpuBkCl8dkA69xDzGfbO+ivza8TKEosgIC+9q61T95nPEOAJyF26gvBOCun+Own
sOB6kpalbSin+gzXVIPBK8q9lFEnrAUzAitbiuo7pkDQmEZBhC//jZFRp2Y6aE5Yvkb9Nu3RVDVu
LITfDx8DVFdl4Achs4i3FbefYbQsNTW7EiLg5Ys69L4Vjh9rRDJXNFBBBt4HykioZ3K5F1QhWi1X
MBVCIgLEJfEkTQZL7+esCt3ri1nJmGGKXSCQjQGjDD/z0A2AaAXRpDk62L96ww02DOsTHzBv1R5k
VwyOWPGFM4NcmBrQ0wqnttOdVs7vw+lpsbon3Xq8viyRES5UafoAzYnjqtLhPR6aw1C3u5GKGDxW
Qi7WggQSD15U2viyWJebatCFjQYOUmp3puEY4efrC2E/lDu8ZxY4TyBBO+t6MEJm+8h5kkKMmYlt
iyBYa0ECylEq2LcAGcKIFfdVWjnSFzlrNWf6zuTmle9d5LL2XP8TMpSGAymWTeVF7zXBQyoFLDH3
x20lbCAcoYcXyz35Gdx3Q5lR13rQeTjxa7Ihmwi9CwxAbzFL71t+fGe9QXV2K3mBLytuZ9N7AHrs
9tDdARZgDxi1FamvrfkRpYCkAaqCjhHP4C8ZaRl3KSRStHycbWh0LnapU6+jpahqwj4kv/JTS1xU
MYNAqkbMlTsQRvPaWf0ENtB7UJ44YRuMtlHTn9cd67IPixhzapCLyWUwaHHcBhoYq9u9dZ885FtG
kx0jPwELOL6AUIdl1ckwq4+nHVP/QFn8/Bqg2jJGJluj/li/R8+zN27al/Am98pb7VjBkZzv41t2
Vz6M95HhFF6yF0GzVj+oocE+HqmXrQx9zBTojYOhT192dVkflni8befX63vLE2Uf4zcKYP9Y4fa2
p8iSqgl72/mzM0igQcugeho8BM8JE2lG1e9T53wmD5mtOIwUTfpCn67/BHZeeXdiFwj0Vchx5vR8
q8FenamlYeGlKYPcCmzrAxRPhmkOoe4YTfkPvY3GX/OgDFA7S1B/vW59LS4CCUtQacf81EVVBIPj
c6VqAL/12hvEb8A2J3i6rxogOorSoPQAxInb4FapFlIaRmkPdZYearMDqqkng6B2uuYsTDyG/cH7
ln98pC1gWlGW6k5tZjcdDQ8VQjz6RoIYLzLDFnuSHVFl6NKohpm8f8cgjh2Pn3u1s69/kjWHYFS1
ANNhPAVzyOdGmnhA65Th3uKlJIemTB/CgAQPaCuOdl519H3SU+kunpF3Xze8kpaB4Py3YW51rbSU
ylhBrFSCONIWdDLUzkLVgvhwnzlyG5kCsPTabqIHjZ4b0GiAFXM3ZjwOHca3RzS+23gbgIxnzHs3
Kb9dX9XaawEB5LcZ7sIk6lIsgzopjooX/5J+K0sohJHcjg31zjID12qW26mCHE8bo9f/EhYi+OTa
OhlLFNIPlF4uHq2FUusdILWoMXZvi/mYR0/DKOK+XquQ4e4DMhvSFwpoXbhzFtYTDS3IDdkyCrbW
gu6sDtacVt4rafWmN4VdxrkjRwsuyFa+66dI4LVr6Q+jtcGMBHrcYCM691pt7jCS1i8oou4Y5RtL
f6jfbP7gZWucmuE+plbPxqguBD6zJBvc+dt80P2POwzI3hBGNDS7mF7h+VLaocwBC9EVyKDFd4av
bMNN8GlxVCf5NyRE7MNw8d9E0Q98hujZonPHXbVjlyVEAd+2bfa5p0eBn4JZ90Y22htjar9KiuK2
k4Z5gpZsJiuZgSGY0IGaDCL4gOwD8b+DZU7oCQHlCw86X3XVdHTuFUCjynlbLKUbJo2jD5+KDrxY
uUjAeC2nYU8/hGoLNFyAsp1bK4sgXBKpIsiWewec2WAFir3wZbkDV8pe9aQH6fn6V10Jbmha4qrH
Wx5QG37MVMIgnh4HNXGGOscgi27eqk0w20qg9TvAjLbXra0FHcBKgDRT8drA9+ViaY14hKI4Yql+
O7kg5LUz17j7jpHau38xA7L26U6NsQB0ci1Bmxrj3KCOOrY2up0OKRPJa53IlbwYD4LA7u/j++xW
hJ5ia+A9BtL0FALRKFlBF+PcrDTGRgkQA3EMMoFX4FMp2sV1A+y1C40IQNu5g5gkMcOls5ppBZKs
+YEMgkLE2psaSS6kPRhWArcEd/jSqCzjsFXA7Tst3aZupvExzmM8XcJ42y7SNtSgQFgAr6fOhezH
dSLZsWXGTrcUlj9MRvp23W/WvuTp7+FXrHeRRC14qVmWIODHpGie2VT9ZdLCqzpB52bVGPA7KGWi
9QA3Pf9+WR2oSxfCR61m3FXWvqhl25SL3ZjM3kdFglmijdgC6IsO6Aur/pwb68okXMypAGLbDDPX
DPXhQdOqSnDK165BvBeOIJsjhJozoxc5KsQDriG6sd7GzbTFKI8b/2D8upGg9LPmnSemeN+JR2m2
xpaBB6vSvFE0ANXmMZEFSD0eHvjXxqEQjTcCgiUC0/nGtVaBEZK2U5x53/nFgfyClFa6tzz903Kn
gB0vrWxUAoWCCStJCzbyt1luIzM8DaW6w+ogqgFhptnINwA/ol0PKean607Pi6selwgoIOrtbD4P
EPvzJcpSm4ao6hPkDsDHBOEtI4QuTNvyZp/4zRMCdpj7bLIzdkVBbG2dwH0wRiG0FtEaPrfdRIoV
NqCrdVAvfwQrz6YnxjuN6o8/g0ygtkFJilCDlxBvJqtGrWC3fE+SH5hPPODFL3gDrfkjOoiMChIR
Tecv8DkAF08rTUAMKOW9maU3bVW617/U6madmOCcIixltFsAxsecxdj4wRIZ+yaUUIwAgldQDF8z
hUQPhG3g0EdPlIuEclrMag3+Tqeri40yQqBroT6w1LvrK1qLgadmONcrtAEYbBNXJyG5o+uQsazc
QgtA4YDAMX7/b8Y4J1gQHMuCwtfGInZxpFyqfe5106vy1F3Gx+vG1k4VXBqTU/jupnLJlzXL7TSm
QFh07uBKdmvH++Fb5Sc+/UKeO092cwApUVOwMfN73fRKroUGswkfZMW4C0QVrSEMSomJN4dakP2i
Tm+kKZ90E12T1IiszXVr6wtl87yQOwO6lm8nRE2xYDgECIS5sSu3OyB6bBQ3uceswu3s9wdlL7t0
C6ZawZlm3s7lPwByygbgHQyhzs9HmHkNgI5l4KE+ql2MFmtW3CVdNbUubQxwuffpEkPVHRjj2Wsy
NCttJQ0/yGTLYieCF4ghkUaj7sFf4lFNp9GcAvAtyY/5om+UEIOjSffh04imNUH0MoAqxqwN57nJ
/0i7ria3caX7i1jFHF6ZFCZossMLazxekwSYM/nrvwP5u9cSxCvUeL0Pu1Wu2laDjUaH06erKc8s
AB9cBUyXgzJ6UfqA/ZiCzIs9ZecHCikwHMyasPY9P2XTO1FKTDB6uRWCtV/6BLwsBKJDZCtd/XXu
YnIbN7RLPJnWsogKcOWhRfkY7SKMHGCjMgKi85cA5Tc1HqcCra9Dsuk+ip0eYNNi7Hb7kbiR4rIV
AdVG+6YJYpZLTwe5CN8NbMMBmTNfuxpGO+0cih69M0zVP4scNQ9F2tYPiJdQNrt+Vy5NFrIQ62Lm
ABVH4CPOdSwkre6ywdY8EwxwmZl9YHYvdXMEmrG9hI4yPhudpLhJowoibZFgLt8DKlAvsgatzSaN
9l1nPlYJ2Sqjdl/0zXOTdJsxobU7KaLn/fJRZAoDrGwo4KtAhn2ucOrM6txq6GeObAmyul2m9+sn
uvr1MDyAmT2ATVAyOBegxFHfKjOgO7NaS2HatgGmOXYVbURzImuCWAmJrSFEnYCPA4tomrK4BxN8
lyX9TZ/25WNrp5FPwcYssEjuYyExB6sVUjpGtIg4gr+Htb70BXJa1Yu7p8XYYnKP1FuZYIWqvFGm
bU4FkTSn2m95AKDiuYJY9DbPzxD71vusSpCFKWpegCmwWSIM8+WN9bXLJ1XUFeZzhKM4ZKtAEoPO
A26Nc2ZSpLZTM+K9kPfp1viRe52b3GOpue88iLgtOPM7igJoGkOdLLZEXe5cMxCy612RA1459CO4
k2rzlxFVot4mn8X+vxQgFLDgF4rpnEJaU+Va1CNPNg7Fzt7n2/gRRRsPqFdkBr54TI9735k81laH
q8L4jGUeizsn9YZlUeOyzxBZWEA0VuZeGRn8Y1+lgpd95fQAzMeadgRG6HXy41mLWgwYLq80rySN
S8q9Gr9ev7w83vy3JiYg7bi5jGSGS67IMKtUZ7jCzu8DTEqMG0DhAgsE91ha5GlBFozCrRUrWrE9
dLhYmG5DP5qziUEB+M1JsEyi67Og7skzaUcRD9DKjULjAIQDSKgwX8XfKFLabVz1kFFN034gaLxE
9TettQRenS/j4fxAZYqhAwdqmIwK79y+M2uSJDA4o7TtDj5YoCqwt+ACH1A73aqgyXB2IjQtH+39
FomGAVpKwJthQfG5SLXITERdLaDJd/ReDvIAYe02u1E29a70kyACZUQKmxddsssTZbNBmJr/vc2a
L3b1vaYkRmJDsd5r6U95fohs0Qqdy3sF9wdaFYSyazMcuoYBZnPApinaFIXjR/qgfDFIISdu0Uvy
EA6yFZne9StwaY2QCUJnRkmLhTR88DyXMzLvSQV7tGHR3VQD5jp2qSYwFC7NYh+NsXwjN4UTBIE5
99FyU85KyUJGACaJitwAAWvnGyfPZCDHAMF8QegjBeNSFEJMFcsTT2LKo2TM+GAUDlB9QL+593k2
HDPVTAQA8z5/M2vEH+7ksy0W9K5z0x31dJfcM8KsMHLzkLhib7liOeDK0kEggb4IngAuk5UsAK7A
aax7SlTpX0vsqnWBPuy9JLJbQc63JgqujHmXI2kW+9gnjrmNVViPBPJVq0n3tlLQIDMwaYT6tqhJ
ybNzHM+Vde6wnBwPjs57sULNJHPWEau3/ShRv1OVZnRJnGEp5VwXysMyyOOvlkS26gLHbJq+ZIIA
e7s0TvXlugWvKY0pDFT1cT8RPHDnO2ZyF1HTRKWK2lsU5W6cqk28CZUdQfC8cj1hQ3jvkGmCCYB3
qrRRy3yRGAidTDdTqihuacd3+dz9SuJe1E9b1QqoD0yQs5XTvL+ZwasQOceMKypa26untA7azJ4y
d6Jx8nz9CFecAErgf4Rx19MB4rwrLDwXZY7oJJe751SXX6/LECnEBXlRBisqHcgorNEbHBMrlBa/
SVvBR1rzNCB3ZChK5nP4+y6BhTMBOrR0aZfmo1tCsxeiK9mHptZxCtdtIA8fE6w/9v9CP8QpLCTS
YSKcozEi3RhphLmBeogNt49JCp6IZXJrva4FPnv1KP+IsriuhTKDS15CQQGz2e3tBCJktyPpE4pw
/1xXac0sEBcdiWIwnc7jUZcehBjZhPcI/dC7zDYe6TwJyttrqpyKUM89lt31+tyZ7MnrzLtmJqVn
JM7NsmSCXsfa3cVgAdhzVfAXmfzX0eS6bCIVcoz4IU+0jQUWuFh7R109vH5m6wr9VxD/bSrNpvpo
w8zVoZs2Ud87gZzX1UPSI+v+G1FH+ClK9WAPOj87hGSpNs4QtYCnVxqzAH24nWR9rqx8dPQASDGQ
61EKFyJjUaBi0AEFJhAN09tCa4Hg64mIZZ0r/fyWwnwqAlZkZHwgmXdTtaQZvk8lp9GmragWynkz
elkh5+6iR3SjGChpSyh37a6f4qqRO3jAUCBAoZmPJ8eoqhslwb1FqhaYjf2hd8vrdRGrxoc5ZnS7
Ef6ATuX8Q03OpFcFi+uK5H5pra+jIR0WSQ1Ye+W6pDXvB3zEfyVxbyG4nEYdTFIwiUx7dCiKkFU1
bpXE3KlOC0oVItoXvXZ6rK+uoTGFRiKfSydt3s75jKqE06FYp9XDU5uDtfe6VisJLsrFiB9BWoRc
GlM05wdIDGkE9RkcXpvpWOyjKHTyE1NZfuC/xnuwtoJityVkQ+wo9/JlAO7VGiy3lWzLnwaN7JMe
JAXXf9TaR0UCDNwGAgJULfjbZ1u9lC4oibIZC2m474qftD4M5O26mDV/wsrLaByBgOyC6YqAlCSS
q17HJIC0HQGRnyYTkCWBhfLTkb/DZLavAc0jzLzI3OtlE0POO4zgoYSghGoQv1sfMUYy2ebG7AaM
ZEswYQS6fhbP261a0B/JPP5lGeU2qgxYkB6pNKB6ad9mw0wFEc6qgrjd4MUAzQpY47VzE9JR+LQn
8Cd5w8cYKL6+14BPJs+s+GNi4K1HadvrPPNL7GsCB7MuGo8O0mTkWEB+nIueQWotSzNE64+yJwea
4psYTX4ClCCgrxZ1WwQrSaB41VOH4XIRZnHNTh0wNeD+qMCf8Y+4LINdvU9RXtbn4ZlW1WNmSQOu
BrL1upDLv3iTTqVx77msdYVtzHB1ZpsHsU524IQM5n74i0QH4CyQqcCdXvI4xTImNLsRUR5oczMP
UyugjC1LrJMsif75Cwh6TDDwor+CeihPNTdaGJrEfjYdqwIldzK/q+VLRwQF0JU7gFVsR6yZAkAN
n8JotVXlg4p9bLRNJ3ANmjvkNF+uO5JVGYzqBmVqhjRjjuYkN0TPOV0ch+18G5wHVZUeu5gGnxcB
TwKGGBNRFqpq5yK6JJKAX0EHZZ4ce9Oxtmpt9Kp/XcqKQbPKI5QAUgCwCM7xRgpcomUh87SJvpNG
sIQp5i4qDb8v5I/rotbODBVihs9DaxE1knOFtKRrY7vG3SFRtclk872xwBn272RwTzYQqErTavgu
CyU0lHKU2iXD7sLrUlaeEeDLgT+AC8T+Pd7Lgn8oTzCVif0v0fyYUOCpsiJyfD0enq4LWj0y0Ati
3Aq4fdxQ7siIni1T27DB6e77pOWoqEi5LjCBVW1OhLAfcWLLRKkyU19wZigIbGP7qwwQU2WJCIjW
peDI0J4D9Sdffh6yoU7aEmdWqLVnoMAQZ0OokOKvlPkjhguwdadPsZkJ88rm3dKbAwhc0oMuWYPA
ztaujYMayX+04V54SxqdXLXw1nRzG6Ygo7UkY59hNw84HtKX60awenIMFoj7qSl4es6/j1MldDLQ
83cbzfnVNc3bUBs/Cg3N1Oty2Hfminvg2Ib/Z1N47M+5HBoPkZGXeLuNepBzD2hyAHiwVLATMVqu
HB66Ayh3HZn9MH18Lmi0I4eWBI5gmhyf1NPGcrZWbd4h4Rc8oGsq4QUAPgKVJgyqcSqRSWvVDMgd
V20AzdCj6ikHkFRgcmvVO/bO/FcK/4F6ouqkgz4Jdk99oZFVf41rqb1LY8tqXQCZxl8q9sQfilG3
sWckLVp0KVr6yaEtFnWivoXYGe0xIKD5B0OpgMzSCaYnC6WbAqnoY7cZnShsM7L9vKWo4NZDiwL0
qggDzz+gMyV6opq4y06V9R6ITrY1+ey86W91MJinIiFiv5z7diCOiFMZ26ddSyOh0uTvUSL9uq7H
qiGeiOA+nL3MFjjkYPHY8fdgLcVtFdeh3aXvOVEfrotatUTW2IZe4Ng9ckmcONkxk2J05WAjtIx8
sysPWtUIagsrfgIooT8iOG0cY3CihmmTmePG7MBIbKlhiw06/04T7uPDocaAr2AOGOOsmquZ9B3E
KIIoX6QKO82T00qJkhB4U5T/aLZVSJkEWlf2bpU09G+0wYQjUOwMeM0j2eVWUbO0YUGJ4vjWkAfK
MAr8w+qnPxHBHZhdy92Cihm+C7HdKgr1WLTIaPW4TiRwx1WbsQKOVCght3YdaMl4TxKHep0hMOK1
+4KZMDSd0KPEH06Toh6KzjZhYVhAHMaTfQAmbjOR4Ufe1W/XrYw9oPxjBHQn8EOAOCPP5B5YNHvN
aZhhZfbQZBm25dL2UCGyn1zVKfU41Lp5fs1JnzlBCurJ50aOP9//gRvFcDC62egZoEN6boQaZipk
uQRqqB/nF3O0M2/KYIRz3369ruulgUAQoFJs7B39f54NLk6p1SUxhhaVpDd3qVm2wIYkkcAMV54p
JgaU6OwfMDdxX6+icj5oTWKieWfu+7tohwkK+qBuRZf3Uh2k5ngbUFNnwT6vDuhFGyDrDBZPGv4Y
z7d5GT1+9sTORfCq6E3bJBVEoEtgEM9M5r7xbXmZRRw7azcL88KgYAFwFfVG7hGqutm2ZxOPUDco
2M1rpX2OfRJl99rIDkbArmu1KsxW4MGRlALez+VitdO1iZHpumdNjjvnuSvZtjuJ9k6tSQHbC/J9
PESXgya5EWkyoJZ4iRyEIBaZnjGEGdQotQjiyZUqNKPpxMQzYCeXtPIIvLpmqeHEbVIMISx8fs5p
JPmNUTmgnJGzHeZdZtdBi0fQIL+0QGZ8GF7HUD9DC3GZpjxkGpmqzPAWDQtucZ2MTBIod3mK4N9D
jw/9RIANL1ZgY09vaVTEAAWCdiuZdphV98BBhp81CENGjxvRK6BqaMJxZl5iQ2ZtRpinpkq5yZ2n
eUIFNvn5eSEqhhNQzWIBHY+qAtVZM4JryPDsRfWnYnITewDCShAy8hQHCHvAmoT6LtstyRq+nHGX
Vu046dCamCVRwm4nHdJt+SSFxa6+B2zhMfGp1/q2CzCla+5qn75g8yPqifclSCIdv/JFlTwm7/yB
wS52xpgMEjuQ0PP9nhzzOfEw4i1byjzGfKf1s8ja73ZSm25lUjB+JyLOkUurPJfI7stJUGPnstJh
Cw3ug1znbqENWyOzPt0BZDIYEAqUr/iqnMUktLfbesCzWcnDbpwfygY8n03+F3Z5KoVpeqJJjRJL
B3iI4dXD4o5WFEoK9tzYInzt6oGB6pmhpFHr5c1frqPKklgMoBnvifZY6F+uW/5KJwSsy0eWUDgK
WCe75Cd6xC3AWB3KRW6LLQvegI0w1C27pd5SPJT7qlAVl+iz5TZxW/ryBJbeSVfbD2dJq10JnoMt
Nj8Y367/qDXHAloVNmOACReLVxolMSz8KXDnm7r1jfE2NUy3MQWB3LoQlhJjhBpzBSzQO1F8WWih
0AELNUcCUGOJ4nk7eIWIPflSyvkrzZmJ3Tf10kYRwtLq5wjC8TZ9VzIRw+CqEHgUwNeOwEZOSLJU
i1k4EKLoH0T7oTSNlzcCQ7l8yRDvIrFGswx5KPBd58fVOAPWVXSIBBUNA3dY9lwomyLqypvGjotQ
rg266WGgqezEArd5eQUgGZTuYAfBuqcL8LAhJ0pkZTrLtA/yUrmzLCJfvfSDkMAcIcwA9QM+pldn
6uD0sMu6wop74ISLx6xcDo5GmhCltH0WRZ9OUyEQ+G70pTEafUlXrzaalspwFn2qhLOjuLH+VGbx
5rPXiEnBNAcCXryhfKMhldImsWuoFTt9H1otHh5nRHmuAUx+9zeiMHSAsA2bi/leQJbn1CIgG3O1
pL/vm/HA9v5V6EpdF7NqCvDo/xHD3VmwZcwUO5LxfKBO65J+LDx97D4dObFj+yOEWcuJY4icVCdG
D11KDK64XRUdyFD9uK7I2o0F8xZGi1i+gybKuQzgHebBWZDu1AQ9O+zvXMiDhGt1XQo/NI6Ag7Ve
wcsJKRqGFbin0FCzWS6Z99Gn6GdBpo8IEXGAnlAKRChmPpv5Bq0Bv5PbyqvL/m3K47uG1oIHec11
nP4Kzj3p5mwvQ4z93egJj8SPM6o+0DbLlkOLsYDhvgaQLA4MIyf2Fnxl8tP1U1gzGkzCoH/E8tiL
miDc+2SME65BYQCPMUY6cDpkEhw1s7zzUAonDTgqIIOsCHr8EidGMwE7ZhEKHY1Y+TI3JnZMxIPh
6nb9zSo/H0WdC+M+qzYPuSKnCdi55NS5qxmlnuIMtmAa7dIrYmpKR3CPZwXp/0W0KtEWK+PTCn43
3XSVutUT8mZbybu5xFu9oiKA4uV3gjykKoyGE0sT+N2kpUWxCtiBVmVMdhKVbtUEwNPrtnD5mSAD
DXsV+wIxEMv3RUmJdCVbMOGczFg1s2iF6VoWGDmMYVvPnWjj3JpGWHMH7kW2P8HgY6sBUJnaiqBR
79jerNxP8SfpWHHB0X83wQjhYDASiRjnq7IxXTLsCAeIo1AQgrYUxIdLQ7y6NQVP1trJsUIQS8IU
xNecpDTJJjVKSMWg5B/6NHuZ7vgY9/+GGeS36x/pmJueXya4C0CA0OnBCg0kz+fecZyIGZEGNzbX
oyKAaSsBVn79SIxGd+WMKu4gyR8oVlCvaFME92OiBUlMk2elaJcbC4tRvHjEwmo4hcbVLQxqIZ4B
7UEhO5jKnk1PwvgfFtJYQw00pSq5uiTrfl2O6UbXYtUtRuOHLA0qYvv8p60ADDQ6VA+va8kZBxs4
UBUAuDB9BYgMxufOlWwGKTeBrx7dFitcYlNBy6Lyrovgpyl+ywDfDCviYUUmX4aqwIhS4kJg+chG
w/Ywf9l2X1Kvx94B7R89AYVBthGxm67KBJYY7EQoF5o6Pz9qzi2W59kz9AqUMG+8Isw3bMdwC4zI
TsYoxfxFNBTFl/WOep7K5J5TfbKNqTEgU94bYb4vPeoxssT8IOKQE2nHm6aSt7pVkoVp930MFj/z
Ez92o9vBczZZkP0jGjc8msHJXeBV482EakQD2zsEolP80YXjjbxRMWVGmNzb5Sby5wPV/SY4bj7A
FsbviiBP4jPE378A46To76FucbFnhkgjAfT++EHZquwiRB1mY/uZa+yHTfqcCKArfNDyWx7gefA2
7Nk5zuucPKWjU+ZFLo2jSzH+86L4tZd+n7BYzdP2yXYovU/Wan/Lw6vDlpEed56eX0Q90fVhyaBf
XagtuLu1JrTGSYQXXrUcULIDSQ7HhueHs1Fb6rum6ICUGhejDaWGDndVXEUBwaDH7YxEYCeVAK+X
Ver4qjx18Dk58dJooG85yqKbvmwKzzHbQuCHjrE5b2EnP4wHk5LMXJwoxg9jY/3lkxPapWfWbhwg
MAywo1hxRwlzUKJLu+b/WE2PbXwCpwDf28RUOxb/LAlmPKxtusjhbC3BdfcnkqCef1iD9hKNS0jQ
pQr3pLPauyEtYkF4+T/O748iXDRWJIkjAe87Am5Rv8Xb8a4H//0zFp4NoEoCq+o/1j/zD+vnX+jG
9q2BBQehJb+jV5YA0e76GPSghbQbo/LX2Fr/XBexevFBu47irgbKY9Dcnp+f1snJHLeYeYjfpY84
dlvQQDU3KJK45Q61kk/zAx9v4qlAFoOc3Hw9i8FmMUCg1Kp49r8nZQeWDkE2wqVev4WwVXEYVgf+
gi+MZz2hdg0if7duw1YzsKn6BY+nIM5cFwLyARCKYJCbBy2ZbQMoZAWbMJrOK7Nyq8V24qmdMgoE
rdo4btB/BLG/Pzky0wJ1XYVup2srZYDVew9mFT//jR2cyODsoI+KSgOrMnvz4m3hx3vryb41XTBh
7JK9sWuIQCf2mS8c0ok8zgxIMldO4zB5HXjfO5CVT/vMwar01hGk+muSMMSHSAULVS6ZEtBRlfLG
nkZXBUdBnulboEpCCoY8Oohy8TVRiIkAk8RIPwZoucq3qvVg3ZPwjpv0l6ztjRKkaooZpE4cCD4X
l7cdDRwPGRrGqC+hoc89NLpZlCC1MEa3+Zq/ZYOrYDFG69aPaWD640fd+H3qLm/OGw3F3PZr5ghS
VmBP0S9Ew5DLEsyxKjKESKOrVcMtFkLeGpK0E+jHAmPePE5lcCeZRU1PJ8zEuKPHyPqx0msfb4yN
HSaPojdq7RqfiuKOMtf1SS2JNroVuoSa42ntW7p8CPRZ/V5/zszgsh3Am81qqiFk9NT9gBIIaged
V28S3/LyW8bOT7Zmu+nuuztRR+rYu71ylvwoaRybeZexs9TcPpiDFkRg+oOxMcPmThg6c2Wg33Z5
oqd67qoWRWqBh0bCoz9S01W+mnvJ1fwazJ6m3+2lx+yJvmRPWVBsakHuKviM/JIae67lIVKgpYNq
Bk38mR6m9F/K4Bwx8lN5lmxoN47p1pzaLcgon0xJRNqxGh2fmCQPHMSDtvTKBF2KW1xsJ1y2KcgF
pMZFhxRT6qLVGIILfbEfujGGuScQF8+5a2EWN+0EByeSwLuMmqpWWsD8F4xsSOkMEvJPIlWPlof1
BkDcwu+C/Iu7xkhGizkBTgczBNrxRR7t2dXiw0B/XL/La7rA9bESILyfyZd1SbvUKbGQumD5bO7m
fUtcW7JEWf3aUwIgNBoIWFsjYzTr/CKVNJ3aBdQ6yOqbnRMaN33t2n4VLIjMZn/azDfYKy8Jie1W
U9FTuZzjbfJKp7J0lJvfa7mHDnG+X7bD1sKSp8WTb4v72JO345b6/YN5k/p/445PfwD3Hc0pyR0Z
ZFGuVg6POYldCd2M0iz+wiJBU4PJPUYHcdF+TGBHaIhDTFPJL5FmvMRZJ3qkWVLAO15Q7rC5IbTU
FH7afejzSgEVzTHJpe8Iq0KgnnZYtjaBOEC/Gbe5QKnV/PNUIhdVqWY2lUoOicYh2uRP/VMNPlcn
GMPGdBkvySxc/bLqq05FcoZa2znaUwVEsuVg0d64SULqDR7mop7EyYNQQc4856bptFSFNGkbPSbf
qpA9oU6Q/FggcWndZJ9/uX7d+UGs347l5CtyBjlMQ6/21VHkEqoevcEi5nzyyIHRkmKfgrMx3iok
ThjD8smdLRpN5wulnHwwiZx7Al3Jq0EfjwecvaTPkVf58b2+n26nW1Z2qwILwLDd4JkfrT9hHaLl
lbikxE2COIR9kwD9syfBmbBn/H9bNqpy579JSq1F1mv8Jsbgwng3jc6VMBQnh1pQgkhid13e2tv+
x8YA+DgXZ1jg213YRRrT3TL1m2wEIJem/nUpzFKvKcWu80ma1atOlEkapDhdTTf5MKegD0r2ppn1
ft5rPtXVn9clrtY0TxVjb82JSDQUMI82QKS8b9+xJ2Nj3pa74VESelXBxVH5PH8GH8RYyJCkbrA5
E8tm+qd2EwdWQHfde46ISbgORPTROF9kj3IU6cwX1aDJl6XkPldtkGZ/kgbs4npw/idZstE2mf+R
9F8LcC0VSbza/C74UNddOcbIzj9UAR+wIH9k6THWmnzv2NXv3N5XQ/umwWqvUFQTXi3MnJoG53Zo
39EaNwFLHb+qe1RKts3NsjGxIk0PSYBa3ea6hqvxBnujbPDsgOWMM/4yq+SiYu9hoj+Bmdg15G+W
HDaziBFp/b04EcSZvJLlDubWIEg5aB/NDmvgwijE2pRkWwTiAuSqEZ5IY39/esFqtTWaCdIQuLvT
+GC2tW+K1uGKhHCWnuuzEwPAMrqRE4Dkw610tJ8/u//vt6GfqMIZel1gxl0tIIVYr4oD6JaIqWbd
5E4kcEa+AKUO0DkksKe8emB7tPO7apvvxp3+o9iISLlEJsdZOFosZbPEEFeD4TgHmVSLBfTlkG9T
SVRtWnXtfzTj64FDXqhWNKNHtsjqpikfO81yU6NxQR2FLrEoFfkfNg5UDuaGELvzzANFRaSp19Bt
aMIp1EIaSLkL0AV2DZbh+MP4m9cRw2z/kcYZBgZeO9KA0NUt6lwHj5I8vrZyZnppLTtfrnsJdjnP
nkiQNQChCAAQ5szYYPr5dZoyzKRHvUS8Mm2+x5313gyyd13EaqkdtaX/qsNZoSpXRSqrODxgqW+7
yMVCd2zTmLaDZx+cX0CSHOStqG5xoRf6tKCNBlwfaGoHY5vnekn5iMxeqbAqh5ae7LRuNz4K1Fp7
QTAlgMwRuEYgH7ivtGCHMi2NBgkdeoqKnx1kyVViN/9aNa61qbFvzR4FVfC1yg/4HWV8L+D5kORw
RwmOrXxBFju41B0D1VPc9rXZWhvVb17tQKDfZUjImCrREwaTCMbz+QEjKaFqWwJBiM8WPVohCshB
ect2YYFZWJimXn4vCGMbCDCWDtYyHhJRSODn6FQII0txP0Z1mOr047pCl06diUCFFWTJCiOuPDcJ
u0k1i4zm4Fbpe08fCmATNUlUMGYf4Ow+sVUAFkqpDEXM9qicC8Fmg3kyF3wgLbHd0dE2lVVvOlDO
aYepuZ0jgadYcUzn8rj7m45TP08t5LHRmCqMdvFuAIcEdv5gJ7ZoLoJdmmvKcRZft2MdRw2EkV28
1bZ0M4btTpwTrn6okzPkjLycKqNvmE6NLL9hYs8Dh9Kv1hBlB6smZ4EkH0B6YB540s+hJxIFq8vg
GlJ+H+UA/IyG/Xrd5tZloFGKIXj4o+N9PolWVHtuh1RGw0+z78rhe4axmH8ngDNqU8JQm2pBgLI4
viSDFEf7el3C6tfAZA/MGhsAcV6cRddSbesRJCS6hB2woakNQa98cjaTLb5jLB5ADAOujMYll38u
UoTQIcVEFJHM0Chqb06c4JOKcCI4RVKn67KJiWi6fQag65LudHQtrwu5CIGYEHhMHaNQ6PHybZxo
auRpXBwk8IT6mkrcznqsQNVTFqLg7uK7MElYh4MQzgIkiY/vzQqcil0MpmxweLudk/oyukZ0Eu2D
WlXoRAyz8BML1spZnbIFYhxj9PQChMId3jj9p7KMf/N9TiQxhU8k0aa3bVpBEgGCos3elgngkUkU
o17cSO7YOIdpL7k8AipPvDxVHhH0vA666MuIRHBucuhqEPQ7MvE6td8bo3Y7FUZ43czWROh4xFCo
YVy0fKc6laS+JhbTAoUqlXzvDAGM9LJsjHM6lcB9d/CK0kkpNeLJm3YGCDdIEl/+lWDLdr6JR6/5
lT44v8i940379EH2WeFY1ABaMz1MkGGOBiEBI3Y4N4jY6kicllAyKzFcVXwxQA2voBdgO6kgRD1C
6s5eNmiLC4suA0YLQcfMPTkk0mw9xdoBrM7K38nt9LAc9I2MJbZ5QIN432y7fWG52H8YPethHgLz
nR5E6l4Gd9yP4GLWsaHYpZAQgjFX8qAH09bxzEO5Y+Td5tN1++G3HBz97YnCxzrWyWVLomFJqQSF
C2zrNfw2GN/LvQW1vCEYb6XvS9B5Bdb5Xhe75rMMND8Q5LHVCjz9QlIkWD+4YMA/bj6i+rXoKz+H
XV0XchkTsXM8kcKZ7iylBtVlSFEO9sYKy7t40wXWJvYaVtAVmM6KkQKpD3gAsOI6AL3cZV/AeCvJ
ZU29ZSRB1jF4nYxa8rQVKCWSw1noWNkSuOXBIjBvOr940b3yO16XBZufPaZY7Eew3fkmEjjlyxIC
EsRT/TijVA1nNkrSUg8byJaQ3tR3gwuu5HeWCHQbCWIFiq64tlOBfGM9dmLT7hQoCoG2sjFCtkXS
+j79kgHXxIjjE0B1gsNdMUt0uLGXFoR3jBVUO3c0YJ+toqKfqDfKqt82/wAv6ja1I9BsXQrbqsjO
E2DscykqtcoSNQvqKebky8a93uHeySJs+WW2zT4YAhBAv4AlgQvnxEyRJo0LlCl/gcs+B/az3kjo
30y214cA9O5ylr4JLvbaR4Na2JulYdrsYuqgASvMUJl55umS+SrnyV2rzqKSz9q9Rt8N0GubLfjF
gPa5Zgiwp3FuVArKd3VvoYduBMv+t/kXnsgO1x5AQGcB0merFPAAcUbRaX2FsVeTHtdD5PcM0RoH
nWs9WjfxXn+ZsGB9ucOyiF25tR7SUCR/7b6zUQe2WVGWofW5sotMNKWXJXTemn6faptCfa+iYd9P
b9fvG/NP3MvHsG4GG38BLzk/bDRFNbX0DHKKFk0KvQ6r7K5OZW+Ws0AHgPe6tFXrPK03ce4S66cr
MIZHoHj5Sl7kgN4knbeAXxJLRXx5cPOP6TX1haUM9q14JU+lcs7Ttkk6zR2qXGSXvKTb5QZFAHS/
mQ8rw1Rc6r9IlFlVDakSuNaQNAGweP7xZppkyBIydgcd7L3fjXell3v6C/bvxkE5oq82BNFXLcA0
ToqT/y5qr61dx1P53ClHtFS0aoZ8p97m9kPR/BR8xjXrPBXAHWjeN2SZNAjQo0BPPFQDbuyd9T2S
XASE3gyCLDieoHiMQ13UPl19kbA0A7ui2Qw8/nV+uKYxac2I8RksaNL3i5947av0pLv2ARfydbwR
wRdWzxL5L4YTj3wJnLjFXqJGBycfLiIq5tbsdmAZuH6cqyKwGR3OBv4adaNzjfI8H3PSouvbWB+q
/VYiOf13Arg3AWmVkbYjBMhzGShqG9gid7UWUCIW+KMD5y6JOTbFkEJEcdvsFB/NkjSQsFUBgzna
XtrbN6jxek0oBEiwV/Piap/IZWd7EsjGimSkRWQiSUif4m0WDtSzDsWsuHp5sBLkK5LAYR4nGS4l
gjsMjHaYzuSp5bVpBLhKQ4qvV4AyIj6BA6N7Y8ugA92WOTLjDSNwNBRRuqx5FYS2qGEeX1qH8yom
XvW27kHENu8Z9GTYxjtp021aAeZkzRpBUgsefralHGCl8xOV2knPTbOknjTda2C7wMKn69a4doPB
EwPMOIYvQVjOQ6HUJtdTJAmAwCHbmjGe4mJa5J/6A2vfu5CFJ0LMxYpOZxI5f9VIeaRkiQmJ2rdK
up1jQWFe9P/nomTSVGWLDTmpp6c7pZc8mcSC6PFYOeLMDoVxZBgoYIPYiW83gEqx15ZkST37tQ9k
QGhrLyLu4CY/nMiTMcJ6z0yPbSeXdN/o/FKU6awZPn6BjcE0tFUwBc1dtblt1D7u5NQrMu+YWG3Q
zFZfXLXAg8b2S6tueUj9igiTrGMxi1cejLVYZoSux+WuLtrniVTKFrLTMN46N8TPvSmUsdy6eJY8
+za/a26s1wyg29zPJaz4BYNg/ixa9MiM5OJHIMZF64Xxp/J7qOk0YjI7l1IPddadnPwCO6E23CeG
FSgtRrOdb4JrspIwsFYjAgh2FzEBe34RtXiIUzJB6egO7MZ6hlEO4rPRsepGddzIbbxJB2JQ5MrX
bPlELF8ayBK9atMZ2617kBDX1V1r/MVlORXAPXcNTRMQJEJArLxI3bNRi3Kglejk9OD4FKhps0Fx
KATQBGOhZPYm+RtJXvRUwP0u+EB8FS6uqibJNMipU+qjfA0yEsfvrVzgL1XRF+EuXtEsVOmw5c+z
FFd+ynMAtIxt8tI81Bt7VxwAMvK1jfY2qm72w7nD++NNd8pdtRGFQiJ9uZehHzIU0VV2rs2H0sD/
ALGQJyJPJ9KWe+ZIPOpROkBK5WBlfQwkQSEYVlwr950ZCBcfI7K19Zl9OO3g3HZhH0y+6RkIl1sv
CQsQL7v5y7QpMre4x3bcbbvVH8mr6J6tnyYbtsXQMyClXFCWOUrV2gRvUgUWJ4wPwGDBQyCYlVk/
zD9CuLCsoJMtGQsepm55o9KdOYqiIfYrL53iHwGcbZpzoShp9n+kXdly3DgS/CJG8ATJV159qFu3
JdkvDNke877B8+s3odldd6MZjZFnHtcbqgZYKBSqsjKxCvJgOyCAg4iih7oluPSXY/nQba/HRNFy
OA+spswoKNszqfpaAamg66JGlOircN5HtSVjRMMJEsfWs+mhNoHP+fTYAdgZwN70d5sYJGxcOmLM
g7TorQ4dImWjI4jP1i/k//71vVp52Z8Z4a4Py54qMGjACJEst06fjfpnOP8s5m0k/0lp5tQWP40K
XmdrhEYG8p9NtK3vlhuU7L7UeGCTYL4hs3d9ZesB8ff+Ee4GiSySDy0q9q66qXfyvnjU/TyIfMk3
/HHTbAo3cVt0wYt7FfHJQU3DjQJxOBRsMA+QiM2ss7QErsKoNvP4bgh7N4nfu8RyE2MRXAKrnn+y
ZO4gR1ISx5mNJffyMazeFfJ0fU+ZN1yc45O/z53juetqQ+7w9ydkWKzkamz0oBV2AFaTSIvpi7D5
VOi5c+crwV4ZPf3wFCU4xm7hmzcMTLWZ9iyFLPfJHXksAlGJ92PE/3J9v+1yIZ9CGdyoQ0SOzqcH
zSvv2oPsy1+qDeqxD+ljeCd7rZt4yn3/9A8KUGxV16xzB36iM6UA7iAM//jgMN1It+WN8W3+2vpy
UEJPuqgEZ2TdOX+vlzv9oAaui45ZtGTpZk6iQyTjcVppO72pTAelCMGrcf3D4lWM2eYPhBx3Jome
ylELLRy3d3vf2hTv1p7lq6z0jNFFsFi44EVEsU30Kl7dWtSBVNa6wy3K2Y2Ldo6aGHe51M1uARx5
lWVOSnpfKVXRG2xtUyEEgSlkTGqyjgE+80mxYe7KSStr2KJv4352F0/ezz5xtRvJn+8pxkBeInc4
lq7o6bW2xlO7nPMS0Bd3kKDAaEIk+XXb+mXzSuzZqUZFsMS16+/UEueos9KYYNKHpZraXtUEaTi4
cfx6PdasxTJw2rMbEIKYF+ygpEYbgepaghbPzyx5n5a3639/rVOA5xnUIFmfEV0Q7jsBGZ8vFnup
sh7SZtxE32zwpyiYS3bkfzBjtfo2ByOhiUI6SJAvaHYWcFgrg4EFTUG9aw/JY387Pi6o0aCwDcc3
frGpa9WboWt2FBW3V7/YiW3uiy3GZIcAzyFhgSxb/NWab3JREnk51cDYpE5scMEkHPV6CGMEk3lP
d9qW7LKd5bCpMVF+t1oaOrHEPz4TdakxhA9Lxt2AML1gSo3Zmr1/JmEt2DweYpBNcQKlSGxelAOJ
r7/qEeNPTQR396oViLVDHA2dbxD8noeNXJFCkDAxKxVxrPgGhwo0Rs/XnX7dCN7V4A4GnRlPxEUW
JqxKkY1AfMezAIHWuwZsuMJUjyUa/FUG7On/7PDI6yUv87rqYSdVJDdDjCVWY0NAon7DSKijRtOX
udDuayn3apXcRT2GXQuSOUtTi97Fq2Hk5JdwkT+p624EEgAJbp8f86raJnH7B6WK08Vyb7Sxg6wr
tOYSV8m/Sc2NYt5f/2iiJbDNPrlQyrnM6WCxzdSA6I2+xCLFklWvMADfhcoHmpkXpda6J/LSqUh7
yHKwCn1DtOlJCiX/D9ZhoBgOFS6oK/MJ+WxrY2mxB02bJu8htV/UJXm8bmJ9Jb9NcJ9CTyzJBs0Z
biaSOHG7BBag13k9Cx7Max1K3Bi/7XCfpO+0CBBXLKUK6ZemN3yk3ruxKP2EjkFUjRA2to0beewO
amcdZtLgtWFXHil7GRDJLtAq+gdlptNfxJzoxEkISVNG/onXTnwscssrBrRPS1VQFBHtL/v3Eyuj
GVdWv7AgJftj1/tl8RqGicBPVhOZk83lLualpLpayDCiTCQYhzcF0pdVsh0xcXXdW1YNgfgOCGym
AGxye0aTSA/tKkxcucvdRe/3enE3zMZDnGYCS6v7dmKJ27csQSGJUFgaGq/vFzdJv8yjaDnrN/CJ
FX7jbLA7Zzmya0z7bWpMiS4Quk/BBSdqHYs2jks1QRBCp8nAcvIK9Gw+VpfknpJYC9iDO0JuQlPS
RGK5K6sDeArZIGgrcX0BhHfue1VXsbcK5LWGQvVtTBuMmaNkr40NSc3ozYDWgwzCTO+6i6xUEdCu
RKzSDAtJIsLWudWIhsA4gmsXbSjlLfzVb5rKLXFvvjTuc4inymbCg7T5OXvmnmLoAbm20QAvED3Z
P6//kksXOv8hXApXoM39oTDnRt1jkjzQ4Wcm/3XdxMr799wGl8JVWdPgOW5isfsE74gnC8qXADbe
fS+OaDA8DXs3ZRPXxnv6kB8TQcJ/6VTMONPWgHYwo4g732nw9NOqskmDk/hIugX6GrpTZ3+lhuA6
XQne0BsEWAe6A+CMhSLtuaF0hn6wYUsNQDv2G3mfjwn40BiP4Xjon4cj2YrbJSudb4zIgFQe/WAY
v2DzXJKuH8apalFZmH0TcDVrF23CHbPK6P3QEXBHMXnipc/gUgcDOnAJHyov3JGZ83qgyjzkSJTh
s9phcVIIEYAwGrVX33LK6B8MAK+8q5hRNL0RUFHBMbntjUBRVFalnLutJ7t0F83HPGBkBIrf6jfp
XvgaYCfwIteE5As80wa1II+jyRQw3C2AqbrWcX5hRGZlYO06z94sYIpEeQp4TimAEpt7/bCwy4Ez
y3RGVKB4mNYw32gfRzMbzBKNtyUHy7xpxJswikXDNCubCQwgRGhBlmiAUtrmTn23aABxEyQa497a
sKdOfcMgSQY6uH/ACIPZqlNj3PGXRiNW6hiJZphkfj57mSqCN66dPYbIgX42hh+AfeIO+Twq0GNU
weKq3WWPtL8Z/8qOtmt/q0CeeCi8sXMH4oLVVYQ9XAkuZ3a5qx7TFottLKBZ1LsfalF6xHycALRK
R1FmyBZw7hbQd4ZT4Mb4OOzcHVyXVjg3OhbY+Q2UIMFUwQAuxUF6iLeqkwjn7S/dEKKGEAr/u950
wUsjlZC46a2ocJX+dVRfCPS8P+vnuHaBGoZIHW5etDXOo2XUD0o2d7jUSNESP2wxYjr1/bj5Ayvo
ceBtYNtMc+bcigTOaBvg0MadinoL0leWQIP56LoRYQrBvbGndm4zKCA0rh4b+ywf96maeOE0B3Ma
epI0/xzlcR8xvYNQ/XR+zsYjNQRjgBNAVsQtMCswWNhVbDgAUTe2n3PMZCjD9voCV+P9iRHO+UpI
ec2o8+SuKofBFN+oUrVVQWhx3colqwQUFRi6wwAOGiGXj/BTKEGkzEps0JqVO9MAwiL16tcBg9Uv
elDve5yroyQqHfOODoQDzCJDgJcAb8RPV8/L2JuQvU2d4lf3LqH4/5AH1n3dOsrsJF+Nl+Vb2ziy
CBTHxw1mFU0IIAjxH4bOuPibAYtn2p2cYGi3ehx7NXfaMH6c5Oa2pyK6LP7rAdEOmTSwidsojhMU
aM7PQC/HvTYtSQGFQ+jPydrPLrIPeisS3bj4fEB+I/MBSBoCZhg35BVXC+iTWk04gYL3rf81vscu
8h8wFOWvY2Duk7d6I5oPuPx0sIZuAZqYqPzDZ7iFVYMxY5Ykd0yI3jkmib610yfVWBhvGmxAiotB
PlHU5Y62CRlUuuSw0eqKWxbHQp0cZfoq8Hw+1+CtcAlVWmvt1C6w0u2pl94PqgN9p7fxFrBvwL3T
2bGeytvQcnSALwRp66V3nC+QS6vaUo6ncIZplHGyyCnnedrkGIItMM+nEcERX/9iv3eTu6YTbWzr
Wocxoz5q8vd0FtQRRH+f/ftJHUE24jkB1zY8Yrmny2MrC65h0d/noq0J/dZcb/D38xk08c1trYmU
mEUWuMPamNPUkBYWICMfO5M6PYzKIrgURd7G/v1klxroMU4d+wpS+XWUxoNNvmrp4MkFEOKxqEUm
8i8u0lnpDIIWGcaSothoZN+MEC3DSI/gBLE/c5of8SeIiwWxrS+yLM1gfjmoe9kHdyng9ZkzYaiM
dQEZONH6jgTQ+h55IglhwTfj+waQnpFoN8A2TWwfr0MnjEQobcHy+F5BXdCC6hH7ZKCldcDQcEMg
SYlmxmNkLdtRp73bTdWTYFMvb6mz2PDxijhxlBqTbMWiY2EjMJdgGqc7hpa1I0fHDAG0iED66ab7
yPuXPsNj23QzycFlwA5BeVN21Z7E92VYC87yqmOCqQP4RpBaQJn1/BQMU29KuQkjoyk7xmy7stw5
WvnJIv6HXxo20k9gZ22Nn2DXQhWggw74STl+KEnohrqIA2n1I51Y4GJq2CzQP9U0BHBtbG7TArxO
ZX9DpHjeKp0i2LRVVwezCXSvACC64AAZSa520YTloOAuOWEPUY9+jEWHmV2qF4f5xAp3mJvWrvJ2
gBWi5dYbtDrAxTdRU7pR+yx+iMMFamXmWN9UeqqiAG5X23pR5+117/9o3l/5FfwwYDmMlS717NNt
KoCYdsvBDoD0wSMyGL9IfuPV79FzaqFwxeCwiRePO0ngPas++nsj+OGMCOT/KBHg26aVtWuzuzjr
dlkYXF/oxeP5w0dPrHApQNw1IW1aLHQI4vvxl/2jetS2kFe6tZ7S27xz5udWOPa45khgdsH7D+wX
mDHjbtIwnM20zJEsZmS+SbNMcedI+yyggC0MzRQFRT/w1YCd8/yIayMlaVuw+DUYGDsB/6iqOuM0
CTZw7QSemuHuU7JIC/q4WEuayk5jpZ4FUFFBa4gui3T7VrftZEXcbdpEKgjBQYoAhcXuXUnpfUxD
wfS9yAR3+CSMOQ5Tg03ry0J26xaaVJZFPYHPreUgJ3vGqxGUyqBMYcXuTC8enPwePNI+RrqUm8Il
Xv5iG0F1n/q2l7WO+njdtmCBfMGf9qpVGRlMNxJ57sJsZ7bKp00g3Fs2VKlA/w45Z87xqmLRUCPN
QfloZ9HXuN1UVS29fXYZsAGBRZD9gDgdFMLnzl3ZoRJpBDbw6PtWaNO7LfpIlxt1boFztoEmfdWE
sFB2kbGxk1ZxpGKyBafngnoAJDioJFugCbQ0FcGAM0NVUqm9ZMTgp7b2QP8oIPdp/clXB1fdirB4
F5VP3hrn3nVvNGZjw9roDt50WEBkBXsf2j+RJ4sZbdnT7fwWweoAD8O4lkx0cFqdf6ahyJoI/4/Y
ycFbhB1Mg/+KpPROuxEWrUXWuIekgSqQFaNoDJakZDs9AZaKkcjRGx5VIcvZZdTDKApTgcG8FoHo
PBfBM1JYRkNkTJGaUugt7UCcsTX7bVIbysaSW1OQejA34DcSlRpIo0NQiOk7n29kYvXyYjewJ0fx
Y1sUX9uKKl6LXEeZ0OtoGgU6n5i5uH7KLqCF8Bf0cFEJ1VELQKrI+QtZiiqdJhqD6rTLtuZyG87Q
tMiD2PsBaYRnTPrV1c3ifwy2C/KglfN3atrkXEevxxqZPUxTxTqwx4xZCd7LK1c/Wx0KbsBnYJEm
5y+tVrdjHE0w4Y2+NX2pIdVkgoZjeik6gMfK2wmBORDBxtYX9tsql3C0i2ougz3ixNOydUhFGkf+
LvhuLO3l3AUrs0A2giYHkDjcd6swyGGRYYidGeecTWtB/+qJ0UeYoE2UX0WDi2tx5dQej7Na5gxd
zh72qGchVjqMTRntFa/Gs2kjRmVegNX+9sv/r49Hveh6V6qpAnvkaLxBRZIxBAxO9Wb9UA/6NgmE
DDGXNzZzld8GuY9WtL1sthEMdr78ix6SLUSY9ritd+F2cfPbdNs8FU+SJ8p41q6HM7vc+8ayFyUv
KZwl3xWPbPL0x+LWt8MmErbeRCvkIgwNuygkqE84hQRh6zKab/Mx6Kx4Vypgxy9VUd1gJYIajEEJ
skIQvYPG+3lEAyMvjYsKhy+Tc/NeKuIdHeTOzWQ1D9D8E0STy7cEvt+JNe6o96palSlUDZCVGtCu
qdskuc/izHiMhizzrp++1QN+YovzlS7uM2MoWFhRJnDSwBvJy3UL624BNA9uA5S2AeA437zcLue2
CBEc0127K3yocXqDH7lFULp/5oIntjjHAE1HMpRxjw+V7hgCJg6ANLc2clB5n++8fRzsE2PcvTou
VCGVyRam5z+I5iDDfxfsHdv+k9gIDkodyRbQAvA5ND14KYHUzhs61TKYEhbL3nalLHuKWX4hGc0U
T+9i4ynU2iXF/Lw9FG4IiPFD2xrJYy6PRAriyjCerv8izl/YDyJMSBvUZCgqoFl3/jHtLA4nZWoh
oAwugi9ZMoyeIpWiFz13vi+scIkmUQmNUEmrnFiCMGJsfSul8GthDY9FHWOmdxGJaa6vCurgTIec
KZOer6rPZr2r5MJwET/cnjZOJ329vm98doIloW3FvJ8lzgANcCbwVcreMDH0w6jzzSfpTnel12if
YQSpvI1vR491h8ujaBiTi1x/m2VqIpgrBzMF/73CUuuksa9qJ0y3SqQCvPQlysBIoNefbM8xS0j6
FMRITCGDj4bzjFjtANc3MoK+9+SBorV56L4wTQhGgQORhPrbP7haL4/HuU3OT5o2aToph9T2hJn3
yC2TvveXWvpRQIy3pHIGVEZfPcrzaLhtBPaatm0TNxmibz2aJw/Xv/DKTp+tn0tjqNJDYZtg/VW6
n/V8k1BI9Q79JhKS0gss8djqucX2m8wSOlCDo7rLs/09lTzle7IpdvQ2NxzlSwTNWaEzcRcT/4k1
7mKaoiQZ9AyGSTh6hU6+hqns5kv6en0nRWa4O8lURzKDOQMTM3ns5el4M6XhLbWFaEnunXKxHO5I
SnMT152G5bBxxGo/3Ktux1qhnmE4XcBof1q3PuqP9CjiCOCz+Q/T0MFmfV6EUVTXzgOOhXlA4CSh
7bzYTnuoblnSm/wVQUzX2CgupFAf5O0nc3lmE7NIBK0GgMEg9Mwd0LCNmrlSUOxS4tJpkc7T6vH6
h7sM2+cWuOMIHa5sUNvccqf5vpMXxxg7p9YM14CcT1KLvh8PVvxYEIqSmIwG2gaBm3NHApnvdp5n
C+STVe5Ukp892g4B48VuuBn2yXN9C/ZJ4M7oC8ZqxPWJlWMIDmfIjTPqL3QnuNV2eaNqUaYgoj/N
fnWLB9mxcNVn82ECKyIkDXaetBNNg19eVKAIxuAG6H8gpo4qxbnfpONIFLw0a6dbJKeKgY8U8avy
ujcfu3pqglsWNQ1U7VEqAw0PKBHwIBv9aZf4sVduIRHvhFvpofzQcdOer3sPPx91YZmLoH1ZRtpY
YEMpcIP6UX/QHxm+RPcxqofZLL/2m8qh6DW5bPryD27K0629KP8YSlSEKazrReQ01XNfPNnLlyoU
5agr0Y1lcwqyAYh2g1P6/BOq2ti3A2jjHJpNgx+XqfRgF23oz1kkKnfzT8+/d/S3Lb522xRlK6Pf
gh0NyIaxFyRIvyFG5Zob/VBvPtkE+a858HYCps0A08x7T7qQeaQhxoQjWGZi2S1HYBSUCkUgzb3u
KKsHz0CKgZKBilIIdwg0TOlK6aBbbpkNwdLcAf227elWQQZ83dDap8JsICpZyGuASuMMEXAI5G2K
eBbJtTc2ql9JN5bsXzeythqMe+m6brO8mqfwMzITe1koplvad0X+QuLMsdv3hgqaBfwz7OPjsDo3
AhVaghdEErMBG0qE0DFAmsK0nGQfHuaABJn6eb5TZoxJ0qNMDNAlqlbc1arR0ZwSq6udZJajTaXr
f9FRw7FSxzcCCoDg+hZefid4ArDVCuj0UD/iW1TSAMLutkbP1ipSPP/fOtPw9HHw/sQK0/9DJg3g
KufdVAFWsG1MCHEpsWuN1TvIzED2O/y4bob9mfMnHxZDoFnOAOoqEDjnh8iowqLUJFCvqXoVO7UM
dkVd/2RBA9/n3AgX5KtBs/PJxFqiHGSfk1y40uLpoAa3plbUJBYtiAt4VpbWGMjCgqC2+qSEpjeZ
okB3eYawHMZ2BaJznFO+xBaFaoLqT9lAUVim71SL+u0wdymFnkc+AWqchxjI+oPPdGKSS1LriFKr
zECqFZmmZ6DOTMpPRx+2KBBZWThHILfmLAx2mclaZoTQYoRr91kGXJ48eKS2fl1fyvru/TbEHVYy
0lIecx3HB2QMblOqitNrpHBb2SqdflBMwdat2UOGoWDEFcV6jLuee7gpx0Yxy3A+q6D3tYaJeFul
hmspftWG3R/sIgoVQJpDOAToQ+44QSIilzGHKrmLTSsQUc4ee1mEoTULDK25OZpGEJZEaEAYZ6s+
ufzwP9qpHEqhC8aPXaLLQZ0ob9c/lMgEtxYUdu1StmEinaS7RguMOX78dxa4T6MCc50paiy5aaXJ
4EhIn7W63v07G1w8aOfBboolgm5gm/om6W8zE1Dof2WDT+bkBL1xq4KNxpxBghZpD1YXCwDdq278
+4PzkI80spfIZOswCmOTGKXT9NIDtfxCJHUn+OwGFwgUpIuJ2sDQWPXPRooeDO4nzfuTHUOJ0WYB
R+FJ142aRgkIMiWX0FaDrniyS2sQr183snZRox/4fyNspSdnBPXIorBSGGnb6o0okSd19XvTfJIb
7ON2OzXDfsaJGSZ4odXF1Dihob6k6RLQfBA48epK0E+VTYKmPtgczk2URWSTKpcbh06VVy1fbKvZ
amQIPr9fKNrpbG5AAQKOOyrl0g05qCsk1zYhHB4tTqd1ICAQYjJZhOdzjhM7fEUJtHGk65QOq/Gm
yuknpuwJPTvqqIoXdx/y02zkshac0pWcFLeADtUGnSG2MRR+vovQJKmAeceHyohCoYQkGfPiKOUi
lY5qxMP3urcyE6QArVU7egnqPIxqtJuikzC5o+WktUQ/iMOzMc9B7xhTUBh1wa0rcxHWRvalS7UE
ak5QtgAXv9d3LEeWb0TjSHwX8sISt/QpbgAFnaIIteA6cRiZUgEV0PHNZlOkgdAc80fuC58tjPOk
arAXtZaxsOhd/TW/syk5yM0c8Jo295GrY+JRBA29DI/gJMdTEFMGrBzJC3MndVYAbJGB26dAt1P5
Hts/ErWDcpegR3K5slM7IMA896E27mfwRGqJZxu1P+jznd3an753z01whabGns2Fgo0W4SoOxqT5
Fg3G6/WTvroKG2S3eF+YykWdvmvTvh86GbuVlxttCO/MdhYEk5WiIzwaAnuoPaB+hNfF+U6hg5mB
52FMvOQXgRKsuZ3/yu/ioAuIY4Ni655sUbUSDTCuLOzMKJdcjlZSqnj2YcoKBG/UfB4K0agCP86C
o3S+LvYTTsK91dm0m0yYQFsWjamPwxQ5j9Tpehc2XTHtPjst56cJFi1WgGBTcRiFOrdIo5agfAut
MXmfgNScQiuz32WBCKqwtnd4AsIdwKerXshEoZY7mVSVSg/IfBD2qk3vkY4I8lYW0vi1AOqOit7H
iDvP15tY1VBlloXzQ37I5JhVnZOA3KHR38dW0CO6vDRREIDAIyRQIKcGefTzbUtbQHTQjIEGkH2b
5KkzFpZji0Ld2rfBVC5AXGDfBZ0/i0sn3oAiYl7Z45B4+qbdMYo6bbP4YlDV6rc5McPdFFKBz6VB
ts1r6FK8GPJM9opui27mdStA/OLtYgJDyGUy9ZAYYPM2E28ZLfCVDeHWGpJf10PPSt0VnwUIsf8Z
4XYMoqHyOA5YChuHr6F0F3vamxEkaE6WwOT8CpEAjIkD4tHmqXbDR5GQKfv7Fx7I2KLxyQwZtNXn
X8zsMnxI9sXkRfeiKHF6+cmUN5byeH2hK5uJqMfg02D9MhEFz+1MutVkFnhhPJNs0opBPv/AAOvp
AHoDegqUIs4NlIWlIyvBQtKeqbL6jSTiLGZZAbdVxokFHogiaZmcaD0sVAtKeNqkelEZb83Z8MpM
e6l10FP1nffZbUOSBuILNrrHKOW5YDdD4yShbYxk3SD3iS4d48q/bmGl53BugruZFrte6rBJIk8r
70rcS+AtH+6MV+iG3xE0yG7tY3xrAe1z0GMfVPbb6+Yvw9K5dS4sGVKHJnI6N04P+Iinod3jFrNu
OlGbiV4mKxX5c1vMR0+iU2bNZFhmbOZg7ppf/QtDU1eAn2nd4+ipXuyLwuFaonn2+Tivn1GrgFAm
LI5uctug0zjdkOcf1a7y8m+xAKV4eZcgfZYVYsFdAMPkT5heZmVKDexkpzw3kVzdxLViex3+c/TM
6PZRXMyb6x/v8lAzkxj5/BCgtXmMeG1OUQtioMaZQ2BjmkVH1cL8g9rOmRHOP61paiU7XRqn6Jb3
whh8u1BFs+n8FMvfLwKM67BhYxs0FtyHyppYQ70xxDMfghESwpMXPdCnGtDgxD0cwI+guRCK1J3Q
77eVh2xDcAxW8kNs5ckP4O6BORut1izxRhj39lP6HEWgkscQma9s0nf6Ut+qjpgdd+XsndnkYj9K
3P0iUSzaMB6VZXQ17bkXqyJchs3zlbF/Pzl1StFCEKplVgC+aZ+X0Alfir1q+cDudcd2OwfQJqy3
GUVlDWr0ojO4vkgLc88YAYLKK/dlBzk1OzOD+2jGpDqRZGBfi/ggSZbg/F0eBjxggcFk2CyNFQzO
12nXoWyh9ZJ4hSm7Xf88k5+fPW3nBrhQSacyzewK94/RlYovVXPhTVmzBP/OChckmzYGzuzjlrNf
I/JcAWVy3cBaynO2UdwXqfAMixsV6xj3HWa5GxdabjmwOniGAy6+zC6KEYci9pVfLXHINhKDZVc/
FZM3RHdPxcAht0Z9ogtqDfgFrQfwwuCFjVt6GEjyJlftXfqu+YW4CnDpiPh8aJBACpTJr/EQEIjv
TKNSJzWUHK3Yld1+cXKPgbTywgfnpEMfC69bhHDd1bWemOWOX5tn5kQSMG3YJvgLrdwJy53ggzLH
4xMjRg0GWSTGlM8/LZIcB4KGeJG1nhJY7+Oxjp0QVEeQmfIGrHJyPw+nwbsTtUyEL9sGOwnnQnNf
oLNh4zFjzJLXYBBPifzri7qMWucWuHhsgw0C4wBD5fXdl5neThTykVPidAb6F3XpDongKl0px8Eg
wdsMPVsokvGs2+jY007TkwpPJ7IvMFhYgCoqfWQy4SICuZW05EOpBWBBNGwZHuk8VBU074wGkgNI
S2RQJDONlunGBDABbMJ46QiWtuaBrN2kIYlFa4YXXF+01C7xLK08SsZnbOpbHn6+XYcFnZjgvhYp
bTpZept7uEc3FN+pBlh3mUVQ1ZUjbMpoC0PxFhAuhI7zfTMqCxxpnZ558RxoeuaEoQb2u0zgeiv7
xaBN+DaoFEEllVtMNY7dDGR45hVQd6n7v9T513XfXl3GiQHu3p+a1qyLpAQUvG736VzsQcoqxffX
jaxVhvCcRPMPfIFIrD6ugZN7vwNIIVQgu+SBJxgCe3aQBtIjuaeO/KYB3Aegr/TzusnVjbPByAQx
Rljmm0JqU7eKvMS1l8TpXRXmvtTb2+smVvI0ViIEBAF1FPRPebSylPeSncd1hShOpb3q2oGyJffk
DgTIh3jxZa8IosDwrltd+2B41TLSGCBvgCY+9zvUjuUJ7/fUk1GLX8xjpYLq0RDUcleeR1gahJVZ
CIeOPN9Wicw+tu0ZVmY3adw4/KjlhR7kQshNvKXH3BURIq/v5olJbmGJbRlIamAyrxwl0DwGNjM8
63lwUxDVfsyLozXefRfhwFbXikAL+CDa+yCv46oFA8kMOW3jxqOeYTsJJtVCLwyKg+zJAVL9vSgG
sjPLXZGQgP+/Pb52oBrtkEpGVHgm1HLqasT7tnQGAl0RSAJdd5bVgwe5eQ3kQlB6hdOce0u3qHqT
JXrqDUH3ohzwKfEN8TTbdTu2pZ9m9mA1YBQUQasFsTi4DT9kMi2jaSGgQPRoiQ9F1fkDVQVjjSuF
ReBL4JWQ5bUwjcHVQSZGawwEVfHfwqLk94G0KQLhzbh20ix0ABhKUGMYoPO9gyDB0CaDBhGvL0sw
+8OuvkO51HA7z2TU9AlYUdqAjqJPtpJBmadmuYuFGtUCZjSYHd34eYKm0ga/AByV9rGGepkzb0Uy
36snDzgnNJsRKTFPwp28XooZRQ+iM8Nfh9Mu2tNtGAxQ+FDcLIWbWIrbK64I6Ln2HUEwigDKxmIt
/lLQJSNt6aKknqaDpt6afHmEHiWFvoZVeVE7RA6h+b4Uyg1c9hbB+waKAzB7YYATInXn37XRxqlr
lyn38t3k6RhmZr1FxRcf9NXTB1sogJugWcQZPLcUI9GRhxSfkgbDGz0At/gQAdY+uZrlauCoFesg
r/oskOVgibCQ0fHXXjIAJTQ2BjymLL1MPtB+91kCvY8jbp3Y4M5FIqkAXeUKSLTT/TiAEVrvnCUT
9avWV2IBJomeO8b2ua+UzUmeZxFFVCbQpjYo+Uli0zeVJBVcqB8KmXw8tqHah6o+PtWF+2ekSVLZ
GsF5Cc4eIvndrx4Un/q72btMthGY1mP41XaTnbmfNuih6hCyzhA+azCYfJLL9GNvT38Ll+/Fs5LY
egyPWQbqG3MOyULzVXAnrDxnwNmMVhNkzBDceKBrWGTAPicfAUZl0qSSRxW33hqPho/J98HBjBBm
r1Bj6m4MyTGer5tfu/1OrXPBJhlSQx4kNfX0tHUVow6UQQec4lstLBauFPJQ/Qe/3kebi+FRz49f
VtfSiMBWe9aEUdgFsOvquOzyQL1ng8aLa+4xlCAH0FgPxtfUFWVqHxfEhWOd2OeOP3jFLQSaofbU
DSL5Aeq23rStd/0to/mjjnScfK11FlTS+7vazTeVcNRk5RCxSW7AwJF7o/nPuVMJliNLGcPWyZtj
aB+k9CltRKkiO+7cKhkokiltKshHeXda6jykQwh8gb7RgtJbbrQGA/GTqwfqVtWE9BAr/nNmjvMf
sFKS0VDz1FMHE4LZiqeBMt7uvjXt1+uOyjNFs7OIHBtPPJAlooHJIxatXC5Lm8XSFDwUuRf5WhC7
yisGTPUn4uhBEWC4rPaK79ftrrxcLAZDx5tFB4Mt34WjvT6kmOHFHFJ5P+S1r4qp39ZNIAjgPyBs
+AufFBVooVlWyEg2UAiNj9Vtvxm22SHvAjncS5vcjwIpuL6wtVIDhMBBL2AAxo/hS+481rTIeluN
Gi8c0o2C6cc06Q6xpfmN9lePgnokT0e1lnyt0jZjWDlDJ5KiWzsPjNoIzIzQhAXB7XlEWMLRIGWV
N15hP8W4GnsgbEVYsZVbH+Sh7H2GxGaFPt1q4kzXCOLrRwkMHPSRM5VOuJPAgm3u1XBTeOVGOMl2
mdUwylLwpsBhIfnL06ZJFQHUn+L59D/JgWhnb1In80TtiUvnOTfEXcxyVIyGNOIAKoRCEaLwgJN/
+bSnMBsgf8N7zEAbhk8xMn0ZMEybQtLRBe7M0/3Ib1/B6mlvpk29Eb3IVpdkI8OHsif8kndMnYSG
1vUsE60G1wxHp24EtGQrJT2s6MQEdxeUkQKAdQET4RGC61vpsZKcyTX2Gka4WhEN0cpJs2XsGmIW
nkkmkutzP6eZLDXVgG/EZoAJcYoHRhA04+A59Cguol8eKybfxZ5dyDqhtM7F5Fq1OyWqVWgIJcZG
rgsfgJIf2FQR1v8y9p/bYf9+UkZSiwUyAlA88zK9lhzNnt4ju3FnqphBpo+CcHX5PIExSwXlOxII
YGS4PazTGMTL2sxeRXTXAL8yBvFW7Hss6J1fnzCDeiV4GSBkgzr2+ZqyehjLvO8LLwGpYttavm6/
tWRfAU4gkXJz/WCtfSgC6gzwATFwJY9ghmZtYUe9UXshZHLbyAGVqdU0zueNsPEfG40vA3QJ3Mbl
c51TO8e92bWZp/ejT8LQoUJiRV4QBPczHiGgF0K0U9n0KReIElqpibmgbhN+w3hbstXdcXbkffxM
ATeSXBMPdV+9K6JNtlv81EG2rh6yQESpvPJ6Pv8ZLLicOKVkjwrmQ/AzWE9zfFG87NuwpQ5jUJU2
mp/7SVC9Xt/hlZIVYFs4cMjtELMwf3puUx7svrLkJfWq2YkeE2i4pkFyHNySOCCB+wft4ZWTZ6r/
Ye3KduTGke0XCdBCUdKrpFRm1uJaXa6uF8Eu29r3hZK+/h5W90xnUrrJrr4XGGAwqIEjSQWDwYgT
5wAtxpmdUba3hIvTzAlmbGcU1SnFVCFcpmx+FA1o6NinO6coHCEKYwIPIkor6E5PB6UhM9oRiYMd
ReZaGrIBPH6ihBN3akKsv5mjGZmW0iL7uaufOX3TR3cqQUmHv8g//6I7W9DHxXDiHhOYxkEKggUt
dbwbFbABObNs3nsr5cCSUGVAYoGxK1GxpQwLO6sKgGa0u+6F4J0RP0HmHrobyh4YmiDyZTWjjeB4
ZlBwwCJsoOyMeREfkyqHpL3Rhy91mN1MAAcpDsGHMz2njiRuzwPH+sP9vUrhmtGRPNIME/t+2H83
h6dRXTyi3KXWXs++dlnsXz5kG89H/uX+NifcNgXRo4xFf3XGAGFEEQJvfz/07RvMAYJtDxWAyM+e
dUjRFnd25NpvSS+JpXwfhSVjJhXCWLxMhj6xsOSeNlptmmnsD8w4LiT6jk7n4fI6t5IFAMDRbqTo
mnGG0fNgErO4gUyUA4qHxK2+85JH9Ut7pK7mgcpMDsLYWhJE+vBQxNaiwyCEErWnLQktNNzjtPBy
BnYCGSHB5opOTHwQFpycuaGecmooMNH7A2i0D8uB+sZD8szFWkKvkWygZEEffnRijWI4WQGrfuJP
TXadWsNudqQyjquYBVwwRzlj1zhgV2xy63aWxKgmJP4cg5yNQM/kkAIuUO8s5jughJVfa7yKfuZ5
HxaBRUY+zHtbQpVdLZFeztBbQOeAvQwYisAQ5w7PFzfdyV4U6+/FbaHZDQUoqqGMINzkCgoIWbRU
qKi3x/JZ8/kMhv48z4F5Zf6TIYzVbSbY41/05IvVtOiZqcFe8lK9YMjmSxkA8P9FK9zkOIBuZNqP
b/WtzE/W1EMfZjHxi6wS6FGxUhIpIavKnCMVkClk4E94qY8QhwPBHmRMH6FANYMfHHRcE1Q7ZNfQ
1pIBy0CEhPwVkjJhOqOi/EUVw3afqF4S/a6h/2CGIKOWKZ98nF/RcUA5gA9qoZsHed3zzV2qtNIg
O/UnoOB2eV8Cfae50w9+yya3PKyYL+XV7P6W9RNWyS22lz+7beCn8RARCydprXVWORVI88h4wPS9
R1JwsIbS6LJlh9M4AUPmYE5ErLE3aRODDDeFt76WR823rtEy9CvP4TWv1udtNeXzdWGsjUBOA1ku
KhdQ1zjf1Emto3rQsTancfzWemhC4l2+BjZXdWJBOBNOnpgZUIe4XJmqu6HK7mwlPzSGWkkMrZ/C
H2tBlQJpu4GsUrC0zIUCueca+weC8GwX3yV75W3xaBBfhYvk/txe1d+2+N9PTzpo2cfZxr51TvVV
SYlPc+deBwhFsiiZHSFXGBet6/IBa5rrn5rzBrFb1wb/0+VPtH5q8J1DURJ4DVB7gfHufDVFmjW0
6JDmtT7vXHVe0bjRL+NL71LNb1DGRg3ZcjMZ6nZzcX+bFdlL9GzMFYxGJpAhe17KxrPsb4YiO71b
AcoEbgzXCuYrUHY9X1unAVAzhvwOMJi3hF/DLHGt3gj65tflXVw9uLGJJ4bEGcvW0JNYD+HodYi8
CpXKfTwDYhvxJqeZPxh2/XjZ4Co/+DBog64PNxuxxDaESYcSFAVYWTe/kfIxUZ8u//vr16BgQHhw
222GgR7ACf0SNVMfGK790gN0Z+xphUdNcSfn/dxcEmrToOAAFAUItfOPRea+GciElKdqASTMdgUs
X17U6oHB13RiQT+3UJo6KgYmRv1GXcvTA7Grvn00jbTUYHN2rN1chSV5nMd4VOD+qEOQfRmrcRZc
/h2bbnnyO4zz30EafeqqbEK22r3GVnylzUlA0P9vDdlIwtYpO12xGBbTRQvJBEuqNmlBNkaPueaU
gV73n31iC1vLf8hJTNToNC7MgT+is+Dm+WvnvF3eM9lKhGCopIbSZeBC91OIrBW6X5gvIZVF9m2v
P/ky/JyfLMPI4oR0UYsr8Yntui/8Cs4g8IcBKQB33H+gHMpdTkxsTj+QcMyoHQ9OUiKFAjr+fd6V
EGRFZ7oHPbLuA8EmK0pv7yKYWimqIRDVFM5YbLQt0xh2sSIVoEG2qw0/Ov3H5U+1eaWAVvq/VoRz
BlolJBythlmsJ/vBCIrdABn6A1erMbxx3zzzR65sZdufDiVVRwdtA6Y3hZ0co0rvmgo7ubyPvvJa
4tMl+/Y3T71tPvvqX17kZrTC0wlMbTC2Ap2yuMpLrcBTRkmIm2e3iSopTPwvC/rbguDxhtlnjE6w
0PrD7/o4vy3XnKcNQA8uYwNnlKXzH0WqlTOerEnw/tEinRGOKE6oV+i6guNZ2yto9+A7Hi9v3mYg
PjEkfKtlSGc6x1iaeoXO1dV4aHeYQJFy469LWDwqndgR7n/N7M0hpwh/+uxpZFeDoXg6aI9m57L3
nLrqDReMqSTuL/EMMbOpylrLjRDP6ml4MkAgvLBc4nubp/jvZYljUWnU5WDewvlqY1yVKUnukNxf
O210f/kzbd5TJ3aEczx3Wo/KCm5kLOjBWK7nznFzo7gaaCtJdWWWhBvRytRM7TvAcOzU3tGGvLZl
6I+N5XdWIZlTln0e/veTEJ8CE42JR/hetyxu27zTRgIl3DSAbBppNRhAQRh0bqBv8pjMNQIRmeeX
qDVvpz6R1W42PeDEhrCIguZLp/N7yjAgoTE91OzrsvyrdSC9BEUJMG1iAzPrF3OMMLjpp9YPK/kj
qWXp2OajDUO7/7UghIFq7BvQhmGnTMgFFxiVzK+pC+7ER0VKALkd205sCaFACRW7izKeP0CSg4++
UQD0ACeRkn9sfRq8NjilC5h6oOhw/vkd0tLYZJAfatKrpT8WdQkJx9+XD+ZmYDs1ItwNSbykPSSO
qg84QIdRvui6A9ZigmYEZhh9xZexFchWJVwNaT1arZLhUxUa8fXqB51LaEjL5h+2jg74YlBmwdkB
rF8o89SlRZnRIEHvmusiQl1pcXb/YueAlAb3GnqJGBgXMiClm1kzq7jjrKfJ10D8iMzE2Id401Q3
XE683E+SKLq5qBOLQhTFXJaTNCoWZc79jkWVV7WKJPvezBVOVyXEnJRapHT4wA2vAnKmY+Nb4fEs
kgSRF18RSbtryxtOzQnhJx6alNkVHu+9NfqRSn4tpP5W01liZutWODUjHKUwJXhRGFiV0Ry08Los
79I43eWa7D7VufeKic+pIeE4VdFCiqrOK398j74b75PPVXPDI5pevJKaYVDK2i3X1s6+i+7BN4EG
RvgFIJgn/Zvjy+blZb9FOGmKaUazrjNAtZse72AnX1RPDS37ySZKfgRP1PhgkjyfJAdje69B7YnO
ECrzRPAg3ZoTi5YjzLZjHvRDph5R1Y2pO8X1zwhcszLYlFigx9AuaJ3ByQ/YAMadMLt1HigTJy80
pjVcAortQEvFc7N6F94BHw65hZ2spy4scGVOuAAWUlV2abWxi57H66SCJhU6pJ3xPWtUVxJj+F6d
uJNoSqxWWyXrHJbBFNkXUO7z62BC837wp8Wr7itfPmgthJiVQSGomctk4vTxtTUd0PwppBUWGXZa
ZkMIYwsDG3+CkRYXioFfOY4+pE+SfeM/89K+CT6YDmE/6wY8guzz+wIHcABRe+iWV5/GRP+5Y1yy
DYINuEhFvH5kModmE0w5hRXMBHT05EGyGr4hq9WcmBCCZGcu5ei0H/6tBVR5+o8XdIXnGFdypgsx
KVitSQiXyULjvFhgkKtIKeSFwxCgkOJHnW/87h+hiNt+FuW2silEzjpi+cibF27SDI916wK09bnr
c2VBiIcM/AxOzLfRapKXtneLjH2VfCkh5P5lAmgfDBlhNE0cV63UfKChDULeMai+lPA8LSgczzqE
x8ZnPoYeKvyX8pvIH6gyy8L2LcUwGR2F5d5HBxYKmVhnm9+oFMJV06HBsJgKzh59edJd1ZUPVm3H
YFSR/7NyYXPVpunLUoH99Dh85wEYZU/X/M0hnkAhyOIiT9/WJ+Jva0LET/OmsqIYw9s8LtaoLwxB
+aUCkkQ6fsddfWUJc7SQ1dGR6YmSo0rU6KpewdIUhPu3uX0heF1Qfw6Ghf+HJ3ryN8bWDQNzlOtB
gs5RbMW2vd0nFnSA3YnQ7GfIwEtbggH+asJg/g6yZInkyhazvg+/NRzAunVMmWirufi8T5lKwiR2
m+hJHyCh2N2ZxXOlaZ4TO3+oer2vjea+1juftFcYB3bDPrh8dLaWfPoLhBiXUVVZTAe/gCo3kaLv
9Oo1pQ/TKJNGEApGYIIH35cB7DwBMA+Fd8Fz9Kxm2VyavzlsssAkGYdN6gdZWWodQYE4dWywi9rA
nIJlTDiO4dR0jTaOjcvaxQjyqjS9WKWvSjjteysLIpa8xVb3mIf1Q9ItGA9QIB8ZV8dwtF9zXdqa
W90gHFMJaibCPQqYeiFlibIWg3U2iqcfiFukpHN67Xg9hoABDkLr2/q0Q50bFNXzFHsM7cSCwSnI
n2nj8VNj4QYZedLLA5Dsu4rPcnzYsyWKz7G5DDs740vEPAR4hGDP3A2Jq92iZ+x90lcFU0ICk6aW
kqKF0LhQtUaKyW6m7KEhxhWlUqj0KgEUTAmJDCZnDTabf3241PB7c8cvY3SKHddYPJt4oPv+v348
4SyWebLktQOjPVgyuFJK3IBcyLnVPIAQnzhKXLKhHyCksyiLZWK6GdIzVMf8vSmcylo3wANqjjUA
smzxwMfoFY+8ZULT3UfXxAfQxp9K6MFhKjiwATJqvl3+puI41If/nP4E4Yg004gDGuInME+5Y5iK
4LImf3WxebwHjimCGNeuw+vbNXYQY8fwnSfPg1YXzvlWiCeni3OwucdQx2iTr7qRP6fm16rMPsl8
La5WPC0ADkIbQ8FqddLvQ8faL5JkS4QTYVzhA9+P6iXA/hjzEhKCTiXjks8ZSBT27PdwbdyzK0jE
3CDm+cUtljfkXvxovajSVGj1vIAEuQGxH2gd2yidiZdnSbKapBM33OBuBiAAoUiWf6ziKfBgCO1o
e4GpiZPXIms4Kf1CE2q09bH4zbw2D+r7bl/yufVx1/UfuEsZBG3lEwCioMIEBSgYg/K5EHBUtYo7
NbN/V8AL0tBxs+j7WMr0JMWJMpw8zFvimsBoLsbUMPZ8vqiRVCyeLbhafoPzlR37Z8Mvn5Kv9cHC
ZFnukgTK8eNXSIhJfGX1xTidLZRucPhVgKQcYXlLiiG5HMLabph9s8hdHj9fPtvr5BSjauhRYujE
AQBrjYnK2qif+z5yOTIFxELGoUd+ungYAen3zlGaNK6enx9pMDBYmB8HCkHkAKjngYDpE/ZSSJya
15VX8NavX/8D1eb1vSfYEjYvSc0RlR7Y4kSm5oHXIDUEpn/QA1t5oWBJuIviDowbUAIF3xueNU5/
4H09viz1BpCscd/eDndJIGslruOyYFX0SqMMwQ6I9U2BFpBqjzYFBlV9KPI6PaZlsz1UxYM+ugN2
9t3w8gNKXVbyT2CZKy/lPwTHnk8S8dlk/iY5OfNIm620D/9aPu8xOMWx87ub/pE/card8goAl8Rx
txwJhKsYNEPSBrIHIc5MsxJSp0SNhL9zmiuuCNyDgKt57vfSlHXr84IvCJ0N3MWcwfN8fVWsttMc
Q46JPrCduiM7qHkFijde4enoF35xJ9cCXpnEUQSdO2gWMMkK+LDwbYkRZm3ShYBSzY6f56Ovgc7s
8hauvpqFCT3ioETIXzarWbMEitttPqkpaFyBX8W9o0o1O1c5msVDF446JIwg1EWEzKGbxkwtobzr
AjTLXhAz/fqpgFsOfgquNiAUhsPlNYmwCHybM4uibgXtHOhWlFwC6qmGWq6+M/zhlk+NjzuYbNFn
l0+KSI1yXz3x/zRjmKuIYHR6tRFqdCSiJXjB/2s03v0/GBWi22IxvVdavrcvbIfRRFRAtes/jUKN
6M+nhCx8b7jM6fc0hTjXZdqStHaEOGIBiVmRelfatrRlKbMi+P5M41DLGVaWHimKlE6QXU0HvpkL
dbnTyDdz9fTlXoOpLBQpOXOS2IZNO4M2McW6OJHKsO9xUwCUcSVLVsRm7J/eeWJHCFpqSu2lgOYh
MmlMx97k4CtsD9UNH080P5s5CEsSjl5S1omaNTClIALr8QHScnvJWeMedvY0OTchnjUFvfeEko/V
TP50xPCSr+A21zAbW+/p42Vr4tSguHcieltzwrHXKljjZTyMGnhp6eahz24XpCyg9daZS6GLzW07
RPsAcw/YZwy2Jk8yYNLKX2ywYONf4fRuPJUWviOj2oJcsZkhfPqfIltyL794+L1ytsEwg/wMMwcW
RtIhLHMeV8BvVQwoc1UuKeid6TSlZxrVw6JPL8moon1mf1JeBood5waFdUHkIh+acZo9rhKt9Aca
Zr5jS0aqV/WsDyMYGeEpNcVpOF/Vwir0BKYKQgNqZd0pVvmO/+OPiGmQZQpzicbQOgkUrAmxuWhq
RyEOYK6mzTBlWdLEfJ21ygHgBkOoX9toHAKQc+/CydYOiVlXAUkNVdI7XkU04UcIsZrVjTMUJkRZ
pnD4igKcR0v26/L52DQBGhzOIITxN1Pwld5UCPhwoCtuEEyIlIbxrTaJBK3yMX+1csgTI4J/LHGZ
hxaYDT8YlhOkucP3Fn0QiB141X4s3OJVv4sfDa8JqqckmNLd5TWukiK+jaCyB7sGwQrFCbROiZFP
WDBvY/rMgrRWCQKj8V8YAeoYxw0dWgiaC+7pWFHFaeUAZtPQD8lK1xrfNHt0Ly9l/bkwaY2hMJB8
c/icSDScJ9lUNYT/68y8UabwxgJp52UT693ic4dgRgAGA51fUTAdUqKKnkT24kX65LV47eep7uYJ
9S+b2ThhsIOxHbS0P6jdhKSA2T3tMQoPSrxEVVHLbbzUtvcWoz7kn44V7X84aK5ocf5AYvOTIC1E
LIt3AwgQLciXMcx8HkyYNqNs3fWL12hXmOdzKbSw5vT58hK5W5+7vYXnDchJMelmcYXmcyN26Mwz
tbXFmxX9pWWvHYPm/FAHrXGXqSh0FJFkTzc+HSrwqNKgbcQJ+fjfTxJKi5WGPVckc+u8+BWONNlB
AZp6+AAybpcNP8SrDdwPeP7zkSghPDaLwrJJd5AmzLG9Y4NGfgzZ7Mga2+sF2VCNABcf4Ug0jIif
LyiyirIYItCTz2BVCutH1v2BtUscfn2xwAjAyUA6IEagyHVupJnUDrcND0NFmnqzrZZgwVqme7Ns
q8VlJJRBqdb3s837BihyoTEEtl8h5iasTMKZxIULplcUPCuwnTTl756yp3ykzGVqKCtObi2RmKph
4qiBC12kvITkaJ2wJincsIFs/ZK6VYmCRn9F4uCyy0sMfRz6Ew9UozHWawOGFGXYW13+ottoGXSh
dl1myY/LtracA2tBP4hPkiKzOv9uoTO2sValhduXVRDGV/mCwRdbxm6x9nSQM3Jed3woKICIFEJN
uiiDrXQF2mhJdBgd8jMK0/RweSlbRizM1qAUArpu5G3nSxmxukJTqsLNIZ74o+s7IG+KrP122crW
hp1aEa7hkJpxaY6wwkh+bS+V+tZN0/hl1ohMU2HLkg0AkcMR/8jYhHNbTMbgpLXJkJkNN5WiHK18
ehhz9dPxDtxOH3JxYGTmE/Pn24Z7PayWEWYi5T6yb5rpWz5KUrDVSnhFGp8f0QfUXIis5ybKbCiL
0NELl0N4qBrdN5Dj0Sr28MlPI5gRNkxrwoHmKsxAqGRXhb8jM/OAsd79n6yI8Hc7ZGnCdFhZEvsu
DJOrJEYpasneP22Gq5HgYrUckLaK15BdIvJlSVu4uCDuu7E6zvqEi9yUrGZ1aBxEzz+JvdCTAFfJ
+aepWG/BpY3Cbcv8iVL6RVGUTnI3rAvdH0bAC8elbMFvK1x01ErKZIqawkV6p3tjFaK8kFsPXdhD
fsyI/K5MA7x9Rq+ylGORlmZgk2k+9Fas7j+/q5hq08EAg9IbGgrny12aTh3tkY+O99qN3au+kYSv
uaFKQtGGw6Ojz1UKMOxsgm/m3MxkQoU2SR2ww9fx4wJNElY+s1xyqng8O8uMsKv4p/FC/cghDH6N
nFwTeB23EbHDwq2Mbqcbyr4aMtdMMR5vT0cnkrw/tpYEJCMokcH+CgSzkJqHpprkaqzA2qL+0usE
vDlV0aDPXDXe5W+0uv6wLiSTmPlE3xVDXMIxBiozacAgWLppX8VfjTiP3zKnz5pACRsoy1SWNhHJ
KdjaSogso8wMfChqzfzvJ1uJBixTWkwseiqpdqSHSA0dXcV81ePxUKlSqQL++cUvh9QFKjkEqR/e
O+fm+sVAP2um/Gyny93QkuZlzksrGCGe7vfFqF5n4LO4T7pmvkXDr7qdm9tJR4MoVGWFpK3zDwlT
5NYUXCko55//FJr04K+vCPMGwzhOpL+B1IXkMGybwKAAMB44eoawuaU6FGW/IJKBfGnyE7qMwPPI
9Iy3jJxsqZgz6RpLRrAoFq6Kh5ba/5EZn63pca9Elg4eMAscZiJ0xmr1dtK0pHRZZZAmCI1snAGq
xMSmJFpu+uKJIWG7TD1RsnZwkMaYYRF7aUTKP+wa9NZuZHA96KhLRxCx4j0ii9Obe4hhTTBJwSUg
C3LuC2rfg6JBDfGoqqbrhqUoQfX/wheQooFOA20JJJ1CJhDnLDOgPD15ZTQGcPxDvWTfL4ePzf0D
YQdHx0EWXqwnO3rSd1k54dlt/EJZqXiL5gCBxB1nSURcYwm4S6CRA65FMIGbogCwPqslKPwQgJ0J
75CmVlDDbqzWa+hMb3RArK6Ujil+EQ6Fl1VG61WQ2DiUJsPjUjWLyCtSw/RCBnTuiDH+HfAKUWCw
XjYTshm6HZTX4ROAPYhnvK4stTKWAto8xbUSpu5U/B6Ll8u7vsbqYTOQpoK7xOGK9eJDIh/Mlo0O
jEygB/29oN00HfSj0bnDKxqh+8h3ni9b3PJWEw1BsOZzYiQxrDgJW+rFLmGQzu6o3NmTTFWcO6MY
pk8tCM6qxVWBnnmBi6iZm19N3rTBqE7tjs4jRI5Q8btGFf6XPceJZIRvy4Uxp8AVt5AuQTv1/CD2
DLIfmlJisGppn4pxbN1sUEavwdDgrmHtu9kM4dPl3dzM0U5tCoffrKLBtkEC5cXH+mhgTLt3252z
h2m0kWW9rK0r/tSYkHUOupG1IEkpXaWFUrATKmkANAnIwlDL+mLrk/H18uq2ToCpcfIUG4UkU7zf
m6KLCdUxqYYhahyxhNW7picxiE3yNLhsao2xxEFAS/y/153gNVnlqAvEnJhHb8uj+qJBCo93ZqLn
6og6BeZxpTC1rZNAgQHmuE7URMSHL4pYWa0NFC+479prmriTn9+jARsMOy4Jpu+AjPMtT4u97p0a
XnIPZojreCefOdjaZdwbXPNXR3nR5F/9JIua9ZqlvYEaUBcVxgHiCL9qoxwDzCVKuhhbC8ZjEhcx
bimkiIIhvGNzWjS4Imna6ZA+AS9JV/WSQ7htBJVo6wPeJNJFWsnYjBE18c6b0vJ+ocwJCtD1SZLd
TStgBLEwZQ/QllicqyK25B8vhSkJETq9pJdJmW9+FYwacv4qsI6IDE9tWuJA9FOBvvHyPBErSMD2
4IQ/L7v9phWQsoJKFjQ7hghvCw3GwB5HULNqmeU2SmT+pn0c36KEIevkbkVHHC8o7VBk7EhWzt0M
7WnwNs5qgcFwy/4ZR3oPPk9wHL43rM+KuzAmZvYlx8Puk7pSwJ7hfjsxzL/liX+3Tbs4cT4jka3f
KbuNulqS+m2ExQ8VOMyHogILOPi5AQTgzAhnCNxYxeQsbt1VyRFBWX2YJms8ssWQDQZueN+ZQeEh
og9awjB6AiWdpS8hQjr5c1K9XvaMTRso/kHM2kSxVqTZrIlJx6FAtyXJ8vJBHQbzSw2Kq8+fI55R
Yt9ULpstZn1l24ChCKTaLtXz29ZJBryKmSkxssYQoC+FfINTXoOOHc2B8w9kgg8Do1ZQHqJQbvU0
o9hXieaGc3aosv6XqdXeWLPYtecudJtef1qIJXmGbLkIKA3RdTHBEocJ+fNfoGn9GKe9U7ql3t+m
6iO0PQ6piimyf/FqQ8uAS+Hyov6qvr4UIVBeYYPOEsYtUGx1M6uXbOdGzDC4KBdwa5AKWPEzKuMY
mrVuw8RY/Bh4mgOA4le1mT7dqMJnw1vARDIFclyAos43jY1pBzQGPttC4s4NU4D+0Xp2c5V8/s4A
NAFPD7R0gBpddcQmFkVmX4BBqquU/QRGP6/W0k9X07EcTqIHAmcM4eB+Ol9OqI1Nk6lAQFCoOajj
t2L5dvnIbnwYVOo1HaQI0KxBx0MwkI9pW6ToZ0Naxes7K9CryFNje3/ZzEYgh3OBXJELYGDDhNPU
QIBVA8ciXmptlQekiL+Y0IqqOIIqo3Tfgt7kcNniVnKGKwpVaF7/A1myEPCciSpdXUJ/p4VIG6cj
Gr4izebp0eKFbn1FO0+KYOTLEJ4RKHxCGx72LJWKz6/cwVMh1LvSxVNmABpvTtxWMQKtPA7LfdpZ
blLi9Tjt0/I6hnqiX4XLlcYqR3K5bMRh/AyooOMliFeguNu8R2jXjlW65qCDFMYiv/VG/3V5f7cc
BxU7YCZR7Ec9SYhOLR0RMkgNhszkBi0/d7L+SNBbumyE34Kr/TwxItySBc54FbY4zXqLknKWsICO
2fcxMQGy7SBFoOVvTI+YJFhtOSsq2LxIRj5Gus/PBM58NRQW8EA9baH02ehlEIa1fZVDpfExqhpl
V8WLrAW08c1QmAPFMIC9qOca/O8nGYdiM20KE2CCKi26Aub2ixPVkirGxrqAdMXTHQ8gXqkWPpna
JmoRRcnidTkLSnvyaxtDNUu3K5x6r7OXT387BGJ0imEOlWQifLtOR3mpyOjsmdovXOXuNL2X0fUE
r7fGH5RJ3gmbazuxJpz2BFXBojfV2WvNDhNYJL1JQDGg9801G5O3KV8k4X+Nk0N1hZcJUUPGo2E1
dQ3UQKMpCsiY6G38nP9ET/pgBdXVn0II+wqDfShX7MhNekCV6L4I+ockkEn7blVizn6E4DRaC/L0
yU4qTC2lP8uj/R2P6wmzWWrQTn4Ddc1SkYVVfuMIRxImP848eslQxDv3Uw3CCxHYOQCW2yvvUKKG
9m54aI79g5xRbiPEnJkSPCiendHUGRe5nt6ifA9Pc0NbVp/YSvTOrAieUxssqzu+IOZpQfjCJSDV
Y3Vkz/OBPF4+EmsEM3caSBdjUh8sEcBonG9ekasgd7UBUKvmHdjCdsW+/FbvGADT9E4P+KiyHHS7
7SQnRgUn6UAn3mkFPHUKmhfdm2/HaxMq2vEjJJp8EJJI0tb1FA9fJJryHD2B4yEqsFYYpEcxDZGM
efUNhumig+EDuAYCYOLWL/b78jLt54MMYbPpLCdWhULBXDhxo6kRhC6WY5VbrkOvqymW3EcfEKSV
959YWXl/ixdAOc8eR8eWrU9rz35QnsgVp4UPj+h81D+mx/LFga5AFlj+cNMkGPPhnDz4n8fL7rRx
ZWDyC/e8hoSKAEx37k15P05NakSLN9UQg02HOZjrUsJbs/k1MYwFMAduQ4xGChlobmqhPY8G/5rQ
YYd+xlV4TLwCak1cIs7wjF1xN/yQDd2svyZatxDDwluBtwfFisyQJSX4M9AYxMjtsVExE+LQ+qYD
0YXki673EIZQzAAAGEI24MY+38OFauOM0QnV68s/hvBFmb5f/kabCzn59/Xzf1+306GdI7N0DaPe
xxnA21P9jXSSrySzIsQVYlbJODsED++kvx+y5cqwn8CELUvH1i/S880SIkk5ssl0IshKmM3roC7u
NKCOC/3Awnr49K5xNQe0hTXI12Bq/HzXlp7xrMuZvbRVr83hSzm9KY4ZXDbCA/v5WYbkL5DlKnr3
+O8Vji0CVZKapIuXHvsjHyVrwd8vR5dveBgyOlDogX0QlO8iw2EXUqLUFmoujomhMdN4SWdbgr7e
MgEYFLCMuI9B+yFcYQna3c4E7J+bFNah1pubMJVhodb5FYTT/jYhskKPy+h0dMIqlHG67SftZpyf
LC0DucgQ0GGSZKob/szrESaCGprVGHM9//5NZNhtVOK51rflzsrzK8ipPrQIpZc9gCcQogecmBEx
yEmUxuZSzEC1LuleIV9bLQ3y+WcTR7d5DJnPfPj0y4LrRUBEBBV8B3U/4fpIUmKjDVIsmGcvEk+J
tRcnpA9xQ/B26sv9qLLd5RVu+PiZQSGFIhknougdCMGY/bs6Vl6E3kCTvo+gNnam3OvN+aDrXy8b
3fCVM6PC19M7k4xhlEMeOes80r/R4TkBUpQ1KSR3NckKN2ISkinocODpBLF58ZnfomEbpSnoqHpD
fVYVemuN0w499B/EDGW575YtQDgwTIGyIG9FnrtljHokglWF3dyneLx/d14xHuMrkIWlg6e/1y+q
n0LOStb1kZnlfz95Gur1YKHP3IBxi8zXap+6KpCBHSv35iIbCts0he4ZCkI22GbE2qpBOHyrXxbo
WhOvVxO3h9pf1tauk8qke7a8BDBiAkQvVxEVB4061qnVMtcQNlChVRdCTNjCJHsTqOZ1AeL5yy65
ESHREuQiKryob4lk0dZQTFGuw5gKMe+AZdkMvSkZb/OH5osQT9ChQiIG9+DKPYLjVyRPlclpVA8y
FxV6c7E3/amDboDLIdyPR2A84C6cicm50q4xE2rcRFf5NXutnpe32lOOUf8Pxu64W65/FiqvKJij
V2fxzTnxnzE08j7JS3zEtrbftXoaXADSy299xOzP7zNAARitgZowckaxXqmwIY7KCbwgOYZdC9Qr
6fHyh9xwUJTj0dzCXAoSNrEBmtkjh1ph2qKcgrL9AxVYt1Luoun9spkNfzkzI8TNBi1fNTEAgUvj
7M2g+XdHhRDsv7CB0i70ZeGbqDYJn6UDjCk2cWuXkf6UleYOfBhvl01stPo1lHtQicRjDDVxsSCZ
LaxvWY2OTK1jp8aagHjbwv0zRFXmIf36iYnr6G7QAOZQ+izzWhIVuya1Xs0yNSW+sfnpUB3FxIWJ
/pqoa1KHed8zMMSjAIq+WhbdZOwaKokHaHpLdnbD4bHqvy0JcRoaNw5dFFgadDOAgK7PRusn60fJ
gjbNALaBChAySSCdzj9gO2ZUSztkKaUDsVyjTJcABYvovhiK6NMAUHxH5I5Q5uC6lGKwHGuKIfUY
K5qG2KRuVw3WHvmrGSSTru07OzFcu+vHX5fdZ2uBCGYAwvEZLYignS9QAd1WG4+wGqlq7c0Fhtct
2j/UCXQXLlvaqMKgIMlBRRBFwlEQAQWhnc5TX2Av86YeE8C6o/xJAfWQCm8p7ccw6Tq0pzJwKhtR
9zI3daOC/RIcu646h7MpcaCNxPDs1whHsx9BERxDBNrVwIm9c+JQd5ciI26VEsOnTF0OUaHWt+gD
xLISw6ZpTlkDXCA/sMKDdGiTnk0qGsNzxxbU1kyuZxOGY/RNC+fpTY+d8rdTx+2DWfcJk6x7407+
0LzH/gOMC6qX8w9eUCOLdIomsdGYNMhKo8EvoEa864YkwbzPNGr4k65/Lt3HjCpwOoBAERSM0OX6
mIc8uaAw59s7GdEiXzWXm2YsAtBZeqSSFRWEoL4yI2xtFEKGqEa88237KULEiyfZuKFY4PvTBChX
0AIHVwc+4fkGpuAV1VkZRn77nhV+/WxdY5LaeqQ39G4CqPe76hZP8hLf5sJQxMSkI+bqgRQ/txo3
S1M4S9q6yLsh6YcEBHy08+7yERXC959L42RDGjrieMsKNYbEUAcDU5uQQRznJT82SW5Nr9VoLBHE
gWKwXATJbINB47JV8QbjZi3IpOGGROYCELWwtiiqUP1iVQse2I4cY0TcoFDn/A74dWh5d0N0A8m8
cKfOduPZM8ToRzXykqkqr6yYFE+Xfw03dpJJ/fVj+A7wPs1K8ziFGAIpuiEGE5gedDHYlB2IDKaa
JMnZ+J5Y899mhLibVng8EqPAnL8yefV0tJdPKkXzhYA0HNBZQIVQ+xLzNNQIIjrXEBCPxiz32KhD
Xc9Q7xdd9yaFfX45MAZONYt3f1dTiYC7E8toYCzGqDK2z03/h7Qv25EbZ5p9IgHal1tKKlVVV++b
7RvBbtvad4lanv4Ee5ZWsXWKn+e/GGCABpxFMZlMZkZGGFVweWO4qMnWA8QrEnwUnFVkh1zARjd2
yrNuqiE0s4AKGfhtAqKUgNL4xjbDA5gubuWp+LPaHoyigg8QAHpqTHeOfyyFmpVAFV1Nvbr4OqcW
ibu3UlQJ+Xzq2HtCQxsSAtg6MM7nR7sbLBPEcCFezs1pkq6c0tOdXSX/YRmULQVmkIciEsMd+Ekn
JaoK1e7S3EvmxAH1MtohQyXSSfvs1mh8oFrNJqU14xPoPOvCuQhTrMWhxzgE1naWBfWVbQvIdvH+
QgjmdwTQ50zqe4iF12r0dawwBo29E1xWGzvCaF+BesSGsDz2fEemVjUnB/yLHpUUx9emLOg1JLQ1
fhLJJcjWX/bszyGHcUXoOmIOSlWfRmSmPLcqqy0Kr9Vid5ie9PFRHl4v29j6bJjWAn85EyzDe/x8
SZrSVFPr5JkXj43bV9VeoaIZ3m0TOoa68f5mc7znJsYatP5jk6HBFcePbUp/0Gb+D04MhroPG9wN
FQ8oAQFXl3sYbTjIlQkGwzR6uPypNrfDsfGOBv8WBr84GyEgJUPK5OijpJBdS62q58FWl0PSh8vP
y6Y2rj7TZD00FMLResFnO/9mDWDOMxghIcQNJYRkD/2dCGSUxQES5sdZyFq4kbucm+NunTF0lAYj
8YWXn4ZjTsnCyCeD7tq86zG27mZ38yE+2oLOxZZf4CgBEIvnPADFXOBWpdGYhhZrlHM7de1ufCql
7EnwIbeOLBgtgBVEUQaAIM75TLWFfK4BI+kBi/L1YAS52LTPAIRAD8smpZ9+G66qvcAsyyfPswXg
OVZmOV8x48SqYinPIeQZ7dvb2GNMooo7H9KjqPT0zhrM2wJQTEaYQNvsE2GzbRdLmBR1AUln6uGt
xLR0FuDRaefOP60g30+Z13isYafipQgVBkHk3ToXa/tsC1YpfE3rekistIPwfXoDUQcSx92VaYkI
Dnj1XHZRMSQcbihku7jnOScFg7piZWwrW4eYR3TQG1LXXvQtaojhyzsDbLTd/nd3Z+7lENMMoifE
lietzPOqLvoUaWamIBpDaZHQCUoPTeNNaesCme5ddp+NL4okEBBUkHwBL8CPHDVjnoZOBMJrIAC9
qDqhfuKFkoiKaGNBayt8X6dW0xGvogK6O42e+0o4ZfukQ64BcG8PIVMtfby8Kr6fzDYQBi30dJDN
MHTQuaOkszKag94VXgl14AUl0uqXXjwALbe4i1/6xWO0A99CFLqRqOC8EWrOLHPPvzGuQ0Uv685L
avUo2dVNl7f+5dVt7hl7x6I6iYIQD/GfFzSUYm0GnCOxtJtBkkCTXC7xtebUmuDAba7mw5TOrUYt
hw6tJDDzSPnouLa2KAQNtUKUurMYxcUVFCOA3wLIj+lyc6FTq/CnUMN5WwYwgi07xct8dgu1vuLl
u/YkQbAp3VkP3TWDWDbfGWmj5Jsg+MbIjdd5mPHZ5X53sPfFrerpNplJHjBMVHstfgfzVaS/nGv1
a9lqVlFotpRy7gtE3OxFxo/ANAwk/wLtWHwtA+3r5b0+f3LgnW0pSGZRzEQWCMoLnnQxl9KsGjrz
G9A1aP/kD2WRHSpFJRiqJlGkYwrR/n3ZIrsLP/bik0WeCK6MjQRDcOa3OLoy6XKqaz/OJDdkHFvO
y2VT546MQXYMwyB9RkoI3DkjyDn/kIWpYkJUinvP1u7j/ipUT+H087IJbrM+2eDfHKMql32aJ7ir
ZPPYWwDrxLVNlqq4d6hFUkD6JyV/Subl0EoAtJWCSMRhef6xz0ZLZBkJNl/Q6O0s1nsZrk137cHa
GzvrR3iXHW0v8ZmPq4fJnXFlozIetPcooVcesledpG6/E2GmuJ39+3N//BR22Fd+61BMUy8R/LbQ
s92MEbkuhVbTcp1aJ0cX4LPOIz48FVEXsEVwugL0jWyBszXISSf3ltPilawtNgjcZQfob4dOMqG4
hgp3WuL4j7K8zzbZb1qvz4xbw4qbiVRqWN2hmmM+OU5NBQnXeUj8xwoIsVHbQFGI56qlg4Thkxwb
mtsAeIcYDJmQgZHLbssBPz9b4TIQrYikYaiwV4ybvonI8Lz8AAvcHXp7OxOTsNq+ctkUIPVVj16r
PTHw//UOnC7e5V+ysZEMh4ncGVACoKW4jZSKdKlq20ZlrEOYW0yb7pIBPX1ku6ULTsm3y+b4kAC/
OTPH7aEVG3JYadpE0P5Lkx96OTXlY9WgqP9TjYvZ/HXZHMfI//6dYQ+FDwUKJLhQue+sZBYmy0rs
ZvhNuh2+Q2MFN41N6FUukyUYQchfZyT8Me7REI/JfEJGEZj+5R/x/vJdhVx2WNY/gs/3Fkxj4bVP
C08PzCPjtmak3cOh/0PxoffVamy6nA16gJCYH8i3ZkOpIz3EXAzN0y95vMi7coidnWA97KNx64EZ
TIejcQFbPOZpSPu6qzs8wxHzTik48DsSGcT50XyLPUpQBMSwM+k74rzM6DX9SoSUnhtn9OwHcE5r
1j2oAGb8AGvsrybJgohEkohOhmiVzJVX4UYFNxBkVnBEU7MNluXasp7n8VePyZaynUhszsfMru8v
f9rzhSHYgGCQUd6gHAjFObzEzm0WebokQ4ICNC3t/TyiyzAXZe5eNsI/fz5Z4bK+0lYwdWtBRrAD
F/FiE+1V8gtfWt7Hfp2g8jDF1T7nQe/OeBUJkSg8D8Lf9h0cSYCYMJHPrbJDHAqbKoO0HhQwtN10
0t3MlxSf5tcObsoZ8lJtfGRqQYEwfz8PQP984Q/b3NrT0eznhMK24hyXqvKA98lixxN84fO07rMV
LuGVoWMVxVGbe+WpPk0eJtWtXQau9drXjvlDH8Q3jNweIiBCXVfR+rjkNVfHQgUYDQiRQb4OQVqk
Vt2X2hK14fnBqE97yB9Bpy/rIetzTypmv9CoW/TDbqjo3gKLUVLlpMtDokUQLF5QLemMAIQPwFp8
A5HN4fLHPk97Pn9r7pz2dqQrnYodDRvzgIGem2pY7ofEBNAJnzzWny+b45Hwn1bOXWGRHgHfIGPl
ECFKiOove8dXArRYSOSaV9BRFTmTaEu56lbWmE6YtFggq+DRg5r5TeVmv+rX1ld3yrXyS+5JXGG6
VJCkiOxy6XsCWuqscNBxSaT20KEzlgE0oE2C7TtPQD5vHwvDqzCrZGEmFx0+pzxH/uxMKIjoXlU6
BCp3ggWJto4Pr1rqKEm2YEV0lwHwfmLAOwdipriaNZzG/0FBnh30j6vy0+rewV6r1dlJZpnViIDe
+Ro0iNB2pD5lkHcwXxtfMct32Tk37w8w1GK2Bm1cVJjPP2ZEF51mChZYDzMYmkZStqHAxPbJX9ng
/B9pa6JMDW4PNQDWTvUV5v/38xv1W9LsymN5LSoLilbFHYB+AkGkYSKmZVVIOqdHXPlDrs6/DvVq
UZyv91Kml3OGDzeYGDKLY3+pXuQWvZhE1F/YPFUrS5y/2xTsXSPT8G0hRGOXkTc6mVdEf0huyS+I
fxdnYTzURYEFNVbqGuZRMW2BIwh2hYekUxN6sXVu1t5c/7aGZ13EwSJyNJ5oslG1KUoLKfGW2+ql
+27tIUHsUVeZifym+KnveKJMXbQk7vJszQzvBYxxeYN0V1F8N12ECdqMdh+7z2Nj5lnuzBBNJY9N
hg72yWx/mFnnjdOvy4FAZIcLBBS3cW1OHe6MeTgpNeYfGvAMRIXyhGnhP+QB++RrXESYQImdTRnO
Z2M+1VlIEq0VpKzbG4N3FBik2cuGiwAl2BeN1MTG6I2GlkTqaeHL5Q+2fSxRTmYFZbwTua23Qloa
NrsaFuOtTncV8Gq1urtsg2+O/f2hPoywZa5uA2swOzRHE3YbTN74YO1Gf/HGoHHbH503ey2EVR/j
Z4HR7W/3YZRzhUTq7LzX8c3C5/G93iqFLtR3FAL6MZMoboWqwlwHl62yDfl072Ec5p/PybmEWvSW
2U5l6tnq7Emgu0W7qKoN0qrQamwe/m/GOO9ohnFUJKg6eWYGJkYtPvSaeYek0AtL6b4wov+jq3B3
xdDEwyxJFYO9SN+g4Po10kBhY8S1YBpZFfkkd1VYFqa5dSimIvHT3sxn+7pNSf+Xz7zUB6ZqDyL/
K7nGk1t/i1+6Cny5nooCo+MJ831m6/+/oZ/oPBeppbZG2W/pg+mLeRyCGKlTdQpjUp2soAgCnQwn
cz/vNRQ3L+/v5e8AaMH5sZn7Afj/rk69CsHFsd+0Otk72Y/LRvhGOXc4MQB1bqXEbEhhAACHw6ns
MN8S0L08ksSdd4ov70Oh3PvWuUQ5HgzhkB8BaoKLOMoS2VBJoRX6ycAu97dMXo3iRKY3xRP0OD10
OASHcvPhDfJmWFTQ4wVx4/kSpQT03dJCE+S/zhvaZl+mJzRa3NpPICqeE2Y32Sk/0aD3BR93awsB
C4GGFQYlgXVif19Fvsg2QVNajgl6KsnN5DGJcRLeOb5O8u/5Db0pdtLX4vWy0U2bILtFux7dJ8fk
VmsPaT7FAPGBUPEG3NG5dlQ7wQD/pgnwIBisr4UWAOeZeV1LjZnOmH+GLZKjp7cbBlXyMbtUCQ7B
pn+CJOZfW5x/QhjbnhQ1qTwdwmZg5ToCOLhLb1gZ4X94uLAAzZ93G9zreEQwOnF+eC5W5lZqKDaM
1SxVSGGzOTqI7ZrQbZu+R27sR1CwO4o0wTYPxYdZiysNDcB8dRpkhb2oyV1AZEktyvQ3LSCFMBkH
p/IpmIDZL+rLSa68aIIc9rD00Ggf88Nl1+Pqzn+9+xiWEJM8gAuh+XXu7/WSmn36V4lt9I1d+6hV
RCJDUF1L6HpKgREwdj8aFHepP5P0WZTJbjkmQCqYIwIqEoq0nGOaZTIPFstkKZCMDh1/2TS7pXQS
1Qg2U5p3IS7M1zLAHHfRR0msRqkCQ6NrB6xj2y9e3pOcDB6T2xt6kjzmLhUxNG3t4tosd+VrbQ7s
dMgydWgpGuNypY/Jk2AP2YHij8DaBhc/QiPu6UhzFCO96qU/KPswGI9gy96lHlOMY8rwiJuslNe7
+b19JT6Fm7vI4HSMHxHvefb3VdQMw9FqcxDreklCPT1Bf2Yygz+lQn6/+KBZDCUOiBeqpsZ9S6Mt
klIqrQR5WuoPzXcrV3aXP+Xmbq0scF8yMqdCbXSWvlsGKTFvSEUzB1wf9u8DhzEozLawS9XmciXa
tYkO/Rxszak/hC/jdfNLcg0/vJW9hWhQIKuei2vLd+5neCVidYVGJTq2Y+OLKUc2l/vxW/i3d+9M
bVKz14o9OtdtVbl23Txf/qJb4RkPoX+Wyz++i1mbwPoME7ncuFr8da6hyDFBcZqKeIx4rM1f7rEy
xd07ndbOYVbiyzoQajtBlDzZKyT5BgnPgky5Z4DDDkJu8z4yAqiKXl7m5gFgY/WAFYMvmYfCtDbw
1ooE24v1bMRfcdcSJRG0srdtgEEQUEwwUb1n4atDFhtSH0oabCiN1xkjGeZHW/1+eR2blzfm9v81
woXJQi91pSzw8oOqjrt4kMK6sr2ezLv3QqDg9mHH6VPgWhnjDvQ4Rp09aAhcRpSAtQzNbFLU6dHB
ZDop5GlvatWLooi47Hj04N+O8rFG7pTHqT5MSoKmB6tTszUmvn1IHyGekAT6I5zElYn8Q5FI44uS
d7aiTyvGQDymc7GJhs35qFxOfZJaeAGC3gCC2d/7+UC1nZ1cGaqIc3PzcK9McTe7MuI3pKywVmmp
u9T1rqlF2fKGR7IBcVDOsVn0T9JptRGCLlIyag+FwhOYcA5dA922TH297JQbK1mb4dtwJsYO2lYu
a29Ml6NsZtdFASTCZRtbiRC0pFiBFph9RjNzfoVpch9Wtp20XnhtuxmJbkY/uVJQCmfFvGnvuL3P
WmH2LURL7kBuJcqat74lRqggtSeboI/nZzoqPFzzuq8rHLzR71E9BJzVuGGsWhh02neH5laM73yn
yuDcETMQuIgYezSmjrjLaLSWObIhy/iOo7V2ILyJWgg/d98B8QakTb3TguyuxM2TuoWn3k6+7GW7
Cckg9VEFwhvMerq8DRsRYf2D+K2OzXGRmlFHDHcSy+2K4i1NZ6g+mwW9A8PE5I6hnGqkh9aj4IW0
5WSrT/HuH6vommqj3SgFPsViyC+lZJCqsQQmthcHjRYdg2WfqVwbS5ITPU0br5KdQxlPP7RE3Rl1
/DVVl851nKUnkS09XP6im+sCdBXAL8whI+ac+7UyNFQvozz1dKAnleG3uYi6VRsxjQ0E/2uBuzLG
WR90ZaE5soiSxHJMmPK7U7feQG8kDAReXs/mOVlZ4+6MORxbY4LANKr5b1CpAgI7I3YkHG3cyFvO
FsXdEXXaRrHioJepB/TUydeyqxUu/E/ZW358U+luK++hfiAdCyHRlWiF3KGsDQkyzC2QTo1ytHrF
jQ0K1LdIDXCrxrJaIe6jc8do8CoBGT/GCsHvlee76UsfY+wCnegG1+DkRnfW6KX9iaWh/ynzPDPO
PfvSdOkBxMMuDklE0u5mDFVBQGVfiQ9tGCQBBSSIuzG6xvlJZytN0kSIJHqg7bS95I87IBvFpSp2
Y3+yAyIUGRPdKJDxzLiahKtLmjSM+x26F9VvAvUuB7BoPqmkDkQt9q2jhmwaY9igI8dTiHONyZlV
ex4UAF9UUPEq4CfS9lrSktS+mTX/8kHbCByMrAR0j6z4gOHJc/+o1biV5wWTX1lcZddmW9C91JV/
SNTNcjFYQTjEoBwuXx6WqjdR5egqFIHt/Hcbtz6TXrq8jo2TDEAd+F1Y1oWBey4PctSyrS0Z6+iL
p1rOfdto0Zf9UsXN7rKhrQfImSX2RVdXiBTqg5LaRelpt8ULm2GCss03y5+OI7r280712gBPLcHy
NrdptTxum4wJxN0gqMcxLntE3V+FKWDV2PC5s1Vx4X0obSeSGjvzlgqKCxgk75fHbhiuiuyZ5i+X
P6For7hDq4xwB6ynAbDrhuY6MaaXcjY93RBQiG21bM8WxYV3rS+keZGN5j3xGW/GZzauFD6GgMYU
O1Dtu6K+xHsc4OIEIGQGnvygijE+VdHttrDbNrJKr5ghI5P/dHbLKXYjVLW168GTggSltpBMAQWw
rHr6C3Mlen1svXzOfgTnoUuYly3EhTD6CMKeXfLQ3XSEZm6uAl8iuW+LW+ALfO0f1Mydr0TBayMi
nxnnPFXP5bB19KFGRGbyHfbBCPRdiwGmyz7E/plLH5rz1ynMEVBsdK5tA/Uo82e+1CQWFYq2HcgE
oBysFwhcfKI6zK1ZT+Bx8CSAD5Gxx277GOKhbII1/3Hx2Z0ZC1hRthf2YZK7M+PZiABbl0ov6t+i
6jmCTFedLoL0avO0r9bFrrtVDGvsbigwwVh7VHZIZ7zS9scAFeYsfyrmH5c3aisDgUN8LIiLzObU
6s5cZC0aWcnDAkCuW9yXP7Srwn3D9C/I+d04I20E8GElyMS3yhxnprmD0EcA48U5vqUcDD5wgX6+
K4L0tTqgiPosar5shmjrXcsXbC/QNeS+qTPkhl0iRDvqb/CYkFwXDBxsegbA48BrsDRc5gzUZmNp
amll3pTZRApblFK6QJtawVfbNANaexRg3xUHODNQikFRATN0ngFVsG4+hgmwhdbXy16xdQWwSQ0I
MmK06ZNuzFxlcRwlSuahHETmXCPOjBajmntm8eWypU3/A5seAPcYoUc1hFtPlNlar3Q22vEGgdQW
hoC7m7TYQSMKNM9vELwfKCmzg/Eb0VicODLv5uPU2joXp5pR1kA5A94URjXLRgMb0EubCCEgcgBj
sMgJtzCF4Iv4WC13t0aTkYbUGFvPekxujF0ThJ5OpqN2jNAWiITiTVuBZG2Ou2FrrcmcrowzT68b
6S5UW/VXaODtGY+S4imp5VwVvVBBh/2jn78pOJWA+dcwLsjtaNoNZY1GUusZ9m3vAOZ7Y5m3I3IW
Y1qgICrSmN3yVSY58I85bgtTwH3AmxRjOEZSHof2uZ3i61YDyEFETbUVQTSmuwqyj3fOoPMIoqWF
HpW9gyTPdsr73EzoQ2aWItkSkRUuHvdJ0/XqZOHWLOurGtPiPaDtgjO36fUo8UBpFUU2wD/PV2Jg
3DZq2h5p0AjCIAbOyNzmi0mm34ufklosUsFuxU8usTLI+WE3p1EoTXn5XlfrHoYgC1rfOGoufRZl
Hls9RhTRPhbHPc+sTG0yDEaCvaLCZB9hQFr0cxhcwq0OOVgU0AJPbkV51aYXKjoIGFG3BIUCt20G
0spErzEMn4Goy5DI4gxEzWSA6ERYza0LAON0/1ribk3HpnSmBuggwklDVRLk4H6fouhj6l3lCxxl
2xk/bHFHeVooVK8XOCPmi5ucOF+UE4MlS25PMhUaRD6F9KIIwCMyyh3ocU6yOkxxI2BZ/jAX7qIn
+8sLe8eufHZIMEZCawljibxGLsS18bSPERhbD8QMGCjJbpydQ8o3vBgfMJa5T46OC/6x/NVG299r
Ds6RlRJyP/KWX/mzCGuzvaf//pz3mbBVwleC5CxclijzevqqJhMpZTQis+DyokVGuNQ1o625JBMO
hlTeavTG1N8kKsgb3mktLnzX95RvtRCwmrdOl8KGei+3pLppd+pR2+l+DR5ShSiv7V66Lllhhr23
FD/8Efuik7jpPiqAUgzGw87JeXBb6CJnmY0wXUXR70FK7pzmT3k03wsm6LKj4IppSIxlcwl6GQGs
2PR94cnADV1hRrw/UZrEIoGW7ViGKjWjMAJxFl82MY2wr6zMZCiz4qZy3DGY9gk6qIsfX5U346Hw
xN9vM2dY2eTiS6/Ek9qCHBEwAjN0G9usCNLRfdfJe42CMSEUwV+Eq+SiDBr+mjHmcJoeh9HOgJmY
9vpTThBNp5bIO3MveXoFzgvBM4t5widnXa2UCzSa0c4AmektMHUMsNHvR4D3VCHLzaZDIsZAzIBJ
kfFK6i1QN6MG+V5PMx4M51tRd4L7fPNgrwxw13kHxGAtx1HuObl8lSrPoG4OZBFrx7YRsOODCxTF
SB5U7cSdqqoN3KJLrd9zMnf7nA79Uc5CURNo0xLjrccjCpkWP4WbUNlSpx5TuCrNSNF3b0spXU2p
I7gDNrcFVP/ouTHeLl6xSl0GK9UZ1VGzXJsg8MOLR+BfGxYg5gQJdbyiMKHMYwW6EQK+XZE0nrMY
Lzo1nrpaFNO3zg7kPU1bxysNcD8+79DrqKBjXjCogOwCGap4KEaDPMlVD4PXv1RfVYyluIXgEbr1
atMxfWo7EAEBFS3/ahtmgPiBD2OFfU/DHG91y6pJ4Jl+A2YHLzbzS6SjdIDKjPBNs7lkbJiGuVcV
lC484xpVyjChS1QAl6rizRbdgBRrt4BaKdxL9/UDJG2Eqkcb2R2W+2GSy1+L2B6LnKKUpWYTsTHc
1rW3mfN1TgQl0Q3Xhx2WQIKXFO9v9vfV9TnQaW4Lfak8fPorfUpfh1y7MqtYEDC2CmdQyAIjHsTq
2LXCpQKjUVOlkuScUawU35O98ZoFzvXwlfrWPSsHGnemoDqyNUZ8ZpK7Mlu80pawRtek99In/Z2m
XPGc1+yI6UTouuTfGUV55I6937r9s3W4nPtsPbxhHkkdhDHwLOXPybiEceOUCuALrgEw8xigV+RN
EelJdyp9VGxEsIytw782yP6+2kqons2YgmxrgH0LUoyvEYYUL69JZIFzltLJx7CC3gGpxh+l43Wz
KH4JPxp3QdI8mvVkgNszkHsU7To33ikRBgjwbHxIDRIfRcnb5gFYbRN3lUUDGEKGBVRNTZjttTa8
zzPrOS6iP0dxgUsRrGzI31CG5kV+O9uJ1a4wUBdxqmtdM34r4fhi09S7vEObq1mZ4XwgakEPKsmM
HbAAN0/2Xeqh7SecRmTBh0tjsBgMHGB+Bqhyfk41TSsowjZQ7w2ziCjRlSxNYFh41cLXuPsdGYJO
1PaaPqxxoSPpcWu3dtWgqk/R/uwxFRsZP4H/FsWojTz0bFlcwJDKJE/MMm7Y+O1NfwKjOs6s+TUD
qJz6DsqB5j7B7Moc/Jc9+1gf95BvOimNWzDXezpNDx3AjKRYutJVjFbwVtq6UyzGhaujFYV8inun
KFI+hKAQzrx0hh4bPQ34lDXkn/vk15+vaGWIJxSpnWZKKEVCSJNTXjy3IOkbTEFbRLAYXtNqSMa4
zC08utoExe9S84rhaZgdIo2i8V6RJc4tDDmJ+0FGzwcVAjJHdK85fkGpZ/WCJb0/uvlztf5unCcM
dasMkFNtQE4pu6gRHM2DFsT7NhCNMWwvCf0wdMgBLODRC1ZeRKpkoDUR1sWhsX/1enwaDeW6yZWf
/8UVPixxAWnQa+hyUFgC8GMCbAec824DnvvvWtsJQuxWmxN8ZRb07Q2IjX/qh4SovNSD1LNOI2bn
OwKlyJQAMjg2hFX/Fn9U3TIiSU1kTBLhKhFd+Qw783n/Pn4A++yrG7jWFSWsTYAJy1MEFAB8Ew+8
eC8LH3ib2fB6qdytVUi0zvtwKlH16FVC8ZZUR9LPnqp74U96pL65qwMTChR64ACWL+Lr3bynLRUV
AlQ9QZpncvbrMq9jC7zgXvLChtHKXeRbD9Y72iH9H7BRLDJxH/ZdqQRUtAres3wupU9mv9Qj3uuM
ZLQL+r0RKL64ObNxAZyZ4Zw17EwpswaYsarrMamvMiiOSiAp0JOrSPSE3vqEZ8bYtbdyFkdLISQN
xJdngRZy1x8YKRsQ11+aE+N6SHaiIufGmT+zxzln2DZxGuXoWlA7J1H/EpandlGBSH69fOJFdjjX
MKYsbNUOH3GmEGPBHEMYH1NwbyZDJLiw2XZ89gpkISayKrxFucDcaUs76FYFHaJZPWihcqwjKgrJ
7N/gbYCXGABdPMbQLORXY6lLEQGYjpxAdouF1GgY92T4ov3O/eRR9GbZcsC1Ne7VF4+YoTMLwA9T
66A6kKUILcyBga66fZmUWFCO2MirjLUxLh2A2pxu5GygVOkfh9zyLfVpcVoBkbjACF9nBplAZugx
UI3tfFPrGXip7pswETjC1gN9vZR3FsbVWbLUuJmTEbtkzDcGVMrcGMoa7+AW/ckINO1r+646KwJh
bT0x0X5HFxlzdFAY4Cs6falHU2XgE+aaixcmG6X7JxQWh+KnZpMCnEpQGLMpYT0gURV/61mNH8BU
9jAagrowF0RSu6NOqTKYb0A9Vq4F85fXXjEoYozW568yI2IG0q1ztzbKRZJIpoVqxTBqIQvSl5nU
pmC0fMtrUCZzTBNwUR1kouexsQD7fJvEBcA8ugm0lFPtFsuuCbQZBed74yWDCdwPQ1zEl5zWqI0h
b7zQkTCalDWONagkDvEIfesbKwl6Lc6bR+Quvdzh/MuzaF5DtFRuB6W+hdxJJGEKuM7dVApsHZOK
4+5yTBYZ4XZMR5XHiCMk5Jn0OvYVRAmeC5E4uehTcpGyMFvMOLZ4uhfKQEInJ5bSuLV5bGTdp8kL
lYLLa9rKgc72jguWQ1zYs4WqEny/pCQNyTB5UDi9Mr34JrtrdtWBonFRgfrrVpQ/i74nFzoBZpDj
zB5rr+4NMuvHeAEdh/V4eYGbRoDgYTPpGHLmWYmLNFe13AaUuVsOQNEdCtMky5ALPuPWYTYwRsoG
qRVwJXKva2uOwzZrkKCj70m6cnAHS/MuL2TLBGqZGHMHFBfhknNxk6ZVEjIlmwHUyKmdEGiyCRx8
C9mFpB8sQcj7oSTBDxxORV5WcoHycHmyj6DR3Ctgz0TjHXE/d0UMhVs7szbGJR4Rhs/bSYOxZpKO
Sw/CffmQCnNsdij51GNthQuCg462O9BfaIWDhhAqBUCNqsBK/HAw0BEY6A6nfnQ7lW5hkf+wX2gA
QooIqtsqPxNj61FnGSFuNaq5pikdRrUTvJS2P+CHBe4DxqhuI5QmaNqCgVOJke+Uv9JGJES75XeW
CgYLE49cXCOc3xVQEq1rRt1mJYbbqFAWmUUifFsPE4t1ftkphWIqFwi6csrMmL3Y/wK3ZsG4Y9Vs
4T2/lYau7PAVt1BRbApoTfYOZ2G+kOFN6+akOehoVYpYvzfTCgu9Q1ADQDUcILnz+1dt26zXGcxV
Pg4QgvWT42SRBTLwAwqxrMlSXjevo4iWcssr1lbZfq6yuL6Puy5J0La0zc52I63eqzOCUVtW3y87
+BZkHy0szNKCis4BCxB3V7UhrVtdQ6UAD7zCNVTyDfBaoPAGL33ov8NLDDzBxDiTzQWuzHI3Fpo6
NYSyQaPUZaCSD43nqbMxfdcK4u3WUCPqOoyLgw3lo5PPfUgdau9yhjYzWPaq/QAypwLknmXqqsfq
BnISyEml+5D0bpoABAiqDK8VxOOtla5/AXfAhzycoW+NBnGSj7u6AHU+WI2zUhfEkc3Ef22Hc1RQ
AxSGqgHG4jxmN4sHgqrr5HoAxrHe248K0uDn7geokwXuw/5VLjLjloFQpQryCqArue9bVJ1i9Qzw
oQc9JiaXH3myyzApynRHktvcdAHDumxyI5ShnsWYOqDKBEk2bp31NDWj1QFLJsXF3jKaL5Mx/bxs
YutbwgYCJYpnjqPyh763a6WpixTVjwED0rpbetB9ZJLxljt40/fwih0JEbp9e2EfRtnfV2feqs1B
mnEmQHSbqmQaw+/JKPuXVyaywZx1ZUPBYTBoBmfM8mSfQnijBUHTZRMb/n727bgEW85o6cgWxEvg
G5DjuqnTiciVwNs3EoIzI1zUSpdRoyEFh1ZnGC4bc8iqJ4vFZ0twerfi/5klLlDFLcqLReHk7Fl5
0k2S7yrXgZiQ7jEnH3sXyBxB9Zb9+E9nauV93E2qWgPGaHQE/7pG/XsYSbREbh1q+1JGbm3EgiVu
+gQg4DZuABA48Gxay4RRu7CgqCjmD1bdkl4ZvP/gEisL3JFNiiI2hoGhwgzZq0B6TiNgXouny1a2
XkEAFH0shC105dz6YlamrmMhM/BuUC5pvjFgwuQmd7m/BINnI8y3wExKgg+4Vfs4M8yfqqVOjJx9
wWkXBqWXfZNS17SgmlI9s6EmVp+17gaSAEUV1KYr6nZv3eGwz9S+MeGH/ziHMapSYnoLGVrF0q1x
wlWT+fWeQsiiv0n9PDCe6HPuDoJAvHnQP6zy3ClyZjSpnWMCYjZxIJraV8rmd97MgroE+/GfTsPK
DHfDTGleSKqFImoo5YfYQdWhKPUjwPxHXe0gVayUQRuNZGoGQYzZaqKsPyvPamqPs9ZIC24aBo1j
l0B9UBgR8S3dxzamc/Ak2Me+9FO6E3Xit6POatHciTGjLmy6GRVq+3l6swMGylsAzWB0kNQPUUCr
r01RHNh0IyDMgH0BD4IJgMr5+Umo0yZZN0JY4UQ9xRsCG6Fncjs4MeO8NFzLdOmvPKjH/+BJa8Ms
2q8O7phm+hw5QINNhb1X+uKqL37b7SSIQuz48460tsLdGbM+TbTomJBHd5CHzh3kxb0cgdjvvGSB
uyusSm8VGgOmB4G7h3R+maHKZmNMfgGO+rKlrWFK9EQ+9oo78jQbDDCNY6/Ue2W3eNm9Bnr+zp1e
w0Phyofq9FXdQb6bVT8VP9uBymXuSVsKfobgk+qsC7jeuDmepKjAr9B1iNeY9p0u1feXVyoywR3/
2CoBnbYQW9MwUMGr1aizwPu2Cib4llDGgdomJoX5jNIczTntWPiku/Kp8MPDW06qp5RggMATBc3N
S2ptjK139cmMwo4iiZ1sxnICTS0vr48gPhy+FmCZY/yANhpeLd07hitqe21/yo91cue70rvUkXPg
ezL1OpTQSslFOFWRBe4gD9BiXlIFebNmPXfxTBbI9F12B+Fmcac4t5puVCqMz6j3TJGi3MU7IMmi
gxQUO1ztPy+b27rj1rvFnWhqxjZVHLgGZB/dCEIFYG0VMqKJjHBn2c5qsKHJTfn/SLuuJbttZftF
rCIBJryS3GmCRqMJ0viFpTTMYI5ffxfG51jcGN6NI9lS2Q+7ys0GGo1Gh7WCBfWtiFKfdRT016qO
sq2wcqWLfF+XVtuaPdpVA6eK97pxjGzmGdrg59NXgsr55YXbqumuD5WchdRGrU4rAwzDYN98th1g
AdQHNyAP1qGxPeuZHFUtB9uryMClgxq8+a6tDMxtDYkscbDK63B4SZAO7EwVpfH2Gv4SIp3epGjG
PC9h4FV4Z4wEcz/53mg+hCXgUlWwA+8VgjMCuBcTT1CQXEmez9KHvB40K8Ls5+TN5IgWSl/LVS/4
90cWUkwIMMDWDRAryfgcw7BJNzNAnmTxhzTrdmC3/X3LA1+ewNBAbs5w0WB77vPSZNBaPG9B2Wku
DoBjDG26RwJo+BCX4QT29oUXsBNLY4viLbql3Fqw5I+Mxo2trh2igEd94ADC3+to+XjZ0jdlYJYJ
WWJoCEKgc+WauHDMuFrAD5O3n2ew4DQOU3Qmb3RDCcLBf2S8y3kW7jInpVV7ZQhwaatM0EVGm+jB
6l16j/aM5bEy4+J71ybLY9RbKH1So1OV595HN2jMA8wLA28VqpGyPYJAgNjAzY0D2joYfEPlLNaW
vbVojBxHPVuWq7oEkuvp8vJuRKXUBmCEjZYlSH+H+GIYU2eORggsrvvZFw4/fEmeqmuBz1N57j4L
juGn/ItCqDhb55EcFS3aDgY7APzyDsUeoDCkdXnReMRJk9NMFvOoLzFSh70Fwr4l/0Zp/i032mKf
ZZ3mjQBQfywmXTVhsOUCgMWG174pStpUegaE9ohEsJ3FAZ/Dh7aMbxmbfJeVirbSLRNG7RxPR6S6
XOpI5xPt4Y5RDZnoTGCjdW+TItb2aVqEheIttykIKEGYDBMG9K45oY/6aWo4BIWmFu363E4/AVxh
UFXyNtcNfQDMREeuDWC+8zPZmolpDbNbe6YzeEXd7HvA3qQVCS6biUqMFB3oYUH1ynBqzyBgwJqn
PU/sXTypSFm3Dh4uNaBju2J/mKRNFxmUmLZWezVvQDfmLOA5TPdpMt/Vra5iiNjSCRcCCgEWXoDv
GOPGxHZKpgEJa2l2c4mGOrd6qobu6+WV21IJVNmwN5GueFePityB9xghjIOKDU8aoIejyjwm+eBn
yfh0WdSWzQF1xrZQlgK3n5wcmfAJEwWWU0DAUQb3rBm//3wVjhEcfrikMaD1lh5ahfRGxqhWGZAw
V+kJIER7Kp5b/f6yHpsb80uKjLdicF6HuWHHwehUN1laf+obwOcm/PmymO3l+kcZueJZoBIW96jk
BUs9feX2NO8I+kgVrVCbQmwkGQBlDAOQ59k4i4Z0IhauEhtFl6K7YXa++wM9gK1loGyHIOodzmiV
hz1pqjgAebjXjYFTfL8sYKO0hG1fSZCcs5Wyyta7NH4reOJaeuZIDTf2Fd9n6IszzbfG0zH1U8Ce
nKZDd+t+UnVdbdrE6hPEOq8sj2boxU7rATNgVuf3IMqsUOixuB5cVnXrtAK9BdchOuUBUyb5OTba
LZq+IvAO6/Q65s0R+amAsubE0MnwJ6KoYDwQ/ke+IQhzOU9q3PaYe0u8xQx9MyJXaTk+Md2tFTay
tXwoV2NIEOBomBOUIuwwY+MQkjgJdKP61IZd7zXAtPe6xf39kT0EMZh0xwQUSq1grTnfqNocI+bM
UMv+S3uYgvpTfY8h9w+ItJGefoSm3Yf8Sgvaa/3T5fXceC+fS5b2rkjTaLYjSK4wSvzd2hsgNUVV
YfEF5ru6tXbj3Qd5eEjogPdEt867dmhi0lZrNcj7gmaNG3qMg+/LPToPUV79H8RteZK1OEm9vult
2oYQF+XerH2srB0BI3l2yG5odGtkgI0VYlX52c0DsVJSivmTakpiq4JUYLP5xVzs4sS6pyT2mvr3
R/fEeoIaACG3mGOVjriTLJgacHD2BGq/czehGplhHh0pP3BWoykPbDb+GBAPpSG1npsHxALlO8HY
MdCNpQPigDJn6V3oqfeFN6Mrym3udFeFW761h4g6AaqBxivEOeT8cMyl7baOseCGTvCiri3PGhQH
fVOCiVF+hFHUBV7NuQRXz5lR8rzxKhbeZTMaRlKqOOIqEdJS9W49gBSrFBHN92g6zJGKiHprL8CD
8Y8O0iqFxpKAWQ8CQJd0G6bPtjYFBlFFzhu1LLx8VmKkW20A4XxUA7YoSM3d9LEHR5B+FV7lD8Bz
1wov+qk/2J75ZbFBj179DwdatYzi99WNFs5dzeMU1zbqnL6eRQEQogKFS3yfxDlXUaz0Skaal+Og
CxXzU/oRxKAA3BR+ce4AN52gwE9BsT2BnWk+apXXqrKwqn0UvmUlHSQDM3pqa8RxVXUfxeRF09xD
5gBw8LKaKjnSlZO4zaz3CexFo90tRpl3ZkoPVRHfXxaz5QrX9iI5YB7rWjN2WEyApe6m4ktW8kOM
FolcVWVVCZJ8boGTkRMdljHq9yn5WGTfsuRrpJqlu2x/howJPDeusQCXF/YXt0Fual6lf/mDBUMW
BaTRAuNNftMzo6VtXCJsJCgR10OxZ+7Yed1EX7qIPF2WtanNSpZ0mji4aKtixuY0OsYcWwOF98fL
EjZ3xUHlxAInA64IybMahV5nyYwbonOe0Cfn5xEwlNsIwOXKzL/Y4Hc5GTTjoBXTweiTTNQT9Q0F
bHiBR4OXn8hrtafXzV0EbPr5pbvKHikA2ufr5RZc2d+UaIlbsjFW4AhMGxPUEJLL6AVU9DJh07qA
E68HINN1uwNKPeBSigOolN3HCnjwduKNDyX3xqMq0N9yWWv5ktOYiD7WKULVwMqtQ8Y/Fz32sg7i
GpgpWnB5SzdDxrUwyXPg/VdbpIey+ek/tMno1gjKAdCwgspTpduWCa3FSR6kKm2tXwbsa9h+tclf
bvij1uz9wmeFXsLYZftZy5EcCLMa9CjPUEujP1n2mtuKtp0Nh4sUOo4AUnUCHlKykWQp2oQNbRQY
Se8Znb13KMewb7S/vD1iOSQ1zsRIpmDbdtq1HYuCqUccb90szp6G9xEomPNm8XvSKZZtY3vO5EnW
UMXIkOoN1IrI4rk9Mp5AQ9XCnxqavi9rppIkGQIponwA/l7tLYXxuUM+1As7hnT3wDw28UEhbXO7
0NqFtkUgqaDv//weJrWduBiWigKGkYmeT34Yf2pnlZQNo3MEHul/pYjfV7f9OGm53Q2QMlDqTeUn
nSniTpUaktVlNE9jUmB7+HhoKOZtE+JP5W8PIYGXY6WFZHPlPNA5rKDFhBkSHFhfi2PfNlUUZdu6
oD0dRwjFDvnxH1bmPHGbwgBiiqaXqXpZ4vBblJsq2MpNQQ6mk10kM6x36ceQtZQA1rv2qvC261CS
xNxC2x3/wJzBY4K2OpBwYjz4fOtphkcV0KFqr4/dErwWhc/S7mnuuhP6gRXB3qaZrWRJGzQPRjUm
VgeKaqfyC8xcY9T5D7QBOj0FOI7AbZKOC7BMOXJdKEE5RQWmjsdo4I96VO3KUJVV37jrMLcuWC8x
TmiT9xBD5TRFrh0FHdXM5EDGycFTJ3ETgBJ5Y9ToBeYH27ExJtCgddRULOXW9QekGqiKOjKAgN7B
E5rp0LlzmqBhG82/FTpCAD30Mf1aIMRQg3VvOb2VNDmAaurWyqYF73t09mE8f/Z4OnpI+Yk6rMIg
t4xkLUp6ojZdO7XoaEgCG1iwrfkdvEuXbWTrWK0FSE9UwykAd2th5druawbIym4iQa0pp4FUekim
OM/o/+5bkbbDpGfziFx77UVPA1Jp1lX5ku7Gz8oOS/Hl8qW71kxy466dc9vRIDJG0x95FGXI4pBf
a+WPMSj/BxzAjQZAYK8h84PyO2Ac3lX+yqG28qrIEgScznd+o+9EuiduffPR9PiH7tCHgWqyZnP3
ViIlHYvQTuoCDZ3gssKsbF5n37uYgs8401WpjK0TvlZO8owR1QHXDYSZoKjtwBqMFmFSjk57OlMP
kEF9wFWNairdJP9YjlOVNz0kAvXlWFmOF+JB1IeLwkludHchvSTmq0QgiGKdJMcxoy416w4EjTHy
Jsa+2CWZ53zLDuLu9Mm+uWru9WPuWyck1C4fvm3ZQLQRDV5IM8tvlCm1ptRlNagb0RmVYuDzjj0I
+tkMPFbd9eBzpDkWPNA8NcriRqss9F7JlvSes7peNA2ytWtkUb6HBwxmgd+AlL71WQAcd7v+Zu7Q
iJhpvspuN9zBmWwpQDVJxg1aYc2ZBpRc49NYqgAqxNdLp/9MghSYUmNO814fQWGaggBMr/xsAb4f
WN/GMt0rdnHDUs9kSa+UlLasdChWckQPu+nTY/szDAaRlUJ3oH4skZUqFffCVs5+LVMGKUpDwNJE
QqYY3YNaAMMJhsgrE09MRuWZNxs7VRpsy8OdCZVuI8OcYzcGRVGQ3izoYMVI4u10BJ5EwA79CXi/
SiDs7V1EARigTyjXynMO5ZTxEl1IWNkkPiz56C3OQzNGO3N4vbyH21v4S5B0P9VzHqOBAqOcQHD2
7LHwTUx8EScJ/p0YyV+H88jKvgVFuIHmphjiys65yy3rcFnM9vH6pY3krLtmrNthFseLuz5Jhg/l
UihEiPPz/nz9EiF2bvVI0vrRCaPIRMTVG/lJ0/Hgy8qw9REO6ddAZs6/F+mI3CyA7b9eVk61VZLv
cOPa6fIGNjHRxKPmX3l069qKYvdW9xYs/Zd6kvvIR7dPemF4bk5vl2K8t5r2q1WGJxqhJw5M4fc6
5pl8QsLYj53p82UV3xoDLq2u5FGcviRZxnXY/b19q+X7YT8jfgbH9dukCpDZ5+4KQNvzHukrtFlf
8QNRFbFEFvDCJ8hBbpLwKdTKGuAgN9ON6LCOTvyDeVTjcWwF7+u1lp+QDK0/I237BBwP5Er0nGp+
uCdfQmj2P1QfFS7l7WtWhttnvKp0hrMxAsF2J/CY8MjbjdM+R6vaYQ6mQ+VzP77NlYgPGwHpmZ6S
jwkTvUelBDYl0pC2j2m78URe+r0g3kmr/axCfttqwzsTKHkbPRrRQTa2cNenOvadx/y0INEVWJ+N
yMsdzzoAU+wBbdnNIdxdNmCFA5Jn17WlduOxw5ZqMV5I88dFNXi51clxppvkf1pnyvWlxgnJnqtT
/WH20TC2m9D7NLzhidmnZpd97D6gKmC4GKoSpqRixxKO5tIJkRxRXc7NZGhQcrb1UxNHBzRBHKrq
VU9eNDopnrgqs5UcUoc+86aKIIz03aFmelAz90taZjvWqOqJqs2TnM88givaXCCKhZigCmuPz6fL
5qG4POS+qChM3DDmkNBo0xdM3Hxs+zFgTnJnlv1OVA9Tqik8uuLWkHukWIbO7LFb8H4xcbmHgH81
MGeomj1Q7JKM6VWYequ5EZwmyhJdiXRbZDHQk4U2xhDAyVKcGj7FqjSPYr/kNE/PeW8tPY4Csa+N
KfbC5efl7VIYutzPUAJSo9YzOC7k/B+sxT1yI9o7Zn89ONVp0rSny+L+nzDzn8tXzsLlFek6Ig7W
Wzan55i5SfeFD54yfgdWwh0/aI+R4spVmaTkT5oybZZ8HmCS7lNfskNcML+0yQ4kkDs7vAJW1J+9
/X5pKbmPOG5zPROxIIBEcmREWt/4xvw2GAN7z+4BaHawfHLMD7bCN6tOguRJTDKwPBHvXW6hM2Ua
fKZ9zCtF9lllk5IPKZNKK6plSgJKibbrSJp+cEqqvOEUV6rcZN/p4DsuIlhmFzQ347NzPV3DSjz6
Ot4hnAgUdqmwERlsyLbLJtNzrFzc++Wr6GzvD+ZX0LT61dF5GvfuF/0GaePuMHr/WlOxEquwBb1b
SdhNb3d5eFWC9H3n4ok57YbFE/PRqpk3xf69q3gjAGWWOII6cuCpc+WEynFI1d6JT1hpFMUTs5sW
q2k82IfkCHxFREU7foMWmUCgj3bXkYA6b7/oezC3Nc0brGTSKY7h5mlgKOnrovUN/AnnX9EPgPpg
doR+z6I27Ou2qWkbxDPn4w1q+0OouIa2I/uVPOkJDWjhmmQdLNYy8HgBz0u1jwM3APRvO+xavses
gKffAKLGR/HJfSr28A8qnTc3d/UNki3xlPM05IgETWfE0Xc9vES/Xz4rKhFSrGvPIbM5wZ3kGJNn
9R/q2VBsnEqCZD6WW0ZpPzVAsYrSu5Dojzy0FGHK9stktVDCeFYmaoJZPWXi4itfMUr4Bt1KHvqg
BY8MmDIP/27JpBsIbORUdzPsCmk7L8yANpwFvy+B2mj7BTGDgc5EySlroSEu8gG2F3OvKHcNU2aI
to7TSoTctdd3hA1NAhEAHC2vQY/J8EYPygPIoTDA7XPMEb5qNtKZShozYVFyNA4wX9Tt4JlQ7pIO
1rI0g1uKd92wR6o/MK7BTq8BSYIdyn2aecmDyjo2VcWcD4btbLQFySMExOqn1mqRYQS1hjcDPx5p
Wgcu6/KebSb6UFdggrwSguSa9+K07jAJMelN+dVKECZEcP3GfXjXnlyAM6ueblvB3lqedK76EZNx
ZsaSoEoRfwD02i1uwulnoe2ryVIptxUvY3oJbVUE0x7onjo/YENWpWOnIypvgmVvP9d++DEBjWXn
JSeB1ZDuyDf2UWWkW55jLVQKgKquKsypho1q1aNugjsYDfiXN23TNFZqSQfNWiYXA3fwG86MfEkH
BBr2oc0thZRtPcBIAmxCHQDCko+NjSVzuCH0yPrAjPZpo+pb2axPoHgMCDqM8gls9/P9WQw7rdNu
ECCVdD//TK4AQR6UOFf6nYDgEpgW6UHv/oAMRBBG/pIrLWDUprU1iuy9MY2fTavexUavCnG2ormV
DDnBlZbdMvYmSYJ8dBKQts4Z2hfa5TjNhb3vW7f1Gjv9gZ6mbHfZOjavFRFs4K/FrHe4u0k1mmGZ
uyIFNe7aT4IHqAPow7IjAbn+fbBPsZRA3tJ1SilQv863sHOyhmozAC6S5DOeaxn9XtuKWdctQ1yL
kFxvt7RmPYUuD/IZnJh94lsgL728ZluOYi1CClniuNfszsSJWsLxWJg4S+1I74sEbdWlpZp9Vukj
HSzNTpeIRQx4BY7u8emTXX65rM3/YwG/NkV8wSqw0KdSA9cNwF//ptE1vNovDtZO39PdfKyPl6Vt
eaP12onfV8IwcdmPbgFDt6rbfPyQdIeh/nRZhGrFpNjFSefkb7IigP7Enmabx7JK/iDvv1ZDuiuI
WQ1zoZs4NTm7X0h7sLiWYUyMPlzWRbVcks9L56mPaYLl0ihGfZLId+NPcaa811ViJBfXsLnmWZoI
giXQLY47GljHaMd23+3v/ekN/FWNw7l1t6+WUH7s1EvVZqWTCk6p+nneWTcG8LbDH+Ydvco/6IF5
ZCcnqHcqA1RYh5x7o8QNGy2CqlbpAFi57PwxLV8v79q2N//nRMmZtyoxUGmiuKl0q/QQVXhx9Cni
V7NZ7g30Ieqxub8sULF/8u1raSOCMpHNZ07qWc7jnD3x8f4PZIheEozwAUTZkRwrJrYmOzexXxb6
R+9pmmiB7nT2sRqqROWSNj3sSpbkYU29r8aUUlS8OLnSXXs6JDOg7heAz10XtW7ddw0tPN1gz5g4
/5zZ5bGb6gfTipH96AndgZdhuWeZMfuAYlRB+m1a0OrjJI/c1gUolJK+DDTn6KbfXfLt8kJvHozV
/1/yx10YmZGZ4cybxUMWkl01H0P3u5m8NK3rXRalWmfJG8/FwsumhaiuAPkkBk9LDkajO0AWKwxU
pZP4kJXbtzkteSMIKBvjdShTH1gHvsGvUkKCym6Dy1oRlVqSd45gqFXHsUPtLluQGWP76IhBQu65
aPeK/eRK2wkaNO1QPhK0C1h+fsV30215pwX177fXuqYLmhUQCjjoyJI8a4XEVcLBehKQJjqZkXtl
ZEbqhVP4J2HPLzkyklYa8RiABXgptQBQP2j24gSoCfN/KUX2AVqOrtQK2lh5eG2zcGfHqlT05ukC
RAhlooENkf65pZg27iE8rZHXtK1gSZenOASJ7WUDEYsuP8/NlQzJGtFjZWfdGCKm0uvGM+zoBZjU
4O/qb5alC+gI/Md6jL8NIPX6d4IlwwxblOerJgGwf7LUt2nYg7rQtFDQdsfpxpry8BbwedMNymrR
qUqGToWxvR3rrTSX4omwjM0W7RFJENW+qG6L520MtLKTHgigRxUHuWozJesHukU29qwHXH2VeYIN
vJxViEqbd+0vjeQkT6iZLTMzmKQGNHyHfjLi6zF+tmvXp/VNban4URQayROtjHR0GcFpHmDiLuga
w0+sWJGW3bzMVxpJl59GCgMZN4ioHPQYGvOOjd8rXj5dNsXt5/RKjHSN4Z7UcoAyI4QNd9MX+4qC
UzMMjOpQA/MZLaoHc28eZ8N31AUElYZikVe3gdnNVpq7EJ0391NmAXXgkfAyuKygZBgC6gR5RQCW
ERN5OAx8nQtJrTrnY0UMf8FYretFg46+6CqNbxPkDPe9Zlb70pknf6yaVnGDS/q9iSa6C8dvEEy1
yYCAc9ViAioauVfaGfJ/YDXfM0qeG1fbXdZRssa/BSGBKuhm8UcmzdGypOrLrONeS0q0pI7AAbC5
QhnJWf5HBqihkKZC1o9KPss2Z51zDAF6WqfX17zL0ZrZanmgtRXdN0MP5g7Szy/xnJP7jKWFCjZK
Ch3eyZdcltYTt+g6ILWiydn4iTYp4BAwi76ylGF+cynDvWmE8+fLCyuXff+WCqAFw3IwfMEcyUS7
CSWJtKCGn57MK1EPda4jJAMHzMp3eJ3kV6qcsRSz/EcgsIYwn4i7Tx5iX0jOLD703LOjZj5U4FjY
1YnLb7Ww7+8sp2UK03nrZFpdgu8ESue/GcoxzmnDPavG8aBh91piFui2Ibz2OvB7/whHt34NdTsB
058B4r22jPyyR+L88lJvnVOMuFDB5oqRGpmQbgk1IOw4UHy0M/fYtXYDGk3mlE9WA4FzqJcfjak0
PZpEo8LTbpo2BpOYBXQ0MDhKps2aNm37HlSGbT7y6zEDwH44OhjLnEo3sHrD3k91jJbyKB4+FXlH
FAN/sgv+ewtcDAkD0EPHbKgUTsVRlZU9j4mPKKTfxS/jM/q9d9Ft+WUANngB/ov2JsJ/Vba2daTg
FMEgA5J2xyKS3sNcWzykeQl4qwTs0UDq4X4dkiLzq6RlmF4Ps+wT0+cyOlze6/dGjilfKpwic00H
/DLnPtmm2ThGcVh6CXF2xkQAuD44P9yCXXchjxVR3nvnCGFopTeA14CyiJzP15qQpHkEfxQmfXwT
xSPflXGdKgL89+YrpLhiPk+cWxn/kBXAhckNDWy6Ub0cqig3TuYQ8n2aT2niaTFaltx0WFwQPUeF
4orbOMMQDmIZQwDQgHlc2sjJSqO2abCeGJ6/qzV2PzhdhhYRM/vhhlZ0YzZm5beuAQJjp78iefNA
eyXZ7+Y6Y2AVWQEBdidftOXSzDMrosobOgYUxjgoZtVWvr9QoadNDBRlxEGVSUYoSaq81Digu53h
i94i0Fte0tp9uWydm4qspEg3TZ2nhtMLRYzU9KbG3XFd5XW3RQiuLUecg3fPwTFODNTmwL9G7nP3
ZXT+uqzC9kIBBQUsdvgjezSzyjFi15SVF5t2edMMunEIMbh8jMvfJCaG74KrxvsMjJHw3kDlOT/K
sRVOC53SynNmi3vz2Mb71MqeG56pAjm5vfKdKLGoq3CRucUyZVmGiL5IXjv7bh6pR7Lcp6WB7D7Q
uZy/9ETzSRrt6gLo4zHzwjT26hj9SuYdHlTfckxeFdMS6NlfI8eNBy7Iy+u+ta/r1RD7svpEW8tD
WoJXxI+mJ5J/cxLVCdhyM8CTFBOngPJh8kmP4nnpIi3GITPrDzzpZ0BNDTEiZ4zVV2V3yl39lIQq
Lo4tfw2sExtFPTg49Ameq9V23CFJjHNn1fHRqN3QM2t6rECklWazar5+S5gpml8AWItLUQ5meQgg
8LiFv7bp/Ey73u+K/IS+F2B299Hx8n5t2ZQAqzUxjgpCOFvWbCk0TATMuuPnwFxATx85YGA4sMDA
sAS2H6PnZ58cwiN3wIPp1T8wMfpgqK7/DaMRQJZwmWAWeo/711nJjN406vii9Ja+YIJA4PSjYnUI
v/QEkzPxLlME8xtrDMREFPuAVE7eA+fpjRk7YYY1HlpkiEZAgj7FgB/86HSI420tXvaX13lLniVA
NBmuBvBESReUbReUWGFdeeY4HwbzJl1yTDGbPvAn/0QQRc6dMbDWyZdQG2a2waMcfNQNeba68sZe
5t1Mhk84mIpphA0fC3wGsGvhH6j01iSxOus0mbk+kUrEFUntAYTOBDl7iXm9PKt2f6DVSpTk+eZx
BiIoYNYx2DvuZwCDuuZDncdHtF8rDsTWRoGyAS9lCnDad1E4G820iooWFwdjvjbWew1IsfVUn8JY
cctuLR9wG+HDMJ8NSDAp6J1orru9DZ8yZwzUO+SGtnosoqPXy2v3VvQ4f+CA1hvFAfwbVInoWjl3
XnnSdf3EE9dv552xt/32ScP7rQPBN7Co0jv7sQ/6m+RGhNrO1+oQ+pbHn2bV7SUsXPoKIB+Cb4oR
E7xFlvQVGp7tJKENXCgm9/dW4RQHrUEvYT08ptqEvl4T00qXNd9YYQIcUYoaDZA33mUFMCtUY1Fm
1w/bBNWtV3emuBQfLgvZ1AtnAI9u8w1d+Hx13SRsp6UESLTThf0XLUzba8dJ+U01a91B52P33Olm
+pvtMiIUIKDoQToHfxHekHOpuQDqnGDFftkWJ8tI7sJBhZO6cdNCBIb8QOMJdyKHaHiZm1azLJXX
FMYN2oySa4zJWYdeG5rdlLT5sbQnflPmsaoTUu6u+ls5x0Y6R6C1Iw9wrtyQmBzPIeriPnAPSwCS
3J/JwfSKR76br5u9aih948gT0KKD1dEGah4oD8/FATbPsPqUwDeDZz4PjyPfA1jqtLi/1379phae
mqBfxQGg72hRzVLvcP9NFZBzY4+43Lfp02VblPnW/haBFxgF1jb6WOSE22I1xcgj7BkIUt2jRsfp
NHJC927EndM0mcuucvlwisMZQb0bD4+O1savgBoAY7duhLuE1OmhcZLK49q4PF/+ui2DQvyEY4JD
iYe+tK3umBXEiHXcufUx657rlJ2S7FuEZsQsY8HQmn9w/NfyxL6v7qeeDX1POOQBEMfj9FvEbwpH
ZaxbPmYtRDKeMSJ2O9kwniacQaFGcBd+SJgWFl4xtH27u7yEG5ESWUsTS7xSiXDDyQwT+ztF5eOk
awdWt4pc0LZCYq4XZWP0JUjvGebWkdVrYpdaADLo7GRbd8WwKBTZPHOALf6vFOlCH5DJTQEhUHlp
G+9SEu7aAqxF4EnqVJGeSh/x+2rJCnR7aUaLJYvhS0rcgENyLPP7y/uydQkIFOb/qiOZGsVQSoEJ
xspbMhC0j92E4cUk+lKQKb0x+2xXm7+JhyROOkCECXYIqMwE/uRcLd7ROitSqJVVTRBGvR8Bnvmy
UhvGJnCKkbungvpTbt5ljb24dkwRdHH9odS/hPmsuDtVEqRbDC09IDpILJxQELWUFEFk/uOyDhu7
f6aDtExId8Y85pDghMwHB0DQT1bQNqpi7aYYXFbIZwBPDwt2vhslIsZ5tuAFMje/4XUVlChBFEQR
m24u10qK+H1lyrxZmIb0JKSkGBG18iPPVNx/KkWk09K3VWqAYxmn320+aw14dAiZgsFwVBXgLV1g
teJJ7SDyk9uPpgmYRFYLQawB/+MS+rqKonNLlbUEybjK2iqAhu7guo2bH7lR3U5a8n02x8PvW5hA
M0Q8xhwMTkkrNs9z2dgjFFmq9NgaP6t2OCb09/oN3k77WojkX/AoYBwjEVgtpImLJDryDrX5y4rI
k8l/C0GUjEw4ept0GS9qGvnAotIEVCueCfriZY5vf833dmB6KB4+h4nnZr6LVnflYNPGVgEhChhR
iA2wgnLX/gAS7MHgkGxFOkbq3UMxmru6VCU7NmwOYhDSoqlCZ6AyPj8/eMVxXuXYKnekjWeZGFt0
q8+XV3FDFSwh2FVMYDAjyJEy+zHHDM+A9LpnduVhMdFTYC8LZjQx7XBZ0EY0dSZIej4OZcL6tqvA
mZHnzXU9Weyx7qz2CqmM5RhPpnad5S1QxjAgp5C8pSJe/QwGQ2wUdSXJUT63sWuM8NZt2ntphobP
2Gojb05yFaTlxo65qMuAegjFIcQj0qPRwbKZGis0P9OMLJjbBXzThtsqShcbtzdasBnepGi1gd1L
CllDnpgVGrIxghyC4CDJnZeWVAFYj2DsZpd+CJcq3l3evg3N8OTHux+1VeSf5NeVyaK5C1lfAzR5
vktj9mqjVK7YqI0gCzideHPjSOP9ZkkeUMs4Wk4QKADTHH0TXluM9W09udZVs8Q9DLPgqrBuwzQY
QaJUpJ6wY+/mYoBIqIHqE5UD6nS+kdQ/HR2WkY3u8+Xl21JtLUgs7+oqnDRCW4sgfkyMZDw4bCo8
s9Dum8hCxUKb9pelbW0WMvugd0ckhNkO6XrPc72LixIXL4/458SlP2JWLorN2pKBOqSLQp1DAVAv
GaGu4Wlaa3DxgJvGiyiENyyUMzBby7YWIlmEZWXDOGTwgLWFB7zJy9eSud/RAgaq27ayfz9eYWtp
0rLp6TxOqVAkNQbq2VpxXEx0Lfz+3qyFSJZQR+NYlr0QonN/1FHBJ/bvX/GIugCsj6NqmMCROze2
0jBAy1Vj1ezJDIj2XDvtPh0Vi7V1dNZChL9fWTSKpjaPQYaA+v5ynyRX3TTeaOw3BzTFHX+miuRQ
w4rRwpohhYSf6fBhUl4Omxb2a63kbnbA9dMGpFHwAE36wTZY5PUmppScuQ4Em8/lvd8KWeCzETOg
UQSJKjlwsFjH7SqCtLLxwnt9p/8Epi6S0WIWqmeeZnnz29guSX2dBZeFb1zAa9mypmA/QDk6hGx7
pAUIzI07faTBbADHBQPpsUd11FPCVhFfbLqJXxrLcXM01VZdVTayxh19ABjRHZKDqpzGlgwbLhwU
Wci5gy7r3BSBoz8VbQ0Z44iZ9vnQA9Do8tqpJEh+yJk6G+KxdmHO0Wd6D/ZrhYSt47TWQfI9g2No
LUAIEJaDzScxr62m89Ll/rIaW8a+FiLUXJ3ZCXQwQKeAEFvHiHjS+bT5hhT8Lo5OlwVtrxdag9Ct
i5SvHHIZnc0GLjzQkGrfOt3yzS5RVHO2sq5gRsRQGh7MGGuQS1Sd1s+kFMrE7a5+bW5Es1e6Z/5g
Xet7DnwP1Wz11hYBl1MX/RI60q6SmS0gPOyWOUKMGu618AXEjF6jD4pXzdbKIbWLNAa6m1wQdJ5v
Ud/0U15MENJmxEMNNciZKkjd1OOXCEsK+fsadGVazOBTG9Aptu1+qYpDNfQKG9gyNoSoAFpGsRZ1
DWm5LCdJIyfF/lTatDP7Fytxr7rqOmxUif/NJVsJkg7nsiyTzhsISpj9lI3xwxL+QWVGhNv/6CKd
zrLpMR5bYMncvn6MaiDP0v9j78uaIkeyrP9KW72rRnLtY1P9oCVWCEjIAJIXGQSBS3Ltu/Trv+PU
RnhEo8qZ18/autvKspKLu9yv3+Xcc/p1PCkztcxLLhoRvYxnDz0MVdwylMcMu2j5CdPT/dCmYG2r
HxFng11LVv2EsQewl8+xQF78Tp+MCttHKbPiPEMGaE949ExqXfVV5JuFslYLOfa/dgyXVgjIE5BA
PIMBMvX0eCsq2OMNiiwQBWHDt/JGA2MpkpWszaIrpVPUlZqZNeiHantuVPd8nUjKNCh7WgiLAd0T
1imHvVxbkxS4NciWdTRMWmuZgJjE1Oa4r87zM1gCfA3YANtAqiScfLMya1YyENXIKSg5hkpCYTqI
3pQEzGmpfRORaS5zOr/SYIm20ECBIiQAv6JSpF3SVmUZsjMUJzdxpXp9KC/Bpe59/fXmzAgxXyhp
UqAlMFPHdE+bfmGz9tGQk8X/xgwUWMHEwHGOgg8MqWRAZgv5bVFLN7F8sLVNIs8JvlxACoNoHOUA
Dl1FWU/ji/30GOZJPNp5DKbO2tc2RrKKTPDhBJ4Bbg6GF5I4SQe+tzkOnnNndWqVn9JPVstMC0ZJ
xhZa9cIq+tuu12Ye+YsWCIoQqHhAR1rsRg5qgXIRk0GmrxFYgZhePOdxL50DHchySzYAh4NfPF2E
QopMSQewbxdkrDxryF5lNrzJVj074Hrp0upocwJtg0QGAKNTS82oG3GbBwAAgJAjL5Z54uuPKRh9
9GXfORgEDbY6KHmZF27moGHnrgpfCkQgaBsbOCOG4KoqlpdVVGIfE5v13ogZRj8xLCixhNqyifur
blIqR+usmbjm4t6iIQrVBaTWaNGfrjiFIkpBAe11jMpCY5fGW8XsMjeNE2Um1LjkphBi/GVJuABR
OFgB6XWU/vT0CmmA4TRhchvX9A7QsbvciGf6yRdQr9hRQG1RNDBUSGMIBrsuqBSjhDBCTtXxCokw
WK/sVfc98o1qind9rvQ3Q90aQDM3ELoGofxMkC2OUeFdtYB05UzZUBiQz2LGPp2kODcbfFOMAe2A
CKKuPkT6okLvyLUCmngBJjc9O1aq1mnz2nLlLGndLgIytsswiPK1ozu7qui+mCi+InUACwBO2+m3
ViawwwJLXoH5JVGuKqN6GoOc/pz28tmaBSPjaPSdZqC0OkU9czEot+q7cq66e7YSYWOFe6rnEyqs
mJNxCx0TH122auvZ/t6lm/Hp45lC3JqVilzoFB+P0tChxmG0t+2cqsrFM/rZiODaUNDQ49DEbtW+
edD8fJk+VQ+NyxaJOxd4ieOuv38ZgB+IxZWxCREiEqVNzL6yKfWiB/2gg4nXHfgg/xrtPs1VHOoz
V9lNruLWt6gXQpbZi5aFP/j2ezU71n9xc3EMUbUG2gO1u9OjKDEpJ6oUUS9WRsACWPAD/D3PdGhm
3Nslh45+w192BB9AJbz6JEupNxXUVQqszW6fEi3YpXpkzzi4y7bwCAJdgoqLWG2ZRuTURqDwA9M/
WZ12W1X21kYp1pPA+Ddzlz84UE4BY/AteHQ5XOQDWXW6g+2UThHg/tCYtEfgUwwt0/dGblnMKQcZ
wIfIsUcKAQdiFhgWCkaySQIbbaufdyk4SsgeAVqzDPHV6jvgkzp0EB2SZcG3Ykgzn2FAZvm1lbOn
A45LI5iu4s1V4ESFKCYvQiKp+QBZW4IZNim7NaJ9qHWLQUIQNQfvP8/0uZtEpIYPiamuM3kgOzZA
DaJBPb5OlNqNqiz22yqiS7uwno2qWLSFth4HaJtMwdB+owOtnUGlneRMfQNCQMwpzRysc9wS/414
bRKyoghNRBRyYxtNadWQLit9EAZf1bvxOGyrVRo5iougYEVeo/u5eOTsNBOEXOi9KAZUHjg72en5
GqGGkzCroJ5ab9rgqrORhQZ7SZrTj7zwbU/sCF6pZ3adgB0NwV3WxX7QGY+G0b8HbdQ75RS99Njp
mTN75ns+VgYoAnAhYJQTI9akUyNA82AxoqHuTGWxrPVsjVd8rlB4fkcFS8K5BU6vHMsJHkGSKmAs
iNkB2GZ7xtit8ioBc5JcL8um9xK5XZuaNFMRmVsn3/lPsf+A0IjWGvpbGQNpY9ou7aTeoD81czov
msG5RAag2UhBhbdYw1eqGgJlsFRpXW0c/aw+0NiYqVWcvfh8K+FlMNIAvCrQ0qeLSUkw1inX7Cqr
9Krts3sKSM7MwbhoA3UQ9AMhx3QGblYrlgxJAck7iD3H1wG0NdeARh2/9mUXjSANhBcD1Bd59OlC
FD1TC9aBkL/TA6fQenT1I+vwtQ2+5SdvA98suEtUBFCsxBDdqY0R+kvlYCCXQKBJl0XtV/EPts3w
WKDFX+4kfbKd0tKkn50qEswKJ6EyrUoezIR64NUAiUZLHi2THlWMen29vPNc+sQQsvbT9ZVF204B
wXKCACj+EiiyuiD1nQ56YnQFq3xFisrv0BKvQPG0mDQkNAXcMmh80s6NzChziVrOSZReugcoENsE
FHA8fxSuWzH1SarL2PSMvNnKziwaX5uGmaVfNoIAHtB4XUe2eLryqRmskZrIaaRO3vc6pKh65o+t
OpPUX9xh1IVt5NuYGSdiSzet2zbSudCbvAnfeKm73oMO0MtewlV9D2E2T/lfOCtTVaDtg5KSckYb
ZE0dvrmuwOCI46qWbp4Py6r5adAefspnM8L+lWocdrSeqFcZhq/XtaPSacYfXt67T0tRhW9UqKgs
atg7dG201Hs2XqaVsY7WXeppC3uDiZ39T0/q8mVB0RzsfAbqByJcAsRchR3aZumEDAmLAglNVx2o
D3rwfdiTH0XR/DGv8F+H4b/pMb/93ZvU//4f/PMhL0bEN2Ej/OO/r6NDldf5e/M//K/99a+d/qV/
3xTH7L6pjsfm+qUQ/82Tv4if/4d976V5OfkHP2uiZvzWHqvx7li3SfNhBL8p/zf/6R/+6/jxU76P
xfG3Xw4YmW74T6NRnv3yxx+t3377BTWDT+6I//w//nD3kuLvXedVfjjkZ3/j+FI3v/0iKb8CiWPg
FQTxKUFPhfei+uPvf2T+CsVJ24T0POrBiGV/+Rdok5rwt19U/VfA14C64p8OQT2vwtR5y/+IyL+a
BterB2wEYTZevl/+XPrJR/r7o/0ra9PbPMqa+rdfToM6fvThNFCSQMrF4TUiZlXVxiBGUHKYtvke
QywzQCGF356/3x0deFukPqD9UlBM1TCEKJz8tqWSOQXZCx9MKOs/xtQ6f3jo7kJ/bi4BEfAFc6it
YGwG045cFky4aLokNcNIX8w2eR36aXpnqaTXfjoyku4wfTgyN4JQ4HTHconSB7uLITqlx3IYBOpa
NwoSDD+o1KJeabFUN5aJGhfSoc2o1XynclE2B1kpernzmh7ImdZp9JSOwMprWZF2TpIUsXmghOWJ
qnlli1vUb/u4NSd5QXVdkof3IIBSYbglaUdb67smAT7YOXKdV7qKpwuXUvdLGkak8vNhsmJXnVpi
XxuxXcQPVVqUD4U1DNEPauRRnDs4ILL9Ug/QS5CdJq6Bt4FYYHkV5U1T7ocOvBt+o+ko4QU2elMP
RVLk2Y3d9nJzM0qYxLwxe1JjyLc3lWyJdxJuUAORgW+1QQlyIX1M+k0pKUq4KEwUoq6lVs9Ht2NG
Dc4cWxuZtApZUZSxk01GO7gVwo+nqZkGqFNIZohytsyCTRRn8T6krdE5E8aCmmUA1TTbYyRE2cnR
TCmdRqcdAvodQ85tvBsmPQIBo9GzHHNIWZOnhPgsmULjPpVDFcX4zpbT76wbKi0GoKmRw8c4Sirk
Z5Iy4SU3Vnmg3bIymKhLBjT/ChWsb0qckBusuuxBKcRaxXTDCmQuHob+wLjSZAFDxxtjn3cJG2i4
sofWXkWyVWR+UIwPXWFK1CtA+M4c0tVpva7jXN4ZtWEyLya5hFHQjGrfDXnEidCizDoaZm4xL0mM
wnBo246Y6u8mbZNDz/t7r/b9fRp3VuykiWyurdy06ALSsOCYrmVoLmrgjUCVMDB1L0en+U1K47Rf
Mrnr7qVcbbqrdoSioBxH95XZW4xiAVJia/dyJqv2MrK6st9nUh1xZSeAB7ZBnofgYB8HSdH9GvuP
Wc6ilYvrtiDDuGpJ1DavVpCX3bopDOU5k8LUwmibbQaar/Zo1tcYokfGXdKs1tZxhG30U5ZW1dpQ
w1Hz1EHvILaSSM26p3Gnr5Kp15ZtUnlaJZmGJ42yWhyqRAmeM21oGSTQgGLuQJBrq16R61Vxl4wY
5t+FWpWjazUVne6YqGFUela2npmMvXFHphjc4qZk3gw9tPFusq5Sgo0cgP/+CfR3KvEiFmTZFUEC
hfJOPSKpGwZoODg2yesn0HY0tgNZ32YTWC0G9RO5iKpbhIlBt2lKaHKtQsLil6SlzRPiw2H0sqkc
zVv0q/XwqY3MXkeY3jO6mUqD6xpKcoVE1Yoe9cruUUuKo/hYgg0vX0vNaN3JRmHeq7hZD3oST0el
Bif12gYVlOSUHc0KTw7CKb5r9eaFKIYfjgNx+1qnbI11Kcyxs1w1KsdIkiF4YYqdl1eh0enJk6rW
Uu2lmVX1PwarsSGCkfY036LWomRQSzbsH9rQZLaTtnp1K8WUdqtsIFm97rsu3TASaKAGtlsTUntW
Pr2EXSnjzhKIn7UDBv+dJqlNQIMUqj5aLEY90pIg1/ctTEuNuJrWhE95RxFBkyIotoqiF3uqytK3
ntbZTY0stqJqtZl0EuYP/TSSA9PoVG+goArlGOxCI2/71mLDFXqxDfWBeC8hKt6DxditRtaDNz7O
khG4ZsK2gZnF0ANlAC3oW05wiAHrSmIVfMNk0mhfEWbLOysM6gLqgWGlfSvAFYvhFRuNXLszTP2d
v6WtR+tAi33MUOTNAoM8eJAsCzTvO0gKV5OXj8F06KA8SpFSDnrhJ3ZIa1eujWHF8qIJfMIKdd9o
GXuy0KUACZpW1sV1HofNoplC+jyFETxJocHxOwyozsKV6FgD7qvAwytPNElKUIKPih22ThRGybIs
KFTQkBJqg9NMcNWDwxCQMhPIuVFFcyAFWSwUPdW+GJ6r1pquh8okm74ILd0LuqaRJocYUrnr6z7Z
KamG6BKXo4CmqQ3yfJycPMOw6NaWadm5em4DLmKrrfoQtqatAT5i5aRdBGAJgrOq5X6BXFpp3uxg
qgF1bctI6a7zAZ0MX8JLV7zxfgFGbvF49dcEGiLgNIqYfDdge51Jb18wsqcvmVRY0PaAu9Jp4bUJ
nWTZk4hU02upJmW2lrPOUpYt6IwgKARSwHEZGGm5LUmgXMdjhsKBYYxF67bAv4e3Mv7FEoE/LrBb
gLapD71QyvT+qZMJS1cDxiKy3E0LDEC6VZYEhR9LGF5cZX1VBysS6dYxm4hdLVgfmG9BXgM9o+up
Lrm9NvSI9ztLrnHTaFim21qXlHExBbHKnCoZTenbRE0KPbXG0kGq1wSJUe1KcObLYD2LstzmrWgU
HjcxmBMB7s7YFA/bemR4eRJw9YFhq6n6QVHdlhnZYCylhibhfhgCTISCmGqoSq9Xtbp9xuQTHTZ6
EOr9vq5xLnPPKAZS5I4U1zEQ8TQKKehMTUlqQdEIlOikOCkjTLmlMUoxV7h4ebPpDXT7mVOoep8P
7oB+4Qq5vRSstSEcmsZh4NmwD3FQJtXzGJa2HvoY+sOsqlWFId7cSpNw3vAppm6Jv5cOa4nYabu2
gaXpNwWA2RoYMCkFo0MSjX34ErJQfW2jLqGDY1VMC1Nc1MTs3lAGVrtFVCVxeUNjcMAugqlRyF63
Ynlvt1KPj9YkufEQyqAeebFrOSq/ddkgs8ghSaFrgTuyGCxeDiJoqGO0eTlMzOmC1HjLygwyJ8E0
5PU21etRhjTC2DWvlJbDJivVfK2WSn2t1EWkQXkkJ6ajTVrfu8FgWWbuxj1wBPddho4YqL6R2a6z
Bq/atYQkbrwnJJSC124EHRsY1bs4WzYYHzOuoUXZQKvGGoxhm5iD3cf4Nl1I931aDv06A3OCurSZ
OnQ/TKuBjnhn9nX9kKsT25FRtlRH1sggH81+qCHNFLdwwa1NBjysFFV9L1AVKq+VjpnJ+zSO2UAd
KYkD49XI8jhdWflYy06h50njIh/KUn/q7K52PuUufyQInxMCHiL/HbFbCvpAJp9SwBSbDkUDEcvI
erUl4CE+IguOGZ4PTZ0xIOQEHxbwYznuAUkBMGZC4U4O5UxrC+UYrxEp6J5126zMa3MDzsDaxRjo
3OS30FHj9kASBpIj1O+gpI3S8mlSYFM9tEOdvDce4hPiqKtu1S7MTQHY6WKuRn5hcSh8ov70ocEM
CLyQ8FQkacmomUc+EqR68FuPDEQBCgSIob389vWnumCMj+mD+Y2XP5EPChX5AZgSJG/toVtka0TI
kLeUf9QL6AQubLA5/1Q9hm8jKuNoW4NtTcckvTi3ZRVssKthPAzKlUWfLFQVCPm5Qsm5DaE8Puhh
K8vdeIC+OmAdG7CpunTDXM1pKy+/Jc4/yBnF447sF7UlwCp5iQ54h9PDMaUUSWtB35HDuFq0l/XZ
kv9pToo1CRaENaV1gwS4Go/Siu30BTgkPHI/LqBr7AfuHEf5aevkT1ucIoO3HJHcn65GiqUisy3p
2ENny4E24SPI5j1QgKwxl7ppKzZTghcaY+f2hKs15vkYhjl9T67i779rnoLncBHvuOgJOLhnjsdp
qfPcmlBPDYEiMBp8KxnM3eS5tTejWs04J16QPvF+Hx/r7w0U6uQo1kbahAVx34QoeQl/vqmW5s9e
JdRpARv+mJ3SOALj9DPJJgPxACHvKXSNSb8vINalt/JyxjtcOAxo1qG8A1ZLBV1+wcoYA7zUYy3s
Qfd0x4IyeulC0/E2+mb7iWM57XfjEYI8Mx9pzqpwoTqVqgy1lXd7UJyBrRLAKJv6SpuOOajuvl6h
wMX0cSBOVigcvyEuy1HK6HtfOXSX1F59V9wYD90NUDSe6coL/aUMHFRFpG/DA5hb/PlBTKG0e/4r
CLdbiSxEaSl+BRS4Rv9DS3zLHZbikqvsG9AMM9v7Uc8XTujJmoVLYKAW8XHlan98t8GHiIEDJ98o
23TZLoCFc42nfl28BE6+oNCK1a4Df+4anpYMz5cs3JFGq6spSOi7le5ivDNBl7qUTihfff/68wrN
0nND/LJ+aleC1qS0c9z3cVOtU79bTUvI2UEmcA47JHTTzwyJHOiMlWNs4xzpN97v2s2c3ToADhMJ
mPcPxKI/Rl2++IgizlrJ4iZTGX3vFvFtBvkK1UmB9LF9002vyrW1aPbqg7xqV+Wi+AfTw7yuLHq5
z2dI40/Wp42tysZG9Ya+V56ygNhNdTs+B5vqpt6zZelN7wh7S9XrrsMNOLdmPurcnRXxIWE7GhIY
o97lDYvAsJ8t6Cb69qpNLhcQ6tx8bb+XCwy9FZtqX20kbw7/+h8+NmAyOiaawSgqOA3Vbq2BWuVb
4dn3JN1ma3MRLyQ3i9ZF6oR4uojDbn46eILHR8z7l1HBTRRDNkYt095tQpD5P5aK4vbmDM7uPNAV
jAiuoUubemxs+YASlQdqWqfegyt1E6+KpfFTIKo/L8zfyxFcgK6VeIlT7T0cF5H0IBmpE5ArJSi9
GQ/AA9jze/K3HcEDEAAijclQ37W+9K2w+ZazfMnUXQ1RN7PLlxbbQlF6xQCXltnTjO3LD9lftj+8
06dLok0g2hjh2Ws/f4k7V7a8fKNuGXUlv/LJgoRoaHja1l5Xy7lGxn+4JH/bFgJ7Iwwnnb8q2jJp
/Ik4qNLlm+oWET7etei7venuUL3l9Pvld+1KW8nbuf7hpdDu84n9yD0+Ld9MMHWrwMvXfnOVqE4j
uaEHrWl3SBz9xZg8uph7Vy6EdycWhXilnyIipfBK0vBYRD90ALuY4n/9US9vLOHdIXDBYLJTuCIB
dCOhXo/47krDowK8Rb/MFt1Ku6VremtvVJ887pSN7FWu5NXbfKYddmGFNuIxWeHcchj4FlwPrVuz
0SpyHFD1L8a7yHhX5oTSLrk3sFJjugQtR4Iin3BlVGY1ZmgrR/NeGx0N+PTEyTzq0725l57ZbYl5
6cHJlj+f+GLeBPTM4DIG5AEdOOHroZyOOjlRjvUmXFfrbGGth7vBHb3GjWaz7PN9PLUlxJjqMKDJ
Ak73oH41W8yytqMLzNFMdHmWXf+eGILOB61EjjQQVtTLQyyjpv3KU3nDVVYxc41bZTn5iEGIP7uB
oq/7MMeZ8oEKt8GPJ9z5VE0YoI7TK1obHk98Q4+s0zXx5O2cezm72xgeRL0AUohgKwItnS7cAjTZ
ZDSlotceeF+MBIFOzOMMh72n+NW37Np8+/rWXbSHwgsoIgG957wUp/GGFphg1I7MF/WmuMp3H7LI
K/MZdVY/wZjk7PJ4+PL51QBJKTgcFF6IwWcDtPnUXDAm0ZAZFT4c2Ksguo5GGpg2UYQBF/1ytggj
BlMf1oCLwaikjfKnLhyToWEEk83Va7tpfX3B/NyF/jngOLvge+UrLnUxCvqc7I3dHECG32RhmYAM
oIKG/+WTMII3MTvZCDNpetWWXNSXLXvQvs/jss+iCqzPwIkEmhfoYgUMiqe7WZcARsnB9CpvolX9
zB8BfYlz8ky9xJ05Jxc+3IkpIS5FBTxNmD298gCGrRrmBl7kmsvMh37VfCp1diw/Sp1AM4EUDE4L
AyGnK0syRUoqoz8a1+Z9sGyXXKhbfTYceQFxqVkPeea0eGH1kzUhBKSVooJUsD/apHbs4W20Ricb
l1/vIHd8n4/Ex4r4CwMBJPCRiyNlSiMFI6qTx6RL/A4s7socW+7FRXwyICyiKjtdLvLxWAa3Fb1t
MOmc7L9ewll2ybfpkwXBN4WjmZs66s+Bea/rq7F8phimD8a7r61cyNv5EwI0GxQcoN8glmAAZKuk
2lSOys1oeunkJB7dpO60I+icfTPf+/tsCbmtr42KFxY4Ip4FfGCBQC8rZn1JN1Uxhrde4jVdsQ0Y
7/7RhT37RLACUhScNQDAADnif/45cMuTKm6n9lkv0cpVnV7LXGuOcftClAEjAMOD+QpzDWcuNksJ
2sgdeUYKe6C7+BbSLm4I4usIQtno2kMCiC3imcN9HryhU4tZFcjjwNeC01zIOuxCqwewIDxXT3Sn
LjQ/vq8Cz95NWy6vMvjNztxkk6u74C9A2qhdW3OqVGdnk/8CmJOCF+TMIyJbjzLWBQT24hegEh1z
iJysfZEwU1v0yfrrk3IWeyiCJSHC0dBQmjoslXtCvrexZ3n14ndagbkxoDMPz42hVQAlEeTEYNIR
QkYWSJgKtdhLspb9cR+CwqC0kVoQT1qzufT77HRyW2CZM9G04O+KcL2BOjCyOitfZA1Cu4bhylqz
7aV+MbN/c2aEoxKjL2rUVfui5NfJWl8ki+ZRvbNf8icF+H4cER7fz5bm+Et44n2xNgOeF5P6Jk6I
2NjSqjixo6YF2I0TwydeId9hBs185Qnj4Mcyj4aXq96x34rWU3V3Lr04v5X4BRAOQCACKG8MOQmh
CLAXaDJ3/Yt2nYQAOzjTleEmN4GXbfXCNW7QhEbstZlNOc78GhwNAn6kVTZIqZFbiR4HvAHRhO4/
D0QGp9tqb/Zd1zgQTLDd5D1yU6jEhb6kebrk5LIzzjHLCLQ2iNAx0QmhD8I9OhofZ7FzXKQ1wcKb
xLVAv4fweZdvShczVuoduxrL6+iWtyQk8PT/9EEDrhNkCYalf0BthZCFsqbIwsTEN5dd4oZudkOR
pGtwgYpPnMJNrufC2/OjfWpR+MhGI6dqrWSHkq1sdtOQFciIZx6q89cRnH+fVyW4nySagOiazJcO
+pfMz27yfbfV7/oFHy7K7+PczR9/dh8RgPFbgxkcNOIw7Xx6hlDviMOh07CPduKOqDEseD0QsxBl
4krXk58v5EeUmabbGbv8+5zcWbT3cGyQmmAaEgrxQnSLBpYGIfPsUPvBsvzG5+8Lv3s38HyZa3mm
aibINvFEEnTWsIfmN8IODPacLtKelMwqq+rAHsIrbdld2Que5hWPyp26LNfxLr9lHvWGHz+/RnCP
I94BxzmvOggnhkgkbxDtHPSb0f9oAi20tXFjOXgpV+rMhp6dTmQJn20JJ4e0EmYMSX3oNLTXWeQ3
4LowI+rPLEl8iTG+ie8F3QFwoQI6LfL7tBRymGy0D/2mutJw7eLvXH0jXvDWC/CKvLvar+Zu3pl/
/bBKOM06xqXPJ/LVyCz0iNRHOjzbNzxxhuC5K99moSsnbq8gx5Q9eTVbGRDP6IdZYAqAA0P8caY2
RoOkhyjPeEzfO4+ulNVHIa5yVLfBKzb3QPMP9PlCcGMAnuMlQXFAA4Lh9IwWHPWpZsm72rh4Yhwz
ne22zFkQjgggZ7TVDHLUUegg7niMvc7p3PKquOOBW7Kce5fPvNnHknC3dS6IYWAbT5fUq3E1QeDo
vVkka+mGZL69iG+CK+k6S1YACK+S61mTYijwYdJQUWNELx7vkfAkykmS16VUHZXoCoOE0Gaz/ajf
8rY/mxVlO2vniMaEYKdUU9UulPrYoJ2DS+BZksPcGrvaQ5DG03e80FK5QCgFbqW7MzeRn4fT8wKH
Ak0FOE/8FzSVp5vbKvlYNHAuzVNGnOGqhQZo5LIrU3fKdQ7+krlOyoWviQQRdOeQyYQ7xYTBqcGy
zLsBjKrH3p0Wmpt5U+3aaBxVD4D/4T5Yd/bb10s8P6/cIHc0KLbImlhnaUpcSYk0x7SOXzsDXWw9
6tOfd2inRoT3b1DqCpDt5tg8lQ9Q81tFfvcog1l40S+QZ++yDYDky26O/+E/bObfaxO+3jighMSa
5phXi9reFWizAgQouaUnW3v1OV9nfriZozETw0VUiflcCKfWQQ3SEhPUJsD4QVx0R5Xu0/IOZWOU
qTUvHx7jvHHK4NpQxpl4RnyURIvC5uZaxcqm7o4J65xI/s5K4uftzMN38ZR8WpWwk0mA1hv0Ao9K
d8/qNyWb4xKYW4NwyZsJupsDfn7Zpw6gjpjll5zYfvr6qM8ZEe5WKrXVZHbdMSffNbLtrPtR3X9t
4cIbevL1VWFSUwHCmE1De5Q3dKWn3ywDMVDuauvWCxxL94dlYjz+g9LipZXh4QbxA9j/DQAPT72G
kk/2YOr9kUe0VEe5J/AaRChQSen8eq0Cd+21KxrOeMdLVrk4EkrsIEI6y6yNRNdSBVYVHLx88JNS
dSB1N7Oj5x4YwQhvZH8AD8+yvtEG/SS4dAA5DJagc5g0t0U1WIVG/Vh7kN+NFrPP26V1fTYpPOFS
XYVFHA14cYLmjha7AJ3RYG365nWSbBjbU7jif1CwPQuE0ABBaQu5HhiTEf4JHzEM5TyNR/ON9y3y
u2wRrNWlvFBdDrSZY2s7W6Jgi/8un8poUxN0FTDlb3qnAqE/eTZy16Kci7bOCj0odZ4siX/cT2YM
JdAibeBL6v0SS2LLxtFRPivv55d0VvAWjQmfTVaaNopV8y1es53iqdvoaGs3xRZjyQvg9YIf5Uy/
c3Z1fJM/rY4gbu1qrI6XsbrvfHWAcnr1Gojw2fLL+VsmbKXg5esWmqUtTofuyC4/HXcSUDyZ80Na
dtf/wNxZiPdhDnwYILBC7+AsDlGCyTRgTt5AhtdR8B9+6aQlAW7n6xt+9rSgqANwKiJYAFZUHPzT
XSz0HrM0Vn3QUhOMnLu43P/ffr5w1Fsl6wwDs41KMWytVIa0zJwUN3+cToJEYQXCKZciTOxVUXNQ
yS20ojF1cztkC/AAueCaXKal/39bj3DM41ZXM401BzvsllGhL3Np5lzzt1xcDsjNkekanDvLEJ5J
1mis6srpoDKM0EzytiyVZTLoV7TFoJnezfKW8ZN7Zs8CjS1HsnMC2NMDoDWaGg+5fOjy2MuC5j5U
RwiVjr4NeGOSgze+vTMRelcY3NDiRUDuDLmBRAxmK7WbMtVmoqnzfANfE8yZf/06wkXr+gi/YiUf
GKQfexkzV9O6DMscoLE3Myhc6IM7PQldCQUNlngsBHsouQswsgi5dRBELomauRWZ+SYXnNvpbyUE
YIo2RIbUyoc2dMkIxiVHf0QqBFL4p0DxzPcJ483Wz5Ed8REJDGdD95Dj4VUVTMXCh6loaMbtcJik
RdpCLycdZo7yhYsDZkhkV4AJ8ylw4aR1ORtMlMcP8QBymCzLQRzV/Kh0chNG00bS841ZhN9/+vZ8
NqmLAVqlIlguh0PwzdABPQrbmswcoAvHGfcGVKEm/o9PiJ/umoH5qRhx0YGWxyZYgoBcAilqMCf+
84F0EW7NiRnBrWlkKrKygZkXa8nL8cNrc28d7ccYCi2D2zzYiTPet5aT3vfb2Z7K2YfjgtMYr0c5
EwMaZxT4tk4liiE7TDKYNxWGM5CnrsKPejj6D5gN20mbdBEtklmS6PM3V7DMf7NPb64O5tIcI0SH
xutR7QMeYdmsNMde5l62ny1NncWe3JgJ+XKEFpgOEZEkVmzGCpMNlE9733AjH97WBEiMv4KS5Og/
/mhx/H+SiV94J+y//iRyOOOYWERZ8pK9feaY4H/hd4oJVfkVKhvghEB3FAzDEDr/k2ECXBEgCweF
BKdKwx/r+JM/GCZM+VeMQ4EDGYgccLSavCr2B8OEbv8KeBp+oqHyOS1I8/wMw4RwIIEGAygMUpH4
X6ReKD8Lz0UZUkIhaCV5ZJjAYJ1FjfStxMTr6CBvMQ0H43EMijGlmWNaNU9fqAKegmtwGHfEyQpo
C7tmi5l679P+3f7uBz7PuQldTy4Lz3k44b4x5QY6jQ8uiU/3RGFDGY+TOfkQO62vyNCzxmNxYSVO
FYJbys0yo3+NqwackpbZxiMYo0P84dQlLebvmhbuY+Y34p71b4f18RshPUVbHUNWXDZFiFsmqw6U
Th8QgBlB9kwDW0VWUALPB8L3NtvrXac0HnDjce2y5v8Rdx7bletIl36hQi16M6U5Rl5KKWUmWEop
RRAkaECQAPn0/2ZW3brSkX6dru5BT2qQdTNxSMIEImJ/G9Ei7pJuDc8px2Vd+l//FujlVuNN8O5g
0uYefLTC67wmCqsVFDWC2knxBk3CJhm0aUnr4QmifFcnqwnLQ0RF8QrkknvVhZ1Qx34JWO0H78VF
v5qFiQ0xyzqHD78UZLRGjl4bZZ6BXWc6GXR3JU64iOC+hqQUxARpdX7Ko0rBSxDOR05GIat8Er0A
PWHEEa4SGJ6UVdJ6QHhlcQ0sReo0JPwlVxIsohcqcRgI0tabibv0rakImfZLRxqyYUo6t4tXOl4u
rRnUDdTl0Sk++BBJ50NReGHiAntgQ7Jt1a8W3KzGtLbnmq7e9sFbM9ktusshQV49TMMYYvC5tGmi
lNB0Z7UhGTPk4BzwNctphJzCc4rwVvRd3GeNgEJ+Y0mn4zmYBabLwHNQcQ59uQuzuRDH89RZlcgo
5NxQYQB2/wShtzfvp6Jz7zslEWLrsS30mSilfHOGSChYIqBPL3MKhQaXCr+cg2Xa+lai3ba270zc
wqC2hNx5SYCoGYss6mn1iOBk+gmg5YQCEu8kitiuVK9+G5YUJdeOhidL2SAANV5hAYiirOiJDjYI
BrKwiUxnZS2vZVlCTWp1orjrO7om+5AhfDSeDsEP0faAplihQicvZdxbSAq29stsOMAqagQ2ZQua
ZqRSRWb4HlfC6p1sVc1OO7eN2vi6miXE3K2tGqifo7GrUkE9VILnNgJ4I3Q1f/QxPd1kGOypARal
D1Nii5kn6ODrmy3KIgYaoZKxIHVY09w3ei5IGldqhjth2BVQoZSyAm8EloI0cZlUuLF3c/mE2LAa
sojNAuNXAt6pbdEgTVyxuvDTIuC+2HIR9iIxw1yiwCkoJUmtJ+Ilne0CxMQDmNuCRQ8rTN8vxoel
HiCv5IXdhImvaYzKkqjGPi+kU17BL60RaR8Y77c/2uE5CYx4UatjVZl5vcuKjRcCIZjYXgc3wtjU
q7LB2F7/xOmSCsuqSG7AM2CbmTvI9nYLFdjtiqlSm3FEf8P50kXxI7CTEvQYPq8UF1gnmyQICuAQ
9ADeSAGheFHxdIp9JLY4KIBXDtTLCSNDj9nThqP/PLcT7fYdRx4Dm+ciXTi4k0WDIGLrKhqy2o4w
U5YFRn0ZNN/WNezZbhWtwjETNYmmra9R2QAmwCvHFJAME6RxBBuEG1ywqosaSIhtuHQAmnqdCC+9
sOpOClWT87olu9l1i0RQWHg5Q7wHCd+GYUIULWlYg7i+iUXbDjcOXvt0LXXYnUyts59M/ziHYnmO
IimudU+GZ6sMV+5y6PT+puHIrZGRwQXBt+dTv0DmEjADfuEjyfEGUVaVR4MEa5WybLEAGHBxB7Hn
KxOj0Q//dfSMBPF42uuBAA9DNR0uKmex6A6b6pnW83kY9tUN7ztrbylySxmoGgJFTVXs24JAvTfV
vdzTwSEPlWUGvG8WnYZLDR05UAujPtOlEOS8ikQ1pEvAyzvDAoa9sTXVxp89kvWArGDFNr63KScf
t9XSoWetF05PPBbuc0sVBKlxX8Os2rsb3G65Ij3QMGkYNuYS1P1FrUslixv3pmCD+Okts8oWblXF
1pIeeDu8dDedoVikICqMV4bh1MZu7d3rsq/BwPAvmVbVCTH1HWEDylPwfHBL3+W5UYSHEP+EE7aC
AApq51Rr5ahzPjXRzpra+5a23o+gq+Vy2woF1VsRFM0drFms/dz3MCfkjlOec5tGArVnzyGnuH/E
7AJEHWt+HBcwWc6jqavQDwwUxU3XsQ7TcSy8YFOywa1TNzAAYQJpxMvtYAXV77gOxzPMDs9+kniU
EBgee7qPw7YXW6gjEApYGl68C7w+N42plp/RMLG7IojZ6SRjdwuXjgE8x5IMbmIHWm1dRjXf+FVX
AtxCw/E3s0vLPdeBEG/GbidIdib3flp4O2beMHf4IjURgL8UHbyYuqCMbsLRskVusCajLGTCz2Zv
bN8IA+8lgb+1uiNqnGpkVTQpz5gqAV1w644BFCGn7qL0RvTHlf3i585MnY2chg4m3rPdFSc4FJZ9
p/U4Xs3dbBUwpyiCOl2KYTi1DYoCSd8Rya5A11IM3Cumb2Tjw6nRA+gk08443rURA+5oiFUZbyKF
itlOW84EOg6gQmidV25NUC+3VNdetK5NHyo/5nObUGZXdGsqYLvb3pOvXHquAm2GRQDfR+OF9GaR
igIFlYXpITyp7JG4Pwy61rwfncfQIFw418L1zyE9Ba6Bsxx9GHMyN9G2aPsemWJVEpPVFGdGNnqV
K6BGRb5tD/Cp027caXjqwwFr1K7NA+cA5SHPjIp0TM4td8F5XbTidI7cbmvGiEiZguWGsxxKEg5y
lw3UhB9MYlcsSy32k47rs5qY0U4pN1T8aJFIQaBk4x0PcDhhMN2K5ikVQ1mcKMWn/cScDZ/nRMxk
CyyIBTuQKz36O4Dbtg7WfArEETYeQ6dcaP5bEfu1jw3ZelW0aRe1YZVJPcvptwB/vcwzDRDH0Otx
7G96ir6SUWzkvEiYrQ7gdoHQJBobM1H8DgP+UPv91aCfS0LzaZSvwB0BL4GemwFmfQFZAFKJzI5Z
qF873uvYyI0OCw/vcL5znfF6YD9sHfyY4RIPC6RhA2PlAnt7kAyefT3iRdEpTmfW2YnbALkVxvOT
7/aP06DBkOE9JFSWf4MwNkS10WpifalDMT4FMHYDvHo2ltjXnVfYexvUYafPwGXCztK3iJGjNCKm
6551xKqyOJ9wrhN3E/tAm6D7ymYmfrPdmlmXdW1b071NcRfPeb3QfmOY7n13EzRiiTZyCHSdjwsJ
ZO7OEXGSQRVwfNpoYc/9g1UsGqAmpplbbchAptFcgJXXa9gvcGjOvMKr+e8FaRkPmCUUAG/krHmN
lqWwluh6KZ0A5EXdjre0csMZQTvChTRwwRXJ0BwZV/nQDOGvEG17l8Ecd04OrDflGfG8ETwg36j7
uESzV7Iw7KfgWNWWBvqtnsqkYw3eUlWOCE6AT6kelhl/kvW+DCr8zXrK2zaSQyYFslaZ1bi7rirK
bdQPw70RpiQlDIt9BfkcuDfZ1ITeie23wZsysGZOu0nY5Jw6c7w3MW+SonaW/VSDGxXHXCO1GC0y
bYCtea6txgDOGcyIdocZCKmQA1mUQB/UlTnnRG7oPAIZ7ZNiQnuCt8QXsh870O38+dzhcbArPa99
rHET2Tfuotq9ahwIMFnvL0mIUM1Pp8ldzmYNg7hYNKjZdRM2kBjR0i0zSCRqn5YnTj+bl6nrzCbA
7fEi4K67gQAMejUH+CLsfgQKcYpojAP49qKjATAaz2/POrvAD/ck0qUybOZcz8rb161v9rQhXmrW
QJfZXG7wZ2U2jCT+7YMElnI4ke46yfm2HPswa/pY4eSL/EtSdT8XzBqTuEFpQ+RF8L8tMrPoerTU
nEtJFLyIGctVhYXBYoozQoHNu8GhG0cgy83TEwt1mcOsh+yoZsFD01oIdR1O7f2Agj3N6wKOdolt
/AbW3AugWJtWtEViBR6ZnqVqydadgZbBYYiQGrujGcH2tZY7x1QGReMWhzH4QvLEiHrZSq/s77EQ
1OlMcbNNqqaSdTaA4ob/ENEedU9dGwdzivD6pIhGHNuKbzrvdyVCdmZze2dH9WmJ3oUElMXwbeqU
/dPrI3KD6D5wkjhcJnSId9w4L7Xv2w0a3ohbN6lfRwC+2FwA9QdtbASdzjorzrrIB18OBfQm2A2B
B7sIf7BVty0IVRXIfSHCVZ7iJhgHt4i/A1hJLAJuD3EyoFKDtO8C9Ol57wGTc96BzTRCO9lpgF9M
b2OyJW7XOrFel9dEdyGCInpJRVzg8J9xg5tY4geL9k4m7SxtMjqAJu1s8KkuCvj7FhmCNKb2Ho2G
AjbyDcjwb7EKxyfQJil/CUAlww3H0t12HDt4/dJpzGkRIge/cBf8w4GNPK0A2foN3wWN9irijPuR
lPQhAijyd20XzS3Fbsvx9kOqdyFYXV0U4DghpIA2vO367iLs/ZN55E2QIe7SegN8YvSs9NIj54YS
es2AU+S4uZ0UNYxjYlQrdr0HFljnr9dzDZkC3ygXAKocRxlNSACrt53tIEq3/FGdloEUmXCbq8Hv
un0hFcCOiuAqgsrslYG9n84CE3SXzKkpvREj6fe47sRPBrxDH+7K6NzDbWhEFEqHqAdFLZYXM2Hk
WXDZ8W3FfXtbDZ7KLI1AWrPQEdmkIu/NYxP8O2PhhLctlxzGE0BaXpgResasQ4tONsVB6aWx3Zqk
ZY+kI+xRdK25LIZ4AkcrKk2YGBDAzn2vbWQmxAxerZpsltZVwEGLc4t+r8aInsHkxkUbHVHOW111
1RmxBHksl0Fso5lfrhQ/eCBq86i04Bd97SJ1W1bRXJ+VkpjXwXEnN4um1btunoKx3sqZIup1pRlz
O+pYsti15yC0iQX6G9gokyloojM+xYgnpmkYvDyc6uGOeDDtTu0Zew8uDvGyXWjFtwAssF2Au8c5
IJH1vsTxfmYRu/4xFgG5wTuBNkpZZKcr7mSjIGE6eY279b2C7KxA9yAZmt7PLYA4z5TvLI82d8W5
vwiczePk2rjYt/gbgF8Peo/cEQBUzgKyVbiQ5a4Htg2nXDMi39SY7gSekPZ95M9yvouDLuozhpPq
BnC+/pY3I2K8WJNL4I2L6xA7FG6JSIZX+AouxwuZRTjdOcU0bHpjopOm1Xw/BJxdGzLHdmoQIicB
EHUgNeIqgbpAokG8xWJRyAP9UE0RsNQW9Thd4B7bn06du+isE2y5R7SG2yPE/LO3dQlb+hOUngTk
0mEJlsrMMkUkEv0A5bmZW9vhBUjgRCS10mROXV2fRhMrEcUhHD21tGO9uLVVX5Klde4m4ON2heUs
pyMWxqsyNQzaVMEQNwLjJ1OJPSPFIjlR2Jiyhdnk2mqWaBuwXrFNWPXiKYQd1RWOt2VXiVo+QkCH
mKXxpP3Y4p5yituZg3On5ON29iIkWpB6MNC7YetM7QrIa+Dj/Oqs54zXaRf28IRFVisNgzZ4Juhk
vpYjsGoADfZ1JsGlywbeqMcGYLjqp1jorhl1f2PqpdjqArTXPHai7iHyl2nPI5c2uP6J+mRcwmbr
eILtIhKHSQ8/sudmcO2zgQs7j4p2hMMUXsBmJkXzjNsWdhDjio4mMkAGI1GOVs+W3VZoLeTDYOHW
4U9n3WTsC6sflZdIq1fYOZiYnm0JJT24cCNdkMCkvLyI7aqw02WuGbi5Y6e6ZBQ2qGNdFC5gVgc1
/n7gS1w76NKeU884EBjFtLrHRmTWZkZJ1uwVR1LPl319F1VB8WNCUvapEv0kLiRFhXbd2kyD3Qqn
N7xZ/QX4tKKasIvHIEeCzGfTy4FbJZp4h4VdRDN6C/fF7C5BIqzRx78X4toR1BweFxUmwzNuwhpX
C9fFDktmG8e8ELjfn7bChtO6CL1lygy1tZeDASzkKXJadnUTdHaELQGhSJ3WVHugp9f+HO4E7lxI
7DkxHtaydYTrbgywWwK+C5wnKkYccGRCBhtoP8Z9Z2XwjjDomauWoVXKMTfg9bZnppctDviWYs9a
2hbozIKX5SuOzollFBrmeR820/hYoVIAkh2JkHbiZYH4SgIyuOQ+L/rHvi8HkrZitLAmpF0+hqUR
QEjxAV86xp3v0i2IzTKvC2YkHftquK5xFikEHUF7zXAKAc4INmS/QfKIulsRzP0v1+Jq2YgJBNJM
SylhN+x7zZMG9xFpJ90u4/qDnR+gG2sf99KhPBPctXUCndcvAwgoFoZtjW2yNtmiclyMMU8L15Yn
M3fH15gE6oW6c/tkRXJpLhG9NM/cN5whbFEF6lAtQdwFLu1wo+se70HETJ3JaH5slnFfo0+kWtzL
vh2cnXb49FuZobi0GdI2+VTHML9cQvvVaUYgjOAJaet9GS5FjSRlTM9AjB4gUnWjiWxc7pn7dukW
lomxVQ/MAZ93Wyi/LJJpVPymcPu2BZq09f1T6psO0SacGR8LX7I5tVoCiZ4hhf/g9mjgTzw19+GJ
BgkSqVVgUOMrW0zeD3vol62JHMaz0QBoDqzZiODCpVgZxghPJrJaAYGDX+kFGeHZNZseP/5XSed5
TKqyG2UaywBcptKgLpHg0B6rzHaHWeYwzlb4c96pH6jo6TuLdDHulVWH2LFUk/s426OaUs+3lyIB
y9AtN4UzIF1drUmuVDeNK7IKwih0AUSVe4sUQgsp4EC8JfHb1gZbdiypi39LgHE6qg5djEVdQkky
1XSACdocdDfzxOwXBC+0ewJj2312nNovcYssQgB5Ia1KjOh5lQlv7F/jpqzuRTxFuFtbpfVzAbH+
EoExzSofsPtEwOftV2h1hKcq9O0XWNewNjOuO92veLsw0WWtH4OSxkMKMj8uAG7UVQ8edGNPesFu
jTC/vaN+YT/CUYw2ibtm4UG+jILfix6ZvoJzhIW04iw5+n+QpNzPlvB+B4uQ9wgu8Pb0hIzAqbFr
/QIcNbuBqU2MGgDuUigxoWYMk60eIYagji2zpeZcphZ1sC4pUUiY8IUWeifDsGapkm15qeu4fsOO
4r1IIC6xL0Ulrkqo6d3beBlNijk6nXvofkTztx7GXwZw4njblWZy8yAUQ5UywcKXxmHYw1VbVHbq
8xYUXTDN5WOpMalS6vbV79mLFdDGs8ZFQSxwfs0chYwNOkpoMSHAU6BuQx5EINSxOoPe8rAql4QH
dGjwJnDjT8w4NwzxBWrjiZwJrMVC+NrRhHPkhPMW78BLrQWRYFLbPUCZMdirUxJTHiGAnAnC3SXE
S8diL9Sw8WntaBzdtZsXsQ1cLMrbCqlRqNXxoxB73IVuKXDDKiqmUU7s234ztcGsckxtfLRFcH5b
kR7zXyOSR3kmLtsxZ7yArlz4/oA0OdDWuIdgtLcqgGgYKNMG8bDvlYCGBm5LZOYq+DCmBNrPaFPX
82JtqfBIlHJkJHQaRlZ9X7UVcm2mcPAPeNMYgRMfqOGxjpbI5KRl6C8NygApZTHEMN2LgDosU48G
SKJr3SPJii0OfrB6YX4WEII+Gi5J4WQS3YhAAqPYgkYzFEde6rCybnvMdi9FY/D4WsRwQEF8btoH
pSQP0KLequu4rCFSnYy1lKe6p8MbVfM0JIRWcFhrDJDSiWyp9SZqgRC2dd35NQz60qQo89lXo6nU
b2LjHgMRSFz2W4cZALtlw6xfHB/MTQk4YCYpgxo3/hEV3pOpmaWfxBbjI8L+iv4qOPTXiTv28qWe
cSAmEAvwHgyZuQuTuGaByBZi0UdncDXEMyhTYxrToAPVtwt0IlVoP+loYf22KYHRy1pvKZxtLK3q
XnkLQ3e6bLwrLjwkTxkjcZO2NRn7reFa3v9jiZHIcxoWZGg+g/l711k4DnolkPmtizlMujgu7v8R
F5ZNkQwP4D1cI40YFuh/W+qI/qQG9OUcZe3mjmjl/RwW6K43q5RW5v9oi3GYhaBzHpW0vRvj2TIX
3dDMT1Hj+DyxlWxuAyGbOXOniUdZJDr9y+DbDqje+P1dGQASmPoe87p/dQ39V10S35psfDDn+F9N
O9bxXlBL/Mvq49/j/3+14lg7oP73Nonz59fn4nl4eZbvOyXQSPhXq4Rv/XOVjkcxXCnQ3YCl/Fer
hOf+EzgU10M+f+2KgLDsP60SMDj4J/zOUBVFK8XaMuCgGv7vXgni+P8MLNxJIIEB1Gf1DvuriePf
TQj/8kj52o3jQMiKXkLoVyHDXvs1YBj0iZQSaiG5F0LGqtpmG1T9G+o9P10T5QuvYWbP+guAC24r
cwqH+51nY7577p1k6lVLSF4FLjs9PdJY97Fb689PgkgD4lYP6rPVz+tjP1EogzIW9VCnU3OJ6mbW
cArTKJaN1eW7T/VFR4bzsa1yHQlCKbzK1WoXLbWHfAQtIgbPpBF7TAacfdptuqzet8+44G26Tb9d
ZW89iHx/eojZjhs0EouMXYtLb0eO9n+vzRZ/N2N8/jFrU8K79hD4lnTtqFESQ8iVyAZJl2PNgweN
MZ+HOOiKrRRnHWMYYm3+Dn66u7U9OkqGW4RSR1Vix57noLnENa1YihkN7IgMyvqqoMfA0QdtoZ8f
52CiUExZPxB4HO+a3dpTMi+JherMaZmLlG7oD2sjL7hIUDsp3eQ4qMb92HL31/iACzgeViM6OT5+
sdCYIQhqTB/6FJxYW5WxKyR+MiuNcpnJM7rFKZ0UO8gGoFADPI1ck9Q/h2Y0b/sEOZTc3s7ZcIXM
dur/rjareru//36KH/QkfvqNh1A5JLCjHnAO+Gr8sE507vwct8vO/7Xcl+cwM9/KG/XTycQGZtI4
+4910nxeyev6+s8L+tMR9W5Ke/0MlxoXg/O9V8FfVu5XVGqbRhkxcHdl4Ge0GS2OD3zky/xZCO8G
Bl6/n2iFgdeJPu27zQTs1HCNSkdagI5tgWCHDhUwd7ybI+97XUKfV/Hfj3ywxErqlCjsDJj1eQeb
rVskETJ406D4kVoZehSzY4KOdZJ/N+DBMhuaqfDUgAGd4tobz93uoliOPNSxIQ7WmeWhn8IK8DaR
5l6KnzYud1QcY0l+vRejNgm9DQ6ltdnw/fbXjcYZPWTVUwd5rbS8cbPqBF0r6nR87M+aCz9lOZLo
8qlJj01Td91ZP7/Cv4c+aGDtyEzdqMXzqWz4ybBq1Vm3gQXHbs7DTZ2BbLENEnaz5F4mts7epPGW
nKx6oyB3X9pslZ3OO3LEO/zrl/73jzrYXGC0hgsyxY9i3YRrwVM8vPTT2/ez9cgY0UHntRnR3wOr
G4rqMDahGQDP/hxFwOT7Ub6IMdZt4D+PciiHhkMDqMUhhlnBdkDP+jt+Wd51O/GgN3PWZj7I7jt6
oZoj+4/z9WL8e+D1w7/bBoI6XkqfTdigz+0NXHvuajcD+JVfSSxNHPkhWLDox5rSJW1vaXcZ1gls
OFyk8Y6Lhb7eC//+LQcbwxjFJEbOh6a4xp3Pb2BB4hwo8/CCorshL1+9jUqtU+8IAWKdJd9M7cMO
z7CYIqbJ+oWZ2FpaXYVEojxpL6dIQSBnEWWFi960mGXff/OvXz0w9wD4w/8THIGDV4/rqYuLI84d
tBmi6Sbx8tWC0LqEXvtRJfa2PyPbVbW3UtvhcQQ2+K7aHAMoOF8GIe9+xsHSNpPf6BpOOqk+YVeu
SFdkw3oWmNcqJ7mXoHfgdkLveJkFSSvS+ATm0Rk03Udm4oEI9d/H8LvfcbCa5wZ3z2r9+quI3C5v
nPWXXMLtfFv4OdHwGuA5jH1233+FL9f336MeKivGNlDLvH4EpzntcQF2xJhx+vP7QY4926Gjn0Gl
DcSTbl3eVgr6p/X7X0eefeJAKjlt6ypp0mPH3oH47q83irsR5K5IJH/aVOCABi8pvFH0xP50ho2D
+QV5V9ZhLdOk+APfOfoZP0rw/j0oHERQR4YuH3TRj7Oa+4pGdt2ug855BVINzYLbcu9txMY6diz9
+cc+rd13gx3sXlZvQR2NanEKCXH5h/WzUh04qMDNj+jK2Vd7fgNa531wo295Hl8d+wF/lNHf/YCD
LYtaKIpFA37AqqZcwAjll8G+zsqT8HYVxKJem5Yn0DzCBm8vNiGgU9UtDslds+131kmbt5fBke3s
y68eoYyPi5vvQP50sK0U8BRGpuXPT4Ixd9692kmRo+dw36Mb+Y8G+NhE+2oHfT/iwQ4yRxyUgLDB
GqI/2hbNcdaYzN1N0yNJGp3GMECXy7Fm+K92rfdjHuwWsOuyerRVYLdw5aZ0NgFEdt8v2iMjBAcn
/2TxKJzWTwscQ5HEI6oyAz9yvf7y3AcmdEUQQfsALenH1WLiRaplwiBNmYCWC2S/LaAPWj+YynmZ
Fo+LyByAuorsGPLhq2gS8iB074PwFNuHZDSrKAg0rPhqEs1ksbyX0ALadyU8V5R3/3/xKt8NtR78
74KMiDo6KKJBoIkbGdb6Cu6KR06PYw9zMOlNNDS2LvAwDbIRan7r4l82Pe2pyuX8+P3DHBvqYLYL
11SADimR+kuXk+5BDlvTXkj92zhq+/1QX07Bd+/tYJJPFWHuUOKptDhlwNbZ2Lm/H+GrkGs1H4ce
Dohj/xBDBffSQTgSDzOgNBTPDxNCnjDOIT7Jvh/oy8TK+5HWZ303B1qPuYYvGInvx2fzY71nqkTD
QhKuAsdjyfUjHOzLyBquOUXg/3AAHqwrwirH0wIFmLW4cG7Q05qXAoVtBK8DuvasdtwUvT+9oQcL
ue/vH/WrwA4ZSSjvfNxAHMhkPj6qhUZ2oLYQUVpbb+u/BCfLWZP5v2CI1uKqqxBR1egIzQSuRGjI
fAk23XW9PcZK+GJTXtl/bhjFAXSdf6S579635q3fWLBbTT1GUmTdkzh+YvZGiLzS5xqGUQ5ENt8/
+BeTaVUhI9aAf47zKVHa1PCRhc8iLon6tJ7fWv8lolt7PHIN/iJig3s2dLcOqJ8rXPDj27U1ymT2
gLcLZTYcak8CVKk890hY+FXiDObwf5RfeH9ASH4chaEHXnhr4mzIl00LkyirxzGKZrEMvsE4Rf2T
FW20AoCOIVW/WPTvRw4Pzh0jKRwd12zFVEcQ3/3q1LFFfyDL/hOjYQhIyBwARiEUPXiFcRsu9qww
xEq9dUzCNxGC+yYRV8212f4fxPZfzAwYy0GNDYhw4CKR/vFthrOJbFWY9W1WFzBOkJfoKiVpcGZO
dMZ27h1o3CaNoNI5kij/FA2hOLAKjiGYW7WwuGR/HNk0o9O5k6wxcrc3ZaZNCrsK4LIpvCz3VbZE
ud4dW3uHU/Rw0IMjgsECKcK2CvDlco72uJSS8968fr/YvhojjOAqgAIIMOCH/IEOPb1M9ah+Cns7
oRYeyesouv1+jMNddH0O7B8WlhsCyU+eWM3IDZonKSqskzyJZh83B3MRz7B2csrgjg7619g7cvv9
oF8/2N+DHhwUFGi4nmkMih6+hIdounGChJYk+36YTyv88OHW3/Fug4T5t5ElWUCeRehe7ridSL2B
nqjfBtmY4cKJckaizoWTFyQ7nlL7dCAejn8QFPVD56LfH8/pJ0g6gycM783zMF/5XmTP/stN83Cw
g2WgISlCiwYGc/RlZ0Fs8CNqjrzQwzUOezs/hqQZRD8wNYGB+/g+KzRCit4GKRRu3Jfz7I+nVVVd
oQnROy3g9fn91zs83TAYilI4X0F7cGxwnz8OFrtY12hxr9NqadDSue+gh+38ZxnRc5hibxbnpFhe
vx/y87wMVlAhWreRoUL+9eD5pOwmLlobOpGoQ4V43wIe3E+b7wc5cKHycVXHKLYDXDCuBSg4HsQO
tCqbrp2gqFUZtDL3f0CF17+sN3oCFj6mR1+iqSMpX50z53S1Q/l++D/b4fu46c/wuDmCaAKKzicM
hDe7dd+oCdWWBF1iF8NFeYp+8N26Za44b325PPeXxxfD540GkhJrZVyi0OqhP+3j5+yoRBq3x7uF
J3LS+jdlNScM8t2mwq1a19tmvP3+Qdf5cfCcwGmGEPqsvoyAV30csI4q0iB5AC+t1t/BS/vVH5pN
XJRngeuZtFTLkXjC+zReCK0XwDRB7CAiPHRiGZXVduA8VWmJ/jNYxyZ+c/f9E32xn2AIXCLRoYCA
Dyrxj48EUm/X+wHEStOD3CMRkYU3yxZKKHhnNSk7NtrnF/hhtMO8WVFCMkVoU6Xo3H1BFyo4WZdo
ouzuIT56iM/nzEmWHqZd7E4dJSGvWZ0PH88HSX9NE6Mh4A9+9eOTFqOJO7daJmR9xrxBBxx4GkHG
LsRtvfrHHsuQfioQwrDkw3jrx313UvQqYFAzQCGmsu4MGkN+7iZzWiO306byF07HJ3ZhZU0+XVQb
mn//WT/tOgdjr///u7HLGeYbRYxnhfIgrYuzxnkc9TEk3qePeTDIwfLzXFK2wGxOqVtPkOy/lNXP
wcB3Y4Jelj3+vz3QwcorRkez0sUDNcMJDMad6Dxqjhx2n+Lbww92EH+pic9BtE4QQNVuRH5J9y+r
7dGwV9vje9enpX3w8g7WHZSvjYHFOAYjz7Q9I/bT9y/s07n68d8/zEOh3rdo2ytA40WHG8Qqpkhk
Fz8OBZqyaQdl2PfDHZlwhweQVfwPaeexJDeSpOEnghm0uCZSlWYVi/ICo4TWGk+/X1TPTmciYYkl
99Bj3UMzegZCebj/oge9B6vWtaRup6UGUG5t55XF4XqYC2DJbI7MWelWqvAmkoC/s4mNz6O9pf/h
3NFRdOvP3a56bLflNr8ZjhaNJ0iY7KzokNyDwt/3dyqWQdd/zeW9N/vIs8s9Bo0ew24Rvwb2ibqR
fni/hcMDJdNDvS3vh2/6jyZ01xESS7NLOqEDc0KLxZmn8UkSwP7Q5RZ9rHI3xnDrzXqfQv6EhrKS
My1uCwqNZDA40aABM1upNirWxkS/y4WXt8XEDgEmHn7MdMQtkaILvFYev6iEiElGiwt7G2TZeEXM
JjlrOyEywWdNbmIc1Xfth4yaeIYHN8C9X+Yrzc172Pp8V+1L/DPfajpOjJvV2V26ME5/xmx2e6Xt
i77gZ4hUX57c/qV8kHbtXg03AYjDVVuhpSPhNN7swsB6KmrzkgtDbe4DgItV1q/s0ovC8fzLzu4F
lD71CLwNFMBt+g0OA+yNDc07ce9Lu5qW5f3wUd/Lx7X76KKVNQ88uysatUK4fuRbojN6CHAI7W6A
FQtzVtRif6j31YPxZc1Ce2mTnH7P2Z2RDxG6A4XOTR+MN7WqbDzNdAsF9lh7c/0gWJu52c0hF45q
1gozpyExlHu3gjR8PcLqB5ztQi2TfBtDpZaKhHdId8pdgTgHqRLq4Iqb/4QOA2xCDfbXw4q/dZYz
USwgw7ZweKEwOlsvkg+RS5MZWLdvcAKEI4bRkboqx3+RyHOGAWQwEb6l4oJy0nm6Esu95GhpC2K4
QvnD3EbpV8d+5bV4OyXvMinaXR/VwmVFPo3NCE8VZmbuGOWkpedLdTegfyPlh1ItioOsSvmzM8Vr
AnkXvUYW/lms2aaOW7MTtKDOtb+GL5+r+/DbsEUyBh9HxH9uIxx6wCiMd/TY0ONYb48vrEx0nxQN
RKsGW3PuU9EWKHeAXs/c6Udz37w6n9ocK7bqKD3YG9CQQ7kZ8Ude+b4zQS6eKwzaoXAmxE4V+UJV
U0KQq09y5lM4zUnfBS5tcBW3fhc9rymqvvW6Zkv0NNa88GmWQVxJtkrNHiXKjTA+infBVv0SMzTI
/A/mq/qlRzafdvmv6lf6Jd1LW2s7vLPTVXTc0sfGXQ8bLTpzXM2zA0fzvMTKQz42SfH3OO6w013B
Lom/4Xyw9Abwc6GQIN6gc6XaIDZiB7mEwY3VbJs2wMWcneF/D6zi3hrXGrSXwzkLNtf31iYNjo7P
cHIlTl0pRQpiQl7l+l5cSC/YijiBgU5jZOp8M9bVoEsS2TBrRcs30sa6C95LLsRR1/ndfF2H9S3s
yPOAsx1ZoTmSliTfb4iRXpDASPi9A1S+gwWR9RiCdZB+9yoyA7Rb8m3x0H9aexwuzCPcJAefSTpo
DH92rtYx0nFpl3auIjdQfLgFfWuD7uxuwsxCrrcr3/jywKNmfxJudvtKVZooWgRTH8m1NxMydkaN
vcoNVOvteJ/voXgDJlkb5cICwjBDyOCZAkgyb6fVsOmyNB4bd2L9aNUnNVvr518W6gEr0JCgB6lT
H7koH/ZWjj4FaRpI5RQhbDCwB/2dvinxXhf9FmnrvK58y8u7SkQ0ubCobWM3NLurxg4+5RgOTNsu
fJn2gM4OzdNN+GzfKM/+67fmG5oXW//Jfrked+FbCnVqTlX0o2n7z+5/xZygfnOmuJDAA+NXlDQr
i+QyW2JctB+pIcJCRy3w/A6uej9HjbbICIBY2DDtQc27o5rsmuTH9aEsbfmzULN0KcGVJh4HJm3g
QlR3CvAiVFsOw068J9Z3/ELudD602bfL/XxMVZ0jxnwQQqrjQ4r5KVDph2Gn4OlaucXDWqXrMnEi
pC1EnnkwIUw5+5pmnfGWQmfL1YIPSncLlfqb7rxM+W/PyFwlMe+LtdrkwmOUWiFabpqockNymZ0p
RutBZx9VTuoATbe9/rs/lK4WueZP5QVpvYP92XxqbzQMzXp3Db+1cJ6dxZ4dME4H3ECt9NQN0zZ+
MGLPvhvRCXj2pcrb1aHsgE4VNczrC2nhWDuLOvvIpWciW4DmHYoaMRoOD1kAg1H6+f8LMlusreqp
qZoRpGY/GJ32OTcKHymZFUzP5VhEzwwzKu51rKHmfQILkZrJbH36IGnVktmb92k/fVUzf43csRSI
4jU9l7dm+By7oUpBDtUWGrxnhjdhfB/V8laxf13/aJeHCXJtqNw4FsUJfI1nT+fQTwo0YbTYbclT
6upXmyFFldU0W1Zwa5fHIpLFUJkEk8ty7MvihOFPuSgVIMBnbeQWuMsIlOD6aC4381mQC6pHIw1x
IIpO+sG7FSbz8Y26T26tm+thFs4p4iCjjeqYjh30HKlvGVlLZk2c5D59dOob4z7aDhgvTrfquC/M
DTJXBzy91yT9FzIi4lLZAXOCJD0awudHv5C0s9WRV17vItwLffoYPwqnK0QCttIzRKZ71K9c6Tdo
fMntN8e1HHD1B8z2WAgtb9C0QfwA77m6qbbtzj9CeNWw/AZIfTNuzb1/IwFt7u95KK3X6heX0ckX
mN0QbYcORjHwBf7p6qJ+iqnMBuGsjbjNne14t6a3fZlGAG0g3+W9ayq4mYltelKhHxFQQSrTpnub
1xsqwU8dSlIZnYigVW+RJdma1XS4vr4udz63O17SgHvIIi7gFEOMrWkeETKrbbhjgCr6cmur3Uoi
sRZmNpmBQ/EOrfuclkDuyqhXZeFXI1wzglqYMcdApwm7Dr7gBVpK90e1HYJYqA7cDyyVApuy659r
YYbEOSlMIah+qvNdEUqqiRbwSOm/7j+IpEjPp/d1TYO67b4XcfSkqtnKJbA0qNOQ80+HJofv2Qhw
+OXPJENdgWL99UEtTA4iyfTbhZY4qoiz7NXoQpBCaTm4RvZUJAaAhcT1k5VOyuIw8DCyZXptMsoA
s7XdSJOcT36PCuY3lcpsuZr3Lw2D5pqFVBQNfQAt5xEyOW84Pqljtvn4xYuNL4pnYXvTrszH0hJA
Opssn32KJ97sGqOpC1xdQguBRl53m+lD+eRRUtn3k/VLojG9kVLrW9s79cozf+kDWo7o/ELy0y4o
W/rUWb0p962bZrs6m9ALlP9iHZxGmK20PFbs2prYpGi/uLFUH+r6AQWhFWDA4jSdjGO2EAqE5XSn
IEpTWu8MT3/xyg61kmFa+V4Lz0A0zv8NNOdb+SiNAkcl0AiOvNp4aG1uo63yAgUI96wb6RZrlXD9
2hDzf16OETkH4vv/uHa9PXRODnE/NGOMypA+qfBrVHf/sdxroX9mO/lTe/fHCDHjPJ5YNyfxOlQ8
A7+gIuM1VrpNeseNxuJj4KG1cf2YWGgUEAlEAM9cDSDsPK8KpwjlpmgSFQPnKX1pD9KjeYNgzHCH
dDClvAbe0wYlizX34AteEU70Drg7zVHYP5TRZjs7rzpEn3xqs3Uie/pzUWmFh5Z0mmb7CjGe/pBD
Qe33RumE472qj1WwC+2sRYraQKvzTvfUTV86x8Fsv8XOz1F/PxZPyhB/a8LyuagPuvVdT0rVeTLG
Ybr1s76+88sk1/88lWMAQJu4bgH+UAs8nyndU1A2LlH3Brf8EeHRz+OHcCfxzO25ql6Kr/Id0lXb
65N2udtETEpK1Hsx0J6T7gsQqQh3ITuCjVvq5JssoSyy5sh0eSQSBOQUpQ+qLhcFl2qA6iQ3DCyJ
47tU/ezE4THTXhGnzft9x9Pz+piWcmKHUovodQofizkvpcuTVnWQ7HjDu7WPGR6DsMkwkgZndxvc
opC8EnHp7D0NODsZPbPzW0znkbzLEMhH0daxpN31QV1OlHU2ptmxiISZ2Sk95Ti1dlRIFEp7zxND
uplCf1oJtTwayzK4wigBzpkiUk5Hd+xE2Qi9ezW6D+I1EuriYKhIA10nXbp4uOo9atKoT5E697ab
1CiiC1FbBGKuf7NL4CWurW/pMrWpBRpzr+S9l1mBeCNkN5pgpW2Fa2x9SA8U3+gv9Nuq3vif46e1
fXW55AVliO8nkwHQDpvlTIU15C36VI3bDRYysXVa8T+T9BjWFk+RLrYPQYSQ3TitoiouZ+98s4k/
PznvNZQi485IEF3wmuY2NQ0U+aoQ8aGV+1MsuPN77HyE6nmcoVTbsLVZkIH3EJkJ+cZv3f7VNjdW
2e0GLdoiBH68Pp+XFYLzkLMDcsqR/mlHpXGLcR/700Hh6cMb1FWG1RrxZXGKUG8bDr7S5VncG6Xq
DROjQ0/df9ERkkDXH+7dY/S7bYEniide8MveDT/UP69QUZVGvs0QmEz9oljcqWmDaYWfuTVeAIW1
k7HIygLVvf4tL7fgeZTZ9KWWhLi7RokKcB0Y6+w4jE9yZv3x85EotiHrGqAMfG1mM9aDMc3Hms/Y
hsNTgDpWhkTcpLUrwKXFwZyEma35bsJhoZPA2deydKAoxrLvhajj/i++2UkY8TNOtpbeSJCWSr6Z
739G09PVeKdMa6STy/1LFQzkJowikUvNX1tSFMGTDgR7SfquOY/B+Hp9EGt//2ziAzsaBrWAoemp
2mMcTxvfiVb26SVAVPCBKGPD/KCFdAEtNj1vcpS0adxqP+2NfYLmivozhplbAYCZ3v3xgM6CzQbU
9rk8NCk17HRIN6GCRHi/8jZdWF5nEWaruHY464qG4USopavFgxmZrmTurg9jLchsDSsIdCqqCJKr
aNmNw6ciuR2dtWf2whF6NpT5Eg4t30gilrACMS6FP0Vl0Jzuiv7l+mg0ccHNrgcCmTp0GHqVF70n
pF3HRC5YxpaN8E5qoBw12Y+ZU/6azG+FMt6o+rBvZZg5Chb12uTG+kOAuCgGLTeVo7taw1usbW/G
0HyndDFCf4Gbm7K00frnKAAZW9RbydC+mLG/zVDdtlDKQFp6U3cTAperKeXCrmE4XAgUjqG5zztd
SW5WAZLi6Ge7sivvlE20xVKh+IS0JQ1ZV4NIMYQrC3t5Rfwbc5ZV5p6JCp3MJ9RifdNjgGVp0iEZ
7ZUzeilLEkUxOqIk6Io5JxHGWRNOCELRrQAmRMqifU/7m+au3Nb3ebqfHqJbgVsDJ2+9FvSAVw6L
xS8rem0iD3QA15wfqgH6tcItBJKrFOu3fTBYPzwjqH5cX4+L31LwOEiOhFqLuO9Pju6+GDFpyRnj
FLyM1rtgOmbT6/UQCykDS+PfELPpCqTAR/iSEIrX98c0i4+ehweR5iFRU8Y9pSY8Pa6HXHjpcNCy
yWjdUVO4xFoNRRmpYupsy7Wf6281uS0yx+Gv2HAhwyM1mkD8DGM3i7bXQ19OG6AVYcnG88rk+Tg7
SIZAcXAPo0efqmW+czBMO2IFskqqEx/t/Bg5DyPOs5N547GT9VrI+3Q86M/SUw7Gun7I1N1wJ/q/
1sHbGAjq7+Kn/rgGKV0b4WzJoJwqBX2ap4hKvqcDhovPp+uf8HJNno9ttmD8QVOrAHsZFyOuzTRM
dwYOKsX4+S+iiLoMtq4LvH+U3vVOkYlSJu/rAFHT6Ws5/Loe4/ItwEhOYsxmyZOkEoATb46213ZT
Fx+iHmlSNXisR2eTBOggT8Fx7NboGQsfkN0sNA3IlpF9mx0dsZmCneysxDXarttKyJzfjw16vInj
a1+uj/Byc6MZSWkaWhYv4gvEUS+IwH0D5czw6cinj6H2oFro1asvaRC/vx5rAetAMAX0NA9IKErz
okwtRS2+wuzq3lX2b2+Pp/jBAbUpHVJA6frai2NhpRMPVIwqKqIXaG1PT4JSRpPIRTYd/ZA0jXU3
t3tMlFcGdpl9MDAVgU0Y89Sp54W6VEltqiOVGJjAFCmb5AnInW5gnbxJoOir8NSniNr/zZ9XaM4j
z1ZoVw/+oIrHNofJ+yovM7fJOnvlTFyogJ5HmR0ZfZZrdT3AFRSGuAHqGvV422HXeWh20qF+jz9c
9Az1GHWaP8cti8ggmiDo0nqaV5WVCu89GcyWW6X+e3TdN/iL4KUR7xEvfr0+i4ur5SSU+POTI1kP
PNm2C1Zngdb8kGKmtJYKL0YAVwTKDUl4mtvnEdBaKRuj5jNq3kOefzP1D9dHsDhPtOigQZALXFLu
azPNK9l6myeHA+pV3dUHjI7wQYjQqt6JzrXdbSyU8sH7/nF/g0ohf7luaey3C2vowOtCX+mIbXiH
qH2I1Rr/htG9PsKlL3gaZHa1eKM81hQkkehmKzutubEMf3s9xBuCYXY1KzrpDlhlXqz0us5nKcAD
05L7EWXYRHr2i+hWruqfjh7d2S1itH7/ka7kQ6YFX+LeXkFwLB38b+wSGrmIM8zfyLWcd0lcOaPb
BWOxyaXpIOvZu17xV2pca3FmT8tA1pLBn1Kgs61/09uYpDbqoU7Wqk2LsyXIMv8ZzuxL4vFZdF0R
Ys9ZbRK0xj1NX1kPCwNBJUNIIgipN94v53OlDgrVxyZP3BK5SJSot6OquFHSroRZurlO48y5mmC4
NN/RkSMY9grA3M/yA8Wr0r/FdfegfeP864vbtQfEQiPPOQs6q7WaklGWjY2ho/ms7LN3E6la9IQS
yUHex19omzR3znatS7nA1DwPOlsafWZoWToQVDyaaKpVX+Lb4GkEjHKEnbJpXP04oGLwQT5mt/5+
DTu3kBYzZNth8QtA6fw5k6A+3lkO85mi6n4v1dWubp70It8rWb1bk1Fd6K+Jsf4bbXaatDjJRk6V
JbQscU74Vk6u7gqgYLCV3wVPyieq6eCfkxBcJMK590KqJLXhrq5d4kvn9tkPmS3jBh13XU4QcBeK
Z/Iu2U7fveiO6/W2AQeKjORD9avxb//iyD4N+8akP7nxJrVU0jLka/vTA4RP/JY6zC2Mlc2zcAow
kw4dF8B8YG1myzhPMDLOPQZnBuZD15gvqSKtvAUW8i8VVRRR0gZDdEEBDDGANsaWEIE3fbFwDAwj
9ZAG3i2OeyvFi6XRaIxFCMMJYfTZmVbYUqKQxqI50Qc3cir/huu0Jim6uB5Og4gfcTIxKE4PtlfY
CIPv9Ns3jdpo66Sb4nvn4jtAw1ltNtkDrij4Xl+//RaHx52HoBkqCmTN55HLKTH6PEMTZVLvDYTo
Jv/X9QBLJzalMxK6N+zVfIcrbWRLno+ZR5gdLFNYV93jd7wyisWjUzNIGHnbQKKa3+GNriejGifc
4fuRhLU++M8WxHZ3gAmb7n2SoS9rm3h5YP+GnM2ZYuahhXs0Xkgpnn/tOz9TNvn0Nxfe6cDErzhd
GUwOBANh3BRiPVWGeNXITXgIKineXZ+opT1F9Uq1heoQdfvZSkD2x7Yig4kqNV/BbdXyXTWyvWNF
HYrXfK/tr8d7m/lZ3kW5zBGyVzJIqYvudmk6g2//R02mqzBJ5qm9VXflwT+oP3JjB3tYk1GUgVKw
qou/vGJOos/ugok3RmOHgtnKE87PtpW5w2AGk/BttVP3g/9U1yhrr/FqF7fbSdTZR1ZUXeuSlKhe
0LhjB1Xcv1n5rCsh5uR3VTGlzhYeLxVSDz5qohVq4U9iKwy7xm2DTfIw/M0Z+e+o5k3iXA0xUG3Z
fVohbzoFXGIYrq2WxWFZ4NAAPsqI4882QlJRvcMXMnad99ZnIYZH4+eoP9mb8B0av1vnRln5kGsB
xX452XlRi6BSHyg4TQtv2DLgflkZ06VyDUo8KBZRy3WEVNQc927qY+Kj4Ixu01eEo0EcI2kUbfV+
U3/IH/xDU4i+/iPOn4LO471U0t/UBsHKCDVlE94EdbXzQfYtjpqdiqdSD4R0Mp/H5D8mLniqLHuB
LH1GaiRwhrgFeKnOSglyoPaFXOFhW+nRaxr4j6GhrHzHtRCzrTxKVqxMoYKuF4+C1HkBArWyp5bO
ep0qliEwRmB/ZklAjp19Wxgpn4l8DeOSo6j4NEdhcxG/03b2d6yBt9djquJXz4/H05hi1CfrLy1U
vyVfg+SMKvDouGjABa/+EWuo+iughLvmJt11R4lq2oiQSnFAxh4w9W76mBebLMWxGdDfGhpkccUa
cM1UpnJBD0ELhbujGSNttMcHE1GC9gUa7+Mbh97FfAy1jZt8XxxUfNG2HOmH6x9laaaFOJ0lG+DG
6bScf5MCod4kFxvGK6xjqHi3nRb+uh5iaaopxEIGw2/nEl1bxWrYWE2Y4CHm32bFtG/t+B45ubUl
ddlXhH19Emd2vKC9V/pJM8bwKvyjVLt+/M5BhUCkKx0T/BcfDgVS0R6zaHfML/eqa0NFqzk9szTf
pMOjoq0EEBfXfLXSPjGwHoLxctFGgYjiB2Pd/DMc7Yjb8UHfx/s1msjiAnwbASUbPHrnA0HwSq+7
pBI7sd8Z+2w73AlXhfrhBaFJsKc5Ag4OPGe3WFWZXCwKnMR25PPVJ5mYzDoithAEwMjUIB//UOwm
F1fuz3mx7b+v7TexCOZf1SJJUgFgUxWdH89mK01UmnUiqj/N8r6jyNyrFf5zK3WopX11GmdWBCgA
cpWdTJwJP7Rxqrdp3ay8Cpe+Hq8oUIwKd50OLfD864WwIRrZRE+v2tJ+CI8KZ1cJDzF+FVWGdSUV
cbHMvp0hU3qF/I8y4kXzwXJSHNzyhMw58zZ2HWz0Zt9hFmgG36by2x8eGjSboZdwXmAwhSzbLDkZ
hdxV4xErlO69XHclHUlq9cf1IJcpK1FEpRdAPs2ii1soHKnH5gZR8Jv2su4W4ditF5h7Tf5SThRh
9UdfVzdyABxQSzee/BRqlUuffHf9d1wsFn4GstsoCVKJo9U9m0hHT3JLSQb4bR4uT6MGfMFZec9d
zB3PUYi4nPBIKCCJIf785O5rqwlKrkwOO/gpnrB7LiPsGUWPNtj27Ur2erHJZsFm6YNdGXh/q7zw
Y/wYh8ckSPzPeCdbyW1R+U7v+mGfyH96XBKTRzdZF9UL5UIrt69UM7TpuAGR9o/prdAWCY7rz42L
y4wwKH1wZcJFv8QkxE4DZcMOKK8FA76m0k1UWq42ttvrK2LpC1JVU2SLEoICdP18uhzPV0s14/gw
k18DOjNO/jnLjkZa/2lKznAoFdJSpHdpO/OVRw87QBsTC3Tbjo9GbD+2cbKyuC9LMSIG9Qq6T8KA
aw6QqVIepY5GDAwan9Tf1av1j5Tjba653pPhqsfkV3u3Vgdd2FNERQpa3J3qhfi2gccpuI4uchNN
+YRZ3nuMPH9fn6TlEOxX6jCiAzzbtmrd0FjPWeaqGfyoJPpdUZWt7NulhYBYjkpmJoCfcwxMEg5h
X5gsBKN7n4bIk9EqL9Jbrxz+KhAgG2RAKI/MKeadmsOMEo9cEtUbZST3Nc2bUas3DfbR17/b8pj+
DTU7HpomLtU8kGO3cdpNm+Sf8+5XrPbPQbhWi1uMBPxFphHES2O+jRIp9hTH44YsShvn9hC47Oh8
r9TmE/nWylZaOhl4SP83lnq+ZfVSksYU6jgiHLhQ9eP7xvBeVMlZOecWhyRcKAW5lhbbbNHZZV0r
DaLqLv7i4SZFmzsx9XeS3rz2ClKi12dqYYUD1eSVSe9YoIhmwcpcV8dWY1G0aXOc8CdVlTUC+WII
nDdhRqLTduEAUYxFFjiqz11R/M6jH0m2tgYukVDIJsAnUKDP6CLrm52lUwhxjIOJlK/FTUrbd5i9
hfHBknlemT+mnYLW6l723LVy5tLBJ/wGBdkP+Bo1lvMV4QzKiOM3/dwGPtd0P90U7w3FDfZ0QzaK
q+y8Owo78brU3MJKJC5WCijoapfE70zCdTpViduq/m5yvozBizyteRYtrMOzILNNXMcx6YPqUaFy
qtdw1I9WEn8xquKxrYPb66tQFVvnLPE0SQJPBjT7kIZV6IgjAiLSD3iMak8K9to8VsoXZw+Pq9tb
rv4UPNqfbUB8OwQjXfOTtI1XTq2FhXr6I+akQM+31cp0gLWFXGUT/Pl6zexlZd7mWjC4YLQyin00
0/o6mTY9/w2qFGmob3iJh/XK3l6ZwLksosc7iJszgv5U2b8kPFxLvb7BevumxbDk+gQu5dk8LoEp
2wrSTBemDH4fa51X0RK1nsxb3U130T7YIjN+L9SCQiS01hB6S5+SPY3jMor7vFXEn5+ku3KdS35f
GZR6DDwdo1cJecBoFbW09AlVUDV4CsCqJbU5j9LyAKulEnSU1inSJpPlT84QPqA67oAMNMKVBbgc
jRyX+5lazVzPQdNy245GxpTWL2aOBd7w0kYtykt/imlntyEcYsPLo8kEjON8VKMcSHEhnsheTmtE
++wLWg16TtfXxNJ2Oo0iRnsyQ72uxZYXcX5gnfFtaAGc6/ZYrazxxWUA1UooHNE+nV+WUVlbRQdU
HvGAG2ly3K5/Cbuf1wey8LLSeUD+N4YY6MlAdC+BJVkwkAljuCI99BEeOd7nuJaPib69HmttPLOp
se2srEIBa/QpY7fTcZBvq6ReOW7XgsxmRksSWEYa9WWw31tV/yIJmHLtrEzN4vyffLbZg9TKdQmz
PaamTbZ6gIoExrbXP9bifjmJMLuhhq6p+yoTKyx/V0TxsZQObWTdpv3H63HWFsDsFMgKO6rK1E5c
VWr2emL+DrwaQQSvBWlXVNiOcfZcj7g0Q5qBtg8AJxqM83OnkWhx0E4Ew9UBr/A/JfohC5WVCVr6
fBQL/mliQ2uYTVCiKmk31gZntjbcK124Db1wmzkwMtdSwMXhnESaTRQGGGlU9iKSWu2MSTu0490k
rZk/rUWZTVPaaCP4ED6anf+I+++dZm3q3Pibmfl3KPMkYXIqK5cchtJm76xUcYvuvkpers/+ysRc
pAme49dVQXrnBOq+D9q96Ve3pd9uSkQor4da2qQna2CeI0SxYxZBS6gJTk2f30/F3xwDoM7EHU26
ekHQV5uxtrySWemrcFvWykbtDtfHsDzv/0YQn/PkfB5lzy47MQbPlt3Cu6sdb4PcyvUgyx/q3yCz
zTJFA1DInmEM5Y1Zf8w6bWUmlkeBQSugb/FO0s5H0RocyqXecciYsqsZxy5x3GG4+YtRWKIPRHMR
WNfspRR5uj20Mau3COSNb77k3ppgzOJ3Oomgng+js4peClO+k18irdU8aOHx+hAu0XdkLyg3/ncM
sw8lBV2cGjn4VsqMj919+dG8jb7YH5Wj94Uv5oZChdPsNvKrfrcuw7+4NU+Ci+GfrDXHTJQsECeZ
k8kbWS2wDvL3Ro9DTLzGpFxcECehxJ+fhDKksPLDjC85VXG8CSvzt2k2rZtUa4rty1NmYHNGbx2R
t9m5WZZDJNUCER1Wj3E47ptBW5szMSfz9x0Vjf8NMceG9lqQOV6kiDnDmfYQHvNb70YDpDluq+f/
g4LjWrzZOu8mlQeC0Qpsk3cQPVdvq72EiPwLGmr5fQ2Bf0l6fVuT/45vturltMsja6gBNt23HzEY
gKE07vNXbVe46467S+nI6cecbQBSDvgZCfOV9XhVR9mvqOmh3yAlPpR1vJFD5f31Lbe4EsXDDgVT
ushzvlfZ4aBgVwQ00n7TJPk2Hf2N54W762HEOrtYJBiFAssHXnEBSEMlpFBUSRxOkgmTNzS+Von9
rc6r91MV3EiaPh4dBVUepfx0PfBln01MH0rMVHOpXl8AZQazVyzIEjyIRtVFZm3nyeFuCNvjVHgP
epHs+q7f8Gp7SOVwY+gf+6HaS6v52NK8ckmS9aF9eymenrWOkSKrgNkNSOqNVUgZBtXDFnGnT1Mv
39dJ+qctTIYNy5x/kOBGCXS28WUbO/hIlJECK7uXG+8OS8n99U+7tHSoz4uWF9JeF9wUK0B5yCzY
iJX6zpm+azR97bUK+mIZDrtB9oQmVIDmt1puRL1hBASpd8krtvJ5s8fVKX6WdsL4L9UFoaNLduX7
9b24eBth/MeDmoVD53R2SqtS2Le5oHQE9/qz9gNZJzc9ZvupQT0FOknubKbf+t48Js/9Jy3arNFl
ltbMafhZ7mPZ4SgjGiAy6/KmhdBSSz0qHI+RWW4nYy3TWropTqOJX3NyJbWJYnaAysi08m6rjLtW
WnvPr0WYvRRKWYvtMuAMaOTqnRdiWVfoK0tyLcRs1etaYdWtwiD6fPxQ5PVLoqPG8hfLHro4eBh6
e9TVzz9Uigm7kuUiC3J4+cpmirGgCVw5dQeqFdP2j6Nx9dBLpEslCMGzadGKvE3CmuKbkqvvoaw8
tor0NDjlSpiF3Ac0gkITkcOJxv1sqceRE5aBTmPCDFB5MR/Urtx47SuylYfr41mYIUPIGqIfwcPh
Aj9utsHYexFVN38aXySpfg4R4/rjEKJpQM+I3uGlI7aUQTIbI/oeUyPfxd74mI7ySpVtqSZKDLRk
NDpulzpAnV/rcGARtTU2nrERfhilvZO+DbfqHjk0cADBxt+vQTAv0T5vpFgSfOGOqKjzjk5cxRMv
e1+kPtVN2m01oCLehspoexCqzuVrv+334X27zR4tk/9/m2bYxP35+ocNT/8KHS4AeXNZgd4Lm76o
yPfUCneF5NtoGduwWoM8LFwuZ1FmWZcWJHkfSmBolfLBl2XXyn84tbW7vlLEiTPLSs6CzLbyEMm9
rA4EcRo0pJqqcmugAxsEi+80J3TVIb21qmzljFpMKEHtanD7sQOhInx+gHRRmVO9f7vSQCEc0135
i4aW6xzKfeK7a1C3tw7ZbJA6svgCPwJQ+GJro1WQR6FN66N3y4/Osd1p+/RYf/C/hqj+31uH6WOL
kG6+lTfBbfopul1T/l9sAJ3+gNk9Vk4RUJ0A8lg9DgxwHONx2jq932NZEfvOx94eVPMArGR6XzVt
+3WsbT/dFVHWPgeTddCH0K2AOrpNaOkfWjy2HIp1xhC5aTKUuDGNpp9vur40SghiXajddHlRO7vG
rJ01YsXaqhSn28klGcWdP9QD214NBw98JwK7m6DWvc+aNekrhNKF6x8SAOwDnKpp5syXSSPLU2ul
xCKn/GJX8h4kE8gfmBsgtwJL+Xh9LywNjb6EIPVA5SbhOh+aVcl2VgtgsuEbbu1r1D+fk2CtDbJw
/FPyBBOJMajKi3T2eAvrsSAZJRsvjBchAl8040qtZeEmO4swOziaKdKDyUAHaeAVX2Rf62jTa78K
fW0pXBrbcBgjG4BKt7Bqv+Be5pM9IVbDYewFdb3RHf8pt/ovpZV/iit952slInFVktN96W6lmFdV
kVlrJb6FwaLF5AAxAmUiwITnkxYo2AqMCkYsgVP9bFPzd1rK3aaK7Gc5raU//7JnwWb7OMXkZmh8
FuSoVf1mssDjZ5r0oZDKD2Hutfs/Xo+kOxirCj33Syqk4Y8WEhekcnrbbDp2eABFJJE+Xo+ysB7F
YlRYiTyVLiQS6nxqzIyWmWsU6Xd/UD7IsfXteohLYs8/C/5/Y7wRrk8OjaYwO+B97CzpOCVufge3
AWqD8z0INgaktqPxXMI7/Ji/Tx7WOqmXFM9Z7Nl+03qbAoLE4V/v7MO0zbYaIF0s8r76Oayw6Gex
D3ssN3SQ8jz9SWRBXv/osxvpXfx+jdC7cMKcfuu3e/HkO0wZPcNMAs+TgrZSR1jXAaZMub2yTJde
/BBjUACgDmoxrbOTTAvwnbRDAAfVtkcZUnis8lq8E1zlbBe+XzPGXlhCZ+Fmz5pMsvtIFviGNkJw
WP2lxCuAzKU3MN6OqJ4KYX75oohnta0FOJI3gJC7jO6RRNlYQL39XXgw31uH/r4EWr52bS+luNw+
xESXGYW/ObpwaCim1HlEsukA2EjrTe2W+IX9MFv8mKzfQnt/LVdZWCHwDGjGamx6isCz1Vo2jVp5
FicM+MyNkn3VaV7rzafr+3GhFEUQLlXx1BG95fMzU+5iJ7IjiH1N18ubpPMgYZra1p8wNW+LvW2q
T/bkfJX7NdWBpYVCJQM8JYqJqEDORheXlgKoEZiX3ySvljxsA9VYa8wvZXv4ZSLTLCCul2YzyjA1
pdK/8ddH223yDSVla1vvhm3+YgGt9Z+LO/O+/+wErlbiNCd8kdZOncWBAkmVhZEfwgSzL6xPvSFJ
GOi5fZEdUwnZjbB+vj6JS0k0DDfuPQGtBMQx2+QFIFtPGzm45dvm/h+imPVoHOqb8klaZUeKv2yW
Qp8Fm21x2UtVLQk4uSZVAnFzyL0Hr+s2Tfu9lV+uD2xpC1BMI+tTsa+99COUY19Pa/re9vBk+F8b
87Uz/6K3jiC+TqrHq4B/mS1ErQ+COi14welakyJMmEj+90xTG3nD2kkqVw4Nbc0gemFckN0E0hZU
7yWYI7bVOghbYoZFuOnBVjgBmsfl4U+/HqBrE2FCIbqhU2g439tpktYZoqcUe9t0B4Rv0+WV60vp
9nqYhbNRADiFaBTgQFhLsy/YxcnY5YLgID9j4hhuki/KJ+dxeu5+Vx+Ll+EwHtOVU2vhVuPFD20D
GJuGlPic6ePLQx2bJUPTD7K0q4BBBltz+z+kfVeTnbq29S+iihxeCSt1tzu5k1+o3g4CIUQSQvDr
78Cnvru7WXyLa58H7wfvKs8lIU3NMOYYxklzdkgak+122KpFC8wFcwKCwvXyio3g35wblxiSysMc
XLkYxry1HuizEYFG8OkviNlc1JBnQDtUq/zZfX3+eFY36YYaekxcN3duAVmKim99t3PfDxPAYc/y
gsi9l1OzHpsQRXI5EwsEj+OYTFVoRkhDZq24WeHGuZkiXhyDFvRzerjtGc9vwWf7ixC6zwm4A50c
cw62FYvqtcNUNZvkVgR07oA/m1k4R5SNR1NTMDO35IzrViDWq/ZzBxUihm/9LegTtp7uVZMzig4P
Kqqiy0zEqgyioQE9u8gGvSqIJ8ouuXzr5s357IWxqnmmCEEdvt9y6pTi5Ta4j2FLdNHDHAI9dDyW
1ZdJbRT31j4SeiYYYAKv3vzAfD6HAACyhhLY4VkdtcSJ3eKacbbxkdY2DEPOGBBEDwV+fvGNpoB3
AsIKuM8UQ6v2Dw2R1uX9Mtc2zIYcxTweCtThcgxLa2lgZgImRCzj7gHpB3oXSXFq9ZDeygPZq1N+
V0K52z4YCQS0h3AM9dA5mXHxuHU+Vn8Lyk+oGYJGDC/B501FRQZVQ4GYQPPfwX0Z2rWDo9KHGca7
Ly973RKajKjPmuelbJQmK5GREimdt5fQADPJT4E+UdFv6fmuOsgZWwX5HIwUAa79eU2dlTktaFfm
IjBi8jZGEDkzIo1gFpglfDGwsDUAuXY05070XKAB39PSRVaZNTZSwKLedVeVtWc63bdgyL28g6tW
QGMGlCqCtzNkLAY7wFDi4i57zRBS4xEitKEI/hyagBL9v1aWaXFTdJzxDFYg/xgb9lWGTt7ldaxd
MWQRkMAAmxIWszhzbAqCgWpNEbF0irGhUW15u8smVpJ7A7WXwJnpw6FwdHYGwJZaZDlelPoV70l7
tGLwJ+3sYw6qwDv+AoLfODvoB2XH5sOG6fl4Lf3hLOUM3kUciDPAT1DWvtUGiAiapHx2kOCfGPTo
yJEbe23vHvg+229YnF/gc4tIzTBohMLCEk0yDuWEATq8K315pQ+2FpVD/8Pz6iPBc82aKezazsNU
onlP1QQUwRaCdv5g5/YhJWiiHOpjOOLzhetB113UY0ojjXYx5WNS5t99kBp79j3x2vjyatdiBRdh
D0KtGZO0REZ4SLKUIxDjuRB77KY+brydPyAXrvqQtndKkWgYt9CUKz1nnCdwKsy8XHjtfud3H4ok
mJGs0LHHDafXfh2pPrJ/ySP6LDswHOA1ugJn3Z3Rhto+/05P/cE6Xl706g5/MG9+3mFfaYNfZ/jC
hLCDxtHaUmhsu2xnlh66SRvW1hzNx8UuHGhrqMxkNhbLJhXq4xvUenad+mPOIMSVH63MbuLjloIL
idsVrJT2qYQKFAeDmbWhVGCuXsYPGzcv9YOR1LJK5TEYGSJ3r42gg6gxJSEO3SuSkbdiT669RF61
4As1biAx8QTAtMCxOlz+fFsbOr+NH36FzTqNZBS/YkRdfTScsCt42AbBxtVYqUjNWzqDIlD/Pucq
6mlOag1DU3NkkYczyZQRF6fyyUv4YQJvevFqH2Zy8curWym5gz0XU9aIIBBmnmF5wDhSIA/C/e+S
4LudqIMIRRtWxyrOd/LtsrG1rfxoa7GV5jSNajSQ/RDrrdf9sCy6SGu3MpLVc/PRzMKl6XWdulmD
LyZ2PSh6m2j4BbZXb9ffaBHZ50f7Nr1ukylxr6yIglrhC8Y5/g8lm5V6CrYWcKF5kh7KDsuubot+
ttExvGPitcZk735mkZCQYVE7b2/G+gHA1cv7uxo9oRCHnGEWh7WXVQjAblKrq/B8AekfjpZ4qqYq
wfBULD0zKqgf1mQ8ZkYeq2oMMb4VKrO9wrjTVpAwu7TlowKaaTzfYFwECm5xczXReUrKOc0txtdR
Za8ctfpQ1Gji46Q5Rv4r9aabxmFflfFcGPSogZgc+Wto9/1eR7MMZNWholk0WXkERYlorIJrIR8m
+1ul/0AL+2BYfVS4v+q8TAYduqquFwZBF1d+V0PiU48LAbLkdowVQRCuzGjg91bBd5y/u1I7WKoK
Bz7tL2//7PQurXpxvAMLgOSOBnpUGGmU5tcaLZM/toAKIAITtLpR81xGX7oQbWWkqPjM4f5gNKGm
hg2HsLIIBD9oEs3jyMCGLS4PuJp8rSQI8NrmhqbfUnML6zDvwmKXMF2PASEHgRbmUBdnQw/AE9sr
DInX3Ll2QDExI+n9n4CqbZzCdUOzljxQMSD1WryEBDKczNSQHnUN2vLQOcvCng4/MMZRhb3r/UWE
j3X9a27e2A/vhPQhcjv2mBLLx+FaufW915EdHOvGEViZ3sXELnrSIIwEA+aZjgHzJ20CCVoRWbeF
G9r3A7ibugjcsWjPPlhgbnlwnsXTVq65anYmeoAPQZyIqsHn5bHJZKSZx6wlROXpDxP0YRAkia09
fwc97sG9Km+3ukBrJUGwBEL7DC8iyljLsyjNoWsqlv0nGZy7TuPcdsqj4itG8HNQ9mXXW6/9SrD2
yeSiLN1zb0wtv0YC4I+xxu5raiTMe/TnKutWZXXtgGKiEFAnFBMQnS6KcxIDop5IgYLuVfF1yHIA
eZEUVghGxZ+XX0D7F+AP6EXntuznjzeZWW3x+VI7qYzHBpKx0P4JmPwL3/HRzMIBmoXQaemAsj3A
/A1naM3WGwCOtXBlVi9wMO0PJwWtus8roXmTE21+4ehRXvcQp/s+R++ggPibuG9+u1E6BaXQuWoH
2BulBsV43LNmfLUm71gZxneot23wZq/5W0itoIQPESgAmBb3Cg90Y3Zlg6E8oPZCUCTs3IputbDm
77v0uR+NLHzT1HdVYENmBdMe/VGROik9MwTD7YbHXTWDJA5PE7wuPPznj+N0ne2zdM5lM+sppeLB
bsHWGHhbul/zJVwuB3wPgQFhandWRfxsZwB3doZQmUatAkCp5KYJ0nY1Rlwb36jOHgqPkYTwdGOm
ae2+ehifhrz3DABfoocmZfd50GF5aaDfCSd7QfEtMZjz3qk0ufzQr+2kBx0QBFDobCKa+7zCrB4a
G3y9FEw6PAqGny0GFfItTs3V9fxrZDllkmeZU7ozQJVA1vWqcfvqekjdRoQd8PuRxzHWf3lVKwYt
IAgAnweFBui4l9+NSGvSKFAbdUYjTxpfUQW8U/3wrWTs55+bsm2Ma+NToeC89K3cGDRt4BqNcuBz
k1ZNB1NUoFDkVN8jRt5IuufP8flAohwG8DLAq+iTnXVndT8PJs1wgFcw9HjEUEQGX2sT/VDTLqyr
xMyC0GLPl5d47jlgFCLdM7smeu5nhUtzsnsDlJFRkUJPOCSjX8clZJofLps5/2ifzcyx/oe4hmNe
sG9AfB1Vhb+rpj1t+0j2LMyKDd++uh688vhYs57L8swL34WcKvq0s75uPf5o2NvlhazkY1jJTOaN
AWGwtyzDiXIMgoJWLQbr99ZuvEEsAbwCKFCQCop9d9A3y7GrWweOJ7ipucmyPO8+aZ1UY/hCRHMn
NE5RB5qirpdVVLoqOKLKl5GNasWqSRxDdz6QsLuIKVDpCvy6sUBiMREZEpSC8kjSA+kMjCt7wZaK
wco3AyMjbrPheqgeLDuoY6BPolOzlspk75QGOv9g42qde0KMw/xrYcmIGDiSW4RA1SpV6TVQO7sg
n+K+/nPuQHg6cOTiQwHAMrvdz8e8551RTwEwjvb9lAML1OyDxAFb5jwDl17luy0PvxLcApMDsD4c
IVrPZzkyipUUshxYmBP699V7cUA/MUKyEhM7akFInW9iSM63EisDg7kHCD9acctmnwDVUy4azL41
/IdZPfqpHdEtapqVMhaMoN6BfiJc0xknom0pmsoWy0Kxda9kWO+cq+qnlvQ783W4dnfy26x5EGxE
USsw/s9mF16qMs3SrYcyAHaFHFhMH8Uj3eGl3vl1GCTBDftiRc0uO1XQE/rHe9tCdp1HJJ/NL162
EqPOvCHY2s6mJxucPFr2w2BPSNSOvhLHoMw3ntKVovZni4uQLkjtCQBc7HNwME/ymt3x67nCxG7l
P86DfiyO8r25q0/VrXbcysvOc6TPpudz9uFFcI12KidLgvingwqQhJoEdH5lfzcoIN67LeG+87d1
thagI4hDC1DSoiChRrsUjg5rmYe5DOhCmz4oxdDZRcgX9RO9EQiRTOFuxLKr9/Oj3UUmiFF/38sr
fFLvsb1OfxWH4aba5zcAHt9j13nS3uDR3Xih5mPyOY74vNaFE6rQixcG1LAjY7rrvLui/aejCnQ9
VpQVTz6dQt5N0ZQeRPdjsvWwNbdoFn+n8Rd+wZKvYWx8TnsTu13+sn/BET2WT9MX7DPekkg+afFf
jAJjyWBPhfP1gDBaloMoyKN624GmpX8zJLPbJXtrP8T/NxTdSmn4s7X5+fxwdCFrVvtsnBU0b/tn
tQOp357sKJLJ7E5/hvrubwAoBBDsOD+iJTRcj0d232+80SsIYrR34YdnWgFMbS3zpDENMtccZ/Cp
bYfTKHdFU74S5Vw1wtppfhdK3p+s7qtbk1hJ7cbXyA2qXF+D4LvOMUcjg4MzGWiZ1ZyEWfnTbOuk
8WkIdSSQk1hQ4s7qDQ6c87hiRoyjBItOAV7I5cxc5Zv9lOc6ho2HYngA5Hg4ZKbECKwH6HM/uP5u
4yqsGUTQBAmWecT4LNniYKF1XInqHctD64dDkgyA7h2g1IkG7tur7tUN+ReoRtz4D39hGQV09CdB
QosEYuHLtdxsfQQZeDy+Vc8Ew6mlCrUE1Hhh+0XfiWSM2Sl/3GrErDhVQPg85JcoVRpnWmd2Z45e
ZuglhA3Gx5EiVc/NqDa6RLrBEVRrG7nsyoNlQgcSu4tO93nZQWtsoQulkLEE6qErTyVq1UQBvcX9
HWmO1CL7y9u6uj7Aj+HJgcQ8G1IU2pxAgQ4K05CF+ay7rQhCClDV17yys8fBrSBEPOtybgmGrXk0
c8Y9/z/Di4cyLYIeWhXY2CHCEcJs07NzRYEmYKGC5OsU6oetT7kSZ32yuHgfx8H1MC5DeXRVUOtZ
2N5zfHkvVx0IJlMwXoqi0Zz9fXZjpdsOLngiS4w/qJ2/N5MgBjDfi0HesCOJ+WbsnRPvQjPUIjtW
JwUGwL8DJQPQhXcZjmGG6y9jZgj4OlOtQFmFsW5ybLva2aOuvtW/XwkAZjwymh4Yt0Nva7GdtqNV
WaVGVJ4l8nnPEjzSSskOmaYfW5+BjdqBklFwZ/faVpv7PL0B3BsEC/NEkg0sysIVyH60OmBC5vcY
MUaah+n04/KnXElKQcmHGtbMKAoU+3J1pJZYeFCneAvwJe2kQVZafQfnoUyAGdscQThfEYCu84Qp
aqdoNS/9OClkHZTlBIY+d9B/oZqVfZNWkP55FwlAYTgWyFmABuOMJzUt6TBMs9B8nbZQHnAr3/4p
FBEbJYPzR2I246JogMYLFrS4B31pmzJH6B8JVfrPpG0wd5qPY+aEI0vLm7wptjQzzu/2Z4uLPEPq
dTDIFtzruobH0GpSdqD4gPMzjNdqIx5c+1i4V/hgOIGgg1mcfLcYCIBpSOZ7m2QJSExkaAv2dPkE
rhqxMHcNZeyVA4h2XOf1roGEjVuDjMZhSF+01Ccbz+qWmflTfoi8UFTN2WAjtB2kJsJUs/i1CDTz
v1zMIlloHNo6OfLAaHBb/QYtQOvgNuXXv9gxRCao8+kzYH1x6lBVzFufj7NArmxP6dTId7+pmq1q
6epRQ9UINT7bR3lvsZa25EPJpQNRbZ/sdSAjb5yaAbdgqh+X17N6iz4YWmQ6mpAjepd4IXGbID+d
HjQTWLBWx6jvYMpg486uHgR4U9NGuI9GzsKnMqXLgXTYPdq1t+WkTyEGHbdQbetGkDNidAGKc0vI
lzQtwmyKQ036vJl2ttXQHartgb4Ryq/aAe89uKB8RCdLd1qmBKwYAovRtUqIuE3RIICAvPCiP/5E
85wa4iYfAx9nyObaHuUgJrhtFy0HmQ5g1MwIv6kmTex9Btq7y+ZWjt6sVw/CB5zv80I9V8jIWx3L
qln3q5lUdptpBkkqSeTGBm5Zmjf4g1tohWqlMad/UztmiVUywJgxOxOSbJj+YlGIHjBshj/nQF9Z
9I33e2jf14KkyuS3sdQfsqF/vbx3K0fCR4Ft5n7C4MwZQtYYNVl5HlzQ1AO5GXd6Q/PI4MaWTs2a
nXmIEOMymFI+w4JAY7SklRjQPSaDt/eNvtmrtP91eTEr5TwHoEmoLoCQCPy3y/CkpYadCg2EOZBU
uQV+sU/yQ7Mvo+9NFepVaEPq584M6/1WQe08XfBh1J6BDiD5PwsgXBxOd/ARWuZNpR8GiHRAmrBu
8xtNjOlN16bGlW2kU3J5ueeecB5OQDyB0GUOxxYutx7zuiwlev11a5E+AXKpLkPLEPo/rtdhongs
XPjjyzbPv+NnmwvvCzp0tywMAwmftDM0aMWpabsNKOViXVgQcCJz6x8gAzAYL8EblpFrrdVaVlTV
2snhyCyHaYiNplPHTNe3UOiLOz1bA7cwwkt8P/DrLOdW0oCV2oCid+SSG7Pvkk7whI7jBqZh3pcP
lSpYQf4TzOcfdwxJ5eIdqTyuKaNA17cnYI/ztCKUpbfXiurNrezXvMEwV+9voW/Ol4bkHJcb+tAA
R51NjDU6x23mNYz67g3hWbvLjVZPRuJuvJJrhkCIhFd5xkqf6ZAoqWRjogccQWQg9KsmURnQcJto
ryWeAhIAEFrDxdZtAIqAt1/EMni2uD+lQwMCghS6N9YXVQbeFZLzfzzat4ne66HZM+9GmcIIUVtL
j5PaStEXN+DsNyxiakN6U9VmmCo0uXFgXPtuZs6fUbf9xwQ+3MzzY6HKsrjY48wO2TY6TASg9gma
6aF1gJX6o5v82wgcJSCPJiyc9Zwrbli0DKYW2ciubZpI+Fs3a1nMODOx2KoCRf9O89GYb5X+Ngzl
0aEdYN5p+shz99pR/E7menEYe/IO8OlD6hHn2rX6cpdm8s/81tlPWd6/irp272G1YHn9EmjjSa/N
+8sbungEYMLHhBVamcjB8Qgth54JGdzO9SG9bvlDgepN15yaoRKRlRXvtWpZwlPvn8sm4T0WfmW+
ER+/4nxaP0QkndnoziAKL2JSVTy0KmFSF+peLUnhOgstFREQKYyykBjQdQJZtzUNHbitFbLh69bm
jX0jBuIK9L46FoDFblJeWKZdf9MHHfAq3dgE7FgzBl6gANCL/aScqo/MAoyOYZupgYVUc5W6RkGl
fHEc1gxRzjwVPEuuMsXDQo7poMKmqCXGcZEhknEM89LkOTj9666gPGTZZE9NWKNNV5YhbfJOz8Jg
AGbnLlecFS+kaHNxRcxOoNxcO4MSKmRON+gy9AqQnXQhSZ2xZWGhLOI1IXFKAW79zKcG2FUbb5IZ
C33KG60JpW2OgQzxknSFGSr0mb1ji5lh6yC7ikiCEZY20MCFhFpcXoa5rfcy2JUNUe7PKW98QSO7
qAQIcN1CDhCqmJD6QFHZ6MdD3hp8BC7KLoz8Tk5E3PfO4GffRF201WHCVKqAkpwFp6E5vaigXAl2
e/+WTx0nCZd5P32zcVPdI4C53DtBqC29rvsmaO8H6pQsZiC8ILd5pVVaiBkNYwRDlWyMR1SECE8Q
JJfXAv+zSphjS+9WHzPDe4b0RsPsMNAYlQkYhbKnNptHWFA27spbRzOn7M2Vpflo5D4TsdAayz7l
k8fSyFGBMcV6WZTFEYFPahzzXrhyBwfI66/UbHsnqhXoL3apQ6ofNglqVUJyiA9PtZPjxuFDFzmQ
Cvgak/8Fmg6pvlOqmYwUc3+q4cjgGlBh8rAnmvC+UVYpeRw6QkG1OM1oEXDs2NmDO7oOfodABehb
BbaKHAzAlLDpB7CymhejrKI9oOiQjXh4cmgCer1tNFfW1GryPgt6a0z0ousQQ+iD/zYEsxfiICME
GfpU2CS0Uq/sQ9lxL90PGpffLYtAXNRtQkdk1z7Lj1Pjajs7rc1/UqU5T6h2krtOBfaXBi0aIzZA
L3qL2d6hgCB5XupfpZ4WU6RQJHEiVgjD/jllA3t3SD5OQJYHu1abYb4+ZoG/FWhMptBRaJ03rQu6
G4GZLnAFBZh0ekQ9L3AjO7UdvpMdtbJQKS1/rfI8ZeHo4cKEJNf6Jia+GIfYLfsaKPJyxHHSrFZh
YiAFpzGAlCP7IaWrjIgRKfFOd3y4TzNNHXCP3R74UWKlUdEKK2ZMBmSfcUOhqUeC9sF2p74OXXQ2
jbCxRy2Nmc0wQuxn3bdednYZ6ghCCyD0XMJC6QKtHHaeTV4hIO+CYsaug1vdSM2bknP+wouGW4ee
t9mj6TN4RZP+jlBKCsFdwx6br7zrNWgz00m7zkkzgcraZBBpruqpx0R/oWHQ3aBuFsFX2M+2W3qv
PFC1/9S4dfuOGFgaBw+nD6kGagXujbKJKvYOVN+SUdrEiv1sBv01ACn94ENlM8xrAq8Up3Y/vCin
m0hiZ+3khHAsFEMQ0paPek1y5+CQMsUDkpVU3w1BDvBx1FQuKWKPMY0mjUso2aNV4NQhYa2WRX1n
V+k98IcTi3kXSOgR5tkdthBSTFNAsscug7d91gWBLy2sun6RqreeMCc73BuaXnyz6UQeJ/DmPJT6
AJqSzC1TL8pMyJOExeRML0oSw7umZSPJSUGg1QAars55ErTCpnv4GO6HjOr9K8Zk3fJ6MF3tscIl
kJFPgkILx7bBnBCrcSVj1RKz3IE/nAJTpxXGE01rzQJ9iAPeCysbbWM/BpSOoeim7lopy3phxUw3
Dja7fPgJCnXLPvaGGsUzoZWF080Kv4rNuujsL7VoPQxCWnxkR230R4BWrKbhcelL7zlFSMkjhfFg
1K27fCiOpasN2Q6nSM+vccrr29L0xqvcrORXSqGus+86z/taaBNUfBx3KO4nIDmycBCAjV7JTtOq
CG1BwCfMMmisPYaP9TIGcxtYCiuL6s4pJzZ4WGoi2j7EAJpmeHBVjRxaPKHQzYozu3Tya5ZZ0osZ
sfr2Ad4ECP0QKNzqTmYon4I3uFboYnigFGiQXjq1Dt3axkbZk1msxmBSPd1BIEvgY/fgsgrhZUYV
aZbf3mYpB6yF+QBpxjpPx+rKrLRmuMvx13SPUVNAe2quSjueUtKKYwax+ycIEwxfNFGlmOzyCDxU
NUj0xJp+BCqyVRozo4m5qFdhNh4F3niwsxzwsVpkDagGaCtOJoXgQMgzOv5jMtpmVzjRvpaMjp0n
4MwMaJOICTGFDCeLNA+idbn8itL4NL3kIL0je27ldRvRwGMvOu2DB8+cdBuxTlCNp9SrdD2s8qnG
YL5hFkWcUislcV5BUyHmbUX5LQCiIviWVoz7SUmp79xURpCNX4jrjU9BRfwBQbxowL3gGbSMbTxg
+Ie7Ei4l75nvHJQKWnWDbmMe2QNe/JOj12j9V8yvdy6IlJ3Er001nuzeqR5r8ON0UZeDVR6Jsd2T
NOyU/j6Kwv9lMFummKJG1ANewYG+2COIY6OajlO1d0mPUFFOLS4KLZVIn4OhVlUbcp+zdM9UbU4x
nKxsdxKwlnyfMa27skmPBBxd0N67Isi9cQQoaopfdUtUAvUAlRWvmddXxX3Gal7FFoITlgQEHzsx
ysas/xms4BefrMY9qh4O92VEDFHhPAF+hdBpCkqcX6EjCropcOa+DCTX7QOfMPp69KXom1PRlnh0
g3zMte9e3esM4cwQaOQtt7IGZ5y1VZNjxl8vbbxGeiDEvgiYXj/0cipnzrpAwxKgxenC1+ZWXnyB
MA/ojmnm5xhhSj0ByiANFbA732/RwqvAi5NFvt5l1bXmakH3Zlduem2XeHbuQQ7UpXADXlNaX1HQ
r+UXzxuH5g7lG81MLDM1gGSchhzzTT7tAHkNg6K1gie3F877VPgD3mavK3r9VBIoz0dthi/6OgbA
0URDia7+u8gk+oop+rHwnVJyRKHt8I7eywQEMhzxIaN+9uR2hQKZRzEF3wclnewtHwSaImNuoFGR
ZWbfJBR/ne0hqxAwBGXOdCWJ3901XgGOypJ1RhUaqhbiRVVC5SdO/dbCT1dk4KEOfboRUwRZ5RSP
BMkBqBWcpi6Pmo4LGluQx3l0mD40iSVd2pxoJlIj8dKs/QJpXByqqbObl9owWLefvNFWx3GGnO4M
YwhOjc2lBlSB1XbvDScBf3OalnrXRokNSIijejg2nQ7aePSFBcLDZuzM4lgRPBhXrKgcfjSV7z7p
I3TeWrNR9m1dE15FIhgtYoemU45lPE6F62ZxbuAejeCznQz9cSzysnwzOg8XpNIssVF4XPRJ/5OQ
BQHmR6HDilGduaTwIXGResZsm+GWceunnOq9KJujAgm846UkcXsFQIs7Hryx+ou0d8ZJ6BbqSxCb
XSSCObweBjIgVYWCzJRH1eCMsecz5E4bqdlKYoZi0owOxnw+Kp6f15c27Ug80mGcE9XwG+7Y/yBS
SPcV+8PC0pwAfrSzKMgRvG8M/qiNUuQ9eS1OdJJH4ZrhZI8xarqxMWwNbi7rc0uTC9zXkDt+Rdq5
ApK9BOJVOrdgkUq2NU1XKi0z5XuA8ikg+OcDGq7AkORowBHjpUo94ILJRqVxxYKNhiUAyADPzIXN
zx/JdQudlw7rohJkvIYQYbFFq72sjGGvwO6CqVI0kKDTuyzlyB68j5hTQ5WFfDGYedDkAyhL9pfP
2soHASIX7hQwLfRFl0wy44ASZosYJ2JjcwWhvq+M1ns1IBIhfBN6PIu6f6xkzitCmRRXB5SAKJgu
anDOoKG7LXkXWYitwiZtkdOTXaCaGH7zoeXGEQ8tIAEBhU7PH5Khz14DdT8L+Sw6mRDQWhgvBDdM
D/WBqOhcK2wy81mqFoFQuQW/X9vSmf0HY8moN5pLsMiQtkbJwKkaecy5zoT1i3AbyCNzTwr76+Wv
t3ZEAnw8IJ2ho3xGjNNX3NXswGyjXKSxwsZyvTwFW4rsywI0qlNoABv4ds6shLFc0MxU25G66yNN
BaGXVUcTNaG+eOj0Ku6LOjEQN1xe1/nl+lQPW9K71FKONkpTfeTnj4V+lw1vl//9ZbcHh+GzgcVh
qGmgGW0GA7Fzmz+0d8hdgSfyIuQZQYTTh5HLv1oTkOIA+eFbnZ0/A6RNrTvBJPouV93kHwK2RQiw
hPL+Z1lzrwxYEQ/TGAv3ChpsPBwVwi0Ma0WcGQfwEOx4rw624le9qWIdsQfI9MLB5iTKPXqje/V9
2pZ3XYrqy+VNXv2IM8sifJiBntriGdOg85c1GsVMex2NUx77epZctnB+/PEVP1hYPGDAcOqFqWDB
l/SNsuI7uOj2JUVX9bKd84Djs53FtiqQUrruiG0dRx8oLGyvnAA9vU/rNBbNQ6O+ycLbsLm2NrQj
0XDHaQEh58ImHfDucEMTkTY8Bk16cLUrXftD9MDv8/LBiDU77A+RlBLIKKggKOKgzYXRanWPkGFL
bnZt9z4aWdw1SR1Eyx2MeBVL/BTEJhoNO7arm+HUmzyc8u+2nm5s34rPAssigPRzUxf/WRy+MQXK
tyuDeftA8uE6oTahZPLkp+1OWCQeuy2E1urd+2hxcRg7C6UZxlA0b6H5jGGkoMJIiDzIyNvTh/IH
qqY5ANiXD+bqIcF8PMjQ9blRvDgkTaparrlYpV+ODJwXPlihs+aau/5Wy2fer89PN8bT/7XkLU5K
mhWqkJovomKyXtISNUKoDhV+txNMP9alffivFraku1XEKH1w6Qk4Mjts2ifkGKCE2gq017/Zh1WZ
n8+/URcoErtYlbnHLBS5ApUjJpOcm+baD63EPLCbrVfg/2MS+HL0+1eo+zJeWaPUsDJi7G3AkOMy
kS+gF3r1+7AP9iZI9LapI1ffO2iCI+iaBwPRa/q80NF1lTMiZ4/sb8GtitXX5p7G6uBfgy/ivbgj
kXrKb7cmv1bv4Aejc6D0wbtIo0NFSMJoN467dmxPdS3irqW3jLkaAH7BkbX17s8PDpzmLHICwPAZ
CzTFwLQnOqhnK7t5kuOUWJMo0M/ttybNz6O8GQ0FTWaQFIOjZNmycwpVZoMmRERpiTIGK5MOI6mh
bucvbuH/cVcXxiwMz2PccYUfQveI2dQFRAEKCH6wZ5tssISvPdUf//2F78paHQC/Hg3HWr8DF0RX
Pl3+KqubhSEHAzg1iIotZ1+6ThQZJn5w/Ng+axvM5b0LBgYPOMXLhtYX8q+hxZEDsyEijQ6GMhsU
TxraUOwP6U9+v5mQLfvftSxeFlNDAYhOOGFCoTJykoOP2iDjtnEH7vim2jjPKwsCSAcqYugKW+dT
ht6A0QWHAWtHHXCx0vZW+FvEDCvXFHQZGOhGR2mGRix8Q1Hro1ZNMBGIFy6f3fZ5AuxO0l9ohcad
Z/y5a4e5WYLI0cE9uARiDD6qQxqFuSptj8wsYkCob9Nx636uPI22BQQQBPNQRjkDlYoKvVXdIuih
VzdpAMG1sotV9/O/O26Le+O5HASOI44b9/wEOl7fprzewkavQCFw+cEQCjjfTF+2jKN9P6OCo8ER
9WNo7NSx+Aa24Tr0xij9/UghW94C6/9OhpfP/Uebi4UZRp61hgmbIrZPOmh3xsQ199V9FQVRHqWP
5C4Nhx/ip9intzPD1+a03MqhxJwcEE++BTbWM/m80gUVfVbDI8ld+YV9F+BgTdIjZl1jLeKHmYvY
eW9khMpoEG9B31e9FagvZqZUUGAsayI96thNWjMcHQezCRrIw0CtlqJY3SKTuXyAVsMBQP/+19Zi
o01dQkPEgi3yrmIA4McbUIDG5MYOtXsxheS7Fv/h1M5/HNgHk4ugUQ+gQtcO/8PemSzHjSzp+lWO
1fqiGlNgaOvTCyRyYDJJJkVRpLSBUSUJMxAIzHj6+0FV5x6RlIldvb6bshJziAQQ4RHu/g8MGVnT
Ru9ulP7JnP83C+PfY9gvjote205iWhjDRNl8oU0+vuWk98ZDehlGYvATKsoZQST6xinicZfN1lqF
s+pNISrxRhz+XnJ4sSIQyIG8ye6F7MBLKmM6FsuIMxSHGaMWwUhXiJsoN6aZfC4HlSLy2cQhNGhr
l8XS+mZn8i1m4k+2ApM4TQ1r5Y8CFHp+nJKdKO0EuM3Gbt8toFgs+63z8M9HwK3D55RINvFia7OE
JihRCHbPsUGw876CIPrr+f6TqLyKtFPPpDT7GoUXx5aisYSmeJbP3s5MP/gpTBY6I28BXH8+kMNZ
Y7UYfSVDPNuaFg3FhOtPoqtjaatrMx2Q2Bt6I/z1Jf3spoHvh7NFqHIoBT9/LOms7E5kA5dEWlvm
Ege/j78e4SdT3fxxhBdZSt80eRatI8TdeMqmVgSNO11nFTKgaujemOg/vXE/XM6LurZbJIaxWBxv
isYPmxpEt35b+2/Zv75kg61BaK2EcawB/AP4ef0ZP+QGeIHnXVmycw47Z0aFYsFIqAFOAfv6f1J8
+wn88/l46z3+YbyhcIt2GRivo2i5xDkKeT1QlinoF1ayXQR+/UUBbjOdr5Z8S8Pgp1Pkh4t9sa6y
0ovXZcW6Kp4S9UG+ZfLz0+9HeJPbuBb9XkaGpZmoT/k8szxqN7o8jb33xj71kxGsVcqQRctm7L/C
IPO8jEmnI5COg74RXf9xkO7ftG1c5wRHNiRk0BZcWTovpp6wvEIHgEF7ALzdlUzs+mirbkY70ZTh
r5fUT66HY4WxNlYAjL+izehSLb7Wc7cm797MzpN9++vv/8kqevb9L5ZsMeeF46xnaqFX4AAqXQt0
M9KDqrAe/v5IaKvQx7MsXFleloBaWulAkaZ249oqOUbANvetqxLAJvKNJPEnYYiHQ0SlcQPC+OUs
axx3MdqKkegUCmtP9rOJDBGO2fu/f0U/jPOyKJmYLWQdbUQxd0gqkJX2O1bPDSiP+fDrgV5NAgja
FArwIgXgvl7a85hQkvVq02ryIjTnssBmMqgAvLyx470+ODAC7SZOeOTvNFJeLv7cNQr6xbQ8zeTs
YVpbiuZWuXmoJ11QtDvLv6zn5TZPljeY76/mIDkWbQ5IvZjMvEbW94srOj1BVNJsYu3CVe5F6eMw
NpT1G4vpZ5fISBArAZMgyvtyZpQgzLvF6eXGNZyty6Gh9fNzWeAHV6XtqWeB+QZGYK3B2ayLQUL9
+jm+vlC0dxHjA4iGEA9tsOfPcXTKBUR6UW1a672df6nkh3Z6a4z1O54d/9xVr8tF8w9ehA7p6fkY
C/HbH1uo7l1VXcFiedfgrjRaYEByKYPMzOa/G3HXAWFMWyY1H0Q0XgRDoDC2ThqCgIcUTuA0mgzs
xt3/7Tu3Eld8NmNc2NmIn1+VVzg9/DcGmZs0Qic5v04b/96W+d9tlnMx0BFIxVdFsld2cNJLXdl2
LnCbaLyFYPe+EW8p071ezNg1U+pHXpL+FyYhzy+lGgW0Hw0m3yhLLIckFj1ABt+Y6a9CINfhIWO1
poVsVy/X8qiSBmAraVrtZOhjxPkWQOCNHoN1tMf6jfD0k2mNUwcHP7oXIBherirPScq4Q/d506jy
EYnY3VDqd64//e05sD4YlKxWCW+TIsPzGzeOpnS0CNOwYvEA5bqBXN6BtP/buQXPn+Y/EYIaIHfv
RfbSaTJtbBu30UjlwSyGXTK85cj8egpQKcC667vax8rJen4lkUoX1WSIcU+ASwMrzkuUL96y3nmd
scMuWzNAnFSo4r9KBDttLmoHi+lNdEWXRZ7LY7bzN31oYF2EdQu+ppvojVjwUgMLFItLExV1dVAg
1GlfViSSYk6Fo8AlO8sK8YxDX8ealgT4PFrYBZRgDZo2tK1kV6OPNb7zE3kpqg/QwoO5V0FTawdh
ZKelEU+d1r77dRB5FRr5cZjYrEAVqlTcl+e3vUkB85e6aABW1OcpzvJj0sQP4zLkuw4vJ1viIvjr
Ede58iwYs9esd57+yUp5frky4lpoVunHHnJG1s465Ptxp+3V/i0p6FfziWGot3+XLxKvudUAi9tK
WXCpAEYnwZJngBPtNzBYryLKuhwM1HeBxdDDewXyyWW7mD7EWWCk+vh5gE8BJF9nnXy/Zf/xx/Sf
8df6/Ofdaf/7v/j3H7WcVRon3Yt//vdV+oeq2/pb91/rx/7f255/6L9v5NfqrlNfv3ZXT/LlO599
kO//a/zwqXt69o9t1aXdfNt/VfO7r21fdN8H4Zeu7/yfvviPr9+/5f0sv/7ztz/qvurWb4vTuvrt
r5cuvvzzN1b8D7Nn/f6/Xrx+Kvncw9e2+0fwVOWvPvP1qe3++ZslfsdICLb5mjiBGPOYBSOf4RX7
dyYAfdVV3cNdhax++0dVqy7hJfN38iBDICzCBEFViJfauv/+kvE7koPAEnicQGYQof7tX9f+7Cn9
+6n9o+rLc51WXfvP32jOPZvrq/g5XGQccyCi47b4SgUdopCFpwpgYsDb2ufKr5MPEDfbvaiL5bKB
K+CFdjzU4agG/8rPreVc4z1zGKs+vQeN6b5zxtr4FmmeuW/Bn24rK3HOdTlZp7zvy2MNpWg+uV0q
djAesm/gyQ0s3ozqoa2kTDbm4qjz1PqzDMTQEVHrakYIrzZqWniK3D7INWphntl/aixeTnr3Xaxr
WojzpNyAPX10Sl6vfLgCzex+dBL3lAh1YRblXjri6FTLFunOo9CmM559T8jyfqqW5rNS1bE2eyTJ
/csxkqfanXAblmc3ds5GXJ3LCnENYS0HgMZ3vUmr1lCnZSjuEyXvKleBRK7caxMv+DiFezIbtOfi
S31JHrPUDZN0uWj84VRrOOJS6+JuQVOptU+aZ6sgseoPhlju/VmpwBXZp25q3gFcfnC85ZTk7uU8
4MpSLw9jW1ysQOS5bu9JUrcxqp2WrG7nWO1cJ0o2VRy7AdQVSds8fu/5Ffa3fR/An3CpVNbvzDoD
JVDGl27t7yb4P3ArzEs6aIybeleJUX7TzInjn+ZfS6UOTevdmA1fDjkCvG92QMrk0AwqTDV/J+Ps
to/FtlHRU5lXXyp3CbXuFo2LG7zitvNymUMujI2DMM+ogGI6tluWj0N14czLo5wyM4A+FA6zdtcY
6QOSJUe8LB66cjgvttr7frFvNb0KNLd71AoNGtKyG0C3NYlRhOminVMtvtB8e6/MbDsZyV0B/K0b
oG71w2WSxze2Up8WNwplKQ4cMbd17FyBUj8irPYpVfEZ1hxJZXEzawZd8Cp/mtcqa2+mO6tqH1Ea
aLgz5S04xvjam4xjKZNPwP5vF9XuhMLLRST2CdobQtnD+C2lj6nn4101WLguJHt0ua5yykBB5YhL
G+aCJ7uTBUwaHDxuHRZWHE1y8PvhwWjE3uhtKxjdee/P06lHAbhd5L0/mfsyx4BALM4mFUsSMBsh
elXR7VyMd+460S0X6aYoUzsrr983XnIBwP1k1dnOkf7V7KLE5afTLqmmS2iHZ8daWXTqsXDFYTaj
e6je21bKE6bbOOFo/u0gxaUTVfcLkjaBcMVnI/cuZluc2w73x7gt9uOkf4ia4Rok6YOn238YXsYh
JMW8GtpEAECmD9wq3netHOGv5EXglMYUxNnkBcr27yGr3MdoTBYaSsdam1Yb6JJt4BjFrs9mEPga
agtiAS8OrDJABTciEOWXfpZf9FbGYTGOLm0bfpGuZ0NgOHm8WebySLfxqBZqe8l45xTeGBaeMWzJ
q/A0kHBFvUrCxlRLFQKXTPZ2ksmrBHDOluPwjaUtp2aOfc7UWnaJzIR300c+tB/X4q1p9mVoUIh0
fPijXttnl1GZ3MajIXYDhdJdZ5gf82q501PD3CGS0++aRGngwsUQ2mai7tCpWPZdl3BnwNFlZz2u
mrPANjesjOVKQBYLZRsXoZsa2rFI009FAXcil+VyNA1oer1h33dlK/fZXN9r5bLNC7mve3u4TBX+
zxkeoN2UZ0wOeDYIOIjQjMZLqBL+wZ/0XYZA0LbWzUe9x5R+4Lwa+BEsnEKHyZN5j00y3Nd2BEtT
ufcqbWCrR8smd3Mw2U1/amTVBWaKpC31rWHTltNxMOsv4zD8sfTW+0QNl1UGzT2K84NX6Te2BtwP
+ZNH6cjoSSq33yQaDEXUIXcmVpVhXZhYcptlGeaNG+/HXj2o3mo2eqmmYCSh58k+6A7irnRUo1PT
ro4KffQuTVDRmwCNstz8oBqWbpfHnEbnjn6PIYrrJE/3Kqs+OmAR5xnhr8EkFC+G30JuyVOiN41z
Z4JFFcn4hin7GLlYl8DLf/Jlcj1U/uNoj0+jb56FILDa3RcUBYtt4munuYqQeKY/px/HRPMCs9bT
/Vg7VZBIyGpahsFElvd1iG+MRVQq7qwipmUyNqhEF+21GpZmb0NS3kXr5RcA8WhVFRHnZ6O/6hKv
265kNCjOVjjYRXQqs8QKwOHGpzTJr1KHDWbwYvkooiIONbsZvtqwUHdeZQLE7ZUTFlJ4ATTg7uh2
yZfKGSMYKssJkDKEzSXN8UYsh4sqEvlpXvT6pIx5vEhto9t5CrAKdOEBTR91MEslmXIoMXiutoPI
MwSON21QVGj3o1Pt1RCPbLb1Yap7EUIuO1irJssUtXM4dN77sRIXi9Cudad+l6nFCwZffvBrH2Pt
mWiUcfrYeGNz18xeHoxajcxcrt1CH463lizf63l1nI1sZT4Cpm+GZIfBxl0zJaelyqCEah0ZVqbk
0RG9d1l1DEEVqHCuXLHM13WylF+nepgfmtyBUdr59k5D5/pzO+PHNCbysdO0eKdK616KublaQG/f
Q/yA6Wr5MtMDHU9fdKLjaDsVPM2x6cp9A6lmnzTWQyVdfNFa7dv/KWvU/7WBfmZquXfa0F3MOmKW
ntbRK9H6i0ZzQryxUUKU85WpzM/Ql6H+ml96lTzYTE18n/9Mq///gfs3w6BJ/R//OtS+OnBfdE/F
/ONh+/v7/zxsG97vSEchdkpeRa0ahb5/Hbad3+nVOcib0KojDfouC/rXYdt2f9fZ3jhrU6cgvV9L
B/86bIvfESuEWbUW/yyO4fbfOWw/T2QxTl+tWMG4g9vXhYm92PNEthZls3RgsODHd+Nl5upP7DHM
8c60DgtKYZtEGG9JTD/P/1ZLc8xqVtkzMJyODbr++ZjZGKOJl1pzkJhWc1NNFiGSI5czsde6iqOP
0eOy/sPz+CvJ+DGpeOHty6B8FnMtB2dfkAfouz0ftNDX2yuw3HRcTX7E75aeTkS94ytaS32IAK44
QmlsmsAbNIR3i77StN1sZnHQjXlzW4xlJjf+AGMyMznSVpNe7marEZ+a0evGUCSYxAfNIk0zmGGW
VQeXSHRvO9pw5zZGsvONxjiiNmCgteRkhNJfX9/68/9dHvh+ediGkVKvZQIEX17c00UzpdGNinu6
xMllZSTdRZxAz2ktMZ0Ve8oVIRIqeB0373898qunSXETb13LQ2MfjL9YX/+hy9jkyhjSiug1ZGZ3
0mkCXcSYKn5NhESq0WcSvYUAfoEOWi8WkBMVQrBBpKIUYZ4Pqaiw90OJ+4Yqi+h6sYeKE6nmHyHB
wyJtIt87lWzsN5oY5LHyOMlA7m/jjd57rbaDEjwaQZJYWM/9+la8zFsRT15V/1m2LPi1Zvr8d1WN
MvNm0qFIR+Z09spyOmeJKqNAIb/wFqxgfaLPnzheT8gw0czD1Ir19Hwwf4bGWbcIRQ8+Z5QAjiyu
ef4U2xd/76JgCBGGXCp/zCysNYhEPz5fspUsY01BNtVbz9oCnEuLrUJiDVWTsi7fAl2/nMgMZ67d
UJqihEtQGc+Hq2YjrWhFkCIaM1+eTqnT7uYZl869F+WIoBTtzEozZWzCeMeg4i2oEH4QL+4soGH6
AlSGETLE0eb76z/M6HQ00ym3OhnUALL6hwQCvbbNbLtzNrXS4hu3be1hq8EP6nYiafOP0VLU2kbE
TY8Lnat0PCz0uIZ7bKfLdRsndRREoOXktjNzB2CQl6UkTJ1l1xt7igY9yDEcGjd4DOAr2C3mcpis
bHSDWkN5ZBMllYt6hV6bWM5gI5qECBUYwMHikltDhSLl1NO7ZRJiEVbXVDLKCup1aqtsU2pT+8mL
Zzu9rPo8Na+XWDgS7zOHzqIqOr07F+PEffbbyajvl7xu8q2UzISgyVB3oECi88UcqrnzbR9V5W7S
U/7fHyP+Ww9anW/zOkLdnILTbezP/LUhaROBGi23R0NOM4z9CMJn2mDfPiIxMJCMcSO7dN9ZHY+S
uBY/xXKS0S7NDO9YqlbLQrtz+1Pm5f433UoGbtdSpO1ujPy5OSKqEkUPlR+Bp1VJknxY6MXdutrc
OReaafMTRBE5gNkrERenVFEl2BfukBanzqMteUjEPPdfRQHv+VD7Sa/dTVDvOUDVg+ns2174GiIP
VmaE9eKl5a62PL7HStOs2ppLU80BYglICcwqKZIwp4DV7nSi4F6bMu5l1Ai+OGrRaLnoyonMvqR4
mZGPWtwF0XBCPk61rVHdsZAh2dBgnvRDB/O0vJw4yDpIwjRpCjR+ls12+P4NfWozSM8Tz8K6HRs3
mOI09Q/eYny/CS4X7bYpoyNow49dHLJEWN9D0p67yZcf2yXrvK0pp+jjlIz+LoWw+GBailmT6XZ5
nLWxuY66roKaKvMokJTPnqJ8uqIBSB3LqbL5mr4aJfiizWbtaIqMIacxw/Cmywawe82AAoE3ud8w
gTWpB+Wr2oqHaGMYldVSHGfSuLe2vRfHF9qFhArkzbC0pO6GWPXzaOE7eS4tozKDtE3NaROPnnvL
NRKnPNJJfWM0yXXm9TyCXwfFl8EXsL3NNktv10JBE53s5+OaY6MXkTeaQVH4xPdYQ3MlrO35LRev
Nbj+GORhL3B0NFYEHi11lMeejxNHpT102BoFtqW5HxLfKL9muqUaiPq++F7vI68tFjpQl9Fi1I8d
i+Lbry/15f7O2Ct7lP/SyaRm/OIneNJNIKRHXVDZXnZpGbSFiR9Vdl8Wlfo4xOnwFrrs5TYKw524
u/pGcAReO5zPL3pkFU1l7i3BkqQwN9DDkoiRWF+pTbKof311ryYQY60S3R4KihiJutbzsZIeoqqy
3SWYljr/LESUYi2bFPzBH2oAx8qbvuDA5f5vxoVK7QLVxn4Qy57n4y7+bGoViN8AdZnpXM8ZzzGt
3VtAKDAqLDF/KeOZmfXrq2VB8r0/TijI2zaJBoAWrBeorb94muxFldNGBig6vStuEPVqj7OtUzXL
56KSW9OunS+pm0/fRFobXwSSQAjAoxj21CZW2m01b26wF8qUuV0iXVzmXZrNoUQV8pZSIBlt5ZYn
fwKkjhLYkH3wMz97KlNT78I6AtUN/WGZ2QGH2aFSjphzaMbD8FSkXjKHWepPR8CNAhWc0Z+fKHUg
CEBdo8lOBE0ZFI1Tfx67iPrcYpjTBZC9yjtPhssuMlNORenJ91aAXWI3YCQpIbultXepH2SoGxGP
N9KMslWAqXQBVjc1u4BP4R+7xMhb5HGsFxtRV1RctENFg4+yuJ11faB6LUUO1W6IeL6S/B2tGbZF
zeK4f1Ua2eKdbYg38hgXyAld6/Qt8CmMjbELlrGDn9w7UeZtWw8tq33ZlyXOPVD1+M4qqU32M385
x621zCGzVH7UF8lIRT4MVxS6S2+XLjbxpRoz7aYdMv9uSqr1x8VqCdDTXb4Als/QMkp9/aYVZceF
9GMR0kLlR/qZN+1FXtjNxqpM686ohm9FYYlqFWSL2Y9nyrWbln6nfmpFJuJA5HYXSiV7+1BLfKU2
jiaihzSpKnc3l71/mJbYemypXn0QSBNxPNBQbzlqtSUuK0XlYjOjI0LbxfdaqmHr1O7Icw/95HsU
kVGEzjZzZoNv96ZxUJdtvrihL0esG76HaoHyj2JhRFp+8sqEuJ7ZadV+lMm4PirfY6tGYYpj0p/v
zzPNo8+R0pg6pZ3y7JMbOfkjwnsWWhXOJA/dvPhUQ3B7RzNMOe9pf+Z9oEHBXD5Z7ZiTMGk11S2p
Ne224/S5F7MvduPsj92u8CfQIjpNjOgqo9ZVULvp2mbr9apEhn5s52FTTJhlhaLWW0wZLMFk7lpQ
9luEj/nJVdXFcu+UVLOCYmZHQ81JJlj8sEawPvr+cDOVWstGOqpesVHTW4iH1+uePjWqDTop/mrS
+DI1UY30uylD68/PjVUZS1Lxqju5VJ/fCDH6d7DaixizSlCQbBNXaQa+2JRNu8wVRT2dMwTaV/dy
BNp4UWrsJKEfZX4fDmizOSeEmaS8RtWodm+WEVhdkNsILF5mFZDsoxWZBR2FQbGXR63LkXHQF1pY
djSqrSRj+WLEphGFWR4rFFdU4te7rHBn/SPqJLp1kD6XfNQ5EtWhsDDT2brNMIV5nkfWpczLNkVO
0ZQP2M/NXzRcmBqgsTq+w/lqFRi57fA45Fky7EYO8SaF0mRU52zW5Z2TZXkUDqNcnCP7N+EaEmxk
XRSLbz8KrV/iPSqeazzLqeRlnG/Jc7Yt2+uEejgVesQdHSIStWwNhTp/zjkVT/nMMd5YVOpeJkjP
qSLs3ALYiKmUPV50UTmV71o/jcwQ1UWCiNH3txm45RszhgK7YT/VP8ZVdlu4o1KhtsTjlUzbapco
Z6CZZo3uY1mVrR2IGpm1czS6dbkrEBDU7lrLmq1tN1p9caLZwdkfEdIp2xuJkX8cjcp5mHQt2hIR
HRtoVik/ehJRLr3yxs9otqVtIETuReGf+2Q9pr7cGO5slp/1ui3Hrd3QvQ0KK0kyypNs+JtOK03j
QNGVvysr8cNeK6UI0kanScgGMcabiFA1RLkr6IQVlkS0KO62sbQxdCS2Wbij537TnzGEGIa7tkQu
ibeUzUdd1MnGaWZ8w6zWsvMgntzlmKVdfZ23rWYfPeTX3rt2bUBNjtux2s7Y1v+hl13jIW/ZiHSb
Iw3m7CcyQLVpFry4ZDAjlKb2y2AWC0q93mJFNyrThvGLR2XBsI6+32TVEtjxosvjrPdlvevstsfc
AahIey71mqg+oMV2zjX2xc1gNzbJVVqYaRwMWJHVNww9I2SvoPzmW831I3XOQQ/m54ZtLt9HczlJ
9N4m5Mjo5CAwF6Jfqbe3U0NOSq4611U/hiPg3/GsN/16QJNmUpwE055Z6OTruwMiVG/pwV9/JHtI
h8Pkm1keJrrPN0co7IHTVLnntNamgF69LIExRmJYwtSv4v5CIGvlfLKp8czhnymodJ1Ee1DIizj7
JRmYzRaqZh+HdOC4hkwbwXwee666ItZmOIBK77aSq6ApeohN+3EWk12FkZPWISulBl7rud207WmH
VZtqsPm81qtO39MQN/L7oVAsFV1OqEjZfV1kH+g2qPw8OjbF+y6F9bZVZUrc+DMGZ76f4rfoZO37
1G609KKZkeULm5mc4g9iWOaGhioU1rEth5+u1dJvhTL8d51ZS/ERDucSZH1Nk0IYxjHPDbVjy/U+
8Mg784Ba2vg1TvzuUCaxTYEwQiazUGYHQQ1H0su+MZt97+TuaZirStAyNMazZs7aO90fE3JYzYxp
Thmi3g45mNk7r9eNNsBgRb8nmJeBSwqcBZMTjxfOEptPpNLlYTZG+8aavGHX5t2yG0U+Pop+ofLE
8kR9cLaKDyPywBf0LSUtPkcoUqGSjpxpDfuoqjkwFcmARzR9zP4KEVZ5Mfvu0VGUox9zJE0RYDPV
/FTIUfvEsdnzQtpeRxfVPPoxJKZB3xvxFJJJ3gpduU/CG8egaf1xlyZuV+wnpaUjpVNRGYFrJN55
SZEM2wz+UKYhemJuvtGH2TrFvSUuan/q7md9GfZzAt4eUVL9fexy8EjQ0N30qIPtKzspb+wu6cKq
SacLQBb2FZ4NVnz0tRzdXdESBLW8Si806X/OhnYaA5vDabWxB0fnmM3aC3hu461PHz0wmNdbMRa3
2B1SbIg7dNJV13YD4Pi5elrtGJZAk26phXIaim260PRCandottIpxv1gVAK8iZPxs6OxDPsp9ug8
q5G03XbiR3+mITinC+wKzehTGaKalh9VNMn3VecaT3iRxp8Qj5POxnGVn2+NWZ6YlfMNusAV/Unh
PbpeZRxRXK2ekqhVxq5MZgpLZZaDwpRa0CNAGcauyA+xk9OMVpklsy3zzXvfyh5eToJ6ocTUyKa/
Pvr1Fqff9CqJc9RB+3iJQ30aWmoBnXFQeuJ+ko7ZbOu6SG9z2g6EII6fO2eanZve8J/AuiFkEWtA
BJq0LvK9YcS181nkfmec/I6PBV4fx3qwmk7rzNpBgnXBgHfsemeDs2Nygy399M1vUjP06zpvNjWV
xAexuubmnModIJ91jgSNIVoKYlFjpls7spyB83jEdDX1glIJj9FDSrHorkvkY/tNZSa6t6v0XL+N
yw4FddAaXLTJ2TGMs1a7LpcEuEJED3jf04QLWsSxbtCvbPeRObqffX3ID4s+6kcvRxXaB+i6VS1m
HwUFR6CHU7lqBmcTuUdaNEGjOw27ly9uXSnaCqDhYoUO6p/NFYi9FOLVgKxYnbcYo6qcBmMz403N
X6eNF9XGhZ5OuNoZbc6OEscDwAUx7602Mx4bCZo77JeiWDaVPaGQSVsiOcR1Zj+2vTNs87LvzF2M
jEIblE2qf3BHf9/4IluFOLtDZKvyQi/1KQvwZELiqY0EFcnRvjKyxj3GlGrvqM08pAS6sG1RoCUL
ag95L6vrFAgrGG8qX36LuVhs5maoLM14r9rI3BK+q00TgedZOTd7RJmt2xT40sF2+vrQNWbGaqyL
HcLQ4oiPoAgkofbSbTS1r3rLZyMtkFhTPXLbae7cDpzjbivk/AIki+WpE+LbpE+rZrYr0b32hoj6
ea/qbVaCEIKjFBtXtLX1IxWt5Tox06IMNdCD+pbqSPlH47Vtuc1aMD2eP1TXy+Tvenyg9yhdV+iK
L33L0rbQ/H7XaYrdO3ayaG9oSxd6daZ9nos2edRVq+h0+bK4wIvAj2jeGH44SQxLfK0sNoty6svW
LfXNJMfk65wPrRHA7R/3kNXVEU8qdQTs6G+scQQbMIvxltDTA4VIUrFPdDlzpkpUf1iModgP2gJZ
SbapCjvLRXmpTadjVOTaLkM88r4D0z1sSGrmQ9bq2WUXZ92uNEfro88huv5q15GjbzBF9fvLAc7w
TU7Y/SABmtg7WTqOQqFVk/hZULS584bGu7KUCya1L4Z3tCLRCl80d9zr0UB3z5viGmGaXsNVy16Q
9aNRNr0fqWYOLGgv+eaUOlM6K2fzU+waYkP6FBO7Zx/LXVvJcddrhQHAYNT9PY6VKHo4aKWHQ8M+
1JDnf5aArUEL58kAmdgxpxtn1DzrmMdeqg5Oh0hrMGVx7QI3ErdFt9A0mnK/VnT5lXtMDKt8j3Ws
DY+sbI99bk3HqiygW9T4PxRu9odsOqMJl84YTqL2NW3DUM2tNs3jMQOmRMJuoZqcrpLBeh6TgAGb
2S12u6r0DgT1WmuQqzTTGTpDHw2xvR2aOopvEh5/HIzS8UhWKdIFwkxAWNtNme7N3jXDiJkJ8EA8
tUM9v0udrsh345i1IkShGsZqJ4urMao0kDEqBlDVo3A8pB8iJ0kvierGpVcu4npABJ0+lmPvfa8x
d0MvoiubKH4jxsrdml6q7SIzTu/F2FQgnpdkW89mcjWsLk4oXNt/eP0iH3BZQWNYFcOtBq5mX9Xe
fWYVzYU+W/lJCHitamra3SJBQ3Z63O41u6oPkWmqeEcMkmFe9U0RlLojA+mZ41XemVgqYgFeb1HP
5hC5MJt7dyQ4NdO7ZZicvah0igVpDdSIUgMS+JeCZGWbzM2q4mkYEg3aSOwnsxkuYIRZNAeTSNut
bfKjVzldvmHJaAeOJfXOUhXQBRS+JIOm4J7Q84aHafW1+OC0nr2JEDY4ZDGrthedySa+kKiPSMIG
UcEF550BPX9ynN3/Ze67mivXjW7/0KWLOTxeZiprFGY0LyxNApgzQfLX30Wdz+dswcLmZz3dsstl
q46JjdCNRvfqtaAap16XXW09k3Td/oD0zALlnixvt5Xc3+JxMqDpEr82cMpZRwxSKjNgiRIA9KM0
OZdpjkynZI6NfGlDLRcXjq1jt9Ae2Wf99mXsc8Mfa0SNUcmk4s60GgCBJJ0U+EfHFg6MGA4BakZT
6MVUoknN661lC4A6Gj2WltmvDgmwoJr0NlwpSjQheEnpGNadqc1eYyC7gBDdaC6ZxZAsaPFsQUWo
tpJ1QDKwM8vZa1GVuoVMBRgy18l4WNm6XZTDYBauPA2pC1Z8UOzIa45CNEHwCthTb88kyBu58BdI
Z31Fk0D3YpQEGd1e174oGvhcjZWkCeh7wNXaonfM7YeyepzYoCD5U4Nn1ENlyPljwBU9ohXld0UW
3Loz0Uywaw/AxmLnHQMJqFT9uhIbFINq3mo/kWO0fG3EBYcwoMTbZqEL3j5j0V7SDbSrQ5/NoYQG
k8otSpsEXScTT8pyRI5kGJsQI1OvyBTgVsYU7PPAaPlQAhi+4nKrkoH12s20LWMMdvhmdcGvAewh
uKSzx8pcixtk4yFf0I6gvW/sSwubcQGQYhF22rooATJEEzB/8Oy4HuQi/1UOaEybyynTfq6TVryC
JBJwGrJaP4D6Xi5aowX6ra6bRO6dzAgsp99TbkUBfmCwTbP7sUfaClG1VS3JNCvGw2ZBYC1u1bH+
Os7Yaq+B97pihYx8GN5nGZ4VCKEuixW1hBC8AY4MZsGsiNSOArEF1uXsPlcRmQdpoZrfS4VAKwNZ
gL3OtwGsl7trPpaxpRabEpaog/5gLUBNV4XBNsuz123REjrQ+rVEeP8qA7T3hNI0iH4X8Ev3MB5E
o67cUqm/BjPeCgXooqj0y6JYWViBBvgrckQIeXBzopgF1HPxByHZgONpgVDdlTIpu1YHmUw+2iT6
20WrlBfkO2TgJQwGcG+mpV+7ynrErQ2gn8wG4PUmS6bg6XZAWL0V6/BagMcRWLY9l5m+ZUyMcsZ/
r+S2/onbYKYJkyTrHlJmc+vDR/ZPWTHlyIlQLadeh0d8vNEObYZj1kK62966gCoye8wAfA0k0uPJ
OUJpwbmaIAx9kZdKBVJk/OF1bBu8VQ0pVczGTWcJz1fQqWsl8J12/XU21coI6aYgYQOAGx6bxUoX
EoCfeRhdZ9SQi10g/kD9Dr4cL18KkIs3Vkr2fQFuDuTiU4PHLXXAvun+lcBUe0Np4fUKshMBGdIP
/L8R6xszIgwFWMqXkUrpZT20KcOLIS8AFXacHh9pDdxMvkQ6eQ7L1gIHSroOZaAPlf5kKxAMx4WE
fwymqOH0OvMG09Gg97tfVPh7/pbKMPbnuJpVWmLb5IKQmqyuk5tqmWSpIVfQAWE9LmnXTKtJRjN/
MylbXA7qUoDxl8xtc1tBYmLxVGS65R1iYm7VZenMzII62MqQydCsFtBoq2pAko/KKBnu0AmM5V8h
NfBS6wbWqtUcfILZKf4TZOVqdQmMk9w8aWo9qLZL0Cf1BEAg9r8fW3uMRzrh8pFyJLGBYWNA2l8P
6GruflQ1QLFBlSJp9z/ZAaREsEh4cyO7MFXoGbqiSDobeCpaaRM4lcbyWGYSiq9A7OXL/ZJ27Ytk
aPjAX2XMv9IFGjAF1aUkUVRa2SBjD6DRjcmZ2oKldBqG2vhgEMWMwHjdIYvCeuh9xBMQMChuvxV3
R+wTknkt+MpvJeRjVRe5G6W67PquGl7KnSHIJW26NU8ylJeWe3hJ1KYHAF6Ka0nvcSgpXsTFNZjv
9RwQUjufihsFvqe6mqdi+op4fwBE01zS/kkZUCcIWWM1+z1G0jGaUCntvN5u8bVq2PBDewap7Rsw
a+BX2bYzoT5uOVLn1dW4erjJh/om7we4lBm/Ybm0F9o4SJVoO9rC1AC4ZVJbQxbObDDFpdTx81V1
gj4Na3sSZWCNx1WhA3xqrqPb94v+nC22isepnceVoYQFAPnVo57OzHT/j6wCybAA3OE2MEug0uU1
3XDH5UN7q7NaaRK7GYyXt3z0f4VJfGwq/Jvv63nXDyTsE/r/sPtHQUFUjEX8vz3Ze4jq1/d4RPyv
t94fHOt/gWcb7LkAa4FWBV07/8YjSpaGFh9AiYArRE76L6ji/wASkZb9FzBN4FlApQblEbA0/41I
lAzjX8DJaDaYyTXAFi1Z+28gie/LvxhIB40r+om4sgFA6HsUIpfBiNaelGxXfQ9Qv/pfYbT++TpX
VIaG3ATFjzIPGqhZFWheqZn+A0byeLLWd39VOU5xhu+r5f98niP/aWaLlvMw0WCwDOTWFODtVshi
lEhDQ9OnPajjvq/m/D3KW8/kCTKpw7tt7qgJaRZU7D20BoPbg6TbgTydYA475PUU6VUWqMegWg4n
Rwb1ZgW04fu6WFWs5JQAx7xA/+lTi6VwRegF2jFlvmKxlgHlHmjg9fb1ND1SIj+cH0C0Tly1a9YB
OwT0hwZok3Al43bMl4Of/h438M8O7If3ZAfyfJGAflEh2IyM7ZQtLzIjuEWUOnPR6eSxDKX183MQ
mMNbT+7JSIDFwh6hSBgwleVBLxs/kSy4kPvFCs8PIFokDoIw9oxIEypQwUJeu03DS2oqjpgg3uNX
/lkm9f0yaSCKZ6jxV8l6QWItHi+RJ0iOu1VFa8MZc9mlyHkY+Hy3JhMSSy3SN3L79fy6iD7OmXI3
6YYEJbYqGdkDknLu1hC3qJPzH+cwrH+vDM+hORO8M+wNX2fe4m8+2Fd1t/CgNxY1YXvt3B2x2AgO
qswZ81J0Ml5idpWQsnjtNWTWtvxJ7/A21SE7Rez2/vyEBKdI5mwZmmS9VuRVmygoaE+pHmQabqa/
r68PXKroy5wR2xTIp5XUbULb+xoCOLOiHdwF74Ge/+wBZ8Qowcts0Q0alPIYAJVQ4e1TQSUIMHyP
asMTUpfIExaD7H9uJvsMT0y5WMa8W7IxD9QRnZDGpP+C3tDn3ASu3nffNuZ5mhFyIS0ks5uyYL8z
qaOu1nz2t3OWjOcl0zQGGvMWOShrcFE4/uSqcEZMrFRdjUqF0OPQ+SZeaLCy4ufnVpyz4XSdUPFA
xhHtd+Vlxa6JccR9/fElCfDW+/U2m7SjNtI5gYzD7mb9ELdZ+yfXaYycdnD+13/sgTSHs11jtPSp
X3ERU/Vn1+71QUBtjwgWRB/nDBbgTrmwgTcOaN79KGkKMSHo6EEToj/g4vnYbiE98X6FdCSQiArk
UaCCAHFr7+zpwDFrorXn7HYBnG1EygpfjhxXDgBu8BT3tgh2CuvNRdLJq/3cB5lkmOIvs9sHikfw
LxC7BeBc9duIXpCQhEVY3P753FZxpr3mmpEBKQp189qO0YLZIQmOALCrPxkH/AePTGmro6zVIw3A
PH7XjnkapuuYAF9yZIfqbhT/4Hb+7Q4h78xtWKkX6FdDVkGNUOJyH3N/dktXx7+QInRb94G5k/sc
g6v7wP+KTghn+VqWM1vNtzIAUeETtK9ypH+08PyGiL7NWf4y6ENfKbBPtCcjOYnWdtNCou78xwW2
w/dCWCu1mG4ugMg34/cWqTwfijEoyRdHCumCE27zll+kEOlY9phsuYSoQ5Q22zcUG75LpnqwPqIR
OPOHNGk+mIB9BwQN9V1YtCt9NstpRFIGBTjwSUkDSvafW679N5zceyMANGrbWkVgSN3dhr78Gs3z
vp2z6WAyHBvX30eXp1Q0tQ2wlU3PA4WNiQxSAM1U7lQK1cdiMPQLa1OBRK/tEJlzdKzKBx5OsIZv
/BUn8ypqNIOR2smTXjGRaPsFBVlL16KuCz61bhrnVDYNaAqV4vuF/o1C1C1D+esQOs8R7Py9ZhoX
MWxSR9RFW6QYOWt/8cdHJR5/VBdV5HglGqXc1EW2LNaCzE+97MB1C6ySb1ZiKBTOKpQfg0nOfkrS
dNVm4KA7v1ofvzUgdvT+lG1VtTEywJv0TR3pUjeFMipKptqEmW264Lt7xlo6IKGgR0zGotlwDnOW
a2XoCjjMcU9XFhXUFeV68c9PZzfED7wxj36vEK8P8gJ/Dx3IHsxy6EVBITsq1qKNtH76ak/SwcKJ
vBnnKotypXo/wFXqr+uOffd7/e78HARftrggqZerVTEonIxDpC7J5AWCFpUje60uKdHnhuA85dqh
jx9qwm9P/KjeVq8AxcNYWfH5z78lPT7YBr7tQe7tbbEdbMPkoervP18/fiEuoF3uz6+t+0d2Xz/1
ftL4nkGgu7cRjCkIIMAQ7+bMme9Br29/Oz8NwWGy9g068VRWxzpmlnUZmNJKIlRTQ2Obn3OCytgG
HdgIcqb/lWzD317F4nxW6Zgotzg11qvbG+7pEo2giDs4qaJpcCZe62wa6IDzlNlLwljjdmVztcwP
Tn6xgUfq/FoJvLrFWXU9bqiWQLgTLCmyD7Dl95yB5L0HsqU40mUTOA6LC3yaXM6X1VaKYFvq+WKr
5clH1s15+NwEOHtWpk6iOUF3ptQboM3RwozIYI5YL5z84GIS/H6e0G4yVDjbFW8HhnI2WAkRGJqo
fJ//+QKnwfdUNWxy5qxraGAt1E8niGDfKN36uVDE3E/WiSFAPzjLNGfKAoJ2dvAobVeApTNfV1AG
P//zRWvDBTuOg/rMiCp3sFWaZ0tfcZgOXJ3oy5wR27Ommp1FEeSQxvYGKkN5Nj1KlYpWfR/0ZGF0
QxuHaUCqtDCdn6sC+v38+6SSo0Sg6POc5eq9UwMSTMuAmQD3rl6eLeiPPEoki77OmWxpI906QXgw
kEu1ATxxfM5QxEYyYf3s7+csloCsDNZU04QqwBh9XdSXYTrwmKIfz5krImO5lWyDJuj7qTzbob8b
YLUGKISfP5Bv/RYfXGE7Ydvp1uaZoRMKvEDSf7Nu+6QO7aSkHmraURmQUPncXW9wF3HqIBDOJxOj
WE+g1pHATqgcEAYKVsjgjFbakW8G4JPJSAJ0dS1V0nQX5xdHYFN8P0yzGHpa2zpNcgvNrfYfSz0w
VsEtshP1nS46GrEasq1tlhRLAoWXWDOXlw4kCCA8+vO5n85Z7KChHd1GdT/pxjyhhvQITFP4uU9z
1mqBh1Du0HYXqcDT2NBBmY9oLEXLwlkqtWlGNwmHXS1oZFOgldCVHlnqGHVr+eP8rxceeM5YMwLg
XW9VWTL6s6961Mv9NLGCNdQCen/ElLlXXT8K0A3ObotOlbvGLLNEvx+vjFi6aYPq0QAJKpoMDkx3
P+AfWC6vProA8F13dMwSUNd6bANo0bpw1NlVi8kHZPz8cu0G+tEgnOE26rKhOw79EEy+p2BWQ7qh
nFCPV4Bxb4JKaQ7GEWy9zllxwViJTkWaJ4s6uMvyIDde3acgCPPPz0Pw/tP3cU9uMABLkWhsS7yW
AWVWIZSDhwBjgHHfzS2aoyslYNLT54bijBu0ba065xhKy7OLEeA0c0FDf9nEqJwH1laj5eBrTY4e
tqKF4wzdLqDjqPcYLcMocOWgCftdIs98RHIvOmWcta/9yJSxw/f1Cvox9pepRpcvWkqmJz19PL9g
oiE4s1frBaHWQFhUOAaqpDRmfQKGQNfKVW9RDy7SfT0+Osic2eu1vfaGYWIe0KRpDChGLQdHV/Rl
ztT7RkrVdMOXq+aXVj9nR6xEgottx1KcHllFlpRazq08SfVL0kKh5aFm8fkVF1i1xln1kKJlwxjt
PEFT1XU73ZjSg7X8oNXoo9UC2b2DlRHNgDPqlAALR+c2B6lpedOje6ZulHjaJP/8LESf52zaAtuK
baFvNOkBtM8qNCatHnppzn9csKsadygtfZZaW9qkuF1vii40xk/ePxp3EHewDQOL+BCNPgtMr/R7
NM1ds1AP+2hQPO3l/O8X+AVeLEIiDaKMHgm8sX2U2C+z+yY1kakd8NcLDhBPNF3IcpkvnSTFdPzG
tBuya8VkqqtNeH7cE/NgFMEcVO6YQnOAQO2XENDUBXV2M1Q/TPW5p/H5FRIcH5U7nQ7QpdNY4eu2
Hi76KzXR8fvz/KcFHu2NZ+zktnFM2reOTEnC5idtuzLanwaaHMerwze26Lfvfz8ZQJqrYklbDAAS
CFdTbmqj9bQjqag3iM0HvlLdbeLk6/1g5Uae4uzXV/Lz4IHwMKx9KNt6aJyLqjDzIRrlttERCkER
7TN3x4zWnEI+YMZyob37Jv2uoSfGHTw7mV42b7jSHRetnFdtdFTMEo3H2bahMyUFSJgkBM0wmI31
qNuJIR8gpDhC/L+zXG8agifLZ4HwMh1AJZYMF5gQsLCbvy+fE6C1s9EDGZFmHYGc5/xZEwW0bxW7
k+HKpjGB8sTqbbej3ydoWvO1LyxcgiZEmuTA1wogKRCvfX8mjHR2VintSDKHaVQFTeT0nnYz+Mzf
hanQoIQGsIMJCQ43DzHL7dTq2xHbwzxQV/uDB34Pz776md8A9uvVkR0cCRuK1o4HmYFz1UTXCYYa
cMYHSP9WHrRnSpfGfSQ9HglXKKIZ7QfxZIsqdUJjr4It0pFkjawwuwA4HGSw4P+OlXvZcdUQCIdI
Go52S3DC337IyYBFXxTdqmNe1q15UaE52wfmJkh9tAyEIBozL/Vwt+BPnw7OY1g1uOIXNFbFesRe
q4CGX34WSZcMD+TwuSNaQ85J6AxYm3JZcSqcu74OFfRdbUcVVZHJvp2Pk/VqDZAM1WhzAxDKBd9z
GmnxLnhd/smfq0QPq1DyleTgeAuehm9PxpOx6k0ftczAYVCjNtF8cgHwuKt4IDnwrIMx9mX/wIG/
VUJPhmh0G6xnaFNL0hQK1hpgV0cMfKLCIA9N2w9yVs1YKTBmq3+kxoXoC7jkgx2eZv+sb2xIvLvD
Nzm0wzxIA+vqc6vGQ9V0uyRgAsL2z2H2pQqWuA2sKHVxir3pICAQeQMeptZDT3CqDcxNuZ39MVFi
iOa8FMkW7PsvHcxEcI5lzheUS9aCdDMDJXz1kq2vdQmx2uVgBgKz5xWLZ6ZsIDmRSWIWA8j9wGYC
cnT0fmtP53dB9Ns5M087yBcDaYCww5Y8ScrCgnXgsTz6+cIN4GxcztASgc5VklR/Vo/EYDP2zV/N
t8mnKDZn8idvTJm7/0k2zXKnYBh19faNbh8kr5FcLdJD7XcbDQe7IbozeQEYNPG3WYaetcS+3kIj
7CLJA8nGFG6eHsoxqJsPYn1RACVzT9C6LXskQXFwDcV1bmcV/h4VqmR4ca4Vj16Cnz1EC7h/pL4u
cAIqj2+bOjT0gxKjiZrB9rVSSqj0uExpIG86OkGbS9JfAf8QORo4I9cqqsoVWP3Jl505oFTxRmSp
xvLeBLXEsCDL85nDqfKAODBRzCAx7tEPVuFqVT0IwmrNn899m3srZMOCNmALO4lW/2L4aYHd0bbD
898WribnEfIRShZYByTHHRcPKOxe45qecukEPdiEv6N9y6t8h7npLUgL/he39sfWDCXV91GJjuf5
2hW7GdBBdjdwYoJOzAZx6OeKpdC3fT/A3EATBU2giK6Qm0J3XlmSeCZhlx6lXkQz4PzFqqWrtKmk
jeb5a1oHxngj6wc7LjBetLS8//Gphe4jU0V7ITpd0ZGIkAAxvOkPJDDudxw2CbWD2/ot7fKf1zX4
c98PBXptMIvlOkkA6pqidkwvQTIQ1tbvulxeq7R3IQ1fglSpBh9//g3cClCkkFQoI2VfSyL5S79E
4IlxSY1eVJN0MZQVf2U6hUKEfN3Ptlsa8x8wgbpDrdp+w+rbTl3ctgP/FdUjxaYB3l8IPosvACx5
29LfZM4Pi67Rqv1K9fUIUyrwUv8hXa41hQXZA6woXnmvfVIEHTqD/fTK+m76gFgnvVcWvuPrw5Gf
393fB+v6xnN4Egbp9YIkzjzQhCh5706rDCqDORi0CnwVxQQpFXK94vCkW+FBR/hzbsjkzqROwTwF
1hCapAvYBEATpIPhtA/O+4rdcj6aEXcogSFdoLA3ZYnMrifoEqTtj/MfFkTAqsmdQYgQSmyiTZY0
zJ8uyI3qGaH1o4isazLEYKrDu+voIDiCSfC3VQMyCGXGJJyi8qz0YupCSfpmUnS5lglp7onyen5S
IvfADaRUWzVLKw5cVUUQ5ymNiAGcfv7bgp3gUZ7g6pd1GeQ5Sa7/MaXvQ3PgDAS/mQd3yuj2BZVr
AbdDv5DyBko06Xxw0Yh+MneJMbMH4krFPZMvX+Xshn6uRwiKu+/dF5kWqrQUbt7Kl1gZpG8tbQ+C
ZdFP3lfpxIJHHfxxUCuBWpBReaQJ9fGoc0rk33m0Idg9oXA7OgjOurBO1CD34YvMwACnmK94TVhG
UnZgtaI95VxCNk/MmnrgA7r0btWiXENXsFwcHESR5dqcTwAzJ3ijwW6WgCkmc9fSNUKwNV3W1LMf
NkR/RSi9HEE09y39wP/wuEOjmvW1bFHHp7N+XZE27HLlesBcmu4IxiXacs5oKWhwsgm9JNiXEYpj
3zfHO2+xoh3nAYc5VAvJuGk0MZeguLFCFH794gocXM03J6KX/4vAXzAHy35/bMF752QFoGgJHY2Y
bJlXTewqq/MLkPn9ZqArhAQnwHVrFuQOiUguXQ9lcbmM7TfzsHIr2Coem2iBvKCF6hiFQ/+uLA9K
cd0B2wqKsIPVFM2Rs/oxdVIFcE04Kpu+VvbzaOAmdfSAoogxQwkKTBRfVpBvulIzviyOccuqNlSs
8rLR8wPvILhIeODimE1WqrcO/LtU+sT0ehn0JEFN8egF1fUCBbvok5PdF+HED8nZWhiL1dFEvk9b
z47asInaH+3lCAbOYL8dAcsE0+DBaLvlfmBlPN80RBagfzuDp2QIFGTe96ec/oj0imvi2QimwfPD
iA4I5zfMuUYD47rQpFCijd2YCspDd3p7BOYQOD0exkiWhqgSos4E+gMlmNcg6TUd3JEfl1dUi3MR
IJvQu6Zv8csl4lVdqGnfwOI7bokzH4CKdkP9YAd4DKOuaVSSZMBnrMUMjbaL1nYIIB3gg0TSTZvB
h0DB4/ltEPlvHtI4girFkAo4C4fa4EHsv4xyG4Am3pPqrkOQX4FGnzFfriyQkdbFvZQRXzfB+lGC
J6c0t/uD37HfRh/NmQsPTCg396R9C88z0ECHeyHB3INzd0+AkYfDZLHgZJi852h08PAPGEi7rRPc
HV0kg98MGJbwlXgPma9XELJwD5MjguF4hFs2t6bTEZA+Gu4IDi9PR74yC9SX7UcBnmlXRj9IwOJO
P/IVgtPJY91A4GQbW6tkyFSaF3XYXavPIDcMbF+CjpgPcjR0m/vgC386BBsJTisPgUOjfGOZWNSE
WV6G9oxH9cIIAUn2m2967nZ+/qz+qjJXiqAG6lVfz58X0TS5XTT0nU2tBfwozeMW6dHthc4+pFbL
/06+4d9lNJUHySl4lmWgdMW+ISUyNZM3Ud2vtgGgdCuQl6OwQNDZphqcb2dbU9aThedInjhIZ/tK
nPrK5Xw5e8wfvq2ZiwJXCFUkj8XrlzU+rHoKLlCDiwoHp03zWckB0ftTJ6x322SK5pjdqaVXvyro
Ray9o5rDm2b5B7ZtcL5+AoXQqHYy3o24hI1pJyzVQPZ3a2vXkxbZXekrEt7j1Z0qEXcAr7RJviwW
Gs7Lh7laQaS/eNb6wrKEmkGrMldJUxd9ue5WPzSg6j9/ogQXksE9QR2yddOoAZk3OA9jDoLS+97x
DPr8ua9zl0Y51wSkQDhOEsrLxHCl8UmW7/KjeEhggzwar5+Ugsisy5PRnKJlWNxBeRjK2dVaHNj8
xmwP3Ivg1PC6Q9a2gLtNTQEdheSsCVpJclC2Fk1gt/OTEEfZ2LIBaAyAlAGyu/SPZYJDNLu0DCuo
dOY5Nju4vQX9eJCaeD8SRLgaiqxgkZBFfW6WFphp25OdwrNmcEvrYEbptKDMIPVrHoC/BL6K1wKj
UwsWz2pMo5pd2uUcF5lvNt/bEpTt6xGSWnDN8OJqXWmos2IiWULbGeiykl3WhhaBUPFg2UTf59xF
WdkVWvjzAbJPvzTJQwredYy787YhKLyoOucfRmiPTZ1hkli930FJe7Of463fwJflrrF6ZOCCeJ3X
EWRKBqpnpgMp1+UgW/b79hakeV1z08o/Bnvznfnl/HzecEgf+DudM/ZshkSvJDdFQheNOKAAz0dQ
hlsydgnBRcGgr9tUzZj5KxQ5EEvpHQiu4trK5MplIKc2M3eeC6NJ6m5GULZmVpeCMKFrxs2bys2w
IdSwKMRjDKo3iCFA15ZCCRo0xdlYgLZxbuUpvyU5+qpiSlsNpNZda0Caq9XZA5Iaw522yM0UmNo4
0au5aIopOD910StX5c4JSv9ZpdNOjpef5SNYSbQYuoJecSVZvgmIWRpUBw5DcCB5KqbO7EzwoRLw
diK2QJ+zb63fUUM/uAwE7ogH0ZQ52bFZdh1PcgRaUJ+sQzzZuJw61JRaAp8xhudXTHAqefzMJusT
avIG5sEg3ltriWOjJqWocpJv+sVW5k/aqPqGWR+8LQTrxiNp1DQFvfmmge54J0I0FpxF0wIl+KgO
q3d+SgJ/xyNoxn7OBmZgSkM/uvN4CUyyv7U3ypz09u/zQwgwLSoPnVlNSvUanYgJugD63K0TKwQf
4OiOxLV/gYH02QzzC7NynYPHvuDie6sqnNxPNjR/MmMxd5ZokBAskaau/vmpiDZk//vJl9eCtFDg
3FcrT3IDz+DOcCHodWAmgqiGh/GmUIYBfTqcXom4Q+uvC+lXYcVadeS6d7v+wNXxWF5QixICask8
6QABxDaoQXbhoFAFqYw1RBgZHj0zBBugcQGCPG+z1dA0T2bZinCuzPZIf0awAW9UHicboJkG2M8y
BYJNBUScS3CeNr819eH87orWn9tdKERmea9XZpSxza2sG4SA3tz8XsDTfH4A0QP+Pzrx1amq89xC
bTNkf+gdGHZALIKUjS9/cy6c5+MdEK0T59pzWqjNNMk0Xpsbk1zk5HqSDk6pKCjj8c5tpZpFU2t9
kikXSta6eXvPFn/IRsT6D40RzeOXlR0VT0QT4SP9bNQlUHZm8bbWiSMRvysB6AHt1PkdEX2eu/1t
uWD22qRZDFLQDJjb0qG+dUSvJ/g4D31O9XLqOhzYGOrqw/Kttq+oGZ//3aI7b//7iR0UzlBAi2yd
EqefbmZN9/S6vypHSNHn4D2iDdjazc/5PB78nKH626lo6kxmK1Gbq1mFLu7Bp0U3A49+nsCoPtB0
mYDflL0sBu4wd9U7dlci/bEjOLPbEQSwRwdXcNe9PXlPFs3ELVop5TYhm2Suge4NXnlbRfqdeVUl
9ZcxsF3VN3+UUXewSaJYmUdH1/2YFoWhTsmwowJapFmyKA3ZTzXcQQGHwwjm9eZtTua1Ngs6kFXc
r2vvDjf9FVLOkGd2h59zsLxOSFR4WMmdfQOPjYOwWbRzbzHlyZhtR6aclhLCBMhaRIuve4pLgvZH
KvsNotywRqKs+DEfmZLgRnlb4ZPhhnFS5EqCaA0wB249Q43EOPAAAgi7qnAeBq1eizSYlCXtTwAV
t1uQIKvotWii+rJS/BExJPpbNYAu6+i/Uy7/O1/Fgy471Sz1ssXiYdsKUCevHmtAMdJssmf05eFt
o3583/MATEIa6CBCnwAitnm4lEBIy+yqL9UhGPLtAXJi3zXIS6grec619dWg1PJBtJCc91CCHeNR
mDKKLaOBADbp2JMxvmbtpzptoY393vPp0MQpIRnNwD1dfuvl5alYn8//YoG75uGWlHRpyuacJWD7
jKcWiiYgmHeLQj8ISwXhBQ+57MssHWhTsKSWSk+ZFHfabK+HJhvLws/NYN+LEyuZG4hrpwqOct45
N+WyXLFsut764iiA3E3igwCSJwcc6OSAZqtmSXmlhDseeb21ohGgfuIf4ewFvowHXPZynw+EYHtX
Kt2A4Bpk/L8zc3ULlM2K9iDQE51NzuT1jRa01rETRYYUP1QA8uXgdIp+PhdPkKJuadZhheRB9doc
+ifT4NrDEqY9EJAHOaqPDyrkbd9vMxBeuW0vGKQYLLeya2+1vlhHCISPZ6Dw2Mi5HiHLsK5t3OUm
FDqgroh2My2FShHkaw8v/o+fIgovyz7L4GzrlApW/DT65sUU7Rh6OamulmD0svAIPyRaqd0UTwzC
NMdMM02s1NA8pyTuc+BpM+fg5vjYnqFr/P7jPdRGKqdpWWLN4Og3GTBpJO7WzlMhGXjeoD8+qAoP
i0yN1Big5oedhsqWBKV1Mh1l2ERLw70QJM0eairj04zm9CKHCttLtZa/N7MrD7yRAK2q8LhIxjqk
InWji/fitPJgRnKwPml+F1lB+byXwvfO3Wi9kmMoNn52Xpxt46juKoOlFCnZ8JtJWhFPFoLIatOr
g5tNtHKcjRcNRMShKdvFWgkRlWVQNw/ZXD1sLO3IkQveWAqPGcsbuzQG6JDEml75hoJYGO/dXVqB
DHe1dd/WY2w1V45xRMsqmBOPJWvnHtJSmt3Fo0K9VesgsqdDCPwofHsLpv7z5lBs7tZu9VySxgLf
R97kF1pZQyfQH8Y/O1gfnP2fMhYeXLYW+daMoAaMc+1nqnRQBTiwQkEcDxW195a+bivywWxfHQS7
KNQ2TxKcFWCye2hIaveo0CfaBe7+TvOug1w3xsl0iDAaLtse+sO2mI+jQYXntYPWoNJWUNCN2YV5
QbEFVUSuNg9iQi4Njson+xX00T7vg5843AWFQ1liGESNRvQXFtHeKaHGR91XgsuJB5VBX9RWWkfp
Y+Q/gd/J88ob6lfdGCDG9fP8KRJuNmfepskyMHRhCj3YDN8YtZGhQVIc7awkPOrzE9wdPMCsaiHp
WlGcVSRgR19Vmi8aBJfdxi4uFUgInp+KaBAuSeA0HaMQ2B5iPS2jbVeaKphvF/PNojevnxuCs+t1
Kgptlochtm0tkhez8iGYBdWcyssNyCeeH0RwC1r7/E4OVd7qBpu3VIqa8YeufR2zh/PfFcDMIWP/
/sNDNZFBlyXwol5vV3a0+eTSuuy8v5ofVYh0X8mwjSM0i2g7OOtu1rQdVr3BzZR+b7QX06q9hdxT
dlAsEK0Sd6EvJO0lFKT6uJOYayrseTbng8Bf9GnOqjtQPagIQ6SImbZr57O7LfcHW7Bfyx84DB77
Nbd16ViTJkX9MMWDlj5mEFT0dIg6b9MYZPp61bPWdwrypR7B3ramxD8/ssDX8siwvs+LyrTgSubR
cbOsQCb5ziAHIYIg0avwqDBaze1Gex17/f84u5LlSnlm+URECDFvgQP4eHa33e7eEO0emGeEgKe/
Sd+Nf33WUYTDOy+kg6QqVZWyMu9xGY3osipD7QSpIIA3Xg6QFE+UZS2JYxdRYcS0SMtyLOESHVlZ
GXGo1ProBTqhbfe3ChgiWS+R8a4sUmNF0+CYWOTPABj++mSOXz+1FSLKqy7mplp6OibQ0IMobsjs
NzNV7ITk6NqCiddg5wCkC9tc6zf10YOqK6qJsvU4JnznlOxCqzMy9VOyOykUraGh40BkXEVyJPvZ
gjFzj7hmt5VjAkbNZCusp2UjqvdS2S8XrBlN8xAKg/540nj8lK4gWymhA7ZaumI7Zb9diMDRH+No
+6JPieaw2KkhrebtRFWukzhRW7idcdTzusATfGKtkendrPWr6zw7rapNTBaoihDAuQH53NCuU3KI
yKFkm0d9Yv04slI1i4XkG0TY3zrsFiXzCggFhMqQnkILMg2y1LwaxlxRh5DssYjz6+ZmapyeINjL
C92v2/nUthSKuZ8kYtRFwrupgIg3OmOxDwWugwpibd52QlOl4vdLAj0R0VfORUN30uD31+4Z5J2b
hn4vyAfas3kyvT687Hiku30c4XdGvC1mXRLo6V5xPD6UX2waOuOJZ12Q2jcjGuLRAeC2YMk3/csT
ynZeMOvc65aMtPgsQ3/gUKio25BaZ04VAZ/E8kTsXlEVM3ccAIvI1v80TRvU2FVw+ZfLbjQRckeH
qUB/1D4lc5Q1IA9pTk1MHvoTQO14bQL6B7xTn3OtIiOe1VHDmntM5a13pf7W7Xdap6jBSqr9ugi+
aybaEh1C6gk7lwBSQF4dIg/rNd4Ur7MboFO8R5S7UIHKIhX6VbLnIgwPYuq8ZHObJTXFM0kbE9JF
Dl6tlZ8kCaFEQjzHmxoNerpZUqVgtXRzbr7OKVTSa1DIhh5tGXAdXnPTLKyJjNRqI/BDA77ikF5R
j5TgYnURpufuO03dGota/O1ZUNztoQZSnoPpAdLXjyDJ6H0T3Q/DlXkzxnj4UpwTyXEXsXoGhOpZ
tmHapSKnhubXhcajy8dd4n9EiB4ZgbjdWwvHxMPxmP8a7gNHFabwvtb8cy7OFHxBhx6RdtL3LCGO
7u/w/OPkdwaPZ4v7Ta74Dsk7nS7C9dxs1EFWvGXJ/kt7RS1s9bvAefJ2MI9DZjF2E5f4qeNXb5fX
TXLviLg9fdrIDD3eObGHhw5uk6ZnY2cqdy3bcOHyd8x2T6F8fMAnxqs+8t7Y4K+JEywnAge0QH/2
TUVcIPkQEYtDNpcNfYcPmdIvK3ReKzwXOyrBEsnpEoE4FtQDJ2a6WWLW/C4rUWSAcp3fQTDKt9L+
a6Y5Cq8t+wohPfdazaCdhcyZgEXSRq211v2OK3ypxLGJWBwol+TmRBlLysoC6efPeh0AaeZQ7PK+
Xj5NEoSiLipjtJ5TLlXW5ckaHcRiXZz+HpzT/rQGrt+etKtp/lyGKwJzMsNp5soGoSRp0h8robcu
ul8VmyDbbcHQ+TbPrDMpmDahbzsDPG/PbgQFWnjKIovTaq5Ol5dLtttCYL9Qrdm2eViSrvm7Lq8d
MgbPVfhaSWHPEIL6ZnaP0GJckhagdYPqgVM/46XIT3Prxq1uTevXMOsKO5ctmGDmq1s5gNxCAgtc
e55n+9hybYA0rX2ihQocL1krEZtTTSAlH6C3nBBym41PhDnhjgLc5Y2QfIDIRtjWBcSQDStPcmM+
2c38s67O0MNYm/FWLxSxnuwDBNNeZwsNttU4J7uZzFsX2EvhV+z35Q+QyFXoIjDHWBcQLNMB7u90
MFxtP6egC+Zr8h21BbzaHBTIW7Jqvva9fB41xbLJSq8iQAdyJJ7Wg9AtAZ/gFWjIzkgtYidG516o
KdnBJG5LBOUYjkPzGs0rCd9IuKbPHXQA9Ry8WrnqCUpyTYm4aq8FCDybSoRDbeYP+bPVq25z2W8X
LDwFqxVxFmz6EnUv7KeRVHbQBG1igqLiCpsSzHH1BRDo4u3yOZB9iWD1INcuvZouc5I1dyu970wV
7k5mIYKJ65PluHOLLoJi/cGn0m/mJtK1GxNItnb+/qkfL6KnW03Tm03D/WRQLdpTGjLj5fLIsixC
RE23y6FXb7Ac+8BeWuCdflgkomd6GmI3dOldD6TVX3IzBurqscw4/v2Wd7kq2exsNLjOrtDBl2gk
Dy3e30IeOCAkDUwPgCvWJHZd3XTTG3oKgl5TsefKgkgRUL1lE4OwYk/A2ZfGBToHT/mXBd2Ctr+8
OH+3K4DLntZPHo1/P+Ldd5Y9KBCIme54+iwhI2hFe3fdrDdEf/KMz10wImCurfH2jRYMAini4ty4
35xJjwitjqNXLj8unxHJhSkC5DKm29wCM2rsziSsR34aZvrUEee8ghTB71PYqoF+r3FTpBMS1/Dv
2LxbtqLSmLWkFkK99R7tv4P5ui4vkFNV+GaJJxBRcrY32WmWFmMyev1zye9TRhXqZ7KFElzBoWk9
86keEzJ44AZe8NatozNgttcu8Lr5646WevA39pCmNhX7L7MlERlnlIuZmkWNZyvQrR0w+AwPlWBU
BpSpDVTgE8mOiAi41LHLcnNQIpvzLvLQDlmBNmtkt7r3uXhPhMIVzDVGso+oI+peYrprQuciLgsV
J5ckwhDxcI5uFNDMbTKEYfzbqnsx2PC/Ol6tOLDSTTjmfXdi7ZykrtdOI7xKd9ecIE8KTtUJjCrL
XRM5V5fNUDrLcaDfzZIDxOAY84JcK8aVf5tHTWD84BFYNKHfOXySiEEXoXHVylfqjvZRcA28Xwep
3pEDh+QBAWBEr10Vib9sU4QIoLMdtJS5mMc1Qda50fsUrCStTuLLyyUx8//wEDJeWiNummQyo8wZ
Qp2pRO5ktVaRebAYiwlh0TKAfEaPyu8MnAHWadz8g82cKPfh4w8gIjbOXOsMVEAoEYDy4edBb6MF
/cmKm6uDGe+wbYUL+di4iQiT29qtZhookhB+a7ekdog/oH3AWKoyBN2hInOUIKiICJPr0CicWdPu
xNPJjVvq07N2XwPsjxs4DX8BIWJ2vg5ab6A42JW6e0RS7CWi5q6d9+a4A5kfk7P3ar/UUR6CeAFU
hjbkHPPr9lHXfKKoHkqSfCLi6Nalt4qmKdN4oI9F/bpNW+g1ybKE07L4Bf3d5t+KHQFuYUEeLKK6
IrY9UBD/fXkmIrZuK+o0hYKMGxvaPajSgrw0g7R4YmZSL0aYckWs+C/q/2geIf0H+4GRDXqRxhXb
7xr2N6fpCUCWk5nvQbqk1Idd+M7OY1AsFj4DGZ+9p34K1dRtg9LCt/lcTUdTyhavix6ZLrkzp+rE
6ymgXFNZp+w4C26Fkr4leTO48eze9/Z9puGmqs/b8rk2HiLyFu4da/auHxE9jm92eW3SAg+OitqN
7LcLAcTAtNLgE8a2sud6fCybWzsHdsNSuESZMYhYPDIbfOi0IY1XBsrUPYRK9Jv5HT1bup9+saM+
Lv8oiQ0kiTcRgXh7ZxS6MeO01K9gPDnpCd67Xg7loepPBt2eF/CNPdhJi3y/8e1PxRFEBOchQNWq
arTTmJdnK73KEJfy7dflC+XjRI+IoLx9dtpq0tDyPIPi4Hbuhmd32bPY6400aeeyf2rxkqgoSEq4
K4iI03MhETn0pZPGWXvHvVNtrWEHhaOujt3phaETpqaPOocXy89Geqpr7tf67FfDV89ifufc8xEB
yHadbm+T9jX17m1rDLOl8Un19fJqfHx74w3/f4ORbDO8bOK2F5sOD9E2roOtbsDbO2Gm4sqQrbfg
bXQCVbzJyLQ4QxsbS1d/WxOAtKClgvKQpyuKTxLfKRLJle7ogFMyG5MOVZMwRYO+C/VDb2xuUq0B
UHW4t1XFFNkHCSUIBgmUatuOqeYbB4wx9oSmzB2uc0DDkf778r4c6/+Bj3YFF2LtnjNoM7Kbanqb
IOGYVwrvL6kUEBHo1w7VQDJtQhp4C7rlmyqpgQQaid9f8wglg7D5BaEv4N1VwEKZtxIJ5Rqrym2t
XrTY8pewSLrH/AvyaA2M8XgmsaP8vGiJsgtMsm4ic1xl2nO1pRx0QY/muUiGuH5riQ9g7FG0G4Ps
i/WgrAtI3Px/UIBWCUnbYdBiRnc92Fw0Oto98/yy7ILc5opsVIK8JiImkPfoEQTKFHk0+Ir0/Ne+
hhq75S6i+S8UYoro7g8qqrBW2TcJ/sA2OMgfUgJk4wby/edOo8h0w5moGBJl4wvewBw2Omg91WJz
iHY09xdvmXEqm6dPWY2ocGu1Fi/alIzgGSn8ji1oF1FgGSVGL6ICM8dewbuO3531DxT9kuTeW/l5
boZTM3/OhYn4vxRFpr6egNBzhzFYyse9v+rQ/5dn6NdZr5FAXF4jiccXgYCclva+c31I7OUecsD+
Ur2ZXnh5bIn1icA/h1b2rv2DME7es5OBlNSpVGYgOTki3G9yQP48H8vTZicUOLe/R9wDJsNrp4Ls
RVD/xN5AozADPdnlj5F5ShEFOORrRToU5qF2RYJqB71WGdlhvfnQLExvDootGoJTi0XDm+p9UbaA
x6a9qw2MuE/AH4opnbT2XV4FfFOYhmzbBcM2l6UtWY+H10m7IcWfpUxo93p5oWRDCzYNZJ2XFxzA
Q+ggnYu8uKfF/mCttaJgIhteyASGiqRDnW/9ld7Rk1695uYCJpVPWoNwmUNzsrMLjqzZtK/58DwY
L6357XPLIlzhW8lnzalQ/2wRgKw9i03ePq+NptJjlqyLCAwsrHlfa1qhmuc8L6Pt8/WbBpKZyz9e
Ym0iIrBLB5NZVjMmbL6hUL2l+ktHg4HPCk8hSytEPGA+1WDun4EHhEZgjJf09MourrmFmqq/Blt4
SApZRbxofh5rv1W0PxLzEjGCa6oZOQNFNV6PQKEx6vXjXqrGlm3H8f93plvblqeBCzNL+jnuW8DQ
xhsyqHRrpcslmO+6Z3id2lCaLK8wwxct9dvv1s0Qe6c1QOVw8buwPbOH+Qf9puJMkdTHiEjy54wV
qKUYmhFMDrGn5ms2h97wfXG+43Fi0j1/3JO5Y35eKl70ZXUXES3YoHt/tjYILZRX2j1F/dV+6K/1
uLpiV/U5f54UdV7ZTgk2z6A3blf9lAGxi6FdLUTXRcCL5vGy6ciGF+yeOIVemhMon1qw0PH1lRk3
hSpdk4QhIlgwMxALlhtigZ6adThoaFUDvoI9uG1qxEUzdqFW6IobQxZ4ijhBQ1+t2eH9UQ5v7ljc
xOA7uwLRwUklWiRZKREnOFAG4Sp7xKHummTaO6DMwMiNOsLljZBU2omIAjTypuaFBederDaLrLX4
Yu+bDiqPRn815+VhWXl9XTdl5TsZb0BSzEf7bGs0Dxxwryl+hcSTiphAzvZNs3Y9S/RVv+FtyPss
phkYY4f48mf+Iy37IFcUoYEtT5ui27M54WB37tbQQWKNpwsPWEf9zG6ceA2MWy+2goNBjd5yf7lV
yQRJHKoIGdzsqQSjEnBjrRFM9haAVk2RiEhaoYiIEzTMVBsoGk2TGpW/qxZJKn0+2ODIvR6kPmtB
bQpdoOhznY5ExAlum74yT/empGZ5uOyTv0AmumAq1yY7BYJT4NyuUIeA4a73Wu5b93WDmvkUHB8E
iUj+q/67nLowP6n6EiWmJaIFS9pMw2pWc7LN9S0kMcM1HwJ7JKfLZ07yAE9EwGBngSK9aADHyV7o
OT1P8Vb6vYX6R1TdDFddxK5RN8+j9Ofl+WSfc/jDd5frupcMVRArS7R2CawCqfz4tNWqvZd4VRE3
CDHStTVagProBv4uHmXuFNf8Scvt0MlVJ0A2yfFp7z5h1tqxLLQOIpen7TQ/2GcnoacRMitxFexn
62+JO/axj3liKp4xJEdORBBC+prsGSmLJJvxOLOi+OaupwGpk1ep2Odc/PYPPI8hRP4ddqXMurVI
+l03A2qidtQXX4fKgUBAQUmwFvsvd1DBFmWz0f9dQaOpRpA2b0VicYoiC5oVRhZmDY82z4zZCvx8
+7lePCKCC9fGagrPAcmXhkcH0tqJDTBGlatw4rKbSVQ4BmhmgcABBx6v305bnroBnlheW+J+Gzrv
NFHjnPH+l4uGgLxmp2waHj1tfLhsSxKfLQINezR8rnjFm5PaZI9NBpDZQhsVxEA2+LF37055Ta3B
JgNwSHt67qYm6LZNcY/KRhZcQJ7VfTnkWLKC/8iY3cHdeH8ur4jEu4jYwt4kOhhR4fvbcbxJCTii
vDyvI6tUhW2y3y7YvlHqOLLTmicpicG4F7SZalUkRi5iBx0G9v2iAq3eSEK38W7M1Cf1HoIOWXEP
yyYQTFzPNLfWNTpe5aDSrdfftslOmml+41vxdHn1JWb9L6x5d2T6rDeGIusWQMVSPyNp2Ay/SjxH
9uQ2xQuTM7Th5YlkD58iL6u+eixtM8CRa25ct9rtWDVH5Bf20P+lGvg/VlQNvdWvtiaaHaibD0BL
OteddW6sOWQE3J0TXmhAG2uwX6bHw5RCcb7ufc0aTpd/oyzpEhldq6HrvWHCbxz59Zbzs9VoV5uh
3dbOFo7oxYfAHQchTfpgcsXp/xjuRERUYgY5HGtsgA1eooMhAWEk9NxJokwjD/f8wSUhQhN7A/o+
EyCuSCP+aXGfq9v629EOfMzCOsXmyuJFEY3Y6mXtFWTC5nb+GvHTOkN7OQ+rwPbBG5QtfvbQnvCw
ccreLm+VbN0Oi3l3bnljQJjBqorELScfiTErrHNavgzeEjo26DqzX9TaVV8ncVEiBlHXBx3tH5js
iB4aEoyQzDulX0H4CvzD8rgOvolnDiUkWVZv+PeY8+7jdG5ORPMqcPoH/DQWPjmR2+EHNPqWpE8g
9vdXD8pk+NLgZ1TBJ4NWEaEIMgIvNVyEE9Pan4fCOhncuINsk8KVyV6i/t3G7z5qtDe2l+BUTYx7
+PmzkaTfm0PV1Lw/2gXrH+Xgq3QRZfsl1BhKuyncbfCKhPSVP7dN4+fmClLmXAV/lE0gJBT77mhl
u9mI7kwL0oAgJacY27CIot4uubJEQCIfc9RJiFskpX7H0AFUKsaVhT4iCJHZlUs7DV0HxV92ah+2
5+KZfZ83v7+jifNg/b5snJJoW0QistRbHVI5iBUpIu0KxarJCxdjD3pqRUbLk8vTSG5HEZEIpZ2G
5RZ2oR9eZ+d2AkplWOK+U1yNkk0WCfoq26pn5uRl4vAvpFuDBop6s+1f/u2yHI4cW//OHIauNEYk
vUVi/yjuyKk1/Cler+u3PT50obbWn58gdPu5bESEI+raXI9Okc1Xa/pjRuxpNH5a3Zj66fLH/KsR
fnDLiDR9XT/tOhu36Wpx3SZ9IAXoIYxQWzRH871uB1eS34/uaIa1aTPOg34YO2jLj3vVOn7Bhj0L
Zs2DbF7PjBm9HV5WpOfchWQFeCl39KiWOpAFdQCcQdn30bRog8ZuCEevJF5qRrMFG12ppT3b7iFx
4ZGHmrkAPIyAz7D72Rp7tOz11uZqvp2OA3udSM12A/eSV+XXU6qzmZ60prHhzyFTDb1o06pY/mKS
taevpdtmHXAhhr7VGthGU41DBNUtofJk+k2lcWcPFkjEDbd5ayw12k5tF+hew7TLInBZy7rTuFQo
R04dZfidhbfaIHk20Ox5r+nLTJ6HDG/YvrWQndObYfDSPlUcsw8tEXLLx9l+d8q2YcPM6V5AXfHW
be5cvMVnB7HQogW1o9r9j0IMzCGc5D4bh7bnIE2uexoXWgOORhJq7qdY7zG8EAPvk+16eG0pEnP9
0UL8DixyfuGM4eWj+/G1hOHp/67QSsBO1O9ZibL3+PV4ZMyecSlNofZ4EKbQBnzDeayY60OHhbmE
e8kqOj1du6LEFVh+pafmDKAM9Cy4n/+10Gg+B+Vj8QXndi4V239swX/sEhMK9xRpHVeflrJMCpwo
ew7NnihG/tA5UhzW/122TucTdZhtRS57apc/pnuVjeMnxxZ+9dST2oZ8pxWVNQSNPfKl1+eY6b2i
GCT56WIKzlGtJVuDn24XqY9e+VO+0me0w0eXd1k2vJCEd/BMxjZjeM6K04aqN2oKc9EpzpBs9MPQ
3xt0CnxCt0EIkh58FMz7XpVohM10FUuwbHwhrp5pvazppFvRNj45+e5PiKInerq8NB8fR1Ns6NOa
dmv1HIPnWkSH1m/I0+WBPzYsU0zEDYs1xJsRXGTp4Lf0rrC10xEOUIgUXp7h4wwHOjeCG/Icb3C6
Gr/d+TLe5A9OpKMJIpgYmhSKYAN0a/lj8RNeM1Spm+yb6P/u9ND0psNSYkXp/LOrrzQz1gwQFm2K
g3QcmP+6BlNMxznfTV3XYGSWQfGgtf8d9TJGW1yUL9arUaj0EGVfIdiy7pjQQBkwDV/zp47lJw8N
CtkKKoi+VISBH6aC1BRTaOhBD72ZYYp2ZGdrtx+1rvIBdLpL8+mPva83BoNqk9UoFk5yiMWMuiwm
h2eZB528fELB2tF7P1cy4cq+RTBvsBlQCAvBvBnjj9Pq3c+OfVOue1xVbdhvxomMdel7XKXALDF3
sZWvqmq9XB2snb62wVC/Od2vFjXJyzYj2Xsxbc6tvGo6gOoj3iC5m8ryrHfleRzsH/akqdJK2Rcc
2/TeIVpDqo80xXa0xbnqW9S+x2eb0sFPvXH3i42FljFcFYsVNOhVr4kb1Dl7W02GNrwCfJHNZ0Bq
OIaCg+h1tCoPaLmLaG7/oRUUgqHi1eZDVBJUuviQKWJ52QeLfmFbuEZZZkctsc+GgaCYekn6KQwU
vkK419eNeKXb4fY6ADQ+9dbSX7c0vHwgZD9dcAaGkTYz9zC4Zeu/3N3yWye/3TtV+U4yvJg1D4tT
WKCwx91V2BAPbh6dvUebit0qVl5i+WLybDFwp1PNsqKZooS8ZPa1vYIS/vLaSIxFzJmzrqRoIYbl
99l2Z1paSNDk0rAy0HZVv7hsiuP/70xlbvIFLYKYohz4L6azwOzH221AClXsKmiRbI5jb97NAY7D
0bVXbLFedV08eRmysKaZ/Snf7wrHUdQxZDstGD1KClWXrdgJ0wKAGh07qdGdh7JVRIiyjxBMmbvu
BL4pDD+N5fe0N1E6Su9zR+98c7QVjkty/4opM6PlPgwj5qgXdp4r40sBpQne7K/oeP5a5ml0+VjJ
Vkqw5xSL0zc5vNKhlJAYrjNAz2A2zw7fd8WFKJtCsOpqY65LdkzhdiXKCmC3XMywMFVIu48XyhBb
+FBUbplxhOvOQuONum/7ukXzVj2wDo8GGVW474+N2xA7+DjapUvDxTRVWd7oln7St1IRO368QIbY
tse9oZqzw6duOK19yf9Awvg0LNOXz2yxIXbn4W3S2BsPJ2lxyjHo8um5bRx/GdnXz41/fNY7k2YD
W+v+COFchz+wYg8gUvw0pJ+C6FBDLB+0mWmsUGNHYz8lkAOk9TOfV7+tmh81nkU+9wmCQRMypit1
Nng+bxr8rku7E9PTPCgcawgvTyE7P8K1bE8b+MZLbDLoj6CvupjXxqJUCvvYIRli4QDEZoB82Ie/
m6zrzSBxU2j3rdn6SGaLT11Ahlgr2DdI/xlWYUfm3jRPvNoqZMf23P0Cyzb7sc+lSo9UslJiA93C
DOJOvLajxX5LqTcEDRSoFV5VNraQfIM3lqBnDr4odfsna1tezWp4uLzBkj0Q2+IqMyvJnGLohbZ/
0Wd/jdcS0GgeCGOquHckjuI/3XEWqKC6FgHzv3cLmydUW6PCVQnGSzyp2A/XTaBNsDsMXyMV6xuk
YXXo7a0/ZcSfvFWxBbKPOLbmnbtI07LYRwOzNKw5gbjp0QGWq6JKnOrHKZIhEteXBlpY2hLxb9dl
9Uu2jL832uMJaQc4qYIka1D0axqmW7kG6AStb0Dr/JihMSUE9niN3VxHt9WMfGRb8GyjbWUVWGSd
gtEiWVTYhSoQki2D4A9qqC3NVQNzasBNnw1+Yfz1xufLR1FStDRE4nvTNHPweWIN7B/DixFZSR6i
bPnduhtPNJrjjfja78tTyU69cLl7czst84jdnOzXmph37jIcixY0qYqm7DDN/xYiDLElLuv2nE4W
ZkinMXQmRIlPve1CuW441fvij4sKBijZEbEVbgOfHD3goBF4mf0Vj6hone9VdQ6JbYmtb6VuGLxf
MbiHHjS9f83oDVK/xXKBCFFEKJKtEDve4GZqqLFg0weICU1tfW0BIWGRMdpBWfWp3Ra73cbxEOI5
lijn4K6utDzUzTGqWH3VbNbXz80h+Ae9t3R3qFo72o3idsgPfDZ03Jau9Te7VLT+yrZauO/TeZs5
P64YaEaHNlrRUK5x90URz338Pk8NsdOtoVOW9riQo+k0DIF7ZrfDH+dbcY0O8IcqYK/zy/Cw3tlv
NA0/Vw00xBa4OtMorbfKjkAiFNEaDdRZHhXbGlm9+Xp5YyQlTkPsgTMdM80c8B5GPAC5BAhkT1oZ
QDmwCOz7/xdiYtfDff6DKvLpf5qRH5i+2A3XQ5e8bJwSrryfmmtrMVrfmejvwdXeFrZOoeeC52cZ
DdffU6/zaZY/9Wm6B4NZ5NDIIxB9J+Mr6XrXT128IbKVev48w2Mwb57DrVppWPU1lKu3Nr9yvGaO
CroZATd49chQSvfNHiLcl5dPYp5ie4tRWvbIGtiOC8GFVgP4IHev8qqIDWDOLk9xmMgH6yXSYGcV
qVfS407Bg/cE5PKmci2ygQWbTPEMabcDBnaGFf0A9ctS1YpTJRtaMMVtHYoSTNR2lK3m2wLlDp+P
6+nyekiujv+0rFS6tbIc56dfv63Oo2EATQl4MtOgOJtHekfCy/NI3IlIds21tto9Hd+QNg9sXK9q
7iISV1jBx0gAcFkLV6xTaOWw5sfoz8Zr9nO8YnF1Sx62e+8WIDcf4INE1TEgOaNiB0sLGsf/D0pw
a+hGfZpB3NKWX6rsU4BFaohdKybL68lZ8S1NxtPzCnooyBlmWtiZ2RBApmpW1Bwk163Y60rHel66
Bh4YWsD+ruMycb8gUPYJWJknR8HZJtl2sem17q2ZFZAFAU12FzRTHRMz96de9cwpsQyxw3VieOS0
e5xewBAKAA+0hOafAhBRCJD9bxC+zqDi3V1csqPXfoVDui4qqlh62aoIvsKiWUXZglWBuuQTMeu4
HfIfZa0SHJStiuAvkKcDJIpEOrL7/nnL6e8a2kufMmNbCMnzLc3tacfhnGx2WrbmafOmv0wHvc7l
8WU/Xai1cbLwDWBjpG+G9kyZc63RWrHoEsMVdS4A4Vga1PkRmOXmEwqHvmePPmPpnTuhjH7558vu
f7GntR56AxuLQs/sxnq0h971/rYm3omFFHTaf72YAqinhSoBJMlBErtcs5HwaWdIqPvUC+w8O7tO
E3KvCC9/jiRPFHtcGR+A3D0ebEdPz6MynThwFUsFiuIdlC/l+Gwt+xCsa1XebsuuR5dnlXlzsa1O
m6pZA58gygS2owU2Ur9w4d6T247plWHnLy0jr6xaDchDgsfJLF00o+UGiMubYUuYXUMChJE9HMtS
xVgkWQixEW/le052E8eSbU7QGdR3zS1GR8z9zPvfHid/QK8cWixV0Wl+3EmKS0BwPsamDcuqoRQG
cbE5scoJoCd7NE5QVe7CdRynU28jnEOIBlAKBM9utZ2vp8Je7IjwzPU3t87fLm+HxG7E7jwX4nDV
mlkYuF/WGwfdhfNVlvH9+9JsTlw2OSsUtRtJLCI24/G2SGe+D7jFqbvfGauV39h9M57BUU9jo9N+
jqO1fR2tVvVgJJtQ8GaZY+l5pWHCxllbhkdNEB25S4pcxJqqpzZ380dTZ0AvrVPfni4v58f4UWyt
4OIWDSm5Z+JeGU57pIdo0wBHJ0Q/DlW/OlDJBsg+TYiIlmp0bKZPdrRqPLY7IOe00adt3FhT2LTG
tQU9T8UHSXy22Krn6BZriw1TjeEC1fI2zFtff9OCBci9IAuIzxNle47E4Ylte/u4bAseVO2o2k5k
+tOPRTRZrsLxyD7kiJTeld36ZcART3G5lXQh8HToU1jb4fXyMskGP8zr3eBT2moeO2rDU+0NftPu
N6RCC9jlwT/uuqCGSOsPEiwDHWwYnZzTuIUQZXHjnMegxZ9KYkFyosR2vNUiZksWTNGj8WSsghWM
Irn9d9jaq7JvQ6ICK8oWSoheasBGPbAjH4kU8+7Kyd1vNaLkB5KNLpj8yGyPTxkS9Gosgal2fHN5
ubwHsqMp2HVjLOlquDiaxnhax3hrvuufogXC7grGDLmJblyPH53O5Z+06Ce/nHQFmYDs6IhYvrXv
TK/okQfg8nAeegN7OZOtjCanpbE1ViiQrcsXu/LscPSm2nfG3AiZ2X7yae8/1P4sM6xx8eAP2/2N
jOZr44xP3jIptkV2lf6rnLwzPKCLWr04HrrH4WqD2GxlQUkHBoKY4YkAMFpEqmhMEiWIbXgrT7vO
HI4nJhDjHlKtRyPSGKvqVx9zl1JDxP6B6VVrNQfgA8+qv+ezdkOLl6WYg52yqOro1WJl/mSU55YU
T5W1NYFtVn5dO4dAUjiMjeGPM7Z0aIOS8+d6MZPLJ18W9YrYwcFaVl23UbexJi2NEWUbAS067crd
KOLdsgPbtJ7igUT/P86uYzluntk+EavAABLYMk2SRrIk25I3LEdmMIFgePp76LvRx18cVnlna0EM
cqP7hCg9p3ZpAxQTXZh4cyrGXM7BWtOtnoc2UTAOSLP6z+3f9eFeN8laerdPkRZINcCe7aryiClh
t87pzrc/PA3x7dWWlHFfy8YBP8OOh0PSOCFkB390qfo21vqhV1poT8Nezurjk4Wvy/e11pNRLlyc
bir82fE0ftfveqnYHybE+LpoD4HlMa1jdCSeR6/RSk/vC3c2jyQb/NvTsFFq4evifcKZmSGYBXbi
2ThPX3B6+eVBv6qzec6O0BA+dDsB5FZflr+/2+rKZDNrF87PEH2dhR2k2V09Fq6c1U72cIkE/jd7
yNd1V4Ao9E6TAINbAvyf2oMBbQAfGpdE4eS87AzXRi/WgqWOXetNzXl21C7S136iUPEp/4StHd/Z
bvnSvbQeuRSf/0lAyuDrmqzJqrgsRQnwfnyoytkdijuW7cQ8Gwt3XYzVM+SdCY+yYw1BraqC60Cf
PVp5vlNE2Bqopdl3022XuakhhhpOcdNdO+PstOw5wwEnPt+eia2fv5wr777fOGJOsqZXJ92CLsDo
j801Apvh9sc/PJww7qswx3EIqDDQBQvyodX9ZKKI1MY9IOXWL19FOZBBlXWTtkWgYJsC1jPcMKtE
Qel2TvaI21u/fxXuGLzolT0DjdyVxX1dFPdDt7PJtr68OlrN0jGnqhFJUMWi/u6wWr9L6KztCSf/
DWw+2MTraimUu+zFKDwJFJ5g1J3D4iX6NASV64R5sMiAMx9ZB99ybfcrVFHdtzmQ1/Y6B8QVhyq4
Pf0ba3ddSbXrdGR11g+nscFbo6iH2qMRZKunqbjjDrwsbjezkUvh/1NUdWytGYZxOFVDAixNBvhl
7HVgEXyNHBq/ZFZBvxlNCoVwMOkKr27t7KigfFHmBjiNRdNE11wkfe5So3Opxuzw334YXW0ufUzL
TLb6fEoq16ZuDfe5xa3AMIMuzL5UJ7EIqP2anm4393Foxulqt8mOq2zmJlqTMGxzEi6DUmR+Vht3
Mfs8yaUqXx9ZkT7ebm/joliXVSDz2Ba8QnsR4merJ3hqaL7F0u8zb0+zgFHp7XY2Nvq6rJKipw5J
jPkE8AlofEp3TqMZdceGJc7O0G00sa6Z5+XYUBOUw9Os/5LztWJ/WPVPGFS+rpXHiZZyq4znE4RD
PTiTe9HwPENU+p/GxlmvsF5LehXV9Mg5TEhSnw9gMtd7WK+NU8pZraiGZIY1UW06yfrTVIPFGL/d
/tkbDxa+Lo1TKoAWExgV8Sr96LAIl/EOdp+j152MC/f3asdbR9DqBIcPtpY7djOflCp+CX18ZDmq
79gGpC39nb5stbE6yyXSx4UCmmnZ5XPIXSi9u+qSnyM/9Wb4ehwkDJ2aH3u1s421uq6GJ/bYs4qj
S43jE/OrNgQi2zmwN+Z7XS6L9AZPrEbOJ0vPiatndoUrle89wjfGaV0nUzYQujLFD9fbQJycMD7T
a5QG2Y+hd+0HI4Qg1bE6dtTV9zCjW/1Zfsm74GY0q3aKDfRnEo+E/87inaBsA9kBKsJ/P5xUNW27
Gl2x7+3PMmzvmsKdgsVq0v4FOZTlZI9cGcyBsS/RsSzZD650e+nku86UVCmEU2gz4/cFhm8+WqdB
v5OBGeThnrrDxplur3Z8xMRMoF+PxZV+zZ2vSkF4ASq3c3Lsqr2C5tY6MP7bEWWxqeWawt4XkIfL
3HmGL0F0Ls3vtzfk1vdXe16vIwqsxzCfhtp0Re0Sp/GouMz2DmpoIxXA11W2nBiTdEoM0nSGzLer
H/m1roPOB787QPzpa6fFueefDOlQu1uu+3fzTvV4yNsJ3amS9sAKduBWt3N0beyPdWmttKsa3gfj
fMoNUBNJ9CyiYWeLbEzCuqzWRA2Zp4HMJzNnCKzqNgCCB+z4md1ltfnr9kxvHIVrLI0+j61sZwxN
Z19qNQdRMrjO3stoa3BWe1yPeVu0GcKOBHJsFq6MQdt7j27UR/gayzFDxIDNuY6D9hM71GEawIT4
BDNJrz2n4Z6r0cZeXqM4CpCQ0qGg88logPMvP0Gn0Ye4rktSH7XznStjY57XSI6qbOYqbef5JJl+
aJrX2PreaVVA9t4QG7OwrpNSOMjBqsWaTwXJjpOyPvfK2Unpbf305e/vNpbRDrCggJjCSSTJcWj7
wGoljJEo8TnFMN1eoluJoXWVs+OVRYiBqTYO2ct0bu+WtKkWaF+sxX+pCOJwT85mqz/LEL7rT2vY
sdYOWLBFDnLhUdaw5fF3ZePtv6KeH1xA69JlJpxOyAoa35alaP1AGpHJ/FTyGcJs53E2VVZ7ToxK
8aMSqqePLBun4UqjgrJP06AMywX1ykKGEjJQevydExSUXclsy/k+MTnTK0mKBIY5rM5LiIiTqq2Y
WxZGa9/ROB0rCLoDNGQBB5AbwGTjrVOOmddPea/Y/WiOGYGuWpQWfHK72dZR+8ggGj7/ocjK2LAb
gKVydzVLQDsiz4yzlumeSDRSVkGT15N6q1otB8sgrXh21WheDg+mMGLlm/XIHM+yS6c5tnE+WtAX
iXp5HWWU9J5e5H35FfawjnFRQhvqZfHT3nnQcb2l0Lyf28a8j+u+T7qARmXSvoAhRhOvtZyxaF0t
n+b5nAxQA2ldrkVtdGcMmQ3SoN5rRajGOGofzarvaAUNQJjinGZZVuS+oo1lTu7Qjw1ertPADfMp
FUjUPXUlaXTuQ/eRjb8U0yvJ3DFlucEfRUwTy/bBah3VZzkOiWq83EysNHPV49C6oKrDeArMF/pa
IMN+SRyp0SCKmdUPrqHDY+g3WygyPzVWwUGwiI2oOzNOIvGYkJyleSCVDfKOB2lTPkYeAiWp7nNW
x9kdri0YyzixFQ0HnpsEzALd6hoTxNdCVWcbSvrmvWVrMzKz3PqVVUi7mElKnhI9db45dskB3FJ6
pM13PO38xJmGz1UEIH8n8UC8THVBK9vlQu+yL8RscvAVc3ucSe3OBbLy56TK2wGyrl0CTptrZqVW
Hfjs1GXl9q3Q+e+qMeNq8K1ZjGryBsKacbrkhFAjvR8BL7LvemFXaoReIhxEJs9CFnbK/MjOyy4B
/XXUrWvK097kQc2zJnLcIR8VPTvdGLGwHLhuvMB6mVefWxjBoRZlcZaHVKcKdkKpXk/0NYPCnZOF
Whs3I4DOesVtrEiuaP7Qy8LM6zBOUZ503JwSNklvyIAmagOLGAkefsZcN813ocTYagFprAQggjFx
RGa4Oehx1tukFIy3wbUeII4ijBSO8Up22SssFcurqjt5VaqpjENb1uZlYhGUCrSsrZn10qYOFoRv
ND0KMRfJtWaaQvh4QC41qFhi6LkP2awZYZDAA0K/5GUczxjsQq+63qPVRJbVDS3s4UvFLGL9cozR
JhArTKO2/wJHE1P4k9TMIQnKnA8ypE2dNpcOquYRZAaadHyKaFcVrza1nWs3lagv122rjaWb50mB
yAKSPwksUquqsSu4NEVxY10G2x6XJT5Zg+YMryWppD5dZao0ZhwrnkRF7sFlXYfVje0wYpk+nfqe
WV5mzhp0hLCIDGa7fZV3euzNEiYKQBvPbVs/SOHMMOZMBILZ2mNWRFNEmVUfk09mXkiKZGQ8F5Pt
5gJqaY0nUuCm0wDSOxBjPRpwyp6sUIM1DAEQtRd5fIV1Rj0N7mCZar6LLW4PcYAf1UzIeeTchJgm
6sS1/N1E8BZLwkE6oHe45SgMmgQ2Dn4GBThLtvxB4MlTfKMJdJNeSdxm5LsDCLXRozTGqA4NYD6x
/JS2U9QYLrEbk/8sZGtWn6QGfGkM6SGh5w3WDHJGh8bRy0K6mhE14GwSzZwzIwD2v3N+kz4pUz2c
dGeaLK/XzYZoWJnxJAyfT2QsGVyyUOpF3hGybmD6kNJC9rqbpjo0UmfSXyyCxeMq0GXB6bOtodEf
YOYs9T5wyqYo6rBuiVGCiCQEzoGekgHvLIBZxJHquuU8J1NikR+Q1nbKzuOZ5bSF27VOZZ5V1JTO
J7utGvrmcF2ZAHy25dyjtDyY6juBegmONL3utSl306TVcHlFqs3Jz0g1qE14ylANu44O1iHswCJp
nNK+iCkFCRpIENdGZqF0rakexbWEwkP7OqnMMbykY7H1kyQcA+/GhZEC2tplU0+QeJVO1sWBzdmA
le8wpkO+i7UxzrfAHgvbSVyN6bF5IbWRsxjXyNAPcDWPkE8z3H5qNO1b3Wj5fLb0zqm/NEVlFTgR
cdV9i1rbhrABlktWTH5M4U/SXOYRNgon1C1bOE/gFhuIay76J4coaQaeeLKwmDVjjmA0+Ge2oGA7
uO0k2dgHdISIb+6aZUIo0FdgtF971ZfGsr/M+LtNWVLjtpc4G+QhRaiZPimSxONz1tSy0FAkZR2B
3kCRUicLHBNgp5NRCdJND0Ms5qKFpF8uJu1uTrVc467pWJoihwbHdSH9cdKEjPyi0dXguGUa07z2
BivX9HNX4yZo3Ro5ZA0eM3HOFWLnLG9b/RoPZGohD6gp1GAOetc06dtMyrjvA5KPbRR5upHS5oLD
PMuvbTMyUwMT2Wxo8afgeAM1IVS4o+TFcmoTZydL58lWIfRyBcQI7Ro2na4QiTH9mJq5BrPPyCdy
zhrYML6IYu7UvUWmShJPNjkkBqArU00Cl/OY0bivPjtSxJ3pq7iGFAWItzGQsW4zIOaZoVcKQQ9s
dKJR8aogtSoOtdH1MNrAfW0I7GzH7BgJaEZppHuFShp2V2oZwiaP605MpCeKSI8vSppOCStMpYta
uWJMKH0eHdoO14E2c/6SJyO1TsZAW3IWpl6Nz1NvWglcsaZ0yiEtFacOnBZ6TPmPskacd0BwwMAk
SsZiKACLLCw9+2700OwHGFE13XxfMCKnPxkYyyAJGoYpYx10rLGtfidZTawfNCmEWlwhBwMuQC0C
+N8pTh0Hi63oOkgkxDJboI3KtrX42yz6IsdxXgu9uoMkh5E/U8MZ4eKcYMnpcPOMAQjVvHlKmvyL
JSGsG2PcDEhmhV1aliBq1EXdtd8pE1pyAR1G4Ge3RsX7z6qBZsrjBB568TjiRtOOhaPrCMLyDvTi
T2SMq7gPbTuhPXObZDbkxbT5NDgegNKRgsObgIl7YMxRORluBJE457UcbF17kQTuX2c9A9T9i+Xo
thNGnMdjBUEPkpm/464cHwxO+PBN0+0mu2CGs/QVfbDpb9uRk/Y0t5ow73XdMcTb0CuT/kbieBgv
KYFs02UiS+CdKTvRLoUpRPvCU8Rmd1RiP6PkMRNVvMwNJ9lnO01t+St3VM+PNQNe/FX0adXqLpsc
3ICu6vq48jOB0CkORRRxrXIjq7NS/NikiiYBuH+MyprbmzNCCLcqMBo/Ow3n+xkSPXF/HQDTzwM+
0pJ+K1uiD68QwOvlczuaGr9PKsCErt2gUX6yhUCZ1x1A9Sfnou6b9vcwsB73LedpWZwKAdjPZ4xX
mn1efCaSr7pSRnEsJVrycfmW9DlJbK59G2yzkqabF208fSpw/dOFBA7jhsifDbOWPh1Ka0kk5nij
PNTVKMSbkZc9AKT4+GhyN++dTjVBVzSDedfxHqe2q0MLkP5uHTaI77VVO+mLUVoC2FIlolwv3Q4o
9gl2srqFqEekmsq+IQJvLwVJ7CpQuAJK6qV6kiWGa9qT3l7zHIYyx4HV+O0A66sC5bdK9uNbNuJG
mf3cGDXtCx/7XoJkas8NPZo6nEJPBI8Q8RTlzTz+sTUz5z8gjDVUoSVaQz0WJFXzH62ezexqlAob
ua+5Ie8qDfwGT3ZTjHXN8TMOZd+ZTe9iHnX7XvS2kb6aQ+OwSyrYSMIsaXFseT2zo/FYkSQyZh9q
q3nxiEWFAIVIlZG71oI45xfseKiGzTIWg9sxMYrzmOuJ7Y7CAtVvnOjAH83UnuS5ywZz/lk7LQKG
qs47ejBS9KrHhVYyGYx2Q6YgssHqBOI0U/0njtBRBtk8FEU4RrKsn8vS0cm3cq47+2Xqalu5Ud8p
59lonaF4GrpUj+/h98txuRLQbHofJHQ5PnKm2uwiq6wdGk/rpej9Jk0ycdCqWSRhWWcj0KCQ1un1
oM3rPrlUEnvjbAoy2AGu2zK6SyJTwOYOilbsDnduI0+NKtoEVz1OpvQJxtmGgrW87Ibofoyo3vkG
guziqmZad6ce5wQPragziuuUpQpUPzxZNXqnpbYJm8s5n5oDtap8xHt0ZiagIXRMhotieWn94Ij0
ndce5Gf9wUxbHNJuU5eW/kBk16tDi0VAf2VWU3+fK6IRjLpi050qmMkOXaQVw72dSYt/m8yYFwFO
DAPgk/ZvJDJWDjuUxAASVtNwB52IBRVJ6cm2duTvUU8T41rkwpivOHkzMEXBiBqJkZ3oFFva7Cs7
SkXqAaGt49NN1uiGfzspspG3+5theJepmPG2G+HnoB0t7rxpqJDe0zSZfZD2or0C05JM/ihZsUoC
RxBYjya8Mk96j7prf0h8iJkivjEPdijv6ZvxdLsrW8lga1X9MfOop11vIH3neE7v4sXk1g+ZL4/d
26LQWoGPGI6H+rAHwNtAyPE1FLnqZNmPFD1j96B4BvOxrQPymH5ufjZ3kdu6ZTgcWUA+JWfuN/9k
ImHwNSa5nMcuKYEQO+Fk/Z1YQzhK8WSk7JOj2AVpknMf/yO/hJtLPvPd6ogtJWjZYa33Z+tchw3m
TvxAiv0yIkERLDXz6uv0tAci30gwmqssIB65oygRrp9yG+mOl2baqRJsZOPWaGU5A4WbmhY5NWbK
PKO3Uo/mw0Nacs1Nq2JPYvpjYyHMzCrrN43WnDs4HU/dWb2WC9SDBL3XQ4G884rn6W3QIZ2tn2EW
emeEBoyhYEa6s423hm5VLLIne7Amu5UnnCfBgELIyHa+vHFAmKsSUVkPneobW55K6xPQsn3+YP6T
bTXGa3Uw1GIY7K7OdMTAwcQeJHwC9hgtW+OxOgraES7DxTIV0jkpRFVm/XnnkPkQiWnwNX55qnLo
PI4JSlqe8vlR+uW1DrWnXnPJY/eWn/SAHA2/PhTwotyZgo3OrCHLsQHIVlIhO17aQ1CrX7rzj9in
NVjZqtM4mSuUDADecuP+rRl3oJEbq2aNTa5iWRdljg87+bdcO5HxOY92Pr1RS1nDksdRn5PWRG69
t9NfTUIDGdUuXhOXUrO8EoyknYneuLbWKGMt0yyA2KQ8kTP/aQUVfIcsPCPho1WD5rBnALPVm9XG
tTSezLKi8oSMjsi/9xo5QoQwji9jtSd0sVQnP7h/14YhoyObrHLQBDXvBrgt2rIPZv7Vya7QdThY
5Kti3L09aFsrdbWjO47cuTHgsNAKj3AsWL3bKWJu1enWRh961MadGrCjm0B7hjvcEbC50aWIIepD
5O0Bt7au9L9/f3fjWXBfj4oWs47Uh5+CZ3I/jW6B5NDJCYyH6MEMUr/4reHVBH3MxyTYRdtvnCtr
kVICSW5b8U6eWr8+4UXVPRk9XD7JKT31PiwrcV3AOqJ7GK+AGHi3p2trUNcmIBOk2btCoVFEmqis
BuNRwk4UrzG8w/19a+CNRf43YHs3qDBaRPTuIIwojDso0pTlb2YlgbD9JttbeVvDtxxE75owqSzb
UY3oCTKxvWRhr19oKX2dfpW6cHu1g7TbONj+1hbftVNUigvhDPKEhBk8fNEUsiXOjrDA1sdXhwGF
poOut9g+in3vx5Ou8GqLf9+e660BWt3jUablBOklfJtDIT3LA5V5g7rq3ehFOBeQ3rrdzsYR8Jf3
826AkKw04gHnwNGOHH9KAhib/ds1+Nd3892Xh6bE44+k2lG2SBebM8bmH/FQax1SqafUKpH/PHLD
K+GzER8tLw/ic/TSIj38TTYe8VtP88edVbQFulsLk855m2utbiWnrPfM1+qpeNYC5YnvxZf0EU0d
9kBEG7Ox1iilutNE8zJmaaIfAMR5S8f6cHuiNxbr2stjnpksJjZVp35Sl0xP4a+qs+NSids7nTbi
9rWdh52aidHAx+ykP8MB8pQ/JYtFUeh4JmoCBEZFg788QXgf3O7RVnvLIL5bYFYyz0tmHe1RFX9x
dPD0e72tcZQY+bWgSNjdbmfjOFx7e+QxgDIMPJgTRU4vqSufVJrPYu7H/Dihfnm7lS0s9lqvtDBm
c25kk+AqI54TNnVIf8Rn+w1cSm95CNtIouYHa2/jb43e6u6va2EVo5ZoR0j4lGl3trJvrC79OXP2
1sNyVH0QyKxJUE4Z52ZnYT10AWhfQXmAetpifw3wAJaBoDvtfLxn2Jr/RFG3i4sczVRl0DOBVMKe
BcMG+ZGt2U+diHrkyv/2QA/LIA56Ct7y4Fd4MOySljdwLmxNgKpTk3T9jFamT8tRJkItYPyp80dY
pmqnqPWmEgbrO8vs42ln/6NlqnpVahyNab3wxn64l/pw0JVx18FJ5vZK3pqQ5QR6ty+jNK+wD2N6
tMo8OuZRkX3iFZ933hNbX1/t+j4H9ALFBOC2++HrJNp75ewp9n98RLK1EQo8NycVD8gr28Nw58CY
a56mI+33EmtLWPC/+4GtjVCKIosiKFcMJ/D0om/5FTjegPlGG7BnEi7mbXTnutqa49XWpgWzuQ4k
yJFPQPQMwvCopg5FPv8szT3R4I1YFEiV/85yHRUCmCRmHQGNO5gLfvcxOi6udy3e0v+WYmJrRp2J
5Dzym5p1HBMNOWdSQ0+knXb4BRvDtGbSxWw07VKLrCOKPyq0auNeDgU0TAziuMmuheXHtwdbM+gc
1OkHoEqsI9SVv8On6VmRvIf9UaQDdNndUfbn9q7bamfp5btdh3p5ayYm2hEDPc7Ok9U6foH6W+I8
GsbxdhtbI7ba2UUEPEkt0UaV2t845ORcNXbuXOa1z/kU3m5kYxey1QaXll5amQnwJW1ResLR1wJr
k/m3P7512K6JdYVR9KSOFAGoUA9Nfz7m4xnmzsXFOSyZgukrrDD5XsZs46xiy834bk6gSZ3FZLlj
DeoCWOXSZM93aGuQVlt8wL4whghf1vDORD4gFWHK+50DfOvj660tVMuJQKKvKp/H8SGO/Xr4t8t6
za5DaUlx1B7xEHdOjjU9OOm8kzXeGOv/ocwRHWU9wMmCkRPYm8/Kr7R23BmRrY8vm+7dRFp910NC
h+VBVkWg2yBmnjvg42+vyY1dtaZQzSUBSgteZgEYfuFga29ZidLiqPd/qhQaKf/WyGrrOk7m5IJV
RaAlFPbSLH6B2CnAc1Y2+0LSp9utbI3T8vd34xShCN8VAEwGugqB5fTitA1uf3nrvlkzqiqNaSMY
sYA0LXadwi/iu/xgfqrgxk7kBaIFOwO12ZDx3z50ZS4GNqGhLgAZz4eLPYiHFq7oKtR8c+eK3got
13KjjCQWc6J4aWUKLBBLk86Tf11j2wNEnHYGbSPkWAuOVlqZ6DKOinBJj0XA0oUKKSOGafeyJUP1
sFdb+zhpifjiv4MGqEY3SweoW+uA3OiZB0MI0+bDnrDcxgOcrflVWU11G6yhMlSvQ7AweJSLfjzM
UBBaHvp7k/83W/xBjLZmWuVaD4x0YxbhcGYHdfp/i93RI2/0MPjL/0YInnxa0OfDEZhc6o5+7cU+
yD7/NmNrzUJHAHZUdPgB0s+vJWqU7KUPO+FJ8GMEGiV7+YCN8hdbM7EiwFMh0/+3JeIBXhFU9z8L
tw6FcDWv8SG9cVaH2E/A0sIg4197a2Vr7a/5WJkpWYGiuMAgyxP/AR1kb9FC6Z/T3YncOIjWbCzL
okJOus2DaD4mgCD006/bE7T14dXpULDGTLI8jQJuwBlbFEME7IT6tzvMXt3q1GYEBR7I6SrjF+sE
WNViZ11tRIdr4pVkyWACORMFVR4Bi6rGh2ysv7aJdl834rnP03bn+NwYnzXnyrJTSO/JDD7UIkZk
+KuUO+++jR6sGVfEsGdW6jkPLDrfWW33uROACFfVq0UtLy7SHUnSrd+/uuljYXDZFmhmsRJJG+IZ
e/7MG1HVmnJFGIsB3YdX4VRdqWZAO//s0L24dmt0Vtd7U8NChNZVdzCz+U/XdPBMKyyIIuSWpf2I
NPsncIe7Z9TGYb8m5zuco8LcQvOv/CKUO/vycXwuz/B+TaGbNIXFFWbrULjyoJP/I7uvdhbABnWU
rVn6YNE4TsOa7iAWd+tLei5zVzWQiunD2YOmkFt/1gc3gkbtV7x5dnL8W+thtd8Bk4vBdRIYWCM/
G3QCDy99un2UbC2I1W63sqSaANPsDvpcU6/oYWCr2f3XqABc8nYLWz9+FcjD9SOfASOE2FSnE38u
BXaPIHLnNbjx+9csOSfXNIBIl6ER5XGYW3/o6NVIdsUpliH+4C5eE+QmCwDtKWPykH9BbuxafU5h
ZBIsXL/lItwt12/FFtZqy2uD1BNAf7uDIz12ny0rWsCmlnuzuDqQZIU69J6sy0aov1YKjcYIeuhW
0R2Sit4VMkhqn9ntS6qs0+0Z34pe16S5bELOjWnoTAHyyE92Ls9akHoFrJEgLVsf9kqRGytrLfs5
6BAgc+QyZjqeKgn3NLZzB26cZGuuHNMBrM+6vDsAQHruk2dk+T3SpCdkkkHFnHd2xlYeYA2kM/B2
Rv0OHbDMc2Tm1zgbUbCVd9B/v++Vcp3iD4h3QdQ7vzKER1l1NZDRlKrcyXL8LYN9tLpXuz9mRT+Y
FX5A2WhnEf/gVX5qJgsUOT31dPHHALJ8TKdL21R78slbG3Z1HFDbNPEOTDCW7Nqy85A8RsXL7XW3
cSWsoXUwZmRJaRbZiQhcbn5ZgQtTJi5o5EpMbjROYI/tjNxWU0vF9N0bU9l9l8JWNQrHOOvu+9KS
bjnV9IlUQvxwSic5jL0cTwzkMrgdkGhPeHhj767BdQlFEq+jmRaaToKYD9kc8dOUuILsYWdRbszP
GlBnNJ0yzRwttEZZ+AnoHFmhd56NHXB7lrYaWP7+bugMYYDDwNCAVfgtUsE53AnV79vf/gtC+GBB
r+F0TY7CIsDwWjiGIF7x1/Koal8Dw+CEhu7EF7hCnJgEpjwEuvLfriBzefe+6xCIYtLpKdos6pdx
SF0zvifz0+0ObQ3Wci29+7YUnCBmiuNDaUT9fE5BRerckvVxHfC+0Hfiza1W1sdAPYI/UBpayJ2D
AxmUvABbbVeGa+vrqx2vzYpKu9a1kJWT6+AEzRPACOo9i8WNz6/BdYNB4bu9fF6NV00eVfk7z3Z2
+cZuW4PoyhTHLaxGoZRodYE5c08S8zK3UA1p2p3Fs9XE6t4fJieOTVg043ndnUSNO0xWeMl3bhTV
O45Cy5n0wZ5Y4+pk1aRpZWF2Tav0mfiqj98jSVw6DR6qV8Sadq79rXaWCXq3VkFSwMXfoZ1m/sa7
1m0t3efOWXbsDJ88Wsb+7T2xNWRLOPCuHWRU+z4tJi0sjelr0+oG3BqoiaJ4VF6NASiy281sdWe1
rctormKU97VQxnPjSssKBKUcxQawkIexO0AdI3VBe9iZpa1lvNrpDSytFyr5YpluhqL61gJ7PPLg
dl82IqW1DThvF96ggSGDiJ8MbROEsCab9uKYrZFabXA52tLEixtrGFyXHIY8QvNlZLZPpmgAHDJJ
VUgoBxJn4ZfJfzP6ctYV67HoJwOVIC0c6tgVKuyT72n6dnu8NpbYGtGni8kwyTxoYa2eNVP3y+JK
Z37s+nFnDW9MyBq5Z+oTKn9ghIRV4nweNfPFiqPD7d++9enViZLU4JTp5RCFxpyBjlKk8Z+I8WIP
IrL1+WXI3u2+3GZOF/dtFFb5H2eMFglEe0/QZiPs/otKefdtLbZSWRl1FCbE9vJW00PZJn/i2YYc
4NScW7kH19h6bq0heUmetXH0f5xdx5LkoLL9IkVIQgJpK1emu6f9uI2ix8kLeff172juW/Rwm+JG
rSqiFiBIMkng5DmoKY3ArId7x1738RwemC9/YZMmCJfj6zzv7we8GxJrtywlRhVH27SRnw3PR5SU
0+Q6ijfn7wnsXfNTW5SpgQrcqFj037zE/Slso8gEZU4gZAVbXXZ6zND2qqEIQY9voTezlzcZIOgA
197l1SrrRIgdOa1pZa+uG6X27GfATOlrcUvs9RPAu9HlLiSrSgTqLbhJm8g+R138aOYodTk1hev3
cQQWaMVUSSKgCM1z4npwUbfpRk2FYpHGBScn78+Eb4fEom8pcCg7dZJiY5J4oIjPa80124v/3cic
nC5MrcpP1qJUTJas8d1O7xaUxXuwGGhoHAIxGmgh9LgLLptBssGJyDzwrcG1J4aWDesrBIsSb7Xb
N2b1vy63L/vy/f93X94U82QxKOhFQ1nQkNFpr+8Haum61oVsgNgV7dIcrZvrQrySPGY9ikava9v8
98vdZtPdUYvjiI5NEsy5ToKmXUfF5aHEw0SK8dRK2Qihljgq+ixARX/U58UjtawDTa5TUndEkF08
GxRY6hSTM6RgDxofDDe7R818EIOS+Jo5wu3uv3OkTw7NVoI5iu16DSeC8k6HJZki+fo4RDARY5dV
nOoauNgjxnCXPwyv0JnlXgvuhHSaIVNdXwdLYyLyLe9allULkhZwrXikv9Gpaif42L3AEv/vBGld
ClqmAi3n2p0Gae3M+QGRKsUK/XgNMVG9ey0ds28cDgMT94ha7ltcQbReAtgY6p1bRVyTGUFwsSR3
alCHFFq0jumnIiN3bp1+XmNQg7S88VFxf1WIYyIEzqbZWGVbhdNub3gayUNruK7OCMQk/xph0FE7
jRMujlpr6/Pqh5YfqQYGqz8ZUyGcPw5z7L8gbxmYQOy8RuY4cH8edj141QP3x7sYE4FuYFhKu3aF
lWO9CXKUxnfa7ZQnXqw/cJSzGMXny74sWaoi5s0c9VlDaboWZXhCQ1m3jbrbZYpvk5pVh8tdSK5W
mYh4A20b7wYCS+xv9XZkHKvkiGLoOyj1BmAWKzyQdxi/LncmMYmze827nQdVX3nc9ntfIJUcQXWB
+v/wuqYFrza0Ws87jmS+5mV5JH2X3th6/fty4zI77ON5990EUhiAFuMSs5mtu5pniTfHoCBxKsUp
Sta+4NCkszZmxghJPfRsQMeSRVuFh99CiSeSdSBsnDFukrsJqltRO74WA2R6qzFgoMm5PD371vLf
9yZMlN8uWV9NOsUyLTTbM5vUG8ooQZ1TSvUgI8TXUMozu4q5kpxIwAz1rzHmzSoSUE1ApeFxgSqf
FfYHJ9g+7Sy0y0EtACPxcRH7BnDpZHcjkl+U3N056+T3YHDaaPNqZdlPUJlBMb1crnpFYSIaTktB
BJi3GJKuHw0+hTHqFSuwbkHNx6/xqn3ZTJKaBby//jtzrplWWzzg1JifoHgB+ZZQg3B2NEcEb3Tm
kQWQmMmbW1XVncTbRaScM40gjKta5FPE9lk5HiB9qhiKzDj7On/nkO6a06XKRpxKwQE+k8kzqxjG
CcnAPAPwnsGpA8Wk7T74weIWmcddBm4Xl8A2yz09mP6+3OJgeZwjPWgj9XKTJA4iYG7o6k5zGZbb
uNmhM7oHMnTP/QgQWNJcOxQhCnDOUIdVwyDL/e45blRGcbDekwPx6TENlYgh2ZQJm7uWtV1cFBiL
8fwfDzWO4DH6NEdb+L/0I0mDRLjcNPflNjq4mhhH9xHIbb8GrWNRtaHZoo5pNRRIBknsFMFyYBkE
TeqKWeOtcVyb4ilBojUkk6I8TrKURawcounMUIAeR8y4baD21o5h5d6UzPapDv4TFirW8W7kD9ax
iJUrQUKf6jX6qYtoAr7QvdndvyoiflpPOpz/cj+y4QhbvE1KczXwCBq5znc+n/nw2o9HME15ED/2
sum6xEhEwzVGupogz0FwJsUby9Igs7IvMVcl2DKT7xHtfXgp7aHNGtxFLfbPGnoi1k+W/rk8PxI4
HROxbpuu59xqaoQunYFMArSdfJgDNy5Oo03uNX0MMz6/Zcl2qxXLZ7OPj4qO9/3xowUgeD/gyokG
LrA4Stqoy6GQss43XXUqQOqVH8Gvs5hJaGuny71JfFPExiUcwvKDtc8g1/0aLw/T+rvPpwjkYtCY
VeSuf2/lPxqSkAoUOBQCf4BtwOzApFvjnOsbzvRWEAtHI+gsJLx2g4E3X9pi+9KBsdNjZmr6JeiL
fMd2yjPQaDFo1EoezGmfBBodGl8vLDwqLeB+AT0e/xnjjufn5UmR5Eki2m5aCr7NM7YSS2+erLoP
5pZ8c0rm2UN+asY6sADEBk+iIrJIthQRg4eqLn3SKMIwns5OqzH41I3x5MTuOy19vjwiCYCFifTn
NQ61YObFat5vkUwXnMA9lGa6m6E/dOa9yw/b8ErSRzPBi8YcXe5U4p0iNG/MlxTVA+hzQYVng+d9
3fnM81kRKCUBzN57fef7TYG6mY0jgGU83rx10QMygudxMRuf8+lpHvrfWZc9XB6KdP6ESDOBGdg2
YthIjMr2uTwWkSoVkyXNIhqvtooZrGhYetvzFECFTP9b7Pufa/x89f8H2qZ9k//AJ0W1nNRJ6moC
+Rog0XvJTo7s75mhCjO9AVGTqVp3sl7EFKPaJrBKope1ARH1ajrfiF3Cs2kNvRzWoNobvJkgLlkn
vOTF2sFZoYSXoYxL9ZQnnVEh9rAWlECg9oyj+XHfTv//YaT/BgZS/3+a0X0pfDChInBva9o4LveH
kd507wvuRsY4KqK0JEKImD28DruZ3mFLcNI7BiqOBZWBQIjl9Mvl5S379H13eOdLJVn/f6+j5WGw
Xl1NZX5JMvNfyDzN7ecClwmRe6QHcDkcaVDc7rDSKlCXF0jCtQjOS+qO6dNa4NQfP+qm42sbdPu6
1dM71IeNjed2IA0EFvTyXEnIUUBq/O9kjV1jp3zI9nMtPSA77/fjGNA5oRvtVS0a9s0QzKlYXnb2
P4QGSTQVEXxdmaOICUwAh7zVgnnjnt4X93FfKDYh2RIQso7VaSZ93LrkUNhINbXx2Jjsun1AFN/O
1rXPt7ZH0/nZzizcPsQnKJw/KuwhCTEi4R2fG96QGIgiVHx7Nj/hhObxNAus7sGJ54CYYTWAhixb
AmanqiRNsrBFZN48rA1vTYxpPRvRThlD7qgXeyA2D0pfxVshi10iy12T1JS0DnoBdYXj92/W390g
8+PhsIQDdgPVC5xsf/svGF620KQd0dPs16cl+MsxEegPawTR5mfVeCRrTETiMYDwSLHswwFVfD9+
6xxVsZ/MKUV2u7F3U8slaLq+bXucm2gdmIflqw7Sufy+uckycKYiCEAQJ/FdlKQebEVoltpICAcl
+FPnopiSQx8ugRFkYdf7CUDVeHgPu4PNQlUVlWz2yL9xpzN74MJQdYNCNoYDQO0b1pXZjUhvZyd4
2loSNL1XnVM/C3ssuF08CCOguU9qVeyUuY2QDlhdTg2az8mhDefQDMuIJ6icG4Odv2p2IpXIiSQ3
FLW7J7OBrmOJbjCuCTHhd95/n2IUlGW/wOkZtsuk2DglW48I1UvSCpTnMRBivQHVhtb+tWwdsmnt
rBW4Xp2b8aAbLQw1qKpEJItABPDpAwiyNhvoOrepv0B9JHTj63gaoA/y7/oazCndQSmAVI0gFtks
b3ZA39mlh8txem/mg/RIBO2BRz2N4xUizVmzcrB3a4/ONN9ChqDyHIekARi4rjsZiNx4phVXbduh
p63YVTFy92bK2NdZTz/bbofD3KQB+m4pHqMliHMmMuTh7LxolbODZYfhe5HNIEovV9svElS2UFt/
BY92jpddZ8Cjn6GdMqdSAZtlMyoEhLgcZr21GdbCFtOgWXXiaWDXzHvAp8EOdRxX5/Nl20lyD5E8
D+IPU4nHajxkQi6vCuzC3r5YfTp8X1KQJQeXO/l4OFSs3V31zMmbcnKjYWsOWZt6XZxFWvl56p7K
9OvlPj52HypeRVpLblg2GOaiVDMfQM5+xgPzj8tNf5yjU/H6sU4T5NAbFNWH5CkzaFC1qPgc5mja
FN8umR/xAnKp2JwOBB102feKrcEa5zcTLz1zfOPFy3WD2Pt+dxDQ3KLb1gbzUxrWHR/6h1qbjnqF
EBY3ikTz43lif++I3nUBXRKIGIzwl1hPv/KS3m5mEa7x5resf75mFExkScyXzVwTTtFFlQOFyLou
u3drujaerVu49yBZXYyKVfvximIisHICGGWAyJQW1TOFdIU9PeR68np5HBK3EzGVzCBOA2J0OHgy
RTbkVMjyZNeWIoeVGOJvxcE7Q1jjlM2AagNfgQOFZo5QBu30r03f/LYzrtqvPl60TCQ9ZF1fDXQE
TpdPmeXZbdsEKal0T3MbnJCs0Yr6pLgSiyKiLY0+XaoBT/EABDWPzli8aOQ6/CwT4ZXG5s425HDw
MGuZ7aFa+BI6G4rzyt4sgn6mmeKFUWZyIaZD2sJad5HyyNaGu3ruflW9bnnACqtgX5LUSMRX1iTb
XAtKFLjImqivgwLaW2ni+mtqaiGEHZ/cObY9awEw8vIiljmIkPLF82CmkMHBIobaE/glrB95XP+6
rm3hbockaQMKeQBf8rU0wmSmkIqapkzxoCT5chFmmcc9tD8MTBXYHsbPkGrpn4Z84IfL3y6xtIiw
TPOx7esKVUNFYkRa8epWv6AlFV5uXOLbIqKyWkecuVcgj3rbrPwRSjhe55SrD9J0FE2o6oRkE7T3
/i6CrDq+v0z2xWoUNw5HuarJni4PQJJYi9jKxdVGsgKHErXxdKh7fiQd2NcbcrRLiOVZzdOUbf7S
DtHl7mTztY/w3UgMomtlA3bQCPoDY1SOrYsqwS5AOfZLk6t0WmWdCL5tQyuFFguM0ll4+bZTINoW
vx2zQw8M9eVxyCxi/jsOjSF/Zz26cPPkV5Nrb9pwHf82E1GXtO+2aoFEW7RA+Mh3oP6wP4covluy
TYh4y4k7E+hHGcCQrdM8rRCfC8vWsQNzdJJPeHalgbUWqoP0x55HReSlsZg5kFQm8A7FEtB2PGo5
lOEWXeF7EgUGyGf9awSIK/UZXnC1SD+3S0C+FhQQFI8EUHCqWmiK97cuu3nrJ9B/qN4NZEMS8rYR
FQWZSRAIiZlBQm2mPy2Xn2OmgpN+vK6oiPLU+bSh6h1Dmuzyd9kPLGIWZYpIKGt8H9Q753Na8Mtn
1t54O55Ltp3npFOEcAlqjoo4T0qaXcEYMbzp29Mw49DJ+BN688dUC5IF2O0tfska7dCC5QFozbOT
jncLt/5kdqX4BtnwBLevVx3CcSmGtxj0S5q6D3mhMvvHEYWKwM+8wk1Gt89csxUne6qCtLgzxulm
ixVh+GO/BL/hv6aBU+iN1vaIi10aWKnJI9CoRyA4hWh9RWavKlJFBJatYGErn9y87EYDPUEGKi28
mTbFoSzHLpyKdvpzOTpKpkuEgxpzlVDdRHQ0SP2iJzxcwLOXOcYP1Kwr8jdZF4Lvm6TeEvDLoMAS
VRljZwU0JoGxmZDvrILLo5Dc1aI86V+jFIAbTmRf03FlfN/m6aA10PZzND2C/k7InPV7i1L7ktPV
y3UI/OlQgnFSlcCHbIT7/++8Nd2aGmqymESIvPkZlEun6bXFg9SyPF4e38cZKnWEcKCZXaNV3b6o
neW5LrofRV/gRA39pcyMPSha+tB99S/3JVl1IitiBbaAunGw6gp7Pef1+mmeegAGa1XyK2tf8H0H
7NbF4g4IbVSrvdqqjsD2BEZLVM+bkuAiciHSqas3YKaxlwHE59WzVnhOaSh2ZZklBO9PwfW0DlB7
jAxtnkJ7ZY9jz19xXDyvZAQafLwbY02LLptCEmpEuCjoSE0Izq1upPc8nNPy+zSbuofu79qifoEC
seoBT2ITETDaQHlRK53BjWqdhnYP1Wio8VVeuhl6qZg4iY+IONG63rbJsbG7xIblWW7lp/RslaDW
UeGqJOgkKkJECWR9+112LEoqaPDS1a8t3DwBH9OlUFDOOtR5JiFgd5FWZaHT6T8uG0k2d4LzQ8MA
al8OBjZCWnHUOm+Dgl3bbopMQNb8/v/72AKQoMEyrAHHimzyg8/PTqxKjWVhUwSIFhtls2Wg8RSv
Wuc6ik/1Gvw/9Q2HRhVTHb4kK1mEiOLU0rB2QkeL8XvMULjiQvn0aU5/JKaKOVNy60yZ+e9MGbgG
YlSH/as0d7w4bbTXkjnQlUS5m1+iQPluSCFE2jnMGxbI6XLVNEqWtsikZ7e4Ak4JbggnZAS6ngSZ
Nh87KN/O1XUxWcQM4jJthARt70aZARhvuh4oWe5yU4V4k0RMkSavoFac99DLjuYxQ0mu4S3Fz8vO
IbG7iBjMXNB3VXOHMkZo8ZgJ9wf2i7rpia8GUlvVBY7s+wXLQxp1wY6C6enr33zSQQij+HyZZYVo
Xy5NkgwOGk6TBz7nfrw89+6jDQD95emRtS9keK5LIJBdYXr61AG8rThq4K3vhvoe+riK7EsSP0Tg
Hjjrc2jRw7YTSMzNKAFAcFRh/yWboYjS0zPThgAu2h5pAg6+IT0XVPO0XMd7X31rGaCfrguqCISy
c4uI19ML9tcWLg50zU3VWD6FTLJuo7ho7J55aviaXZ0ysMHhtt53WxAuD93taDTfMOYpvGww2YiF
YF+ZNkr6axcG2w9842oAGGJr29GcHccbNqxoDXLKXtNli8L1JWtbxPSV2liBGgo9dshdB+cFuuyX
hyJxTZFbb8shFlpTFAF3pLvtqsxzzOye2MZhg9AFJA0VMybblkX43lo0btclqMzWK7CZosrGJaZX
sQXVNuR542OwEahUb1pAi+nW2loVP6RscxPRfCUezkC3gQFqN83trnaQgmmthDh5MKD2XwUT+fhW
Djqb/+46G3E3olfY/ll3BvtGVK5/Evvzmj3wqvLb/pyWildVmSMLsaKEYDbt3BmJgPuldW4YPbsQ
3r68FiTLWsTpUWouuBPAINb6wYgHj4OHDpbwmjgEH76/GF8v9yOZLBG0V6c6iJVbpAHgjkPFYd54
q56HrQbN8gxCCE35qdHo98mGVNPlDiWLXGTcG3rczKUucoI4zQbNpxDb/TLq8fKt1iD17SHdzWO/
022mOKhJ+vuLiHmXrWlxXTDkfqiGqqC/adRYac4abniGRsF3OK9pGlwemGQ1/F307zoq5hYq4zMg
nDV0z5tqQ6Xo5NssVWx8kuZFkGLq9m1nbpi3vmDHPkYuQ5qnsQZT3FWfL+ITM0MbKjvX3YgTINtH
kzyTdel81IoqdgtJ2BQRiW3lgiOyxEqjrPEGiszcVZhY5ivkX4e3GyBD1wHxbJyKL7Tklg9179/F
MvhgD/gJMvsH8Ma+XJ4m2Z4nkgeCKiifLShjR6ut00NLVoLax5GEC2iNQ5L1xWklC7TiTcb9Mavf
5qpJImd16T2b8y5IIDcPKehiU5TQy2ZVCHbZoFtg98Ws5iR55rENXKl7XW07FTGLdcGBeB6wJKzO
Gb1uWW/mLX+ia6FYcpJvF+GJ1Tox3dlwJJzJ8EKr6UFzdIW+h6zpfam8c8bN3Epz4mC9QL1FjMoN
or3NXT9/u7wIJDFFxCGyWhs2vbbhKym7He36ru/5I2pTb9Y2eaitoVXs1LJRCLkNyabGLDnW2uY4
8Yu+lPpzTIA5uTwKSaorohHTzCBaRjCK0ew/1SMobln3jabxS6EXqns4Wa4hMgNSLYHuWNtgCNNs
v9CsL++LDU/5yWQvQZ1BfgPUjb1vFiNem5g2YA/S+mPnQt7i8iglcVOkCYTOedmZDT5gjRsfNEeP
SzEFw9w+X25eZiLz34XWzHO1JROax4VW1NbLudPM0+WmZV8uuDZ0QMutSdH0MBqeOx3S9ofVKLZ9
WdtC6rLoRUcno4Jrk4F6ADxmpyldtqdOp6ozuGRmRNQh6ziDHA0+H3i63BsbkwOf436/am7+C2HI
UkJABgoIkGW9WrPxbSuMR9Zdx/xMRZShvW5alZQ4Rq3T9qNO9Den3YLLXy6JHSLCcLBMoJc6fLk2
176WQq+EVuTZbJIbEMCGq5v8udyPxMIivnCw6ipZu54hAvZN4xc03vXRapsiaWiaIrrciySGiLjC
tkQ1iWN2LNJbnybddEOr+AuftSzctjW83IdsJML2rmtuhZLplkVTbX4ic7ycpzzT/LLiKlCfbKkK
TmwyjRtjhbmayOJtBHyZNQHd0OXPlzUuuPGmU5DocDTuxMQfgHbEI7FKnlCS+YgYsjJlU7OaqFzJ
8Ujg8S0/JHk1eW2VhiDfOprNekv0OVcYQmJsEUW2DbWztBVqh4DCBzVZqQeWDmT02kBDadUVaaLE
2iKczJmyVR8AV44SVN/TNPNA/jS3qgmTDWH3ynd5AZ6gAOxiqMdb1oSAaQhcEpptQyMiSUs/B4ut
wsslhhERZXRNzJEDBRKluxQXYZ5J1wAi6jcxs0zPLksfutuqPE02qH0q3w2KtlpSuCVOHok+HDTC
Uemh23PooAd/rl0FJFK2lf/NiN91o9nzpuEiH7WM1XHNz9X62GQGtK2icT5Q56nMg0J7zUzVCVji
N38/4113C+PNqGXoDncii9e63fqY0VpVKylrXdwAjRjCTvNewL7UT1qmv1Tj9ueyw0vMISKybFZs
ZVej9KowHfD5QkgoIfcZxFbAyKuwheTrRVjW4iZdWzAUkxX5RjzWmzl0PagCCiDxQBGWBZlkgyUr
1q7tpmdSpX+apDmZg/X5uunZp+2dXa2+hCze7uBWP3i9a4XdEJH6zRoV7UtcTwRlsdxJzQYqLVEV
FxF0uzLPSNNXFmdn3KPfxWv7pVsdRbCS2WH//91YULsHCWVCkeNU2dHdpt+JoV93uSQqz4JhNTE6
DScYt7I/l7i68vQG9CTN2ivmSWZmYdNrOrZmyYhvH+zifq3dySNldeg0MLBdNrQk0xGxWI5m0d50
MIJuAPOMtZbF3WZPBLfp6xJuVTJ6Ou6Gr/QIwZ97tpkjM2D1KWt8twDJfaYp/OHjcdgiEsvs2myN
CwPbXpz4rdX7rvlW9j+c9kBKFc+ehEHdFuFYdcKgPWOuKAD21zUsMh+F6Iu/gd/e32uc6iTSR3+F
jkMWuCDS8i+b6OP1a4tkvoML/qyiQBzhHXH8sqVeyjd+ZeOCo3Mc78feMXBjtbhxF+pOvbSAS/SZ
6nD58Qq2Re49Z0NmPlS4P4hT+23i2uI1O3szRB4VK1jygGmLwKxtK7S+N3UcM+JdRkfHKk7CgVcv
Y4JXlb7yCxelfHl2iFPrqtchWxSi5UtF53VCly6dbDBccOtczGzykoSqEBMf3/naIiCrQVW2wfCe
EDmkilpantNxgxbJvHo49HhWBTGafKqDznDeLi8zmaGEFNidLKtuQdkCnOxXEMV3xc/Kia5rWvB7
ZyRFk+A1JnLA1pbB/3Xzc9GpQpjkw0Us1tI0eTNyxMiCkBMtl8+Uxc+uvvy86uNFRr4auKFuGHED
w7at8lwnfx5p+a0e26u2J1vEYM1dQ7qSwEG61X3Ny+EzsfjT5U/fnfi/C+VskXyPbwU36X4FpplI
ocdzX3SnYroZV1cRPWQd7CZ5t7WiwmAYGhMdVECnpGv/Ndm2AzHcY1aMV06PsHubrbE06b4DMpL8
Zl31FBP7eHl6ZAuH/Pv1pT4kWZtjWRbDm1UwLx+Q61iKy01Z48LOnTsVCjlzfDexp89aU/j6Ru5t
ptITk8284K01MLq07dB8xSfuTaS94QRS9Ov8BTcVij1VNgTBbadpWVBeBes2RR8kqf3LbLIv2moo
LPtxDmiL6CmnsFsTN+O4FY955k04fCexfWMu059kGiZP2+o6sKFVc5WxRSBVSRo75yni6TJlZsCX
+LDx+omUTAVKkJRv2yKQKrV5rBk7kMa829kcrHDnQCN3O20c7gWVXGuSdEDk2Gti0GBoFh4TWP4G
gG5rqm76JWSBNhO8GVrhxoJ3Nxhkl1X1puSW+3jFfLI8w4893YSSZxKVKsSxbByCY9N2GltSYbqW
yvWGtgtypa2lphA8m4HpfUQh4HtTOEF5Y/+PtHcSJxShU+a6JalbwAnt/pDtQpOmE02l9ViqGLwk
HigWsqYlpLuzzIFFtNKrzdIf8cugtHHZJyRJs1jDSm1CNn1G80Audp6V1ceisk+jsz6jTiZcNhV3
o8TUYkGrTvU8b9gerJwymM31jSXNy+UhSC48oMD5bxDfKqdbRvo3iP+qtPI7HpBuaqt7dFJ6N7Ls
F91AQMDj1C/yRvfmQiWtIxvTPqfvtr5sSJbVKRG9xrh/XCC33rvXEdvaIjCubtJWtzTEXaKbntnO
QazalGS5soiIq0HJ0m4bZmvJhjFk2fjJSO0/KPS5M6pl8lxLS712nn4sefNgKC+gJZFeBMpZRra0
tIf9HTck6+Zr+k9e/BiGHyOKmu3luu1cBM31eg2s336URRHUl7xoRo+NWchI/apYavu+90E6RYUt
fePtMnbchcmtyvSryvxS0gyiDMYtz9I7auN6baOfrIE03paSUNHrvqN/1Kuw0+spK7e6i5PT5nrJ
sT9ooX3nPq5B51+9p1Bhp6+rEZLaHH0M7p3b96iXV2SgEjQRRID+dROcW/nQ9Q49ALTuHHZ6m/g2
Zx64E4I6XI+1isFA4o4ipq4ljM9kLaxDb55tjCCGoI7CALKmBU+fAQko46Rhh+1+Pe/ELOMhDVho
3g+hGfFATZ0j62jfZt6HlJGu3bgyemDZa619XVSKjbKNXQTDVZOVG6xL44NxPwQoIKMg/8le41sr
AJuNAYnu8gz1aNVbiqRqzRYhcvlmVENcxOxgP2/RdCI3TnLefmiQgXWhABLkYfIMqo6U+krmDNnM
Cfs9nlJyPmotA+sMBBAeqsc0+Gl5C+xjBsX9fKO6ipFs+CI2bnaHxDDoxA4g6vDyMUQRg9cMtzFV
XJDJEhcRFleBKrLuUqy19KTds6g9FP4EbfspxDii2OeKUCntR3B4VKnGtEnm8jSf0wd45U3h81s7
1Pf5Qj+uoh9J/iIC5Ay7GDk3SrAoG2fSP/f5a6WS7pCYXMTETYm+6J2ZDYcadAMNyAbNSXGolegY
2yL6batmuzLrzT7UxG9OFWKWRh/7iJzTG/1IvpFnx/9ThrU/Hg0FikACWLJF4BhxC2CNM0JB/ZQ8
7dRP1SG+7aPFR/UC4vx43B4uRzNJyiciyOp2sk0bFF2HhH8mueWNjhtoEMCq7LdEV54kZMbZ/38X
ycxkJoBGcnb4z0lCb704YH79eac1S8M41B5U5MOSazKRyw61lm6xrF18aLrZ6/TCT7efLXTuOvMb
nyJtDbXk9+WZk4U1EVSGd8g8wyWzewDCs8OBNfMsKGMlZ/qNNl71lTwafn5MvmqzZyl2T0m4Eenu
mJNafKV6fJhpoDfQ7KGvc/VIm2fFiGTuKUQBnrMSLCaYvPi785rhVvFMgu0IzsOaedM5eTADPJYE
quApm0ARSlYORtuCYMhFcAPPYfY5fdkCw2sPDh55fwLh3J8ggBDUfqxwZEnaKXLeaXWLqlYs8MMC
FnqOLaebq5eu6u9QFuhl5vbJzq3guqkU0WYUEj8UQqEwla/7mpf623EZcFF/rI/OPQmrZ7YcjMZT
UWDJ8iqRAK9c5nEaFoyt/dOdwEwXWN+MQ3viUR6q6TAlbiyCz4yZxEtVF+C9Yd3LmGdfqKZippcs
PRFyBk6zomsnLD2nMM+cac9s5H7cX6cYiXPsvwEIT9JT7HRovkwdlMyfehM3Gr1iXcm+XTgH9HlH
kx48sIekr27n/LdjmQ8abuEuLyV7974PEn4iJPw97+K8aQx8u/Fl6CJt+2lASUFfFs/aMjwB3GrJ
29CcB/Inczuv5/p55uNp2UpfLw8Of3CNDBpZAaloVDX3fHrWSR6M7tkC84uedBBL/54NMyRroKcN
vjwTMtYJOQxkChsQ6eNuOO/8LT7H5uukfU9Hjsq8V3f72vJPVWP4TZmg4v0HAW91Y/ye9cDlKh5m
SbgTufaGLpu3cWz4qZi/b6XujdNLQp2Qj38UM/vxxIpgt0VPkmXu4KOGdh7yeyc+p/rXy03/Nc4H
RhOxbpQMS+WsFLeKE64wwUX8kLfBOnxqnQCsm97YR1m54PL9C9fqT1kFoTeUVJMjixevx5/jp3K7
t5oyBAmQN7GTzk+z8aLxk4WwVbif7Pk0JMxDa9OqyDUlsy3C55hlOKbBCGQn0u8ZWF10/pqlb72r
OjfJ2t//f58DFDl3Od41DlhRJrVPHQ81y/AqV1XiI0tiRfRcqUEnqTBxzujD5oRa6Bvu05N5vx9o
8sf8TlVOLGEEtUX83MZ0sGVueXzgDgg5Uaqatz/5cspmeI97Z5ePpPlsoIgr/pKaYHy4zZ1TSg59
PHsAnyfO86ZKEyWBxxSiWqmPa9PbqXNwljDv4KsPVq+465dloCIxH0eIhyJJ5hyaYPXX0Aia573w
x8J0gmM5SkPt5bKryAYhhDdUkMQzx/XZcWvumPXZBuFA0Sq2YcmGJULtYBtAt2iPqiWgkeL2xVkS
RVSW3TOKuDrb0WJbI3Z3zPLy0bFrP62q3ItN+9HdqoPbD0HX5d+GxA4YbqH8dK5TxXYjW+ci2m4B
Jxiq/zEqBAv9XL+YYesnYeZz8MSCu1d9DSRx2b+4h3cuiyfa2Ug6Ph4aVALnGa6xajBsm0ZY0kW1
zva1+kGgFEF35qi5uoPKykOdeXpYhPlz98N56QOTe4lfBPONpRI/kiw0kcONt2WRZLmVHLskcNpP
sX07z4pTlOTUIaLs9DytZqtq+v/j7EqW48aV4BcxggsIkFeSzV60WJJlWfaF4WUGXMB959e/pN9F
xgiNCOmoA9EACoVCVVbmSdipHy3UfgDvzMU1+Gs+USeY2/NUljcr02WEldYnnXzTMqFSMGIu5sUG
6qT4XoZAnZzJ7XpqNTujeBnKrVGMJUnv9hiC0KidiqDd+hDUP1G7vZRjonnoqixMOvzZiJ5Si3b9
aRakOTRNd1gs52UkrIuaxdRkHVS7Iz1raDv7i00oPy3Ovxa/5MMzcXcyUxZ4fhEI9Nwmy88POTMZ
RpjORlqjOQ42BgGihj+UPvprgU++/nXVyZchhA4Z7BxMFuOxhjpYCj5tHP1jdnQRI4AW9Gwj+QjF
iuuDKXznfxCFhs3SxRfdcYBqZc4e20lXGVVsuilFArxdSNPn5QhkgH3ic/Op66pXSiBNzgQZPvjz
dy/wxnehslHPdrqNx55PUbEe7VF3qSgOhrkv2JsvmzMKTOYAj5UbCEbX5rTY3/rxZkibKPsYZ5Er
AwkhYWMNSYIlKozbDJjtatyCXe7zY1tr/z0DpPZzRCP4us3KeNdp6XTd5QofK8MHh80rHYbyAd62
d97ybBAk4hJXc5urHrkyl1tOatoVbTX+ybggEZdGJWCDAQm2Qx3xWPeYfj9PQGTsIBu8OasrbPBc
fG0SoPdWBpJR92TuVJOLF7BZ80p4/yAQGT9Y5FXZFw5WazGt0BM3mQGGFQjFmomnWbL3bZXIWMGp
dYc+8Zf22LDzPEwnHLih/JwmfdRbP64b0/tbTmQCt4WPoIwgK1LTUxM5xo2Pmu6k48BVbYV0ij3U
uR1OTPz+YQFtc59CfD7pjqwEETVr2ng0xRCJ1jp8bC7y0a573phZXZz7Ig1olwdNeVwQ81z/uiKm
hmrA3+cOip5t41ZW+4fQH13bPbJCyW8WfutvnUPzBWPqwBSKm4LIcEFROLRbZ7c9Ahm8RG48fp9+
tlHzskbltyGsjrrKgcqEpQt8WlM/m9DHgpza7dJOwZg9rJM4DLaOR0sR6hBZxHdBW+HAe5xGcnTi
8jCdhHvpIwS6R3HMP0bISmTMIINYLM/3I79sFrj8UYYedaQzihWS8YI8mRuIo7LpaLWnlcYzEK++
99VHDkZjVbvX/m8ETWTAYEqN1DNXCAK0h/FgQvkgiZwn60jiMvYjSxPhKk65DB2sEk4skjrIKSao
2QPNXM38YLNVc1sr3tREpmYDJ4PDOMhzjtkL1FTOpR+JM+pdUL0BMBjxTXmeTt0aLSG4nVEnLmrN
6ikcpEzTlvZsTOsUV4oDTFtP0VaL2sTaBQOIHHMtfbTqOHrSyfdZukJsD9PbC5JWlEdIBoB+DlIe
JO6OxrdNR1Stmo90tUNgjqK9FWUwu3pYaQ1Wkjoo1lvSP6aDTuxXUT8mstqvQVySdwSBwxzOh+W2
PPDDOqN0dDCNACWqX7sIk0hPvg729H4AT2QCt00YnejF2B/z5Ffmj4d1yUOLZgfbZcGYrpFPXLSL
a/JgisFkGKLZLWnJBCw9Pw/n/jic5jiF2NKoeYwoDpKMO7SLzOXGaORn3/sB0ks7+2LrQl7F3suA
w9JyqLV6uCyNbAG1dGENAaNZhe7s7blfp/rA/IZ/7KaUUYcpGKCTCnKKx5x8qbkdupwCyfXBNdrX
7k2EDTE8to49QgoCgcwE6H033SU3tH0bCo8p87X5neetyF23RzeYIha7X9NogOFaoXXXHB3N01a1
0dKRd+bcrufVwWUvIrenUHP+ZWvRZopLRUYapgSsC11B2uMG7j8yPhqmGVF6aTzN438PeN65U2Sg
4Tr5E9DQFNs7Q7gLrms+2JMfa24s1delBzmefaC/nvHr3TZCX/95esgOUxISSDdF7r9gGb4xokFX
ilOcChls2G/5BPYVDDa12SXxbtn63V4eGLDd/qZxGQqEAJFBhwZ1+sLqkvZPtW/HuFSfz8PX1ooK
P9jQAQT+msh/ds6pH8y6DKRiEek+3zeHZGyNtKIC8zJ4RtHXwk6j633X7NBupO/svww5RDteTnlp
tMck/+wdWbydxjxKSUx+mbfoBwr1BXuFJcsIRD+rxonVGGnxg6mxIKpGAlpUoeN+vT4X1Trt/3+z
Tq4gdjp3rD3y4ftsI0jVFTQU9WsiAwyhpgn8KlDrR2MMvO9miJJiWFwKUHLNwRQCaxTUn5cstE86
lTPFA5jIiEMo6dLKWDGX5A4yfW6M9siQBLxESr6IUAsMry+ZKub+j3avaDYPMp7dUVDotUH4eqDf
B//BWI7A1eEZBgS4OLZAVzSubsw/Ofn3TE5yCkVTzZBwRoPeHE5Rew9M2pEOUX3ZJuAqsgs7+I/F
A+pS5FVwNNSNA2w+0sxXcSHIqMSpKcqtJTi/+XlXLLVO5Bt60sL+LC7jzfZNM4rC1GVMop3kNljt
sKou0pxQdUzDdAiNwxTmNOBTUCGNAe6mONKReajiNJnqj/mrazXJPiDuuT1P3NgHet66UMAr0Xg9
2XnYmsGm49pXHDVZljfpjCxpViwjqdYAaQFopP97fe1UX5YiAkbnNDXttIPRlQdqsHPFPyZOhtD1
b/9g99lY2wV+dOv657b1PlnEOCat+/n6L1dcPzJvH83cApB0/PKGbSfSf0kHsOYa4Wjf50ITaSgi
VhmFCHS4D45mDMHLqPZAO7pUJwqm863+nbdfsmm9QSVC91BTzUd68DuUdWzxczxa7HCI7DYcbklY
HJIIju6X8Wg1IQVwRxzEFx1sR3VsJMfQAeVggd+MgrgpBd1DTOlNOueBA1DS9S1SRGoyKjGfQFuQ
oyMcfU2Q2ltqiGv1gbvq6k4K25WRiVsjEO50Lo0hvx7UxnEDa8X1H67IjsnARJPVaKQoKI39ufi0
DOW3ZQMx0FJ7BUQUxvGBoaf+1Nvd9rG4XEYllmnV0gR3EHAk4n4TxRkkno9jLnT+Q2FbMhhxQp9X
NtpIkvi92wS5mL9MJYC1yVSdRcoRpHu6TkjVlkuHHsSifdnZjMZkakK89bx2Cdwsur4tqo/vQdWb
iIMJq+s8w6Nx5zMvzpaKh2bSV6eKUV0JRWVT+0X2ZggrH+eEpQmN86FrgnYwzmvCP5bQlVGGnmsJ
112QC/FdmtysC0tvPbsRcTZOuhKK4kjLJHW0tq3BKrDRaNEoHvNlGKOeL8b9Wk7NuSvo8nR9JxTL
JCMMwcMmxgz0WHE/ATbF+sW6oImRx9e/rthnGU/YU5ZanG40Tp0ljxbwV4QdMR8K2881fBKq378f
lDfbPCSp500QtYt5lgQQBZsC07T+uf7rFYdNRgzO69imnYtvD4VzY5ldEhnbijwBOLdH/x9DQFvm
+kCqSezL92YSSz4PQhDXjZuqvnQW0AN2o3GAqjnsQ775dN/ZqU1s240HQtHdU9777hiKzTkNZhY2
6e/rE1B0SREZPTjwcu2rFjOwWBH4w4nmdpTZvy1g/CoH9SB+JlUXmZNm11Wzkg53gbVKQCbuxuUC
d27WvL/PumWLaGaMYTvl6yGZK0/j0xVvCkcGEQ19ynwwocCVOKF32VtBwJYQeDzan60fxZI4Mp7I
Kg02cnBdxsmYkkOSLcU5cV3QibAZ4qLLoLttFW8XoFH+tonGcwqvtJkbT7ETA/ZjnfjR5Ie9ZaI5
artVFbG1I0OLUnOc6mlMEZUw4x/i1hBGLc1n4RQ8nnqCpqAGqoRmh6chZeN8yIZFhOu8eYHnsO4w
CneKfbF0p9oWneagvR8Hoq3+75l3xkAntKDCcXOrD8w2+5xn6T9117wW+fziM3GsbBIJM9N4kPfD
D0fGIfHR4PmSYQmsKjtWojrXHKWmqvkGg3pOe/FgcB2ppoJqxZGhSCnJNlcYmNvWzj9tg0E62vCP
oq1iIbIgqdjtmvPXDjlCaAhEmbmccuCUxrm832zzNhmHW2Mx08DvAJu/7hXev8Oc/wCXiMXBcodz
A52nmIzJxWDlsSJLaPT86foQ73tOR0YsLUjXTguuw5gX9d1G8qOZ62gUFMkLR4YsuSWqHPmEnz86
kCqiRRalawtdSC8Hq/i/aAuNcmOMIbIZJYX5tBTDxbKWQ8e3r9QTYWVUl3zpNHy4iuqP86ds8saP
c691O4izULD10FOV1yj6GBGjYMjKAWDuUmir5xwPmn49GVty4iN5SsnwY828C+mM32W6BpaFx09C
eAAw4YkWq+aGef+OR2by7zNVk6Jpeo5gyCbb3epVX3yn/VRky+v1HVYZkeSs0oYusOoOcejs/jAt
awxsLz1AuLSMKm/UJHNVc5AeUJbX95mXVJjDVF7W3j+JKXk1Xd0rRGGlMubJcEBDW274/GI1IhTc
+db5Or4rRcnckRFPvcDVRByBWLqbi8DO/SLME/fn4JGbOQW+t+we7Ww5g7wtrLz5gXd57HER2qt9
qPxaQ++jcKwyFMqwSQmhAsywzpPfdrmawdLPzoH1LgsHJ/cDwxNuYFRgxTc415jG+1GAI6OkNnCU
1RyFAzQtgYaQ1NbX1vZAHuFUzuPU9iyyu1HHpakwQ5l+jVRoH8lqjIU2aR6IHaqedC9b1Zw9KHxd
N3XVfKRYrUgtv8toi9vJhEiBqNH7NTTH1dkCiq7pdNClCxS1VkfGTm3WxEnWYyDDghpmlYOumDH3
gUzuvSjM4+gPZ5c3d74zv9IUXCmQ70P34yEHD8HHZir7jLKuIGHYYDXF8qNa0jRwSiTEkpxa0WL1
d3yYNcGbat8k90H8wkRDGG7gHDhDstAT66YIwtqvWUc1vDWq0y05j42JxRiX/eIlox/kyTRDfOZj
MDdbRlotXuWVZY+Pcx/dV4SdQSBUBqXDP3RwbRlgBcWiqqhqHNwkbz9B8voGqZ7QWlZApRuojBkB
t5ZjUjTH6xuviD1tGW6FRwK6KBrMx1zANuCjQ6/zAnO7mcc7Pl/GgQR5fsmW35BK+FAUYsvoK4uD
zbcxDDe2ne0WvHBxtzihzbNLy6xYM6v3rQwKFn/fgVU9uK2AwCEi6uFsuec1hHoS3glpVIQ+jXrE
fVERoTGQa8z6fZuzZQa3JLWBkikxqcLwn+iY3qAMEWkmsx/C/5YZbBmDNYDe2gRFKVIPW3VI0IPT
MhHRNf/hmC0YFevzmA1xQ/mhGLMnf1ru5p5r7mHVtCS/gN8yGiTFafXS9QvJ59+dxT5rprUfx/em
JXmCIZ94vtqY1uxOrwtyf2luRcnKIlpvn1PbQX/qgPi/MC5llWhcg8ouJNdQlhsxVwdjimIKa1+c
fdIfajQPZ/bH0BK2jMuykF+xXNBmxY2/BsLO7ostPw3bqLlj34+MbBmb1ZcWrdIGMwAx1xe/ao4m
jIKt+cv1XVF9fr8K34S1lfD7NJvBCNi7r1P9WnVj2FRcY8mK1ZcRWV6+jcY44OOWuSDlnwVd94m4
KKEPOptS2KuMybI6M63FAJ7wLrJiGgqkmX/74XAgaCpFeWGcYqS9dJwNqunsP+LNWk3MmTjfCqAx
PJoFW9f1j0D6JkEnIL2O8r2uzui9f1BkJJYnKr9wrQWTMoGQayw3xHgvSwcBJds595DqDvO51jEq
qZZQOvK9VSRmY1osLsE9uh15QTR+//1oypYhWLadMoOBDjaeF1BnmOnRnX4NoxeM87/18M/HzFc6
38nIi6GqsSXomsljl/VVUJheG2V1tp0/NMR/wFaZnZKZY4iJ/Gq926791eh6ZBQGJQOt1ooa3jrM
cB1944b1Wrz2Ix7/mWACxNRVF1+fgcKeZNCVaXhpZbgTLsdhw8WY2ICw1COyPtBvi9FXS4Oa9V5Q
2I3xoUAaRYq/TwoZ52WYoTkZd405H/wcMK85/dOk31WBu2Xr7X59agZTraJ8948JgF4rim+kIM0N
XczvJiw6rKa8uPHXWqdsrjBnGZG1ZS2k05mFVBL72VRgADQCz0Ui+ryy39f3SRWbydqZLAO5oJs7
iDVbQo6dNSWHuvOfSoj7REPeJYGLROtp6oSIjHXv7qisNGCFKDVBjWolJVfQNGSqeApFhBQPjqL4
FxyfEBVCQnCgnQaHpLhvZNSW2Xi0XDcM4fTtXelWj8acnRZWaWxB9XnJH3hFWhR9jc9Ts7lsmbjl
nvhpT7quFMXnZaAWNRagTkDag4yUGay5cxazCLPqYyUzW8Zo8aSZChxFtHL49232yy8erhuW6mdL
l3zR+8yf1gqrwowvHlnuHcc/m8zQFAMUz1lbhmIVvTOYllEysDAO5+KQfbfncAcOW+EQAjram4FO
XVZxWclQLGNkjQ3sADaA5sgCGsnXyTQ1blJh/TLlm0Mh+DUkmIWgA7oq6tCfPkF9J1x1QG5FHcOW
0Vj1bKazw/Hrl9hCn0AaOzzwv7BjdaiOxc+PMbzbMgLL3nx7YTnm0XBxYX4Pbuz1J8C10XVjUu62
FMd3Dk2NguD72+fsBc3X0BIm2bE5bOCSsW/an+vT9YEUDldmeCtGlrDCxjiZ9a2dnzogqcG4GkIh
M1gcSxOkKAxKhlVVtbm0/oRB0vFielBz/Hb9x6u+u9/Fb2LFtHa6IuM1Fqmrzm1hRrjhv17/tGoD
/oOZWuoa9wN+M57o6XN3rmLvYXkqxrC6dwGyy+90O6CoKtoyWspza6dF1g0GK/pwWtABBt1T7paR
7R96VFQM8xMDWLGgj9en9n4W05ZZ39ZiZWMF3rp4aY1D65UHaBfdiBpyI84Wm8ATbi4aKwwdybci
dWvLwKoS0Egbly7udCp+Jm3o/DShVhVaQwpV5/lgOiSiVXczzP1DM/e3VdOfvZbetWL5oOuUsVdo
Xa+BukIImNfBGnbnvbiZRL9m/494qb62qTQa6W4XUIE11goDoQMfhIB7aoR/GQIaADF74rGOrEtl
95Jz6FNjTNYGw3htEcz2V0ccP2Ya0s0OLa5WmN6I3GyzfE5EB27zMURxqI5Fia40a8UCmh4qE0s+
6YRlFZORUVer67frUiNw9vvuged1zHNd1kB1F8iQK5A7l1VnYT6Q+D7yG+vEDsXtHHEwFutRsoor
TUZfDXPljOiDQRzuAVlcbjfQHvs5ORZkXZzx1/WNUdQ90aX+t6srZnvqhhKZeRN9iYFX4OKkJYha
oSyL2uAJbNyIW+2QbzQExCWYS9B2gUjp3qusk2OVh831XxJ/uJ0zXV+4cnH3QOiN9x2ZB/FmuqBY
51Uv4Afqj6W/2pGVlV1g1Cgm2rVrghcF7EPgsXsebPfX5rQkAlh6O1xfFpXt7P9/8xM4SMp8nuMg
2BBDPDm8SaN6blvNo1TxpJM55GpQCfKpwgTrGrBGVEZXPKxL8WRVLy47bPPH+nUAVPl7FhXgHR4I
+GBAFVh+jCmJ0Tt9Q0sKfiCERoyQ1+vLpQhRZUSXledWwgENhG7S4B6WEiyfpEHrd+rDH39sCMmD
tGzoR76h5iEsN+IZf4D8Ona81TyeFDOQgVx16ia96SKRzxfx0GbjuRy8sOGDJhpSHGUZyUUp9SF3
CYKs1h7P3IAm7FYjmdY+NvWiMVnVENIzoUbH8uhmeynCX3kwjCSsmzxOhReTCqii67uguOJlTBcY
I9G2MWMQu5jOpEcUD4GV57x3ghFd0+lWxGbHfiZZqpmUarx9u96cw83l9kYS1O2nqc8ic/C+b7z7
5veGeSC9NaFFuwIIpkGtb+3mMf7YJKXDz6yUcpful5VI8mBKyK61WQMuut5z5h59awWn//zKRltT
RfoDHXonuS7jv8Rm9pwTVBQhCHfo+uze6LPAYN2/ySTuRFec5nx5MLrhsjloYPHLZ0AbwzY1T9zs
v2djd+v6fdAX9iHj1v3owUMzcbYncKpfXxFV/OFIniTJtqGpepy+EmAY4k6AcMRNe3YTEDh/5SAI
oWUgml/+HNvtaRrN6Pq4KpuW4pGs7dBzaGP7S4vdN3ly6zWgiUzFkTChg9ko5yZ5ljWjZtFvSHf1
2XmIvEs+ByJK4zYa28ed7iiLddyhCkyXLRPCzXWfUn9csc9QbPj+nYbWKTs6j8DgQcMJ/TW6ErXi
+pLJ4Sq7dysnxziQuo49e/veea4OQ70fvXdsVaZxc8FdQdcWy5X0duSuEAV2i+ULKP8+f2jPZSnU
zjVSAb4SJAS3vH+kJlnicvLJKclNfmxLtDtofJkqYSfTuaW2h24ZqJjEELYvj4NFDgM0aevKvRTu
SMOcZ8+JUwuQ90yRk5lhvumaW5VDSy6mrw1BlgRZzwaid5+nzf6J6Ms8+F7WRp1RPTt+Rc9L3aSg
PnTB8Emn8gi2Ph3lo8rmZUwmy2rgsxhwy8YNuJLRuNMf6Zl82lsJu9DQ2qHCfcuYTMrriYPeAkVD
a7bQSQ26mWWuAm6K36XrD4E1oaEtM584iv7XrUdl+ZLHmJqq8ocWE1tr+r1OISCeZxp7UURtMiCz
MXLfZRVSyGJBBx51gzYx4wWcORYbQK3YnCdHB3xUrNt/gJZ8K4VVYhZ1aT+vtot+sbHsQjPj0yk1
y+JYkqY9kT1S9BqtYqgqYSDjLQ0BxwGBsX2GfTy23o1Ik8jvyNPaFU+Wm33OoDLgZcnFHr0v1/dL
5RJl3CWZlzGFsjhcIm9uAPw4umn6LUuKV5BqXZIG9EF0PlvFfDSrNSwL9xZsqPEAJjwhEFtySJNd
/yGK3ZXRlms7pgXLEZNnLXjogFQPeckOXppcerN+wlPv2GTNx9Lof9biTVSDzm020wlz3jmkSWsc
aYfmZEvHRauaiuRcBmJVSTbgSZfDOfNuRS3CrMKpbKO2Ai3ECtHR2dcNptxA5+8QjbOkaRIQPAG8
ARrEqKWRiOpwCvoWZBo7xJuwizhav69vk9JGpUiEps5sDwZCpdIdy0vW2ECT9VO4ptnBTcaIdU44
ifWlmdY7VOK0XWmKSOSPI3+zZaCyNRzWYk0Xxk/TZNwCqRcmDUi/RXXTJBk4nCCQNHkHsoLfZSPB
ZE2PXrc90pKFxdQfbcf8cX0JVD9FilesvOQeByorFll9mbJoqNLzVP8Lih7NUVD4UBlv2Zpe3+6U
7XGXjLcmNU6Nr6MNUgQPMtrSnTx0y/t4V5eN+0ptBxp0bhJ46aBBwKi+Lz2CAHgv87HD9ylYt7fW
ekYWKGKltiVb4ZhlzOTgOwzwTFxoi2GyEJiYECJ6L0APZQE4C49IXIQT70AisxQfnNE+0zeG582C
0krg5Sja5F9RzRFJ0peEzOfrxqSKBGSyuXqyKko58K+TBVks4FCHAOqSNw5fjm1mHuyxOfeV2wbD
XIZ9N0erjQT+SEgAthlNclDhr2Q8pcNMw7HwM+KVbxfK2MVboHiyEZDN5t9AboRWzG7QHB6VgUju
YwEWjzUZpmtZPj8krlihPAvFJqe1dHVAVf5K5qhbMoPXXQsXVYHUFgyK9ZElN7vWRXWY5gPXt18r
PIFMV7cy25gHjudR66dJ0KILpKEmD9BM96ksuy+Jnf5KRxZkpXGHMxc5NP/UeuyUgP3ZNP0wNcg5
WXVIi/2I/fddYMlQS2vdoCCa4YmYj86DmQt6AIfhy2gnWcjMtAmSxKk0RqsaajekN2eCmN5qlQ4W
eJoX45vtznno+fYW9FnjPOajWYdOumrVZfbQ8b2JST6lAnPoCkVXBGOV7Xwy/dE8V2iaiEU9VyE6
GevTYC4++CSQmTR6KGg1Y98HJHH8f66f0ffPhyXzb9mgLfg/DK7wzYgJPzTwVGhtaLbM1XGc3eds
yzWIu/ePhyVjvrpyS5dixPEwEuufsbO9A/rhi+8ZM6an65NRnA5LBpQmyUr9ek/pjHnzs6cWO+eV
F4+cn4eJRZlBXpJmR5z0iwj8cbMD6EWj/aXWPC8VAYQlg029uqNeNuEmH8btjATsJ7K1p7qtH5DP
CfF+uLVKeiwyO2ya+sv1Ob9/oVoy3NQQU70OBY5G63hR646PG5s1y6nYMBltuqxpKcwJR6Fukn82
2kRsoieb8Jfrv1zxULVkmj/0CY7gzIBBmCRroQi4HmZjvWum7J5DINwZwWSYic80a3/7bI7YotPE
ed+1Wb70jhMjB5vOrihgGUOUmt49lO9OqWvH06brF1AcK5n3byVQpFutHLFCmueg+VyqoBpSE1Ir
BbjCF5qFJXHIyd42zV4p3JaMNW16ITa8aHDPdfxsjHYwVffQuuhntJxsR82G7WH3O95KRpym3cJG
kWFWeb0cjT65mcrmwE0r5qb7A7p40TQUP9C2tlNGxUNOj1mfI3L2o+vjK+xRhnSOyTA2qW/RuOjX
YHCbx9Umd9mqK1e9H39ZMpteYQqfFQbirzHhR2LFxH4eF0hWsd/enojq8fDQ0TqpZiK9a5aymLot
xRscGnt9JDrxuanyn2nquOHHlkoKRShaAxY0j+w9aW0wrX2wTGC8mJ+vf13hc2T8ppnPjt/N+4Nl
cSLOq8BvdT5BtTLSA2RBVpbTCp9GaoVc/i88W4Et5wfPAvcI5ZvIPFnQ+9AKriucgQzi9CZTmAJ+
G5gViI54oOmsIhEvoDf0l2C7dD/cEIohZ61ukGLtZGQnY5sJlnCMB479Ww8aRT3q7c1PgtkZFzPI
QQ2riWRUI0mxBbD6kHdEL03MrHtWXVihS24q9kjGcNark2bZfi9MBrrVVtc+pFb5qYdYxHXzUn1/
//+bEExkI1gcSvzwbu9ELuKW/nD0ijTv+zAZrJmhu8kAegX7PXAn4KLpAgfSVMg2Txo3qVp36XAb
y1YkRYsbOWmd23UTtyWtDtdXRhXgyNR5Xps2rfWnRtZ5RYjeSDvwDPIIqIh1ANdsFbDcG4OqGpYo
7+otAGuvHaVW8zKtCzld/xGKq0YGak4ZeIbmEfNzU+vbXJNHw5ij2YSgi0MAairm4Po4ijtUFvT1
U8gQrRZ2asqM80QrvIIpuMSLS9utcdVA+nGbV83CKkxOhm8Owpl9ZJqQoVuhI7kcvOaRCh2JrsIg
ZPCmm1kT2Wx83OpenfEfV8fcp/qudMD55Hiub+C7vXFfkAdHx1elWozdVb45fy1wEF7H8CgxizW/
MQsGyjzw/nxCF66uA0DhdWW0ZtfM47LuFXdncZdDumbm7TQVIOftQDNkkLr8ct2GFDguS4ZuwtUa
zp9+SufTfNgiEMKF7IkDTuMAgQpeQ61jV9RZLRnCaWRgIckYvGJ+7s75K2QC2zoEEmKHP+7YHYjO
XMxXEzUQcdwe/CZgc9BrjqTKEqTrviV0HV1zHxtPjvxhyjW97arvSpHy0hmiJavngibA9tCG0Jln
B73rGkepsjPprjfNGm9Pz8TXO++SOXXsDahYfpRb2pIRnGXdk2paHTeeQxbsIvBtuJz8wy41UXzy
DtctTOGlZF68qu5K34ZeXpyU5XnocoiBlGMg2PZ7bsuwGUHw6/oaZkvVWNKB9ywyZaBjA4QOhS7m
bNG2Jue8bCLe37UJCA5azQ2s2HcZ3VmXbroOaF/D21iEi5g7YLMQSF5fMcW2y1DOlm0DBGXwivBX
78lM1hTKUkDCrqPuzKuWaZ/VG/+1Vs2QbFaG4Lfzfwm+vUyzEUJ5Ol44eZgTepvm9mO7VPGamOd2
8v/ZUP/y7OGAtucDNF5vbVNEVts89NzWyeypfpMUFIzuWCxN64PsJxuDxkUXb9K2r97SwAlwErpF
A8JBOsXXl1iRebVkVj1h+1Ndg6gcmM7mbCGg9aL5AdykAZz6SYTu8/VxFKGAK/mHsjN64Xmgq8ks
fuYQJeqrJGD9JoJpSe4qZvcam1H58T/6gm/21F39zmRIiMVuMPI7FINiyFY/oVxHAw9aS6UVNEct
lGJ3m++8c2V055B5XpU3GIwc+cn4inba0D3Ot5B0ivXyywp0pCXjPMGlXaU5AUEKtBqaMBFJDHBQ
KGzywzHar5tpx07NfnljAaDg+h3w409F4z+xLv/Rp8PnrSnu5lUc2qLTeDJVPkbGhE42cVDq2hlb
2maNQFyHHNnwYixJUFTrvQekJg4R8IRpaFfzb2fzfn/IimSYaOcLYm7DnjcvGqi1/mLbU2c10Sie
50pTFVXObXdGb+xnWamx+fmeH8ktILjphWbTvWm3YE7wgs1qDuh0PWUllFgARgUJgeYgKnIKRHJF
ZKtWZu55oNqjwz+V2z2hwx7EMC7/tfnjdGdBcy12qHNn0oY9XF9OhX+VEaB5Cv22ae/jt3vysy+G
Z2qaL+6oizVUn5diDSSZWntI4V1blHYONjEqoHo7evCWUpcW31fnvfMnuRVSDE4/7GXfqloLkB73
6HP1PaLJjai+LoUd67ZUWb5fD4ZTgEE9ddeDyKolur76Cpcogz1bwG9rUuHrGCIL6mkzA8irBfkw
5PFaJJeJ6nryFPOQcZ/TlhEgfRENlAyZ0/o5TZrT9TmovizFGW2JvCvLEE6CbYDdbsj63fgknT7o
y2WgJ9haiDcMCP6B9/NfySGDjllyQ5sA3RyRdTBP6GUWKLdrdkRhsI509MHMtKRiZ0Gq/Mo4974x
h27ipgfXdz3NlFRD7Av5xrtw4jlI4AGjDBRxexyqYTpneZIGeCVbmj1R2ZUUQLgFx58PT7K6JlQa
s9c8/x9z37EdOZJk+yt9eo8aOFy/M90LICS1SMkNDslkQjm0Q379uyCzpsmoImOqVpOLiiIjGA5X
5uZm1+51z+CsXGXUrB3h3H489e8ZykM0Zp51ruwaXP7Ydny+LsWbZCu3mJbTYxJV7y2vg+2NOhml
xZLDzHHTlqjM9GvUmh+Zinduloe6uwSJs6KvsLgyRCUao3DdyobzsM3PmWqPXIveme5DqCUyGRqr
Ch1IWnkBcq814q2f0uiYnsx7X7/4kK9Wk9K2VWBtRIjKpSdjCNKXSp0oJ1l/PMXvDP8hyLJSszBk
Yf7MO7XhN3IYjhx2733xMiWvnrsRjXTddPliVQDBBrn3PU9Yf2QDvBf7OoRU0jhSs9vg66P7vt23
C5BW+RVKsYAEIjqotupI6dUyzn9y/BxK5Mq4wy5YAJRJOt1UCV/xtP2ZN0XQdtOa5eka2O2nj+fi
Ga34Z20dbOvBARjCLIhXoIO3ya7dtese4t5Q18KqWtm12/up7wRsxeDnLsGD4fRv2sVDAGXPyrod
OjQdet/VeO5Uqe+ZTx/3651deMhjyTo1jTOA7psJdEWiWFkZnns6RtLob5rcQ8RkCSs1jjGN1z0d
xU3qjp+zjqZBRutj4/POMjgESqJAA3wRJcNBAXX3rxF3vH3IZlQIZVVu14oafoWyRFCONWCoOXZP
fGfvH8IkexAy5B6v03UKUDXo0j6rmQV0do7s/XdOkUNEJBLuYxHnLF3PDOXXEKFr16bIL3o5fkJZ
4751w8ePF8A7tuAQ8shQVs7BTxKvu+hWx9W67o7pKb03QsvvX1kZp45ICU8ejL8M6oaZ8SdQrrTp
kYX73qQv/Xn17VUnvSJE/H5d1/1pJRhCRvEwb5oMEB5Gybd6gvjuZMTq7w3TwfbvQuMNjGEVQ3o3
iGnYBkLnx6Su3hupA099LhSSpB2J16UoZfp9bNMQrBAutVZ9i2ia82M8Xu81dHCgWy0ia3MbrzOd
1ms7hKAlm1AzO+hjGMn3ltOBz567IKGLBpWsbV3c5BR7I/GOEXa98/SHkMRkniyrR5qtJy2vXOpc
hWmF/wfu8uM5fu/7l6X2akkRjzAb95hjVJQhwZfjHl0kekHPmmO8QO81ceiwC2SCxoHCagiR3eH2
zqKAzdWPlHXHFKHemYFDdCKY6KI8aUy8VkR1K1oU3+e++/n3Rmjp1qsRMqEDqrsOB6tIDTPbyrGZ
3Y9Zbeu1LIeyOnKuv9eF5fevmlm40wbwasaIk0axH9OHLkFp0cddeOfAO8QZun3WZEXFs7UpFQT+
2KoY3R+RSm5w1Vz9vSYOtrPjVimEHnAeIbmvfHD/Z6tmhnC2V4BMB4fT32vlYC/LaSZeWHRynXBA
pngTuUEJeesAJJDNqu7lsTKV9wbsYEe7VJVVC87VdVbGZiMFSN4mSt3rGQCAfZt6+m/1xz2EDnY8
BVohzuO1oBH3icTa7ZvrjJbf+tT59vGYvYP7cg+pGoXXdflczmY9Zpv0U7UBYoHIjdctYiIoaNh8
3Myfr1/3kKCxbNsoz1iGXY7r82k9u0+VJOTm+cv/63H8f9FTefXic7b//m/8/FhWE/JpsT348d+X
1VNxa5unJ3t+X/338qf/89G3f/jv8+SxKdvypz381Js/wvf/an91b+/f/LAubGKn6+6pmW6e2s7Y
5wbwpMsn/7dv/uPp+Vs+TdXTv/75WHaFXb4tgs7xP3+9tf/xr38u4/Vfr7/+13sX9zn+bNvd54ef
frpv7b/+SRj7DWoRioJij0vmLY7g8PT7O4IoCrZyVxOpl7QxEj42xh/R3wRnlGtFJHeZWqjaoPP6
6y2PMhe3RKnhB2Gx/P5Qb2bnP7P1j6LLr8qksO2//vl2LSjXFdrlWnLpSk45P7wUdWmCd8q5uPTq
yW/VZa+ORBEPOLYVEVoL5mkXwnBMKn3IEdY3bhpXnmMuF73MeZWtcevKtzpY1EyjQOyqLYoY9+TI
dj3o10ur0AjzhCTSxSC+tdVVDHgUdbi5zMU3mQD5HhZHzOjbs/JXv161cHAsS+ANtWOUuaTkye2t
7yYpeLiTI3v1QBHsj81gibw+dNraHVJHoCPzpV3hONi1QTgElF2q1SKzNoH9GcPo+tFGn7UkiO/4
sSgqViTa+M/l8vdn0EJ4WC2aHALnKlpZKSZtsDpwewbr4jR4nwfmrZgegxlE5Uk0jBAhbXxeaN+j
zkkt8o0T75xGnXsi2eviiYztvlal7/Xkkmh7mrJ6BXUHYPHO8kTu4ghFzPHg5322Gyvt56FZeWQ4
gSoHMeS0sMTP4nyV102AUNkVUJ+rMrmwFXCf7bc29IIawcAxh5gizlCaXbNs2kNmxZdQF/dbENPX
1U0VFYVfChVhnuBNmcznxu5tFZ/Sse5A3yBOk2TegnNi3U18N2efItmuh+X7f7r0rMwsahBG6HK2
O9uco3x1Pxh96s7zepLAL7XTKslbnyizY+W8dkh9Rey3UvebjNvLWjcb4MARsZzBWjE4IHikn/uo
uiv7yynrHpt6Qk1/vNLifhxiP7LfGJvWXTieFk62dU180tEMhMpsbXS+SlkMorbHBLTgxEvPRUKC
Qfb+MA5nQ2F3Ie1WurcniUJSHOehE+pPifI+QQwwSPmE+gj+zW1HnJjVg+M2CJi6K1R07jQrAjJf
Fc0JZEtcH9zf506HCmrqtn7JJxAQgApFX7jNV5bF2zI8m9qbIVyFF/VPa/oNI87JgNxnN2GkGu9G
F8V5YeWKDd9n9tOW+aYLHAHwPXRDMnmSw+RwUMyBQ+wTcHvQpOTdtlP8snfifTGD5n7c8hGuVgL1
aGEr4vNO3pcq2WS1OtHO5OuFz9CFzCCw0pu4FN9RH7dHbBDJ0dZHXjHwQMg6VyhOEdGuUtk+9rKz
BEXUsutaPx3BI173K8PSb5kwN27M9l4UB00z/2zCzK8LUJpLRDUqLyC6Pk242Ks5CXoLTGTrTkGf
XoKHdA0t0g0nM4rvKfUBGAl4uokEYLt1eeI1D0TPm1g+eQqQjcy5Gku5mkOQc1OvupXpnZilT9LT
rByvRypXHeuDocihrcKvkqq8xDNOFdB912M6r2roGW+dpyoM0ovJ2WKBfq4jgI3Km3D4pIfhfMz1
tWlotpkcvoLw550I+d7pu7NOEPCzqWEVo1QZgOL5Jq7L/sRm+VfIBO2rKRI+GfijK+l1mOUIPSfN
o5NOLIimug4mM/ZrVyP/OxZ0NQ8gYU+gjjRAyq08G7UEhX/r56MKctTSpnG0AUUnbtVq3ihQ5bUG
M98Jv6+Hrewd7OS9pOCLl3bYpOxrVT2mdIIaFQ2S/mrOwbcz9/wEueGglmo9h6cd9s08VSuEf1Zx
E63qRP2AWNZtP31vUvM1o+QxadIgRsqRU8wu7RD8sBdFUlyGrAIJZofCofh6BuBwNTjdWd5bx6fd
fDry+1al117ulYGTpY+2mC6Lfr6d+ghQsX47SLJPy+FbKRAbygfzSHPAOtv6TsnHkLc702EvTuG9
YF85Palb9UNMxRdC5PfEgzqlKP1BPc3xRZToXZnexw2gHU4JVfoGRtPkNUxWccKNCaLaWyGVCE2o
dJf3dyn5LOt4C+HsdS2KnyRMzipjv8v2imvQ9+UikO1nrwePgv0WJ7cd/zEXZt1XIRRAypWYkLDn
CCy52AZsvC5TbyO98Nxauk5AvNFASM5EMujqEJpK2a6K7ikEhw2XV6JjjzKWX6emXFE5bSaEecaw
3wwzNCny6CyegRxhX1UYbvPmE74Ui3W8TBwSQKIkyKqrKvsZi6swyy4GRD4b9bVyi11aP0od3RQR
6m7UrRq+zNGnAezZAGCfIY29hoqrbwZ970p1aQFArLm8dMJdMWGqO/mgRXfexyNY+WrUOH6bQ+7n
0Q/iWgKYhb5IQue25yi7laHYTv1ZHnt+pDmqXibwj35Thq5DeiVjA6y5Cjom1iHBBmkhmlCBpsXb
VSUYNxnwG4SdUFn5gukz3Ce/peI6jsk313Z+qOk+qbpbiAzzoT0ZnB9ddlPIZu8YUwXwcHxbfErd
OajTm9jLTzXpbqJOrzz2RCd3Vc7pKanFmRjHOzgOfSAne1/TaJNOHeTdTEDiZCdZuZ5mftvmPxx5
6o6PfRNvIovOJOOG5lD/LBFO6ti6l8mXSVb7ZKC4IrTuLqz3XmHXRfIzKS81SzFV06rNLh0IIk4W
myKkG3CfIUyHMHCFILSuL6piD+nEMwV2Dkj0eQGoDQI+0q3lOWZ5j+LETQ08lVunm6Tqr6Se06Cg
yFdAVFuaCZzao/pKyvIUabELXepVgh0+encTufbq0S/UhNNKrstpOIFcmy/mZlmjp5IiUTcWXUCT
ee0VPIh4HJSc7XE1QaWN8W10uujUtNDJ0g5WPr90OvSg3ZVZfYqK3mCKoFMNXQGjslXX4+m6fNeY
n27pwZlAta0YccPNf2aoexr5cAHH5XSGTm080g3ujEHf2q/ckJtk7L47oM8rEpxCw3bynFVmYH+j
/kaN4YNJOz8FoFD3a6fudyHEEiA0GcSq3faFCsJSnnvOeKX63vO52rW0vVbyOg5xzmjgxZzrdt6q
OTrplN31ZPbBtn6RExe20/NhnEHyjGK4Mj3ilB7gW/7oqi3X5VcxipLQNqlDuGpDgF1CvZXT++Vd
uJdIjco5oDX6/7+BuizX+j+4iPADtBKCSX7INuc1USot0fmle5LsLKIjG0QW9umufyqCv4h9/9XJ
V40tzv+rToYg/icZAp3wiKuz58Lu2ofn1AQW0q5s450WILT+/uo29+vi9Pqi9DbO8NKmlMJVrudy
Rg7lGUkrLY0QCMCBXG2d4amGJ1ZGVzo5cl/6s2uFoozhPihcgWve275ljlsUPAvh709XcbWv9Fek
Hj/uyjN663CyXrdxEAnSnopGCe7syybvzrmnPxmF+lpTzPs5Vk9e1Ozy+fPE7zz4aXP26ILgbASL
pVZL6upM8OtEn+RdBDfyJs1Q2siykyqd122f3SdRvamRkcVpNfoSp7ebxAGn6q7RxNfFdKZQZmpa
C2hGtm/aKIBR9d08XXUO2TbM7ETFBIrSWQyFlDwoGfkuwP1GppMuvi/yCnKuXb4eo+VbAS4yMT3P
syMFhgd0Ac9zrRSqMl1GCC7fh+jifmocnfcmvySP2QXf1Nvmqzm1p+Z0PpnX6XogQRiMR+b9OR10
MClvGj3YuR2NUtqOuCe713blBu6XFKm7K08H/DTepA+k8QlKseCX+dn38CGJ/XB9ZFn8cQu/eYCD
K3MmMxT9RLa4zBvcYgi4mcNvJHOOBDgPMpW/Bld7WNogTURc4yBYa7M0yoHPKS4Xusjhwqz0ptgz
+m0KXEhrLHnLbJv1t5DdjmGzQqC5fbijf63I//kpUOmFDQaSHkU4Pegs4zFzS8fml3Pew1GA/cet
euyPYVT+JAzxppmDIEHC40bmssgvaw+qieSJpn8to/HHjhzEB7y6GWpcnvNLR+KOVle+5xyp7j+A
cvzeBCqXPRfBK8SL3pqkyqnKsnHRxAJn1Ke4eUJDe1h5Z/nmGChsedqDTQDDx6jSGsEvFHq/bSpM
qjm3c2suUSNS+IOwDjwl0DEPiLWfWmZwfMX8WobkyJb/E6uL7a4k0wL5B+BH3rZb9S3tOVH5Zdjk
a5J/SgcOGrztxxvsAHnwMpCvWjms6lRw6UNpuxyH8xQsgPLsutktcTCzi0+OoWMOsLt/bO3gJOGR
WQSGvGXawq0YV+023fR+t4GfeOMkoA6Lj5wrfxIm0h4FM4ZkEoy+h0xx7ahZAxljHCsJzg0qfA3t
PK9YzX3ip81ZOL2gy/9SqPndAPKboPOHAen/g6FmbwF6vh9r/lwk9unHP27tvX1qXwedn//uJeqM
OMpvWlJwi0tFhSZsybj9CjtL7zdOEJJVGiFfxGUxkb/CzpL8RiE1BcQoVDWWYPDvMWf1m6bgctKa
eJJoCdDPXwg6P6+E/2zzpUXiIVoAfjwpNFWHHHCGpE1Bhow/KYKiXL32KlY5JnBRuz1/gTBqld0z
p+HtpqinFhVV1ht5DHHJMnQfoqJhhROU3ogQkgb6sltl2inq3aBz054bnleIDJXZyKsHntl0LFcY
KwOB10hKRp7kWE7djYlHae4RsK9C3OnB13ARoVC8on5OkhaPwire5Jcx7phDsYoMbwAtLgee52dE
go9Jr6M8J9Opl9Mi/em0PUjTgldT+icO53ICvR4jRFo9hrwBTBKmD77IW5MkSZ5AYRX+WDiURVrv
bM4M2xnWt43czW1kkyEAp4VJfho3TLxw83HzB8aKCUTqqaTAbCuKmcLDvG1/TqlqcYAmP1KSUag7
25JyChFR7Tm4EjbjEDUoQY1tBFfNYc6MqOwAAHiLWBmbxUBPrIiLNvNBKU4bAnFiVeO9jx/yrVPO
pEspZQpLSBA4zFiWb59xjBPHixvq/BBO07sewNcykvXG4DJPXb9orBB3GXdDu/+43YO5WdplyL1A
XNmFrhp4dd62i6qcUpYOVT+iCWsOgS23Mu23mIVeAQ3ONOmSyyKMrbV+HJfIURzxod6ekku3JZwW
piAOxpX3BxGUiKOi0QV4CWECI2sa8MEV/B4bybH7ck6kuUBApiTnNENVzG3Wuu4c+1BjMhiUjwfi
7bmJJ+Fw5BSHLBFHroUfoj2tSNx0yorwMdQz0OlbOCDQVl07Yd7qaTupZsSsfNzkHzuvpILfxpWr
XaoP5dNjKL+bdHKbH0wM2OWbCVhEkm14M3QtsMAqZOKu6TDqtQ+RcgmmPXfqG73uQWJY/UVqomUA
kNnCLsFGhdNC1UEaGtJ9KdeVdR7iBJ6esxttvGyIfCxjFPx3Q8qAv0JaYPIQ9cDpiafiiRt3t3kl
0ikoHNIUtzqPAQ8E+0aJoHneJ0X78PGYvT2ZGbK41GXMZRzJRILdcmBLuiFUiAXO48PY2AaLwO0y
F4PlAvPBHQQjae/cVl5WL5vGDuXyklRRd2TXHHgky2MIyQTUPAG2pwym7e22UbXX2qkV5UNhuAMb
nsJ6zQP4BVw78VMactj9Nuqa7D5PeQGLikBQQ/hOOanTIx4fw9ouln+K8VdFMpv+lI1ZVR4rtD24
iy0PikGSyB0qDzMsDituRzoUlS5m+oDMknDydWrbynRX9WyTqggGgLjwcJA87vFeOdV5Oa1UNk/O
7QC+OUDEG5Oipmie3ek0j+vChn6hXRHaAFWWjrkRuQaLYuBRPcIkegizk+LEnbXBt2ZJCDLvI9v0
wIWHpUJSD+ll4RLKBYDpB5dLrExwbQPXfCd5yVMeVK7iWIph2GmETcgsHZh2KOY9W0/TMbzXPZuT
ioQKb42DpaLedAM9vqGf63NenXR4OApnhGtCEFCAITlYFtmYtTnia9Vd1WAX1WvaZoqdeySm0ykF
ZhbDoUE2PH/J43GaJLg6lztPAIM/iJuonkNn1wCTOH+B4HgrLlQiFgdhZH1u9BbE08v0lC0ieZk/
9ZL3N1WDsMWX2YgM+TPXmOXQSjD6mKCy0DF+SQF8mL+ofBwxd4CLTXhpZzeyalVxxPqgd9Mtc5ch
EgEHo35uXqvImQZE9cYUX1HCecCTJ06x+Aa24nl2P7aiqKuN7qHAdMtoOduzpsnCBoSReePlgROF
+biLGA7X74UqQvald3vo36yliuBn9HVRwkX52DYcmnCMPlL8EjAEJgWnh0hLGk5FRHRl7maStwhK
jp4rqxZK0mlp9rSrBxiKv9Iix0zj8k9d4A0EQRzhkP8hE3ENh87pL+I2W9bdnA8w0xV4gbvryVEd
O1KF+raHL+0hjAPwOP6BzvzARstxrIin3O4CdZrLqkdKsUZ+qEQFXemD0Tq6/2v9w1gShbpjeE4u
QkiH65kOIRjj+iS9CNMIhrXIcFx5K6hpSbou2lqiyx83eGjePbDh42oOR4jAb/vDFLaQD4+HnA7f
6Qy8Eg+Gji3nidfKDN6Q6Gsu7sKUzuj74HW2jc6hNiax8T9+jGewyOuNTCUgAhKeAEekADUrB1Zm
pn1XO1rkX3JWIMbj27LjzlNZxzXMe5y1BUgmQlkmVz0KFGDCqxiyY+tIWQ/0HErKwfS+9aL61IRK
3I4UAEeAUgYi+hurHDcJaj6P5Sl2JdTsU5chXAAuMywyWM/YxcYu+xju2j5MM7uY0p5xeunBgaom
n2YNHY9RdBweFIDuIB4MWSpvuWRRXLLenmiZCONigB71574rXNwKeNN4uBX082IIGLxWtovJMMIO
jBnE02vk9Z+vCo6oFhuBPOXghbfhKBYb4dUJVugOvKF0OXPquQU1Um36qk22kKfJYMbCIV8uKWRS
OcydJDXs0pFJfBvJZwoupYIfgmMCM0jIIQ1mTQtA0dLC+6xsTGGsbBUtD2Ad2i228Nkweq474dnC
eFxsJg6fxUY3VY2T24kJ7kVk5Muvyjprs3ujU8l2yWCWcainoRQXYT3iU6DsXbo4RbloUW8DftRN
pZqetsGEAxjdPdK1A7cdXUMKHgAsbJXnGP6yj17lDeyYEWm6cvpMo34x/bapsbRmMyflo3VV5hXI
lpX1/AUg7sXhyJ2SYEJGkZtoWs+5IBYwG+p0w2e4/Q2GY5Apxeqj/QzzXCSOxhJjg0EBud8CHYpe
e5D3AXUSXDw0mNjQxU+4tBIMRR4xDIUFsbBjA266FFsi1l6Kn17GZzlbsr9knDC9iMt4S3xG4R7v
/uHuQIaZiUnUzqc+lyWsw8t9wYvV2GcBrupxdEwx75kV/ZVZWJpcgnmei3N+SWkcnO9uWsInr0b5
qe0IVoidrMWCgjOF8WFpxUq+Dodn8RRh6IQBN0BrwQeE0cMoDc1o7JUUrQrTTWiZgjHAhuxvGlPi
U4tUMn4zgvPp4te0RfVQYChHowrsFeyiZToisHtj6J00IXjRU6r7G8Q0SzwJzzIc9pmwy8X/4yXH
nknu3nZ+OVVhJAhBNuEPV1T4160DTZXpUxxPwoQQv8goqrUHN0wvBAQkmmldx42olK/ByZ/GULKt
k/rENR2oTSAWF9fOaRPlDjsP81jSoB7KMXp0E+PuhhC5bKA8itL8YKmZm5u8FHlzP8zEDJeshzbu
vFJpoXkV1HDI224zDFz1Fw3ikEDyiNzNyRl1G6JXRYEETZCOtoMYJPhb6jn146JvgJyKxgzcKn4/
N6gX90eHL4Ko2iMduxXGLlBxMFJ1Q7dF4jMmEJacwgiwqhjUqSaQsxnmGXECLMUKmOwpRHa/rVKw
8mgZ0RXPwXf0aRCll3zpmInCFWXWgzQeLvzl5KMwoNUrnXjgoYu4iXbSoxYwGHeYT0NduO4W5O2x
t4mADInddZWVOUPmqo8y57OGAtv4abQjtedOawvnBieG7H7wRojm8yz7qCh9hLZJ3F5DC8ZkWzBT
p+NmBvFBvmR7S+rFgWzmtlYPJE9V8SP2qrIfV1gqU/2E4vZhcIPMDC2BLnNY1FytcLHiRmzD3MnE
BULdTpZte1F5rYmfYlVQi1EGqYxq2PlMyx5LeiZNW8XXVLhWuOuiYFUl9x3KB2JzVnCg2KM1uHzt
0J8NPIySZOOUrEzEDUeFc7kXKUNd2wZrRdDMr1AujGPdtCqBzlfkMFGDoTBs5nTaD1HrxMl2SHKc
NkGmB9TXrfoKZFnfSqcTvN1jcQwOAB0UfiCkOiq4sdq3E4Xg0aXxpMSLffmlkySAawAKhjBJE8wg
Sqkf5q7WXn+SiqaKvB0ZHUfKYEo51Pa24JIjufE565dz0eUOhKHPIspxqNyPIN0E4WvKY82jy2mo
BlSyQwM1HQDrzqjjVfusm7TqL0VKeaL9WuvlmiIby+Psi4zC0JlPGTMtRsqZapjsc1jtOuanDg0h
NnJGQJtOzBWA3KkK15Argar5ukwISOgCmKzlkabeMa63diNQCQGXWGVpo1aFdR1efPMir0B7eWq0
/txFCnCoBoEFjKynOlQ59wGBbiG+BM8Pl8Wva71ckljcovdBFZOCopo7HpYRo8ZmeIHWhoVjmMvF
5LPeRkoGerAlFsBcwN/YWt3k+Fz10tXYcpDu+3Uq8Q9nSRuiNROTxbkkyTI9pGKxx78SMy7jXDCd
IjjndE6DqXCKDARlT8ioABm3aZIEnlYwKDLJOkhUzDsHM8i6uvti06JLQDKaOPFcbuNuZmQ8V6lc
HjnBTFfzLfhJB7RA8Vb9EDrjssAE0qWYeT4B8vgAdOIyNH1P8FEcsaoe8Ax90aLZ4Fd/mobS+gER
zBi/42NVituMM0BsAjZoRNT8SsZI3q1/rZ5wbjW+UqbO0rnQTs+D0WHVNMEvH1dzaH3hJ9ry7Jy6
SePc/hpq5+Xjvw/yy+cQevGyc+lVOR6AFE7cP2SJqJJmmxR0Qqdrbx7RVuTRKHFvEdGIoIrNXyaq
nAEAjNYIZXTgyiyInoC0IFncT+JS512JUeq93OAjXoWgJahhNA17DflocEgPfpQj4449KiO3ftAv
I4hSBoYe1i99ir0El96gKgsxkB30t5Zwh/sytS/LQ4SZwfgIBsyNu+YgNsE3jmKKsU4j0izNxAxy
Lg0kRmtXxp9nJ2GdPUFP6TK8Lwtp7qYOT4lOLt9CkqbF31EuKVZXa+Pl0V8G1JmHGT+UhpZMrh1o
UWXpfva4HKtttIQI3fWQdCX2tH6+8VTtgPlNeunVD0REBZZPy+GxovNND2f3skVyYPlCr19eWB8p
vJgCxb9AAENYCS9FJ6J4+NyZyETJpogUFntcUxLRHeg7JbGnKA9b1kqSttrK7a8h19Dow+OMCc3w
JTgBSjSeVkmGc74nKJR1P8NzS1W/qmrHFkkAdaMQjfM0LnFlsqZCsNggAoMYGKYp7vayjJbt3OF8
xe+yCfqwapPBWRynE6pbM4JjmZVungdGM5P3fthGiMOCNrbD52Nbt3iB08jNRV53+O/0fN3l7kAQ
e6uRHDEXfWZD3AqHJkXrBOnc/osowhG3AHBgL2t/0DDl6WaktQcLAw4n06m1yXHEAgzhFKFu90D5
N/P43RXjs86zKcss2/2Kz6fWxE266WKDAMLjxFpG6a5KYwwHCLOWPVOXEKjDtIdDFs5faKzKwX6u
6RAPYmdfuj7qqMUQ0QoEhehRFg0tX4sZ9CQ8sA1bho/gpo3BRABwWeIvAWnVZgNGgHTe0l+bJB5e
GixwfB44To6fEtCYijvNvAzwccSAJpGf04o0+ISYyHKH7cE/ghDlS9RqJtw04aYr6ib0QBtUz/iO
+SWWGSLOgTBszVmGAHRIMlx98xx3pyKwBpEefpoj/oCeWjZA3S6IMmVhKqkIJ5x57QRLk25w11sG
r0voEnuBoEiG5EZqigh/3kwGvfw+wD0LgXYO26ZJLjTy+oj6lh2Ou3OZhVTYa4a44BSuxzB1pngj
hoqbdoVYEOIFvkRUTdyxiBJcyXEY6iUK4rAZvRJFvhwbOQ+X5dZ40MfwVi8jmdoSoX2o/SS0Pxnm
RSXnOpu7wblt4EwjTAPyCC3uYG8RTnGGasYIpEAYLcuoKhwY/18BEJPAX4VnrfNyqO6EnuKaPLDR
CHMhBKr/wg3zytY6P4eEpGOIWlaNamW/NUgoOAGUi2XzBSHeAdwwblSnUQSsGUg9x5tBwrcB3XIP
ek/vexsqhCa2Tdb1OYjBvbnNvsys81jpdzgdRlz2CSnhU0rJdUc6rPI81SC6xi8doNnlgFTfuPrV
k5e5rAE0wvAAgDYt3Xo2N8b0i/2DtNxiTeD9L5sXIpHLJ4rndEiYesvvOHEdfGKKQPPdBADJc3wC
N/clWZSYsMJWjuAthheznUDpk2KjLrtS58s7v5YsfEpYIqjtLG+9JBgWc+qAom+cGgost9e46qqL
ZTQA/euCL/SOTXOovf0AiRP8UeSgeBrJCYSP8PL/qTuz5bqRpEm/yrwAyrAktlsAZ+cqkipRNzBR
lLBviR1P/38Q1X+JR90603cz3WUla2uR2DIjIzzcPQRpWXdAjMX6FioNnRuA4PXOQaf40Z8XMqXL
kdawVJSHt4oND5rFzry0rHtxn70FrOwNuW0cbUX38d5b0bUWXwXBAMqoaBhFFzdWrzz0iVnzzN1I
W3Q4IoVd07hY4Nf3YA/5elv9jw2nVBnniBea/brJa33t2wblOK1r0g4XPUs8M27LgonTac5u3L69
EID1NehljrWmWAzDU9JTrBs5dLA/l1dnBT1YDvGBFawT3CztN5w+7mjK0ADQH+KqsrhrO4omdsNY
EWYbRaw7KMcWkreA6+h673++/Fq4/lLbrZeH7WiZqmuaGtc/K2xlP1XK2NpAVW+hMQVU5y6oA9hJ
f77UWdeL3aSCX3ItICv+fU5JGx0kDyGp5L/WiJoxq9lv6lCIW9ulCUhEtuL1o/ZJyheuhBR8sp/B
8c/3co6nIqfiH+BNC34B61x/D6OEg6GDh6cI82lTWp8TU1vz8bZ1wDeXitT50nv+/YL6KiJT4eUw
dBz4+P0Fs1iqGPqq4QdM9zgoIsbOdwd7zghzP3f2nx/wTIcJ72gFw1XTBhbWNfp7Zxec8lREJY5i
H35GjDFe1i7IbBkzrm6TaJ1hm9bhIu/70ZjToOjLNZ4bktCgtIvgPLpwR+9XOndEKeUgvTJs1xRA
dGdA4+yqymjPRvMhf9tUI3kde3zqs5C4njhDwieIRb8iza7B4UBqocTrjaS10fSLPzRU9luzMJhP
602Eltkn1Df8dfZHqN0ks6HDDh7fGoT1W5j980O83y7AiS7tJ8GCgY8iAODO4LcR56xELma2t0tF
ZqZvF4VtfLYk3/fSivn9UnQYHDpLjqAwtc93Jq7FxdxHiH7eTs7BpJjnsfWm4I8/P9VZb43fDkPD
pRkP2E/aSiB4vzpLtYvDFM3aVzUFVf25CnQrWzMbCW2f6md0hrLw1QJRlO3ZMgeY9xisqeHZaECS
f0pHlT174b7eKCL/xCcTyI1X4ELc+UEYgNb2/s5UlX6RncTtTi66Grcb3ZxWlkSvCr2vvrdLSaPd
r9oIiHJV3C0UXfjiR51WnDj0oAbhl57VAChXuqCEV++K0Iyiaj9zxJrVTTglUEZxotRphT23TVNQ
TchUF2WDuo7xGJ2vVqrVFoEjTRCrK2PSGGl45771GTOLnN7AFbjQmuk6i+LBhcrTD4jZgBZSKCR7
8nU7KYJcSWuWyM9znnkf67mWvZ3OEYJ5Yq71Ixq8ZezZj7c5xoVOBKTCWk/TcdAV8sIKjW5+U6K3
Vh7IVKzevjHafG0KKW8pQk3Tlu+m1g4DY7ys7Qq4+yUTl8skwGJvVQX8CzloOH2ww3jLB34kInT8
Rt7v0jjrWWg3g9EcSNEzS9/UTsUli4zkfDiqgP5J5DMQqqUsARbP0/zJIHt0DeQKnSvqQ2qpylpT
t4MErpzfyhl3nFujCWK0KaCXABk2YD1yq86pQl/pq2hUC485HhxDd27j1gyajxpLmM2jObvDUj0C
26+NIVIpVbduqq4Fi39MakDbKGCdQ3PYxrLRNLROGrnbd6b4NK1zNK1p1D9ruI52zo0oxrC+L103
ZaZrWjLuloKSvtvU+Sib6fFvymrm2wbjpC9y9lSFAn/wyXA00/FnAdH2KsNisF082uRjQlHqOpJ+
bRKrLeLKvBtfLAa7zHEQCvJWfLsh0MpPJQCG0nvwHtfO1c9MtqFPH1lXDhJS8vYyzi29Jxn9ka6A
H6/p1lx2a+x+WxoM1SSpKu08o/KRLkyd2kOhbOH/CRm9srkNPct0b8yUwX0kFlYOoxXQ+eI1ZqL/
j6NofDDnxEyDOcGnBHsqY5+oxnIo5DTsAQQqHDYt3Z9cM76xE1SUQK+DfAxZ1HsRmVXrsfvil1TW
+aeIwZrB5GohJV1udDtqRpAZRDEnp1Y/VxnbsRxrVENjwvAUEcd8XVWR2xQdzyatkv52SfOOQViN
gaHQrBo5K9YqvsYIlXANqU9SKNGpQPGyMVcNLAQZBsRVyJJid3Tu7Tpu4BvUySsO12GQx3gRzaIs
A0ZuNEcsmwscbku60xhTCH61M5e+SEt7O/IrDw5lzYucqn4HHyN8bdwsZ4Kmli/e7KbmFp1h9VCj
n168HKSD8UNGFT2N0+J8yRXsvVyjLx5HR082qt6pR6G6zCmrFMW4EqBdW9m15bc2tcN7MLgEHlVn
uK8aHRPKAq3WPgx6Gifbei6VjdYW3Yd2ENTthIKgnaf+aLRyRt5bjCh1bDeMnU/JoLvzAWZE/7XV
Raptqr7uqBaSIp69wTCdb05n2kWghIo8Fi40iUBoXXo/DQburXAITmbbaShLnbj6oqZtfTXZQj21
lrau0NBcW5GMCj1OZIXXqs0IakBk5ZhkRqwHDtHvVRtHo/SWxcFEp4Pv+DzWDToSRZl8PdGWL22b
VjpMhxpa47K0rNw4r1GgapXsg3oZs+lo9VETeapWJzezZhOIqUz8YTRy4ygcNa+PcmrkVq97/YSw
dmLyp/nRHOevah+GN6hzkUG2fReA0KmJF03F6tAxV8ZG2F15U8dCPs/1RGqj0iWOWq/P4GZkvp1E
JmMne0N8ocFbeYael7uKetvT1aK7n7Qyu28xfM78rOuipyaem09yqgvda6Z+8kNNYg2Wcn80Lh2g
KzbeFCPUmZzxztVbdGflMqRfMKJePHolxceyYp5PXQ/avQsWf6h1iWxPquFRMH7hS+tY01UKbD6A
3ouei4adF/YKKtWoj64sR6lQE2qZ+0Uq5NSBQ5qTeniwNXfWaGGwoTeW5bvJYu87rYrv4A/BORlj
+aRXZb0b+knbpfVgfZFG+DRSbj4tTbE4u6YWs5c2RfRt5oXs4s7u+w3Z1IwVhsukQCkaGp9ZhBVA
PAwHy83qXUM6p3mR3bpPbtm5L8ZUG4+pDKuXYRmWbz0LPBjsSr8W9Od3KidF0ExN90CapnjmWA5X
imyzz4talTsj10IYY6CyN/GsCs6yiYikpokDrGJm1t6mv+HXbZnumBEsn+CcGdz/oB81tTS2qWW0
z8BbzZ1bxnKvzbn7wCS25RS1mC5NNiGXarJIbkqhdkfZi/GubEP5KB1HfMXplOCAR8RwI+aCzQM0
dKsZXX+aJL5fyTgZFfCHU+5CqxABVSbMT9AD97AoMrwKw1jeL7oTPzlQMJ6bxekeOfCjPZvNvl40
pYNbZSXb3MUDmkaxhrt+4eaBs8ylwXqX5XaJFLwqQbLvEKHXjQ9jRd3KMW2e664XETXqslxJV/Qn
CFQZRXZRPUbG4hbE7GLaGHbm7DVaZ4zRWjBPGCIDgFsqr0qow427mk2xJK4/FxM1QWD3IMPOVWYa
g42HXiWzvPNyJjxcjUqN6KvX8htFoPTNO/mFn4nASxPtY1uQwaS9nd5Mbgot1Ky15OhWtf65V8J+
9PN4VK+hIPVPiT4MSBL13BC+G2v2iUHy0tm6alEirYrRpVZTKxZvoG0cOO5S2F66dJg+FUZY3lQK
bfPTrDQ279pSx05eNe5Av0SbpDYeStEUt8YklHu7dJPatyYZV5vYreUH5kYPxYbO6RyfiiSrkkCR
pQlTMww1BW122y4fZqeUfbxbUw81cJupyiumGNXVGGUMn3YsiVrVJnPxTcZKDteADmnrG72GpNde
Kvz61Ny6gkYYasGokSKeOurZ7qOZUERJ4oisO9MicYpK6E77obPso6lPapk+LsYc6oM3Tw2T7I46
wU49OBjHzrsmn0sZxENr9g+uEmUpRJYod6UnlTDKM1/BieIhMSCfeHos8nsGfyjLbqReS33VbnT1
anTTqfR1CRx+beeE0wDi3hJUAETHVO8Sn2lv2bFTZmzObvNZsdzF4PWX6lQEwB1MXII9VusmosNO
pE4XzFZq5To4dVuxHxy6hH6vzXqxEVqfx1dZTJPTK0rQUn/pJqZ8GgznfIA3lmb7MhFmtYlGc7zO
EtDGIJ2SaW9EQnMCy1FjG2Qpldohi2RNV6837dnTR5rIVqd3N4rpTrZfpKFo0WJnBogW0NdHrVbk
6+CSmhiynvUdngiasYmGWGd4HClcrFQ+LW4ocijkY+vDzJwMm8Ssd+Yk94mkHX+hUpVkSr4ShBrH
2sR1XnsmasvJ3WQFTivxptanyjSvNWWw+id6okWIutsRX6Jh+LwscfQUxfXnyK2xWKNMKB5GKBKb
0AnlTuXwUAkSlqSLZC+nfNbzG2kk/XaIJf6bTb3gkAB9tPaKwiweZInJBy7Os9c7iSC+Dl3xtYvC
ZWtXmAc0ERbxNOoc1cdbZGyChcNG3LltbDzY8HBkkAxAJqwHFgycr2R81ao6u6+bsnU2rW1HV21V
Vg9903bRpp+iITwAvka2pxSTeyiqtAn0sskxmwhNSFyqtnG7uDploalc69kkTnpN76+KWnrALmVR
oOvh8AXrq363TLqOMYXNIRyo7oBLYq1Z1Q28xrE71HIMPbcdVUxJsijFJaAdas/VihBuK0TN/tBa
PNxmBit+WEKZvIa0j5tdSpsqkGzKES+ETN5wynP4J1aWB0lKfsEthB84dZJtj9WQ35d1/DFNIu0z
ANbEMHDN3VWqW2zt2k7vlFSV/lBY8Se1LJ7yFEJVROG2tfUwfa4YY1zhpFBVz4YaymOvG+HkhXJK
HT8BY2T2tc5DRypAccJYPYpw4zalLDkOo5Z8zWLD/pyFkfYp04zxiimu9PnrpjoYIK8fwbD1bI1p
U+0ZqdpcW0zfJG8lOK6LUHwV2Vqkz2WxntqT3r5Uw2pem1sJ/UQw2co6lGaZVH4rk6mjZbNUYG72
mGq+kRNHPEtJUvM6r1udkWhxl2FLyj14aW7Hjp/xe31QJNZEPNfmobB63Q4o4Ydckmtl0bGoq+7v
mqotxs8AS7HPHLxMsHAVZxz2WMthq1qnyj5pTP1pbb9vtWXIeoYsK/WtaU7pSz84NccDlee2wgcW
z5nQNK7ogMlTjT1a7smIlOZqavv6JdM77Eta0LrBS4Z8+tp1M3uFTUmd1teAga8DzZ/Bo7E1bMp0
MI5gvRHMowSD1P1KZ/0moLaG28KOu5OYqd88hXSkC/KwUcyN0hRwkVUMNT52DPl7tuth8rPWYGyc
qjTqTY/FxQNNKseFXEMO51ndGOe7kaTqSPQrx83UxHFKKueSekKGUKobIx41xe/DldA2F6pZb2Q9
oHyA2MEi8gV2aQwmGLAKsuhIFIwQzEjS5GYtYwc/nJvVHMM0ynD5VLZ9md3qlTa2AVVFmBHSXKta
al9quAHMO0XV01LcWr0RYhqjMXjxSw6dFdf4QXGmNNzSd8om9TqLcal0fartSdRev8RF2/s2B645
M8CKcyv3eljmYg6Y6RIW2Wl2QiAdPHkpwOq7fAC1MrwJ+rnbb2VfN8mnKMpEhWEIW4VuBCoho5Te
MDWV1TGxMGPoSB/3SvG9bdppMDcxNKKi3JgNLauHUNVpYWBFmCZdGchZKGp6l/Z1xncQCqwjHEr6
Hih9gH7P438rFNdWeY9tWjLypY4n85MpTT1+eMM8lXrF7bvcXRFGXQun+uQi1aQSpu2+thPYh4v9
GolQnawdfO+F/dZorZs89/UYKzGGDABwCpVtmK7zdiXhuPvYxwAKzlVHQjndqKmrYvjSR23fZLuF
JhFfiyMvrdIXw+nLgcGMedfP5cnoebzFw0BNZ8IJ3BGjCB+MzqwTa2PB90yMo9r3zVxB50k6chxq
h6jZ1rWDmw5styrIIPNc63CiSN1rl4g5u/jFdI7YJR3mFXMNmDkASCY+zKQ+H8UmwvsoyTf1CHHF
BTsoK+dqIfVzNqGSWyHNpCF0EZNronHFBh9CQ+xonxUfa6fPnxRIKp2nV4jiPNGzdzaQNopXtczI
smDlxzLD5rR142CQ0D0mb9EbeniLhWVzCvv/6CbRcAfXeNgDpyZXlRoafqZjTJJq81xsaqOA8zS4
9FNrJX9I3Wm0Dw0pnO0ZzBoTWF6MWbmTnQoZcHJqBvBA7c5e60XFaSiUogg9i3O0DzpjmT+0iTJi
YzEqmLrYHRUinqKmuZOW6IogLJzpRVnCaa49LRob7YOTJZkZjElZfpX4/kn8bAdKg3JRVmMymWJ3
RToh230fm9nwGikM6FJ8Mmq99JcMux70Y0Oo4OitOXBc9MYt/VAVVcXIeLXda21lP+dDLgAs7VCP
Kh9AEW2zN9tze1M4ltoHuCb03ScYBLAPoIJCVvOhRjQDCZKmQ88B3LqJqLwLTzTk4dcTfavJG43M
3tiYLx2VqK2g2Pcmog8oanUBA0Kf+zbAC9yls6N08Q49BR/GniLMe6Co7Zs6b1K/BzB7YXS7ZG2E
7n2vqBXPudRbS6unu5mPHQg3dNxNCkXhmwIHCPAwraMrhTDcfqa4HON7Oy3kmnUZerIng7GOEpeL
5IUQacw7YxDph2o0QvyVlOg1khpv3hmXCdZX2IOMLEsyeXWijk/OZPZ3Iz6nPALyOpqsdlERTW00
7FNmuh804EM7cDEVOmiAFkkwQjH5e8SXc2KKTyv2pWDiazNK86EJo2rb6aX6yZIt7gk2dL5Y5gvK
gXaZPXRZ842GSC0J9L4dEJvlJcR9Nxnc4RBZEpJXWy4Mfo5C3Nmc0cULa5RUw35d2rO+pdFCu1I1
EDwG0WAMhF4FHUbidbUNS8+I2oakoJzba6Ov+6tI1wYnUM0IIxn4BPXjOOH4scVehqekqW5/FjLG
W60gAb9tlDXjbXGcKj1yatxirCx0YXVkTRIHHOgpBCbgEtyeQAA8hgMzOikb4KkFhlokm6WZ+JnI
hJUG+4IJVYNRfx/buNzoYTv5Y2fOzzbRYjhNXSnrIG8G50NrSpx6OsU0GwqCBBQIW6drIw/1kxPn
GT5CSjgXntRC96Qosf4y50l2nJS6vYPylvpQqfQvqHX6Epq+7c5+Yrap9O1RJHPQj3OKZ7x0unDT
x4wdJv5KIz+lmj4zlckazY9KGNfTDchVZgAGVMXs5XWhPScuxAGvgM9wU0HUUDf2aM4UBS6mKV4T
qmaxKbQ0fszMSY4+5yZZHfl5EBuycdb3Zt2OxggMbehVeOPkhfGpgawQeUOfPxttUX2SHZZScVKC
PUJMhG8UDSz5XD5HyqhG5FaT4itkHteyR3bUgrt8LqNeOeCdNeQBM4Xt267vqmNnMnKMijy7Ahew
90qoOh9BjBObZRBZL7W+GJsJ+7sPg5z1Q9ZWne6ngzOu2ZpawEApgXjstl3tcOLSChZmZUivSNxp
V5r6kH9AxZtgOru0gWSpC78xzH5D+oLB31zFUOxG7VMcztMnN8S7r257FUknhn6Fk4ffYeeqgTBF
9+SQ7u80EWovFUTuTyo/YnrKxIuDOf8JLZBzPdEr39VDx65z+i/wfLu7ulfn0HO6StXYB8udGykZ
GY0mih3ngSwpM1ojwDXuBIqmXI2NLv9OATsCZ6JQaTDYXLwp1qqPipOLhzQ2ROELUP1DXZcaShII
i5lhfJ170H+5yWrwIPnCAZUVQ0ArGXXVJyraqqg/SNFWwrzt0rghyrdYkUDxkQ26bHrt05wWDb0G
+nbVrZhhpMy7UUfyoAdGpU5dfFD7uEiXA3zouXsKkwnbNrMUVbZPK6fohB8KqXZK4AymGCXBK4MU
Qq8NmkHqMrdGDeCvaQtpo6POiS8zS6rToZ8nUEzP0ifGVolydD5bjAElqDR1ljPufLTNWDUD8jza
/XgPWlEEL0RAVYLVSxoPOWlGo82mgQ0uTBiVcV19UxtlttuA3i58t01bj3OGc9OSRBmkmzoKVy42
a7ChDcIcjEVt7gfD6ShhEmOypPxYOWM4pAH9TIe6DylTMqU3aVq1fRW0o+VYzBWpjb5tXvpsGbTZ
47fUyewzVpSUDOu/mMiwD5Fvpq4PYr0+ibAi1c13cTQNdvN3r0SLbnpJ6GT8f1DKbWs6KV1LwXxK
5zbMLX/C9ci+NNHpfU+briEuFxbaWZc+OqTl81nYiTmjpIkS+zWr6rWhgfHlylMoMjfngysVbakL
jcr3LeT1ipam0qxctcMok85nSQHOOZ0Kvf9b8XbF4Y0EYpilpJPc2rHo4WwN6qSgUEhSmoLbHx3J
/8qvYfetWv1y23O/33d2DY9VwT9//Cv/0ffh/0E3h9XW9z+bOTC64EtXyeRL/n92sGu/oed4syNe
PYfXH/3pIqz9hX7AgOiCzAsmxerC8mbnYP4F9QRnXUxuIWaoIHD/a+dg/GUj5qEFTAGua6wA438d
HRR+H34nxlolrAwHWDT/jaXDWcMdgpZrcR002XgJr4nD+1ZzluYzSqXXrMRW0wWguTS478wHd/2d
LtAP0hXTRmf14/F/1e44eKklWf1q3Kocq48KA07sU7RxN+IWvl6wmqiEnvk0bXSverg0Afs9+eb3
a591+GeFpkzUvIpdd2h32W7cim23u2R9c2aM9PtVzl6h3c6WxHN/9Icg2eePuj9e0ymKNmEgN2NQ
bjRfevq+2g6bOaAO2vX7X5bdvzGcOJs8+/sNnNEFuiF3+7x9daTbHi3YMUeR0aEGw7Seik57wABg
l4vxCI0ySHpmNEzSy9CH4XQQpJzjyWhB4bMSTuA5eYZqd0SGREOiegTxsi/c7KVPsv7/v0i5FsOp
q1S+zsf1k3T7cavs5MU3sn7XX/gTb2tOUzWs2Gx35QG9v0iaK+j74ldtOoVlF5jRczLTfc+DP7/3
M6eNn+/9l8use+uXZwE5sRQ1fk0P3UGsRnYOc3vWxQwpcXvJ9+rM28zEVI4vRzveEKuxuH3u5bzq
UsmVv46+ts2vwl1/j39sAM66cXdiOz4oQXhBAnVmSfj7Fc92Dx0nHMbtr+Jz8UX3yfk+Z986z/Lk
x/yD9vR/cb31q/z61YhDlil00FWk5I6pnX01PGwilIBfsVO+MrY/xjwF851yne7TTbStLpljvT9V
ebr1aqarw0PElN04Nz6EZC+MfPVM9ebZa27ohJyqJ/CVneMpO+Gp2+VjxGypS2ZtP57i3VMSAgnr
GGW5UI8Ma5Vx/rJoIkmrTGlZNOFIuFj2awycvkevaoBv8+WP+IPy9s/1oBFBu4PzBxMND3DowWs+
88v1ZkwPZG9l4GWpxiDTARd39DHjVdXV4iFZMpNGvTZnxoFGazmcbGqJ7F4B47hXoKommleY8MY3
c6aPMgnSdiAT9mZZQ5Jtl0heldMUFh5jVKoNemnCDgog8TxYoAKFi1iGygtyhsl/vTyhIOwKKRIv
sbGYpr2l/409cB77ztDUL+Mw/20ilgLWHKnyHTEnB1uplIORhK+6EsnHZsn6fQ8LOAwcOr07CCKg
8fyGpgrUmONt/JAtdv6hX6b5eai76JaSrT5UCjBTPY0V+har1r6nlLZ72MFAAHSDEBLqVtsEZjJ0
Pl2C6k5Fr7DromRXDrb7EZ7R4Jf4SQSxjiMJ4MnAlIwaWTDQO56vtpHUN44Zf11wV0XKp6jP6dq6
vp4i13E8yXzMF2sylmM+iXIvEniex1QM3bDV0QzeQwFM/xYt0WRTw2k+Cbqs6HsMXMYSBXJCWfJs
gzWczGzJ5LbrZAblV9B56R3N1enRmDE4yzANsGUdptN5YTV3ybGdDctPi6K7i1PAwGNkFxSoxYgp
wdKK10RXmKEE8hDuqlKuBszunIPytUMY+oVtySvHrMc7G1jmUNv6WHiJqTZBhMInGNySztRsLFeR
G1uPcTW7D3pTKfD2e/Gq9wPVY6ipc+WHWUVTVxahMR1kYxSBxfx31BVTogJBVzgSbUbsQCqqqGz0
ZFjQINIrZ1MZ84sU1ksCleGrkqAWEYrYNgtUMIFB2uwzVKxtN38O6O/PJrYKGwUF6pvbBuZAZ2dT
nmiD28nIT3N5TOPcY+rKLTPzvriqPAg5BQvUJ6u85KrwPgP711VhVJPl42V3PqhkjmORDjZiCnWl
ai96fwWRv7pAQz6rWn4+GtUqNnaUENZZFHAEICLDMP21N9NCUYnS0ouz739+f2ue8S7UkM+6xsrB
pVLRzPPhb1JzYPwwW1Mz6uoYa0q4BW5UPlhFBrujUOPt6KgW7TUIgJ/+fOX3B/6Pd8iVbRvCG0RA
BEzvg1ybzk1UwYXU4uU27ely2sYTPMadGyrP//WVcN1wTIeUHh+0cztZ6VQYebc8Y/XcaLct/tbt
xzK5kCSdU1P5XJTEnECQ2qBsc+K/fx4VmxOtdKFhYsqbbdJt4X81d+k+vr90HP2+LmjMmuQWGqEI
k9yz00gUfM+FOeSTJjZIs9CwespsXsgkfszNfr8wqGBclbYMlRBS9rONlYBIzn0J4dRMAA1nO+UE
iNuwMXaZU2mqN0CX+BjBS3yI0onpboqalc8CNWfn4QWRzbukmOM2aMbYMH38Hic4KqgaKySlLRpp
M1TT7+BQhUXLvVTvmsHstgP2/a89SKenLYAeiABdbRsjtL3SFnPamGYlDgkJwrNu4nDNkkIBlOed
W3FENPPTCPDTb0BWrEeh01eB1tRad0vm1BvXSkLoPtlKwo3RlRYeCECxeGLRY2tjFHemaPaRsgnx
4/9UmEAt+HKn+rdM2HN9aa7179GD6lAIViMcA8s+T2PyPMvsisBeB7SKA8s3Xtwb1y891Mq76qH0
L00aO8sK161GtcqlkDKg2+DP90szzsSYYovly2AIwBt8bT+dCgycLQ8vpa28Vi6YwPweVCiFV5cU
MBAd442z6w3VVE8Kh50zH6QctqaaBRkGfzF+zp+S8ZLV5+/7wVFXZzoSQsp1vPTePx2KmjbTes2v
ps/5cmrCPY3LC3DO7w/EJRDSaWSBaxF/9kBlbA5I1zS/djuwz2WfdbeW/U2L/7bFo1zmzZ/j1Vm+
uX4vR13zWwohC9Pe87ohigU8BpM5Kxt5FZ3SoPLVw0BNavpZoAQXLb51XtC7rc4SxKISVMIAVEBo
8v4FwtGwmRgA0n90dhht7ywGmBpHMmmf5PEtrvxXuNQfHULfgVP/PyFPq9XWf0aeQPHyb7+iTetf
/8c9FOciFA2AlEhgcLb7F9yk8L/+4kShelQ5VYwfgoef9qGKZv8lyA5sUPKfP/gP4GRaf4F1cq5i
AycQJ9j/1eCqM42Opa4WSyo4GA5LNrejn1XN9LHUzs705WRNhddPr7nzspKRK0hRY/Nc5VACw6ei
v5AAnRXrlhBI+1Gw4GJC88oFTX2/MF36Cssg3H6vHqn2dsVOv12hp3wTb8LLUXJd5v9sg/VqePAQ
IZn0xXEH/vX+avpiY5RVhv1+vhdH+ZxvFV8/0A32li9rVXlJT/dDq3J2PXA2hDo2Pshc9CyotJYZ
6c5YugeShn6j+tOV5eO5/CLu6CNDI8Zdn2kT/nQhGzpDJSyyVnUF9khVdJU15Zx/TI5fQbOsO6zO
yPKwbMNddFqL2uyQ4N3iSx9m6du2Z7P++9FnZ3ZVgO+sbjxwXaw1+I7Et/cvFxIQCZqedztJBlD7
1/3G3FbHlHdsnOCNDpofPdXf+bdf3rt38YZZg3dVACazuYT9rYvml9f+405w5MFLFKSJ9PPstdtp
pJvNaPf7ZI6tv+M+xA4mp+b6uxvbBTCI7qIZ0OhsLk05XzOmswsT2m2yeTat/VsamuRZqlESmQd9
Z2x7VrO2U3aXsc332cWPN41lp00aavIfzsP3b9qi+pJGGdmHrrqV3Xd3uLR+zvbJ+gJ/vYB99ikT
jGdgJSrWoQuWrfDHXRrQ9tkvjPYerstdcwH1Wb/H2Wtz8R7FR8nk9fHn++eJXD10enuxD+iJN53Q
NniA+gDUF474S5c5WxZ1FC0tnFr7YMGuzqOnjj/M/vMvMf/u7a5/HWzxb9Yemw8Fq4mlrameAzvF
MGUxHAn7IJhT1KMUtpbscwmUOzXZ3in64M+XO4/bfCqca6mQHZ0pGkS4s1LBke0iq4hBDiveWW6L
XQ92O+yioL/w9n5UN++/Eu0SzJcQqeJH91sSVhlVCfxBqIZ+ebA27Sa9w67TV5lkdVdcjQFl8ufi
IbxxL6Sav0UzDgfG5BnaGljAfM7LrhZT67nLidoyCHd4+sAVxtrRE8EYGJhY+0yCP5XXF1Pq99Xr
ustMcF0ORSBegul53VzHgxGFKm+222LBdxN+R6lzHR1Rfe4gU9SWZ9A1UHgTF77ob8sUpToSfSyu
aM+sKf373RBGVgMyyOOuoPLyaJ6a6/CQ+PZuPKhbg4NxPtmvF675W0ThZCQJhZNnGvYKd7y/5lLI
uC1sp9/nV0iB/3a39IJ8BGv0SfJjfHSD6sJTnm8TUFb2OWawa6ChnD47iWPTzJLcGafD/5B2XU1y
28z2F7GKObwyzXDCzibtrvTCklYSc8789fdg9dkiMbwDy66yyw+u2h6AjUaj+/Q5YQwFlCcxBu7p
Uxc5UCRk+C39GX9ZQmMOdz+5EqjtlICt7QqhGz2lATlQeFAF0RT4vZB8u72H9BbSdsjvWFR00WBO
wV0BO8HwCfRbJuc/3jZANZRU9ClRNuZRgUftwUCnm8qVmgT0alzXDbjVe1t7Qoto33zKLM2K3RZS
i2a5bx3JSvckpeg/T3uWBMLWTi7tkyfUYoUduZH0vh88PXxNqlOmX8p0XwmMPGLLM5ZWKFdEKACZ
SQEr4Gg5AitThwLGUUezV3VTTx5u7+n61fe/LRXQawBJk4CJeCp6+hjt7vO6Hjxgxm2/sor4HZDp
NDr34yFNvNvGyC9fBtCP77cwJq73Tx5jJU4BSvJCAesB38S5E+uffRYc21HuzFzxZwcldvkJFGra
7rZtOqjQtqnzFs9VovcSbA8xukbZVyXWzDZsGWdt89vhJQHFCkRq4FLWK/R5PytxuWJmJgUrI5BT
LzmQP5g9UZm30dZxUxamqOPmNwjNGWh1PMSPQ2Ni8vKMYU+XPB5EM7INu2P4JVX9+8tXfi+OOn5a
j6A8B7A4Hfzd7KGKjrZU+li47LuWal5f26KOWuAH8dBWsIXJzov/pbd5p7+0bvIVxVS72oEZdQcZ
J2NH8Kw2d/gnrbhtb/29XOocCrFfAbiLnyD5lwIkywhpKhAtgv7MgfIgADRJSl5uO+nVTf/LS/+2
qVB5J3j3yxgsIIM3XmaSZQC27AK5lzmtGXmii62+dEdmcYT4/vW5/G2VCgIJAAmV0sCq+FB6mQMy
u0Ns+8/QC+9sUOzuBoFx+V2lUnjTC2gbCwo4ulGzlilXUvg0jwQMzHq12zjzG3dRX6R9cDAsiDRN
7yStyez6U2AXr3+8wWvDlF+p6lQ3fFYBugaG4J1sKfvqgFoXBIi4c/mVO7QW5zFfwdf7uzZKeVLU
NEkuQafb6w48dHq6XXDgLNksTgAZoP7EKk1StTVyeFb2aC+Swh5xncMiB4toYIVW+kRKofqFPH2n
o3B/e1OvD8raHOU+Epjd0D7Gx4y9GuiJbFc7lSfvmVADcj2s3XRth7o+jKkp0EGEHSiPesMP4JGt
xJtO4j502BGILsxcbSJ1YUxqIRTDDGv6Wd9l6IgniK7pHakd/ANrDBdRSLRfpBYAVqatTtY2v/f2
bOMwPGSWvyfRPHpj99+vb0OylRppfeCVDhn5tbmkTzuFk3psJeeU6cOg71WNkVlsxLK1Deqo+UXe
xXmFAbXGmZz8Hqwh34oz52hWcfLfRBNynJjasm+7IvndVy6CNBdpIirzALet14VwAwSwIUG2JJ8w
fLNXZK8wfspBZnLc421T2w6ysEWtrxmiOjLAlOBxe1wFLhi2Xd0b7o1d7oQPksewtukgC2tUDJn5
BLD3HtYk5L3ZY2jFtnzfuBBk7R3JmfaYdWRYJMf2ei9Rm0TvV8brgUowEg5oJb+fWi/01EO3070I
8So2Eztl1yU3jzZQiH/Zor4bhhnlnuuF1lPP9Ulxm1200750Nm+Ti11hOMn27bOwRn05I8TUTC/x
rSdqlrzTD9keIqz7EZdeZnVuklnhnqwzsFnlse0zQaqhaOKgREbnh5wBoAhq3Th3n3obp8KG4rCJ
2mBLviLuvPyu3bHQhkyj1IdsAlELm0jFPJE9/CzuZldxBZRCgQJ8a3VLtMtdaknPDO/Z9NfFSqkv
OqNPVyRQp/PkB8GVX1I7tKH8DFI9Eyg/bC0zH2YZpD4q9L8LMQaFgAcJHyfZC3vhUT0RHKfghAfh
s/iHhftf98NigdSBLGIAm3wNu9o4g+MfcnSwQMn0RI5/9FTtGdtJEr+rw/jbGn2lNz03oLuJ7eSR
e3fwViJNy+3EPQu1uRnW0CFA7UfGADaUVNYhtFC1FsyUmBoeDtxTtJfgKcZX0FPs+SOQRjvGurYO
/sKaRCW8io6KdNZmsIZUBYQLUPq1MTt/AXe42QK8yJAUZK1OonKVUQNhFBdidRNKCEQetMJXA7fS
rsAxYH61rRC6XB1Z/eJWBxfCOKjzX6uzQyv7pDi8mzvBRWMFNfJdaA8hKCERNTP0OemS9dBh6MNX
y84rHHLCEyd4VDSPVOFDu95jnhd8B3cyVCGAykTZjlGj3EooltapffVrzNTzQ9F5bXrCaB04NiB3
oLGuJBI0bq2R2k9M7ftgp8bXq1GWJ1/P3+XueJRtvFMs0dSQvke4nlgXBmtrSehZfMZwbnpegPiI
J+96rzkDmLfDs+jM6tpQ6h+/8nYVzStFl0CyhgbW2o7M+WqLvlLrJS+gTfHKZwjZYpHjK7iAj7Uj
v/Ou7qqvhR06TPfZ3trftqnwCUUNtY8JXTCwZS7/IpigfQAJmAWA8ksDjLjqlmD1sJpX1ubSPcKP
QLpcNRVweIgyiKB9aL3gZcD7U7KDA9hIyr20I60y/1hcwP0g3TPLzFsXxsIuLeOTDDUorXmDPFtI
xhE+xb4d7HqIBKtoSmpeP7KCHcsidUig/qIGE/BTOKLqQ4CkQ78HWtKdLVLH+Afvzu1D+fc3Vanj
kvcgDuB77Kz2VEamfkhd8mZqXOVBswguJnUidhySN8/ob6PUYRlBvADWNizSP5MIC5o9G8VZa7by
O5JUGWwsMVnGdVT4bZH8osXxBPtXrc0ylhmfiDQtKWCUryBI2hXu8Prvbqzfh5TuToAyYaww9/3r
cU1Ed+c9h8f1RDoTB2bpYPMGWVijcjdM8iFxC7C2ClnGbCt74BZPJMfgPrNWtuktuPCBCiDtJnph
NfBOCoaHO8+AAGf/I5fdrmeN3Wzfvwsj1HomTMXJkJsAJ4nz60thoF1zII58II+YMnYY+cWmNy7s
USEVUbuMM9DyIXR3L4Kdugr6ZhCbVu4Sj5S2itZklUM2823APqFTg7k4oAGogBZLeRLJWowc4zBG
KFdi/NgVHVzIDrmowBGvvUQuK4BvNEeA7Phtlb7/x6kD+UubEKuzzZmaaeyVd+htlGb5RJpZraMd
9GP5Un/NH1EgdlmQzc1PC9VVwHzI77gCHYBKSVLKue28LPGH+cJ3lXA/gUUDvyVCgHcSECQ9dUE4
1pcZKC3RBtc3qv6BAtpQK4i17iD7PauzTuECP+5UDEOCKBW1RhAX61QMTMC6G1VZgvHWBpXiDgLq
8Ly+rH8Cqi5KZqqMGDcG/jK7a8UZnQFc9nZshNmu4ZMGHGgQCHoA60UPNLmoMF/1W8d7uWfUcYib
WasaMIugMigflH341LlocSL3rS1mdrF1w+MZj7oIIFMKBjfXYdLomk4vdNhqnNHGQIRgNxZ5szSx
WTqzJVnDU+YOe85lPkA3AjQUvEBlC+gdend0XuMX6RzKbUWS/MEhGY0AAO0ZiFVE6LywmIXCjZWu
7FG5TASyFChywV7o1aI527kduzxq5+cKHXMMkLuindnGPQ90KOtVSD4YdRcBG4AzDzwqhODoPrIk
lkpZCkPn9dB8Pvtn/0G2SC7V75PBCrzq5BfmPwEnbKSoS7sfKInFHei3YK7QNdhNPZJY/BoqBDeT
dzueboTTlRkqgxkJ7wGY9rGzQGRPw16aWe94KH/f3MGPMLNYSZlAKUWVYAL4it7kXyD7B6I2M4FQ
gQlez8N8anacBQKjs/4Gctbu1Jxmp3QglFF5AI8y4xprZ6l8hgug8tEJ+D0xdhZiIRjXbLx6x3Ta
Tc/BEJaG+EkGbMn1vFh3X07DGI8fkDXc9F52p1qpq8am4Wg70RZf42NtcTbr2ti49EWcyb+s0u9v
CfRi4PmZO2/EDJHXJPJ9hakmZ6h0BizoCqfzMeQBbBMGH1FLxHzxen1GF5YGD9Ifj+Pk3tKgnmS2
IMX7AYLHwM51KKvxQ3w3gfYVXK8hGpopxn5ue+/WFmN3BTDNAzgPcPr6J4xiGYM8MQGxK6ZpQLNe
ajxoaUzVYMC5tlwGQRbDErgMZWCc13bEuaiVtkf/BWQvtojUG2KwTp//SHlHH09ZCHoURtzZOJeA
zAAeBEIZIMnoeYmqmBstbrgJjHPfs/gl0x5v79yGm6z+PnWLtuA4SEPNnyAH/ikSMJ77LIqMEtfG
x1mZoD5OCclbkeNhYgY3aSaBAM2PjwWouwfQbf+L1cAJcRcCyYX+4/r7DCWRT0yD2Us4cN8pmamB
UJYbWTMQG9ceKC+AEyNs+wrwRWszst/1YjmHM9TXjDMXKChaKCoERkVH97NvigRC3Vb6jGvEHYg2
mZjveiOx/nypoPon08AYKUV5ff0bwNzXNUMHPg5jFqxWlsxQRY0bael/MkNfP3w8VBhAmkdQJn+W
hQi00rbErExuOfliLR/4hEWE1KIJJPINjDSOgHZLYM4IjsFpthzerneGLbKKhcTlqMsc+Tug57jH
kcfTfqJMYNkmMudAsxIAQuIAdKd7rakA1Jq50SX7dnsXN5PVpUHqmEk8B7XQYRo9AUWY7JEkDmDa
+Zqi1jt4YEmxmfnKRgK6WiJ16kAQnvZBAYtJ3aS7LtE0e4IkrCXNoEJpQqg6yj7GTIfUB6kor19G
FInMBkRx9u2lbwWY5crJt198W2hTV4pQYKuz8r1TLVH/2hf/5ijgZQuMPx6EkFNemwhj0L9JgYjN
NQ584KX8uQz+owlqFXEHKYKhFkbP70GtXpx0MEnHAuN22dyqxTqosAJlL0WMU6xjLJ9n4StwmFn7
H02QWL34Gm3Jg20zxDoUyLmlO6O4n5n5DmsZ1CWpKj2Uiz9smCJoEN9JW8P39Of0OFqyhBYcqRWx
gN0byaUERhFI1pJJUI1OsqaJg4riDIwiNHGD5l6tQ3Az23wM4FvP8IUNCJO0skVvIuhPubiGLfDr
HQIewER4gwyRHajHGhBy5vAyGC+ZETv5dBlAIjfjFprT71zxSRAOPciIxcTlZHviDqM0WeHA7PBu
XVDL3aA+gZH3gz/y7ehNDyW4G3KAjaZ77WF0UEZnFig27nc0JjALCI12ZIB067PljXKMfMAao+4r
D06VbG9g0EaaGLfuxiWxMkPtuhYnhZCIBKOZHTsNdH1vfxyoVn+f2jN1NnroVo6Dl6DLmO35xE2i
3W0TG06KsRXd0JDJYSSARrS3LUonA2hTvRDYqCEAU/53KXkq50OpsbSUtz4K9KtlgQxfQZ2biokV
RAvSFvKKqNl4WgVY95c6OeqsIszGUScq2X9bocIiNHxCASOxgCrOT2GJ2ZvE1IqckYJsXZ4Y8Iba
BVHNIYPQ66BVyr2eg6N6QpUh9/QDGpefAeF2IL3Lu4U97cEPrHi3v9RWzQs2MbOBZw00zuk7JQVn
TBg0ErGJR9spcfx7UmUgSD2klqzH2v+zxN/mqI2EQm+dQPNtAioSgpP3kRPmZrLL0SohDZr4AWyY
2jNjiWTbqCRIltF5xqCdjjzoo+64uAuMZkyyWidaF+C+wywvmphfOGCuVYAGgFhg94S3Kpkri1QW
NMlQbExjfMgKMxbgvfZ/QC2dNIZINmR8LWuze+udyIq8LjJnh0DoWB671ZTCbyDPNwzdGiKdu/dg
bVMbEGJ6ygWYNlPYkxEg3eM/N58Jxlw04y+T4DCRmBsRGTMzmFjD9BgM0/dTrDVDlkAry4Nqrlu6
vvfeAksnmhMQvRLjwJAqGP1hl7aoSAlakhDyKtHsRRMmwtx+PEEiJx2+l/kOOlCM23DTdQn8Sgbr
4MdjZH06hajLhinDCxXaFGjSkK605rTHYKeiboNGlB1+uu24G49wWVHhtdAeBd6GPpo6tGhLY8QX
1FMboq8QGv+cRS9q6IOG05x0jwsMxgt2C3e5Mkkdz6biUV8VYRIgjcks3XEfWfql8GRXJJgXlzmh
s/kJF2ukUsFgTjWISMOgH7+WwwBmwa+if0n6SxxBKBqMvVoNgvL9qDhy6QjJfRNaYuhliutnD0X9
dHvDN+4SyNdhdgYDtBgmoEcJIHjbZSA85j2p2vvtF6G39cZLSwbQYGuTV2ao6ICmbTEoPcy0b7Bw
SA4E2mqctZ1vArzL7C5uuBFQ9jJ0VXAcCVh57be9DlYQo8p4vAFrjJdBk8nFgWSCWzc3D30KApnE
kBkdZVUfE2wgoechg2wLwteQ6HpAl+nl9ifauIhRhIewJQZVUIunr8gY8znGnBe8F/KvWQLFDYwd
885tG1t34soIdQoyzK9EPRSMATfjgYtsrHlf79+lA2CRjvrIMLZxO62MUSeggJ4BPk/Ne6lgg6K+
36HHZwefKjvxL6Kb2YnLasmSn0+FzZVFKmwWud/OJQ+L45xiTnOATsTD7UWxLFAp5pS1eDYUJe9F
4VmQzlHGqGuwvIBy6Tk0grAjXjAoLj88TPU5ZNW+NlLY1SZRZSdDgRTYEJBNAo7C+Kb4vdXgxVXE
pswz0OdbhWVw+ogi4BO4qAUa8ztAZlCGHgBOaAVRcHeKIRJmzl2InE8NczChZmMegGdMVkCNWzeo
ouddjvG0XpTfb3+4rY0Ff4aAPBAjmyhnrGPFCAb4QFJ7HK+U87QgdboGgO5e3/03M9T3q5Vcj1To
fXh8aFhhgebdINvQdmfkB5urwUMZNXsgkjCquF5N7BtCbXD4hkN2zDQk7Wd9cG+vZCvqgQMOdXID
FAhoz65NcH2UaiUoYr1WdRDTTR4zNpC/sWSRkaizDFFbpjQ8FGaJoVzI7HD6rkNkrfMvkshY0Nae
LRdE+f0ETlGwWMNOVGmmDxkFfrpXWBFo04gKcAGoYBDEPwoPi4y8rjkQD08T7/lQ7YGexviojwxP
3oKige7wtw0Sdxc2oBYyID+ceYImANIO2iFnwo6qPome5hCMFOQmMf1rPIuPwr/5VgvT1P2hDmHS
NAqWJ/IeBCRAHmfp/Pd8ZHwq8snpOL5cIeXeiT5C4ESDmXFy+fRuBG+ln1uFuofokCkAFHDb1Vkf
jXjoYkNRfGxnUH3wHnQiMGXpqEqIChSjbrcZC5eLog4UJvT0QDawqN4XC2sy8ocyhFa630jSo5pm
pdlqhXGAUOtdAP5EqNqloX17nR9cBdS+AmshQayQIFFBKrleqDakjah3I47aKbZGF+T3sgVSeFt/
EC3AslHSBt5HMQWLP82ZPQF6S1D+hs0C3249IwmRMYhOBABikcStf0iUxUmk1bhGCdQI9OMHTM8/
ZI+qNZu+/T4YZv5SfXCjqm+FGz4wi/kbMWdln9qIbJ7BBR7Dvn4uQ1t9aF7IRgBY8hmCcGdVsqDc
Q97PyevtL7CVgC0Nf1AfL1yNb9VEKgUYzk9kgrDYAXbkSsDGgnLEYqHGNpKVlTGqlzaHvQwRUwir
QfTEDAcz1jLr9no2Ts7KApXwB7pRiJyPdGWOeUghQs1qsEAVeNvI1kwI6F1BeU0CKqpVFBA90qR+
BvsPbjuQDqioqX8JHOAMcLGa/U8yUltaQW6WP5h1cPLzqfOyMkxtIISZ5MAYYLh3hxdCmdJi6jK5
/zDIHkDZmCNYWaM2UxehCdzwsEbmXsgcgXYmQ4gQ9WN0pDe8f2WIukDAONAnSQNDvHAIIe0y1kel
/jblb7e/26YZwqCgAdp1TW4gzooQB2o/49E5QNSV80SjgvpWdWpAxnnb1ObLExIAf9uiQngxdWMk
ycPs+byxD+cW/SPIW6CinyrSDvoKzhDE96OfH9qicnIN97NeWKXvM9K/jROH0VlwSkpAMUgIbeu4
VmhQG8YrfPbU6KUaj1LBQmps7akGBJ4E1g/CRkPdjJwqJ/KkyjAwGJxk6nGjnPmq7z5VPQh2rRA4
CleGjG1rTaMcHNH2FYSdACHl2BSMuo8sPqn0A7QbJdCtBkZxKItS1yAvEualc/ubfMy9UKcHfCjA
WKggdRNEOuWuQClAUtfZa0NIJDvxLNbHXPMr7L2uo1Pri0SGRg8TKHNFjR+ixK3k0ODSg/K1SOLB
4TihdqBIWaRmUBeTI4aD6ttyxc2IlaCU40xw7Raa2cW1+LmUo/7ol10r7KsW4qRcUUKKpfJTaYBK
XKniIFVGAUYKqBnNUFCJwzcAEDMMBnZ5fdDLruvNGIKwszn3YOE1oUAy25reC4Xpt5zvO22k9+88
ZEgBzTP4/Bj2bfqQgdhun/UVTpEac9l7Y1Qx4NxqqX/CJSOeUmhiVeZYZMC2prLcuNkMEcTbG00u
K3qfCfcMgG3I04EXWjtdo0BZDNs/I0r1JxKlOrc7sWfVNnwbnaHfZqg7O5l0aNJo8+wNkuJwqX+C
uiXj+JBfemsl1LU8dkI1JKIwe2UnmFPqQL/JLoZdnQKmI9QMYxt3F5hzNCKwAEEFsHqsty3uuHbo
U3BEhsVzSGS8hZ3cs2BNm1nf0goVmBJh9qeggpUUup6xOkMc6Niop2R0xvK1DFF8DBQbWtisO3Pr
6kJ+BVIW0jq64rDhxFjBXLtGuh+zZJEhCjIrhoaL+Cai4dKzKtYbnw6wrd/2qMhngPZ9mgp1wtv6
a1UPTlqjgKyAEaLwv+upKv/X9VFfT4Acn6LPWN+kkek02zj6XicBPz69YRxuz6pYb71IMN5joEFK
CFno6pyUIYcd0nr2QHvYPtRJGXrjUEqgqFQ7/vvcJXxihoZWGU6ViP6P2wd8w1OXJ4+ehuG6GJw9
EjngUIIKuzuu+6qzGPI2bWBEDXc1mPnwSFifhjFPAfVWcPRCDWJcLdAkkmwqefzpj5aCSSVy1lCA
Bp4MjEeEhXL51MJVlSlQLNQ9OUoyswj03m6jULYb8DsxwiIVrz5MwRbJT1HzUQwqXoEIBC8hFbKf
SOLMLEygOP+nfU3YAEE+wUwCOA31NI3yeqhIFUFGWNvStym05IPskDnl7M3AhF1korcAtqOM9ZAk
e7SIkr+MYgYEdydg88BsrvdwjjUdctapgTwx2PM/YrfmzbSxwleiHQKlQhcU8OkI5IkpsGAJ13uK
9QICq6EqJOgiaD1Xn08rQ2kuBkP3elSDghg6mwLjYFN++GtxEC0C/xbps/Mkri0eSHVfq2XYQQke
dLojFAGL0qxYwLutDUT3EJ0yVCWBOSK/YWEDhOngN/JDA9dMfUJJ12sDpFLgAtfDz7fdfduSBtEn
UKRCsYdaTRuriVGrnOxVRWJWtZUCWavFr0p3uW2Hrgl9bBvSODCWimhQgLl3vSQ/M5peUhX4hGIm
0As8SHZ1xov2XO3APQSYcrhv7gfx462UW8ze6NZXW5in6TVBgR8pKUgtMFgGbez4O8Fic3fpRbeh
PXs3f83e4y8szOGWLwLwDu54VDLwOCQ30uIrZoIw8r2Ar5h27dMstycj/X57V6mg/7GpSwuUt/N9
A610dZJR7ZI8Lp/3k/+uR5/G6GdXfI4g3H7bHF0c+J89EGQgNKGtTVdFFOgF82EaAcb4HujWx7gl
BFsaFPceMBB4YD1vRRLT6UACzwS8BDEf+AGyw4sdnPqGh35yoHsN8CXgr7Am+bXO70FJaorlSRkN
O4GwegfVV761Gv5ngoZU63cgq4sh3n2CYrnZRq2pKU/A7lktLieYQnOTmURt/VB0puHbEqGRpBlY
5mHkhrIWdS81TPWBdK6gEXvggVKHit276mZPAuPgUunMx6cghIO4pKAtQ/iLV1uTqVqtDuB19PoB
nLhImwKg0trRFCpw9WRvjA+/dXzQBjck8OZB8UqlXLkPalHT6tr3AK0WUusXkKM9is/Q5sQSM290
CpvzuOjfeNzSMLXMFgIgIGqRjA8iHZSjzvkHjypEX/4BcRhxJ9rdSMFPg0IZaadS95aSglM/ymPE
KOBvovKLyKp30VWAj6+GNxByDBkbBnj/+qtN6qRCedRQndoebegdkseQDPqO7hTuif4QK+5tfbel
PfoA8ZjtmRTe9/gZ9Sc4SAEKDdW67R0f+0LtG1AnIOQScduj3U3tG7QPMQ3Xp5MDjhAnh5L6HvRu
p/YJzP2vPpg7Mq8hk2mIEf1jYucWwVvzu+ICcXgUeQuHP7Lqt1sbLeBRD6ZqRQBcl45U4POfgzDB
p+zd7E7CFKVv5/v20NmyW4O8GUKkt/dgKzSCzB/vC7CsgsOYrlwP/JgIkDk1yIBcYWrufDQwNzm4
g80//zEekvjR0hqdcM9yyYMwvdE8DhQ+OfYZINQ5MSH97d1e14YD4UUBQg8RKgXgg6Y+7ZjU1TQa
EZaFlyBXHCBCZPKsQsxGEiKQJiw0pEBUC03I9aloB3GQKmUwCPlniEOAap/0oGaMpWycbkEkmoAo
3gCRL1FWMIZVJC1onzwxEmJzzIKvEIhmHIXNleh4h+DSx0TN1XbxQzMMIgBCQ+A7fuByfuYa/Slm
jSaTbIk+ccBCocwGrnl4ORWPK01PWiiP6x4qhvFXVFzqzxBD5e9zDgokGAzRIXisd10dAAagDy+z
1g8sPo2rpeLaQe1MRIUMFW8AJ9cfjQtnGS810feqElrmI4fX5eR0ymNVMEC59Eg06DDXlqgid1XK
ROwpQnl2J7jNo7Bvj9xLcSKTbYSsdb5MeyY46srvKZtUXixzZRbM0Krykp+9jdvcQoM5OCQYhI6e
k/vAKi4QJWc4D91GuFoodTuMPD8KUGL2QWwovAuX6IW7kIHX4NBrpnrpD/6T6Mqn8syChrI+JXUy
MHUwDjG0YVAxCG0uANSNh/6Mi5zqdjC5DpLUrpJdX+RzbePLZaDrgSuD356MmkZn7ZyDTAJ9deff
fUMVtTPIAOFFz1MemmVDqMc+lgXABvmIX8jIsuHU/K6xJ7uwMYHaOf9mhQublK8WqOw3SSr78FXC
4J+C1W1+UKG+V+8Cl4UZ3PxuC2OUkzZQtObFPOG8vuXsstor8Qw/PUtlxrrdyM++FW+oNIxTMiPK
uFr2VMXl2mPcPKdJdZ92w76WoZqmHgGkMjUO2kExhlcYe7ppnJSNMZ6IoQh6Cj+cMslIAHzzJHxG
0YKq2KE+Ti5hYGDOuZMjRi8UdWoRWrS4IVBCWHuogI4L5OL5yWkOHSjaQyvCA6fFyZsdwibH8tGr
MIN7HGzl+PGkcYhRu7W5vqtqqRd6w5v1+lXgALXsq3MrNvbtLdx4LKzMUI4iTpWsJ8gpPIB1LKj/
JsJg5gYii78LY0b1h2WLCmK5oSd8zge+NxU16O2LXWg8c+rg8BEEKJkJ9dURoDaQCl2Jmg+xzEe+
JyfmBNkDwxQPaMFahOVXUMwRUj0dmH4xv+8y+Re2fAWjyApJfVGVpPVQolArRg6K6I76JfcgAmzG
T/kr4QepTfnEzvloCuWPpG9pj1prhZd+keewx+8Ip2J/JM1eEfDgksn3QP4UfQwIcgsIDKRjGPBY
+6UYVK2UJaPhDbJuJiil6SyX/CBLuzKhkNlIJGSA/lKradUCavd4EDlk4gJUOBb3FBwLk3uaHqrU
7E+EXc23RY+/AGJjKzs85z3fFQ5I4D90noTztP9DIrKPHTYUGRpWkCcHQzp1TspUg6LOYBhe3Oo/
IHYCnrxskE5zPtSMi2Lr4GN6Co8FovdylVdnjZ/k6dQZXu6j31FnphBkb7HEeLdvpYkImFAuVLDJ
GO1ef8aaMxQ/lrrRIWrRuZvsJJTZMpcVNTe9BRhnKJkhGQU15dpMJ0Fej8fkv5cV6fOA3ooYj4yo
Qg/E/fo0CxuUu2iDPIS5JhjeNJT2hFbooA12U4uHxK8v4ECySnXI7VqcrbIY933UOskIuVaprD5H
4luddneT9mOMMTYwA4Jd6F4o4hEo991BwGzP7XB7FZRImgOZMKJMhuyDfs9wUh6mKTchKE2NE0jH
uH/Jxdw2WD20Kyei7JD/v0inJH8E31s0Y/AxeZqT89DtgNS/vRTiIatTSpkgS12ZCNRJVAosJRN2
oaZ8RuXEqfvEkvp4J7bzQyewuICuVoWQTjTksG8iyuwKdSeKWjX5XB4iG42+xJzdiXcdM03bCt1L
G9RB7+twCoMKZaX50jmSK+37IzQRn6Ah5/D71Aq+3d7FjQMC8D9EUVD3gWYd7RB55SfzAFEYcGQI
TsHzF4yju7dNbFU8ULRC8AJ5EtAsdEGwF6ZUzFodY0YPRmeSCyK0UYAowZuKmcxHNpb9OpsnctIy
1gUfwV1hUJeEHkslp9bl6GQv+k6yUX2+ryHCJziJzR6q2kgrZPQ1ke1CL9tAl59yxNGAaIEvG56a
qY9Sw731/fOMyymHhHGnMKnGNnJOGXVcDItoGN4X6YKn4bdZWqcxsr4T4d8S9tKdspsx28pmUdnc
x6UtKkp3SarWKcjlP8pnBOYHttt9BMb+Fm+GYn/bT65OF7A/kEwE1QdG1ID9oGJ1bXSlIKMzjMmm
n0mSmHr/xOE//80IFaxrvZPwlIURybgMHQgBwqeCCVe9jrLrlVDRb9LjIQ+DscTAFJhmvwknbJyr
OQP4JkGcYo4/wkPM1DW6ckNq+2g39EGILsQw2s04V3PoKaCOAJtnqkD/uWScada3Ij9mEXz5vssU
cN6Vnpjs1fiYQWGgZ4xz0LOKqDmsd5FyvkEEvk4t8KliL9rnnmhBvuHSceZ037nGA6mwcIpVvbKS
Z9Y+ksxlsbQ8CeZgJvvYyg433Bf+Pc+BvqG3Rpbwz1XsxfAp6tIKQLzAKFzp/oixXKGfMdcogU/u
VJlqazA+03XohVigAOiFAuo69NuvUtmYT9PRRzVOPRcvAdij+736HHjBM3mi6ncsjPv1igi6nkep
GXkjr9KVt3xuC1FIRbQpBjwYf3RtxVjQtd+tDVA3MHgC4wjzncCr5CAWqHa8eBJjhg16pvOj2LVc
BXUFZ1WSVgKPSknqkXYSlA4BQHutA/DJiSA5HvYRb7askfXNWuLSKhX+xESOqnxSfI8Lza4mj8X/
EdkhBe/e1ScOZKrNK2voYsND1jtKBcRxhJhBK2FHU5AqA8vtjPv5MULXDGfrguaWczv+frgAnbYt
l0nFxhHQQrlKsMzhIH6B0rwK/HyOLgjYnAOTNEP4C3eedxq4QIdjevjjBwEygqV5dX26G39Sir6q
4aHFfR4/+DKjlL8RtdYGqMgYRKqQAH2Cz7iXDyLYTX9dm5pTYr7b1k3Rrs+BO9/f3tbroLW2SsXK
xCgKWYCquMfL0y4fZM9HzcqaMA0QqL2nzOiJ3zbIOulUlMziPDGaMiYHMQAOz1E5RvhnnHS64wmW
kSgdMJXm9dO9mByrtLdEiVnAI4ngDW+kedOTIdegFoqARe6Y7lxg5pY7ExAcCzdOPsAtQ3RMqXM+
GSLD9xLl2GWoCAHayslmMl7K8r5ivY1Ym0fFkjEKslSJMlS6eoBZK2fm9N3Maq5ePeHJAwyFTxQk
EO+v8rUS/eg4GoXA5Q9QCwDmfnCNQ71jYVWu8TmUHSpCQU7QyAoFxfLh4NdmfhqIPp4VfFHt4U2w
6jvd1PCOUKwUcoYc6y4g34X+bstFUuFK5TmtjHoxcGNQ65NJH5IDS3cVuuLJE4uGkrWjVHAS6r4B
izF2lHhj6rbQ/SNNYRZ4Zcs7kBfI+Gwg5MGbdh0DRbkJpxmk814ZPvK5LWU/28S5HR6uK4IfH+23
DcrfZ7meGt3AR1PM4mWAyNm8T4/arvqeuKzlbN6cy/VQ3q7laMNBcjJw32Cpacwcs0G9CfERiGS8
EOwCqx3G2kDKI4ciHJsw4nyvxSkWQvwjmsNsM7aQ/Oxr1/u9hZTrDZyOkT1RIA0b/YFom3CWiokn
yLLaAOTvWK22zUxguY2U9/k8l1Q+Nwdu6KXPCZShCLkyIEo7xWp3/wIAQnkIdVFOclcFqQIvjCRu
pyiFhX/PeFcwLiryq2/tInUzckYmVhJptWWhpQ+1nWOeS6w+i8bn//i5qBuxE6thKHiU1tQv9al0
k4cCbDKJp7/VYD1mbx/jcyHdXp/ioZ+UEVCewAVK3U3vxQbZEwhkMcPKVZYKURMWYmczL1701ekO
FKdXYPkvNHyxlxYQVrwm1Pv5UUeX1K3vQH9kxZ9aFn5t86j97uV/XA6L11hUBGnFl/h8rcBZY3DU
ssKauafb324rmVlWRSlX1EG0r6B7AcBAo5myaskRyws3l4HpJg3U6WSinwq5vAhpb5lDPbQ2hmOW
qWbTB0963Tq3F7KZXUP/7G87VNj19VqqygnYO+ESP5M2NufMu/JYv8peiSnnwiOMUYrNHSVvOIqP
t61vXF+A46ARStB/gqhSR01UB2UYwkz9AFf/RdbMvr42TvTKDHXQpiCUMAJbqp7gV8dKyAUzyHin
E/LD3GqVeXtNW/n80hqNm+mACeC1hNeAnlIPaYnLJXho9/neOCuH1Ml38t384x8ALhh7qVEOo/hD
lldNlbspUoFS3fm2ZvX7HtAZk0jCZE/NKbDEY7oLvql30f+RdiXLdeNA8osYQRJcr9zeql2yJF8Y
ttvmvu/8+kmoZ1oUhHlwu692hOqBKBQKVVmZz4JFc54THxbNuJFiNu0yxqXxJkmYB8XPvnOBlJdR
RaUw+QqTzfUVIEpTKBSl4UWZD7bZ25wstZ6NC8XUIGnFGzgNtFvb19ArJT4ESh9EdUfRp2Zu8zAC
rlTWAMgzwaQfk87JIcRjo/Te544u/UzD0J2J0K/eGHaYiwnDfagA2SiY2Bi1+Bi/5UTNJnTAsM4u
LW7nKC7PmTpNECedK7N10NFCs3E15xTjXM0SKU5VzNljksyr5IMpLjxGs0xuMM+n1o5hmcXXMK9z
aA9q8kgHspY0dTM5kV7S2R4wxZQV4U2KSGdBl62v/GxSItmxa0MFTyTQLwBf9uVsBTFVkTvl8Tr5
i2rOiStlRAVNeVRLAC9bSeJ3xtDdDfOQPCx6ZOsHSc1bzTF7oBMcO1WyymtAdt44GsnMvayaSX1S
ewz+GVUhpa5l5TIa0GlnlK5Um+q9EWv2aZgMC02iSkocc9bN2u9M1VScSZ3tn9oiraljQMi1uh6K
qLCdulLWOzO05f0steZ51dHEcIoiI76epjo5SpE1YMjRaAsfqnRt461SStrbamhb68aUK/3eWDrp
51wMxm0cq9btCu4lGW06RYe6Yt8OXmqBIcSLyIgyfpVoJdgqkYrtrLoyf2Z2QVYn6gby1EYZMG1K
P9lX2mI1IPcmJkZmi2E9yYks3a1JjliLn5u7azMAW0sGuXxJC0M6tBLghj5Jh/AaVtQf4zSSB2My
jvpcqqaTQyx7drNGbcAwU6/FjT0NVuGMaj+fImPOvqxpDxI50iotBlllCACodvUzWWawMoeddVga
FCzrgk60Gn3iq5mqHwxUmP4ycziQQ5Iof5RIYuIFmgOrnrdD9KxEEqS4q25RQiy36rWAzKuFkKPK
y8sY2sV1PnVW4vZhpe+XPMKQP7ovqdNYCUrNfZrnh3pMuyslzYxz3RaZN2CCvgoKXZbyYGraSHJm
JWkHZ7b05ntnLfVdXYK2XBqk5kWLVMwYEauLa7CJEnKu4gxM6XlnK14oLf25WyRcZoOiJq4+dTmy
qja0dxJEp3BnS3l6KJcWLGjgWcn+Siy1/r6aufxyOTByEoUPZ5ZJFPRBQkOkAWg5IyEeoeFo+VUx
7i4b4ZQKPhhhrlEdTGCSFPeoIFXJjiTFk0bWoIlXxyRVYCualywinmveEwqYUILRMpBpQyCPeWus
dZQmRdWWwfoD9faXxqWyhsXZdAeP8o+B2fI3Jl/oLfIpAm6MMhFwnJNp6iOdFhDKWwNxvsEw2wu9
YGQnzQAKF7youLtnQaASmFAQadrMrWZ0Wdi1RmYcqsUNJ0x9GaIJLO69ubHA3F2dMatmV2AYIWm+
W5abL39lleUaOI/VLEhMRKaYW0stSN5DlApZUHuXmK8xONBDM3cy/VusC4qLnOQVZJF0Ro9A/0PX
GeeIzC7uiipOAl3+XtWPFeJ3/u2yz4tMMK6wyPEcrzou/brdk/Q+VV6NRgDW5aaNb1zcCMKf8XPV
YiQtiPAMmGicqkIIt7LTZH5dJVHXhbs1NlJ9YKCp9iuzGKsGBVepw8/Weh/JB0Mbg4XyJOdekyx3
lz8c16c3tuhv2byP+rgOVS2pw0NYfQFjUiX9yZnZ/H0mGJldb3UkbxCM0iewLi6agPdQ9PuZZH5S
pHyIMBx/UCPDMWpkeZkAnyOwwI58FraaZtNKjIOufMlrT52fL+8Az68U2uzSCTSIgND8uANj1aay
XY3GIeqLm2EuDoWSPkczebFz7Q82Y2OKfYuEixUXbY/NKKTnKHnqh//495lHh23XkTyNlXFYVuuh
aLrzYDSHy1+Lm95v18AE4aWs2nxVFOkg79BgbQ/Tjqp4NS/1L+0HMA0ghBWxGfNii2JgGAFzgSBv
YjFgar5WeJVn9qGXvirGVdoGrUhSgedjWxP0/zensFplI1kHnEJU+Xd2lkRO2Wb/jnmGdiVBCYIJ
VXA/URAXE1WieUmtpqokkFxili59zaR9hbZ7+UOwQVx/3thhIoq8IOmUFdgZgxhI8ZbKK/uKB5UI
HyxfMUQdaQ1BKFtJfYtNBrbLYwKNvcp12HaVfWhXchPrV9liuMZ8zNsjVGfc3KidSYcgIa7sssl3
l9fMK5t8+LbMGTYVOQe428aY4H72NBey6ijqvkT74jh+X+8o9goSvi5tN1ACiFKEluPV8tCmh4YY
hknBt83eGPmoFWudgeZHvqu+aS7xlH2002F4wStfXOrlr3djj9ljko/FQsZGApVWte8x8KcH7Vn2
zVN6I9/mwLhCVC95hDzTKfIqX9SD5XrYxjqz1eEMoZo86o1D1weTdj2MzwlN+kVTVbwexIevyuzq
VDdmWplyFHR+cl+gsa3skluowtFKpXvZg0Q7yN4yREm6ujJm6aAZyUOEScO+IicokFwDlXruZs2v
6yc8BHdxkrmanrr1aHmaKSKe/AzYQpBQMddtaegxY9iXCUTgMI4mQ7dGALZkN3+lxL7FGSKUaI6F
16I2iNAakxiiDDetak1Gf/2xBjY6FLHXBcmj4tbH3yg/8+L4dm1MAEwiuYgbAm6jzsfabksv8pMn
04f4OkD0sLejI1eCbeXbxBwEKppgRWJv3NTO5NzuFEAXF7fFJDMajyZGZ7JddpZtCOY0OCT/Wpvt
LdT/LSuggubv03j+KM36Wi8LsANgqfj9QirXabd2mIMYpVmrdhgLpCDss+oSjK/9GLz6mtJ6T44I
MsB9ZG7NMecxHFO9m5DnHeJCBqu31o+zT3KFvIK3tj60aZ6gUSKZ6uoYKIF1oDgxGjWYC1ImgaJ1
6lU8rP2DmUBKLZV1yThFyUgq//KWc3ccU7kyiL0wnsWyQWhlStJ5NcKD3UwOeKVRAvSzMfhPRljO
hy5DvUXJgAYo7YMCtpNW83RZYIOXkwCi/H8LsZhkTo6JFQ0mahV2+lUer2bt8fIa+Kd/Y4DJ5CR0
q21rwJdadsbODBrQCoaBvove1BP+KMBCiQLYUAVgW4x1fkyx+kId19bAcibl2IByEs/3wALhrVP+
0o8JlEWFE1f0EmQzEsoIgvk8AOhkjWmwmXk7jyjShYe1xQggoHP66JjqU13/VRLBG4V/Eje2mM1K
53kdY2k03/SQZT8PgKjxQvT/KU4vdG3Bq4se7EtLY7bOrJI0VQo0vFIUZtOmcgZLc1NA6rrySlmu
s1IA5hF9SqYugqEGo4cKJHxxPKmZ3yyFU7cngIgcMxMUK7i3/nbbGEfp1jyVtQht89I81Igi8nBo
7IcC9aUOMM7SUQHJzsYZpUjBgeNGDjqRJL9FbRZ0XhptBf7xBNMBYBcM0awJJ7BxC8LTW5P109Zt
rDCeoneSMQ4S7ob0gBG5F33fZR5lMphAhbp4vSvvKZ/nbn4SN6XoBXvJNOM1o64M3TLh+dlV+mks
UQOfA4P8ypLXy5GF3gOX7DDeYhbmOI8GKNbJmrlFPbvYQjDhokB/OxSnbtrF/x6Ji7Rp81EZn5kj
Y5rqDlvXki9K+gCZpcsr4vr/5u9T19m8D/tm0UJFQfCKlsGxysQzx1sLtMUpJoYkEfaG/thLn49u
48YYAebLqEPTRpWgcYrqVwaZmcvL4W8QyM2Ra0Laga0W4w7vlLhVad5gHWl+QqAcmApJdvgLeTfD
LMTS0NGyiIQnYSY7enalGj8ur4MfKzR0CAAkREONHTkwEnMuyhboguTL4mOi9pg82S45vunS7gS2
6HXxeVvebTE+Zip10jYNgKFWk/hadt1Ju2XyEsuX1AqcY+6y3iaimic/JL3bZPyuTZe1tGSgXaUl
eqiL6ZRJxVVPRJkdf6PezTAbZRjGDP4usAPYTV845WSeBzkVXCFcG+/ZhsnYWFWjSpOowaBwBt0i
JKyNyBnoX/i0QRsL9BBvzk08G7kaU+TudDQoam08Q6oYaL8fte6sRxl6WyCSSrx/PdlJn2wbs0wS
3hatUeYaYk+onTAzgqjqVULeOxqaP61tk18wjmCTZEjlEbgQlHf8KfPluHVqwNgNdEu1q2SAQpL2
OJiZE5X4RxHMlhsvNtaZvevRPc6aFcestkEBsC+1IB0OZX8/qifoFozR/vJR47rKxhyzkUsrZZNR
Z4jm8vRsLvVjuwgfhvQOuvRBmV3T1ijtlcHGab4iL+0tslHwvycHcJ/T/Df6E8ghZr3ek1H6iTfO
KY91ZqwVgMohlMGSG7P09fHu8mfjJ/TvNtjR6kxv5WKMsSbyMHsKalAkQloBe0iuIaLqCMwJklB2
mjJJM1mrUnhF+BTdk5vF/6rvLSipPGaH+J7crS7KFmAjvfoDrPz2U+pMGkNAURRbBp14kJA2yV+H
7qYxOqcdz6uI2VWU17PUoA1gqW2pLsBjAbcTEK9Tg8yd7+RAPo9X8nN4rXuXvyo34m/2kJ6NjZ+A
sKjq64LuoZ07MfpP5WttCGwIHYWJJmm0jCCspfBy0A0fhl3lZu7SeEbkjb7qxcdaRF4k/I5MBKHc
FxVqArB4N1D4NyZIeyc66G/qWEkgem2KviITQVRQI07xiKtAzjVXh1soq69Lv/7bVrEhpAFTnqQm
AIyW1xKwveQ+MgRJB38d6NgCoA91WNb9lskqmnyCN8x66vSgNp0gEiH6WPwsivaF/9cK43M68nUz
pvNS6SG/rVFypOwP9TWttIoQ8vRPfQ6776YYzyPSWGpSHOKOXuBsGRRN1D+Lgu8mGFcjk5EuSgFe
Wg34rzVUPDXEkSWJO5Ze+VOJA3It3/T1LzkUFQH4l/S7ZcbrpCzWoHWPmRptcZN9dqTPOqUGBMMI
KKegSAKTfyu/m2P8r1haa+4jYFKRGTvJBClB7SXGHAf4+JohCJtHSRWsUOSOzCVG2lCb5gqRN11v
4+jUI/GNRNN7Ag9h+efkcK6SdsZHbK0n6BTo9V+XT+3/E4pAxQzWClsB/efHCFvU8WIo0YKRoXYP
nn1nfJhPynWdO9LX9gsBVP5P2iWqCfEODcp2Msr6Hw0aYVWD6wTvubV8NGMpgMSBoykZeEYfLi+N
6xCYSEVRC8PzikFzns3dURrA6dkLgJDTJDnFdNWS2Aknv1JXr2m8cbmpDAEmg+sQG4vs0rIwBPKD
kh10Cl54bhTdT8n95VXxKyY2Bmcoo7WMJOrjsqp2GPKp19BMQ+GQSr0qnn5S/RUinb0fOsRvDQfF
BTfycldgmvtFIQptgvcAGtHsEFsPsiENoMbpjUlm9gwXSBDf+gI9XW+9BrcmNBfJk7yH1GsgylCp
G7KRErhVPGxB+YhyKRNMhlJqFIXy5NghcTrZ11VoFRHDmTvLEayS/qlLpphA0iyjLPfJQFdp7bpr
/ZSXDpSBHhuvUB3zavGoRCLiFxpegcA0rXZdMs1ElH5ChZ7UFTicjuGRdrvsK8tpHXX/G/mqwBab
Hqe6sS7xgMrbBNb86JQcM2jamAAlLyfRNce9Uje7x+bGVZhpprQY45vj0HG3ylUP2UE6ynshISmv
MLG1xZyPptDTcE3QV6PfkLJPk50WlMfIE2b8oi/IBJg1DhvMQcy0bgT9Y8oTlbirW/yVot8kipq8
sUFIf/9zANiwqZuxJjUtlpWedU+/UYLhvgzIMxzTy86zbwUdslWAlR/ErUresd+aZrKUaFSHIiQA
gPVtHBTVzrAbtxm1oLCO+rpPM9TAFUGo4ZsETTkm/W0gOJlmBTDIPYRqI/ppoz0aefvs8DssdPyo
Ar5roFCoBjFz1OehNpp+XcxDWxIXwuQAKo+uDLy5KgTIU7f7fLTfTTFHOyrLSBqrt0Fq+4fqNzv9
ej0qLrD5EMYWDr/xD8E/1tjDraVIoCFUgblwOnNAefz2ytEKQOQlClncaIlLFgLGIKkBwRbWvbll
k1ptoqFE2kWc6Fv1zTg2151b7Jud6TdeE0OFu8Lr8DdIcejp+vRBN4aZvQt7yrBS4S263EGqunUg
KRsUO9sdFyd7xEyhcM6Ul4qRjUFmB9e21dWmQCemAnqnGh9l+fZy+Oc6/bsB1ukzBdNU6BZGgfom
vQ0NOlyoYvUeXpayWQc7i2NpaVTJBB8ugubXHCzz7Khw/f+2FjYKD3WWrwXAKumBTlP3mKamGhii
YVnuWkDNC4g3iHENloupnasxsSa81aLxKao6RwtHEC8IghE3SkClRDZ1sBaD7fqji1d6IUH9CZWd
VP9BKay04iaW/cvfi+tcGxvMMVIbyc5rGS9BjJA+a0kUOyqGEi/b4B7VjQ3mxKSZUq/aiudzKt8O
ud+klaPPO6nwTFnwMuLCIiHo/s8nY84KqaY4inMdUxpXcxDh8Ve4QGKZoMiakD6Vu8F0lt3l1XFH
2zY2WczSqIPkkGT0fALV13jSw9/TVurkKNeASqkOSFt1l4pYCoMgN9y+L/ct/9kEwQbkdxLonvDU
RQeJXld4arvU30VpgMAV30pZG0OtrMYJJArg7833sfba4UuTOCBIuvwpRVZo6N1YSU0CJkoZy7ES
27Wq3TSjbDDsalGLmfv43G4Z82ACBGpaQWmIqatTD5V4WgcD8/Nxdle/ALWZ6FrkBtjNNjGJDMi6
9DKc0bekzeYSt0V0kHbiF+6bp326mjZ2mIBR17bZ2g2+n3xcz3+n8dRODujD5Y0SLYiJGvNY68bQ
vjEs9AfllO105LrtTpS/86PsP6eZnZSG5H1IoCqHvmL2nNaeWd3Of+RyUIQAz50FPkIWD6Ok4dwu
Gj7ZUl4PUZA1mpOqd1mnCmIgt9hLQAIHLneA4NDk++jbeW6mqRFHb4DtyqlvCXgIIBVGXIAK3151
l3dIaI8Juv2krN08wF5+Lr5Rfjv9ng61l/dgkxWSHnBvkc3imLC7Fko7g1IKoGqrmpwmT+9BFb2/
vCJucHi3weKIJvSXu45yYVKK42HeGY2rrGAcll4v2+HeVhs79PW1CUI2KZvBojE1Rl8jUjwb9RQ9
dBToJIuJc2hE+3RiN8aYdGXsIuC0NVBgSK2vHYs37a6JgIlFu+nO6AHciZ6pKvfxuLHIxFhp7ucl
xwzhofilHXOXOGBUDneaj67iqfdtnOTQ0V57p/XlIN/LJ1EsFG0jE3rbIR+kAfW3w5iVuzXaZSik
NECGkenu8j5yg8dmoUzQVXtbm6CmLR2MzvKm8Q6S1I4me//NCBNxo05qG0nD11yGb9HoddPDn7WJ
NpGDLUGVdazFhQWAoPWVXlZlEHrWWbqyd1SyWZTYciP75qsxYQOYzTqdaGLbxaNnmtfrsEvmYwNq
767cm9XJlkTpE3Xxz0cAwspQNaRM1Mw+Ncq0DBJ1CONq9BI84CRX95uz7EHZUEy+wT9w79aYDWvL
ysjNHuwsrUep5lUfd38ASgwUULSz+O3GDSa6ZlGFT1BhswnaUNlhnLcmpuVS8KWM9U2mKY6kHMHu
55bFKAiRImtMNCmzMgbLUi4d0nC5rerhS5KVAQaqByeUFa8obP+y91Nn+LR1m9UxsWRVym41bdib
6vhliAo/0bJDIaMFQipnJD/aeBZY5F40G4tM9OgNNemiHhZlqGCp8ddBc//bkhhvLMlYFLo2oJs+
xZnpa30a7SsTY+IOnRjA1P4aFu6SqsOdVkyzAJzDi414U0JuhRK4fnpVjpbZzW2GmaE+bb/0xWOf
mteSUvmpqovSEd6H3JpibuxcVca0LHDqkl/h1/oAvsKT5Cp3+o4gsJR+gqGlyx+WfjjWVzYGWay2
Kbf1KFEaJqWVvAiMseUXSzNEyxJZYS7vaQCpbyfjPu1wnfbe+KM9INGKHNtNDqiiU1GQ9E70OOI+
J7ZrY84duBDSYSYQeVh2c5CA0EcpnGhX+7TlmB6lswh6wX1ybg0yBw+iBE0Yx1jm+APK1ChCxW8Q
q3qvvi6Kt5xpRtntf+OFIXAbizl/JDQhb1bBbZSH3suhnkEp/HW/9a2bBXRasS9KF3j30XalzHlM
KmWOWlrmy3sbbD+vRHPtGC9r5c5KXmvlZ5iJ9M3pZl1yVOaGiGzTlpQZS1R3ybXqJ0fluvMm7288
ktB1uA5LuQLQB7U1DErg12yyzUKpZohyJyD7uVNexkNzJad+eDYewhtqcHqGkKpyK6wbcAPNxipz
y9dZkSrygDXOkVfi8Fc7/b4DbePwCvmj21BxqkPuozWrC6Ir91WCmSroRlE2GJnt+sZZI6XQ5qMN
mTWwju1NDLHaN0WN+15YOOXJLYER2IQ4LrSB0I1logFm7Y0+jiFXAIodOoH5eBieKPvb7Cpuugcb
yr7difHd/EVuzDLhoDKkbNAGdEpTXMQObXFhLmVHfsV71RF3KLlHEoJk0KsFwReyqI8e1I1q2WA4
Vz5AHYK8jHXRPhWTcKaZV1nDDAwBXz9k3KA4zLiMOdA5ox76qvLdHJCg9OIH7XbdUT544mqn6SQi
QeZFVZwJ2qmnspvwl48Lq2a117N1rcHMJrv9GhToNZtucSAA7YHaQtxv4vW6PlhkNm7I9NGSuw7T
h9BfAWLplJ3mE2qIqO6b4Az0aCuI3C6RYwFJAjD1v74hoeqN+WqMsGJEh4WDyxBcknUq9hQpQDIb
X6UBoiGVYGSFE28+GGGiWx9VvZFGsnKw4DFlJ7nVnO6rXhIddE6EsbBtUMWlggWY+/u4eXMSStk4
zNFRV/C8BI/flXybPa331Zm4KoCQoZs9ixV0OGfhg1XmLMS22ilNCl6gxX5QjFdVE4gccxJs+D9I
CiAhiolCttSbxdmo2WMZHTvpGsKlzmBAU7l7jqsnRfQu4i0FilEQxYLqJkHE/PgBgQYb2ojAlFH8
jNRgir9d9jbeGCFVkQBaHxxz0HVhPGEMV11akzo6KjcFleOBRMZ325cVZ8YADIpEV0WQ70yB+/Hc
QiUaGqygycH4GXPCajkBhZIBPiVzeNbsv3RcbyqKlcOdYHHUvZhLHPKu73YY91ukvB2NeG2CBFym
elDegPkQYjBOfN+iSR7eF98FBrmesTHIeF6mm6q6lm10TCEXTiASHOWxM9evZnRotF3bP0rJnaWe
Oiv2RjBHjcqpbSJwlJ1H5UqSfl7+NVzf2fwYJmlqqz7rsijrgkh5zSCPvOaCjiGv0vzh+zLO07dF
o5AU3xcV7SNBAZi22X4L7MALWNudZBIkkI3J1RQuTYAWR+usXh2kDwXll/66uiEoQevsd24CkVXm
9KFTGaNQFlbBCKKExJFsR/ZLb95Hoz/f63eWk/yVnsorMKpd3jn+qQSlMDEBudBslTFMGmsIq6Xq
AuIscNV7KpKFQvEBsGBoDNp0LFSo7sRLWJA9vBtlHoOrNjVVAWKxow79vfKWdg6UO6pypoKvSn+9
vERuCHg3xoK51LiGrK08o/fSTg6ozRxVilHPfYjCyL9siZtBICsCxgIoARCGMl5qrFO+ljVCXHrO
vlHq3+Rquu2C1YVG1s1wEpJvcKMO5EEoESGgHaxEMIatbUvNNdzg3zBUiJ2z75PzivyIzhPmQjlR
bsx5N/cJo5nGc2FZknQYQHdoyC+xfrLlQ2J61SLoq3IDig7lbOhao9vN3ub9IoFRjqDsEiF22eG5
bASsLNzUC2xi/1hg4mdRKKDKiydU940c6Do1va4QuCx52csWKJTt63A+d98N1UtC0NwYspcojdMl
3+W59Y0hDoYOL1E789r4TxA0wFbaMsUuQP2DZYxR59kyQH9UB5QMYvEVpwGs4AcVp01uRNJYvCeL
hWIvAQ0OLkmbJX9VUklV5wXY3safA1XyDbe9md8opOf7GQGvhnwGWjjLXhPtAC/kbS0zQQBVk3Zs
+l5Bk1LTQdFQBm0P8m9shp/7CnKC/E8mE7eLZYEnA+mNAQAz6QCUlx1YpA6DVVkyVxAGOF1y1NMU
BYx1FmoJhPEtPcwWqy6W6BiT1UvjLy3AohDFsF9b9SZs7mQZpIiCPIdTtvhgkn7szbM+jNZmVhqk
v+nhbxwZBQOK2/LcV9l2aUyEW3tpyAwZx6bzFTyQUq/9Xn7XfUofoDrRjY6Ri8Plr8kLOluLzH2s
5Y2q1ytW1oDYstkprdfot1N9U/aCXJsH3vzwDZmrsG7SNg8HbJsMWJIJyZ1wXx16NwO++A8mLz+Y
YnxfIVEcmpOtHAp78tZR8yqRoAn3dL37INu9rG0jbTUZn82cr5v4Z6WeQR16eWe41/hma1it2Tpa
5DmEhiOer9Fe34fe6OQQK6WdeXS2RZkK77LbWmNS+XYcySSlmFZN34aXoiPG3OjsHmhy/HpngXtW
ZJE++NmknoAPEBwSAPLbMmPRUpM4y5oeDqE+DqnhkOg6bq4kyBNUtxnZlba3JuqpFGXT3K0zQZmB
qocCgXnmLKuFHmlFKVsHrbzOILteGyc5e7m8d7wLFqSh/9hgzrHchHYdo6h7iLLpayXJndMvIqgX
L/Ha2mBObtnS1skyAk0Rg6UidaJp8KZQc4dWBHYQfTHm5Cq1VUe01HcoSOcv8z5vW3fUXv/gk+EJ
qUDHFcVTFh1XL2texCmgppHxgqEvpRJdGzwHB/cTLT1RDVv22piNOi7XLDMP1iw5WXrK6sdhOowg
DCy+xsPtosZu2wIFlX4xLEjseZeXR78R6+yaoWAKBSUh1IcZr9MiUwcPdW4eMK7nZhmUMcrcaezQ
0e3nRgdMrxYMkfBccGuQccEYLNexntUY2JLL7Lqpy9s2JpUoy6BnlF0WRuhUKpMJdjxWUhnNNVNC
BwE569G4K66Lo3kNOryjeewxvCFqZvOWtDVG/39zC0tVZ+L+6NRDkUE+qt1Bn0DkJLxt0glchIoF
oNbMfDUb/A0ZKWpK8zcHDYA2qVdBUnz9rh0irKu5Te+pDr0O5K5/2UF4h2xrmTnOgwFS0bTtgSHv
j/IMTfFH0xA880UmmHOc6NGsViYqkpo0OVmYoNPkjUIqFu4uoVSDoK7YGM1iwnqXy0U/Zll8VHfR
/QzQLkYn7qsX5Ugpk+V9+qT8dfnLcbMm3URfQMWOoenCWgQN75gstM/6A0Ng2T19qhU7FIjS3Mm/
STt1D76+58tG6XZ8cnwg/ZFiy6iKslg2MF6bQ6bBUazGCiQzkBfizekJNAWRKTjJPFMQkyIqppao
KC0NbBu31/sqB9uXaR0IVJAjUrt6NX2x+9BJByV1bK0VvA55FwtI3TGdBa4vxCqaf2/syWuk5E0M
eccm+dXheTZIx8y86xKhth8vIm8NMR2BRB5ySQpBXrHemDfIq0+hV++Tc3EA46kvoeN5ecu4xZit
PcZPck2ZkkFTUYNd3OWLAmWY7OdaOPOCYdLsNkIqKt2GbiFCV/LtqioG3VBnJp84Sm0tnTsSSXiw
nAdULylUUPe7YPC+fWvdh8gTFS64G6hC555OHssozX7cwLaaqqVQAQK3KxQpkV5dq81d0wliJe+c
Q9/sHytMNJlIp/a1mURHqB44zegbmIu8vGG8eGVohgFScmDzgej8uA70NaY1q1H+H6w+mNXFKZrl
rI4iPDv9M+xR3pphXgtygjGGWcWz1WpAM3LOmttcepG1n63uCZM2bqUVQ+e6Dl1kxf7UB9DqcBzD
co1QJI+GUzb2txjHgvBz3SA4guQe2ndFdRdm/bUUFZUXhQAqXv6qvH1DCqShggbR6U+603Ga1fmo
lBBb0O8zTNeLwhX9XOznBMYXfm7bHJXpPEzURSmrGCvUAkm/12W/sbyovymLn9JgeZlIqYTnJsg+
LAyUgj5VZ8t0dj8hEleteeiJSskdVukszU+XP5rABlubG5KpqKQYrcRhjMobYpewhI5UW+fJv472
BjJEBAmAmC0Tq/ro9JZkQbMy7/H55FnzbFtq/GJpKs/o15M29rYHDKSINZ9bWd18QoOJxBMZVG3t
kXyoO/2F4geSnQmZMwWDDkVQCvHFQntMJLamvLLB7vsGEnzJgaKnU4/5SbXfqlPACe4ubx/viG/X
x1yhebjU6hohQzA685cqLfthSQNdfch6msmpQJJOItED4RrpOdxco5ivliYoY1DgifQAWD2i/gqC
VAjLeIWX7/4AkIVnE5j135LXT8/a0JqbYraL+NhVX+pqr9lXoWiakncItiYY15wnTUoNK0XED59n
slfDo9z4lzeKFzy2JpirS+3zzsoMpFXpoT3QxkWC0QrxvBd3c7Z2mKtliJtxgVhrfMTM37F/iI7W
I2iepsDC4Ht9RUpXKB5FXZoNixYlzNQMHfRwLIOqkWqxPppw+T6w/q7HUiILE5kI6Al/Q6Seu1nv
9liAHhmNUF1n2EPzsvgFeuBvkkNVo2w3G9xqwOwA5egVChnzijq0Lmuhqw7tFI052V0E9aZqVHHS
nnTHaJ30VsOwQvJzBv0JUlcQQizAXoEc2E2+04wrd4Xz1Ly0EuU/gIQ0W0cTgvkJpZHNed5bIwiu
teN4yIPY06/DAPxJ+9QHi5fo5HHfHxakyg3a7zA/cV/YVrEOlY48xcocchPuCkymS9cga38CH3Kg
nrXnP5ikwZixrckYlZWNT+QXBRg1K3VsomOlvfQ2RGHIoRsWQaLAKUAa0OmwwdGg0fcwYQ5JR+o+
XzQZtWEfDMVPA8QijOIJgyFuU6JxQQC/h7iQO/VPRWY5Q/94ORZ89uCP5pm8bJWGRJMnqJ8kcxuE
SMVmUrhVJOKGEi2Tfe/U5mhIpdnb0F6wdsRb992E0TE1qACYqEwnExU+Beti67ptJRdz0UxIwAA3
Uepj234vVMHefX4zfvh27DGs5b6Qi7qFS/agk82T2rGMKnGq2Q6AH3HSQjR4xV0UqMDpexhlJ7Z8
10OzKJSkCmVje/zRFMlZDfsrI7u77BKfXzZY1sYKcz1UdmSNdaNDlG6ZnZZ4o/m4ZF8LEWG8aDGM
49eloa8pcH+gCxsCW6v9qAG3xdofLq/mcyb+cTWMg0fTXBOIvuM+XepvRQyIwDwJzpDgg7EIJ23W
ytlYDAzwh34x75eIOIW8YH7A/5OlQC0CeT9Y9lnUojznnZSPsFNYD62WuJYhwPHyFwJRQEzbUbUS
JqjrsREWcqmgA5eek8l0yrFwrOVhFl1g3IMD2tP/s8NkimUlVUpV4eBM9sP3XumdrPPy6fXy1+Lc
GHTn360wuaGVYeuTDAw/mIiVHiigDmxJpmOcwwETv5EbfhePin3OgWETyAnIfKEIYatM9raO+UhK
mhDU1pMBAcTloZwjJ5pfZnCfJSJ5GQ6mHe8YyGmjNGzQTjuzRE2drDDXcIaiL9LDrIJXgQrxTq/Q
HXSL2/bLCtVKSUgbyts+DRe/hSABJom3X7VJupswKaS+hqrNauf5bo3XYp93S3WctM7YJ2NmBqbV
iwpZvHO8NcpEpRh1H12f8/iY9IObaoVrPF/2F+6qNm9CGq82q5rXqm3HqsMNJd+NCpR4o32fr25j
7c1Y8Pzkhb7t85NZixIS8J3+D2nf1WQnrkb7i6giSIBegR07u5PdL5SjAIEECET49Xdx5t7jNrOr
qeNbNW+eam0JhS+sAFPBE2NdBF1G3n42W6XuC0WQP3Pc1f0qgUmePavAgs3ZTarpFR/IEPtaO4e+
7/dVjhqnncmoInDWQWl0o8C5NcfVvUtD0GWgWgS4vHrK8l3WfvO3QAoXt8TvL8ZWNdSudO0igDPH
WQc6FtmL7b18vCU25rB2qx8EAiGEEeMeRpxxnx8rRWMJz9OPR9maxurW1XlX5k2HQ1y4WZTL53re
GOBCIoatgOB5CTQB7l/HDcoIt5s1qkVlmJ3QoXuy9XALDmYGvd3ua2kLdALhOsSrx7rsHto8j73O
Q2IxbnWy/p01/PlDVhufwXBVpAi3wVtc+FMZqAz+U3fudv7ePrKT2YIGXvyA7ya+OgNd7zj/lMmy
4SqAnWn/4NUbqJVLb+b7tV3v80C4c1kShp4jPHyVy+sja0LcG5nzzZBg2n+8WS6Anf5YwnWw4eXG
92sNNV4y7mB57h8oTGHSe/s+/eGUif0IrD9gLEBZxfPjx0NfettgXohWDPJrB3XNPy/IuRhca2TI
OqlBUDiMALV9HrpdS4eo8r9Z9dZmubiy78ZbfTyHVrU9L4a1bhDrnbhl+2wPpo889vtu11+TvTlk
EAihTx9P8/JpQYNrqa06aHitohM3GCiMmTNcnL+GuH9xkiYer6Z7DcoG4Egs2VLIvnj+3423/Pu7
h8ciCyiYYbwyhTJZE3kggn48pUvHAE15tpRFFg+31ZeTldLwNMCxC5xrX7wU8oqNG6t2aRLvh1h9
LMZMTgcb25J1TuTCryj0N4iel0fwvaXoAabHeuNrIkbuTNgO2vQxGJ6R2uL5X1wmZOD/KTGgrbM6
ypNKa6oavJgs7xPlZJEFywSnP/7Fx/g9yhrAB69rO5XADZwDyeOei6ic7+YttZZLZ4e+G2RVa66C
wmk6bPFTqY9Fe6DTzSBilv/PvW4kCu9GWb1caaYJLX2onY/khIZAZh07uXHfXfzqIWpctodPj3Dz
z8NRhpUCOwuXjgFHYMpN5MrTX3yPdyMsS/nu+KWaUyeFT/RpHJrYHZ/D/jjCIe3jQS7dnQtSFzBg
aM0AEvznILlnTWm1VK9S15wrNRxsOsUZHU+BAEKlcB/J7Ow+HvLibn435Go3a5Z2BB7XIA9Pryq8
D40fC7JVlru4z34P8q/NnDcIZVssXjnlD2ZiSaPmHkbeYdyxv2DwYrtB04uEqLx7IVv2yvsvFfq1
U7Rwp+72QZOIr/ZO42auj9Mdu8HOGHduZEfb+vcXI2kKCqtru4ul7rp2BQP32YOsEgI02o5RbcPi
Tg0m6qxsZ4sqDkp6qxeP7Ly8DTfNli+mse9HXx3lTjHgtSWWmBzELewSjwrkBgAGIEuz1HaHaKuV
vmyMP4voyzL/nu7qVAdpn2fNGC5F7QIuIV3xCu9IEueiknE2h+FhqkS9A0ng1djNRoxx6bgjs8Tg
gCyisL0+jI2xrcbyFj7fdJWLNlZZ8RflrfdDrB5Db867IJPIXvvWC3fpKGWEYraJyJjiXWnrrYbO
paP/frzV0e+6YurnCQVeVf7KchgIwSm7TPr8aiis3Sb8aGu01am3y7yH7KEFO1HDxZ4VtYmlnwWf
+hmYT9iImZ22gwbIwnyr4noBe+wDkPTfb7cmqVSuYHlL5dLuWSTEu6MFQdzlSFrJFqD60t32fqjV
mdBOT9XUYpt45sryrmtdRrreuLIvHrz3g6zOgVOWaprMQq84OPvOxD1AVuME5v4Y65N7ZaeJft1i
mW9NbBV7jpbMaC/T4JQtYdSYpP2rY/3/nbF10cgK9dwFlpr2pVdEvcb2t/7m7Xm/dMs0393UtQLm
IgXG6ZzahxaKosVzv4WA2Nxuq6uipbMICMFSLVRn8x8IHDxO/yNo/b93tv/c2asrI0gz8w9GRliv
bNj76S5nV72zzxsgF4Mty5qtPbC6MJTDip7YM/Ksudy12RBL+uRulYcuDrJ4hiOTw/u9BhCGqrFa
R8/ZGZJSt10H7mqoXtKh2zpElwIEwMGgW4AxYE63qtFkGt7CYQABU9gmnXQMgqdqosXOeQE+eDuN
iseeAdT3F1BPfLN3A6+uCNLpPJQD+HlN5V03pto3Tnssyu//e5D1fpTVHdH0sg/9fFEpNNEATZFO
TlHWlVuruPyZ9ZOMKi8NgxCdwn8p7tVD05UOA9Sd3GiIMnjgKXi38KkBy4hvqs5c7NWBRxX4qK2B
brzuMwSZaUeb4CLPTiGq5uog4nYH7haYo3xTXerii+97QDUHiDqgB/TnVaHysvWzEnjBqr6Vwxuf
P338hS5tQEwDujgsCEAKXz2IrWECXR/NzzK8g4kLTz85iySwYNHH41yax7tx1ulpN6CT3M9y3s/e
jwleWi7biFsundj3A6w2NCtm0KOhQneuWUGjesqbKIDwve62dI62ZrL6Iv0QCIzkAz1HPhmoAW3J
KVwsYaG4AjwvcwkUw1d3QtCDgVB7Mj2JKVo8wO3YhW6EvjFXwS644ffer0WVfTuwvdgueT/wagln
FLbmIsQS6l2dJSPo++JQ/KKf+GmOnV21d6Gf1r/+TX3n/air9XSaWae972TnsPpZdF/VVqBycYej
aLE4BhM7XOdgwEFqI2G7ePI0jcRkIp7LqHfvSbCxAy9GRAupE9g5HyF6sIpOTFZaXLg6BRFhgLcj
oC4KmYh3Y3bgnzo7sS837WIvJSPvh1w267tIogvZONk9JvcPKTCE7xLe+E3Zm+UFX1+w74dZBSwL
kJMqBgmzLhRjFADyXVb5pxHe0LwEWT+Vu49vi8tn4N1SrqIXOcxsmEsF2dmDffYh/L7g6WFBtpBH
3X14txRxl+rmFmz54uF+N+4qlOFQo4EX/JSdJftqVffBFsrx4i317u+vghdUnTpnpgABFshzSjbE
3lQc/C3F8ssn+d0w61t9sLVohjw/Wxm+FoqN/1eSyb333Zj0UfDA71ViR3myRXvcOgTriAZXY9MU
FRzI/lFDhPd8pOL2SGA89Y8JbrZR+Lx0vsMArdYQtXcbwuZ/HgFgwJtGtgZcDy6S0OV5lHfpF66H
u8IiW/vy0vd7P9hqX6YuKjq8BsZgOotbb589LRIAVtwGUb0zsP+LJTSuILKzcRwuDwtHAogkAdy1
7lDxtLTT2Q6B3j+pX/ntAKO1/q1I/JP6HPId5AB23TMYZR+PeunQo5xEGXQmwfvwVtdZXpSzrhYS
zTxXLbxD4fTQhtdp6N97PI9d2m0s7qWz93681V2GfmjhWi5CEQuWQzor4nDTx2triGWd312XrnFm
pQsMYT80L3Ni38AqJi6vxnN1Uk8LFnGzxXbxKL6f1WrHwH9HV0PuZgCwhQ92TPfpQ34s9+LQJGWQ
ZLfFUeyLm3Gj9HzpUCy9IeDmAIFEW+rPiU6NNGWlwWtNPfuBwlMbGqWPlqliZ+zjv9kmv4davd/N
MBa1xQFdE7kGN5w211mX7uxyvuc0uMmFk3w83sVv6BE0an0fwMN1mbOydA/RMCzoXOqknkREmq2W
88Wdj04KyEdoC0Gd4s/Vywv4VWVtmp0d4qA+dBggLpmG31T6pdpy9rr40uGE/Xes1YvQcz8DSAW5
i32AKsz0y5yGm2Ifnspv4yKduaseIZJwtS0gf4ER5IOBAXgq8gqbwjLtz0mOqi77yQMXPnzGEzF/
/sdiAEoY3y0RVQCNLuYGWwXxC5Zff466OuQTrYiFcdETuTPA3e7Sw2J2suRQRYqhF2UT87A8TGm8
JRR16RJlsEJcElIXKnCrjep4rTWPRQsdjCI7dH1xRZQ5VE6wgRK7uD+BI4AIFp4kiMn/ua60oaAo
5xU/i5k/zIN46MONQPPi9nw3wmoNS8eweYk1z3ULAtn4TOWDoq/w9Tjq9vXjw3Yp2cXRBrqX2tAO
+ldTgfUgq7VwSIdSCTnzoxMVCb/xDv7e3GxnIBe+EAaDG5wNDz9cXKtzJ90yD6HPh+vZM5HvPmp2
xzY52FuDrA5coKWhborYaHqQ12V48qGRzndwDDv3n71q1778nbkL+iJQRgObEZh0NBD+3BTcWaA4
VOXnOTR3Ta+vpaxOGRzLPv5cl+f2e5jVY6Pyya6DzsvOlvvDo3nE1dMkzUZccOFtQbvRRlAAm3nC
2GoBBaGZAx4GBsnUL8XbF63r+lAMfXgyhEOn9uM5XXpBCYA5DgYDc52x1aTAOx3zlhco+N0teQAg
fJ9QdL4f7ouXcbdcUoBihpugoCXLXqU8qPv5BMI5Pi6L9TMD7HI9oAvJz6xOD12nEnQvnwKev1U5
fonnJiEd9niL4lbILxszXm6if42NgAtGj1hmAHT+3C2N13RZqmd6WpJ/7xro4vj78haYnzLe8oi9
cF3Bq+L3WKvV9QzlVVUJXFf1d9F8rrcynkt/3wZ1MgwRBaG7u4pEdCOKYLaxjhLiY5DXLtuN+OPy
dvw9wOpahyBrYYJFzrdOqweXq0NYQFdjbiDrtNWmvni80KBGoXZp6q5bA7kzT6ScMJeOEDfqrW6M
aMVYUszVlHy8B/5zI6z3gA0eB1n+w92wWreJSSd3QTUHgyT/RJNxn577QzPs2G7YB2hx+rF3DMHe
YQc7sY/pLry6rm7y/zzb4K7d9BDD7Z7LmCb18xY++eKKv/tpqxXPlVWWdd6BPOC492Vl7ihqVlHe
W/uMyY1A9uL2CRYDY1Q/Ie+4ehKEaLOJtkuUAk5E8FJ7jx+v88VP+u7vry4zO5s7naU+ske7hLja
NB5G3pTJrLeE9C8FelAp/j2TVU6uHJfARAwzodFAI/usbheFbajCX9uPUQj68kntYaNy+gvYzvtx
131HjXp1WbESB9zNbnNIXntBFUuyEZNsrKO32q5V5XewO8Xs/PGO+Ptc3nF7//GnuhSx/jGT1b6z
nAECLbMFExG2KBnyT3Ni7suEVVGZxt7bGLdf6bP5WW2p6G4OvArpWs18quCLdUpvxoTEAgojg4xl
ENG3BU9Y7qDGkUWDe/x4wht7f33dzFU6ESuU+dnLzEPLTZSzYSu+W376v66Z37tyHZgEbsWyokLE
YJ+LHxUsWzowENM7B/qC9eGv6mt/fMLVazOroOunHN63oh0+t7lzn/MtANnlVQsZ9ekieLk2/+h6
KxV+VuRn4/LI+Oe0+/zxZ7l4/aHT9P8GWM0h61zAI1pm7yeT9Owxbb86IIKkYisKuHikIInK0GIC
qnRNfataJ/QltTLov0bipW2TOal2C7ql+dxNEVl4yotdy5Y8/sXpvRt2dU8VTVoARYRak5b3TCd0
+sbcQ08PHy/i5TP1e5h1l0NnGfqePmKpRUh9yT2zhKtYwoLj1O/pw5J+DsdBbBQLL6FX0QT476Ku
iW+UzL0ESGNxvlFgo4odfyCn6tqU0WLlXh7a/cfzDOnmkKtrqyycCjz9nJ2acdSwy4IY4zGUXvM9
9ye2V1BBhzSMVVa7QPHqDrac9W03G3xsg1ga4pl2lDUFTMWVYyVdrfxIDY5z5C2uHEKkaSM0xB9d
CRZkNjrDYaxm8dDajrxSsmKfTAqOtHHR1YG9u38F52IIxoHxte8H4YK4OYJtKE1w13U9iSCNbqNv
Jovge2jhTUdaSGPL1F5klNFwnsdFiyIlWkGWkl/MSPmdKMsR5WxZdCcpmxC8rhke5WGbztedFc5P
aZbrI0Ut8Qmj5I++5dHvgoaQI08HdjfV+fDYkKZNdOabO02qSkVtVurvPshvN7prCY867gvg74mD
n5HWgOwgbgfVILUbde94zRxZeMCPU02yG8q6OYH841zCxSudTs3coDSLEB5ryKrPAE/J/WSJDhTB
Od+lDX92i8554m4x70ILmhgRU0ENFVD+mjtAbgfz2CbEEHOdl2rcG+ZUPKI8BZc+lah29QNKakFY
JAM+7alQGTDYQuZ5ZPcQ9ipdCSNx1pgvQavK01i5bR91Y8DvpRnEzgKM7EdJhzZx4A981lPqPoSd
U3/u+sa7G8YZNBRb8D1q+cDViK5LdAlHKCfT6kcLfnNCKh/S8eMoozEDxdJmBWkjq2f63I1i36dF
cKPrQcUV8VqQnmsFFySP8M+UN9Zx1mT+heH8c0B7LyJdIx8c5spIIhv7zCVQl1aBTq1w0L2CoD5J
uqZm8WyMiZp0AJhk5Bo+Zj25LloGYYjJC67rqfR15KLxn0xoIu99xWCXCSmRHbEEts1cn7Sy31jl
8TszKBWnfmHFmgEhT+0G4vR+hRyP1s6BikBGBTRJ9qRMs6i0ifmS0ryLtczHaJYyUGc/z/uj5Xbf
K52Nyex4+qXoGnUVwB7pEWLk42n0DHg8c/Zc2bo+5CF5Ih2gI2QSRYINM+aRbnx5bMWQ7kleFQ8p
nNnjvMhxRAcdwODIfCmkpR/Rv4Z/+ijEDa/LwHmc57kR8Zwy76p1B70DmQ7Qg6o1SdlLP2oL+AX3
OfM/tWlpZNSJ0bqqtFPGbZi7mKdde/f4rNMe4qxZhP6/ecY7XN4z46CDYYvaeXG8QZu9M1kM4eJM
inbHvZa0cTkSqqJmtAg51C6om7OmpV4K8nUeUYMmfxwoZdqbsgRD1XJEtqd9C49I3ZdfhnpSx8LN
q7vcntgOUXyZ+Ew/lVn7pQyyALR8Tz3R1jzNbVodKq3T3SBrcuPgOHzq27l3k2byqhDOKQGBEPqs
xrcGfvaP7pQP5jwJMpp4slr32ziw0qAZYk32VSN8zndyLuC8DUp1AEZVBaSLJwecIkipuhQmT04w
70XVYLvJubbwxNktahis6epbYQiJWlPUUWZA5AuBcLvxZhPeFY6Y9rjOSDza803WlzJxx+ZuIEV+
yio/I5Hy1Ojc28XUPKJbKocbJV3Cr0d/ZPaPeWyYxBZqBu8GogFIQyJjjbZbnGQLzw3oP4BsXA8/
3NyH4xtsbV9gTPAKpj29rr1q/pVmPRR7QlUbJ2Zt5T/1psxutYA2S8lScxB9YyL8OmtHCie8Mdzz
93q2mptG+kVzsvEtjyyzkpKXbdTMY/lA6hIG6JmcYqmJ+4MU3vQi21lCnS9InyyteBlVumqfU9+a
vofTHCCfGEm3R1n8yxBm3e3o2/w7U26GBkM6Pla9QpoRapEgr1U7DX3n01hoE1Vs7H7aQe8DYi+d
g7SEEw34C9czeK7f0wK2P/2kf6U27trBDcRh6jiHZKEPvWC7Rz970CWq71XDY0WqmkZdo8mhSqWI
/NKGvrnTTubkcqt6o0zo86xMeo3rISijognDTw236ee+GqqILf4YkGyIZmMHLwHX9lcPCsyHFPpF
kWe3DRwRwuwoTN5GdaWnJ2DSsyoeBMjr88y/jnXh3jgizK+BSOyghxpMu5rI9kq1umyirCfwa+o7
Tx8GMbc/5RAePXfyk4n4WWL1TRGlgOPFrnSyWzzCBmZAbu9+9rtWnCk2+w8ayDKPTdBfy54f3DpF
9zmdvjYy4K9pXzNoJ+K7JT0gaRH3YX8oFa2/asek3zTcKoIWhoS12rm8e0g7c+wsk3hgKMMwJ4+J
yL9wt71imX3ss+qu8ofEbspXx3kcKIK8cN4PaOMWzNoXqZ84vnMtcrGDbVkihiLOZJHYE0AaLd0V
XXFj92+KW7ep5e576u2oyF94N1/ns38YXZRvrX7xGsOfBSW/L89tOJ+hTB+FIbwDaD7sxgKq1577
iq7OUaMMBVMSv441FfSqydsArhQBSaNcqQeGK3BHe7dS2HvucGVzOV7J2sCZTtF+52tHJyl35X3v
CP409CksOnIqIX4xhuMz4kzv0BR8em1xwpIqaLO7Kte7mVsilnPzoxtcsOuhiRUcAZrnQ0J1i/d5
mFoJ9HzvJ4Zl+QMn5tkymUjQmyyjHA/WWXJfRV5lt1e1CKdjQJr+igIB8iypQZxhON2BKEM6pFPa
2lGpirPrp/lZw0wwaVMxkigILPkTpm3ZwR3SoommLLR3bk79+y5Xaay7nD34yMyOWkHjAyaicyL9
0rmbcDoex8B/g0efs5dUtbFjjMD+oiipRigd4nIX0plfs6AgJ0EHwKsdyfUzT3HbBhnuNjaLst7z
oSV3DiKSCCsGQ8EOCW82WmVsalfcDG1n3XmtY0V9CaoPdwjf0Qaiq5nKyrir6zopqxGepmk6JJbl
lE94v4MX4RZ43bhRwMcbkg3nqcncEo+AO2tEXVb9llmFnuOBGPFI67r9DDFe/p3kQ2ZFuWtwBopU
thp+OUaWt57bePe4u0tQGmZQZWvIql6PYqbPodvzbB8IIgjERas+jNgUKBlPIW+vlcOnxORqP3ez
SOO6ToNkanR71Yd8vkPZU716VfGTuBlz9pkyYBkxNRsransfnuiVM02AgTjzHNekr08+Gb1OJo4i
jQ37VmhJY0nnMewiqWm4G0Q63oSuhumPtkT6FsA3w/sZkiEaB4s/mIEDgKHnsohk6cE4VNBamZg3
cBJwoIb5aeiG6bMu86KN8qb2I9NOwxwzh+tzIVjww5+yqTw5qi9EPLF8LOI6EP6uRSwflzbipyab
syQgSjwKNR081/oxZwHiOdv5yRXDqk0NjqMqu4TRfoLPYT8iNJnCxJQQihmFv5B6enaik5T3LiKg
8X5oJ9tDi7Vz+Q4nqvkmqAuTXD74U5+4tBEBnCDH/MFvCX1G+OGIY15TBtaJJel3EgqQPVNIstqR
XbVTH7NAZfdp6QQ8qhAeCCfMd74A6DAbRfDmeqFlriYC47RIdiKV8TAV9AjFVTi0WUMnIsN1exOy
kgRHSdQ8RyoovO+ZQ2X5RjI1PzNXN7e2K70vracn79hDae8ZYAcP4QbjB9K1wc5A+ssZJwuXYNBE
eIJf2pB+7YMJSigldbudbCr2bHKrSRO7xbUYzY41vXr+kN02VTZGepw0jqpjM/BeFLUfLb81OiKm
Er8mxylIbIPnd1cWVv4E/B7i1MIeQUxhzO7eOE+bKbalsr/6nuley8W+IiqhUgqlUu64hww5Qh9R
e0JCosfG39mT4teBqMJvTTt2XkTBbeVxIYn8OYWN9QSlUOeqADa6PlBfZujys1o3COZV38XjlA0v
maNzjdKf2vWiG/BDGm503JV2Ax+SAZhmODdBEUo2XnCAWlSbuAGYC4h6StxQKJgOO4cFxXgQ2PWw
POtLPA8FjMLOoUvtFlsnh9NqPuI5G/XCxpGaIZsJraqE7Cq8Jr9nYVFaMW5dO1Hp+KIUYS+Zjftx
Cr3OPgYj40PcacjvXHNrmqeDLJ2+SoRXho6OGpnPNrQM+swcqd/5pyJo8oda5GTXuJ441GFevzmD
aPFgDm4ZkToYoAmWIsXQqJrfkFAjQ6udBRTs2ssJpB223xm8k8nddZBDS7yiHrMo7dqwjigiyf4g
C9rrxPUa56flIdxIUw/S002AQzpAnO+MKqtSB1b3KJHY0mgXMYUnb4K2r35SNMcoHmI2nrzGkBNq
T9lXrhyU8QOpelRFC5290qCzGOC2aS7PRtZaHIgGFTwneCAHzsdomm16bEfXvXPzsD/BeGtQ+7bI
2DeRBSR7GImveSRcNVH8v5p9oRramzCp7GbIzBdB5ye5KIdf0L13fmRIpGnUp/lId7KSCCYtMkhE
WGE+s88WzRtksk7TvhYua03M0olinVRJpsiiKAThxuTCWLGXuWZHLYcfWBU0D3PaiRdnkOzO+H0H
qHyFJKLnMxKQFK8MAkWEPlEK0SizC2oWXvE+CNrIzkx6K7169sCu4D0S4dQdzr0HqTqw1gZ5DfW/
H10NwTqBpjMzXb8rcZ6gkpBa/Q2MwPBj4TQROY4MI9K4/GGZ3n0oapBSy4EPNmyupHuy0rGROyQz
+LqV23XNWQYWc8+mU3MbV0zrNvZB5SaR4MSb9qGxkarVmhCF1K91pl2osnRORMAtfdSopqTRWFS+
f/CGoYW/hM4DqFpSi8GNDy3+dPlZvfMwheAZxrTLsC3Cmn2CeLDSKL6IAvy0XgokkryIqrawYyaC
IseJk04sZHpbI8Q9W23LX9iU45X2hhBiV7h2CZz/THgbptbZ89rrvrERr0Ml7yWFasGtU+Z2BPBz
+jZRDV9NT/n3FXA7sTFug5KDQoIa1fMwpfEI+eDmNRhS1R9SgDYATHK9tEMlYZ5/OqXF/Djk3HVB
j8IBZf0rJC6r5Sqi9mnu5PiDoYpw0CgZsljW3fik/EldeW2tnuySh3RX+3bnxVNqkQdfhfQ17RCh
Qd/CVvADEsIuj2HQWi9WAD+L3DaMJw3vqIHQlq2gm2xXqIfQaeg/OTRoDsTKDEo1VjO5cYD0ok6Q
qvTQ2ZwQq8XIIKr7kXYCJ5R2KNyUjQeBqT4gpjmLwU6PbTBkXyh8P69ZIJmJbWiNAXgeNFqhyiVI
kDgySB08C1BYiZhVMkShg9//7EKo5p1syVH/CjztBFFZ9Pa97U31sAs9Jp7tPnQ+AaVfwkvKwpq6
A5VFREL88XiqnB6gqEE2pzHEfkp0bdtZbI19eCb+IK2og9+hAWRSqs/wZfPq2PKb/NTPMFE6eYy7
TdxlOn1onY6+1q0LANJcFTianTChjBWdIBfRdu7XGWHPN55NAiVNnz9ZPA0/pTqE2VQ1k6uOary+
jQ2FE4baxp4i8b9qFGp4MwouUTp64tRmNowlTZ1fheNyFlzcCVAVcIa9wUEa8P7GHDYTn7yysq+V
ZSHVxHuQ3QcglKCK4rdT4kFkFeHc2CABqRrv4GkbOVg9BSh8KNU8uyxFfXFGPeBIW8jzRDwdgteg
CZ0jnbvhprZYk0XZ3EP0s7Pq8gsQ4t7e9JpfD4GVHVM1hHuiZfqGYlNxcH28fNBH89ODIX1w69Bs
eGiylOwAqPJOtujtHwtw+uiIxnsQKkWq6OnmLqc9chLlpdB16+fW7CCVCY382l5kwgrx6EuIbu39
KmyP+BjerRib+uDZcBIvsA+uvcnuTh2uybiaMGnic6kimInBP1Z79Ka1Kv0TRc4UdRa/GyIJjG8W
jzLQVYI32B+ioVP5o7Zl+AnLTSCIVpPvPHDLuCHBuOPoa59R+wT2QLXsXGPPnYbS916I04nYZpmX
BJ3bnzsxjefQb+Ef5kghrg3x6iv4DZV9bITPXgYVqIPue5QlwaO8pdzBHx+bAorurrbsGx4IVu47
HyVa5CYT8mTTtGmdDJBRe8mkPVWRN9PiwcpEN90aMQZ6b/M21DvkQ+49ZxXqQkVjIazCmN6Y5B5E
ASMe+gO5R1oR/LT8wHkI+xoZCe+7GrkA6SQ4RzDLvILjKXQJuKo8c+tpJpvEmllWxwSlLT+aCLHy
uAyFe43mr/5aFRpGrxUEdGApNubhLSHCPbMZdf2oHBjC64FRvF19mKrrMSjYmwsqBpIR3ABf5rRH
D83M/RugLIW3m8seoGRd9+2bW2cltAvssZl2GUyx7qwJeh5ng2dExYFOvVfXKvPvJgzrn9q3kKyC
eIv6oBgpChmo2Q00DqCepSPby8kb0cXwa8S7GJ6plVP3MMIF8WpE54nvijLv6p1EYIyABEQykHlp
Vr2lFiVFYpSbuj95BWEIcHwzPsWeMzio5RSzlgfPGoPvYuDoqA4WNAKPHJVzgAEGq8tuADEbYscr
fXUqOtMhA1K4AtFgrij7qhy7/czt/8PReSzHjWth+IlQxRy2ZCe1crLl2bAs2wIB5gzw6e+nu3XN
2FI3CZzzx3K69Z2+5JH2p9PA63jsq5F8N/65ey+lbPW8NH7yp9y8P73RgBeq9klj1q5/u3Sm7DLk
ITqvtv7JlNwkZ1AwxORTE3vtoXPUTJMJ7ywHhYrEBCSxJZ/V4C2/54gz5TLHEwF8vvGb5RJVbfhT
hhjh8nbBHXt0xDzZm3kou2PvmJ11eizWp72oih/zoKco35nPpsOqt344sqjF9EmxEA+symPfHmlT
oQSkloXprt2mJXSFFs2Sm7ImPjFtjT751R7lg8LcRnI/w0Oluzo5NgtAEnP99LQFZGWcitisb25g
3CSLNmbNg92q6X1uq0GBI2/qgTT+nOXrRdZ6n69jtLvx2Vmnic5hNjtOFm6z/wY9k+Ruku152XVz
R5BTe9iRPn4yHdO0ESjNUBWkGz2OJUUCOQb38LX1yTg5bLNfvCDnGkW+NCpUR+KggtdyAjn6Brz0
g3Hn9DUeXZcawWkEODdtcKgLvR6ZGO0LxQSNymrJlgp5sUefnVBWZfhL2SW9LgGSn4X0pguCSN9m
cb00O6+lTx9YO/oP3vS9WpVD5axnAj8iwpDJrNDZUFXN9GJctT25bZqeo6YFiF5F8mMPaCrNjVaq
ep1YZj/GtYj/bm6TzAcdFP1dIWLvDHP5vgxstlAnI8yX2eRbQNBlf4jt4ssDSBDdb5VQ3v7gjLy/
mU2T/mVxY8FduE7Vbem3fxy3q6AFpN6eg9JR6tSWZqFXt5jbpzLoPXGeS6e6j/YxTnmdq3L+rQRf
u+7skhyXOh4B0lNr8101Ke6YoinfgsauDfQG3ICjojswhMn8Zs7rlhcSvQHVy92bb725au2pDN1x
OwfcceTHOV5tzu3IVw3asPxa490N7ibluDiSx7j6dArDyBWKyvwX9AMzVV1ykYMqjGl4s/le0Z9n
JzA/xOw5QTbBhOk8WpLGzdbE+vXJVc5Z0So857UkOCILBBjzPSdvde4Ua/GhtMAPp2jlBLuWtGj8
DCYhb4c4NuFdmuwElUb1OjNsqVKCR67dzLfZBjxkGrLyH/OZKzm26uQZEebi3PDKkHJTx41uLnGP
Jf0crGH/GMnBcw7gu0zjSZUmx8Gp/fLGqFT9t8lOv7mO5QnwYceoMQjslsdDUH1JRlWA2aBtT+64
/wLMLN6Un/Q/Rv9b2bxtbqCfumKf5DGa6YkMwj49M5xPFjB8r86pHJJ3JjxA6C1aSQTfsUc/D8kU
miNgYHcSlI37Ut43QaivQ7QHl9ivq6M7E9vWhnq5GaXtTA4aQhsAZuHNO6na3ZfrKBP3c24H4KqB
XIOzDJg72aTL7Q+Yt1SY+do+j3oZk6CrlfCzdlxY1EjXGx/bYRs/GXSDJ+/7EDvEe5u491FXiXNS
MMK8zMIdi+MQR9NtzON83aOBd660/dKCClR6vJrYs49mdQg5t9sfoMfk2EWd/MXPiDx/6ILwkniD
uz96Uzc/+PGeikvAZy6zPa5icQXW/hfZ0GnQEgvx37RNznLHzMFhUAVUVjSsynk9rNO717aoPru+
Z/TtOIWgtYLQqvt4Sb2ZSzv0APp87+wVnOuiEgx+uwm+dncyjxao7pedNQ85pzyQxuaQcMyrBJJw
UbYavsomeGx2zztEPDxePbfroW+ET5sQk9pHvzo8nbJUfXnuReuPD6Tr+SJLTTT0D1Mwef+iui32
jFC6EO9f1LcEdBVr4j2GYQ38VlZJcNtRhhde9rCwZAv3Gix/59PLEK+3+jIoToYH26q/iBmSzxrx
fn3gt9iCfHK4D891ap4qzwVn3AZ/JzKqFRqfuNkAsgKIk4EhOZDPXGtdl/ULLBRiwRZjWVB4UfhC
px8fS+dTjuFK4BAaOHmuvd6Z7o2MQrbaupyrG3hldEfhDH5ky5jNjdFtU9k4u9zI/eCaA4djm+S2
Y8jKwlCu/ANpeT+HxshzoRmBIEN2HnR2gYjnFtyKFZakwIxcgHk4tNPonrZ5vhN+apPTYmMuu72K
uv3UNgFFHmLwXZkNlAWbLCr9ErloVJRHJQpAA6ULo24wZhODktQLFEmV9uMNCZE9FkF9X0Rz/5sv
r3wP/B0JTirU1RT7DyGS8dAkpoVY0GUfw7qCDu0tWK9d5ni8zuiTYO8hX7dMFxoQcKgW/+h3/fg2
yrExf4rIlVWbT0r33XvyjUlTNT14YtuyudRp8RMFLjtWzjiG6n9a3EOsBAKXbiPGLCGj49UfGrDb
1qlAK0mabLLBG4b71mmsdzPV24SnlwnpqadGDRIlJiikGaN3vm0n8wjVl5PnOaQE1s/G6cy5K+pk
zCLkoXkxdNW96upxuJWtxz7c6Lkpz/XkVqCMnDvPldji/+JJvW2NkO9EemLsqgcBJFAbu53mtBif
CNWq37CDMNgJ0cyPPhf30ZVSlyrbEMD9KrugetTN/F/fzfMHV+keZlru6Mh2l9ayZZHHYJdjCms2
hglLwtg9r4VZYNdglrPE40S8nUcevjDU655/28SKd7zMWFzuvNgOCxnYUWhDHxYWcHDmt01iQAnG
o3Hjp2qXFjTPH6OiylEdBDyGiA4/4210/r+tOISs6GS1+cpQfTuVOLOPUQOjr5zgdTG6RKOyxPU/
tzX1T3CF9tYs20Pd++4hUYN1Mto/eTdFC/kA1OmiR7NztV3daUjUKQEB09TaVaY/9pPlyNuQ5ToX
hpHRQsOP3nxHxaTTH8NQ+GCGrBMkDWVrzIEqKCdIdyrkhh1y5WjHuOZJGaAsylrZfxWz4NtasTYX
Q1g/72Yvj6wb9sjT4gx5WyGmvnibXzrHaPcL94aXn2MFeqRmOR5DZ2NcjyQHwrQyeB+YcHab8XF5
TMPWj17BrbaHYpQRFM/kNzIHFejkoY68jjx5Fujkb+nUIGNOUo5gTAsmyyyOlCnzqffJ75g5prDp
G56PiwdTytbNdxQeY5Cm7bZp2hBCbSIoBQlop6dTV7uQxkTYru5pSTv907OQkSCEIVMB3CL0Et+N
Nj/W+Hs13gtMSMeeaaEjfNW20wE/siw/w66Z3kvriN81CQV5ukGYproe/sjeDZdz3dekj/E7q8fA
W6bxKLSGbKs31xN5aadgO1RRYfUBcLQNfjSJP4YPpTuk5zkYz41gZbv4w+DcAHNsX0Myjv2HjUkN
13taHZeEgWfIuCHn6KyguOMPaWYt85ommvrs14OZ7vdIl9FxmZVAOdR3HWE0QujmFn4o5hkwKure
OypcvJM7EIl8iKnJGbjsAy1PK5xd9+BpZ/VeuKc8/zz5k1YnaXrosu8tvEAUOcKk4AQr0nMZre72
J5x6r1uO+7LkcZoOqDjiMFjuWCdT55ahWFRXp9DuwaM9trrybxod56uc++TYKnCg84q0hrravYje
5siE3s1IsWHMT1z3f2wpE3s0BVAv6FVR60MxR3tWMvbr34uSxb/ezN189Os2Dm8Gp7Dtt3Oh/R2A
dQ/3KcP+qwAWHekHTtb5fkuXqsucHp4+L8Q+1YfZd1oU1z4wZgZWHk2nWcyCntR579In3Y1yOSbW
aWFJwqhnlQ3kXvIYCuqs/tkOvg2tUMiW6tmB6opd7mgOFtczDt9UkPxwiAgS55IjQB0cWrTDu1pW
pb4KxCDjtY7quGeQ4bU6R1MyBDfGQeF7GyiLuz0J+hFcqx/m+CQaf/ipbemNd1HX9Dcans4/RXBT
01lQy8AlrryxvG5x1xR/CbRQdIRUDJjZECrzqWygK6QUgfdlxsrag6fGvv/VmCkEENq81mvfm9oN
1gP3YuE8hJHd1ssSxJ66E6Pvzff0T4r1geQJwNRiDePtWFCct782YRN6OSBJ/0lDVAIjshqy2jc/
8aOHzde4ZzUrBc/vphiDxDQFD+s62T/1UqHTyXoP7OXohkoVD0gTkiD3OM5CXnQ+ynMarVN9nXnf
vZNFwg/JbnDX5T076JiRq922NyKCnYRy8C24OYdgeSyn3UbXvtVpBM0k0o+Z527Nax2z7/bkpL6j
GjQNV4UBI1urvrqlq9R8uMtqxWEddC8Pbo+e6+QD6nyi88HTHcva496l4++4CUf4p83fibmuVh2m
j0PQm+7SF+23ng+eztzZmmc5C9xwNgc5Vctys2+Fgxyu35exPywVEzJL8tredVvfoi7yV7pfa7ja
IzNRH59cMdTgqI2O2kO0r6wAU8y/yK7ajfOphd2Dg6lmKCc9VQ5vX1WU+rbWdeAdREtf8r2tqyQ9
u3sPiGOh/Qj8gvr9j1ezCPgDghmzEVj+Z5DWG8qPthue4xqT4SFmHRFZWC2xPDC/BB/FvsfxL8V+
QpT45gO6oTYbaJ2JZpBF+rZs7nWFPxz7ugmeoIWTJCusK8p7E0IuonBJRpsxiIrpJk2UOx9EHfYP
azykI+yu0//Z1NS9LXXVbIfJwiNf/aFL+kPhcuihuZsHvu0m5GpT7RIwKIy2bLjUQ+8Z1FfE16qM
tvBAe6oo/tSgJ+JfyKgI0FuO49tiSumfwrUcdZMFRuKhEhBg3jEAr9gAuPyqOoDpNfuFEwSwKa45
+g6xX8jwPolVsp6/Syui546fjUWz96CsZRF326nzh6jg/gd8Ps+4/9k3lyaogbEUxFiZMuuf97XZ
3/mhmAUA9QHo6orx+pRMa1/kxeKSu7DZxi73VbSXL8JN1yonlsQtEN2pFLp8YWW6hu4cvxsO/v2Q
cKh/qqRRX9Eeb3UWRu4QPHRsvk7WrW1YH0JTVvElTJbqQ0m5fMBICTdXEawKsrO5MLfsPtzZwPYB
KHe0Oy9T2KAXKfs0LnO3ZesD1CjMb1UVzseyTOnyXNOx1OZeSaNvX4rUofAxbueHBdqyO8lqL5OT
gsB5m9y91HcqTYPicdmWDRd2W4VM655a5/DVHbtUsCtYovA7rwrrY7dNgz6PYVu49EmExnmO3Vmo
GyMS2T50baq7C9qK78wcBkj5d0ChRj9i8p0pGjAShq+iXKQ6xiHfyWc8oWTI/daCI4AEeuHPFYhK
3iUANvO5MJTmPFZb1T6hp50q4gWQuR7XZEXHq7s2pmSURcJ91/6+J7+Kre+hkMJ6/Bv5gAAp1BuX
2TZ27feLHjoZoUJdhJ/YpL9dqgedDIFw0jKUucN1jaaVBl3Kf8oKQpqKAUeEJw3N1+PbGOpbTEfy
jh77ijToXXNnFNv6uhVye926YUHUOE7rW7MSYB121VLkYQpyBaM1Br84dpzb3kr33M8MRZBE3fTe
yU0ueRnNC9RD4iIBdRlQLmhO2v2yJ/PcZlYu3qOsQ/UxsWoFOQlcs8r8ypbliyOJ3cml6WT1oBw1
xCdTWimOrRvV7+h3ihc5wG0j5QNJPdWwqvY28dvpbq+axuawtd5Z+2xzGXSQfKydJeJ/drjmji2H
/saBV7blgWOLG1ANG6dErdqfU7T649mqdL2uwrXhfTgEq4JyjLaajlRHe8ulTpu5zllrY4EWr2K8
DwWrOUR+LNsv5rOADjMCQINqZ9TETI+2rHTc/qbbRXG/uM08n/YxiH7Fc+PfQ6WOj8AxK95k9mBo
5FjAGxVeGbxGo9z/2ztLJl01htFfYrWW93QKiw3ZixVIE72lvt/diLVaSV39lxDtuOU9ykwAPtkw
PThDu9hjMQ7j6ywd+bJtIHvFxhuWmWAUBeCGSl9dqyD3InRA17J3h+HAvjH/W9Cq2KzqYmYU465R
CHA0r7flHPo/C1LMrg0Iy0c/lEhMAF0Ny0a/Dz4LcRM191U6JbdIXJf46Bu3dzIb81xDSG7mzpFA
iXkibJvcFBUxl1lShvt6stESmUzthbTZ0MUKhmisogSBkh9dq8SfDFt+BLyqEQcwvQLqdhm9qfIe
Wqt55Rk3l6KmSjQv+Hp+jDoR96IbI+ReU7B8VXrYXDSs8XjjYNp+Fl7pQm5X3vYehip9RBngfAZM
EV80vtgH2yxed+HoqR4nWewm3/uUE2QtZuRia7t0yLvC7mVQ0uD7bvzKe0/HiKeC39w7z6QDnWMX
touJwHP+c91a/6tamOmTxu8H0miD8cWf+8XJ3Jjr8Mgl/mTGrblP9eA9USSwvDburt6GunVcpNFq
5Z6IbTnkVT0mF8XOrA6K+CtkQHw0/KYoRQ5LXFSCSsJ9f0FNRmIiw6WbF2qKwvNczT0wA8Bfd5rV
Un6m3SavoPPbf+G+q/9mEZJjZId4Xs7NymaTQXoTJeH69m6AVnpn6ISXKd1ye5j6EaVDZNVdHFn/
1O7OfhnTNnyeey/60GpJ16zj+m/ONMBYtPRjhzSzlaY9g2eAx4ou+P7jQDZPHu6Hrxlg6a9ihfoG
g8o05ulGct0P39dg46GcflgD3bzKohN9k/WrSOPjssNawrXt6Su5pnOf4zbY7tpwmNeDbl1jX+Zl
0o+MkmjJeCacxyJEFpaxlVf1TRnI6BWjsasQpM42ASBU7TMhDfqH6p0EfEofxDdMEnUE5ct6GHO9
RCsgUzPCvu7S6+ZsrPqYpZpxJWO+ARorTVF+tfNMXTks6fqjHYCv0Ipr94k9iiGnsAI1a717p1oA
FGTWT1bvofMGz5KTtqP0n2dxmjYj/+7D7G+5JR43zeWyLu91U4v9DMfA2wYg0uxn2SJiuYmKdtN/
EiadFT41mJv3skAInRsTTc+xCuWfMezthzWyZ5kOIVcpDNmWq/UDeBxuscjecW7Fcx6ODLcIJqJx
/MtVUeDU6fVQ3U9EmW436M3Dy9QyKMfS9a7sI8EVetO+e7OqzIE9zHjnjpKZElWdnKMTky4Kf6DZ
mVK2pZ5/1VrvQ0ZHTf9qI076drbNJ6LVnQxhjUTr0u8rlZDLOjUfgdGQvRu1S1yvNQXnp6ruInW0
DiYPpnl0TUirGoQ70Ii+OdIDNTLjyZrvMgggXvIp2Q3AEN1KeYW1ARNakhZfgTsSH+lNY/e7nZe+
z0Zh2gH406Jt1Mxg1BbYzvlXdEwop8ib45+hXMz47hkdfGxeQ4JnK1kmbjanGu5D7Yx7Nji+510K
f99+bCmjXWYGny7vKgxxdXCeh+OVdID0vt41WhBPyfhlbmpWpNUkPm7vBtIaR2X3Y/Nb3qVJoCB8
UL3QHf1nffgua/DkfKI/ggtfh+JH187x/+UzxW+f6PwlaxqD2kt1vvmdrjZqP2pQ/I+wqFr8uoBx
OkdqMd8WUhusUSmCEoM4JjpFQ6DLvMXfFlzNGm9P5QD6C2ZSjeLJb6Nlvw8sG+h9wBDlXtn6tPge
/dhat32xT0EfLC7c5eiRHYyW9LoGk79kXLb1u2zq7RSMQTNlUVhMN3ap2qtNouF9Dzrn1klDGR8r
39sLypuWEBeNswliwNZSbkibqm7M/KSZ/2CIMPK0V6Ps74IpHFHZzhLxWxla6ARTFfohXKT3sRPo
He+6wGfBePhlsYz8aTjrGqwmlf7d+xqylckLQ9gYde4JCjzVXJa+PE6gKjZTvR7fwyIS93KLRXgI
9n75ERuBUFhJ4NZMLMASQAChQGPgL5IlxWHYmINuOID8+hf0Z/4NaUtzfeSEW9BGl4t5Huqqupph
7F4d0UNRhh5szXEg0vq0eps+N6n+hsNG7e15lToM0wVoza237slHXMNkH5pBNR/cD/67mpATnPlx
/YcpxjqBSDUcCHlZkvqunrQMDnZaULvCCpxMOC6/h6noEZnV8bHteBWIX2raU+AUyLZm9Bo/loS/
b4bJPTUMFl+jNsPVUZXzUAxb9RTM8PdrZD89Ve/PnKXuBWXmR73aP8YTAYc4wBJaXUon/bxK0PSy
06CEiOByv8YWhX3bRAVCysJ33QPJz+V8MTYMviKkNdAyY8/jV/vhHh+QfyHZjMF9nXOABgVNdAzS
ey/rZqTr0VGYcIdETjdriq0q593R27n05vGd4zKSBy/kO7sYqdxLbWtwcx+++MbHUkSQcMHp29QR
81fMrr/ditXzogPnSjpfhrIFFIgGt/29rqWvTkGyBsU5cvvgxdlLFg0R798QWg0Ang3Y9f9/9DsR
K6Uy5xWBM564cE9/Dj2Hy9U2CDvva1U7Ot+31hsP0niWgZVnXxwXbRo8eOBEP7ekYvJpO1S4xxnI
+g0VWfvS1+D0Xrz5442QcUSNgOdMuV2FeG7IlHhbvFrGiO0Nh80Uy39l5X/7+TxJLTyk+XTXtMB7
w8p3clNVVd2eGUpE8S3gKsRtKBP+a63rZjiue7H/TtAlqwNR3Do+ja4mtGct/JvduKaCg06Wh8D0
1VONMuFBdE2d+13Z325McUdH9tNzy6sG7WFSRa0CtRpVxlatXtcqqH9UjhWvla22zyhyu6vScEPZ
4Hk4K4wouvvQScXvRqr0MgbOXJyTtuaCjuak+U+LDWx6iJMNQYngq8iXSCG/w8oTYm3r8OSoScGb
QiGnT2k8+3ewdtFdUxjJGgL8Qxen1pZQyx2mChS8H/GY9dJxcwdcN82TxnP7Q9jB6L6wT+zVn3ir
lnvPQZb61m+1l9wLdKvtUe42+Zc0um/gSGTQoI/3EmQ8Bv0IWEXoxScrKxVyk+j2J9WOSfuzLJQ/
fI3TwFS/rQypChFJ9Fj6nKvfRgdjOQ11ARDT18GvrUxLTI5x404v8xgiQkt21X7Fa9Cph6Qfw+oF
tXb7A5DTttTDfVsmHT074ggMMnc/ox0cDqSuqtAZOaP7IMqeB61GIBn6hgiAuqt67t14ulUJ1i23
ofsv7oadtabrTrAy/v3ikRe9Jo4+VIjLsQVuwTa/FWhpIGG8HWor6SEijhDDzm+1hb5ziCbPbbM0
qsSdHMekvN2sZV7WoyGVdyr73/Sbb9Vr0k1o6QWSmK+aN7L9GOdlCAFvTP810rvbnvB7gAtJD5or
3wA9kmu7fMf8zynPWZas47eso9PVPfa+b2FNHHD0uqUaB8RqAGOHAk3Y416b4TWp0f4AzIcEH++j
wQhWydRCUQYWW85gPHkSTsMTO0nph3kwWfmcsFn+gteNX6hTDm/dpua0FjjYzkGxj0z9pq1fXDn4
d0nlNJTbBsH62ZfDTigGWlRIyUbVP5advfjUSF+cA4nXr8Az/NhMZCPQbMZtmkMRO/IGv70T3ziM
ZUDeTS+iS7z1aO5rFt7uNAQ0c9pqfYhwYL45elFMG77B7SeSEpso50FfvSBp4xK0kTaXLv0+8pMt
BssxwJGPWrfjFTUDs3pROV6UI0nhQu7mQKAS0KH+gs1u4Dyks2xI4s3YZOx6jYdk9dsR07jVunyN
22g4zlTcvOI707feFDcvJQRckPd6r+1r5KZbR2asl1Tqmc9ZysvkSMSQdZuqFZHZFF+bxBmuwmnF
X7eskQY7TlLjSGVTObkVKq/M6eJNvodMJ2jypBTxXSu+HylmOJatdHLm7rHoN62+P3I7np1GJP5R
tXXpf5ZWUyq4Nt+4Qbo0S5jTdAXilHVW7Q2sBxKjzJ0tvDr+rL19xM08BxcbYdg5jsg7/Ssxp6m+
7xoRi8sUpCtNY3060sLlehH8F7shW4+7AL2wTLUG6FaPryYo5G3Zt85TQsTNUTk9BgGE24xg+Lju
VJFGT33cH3A1rPro7xAOUGx6eywWOe50uds+yKK9m70sTsJAPDYy3iIu+K2BTEJVhg9lhZMS8JU/
9klBZvLXrV9Lr4oTekwsP6i+9gechQQxRThUcjSA6wqe55D9ZJs4fcU6IC8EtGFgqEWysRaM3FQ5
JAV9tmCpWFLcUcAtprZen0Sv6xfVu+JhiQaZHlKxcSebsHS6Q107q5Mru8oLwNzyFDc2AQRN6mq6
n9oZjW2PsrBCjjw1jwBz4yc3i33rtsD99FEGPSBxZ7reZTlL1NS4pu9GB4QYUKKDOqycdNhfiOB3
KU/sbHXd6mG7sprv71qoEuOkxhib435lwo+liWNWfgROsJz07UAnRrN39OyiXp2m7h6BKDg7oyIW
uH/82U1ziD20XkVk4WSHWuCmAuK++tUsczMETXe7dmF73klwfMCjUz5X8J2XvkQ3lrOJRVkZdOge
1p6J79itnXBBG7olzosuVG3GlBAud3PUu/sJTn5GNsxUSGS3ZZ156Df0FeC0G/sivqDmPUiWOuFZ
qsWXqdPxX8c1tGErgev1J8yiWyenOF8GrB73i457PiW28awE4up/ChtP7ySZkdBWJebsbiX2zE3X
WMm9SkhkO2PsXLArGO8E3jvc1oG//Z32yOfC8mv5TReFePuEUrE6uC4nyTfqxO/CAD4vB5068mKG
wt75MlSfVSp4EUPPafs7s69IPrKpdbZvhMZBUGvNFN9xaS8UoW1jGVwid0O85iyTe5oGVRc/+lC5
/nUf6R09bsju+pvUTcefjccnkSFMXF9tDUwMiF7u7w7jRZ8TGe7+7AfbPDfdLE9tWsH7MT1MMC1m
fMU2UL1AJ4EAFFMX/IyKEZuza5OZL0u27UtQI7wnJUC3B0yPiA/XMvV6Vt4e2IjU+P4lmXeWPyeu
RJBJQLH1OsFYnTAafHtPva37Wwix4pUe4tXNXExsd8Ve5XG5TRIDVYtVcl+aNy+NnQ8XFd7vAekp
XEHk/JiTpP2Dy0ncgpePzzItvX+d5hUKIhwFRxzIwU8CM8sfYeeXOPYRjnyWyoqHQKbFZVhk0F62
JXK+Sr4moHfV75elj8rTtvjBSUsfl0z2fQ//dNj3vMNm+/UTAkrdqUkE58WxIFNRx7F6YIyOKATZ
RDXdbtq4/zq1On+jYVDob1VZ/TdNbfBWcozyf/RjjdWixLy/6NDxTwgBQxQFEcD+AfCuvRVTOVyx
FLjzBTP3+BeVV3tCMQL27FSiNXA29ONlLI/4g+axmH+XgYHInJI1fG2MKc2J44mXzp23n6T4mo9B
boVCiuNzMvGZm+W66gpuhW8+uh1ad/u9B6okFzox97HrDm/pGpWvoYJ4JIHBsxc3VfWdJ9Dq3jTw
32/wp+WvFHf1HXwZMxAtT1ObA3SqS+Ia/2uKEDOfymQBzWxAx651K0yI3bYxnziWebbBZOIflvyG
i/5mRdxJRwZifg5+VZEwTa5FWrBvG2Rz2OG5tm5mEPy7ltYeogn60HxRYLWEh6Qdouo57OP6JUzS
khuXZIaAEbBbed2kYz97NDd37ADOeHREHaHrlIJbdWxCh6+SdeTdAY6iqWoiBOOc4qu0F0T7EvZ/
WX79j6Pz2m5UCaLoF7EW0ITmVaBsSc4e+4U19swQm9jEr79b9/WG8ViC7qo65+xS00hWGJEOQbOQ
cU8PPONLRx3KPa7+xZwxMCT66KhBddFAL/WZOWPwYacqgLfRd7A2Ant9LaHEjycjN5xj15Tp9F66
PKx7MFzjQx9r7u0sAMsdpf20Ei5Ixn8WBtsd/Z994mhIkg1u++KlcS2foFUjJNPIMnYvY6nrQ5lP
8rGcqn5fkmiOCJZbV7W6iRmiFGh1kBPK2GLYY3PSQS512MUtIhhNOTnNXdHQsoWrr32T6MHYeGFi
dcEvc4mLfuO2tv5XqzR/a7SfqQ1ypqoeMSDIwz0EdkjcOF22fppNbwEuIvKPsdc/qwLv4LmWvXyq
PYNNzmoNjvx8d9/LoHlqJl9lWyFxPg/sKULJwkB29/KEc1I37WYgTHxtRmUdslU7T3pyF2wzpmm8
msUYGNFqu2INOwoSoIGpPyHV5GnNTveW3HLOEfjPzZDFNkQP/C+wg8FrTXqg2ehZCHl3sshHwgLL
x+wF8cmSMfbEEtvtb9ElGKd6Q1CVxebw0hn9At+gqO1LxY4FGlf+yqBJErvTIXAhAketGhsZpUJ5
p2BexY+dLMszcQbyU03ZsPVjjj/aWWfJRnKiMF+ZCTqRy2J3cAK+dH41Cc48jdIpzShTCyH0rlzn
KST+nZwtN3Hfqr6q0eTZesT/DH8h1035nQ2FsasQl9LNSJG27+0quCuCfvnlBYIPK8nXv0Vv15cs
Tv1LPU85GyXB1C0RA2gHsAEhrTddM6hPRtv9lxtlX52kOQssCcQ54w1Jqpq0fEGKzykb9nwnBJ0v
hZv3F5b3iGZDsIBXioAA5RqLDroq6ogJNlevIHewiYU/LkeCr94xTpxaH5KeLPh2qVyfatB1GBEn
KW8p+m6Hy66yh3HdMt+oIOVNC+t7FafuKVVdtY0JqcZXyT6f9lzwUHY3IxX5joVh+UkSyCGoVCbr
yUoYR5or86VON2qnu9X9m3t2QGUo4iGOyqr093lj3oPOxojQEaxU4hbDtolIiSsJIhmCz3MQ4JW5
kZTm1liZrV0m25/VlzfgYggtLvCIDL7mjSmydG8Br0JF5nRjaSbQnvFQDWzWw22RNzfyLiU0jEZx
eI66DdDwalNhtqjsjIoGMkFIwBTbOn+ca0ZpHeAd7W0JcaUIcMfM+fKYB9N01W5WYvu0COoecg5Y
P5zmGJ4A3Jw6CYVZNsh/yzofXS/rr/aY6bc05e1leI8VqXBTEuowROvzxBBf75vVYr0A0QIZlksq
3uDGhtngO0U0tGp48Lg1t3lPJuWwKJqkraq8CRWyQbvkc7G8q+H7rrWlnBveF+bwDfWFBXPCJa02
7nO/SARmNGEtYSut8TrRvPbXdY5n/ey6q/VUeoGcDhoz2d7UU5PtdDKYGIyIgohn2+14TxyXjYih
yFpvuBV+Afx6kLjp9kCdsymSTjYO+yV2673IlPUJkqbKd9PUWvFD4Vv2q9Hl9VfDjqaXFDLET5pU
rnsYy9Z/YanW3etIbjM4GI1tPJtjbn5b9HOoGPiZ7G3nGT764TR+sgIcCgHXwGRtBupyzLVBFqtd
wBtih+3IqmHwD8Zch2kXgCDpgppaxTTSh0l7w9tg1dNppQDAzupN3ZaaQ15ze0RDR8Bxjo4WM7+1
kg5zJYyYjEpnso4t7rX0KXZUth6E6VuMHc0aHEMF4zyr7R1+PL/ick3z5YZOK04254C5NQpZUPkN
lr64HvaCU7wG7CfA2+k9SPyyMpJMIfLtQjT5ortGT6RpYJRsjQE0zIZcj1V/9x0Bl4+xD3ryGRCB
2t3ApjWMH+CWYT5Yc1yGa1LdFxDQoOpzpi3klrgQ30uupm7jWqP5U2M76KJp6khSuKJqr3McUJE5
8IIa6LKs+TMd3EEbLQpCMBzmTrHxu8b/RQ7A0xuNXvFMMuuHERAblIquvXmmJYAweaTGDXwbQyRL
qy02NRdHumu1qfcj9osKW45O9oM10VRJ06IDcqA4F1HMm/SM38+mb2qTrDyRPuRGccy22/OOxsPO
qhN2oY6t0f1psjF5xTBW3MylAYhS+oWAgG56t9kiSco6U+///phMxM70k+4ZNgLT0Rj3pbnpYgN3
gmJTFFOMycu3RiKrW8C/fGU4VvwzuGGOlb308zbQuDIR9a2iDBu7qQ/Ca6AgYgVsXoElOa9V08mX
wh/mHpuqVXzApFLGhqE6jVCi+fwGNm7eElxxSSTS1r6Qefef+wRyCRd+wN3tN7b8ikHg/BpN3/1p
dRW8Fp1mDFNNuOWNJBoMJz+v5Et3bb6SSQR75feHmBinedCd11/lWE8VOaTZe2qntZiYk3rxLrUI
xm5mXFxo2yl+P4YmPbvQNhlxXaffiFyYRO7Iaqp9tfT+jPPJcQWSSBsfqnm2oO84cY9kfZ/+Mkdg
+jvToFZR0jCa28wY8xeug8F84k7EhoWfLthSatQFd4IQCqdNM6cfRur2TohW3d/aJP92vNjI0AyC
CQ6Fx2m+NVhiwXiKhKSXbxacYTZ/OWIn7caJi2k+OvGE+8dAgbxkYBSKUDstyc2G/vmPRNT7jkd7
2LazV3q3obUmtXNwGWEZr+b20RO+/KRzKtXHYBjuawyAbH70Brugkhec0IRKA7gYoo+xQnRt45S/
WLkrtilAMzAXiWRbsVzkrcZWfSudzjw7cds8ZCTATgQUzBTJIjcfutoWTzP16jNPDsjCee5sn4bU
SM9+7s9flc80Bss7l9heFTFWOI1kjyBSjvdlFoZ5Dyn5QXplEpMSLq6JZyTV6o9PjJa95WLWnVK4
zURKISIUd/9S6vOaZ227KSbLd06yoJ7g0ApICGdtN4IQ8Z38NnZtTclalYTneEv4T1JjLrfrJCi2
yNeq3cpw8m9bV/VPVZnpnw5D7XfDOXjx9aJ/wT0gFTh09Usb2/XNVXWahdjEPdbEVBkhG6vv9Bs2
PvcMFK9+lmkKYgKKMBveMXRjCGOplhUh/+pXk/FDfPZB5CNsDCTMwiTx/1gNzekmmKyUPsDGvZLq
yv6Y2Hb3b/IXu/tI8y4HvjcEeHPqfCL6EoAV2U+6lyoa4wA2wMhMKPKcbn1YYouLCCIFGyd08tKI
mnmjXraY9cafisoZnsbsbWExWx+lnfrD1uV+y4lFq9kBlZTE3zCO42d/5oBvMyu9COgF1a1tRn8O
JyZR46L2pZ01pCS7sg5rs6n8F5NK5RUbDgITEj8p/h5inQf7q+EmaXTuupE5tUbxgk16uJptPhu7
1blL77SFEgAUK58BhHVL/bsZUlQ1stuwvyrMoWXEhJYfZICyIsoc6G7ZqmlacUwobf2G2jv+6Yxk
dra2mZIyqEwX1xMepeW1Z3gyhtgSGaonwdi9kBkvMXwXNH1RkSx2HmFOCRD6WQ8qItentkAhSl1/
o8ENeBtTK3biiVjeAQSiEE8ZDCNvD5GsuZcZMLi2dToxDfftYmjOiWKeb5eB/ZUMDkKerRHAtzrx
xyOu5cAKGzVDmiqzFgepzdzy1LqzOntuQAUT50WRhLZF0hbwyeLtFfoosmZj2/E2900Pa+WS1JFb
Wi6qaGpz7ox6iRClS/yNzFSQmKu0uzJjW1+aAv8DxxPAL0YeDjiJYBlx16i6ehI4efez1au3JsmK
P4gj44/nrDH0s1l+Dj2BzU2gquqJy8d+wpya7/zWsL8aFTcM5tfRoQ63kUAjwkd4UXOXT2I7LUVl
btMBU9IdCIaqhhTo1dciVVNzIa5hbug0xteGOIM6Bvh8LrE/jb8mhVtuC59xwhuHwHAuBtNkDFmY
sQ5HUniEdZp7csG1+38gFWMZGjZbHys2HB2CTs/MCl0C7DYkIgST0S1Qw7zyr1iV4VJ3G/p5hX9w
cly3e0RfZQwx3T3vm7ybJLWsV73Ms/T7DYTm7trGq2vfYMz77yjB8JEc2b1kiGckttZSfpkePpLQ
Latu7/nA3hjPNrraWlPvbSd3Mm42npo1dItqfbd0niNji2o9E2KTegs1ys6vfCq0AB4ZZ/Oa9E6B
bAEZ4tIwH7xlgaAYCJjTNDuK3eVfv5KPRNhZ9VPvDsYS9vUIxpMoMiPuqSIf4Sa9l11dxZD13CaQ
u5mZqh8CEZ3AUmy2BICZfTL50FONpUHne+QfvNUr78YbiTz3r5PbojslaZmbz0vlZc1OCouo5YIV
E/5k5/kRHyVoFI5Gr4lsb53ae84mPzpEEW163aK/Jd7gf3jJbHxymA/bbFjtB10ktg6Hrrcvfo5s
tl9qQr9hSn9wRwLNXfo1Ogb7jJNBZXqD45+4jy4MP9ivpIiPPFiMZLIeEFqYGbz04UiYomQQ5oBd
QsyM2VwnBovgbFcFM26faYKgYsu8C7WK20fRutytbTpPVGWAzr0oJvYod7JizoMhw1XH0lGJhTFx
SqujEqu8k1/GM0orY7qi84qzmH1iO4ldLvTQfhrhxJRXvAIxZvhYn61Ks3XdKzxYN7a9PDtOFzTb
3hgJuqZOK/9aVsbekyGxaibstuGJfWx5aMbd0k91BEVoagFRYBgKJ8PyH3oUqz4q8z59a/Clp6eM
gGWxa1MnuxNaBjwgwMSNrW1XcnjhbegeMMMPgLxaHgmaVvuhodP1Nz3emPi77cvRO6NlAw8g9DgU
PC+Jlj80s7ysKg5es67HLIqiMQwE4rz09+De4axzSVV8l8/QtYd0/smy3koPKOvmZxIvZneIRw7T
7YDsinYxluY/0E+cFKWbAGx3+0/f8bGBMmTCwOQiLICsCLI9s9XyT1k13rNqveAvANrcP5iMz7ao
bhXZsrYzQAph77gO0tWXdTHlC3nJHuZiVr2v5tD87gKP7L7s8gDjqsOClaUR6ua2SbezTCGpoJcB
bHGQWvbBK/mvXzseuA9+7ZwKfzZwWDgr1EG68Hqb41675n2AdQS//7Ve7BIDXq+YfJHyEgFB82Z4
U3y/+GFxH2P+7SrMFbOZq+9AJTFJZ8yEPkQr1/gjx8k/lUxftkIE+K3AOGW4ajzV7YBuENBrqcHp
t4PSF5fWT+TOXP1g3Y7cqhx8Iv0YUs/4wnLHSC9HTLzrXY/cgqT7G/1Ui+Kb7l7/oXUmWuSvckeW
iPi6rNfnUabx6+SAcKM4XC58jQk40/HXopwZ/6cuusjtLX1LUbxfLN2Xe7vFSCXHud8tJYiIgbq6
p50+TJnHGGFytzrozFuK3F41mdihQ4mz0wmxYSYJ07jISer3DFzAfDUl2Av2unysPXdL0m1LG/OM
AUNq63AMnLvAeM58JCMCMa81Ofhj3ZbLNunsA2hAhpwLl+jd0ezlyVceG3VIqD3bDfe20tXize/z
7Vxi9WbKvOfJj6DNA1GNP1QdXxJ3+qxsNrFVaR/s/cpoCTlLUKWar5Uj9ztlMLttneQvE0Mj6hJf
Ht2sgFiSrTW4NfW7K+6g9Sp5o079O4u0JMfGTY22AnZHtsFJ+iK5xrL4iX3EEx6ao3bmjxq35Va7
+W/FW7oz0L42/eJeGYR9kV2ON+jxBfinAp9t3F+9WNvoM15OOxHnR0V8auOKZj/lMsCfBsU29uwo
KOInpAoAXsVhggu28Rz86yqOE8qR5guT7IrSirzC12jdK8h676UxOW/M5Sezt4dQNuVf5D80567q
PwMH9ZnTYcuABk/QnHLcgrQiVOQvu6onBbdQRK/OglmNejOcyrFEVHbny9Spx8x3LvVUPig3vzhp
wh1uJ288SyN2IafegQ0/ePiI9knZYRpPDUQjXJ+Huui3BnfNllBEfhg1ITosR+9iVIj8qPQRTtma
FxCzocpHAFw1pj2rDLCh3p18xfwD8GhiCDlM0SzjX55FPGrQyQWsk/k+Juz5JSb1r4qd/GHFc/ck
Gz+niKg/LYc/dUNGcDdwvkwwJR48ieEicOFb+gtPUTd94qMXkci8P3btv46+Kx6puABAE46L6JvU
xiNpbnkmypzhZZ/0cckJ5Sd94Ixxt4EopofSYjAALoAFQjOfhjGS+wM9sRzHRRYhtfoOI/EeDz7Z
CgqysO0ThXGvKplN0uKYwfzXstff3C4Yguf8LUBPOk15zYRKmtiC/A8lcYgZU0mn1hXzEzEDtJSG
MW1apvV5rhoqIwrRTZt45hZj264bgvdiyeJ9gy0GMiCLmurA/dSswk0op5HTGbaOuDZ5qzHTwxAh
e05V39XTGHo4oqwFj7oizWCZ3K+GIX7yfP5VjUO7J/NylAncvUQ/C/CIW77rF4vJzU77RNidFs93
tj4zt+3IAkCaBgq8WcryvUsD7J3jdJs99eNOzT8VLMQr1gRaV3ycRr2bC2Z2VA7fFVbPsLUQSwWd
ADEf5+8UZP9sQxByKt1bkEPRi+GWnskPPhr2VO3NJHhIKjvZ+7LQWLdyY0fGRh4VxuhwZmOO5Teo
RO0XbZi9Z8oakzUcJwinSUdlNuFzIJeE78TCc1W51pEWGM+SUZwzLyfUF7ftlhyHOqhxMiOiwCgm
5OzOtBHZNshnaACIDhBkhgtRPD7cqoD2HTwRVqI0saGfVI28Zb6mwFYfZCNPirnExl2q89guj3x2
Q6iK9eIN7m938raiGv8tpTxxdVs48vnBfk5+02QsRBZKRTwD09Eldrhx4R0y+y0i1+D41N77Enc3
8Bb1UVmMCd3soyYTt6cUYDSGLhiRTDy7tjhgpkDYuO+vXIL47rKqhs2CCwyS5/2f1fVRuyIyEBu+
0tj1r9p2VOhXpCjWIXiUKZzVWpt7y0D2qoRHqE21v3pWCYdr1xdH1TrGS3xHCwEDC3ixW4GUOA3o
RMSMHGM9SbSaDf0tmW5viDBSMrNsxDMDHDCjoowj8JsUJH0ZvGIiuU6MbUPyOf7BIvCwMchSnrsC
BlMz8spiSt8XZYGmlz+ayTBc8KyNEfEc2IcAQMQYvCLmfTNJvmPY+5vpgQaol/SdytgjTsRvW2Y3
5IIHmbBkxiNfAkzMCbGDwd9gUClr+WGN4t/Qj5RRFPy1ucrDMmpmUGjEkQQshQXReMxB++7qYRI7
vP8PSH4a9FV8gXpxLOh7NoGGYm+XYwMbgFSbSrrXPl2f+FqQ24sc4HgMNZEk3sW7g0IcMV6055xB
kv7TgCf2wOapAhsK5LH/Dob0Ju6sxV56OB9G9NKlMtYNYM691XUvgiCT202vVmNvvDu3AJ+Cfceh
8InxOHMp9jYMOYtydmZUgiqsw7aFfm8OuXNbpiR+mZpg2mReUe7spDzaRVye4wzvqTIrqBR4J9KO
l9od9JnpJPOohPB94Fb+DmPeO71xusdJfR0IVoVTTG05jeLHAfzC+W+gHWOByZlObTKRIaXgAQs7
c7Ij021/L9nw0ZZQevBy7EEQiKhxXe+JSFKz4X881cPAhQTW5BtAPmM95Yd2N78OzSx2Fq/gTvii
pW0o7Y0CPHKaV6Z7XM4Jfjer5WKoNGhV6VonrM8WM7c6JzCYvhtBcyu6jnSNiV42rb/ywd4FRgXH
jRxhDxcjxDLzlnUW3v6SjyFZ/SpqY2u+uTBUNgsUC4JSy3nMOF+7Yrgp2/7KsdKKpAa4Bb1800zD
mwnNYTO5zZk8O8mRYX61Yu+IRel57CGjmwWp4LKzogZvcujY07sbJA8wgDAsmPa14NWJPKP26aCc
APIK/ROeyLPK2vc4VS4alxu52L52KxLqrgCkFnmkh9ImoWguU4bu4q+Lly4sy+KTuUR+tBvz0xXJ
b2eUoUU04omx7Fc3r5i5khhgHW4v0D+D8jhmUVLiJfB3/oTRghwwpihzlge2MTYf5JCn36ZjQ4uO
U/aI4OA9r3jgtkr1znkdqbiGtrrDuvLlCYjqDFKncr7WTpvXMtEQyLjZtiLI/5lN8+NlwyGe/Qc5
e1lYg6enVDUTeuGCw6zBQZQbrK1iBjhj4yHcXDZ6CRvpXVzbGVkF0b+tq7Nua9ENG8frVDRI53ll
FBy6QDo9XLxQyNguZQmy6iSG1VmPbC4thy7/mnP4jYy2vucmOAApRTIiNXCFhDxus6J4r7AYUMHW
MurdOz1yUeazNVOxxDlfU201F98fnxloxq+ch5e89KCUsF8lQ4VEl+CVN1XK33Zt5HnCX7QJnLUO
2TrUbfEYYhms+iXy5+maZfjXh/GATrOXGIODgAgwfrX6nDTE3rNlGQ4oaPUGDB/yYAFuOocWQlvM
x1Ihpe1rh70FgTxNd+C1k4tfLr6rKJ/XP7xw/OK5MZ9mBd2iTwKgrxTEVZrGUdYEb9iCra3Q/pVx
IYs8xpkL7m6xmu0P1bOMQgwtS8loB/ea8O0h9ZV9nIriWRSW+UiLDV40U9luXsQE36ZJPnSzXIyg
eDCb4Qjof6/ZgPApMjlfC0sDedBBejCztYoYQAjEtvQdfi3xroSmYgz6LWnSF5I5F57nZYf3572G
1R/ak8S1OeZvhWrGnVQB5VC/Wjcumq3004Ztu6qhGPEeKDs+U3bOB7N5MKgFPZf3KSv+rsv6xrje
2sIx+0lNnt22N18wCDR0B97fUUMORSFuoegZaTRBTjma/vyMqx7Rzzf+X699ItwltiZmoaPVyIYJ
OuaYIrnibH9pVLIbiZE8Gh4/jMdzZ9o1FWgVB7s8t/qw6OdvHqmv4Z6yntrvXOFAyoO/6ZjPeDb9
AA9M/ua5QxWuQrwzhOxAuuKylAke8tIwcbUF2W20wRLauWqfIcVAs78HGT14mKNbX2XiuBQeFob5
bjjkSDQ4WMz4lDT137m2JuygJmtJ0qC+KiOW25LJE/bl/irAHKCgiJcyyN8XQL5emc87cFRcAVmw
nxyN9q8vhWlEM8N13Fd4NaRh/hn6bIg0U4IQMfRh8lDzUgOgSvoey/sBjUU9wqANwgjDTExuG4Wv
K4+dRNW2WEgV8RghFAzOvmpiWNkTAy3RAQ0OHslmONvKww884Wuj+/S/ZX2fJsfV2UZw2EyZEpuh
mxigVu4nR+bJScQvYQS0K8ZDa6loidO9V8ynuuFRM1IbF+ryZBLkIJcwkH5Ekd9YEyOJ0UWJ76tB
P8QTHjFVmdTo1K2m0T3jGS0PsIsKuC3WVfJDt+2o+qjyvZsnx7ecD/Vax95P4/d/dIUtJ8floJK7
/Y+pZ9aAp9WtB2nYqBuGGUBvSAdT5TauCqUayn2SSx/7fFaGZN+tTbc2iArC939Xrv2t8+FN3vuC
lEFsiChBQG1sAPENpUn2m2n9Kp0oN8uoCfpbZTWvjWW9YnnIohnqhE7ZBrGaGMpWwiQ3GsS/Av/Q
gNt9U2WSk4DalqqQvAtVXCrRmKt5/VszqN6IBbPgGMy43Zd3CRAO66r805tWVFENw5qbmcJDUjoM
YjkWJQ8LD0qMI9Xp2e3ADHN0gMw5KXpd3eERhlV4U5341eaU/nFTf1gd+4GRCqFBDpwIFYxmhlKK
I3bSL1PpYvRJl2dS5wcUntPU21/DPTXr+9ZZ29bvBtjTRhj93kqI5TNrsMMqw/mXmNgjZUNBMs/e
obNYLboGVKCgVjiO6e8T/8wC1Ss5zC2bfZA/HZxNseFBmXGn58xmp5gxn40Oq6qOxe8gpmFg6DxR
x1sXOAFXthHt5xLQZSXbKM7nj67z9+nasHPHfSMOrreTbJMoXe1jsbBNSU44T62BhsFzmicS7zpq
W3nq0vaYTz4tV+XR4gfGJR6Ln1n1F/y9NOx8UYia1XaI7fM0dkFI8D3ZzqPFagX2QKSBqzDr2b9L
r32lm7jpMmDAPooH4l3ZHiWijEaAsjtDGn+pjmU043K5Q/vLkEBaOPpNsXdZq7Bf1R0v0rsnqy8g
SXkg0smksEW6ua0zvsDC7X6EX7wiNsT3GBzHJTNO6X3LlnSOOS64kSeqbmADRshHykqG5SEJcvdg
pYmOOmfEWdzb72swn80K57RbmL+DRL2MbX7sfIffrjIOSeq9xyImolDC4Z6o+wiZMMW+4x/0UjP1
VpFTY1pJ6OrCjtF/NddPqnNe425ZT5nIoyrJH9HPd2QF9EVk+SO5Cj4s+auu9AdoCMhGrHsgSF5v
7LE9G8xXM9DltGw4zOFctFCQvWPtGBQqRXVcOvOXvQYMomPxZ4hVE3WSyKlSZvfU00gwYdEnt6mu
gTu962F5F+TtI5cjnfem/udjmQ8d6b8WbHvRBkvkENGQC9bsA5kFUMMdLe6b83jKIW0zF8vjQ+b5
7/bQbX1reNIBHomU2NBwj9hpjxK1Hae3KQOn7StGzqLsfhpVoOIKwL9VZo5fcaGQgAiqsPKAjJon
k0MTOMlpYdUcebCFpabApGW6sOzQ+rDz5PeULeQvUn0EMDVGs1sWR7ilbPtc+0fiha9mR6aT6ioE
Kkh9Wt/zq1XfhMgsv9LBYHoT1MEdiGQd0rh0SNgvepdDY8BFoGZu/Pn3vLp8vY5tYUSxdk1tuZwy
1hdbFUgwpTON/gLMoDXIcJbEWAJ0I08CcJUfrJPtKHcIDHreSu/MHCS/9xvAcXZdn59cKCyPDUTg
E4d5u/cB8+yw/OO9TBdvV2Nui3rLvE612hurwdqe+NaZzCB9e/nwR1K7pd9eVYWRpjRLSnvHfvUl
7x5pK64FXd7mzGSLU+Z2u1TgfW3Lkg9rRa93OUc3XYeF0NbtZ8C3yCjY5y/0/+4pQAXczPWTtNc3
9tGwWy+o/qDosHukW55TYg8vpZS/1OK8tML759nNp06BcEPceS4XGCm1OVFR+U22l02iLw6zePKM
Y3wokqILF20iARf4QTPWTF3zewWOdXvcWErMhwWe22Fd3XMA4TqysviszBY+8AQ+Iu/uXLupfQha
je11QKZpR9yOlQ/nyRQz5TZBsi3+g10yeOx/arn9suw5H2C7ZAjX15GQCLRUJjpL3iMDA6XYOHaz
sKQtGL7QP85GDPWFGhqHqtbHpG3FLm/698Roc5zXeTjpzAlpkelFCSw5ZDUfzNU1metAAQbgqY91
oomv9d9WIMQzbtHITATwDmU+sR6oiKT2XgJknpfJntyNVVXLx5CzswObRLa3/NRigcXInWq16icp
JSEUe0nNZ9dhKauZY0rpdJ+BcVUzGmMLt81w8wOndbeXeHr4e3RvNJD1Nwu44NSAcOWLn2MdJRZr
DOc6+6dYOb7Ncid4TpCkv0pwCj/MVbDoWJgyV6Ogd8HR7x3IMN4hxK1/miWbHgCnuM9QDLEueIiM
BMypf2m7juxCaY72yBNg+hBbLbIXRA7BNNep6xzsxs/oIi19xDrcHsj5rBDmuB8TZypPjarsJhwr
MBu979Xvo1d/j64jT3NOW0cwgpM/zmD9jWpYHwwQegFFRuDtNCs5GOAREXHYlQafhbC0CPpfA6yc
y6Ji/bS6lfvHxj9R3EH45nYyYVvUQvybVolZGFQNe2IEq4RNd90qnfyJTaJPeWpfG0R+NkkE/Or3
/VX8AX5KbPxuOv1DVo2OCgG9PDDYwaJbI30zAs/KyJLqbQrE+GccRYYkAHXM9Ml/2K2j9/WQwQBi
0P9YlnUeDkbqHCVI/tARuRdhmYBiHs98cC4b0kC+ksgQiKN11UTAk7cS39hZlmxcwtX5lXhygiU/
7gGd/xqCVG2nMXgepjZ7Tcr6MYir8amzgW522chxVclfQTURNPANTGlm9wnt+v/OvgfDJsaoUwFc
PpCBvRTGzqzFNwOfR3cmBF+uLCti6QSZ55AVT92Gh6C50HWwKm+Y2YMHXAGbVE6zNC67RM2XFVQ1
YXU5PqTJfe2UamjXHOV7ZWhnTrB1AuVF5swU3LL74UVw8Ielzz/PgNBsoAXhpy5wgrulZOSbzmD2
7IwAY/6EU+RiZQP7SIx5BlUqhq3RWwNDoYqhGUxSy5hvlXTbcNBy3Piz9dJArlCohA++fZ/JWyiT
pVs+OA6cC8P12Lk3crVYQFW3ykqOeZ/sEz8YfqNmGptpEdhfWAQEQxCTloAH4s8Hi3YxXHEOsuKl
uAZp8VoNjKcK5l9OkD1ioGtPtBfiNBL7QX3JOJEtES83i4Vr+6EbPLYv3b9zkbfeA3yE5RD0Dh/R
0hXH/zg6j+XGlSyIfhEiABTslg60EimKchuE2JJgCt4UzNe/w7ebmJjoabXIqlt5M0862mMU0SJQ
XbFBLsJDNmOijDapbv8TzPBhiePDbfEDtDHEJkcYZxNk7FI69XTtFe4fox3zLR5T2X8zhT4iaxPq
xNJ1eYYHhc96SPa0p21LNBotsD1AeRMBPTdGvebXfLXRvla4bXzSfxDbEsyyX6kdjkspx3StClBc
UHBI5ZhiX4y6y6WAe44UMqL6o6kHztgzGEt6RygMZlU5YsTSSXJH3PmQTIk0k08kdwcgtj07kvYl
q0HOolwzTAz1pmWW+8ZfmbeXbzZ7nFDqqrkPsx5ez+QTfG/uLwmHluQ9JajEIWE/2D8WUa4xsmTM
tjRjBaEy9rj31/R5GLh7zW/g0h+4H0l9PsYaM3vzAR8Q7JOrBDjGGvf4we0NSfqZ7xggq+QR5Z/G
saeEK2vfVQpnA+Cx4W8KCVRkpZNHgc03JjjuUZndBVmKNnBHjgEt9/w17ky5Bgk17eyuai82kJs3
zzKOrH/QINqLCTZ5VbWEi2enSnDUeNnryEUHJsK5F171NkNnY/0WA/DBrwSryd574Uhn3BS+ayLR
NiFuLHgVVXv831+S1l51RPXolsK1Hmgu0JRNeB51/Zf+KRPPKfZYYEisznPrbmm+wahFVIvc2J+D
rSut+jOYvR+sDvbWYh+xltkUwB05GdYwfemyJIJVWMMu9sGeR1QIQsHsrGVHxpWvNMEHU4klFvd8
65tmthGj/ZlKdKAEkY21dO0Pv5atUa2QiXDTRHF+9BvzJSNvgVuuC/AOADeZwiA0x8CNSmhFJQZf
tz4YtZ7iA+S/abV2RZrms2j8ZAVw9wghuD3LFpPhNPwNovosQgZAIlCVJPjkp0OM4sYH1gYnvOhz
+WYP04CZtf5zPfCF9WT4a9Zr2yGuu7MeitfWY+dCah7VUHuwV93+j43qgATPYrNYqdiOGKMjdU6E
EKeiHqExeCWpjOjxv+8kCQdiainmbxNrFk6/uHwV5KDPaSrqYdEUiUXOCk1/kxtTly+V73rAopzW
vqLb4rCsRW6dNDykyWqOy/AdOEmMJSWk4hZUYpmg2FtOrbaZYWa31ISYFxA78XYRCa3kwIOSHJdD
9m1hcY61WywB5spqEn/jT71BlLrW5d6voDQgBWoVqzGjc5aqNv4EavvVBlXxScTjBh7y7LfmzdP7
leMg5EO605aP6jN6mJwXQvJLHJ3v7C5+cZMXS2K2w3fsO+kyyVlPmKr4TAjELRwpNWb4ii7jqH3j
HwG7cI1H16U8YUV9Q7p0aUR77ibeXT75yB0cdOz4VTSudYpg4Y5k8h/bYaPhe2i3gc0A98ji4aqQ
PZTCmbQjYPV+RrFsoYixg4aCyjNO5OSPtSo+Eliq3j2qcvdkjdSL3hXRKYdqS2DM5G8a4jE+50mJ
JT0cuA5Lk/uSeOlCmeFA1QCZOkcnZOFQ4/AS4qhZmbNGXkxztEUUkZzIJQJ2XnXeyqlbhgZzVFsy
MOEWSAEphmxK9zGphn3VI+oQJAQ4pU2cWEPXrXFvqQN9bdqT0zDs0h6YMsRU9rZ7GJMEL4OtDgZo
U1buq6kYmMl4zYEhhweLve5xzAhEomby98ZoO5RANc6OnmE6ad25DmDlsEyXPdIBvnjHC6D1DEd8
g9m/uXftY9MbyKeiFztOH7ZJ2IIxuJgdsasQ9/MCZ0pzU2GuvdCqxFjXTf6NJ8H8FKWlD4YvnhJz
OaVqODkjgDj20nACVFX8C0trPpiuhHfQRYR3DC99CVUzLwsrbwjnOcVzUomZ3Q6K7EIZpaK2pgK5
4hv1dOMFhQu28bFC41Wj5wh7HFq3rM6NbCxG7PhBNvK0UerrQoMSyZoBGz3no6Grl8FW7q0DiHsg
s6ojY83cCCOmQNatdbSJsbidTGBCmylOkatt+lT5ELPprVz8hohGa5G4OC4pFggKPmw4Q1THT4mD
2pn9nlTNcDII33NHW/FqmoFXE9S58WE11lB5jJVdsFWtcfwjf0CqqL18F+lMG4ne8N/TRIB+NzCw
Jrz0K7f7zhjfSb+w/gV35T1Eo9RHDI7yNwjJhMF8rb6Fk2ksKoVrYTnalEnXyfA+dwTFyVRM9jfr
D4P4FRZuw6/ZYJWafoW5JAi2C5ZejvUFslKtsSlVe13zxlWBtW3lug45bRNnblI4OHVH4+659OpW
BaAj6CPtcAKKTN+cNk2Mblie4A0af70gksubDMvzyqV6CYS9X2Iua+3i0Mxk7SDofxpa0/BQodbj
s8TDsbBaslVdA+iD4+YJL4x2pP3HPwM9yb89nSdchYv1F9IT53FHbe9WzO23Rg8dSpaXBP3IuBXz
B4XN3ASUY4UsMQra0Vy7W6tYwzw28nCC3dJskgJm2WT3yQe35N0c4mZb47Xc5DUGJX6ipRTWOwmJ
6onYSH7i10jfhpsRgSkxlsDbslcAD9jvDzEew8q6MGzFZ/Inh7hN6KcS7dk2C6qKMM9CJwA/14FV
YAlQvHt2DGAlzW4sn5Ofmd6QJSmVeP9AvzPKsbcGi0KHaUJOYPZg+BD0Sp8wXtFRw2p8M3qZvSHO
z5muUbpZM91j1STLKeuZ1N04XkDt+LvQlex5vTi6aX1+6ivjDxxof/BgIWzSjppaIDqof+YIXM90
Kb8Lo0eKMCk5l4FrdoDclzOxxqMXej9AHJsttpxuK0h9v1h+0Z5pmW02BZnuPd0OM1IwNoXFLGmP
ipkMnlACJOu5MddvRYbNlon3USMz9msUrgo+U20GYgbg5mb1bwHULpxc9WTHzadqp/7mmE7PurJ1
LjqwyoVfxOeOXdmxqPUqAOnYbWBQQi+GrXHB2EjrC8mSr9TwH5kyGtQBgI7+K9gpCu6y/GjZYvqb
gWNhHRTaU9u5GA/Yq5xir21XaPxWwHuhXJUO7/lH+nObNFlz0fQeqpEBxkKvaczqGfOCxG4dzCDG
p9t3f07O+2PO2JVVPWU53K/1rUsqdU4H9rv9WD26tZB7gbse1FD0u6pGt6axGXRPV/lPbNBl0NoG
FNpKaz+mVssDhQh007X2NuFvO5izGb6RpZ+DbDDvRqp3gFVp5JJNNe5tfxhOY8ymw7JytYuqvHqR
riYvWkLPNpVc6pA2SYcXKHbUzncHK6BMToMoSRUYqeBkTRR/WOuqyYPJ67eYs/AfwuJkC8eTR8wA
NCuZnbGVUPE5OB2xYss/dB4KDcpFhqE5S3cGYKtgQIDcltXknEqt7X8KgwyDY2slh2ac/ISDyugq
RwQzxzLcmx0tsMBI9TW+I9bqpMU2OJy6BX65n4ge1ZVLPfi6MdML9ZjWnhqA7yaqFZustjq4HU8F
3oXTSvjhl2N1d8ZfQKsPljvbEZufth6fkSjajcjoN4gqJRe9nWHbsNT0E7di/npkIBcWieR1RZXq
exGXGKZzfAsDNvPWAbMWNaruH5x4oPQO7h1qRuWujo0iwCjHIzThY4dVvLgTbysCLnxxZHsGSj11
Wc9yqmnnasxSzrbeWFpOEW4yWH8Lsxckwg0Pu5lIWVlb+q7tJih/jiLZxlLlcwCsdm6Qs78TqxD5
OukoYliT5SR52lObWRUPPEDUlwg64RWqDPlD5yDM8VJo9rvvl47chQ1HNn5F0mRZPbu0mYqkLV48
unY2iGwHEn9/rfJuYdXvUQtHhFbqdgZSBcyEattG1t+gKZ5zsXspJmiFWj1vWMhwmCYksaDfRdEZ
Ge2NhUnQFmxBUmWjjBesa2xu4IVSZr70R7r6csws68mZd5KOQM+d/rRS/qZ6dE6w3Re591pOFtIw
+WfT0l60engbDbhCTr+hS+BIBxnFDaOxaoT7O/mUdtmEP8u2/WbJgK1Jne0q+RKx/yWS5NkdRxeC
WbGrOh6zJik6OfVrCk+CiiNv3XE+R2Aayyh+dR5mxIROhUVYgnkeVZ9uDQgES5+RdA3juoJ/5kLP
b+mGSOub7/rf1HHz4JfytSJqtsNubC0TG3WpGPziXzEyWTIt7t3ikUeIYAtbcoCtVrpzAI0Yv21v
RcZ9qoZX4GLYeCd92opWnGSp39D0v8NHuB8m3fLxUl2jc/ODR0yZeYcB150fDUcUwMYPAU+XWVB2
Yq/Tkr4ccg8j5Xggv/kg1PS32MrXsWLEhfey1ZGOdTodUKehjYlGv9DZmm2TbsYHQ++BV6efheVt
Y3I2UJYm7WyU4YWCjmfDqr/7lDxZXwJR1Gm4iDGZLdKCnZPTv05RTg9W4SFvkCGKBwGVC6OBhTws
Yk9blFn/M3W9txT83Ns55vMbQ+SlNprwYKGxZbSnGboZCMRqzp8Sd3qyBBqDzG8j+9qNVptbNT8C
AeaxZeOOT4rWBHKsLOhJWqzLFOgKpjx3GP0diwbnXygs671y7V07Nv4mASCyaNnAATvzfmB0r8qq
b/a2A8CQJilYsoTbu+RzHuRnZ4YspQFszKS9Oj3+wGP/UhPsWxJ609Zzg6WDS2eRWdMTex5I2SVX
r8VbrEmjV47+TTnMr1UDrLgH05/JGQrS+OjO8eNjxBKZZkgfs2gnf6c+ByA3w5doaiyzJiu+hiou
iMIQA+wmvzKmI+eU1NLAc+MJai/mZHzr0/jZNcW/zCDE0LcIakVNWI+pjLeITTWRAsEKYsn8I5gX
AhRIX+kbNJYOnI0VVIsLq/ZnpdD20JXpZbTT34hvujll/5qKoiQLsQ4EXIg3ENvn2PDyMk2WzZzA
06jWPkW4G8NC9eiBEm1sQJQMMaINSh40C0FKcz0hdb6g8jW7pLY/GGB3c682Rt0Xq7QvnxkCTgCQ
t0C3sSaE6hmc3ymrp7uu1Z+GP+arRi827cSyF8O5YA3ehgF3//7xZzPVbqosY1xs25tUtInG6fc4
3OPKenJzhdUBEuSYU5g+a6h6Y0futFWIBd2wQ/Wi2GVexzZOpbKQH2KKrqbTArjoB/JRCcTyEi17
mfKHblIzzdb5IyDVsYEpJQcmCSF0SAnKDBjne+TwnC+SZBW76XEwu1WFf5rO6r/ZY7XCoWRR+7Cx
G3+rj9AQKYrZYqPOCMZ3ePTqApZi7gWUNL9GXX1qHywCNpcUeveX0dNziLzOaXDGP8PU64XLigXJ
Sz5rgsfFXOuAoXm4LEzXZoadLjCjXmYlNo82g4XPUq9R1otlQ0YiGsPPp65h6uFDJjXCzvhjtMZD
LI0Lad3n1ncOWgRi2kvemRkE2WDWJQx79OIhj8mjkbNCbVhEhMI/I1Bhc+y+y7n6dXOm+I6OwRrx
m2RFS/8luEHBL9qq/BgDYXgCPnWmJ+mTcrID1ZUR3Us0FlikBKU0EYg9aNQRy4AmZd8SuR2yKBdv
mTs7vfOvtP++JUJ7QyjiMz0knGSSR3FGI/Ya6v+rYO+FdBhSBBZxVeukHPZ2zYpX5Wy1rKjeuL0z
bBP2tthEtUc4JYqfqkYTu5zaTRbPD1Abzecwp6Jnr6eGKGXeY21VPON+OdojM6caYmABYfReJrjw
YB7h5bYUW2H54cdxvx3oplgiZKD4sKNeisZ6B1M40oYBEgDdoQLDnv8BzNkRHHqJFHUJRv3eG4qi
S9zTmpdsrS6951m+RjXd2pCzaSw6twkCqddC0O7TkyzIsSnXOQ4J5nvT8F/1pP3AMHRPIrTGzJC3
muVSbqpT7djnlDpZ/kYzkW18364X/iQl9RlZCfWXloRgTqJ3c7LveJaeW4MynCLj1RlhqyRoeqEN
CR2U9w5bP9JrrgGkjwdcE5N34gGwjhjp3Ch6a1N0CKL9dxqF4rNXTvUOa+261Gh9nv0akh8/c9wl
qL48tqUFr0oV2bsGuH5lmuGnIcx/YHiho0e6fhTD46GOmxA8FWFpm125Ht54uQZ8+epj5nsBwY6M
NXmasF3TvTfbKQ8NuNcy7Ri3YoStwrHX88g6y8XrIuhm0+bylXfGe44Euxh4ZqYdHpIsJAs3X2Th
Uh/UxzvQLxmmFw2nQCrXRWPji5KUt+rRXTMBhDIUvVURIQxbt4JWECNyB7ix9PYs4CF8hQ1C6RxV
50h0+yhyLgXAs0cYoizGP2+2wMW6ur0qKhbqrdppobXqWgypQzi9TIzhOxOFGv8xBg1MedhD0jna
0bGAe5h3npFVz7oafhwvu7CAeMHdmaDKOx/wG/gkDv42HsYtuRz5PPp6uqVdj817M2xBhAJ/rhBw
xtmEvJHUG5vgDiFhTAplotNgZJHbxQSxTzRfAXtJdl4e78gPHXWcwqFRb7yJyhmuTQvTHs88Hznd
1rxPxvaXKZvyZRxPZ0/3xmUfm685u0G3xU/DNmZmIxZtwybbkEJkGvHt5ykCyugnBISwHz0i4KM0
vzE/Le0kTmBBeU8czGjWSj2FOQ1YRftYQ7PJ36Sjo+Orzl8fRXpp76/HSArwLDk3TIj2NCaKFDfJ
5JrTGwfvPuya+0QvFod6ZmIii39jG//K7H21Lup2F2EiSsKefcVggOx2c5L46pX+gQnblsMp4Zyk
YW1liLIlGsUwU1SnTHFqASvdarnB6lEH69p8M3ovVNwh/1dyz4bagrw9UmrOAsl3IFp1Y/UN/Hzd
jTXFs3brnfiaoNwa5pmaE3/RtpHAsg/cfGzzI4WEkGsq4x9KGroSCz8nbtZ2Xv9xJ31WXvsJi22n
18WBV2q25orSeSppdOR504GtJPpyTBZsdKOvuYMyMWbqSTXyu+anUx5ZztHPrrhTeW2H/OWqqE/2
/KrXGHa+xlbnRUNriEtt86b3PYe/nG3g9S5exTzt9EZddVvbA9ThAI+faMr2T5KqdGDd5PJzTAKt
ET0NfPJ0Of/qttyRyf4M8UCCn2LfVwFSW2Jp/8BhxUeveium5FyxBoJlNzCDGtd0CBmALcFwR2pa
7+ujoYApl3pDWCB9Inn2AGeycJ7rj8qq39sW75E+WuwJtPnTMowNjumjEYqTeqBlstS5SKhl0YSG
wBB0d6fER03WtiK2jlZl7r0eG1geNvnzLClCkpQGsLXjwRyRf2kIUJjfzuCEkLts8l3d/AN+84Bj
FfdM1B8tw3tB2kdYQSjh+L1Ebb/3UMUJuDc3bS7YJjovnGL2mmU5nEa9/wlZQy9kVW8GwIbEGv+R
+SRBkNnioJtE4ydLQgVU7Rzkrpcu0xHig8Xn0w3pn8xtak6yI2USi6bGH8Zqe0uihcR9Gp3wHB61
OOHcyzR3YdCoybKBmvPU+9Xc7Gb687FXFn8APzYMR1/ZLw6lW1MWovI4Sb563DFHz414AagRr8tY
LSAYeTA06QjtKlymtv2DvxHPcx+9tEOy0TNjT/AURnOkbTwtOY62fcm96R7ROwOhHq/ZpIMoLcLv
Voy/km0F1CYYLEXOhZTjkUT2dQrz2ifTCexyBaWHW83w9/Th0j9fNPDd8kOutH1hT1f6JoK4R91n
L8Pd51wtJ9/xj3bJvDAw48dK12NQwWQLN4r8hQI+V0DS6UKTyw1Jbd0k8Z3i5W2atC/4EI9eZaHE
myzfCCIsZOPcPI1KFJElN+m5T1pjre3URRkryEFZSXlqJsv77ZCpCFP166rSxGGu4DxPLEak72gb
+irIsxTO3a7Y6HuDx0yaVyKwnH7aAG05CI5xbW7eMlzSTD3gHzqnxe0w2ZshNz98LxRLUE9/5tQ0
O3zlb1gBLiXJEn7bYfnCaqnbOoP4dVtR4YRhkkG9pcRRrCYKLaGRn0BZwA7u8SrD2MOIFb0Vtnoq
ytHD+ZZuLa1MyPR2f7r1WOBN66bPdu4g3uyZnQaNvwhnoX02hQhqL17zDGiD0SRh67f5L2PEFRv3
UZnzpajq1zmfj4bOvlWU0wcbUhR3HVHZLYxDFYIOtC2Dj9g4bHHYTktd8686i8lNZiA44xd7N7Lm
z6DUmW1//cPzfjNU9XM9zsSXK77QMOlSYjP0f2yLlLRZCodKNusyTzBJFng/PCZCvfJ3qcc+Adgm
JelAW4be+p2Jla+qimczdOC7lOJj7qOvLMfeVWXwEm3VY4940FWTmkdfHM7dipR+vJF1vIvc6oUi
o5uWx3KpOJUXsiiZFAllLT2cX4NlTwC1cK1M5hxoPDgwoPkmGBIuvDEzghCTRNNjIGa1tIcRAF7X
P2kjuSNhTqwSvZOde8yFxVM34WorYJgstHRkzn7cfHo96wEA7W9jdD9GKoBXpZV9pNXwMbQltPfJ
eu6r+Fo43aVo5KbjV0Un1wbEe7OS/viUNjVVSBw0uc5DjXpHMuwCAcy164Aa7edIIzegITVnyYyW
D/GG0ulApJLYKzjQ0exwESN+rnWLLhMz0ZkmRwRdXeOJMfJ4w0xb1kHSNNvCKG9tRbI9VNFnn/sH
uiQARg5vSIsHf4pfhkx/9c3pN/LnW5yWj5FzZrXvbpWyOM5Em/Hr6qCaiKMCouLZ3rScADasqYXp
VyBLjiT0SmS+8XXWQI0P3DGpWZ48od9cZi6/CjcWncfjmFzTQluhPIoDFLYVIKVT3JV3i3FzE8sC
diIONZndwDmle1Pzv+zGvFm1d87LmUR2hBWzrvY0aF4bu9nSXhf4ifPFC5vysOkv7tTJENGrbsI0
BezLDOYad0VPfdthlfe7p0pkF2uAqaMZu9Fxn3Tl38oq+rERGGDDco3YQ7KDpf6c18NNsTKZZnHo
I7EniObgtcy7rT/0q95w7IVqcNQ23asqXV7McOBlbC8f+Sib6zgCGYqb6V1nv7KZLGM69x6Ya727
KAjJaHnXeHb2XRy/N1YOmLnpl/MDGStrjwk031qP0LdsWYvP/aFAmFzUfXMtDBuIkQ5ieMoQ5etZ
PE/0Ww1Zeov9qj7nGgg0ihFot0GoYnkPYL/LAs9B13T1+St+ALssCH6lpGswEiExKHb4SyfM2d14
ewV4Y0Wx69dslfjUipLsr+fQQuCVxoLXFJAQGOsKL/tuyCkCBXNDNw/MMS02zn0o7ICY05PuyntX
M97X+kSouYainYiSNb3ZLnk6hps2htFmgutaNJ5+oWKF1hdzZtvtzts019YYMmz+ObpAy9Lv0Ivv
Tk3fgJtXbKvz+g0HgHfLZYKnWrX+m0/CEoh5fwEciAHN06eAAoD+Ffn+oLfiro3iMNkp7QY2r4Fi
Yp8QV1kYxHVzd0qfwzn6cWhjcsZ2DaWXkHG36+ksjlz7PtbZXzsi4s4xLxMfbamZmCwRb6HQvRVz
nd21sssphnfOnckg6Gv6Z89/4ActxcIYyX9l0DyrZDrKavgtPZ7OMY1xBCJu7TDeLFPndCjxglF8
hNRTtDsOs3eenxPxE8olM+OFdNWfF87PVk3L9VDsPJMfnfKOeJlrw7WfjHfNsoES9hJTBI0jK+An
JEHr9lcfCKuxGrCQofDCTCBklR/OH3Qov3lj/Y5+ZbBhhpIkFRorThvWn3RoEKHEdGKU871xzU/Y
tfz/0ScwJgUpL7JzcNvxhLHVxyWCOGNjYYRQHL9YA/jbRuOPIzzqZQkwSlFdZSueE5MPLX5mYzHg
TwxGYdwQ3b6GIXkZzPlLpu7dMopfb46AX7hihd+wCppkOJAO/6LnXK5mxYip5UngA0h8qIHgvl1n
M5oALai6ZA1XJlszSZBd+WvKh8PIyfIdGPL9rPsuT+w2XGPTxeznSfxjvbkjtf+PtOExM2mOmNyJ
UjTLXT2mZ1V4ZPuqYe+2JjeEyP44r/6ExBAhFDcMeL7nsczi57DOFP8umKAbjLXoYxe4H9mS7WVK
8HJe+YBBVnODQzatkESbfDyA3vrNhKEvdVCOKKeoK9GFV87dxwCIBXg9ONNPmpD3TmqC1S431tJt
wnnZD8PdSxkdBF0sS0uK+KC8dCMkCpQQK9rBd4Ic8oRZ4h8oXuywHtqJPlJzMLjRNTQaKisIrpPB
yL406mPa0D+4qBZT0b0NPA+XDqVRbF6fo3R80hLMPUVnPtmYdoiucUI2trsBub6bOrVRQ3IZjfFf
PVZ7wSBMkBs1Ao0Mt3P/PiX0TEaKuVl02pfT1PvUyB5mHzsoK22FMewAiAnnX4WfVqPFJyrkocst
IOTzydeNzyLTr+ZsDcsmKufAdMvV/6/22j7wlm3XZsxI7GnOXzWaSLhk25qh0PnaVhilw5vJXmKT
0A2G7SPh4fAwKLJH5b116DIyANA1dgAzgqFnSU4vHR91Gk8M0or/N7NMVbgbh3wb++OHbkc7OGwb
eglW2DT3fQieHSjYDPNc7trGJVwlB6py602cYUgQnGqUGLNH77ul1+qPrjckdXegvYBv40Lozavh
zCvWhyFLPI6uXPWfcsAKZQ4ShjquJr2ibFkmUXeJXJ7VHVjeaWRw0+0SoxljrGsfUFh3ntPBZ9PC
vRa772Rx2V5SEscCSe1Nv3t4oNfCTSGqdG2/FLVfB7QsOqQy5S85ccZrBQzA8WlXmMut26HD5+ZJ
Y4rKGu0Db/jSqZw3OUrWbG7bbJMeqh+c9LehAeLuoQdrsfPCN9wEVZJ1gAJsiLJKOK9tUr5JmKQX
xa3E/7O4xOKRWzSJ2nXy2W7moFLG+yw1YqdGxe4OTKQuysDsKtoiB+ItcWufAX7tKPlcOfrA98tt
fgkGnnG9XBXYBcaf8H3UFMm/5ouNNmnksd71sXENLT5qWoJ9ypPv0wPC58X2W+G6V50eyVVvtd/p
1O0x0k8LmemHgUM/caYz9wNJAourmA/I3jclSodDjN5Xv6KGMj0oSe45z9SlILxZkyvubCCvqahI
6hnyHmo+je0N//oaEJcF+Vt8XRP16p7Rz7vaJKLkmsnwAr6Wp6ZnzWdshAVsRFkTkHHSoDc8VkN+
Fp9EiklQ0SOwyfA7IU/b+TEuldjmhh7+qxVGGlz47CxcqzhGLcUSwgIxJO352/Vw3hihPzzVs3yJ
49p59/zexFKEcPFg0ePYMt2cB7z9IWvC+05cPgI+FYwXMMjqU9Q98lWBAzoQrgHziM/U2RlLFwGO
f5RVXo4x/OvR5RGtPNgLaQLtkCo3J5C282XYJJClrrRr7E3DlSZqe6eaVA2U2UfptuG2eWmleMpN
mzuGKBOPxaYDsOVq0VPcRFfAKUiMWYuiNU4w+FcNdNmLxphxarMOiLvlPWWJVz23GW1iWMHm705h
tzbMqkL+qoqrCi1tz5q3POWVB/pgxF8BC2rAhK+/qZidxCTi93qqKewdm/BZOVgd45FG5ZyvymNj
y7hDhh/NUMKe+2209kfaEypMnj2GFavw3O8E1A/PY/ZEoE7s+Q/WoXVsqBhi20eopvdFtfJduwIv
weY/rkIUf+DVC9uLmhfr4VXjTCj+NQrIc8O8wee3EGJPE+Dr7OM7LprbSEoIObvOowee9JGW7FAl
YEMBcEgJxkbyX15H+t7KzWqVJ+ynHyyuRnVixWZebvrKSW/NbHmrMjEOjG2IjbIzggJmzT0b7ObJ
KW2u5cz6l4/ikX+r0rsyTG8PEA51UjJwQ0CH4dNE+UkZvY/YJ8OTiCVWGHC4M2xC4JYzHSrb0Rcz
VsSZyxn+QhpUhd+dSjtHz2l9f1zbw0CuDNvRgn0+hzdu4mtZmk+sOL2nwk5mIp3J65SkHi85F4EZ
HCV9oVkHbbPxmztY3Pjmk/gJNIPyQ8YX8qJ1q15ih/kmtnT5T1nSD7QI2x45PfXmUhe4NiyWcLac
wdWDIAaATXBLwuHcPkQ3n2hDkOiGS+iPaOVqdqJ7U45mkHHEonWH47yNe2hpJa3rN/po01XPUoz7
3afip+J39zP0VFr6yFOWAgO3tL1QX+Ffzw5SIfKa1cCILcA3ZjY9DayR600dMavaRnnNStfkKRHT
gTogFtOhXQa1yc2C1usf8tmgXm/EeI1VxkSmdEf82Q3f3LJUAIPq2CbyzjbDok0rEL7nfWKljmCe
khOlWG/tzxz95BXgRZRzTmRUH6Y9dxwWcnyvM3iRmGsIgKVHQmVgl4x/ELUYXMNo+Opoq4kjj8Ji
Rn33YuIgDXBKQGl2q4G2WcCzRT9+xcVgLMGUDiu8FZw7jQVEys5DMnhDiuUbK1dZR8XSwJ6dVKW2
1XwN1rbSrKeIZ8mSOKi99D0a7fCR1ntHxR/oa3w+ZuGxu9Z1kxYJlbRrmsHoHndjEj2jy50+J5Ox
TBv28L2jRc/s0qsDmOaQ57WklWw5h8hRwIrF61SGAAsNivua6lE3oFV3gVbHJE95at4BJaXpETQ+
UPJVLauIz40+XMPWKuHp5uMPtzLbkjqFvubI+U/AAHlWpLPZvcAP2aZFDW0ynuJfEbXYUJWLWYYh
iN5rAsvKCXSL8Fplt/U6yyz9PjmRRdmgxNK5dhuzeDKskKQRBqBfTnnB7Sg9gCAWkTGamZyFlZA6
m4182qi6M0+tnxTHJhtYSEtdaFcrdI2d0ZvTHDCixNuHjfYbZZdlCr+b7IXJWm0q6nw0XwwnnQzA
daTL8cDW3CfFboXv0HnMC0S5fM97L795qR9SSKr1h5HAOfVMrJ2GFHOC5MD3UDsPyIigJCmRJaPm
DPMagJtEBqWIhB0dG5q8dQkddiBbWLVE/7xBaDsPKzI0FN0iYZI1+64OJcgwR7+mLmAETOcE7Pm9
McWDwl53paFe3Ykk7GRN1t0DX8YvbibQqfSJ1vA6zb9TnYzlf6SdWW/kSLKl/8pFPw8x3JeLufMQ
wdioXcpFyhciV65BMriTv34+ZqNLIRc7OJ0FNAqNioKM7m5u7m527JyGd8AKiA8Am4Zu25RnGnkQ
YPedBMIuIB9zDQCkI892VO9zyfmGp/GoKvT6KSaptDUyqpaKTMIUgYbcq9uyvzGVBp6F3pI2RWh+
5RL5s2EXH2jJ+6XB57WB0W445BN5GjgBn7bLsb81bOpJ2gnwj0NBCPZPGK8NDRZ9qmUn8E6xavFK
MssdR3W+Lw29P4HlLqfGCm5AEjNLgSXcmiShN37fFLtTeAxvT+0JcrhxhNjNKZRnOKQ1GO2rTwlM
nW4TjhActLSTRrp+U5QWR4Wugx9H/JPScWHTnhcdw6nxmQpBNCLNCIUapH7QgUaupcGvfKK2f63J
VX2LOjlVmFiHS3pFn440TTxcaqXVqDd6Z4GDgqxf543EpaCuquaxqFNwgDSFwa0Ov06ThI5rI09d
lSk3qzxKvJOadwiF4by1IcX0uXYwJjXVgERO5WduVfcyF02kK3eSoxvPtSpbT0Ea353UAn6Bo1yX
t1UWDqTtTSikCjn7WOXT82sw2lXsj8P6qCCUoKuGtuunduEh6wwvr+C10IrhoBwV5Xsd8uLW+fiG
Av068ZsPhqrYB/J5YDjq5DkcbdONkfgiXRL+yI5tTCYE7j81C4u10YMqLqQp1y+p2XV4tI73+imJ
EJsAGAxgTpNW/dFo17F8atrNODTIx7SDdZOcGvsqCbXx4Dsj6jJNeryHXpsWG2q7ML1Udfw5SzII
riq5+BzlNom4wdnYtX6jFKDhdarz5QplM5nUA88KCQ86tE4NrBio30aO7akj0zS31Metl6IAPggF
ibH1CcCUkyX1nooU7Vz1oK4kLe3Ry6s79nqCnHAtE8q6AH0ZHvb0SAdw8JRWwhswz3iR5mEO4DZw
kIcIUXKijDq1qgT6VWqr9bUsjbTUByjskHUEcMpk+emmV08pTXdRPLWZwgoHWjMK+5pEC2c6jA6J
RZ+bBNFJWUvPiaFKdKUl3S2V2/yrCln67jhANG4ECfgHnuEReGG3bosJJQtD7t4pCrRSfKBWsDTW
HYSkvGlrO0DhlOqmBv/eMbXWA5QMAaHFV4ctJM8oz52qH52ZQf8D2vU6oq2YNquyL3TvCD/PU5ek
n2t6M1ZjfvKfoEIiAigjdKE7+Vj123/81//+v//ne//fwc/8ntanIM/+K2uO93mU1dX//MP4x38V
//y3hx//8w/T0i1Tl8mKwsqsWLajmPz+/etjlAX8x8r/aiqEjYBhBlxJdVfRSX1SrtIPf8+I9daI
mqi0ntDW7empfN1n0EJpgQvEY/P3zNhvzYQxRacysgNPKx7K8ZEO+chYGIm+MF3OWxO16edJLVdo
XWQvnXHfyneXhzBN94XlUOW3f3/QQ9VSWpbD0H0qUI8FUsvymLuZ/nTZ0DQXlwwpbw2NdUPyPlZY
96JegXtxO7vfIUAdty+nAtQUb8TLBhVtwaL61qKpVWUXtiDU/Y/J1+Y2+0Hb6YamSAQV6RBekUR1
L1ucdW3HVHi9a47mONPvZ67tUzV28oJaD4fslRzWjyoYUm6ap8+X7cytmUISC0DztJN0wbt19KuH
SjMCzwFb5FATAC96BM5dfvl7dgT3HiUgUidq5F7aGG4rP47dF1n7lXQLEWFmOIRkDUkQS5ZtRxbW
KQ9aGKurIPKCZFzXoXGgHRgOvOoBvqrdfzwiTJHJtKZARAh6u0LHBv2BBrVG75jf9v29Av+9yu1s
PN1etjPne28MTWM+c4VjBrNHl4WR12+7jbk+7cI7eqjcbivtkFb5ebq6bG8mSrwxJ3gERe4jsLMi
9JyhpA8P5G23sJtmfNtQofJWcW7bMDXBF45IOvVSwmaCymzdoUoq+b8k7eHyMJRpqYUgYRBvVCga
HYXuXGHaKucESx1qwgfKVME+27Z7FN4QdHOVtb3lDd6t/6ZBYeIUy0D0JCLDGXwl7bU/7WjRWWdf
ZRfRQNdfsDa7SmejE+aw8Yeai0buk6qEq1b96YTe5eHM7qQzA+JhUYFR4JkiHSTJzaufcQUi+5eR
3F+28vuIvrBKtnBm1D7AIm7T9JV5zcb+1e2Uq9DlNbJuN3CB7ePHeod0yJ844OvYbOH8QFRC1X2z
9g/G6cHuvSF6pCnt8sAW1scWAlE7IjEqaThDd3wa/ftjuRB95v++blqGbhpwqgjLE7XIvWlFi3fX
3jH5lsiPl79/PupYfxkQD/MCCTqzGlrkJz4db2kF8ugtnsiW1tG96oLZ5zCqFpZl3uVsRVE481S2
7NtAB6m1D79tD76h08npFVGyBUROVrCzdVCVFa/7y4Ocn8RXg8Im6sg0SpWK0uAAIKyN6MDw3csW
1MmV3vm3rVDK0aHncQzBv+VulKPQqUJveNDuwGgdhp/jKnadW/KB62GrbZ6eaKfalrfpRnLthSAx
G2htnSwPOR1HU6dbzdnJ0ZGeHcyiC6Bq/ZRLj8Nw74zPCwOc/sb7Ab7amOb4zAakKrJxLLrQqyEM
c7MP0lP1yfeyJ3ioPHWbbgp/I31B+cCNN+lOuqKFcC258R8NFFoARzNhCtGFDe3HgyTp6KR4vlWt
s1P+dGxPN6ewWhjsrIPar2aETR0qpoOaJjKthvUtqkGmkISDOYj+/mjBM+dX7tWSsHI9OTJ6C4vI
06xdUqzBfAAYubxySyaEhWtUHnURt1oPfiaKQjtNoXk7frxsRFmyMv1+5h6gYSIq8pO8JPG9+0T9
eWfchnemq3+nOrYCJ+a45fay0aVlmn4/s9lBB1An8TH0ghICzfAIHMvY5CeqPfXS8TW/vV/XSQhZ
/tCmaWoDJ/JvlC3FAc/f54dgnbiBmy74+O+Q/n6nvdoSotUAepBMP9nLdqttq/Vp3d4FXvWx/Hxy
DQ/StC2t/zvl/pf5uVq4Es7fpc4cXzhtKtU3pFLhcTo81K6/a3b1vn9AF3ZzdMPNUtSaxnFhnO9C
Zgu/rC+pOkXTDeI6pBRoYEBEDI3vfQJwcKJFuOwwC05qCOEjVHgymKBzvIpSVkD3nIqA9+lvGlHf
emVC3zd1DZ4mVFo2NqiZDJ01ZcFJJn97N3eOYhuGpummbAib2uy1QjtNVXYNgiroe6SfgE5X0JvT
tHN5zuYvCI6hOpxrtq6rgusDtO2Tohl4OTqn2w6aHuTUbvWGgr76K7KMzxq955kO8XJ73NFjuO4z
TgF/aQdOA3o/4NevEDYFQt+gdlGL8UL1U3/cQh35B8umqY5pAOU0qXkKy1a0Vq1qmQ2lruTfK0c6
F5TwpZ+U3xfmc24kmmEpmm3zfpVNwQlzKYSZwOLdlW8GL7qdnixwD6yTa9QA/7nPNpctznn9uUFh
ZMFgZU6DZpPXTZG/Xw3D8xB9/U9tMHMyL2QydYrzzkmaE8I9cn+KPLjLJ4AJOBrIq6lcXjbzfu7e
mhG8ID8lRmHXebWXYYE6jt8DfXfZgDLd09762VsLQgRMnGqo7dKEo+SgbPVNv/f3zk5dFetmf9nS
wlA04cIYShSkkhOX4NwsVrJyNWg/LxuY2bhvhqIJjtZBZFUUAfJzxhONuvujF279bTxszBUFxy1Z
tNq9bPF9UHprUHA0rSL/L7cZTlDQ7pXLT7LmPFbq6SV2QF9Hw8Lx/96v35oT7k760OSdg6g9bJjt
ih5oo+HGvZDOUpaWafr97I5R5jArmVVW7ks3pYK1UjfKPrjp7p2bdoMUy5YWJ2thGn8/uS74oDYN
/MymFMiGHwQSFSAA2PviMLlhuj2us6vgY3Btr5rrdBNsLS/bOAdprz9eXsVFvxGuVZE/xCHNZZHH
ueJZW1KTa3+v7ZS1yiUg2EoLyzhzdWQddV5OmgZUXnOEA0ZpjMSJVex19gh7rq82e8IjOA8tfSmL
RluDAUfgOaiVNf1M/V0r06KaR6PmxqdW34ySDjS2KfGBeum9Mbv6Z58mxJuujcoxMaqEBqJPR+Xq
1PzHyZe3QxeiTdfqQYesTewpCuSAV338LDc701ywMvM4PTejy0KsKW3DGugpKPf6jiOATsi76BGZ
4RXNA5/btbOjDP3ZdPu1tAN152yTu3ghrM5FBpj3NEslXStTyHnr0YPRnwgMLVlhuk/7cRvE3wPu
XikdCP5CXJ01ZTmUjCAcsyxN2LBDi1bSqfJppdauT8k3hZp6R2cfBeLj0mEx5x0mQq/kHjn63l0Z
Ag1N7bEMY6+UjB+tWjwP2s3lvThtNTESgA/XdEpfiq6LWbMQRaYwH6yYuvr9aSJ91JE/oXS8EHHm
Ium5GeGksMyiHaojeTJ9OGgJBAS77LT0gpqfrNehCC4QwYYBc6LDLl9Hzq2/Y/e6yVq+k3heo8Bw
mILpktsp04e/mz8SIqoMDyrLJA6st6sUmcTE6zwURVbaXr/vPWUNCbEnXV9eqtnxnZkSxmfJ/ug7
VLe9OEVoASpYaIWqj5dtzK7TmQ3hxOvjFGKW2uLE8xMAN+Csu32jliEVHcNAl+qytZnXoGNO6aR/
zd405LNzCP2+CqEOkAjyQ7MBLL5LdsF14w5uvY62S4nu2WPn3Jpw6ul5pqUwoUZe/dxtpmOWgL4y
78Y1nb7ucippdmudDU445aC1pgEJ4S1vBJapVunGrEC39sCmNn80jaj2mEykAybz7TTGdMJp4G14
w296V3GjDcVM5N82yqbcWS/KYcHc5ASiz1uyZhAxeF1ohjCPPNXaiUQl9oJP0dfpDe+76kGj682V
du0N7JULBucc/9yeMJHwAw61IzM8G8iQV6R9d9c0qLdcHtZcWD+3Mv1+5ospNFCjbjIqSXuUG+pj
sPjLpbxVzXoThcc/iLvn1oRz36hj+lHqKbLDk0WfagaexMl/HPtPl0e1NHfC+X/i0R4WVeOgqwZb
UgRSpt9dtjBTeHEQtv3LHUzh7I+JyDndcaEHzd+O/p/i4Huc/VfhtrgajdXxYHjxlXoVLszg7MX5
3K4QeqHOr+tmcovhwborD/QJ74IdPQf9Grqpdez5myVHnI0g5yaFEGxAi5qA56Tnb4dQ8GbcQ46o
3isP+UHbSJAOrpYszsXjc4NCPDYR/VAhvZuccuOo+Rp9047+0ssrOO/5JqyECphm0xJ8EbkZdWzp
ivBk/TlqvmloMUCcOoHkbFVbsDXrjyRAuKRRTFBkYdFiUHcSWgXcRzVUlyFsADN9eTRLFoQ1alqt
G2RAzKhs3qAsKi+heOad4GwIwpqkgQPXkIwTZI3zsVeNjxZsCBUSkfGQuWQuQPedvKEKN0X+zdb9
pySLDrpxXAiK8+5/9hnTPJzFKwDdat+fhimPgJTTDkBr6a+tL5rnr9A6/kgfEey9S/nNpckVQ79V
FZI5plwXKbi3INMMZ+GWM+vxZ8MSgj0C7sdcRjztUNLojl5VDZeb8qunleyym0x/590hdmZHCPed
7EANckrox6p0OM0fLPXOcuptpm7/nh1hc40dcG4nZXP5RUrh+zOkh8BM71NtAdyxNG9CoB9hVylg
VPsdKeTieoRXsFpIVSxM2e/M1pnHwaGnNTK94B6t8uDVeSt/crrjZpAWigQLQ/l95z6zM/AkpgkP
z06GO815gXhbjl4ur8qCH/++mJ6Z6OzSGWlxQsml/xhmP09LdY75IWj2VERUKUILm9M4QdoVo1bj
SQpA52KLTsfeMh338ijmF+TVyvQVZ6OwO6cy+lByDrVu0kj9qW66dROD40yMBS+eP+TJKP9rQNOn
nJsqO5grIWvniokQ0XW/RXFvQ+JmgzL51/TWpGQkuUt5qqVZFPZo3Bm0BE7jy7OffnY9xB8tY315
Cqft9y4MgFuWEa5zbCBYb8el1LXedM0AugKRylXYdo8nw/kF8enXDL6ZToP/5KQsZEtmh3VmUwgJ
SgTsEBYO84BOXrIzYYBbN/3J2XbUpxYOw9nUl3VmSwgL8XAy8tpEVzd7Pn7SPXqr7k87SLI3J3r7
f8kuBNn7pZzWwvgc4UJ4hJncHkZCeB9/GSZmOi4T1cK6LdkQ7hEaWiJZK8f+4Zjuq+7DQNWUvvrL
vjF/xL5OniNcJfpTqBVWm8cerKoZSVLQFgGdZ7CWbJPrCZKA5A7KbM4fjU2fsCugEAwxeEhDaZeS
MjK2mH6B/AFquSBZsDF/i1FfjUwTfLah6ahNT74fgcZ5iD4hEL313XoPnd5Kehg36n4xUTIbq87s
CQGkjaAesWXOp5DgQWpBWaXwUqyhZXenZ6r9rK4iat1LJeB/swFexylscKjCnNaPQv9QgXqMSDFA
k2e/lFcV8obP0aHf5K50yJeKidO2ehdWpust7K3cZE0h/tdQxUsk1hJP3wV7bZ/s4K7Z8hg/LHjo
tJUu2RFW0bQr20wKVMHTa7rM1soerp+tvlWvFtdvmqdLloT1C7vSQF+BVI3+AO+LtO+35eG4ab91
L9X34EO7Udb0SO6ce20hrTdvV9cNBewlnB3aWz/VUEKnX5sEW3Z6yNGlRh9F8en9gdi7WbhCzaaj
yOf+ZUtYtZKm+yCE2t2DXww2LJzFd7Vb6QtpjV2yXTrd5rfgmTlh8dpUUpHiZEph3THuCqaz33cv
3b1+dzoct9JBW/KW2aB5ZlBYwzKOkRZKprmEPd5Ygf3YwU78DKEwEKt6gyTT1nEXqy/ze+F1VoUd
GHCpgJqWvVBtSLt5x6uSV9+h2bXfTBfly0P+rO2cHeB+agPxQpJgWrH3XvtqWzhq42GsaPaIAggc
HlEagtRzaU4n/7tkYRr9WRwN2xpRBgXFvBpMtbpJt9Jt9nncNa6/ilfJXS0tHUrTyfbeIEzQ/M/h
GS2crqZFvQjWb8q6dfNTVrNvlYyAht5I6KRW/XMdV/Bl0y+LRjT5fPpyUhjSavPXH0We188QDuA2
tiR5QH0EDqDrHJZKNd0jTurqdNoiE4/KX38zoI162eq8A78aFQ5kAw3FJC19bqEw30r5uq9f2u5P
bmdT0AbpqOKagsvQ8QofQUJFpAdTY8In2493Y7G9PJD5+zRtfY4BEsSQHcFtOkk2BvinCdz5qvlV
wEuySTY+9Yo6XLe/6Henp3/K3rrWwvt62uPv3Ocvw4roPnKhRLRqG6HXD/en2Fnno3ZvaDbMxguG
5sObYRsy4urkpRVhIo86jLyJTbfB8dcAbn5K7sO+jN7JWtnIewToXy7P6axznNkTpzTUM9+M2ph8
+6HrD1qOaMTCss1O3qsJEco8nErHh1CJC6Glr48wZBxzak17I/uj29mZIWF3QairQTHfQ3byFH7Q
ttreB8CjPUwZ9qk0sngULcydKmwsGrslgGvktPx+ZX7JDtaWrvo78wAlLHVyZLi4vIQfl46G2ek0
gdo6FiVbwxFGafSWgqordXnF1m8MS9v4ln6Tdz+DcAnWMzu+M0vC+LLOymmi5Sav9Lf09xv11zY4
XHa/+ZvmmQ3hptJYzah2BonHZ+PpeJugFeD6rny/8p86N3jJXXnv/LhscmlUwn0FDpoqyyraXxKn
o3+svkPAcaX6p/1lM/PvoLORTd9xdsblSqwkyMxPj/985azMdbw1AWFfTajzYlfVK3ttLAxt9uA+
Mzm5zplJaSpKZzK9KH0cu/CabOBZWRjV7N2ZC6VlQBGLmJQwe21bU+PXOEhRpEfBHhys2gcrNQnX
9THxxqygQT5sYCT6KUOjedn4/Mq92hZmtAhyeC4T8kOTurGufSibTzksVpeN/BuPfLUiTGLeK2YN
f27sFYjR/pAbc4RlbBiaZCXJre+WQ6geEIGAmAqBWACJJqxIvxI4jb9Fehw/SWrEAcFdIrtrm7G4
09PE/Hb5E5fmQbgbQqxoHWPraB2Ov7TmSZXvUTy5bGE6Zd6dd2erLJxCCAX0Su33sddEiXWtNKF/
pUa9vEMfaEDXPNevkhwq3qQZNpcN/5vZt2kKwbyB4uFbF9bAeioRxBw0JAVf0w/6JvGCTXmVfx89
WCbvj9uJmXzB6Oy2sVS6CU3V0ijLvbUJS5geQ91N8Qtt+vzGihdSs8rsc4xQzWNMpSfOFAbVFEkX
Jw2OW8NMtM5voVDcRj/Tz8N2ej0MbktOaUoFjgvPwNmj4syuEFytoNbMhtuEB5VWPF4jDNDakFgv
9B3PuuOZFSEk0IiOZkYOyLTq4PrJ1+FxV59+XPaLpRmcvuEssg2yFcJ7ovoQUNuuUgOYitxI+46C
RN8stSUtLpcQAVKapmVd0hnQRtHWCLeRvNr4B/oJPyoP9h1k/257M3x2XqqFM2N+lBNOVwcZZog3
parqi7HSaDsJOlh+hxGWpqtTBekK+fAy+Hx5Sued49WYcI9wrFIrkVeJvKL4UAdfECKNUHXowj/y
jlczgu9HJyc+5TWhBD2ksdib2g+4pf9gJI5jTThFG14dwQFrK0FtZuTYs+uv/fDJQB4N2tk+WHjj
zMKWrDM7ghNWWtactJSz71gb1dNRPanXRk45kXckgttao1JHR+30+IioanoDPBIu0jEI7YcIZqhy
YdDzeZezrxG8NEE5tIbjOva0uwkGpOyPa+3Wfxo38SZwl7qSZ/f4mbHJc8/2H3pVjtR3Aygg52Ei
6ese+qXr+2wUPjMhnDlFhFRlmtMFYkeoFp4g0I//xBXPLAhvndruAv04dIknDZN6AXnMEz0SYb4Q
7md38asZEdoRgXw1skYFqAtZuxaD5wQV3O7Hamvl28ueP33xu3P6zJS4h+vQPMYBezjVYI/91tbA
3H42conqw72M3NUSXcH8C/zMoLCbg5RGAyknQlXDuvulrzOXt9xNuK0/Q3N+kPPVuKmeuqulhPRc
rLJlTaE9g+4aRyw4wdIM8wpSl6ih//KPyAi8WGhrWtH3y9M5t3LnZgQXjHiJhOOJ6Wz7p2aEx/bg
JD+rcSuh83bZ0tx+IlRR6KRWQeASrhyxkURGW4FkaofbGlFu87pIF9xw1gSpCh3ALfA2MZMAmazK
BYBqbSsHFETWwNdXQ7Nww5htzLBpvORmQ+OCLubsI7PzM9mgX0KzvzXWJh5/SMrXQuNFgPDqTptk
XZaqj3OB4tykEIaP0gk5ZR2TVlasMrVcp8PD5dWZjfTnJoTYmmtRiyoDdZej6qEdsRmrFSRoawNk
D2y9alBDPHU8KNF6sD9cNj27aqqGmrKq6Y4qC4NrU18y+oy7aDDIbgG1/5jrE+/j5rKZ2Tk8MyMM
kBa1LkX/RDogrb02KzRJkh+XLcxu2TMLwokhqadkDLjLezZcUU7xglBH3VkIIS7cmZZGIuxZyzmF
ZOct55DSF1F8hIdsdXkgs08SW+V9QELOtgwxtykNdoaeeA4k9Sk+TEW/fBf8VO/lw9RsMmXl/Fuq
4JeNTl8tBnZb0+lYVxCDo3P97Xk7qiZUubIceQ3JzvKpR/4lHvL1gJb26aNsvly2NjuHr9ZEjEpU
o7YNaTNYNgS3IOhFCzCPFu4rSzaEo8rK29bJYKI6aCF8XGlzyCN19/eGIRxOJURREZJ6LFRW/+rV
cofmygKaZ3ZdWBbTAgU1AaGEdTmpyHbbQAujKtraqbdVgApXvms628tjmY0DZ4bE6cqqGHfE6dIO
+WbrPm6/wgy64GXzce7MijhjiDIaGjSsngPbqZ58kiRSVad1OHw3ks9RA1ITeUDloWzdy6ObTY7R
tarLtGhYpDKFXRv3JziMFV7E1SZ4pP/9d9eLczt1uzTX5jbZSj8uW5wNR5QNdJN3AkeVsHCaPwaI
mdmRlx3llX66l0jUqsl6HBZ8cHbd6LnklqLiJr97fs4uyjBdnhCKBIalI1sGzbOB5obR/kF6BnmC
v4wIy5Z2dj1kZJs8tUzX8elz0iBvZWwL874sbY6mhdVaGpP21unbqq8qOhtCbyLAhMY/Tuna8TUZ
Kam0/Hl5nX6/cd9FvrOxTXHkbALlEs7P4MgOo/CJxtkWNXljT14dXPRUBQnW2cbwpBt9G2+yn879
0lty3jM5filj/SblEjwTTfIBHURqTMqdc5eSbyJva7vGlx6+x0/jRrmJ7syFEvpsUDkzKQR7ZEFJ
6muIsSFSuMryFxgnKqSKKutbGCDQtrCas3d4eyJ+mpqxHBI3b2d4gLIoDNEcP5QuIqKPzrPmjntp
rbvGTfwpve13xY1xv4TJnp/XV6vvXkWxhbK3j1IZrI7P1Sqjizd1j+v+sV8Prv85/rIEvpjd8WcG
hQiqtIVBwTeUDm1fbNTinuY0Vx0QIqVH+bLPTi75zmXPLAnbUYJutNSaQDqMvpfaL4Wx4B+/r+qX
DAgbcOhaOT/KhnNQ7swdHdxws0PSNPzQdlN9C5FqwMvDN8ttvKUqxuzWPxuasBtTOjtzu0Oqra08
VbvKoGCPlYWHymy+7cwhzekjzrY8arrooSBQA3R1ZXzX16RH76Rb9OWkn52LvqUbPwRreRVtj98u
L9xsDuXc8uRDZ5ajCgFPJzzGnvkwbGB03jlr9U7z6nW48ddLhbvZ1+XZXAo34sYwwigdeTsr4cdx
hNk+gCA7+6E0w6pZIj5aWjchiqG1HrUNQvSeU5bXURh4ZRneZ7G6cKmb32MOSFCLJwugv7fzxwN2
hCuqkA6yhbpsexvkH0uESttkc3mh5qfu1Y4wnNBujsGgl9YhNMc7vwXng+aAjBBNnyBJ3TjS42V7
S+MSQmSXWpOEOoeQ3jp3mf9das1D2Zs7OzYXRjYfO/4amXj1lmB21TQIjLw2/qL5V0OxkPP6N3H3
1YAQBiVtdICF8z5yqniSnpTVtRQ0wepo5J+UOGO1HKuy4WdXnY2MEtFD0GQ3iY8WMl3D/Y0UBlCI
cxld2PQLM/x7Z57tvDhPehqrgtiTx80QQtN/5efczRZGP3uywmUmc1+noCTe+soU9m5YtENPySHx
T6z2AWUvREJ7dH3ywfhuKoY0KdYGCxe0yT/eBewzu8Kkn1JIguUI1pJWoc0larunypHig2nSDq/X
No3dOc/7WPNvUkNttpedd37Jz6wL59HQIaDWoYcDahQCdK/YBhvbzaxVck3OgvdqvAsWAunsap5Z
FA4oGGBUtguJs0y+V/1fSvmtidxW+bP3igM8VDVtg/SIEAcGLS+6dFIOrd1u097FXCCMG2eXbbrl
Trlplt6v4astIQZIPrIv5ThJq94kt/AZ7NUDZEicRxO71FKb8vwE/mVMpB1pW7U9KUXqwCdpXamI
mGt+u45KGlO1plwt+Mfs4QBK2uINQautPX3M2d7LILlGKdqXDiQmIfYr0DWBYO5JKZV4nXbdowk5
oycnOVqayQj3fGSsERD+KTX8nwh9BpcXwHWdRvrnyx82t1sdjSehqk84MlnwIkfvLSSZeY12VbRJ
2+C6PN1nHWB1VDWPa0Ve2idzK3xuT7jcJOi+OsiBA1r7rnrJfrw6rvVV1K40SPJgknf/ZHTAumyQ
O7xChZgghUXXF2h5Qbv6MMQkJ07bQt0fVXPjR1/bpXfoLJDMgWrhX+amwZ8tMigyyIVUHqL+zchd
e9wX+2LTuEj7rotduv6Ti6KjQ5skazrYid93vDNzJU3wWdZJgVe0oTuGGrp+aClpKWpfl6dxNuN8
bkmIAW0whCjXNf5h8LTthP4dd6eDvl+mKZ07ms8NCQFANgu0EbXYOvhZvq5Ve9U9XR7K3D48MyCW
e7NxaE/HuiROI4ulwbHZtE/HbKmcPW/FgqtCxdl1ke63iCI47SNK50XtKSizms+n8I92kqFTgFV1
mcUXdpIh0T0aHUHU2zf2bnK2bE+HAo/1CdXwn9PHTsAj0kbAI5GuMoRLp470C1Kr0EB2yRNpnAD3
XswCTKFGDP7nNgQn67U6qFHsBYayltejm7rKVf05WacrMNfbVAe7ddkV5rfr2aAEZxuS0JfD2Ay9
E6JBB81FCActxXVhrEp63HeoJbjay4LNWQd/tSk+yTultBRjAu1WGySmr+Ay+mkFsDsYD9o6R8p7
Ff5cTAPMxlxTUVVTgWiNHNnbsHSyjyN8I37gncK1vztupqtJ0+1Q6nWnnpJqqdtvdoxn9oSoe1IC
azQaG8xY+WxYH/TjkutPh+U7TzkzIMTZMSg0LZ7AB+Vz9E19yA50+EFNf5JAbKyQEiHeJm7k6gs5
gflx2fSDw1FPIVEYV+EgLx2F7LhGfUEyOTl+vOwcs1HDfP37wrDyfAyqqA9DL8ruJadZSdat5i/d
RJaMCAd+UaLJlxiQzwBBORbrunosljLN716Otk7WFw6r6R/2u7aw5jRoZTWOzf54dHbBUVtFMcoe
xgYdo1U+PF6etHeLIhibxnt2CDodbC+dL6deHUh7I63XwbiEknifshBsTP54ZgO+tlbRlBFG42Jd
ECj6q/hbjUDli3+nsoHk/3gDCfaEaJubJYWjUgeGJ2cQ6CCIdFy49r3bQYIFMdYaKYIn5UjDl5UW
N/gEGjVGdEJ/Lx5goPabBYz9rEtQXoX3CowVtfG3MxiXUtc645B6PhBWtO+C+jFuftZahY7VUuv/
Ow+fxnZmS1it2NECP641Y19LX2UbjZuPVbAwnHkT8Nc4lsozXyxPhtoRATwaWTzkarYSEvWGkrlG
tBBv5v3OVqlomJPigjP5/pnfxfQDjaVvJV6IohVFUASY0Mdb92vYMV+WOaLevQWmiXMcGozhoOMe
K5gL0AlDprCQ9jDLjcNVrdTIw+2a40sdINS+1Ng5N4eOTPcKyhWORTbr7eAownZ1nQXy3s71tRxk
L3WaPKCXvHDKz3neuRnB01FSrKrC71NPKyUEXU316zEvu3WWW6uyi3cmPEeXA9L7XD/T6PCYovMB
bOu747bjTZ5HJOc8/4vq0Z4X7Y8PqBQbK/VHsRmeFVi38u1wJUWbBcPvLlCCYeF8OkZlqI9JlcLV
vVOhK8xpZJnekUiuu+gb/n9IMry/QgkmhSMrg493Kuo4B+Ppn02rtuvvlV0PXPO4Ddxwd3mIsz4D
LMDGO03kW4Qbmxq2md+c6tTLELpu0CM22dvfLtt4n8r5Paa/jIjpQeBqg+aUhbX3k1XwCCktF1H4
l9UP0SG9tffyt2y3JFO0MC6RSCLWo0aFddfcIyXYT6qM0DciMrq9PLK5/e28zp6Y/zvpSuqHVZMC
TYah3l5FfYF21FPqfC4VFP6W9G9md96ZOeGmMfbSGCJ8Yu0H53NU/OoDdWUb++F0qM2FcPy+miEs
mRC5uhA6iLTNEHmEmtQo3eoW0Rjkioo9EHYyGXfxLaR6rnS/hNH8Nxvg1VmmlT0L0Sii6b3s8548
bcatwhOCGsOt7jZuuEeg78rZX17CGUdhS3EDpeVetwyRxS8cow6xOcjXS6NGZV7TaIEHfeEGsbOU
0lwyJW7tpDOUUeFiFUuT4Ju2Gq36A9iZD5dH9J6R0/7N2o04vUaC0RYPuTHsJ7ltfJ9c7U7+5Dwn
V6cvphe/TG2Gxaa69lft7dGg6Rc5wi/O/R/EFKbU+l0kIgkmNgrEpjzo6Tga+2bk/VD/NNMt/HeX
Bzlz3QJ2qJhIjELEiYDJWy+p1a4veThYh6j8Tj5AKTVeKod0ifBz+jNv3kXTVJ6ZEZyxltqsryKN
+0LPnZGTLfAXAvBccHxjQrhcjVXeDInRGbtu3brtoX4KaQV1biaE/qQBILndf0yTJQxqCjPnO2xI
DSkx1dRDQjGLvkatsnBg/+4ZvDRtwhXBqPNBD9Jhih6w6aWrcB275ZUerocNhDh7a208HD+0Owgm
XfNZvUaI080X9vW8g9CByl1PIaEnDNLUurzUC1nbI7e4qtHrbqQvyrDz5UXO9ZmozAK+WhIGm8e2
cQqQD2W7JbftIbnqDBeJTmdzQl6rulY2MAg8wYJif1vigJizjGahwu1SpTakCwGFykIg0eGUeLUc
7/tEGtftOHwwy/AQSFDv5vUiinBuP6gwWyCvo6GVKPK7IBSuOYiJTpynwzr7kOwjMh883CyqF9kN
Xe/uEgBi7sqOVAKr6EwCtKoYzXKzC062JBn79LrNufqddj63zrWxUzbdU7hZSnDPBWlyjDSukANW
TTF4JblfVEETU/RC6jpvNwE49GGJ/XS6VYn7Q7Un6PQUngGDv92BSuwoZR/EJpzJrxwhsbc4d3MO
oiGChEqaDLzZFGJLy6s30QNcs3ajW8NZHR+V1WkNDYru5pwC9vb/kfZly3HrwJJfxAgS3F+5Ndmt
1mpJtl8Ylhfu+86vn6Q994gN4TbGnvN0IhThaoCFQqEqK7N3Na8/C1xlMdYuQjtCgXMqkLfTqbRy
EIylrDTETak+SyIGVJ9bnuoXxwRNX2zKS9+ZI6iGRhUI/u62Wj0dQq3XrxmmEV2GO5jbXA7dqtP0
udTDtcWVTYgV5fey9kVfH67b+IhfRDxGi+M/I9Rm1bMytlWmrn6iJuLJzMgC7bJlNcGRUSnNYgO4
P4Z2XZBs449TUMDqjNnwSFsN+qOUGz1n0cwrafeD6D6eUGjyUhDzN7/gQfdyhGzDme7Vg3kEpNtR
A16wZp0H2cDEGN54mknoGfQ0xdMZ0wSjHwd90B20YGOygS7h4fpOM78mYhce5SJelHSRoR2FCjLw
YFzvsqciu62zzqpW7n3AipGKCCNgJMfFQ0eQOO3WvlVWDYtZYjv51oI+KnGzQ/eZYBQPNWk+vzFr
YRCxxVHXNggL3XOsFhIL0zArft2pTj/rQaWE93qRcF4FrM+0N0MlXYJeSUqvgmZBHIhtTK5oYGja
uBF7E7PFP4r859p717/YR9g6zoaylTRQrAHhMN2TCbNc0BYdWjRq5IA8prhFzcYjirMpMVtNUHlF
jUtHuA//5QxsciMYOTGh2UK7ZIsmp17GqFBOqlXebAw9sVeMwXS/keVMT/05tIn495UVXOMYSoeU
qil+uBZi4IkjQ+kxhtI6kvllqc4DwSyetXSEl6FtHQr6BoIKFO4GbC3BSNLlDWSspjLEA3D54Dv6
lj3Wnups5QYJEMrO2dpDhiMftO/lLcZ6PN6oMuuNp+2tU4lLKhqNEGUSUI1e+DAGwGoj560BicWp
/39oWjMDmgG9bUVD3Q8BgOrXmKKUa1E8G4H2HEIHfLCbx+5gBKGv5NCAt+NHzU+86u2677IOpQHw
9Da4BBwA/UQxIHalTiu2GEw5C+B43c2ac5JcVmUMtOYATcq43YEJp05kpNTajAmMrflVB5LTHaB0
WHrg2reQufyIfRl8bvWZlyOx0gq8SwENV8FTh2fzpfMguNW9HMpmUCc3o+FXBsAUatApj+K0cByV
+en2tqhUKSpEqUZ6qAfiUfWazInvst8khvntJpzTNpYKYXMOrIsV57Au1NbRbtFFOuUMqyqFUBlq
cOJxI6/p/T8yubz0nbU2XYTyFSBd2pbdUoewl2ctTCvoOpKH8OtGY10d8t5aH9QH/SC76KK+8jqX
jC93YZE6ePhwqZEjhw/yFfSndZKSU5QY7aOyhNINwWzwTRlrFefaZVyIF0apslUIvgVVaTIM8INA
MS9+thycGiucXBigTsEaatWo6NjHSbjZ2s6J27+J96FfZ/6GguGnt7wVbUd/94LWpTCX5gkrAqLT
gkigFfLe6JtbU/H5YklU5l73SarHFfjaKoxexPndqD2S/Fs7f0uW0k5yzg7y1kMdaME0q4LIa3Zc
QH4QV981nqQ2zwB1ivUJXB/NZiCrljtTqG8agQeoYJpAERv9I0Qm5AuX3yRKlBKgigKMjoB3J+Xj
0ny5Hs/Zx1VBIIfgtIkeC3WLKFqqqWutQ+n1sHqi2x3MR+NGcHFi7S1bDR/1TxyLjFsa+cemAoPQ
jvYvtaYhqcusm0ew9tXL50nQHYAAfAGCzcM4H9c1ssNuuWkT+RDPPLZ25moxLAicIgqjgAZQp1aU
sqzqwWW+Tea/aOD6MG9Lv3XzW7B9bCmsywN7sWLT3iC12LrTp3qcluyoh540mI4R57aejo5hQiP1
2/WdZdoCNYuO1inmR2j0zbSoi5wJIuoYs2G6VaRk9qhVpddKK9S9hRjAubX/lz4WviMG+IDlBZpX
oQ71ioFVuW7S0Z8/J4/d1sdCH8StvnefNyZU0d+QRvHDX4PaDLjOzip1uCswW4arjOSnEM9NX6HF
c6h4akWsKg1wljKo3vDmBzch5S1juEyzGFVoEX9HRncDike/84hp/dFz4SUgjAv6whrlKlUmx4k5
NSjSGLO7ktjGELU7x91XJf0SCs1bqpRnRSCP152GkdDpZOc0dBDLR8wjzLg8p7a3QsWpywW6T8F1
I6zAvzeyLX13tSxtm3WNEBvBVBxyLUhTHxKYAzIskntKMRyuW9s2ir5mdtZo8FRTD1KVF2Lvp2aK
q7l3hv75ugXOptEQn0SthTRJajOIVAz1jZont/3BlIan62a2o3NtIVRiUygJEdelHH1NHX7G5WKP
SXiTt8tzMvDaODxTlKvLJIrlUsKKMLZYS2+deVZrLyWcBTGTGoKKJ8pnaHx/KCMIUq1PydCZwfJQ
38je8IAawvMYWRom+FAyf5ZSTqrN9DzUD8C2i7Cv09OsajGEVTFDn1dCVh3VJwF6YGbiydJZrbxR
4TUJmCEYIAUVFyk0UenaZCxhHoOsCPcdmG6aXLPSxEvlxRHa+yTkJPTMTwZFb1MC2TsouahDBb2M
WsOD0wyUsXCLNvvUF42fyp+LWOJcLKwXGUZK/jNFz1brjViLc4vEbTiWwfhJsiI3OZen8Vjd/NHn
EALhZvxy3fs/ztZtMV6EYq+IZwn0yKiAmOpKqs0ZokbtKIfJhQqfV5eWfooxYTdDhC+FeqW/ZcLq
PW/2h2ubSoZnQc7kEnQxQJlOLkav29gyT5Gb2cmNhviP0bfgd3rkJpnNuwiYp2S/cOpKjZq2lIt+
E7xtrfAc+dURM3e6Jd5lAYQJQEo987aaFTJlJGVARCEXBC3JZYDW40Qy6yj5LaCpHDVbfi3Ouj14
K2a+oUX+zFcTY6Zie5PU182aFRx8AmbujMxqzd989Bs6E9DMEE+Pp9jHWKHDSxuYnry3Sn3XYYSs
ojIjAKlIALfSkFz6yXPp925oEUs8hW/1s/bIbR6yLoy9WeqLqvqaK0KP0eWl+EUqT86eMtG5flxY
kQ7Kc+gloWmGygn17jaFrDJWGSYaNObWA8DxGGjI4sdG7ywurxfbRXfWqKvJrJpWzhOM4EzQIU0A
3VybYBIj6dui1kAKr6a0fC4gzeRUPdESa8aU10MNFrpPy0SiX3PV9OcoiXlQOOY2q2hAgSF74wuk
tjnvqtCIt05epX1e9cGaQboV/bi+z+zQgB69icbdxhBEOS7mt9Yc70okMwgNiv0WpJ4cWbrbfN90
glsL87Dhoxz0vLcgc3FgOUGmjdE0zaDO6CTnazX3gHua1UMn2mr5I+Ul86wrRd6ZoJbWxI1UhdvT
TIBaeAkcuF7+jFo3HXja4dvdRGc2qICTDYIJd9Wo9F0moFGR5o3G4oAsAAC0wRMOxOex9m2/95oZ
KrkdDLUTlFFFmzUESBEXV8FJaFgbhtkKXPXghQbchgon0rioXWOUCCfE+GpGVWGvE1h7Cv2AEhin
UcGMXXtjlHdHRZLES92Tw+xJGK8BaS3msWOnP9Wn2QYnr628gXGRV9dmud3eKvWpprQZlAJTH4HW
WAWmYFan41Frs3cRJWy49kblTX0mJQnTWihUI9jYrrXZKQfdN6LBqriKCEyHUIiKNpaJETu6Q7Dm
cg/tZEPz5bv8MyYVXzbkRgnJcuCNRW9jN+FtH88iFSijBv1bUcGRSpoUwDa70r9fj0fM74PGnwF0
LFFMOhzNcHIkSpIRrKYl5Q9F+3klvOlO5iJQHtrglLqBWbLL9GCB0EKkxQYQQ2pn6a0tyr+uL4L5
1EbDeOvnK2hn0L313BQj0LBKm3Jq9E07lr9BzOkCmVsJlMy8RhjT4d6t0W12UoXIdfCEO6bmnVh/
08KfpvgghIJzfVWsbcOrA88AQC7QnKW+/dI0QiEZuIZT8iJ0P6WKExHYV/77v0/dCGuOC7eApwfF
ZH6f2uIJCgmFE9XLj8RUywNY+1q7UXOeviKrtw+mnne727p3z/m0w8B/o8bZcazu6u5UoXJgym9l
udq1YFfDoTTcyUitYuG1oQnL2feWqXgbh5K+qCEsa2fjYXb6G9FV/dlPjvNNZ0Grwv5unqP79LE/
RHeZU306QoWHK7zL+xHUacA7X0VNrzKDbrgbzLu1uyt5sySsd+R+nXTQzXNUuBrk46axQAfRKchZ
le8MuXI03bvupNyvSUXfEu/LNYOOypGAcA4vLsvQGrs3VzsbvkvN+qWI80PYFS5Ugdxh+mvm8O2R
hzmpbaoYfWkavqBh4kMUihxDLD2UdpPaRef6rMQTpw7A/GYIMAoeytuIG7WhSoZhjCKcIfdT6reV
PPtoQAZGtnJOPPOOhpH/7FCbqQuxuIDGRw0EXzxmt4lvviXuDGhScmPcbfxZxd104rX2WOFsXwyl
ToWMVFxSI2QhxRIFcr06Wp4ccjxZAQbjeAvLlIrc9zcFuAF0y+XRR925yImA60xfIUI+CN+A+TqS
IT9UBbhhr3smK7ztbVHhrehFoxJAb3WcY4yGxaB3t5JhAVRO6RVLz4yfy4QuVaeob9ftsnxlb5cK
b6vRIa+DTHSQlKeufY5XPywerptgPiL2NqhPpi+pocd5PQPENjrhQYNOitXebSw36Hvc/hb8dZMn
jKK/8qoLvF3dvvAueNelvrbpFr3C2LRb7cc4Qnh9Lq0VHaaqcQqFQ/TB3E2C1FgGag6PF+pdmmhx
VfZhNPq1+h2oObP7qcw/r+8mzwTllKXWSDNY17Kjqr0NsqcYd0LBYZhm+v1uFZQvTlGn1REBR2I/
vq6JE4NbUHDN0b2+ENaEAro375tFuZ5gyq0orHLvKw/Jo7I5RXMQHtO7/lX4aTzV37aGSvXaQJzs
r6lbEYehi6Nv4C4NRIlUH7DNI93EJYAbh/yajVdItVxf2kf2OMoA5QfpAoGKtUENcfQifzrPQXkX
O6ZdnrKbKsh+ECCeNqIA4Um2ljdeFs6sV+yXR7nI2PepEW5yb50Lhffb3OtPyicdZUTFy4+Rt/DG
1JkuuaG7NkpkJOfUh1zFDM+MTeZtKNxafjazp7X8dn1HeSa2v+8O8rJOGmbVIB7V1LcgQMIIV8dr
DjG9frcKKla0cdGh2IFVKMpp7oOo9soV+D9OIZt5aapoyYJ7AwAxON/lSqQxgXIc8vHjZGMg7TMI
9k/J1+TndD84xBsfqqf6PJxUzlW9fQG6NrA3SpXPSYu6vKp1oz/mZfpmiFlxV8giTxiLY4XGlhcK
KUHkX41+UaUWxmQsjceyy3QDvC+UjS1tgyZfbl6Uz+NadVhHadyN3WtmvKU8ji+mCfRQQLKL1g14
HS5NdFozNlqbqUGZT+6g2nL+Olc8wjJmQRjltP+sUM6GedMy0zu19ztXO1a6HZ2kN8ENIagZWuZP
VXUij1fmZy8MsHi8OAFIoJPP1UyGeaxb1U+BnhMgFaU+Dij2/8M51d+NUI4Gxlu9SUs1Os65+bwF
WauMIj8aec8y5mF9t0O3PdMwksYCspa+ID8q410/P47NS0I4UYeduezMUHF8bkmJHHArZR+Sl7yw
iV1BhMO62+giZls+6q1VgbnsWEAA8R8GIFH//G8raRRyE7daqauFGcTjYq/9Cq2m8nE2FA6VMMct
NOqyj8UCrZ8ISa4ItPr83IufBv0fwEn7lVCndqimsJEJ3iOhFD5OtWiTWj1c97v/5UC97xZ1bKcs
QbEQdZvjchTtTY9PEyzlCyT5APYlvoKG0ol7zzLj3e4LUYcYk9omkSIFTuj/kb4wdUu5J0Hvbu2y
6K7pLd5kHuutrKkgnAHLIdE/ED/rUgWBYbNHm9AY3X7CXKfZLgHqE7bcqB6BPJTD2djt+9NXx94i
dQTkSpeSIUU8HL0ltxQ3Ouqgp1KPqwsGJ0B9eckECzCOPX1fIpW9RE3ZimWcDn4t/6FmOQqudNuB
Mkp05OOGsIGuiM9ZJW9fqVOARznAZzHKzcoB6uHgg/2UO0Bs3CtWW4BBaGM2xYsdrcHQ5lhmRbL9
cqnDkasodWtkMgPMbmuqpX+uId+X/Axvlvv1mH8bbiJ7/hk+8raZdez3ZqnzAmkxRYOUkRFE811n
OIYQ22b6nbM29q6Cql6R8EmRcF/epetYjvmyECNQziXAze1TeCid6LiCUMitAuWmfSndxBlOg865
hv4XJ3q3TGVZ7WwOmPrE8tTWnb0Fgdv00EMIcvzv06aZ23jl+a8VV5D1b8mJCrCdgqFFyqjR92af
KCoKdgtxjCy20EWxymG1xnmEVg3Hc1jRB40xDLeCBh6wOyr6JKuSYAhUBzG/rJxJqj8Y3CED5vdD
AUcEKTGeSjSMum/rIqp0qCKqOqa4m9kKsxtRbKwZPFAYZeJ4y3aw6UgDQVUENkC3QXlHeUuUSH3c
mQtetk/1TeLnUDVfD8vnBTr3fBo8Zh6+t0Z9rLYjUAxcN10SNJg0O3GVF/mkBfOxxbTrI0QvgLXI
RIs3KMX6angkKduuAn5PdzDKLF51cQTVby9FSC6NvD61ajdwHqCM021grhqTCxgO+UjG0rZFvYgS
btwhfZIid0ldtX27/rlYJiSMuWzvd7B3K1Tc0sUqlBZQawVRC6KE/EiUsxkG120wOqfglXq3QQWp
GfJ/UtnHQM8uMySsbufs05CAj1n+pPbnOfehhXLdICMYXxikzhS6QlqSLujMyJJgh9mpJWgND48T
zwvYm7c1SlTwZgEcfBkYjUwBBWsP2olufUgb3SrDm1DkBUGGq2Ex70YoDy/i2pCNhfR+LqDc0CLy
lZwjy7NAZfvSJCS1Mjd4UkAYpBG+Ns0/+PFuCTRNG/QFunScMVbYpU+1rlmkH62ZrJxlML+GIoKX
RcHRRFp1+TXAUUCMVS1GH+I6q1VK+dexQlO2KZzr3sXcLg2HH3OSmEeTqO2aG2OSixrbtcqdJYzf
RR4LHHMh7wbo7VILDb2aDlqvpLotx9FpzINRaJwzwjJCFIzWYOiFoK+4/X1XiknqZBTBOaOAI9bR
5nMxHdv0x/WN4pmgjiHobo20z0Yz0KaksvTxs7SiQz7HFWcp2wmgbhw04bfWOMikAMygTkhizFmq
qAiTXaEel179oZWtl8erWwryzTgNnwpBdq8vjVWc29DjooiMCByzJrW2CFQDJn4jRl2OoyO6pTcp
Tm/NtmQTK/8a3hIeYxZzM3cGqVjTmtOEnYuTIzkId1AWhTj5TXLU0KSpbpbEWl/S0+L/w5jSxSqp
nZ3NZSnT2dT8dZWsVC49qYNgKkgVsmiEWtXA+ZCslvqFPepo5fmEykaN7nNd3GiZF4OSLjs3P/zy
9HO0q/4VvLD/EDTev+MHLfZwSapGUqLkmEauoB6K6FFP7q/7CiP92i1KoqfLTDNq5qmHew6y6OTT
5yX9OpkzBEddvfSum9q87sNJ+M9JkIRdHupUa8yhL3BXCPLPvj3IEMvSM69N/OtmrvsiSHovzZB+
KdRpBKxL1eraA1Z/sEOzASYyLjkhhBVr959n+/suSrWGqDcNPDCIu6J6ADceTlZscDAJrKrDxRfa
1ruzkk6zvkghrDSLFT7MN5jcdMQv8Wv3m3V2KK3F57W0eFtIxQ+oBemJlGSaL2SjVce32FM757Em
sBIvTBUowFYSRQIW+nJdU15DbAdMK0fxCEy+LWk/ksGZ+94a9MUqpy8Dxy/Y7vefPfrikoa0n+pU
1QKlPC2CaC0C2GZrBYRfPHQPO/5iXJOgiSxj3p5yDLkJxSmpw41RY4NZg/4kdRN7RfztbfE18kZe
N561NmDKgOzGpNJHqpC8W6o07TBtIEZns2hdYp7FLHZ0kdNZYEULZBYKEgtDhcoAtTAj6VcgqVEv
BBrPTqZzpL5l2SMhb3r8D3FpK9AoKCLLyod37ijFrTjFA4pQSXRIc9WRSRvbbR266wqC9CUyObGW
9VjDCAVYUEwAiz7yPsSYEgJgA+CfaRNn2SZE0ydjsh+jwdHdyZHt3FVnS3wteDwvbMuoI+CpBiSq
IVIXmVr0Sl90CPPaeTatP1TB2dn4JLwolmSHVncXP0TO3/MwGxhR3JmlDuCqtpI5FqUW9J7wFD0O
jxApOiz3SSBufAk1aNT+PjDv7NGTkdo4Q5jMqPD+LTU7xocc3kjPqyWyTgIAy4A+In/cSEIvowoh
7f+N/mG1WGJ2yBYon8leKwT/sJidHeqbLWKMQVUlUgNpvV9SzPfKOOCd7l63wsIS4RVv4D8VNG14
S10uR1aFEG8JYwZNyOwodv7U++phucH79F9IHg0gvXVME+G9jXoaZUoy0rzW9OhYDKpb1F6nQPJR
4Z0y1tWyt0LdZktWinNmgitHuhsHewAz8bctQMaOEmhPNeqgv2K/P/Bwy8xLdG+WutGmcgMOdpgF
VJJAOSpuCkrXpbbyUxKsv1b3nzj1cbw0vLtR5UQIg47H5X5Oy7JGS2cCThd9K4ovYuJd9w2Wp6Mo
p8mbo6MOQ70o17kAC/0CvtOa3JD5PGVoRvSfyahw8l6eHao4X4loEvXVhP5UGgyJbAnDc1V8lqWn
/7/lUNslS6FcqUoOjtFBdpTpy6garqBEn7qFh5BjOwP8HOwi4FPAsbr8MkOkdUpTQcKFHLaScfMA
2btACxpH9Eq3Ki2ohTj/srh3i3SoLSNBMJImP+K10pDztHHh9LbAuzSZh+t9YXRzXBl0wVBWDOdV
g3oXTdIXoeosgvG866vZ9odO5MGQokJhARrxIj2hnA8JaFq1WAR1AvE041TOqy3q3+X4Lly9Yk44
MYNlDrNyMviKRVCl0BougiFleZ10i9+nj9k6I+/YRIUkO5NkJ1RfhOb5+vJYu7i3R10hphH1KQkx
0qQVt+r8o159lQfeYeVRexOUB64miIyHFoS6NUmsqX8ziqPYNl5u2mP6cn01LAgUhtDet4/yPbkC
K3eOlB7ZRdoGNXimKhtaQp0VHYz7wdtofORjcd8feMwl24VBu4mOyVRDBzkB6KaoRcor3k6CquGY
qac1gsjj+nZ9ab9D3AcLWx5qokehoIFweZDJJKWCvtGbk4cBKnaNbzxHbwQUMGVpTamln+NvQN0e
hOfZ7e3F5/XVmI65M0/dZWWuJqE5iKqfrV+J2Htm8iqT81jdGBD0k2ONE0SYTrMztwXq3UMwUkFI
0Ah6fKy7o5l/XYQXsVN9Wb2NIWp9fWeZKSnIK/7bWeoMgLbHlKu11IEdGR1MqNh1bKHFdq/FljZY
6bfV7Q/Daf6i8V6FTKfZGaacpiZCr4JrFxiy5vswBCEvE2DdZpgmBikRoDcoLFLVgU5Js1xLjPio
rOdefxiVb50EpKhB3Os7yAwiOzuUa6bzHI56AdeU5NlZkztJAben+em6EfZmITWUALeRQN1+6RGI
i402QSL+GLXfZ+Op4I1AsmOH+m6AcrlZHlszIY3mG1+XX8XtxtBqBPJqyefYsDGrDEb1yY/esl88
oByz2AbsJNqOG089Qsjl0gRB04dugfxZGpSfiLuRf2mfNqGd8ATKI//6PjIf7JiRkdBbRU8Vs/SX
1iDGoNT5XGh+Zo2OguvFG1H7wBT9NsQau9MbrzXOOsuAV+D+RHOVSPSsuV6Z3TisZeibY+VAIsxW
0q/J9KBKd/LAcRLmVu5s0cPmorQq4zrC5WMwPS9uCR2N6BzdbIE/ueOpu33YSnihBI5BwEZQuUfv
kXIZtZoWZR5GtJ1ccpSd5tCf4tfGGV3ZXQC1LTiPSq49KlJNWp+qzabHt00+QifPK+zeWjz9vNqa
Vx8kHuUNfebo9VGuIpfDUuUGhFxWXN2ELHZm8D4Y24QKZ/xdwqcnjxt5ibLCAPVyGvyRak17C/S5
I/QnWqB6y2flUee12T6gGf6s690olX8nZbLqWTzlx9mbXrTD6mRudYBK3JMOXAzxcneRbB7V5m9+
xP0F/tvoBmKHPBKBYAH1hlH1MQOXDmTsZ8nKfm3A/dW5S8A+W9iTZPUnSGViZF5G2yJxbPBZHHiJ
OXOrdz+AetwUYlth8hq6eFH5A5wMdl98ux5a6INOr5Da1mZUY1A/mxtpFqpmM47BsPgEEh9iC/Ki
kIcs5a2Hut7yHPraZojWf1FY+ShYGUn+8jlIL2j7BbssRI6roRX7xvTFfM2qUymOsmFpi5noriwt
AsaOFIPX1GQfcohg4iYwUduhB1oXrarHco1ARu4t7nTYCP8FMN5agxf7yql75dKcfEiA/izz3SKV
NUuNmiWkEw2fPORB80120IB+ak/5Kf42uuMDOSVefuApRXwI1ZdWiUidh6U2s1RYe4yOHboX1VtP
o4Vi7udNEvofYGG0Ncr5Y6IUXZwhlC1H40H1JL+wxR9h4opP2+D9drWDeSB744kp0CkYbZY6EuYk
rakkw4MgJUbscMxuoyL9OpTVL3HsOc19ni3qPEC4BG9iQRf8OFZtQX5u5FciY3XdwMn32Afvf/wF
19/lsTAXQsAIjkhWN7M3LLLdC5yKOJ1R0ttGJXvAbkyhkpRx0Emf2tRrlluIH/1LsHpfBHV3k1km
9aSOyVEU7of2K/imrXU8Z4nTAWh/3RRzNSr4HsB6appgzb7cr3AYW32IuywIe2Lr+RnKzHaaHa4b
YZ/inRXK1VZDRMlZGE1ffxJ/RafiQbgNP8mtjUPlET+87X8ur/GZlyIwY/7OKuV0fVvo3TqjaJC3
D2aIkwR6OhAkheBDSVuO3/H2kfK7uE5zsUuT9JisQZTei9FjWz1f30W2CROgFQjLQVqJ2sR8FI2k
G2Jox2qLlcjH0RwceeTgt39f9R9SAbRd/scKtWmFGaHOLbXJsWgiqxQfq1bCZPzLWDzGvUuMhyr1
Ufu5vjLmod3ZpDYvmro4BJ8FmHCVk7S+Dal3/d/fLokPa4JgkglMlwrEIZUrCkYEihYwFB7j8gvm
wSydvERzfjP1J0OfrUZ+zo2/1Rn8HSUwTA6GaAn8XBq1JKFctXEpFeGgDc9d7obGWVg5p4q5azsT
m7/sMoCSkLE1NhxEpdVWJxm2mb9d3zeeBSoOmVCFjkiMiylJy8wKkyS3S5DqXzfCvmx369iO8W4d
2qwLYllKQMn8Fj6N7ehouhiEPWzk6zHHv5mHaGeMcgVjKuVZ7QtQaYsPQ+6bdW9NCwcqwLNB5SxF
i5hU9JPulwJS2TjOU6/F+9pSwObLOTm8zaPxbNqMNFBOZ92XktSe5bvWPA/913oCMebqjdXjZB67
8GBEXwBFu/7dmKvE8BJwAyioK7TlqFWBt+qBgFan05p/npSbNHWvm2BmDQbAZyYGz5UPXTfQ/Sey
NBShv2CwQ71X1vt4cmMe9Ia5EHCAEBmxARfA9ved/83RANUZQy2OkW4b0UuyPooVZyE8E9RBKvpG
HCDDJ/ihclJBwlV0qdupHNdmZudoA0i4xlGtAcTxciHVOKGNPCLM9c6mINzZ0qmyQRHvNUF4mnyT
4+as6LA3R53bedFydBGLJIAi11PUqFYNLe7rDsB8De9tUMeVlN0qi1BjP8Y35U0LtYnI7X3xR+eU
t5veUmmHtsgB0bGcDhUoAPZwX4gS7ddJA93tecsayvFpqdyw+Yo5HGvijrUxj+7eEJV6NXEmlkMJ
p8hvjMN0GE+oLrhNsDGlRw6PYYRrjcoeIHspJrEM6bRNMFj3pFMLSZ77BdxAKM6kzsqL6qzka786
Ko8wlJLI0PCI4Ywb9gYzBShZT5YmW+lb7Y4udGY89R5EproKYIDF8RvWjb+3Tl2/3dqlQjMQ3W/c
NDC/115zRh3FNu35GB3EO+GretzmfKa39QdPW5Z11oHyBhEzJEVQsqUWXkZDOc8Qezpq2VPePEUA
snDFzzfXoBOavQ1qeekUT0Ij5CmKbW0ArT8UiLRP4ZPkYtaAh2n60KbdUpm9MSo+Jmo/hoWBR3/n
zs4GEihDoFh7d37ZykGRIwUJD4rD20MqkhG9r0gRZlgNJDasJWpyt6vU2dGivHGuuwrTFCq/IAlQ
NEy1U6ZWGZ8K9E3xsahemskn8nc5/ZeIsjNBBcqqLoy2UfQiGNFRHyoLoONe+NnyqnjMeLwzQ8XK
RlQnQRCm4qjlvt6/FIT3VmR7wsZkBs5ZEUkM5XaYhVpEOemTIA5A42x+35whO6B4fhY/J/fEgZit
e/3rsC+AnUnK+cZcTDOBEB2khKItY3hHf93kR2bbsJr7wovdiDuVyLwAdiYpjwhlrcKwFRKbWQCZ
49AkloyZrrlI7LpuOWVzpvepmA4HFyxubJq3DWgL0JZ2BFE5vNfGhxD1NB73Bs8EFfi1zhQwmq4I
wSx4CiRPJXBT8Pgp2akHVLfQRYEmNPpFl6lHllZ1tOZaGMiY55I92d8+kvYEjJQDlvS/1n37HZLe
zdGYm0TOR9LIneAL6l1pPKnl4/i3MNU/JjYZNhA5Ar1MbVsGAa95FJvQL5uHKP9Rq+dYLC0jWTgZ
PPOehBzM/9ihrgvTTJRYqQDEkqcWRM42HquugIe9dqqW75zDtP3mD9fGzhZ1foVZa6q1iGOUb3/f
yU52DsEQq3iFZzrcjhDT8XbW6KMrmrFOthayeFigJanZi2LFXoKJ4vRWPxrelr7NPF5snlHq8Aqd
VK1DFJuBOb3qYmbNw2OhcRJtng06nhsAig41Plm2nnXla4xbkQs43D77tU9FBfOwkVq9rPCp4sA4
yE4JppzooB5WyIxWd+Y9b5yVtyTq/BJDq3tdqdJjKXjhKrpD4oQmr8zDDKzvDkE3QBXIskLWqUDL
IimIPYFR9AYqBORc6uL8rIDtyOP4O88glWHLeVGsaSgLPjm0Nyqk8cgXwV19qIAc1UNooYl314hW
8cYxyzlmNOJQwZR3ky0JsA0H+fMKdm8QbTmKNTjCL6A1OM9wVuhFg0LG6xj9crz7qABSNyUxKpFE
AYa73TaQfeER8tmgm+5dwyIOyio8Tn3WW+LCJBVHNEltNW3EyMCW2wMN67VvjbPawqE9xGcuKICx
nRfWqDiS910vjlmHZPe8US9A4unUfeldJLu4/KW/r+5fGKPiByrvca/GEKZpjW/K7FRKZymv1/2D
8Ta5MEGFDwPqZtDXwezzlrzLfu9Duw0cErx0kOH8F2aoCJIvco8bsjYwlmVOFniieqvISqRsI9DE
KxSLrOvLYqSfF/aoEJLUm2x8JBZBWz9sSMQSuN7rFjgbRxPB6I0mD7qBSdpVIj4mrg9lrd4pwhez
yG1xJNYYKsDtmZxoz9xHzMXgdaBgOJTWFqyKUYl0A2X3Pi6g9HlSSRCbuQNNn+urY4RggnIDqmYa
rKGIc5lCkRZVySgdhUAFp3MMbDmqDqrKce8PQHakNRdWKP82MpKTpoqzYOMLK53q0KjowswucAV+
yeNeY34wgmG2jX/fBBfm5ZIEaSrMdpYWHxgwq5mDuvLa9UcmnMtxwHTgvWm8XN9Dpg/uDFKBKSdT
Ky1THwYRpL6gfWyFtXvdAquVBdaC9zVRn6kd81qX2gVqiN30iajJUZUzu/0/pH3XcuQ4sOwXMYLe
vNKTatmWnRfGWHrv+fUnoT1nRGG4jXtnnxWhaoCFQqEqK3OYHNQqU3tQkGAXq9cL0Xe+4EAXyz1j
tNbNJehLQ9c60babVBfuL/+oI/zGpx9FfVVJF8ZZFRC1IlCNmqDPBgYH9C1EdsBpT1Gg4voh+puJ
r6IQ2IdJyAJwHJ6S3bZQQY2MIiugIciCpazNsX6oFnAcj2feYAFkSNiiEqNPS6XCGicu2zR0MxcU
BsaAog0DSEs73zZzLTlLWX3T4mkxhXad/+Z47hZIhbcq4le1rLHAtQLZRw8ehM2ft54R4o7eu/vl
0UicGfCUTlNHIrZp3K5OhgEgMHmnln7GVKvmiacsVDImU8Xxjf6xuvewsauBj7Mc1UuG1RngI8sW
2dWa/k6P+ytdbs9SVt4VGX/q0zVs8gqwGXAtISBedmKGB73/xN1PiDNjG4dVx4OLW+9lfvI6MQu5
Nr3Ox+btsqnjnEkE5RvhbwGCnjovmgCy5bhSwHrpNqif9ddr7W4PyQ2BGYq8uXCm9MgweRwLP0xS
BwQMmGOhbmsE4Xn0hCxCOQSii+LWeFBBc23mGLDDVCKpp6m8BTYpvmS51sGTAq718QuokzOmcznl
HPRNFXODemzu6G8lZybPZNpi9rfKGhjbzFoy+fvui1ZxTjrJWxbIHhGKJiNTgpO7zAyYbN2fIeH3
wui8oNnWtpz0FGn+ve6Vm7k+N3fQcnZKL72O3PUVurg3eQzaNha1x1FBbL+ltF6Wrm0iJ7agwCtO
5Q3xIy02wXhEaMESv/HUh1mw5AeGJ4mM5ZK/77ZV73QuKsGYHyxurpoE2mlYIODzFKs9/x06CQBZ
VPzAYQBtQZqbTkprThUhlhAMdnMijL6jV1uQNPAmqz/xJ9HHrWOxhiIPozxmwhWoJhCdJMpXMXa6
yKlRAd0JWmaQS2YoXoFPJz0PTVUG4CniCjNXkjoUDI4F5ThMIna2KbeteWPjJl4qw3kLRkxzTQmr
vH14MD4s0PNBZVZzaSwMhh/NX5LMFQZL0x/q4qxo1/WMEWWZhUY4jK2gawW1E8EC0/Funqq4L2eo
/07V21SepvYciT/VgqUSdrxzH2aoGNcIJZG7ioqwjXN73XSrY7axDrPk3UooxxjrepikWIIYNFKc
/r66na74YLLa03oSrwpru4tvWRjx45xZVyVC4oQyrUalfOOWGdxUJyV4nHpX4RdzknJw4NTGQy7r
7qa2X4xhdlKUmpocP2ViqTocX1e7H0BdV0uSlRgWxb5Wr+TNOHqlx23m5hVI6gYPce0bI8QcXhU7
g9SHnNJKVKtMKkK1AS/f6HEOL4HrvTAXRwUEufJYTTPmEqnvmukyUp++B9b6lAXkkQ/9FzPCjfEO
OnZZ6ap40EED6+vHN6UOuWGUWZxVHCa/3nnK0aC8BUJDu1Gg8FkGeBN5jRlbSQiHulFsI8hfLm/x
oR9/2KdpqRO8U8u6jMuwkb4XmTlriYNza1428genKXntgT9SkIHWxSwbTdyVZ2raix2gDbM12etz
8qacWiAC4mC0ebsKuevFeW83n1ln5mh5e8PUkQFlegaJ2CkOyvhabX9WzTnGw+Ty6o6izd4GdSo4
vduGEpO/0Nwsn1VRRL2GJWj+hy4HvYHUQRi5HtNLCRqRZGYj8paguFWDKrO40pTvCFMllNutzKyu
p8yMrNImenLcVUSEYRmdosMotF8udUJA99DIMoByvob6wNDer+XLoL8t+VMknvtet7jhy1J5Kv9w
eZdZX5I6KPwGfc4MjAGB1nZhJDY+BN7tYuHdy2b+GHGidlqhINdx2Yzbsi5x0Nm6p7kQ6Ty3Vm3J
GI0kElBVWNynSB3/Buq9PyIKVSNu5zRdihnBnYdOtOgULv8meAPCXA7V5J7xxjl8Z+0+Iq2co+c5
aHGqJYWMhu6JqEVHJ0IH9Q/TKWsukvHp6MpwhnS/rZCdBhzoVZXZFaLZadX/uiRyTHfpqJBz06aQ
utU/snE94HvQjLPboMCrQgouuwlrSVRcKQw1B+v4WIbl3DzII3DRel2bsdTZl+0cJUz770TFFjGb
pmkeJCCwF3sddLPHo7uoH4yIpQXCMkQFmBmohglzMWWo1de63lhjdiXXmLObWZUF1s5R4SMXk3FF
PxPam1NpLpC7iQR7rl4vb9vxKcZRBqEJ4C8K7d+VPtWgXiqxbx6Eqx+QqVgpVPCSs/xmOKjZ44k7
tObYWzIDY3GYQJDRy/+zTNUaDWmTVT6GPsZgV8Cl+K2n3Aymfk4eRCCNCusv0G/i3h7l9tXAd/y0
VWWIkrrWLGbH/WTs5VESJhAqIQE07kBHUxFRFYAhHhMw6kbQhCIL0sGRCuCUK4EXmf3QO3SQnTkq
EDaL2kG4MuN8tCc80O7XGecwJwFYRsTPwaJVU6GXsjkOoxKTWGHWXpUsSAU5MXQ1YL9tlCPwaK5s
asNB+q6eNStKol9RrXvc1JyNqhTNoeZYLfzDMsDeJOULMt8lYyFC8pXzm6B0pBedM5uX5WF1VxvP
udwSAf5lOPy7SvCldZKt3sXdkhOrqV4x2fy/ADu7uitAuNx7MqpJ4EIHm3RAZvYmj7fxSD8Zd1LA
e6zuHOuDUoGykDi8wiU+8uNSbJ+7SMltvtCq5zllvi5ZH5YKlZioEzktAt69APhIQocOjJcdb2rV
L5mVvh5G5d1ZoILlOMyZKjRRFwxtY4Ic0kya2xJp1yqykIrHlkD0A6pQQKlpcoZWlKI0U+YinEGs
0UJXWxf8FdpoUfNyOZywDFF5XNb1KjIPvgyNhrO35lZXzlUqW1nDonUhzv6nX/5eEd3l5zpRy7Va
jAIei4rBxsS11uWlkJ96yQIVqdZezQCwx4jKP3VFNVhdQsLPoihgLYSKVcYmNOrKxUnAgyFxFG+A
o7+8jn+5LT+2igpVdVEkYqk1ScBVZnUiM8bll+FbdIpPvb3gYVGEPoTAWHwgx+fowyodraZaiMak
K0N0a61txAuG04JqHq/45EmbWCohhy9tXMv/5+G0lGy9CnGv9QI4dxJT9lQnAfETON3c9BqsaqH2
JPi5p33h7iXoYXInDFwyHk7HEerDPhWhtsRYJj2qAYsUs2/TsEJWHsO4K4ei++XPyTJExSeMZnFT
ugHvpCAdTXpw2KKPqzJA9ywjVGQS275FIFmKsABX4zCfoFiasMjByP+4dL6oUNFpnJCjzmr4egVt
n83lt7e++rZJJWiyvxTK+fK2MdyRTnPGKtXlNdsQLBbFUXIwUOpf40wIZ7nzK8NgXJvHz2hC5An4
IOhwaOrEtlSnTWrAhpME7+iLK6kEBG61azwuB1Zr4vBr6Qb6rxKvoAFOpXDbpnKtCscIAYSDVvjX
FRCCbmbhIo5z350ZKiBmJWYPoVKKLYRy9y2Ihu0o2O5F9HXuV1NiQAgOo+/OGBUWm5EXO0lIkiAL
QPDj5p7kEdkVFnzlaOtI30EkeAUJHJ5UelPFUyfUaOqoQlhtPyCgbHQs5fGjO1EUwGQFeS6w0smU
o8ugVS1rDW//zkBpUwmi8XGC5mvMRk6TD00fqZ0l2snxam3LcTNKXFntDdm0/MR5g1d4f5O57A1R
rjC2RtSJa8L5cpc6vRjbCS5GIb8dG8a7//D7fOwd/dJrMLK+rT2mx+eifI0H7gYU9FfbNH67HB2O
LmERfsBDmIKHYhsVVI1WGyWZPLM2/askfUkm+/L/P/Lm/f+n4qmOqrpogDgyqHXhdhnAuKyMTrp2
9hw3p0Udfhil/LUzWPXnw6sfbIEgBIPyGGYMqMjQYcwIDXcc2cldbotAhOI50T0nkI3lQRfM2Rac
zmtfNMb9cbyfH3Yp/+AT0FhOKi5/QziNzZdcDi7v52Es2i+MOrexXldbP6wxCusqWjSEvSR6TK3C
FN3ahU4S43Y/rKgB/w/mJcCMBJVOoLO6w6gRLqpQut1eYx/wR6vygdnfnP8XKZHD7VMgtAsOULzM
3x9l+0cXrwxR2mL7iEKrkt5PrNH/Y8fYWSDnbmdhaAY5VyMQLo2h6vU3YFS3i2+CZvazGZ80r0KW
pN5IPzjJ/Bvoo7izTCVKFTo+mkTGBznOFWPJXHJPXx4uu8dh1FAIlA70uuBboY5zVRWLkA4GnqnN
cyzNpqhDXvvrZRvH3+jDBnWkQec0Rl016/6ie3J7ZYAy7bKBQ5AO2KR/r4K6Nwa4uCQMWgqfA00V
ji7GLGNIkM13S2h4kgNmrJeWFdkvb90fuUS9aMBz6ihJIrlxldQdYtk3REYydpgeiei6Q7MAQMQ/
i06QFsujDswnZNhLtioQcG33nFe6scvCnB8lfiJRheVVUFVpdBcc8tmi1AP1GA7clznNTQmX/Swr
J66FOizHYuQ53D4d/WeAfjQIZVNxaQPyUZRm9FAHJTKl5kUXfkksmabD4Ed0HmReIpboTnE1tEMp
6VEc8OGC+dv0Xn/TbjSLYGwkdE1T3b3siUdbuLdHHVkh5SSsFs0ZaHQ815PxCjYCe+H5m7Gp7kVh
fLts7nh9yMY0VcIa0b78HJwwxZIXQ/yePEuvhKkGkjlXozs5oj14nM2c/jpc384eOeq7YChN+sZv
EqBmWW2uFi5nv3QSoPiRQhemKVjtYw36nx8rEyt1FEOAefm9UCoKL4YyTvJsJKEgmDJQRQRMqdu9
nXVmGoCxDcwErEraYbN2b5P6mAAVRCKnCDFAaVCp8jDtiHRgswXQcHHWBAXK0U0hJ5w4f9Xu31um
orLUdAbfvX/W1ESbVrbm6/ppuynMIkVrqrqvLNa1zfqwVIyO+FGvexEYeMG4FgQIKPKWlj126X1h
VN7fOK0iSxB5VXi8J6honaw1hJl6vQi1M/mQ7TUaIOKt5OkmocLr/e4vZpDAJfDbII1HU4Up3pQa
ZEcpdxevkymBBoxnldkOLyFQI4DZFWIDoOOlAlqWNlMi6XWCRKE5jc/Nj/W5sjNbtfMTZhcBh/GV
u4UVAA6/284oFQCAHjQ6se+5QPTUcP4yPuQ4j8oDYesovnVOH+Ah2Jr8xlRtPArf+9VSkUBp+m3W
MykGia0Zx6m5qDNIh1mXBDli9DNtb4U69nwuFPw0jpqvpdV1Lr5Acs8FLP9ZSlb/sley1kMddiAX
RJGbGzw9VfGu55KfW7Y5Wyww8q1DuPp+RdTRXnnMFiYGql9DYWmCKYa53z6R+e3oXH8nU/izK7ps
zmHW8qjzrcVRDBlqCGHkSXziO82O69E2ADe9vIvk6F76XtTRNrJNktRSLMMidTa+c/Q+N5VYNEU+
82P5Oq1ciQVUIL/8gkk6a9n6RNyGqEAHukN8zBQznydrHJyqr82lchaJVbBi+CTNQlknWgH05VKG
Cfp+s8nhbQg+BfB5+skvMUOrR4ucf0BSLPyAyForFWK6XlnlQa3iQH+acRPlznZlWMJNFkiucZU6
Ecj7N4/72UPIujOLe7D63xDuCkCKvJh9PxJrl3aeij2GLK8jlKCx88/CKxgsfCJVIJ5Xl8fgOTgW
L7sWI9LRnNa8olRJVwHBpG6j2aWcWct3azWZA8gqKpaKxWEHESkVJucMCJRBYgJr3yU6ccNnoyZl
YKgKRofgw9/fzegCWLOtu5XXx6b2eHmBh2dnZ5I6OwPmKHAwgYCL5VeuDVETddf6UYp9Hql/tEDn
kZlVHX7BD5M0tUosNEOeNDApAksl2YuPm1i6593a5uBirPfFYWkApVfg+yEwAOZdalNrUa7mfFp0
P+Hi3uTrAU+M/jWFSKY0jW4sKQ/C1geL0mE8R2mtSm/CeJuCy9v8Pov+h9vufgW1zzLkjrQ4BTBB
vCZJneImeC4C/I+jC21lSIxbGOvF/BVvd55xt73xf/Nw3G0DPVKCxZfRCJEnv20KS+wVN9VaFyRv
t5cXehinwAsKIXO8Hv+gmQdP+dqMC+gnoHPqStu3ebE7bXCVmeG3R1cLYMzot4MXCu9G6quWRtSD
fXHlfEP9FvWA3fF2wvHW5cUcHkgZdFCATGtQPaULtmPdxWUPPfuws4dTD6XIc+mRKar+1N4VTn27
MiXGj4ItWIcAYQGNONHn+RwChK7XujnOcTiMlyy2+/iHOjtq4qnCqZxZaKDj9UHjCBV2HA3FoEK7
GLV5iplv0PNgzqi6k/zSkwPueQJwwAiROr7l3y7v6FE8hQbBb4N09M4MoctTEK9hblPEwlA/i8BG
EW2CJQysz3foIztjVLZYbYoSgayE8wddhrzH154rrD5igdGPPH6/JPIrdkFb6vHjN/CThIkedOWr
qHmQ/NIHRr/liJERpYSPnaNSxbgrlAbPCPQVMSnE347JW157Q9GaoCvvxMEUahxrfXYvf6/Dt/7e
LJU5NgIP8mttMXwBsHpX/FpUJuiTrOXX8FWxwHPJlEcnH4UOlHuD1AGo02LD/T53gVz0ZlnYPJ+z
TvXRBbQ3QcXiCrrTsyYDbaEgieLM3kpuyaEmFOyxy6Jgv7yePwp2zTS16qAVeVhyjgJ8cDvG5uVv
dPlMqbRoZCRGfMcJAshbtVUGzwUHTjR+a5wCdHNekkiVqYpqZl82elih/thECOZ+dvuobzsod2Ow
HHTFofBYhvWT+qYGUzg5XDh52X31ZAT6A2sk6PKZ/mOYeNb1PJsMCBNxhstVYIkUagu8yJcXx/pm
5O+7I60C9AE2TTQbo+ouy871xvj/rEVQIQNyM+2aRGDUNCCEEj2PmF5pWcM+h2++/QeiAgY6Zv2Q
Jj34J74QoQEJI/92a0U2UA9u/IPToaCH0+uw+geXw6FKt+pwXTdK3wM2MHXqSy0UdoHiRJR3N8mU
+//tM1GholWrum9bHUJYoEIBWajy/b/9fypOpGkkVwVAMmjzeC3GMpKWmQuT++7fo51KZ2WV2BXl
CsYur3WU76Ij+IbVOKNdk9kTvKFYSeChY2MQBHVpkgnrlOMBx8R1o4bK7SCDzKjIn+Pq6fKeHbr2
zgLldSDY3Zp0VYkISupHVWU3S3kamSQy5NP+sW87M/S1ZAhJi/ADEpkcr05wSFfarboFynqKptSL
mAC949O0M0j52tZPIkQFwbC6oCzL/4xDPZh8wkBGGviprdnFNerT3t9sJpEox0PTABfz5zg05ivU
Cipgz9KVA3DkIeIHq+9f/psRysu3Suk7GeEIEIv7yEBlW45NKf5x2ci/7N/vpdCd7nSc2iabM8VH
T92R3Pgqv8Lwszv4aVAG27Psd9eQ+HIYVo/9/cMq1edGVm9IhYjZhzUkPBfQHYZab0DYrhIf5ebK
jBzWNDDZrj8988MkdS82tapGybhk4cb/Who7bV9bwxG6h1y5jiUr6b5cXuJhuIW24f+6iE4l1IJc
iuNQgyQeGCOUsmP5LVpGsxAnyDm3M2M/WcbIdu/uxb7ooZ3DGUUYdQ96c+ogIybmtwIL3cYyQ2LM
zswit2KaZOIQ5Px9KvhxdsMbXyGFeXnnDkMIGC3BWcxL0Cyj/B6yVnol9xgu7pPBamvVaxPhSl40
e2m/RCmPao/GSjwPM7UPk3TVMFsNoZiVCJyC7nDS3NrrrnAEIAW/OL0NUVu0jDNLZnInHe7nzix1
CiQ+E4YOV1molFayPYyFu2R3I3N15N/84fk7M5Tnc1OeC5wMytNlcZtT7gPc6eWcC7oKG9wvDFc8
LOvIhq4KugG0AhjdPzsJP3GKuJVTEhRB+VA6k8/f6hCIgqSzDykX1pcj/+3PtX1YI1u8c0ktHfi0
b+MsbL6jF1g+rw76uugFzqMjePotYYxYfdaM/2H02i2RuuTmsgFXddcOAWFk64OuYs1OHnaP9ptI
XTBlLEadsKhgDXvVVrd5hJjLYGbnAd3cEYSXgOuIVnlbMQf7WSujzp4QS4mR9zkXxOoSzIZ2X1TM
ut/xYfv9yegyIydy2brxCFYDZnu3U3anWvWX2pJis3HqkxaiSwXi2j7C3X05sBxXVT6+G03n2cRS
bUjpilofhBBjX/C7l+YKWn3kjNc4C8tssuiqWceBloWIuwaCPH2JXNVSMRyeh7WXg2NRN+s7Niae
cRo06tJJxRVcwPGcBc181RunqXsY8u+XN5HhIRr5++7AcSvusynXIWuQCPe6Nt4t8fmyhcOS7M75
aZhGPwlQcSEYq+22CgzRHJ82H/LbgKOr9uDHQfQdPDsglzNOyh0aGSzI2pF/Iq8DmlHH5QMY0ecV
ipHWGUO0EFLzsjCvV6cEuiC3lGu9MkHNBr20c2on1yxCzqNvtzdLBRVDifs4mVSMnGeV2fNXQv1L
YXXHDuPK3ggVV0Yhb3PdwNuzdsjp4531OkdP7qG4kr6QqVreFxaPheN9p5elg/TeKhVV0OBfJk7F
WOjgarc8xghaZ3M1N0OWWfnNVVybRCSRjLobNmsk9eiO3dmmo02sV802oqzui5CFQ/MGUiLxdlan
H5ed9rAeByYUQ1R1jYizUOdi6UttloHqRfNkduKr6m58p4wfX/vJJJQMIuuJenQQccFKqqjDRwUa
YDCC6TfRIbAelH2NvsFtXbK4vI4toIwPYVrIF7+f091RlzaO3wCZSsJYv+GH2qxy1lEj8egPxxA+
LFAJkAipnCSKV8OPVSVxIFkReXOTS1a+RJuZT/MSroVhWFqqfhsLfMMqVTBzjoTGGvtEM2dpzln9
3INkieSdwjvsDaw61E8ytmxtmlXV/WJVbJRHHGHIrvkcDT88UlKjewNBr99JuqcXxgnQdUY5+SD4
fDJP5WpGx4MhVxvzUGugBrmoIDSRzbI0zDSvzYJJQXHwiT+Zoy4MLlILdY2jKBjrOzV+Wjj/8rE4
iuWfDFDHoi0lMV95GOBD0ZKhdamCWyu+Ly0kMqfthUNgJXKlmV+eE9USGLt5EFM/WSd/33nwknfK
qIPjOJBXS4yBWzQQXVlSf0dB9ZMV6sKI4nZNOw2z2+0KUdRSQRt6ERr5CiUCwwLcULGMIb3vu3L0
lxwafHLeg39zbLxI4u+FTAayZG6eCsxT/P+/QfHDEBxAC4XGFa0etlXbzCdSLQZSxpsqBxBActtl
qqmz1TIOTvInU5TfQqV7KjFtmgVFCm3Y9gZyLU583b9FZ84TfcxAJd5lzzqCwn6ySLmuuolbU4EM
GVSZBApbOvCxW8MrHC5g3SFHieMnW5QX64OmVq0s5vDi2C/svjUXMhZ3LViKJb6kZ41ZITn0XDRq
FTT/0OWkH8Fd3IMMYGrzUAKUfO118Bnedn/BaQpY/m8j9LM32SaF59tC82NR8qrJuOrKzUpqlrzO
UQ78yQ4VU3tZietVxwB272gmeaG11uJHeIDWNn/Fmgs9uok/WaNcsZ7WCYi8iXCokup67DTf1B+9
y7u6O1/VkBRhOCL5f9Ql9ske5YhilCZdGg1CINxu7hAIfvRIGHwEaH9z9t9Uzj5Zo1xRFteRj4DH
Bmuf+qvvTWBR7hOAiq3tFwqulgzpZxAl2Yw1MtyRZr9dxpprBE7JwXspuIKtXMW5iSn6/JpIBKo+
1PtmXws2Rvhmfkoqsi7QZBaVIk4xhiO53IvwmIedP2NsvwVW7mr1WWX4g2Tx0+ZSOfgsDyBqnfgk
XJPq3EBWC1wYy3VZi34RV2+MPT2oc30yRuXiYpPUvJxk0O4eLe7cgDcMeGIz9dSTXLmKs7qijbpT
MtrqDYtWh/U5qYR8ICAgtCezsNMCvvZiMTZbhRWgyT/5t3NhAHLCf758UXWK25LHxxOvm9HaahP0
PagsAxRXPuUWUUvuHwULgitkFoiz02+M/b10Lol9Kup0PZdzyGFRonkFKo8wP5Cp5towq2dSZGZy
Nx+mbv8bTYk9Ku4UQKNFyJizsKhNLTEJmBk68HY9W/qP6qq3ZXcBwWbijGxI8yW/JaapECQ1IDRe
+QX9PO601p6EVnaKSj6rI0Fiy6UvSsUesakNecvGLIiiG6gPWjMnWpc/mkh+6SUTVMaWlUbZTAWq
9NJtH47OGOYF8gnBVkMZo2oE4QBNLNTdzGY1t1+y+48cF8t3WJ+SijtGFeUrFHGTkE/BVf0iFzdi
+xpzt9vMnL8np+DSgqmQ048rRBzrJAvQaB4Ti9BOofv3wDuSX1sQabndbla3P2Uleo+JX7qs65J1
SqkolPbdko5aTFhgiYDbhPBKMjZWx+w4hQK9JRnwUSH2SX1Yblw3rSjkCHQ52mhpbutpjnJNRlOy
m3etAFf5u0vrwyT1FRt11td264v3DFEBJnbU8Yoz1beegKqtsXXEwTTe1AeGDx8+ISEAK4myquMh
SUVX5P/iyOsIBEmwuV1goDUZ+2RUixAJS5bmje7iEFBlY4/Odq481soPw/vHD6Cb16K+qq02Y0ps
U79xuSXwTrM8XV7k8dW8s0FF17ZYIAqZpHmYpWb1mIB2Vn0THjaPN6AfM3ncXcGiqz/O+HcmqQBb
V2Xf6EIUo5QquGCQz+zSWm/J0KX8jSVEehgBdraoiDqAr6oAu2AW1JFjQAbPAJS8iBO7BLZQlxga
BkcYMtDM//YYunjUr5M6ItlBHaTB8IScAnQqxSCBhTRP2Z+AlDPrRHme4omI9OWTeflbstyFOprF
hO5hVOJopkYDALU9JaBoF9z/ZoQ6jLoAyTiuhARlOj6lyo2gPvYSwycPr6fdLlKhtNvSZKknvNIM
rb6t0taURlYH9Khd/ulLUeGyKtUWA29cC0A0HxaPvUlSGgVTNnpATrXuE8FGFsPsYYzeLYwKKII4
6CkPXJK/yutLy01uPmapnacAhmq8rafaz07RvFZjlU8Yh4AuAKprO6VTLCMdzs951TqaEEzFOZ9u
RBb9EWtf32lqdpUaiduSvs6hWZMFgmtAkseIzf4psWUA10iBCPIhP1EgYl30DNen1UNSCCBkRVdB
XlB8BL0tRCC+p3/BcLN3mfeUZ7e0tFO3WmrBiDVIDyXQFTH0oqSeddmxvhWVm+ngMkmjZsyDGbOt
nDl67c/Sb63tSn38ngdtwD+C85kHoPdvggcIQFRdlkG2Tg/utuOmFKMiRUHfi1Yu5k5TRid9/Qsi
CA00E7/NUPG4XkEIzC0rGhd9aphiimnPJTc7cMWYCw9wzNb1ZsZPbqXy3uXAdRhVdpapjQX5V9Qk
Amf4fXFO0heRxdB56IK7/09F375rBrDkylAqUX0dryG5cOv5+fIajiswOyNU9J1nRVUw8IVK4JkP
IS4QRrbiiN9XG5oGLqspz1oRFYeNphrjEdrrgQ6kMJ8PJrd+qetXxpIOHX63JCoSqx1YJeDzWZCM
FjDQ3FlwiagyNA4fWrtzcEs2vxKklmzpJtb6qHCc6tkGgIqiB6DMKvu7SHKilfHBGCbortVicInU
5nUeGuIzAu+qfGOqx7N8gu6Gd0Y3J1WCLBEqGydCYGk4+QnShu/0lawKEmtBVO62xnw8raBqDjPx
tAL21dpizzioLBNUiDCSBCIeTZyHXNaiv7As3zmjfd2kghVqyW/948n24Xl0CzyNRHkR4o4Mn0x2
vpmzF4fCfYkqHOaEKm9hkRAyvxRZ+e4G4dN8LDRJJonv7HR3rRfZ5CXcmGsgMuunjHinUaEimjcw
PWxjFIjRy4gWmPr98sFlfSYqOjRFVMR5Rh6CmNAEfdk4+knDBNCwvhEdHeQc/ABlQd5+Aka6mtvY
+efdh1GC3GIlaMev251LUCGhEQolq8cWyiLfNZNQA6w/FwxjGtc1QT4BzeKz3njHb4YPkzRwEyPu
MZiwoOkqoNjUSOW11LZPMyf5mxB/1fLmZ4G6YjwMry3QqYxLn+WROvX6K5R1LVVhiILWUVGxQOxA
6RnYCBkIAvWBWQcmX+vCiaN73RUYhBYuUUn5GUqlqtmGqVNfa5kVgyZAAIcq+of28jPBbIPOaAgz
3JXGcSZaqkAsEg3Zpgvm7CorzhLPaIOTE3VpdVSGUUpTb8ypCNCV/FqnqS10p2JJLcybMj4bay1U
HMljfu7LCfTmvHhtqPfp9qykjODIMkFFDxDTKXVX41KpslMp32T4ZCzF5ON+687zqQiSbrWaVBpS
Ts7nk3cBjMQ1NlP4sljTMyqDVnGtBULwn8IWLXkjjd2KCKyBuS9Ln5RkIonNKydr7mUzRzQj+0SX
bvwNEyY3Vg0XJSG8V1Amw4McskX6DzJ+QO5mzHadI0f7Mb+IDFdnhRS6H8jVaJfXtRIFcztiqhrK
ecP4Q5O/a91oobjtzHF9hfpsUBkcw21YAZQeo+8TqRQwF4WOhFudSCEysVNPuundzYIcu2cErMUy
HPWPCcs+m4psgEDgogUdFH60m3pgnGtG1DKohGTm83gQOsiYgUEclNpRqtZmmxBp9hL+E+X802gU
4P0vp+E/ehE9Hs/NqlI0Mq6/DNx1ENv6Av1yxYr8wpQ8AazTORhyjLt7jOX/zdQbHPidOO+d7p1q
+xQdbniDG2V/NUqLF1+U/C6Owq24ygaG0xy/AD4sUZdQJOJVmIxTESRbLthcw6PBFBuCtRj9aMp1
/CMuRxaLLInFf8bqD5sk79ilYhl0cLRlwjfF/HSKNwaEJC8HgOPL4MMA5TQjmvLoJutqYJRvU31d
qOGYyqa4Msz8yw3+YYcsdLeQXk26RjJwrw3uhodThQIWEUwhXGIjUxeCtWvUxTNETZk0UQ51ve61
KH5KLE84Pswfi6FuHUBfNE3NsyzIUt00UjfXJzItcPnLHMEYP3k2de+0bcr1WoZyGCG27oBUnN7r
+nkLYSLpZmkwnM3bpY3+3k/9Jn1hWCcf/pLnURmtXK5yB3X4Msz6zGmK61K1q+7KAMFI81Kli6nr
j63hbdOPfAwHnUXq/S8B+mOLqQx3GuZmXuQWMs/35KGtWugu+Lr9fbOy3uy89Yr1YjwaZN1vN83T
xOkJn/XwUR/N4+/t1RyKIUYzrtXGbCtr/cG/6mZFwD539V/BAD5CGI0BFFtDm7WowRNlvgUXu8w9
1Lxk6ZCSYHzTw+bfzhAVTYZsqvgELeNgBnRpeW2SUx2Hg/Q4jTdAV3diUI8sdkTGUaE54gRuHYRt
0dSgHb7Wi5OsmLWaGNfP8cX321dUKrbow6IUqYDjOMhOsQlmVD8IeW4V5TnfJrvfvl3eRkZ0oSdO
tnrU9UqrRH8cgTFUBbPvWVPVjKhMY8L7fOKKuBe6IIk9I21MWTjH8TeUoKzLSznucUGaBRSFOljD
6M8ztOgHg9aXxJjIa8PM5t7fVUTIkdWSPV7ThynqK+VR0xdyt0aY5rqtUQGKHxLDzqefjBUdf50P
M1Tsb5a+HtNhhF/bmokKndl66RPu5eJKhl4dGbuIGo9h8zhWftik7gO+yUZu6QzMuV/nD5KfX6eW
Cs5eKG3gdUBEwC7bOz5TH+aoi0EpjElpMi4KkmIyR+5h7V/7jHGmWDao8F/opRYpNaZB5QaAQMnF
RKEVFaxG5OHGybxBGCQxw0TXBKuibqt1QZTvbOF/SPuuJblxptknYgQNSIK3dN3sMT1OmhndMGTp
vefTn4Q2vm0Kohr/0V5s7IUiugZEoVCoysr0iZMjKwgxCMce9u0hvmsFi9pv+2zscQEwjGNgUWd8
ufFtPZOD7MiYtoiBmmkAFwrY/B3THRBdLbuev7HKvsIm9xlqoAOjDKPwTfO1gnTccMy1xyIScDnv
t8g3ZrgDhpmHlsg1AEhMbSk5susy9IG+tWU3g5CwcPJu10U29riTZo6Q/hwWfEzpJvnMUAf/I8Yk
ICX7KgNPlgiVGoU7yB01acynukraFDyH5JGAz/6r7ud+7M+R3XrLW3qPHkDr1I6oQS9aLHfmujQv
1rU2KThpfUt5mknh6BgJuH6wRY7CHbpB0yZqMfx4X56X5UWqvNWU7UjEIbMbIjcbx+VWmdSNLTVM
IMfST7V2roRYacHH4muFekPVZFFTPSB3kEL+nADDnFIbwl+vymFywSRWnPM7IVR1Nw24LIsvElIq
59VU9G2gPwOe6uYqtOcw5bec65wN/JwYejrz9ffBrv8Pit6CUMbXDMk6I0GRwGjU+1B/hWQphhxS
++sAHB4yhRtZxPaiCZyFrxQqKEshtVrRgcVLVLd1sF9ldrX2i+EPmK85UbkZ78MkXM6tCtqWm8mK
yhosmePS+CV0QzKnyZv0kC9tOrlprhfUq5eiNZ9GAplOLYymZwVK2o9DPfeJa9FeP2ahEvWHSm6S
yQYl15g9AJ4HFhGr0p5bRc9BwrfgbvKTeEljr6my+uuqZPNNg/5VYUdJmv3A8IA62lZOGi8apOZp
bFJFJDzMzuJvTxcDhOwMDaVRPkHrZVJ31ALVjqy8W/Fkh8Mtib5V5peoFiFb99+1G1tcPBqrelby
DCOQ/6QbsZO6rNfJsOZiUrD9V9HGGheF1rkCi/oIJd71HN4hgQKyvbhT7tfH9cT4J6ajSFdM9Cm5
iDQB5Bl2kIAL4vljB2lhOb+VjWPZRU+ViGxHuDguLFn9LBlyG6YBFsdCO8sHQrc8knNzm9+zYUFh
H2U3UF2+J9/3hOKCEhUriEnR6cLY5RHvB1fy4lcdNN2zE1a27sivf3WVbIxydaRGAQFgvM5AnmTJ
KYxBUmoZKcaRCPmbPHFjiMt2tKHqO83A9OXYyJ4x5AfSAhg8FS9/cWttzHDpTdTKapdBqTxYdXob
WbHbxKjzJZCFNkXjarsxb2OKS3GSNZNwCeOCXMszVP2AuBrBI+up4Oa5vqbdK3JjiMtt8lBWylwB
Hm8x3EKaIe7w7boBQ3Cy+L6nSca87q0iPUWVukQHve7nNw2Ci7Xd1mDG87SuM5SgyfrECLI0aT9P
eWnQIGr6enxcEXbObRZnd9mYFFOACr42ojIireEZtMX66s56kZ0zubGiu5Fqy2ynVkoB0x4l6i2J
Ga9uIbftOaxnEMhpHQnSqQYZhFzPFOCWFOBxda78ODX01NEjYFelJMdbNEooQJByLvlybWquPMnE
G4o1Dio1s4K6bkDk15kq/a7PGX3UlqRI7WRY82MO5ok2KOowf9ETOfcXc1Q+1yYoDt1Wreq3vqdZ
MEwtAqnaz8SJOkN6AutjWXiZVKtfNcTu1yXRi9k2xnBwUynrZHstqvIjJFW6I6FqeuyXtv8CJRrp
q5UmaCcME64cV67lvxCuACUm9GcsyzIhpM2FqnZUS32tsXmQ0u2MB6M5dqKK6a6rX0zwlJNJpXdy
1WltkOg3ZDyHnWVDbz6rRPxgIjtcNMolre+GrM2CvMc0NKQb9cbwMSh7ADvqw3Wf3y+xEUIwRqyZ
ENzijm9MlSFbw8I6Vj+ip/W2dCeQTxOXPC/fBnAigEkTVZs70xW++1ik+y0j2BjmjnNLMcGkKEWO
OM/emcMBDC+BCW2O/kPkiubPd0/2xhiXEkgQGQV1J8IuZLmL5YVY8xEt1lV9Ky0aCL7o7u6B3Y1Q
TVEUi886K90qlXgF9RmrEefu/Go8hLe5DOIAdO88qI26xLSll+jLdbu79+bGLBfyrYHkRlRZmCLI
M9uUbpXoR575123sf8bL0jhnWYwR40xRkweGGTry+C7LP0rELpAKqoLGGTutv3vHxRLnHZVZo/dt
1kCp4S2pfU77x64JVMBOQRdqZvcZEY2d/OEgXCxyLmJkBkGQn6xj+GG2bP2rjCHF2B+IG3+Znfi+
CtJj+MroCUQ0z38oElwss6++qUWYXdyZzapCMfB28lSn9qPHZbK1TwskSeQjSJF1wUW3nyFvfIVL
IatiTQsSFRGG6gCmAFsO7p4EU9gMubxOjvDxuf8Qu6yQi83l2ESDNVkppj/pwfLZjEl9XA+GHR/T
E30S8Xruvzr/Ncc3sZvUTFOk5fSId4xDq8kb8sfalDC7P6Bn39nrX6gSmOAFhvNBr1DWeJT0mixE
n6vGCsz0SR+aU7HOXjF+F0Ir9l1lY4i7GQqzJ1Jp9AwFA1fxEg+qRu0NMEcg7sh83L4i/PduMNsY
5PJVqQWAPi4XOVgQz6SPc46pttUng5DueNdFIGukGxiaYR/z10MQU7kb5HWMfla9S1SPyi/TAysP
l8DThU4jquvshsuNPW5hA7oecmaOYMo3OlszgOOrDjJY4K4HTBYQfwtjjDMeCnaQL/zZT9wcbSME
1yNIAtMgMd6k+FUWTVgKfp93PDmUs1VpAcKS5XOvnhNFcKnsO9wl6eax3e08dyQfFWg5u9ETQ3kZ
IC94UO61g4Fy8Dx6IuTwrsNtDHLX2AxwCZrfQ3nqutadB+Jo1htwJ+vy314TfINKLokVqTVefDPj
2jE+FCL87u5deVmIyUX1ruk1eZphgBad3RHzZrAkp9ctexkLMF6HgqtZtFM8ISVmpFECKmJAyHI7
vJN/SiKBxe7YLk4R1Pfi5tHuCQLm3yBorqsK/1C3lsayiraQjrR9mqP2aFh39G/k6E15Y4QLC3XU
Ntqaj0yGCOIA430uNXZjCIjx90/RZSVcLCjGSh+kDINsGFy4KSP9BDIG+3og+MP2XGxwfl2U/Zhr
8GzMELhwAnoq3eqD5c2PUc5YEPzyg6jFsQ+S23w7tuxN8NFniChMCmC8aATkSLKtN1ZL6b/Qbzr+
5zFprqy013fBSnf9wlQwhIwLESRaXHKRdVEbFgYDYcdgPrfXr21Q+pWjP2FkV9Ft6TCBPCu8F2mh
7G7ixiyXY0S5ZA5oOqenJZrtmRzi+rtgYbsn+mKBf/7RdV7JQlUFJXTG2jw8DXeSl57bIwuGzRnq
8AEULX1Ra1GwMP5mVCqwqqgDxnrGyF3i7035eH1dgv3idWKzxCrHapzQvmGM/7W/TKUjjS//zQjn
/kRflBHZUxgs/a0R34chlHm8/2aCc3ejxmWbNmp8mtXvpeq1IGsSMhrs74UOzSIFYqbWz9795kjF
CQgFaA7slw65aKn4NoqUvfd97GKAC0WWnFuaZa1h0A7qoZg+0yVyxrXx4uiciajORba4PQHfNEl6
HSKZ6JIj+tkj9bIZzISZs8aRe31z9ivJ5mVh3O6o3QxSljRNT9OJPrJZ6P5VfSh/jpoX/vIlPwgp
Z9if/1vutbHI/H6zV/lCZAWI3eyU/FgAES79yNPvWVWDAdws13q5vsL9Y3RZIPd+bOWkLmit6oFU
2n30qYweG0PQm999FJvUNFUZGi4Q//x1RbFhLtWsq9axxPy8USG1MGNvqcCyvxrvSzndjLMWDFDQ
ub6yP+zdv3b5m76mWQTuZNQBh8WWneIp/do40Sers+fWBqWU4qlHlGxE0pn7H/Rilbv6UwgMaGYC
8FeKUdva1+cvpvXx+sr2j/PFBHfaQiUciqINk9PU38b1czeIqmu7PkiR/FNIY+uGxhnol7hBgbyM
QQxUfGTUn+NReUoCEBMFLVpDIoXK3eR5Y4470QB1UTWLJrQw5sHWgIjtdMMmKsrBIgXF/RLCxhR3
nklCZy1tAR5Fn/OfwwUR5PvWwx3oS5DSOF7fqf38ierouEBMESeXwxQPGB6zAELPTrqNcZMfqrce
TS+3YwP9IAalENUsdmsIG3uc9xmmqUVNCPh0OGPMKqWOLoFWpZCN50lLMYzfJe4Uz7MgTdz1+Y1V
zl8UAO77NsJd32a+1T2uy5do+XH9S+76/MYE5yMkTaSwo2zjNDlYDWinFnHw30xwvmFUYdtA2xZC
A1nvts3gyKsIWLO/iku1n1tFBO7WHHqCqB7ddTnakhbU5jIHKuYftVN732Kk9e8c4mKRXxRKusUS
dxNaaoZnpN+06N7QFxsNdbucW0cRMbPtR91Lt4Fw9xfRTZqgimWhjR0+xiMIU6ITAAJvE3jMxnv6
Kkby7HvfZYncFVZoaS0VcgIx1Da1VetOXW6Ek4z7Iepig3sWR1KYpZISWkE6N061jrYO2E4cPSaG
iB11H0i5+YDcQ6QwNI3OVj3hA7IBQIZv/59StqhMtj83c7HFJ9GhmmedXpjQgMypPULJJTsia5un
56jCE6utnKR6lEQDLPsvvI1V7hQovdXnfYnXMeieC2cOOugRZ3fDewLyOd2pP4U301E4iSc4ejp3
EEari/q8HcmxZ+iyz2Csh8Sl9IGNo8bH8S5yzVoQFUUWuZPQa8C1WFmGue7x2VB9ZRHB+tl3+i1V
3HxHzvHlVVcmeQTNrXQDOAx4pmJfnuz0B+P9V2/ET7o/3Gb/ngKdOwX6MpTUHPENyafZ7+61G8lT
nga/CMwTE7oSQUb+cFtf7HFHYS6bsY4icGswDlYoM4E4hzXbgL1NhHRSgijCqzkXpA3RZwT0W6Fn
WXcL5dkYBGNqAhP8XICSzIrSJKQIlvyHYr0oYAIqJ0HGset0FiNNheCnbGpcAgCmhHTUwhXaceD9
Gt+tXnCF7a5h8/vcVU+wiJWuSG+7Fh2eMYQmc+yQtPWu38W7jzxLhxAD5FctReZOaxlHGs00CgEc
PbEraK1Yz2CSscn0vQgP103tpkwbU2zFmwdX1yt9nHR44tGufa5004dY+muzfuzy9bAu6ckQN+32
bhMFoDIVUHkVzWtuk8ba6qaQ0AYz3uiHrE4d2uQj2lmQT9YezcXpbiu3SX1JKIW3G/C3lrntG0hR
qxGGmtBCq+5ZQ4vYUFc7gPFL8FVFS+RiPJjwhjpOwKHYNnfddLcmLz3wtGpduNd3b8/fFRkswVBH
QEnX4kJE0caj3kQRsIvyWz9/KlpDEMV372PADKBwBaABZlg5C+0yFErdqZACVn6UfW0juwEA8Tav
Dg2Ku9l0n6kQQEODQVUEh2C3ubs1zb2cC2JoYPMDckM+WGeKAN84KcYqHuhLBhSq/iNyUm94bVNX
KHWxd8w3lnncrVTmUjzrOktUpfN82wGMKDnhbXlsfzCwQ32g3iTKfHZd5vKhedStPC4ge7GAAm8G
TXmFinB4Muma3TRKF1dOo9f64F93nt0LbbtM7ji0A7RRjRrPpRoi2xgNgwDLQ3tsXMNe3PlOvhGd
iv3zt1kjdywWdQTd9FKmJ7OFcvri6NlbUUMj+QG4Di05KvR7r4oWuTertV0kF0v7pkpLrSYqRmpB
YWwnp/qGKejUBxEj4+59vbXEhdLegBaq3MjRyTqSA6uWZQfy0oNoF49rVwSY3T35m0/J3GkTtzGX
lbbtoADiDhJYfW2dsRHpCOwOTipMGEE3ZVxEPLlXrSVylWoawmNlp8Hoqk7n6MDRQ/SLBPmNvjgr
ZpJbB6UD/UGUsu4v8GKcc05Jb7PChP2TOd2PdYbCrSSIbfsn7mKB88aONDUJU0iigNL3ia7LndUr
x6kzHTM2BXmDaDGcExLoFVhju9Bjbx5V9VUV1ax2+VcVIuNnDBkibDq3Fqg3LWmZMWZgJs7jlm74
XvcoaeJ+Iz7k/GZsFCM0qV6zVxVMY6nTujogha+CkMJ2hU/Kt38Ht9C47ZJ1MdYIoBF22qY7pbfH
4+jIPiABGfhUBPZ2I/Vm3dyZy0x9lHsQPZ5yzdG/YljBDYMc43CWDUlf8M+xNUvfiKhO/dP1r62T
O36NFK5j15jSsRysFeJcdVsldt1DQNMxlsUonEIL6ZcMEkI0t2VTLpXzNOdD5cngkHvRZqW0Hqap
Bhdao1PjrVH6HGz7A9D9LZ0pvTHMeEnu8hbA1ofKlNf7ojatwcHMlSFq3u/Hrc03ZNnoJpTodVRQ
K4J6KohnwoN+lDzyIp87t7yv/OnYCXr4u5NHWxfhMgozrBSjyzFeVXws7hW7cegDFLINd3AXIBen
o3WrnPVv8pPAU3aP4GaVXDbRqlZTWZhrOZG7wavBfIo73TNus1sDc12QqPdFwoWi78o/eGqrUHuw
68lHRv9kfP55H9isrd88D0IKdKE1LqsOkzEFYBLWyEHzFYrHYuhq98qhCcixoDYRzc3sZw+XD8qj
TNbJqLU2s2JgQXE1fGREuYkzevV9j9quJRzWFC6QC3F4TmTxqLQxQksI7qLEs+7lM5twVG8sV6T/
JYgrPNJEszIjB3oClNnJa1k8So1mW+ILlv3JV6IIP2CTjUgY4gK89fKpD0rUnG5Ak/+QBSve+DKI
+alIwX33ytvsGRe21KxdiazjmqAxoOGgFFQUW8Y9YI0iclp2iq8tjQ8qeEzMI1R5ggwQ/KKx+9ly
svGgdyh5tSAPE2HRBMfb4KKK3EhVI7XwDsAIH3JtPdE2F0Qu9if/viQTD3JdZxTRXAQBfzseroC4
BgU6sE43te4QdaptRO23pK+PdS7qv7IfvGKQh0RO4MUDSWyaB3QyPo2SNd8USdG5eZrnvjXnkT1Z
4O/SQgMM55lpeoKIySIGZx7ASKpogE8oFHhC/PvmXigwVhNCZw2cKQ4b8AVlUyAHFmiby4Mom92r
m/9iiz/ckawqcwnglXYeXR19Aeqmry3qAO4IMOFPib9VNLS/s5+/2ORylXZVcmtZGxoY6mkCVXz8
aYFo7vTYx6KO4o5z/mKJy1IKOhVWbeDK607W8/CRjZvFbuao5/jz7DEqTxGMSGSQO+fo/Jp12w+I
zeujahwxD/P/nzv/siLueJtlWPaFnpeBJMd2Twy7x3ygNhFXL0QX904ohvNBbUxTDN0wNa6JaM5E
lmSjzFiPXoaCJh4h3d18o77EH1fHwnM8O4M+zrnu/LsfcGOUu02brs/XSmrjYEGnqlK+r43gA4pW
xR0uaxzmMmNjS926WBiNSm/alnyRpFGUIe+E/F8+H3ey1pA2vUFHjNi4GPdyGZB7hQgScTsoE0Ay
wM1AHCR6vO09HX+xyp2tUI8bks6gDZ+gBtGDFyx0I9Tb5A/xOTmMp+pW9SOnPKWP8fdZdK73Oiww
Dg0kC/LJOtTZfw1cTb9kw8oURJDQYlYKlUUjGEFicYAWGxunXzDe2d2M73/jMher3JKrqE6KjChL
kPUQSmhyGyn9dQt/+KoXE1wckYrYnKgsAfrgzG7xRFCxCR/YcKfpdF8JFFLuGVFG9wqR4NgWNa72
j8TFOBdTkjgqkPEZeGJm3QvUG76HAPpeX6DIBBdVYjY8QmM1O4Ey0urvafl2/ff3cshfPIPLEnBL
Ng3GjJmi1eIpbuqvqcNoMhjdsOXOk+CQ719rG0/kUgZa50WkhCjkdx6EdKCxxijy+lfLqVqMiuNx
zi7TRgST/4kg/+3mvpjlQY9ZkuZNDww4KqeaPf0A5dmN9qphYCvxCqe+sdXGjV4WVzpBgAF0+6LW
317ldvuZefSjWddZhpFZIGc0h82qlOcYtx1A6K7sK558g3h9RvXWlh6K1+s7vB9W/3VSvqULJVZo
xYfARbZNoCRuTp/VxL9uQrg6LrwoRpWkyZKigdt5sQpdc0AZ/ikRW7O9LngDTbcLxK4YfYYeXDeu
7uSEv3xaLspMc5LFE/JOYPvpgfG/pef+xngfnQwySeqHCBrakKIoj+OXzBkd1gsFUu84zLc1KM5A
bNC9ivgi9i+YyyfnghJt8giMhWDBAP3MkgDaI2u2Grp0eb6+dNFh0rkANFRonOclDFWLIw32z7Gr
c3WAuDAUhm3GdIOLVDDStletwPcGST5SEE0jFmc0XeO1leSqAB6BPtaRlzzpN8kn6savKPgQuPfP
bZ6OImT0viNf7HKhMLIaq9RI1QVz875k97l60hXROd33pYsNLhqWLe0j0qclnp8ovh/b48JOp5Cw
iv3M79HoYoYLgk2pzHLU5kWQDoD5dmANqX0JuqX1qaugbKALnml/uP7/Zw+O+ev1T+YwJ7FMpiAO
6AHj3NaXypEc01lPiz8kbuEjLtyJeGb3yiEbR9F52bJMG8HesdbAyqIQiTnEQ+GQoANvCbtbcsf8
dv00sP3/80cFR8evi4QMaTqMBUnBT/qwkHvdalDiOcTpl0IkdLB7KasKpYpMTYVq3PYZYJ2SohWH
ux6JX5vEDcfD9bXsX8uqrqGiAow2gLK/LiaUElOXgBb8WdpBvubT5KB7VYAJC6hOR7V33d7+ii7m
OL+HAnPaII5gsLiimtt3MUbXSEz/6vLfrIr/cI2cxE2JbAYFssoe1iPTCoz96BDOvoqO28f+UDqi
wYNdv7gY/dmC2zzaJ82c59hqCqAEC7edzGCiwylpk5cwS2w5IYLLUPApeWy9gfGYWTPQ6G4A6lRi
y1nmr9c3a/d62SyIc3QpNc2qaioMs833WezMmpv3sQ0yh+tm2Gb8dp40uDlGYCD/rHGXej/LqxGq
4G9eTppfeID8HiA2dhiO183sbs/GDPuem+0xy7Eo12pGLESjJl8eOuKkNUglOgnEwr0Aer776TbG
uJt5kFu9a0K00EoVmWdxu0x4OuvfLKEa3v7VvLHE3ZLTQFHYk+LqhH6M28mJ35bg+hwne84tkEuM
hzk1bsas9vOsPcbK4JRl+Q7tcLvt6ZfrX3h/IzGRSjDFD1w993IfixA8cdXYoN/LerA0+D8K4zGH
+N1hLnY4v5zzOZ46AnRW8WNpIVOJow11h+YNDHg/VeJcEcnObkagWTICLkDp5s/McOM6Gka0oJCL
V21Y4CRXgy2lz1Msygn277GLGb7c0i6qmQLZlIL3UfE1N3Wt+whD3yY0MOVj7mgv17dLsCoesQWy
vakpFDMLFPSxS3I0Qyhluddt7N8vmzVxe6UOa9yqMTg5mKoEwzlAZCz0mbQnAP2vIm4A0ZK4UBK3
BBlPjrZ5h+G5ZXYklJAGUXNeZIQLJGMrGf0Y1hAzMQ4p4+rr3cZ8Fnw39iO/+/i/LseLP4blVIzG
WMyBjhESFN6AnqBAaa3OOzgJ3R+ix81+cLyY46JInsh9NfUKUihDdozuq1Q/y9HtHE1OZRyuL01k
iv375jAVSYszpqE9oRnospwVtb6h/WmWwJkiiURNVNFecflGqphdkWqgtANbJiTPMY8dhO8EMpML
XscYKT2Qhxr3TRU0D+2B3punwi2/W4GIT2X/Orh8Xi4fyRKzXIsWAYQiWcwm6iZy5yf94mi9qPuj
CTyHcDl4B/LkOMEsa2BEeVzdL7qKl2GoLWl+n65UeegzrYDYQ52WnWtMhpS4sjkU0Iadp0Txw2Gu
Vhcs8YvmxmahdGcyVflq10VGD7laRbdjZuEloUJezzhC0EQab+euTt6sHAgEt1xL0/CyRYqz2B4s
vTRw/SVELe66omzrozXF0r21dB20muk0x241TNP8ITeVuIViZNFLdq1XYGnopEhYHNl1BqJbmmrJ
RIYO9q+eZ/R6gTnEgh5zyXLofBfn30ki2mqREe4krUUWGmMPynOZifWYoRsWTieiCN41omNcmODh
Yyo8jhMkA8VYDBlSpvw0qb7aPmqiHpTIBBe4iRHFkknyOGgW80XvIqeWFsw8KvPL9XCwezQ2S+FC
djpoMZ7Cshoo6QctfJH6DryMmHxe3q7b2T0WGzvs3zdhJwWaSsuTBbpT0rnWiN0KW037K7EM0wCn
FjgbucA2xEOOCRRoTqmH9U3F3F+PZMFTAOoo3swP7IGv4ysKqXn3i2L6xS4X4+YsbOSwLiGaAR5v
EMYQL0KDfhx84vYn/RA5hRs+YYDcC0Wd310fMUDUQU1iYsaS2ztQdch6gwGsU9d/HqaXrHqfJ+f6
tu1+1I0JbtvMJiaVEkMZbybqMWyBdk2k3JmH+AWwn/frtkTJCn+ssg5wRaNrUF68NU4YgH3MnGoC
ERW1DVTyOlGhab9cckmOCHfGkigaqrWuiyDM3cUjjoLaIYGgrC1/ZfqdsRfe549/wd1I9Y1RbtMq
SYvXKu2gLEE6O4yfc4Pabe5d/5SCS55w29ZRcNmFVYMJrN76Gvbl9zn+OoW928umAziewNr+xhG8
O/B8RBGD/5C9BGJuYkIJwHw2TsWJPvT2ALGDn0pifvZ6fW27Xr8xxn1As5EzkkgDnjnQt0pMeyyO
ayeg2Nh3jY0R7gNmkjykeTrFgXmWnTowoe9qerWHQhomlTL3OfJFZNgsTPyWcW4ssmVvAmRWa12t
yGV5UiJ3UkCpnHkdor/iypnkzqhsX/+Kwj3jLkozT9oMncoYuvWrz9anPuQ4afFRtcVd+f09u1z9
XFJUylMjEzBHBg3KP11+RBPYTkRDt3vQRKpvEgzuAZyWk9YOeRYHaDeR1s6epgMT+saj51Dcdr7l
EXdG33yABuEUGDexJxIoEC2TCyiVLmlqZyVSYI3V6lljjnZorncfVOBT/ev7t3vCN2vlTgHa5XMP
kDwKvYYrjQ6V7zK01dLkrhGGSfZTv3vmZfO4s2DN1lwrtPsH2Yp3sb9AGTiy8RZHEx3OAmLqxhJ0
H9hv/mZzc+9wp6Gf1Xyq9Ck6GZEEyeoofQdW073+Cfebyhsj3BGYR7Xp43zJTlmIic6ltvUmdtsR
NdF69hvpB+SDXTpoR9mKT1Y43yydCaGe0paG6kDL5jTOulOS+kHqUzsmhuihu1vP2fx5XELT1m3e
R/mM0WfiV6Y/NKE7JEfZuKXq6q7rp1A7Xv8gosuey2QaZBhDZzWg/+oSJ7Uwlv8wZ6otiXLb/UrL
ZmXce8ySGqk200IKyOOEZjQ4Lz4kt9UtOLoAWgZloQCDvnssL+Z4OOoy0roZ6CAFqzoktplTb6TJ
Mxl+XP98IjNc+EmMehjyNpOCtB+jV8MsFqdOOiTTpVaJnpn7dcfNmrhQQ6RUnduyToL6LX3pX0qU
q1iDO/8oPcaQlizBgXp9dfsXxsYiF3GSCtn7imgWqIfB0/3Myw7rPWo8oCeJfFFTSfQtuZiD+YSZ
LBkKuEZ+kFevI/iKY3B9RQJ35zGoerS2a0eRPut69JyGkInKZsesMENrGaKPJ1oPF2qMhgItvyK1
lY7omq+JzRRemUoi9ItDe3gGESOUBUzBCoV7xoWQRtf6tVXxNolvUfDxh0MPlG3vrV7hSmI5D+Zz
V4I2j0Rd0EieE6uRAtV0wkfJxnz3yXxaayc8s9Ex/eH6/om+KR9F8rBDAg+mx6w4qOpdNCuOhcmc
/2TE5DIXPU7NJimWJAjp69KgbD/d9oUqSMYEK+FFbOYiHI0mRhcQTekvY156o1TFdhktAjvs1FzZ
IJMLGqoFwhW09NOTlXYORoxscxW1oAU+YHJRQjOzTMrNFk0rvwyAVT/p9907sSHhCA8wVsGCRGGQ
V7bWR5qbXRouQOqufvlQePOxt6271QltBgjL70TZkGir2L9v0nSi1ypyBiQmmvpd7d8n6S4RNWlF
1yNP7L7Ma4sue5md5jNg+IfaB/z43fqwOqwvB6SH4EEliIM89WODwlJkVEwQB1FhRO0v8iL9qIVP
10+ScK+49GJZ5j5d1Co+GaYTv7CJpRS6SeVNGTvaI2tImA/CeVZ2517zeC5GzGCKN5tQTQNL+YlA
AxQLAoDjR4CXMMp6fYEC1+BnZ6NGmmS5RFazzPEdyPKDmNTOjLTyuhmRe/Dzspi/kldqUgqMG8U4
CFNpaqOfZZJ/pKcigX+I1sWO/Mblhzxdiz7qEdaHwekRZCFap80HwapEVrjAAeIRHdIM0ICQD/Ob
skCx0fS11/5L9XV2ys/a6rHcUHSFCAIiTydfrIMW1gpSAIImfpoEuqhYsXu2oHQPPl2LYI6cz2My
uahrKuOXO7cbX8LcN7Qj7uPrH293GRsr7Ntudohm1jzQGERaRmU9krXzmyJ3r5vYTyU2NrgMRirQ
KjCNGS+yO+0rwzUX4C8CB8QCdJ3kirLNXW/YWOMSl9QKyRBKIPId6OtUSdAKPbfRj/+4JC4gpWUD
IcYIMua1hTZ27VcH8z7q3SwA7/1Jf5j+ZnCM6lRWLRXkEUSm3D41Uj4u7YKMJbwr7ueAzUIQN7et
FpdV5uZiJnN2NH8LfxuD3KY1ytSYZCmhj32SzqafnDTQtrCGdu5Fvibwwv3AtLHGbVpiyE2dmYMe
NF4ZyF7mJY8FQIoRwPa5F2e2qGu66/YUgADKNJ90jdu/ODSmRIvGOCgTyHXpsmOJmGjYL/z+/S4W
uOujWqUsnOaFBhlUR5PiZibw+fyHXEPh3LTbRpDR/uEL/muPbx6CoziVuwXPBAbgIwjt7Q156cCg
9RO6/yQaDWUbcmV5fMF9JC0FMR4K4EpaOJQ8Z6qKVuVxaAO8LQXXlmCz+BrxVGjzUkXAJ5uTdqNA
zwVajoIYtRs0Lv7ATz/oUZ/GsRzHp2ZFnY8ckjpyEknwIBC4BF9ar4c+nNBLLYJJuu3lW0XNgXz2
2vlOLzxJexWEKNEO8REjVybo9aBboIAh8Wv68M8AVX8TKf6CQeXFRUvrMXGH3p6FecZ+8Lg4Ixc8
amiij2pmIvk8QJzaVdwcvMgqhjRZAbUTFPzYj11zRS52ZBgrB8kLXFGXPjfqM1leaXUqRbLbwgPG
hQwNNOdr3cVm0J1mn40kALrk6XczrrHck4S0jCKn5+JHlK5qZTBdELN5S+UPyvfr7iH4eX7aIQ+h
rD2o6FLE5KnJviQilvb9cYrLieLHGSLNyElqrCEGudvb/Nv4kJ+LQ3QoQAs/OcD2oHaR2vP30sk/
kLsYSoUC5qz9PszmD+ByT1UB7Qj+Y0xg8TdUuaLTgmGKAZaHW0x620BRPw2iWeF96PvGKpeLEm0d
VWMEt0L5Ft4xgFsYMAEQaACbn9QXtmqGz+2lw/XtFJwBPlmslDAEFN9El6T8mGJUR80OUW+eE+vx
up39l9hmfVxUSeewTUYKjqvlsXeLexZUQhcQgAMrDf31VObGIBdKBqvKdM3E4EgHVIZFbVCmCq4X
dpKuxA+eoo4unTVGWQeYVqG1tqagj0aBQNeoI4XNWW+Np5Bk/4+0L9uRE9mi/SIkAoLpFUhIsrJm
l132C7JdNlMwz3z9XVTf66Ki6IzbPmodHalbqp0R7Cn2sJZbt8IlTYGX1DiPsswJqesQuvLKn+Rh
0qYA5sjoYnf3Snv5q6FBDKPraP1gXJc3yJ7FQ6TWGG4GgPP3KavLYOnD77KcaoIJ2v3A8yaIM7xa
k1o1iVs90MrrxdQeoZi2xnIXIPoO8NkEkXs/qL5J4wwuWYoG8yF6fIor81kf6bw48xL9KFkm2cMy
97WdqvE6+6lEgoLVfs7wJnl1sZunUyNPMwjMcKFS8sC6O0U7ENEjc39CZPPROHPrG11ajKVF1+wn
UItQFVt3pjKfYIMmsqMAq0rA8zJG26rsvwHXwpPj7Xyc5Y2oiJYFSA5OhTkdZvK1TBWX9dGhMAR5
0f4DcSOJi+BKCebBTlvn7hvMTCZH8FNclc/xDQGJ2HglahDsh763c3Fmp6mDOuToj53mYrZTdJVH
wQiASDG40G1KbcRKwsyjWVpOMfyWSGEPiagNL5DCt6aGLCatJKPHlwACW+kyW2GDo0eCd8WulHX8
UcZsp6W8xoONkscD7QvYT4b9sSOVvyUxtbsxEASV1UY/eOCNEE7LE9ZhFY7BhtedKuYmk42mDSDs
b1fQsfx2KD3t02WRu/FyI5HT7SIs46ZmfX5KzdsYe+qMZJg6Bq4yqAEuS9rVto0kTrfnpgXeqjEl
p0JN7AHDC5VodGA/M92I4BR6GmLWFDOWjYC+junz2qdfw/P0kKMYMR+BUSta2t4NmBt5nH4vRVIn
KZaaApXBIXWNK6GnXy5+2QdNOB5qrAT3ovVcwTW+ppsbPdRCzcBLHtuxFbB5lHuLCtuiAk1/HRHZ
SFhYxMxqKMAB6lXnIrSzxmnvUy8GX1x36DSPlnZzym817a+839t1Kly8jACPkpC5x9q/A5zI5Fgj
Ta5m7DmTA/p6wu3M/XNSWdWRNxlAp3wftuqBWrXRFUXQ5LcRiRyjPRcY272s9fvpv/UmhdPJvMfj
MAXBKlaDsNUvHRfP8owfpS+9ZjgR9goNy1F99RQ5jY996koEaLCbhWx+AKekEdWJKtVKehosAE+m
dyOJbVbeSZjTk58uH/Z1P+yj//pzWH5/zOpGxbJKzKqHQ33I+7NugM2rVp1+bg6GfoXey3UzCjLx
fYN4k8mNDERFF+YySbDY2xq2qlUgaBV8Q8ENvkbtjUF0DKwUcxxPQdG4CfupR7NH0we5ndwmfBHc
4L4/fjsNl8WlQ8cUaW7zk3z/GbOGQX7Kr3/FtV/l9uSYdgnoyWnyhWOw/+I63+Sut7w5Y5vkRdSW
UNNXWF3gY4VuBTDPCQhZ2Bk6iDajRcdcbXMjDgT3iQqacSswCUhSh9syvy3QrqVMkIILbPz1lbqR
k5hdb4x1Ep8iwGqobe+CK+MB6DMi1yWSw/kSaWzilKiYBCS3wE14xTtq/dKPrrvTcmq+K258wD6b
QFdEesm5FqKHowKQuLWyMLjkPP1cCSJBiuDPdzoBVlxoF4f8EejsAiUVHZb3KMnQge3LDIMpVx77
Yva1Jkbir/qXzycwbD7SNdmkZdjuwgCu/qyVX/JIMNK0/4S3MFULyG9gfvOV4kVNpyavAOqn+MQj
LjlOV4mfANJvnVxO7/sr6/g3J3oTyLkqUs20ZCspKgGuY5/eSOTrZQH7ZvUmgIug1TAsoIPp8lMX
SXcVJb9QLwCWQvFtDEXzFiJRnKOaUyINcwRkoKEjdi9/kwoXoH6uLhoW2NeCtyNxjok2lqoZBbbv
KuDvKBS8TuTH5UvbV+c3Cet/3/gISZHnBDTi4JmpnzuAjVbUNuiX/03GepsbGWWbVSTsgGw6T4dF
CzrsaQ0CV7f7eMTzxJLBQ61R9RXldSOjL2KN9LoVgil2PuSH0h+/hsfJIc4KE6MIx0b2vM9WHPdh
dDqzsCErSrmLFcVpXU1z4kfT7b3elV351vI1BwR5V5Kgyi2Sy32uTgnnLA6ZHozV5ykCVGQJNle5
dAqpcMJpEXj2PfXbnpL7cLSL47Ib8Uauyu73CJxAu8b842Xl2A2+WyHrkTdfTpk7lO4lEInh3fJz
3TsOXe1ggA1aRmM48kRD3numuxXHxQ3MjfZa1eR6ACiUfCjcOjm37Fsam+7lc+0Z1lYOFyfqIlzK
IsTMaCp906TrrtbdmoreQ3sY8+ZGCr9yLCkUdImdZAbW4wTo4nUIv8PC8Yr7Z4pK6YKb4/eNy0nO
ANtb9fhQkzczjMMgbAAsVb8zsNfQfJbd5sTuRTjFAh3kKcVGaa67MSQY0lM+ZfGTVXqXv9NucU1H
CwAlUcxYAKz/vf6Fna6VdMKqi9QcFkAowpTvy6fmyHCP5rm1gHs2+PNV5ope7LsashHMaaIZmzpN
FwxEsKELVHlxtKS/Tehf8Mqhvf12Pk4R00kLjSIG6dUIVGLDGfMHjQm80r73/SOD8rgxQ2NYurJg
4KzBcrC3mGVmM6otKADo2GBI9Raj/laMV99s3qE1ojhWmFrHRKKqH2l5JDC93Z9joFaF3UpF17Hz
//6TqmMp02XluVvHwymCwSu5dm+vsCjMV9W/k6daYNaDVJVv6S6lYWVzhZxwhftc3LU6az20HsAM
vOhRSAWwpzeG/CaNiwFRwbBNUbdYvLGpn612uPKHa4fBSQLpeu2//N04zVYmd6NzO+SxBvAs7Je7
OZrFRvMg0U8CS9w7mE5M2TQx56QTnkk3oWqLd9EoBaDMal/GtG7w1CwQzuHgzhaLlq8UJG6RLeFV
fZYrktwiux3dRlcHr7KS/r6VO3T32nrW3KGXhsPl37fr/ywV26GGYclQLE6rko4SgsHKYC5NrzDV
J8vAkwrFKH3qBE2F1Sb5UgJ80R9RvE9iNQbCiLIEa7kfsHfH1o2PnS8a79698I0YzgOFBZFIAgqb
E6ldOfqtac8d9Onyre3LMFZAUGzvghn+/a3JVV3UCemT05z/wnf0Ok0/SuEsCE773+ZNCpeQq1ah
kIUqmBTSfyzJYmvV6BXkrLK/KITrIEj6f6dZo9UmWdGTEvw7bMagXFvGLnRV+brMc+lEyvI3pZ2t
E1svdiMqjEtWaWySgkR/llOQMrYi8t3dT7OxNy4ymPKMZdkc4/Zpkx70EjMMIaA3ta9/oQBvUvgZ
g3BkegE6CmxJSORlaKPfFspxcmc8XBaz3vwHk9mI4Z6XUysrWIvNpkBGrbtCPycRoVK91n4vieBU
OW/DyIoIei0rKj0FbGD0nTxSv3kFsCm+gO6J3mIzwtM9yy/d8aoXEd2IzshpuSRrQGfIWulIFsOP
Tfk7qxJRXWD9G5cOyWl4zjSD0Q5jVtHn8Dr0V2yezOk969v/H9zyrg7Cm1IV3OmAyuacapHiX3X1
AghE60ub3eXJ0xQFlzVj/4WxkcF50zmheH5afQTWLLDCe7WPnZKb7jC7ip0/hk4nUPjdr7QRx3nV
QsIjqTdH6SiNj3L4qx//ygf9CQ484ZxRGrnF5roJLOV3mo62aSEHAD7V5Vvb/zB/pPCNxVwzYlLO
ZhIkTYdu1a0iT/b4N0RVK2TYn0DHWa2WFkukRCTBs3049zc5Jha742An5/SmwUxr5DK/uWa+COTj
X1TiTS5nynU590mTdiDIup8BdLyCLLMvaJza62ZTdPs308jbY3KGOyet1jGkbIGRaIFS5oBfkY7U
vL/8yYSn4myXdN3YpxHDDMs3AyzFPYqw3VEOjGvJL07RrYimY7WbD65i8/G4CMXGyeqTGFDpRmow
G3TBo6F6axQ+VUn/ywTqsUAnyWo67yUaQJmjsoHtBAOYipwlL1UDmkJQ4Z5k3R2ec7v8rDjYXPSi
a7vFLNft+Lw4yZ3sKkIkzo9G/V4yZ9RIQdecLA6DXA768qmIHgXfbtW4S0fjgnHZD6YpVwY7Yef7
NaMHJFoYYxVpZZgW70cKbpLfNVGWOF5yaymCKVYCRcdgGp1PMfqBeWU6mY5HUxELktqdBtm7O+T3
TmaJttE4zIj+p1U5c6CZrwvggN0WvUf3T2doGM8C5psic/ZWLToUpa5kPMh0PwcpGygY1KvlCCo6
b3QrtHAVtw40NB1Flr5jg+sh30RzNijRyoyICfLWGVxRK3YA8JuLH9XB8HVPviqx/SKK2Pua8yaR
M0O9lK0kWXJsynX+eq9oXl0Z1xWz6/MKoCoaZRDdLRexGy1tezwG56BEYAAWvz2ogQH0J5Niv8cf
VIFh7Bve2+k4kx8nslg0ogALrMLvY9ecUfJyL9vex1D3/pNxtk2GTJZCZbEA43KQuitFP9SZYBho
pyTxXgZn3l1lTRizgmvWrxdvZelojv8Mbq1bSUIlXMPmR2fy59L4VnShG0SyCPxkXBBwdfef9cY8
NUl47rLvPRke5ulFl7BYNrDqMSxFJTXBffLIpjNtu5CZWnyazO9TQcC1cpuyl8vf7GPswX0ScOtZ
pkrxsuS1UAYzjoy6U1CWQ/IkwWNdFUYZftOmkNpy2t4WZpxn9mWhO9PEq1TkqljCwVuWf8tMlp5G
+I4MCI/gpXKYS++S+9gtjphcxv5h29ntlSbQzn3V2QjlcqSI6GCtSWHfcVCdlUON6Ynala5V4EJJ
Qq6o3W+3EcYlRmqfAwOrn6tAnr6p6KYoQV98+x9vkfPOhlnghdGGZoCdhCKgB+tHAsir4kr1w962
/OYUn5gvmvXad8ybk62OZvOeTps+0ceGTFhlL4L5ZrmiQe+tYwXsmB4i97/vFr1XFc4rz1rWAhoR
FIkFiZ1enZ0+/HT5Htcf/MHINwfiTKCeALZRKXIYUMzWjOZka5NA30XKwPleOsHCKjlkJzVR76WJ
3Y9jf0SvX5AYiA7C+V8sRJvaoKnslJTZ0zgNdj7mn/+3u+Lcb2mFSHhGpG/y8NQX56zwLv99wU3x
r6VUnrRe79UlMMvPLCZnRqMDszKR5ayW8fGTY8me4H9U4fNfqjZzvSQDQQumAjtLdK/dLA/YH3J0
D8y6D8mPy6d6HTq7JI/7MiqeK0qkKKvNaI+1idq2+bv4ZPykDsNI3M/onAX1AKw/u8N/cxZsBSae
qN69qvGl38B9uoaGRU2alp2q3jzHBPvKsXxtFstdnon4GHZTm/Vq/7lePikOZVpg/BWzznLddb4+
JZpDiph5Q69lB7UG0JrW0PxBNhtZoD/73gnUaJYKmiYi8xlr3UZYFAyVdZxlrS1hUQVgjXZnjy7e
bhh/pg+XP+3uUTfyOG+Y5VpMl2oqAk0Jv8rKcBOlyTkOiY3xFpvJlZdLkcAGd21ENalqYNeSImi/
d8Aqy+dUVuviNFYPXf5itrodi4hp94Ml1VQgPYP1CqDk74UMdEl0ZsYrTc1rhAaT8HKjIfeu/NCZ
/nMlBj5+I4xTTb2MkjrC4vQpjh7YctXplZ3VAue40+KFEE3TCejzwNvNo56WM60XQyqwzYPsHt/F
ByjkCbBZbuT2zmWl2P1CG1GrKW5CZDyTKjLUoQxm7VkzX+rCsdh/B4R8fxwupihmHeF5j+BvSa7W
x3aEIbEY4Dyj6N52o8rmMJwmkEmPKNBs2SmPHXqqvNRVQ6dBuc8mfnojn5vrZXR60cjrbl4KBHXo
xdqM4uuZXT4OgKAsi6AiZ4DV2or6hfUnSrHxVYqI0PbT0Y0w7i7DtjWBgrVMgMGKjpGBJ25+nfjF
sTvInnqQJQewY4GIzGrfVW2kchcLwyuysdIZUDZlLK6+Fs8Mh4HsLbG1k+bIR9GTc/9SUWnCe96y
DIuTOMQV00hXykE1gtmwd4vs1mL+PMSekQtC3s5cHPRzrdX9X1mcTatGLmMl0khWBrQW/E/VXX6K
3eoLtkQ0P21tEyOholxxZ19wK9Tk++eambIQm3pzkP8GLdKEFYEgwxAqDfLnHJ0MdJpeF7gx3yuC
NtuNroaCnqaqqyb65e9NXrEAKT0VjRLE02MbPerhN1070EE45bP7It3I4XL+zlTLUS7Bv5YjXUns
/oYcrYMq++x7cYjvE9Hg3K4n24jjwpsUppVE4WpOseoO2XXU+rqIyHq/GIlYhsUyhLQP6AH62BcU
uEsUtevyBhxl9efuXN2hK3SQDstDc5DupdmOHDLZkis6336c2wjn1FQhXRHP8TAHRe+wCD2odW6K
ukt5t2ZhkSdKjfbt4k0gPy86h43cA1Q6P6mP2WfMqxyHK/al+lK7+dk60WOY2yJwAaFI7uG79GOH
DQ9twgUXQQRcIQzZaTcJFgYWR3ax6xQJ9633XermmJw9pFJsFNpiTQC8mLz0zvxVX3fY3GWfh4OK
WUIAeIHuWlSulGFkH1JcjMjA7aCzLFMu7ipASQb8Izaf2urzMP+shmdTeayKF3U6VTP29o27gvx3
mk64nI1MLnawdpy7To0xYo8FK8zr9CIyqd34uxHAOe1QjrU0U0l8KhVMOKW2Prxczlb2A9FGAmcD
QLFUe0OqCdYidT85FrfdsbhiP7LzfAax9de/qyC8yeOrP4tEKn1aMA655pbkjGLnlx541omd3K3L
usvXv4Ene/eV+HVdcCu13bBgVWCdcm+wTwLKA+ynqY70rT2vmB4DRo4EsxT7vvOPNvJEgCTTutlK
svwUKoMd9ZUzkOus8S9/vPXrX1B5Hnq8IbWi0KYhQQYGjiH9LrPMGxD7yuluqX8SRfEuy9uPc2+H
4gLCgnCQWoXJYGJ3mXEOjacu8zEufFnKv7jlNzHcG6cNWWGVHR7o6zNuxbgcjiEmCf/p4Qj9xm5e
tFFIzm/0FhbWM1NewLCnnAZgATG7tdOfNXr23TE7xzcqJu0/6aENRJPj5ZOutnXp+3HuY5kGs1V6
hZ1AL3EgnXxgECOraMGRzo6V8qlXBrdnueDF9S/++e2COa8ShZ2xZOoCvflMEHIfMlDUmi7ueCWN
tRu7cYqn0CECsSLt4TyNFid5bo29gQ6H4kj5NdVav2h+kl7I5ybwmnwhyYw0ZWEEYZZes7OBSiUF
OWXyJD/Sx3UNNrsV5dYCa9e5IDvSxIwWFa2CKvOkxWPkKxXhEYpEcDE1Y3IyVCrmZiJsQrP+jjSZ
vbCflxVSdHFcgrnUeaTKRbQEhopVqtQtakG4EWi8znkQPWnmRE3nMsgwAljQ0W5JHB2WsPxVYTV5
GvrKrYoWJA6SwNRE18f5FNpbSaOkKNVU0uL0yU9zvmOKwHGJZHCepEn7vist+PzF/E6n66F/Yo2o
T7l+gQsug+fXiFRryDGnAhd86NDHSJGwJg65X4uXKz2WKIz9S/r4x1XwaLKDElUjxv3BsAJfLAEw
dzlaho3xkhOcxeuEFiZ0BGFNlJPonKeYW4Ul4awlrxxgK03ySm0G5BfMb8pgOhU930SH5OFlZRJh
F4ZNS0B9eP/6O3aHDRDbWofuJD9reJOj2e2LJtcFtsbDzcbpMGiUWEaAwpQzmOQYs0FQvhGJ4HyG
UizhUpG+DLS8BqiBohzUIX647DIESs9DzertWIGjoVQDrXnWaFBLXhiK9GH9nReUnseXrUtgfcXd
q9KvW0LMjd3oqfdWINbxKApTogNxnkKqVJA0hsgHUvNJrU9LAXxo4ly+NFGKw4PLVo3e5qM0kSB8
mrwVEtp6WCGNFK90C19EdrJf/XxLcfiOh0YaNTQytgA0PPRHfzoqt3Ww0kMzR/QiEt0el1p0o5T2
hYnQm8JuTTC2jZY9jAfB9e16QVMl8joNrQLHEQqzqbEyllltOE9GoF8XQXYkV2awPOjn7hAfgXCd
2opAyXfD1kYepxNdmXWztDqkWr1fJ5XldVzrEyZY7E69Qr+tnAV+ftdyNwK5UBJrJRBECqy1WObP
dHjSkpfLN7h/IJAWEUWziM5XrEq50JShzc1gJtqtZEAPa7ASNwkQQ/LqaFrgHFDg7bHzbF8WvF+l
M98kcymGmYCmU5/RW0jP/aFuPYYdY3flhVeC5gAMzpAesAN1L7miZHt/cmojmVOaXtHDyVTYuqy7
oolNqEjUwTo5JdoI2I9fG0mcuhSdNpVtMhZQz+6seczD6Sr7J1BhUfe03Omr4E53jW4jj9MWmoyZ
2kQoJquP2u3qIftr6cC+NBiRvEXJBc9q9essKtLvR82NVO71UlghindpC925Vhygl/ldZ+t3+jk7
jy7W1U9K6vzF8Dae8huZnHsp6SAPut4vQTl+V7DO2xBRGUl0l1zu0URNGlahTDDnbPrTWXVBaY/B
vgOzq88A2HBksCpdCQuD+w7tj1XwTVO5RDgomyQ/jacVTbr2M199YFfdYdUY7e6/AyK/u0Z+iLAF
JWQNVFX0j5pPppQ5pCydRfE0TTlcVk3BbZprZN846q4yi2zWUTGIZeVYEOObIfdBFjMRrumqax8y
hLWtYaCSLMv8tJQSapXM5jVNbTx9+jrp97T+NCd+uwjBK/eP9CaKP1JCdCmPBmDrYiSldrIWueI6
TrSybam/++iVqDZ0REvLq2ZfOiHnN2najh2dtCoooukYSckj64xrA48mq49vGquc7FwVZf+io3Ie
s6a1rCUsBCxb6LH201L9TFpBbrcb6CzQcaoA5zZVkzvWMnZTlxAlPo3FS2d8ijvvsgKuru/DtW3+
Pn+EZKRpX+JlzpLCTsugCGtbl7HZJvDBonOsV7lRdIw1K0ZXVnBMyqd0OhPROfYzxs1BOB/fyiXV
pjlfkDGuKU/9JN9Z31YQ6fmKOaL25O6H3wjjXHsTSkluYvTmFA9IGsPlQcs/Z2ol+DYiKZwzJzQ2
ZtACYRC9eVAHP5JVh/YilIldz2DpJrWw1wQN40oz1biEvTI3E/hJHqfiKI9uSlW7nh6LSLStvq8D
b6I4zxCmk6JOBM+UTp2pG6Zh77esqwW3tq/Rb1I4i6mtaJRHrVGDvH7Jp2s1LFFf/sKk35cNR3Rv
nOEYbTtacjwYgbEQt1BNrzX8jiAKLgd9FHGL77cBN1+JM58GJDLAuE3xbDgv3gpBYzx0qTM43ZGi
base4lPqANrgKxoEgqrkvxjW232u972x3K5IV55cjKNq9oBGdeENGCqWvchhp8IXPY9EKsIZVjax
qGzMDu5oJq42KK4lGg3ZN6q343BGFRkKNcxlYKdyiVySpp4iLU9mYwim6ETqwaVJeiuPbTgxM5iw
3E81V26tg66+wEfUqhCgYTc7etMOvm2qKv2c4SED4PxH6xGbgtfdVXFlfLNAsrXWg0QTSftvlI08
zmcstKwm2i9GwJ61x9fqsZv75ssQ2WFhG9evsLLHpLObVPQ6Enw9Hp89NwxDNTqUEPtTde4/r6sP
uaO71rX0ffTiY+NLL6IFpP3qwOa0nEMptNnIU4ouEosemgE7HtJJwZrs0ilOOo5OYY2Hbh68cLlh
MhO8c3fA7ZCJboRzbqZph6UlXY9n0XE86XiYWc/sRTsm96ZrHKIgD5bvTLetU4N9fCRVAl8q/NKc
3zGZooIxVcWIw1nrse2lussP46Y6atflGX4HKE6VH3nWp8u+VfSVOZcz6YlG6giBb2meZ/pFWq47
7W/6j5t75RxNKMuJYsXxHKjWd63+olWfM9GmnOgUnKcZw7CJGxOPCMMAbEoq/5wykKpR6X900JRz
NW1aFQpCAyaIXukY1t5t7RqgdG6cSDwTIjgV359WrXyeMPeC6fnSTgHTh6G30smdsbJlAJ4/W/eq
U+JxK1KJ9ZN/zFP/uG2+R12O0wSuTX0KUky6y+ZVD4TnBpSiqSl6ku1VJyyZgE0cS4AWNoM57ZPY
aA6pWtav7dX++8qU3XzRvo1gMRh+Sa7035Ud4gyqa7Ki6hZP8Afm6q5SQ0sK8uKKmmfTuJXSn5ft
aSeqvhPBnWjEsEkrdahmdeFJ6l+WVKSCO1/nnQDOmiQTXPOmMaNW3wP50gawaWLXN6tmWDdKkARN
eQPaTL+9ErUmdl597wRzNta2RlH0E/KivHiRY+oaC+iBu9MwnyhWdOL4ePki9zrD7+RxtlZGgOyQ
5wmpz7MGTBRggDmmW0v2fDt74doXvlbvRK/Mf1HIPxrCt1+ypU+iuB0nwMXS+3UISzqEZyz7XVMv
9/orkdPf/ZjYlYcyGgTby/L7hK9KiiKTlDo5GdrPQr1ttEOu/aCaKGvZcSTYX0fAVjDdrMh808LC
6pQK5tHoRNDt7p7YN6t4+puvtRGx/oRN6orJWSpL6+jq6Jh+htkue67t8hcNwAg1HTSn81lmF0+j
6Gh7pdR3Z+MMLiLZ0kkR0pRC/WfP1usLp2D2ur+ViUgFRBfJGV891pOZZlEYkMkLM7ccv2Ay+PJN
ikRwZrZIeAH0BPumi/KbmV8t63HsBAF5753x7s4402oTOs7g38FL5ixFro64EnuJo9FXhCPJFZYU
BWfiS4pslMmYzlgobQ/6ScU08zUqma4BUoQ2KF9YZIMN6iAahNi35TeV5CuLcy/JwBacQMRwP7ia
p17Ft+pNdJ49CH007kSp+u4hsaIgY6MQ4UzlFLGpypKUDaoitWz9yIzaZRL71kfU+wv92IjhVJBm
LaN1iYStKw0/Tcpzp6mfsnr4cVnMXkndkjdyOD3MYxJJJihUg8pdyX50hyqvWlIn9pp2pEBW/1F/
uSx0N3huZHJ6CYBltWxbzDBG8td0TO1ZxNUkOhX/fMsqjEbXBBtw0efWdLrzP/RJxmG6n3IUuLFw
fSOa6hLoBc+pJbEoY12LQZaefMrGryaoOpjAoHfDyNu98U+1Yp5VOTVwb5o+3+uTXac/eks618J8
bX1tcqkhVJtoBNkh4Nj465MKluTNhL7VWqAAMJq9HLGbjjkmtDoFfnA//m9kcS/fKInTCOnhFBiP
xMOkJABtK+BFn9CY9thTNdrFub1qBNa1q4EboVzdrDSzjI5rycIK1eEKq+nhbd1Sxb2s57sqsZHC
PXNNc1G7PMnLQE8y3RsrKfK6rMz9Ev1lwYFEotYDb+Ky1qRxpSdYAZqSb1WpoDGWBq0mmv7cj8Kb
E60/YyNmMcem0NdiwXxCDQbbhNl1FqwlEdGoyr5X30habWEjyarXcboKul49swTP5MqbjvRTcpau
14mFxBVhT+xfINoBK4MqKuecv5WzImmoUoZBzdy+vmHWlz4Xgd2KZHC+Nmq7uKtkYwq0R6DPLnC2
mCvBplvroQ/tNzcqKANE4VEkk/O1VcwSQO+i/DdmI54Reqr4bSMVthILQdb2jerPFfLhH0h/E5ZF
MPRcI3hYIE5Uxs+XDWqvdgPH9CaCcxbIPYe8XrNA6ER5NWCOJTs2gXYM3eJL+ttyejDjld6KEDUf
c++/Y5oCQHAjnfMaahpFlpwvepCHd3ong0X7+fL5dj8WWp7gdVA1FKk4AVhEtrpkwNsrJJ/qxjqg
JkAiUSotEsJ5JcY6PTcphLDyUzW09sg8UgqKbPuOYnMS3h9ZWdk0Ia0CVoDcQD1L8+eyvLHYuQ+p
Y5YuHWq3F804rTb6IWxpAKbCC2tdjOK0I226sOkV+FuaxXZaFPbSNHZO7xZa2OMc25c/1q66b6Rx
H6ui+jBrcW0G0ZL6oTZ+1irycFnEapwfDqQr6FSijQQgRu5Txa0lD4DvzU91egSLmaUoxxEDK0X+
O+nw+Im8Aeh/l0Xu4OpCyTcyuS83gVa9LmbUvtgZ2xktvHwNXNTkV3McPTTSgbLVntEdOYjAT3Y/
3kbuqrYbh5/PWKO1aI/WnNYEQ3krpz9U9bfUzcdKLwWfbtcENrK44NIvgB2sSlTb1d6hjex0oFpH
MfbyTYoOxEWUfliiSjULGHNbuWF1t4ACb5CvRux3jpYg/ItkcZGl6ft0krJ6CSZr0ewcTJf0KpwL
7GjE05QuHkgyyFNfTSIOiddM8L2GmkgU0bdVVLQ7Cb//Tswki7WppUGzlLLmprVRV6eRZXN9SHOl
nj3DVBVvYtiHAehQWshOKqdLck7M5mcltY3lRKXcM5tJAI+wu0aS44M+leQ4G5nxUhY56J0AqVo8
VUY2aP6iRCw+FouUHEFNnlzNTacfi45Y92ON7OfHYrL+VpMT/IFQS2mAbSba2KlcxrlDxslUMSFY
5ovD4l5r77Sw1a/kMCutY15WqPFqJB78ui+Mp8XQ1VtpqWJRL1X0pbh4HKpRQyMN3ldj5FqlKhju
pt5BxfIeIN0Oa0UERbte6k3V+cWEzsTgHUsSMzDDO1lK7K5+uqzm+5majo1tDEkZVLY4Y8r1Jq3U
dlxRlNcEnqGWpt1QW38tzRiBEDdr93GykcfZFcYwdTJJhQJ5g/vPfLgSzOjYVr5wgG91sO/Ve3WG
b2fj7EpK6aCUajEHGhBvZmBS5z51V5IS0O+iPZQKnO+ev4cRoWitYqUXUHnvfWCHqmQIVqD0lBE5
Kv0pidK7ZtLUG2xdoSSqhOOIzniczb9HOdIOVTWY/901AtBTVdYSorlCMXA/QZnoTIZaRmW0s2y9
+RmnnTuLxqtXlXh/re+FcIFazdMUo6bxEkTh4IcYjtHn9EuUSneg2PEF6vnRAN7L4sJ0ERrYgV35
zhj6/IaHl2yKErr8CJJQp/SSW+NFSDMhOh4XtqUozcDd1UmvmLYyc0ftRgEltaEL1OVjGHt/NC5U
x2GbpVlb60Ed3qF12pq3oSiw7Fj3exlcWGaFkmeaWRoYucR++zonGLqDE9+scI1IBoTdMNGZOG+i
NSUr1XFEDbu6ridHK26YCJnro5W9PxLnQNJiUmjUxhKg/qJjheGLJAAt3VH0WhBpAec7siRdalNG
F8pUn9PQzzvgwoQ3sXB8dFXgS8bERZSKZlSuw2SGP9R+LsAuTN3cqQGr6WFF/5voYS74Pq8vtE2a
FhtDnISVmZ46TJIsua/ntR0mliB3+mi0BrIJdEoUBf+vqNzdkSwrqjACeIoJdp7iO8sE7bW9KEwA
+w4ODpPgH+7vmzqT0EJhoN/UcqdXnnOjsTEoY3fm8xSL4Fl2S1yEgrlXRzFNxz/v3XqZG32rVyo7
mU/oXkzeOrssU3ulXlZup/AQPtOj5UaiLgaG6j+oBq5xI5gzJkUZlSbvoILG2DHqDoqlejGhy7FG
qx5MN22JvaMxXMBCy3L5l8KWMXGqrAJdrIrd7wMGa1SCsYyRfM8UJh9oPkvnaizGzs9ziaKuVaWz
Eydpm/8f0q6rR26cW/4iAcrhVbHV0z05+kXw7NhUzvnX3+L4Yt3N0Ta/9e7TAgP4NEWyzuEJVbYC
VqLAsjrlOAwTOAQxMhY2gzU+yalQaTYxUwuMCkmDweQ+1aCira+gJBCteoabKdcZlPyNeqzkUTn2
XWp0Dll15QkfLn6NZVKtoCPMknt9lKWDtWA5TlOpxl7W0I/aVqbmKpnQvfeLKvpmnQr7vJTqMCl7
Q7GNZIn/Ukms3gmGit+rlFLkd0Tsn7VBNCQnn1r9CBanIbObUZefMqnPva5ccs80e+EQWbSRU4AE
sSeJQl87sbzIJSQz05pABm6Iv8daUh0TS8gxi1Rkz0IFujobOWhJsKdE64g9lcL4A7QTbePnkxq/
RfUo78vOGHcNaBIh0LeODTQrF7hee4nEKWjbKckcUybjnS5kMZQp5El6wmBcdCzKQunhS4b8KbIG
AbuoGhUk6SZLtMVy1AxXqzoCOQWjrDtXb0VtdVcrWQ5130SPXb4ojiWuambXWrzeictU3sQlETwS
LfK+nyYBNyCS7pMSV8NWGwEScFNermYIZdCxtIemW24sIyPyboa4cWTPFVnKYEin+n1pp1Fxl2JY
E18fETvZUov+VBlZw300kOipsqieo1jKy3HS1zWsRbN7TEEvEjtFOlaZJ7Wq2bpplJUyzuW0ps5a
i+1rhvrOoZtFUKfNDeaHizGVv6+SYg0g0OuVfRKpHfbFWvLFWaRKtTOtQUEyK8wCLiTWE8NOlNFI
vaVXyHuzTniNREVjfiulabztzFm+kvAcRP+9MoJLWohX1c3TnsrlNlL2XV8tcLdPWWP5SiJY9yv4
+xRbT6ZctrOyiAOiqurj0PWa4FijGeHj52X0ETdFcVsUo9njtpfgTBrqKgs54Q1Fqgvozwqflsmo
VtA9gM7jIbqT/NUdbyA94VSBhN0LRQxjjN/FA3Ji7wrvabFRZTlzpKz2abKmST3EYh2m4eAZYL+5
rZwozK+E4wJGAL8+mte8iJznfpjQSiFI3NcLWieF5TaBpPUwOiTRON5nIwdyvjAmsCIgK4ryEQBS
u2VlR3czlAqVnXXdL6hmUsK8wgVxSvMguLykAW87GVcx16aQd5KW7ie5cCrTBefBBIbzZraX2PCr
mdf+t+loTzwEEwsJpQUxHkUQQpWQEsJaURoYcaztLp/Sr7t27ocYd6tNqj70A5nDGUUkcOQlB5Ub
qG6uRFNRzMRIhqSzA3pkLQAriBlCuXbMX50ksW85Wdj9BU5lSsRU/xFrtCWdGGW2C9KkmVXMxoSK
dxRgOOMoFLbm6aD/W9w+iL9l75c/5Fb34JlBxqMXej9WEA6j1bLkPivs7hvx+iv9oH2T9rWdvBVu
EdvaxCX12dxBcNkZUIJBBtxinoXIjiir2tZkPyBKmrO7uviJQ3N5cZvRigH1J8tESsdkB83RWzIX
TQP1HGUGHf1BXUWvbik9quZMEXEvG9sOyk6sMWeyXTDYjoZ8E+C1AjbRAAr+JzHsPZDMuamdubnD
k97eeEzhHoCEGOUlVaK9QOeB4KrA6Q2yCMIgL9HxmKK6p9FOCURfc5qbxP+D3u8ze/TpcBKsZ20G
/lRNLvcWcde6ccqFJ67y9ZGDFVmyThtqwYEpMhb0aDVSecUUlLoYXqYUH7k8PICMQm5LHhX3tinw
u6F/EKM7FvPxdLnp8oFOQVFeAKofAOlGnzypt+lL90qpfMhNtNoZr1yyiSvWb7PMCouaPn8HFCLb
YrQnDACaiX/5KPIWxvi0dFQqsV3pqG/xM0rDNPHFLHVknqDchrume/V7JXSlJ6ehbZWmS0SwofSv
ddjZ4Ax9KfV9DJL70ZvCeF+mV1JtX17bFm6Ax18UIfAOgbBPPDuxWQ6tmHQ6qgkqKLK0Y48Qk6cT
s7VBpyYYFyZlRpy0FTol0cmy07R+ssesfP9vy2DAIiozC1z5mD2YDCdB5g89kcPKpSn/mpgwIHqg
qyqKf6ohmcwGLWI5dcXaLiEaPhfTie7omD6IBwL5of+pH9RbclidBfKaRYY5ekwD/Mkif5tnnJmI
ifMcbzspNNp9Jlzn6UPBy8ZtQTyurmmAGdVEYwlzmVZjrkoo8KK5NFEfhKjdGULkrco42GtcP2lG
xaGj2LSHd7EGejZdltlZv3mQIGcyoEZXap4gZ3ZSx/bcXWMk3DY1Xnmf/vjzUBzbd2KM2T5DbKpC
LVGt026Gn1T/TXDMA8g1FxdClDtevWyzu09GqhiVFw0OWWbyPiDqBSlLLlSIPcD7mO2SfebMzpzb
eEmiQYJLXUjP+Jfl/bbHapZG0H5EqQJFs8VZ/SgoQWlLiTEiNzrEzyi7g0pftGMvD2YeiGz66pOl
shN1+oAE14I5FSz1/0sMyOHek6D3qOq1/rLspNTmyb1zrTKHtY0KkojxjMLGHjDpID2Q32QQRy8O
s0eQO0Z/7Zv8By1e6D4RoeyNIAHdKOcYjRpVFOnDYIbRWHhzX/q1igpR6bVk9weXXUE7Prq7oIrH
sjqLOc0AxZUcQmN+xJhRrYjOpE4c17YJ/ydWqOs7gf9KLqSZyCm6XPMFrA9EA1O1oJLyJgMbSc1J
h38NrxRNo/ccsqkaGgA+/35iTRIWa8zFRgnFILumI9KWI4Yd8vxIVft42Lj/8hMy5tj7Xi89ymGx
BSJ/X1j+apbraH2/bOKLR2BMMJCclOvUjmpnhh1RwkTwKxW5hcSTodEqNw+96iwmb6T0a5jA2GT2
LDYbtewKXLYW/aCSm7tl59DOGjTj2ymI4tPjvx+IZEwyLrwdoyKdJXzJHk2o1OT8rrut14VoW9qp
nCv29XXPWGPuWE8Ktc5NAnLGffwY3yJP5M0vSHbJSJcsf+k3kqNAfHyUfO7YAT0RZxDKWGYgW2wx
sFtZaCDKFntxyE5BDDvuWi817HW/OrIr7rp/Hb+e22QT9qZcxAZSsCjg5IEByfHF5DEhcFbFpqB0
E7sHpNTDGvXR6AfJHi9fgi8gwqyAweHUgrKJOGZW2DY7k9xbxqHgfSQedLA69PlYWl3W6Qr4uIbv
oKdIXeG6JXZ1WFySU2He24WnCvnVvzDrYvCjVTItT5Uc63LBWfvYhyDkcsHBYdiTTxWgkKTUbnnF
L95mMYhSkTnOklgBRXUq2wLOf8u7XrztYvBDWdvEjAwcuPJVvesPIEIs7eyHdl1iyLkJ8110lTyA
V/byGeEApcwgSCfmotJZaHMY/R7jPOAyCehkyL+ufjFbxkDHYmmYpa6SKOyyFzN7llXP6J4ur+Rr
XMfYYEBCt3qtqpKUcsdS/rsSJzEJZgfMd350zZ3ZoJfnAiSxUR1YMhRdiAG9nSc6gF6fysLPjhAU
vnnPtcY5fWwgl3RzXKbouQ7bVxFjPPTADxp4mLQAORevfuqudN7n5BxHVoi+7mOzys1MD9eb5jna
Z95qm1Dg/hB+fAp5efVxiaCuzjmP9JBf+qzMm14hidSRjqihOnZXRIgfTEkNwEIFLc6IlxjhrZDB
Ea0leaREOPsy+MQpd6F2nT1ZTudTrg5Mq6//C5E5byfpjzqJtWRzSUaQ30OnIGieoQEazFdpDxcK
/vQg9/Lj0tu8y8f7pgywQE9GyaUWfqYknr7si+HYDV7BezLy7p/CQEkCpUNxWXD/WldCe3HmUZIp
aE5R7r8ocng9P7xVMZACdtIY2l24gBmKwvPbNDyOvT8R3huKA5AKgyrNsEhJriL0SBavam47/aWY
bpYJnBMY2BPEUCx53Slfc9XnQMZOkcxZrWgY9aevtsWTvRrxv22jng/do9bundSbXnI+ExrnNrBz
OEpcVloJQRZYRXd4YWOIO7axhZan2qb9yT+vi7YF/V3vMnBzNpLNbbTpNLTGiBthZP6iBIbhJ/kh
5hFi85bHAEsFgUzV0gstVGRHzq9ICwp/TiLjS9KE2TcGTwphEKOm6dVwkvYyaifz+FdtHSorKGLe
qeSeEQZGjH5G72Jt6qH+bXgeX6trDVoo5bv1NLjWPv0u7DN32smEg85fJcGZJTJQIgiCLmkWaKbW
m+w5uRdsSvCJErfqpu/yg3pThEgsuKiKXZP39a0MBE5/PG8XGYzRjShXwD6DUYnooUJ1usT0cXl/
+TzybDDAMk21rkoJ3o5EeRSX1EVLh62nnLPC3UAGVxI110Z0LKKMcqA0cmDRCNsr4z4K+x3tyqQC
Tshkc+tgnDPKciZIdTuC2Rmo2XiGTQVbu2AEOwol9h/e9M+LHnupalsfqvgf0wwsccIs94mcZ8mv
AE3CEy71QWvnqDb1fOkPnoPgPchZYv88ysUpEvFOSDtPs02MQq27H5YX+aoEPuT0iuY2Lh8djnNn
5w4UdEyUkgwo6+OnHI0LXB4u3ttHYzGmWUdplQrQqX6jxZwBs+RO/65/SHe6XV+jU8qwKZkj597z
fLvGwI2k5WjrieEF5QUs9Nbi5ev4CBIRzY4T1SHdnW65aqrtzLnsbSJYTj0bnJT0V/KbT+yBVpEh
gRgJ7W3nkVMZy7Mg5rWK9kNzb71XToajM3vDLf+58g8499uWfG6rLSbNqrqKHtURJJ3g0r4qAuNa
uq/RHXKj7CWn8Kdd8rLe6HeKHf/gFSC3Mei3fcZbZdCq1poJ9kv0a+XPZRnM/5p2hvmczElSLSUb
80TD7UB0rVG6sOq6ENzLF2Ibbn6vgzk3iwGOlmUtQDaNLpoh+9DL+36+mfrXJuO6xO3L99sW45vI
0M5LBTJIULl2hVdDSaAKlree2JRzXfL6O0hGepeX9w/pj982GX9UjkXSmlKBmNePjoqPFg1PI7bl
0LnEyhVfeG08/4Bpvw0yzmmRSWQlqqCAgMO6kRtnuEY117W8LNRbdwBT9B9MQjIHhfFUmCdRBxPV
wlBpoDIA3TXP4g1o/wOs/b0sNtmmm201a3lthXVli17pK0AR6BnejntKUAv9hP4bRtO6nfJ4eQM5
94xNwZnmUKRZjP1Tppe4OFpiQHhbth3e/l4aAyWlTuq6SnEF9PShyUFb8aTG38gQc7zr9jvltxkG
MVDKQy3ZKpFUD8iuAynt5Ku+zJWm4514mYGNea6THoV9mveIguWY0POeYLiD8t+2AfTeGx7NL/3l
X1MCv1fGYIiZCc0IUhHKjmEGEiWgbmzBMRwtEAJ5pwg2N3DgWWSQBNOQclea+JbCjo4+NIH8hlGS
VwPKpGUAdmYeNQYHJdkk3FSJhaVEuNSYmnGH1fLSBULN2MD4vq94kqG8I88giAyxULGILSWs5pvU
+JmtrU0qTnTLO4wMZCiG1cOrDCokPPZCctunT7L8qherPcyNPSKyLSRehEJ/9oVTwubj6k5GT6WM
YI8+mvvb/EMHIZ8+4aSAmtKTEVC3e/U9uxmueOUsHiazybnFzOKmxmRyKN81zwt00rO7aAIRmeFN
Psj77020lb5cxq1/CMj+vhRsdi6bE3XMxFwNe+t7o95Y0fcplp3WyJ18ParGX0uaOmrxOkS3Y1Jz
nDovElMYrJlbzZAlK9JDDNXmH4NQ/FVnq+akxiQ6aBtYnERCwgdy8iiAVcTyTDGd3YK0FueHUKy5
tOcsFuVovJAbikX5jxW0yhGvw4hzVxQGetqxHWUVQjEhhpGgWQmhbt/g0Spzt5JBm3i2xnTOczoH
+EkaghpK5JIDzVsTXwk5B4e3JCZiqVE8wawFDmvjRd+MvzDX4Eg22WP20AP7gP46hS2fq4R3ORnM
GU19QiciTmv9WjzPMi1V+plqJ8ca2q2SM15XaHl3kNraT+/c60nfBZdOCQNG1ryYRO4bCyLiv+gw
ol0TphAT4Hchcw4km7lrDEXV06FRw3h9kcxHKfnJ2T2eAeYN1Kpp1Y3J/3t54z3Zz++K5LQohWIo
z4UYM0SGPzg2aYBy4fux+bl6JvEiW1gUJbVproc74kGSL0RWBNt1xXW+nO1SGXDJFzGTphJ3Lg3H
MHUJJkIQTleyXXpCmPK8Ie+lpzIYkmrJ2DaxqCIfL/nFLn4DD9ZDdpwLu9zRck4fWK6AiTCohb0l
ruDyFF84rlJlIGYw6mVuOkS+aUh2xT4LBh/pkD1X6IJ3chiUKYVsrgsho1EUEtmto13F/giG3OEg
7I3nwk/4B4f+k5cODgM1ypKnWYRJqM+CnAqYWS0/ClV3chVnKm3Fa53ETY88fs5/6FP42zeqDNqs
FjFIXuQgknKNG9rQAuV11Sn28w5S0T+jm0x1KMpFTsLxyry9ZJCGmFZfQ0DyVwyeYS8xeO/J3AFJ
jhk2hzcpklZjGJ4K8ep72k7WIczoA+6Rob3pF/aPzdctK/TfhgnA2fuY6ICdcqftU7Sq8SY+ec8/
NlNXiQsmsiSUNzFIZ5MYZUbpvjAORHOi/i1NocMSEUern8roocw0r5xTfxmedevuMtTRA3lpwQz0
CBGmwBoNcbheXEvmB1TbXXPOnHE+1oXmX7bFe0ixmbwpFjM1bbCLmYJ7iCFGULYjempc0fo+YJ4N
mGSX5mtvCru6+ZmYq12lpcP5ERywZfN6KJirsQASPuTUokDboTPRRgEBoEe4Ezq8a8lKxct5qqPR
vYUfgfAN2qh3yQ5RQKC7eOuAF6AFDyaBmPp/DZU1Boa6oY/RBQOH0ruTtz62N7GbQVM53oHZJvG5
4QYnwNIY9DErk9SWgJQC5iOQXwdHvgMdr6sezSnxivJd7VguL13IAXeNAZ5caMe+6VGWIeI3sbgx
Zs7F2H7iSAqaGtCErH/psFbzWCtHyFmGOhLp++Yu9qUX4bMwaP2cHsB1zm2b3XQeJxYZvyiOtZZI
FUHTvSo4TYtM77TaS+90SKtfvgSbG3ZiifGMSxPPiSYgr2wajlw9YHJeFN4um/hK60RzaCc2mDOY
zGTO1xoB8KhkwWjtcmnwy/RxNKGam0TeJCIFO6ROEfN6HDZPxolh5jSSsR30KRPHcL7pXfDx07b4
4/S23i2QTWgd6xYTyJfXSv/FLyB6YpE5ixikmNWuq6NwqZ0ao8RxawuCk6KcpJhXOaQoL5vbfoz+
tsdOWA2TUpuYI7YAYehx9uZdv6+gFZa5JVcxj/Mx2UmauTDjPpqwi2mHedkGnYhcBknOYWSZzAxs
WFW1MfpfjipVuXfXq/FFvy13E/pIZXc8Crfcvk7q1i7smMW4vbQR2imb4efVQPE7pzvGru42Lk0g
onPD4VaRt1+8J1tGv/NJD0yu91I3DamOAA3C4mhbjdz66lejiOXyeG8++/kvLY9BEhkz17GUYnkL
hBrIvehBQtwRXqO75ApVHSdxhtfeWz00wj/0jvoQHdag9WjFACqtgXbLa4/n7TADN0Iy9UKZINaZ
88cy9tX8EVLgnDvBAU+LhRthkro1hw8SwS0Nb6uDiyx2O8nH8G+o7PVX2jVGXO7d3w5qTnaWgZto
iIymLXAZ6cABzcBFruDUXo/mphYPKV7XP+9bMlgzYCYHeR98S0nxzPY5MrwVDAOcj3n5esgiM8Jp
LIW25iOi+t4VnWhPv2WF1rsFvabjU8nta+L4Ckx0nt+OvhotUhiIQsFGepgCjI76xWPl/w+W5IsX
X2aHEPMpH/SooF2FLjiaMJOSNTZByyTNqzfoQ+NFm7wvyQBNIkeJjmE6NMi0dh2ujxLeoOt9daAZ
IHP3P6ipXgZsWWSARqgx3CyCzhtXPw8VeiC/UT2a8SeVCwEV3xsXSy+fSFlkwCbP1twwtc8LQFNr
iZddNUgFS9erozjSU7wf+BkT3jYyiLLWqaXXLbbxM4F40Ha/mHmgzemUDo93mLdABlqGVUqlYsFt
QNudmj6L1jEXPi7fuMvoBcLw8wtAWcoGpUWqYsmvzahx5sIleBdZivvf7DDokQ+iUE0m3LkFbs3E
bOyulezUeq2NP6tO/I2L8hd2sKiF4FwFHyQHOupzhdc9JbNT3FFJcPANJUhIjAGUdUKxsHnCFBx3
K7ONE1KkguhI+MwX0BI1NLrh5NHkSif74yPmPi9/1u3X/Mli6Xk9ce9zLQiDaiBJ2bqrX35U+/WK
Nmt07uAae+KYov3fsezTM50Y7Xs9mWdayc3D+IMS9vdo1KhCFOFBEcSb6ePgyudz6cSYmetxLGd4
yorK3ZxgyIjT5sa5AZ9f+OTfJ9OYRFaD49LkV9ButS0htefEWTkXjbcMBjjMRbSyCVPj4VQOL0pp
emsm86q320sBeRMklqHkwT6HUQgUG8kQftXloufZJdeyQ8N0aHkcoBeleOpOfOFmlDZfIQol6Aep
rWGyWWRi6I2qRYApMTAD8VjcK1cYTfFIsNxkYX69HKIr8MKiHvFnHuDEMv3oJ3uXEQxlDTKtAYTg
1HBkb3rKHwqM1PWe4oggd8aJjAPOldt0ASdGGbczS23S9qOqg6xP3cveukNaKVzp/B6eQbwuN4qL
XwJqRTFU0wIbwxc8UduyEwoVEhz/stVg09Wc2GFwRJFaYZ5p4KXZdKAjdsqbeWfeoorkFWFyK7vL
LpE8zpfcjFFOjDIxitJXg6KlIONuMVJH4XLd9Ve4ek5k1/v/gSlzY5G6pIPizJRkkISwnkESlGSq
xpLGYMhOuZ0zqjvBGx3jjtasRbsQnO6FFzdTJ83sIKggDFUzTetzdP78jOpmTfQV+hUYZtqR/HbV
BydPw6qbbbl+4XzQjZuoQzQW0aVhgY+ZfTQTFYyO2oqW3TQU/lK9LtAkL36oAvNWvp338S62Mz9C
7Ur20iO3P2vr654aZ45QWyCSrkUY7zzhYfUh5Hi17ixHCrJwODQ+AqSAdxc3AO9svcwBGtNVxoQH
pu6qxSm13G7HH/lwwHC/c/nDbu6hrsmaCoYInB0GvPUmi60mtzQkqxdbWX8Uhqco+3r+1izPly1t
fsQTS/SXnCAazKymWRuYH1E+pmUPSWW75g098GwwMZ8gyOZczx3IKKwno0xtCRP5U3B5HVuvU135
vZAvz+Is1boUtBpwCr/6ejBbZKz27NCm9cTPwIbP4/raPA0nJpl1qXIuNILR4tv1QYsGoqx0RO05
knlZtw1Xritg5dFlTQGcsBGDqcqLrpsYGFcV0e5m4kB37PLX29yhEwvMeYuqXhPJiB2KweeyzEFb
p7b1r6frQVJzugzmqGVtrdatgMxQ34Yk/VCBUPnj5XVseK8zE8yOrHFpqIklT58F1yEYd8WBvnd5
76StqPvMDvO6qJqhWMoa95OmDZJd6ad+4fQ2be0vHobdf1oU2z/ZR/qYLVkFRtt8Tty8yVC/UYrR
0yDy6IlpDtqF2PoB3T/FE7W8tS9b5xw+totSKassHVTsWlbddslzmnBWt/WiOP2WLGGe0q0VGVOc
7vQwwElO12C59MqXzxbHqxV1ZH79gXPc2cHmtSeptS4NishgsgMbooU8drlwEIn34ejfT5A1r5vB
EKYBjYbmkxEdUBu4vDFbyfGzD0dXeWKAlIu2lCU6tT5DNSd/MK7HPRicMSWt8YqJvMUwAIEuOAEs
oqMcxhoGx4qfKQkvr4ZngAGHDvJyTbFi9qES00Dp9ZCoFu+DbYR/Zx+MQYdo0qUa3Lp6aB5pNSG9
wVt5vYuvMWXhLKhNmh3n7myV1s4ssjghyTMaUBBNJ89l2D/mbuqabnIo8ErRfTBF+7xhYs5nZDsl
l6aoFjUFkCfg2On6ylYETsDAs8BkMCOtIJI2YYPa+q4nb73lXT4IPGxlux+jCnAjAvRoSfcnphU9
1COJLTzRQaKysXlNc5fXg+mv81ukkVbr9LTF1FsUxhmaAbhFLHqsvgTkfztXne2xWtDVNbfqjAX5
9NWBHHNQPJEfMboCoBXpNgcT7U9lULygjJZ0nEiSZ5yJWKNGNklqJnoopNIR+t1HfdXcONe9uVmd
KppvE7TncXaQ90np30+ACe05Y11M6NHRHkaXJsSqY/S4Xs+OTOXc74ifvVy2uBmInXxhBgnXFUJz
pgY8b0TV1Ul8vWagSynIC3qFOILrPFMMEIqYeclBrKuH3bIEjZX5spje5ZboVEv6B+mVE/TQVQYT
R4L3lRRVlI2xDaNnpBWPfWFHMeIMPLP26nXkpfv0qPzJtM2ZYQYoMQiK3dNLI+z27UF1jN26M13o
kTxbgeZQgvs/mKM4M8jgZK5JS0JMBa4MjQBDp0Ilq0J34EdS8cIZ+s3Yy4iUqKnqIijC8D/M2UyU
usfTSg+VfnqZyrj153IVbaErBscQOsGBFFm/u3w8N98mp0aZ5WXiPEsjvmhYW6iNIIHpLoLdlI5u
jzRvZMd3DS+LuRkdnNhkcw+jVJVNomOyZ1V+xOWTJobzdID+qNneyMVxEW+L9RDN95dXuoU2p0YZ
ME1G0VITHJ9QiL4t0QPVrRcFxZbWVzI2dowhgf9mTz7fzbKOY3RxIzRe8h+FkDp1s8+hgqasj4Py
Q5s5ryTePn7+/QTYkgzd3OaEWFg/6iinl37/ot5qRzToYROhmvF4eXWbrvD0czJA2veFhZZDnJvG
EzHJsaPUqGtg3aGJy+GLTfHMsc1Ush4bpSwBb2hAmXnVU3ZEbwI6BTCECcWhP+DEQQ3376vIZo/z
cawlMpWQC3fjR7B0P+Y39FqAp/eGStbV+wZDoBjJ5EVlW9H/qV3mNqpatlRCDnQTqmMtvyvLzTRy
1sYxwQoMdXHVdoWFpYECbS6CNX2e5j+Jk06WwQq7NYs+JLWB3YpBPkjjJOIlgXKkowUTV6ybtyDm
oplaoU3oZIZikuHOC5iAZ3/sef1MW/H56YqYWGUa4ipulBhxA4gobdV0inuQ/LvJEVO5BtTxkEzk
pbs316WBGk+xNAhRsNHfXKpLLaVwPG2364TYiZGOXnkcotu4cWKF+XpEayX0nuIZQCuEVOKS0iqr
jyleHgUIFXhdMdImDJ/YYz5krwxq3lop+ut8VOmovk8gviVPEjiTRmf0Sm/ZqcQu3pf7y4DF+5oM
XunQZ85FGfCflQEhHzpoD2ROqLf5pFJP1kZ/wwkG91DCMWUFL5wU06QTFeJ1usox6PD27BgBecOz
ROXS7GxmKU7NMnEfhjynGLTH9O1Yo9MufVAnB9w+oB5Ej5FLW24wiqVpzvoHJF76qWEmCCRzJTQ5
Ju5CQYudPu/ADGvcdCCpsVVN3w9ieVOXHyNJ3P+2lUycRIx+UcoSF6MvHlPrttVe1oEzSMi9FgwQ
y3M5NIuIwla371/p+A5BW/16L8G/5V7ywM3a0eP3Jfb7fXTY3nqh6+QoanEtZMMRMRqFpxhYKlwo
EIPc5LG1W2faFZzzyrkSOnP10y6CtJ4FF65Kd7OCSsghroPLW7Ud6v29Lp2tWINfBzK2OrwNJUdb
XbB5gWaEDrTWAU8ReKuB6eQ4ghDm/PppkVpU4wCvU4KOW8GwhSLZErkWox/GbI/GY796ojhxAujL
G4eS2rlRiIxoWqaD5MoSvkVGblc57yjyLDC3LGr0telUxAS9/6sxM1Ls9koKBhcZXbRnaW8RLwzh
HH80Xp+vylIaMgu19it/B/d9N9paBolAE3XzZbe+8SaRLx9FXWKuWy4kqa6P1F70UuTvYI1cYx5a
8RbFJqsFs1jkovj8kLOvISpZQWeXvlMGNAwePKgcj8PBZRSszz9iopBBhXiAEYqL00Jt5VD6xCsc
AfvY2t2BOND72lsfDa8mw10oc7FRiypJTxARSTf0SUfuxNIRng1w9ok2eRAeB55FegT/Gb3AcH2+
UkUVjK5vWy2UzMiOxz1JPizjSrYgGczL9nK/Kr0uJ052FYnZVA3Qv9Fs40HfK26FCGKOnC4FKavq
o58ps4lLuJHSxhkFL7kOWQsTr3OQoZ8bJpjvygpFTvZdAyWwyvCEQXO7tPaqZblaMgyW0fGgQgmg
t2Zr0Kqwu0V/gMyqM7RdoC7Fz8vYKvN+EIN3jdpqq6j2Eiihbbws5f0Myhhw477j6QcOEpCfvK5O
E9ISY+T0vmz3P2WfzlHpnCfF1uvs7NMwICiOEsjacwsqBRjyo0O26Hg5/HqdRQ6XfZi3bgYQjUkl
A6oXUlj8xOgkfVsco1vTVW1wBNHmQwFi838AUGcrZAAxHYtRmmtIwc+Q2TQivbMFQwmiAvoxl3eV
firmKhmaCqYCaIrCXbKE4uNEJLmXJLLXG12xV630VXgA16iFx0ZuHi8b23LPZ9YY3J1XsepMQy5D
cY8J2yPE7UFvIXn1Xenwsj6chbHzEtWwqqpRQJKhBiudbP2Q1nBqWlu0eIqony73yyfUqaK4BmlU
/Hd+Uc1+EuJSSBMoU9vN4imvq1u65QOdLliIJxzb1Yl3so2pWk773AYMGniq/W2YQYhoHsqqpnOY
YqTuE+HWhL5QDrU4IjomTzud7sylRTKXX4M03tKPBYKdQx8me0y3fZKH/klD29mamKvdVn2WriNO
yJC74PwDRyOoQzEhXXj0lrfe0roibr3bOxRlLh/Pze9pIh9Ku+lEmQ1Qm8Ja5iRqkn2q3lt4vcjG
kwm4BeXLzNm5rSFB2gWFtiS0CkEYmfmcuQX9ap1Y+X7+qw51p3wAVTsYNRoncptXiBnF9+aV8IaR
FJkT3m1eixPDzPeNlrwsIPeMICF9iLWw03xhXJ16LDjfcutxerZCBjV1wZIyTYaUx7CvwKub7AuH
BEVY7xb/11SGwtHs3ITpk5UxkDl28qSVQxmFBdrBntBT19wqw9gjsbw2Eq8uwDPGANmKId6uUGay
L8v4QIoeqgUQKclJ8nb5SHLssNmzthGtKe0gp6q3fqkdp34vZpwTsQnKOO5o4pcsCXPqzFqSHArX
gwKBHLOXrnRDB8OeBUXLTq0cpVB8qEw818aAsTZij833NJ1a7/Iit5I0xskvYPkk4rSNiVFrVahq
tviTjtA3P4QOtR3QsUJ8qL6andrubuO96fUKxwFufWGku1DtRD8ROtaZY5OZZbIsspDvQfxnQ64Q
aqO7Tgsur3DTiGQpJuQnoPFqMEiNZ6IIoIYOZ7bODlmedKFCffMPzgp0uUHIDS0UBZOY535IFyA7
uhDoRCmYHy1BmGh18EBdxrnZWyh5aoZBEKmpamgENFLYQWmzjg8j1GXWFrIy+k26vF7+blvRN2RO
IHUCoh0DmueMb0Vrc6RYclVgroW+oOaXdqdDogeT1A2oHDDatZvuuK3N9L3C+rpTo8xuLVNKuqip
pHCC9m5Q/Kq6y5ItvyqYJa1Rnuaskq6CNWhqFrQJqZ6xwt7AcY60OUWVEc2xIJt9SHZNsCLbD5nA
4aAe0I3LKaduHccTe+x9q9OkAaqApl77P9Kua8lxXMl+ESPozSuNJFJSedsvjK429N7z6/eg5k4X
C4Ur7PY+zUR0RKUAJhKJzJPnNAeIOYrxo8TbxPfXLb0mSzbhi1CrMSEA99kbpyTNsJFGFKh7rbJV
CINnTh/8yr6ZD2Vuj08KSjK6p4IWI4X6Ee8qZ63ww7pBD7NFoHVf1dAC57lxj5eiXa/XPQ/zT9zg
ywqhNIfVGZYh0nqE2jxZnVaKeSBn91b6IJmcr0R26NLfpyJTopaQvu6UGD0oov3Q4uYkgCYekJcZ
/xGaLAXSOJAUoqfHlk6R5y6MMDsdfquMY1SfoHgvpK1nNg/5eD0Pfge6NuVw2emZX0iFXpSuA9Yr
0bjeSDEbcWykPGgEiCRMCId7DSCdy0aYL0VIJf2xQmUhodwOGWZE4/d6oORKdv9sQQVL3lWQL+DR
E7AqgsbWGvXFgHeRpVlNQE8LKZKqGGywjdt697pqNa5PD232UT9KISeZJH+V8hPoxCuQGVVBfvhl
9GTol1HQBi0L8gTf2E1zI15svZqq4tCOhnmaqmFWwCsQZa8TGpu8FyTjQ0KcQBNNS9QMzbSoRRtF
pobQGE4CTYZALDrc+oPacq421hK3NqhgIhmlpK9iDWcpjgJqPDFmFSTJrqbDisu0qFyO2zCO9mZN
Fh0+5ik26zozUXvxsqu6wHQL+s2g4R0qO0enaj0nLo9Q4x3cSX/GjzVa9DzsrFuVMYIgxo+eCD9a
7liH/kXctyc0rY7mA6Zj/TmAovlNi5QIIxNcxTgWR5Qpaej/gXvYIip8n0N22Q1W38ZdjBaEdS2O
rnhrQtq4Q4uuP6xX0w/xNTqJP/oWBP3xocacM6/qwbruP/0CypdmI1LWcB3jd5hP+qO6U07/PPsg
WzedzJ3U2OWZt/NMB8abQIGiGdInkxp8zpWwwuygngaxntlZ9BBr37qKNxTMM0IXZ+Vo6WYIsvuT
qoH/4kmVn4Bev+y2jMwMu/exEJLXbEqVMrSC0lVZRx/S7rYEFU/l0FWRo6yexS1uk9/7xVs3tqjE
zOhLZYJ4w4jLqfsOWNs+OulQFuxRyeF9H+Zh3Jgi/75ZlpRU69IZDdzSvB76E96rnFuCZ4B8u40B
KxaXuCiUOFi7wOh/9bxciHXDfvowVMq8IFVo0ziEyim4LmqQg42Bic2SDxG3hsHKu9D0NUyAutAH
QxT7vBhj0uQ6QZQP+twh1XiMVUYn4W656QPhPAeYwvWAO8TR7Vr7CKY5jg8y6gumjDEoC4NXGlSa
KR+ETG3Xz0MrIPG6sqzYAUmKI8eVPXFlxVhtBxMNbgk86ZqsyPS5HUJBboomnd7vdtnpUIsmlEet
Z4CTejnySlOsE7w1R59g2APxZzz5veT2eWNngycpnMo2a/e2NqjdCxdrHdSowEN4qp+VKvZNKCco
YuZZ2cz5UMxoj7cToZhH1qeK1J1aYzH51GaTj/beiXBGEmbvGOwI1QAyizFAyNWvcaIddVdAL7SC
2ph7OV6xzt3mF9C4vHYWrXImQnuZhr1Mdms4eZctME/e1gT10YxUHOZcQ3KS6IOXxo2bCdZBbefX
rFydIReCWIyvlEzxwnEtnLEWuRkoCYR0oNz+AuqT9uCeULssFDCMVT31UH2N3d6uf68OqFjATcIb
BWR66cdXfT80m1gmC2gP5yCj9aXlxqoOjbDreHwCPBNUhLE6xajUMKz9TLifokOa+YvOqUnxTJB/
36wiqWUwKk46+CG7yUYdKhFne2i8y87Bui63X4aKypkUzrlQ442o9Kk34vmRviDVm8zrRp85Nwwz
sVEsJOl4sklgyKIWJOMx3EfjusIL5t3s5j+1U3UGGex+gW6U8kTwCSFneez4uLFJrc9QYmE1JKyv
8SZP9Eh0tDAZ/o94W37mzVuQJXx19I8lUtljPA+CHFnm4g/Ws9Xdx+lzyuPPZ4bHzYro9LBQ41SC
3kmgdoYTzbczKTvVXtT+lft9LIUKjWNi6npVrqUPYXeIAUglptmaDLOAfcdTi+HsGl2K6cW0VVU5
joIo/21p13nb2+VfYEYQ32XDNERLU1SD2jY1VyYz1FKwAUNsetKcJBo5lwkrkuMGwXy3iMFL1Oo+
n9dal6NUUUq8Ac3HHB/FCO8un1XWNm0M0FiKeW4njP4JSRDPwOAO62HoVz/VNN45ZaW10DTEPomS
bmpfnkCNIomJgR53V+xrH73+s3LVqR7JmpId7/5jvWq3xqjv0mRF2dZQCA7ivn0rZPQK5f5gmgCK
L+PObNfbMtQe/2If8YVAaoAMEfWIzx8K6LmpMwHWCEYLAnnXa3lMeTcQ0xdUDN1DYVyTv3TRsqnM
J32C3OBS3cwY0ujGp79YA3rWsm5A1VykK/bCUIVZ1pp5gMlzOfa79qUV/sbdNiYof9b6ftEjMwwP
qQTyzKG0TTm2m5yD8mVdQNimfxdC5z+xnEcgC6/jYFlBTLA4ubKP1B+QzLIHXphhmzIMiF8bYD2n
q21LU6Z6qoxpEOmYKKmznTKsnqYmVyKIX5VO4NljRWoVsuH/2qMug1bWZzPM8hVNggcl3tfDU9z8
0LmclqzeO9AxH3aoIyQnUVxq4zve751U3k53VuqIqT0W9oh5d1Kwn95mzBpyMWvMJepQClR1WUX3
iFqiNC3jsM4gI23dcE/gk3UFkbhhH7rGY+ET1sn6nD/qxu6y9zODxsYstWIt1kdTy1RwP3ahO9eH
cICkUQe1ENDK55ZjgL7/ssH34E1f7OrGInUYakhDliPqMr66OOHtP/B66y6+bw+jM7lE9Btl6e+h
Dfy2y5PEZsb9D9t03F9LsZHXsUfjrAM6RTKfqhRjVylP0pCZK6m6KaJXYeH9Sr8lSxAELb0IUeLM
JpPXsTP9wnd0yBS7/hzteJViZozcmKOeJUnXNIKp1eBtKmJbU67ThtMMZxW+AWT4WBAV6FG7FEMl
QZAkECmCsseZUMFMRToI6VnkxEv2/hmoQIOnQ7NkkRyWTcIeGVVfquUogZhHDyCpeW3c/adPpwB0
qCn8kRmygC9eiUvMxOCMhKhGnYMpXfVCtgrJh1yTGtQ7AkCLTkUCqTQNPTpeEYp12lEdBL4AHCTI
D6hHTyWC4iDThDhIl5uhkrxpTA/NcgwhKHb5uLE8HlcnUD2WpUOdjDptyaKbU69IZSCHN1bnptl9
HPuXTbC8b2OCzjmh4jLknYXCSQ4RRtWygWDi5IPM3XovJFv4OrinKXcI2yWU89ACfC1Iw91Qle5S
j/YYDRxDzKXoGJwClAZ0ze/v/43fNVDbRiOpwbuqfrLyF6vlFGRY9yYgVn/+PnWM8iTtsmpcaj+2
HtduL861XZe9q8vXVv798ldhmgIWCJezqIrICz7vmdTW2pzVWhy05rVmPdbNQQ8PsWGCfeQvvj/Q
fipAAhIhUqEWJYplmlWtNvtZFJ2QLjgglePcUqzvsjVBqiKb75KU69orEaqQSfmra16kwb28WSx4
EbbqYw3UbmmpGNaYCkaZ86UnEl1kknS011tTsjHuj/6eW+6rA8co+dV0zNkaJWd3syp9KUAgrCqk
LRTuMTVxiDzDM9BPRIlslz7yOrOsULA1RwVVZLlSI4cAifWqiQymFqpd01eLHc2d9RdRZ2uKSmbG
rghzgC1QpVL1Q1ckp0qs3DqSOceVtyIqaDd9gWawVq3+It7qmpuNzzOvK8/2DM0QVQsSvbJBZ9Wi
FkfppOqzv+xTP7ydT8oB7SvQ7geFr+/w2HrkDacynR2H1kRhB+9Dk3J2IRyaUjazAvfczzX/nVac
XWPermiT/zFAOfsiiU1ZFvGCJdWn+UQmAaFO+E3/D/yY94JjfSUcLlkk7VzUh6noPQzmgDntOAsU
/a0TI2cOb4SEh7tiZiioo+AIgwsJWh6UL0hGVhllkgsYIxs8oj6X7BN/cMkcIL+HxLqQ0KDWUf8w
RdS7qR00Cz0vELwF31Du0uiIuRxbjK4EYX85QrB2DgSQpqHh3kQnnjITp4qYFwmgwL3iWELtmmi7
zIt32Qhz57ZWyK/YhKGxzbJOWvHC7iNPDQoPLZ4ZtCDfQTofvVb3oTfy4I5MD9yapEKRYEWl0IWy
CVELoO5vU5cQigOZdwVy1f+FwBTzEFsm0Az4ZCj4faFsrhS1XKV69vuX5K44pLENzehd4kO7izzp
xOfmmdd8Zn47AJUA/AVXHwZgP+/qXOeVhK68hlTih6AVdiycJK3hxFn2Rm6sUN8uEmJ56UyALZVr
c0+IdzKnSm0AovCIAmHmWXu47Cy8VVEfTlHkyioSCdNcenEWo9wRYuMsqDHnamSaAZhZApLSkiSa
2EWqqyIVoE0YWDhfQGn355nLjkXSEur2RbVHxGtQU0mrnno0GZoy63UUktHh2p/2zTnZd5g4ITP5
2o3EyZHekYVfrWEmX8YQDk40FZ6SqF2LEPUnWEu+A9aCVg2GWtSgvcmvQ7cCPEN0in3iNKfiBlg2
qJ3guc+VYmDsK9aMURBTRfSSVerzDV1bD8YEdzHmxNbkW1PdJy0HZ8aIjfBrlDxVvPIBfqdeHGu5
JghpmoZR5Z9z4mHsw9azR5PHLsRcyocZ+infhEI9SY20+Ea4i2TFmU1HyXmtfEYSjbWoCqlDmzKe
8p8P8QC95THLEuxXfRsmv+TyZA1BJzSOkEY8CgzmgvDwMExZNi1Lpr7Nai7JYgC5if7KvCOP7Pw6
hmsk4DKRHPNYXVtckBDTJIrsGgBfJjBzlElwLAJdZqqCP7SJk67PVljsrL94vL37mqWCyhiXJeUP
Vj3NYi4PWJe4l6KjBgW8JAJfd5TwgiHzRMOr/2OJrrrkpljOsdCZmOOqvhOyZNXV9uT9ToaqeMgE
Er+/HOiNMSp8tO0C2rZExtBgfFdEdxGvnUi25dLfp1xvbiGhmcn98g8HHQgX32n7Dv93mgbdBN0z
Woi6KuqmQS1DHQw8rbJF9usumM1AaH50vFkfBh7/sw1qKX1cIMmVUZhOfYhXufPbfGiPRmdHdn8d
BdpV5ls55vqmY9fs+XQ9X19Zn61T6fQyFnHbTpqAwmp8o+r21Nihq3lp46xPLQRvEgDAuWTuX4Pg
Z6PU7Z8XYTElxYoEB+qP1V0VWOAkPmt34s85uFKcYhd2R55k19fT/Nkm+fdNHtc38qjVa4PeX/uG
B7MzgJIof7l8//PWRUWMRpgEI5vHKKjkYLGwfQAEdPtw+HXZDCMn/bwW6gGZT2oBpVzMERL1MaKx
Ed7obucSoO1w5NIXfA0cn61Rl7PYaHJclFUU5KcWc6ZARxP5FRlDKng9JFzdMUab4bM9KiTKbVJX
GdStAvnW+pH/LA7DGf+fQkVE2ZdX8WH42Z6BseNBjjgfj46PcR0Jo1U3st9CmnN8MeMjiP+NidPt
/hoYPy3OpCJKgZaqVhiT7Gt5Zafq9dS8XnYO3jKocCKXzSymFWYH0Vi3a+NubpPdol8bPWchPCek
H+JDmXWFaUVk5iCcXBUD9+KNgqEzoGUf+CXhrwH/875RIUOrwZUqR7P8HvAV8FFNkDRtufqUnChh
UlECze6wmhfN8FUwEc8TOOi6Nwki2Je/0dfE6fNiqDgh1oWBlio8XCte88l0RhS2u2Z0QuGh511h
jOlHYgxzUBJGjrUvyidhtIRNGItRsF6btwS51+3JVLV6Izw+4yEE0RrxqL1KvJ4I+2L5MEud4iEf
Wz1WUwUVBznQdt3edCUCjPTIE6J743EPsc/VH3N0IapL0kkZjBQaZ5C5FzHHnfGe5WzX+LBAnVy1
XjR1AljKn423qoKU73w9Lry8ifFk/fS13k/d5ppqLBnjcYASvc+hNE5Z2pXutM//CJkt0D5HNcq9
7I3/5SR/rIzKAZp01BIBAnGBuCczwKAEQQ8LemXCHoVWcBzx7JGd+py8fV4jdZatAmx2IEMzoVKa
F84sG7IT6cnPWJBuMeIEnsdFK670Ybrra/CwgcBw3k+9oXLKR7yD8Q4j22y1kizTWEq4rZVr42X5
vpzXg3YXnoxvhAaoduJf4bF1Iq6YJ7kuL62eOvyltg5db5RRIEm/9PxGRyEpk3Vbi3ZJ/itdOGGa
fR18fFsqVVgHuav1rhf8eLqv+l3TXUvFvcWtLzJPu4zWPDJlIJLe9fI2e1kZQwRyHnPwwzM+KSkw
qv6679z8ygrKINnxqvXMZX3Yo/mGIyDYE03FLVc3c9CtL5BHsNVYcwZees489RtD1Kmf+hUk550q
+8kCoFV+KITvUWTtLp9ABjwYJ2Jjhbq01ybOtbrA9hW/rchbgnUn2Npprt35qN1hGgOF2mqX1Hac
ONHPFIRRfCld3kKpILCOQtRrcab4wnxcay/pAfTxLy+TARD+vEzq4GuJOY6mHMq++a0fbcz5HKdX
iLAvPjQzztxQysxbN5tK3eWdsLRphaYFyqijq+3yXf1GGB7J/ZPv5TvO2nj7Rx3rAVMTE0TTQPIF
IgWww9lAiYA41/pGUBtkkJUv0sY2CdwcCu2YQKBBMYKOcoKpTiDd1u9rFFGn9SpMeADk/+KbH1ao
9L/V4jZsMlR01H38U3IVe3HIfztHiOzw0J3Q/Dv3TvVS+e/KQI/c64L9HT9+AJVJSIqaybGGRBPN
U6JNjgOS2rU3/15c8v7gvQM4u0qXzuKmEKVRFwS/q1tXye5MY9gvXMIhZgoo/1kUXV/tdWu1mgxZ
mbi3ICLTPBEekxkavh5635j4KoP81jFueN0zZhq9MUsFmmiYQIQx6Gg9BgloXROoyeu7es9NOpmX
3MYOFU3ESgmVocPdSnRRZSd26syZ39SbGATSz6gyuGh47svxIKZOWPBFIXnmqUAzRHqUQR04Chqv
9mUvC9DTGI8ChgpXJ3JSWzyA7AB3e8clLGWAz0mM+/iwVNSJk0IVwhq5PSHFM3MUcTDfi/4NxMF1
e/V6FNuUV165l9HC+WyVij4d4PXgU1kkpI35DZkQqxwit0sURUm8E2q74hSyGUi1zyapzEIUZCj4
aKLsjztlZ2DA6nE9QcQbQ0HTjkjySY/iy4DIrou2cTPYnHBL2qJfsqjNNlNRSTX1KVp1zKmRElIG
V24PBkhyUEXjpYnseGCRJxTRKbeoD1pmQI9YEy7G9iV+WF3Fnc4Vxuu1MxI3jLN4yXV65nEGsFNy
zEf+a5T6npociv2s4Zz2UAwjXKPzMT8SvTBotvKhFuwI+2GN+pRFm6gGJpT+8VnJxc0l7/qjsidI
i0T2eBQMvB2lvl0oroJeSkje1vZWjZ9aYC6G18v+wQ6vHyui7oxxKiBCUUPpXREQTYXXHPJPKMVV
y67POKily6v5wn6gSng7rRYqE0vim0mGYf7DpHHY/9+fr1/d/d/1GPS8cjsZrTTNmBYmcRu6yzuQ
jRApN77qH2851A0xFF0ppiSpkO57d3anfdfYbQdZVlu5yp8WZKJdDHUPe+CxSLCfvn983hCpO0Od
Cug0maXur/cLpikHxLARRT/wlyJqxh4PeME5Y8CwIMRs3iwYPDJLTcwVCAD9o9zVHpT96LXv2Fpe
Nkr+2KUPSEWRTAQ1QjWr2Nb8NdTtEpDpyx7P7iNsto8KGVk4SFFkoHIg7wlEOgmEu9BVX8UbKQjt
+0eU8q+NV83ndfK520gFj6pX1CYZRIg2QJ5bcnHXYqJR9LuTfliOvLISzzup0GEshtlANUz2U+Og
Z0/DcFuNMmcnmbEDNDgaGPoUHDXKD7uiSCyrBWtXtQp2OFpeC45nobsx6mOs/l0vZGON8sKlNGNF
AfAnUM+pP3nZwert5BGQmelGg1yj5qRefGtM9si1TNbxxSU3limXlNSuq6welpX76MoEkDjbo9EF
Dj0jAJX7QdhddlDmp9uYo/1zKTq5jSLFVxsMwUK4TD/11e+/sQFKW0zEAKJAT15kUzglbYwHZjcX
tth8G6y9Ed1ftsHgjkDiA/7Gf41QDt/OWaJrsyKhZYZxANlLgvCh2AvOsFP2hledFK/fQzvMIy+l
xYvPCbeExA6Vm59AHYPIxKiyTOoF80sEBrEbzBFDELy3gcgufFQ+s93fRUuwVciKqoC4TKVu1Aoy
F5Y0QoSc3AvgKt6ZvnivAwBeYRKB9+Zj+8ofYxoFiqvTaF6lfNT9sShvFmF+aAQdpJwmJ0vgmaGK
O8mYgcoVfFggY9s1jR8i1SkPl72FZ4K6TtNpFqIxgkdG5jFLjh14RkKOCXbyDzgJygDADwLO/vki
KxrQ8c0GlrHex74OeH52G0Lt0rD7YHIVJ+ztGPzOnLSH7YOg4MSEEyYCvkwhTIBtSe2aoiMDUBq4
ekHdBaBa+ntc4BS9k/G9nkSILwHLFIGOwQAQ2JWpdSaKMebmYMoAjTmrZYsGMmMiP2E5y/UKAQXV
C68VaKqBD+Hu8lfkWaYcpR5Euc0TsNLKk+qqw+CmlqMBT1PqL5cNsZ+PmzVS/lJIiVTrkJgNyhft
XbOneMwlZ7oRzoQdQN/JYO9qebzLTCfdGKVuvDkvxxSNa6SwJjTBkuYqAandIGU/OYtj3jgbO9Rd
F4tmVRQzdBpSDK709+l1dJa+GWc4KSHLrm2FZ5C3MPLvmxQvVhoplYv3rqGyq26B4LypDXsOZi89
oMBzmG+UG4PDEMWzSd1zepnIYEtGucpadafK3kqzttOM8/omO3XpKFB3kNRreTNOjeIryt1Yz/Y6
cMYluY5IXTFZYSx41qDwLRzxDhht3TGe50N46n+btvEbjLCuWdi8Zz25RC4ti7pkAFGWwrRArVEM
woCUp955ps+8aX3OJ6KbhXoka2MyIotsjcdletAbX+3/6gOBShFcdaDrMikvWNRWr6IVSWRtfg+r
wU4tjgHWGjDNqgAzDkzXl6kfBb+/WuNE9Ffw6StuXh5jiXexkGBDfw4V1wqyKaiya/Q+Wc2wxnMu
WtCdGjzSw4XyCGnhEkKq8Cp7vhweWD6tagrQkRo4/ky60NJG2lQMbYY6rxqYof9Xiog6Blg/LFAf
RVzCJYGsLB4nQM6E51h1NGhxJLNdPtua1yWoS8qn4dQ7fWNzYTTMD4bnBEFLgl2Tll1otEIQiiQk
ahnmvvNml9TQ56MObnPtN5lg5aPwmCZNxULKhpKkRO+okMcx8F2x6Gf9nSE+CuJB4bUHmGkA3kl/
bFB7iiBXRmVugfDbqU/GD+kkHSwvvDd/6FBC50voMsuOqompagJXJ7i8zyFd6mSMYgr4hpNDujp6
AEjDHq0IE6yJtjDbRMWl9KaD8TCDI/i88gCbzD1F3MM4P2T8kPp8tq+nfa/mnahBiGRXZD/jYq/k
Py4fBCYCiox3/muDiu6D0OlyitlIHzKE4Xl1hzugyNwo9UyI4HrKfnKhLnELve+elwkwX/Nb01TY
F0OQGSDLXNGiW6AwjabZc7eDmLmHljh3zpOZuW6tUfE+Bt6mn7ohClrLnl+yK4Jli3f1AaB2y25O
IPzntibe+zdfghqUbwiSGMxdNJMoyDMipStxKJrfJXoDwr3o1ddGZOfPYJ0FaxcQsc295fagJLdr
p3R4laD/ssUfP4Da4lWe0RxRIhHvx8WZMf7c7CHU68SQ5l0O3Eoyy181TDiCYwMUEYjilL/2dSK3
8YCBcmgHyt5wHo/523iU7rR9aKd2mdnp48AtRhEPpTd5a5U6JfOY5nObKismL6K78qa4Kt3IqyaQ
0rZeNNoItCic726LZs85OqxLRBNxfQDsZKEAQB2d2WqrqStr0RcEV8ud6KA70lHwVsstsdGn+Ihv
e8P7pMw9Bv0ugjvYoESa3UtT01zRuzALOowDxRjc1+4mxbA5S2Nlz9qHFfo2Htpyka1QkHwTGihX
rT+c54N5EsB/IICDreQSFzNTwK1B6tUTrc04TsDkv8N0SROvCKrKUQXkAGh8OJVbZA6gJFw1FuIc
X5xns1DqDSSmdWVpERYqTfcmgPDp8DiObi/8vLyhPDPUq2ecIalrhrPop4PhjrUrzG9mrTjL+nbZ
Dsc73oPg5hESgo0yxHgLCKBjvK66o9UkTid/v2yEBI1Le0Ydc2029BG0RINfVctjrYzrD20lenTj
PGFCDXhnLS9UR8nWjpezs5YHpD+GJGTQOQCI8DnAhKAVTkEnH/qVdT8035IhiHmKxKwvtTVBOeKU
qlII/WioQKrHST7P3W9CflBxHm7M22hrhvK7Uk5MU2jq0LcOyVO4H8AeB5Tkt9PigsZpd8vbONYn
25qj/G9Z0aSKxlL2y/K6AwK+Km9ys3Jy9aUZ54PMG6hmhuTNqaJCctjXZWXMi+iX/XCIE+2AB+Rr
lYEJR5hs0LL+vuyQzN1EGxz1c9AfoGxI+QXAdYJULJKFvgBI6zvI+SAAOzGYfV01d8oE8SO5XiJe
lCR/9stBgEqLLKkYjvtC726I6xxLs2L52nKTtTc9qFry3CumoO+PqoHIWTpmxJPCY50B7cMoTfIw
d2afFA1YstbGDRGxKvOgZreXN5R5CEQVwgYgeTAluvq1ymO41oRsEO0We5Hvxf6lAKpW4QAGWUvB
9PMfM9RZC00ECz3EEzzuGruB9NbanZSKR7zBuqa3VqijZmYyqLdkQfUF8/syPFSRe3mz3i9D2g22
BqjDFXYlCJ/EBXI9xv0IqflOuxLVu9a4bTRv0qCM+5yr3HlT3t6RVW8ifdWNy1hlRRxA0/s6uVKf
GgyPW163K39DcNvLvyEn4S2UlRVsF0p+08amua7gSplRpxl3A4gHy128K4D9wPSuX+3SMw94yftw
VBTRyzmVxTIf/bCcdnLW3WhQwb787Zi7KEmom4ByQjUtykQ3pmEtQtE1GCMvz2O3giqDLnHiBHMd
GyNUnhhpViOrMWrmee8Dxm33OQ8Ty7NApfn4o4OijH3om+Jr27w1f4NM1TcroN5OtdRFfU00yI30
lCU/xOhYaZypS2bI+WMCs7GffWud615vrVr3zeFRKfA6Cl9iMZAw2XT5i1/eqi9s7M2EKA3l1zjQ
G/QqdD8OO+eyBeaT+mO3MHf+eSlZL0f50usy7vbYH13ZqXd55gheDxk2uzqFgGim3zR/fL1sl7cy
KgyVcT2oUPGzfEt/DKFREOqcT8S8ZrcLI79gc/5lvcyTqFazAOUOQkFdOdmjfBOdhh/xFZpzu3xv
8Qgo2cF14xdUzGlGqVSW2RDeHwbZIQtIoRa9CS4NNHd1VCxYlrXWU2sSffUb+WixU+76N3R7QOjb
O+3572DQ2+2k4oKQQ9RWqsFxVFVXSX5Tyac8v7nsE9xFUZFBhUS7OGZK6C8B0QKur/XX6FHzZrKo
fXiXXRdv/0+LVKyopqUb5QTRrnflgCBN03tzsonIwuq09vit/MUDanAcn36sxkM1D3qNsoOZ+MoA
0W/rb9KhDx+kyaiqGLTII2oe/gCmlvYmk45q9q3Ved+Keb1uzFBxow5rZSlmyH7L+/iBzMYUe2iR
Jj7YDj2Mg7s8cjdOyKXBJ7nZJa2QI+SG0m1a3MrmuS9dreXgyS5fsda7h26CRjcUhh6lGUbb82hn
dU7VpV7Oo6VkFroIBh0yZ4SImRbianuQEGSZhsO7V3bTvjqbmCzWB7vySYF2ajkxnu1yH+aoqKSG
UZMs5CGaxDJGb2V7lneXzxHPAhWNitFIocwI1bt6RQOsiJzk5bIBZjV9u2VU+Mk1uSu0EhQUnZc+
LJ5gd07siq8TxIikR36DgLcgKhLVUlrPnT6DVnMZwa6hqcMpUquKk9Cxffrjw1DRZ1jFcVkVTNOW
Zu8Z/RPIxBxRPejKnrN7TEMfpQiNum2NQpubWMjQX/bNIPOaMzhfgEmITssuR8Eq96Zn/epvcE2b
ZzxNZZPLYb8MrWH6VXk1QvAnqk7lkHN8m32WNkujnLuLk8ZYrNTyw8f6FB3K3XjoVFc5Jw/tVXsW
LffyVjIDxMYc5enCUs16FSK5zLtALnIbRNBpybmVeDYoX08HVciEFTYWtHEy2TXX3awonI3jGaE8
HDI0jSwWAia5FwkzVX0IYbRauCswWHh5x5jV0q0fUF4ud+AYBVmP6A9O+M36QYQVMXUAnkx/RXsv
9aChxyW15rkF3Q3rI90YFTmS/NivnqJDt8/2vQ3hJDKazw8XnM3Uyb9vro06Whal1EEWEa1nuYN+
D2D/Cze7ZAalD9+jeVfaWBz6rB5Gf72uFsxvqO8QH+tx1qABLoJsMNn9Fch/8/HotgGob0NxknC8
MIua+yCLcgpvPYKx05/v0qcGmL7iWnjgeAwJR19qFDIYcKGoAtE0jSq1mGYmVIoOBbNJswmiLt6p
fhu6dQyyL8UR7fh2nDkhkr23HyapdMYC2elQQgbdL5ZvhuJr0d9kZUR4Af1tDGbRRE7TkoydFKGE
WllX4XzuChFTaX40eJe3jhnoN2aos1ZZkxH3vYirXn8Zm3zXjMfYbO0l+Zsw+GGH5oRQRZSOlBjV
DmXYj5FmW9U+7HglS+Y32Rih3aDLdWPoQIdcxsrtKshuaLSHy/vFM0F99nqBOiQ4+dCCKK4zQjml
caqG7DfNZhHU1SskqaSUCj58Oh1liJahrUmuXvTktdxVwB2/6/eRq95dXhdzohQogH/9jeYA7Mw2
mWIBZidHeVFcMK9Mdv40eyTBhLAixxoz/m2s0fFvncwac/ImEtrokD9Ibg3hcfTAvo+BhJm9aqeH
zl/hRrZLpK7iehCKWUULCZVMRwwgEWfXu/TeutIxFPFU+JKnHtHnFDlr5ZwwWpuhUpRmXI1x9KUV
lO6C7iJLRP0HhAASD2rG21XqihaKpSmyxgQwpjuN/aHCoHq4u/zlSDz4Emk3H46KF+ssF5Iyqzpe
cSR3KvbSXtj3e97oKMcMzeXZ53Oe9wp5Zi/PUulr4ds8/hrX87oAja68iYLK+UrsstbHwiwqdvTF
OMFoIqESs74Q0d6wtsWbX17nEnYUVL9BpcebIeUEE0v+nAWY0RQ1YZSRdD60G1AXFDInvLPTms2y
qGiSyGsd5yqWVSbv433NPnokOsTlXQpsOw8OyDVHVrzJaxphrmdlQMbRedEdRlg8AAauilNyIx8s
V3m47IvM+YHNgaZRWXppCZlmRiFQaJpd/C6elMgz9xZI1cvn8JScBrfzxV36BB6TH0DA/C9wYexo
jR4PeLwh6iHr1P4qolKGs9Cuvnqr/DDgNin4nDGjemvsIVWCBIs3PkBy+S8HcGOQ2uEirvtySVrN
j1XQfMpp4Q197YVh4Vmtdj3FM+8+Ik54ySAVqud8FcawjQBLC8zbCCVKwQl3IjSlyQAub1yBfQw3
y6NidNUL0apGQE1B+xYjPNWeMBSmbujGzytossqg9IRXXrRhFws2VqkHVC0nuPwmWO281p/vCX1J
W0DubEavaTo0z3XvXnZdEokvbSoVqYclVSNZbaOgS2dQ+gaD/pZrN4b+ImCtPSdmczeVCtqNADgD
5M+BBz2H31pQMVu77tEobPOk3itB508+JhExj8Ip+RFXvLBIeppCLusuNRUVFeD+rZy/ZS0nBWde
dx9fjeYUbKY568oB0KjUfOwyV56e1ZDznZjUNvrGBhWih6hUM9H4H9KubEduXFl+kQBK1PqqtUq9
b+62X4R2j6193/X1N9hzjrua1hTv8WCAwQDGOItiMpnMjIxYGNZ08fPrKFweBsmtg+5i9Ik/P1oY
wX8gB+somgoXfTwusMRLkmXQy0QjXL7e1htj/pP3xcnCmP2TSJ1M3WBFcYX3y2S6efez3Ba7BKi1
MQRX0O5VfmKIix+KWUzgG52wS8f48F++MeWPCCZPN4oLHJAKywoJr5mjWgDaiS1qrppRgGtRRJvC
xQkoiWWGFevbUR7fR9K0Rwm1iaD1DHv12jDzTde4Mnq7940rKIcaAAbKVwRZpUiJZXdG9XS5XACR
FCXtchXcR6Mz4qpVQiaF2fjL9/KO0ftugGYAyoYb/loEthFdeTzRqlp10mZOBdBetb3UthniRXex
fpWeAEaRQQpR3tTPpQCjL/jw/POxI9pM540xJ7aPJkQIdUEoETgpTyYoA3ldz2ASwXuEiV0Oh/yI
Ol0o6vkLIhbP82t0a2eSBBO+hvbWNpU99le9qNUs2h+eThCQWHNIhmg7SofiSP3SK1Vksp1XXDMS
CZAePNeCIy7aHS6WTFlrNWlubEd9ut+K1R7L1jl/X4riME8nOM3aGEGkfjt20AemGGpHQRqvj5gd
M/0SsfiluoaADuiciKgeKbir+QGUTUdrp+rxPbf2MM+GozYXtHyJ029KWfvLLGywi74mF2QUaRp0
zcC1Ru7aLxN0ICK3wovxSQ51uGQKhuFOpIvNguOZm9rkook1tZqejXB/CRyD/b00fcn6+1H0dhR6
JpeHxERN8ewnGFzW1dt4Gm7lafRH0zpINTKTXH/WxtEe4i7I69ahwxMeR26Ur1431I8Cf2LX5+8r
BiM7ZnEUDEFwt9IU9Zk1lRvKHOCUQsUw9thEzg3w+Y7mFKHlihjt9wssYDj5r0XuglpnWW8svPhC
Grtx29t6dlkqD0U22sZ8SfTYrourpgrz7uH8UvdD24ddzp1kyZIzCSKnR6JMhzQdgmGkd0uUX2lq
Y5eqEZjLWzzS+/NW/yHn/DDLuVSUJ3FqlL10lBI7+iGjCotEvsZwd04d+i16gI7f/2tShy3n3MZy
PpbXdaNFA/iSoK+jd7ldRI8xuZ7bx0UkHrB/aH6t8DeoorWleifj0HQxiPUDXbqjptvNAljKfvT5
sMLVJWotmupOLsmRan/l63icE+vKkhI/rbPbGRxldFUE88iCL8iLIpT5lk/K1FlH2r+MWzjkV9DU
nmhozYJDuP9+/zgSKpfjFouUrTHuQzwtuyOTX9O/MeKLFPPP5iM5aqAhyv34JrkGqAgTJLFPBS8U
0cflLq5MqtW46fAwAk9tIz3mPaRIliuCOW8rvosjQcotOIkqF3OUNMlnzEKdZsL9UTyXs1+EOfms
XKSpMPct9cUqoR1or4kzXDY+EDK3KB8Tv73NhT2f/azmw0W5CLM0Ndq2FBeWZNzEsV/T+65yz4eT
3Vkj/WRNXDixUqh90hTfTrOVUPm5fhmvQWtzBTKdOtBdGphvRoiAEpgH0LOYtrA8LjrsXFgBZLgz
oxbzVfo3c3U2vzuyGqEEDjb1wbrLH9tHdJk80cyR4Mtq5PMjDRpxyTpmSLUJBLihbl9/kYScByIb
XIABtLKoaY3dY+xj7yGaMEJCkAxfGwFFuzWKnBHvG9EFsV9X+uU1GveyhkzYZJAGa2PU67KLcTXM
CMiBgsH8+UL0mt7vKX/4Dw9oSI0uba0FqYdU2b1n2dUtw9BPh2S16xoyNtBCwdiPdTjvtqJvy8WX
dczTaBlyjMlCkyLzteF1ygTRWnTRauw3nDzk0VSjdAVdEUaL53eYS+bqt7V0rN+QW7ngOgiM4zKH
am6fX5soodG4MBNvCThqEsyPTjgNACUF8fyuIUI90Fj+0TjlSQDQuCDTZsmqDQTToqxj1DzUV1ts
a3eMyA2UoE+VaDhVcN55ma+UxqPBcO9HlQSZEWZG7PWlo/WWd/4rijyEiysmAGSWtkJ+vqx62+ou
rGWzZSJ4PQuM8INFcrYOAJuD44AklY+puyCdIASYaIK1CBIHnYskSlcZoGRG6qWRxc5JbYN1L46f
ijRxVNM//93YyTmT5ulc9Bih4I0ni5xBp7P7qYzdTRfVgjtH4AJ8ab9byDbrTTMeTd0ASc9aP27D
AkWvmsSA8LSm4DyJNomLFa0ajbNFgXIHruCiXpO31kictdEFSYgoEvLQkwii2s2Qo7CojfYMLgIA
nVV7rsCMsjj6G/Xqm9SNOkeE3xbFKR6MUtSKGVfpBhFFVKyMl/QiDXOn6Gzjqjyy6Gs8VlCjEvJ5
Mkc45yhc3BiKrY/VuMtC9W7zQZR8YOIXRvD/46b7h0bCr0tN59KUdE5zi0S1htpLdTT87ZA7bOjb
tBktAdxGUBYRnQIueqxtG7XLiLlSdXqa2oe8Ezw+BEeAr+DLtNcRkFD6IOujGf01SjcmKFLk4d8t
gy/kx5SklSFDhaUxLCiiZHJ9TJRNESxG8LEMLmQg+V4iJdKi4wQJIkifiOhqRB+Le82Mktx2q4WE
pjOPMSFOSumrXqBzgIrAv4sVPB64J1PcJduKjHvx4yJYtLDTHs4HWNFqWLg6SSvWXMlpQjtytBoM
R1cA2JuqI6E9NUqpIIURRD6D/ZQTU10ux2rBstyo9fvpJlbvqfp8fjX/UC//dTANLgwo5lzk2Qob
5lP5s3nbXrojlM8e0AQrX+TVIT47oBOrSQh5EkTL42JCIkVdCzrzLDSWxYb2FW2hKy4qYIvCOl+V
T6Zly8cOC9QeqqPsWs/LxQBS+AWj+quLsc2HKqAiIQ+F/fQzwZUvy1txEbXShqosY2JhxPCbCw2b
IAOuH2/4xrNAtgGEMpCGX2UwjSFZWwJy0D1Vs++WH8ZRsMks3J37OVwCopq9KZsd2jOoOZkB2D6C
6mF7bFDcGw70ynxg75kmXB+LMEbhVnAm92d5VBAUyQQSd+A3/uzGebRVa2IiWDIi5fSQht2BMcs2
QnDMP+z1L0t8WNZREpJTQuPQRMpPvNzD10Zict1/hXo9FumtFykYcTRBmP6HQ/Rhl/u+g2kotKzB
lGQdem/zidcHy3dAO/9SHsrZ6bzFi53cNUAQDEYD7Y++r6YolkE0AoI+7gjXc20ZFUHJNs2n1ZFK
UJtk8Vu/ZR4Q1hfjNNi9ugWWRW6WWBbcHbtn+MQ2f4bVLVlpmQA6ll9I5fWkXq/lH3nviQ3Of6a6
qBoplbZjYdnWDdMXAq1bsAKG19nqbYoRI9M2/fSmCNRrqEELepv7TvVh/rezLFNLriJs7vISBd0t
pvqAuhjCrMBkE9iyXfLduBWBWfYrgCdGOY9q1ZoY5SRvxwEzt9RXQSIjIyNN4dPA8D6Wl0xgdgtX
N7kovllu7Yk6cvvFspNfwGUFKtiElZGiBompPzVkCGnJ6b+mwA0xYn3dOx+imI/+FqFOrHE5QjGn
g9W2G8q4Q2FXSnUTjUbhzIvizUl+WeWVKFMQbiv3rBg0ncRqjofs5JevACEeuucYikSzuwUbWBBz
fwNngcCVBaeFb9YVRSmlVYWWw6Q/jXjPqptd5ILS7S59lX7yKbmsQam6uiUyXIfcFUfiVLcq6Kui
r5rXdaB2Ympc0D+Cph4L9kKGbdEKuViUbf2iqR2Mq1dmANZYDIvGgWrrGBdYkUqUbuyLWv67d+3J
erkQtGZRqpVdoh5rfcyAC87hSI7e6ePtmFqKv42t8ZjIVlLYdZSUiX/ecfdfNifmuei0GOsSpzPY
DAZ3+0+NHkIBzgIh49KPfVETYr/g+2GPR4DGoKuRYkYuVVyW18VsK3egTiAeA0PnAb03L1HOVt/G
N+JTD5pMgf4kWLDgqPKA0NaMSbO0qKulnR1/qVjDmQVEUIUdCmx0ZM/+5qH2JMYp76beJ0vnQlJd
T2WdGFh688IuWYZ/S1sbo/XWa7Xa8W2NnAK6O8TREsEdu/tEOrHMhac8V61Ijds4NOTFLr6TTpQx
ipbGRSODgKQgN9EVTK9b1XSSzZM0y1b/bGDyZCHs/J48KeS4NOpsQNSLWzBXgdbOIV+jBJTOstcF
kSfECIg+HB+MSkVuthhdulx+XGZAa4XgdZEFLuI0DWYmiYmI07h5YVsviZN6iz1AOEi6im9Zo0w4
ysP87MxlZfERZzS0BYKl6D6E5IvuQGftulvfS7yVVwUR8QQnTrRELsSMfTrjrURNSJ8pUAT5ihzA
NTGZB3oMv7lv7sDpdjhv8rxFVD4/uwmZlKKTNaywj6DNAEArOMDPW9jHPPzyRJVwGU7aD5O5oJqB
urX1hnkDcIq80TvTHo+M+bVwRBmGaElc8CCjsgz6ppjHofrWVq+9LhygZNvwz24B5sbPH23rMtYd
RvFhdsov8kt6sL7XuPIC43pxZrc4GIjTNkrycEnx4Jwgn1F5rYnJsiramjrj2i+/lPcYwPejR+VR
+5ahSzw45MK8jp/P7+H5y14lXDCJSCwPAzvcU3q/NQNEBr00F8CsRdvGBRBNn7uGzjjeeXJH1NsB
77nzixBc4BBJ/7xtqk6nGhNrkEf4Zt51j/QifVpvx7fymBymq/lCiHfZjx4AKlECNUOo23P2Ij2Z
Sx3Sd9klEIoH+WD+NaEE8C6i5P5hGv9hjdsjJIpWvMRIOSW6vI4rPSjFFpojccoC4mqTfigj7Yg3
pTeCA8MGNf9XZbZE7+P92+3jR3CbqCZLZYxKDgYRH0WQlzG3Nztv7eZiQIcRCcMNOCJzTDkJl7/v
oR+Gub2VNUg4NXmfha3mV02Yt4+1yEH/wX8+bHC3Qan1kpnIOPadqwey//4+deMn9irt7ktfhMkX
LYm7DAqtgrEZ9SzaWCnw6cNrh//wrCTR3fMng32c3+PZr4W9Z6InuUKtp6W1qAQROnf14UfT32Gm
xNnKgyyk+BUsiteqm420TSYVJaIej13jUN2Yt9UFw5wx1CyyBhfIUNG7fj+yfCyPuxB6HE9JoSib
NC/SDWaMUFZw6XX/Ul5Kd9mhCKVbkYLwfiUMSqn/OfoKd0M0iTqhkQWp1KWSczuq6OWUb1NnK2vx
F5H1DLR161WbVN1NumavXdGJXg+Cg/iO4z7Z0q2ty60Y2yzc5MRZiruCNr5UxTaG5P3zziOyxMWd
Km3mqLH06LhViW8lbve8NkAQD6LXrshJudCSZ33c5BRdO8whuOsr5owwuAgGcXDOeMRtQhBSH/Em
+CZ6you8h4sswEQP49JKWVhK3tjjmU2EU+qCi+K9yHyyWVoxgHZJArQnumqvtQumvwKaBKe6x7CP
mDOY+d65087FlblM0zgta1ScXuQX9jRI3MHWGrToNtDQAMbnnXeQf0hYfh0Gnr2RduusqzHqarNj
3bTXutM+gZPyODkgH6SsSnEj3QovX8G2US7r7IYVNDIVpBNyPBiviaM71c3wfbKncH0xQtTAD3/4
QPlYJxdnxh5ytKmOgL1Yym00EJsMsbd1ut2N8WXR9y5d8slum9IptS1s9buqULwsA69wtgkO5T8U
9T5+CxeA8mYpVH3CMzN6Mqx3fG/kphiJQIW6gwCaaGpNENYp240TD16kdBlrAnyFWmC4/XsC8aDp
j/pxHzGVBywvA8lRnF22o1E1tiJdp9otrf7KtkeBu7Jr/Mz5oFygkUmjFzXD8jPVTQ1Q5QMqIHiI
vc0+CDkwDNtAuo7xeQu7N4KTSflQMw+1ZmwYaRlc4sSxPX9DqQdV78nLYnt8SP9w2PDkm3IpDVUy
PVLzFrOUclI+ZTMBNKFGCVHP8ksiAz9J19XWSFQehzRvD1lHJzvvKss2MbVrZ3U5ejMh9JtVSd2x
t5RJ0Bjdh1id/EAuWPWWNej5hKiPF7gD0uHDcEAuhCmOPxPr1T9M8WjmlVLwGmuAZ6TA+5EFPEbf
s9iyz3uXICypXFiSzIIucYHG1dS+dAPmtHTnvAFRlsqDl7NBA1LTwFH8r1xuVdnSNYLvm/7Cqham
aPZFkADwGGajigoDgwQaQ4HntWFP8lNNro1YRKCxP3t2skFckKktaKBU5goQV1g9DrWdfcXoGQQC
pS91YDm927y27ugqLjnIXubFGBOxbopQlJYLPzCX8NQ0nzbMy6JZ/6TeMW3J8sroHOUGgh+ueiG5
+XfBjjKfOBOQVC4gScoQa6RBzswCEpM1KK/SSysoPCCNBTg50V5yESipBtLQBU/Wubskakgx3Kdb
vlbeC5YkOgZc3FnJ0KiJrGBu3ZMse/1SAfsKccTEkcF+Qb38IXZFSHdB/siLziV9l2l0Vs3j2Bv2
nJluEV0Qvbe79l6xKsEx38d6ffgqj1uGup3c0xqN+N6bfzJcgOStN/WV5WlXq08ukU0+90KMr+Cr
8iRAVa2TJSoxIzh3g63OQWs9nd83gXvwiGWQytRWviHD6TY/Jr27VRdb962SRT07kR0ue4kjqU5R
UaHHqPgxdaFMVJsqYR1/Pb8cQdbC063lVbOYpFy1Y16jp6MahxkjwGM/CCpbogSYByhLvUzahGCe
hIVkC+/PwgVlZj/bqm0FigthZLf9Pok6DaLVcWEjIVuqGDM6ADrEJOIfsvWc56LrTJRn8qDkbZpA
17Phodt7UQDZPt9q0FtF6xhTK/ItMGDnd0z4KbnAoVIzKvIcnxIg6N6u71k3bBnseQblBPErr0zs
WEFyIMIZij4ml4dEUoEWMkUFdDCCheT2agVDLIBYCI4vD1LWl8aqJbB9HNvZyJxJKs1DL7XEP/8J
BXGQxygjedardoLTl0vtNVFgWtCoqn7M2iFvn8+bEnkHj1FOzbZVydICcIjJigqkAXX65W80VOpX
0sESlZcEceM3wPJsGaXRQ/ZrI18MtXImRbUV63vZPwgWJjLEpSLLWgCsmeF1mR2Nl/aeXmBeJInc
7rA4TLBya23ynFa2ditiiOR8xIT0jkWhokYMqKmY4AD8/NCaaFUlPe2K45imnVvOm3GrpYUqiFic
t/9mhf35yXMuniRJY/Jm4Ww9V+tbrXrzJqjKiUxw0WnSh6RSeqs/5kWH2DFmL22mLzbSRtFVzDn8
+2JURddBHGtRSvmR83rSm9ZSkhxCgGiqIX/yh2eQTH8Fe6PtMbzC4ICCZDzkIt6rXcN4NUDZS5WJ
zJd1RlKCsnZZ0Z+MphK8Wq3aXmiz2t123dB5aZOCp2GMp84VOOfep4VK2y+7XKwySwm6mQlq4UAM
fCl18BNAmA6TWlOYvUZv0xcKiKcoKxbY5Gs8aZ9a6ThseZhHt2Z1D7ILUz2eX9fvrq8QXPqKSqHH
DAE65bNTRsvULfLUZOHaG1B5+Ikx18fzFvjbBa7y2QSXd7R9JnWxAah8/gV9BOp3j7KNu/oYX7ad
230pevTX1oMo6eZfFP8xC/VbS1MtQvmXZ6NsyKsKrCy7rL8MR3qQPP3SuCM+cfGO8UUx5L3IfvKg
+M0e9whtVhBiFXMjQVEreVRAqFx69Y/o1trwnGLSzwNgq1Cevop99SC540H+3/Ku3+xzO4kZHEwX
mRvEriEU3twly90gUkz43R/ZTn58Um4ny2aVkKiCXhmKpsHSJaERR15rmYKztuuTwGJC353pZvJP
s83Q1VEqaB5OmEnOfxii2Wf+Bv37UxkmoRZm9NFD5M5yP9G+UyMCfNdd/srYY9RbiI7UNkM0S8Iu
2u5yPqzxjaBkzZRxSvXxaNSPRvNgLIL0bXdXTv5+zvFmo62g8WgZh1arr+LU9BTSQ9QWcI7zB5m7
nv/+aqas4pLUZYXyBCCALU3GKFXQL58jf0aiqG6Vq2rTXTpJ3r8zxT7pyVXZNskwyjSHfDpJnMby
W60P0Hhdtljw7fie0m+LYh/3xJIFQuPS6iYTNIpp5/UxzdyCds3FZs6VXSxa5g60w6TNXA5eW5Dy
GGWJaCJszx9lfFTACikw3gpfHC3RYK4nbcrC2ZF9dpcWCBfAx7Kmtnkt7KPtOKSsUQtqgwphsGd2
xZ6s2Yy1telKXCvznfYwf1HxwIgupVfzgXFwN8582ARtJq74yz7yJ4Pc+8LM23lWWhC/g5+TOCvB
Wy1N7jUJ4pm9EpSYfrPmOjjvQrun4sRbuVSommSVthrJQ5TNg0zf7LV9SbUf543wFYl399Egg4N9
k2WmsPb5U5ZKM+tyAaGN7JKAiqIODYCMUTx7Gt3NU+z1ggUUEWRzb2mnRrkwTGllVlsHUvike6Ha
pQleASn/g88HDC92Toe0sEm5hU3QD9GTJiuPGqS/AWEizd0G2IPg87Ffyt+Zp1a4lfRFDiluyBji
zjShfQkwh9v7AFjY73e0K7qjedTU39t1siourlQyzbK1Ketw8BcfOYHbBmh5XL0TW9nG6wpRWsEK
2XfiV4iDbUDhFxKfSLM+O8gmq2OdV1IakqDB5B4Du+n23yji+fC/cmi9rw/Lk6G9ixeNTjinX4ct
bdoWqdbgt7PLmLvMo/KwdDYNO/v6kAtpI/fuBJ1AWFPHM0C2+PEgYxrGWgGEN9S0LYjK72D1iClQ
rNpf57/jnsvrMnTqwIxNMA/C/vwkZMW44xqAthBBIDveBVP+0K6CtxO79H/bqRMT3LfLUlpMcj+j
uV81mgNeQ9QjZhCfRT2mXjrD6yXtTge1DqgyhbjvnQBJTpfHReRNAmu7MqdlqN+xTdueh4PxLblh
DGjLHUN+ZzbmJNC2/iHMzrk6+N8uoyh42Mimqal8eVNd66hX8wHJls9IUtpAqd6bY7JHLgbpD1II
/cQYF1Wkoc4gttlkxyJtnLyGUKnxJR9f0lY0+rmb/QO4CuV1jaqqzs9+Fvk8y2kPyHH0TQ01Xz6o
1Lau6sJh3AVTMB8sUUd+51Ylpxa5tUV5OkGkEVlrWzzE0rdtErzU9o7a6d/PRZIi11vIzWOadY2z
r7SWbWiwHdsR8PVEGwWlir2zcGqLi5PDJAE2mNdZ2KSWTP0VN/ilkSySWySqlYYjDuPXKMvnDRe4
1ZY2lZbp7vyJ39tBwzJMw2DRU8Yefj7y3TS2eWxirrb3mAiTfEBoedLRi2JZkZ4JEa57d/kng9wh
VIv3kjIwNxEJ4g23OWbdDpZj/rUkjpRDFEf2ktC8SP/kPv9kmEuPYiMx1G0Ggfhi2Vp51UNooHkV
fM0d7/lkg3vyDLkmreDVMEHnUR2XyyhgWl2ZbzmTM/zMrhmpcBUI79sdPzq1yjds6DzJcjfOaahi
bLLHq1/yCt+42HDPN16f2tXBCDTM9vXEth6F9HN7LoS8TIO2kWoqMjW5RUsJyDZI0r+zseUt2P2g
GOs3F3JQdy6k10CjLIzku1HgwyQ/X2LOS6Zr6tSjOLuh1sGw5ulVhdEOEzWxIhwPkuDa4ida3gM4
xBzQFkOCgaSe854WDPuakkYZ7o7ucoXTAs14Xf6IfEZsjGGSdyqT1B0vdM+4FaK29/IbXMeqYqFz
pGuEs65naTxrDMzPplOZTzHCHeXIpkVTPxGEpf0NPbHGbaiWVxpdp3f9zslla8386XnCW0l7J3AW
wn93Tg05Wd376/Ek7ZASuTVLWjDAD6gDzbvpknmQ5XSr3cuuju40aP6c+GYSVVpEK32HcHyyrCdd
G0/QG3FZ9MPQ5G30l+kynakukGdHhDUSrZS7vSQ6UmOh4Phfx9Jr5ipYmglSYF3Y6aKJ290jAk8F
t7mqAJfJBfZKGrR8M+YW49T3OsYE51jUpNt9UKNQhXzRopr2G5q/IxXpVhRFcAohJ4AWSfFsPdFA
dv5E14ydQNxPH9a45HTQ6i2alUw6qmrmIDm3u80ThO+d/FdWNab6a+IthpnZz5dhVDeRKplTGkor
+Tr1ferMLZAhVBuHq0qKxkDK19VperXxZqN/W2k6OEaXP0EqWLsbKyV34rGitoGuhuChuP+tP34a
X2ed5SXqpnnIwJU/exsIt1DzhFRie1QP80Gkkb3jpvgOFNHORLsG3/Lzd1DNkc3Cr0jS49dO/9Zb
V2YSNJqgXrH3TvxkhotqRUIbbSnz5Vi8/KcF+1A9N4fRN2/Y+SuC9PmPNvhjYdwG121b1n27olzR
e01t56+4LxHdukOqetHDnILppXEqR3Rf7fvVL7N8bdIyIRUBXSWorlbg9DssMoW86+qcX9yeEVzC
im6o+PdvN5RplHkfK0N7bN60HBo91S0ZRcRaewET1y6cAs0o6IMqXFRR00qRYlJCR+CggzOCXbwQ
R7ugwfsgqVsKNmx3TWBVNDR0vwyTb8Ka69rGNAUUXFXu+vLVVA/R6P/BZzupCrKfcHIFpFO9lfJi
RcchcSVa2GUG9RWhQMlONJY1jRDWyYOYM18y0Na8ivM67o/Qz1Rcze8D1qzQ7rRvg7dBnra5EkF6
dy0aRMcFoBt4drI/P1lXtOpLW0REO5hj6mjxpQHm2vNfjkUB7imvgHtXRW3fMmWwZny2kK/9rHWd
As2F6UHuG3ssrucKI9TWoUtFHMe7tgy0KTTDVBWZ1+EBGGSk8ZZlx7n8K5Nes/xm7XunJdcyBoLO
L2vH5xTjxBQXlQBWGxc1g0OkZSDpb5AERc1aYGMnwOIVgE2RcU7RguFGFw2jXjAjLVsHsl5VKvhO
liBX0aET4RtZPPttiyx0k+ADlqbzrCbbGJmZPiHekRAgBogl5pdwQUwbnP9ku8v5MMNTmpiGpE7Z
0lqHuL/MUcRp0RgrrzVhiNu7BRXjxBDXhDG2Ri6VYUpBO0kcFruBkQ9UMKNWXvwg6gvvtVQ/WeOy
NZ1GxKoNLQvZ7QTof0Dd7MbyWM9AdtTL9ft8EGF1dldoUVOGGgHKRL9l+k0qr9KkbyUKRWA8Q6bf
OrVDbhkXDbkQorZ3ggQqih/WuPtwQKIyT9YCkJVms5JY/aRitiG7BjwOdXU24SpaoMAin+sbiqxb
9UxLDKkPXtP13zKjEwGv2b7wXn+yKj6rB7xA6goIM4bVpYz+cApdbtYqSA6YHndEOcVeuDg1xjsJ
Cpa9hMgUKurL0l8sYCHWhK1UFg/OrYivSk1Ur8a8mY/qPDrNEJTQIgXN/O1CHqtx9Ej2qEtuRUQN
QpE38pfI0JvJnLLrfuoU8LqrTlOYB2heTXZkDF5Sll5Mq6dteeii9KBm0i0lZBHEyr00Ef8bxa2J
6K+qfHRh2BgjHosMj7TiuEBRr/AXwAxUN4NoAAM1iB77O1uKM0GAuLEI/uGjM6amtMbKauuQyG6k
PmyRN2gCH925zygK7AZaZzCl8TWTImrGWWkq5FHWcKHMuiOpPyu18VtV92JDlGnvHLpTa3y5JEXE
xJy8moVR/4r9STXR9SwywMVlraCJWvZDEup5b8dFaVsisqGdK+bTErhjZspdWytLlIa089q09czq
sYz8ySi881fZ7t6bFFQWVLNwYXInzZqUvmoJIqICNoFZtXtFsTtRP3x3MSdG2Oc8yc2sipBkldBn
kelPU32Iom9DepdF9/9uKWypJ1ZUJJxJncx5qNE3s/2WVl/H9Oa8iZ19V5ErqdBF0EAfxlfFViVK
eqlCBTsqe7sqf6qS4FGzdwdrOjIllL0MJM/8SEizxFENEj60vmw96BSbwcFKbzmMDdDvOP2JZ/0F
+lH3/Lp2vABWddT5gBOAPBznBaPSyt2qAeXTGatdEVdPnkgnKLPtfLtPNjgnWDGnNBnSUh2Bdhu1
2m5bkejzP3y8j2VwHlABLjCtktyDhie9xvQwOl0HSpzmgPdabcOxg8iw5a8iUNjuypClyTKrPyk8
2m1emrmO86kKy438lM3J1vNZUGnfM4H3oI5uGtgBNB6WnkHgfu3zbjqWgMmayZcxfzrvAXuQFbw1
PiywM3xyekg+0FjL0CwE9BITmNuhuTCCCuVWURL23lXlLnfNUgzVooalaDrfvB6WeO3Q4BmPKErE
z3O4vDDZ2DZonucgOkqe5ik3+XHzoNt+mP32JbphRH3iKsWuu5z+EM4jW2ndxtS0kHu+oOpr909R
ZqOEYCa2HDKm7upqbLzxYD2e/9R7h82iQHVYeEMCJ8ZdHmiC9R1RMVcGjldHtsK8ut+i0f13Rrj7
o+masWhk5PLS/DCal0n0rEmCeLsT1TULCAQkXoB6YjM/e0xhTlqZzmYcKvU4e1CNx5PY1MN+q53K
yO/Or2fH2GnPR+X2CrKRMYn7DVLGch8oauuig3idrEagbKIKyZ5ffLLFhZG+XJep7UDPoVwB7qaH
yPrCyQaNmfnISGM6u32IfVHLfOfpevo1eUbDtM+3ESKLBorLTNQrD2Y/AbRCxJO043wMyoE4ggKz
jloJt2lTkSwDKtmQFniMV1ejLwX1z2/VTq73yQT785NIUltrXVWKDMjomvuy9jPNereqfkjjZf8/
EquzGvknU1ztQtESAPAlkob9+KrlV5MhmLFjXsWFKuBQTMtUcTGaFi+CYupF3y4aLcKtx9RKUjqx
7J3/WO+1Zd6ECoAI4MyGgQSciwYlKAtKrVgNKA6OKHSrXnWzXUjX6jE6MFdbgtKvWru/0AQBgn0a
3q5GUSORZV3WDZ6VOdvWzASuPQ/T7GAavVd0FxVIJzT9OgUZby5Y5p7baSyfMQEGp0idPvuEXiyK
UhAA+w2a2kOr2zqmsitBQOIJOt/d4dQKFyRIK0VbyeCUmj3+BL1v6bVPkZsROw8aT8N0NOM1v7nD
MNc3t7kSpex7r0fEQoKdtAgh0O/4vMhisyIQ+hgFrtD6uoHgG71ifVJGlSIdRSnbHrBA13FPoLhK
TfW35k26gZOkr7GBfcRq+9R6j1Rl0B2kp0QOyFt7ZJPvsS/Eg7HN4l3nxDLfm8msTNuaFG2j1mOM
vqw3a1y3bmFLcFbIoRwER2TvFLLiOxIfYMJM/jlX9EZRthpoPfSrFaAzUK5GruXEwPncsDoR6CFu
/wAZxk7GL5PcqYwnjM8XWQo6zug2xoCX+aDmglR/11tPbXBXdKSWptQn+IzZZF6Vkv40mxAV6M0L
KyrdpEu9vgZtAgBjaQVARfZgkAqVj+p6LKF4L5dPVkSdTUZVcF38fpVvTAyoE7xIqqwT/NS9G/HT
5+COrzw27TaClTxcblbnbwW6GRPOmR35vfs30a8Khd7NFuz8rqedbAN3olLAALukqirIMJh3iwty
ST9/Au7hVfcTL7oWJfJ77R6kZBoDoqNt8VudOq+pTCuCJ2SGB8QApb3pormIDsYda/dE17KoI7gX
hJHPq6jxoxKo8GqNSguWszjtJ5R6jIf2S3rPCj44UT6qvKm7dXZ6W6I0mXnWcRLVMPYyfh0wXNwB
ChrA/8fal/a6jSPR/iIB1C591WJZXq7vnpt8EZKbRPu+69e/Q/d7E5sWzEnPQ083Bt1AyqSKxWLV
qXPI2T8v7uliDlIYx+WmeNOhOMUeJaIFs/yRl3Osbivw/SK6dCKKTCzGf24kvU5EofeXl8RXdji/
X0FNSsm4ZLs+VR7vblv110uDjN8UXTOawUAN1o60M1E/q7bND/EB+pupDzy6O2+nxFpe7rvrSo6K
1tOfZdJL8GJDtVid4mWIB99cHlFus2vtLdI/JHXkJFhr8fDSDpPDTUvVKMOEyD8N+5GcwCXHO3c8
C0wKB4aj3pwjPFHkl8qnfYd4Z/im3W/aA5Wmn/fc3gMNduydcrkmJpNTMM5da6GZ7hrZDjx5S0X1
kAFtAEY8/RfK7TR+35pTkSwolAeenY1QpjYJI7mNUWYZHMECaO1UATVWuJGrcUqf63v5xxSzl7Gh
YgxBgGhS0c+IzR8t4bjdWhDB1MV/1sJs3aT3gTzL4H2BosDLoPbKttPazMEBqDEBAdyIMOTov9dc
Lqx1w4ZpmgpkBDSTOWVh1VZ9gaEqH9waKHrYECZ9aiBZI+p283t0qEhF8iY9gARMsHr7r88aUJyq
RuvViF0m8/gsVRL3kjAKflYYkKpZ9PIBVASmEy7Zz3ypv9+3tvINL6yhOn99suNKE4jQ46mbyb9i
KbK0ipMfr4VI2rmW8SZD8e+mDxapaFtGpQqk1JPmLQP1SNCl1A4whcQBQ7fDRb2tpORoLcoiFkbP
AFuGIamplkK00PA/o8SYbKYv5vNgq4A2UCxKb2e/eLiQ1VVe2mQ8ptNjpZnmPttlB/UjheqE4ksn
zZpciAWj2sPr066Vmi5f8iwMvS+TRdMbIEWlJ/NFOi7Ikb3JmXzRgkzMoXc6jLhnL5EzQ05KQlMV
N6DbgtCEt/A1/7lAHbMVQkOYy7yritnv5J+SDNi9vL3voOs7+wfXzEoGqiOJOzEuTV/71sQgEQOi
0FH8xTNO+Sso97g6MSt33dXOMl8SGrwKiOmy2Tc1tKeKDyMI3Cz5lVVv9xfGs8PeqaSd+qXKst0Y
PEJJyIKMrSUlXxuuXMhKqnm1IOZSJerSqUuSQ9Di0IA+Xf6hAnX3IHuzA3mQwsIbnDfFw3MK5mKo
SA12P7ObfT0IMzyKE7yIMfV+f/9WYvTVspjLgSBEd2h7QyS6eI3b3iLmuyY6VRbbSe6pinPf2mpM
ufBCJioXS6j0/UytJW8QjzbLh4jXSVypk10uSGNCcTXlajShWwFWkenQHrstFd7Ndrwq9dpj/soO
8wIsSS/XEqZnMPQUPqgbZAoPA8Y8ALemNfH/bd9Y3FdDIolUHXCySvEQST+GpsPwA5dUeSXHuloS
PQIX+SlJUC5QG3ydxpE/NZRDAMsyHMUp3kPg9f/XEKExISI1APoNqgHAIvNLk5dWB7yhIgJ1zCu8
cGIEKxKYJeDDJaiV+FG4l5OTqo9OnX5E5vN95+bFWBYAVrexUAAqRckx/0FPTz/iX8iKMTuSb4zA
5gLFVyIEsgFoQ6qo1t7SYZhaKWtaD7o24i2b0c23VKJvgGiHtAExhM0nLD8TMzJ5MQbY8RduK6Qi
bAkL7UdNkIcYxHpLV07HYc6M1K7btvkgedyHllJIPV4EeqQKvpkEQrGR9V7fgIJRB/tTDsREbKZG
bs3Q+hihwy2H3hIkupvneU0soVHExI5So/9lxOjVWoUgyqVdD5MMtp6hlUHwAaGSdw3ThgLQMlEU
bsRFLN+QNC1HcQ7n2koK0dw3+SS+N2WlA1M4VC20dkIy+2SMlxKa2EX+i/Plb08O9gRJLioDCprk
EhMMomDpFkPq8eV3hqe4y7az+k3u074U5a67b+02iF4boz/m4piKYj4LhToIfiNsJoyTiq+k8e6b
uHWsaxNMJDAgMUkCwLZ3KcZjjGYnTJxm78pZubbAHP4hEPMU453ZDnUpT7F7b9lKr7FPCwyJG73x
EqzbEHBtjkkTdMHoxroW8h1odiwl+qUon4uxz1XOvq1gc67tMFlCIA105HzKdklsLZsZCi/5LnS1
n+Pn4M4H6b+gFKRZwPWJvLbIZAnpspT9QkB1KZgnuTKtKX1ty1MoPxqYn77vFSsl5WtbTLIwdVGS
yB2eOUZqDaYFlgR5Qxm4BTtKbOWlGDEnRzXiTIfX/TqfoJtlakA9Y6xZxXOE2dhpiqtANZRsB9iu
5hHXcDuHdt5KAIdj3/yeH8LDtEvPI0CVpzxLPIddPRIaGiGohZkYu2cctkinJugSEYkmiN+Kx95L
UNbWnAUkh4k1HMMT75iv7/aFRcZn+0Yb6rANDL+cLeHUPue7ZBMeFWdR0X9ebMmJXAMs4JALuv+Z
V+PLhV1mq6VeCTopWFq/az+6vLPH2BkiruA2bz8ZvxXjWiyl1CwQMofSEj6pBExuB4fQV73+0D82
XBDLagy4WBfjvaSQjH+mWXL5ayHYKVp2s7np+u397VtdmE7bdXiuqwqbqxXtMphlOWe7KCstkh9U
4t83QH8nexRQfNZNwCxhg5UsMc2wDAgJ8x30r+vBR91GnZ/rClLL27ni+MJKmisDLv3HGOP2cTbF
BYlbqvgSbsun0NUXKz7MeAtDT+6h4o1qr23epTnG5wlIXcYur0BYIBxJ85G2nIYt9ap7e8f4thBl
mNgYCwgF5F+l/iBrOdq2kjMCehY3m/vf6fYlcr11jIeng1AFJpqdviCGVq5N6Eh9kdNTOO1I0Ll9
XFgRXxiF5xyMkxttpauZPkc0hzetFIpxvS1+Vnixhm7slZ9S6BLAtz+pZPRfUyuiwXq9ZOZ9Vxq5
DlUWxfSJspkzX0o3Ssfxfo6HsIBpkiwL5t7i0R9jH7zwuO9+3P9sKx33q0Ww+JtaXsoFo2ygRXhr
nN7tfHWLWP8yWMJbcGiRzKPd8pieeG+81ZTowvfPR/Eyr9OCIIoScMeMu8zPHvPttA+P7WcCehzk
8oml/HXhma4THggmGRFQK+YsFFkwEH2ZB78QILMnHvSMEwnPO3Vz2tAwA80QXgzG+Ya7WNFCjFqu
hELww9miLkilApLfVIwy5nKCrLSrsJwLY8xx08qyrHrw8FFt5/cp+jqQ9GRCp0MeptqKptAv8/Rb
ilJz0nAefqsH/cIyc+bEoK9EJTCxkZhwB635PvWljbTllhxo1n1vO5nTJahxEdVjGPj1b6rJu2yR
+tj5AaKB58ceL2ded8g/62LH9KKhN5XaBFDHXOo96cCra6CHL6dOTCJvgDovJpCeANdzp7xwyJJ9
rSLIjU4VJ/VaPfEXP4N5XJlqMWPiNBj8efguTj9KHgPoWr5z4Thsn7MHP8+QSWq4C5vNUhwT/UNM
HE5Mob/xzqdj8S0CSI2iIQtAYe7GzyYl5HmidMEUtshL33injtWLaZW67Po0iXYqvoz8S1N3tfBQ
Rz/l2EnTH3LROc00WDOXT2z16rn4TszdXalVl3YhvlMqb8rIbkfQD4hfYmjD1svORHEA/DkScWac
jMEh2ckw33LtKMi/VNGPeQyTK+iJq3DARrfeMIuujZX5TNQc7PIH2Vm+YER4i3vwONm6VwG6tyHb
2aflOqqx/cA9QKvZhi6D7g9dFE1l6axUULDLYIRcgNkboRpmbsbj5Nd2ftScxh1cJbeV/bxP+DIt
q5HiwjDzfq/S2gyA44sxNYWI5CwYDyn2A/RNoy3A1VvCCYCrJ+jCHD3BF3G+RpHKSPJq8qtg13Xb
aXomIw8KwbPBeJeeKFnXC0uwLaAWgG7ibvAp6QQWplr1h7gjh2ayTF/kpBs8s8wlGWjqoioFkO95
970Vj1AtsQQeleJ6kn2xf8zVRaQ2U+uaBNthMx0gGI1m+vxYfwyujCw7/xe9RByNC3PsfRUJhtZX
AsTzvO7czJhQr+pc9Ted9g4dLh6MFqTY4If8wgDTC0BvMHztHmItpuKSF0AIBOlLpsvvAgZuFsm0
M6WaLLAQugkkIMwytjIz/1EN2nGp2h/3I/BacMKLifJ6gjLs5lWWLcI8GKOGzgMRnTLBdJYcHqeo
tea5tMuwOEYVV9R5xSYg3KDyQFYHWCObSC56TvRGRtCXPOE0nbIzWV/vlXYKGS+n/do7tHaQ7Eyf
m8OubPmVaWbLuyARZcyIYWzHM3YF+NiGHZjZgFmnM4wV53ZbuaCB2QF6E2VoGch1xlifamommGXr
V/qbKpRWJnNebStXGuVLBQQJwGRTlNhx8V5SE+g1R+N5zpUiCs3n+EDRhKbDy4pvkzlQyoBSCzM8
Jsi5WabnKRzyQF6M0k+lr0R40FtQr6VWM34XRr+vXrSRk4XfBphre0xSB3FrUc8CIdrF6j4qDEvt
v/dIre57/wpdz5UVltMZNHNFvbQVtHe84AicslxawyEFSQmNoJKfHuRd8SCMDmqUKCtRbfr7P2B1
lWDUgnasJIIgjXGRDuo7GIzJSj/vlPprmYqfSYlpsiQLl7f7llaCKcDSmB4Bz4smgyCQ2VC9KgIh
lfMc8pFWqTv03RH4YeLomUNVc8IXHirw1v2pQQrRU2QdiSQTvUtAXzDuGRnbWtsX4/uocYbKbvfu
+s9nwnWlGHGiaABXZvB5PbGa3K8IL0ivLgKNCx0APAlTmEzbNKskSGVV4rjtGidSSntYePXMNQsg
yFBl8cxayhZQlYUoYdCF2a7sv+faYVY5Lrb25+MTgKuAwo1uxobUUZ/R+lXz3di2D2rfYmCn15/v
O9fap8AcHOUmJWi6sbxTepjNhdI0oA/L7CaurKn0Yt74zwo4EVXDCyOMA2sR4uBiotS9iBbQbmh6
UVI4dBEcc3JNzakPoY0sxBF4BEZrO3hhmC2tGGlbBIlWoaWtfI5Aocy19/fbp8O3cNRNDPuyw4uz
ZjQhqOVp9U1ye3WySat/1yYeZ+HaV6KzxBIqTRIFr17nG0EFSKUWadEOhFKD/lo19hTzbqTbDBuZ
zB8b7Ns4ICMJ4zQI/dqlsvaU+EV3KdqZ9np7LgPR6pKQuBCA6UDoyqYSUiVkcWYuoF4wEnsGhaUm
/14KHhhkNXaipAymBRNpEua2rneuUPKIqJFpntkP8xzUeaUt+ROUjrvnsrB4wN81hzPgB5jIRPca
N/u1uXyojKHR6hzjsp1TNJmtF5ygcPsCU0EjDBZcUcNYuSYxsTlVMqlW4iTfSWZtyUg79QGcVNBM
VkZbJR/33Xt1+y6tMZE67+cmVEVUDuOhaNyFVIXVtengpouGAxwHkgVtvtZNjPEUtEPomAtARGOf
g84tl145P4ZG7OusG1T2kiYDfanqwEEyV24VmsrcKi1+zBiX1qS9SlrhFKX8LAhh6GT6lwXka1ZU
Ky9aH3DyjZXSEeXRB4mmCjAkumXUny9ehF2mtlEgT6C16Oz6t7JT0Kir9nVmzx+TO3iwb99f7sqH
VlFnBCcaYgtKjYznRvM00lqVsVWN46JBbzGMrMXc93FvxVPLWx7dO3Zv6ZA3BnkwJQdg5vXyGkLi
eOn7Yhcd0od0G+6a7XxSPcofbfo1L9ZwrN3Mt9QY+W4h7AySqcqPKIx2Jx+j5w7JPHCfnBi9cibV
i6WxZ1LL9QAtEjkCsUDiCoFi1dXX+5/q/C3u7B5LXw60bDKUOjgFlhcF9GK+uSm9Zt9jundLNpIz
b83K4tGS8JbFVETQITcQsbEsUXleujdB5DR7VgL01bYx/gcBhF7H6cdQY+bqjWdqr1Pyydk3Wmu4
2jedjhqCEAb1dPBkqIzXpXma60pU6n74PrqCVTjJxviK8JJ/UKhJ+IG3naf+THhH62brrs2yiLpU
gHoRujqBP0cYmY8ec+6Yy4oFPLuRVJ2h9hhyvD5OMjjNxJR2yjpHtzBOYI3SRngA6y5Y2dFu2dXx
BunI/d28+WA6Hgi46/A2R4RCI/XaJspj+E91Kfhq7beAF0tbcPrdN3H7vWCC0lqg2oKKA4suLpNG
jMJBg6AaaXdVonsANyWzWyWT878ZogHkItpWRC0mMmThLkdJETwDC1BgRWyVvJG0tQWBBpFQ8nzg
MFhp4KUBlVAY16YfD5qjIv/VwsKSmsqayY/7K7ot3+Lz0MEj+mlo/ZRxCRLWRZKp0rCRnlAbKl2y
NZ3enkFyNbxq75lTH/Xn9kNVNuHr7NSb5Fu44VU1b73SxDMClyelqIOcD/3vF7tahHplTi2AbHki
Wbn+Vnbb+4u8LWtgkRruSQUk9khUdSZfqJZWleslhjZv1oaWHC+PQv8+6KOdjplf1+FPQAjcsDC2
EF/wMnnmXCxrR0BHX45S1ukAEDILlKVmIIEKt8GIr2z+INqPSuYcgZtrGSs0EaoIMTU6jsGEXSLn
TSRLQeBDBG0T63aWHqcGEonlsWxe7u/mmnNemmJWk9chicQxEnyiplvk0dtSLo6NLIBJrtjcN0Vj
w3UgxqoMWslEqgzILGMqretY6XQgVyvthxk+9JjBJIAzjpBREVJHFR5E9ct9i7epJQqoGDqkTJY4
DFDDuXbGutGTPI1oLHGVnYT3RocxXs2irw3d503Urny1K2N0qy88fw6lPjXUIdxVi2gT+dUQMV8p
TpZCXhue7NJtqkhLw+B3w3MQuCo8Dq+NRVKklsgXIfT3qX5SyLEAQhb9G0XNZm564oGB19Z2aY6J
+0ONwbi2QJu4BgxYbv1F+j6mBc73j+bvMU7XS2ODWAIV14zIsGXWDtnFzwIeVAFAY11jaafgtLj0
43Ec5abTSG1KsigSCWf7hoWyK6JyafU6gpxhvIUml0c1x5UNAXsdj1JzdSvxSMRIO8jBMBZ7/eW0
YCoDtUWjMc5egu5U9W+jYivKPiXO/UXR88ScNwnMu/8xRH/IhT/GQ5dAIgOGcM1agZlZcevdt7B6
vi5NMF5YatGECmVBcTMVnTCknEqq20U2bdNGLu/lCwKHtTVp9AGB2rl482AZQK+AHh0IS4pg1tGK
7BClRqDhBUsymqg7VqRFVheP0L0OihLcQUU8v6s6KvtOKo1ya6vmEm/nolPfo6yX36si6wpPygSV
2NOi5qO1hLmMq7km3WsQiWCtGQTDTDA1PE2bvJyHZ1GIMU8SZuiwWyUmkJ4ms2s25QIVSnuYB+13
XMmyr5RLH1nKoJeK1RQk2qUo5UEbMItfo2IICge1WBUvWBRDMktaSLhYi14AZyEmcYA3SphNIKoo
+vhhRJ5yksyu8ruijSI7zZvuR7JU0SkSBrz+0UFKRzvpwto3awEa0mIzetVEyIfUZM1xCCKM92tD
RBKgEeL4rRim9MWcNP1pkSVp21VV+CkmCV5JXVq4attHCyhRE8DwZjyftuEQdXsip/qekLY+Qaej
h6ToXGiPXa+Jp1o3MWGT65UjxMI8Wrmy5B9LjO9nIz2FckibmOoxN3LDirXA9A2pbXVIM4v4jXLf
buWh6HZj1JADqhmZJ4VJ0jhj14EccAKJUGuBdaU0oZGt9JsonNptF5Ix9zR9TI5VC+M24J7Ap0OB
V5y+N2aWQwE3V30ZswuxO+L5Um1wmetvc5oUvxRV0Mxt18+Sk1Xz4ghC0BG7MUKl2Ba1gGaMGWQl
/v0SBPsEwHh0SfWwFSyitHLmKqCPBT3OrH8Tg0zc1aKYiUdJiSXZLjVJO8LFJq/oJbBJQahshhL6
rE6zlSaZiIyvLhTRagNQwSoRZI3SeBpcI4H3WGKLGWdw7+TGRpZL/VQPPVQWagk4Qrcwhv4ASpFQ
tLW8Hl8kQYK3N1IF5VC9GMgukDoztvqgqJ7NBjMGiW7WG6EGjZBFxLbblCapj92kKB96V7Y70lXm
Vy1SOXCTc3nwJtqgfgzac7B1iKzIaKcESa6LiKDS5GaH8IE+SKi8Froypp0eoV+9i75ToDpFb/Cq
5DTOMMZlVE3ozD9RDfQTrkNdJnStVmiL4ENIEkNfQR/ZZSpELlEkSCMny1usK5hQNCZeMF+7h1Hx
g2QaOLdANMM+woJ0NhRDkE0/Okg7YydvdbzAFOs80rSFRtXfx3SYA6M60k/QKbBUeQrGLsncYKFN
MVhF9lsPOfngyu0EXJtmQG0O5Ak3BDYZkOrjYsqCX0nvUX6out+B9iMjdpYvnKfkbR4PgIMKoit0
J5Hlgl36+qMJUAMy9CkPd1OoWLpmVUprmXCYBSMaHyHwF61kk8HruPTjNzkvNQxRPaqBRUAPwXpL
kA+zTlXiWzf/TqXpA6cD7MeqHQ2ykpKVPNV7fFDeZckzyySjCZV51MAGtAOub94pO+0b+a3YohW6
4a85xP0ELXTyyh/Lv7kzmeUyCUc+jEMSV1huERxF/UWcOAu7eRDhz8cjRVMQ10B9cTPAlWBASRwV
wS9BdhnUOH6j1XHJUuib5+qIYx4dgQUPInAAYY6Kea3X+qSryozR9HFHmbyEBxS/W0AB6k34IhyW
E095cWVVsKejNQ/EONhEmNRmyIyJTKC+9tXOtArzaTFaYPo3f5tAnVf1xwqTV+d1o0Vy3gV+8zH+
hvwFdUUrMmwkuQ4G0Thf6uZwX1tj+9lErQIyLBION9jC6+rZ6IEKigEmGd2oN3jne8XvQC2EHI0W
JcSbLsI8xomcxXng90DmBl6xUbG4LaX5Hx3JKSY7PvFgCLcJKV3hhU3mq4UImV0GZAC8pPBTgD0l
v3PxYsF4FH/+fOVAowIgoz+PhxgiGBNHIq0xisZINb9XCwd8FN7cVy1ADxpU6xUe2fva0rCTBMgY
lD5w1THhI5PbMUygXX9W7zFBZRBDC1R3dc/A7FC9ve+YK95/ZYyJGQk0P9E8nwU/zsLNOL7m8nOp
af/CQ66sUH+9eKEIc6oISqpGm1T8aqjgoIL8y7HZBo0rKBszwimg1Ky8O5S7k4yT4LtNY1bl2nni
VMGsGfjYMQBK+d/zk/Z8fydvG9MIWFC0QkuH8kDfgjiGRNbFNqPfTYrs6DHeQnLgaDy2X5FB+v3j
8FZ4vOf6bVpyNmqA/85AXgKG2Oudxdcz4rClS9wNB30bf0PLrNjnh9np7K62SvL3uHjGIhPJ9C6F
nnaDeEnG8aAukGZWzE/OVq7EL2zlf1bFcnhnidGC2wuvP8UD0h/kGs1+2EdfKNc8xfxFnrnV3OLI
c5iVwwCFaxGKKOdRVZbHF+1GyJOrkNKW0T4yX2vhVEi8i2DleruywcSSBINyXTO1zYYOypUPrVWH
duSkdu53D4ti8VPmleh8ZZAJJ0Mham0iGVhULttpHdglb6yTfnHmxr6ywMQQvBGqTJohgaEGaEQA
PQX1n3i0jG62pexpBpNG8LelWWT/ElBFSOwAyUFWfu31XTcYvREgw5rBmhqke10Ax6PGuUTXDjSs
oG0KnhyRQFD12ooQYkJDpvPjOZBfKK2LTu+1EAbYtJk9uQL6CGeWW4UTSFacH0Ef2orImNEVYV8a
oTouIqoA4S5RKJrpW1W7sRJDocfuMPPNOWnSyrej9UWU2QnVsGLccQzMaVLGBMb80RUhFAXKZ+C/
/wEP8lKt1ZWhkm7oMhQk0X6/3tA2TUhXN5gm69TBLUZPhRZYrNit8UMd/v5eQyr3xxQ9hhc3jp4C
dJYuqEHX5c9wtrPy0Ux5tUQaW1m/v7TB7N3Q6WY2p7BBh//SnfmcP5/5xoEJMZ/EnCYjFiWAFgqL
2xO8DSNomYG+EphdQF5u9HqyYAoRRgoNiEUIOriFM31pturRgCQVZnD3PBDf7RGHXCveorjdEB9v
kC8g9A2GtqmLDTDRPmZ4QC3W+43H5TG79RBUMTW8SjF3JeHrMR6SV4LUkgR2Rrs5QD9iUx5Td9gn
G8EFMuUxtHOn0iCGzqsr3E4T4/qU0c+CwCpBF4GVXydKLCfTgi5u5BvfynfliU5Pw1ExMy0+AUlE
lSn5xPErGQrMQoOLtvGA9DkTSly4abpUc0JAfOqDAugb5UbADPMvEaxqbvJv2IvpIi+sMQGtUWRM
qyoTHiFN8YqZm1c9UCNrEibOybi9cq7t0K98uSoMCEJ8YQau1KgsM0fRivvmuI1b1yaYvKfuuhxj
2Ng44inQd1+2wQYyjKg60Uo+T9v93Im4PumwBuQ2MLOAf6GEcb0gWcu0oVWhwCB5VPcm90QPhW/Q
w/IebrcZyLUh5gtVRoXSp04CP9f3YuVJkhMPm/sh//aIwQQY0mSCyghOMhMZU1QIhzlQ4emdLcZv
ouxPWWtJw3ubW/ctrR4qBXU6yGiD1Bf1n+ttQ/1UD7UOfjBsGnBPfaAxtxPsTxTufcPq/dInDtny
YsjaFl4aZUJIJUQY4DDFwM8khwxPaeyU5Y6zsNvoC+J91EEgY6ZDVIAdYtfLtjXl+hymhFPjNyfw
LZ6LgdP3zgOfns2xt3agFHSi8fSEBCKEXa83MqqBIljghGC5zl6j1pHAoYK6uycCll6/ds//gugc
oQL1ENQgaUxEDfLaInosY58k2MXKPIr9Q9Q9c9lA1hzx0gSzqKbP5KpQJMUfi8dFPfQ12ozNNipd
qExxPHFl/1CqloGjVMAtfYOsXeqlEzUCJEFWVS9V0r92ypf7n2jF6/CH48ICWBPvFoOJEIAwjlGd
tBrGaF8qstip9JzwEE5n1CwThq6MMNFBImMwSznOUwtUbbcpPoWt/Fr43WNto5z6Sk7Ffppt4UgT
D7IVXu8vcW0TL5fIRPU+mltzUFCXkAcJvELhpul4M0E8E0xUH5cSAzQGwh9aSoEd1pjICMJodu4v
5DaZQdhD0oR2EErfQJZc+3adx4qSmhWIN5G3QcIczL2UtJEXy2+BfDiwAMPTqiLmBgBPvrbTJnIL
FQuAEsrfwZP2G4A0R3uUTuNmji3KShnzh+RvU9Jrk8zShLZUskVG8bRxFjC4F072WAA+mIN7Ftqv
p+whoMQGG1Bi/eWcDuY6oAUC94AkBzEACLpeKw0VeTrmnVcSQO8MDaL0EKLj6dqeh3MvTwBjhm0l
VLlsFDrIIL0B7EHKe7ERwa4LbHluBY+GjwF2Wt6hWjXStvD0x2YXb7LaUv2ac9xvjiL7Q5hvK2Rd
LEdaBto3P3+m4wfDgVL9zC4I2jaGUzszuHdz0P1IID/kFipuyj5n81D3xsAQgg7863q7p6KaCh2N
VE+1iD0c4r35We/AGPhW+ppiN6iQ3D8ybHhj7TEHU9O7SCmCuvOKJCy+5voYfgQ6qRyJoKt93xQb
A6gpDGBSJiNMw+B6vV5aMeedHgZN5wU1cEPSYC9lxzGxtppLE8wpAfH/PAWdidVg2noYptwWgqSw
xiHlJQr0x176K4YbAbqCIhTAm/g/rKJmBOheHCrNvKeyQFQjh+q4goDOyV+44YZFtDO22KKZooZi
QhLYUrz6ofcMP8cMYGNX/Fcau39nS5jZVDG8KQEByHhfJ1Z6Ssp02XfO6CrQnKSUsJj18SDIY5df
oRKBCHPfK26CKbV5hqKi7mNgfI1JWwNDS0YtjZd96/auZBcOrO5pE4VqGECnx+ERFa0tEtS+qC6h
CETvi2s/XGLUrwozzrepmTkL+TnKvwqkzPeXxV5FdFWXRpgbfYpJPwDfteCbhdt/ZGv+m6vohh/s
bAffS1EwloP+HbMYfWpSlGOwe/E7lFAPFagkz/dR+Kbby28I2dhA9WzVpxERa94GNo/bfXUzL+wz
6ywHaHDo0bTsQ0XLISUyBhroRoI8WYYvnTZknNvoJj6e16uJFKEqUXAl46FDHJmSoDf5tv09xFa8
rT0ImXzJMit6oPuLCQheI2X1S15YZC5AIS6hB6PiS2YAlrXH2Mt9WqrmAdg4ZthDPqRaPM2kWvaJ
Tx3G8MeNAjKVfxVMEHv/3wbqTBTOCoVUyQyHmXeUDTn1aqc/lJt/Mf7OfCqdCcbTImaossISFekt
fubugHF7CL981Kf/D9aYMJJEklqlkOPYU+Z6AgJCSv7QWRDCctITdxfXwv/lLtK77qIQUhR5Pmnl
/7UGLjI72oTevJHddMMjJF93DJTnoECIvyTG/1RUDSBGUVDH6HxxTwWwej/lAyjZ6/mfz/UfO2xr
OVQbVepnsux7e3CqV0xKgzAAqYdu1xhtL1wJZbJF5lzYNwUY1irjjk1lltJMRro6yQZL6q4CcfE/
raD7Afk2UuKdDdwyhjYAOsffjIN0Ua6IDTr1qFmAIBm6ehHumOw13ao/Iie2tZMMSkPJGhQr3HSe
8MirNd3sL2OfcZk8CwwljeLOj2RAEitXKb/eX+FtbKQW0DNBgqUQjIAynjJqU4+oiRUmaNaPz5Sf
crCNk+Cd5TF93oJW7ckUxK+qaKMAPnJ9CCahyKcxKjqf7AB+rKAmorrq0XySNp2NwsUbj5Pk5iRg
fZf2mLtOU2dTqJKkw/OufKAq5ijW7aQtLz+4qd0iJ0BSB+YaqEdBe4NtncRBMWKHsS7Y+a5jWand
uMmD6FJqYS5Zzk12B2soTWNeUBRFJMdsBj7X0ySCMgdfjUo40VUJnrLNbN6oO72Kr1LWa0Nn/reL
mKU3EG/Kkfx4hdnJLuatsscRCkb2EuqNhSe5yAMUrnk8ZsWRaAEsCp5g5sRNsTroZld2/vRZHarB
ql7pS0qHmELWgrsr2/6Lujv9dpc2GZ9ss6A3lgY2Z2D56CmnQHDDCizJ+S8KAeyrnLHGyo8CECrP
Y44tpfny5EMBCtlrbqsuzV81oMEM8A7hpcqFB6wdhYtlshD0Li+DqIb2tkfbNulTt6VJScOXbqOf
6MZnAAkDzQk0dyGKdH3Eh0Fesi6rgNdyGxxzukhaoNSP6WCJEIURft6PYWdOnHsGmdNQyGYsGBFe
cIjSuMZbyFLUwI+IL9IufM8faBuutJt994WAL5WSzi92uzG9z9gb7Oa7/BYBJTQ/3/9R7MEx6DAW
Hq6Qo8I/8D9mE9R6nDKzMv3F2A7i90LyJFR4Yud/ssKeltkEoKUVRWTy5c843/cArRnB1/DLfSus
x57Xgm4HWgVgCQDBxvVampjI5hQlpq+k2QPO7rGIMLtbga4VmtqpWNsiyErum6Qp+eUnZU0yV3yS
F2AgEmPTD6Z00xXA3E/lJggexnq281Dy7lu7id6sOSbtDIZyjua+MP+vTDz1GANCJmfRXu5Uzapr
XGwncz4UXRQMdWnAv1WDnbj7GKV3oU+stuLsIc8O44LtjPaBPMEFsxAkQI1mR22306LB0suGY2rd
Qwzo8IKbAMA/Zv/QKpXTxsCSCCZauh9RvI/jxloi055mwaq0R873oj/91j3+2GO2MGj1BfT3GK4k
UfYIbONnMsaPg/FDDE1L0DS3SRZitZg2gBKJ1+UGsfQl8aZFOdWB+v3+j1nf5j+/hdlmoYS8uYxq
uK+gtxmN74HwVFWoO3KqR+dX+b01M5mMGo6aXBGo0sz1T9Aj+F2liVYXDq8IP7UVqyUQQ5ldJ6D9
juNvcGinSmrwJ5RPfa77ymw6tVp19hBO31FS26ik9MoZk3HQGQCrgmJFXexO0vCsh9CWuL9FN+CZ
f87Xnz2ie3iRRkx5BMWrHK44fQZH1BygPli/pXYbOpNdPCTbaAfKw/9D2pc0u40zQf4iRnBfrlxF
SU9v33xh2M82933nr5+EHPOZgjhCd8+hT+54JYCFQqEqK5P14Np0Elw/qBFhQgCOeWmUA4X9PMcw
WiVHaIUV2vH2qjY//Orvk/v2YlGJUkcJgkYWp4di0PxGnAEor80lZ50vumJy3r+/pq4isB7kAXSP
oFyoRH7O51CDiO1eE3f/YUVoamPEFoAj3N2XK+p7oZtHFVG3VzoX6O7QXOb8Poj6z7BlvQQ2I/zK
FuUSY9CL+WjgCAfdYkIzVyt3fIAD1D/JLLz15u6tTJGfsv5QvWEUC4dljULrtPlPpQvfgjJkbN5V
F+D8kTSojqH5AWw8nff0Orfw8wx/k+8Ge7GlXfpLlMzkvfySoXVNRgwqKzgptjFY+H+eWC8d4ToI
6+euC25jjNrC6S+XySHe8XGR6fssRw8CHy8vHoK22/E8cBcVVOHD3MojH1hKU1QflvaodYulTXsj
Cqy4U01pBgaxbq3bPnVVq9UFDDOTKiN6yNiZMy5gtfuZqgkJZMOgCu+ET8VnjXSe//yzH1C0wLA6
qyp2NZREW6S+Nzf10IPKYTHxF7f9ng3gbxv8s7iEnfrxz+r7fCTii2Qmifk0I7t8Eaap5VJRp+on
pFE9jHf2YPen1usOI5JNSHXsM49FN3HmwqWsgSoSojbQuxavuWM0PkOJIm5mh/dmawbyK8YzYrxL
IAdjp7vMzj3eL4+CM/3ST51FmlDRo8iEdpDr9vpXAOgsAa8FEiEqW1vSOMM31gSH23XoehV2/q15
j/chcDEASqXMiYZrV4fmOrjXFDRMIbFzBblo+BxzyJIgOpEvuCJRRDn2KUZqoK9jE3DWfKz26LaB
+Islg3dVwIBzXZimUg9pSZakGUiOAaIgyF22ZmIDmil4pR/tGovfsTQvmRapBCPrgx5IpAjB/wvz
BZqb70vLcPqvWbJQXvD0k8GIZEyL1D3ANZymTVOpOnWE8d7eGzqz2YESFzvLu6El7lgdxesE/Lyr
YNKCKyNW0DzMej3kQKPVs6PcCyholF7rzmcE1z8iWb26EChr1PpyKRMjCETOTmOnJ6DKX+IT6Qpw
Tnxse4vb6we2LNn2EjXgaoG0wquYBhUqSTcaUwfHwZii5BJNwdgrDoTXtDuhNGszwi45c1dncmWO
jkNVmI18M4rO4MZg0Z4OvVt9P4uYM0WWrlQAzmdiZYvKhCqt52teJPPZpal78wncDmh8TwfNEb8A
kd6lLxivc8J75mHcCLZkEgdVdYh3yQAzXl55CaD7S5TiQ2LY6EgGqSJbObUfItgQOOYI/3awXVmj
trTnopBfMKDpyF7ysAAeLTq6RyZeEzd+bV1QEAORCr00FzPcAINjhuWBBf664no5bzUwRRDOwkML
q75ccSTOajx2surkGCd8FD5F70xv5EZu4/9R+BlCE9if7+OxwOduLPYMwRWS789vwOimIkIMATiP
y9+QabVkJHgE4kZPT6C5jyEMgmvnC9x3ue2Mx9zmD5HJQhxtXes6GfaV0MQDqySt5TKD95krE15w
Rqt8k3pTMCCUkEOrQ+xsiFWhmNOWJrb/ZfmmvrNvduLE9IFam6dWvXB8oqohfE32FLeAqrjkIeD/
a3AFugwgXNF1GXCHM8LvcnOLJcunuFZUv0VTKnan/mekM6fKyG+9WAsSVPC/4eshV4Q3URWdmTfA
Ht1UkqM9d6gHuOiIHod9kVgTxJKSHXIyxQp/3I5ILJtUktCHmGNveODVDCUFyYDZDMzZ4qs8hFoW
lQGP05gLs2ZAgvftfG0BBV9+TGBzJqIP/Xupmf9lSSB4kkjio9Fz2a2SqVkdqLOTqSAFwnx+/PO2
gevjTlaExoxA6CwxAkuFnFzMakGuQ8mpHf1xiewAs+bQGj1pu+FQgRafAPyBHnsgsadECyq0/zWj
HobCL34CFdz7aZilBVJwyKbl35Id7sHIbckEVgU+OuZM/9Upu7SmUp4p1BP40/IWgOSAN74PU3XQ
u6y2jEZKfJ0fUkcOyw8OpLB2WOesstJVXkAZp1xU1cK0m2ssVUI/OH/q7kvAyQZLQJMvtAqHCBSy
ZvZYJimXjTMp5JZG1P16nqzEcAWQgUgTw0+v6y/nhYEcDDEb7y2awG2AmCwnQ9HRmdzKV+zJRVd4
FwPqKD2NLm/LO/7AWth1EnlpU6e+pNornFw3seSAXU37AHLmcTk078tpdmdbem0xBsOiqdtcJvDJ
kgR0NOaX6Bew0oPYbcALGOIyE67l9pV7Un/qx8YpfQWzwGDXUPzg1+0jen0bYp2ABQEAhRIDyISo
dVa9XnKznJFnP8E/Va6qA7UgPvD32RuRtoFsFkZwdOboJTn6dAwHulhSYRw4cI16iFQJEXqJAI+t
qxisCa3djLOX5DxUPSU3EgCZ43lGxYtlkroCQf/Sqqk8qBhBcxPpZxD+hm6om0VgYq9OrAx262Sg
h4L3HWoHIkBzlxdhMs4zFDXx7An055J7qsXfVfzG+HZbFwYpVxNWCEOAoUsbcyFWgWAUmr98BYr5
ZxI/tiCu0EKS0hExsMUqe2376Mok9dm60oj5MhADf7kPHgMC9EKzIbcMq/5Ivrd+5oSuxIprW1fv
epnUVmbjIGRRNZHUpf7en1AWsISTagKeZ5O++8w+/FevD3IoVqskH3dV9EFLXpn6sSMWyxPIebwe
6TEaqrgzmOUe8pGuDsLKFpUSJ0asFlwwzHjpYN6UKMqCDfOLgHjKe3bvfeuCIqzpGkbfUH6gMVdh
LlRlvpxX1vlA96KlSEBkrMGV/4ef6Ojvo1WEKWvKT0ACJeZGjHRTxEwTuXgTG9Ije9WvbeChzPSr
eP33z6nzV/trk/KTJKuMtFvw7tfAT7LDu/+QWhgjvCfscqHLuYzTt/XhCEsJOl6QqbjqkfZpC13L
UlSdNMdDitAeK6cAI2j7yYnQ52f1AzZvpLU9yinzVI+lkZewvPv0CbLMeLM0Tg25jxp1MYjHvP9/
ro9yTB18dlKvDiKKc/F34ADB1pf8kIA/+Udo/y3HXK+OegtHUT61cq+peB6NDnmdapoZ3tUf0tP8
QBhuJkIPa6L9fhTBacXMvcmfp0/h2jyVqQbtxAHSgcWSMm/aAtqDMAPkY20bnvEoIUvtPOOz3yk2
Y5c3DIOBBsPRMij8SPX9MtRwIFfjwNmmOuikAsI3vxqnIkWBjJtM7RHFFat5bd+zX+rTwgqrG0Hu
wjK1ZKk0xipLeRE7zlvxrngmeG7jkShlCQxbGxEcoykYCpV1DJldMUCJNV8ZGHVACwOZ97LcRcKO
sY0bh5EguPGwxuA36FWpNF+LUk7WhmQ5L4YUNfpXgoUk+MTsG/MoEtenvAXTCuSFC+Fq3rjmix04
A1w7gT/pkonLyc2W0WzT1M6Gzmll0Zf4BZMjhlNIo1nE2anvWrMQAe0uF1OfQWjWJAwagStmKjx0
Ln4TFR6GWUnjQW953FkNuIZyLwVkHjkA+Nd76/Zus5ZPRQZBb8VCnBsMi2ujw4ei1TWBvUyWGv7b
YbfzoqQzSh54nI1rRFHqKjd0v23eutgvCxZgi6S3V19yZYC6M6p2GrmpwYMNzZYjAa0LnrZvvMJj
lb629gxq0jgEyAUBHaTOeTcgb5ICGIqT9zA9hLrfGx5TVPcK8kk2bG2GOtRjH7SAVYOWoOkRRzFR
5BHNCgJC023BGxxEsztSUBB3DdKZf6DNuZGTotOL6gzANujE0u8JRcw6fcolEkh1L3/SwJivOBOK
782JN3NXZ6HjN/JsotGC4VUMdgK1Re0ryFuWLlKFBfbE32pmYqLncdh9pcc0t5a35U58N2wW98N1
MZzA+1ZGqV0WMII5zQ3OWpt75OoPHcMxDKiTS3tQiH4LnNvn7boJiQSD0LwClCYg1acLXgrETZVJ
wGM08nuHEOdGbvCyeKpZ+8Cd2gBVPN22uLGrFwapUsIUpRX0yEEHIclf84Sx+qNqeLdNbFz4FyZI
RF/l2FI8a60QI2IT9toWAzeYeUc/iBWrN66eCzNUIprlzdwYGBL3ORAZSfwn3zOQLRsH+8IAFUHC
MY/0rsIDOlcDK5cWM5+l+1KFvEFSMeLudafi7AcYwIQrGKpK95nCQlaratZ1X7jPfOTWjrQLHtrH
CC+i/FhAPXj4FRzYj4atIgHW+NcudbeowG0EYY86XnYEJbWV7yrguZFdT1b6ou2TnXiI7XbHUtXe
3tm/VqlrpiCIZS4PDb8z9qH0SATQp/daZG3qRsRSkcWTrpaG+Xd6aEOuExlIR+ADg9ScPghXRuSq
dpphJr32CxCQsKAOJCRRd86FQcol5YmXZ1DrS76uBNY4PU6c6iEpgq77HKj27VN2pvy7ZYxyz6Fq
eIweL7zTB054Qm3ZyT7hNTaPB4Rul5mVgrmgdk8ZmVMxE5NUCcFPS84ioN+sqsjW/YS1E2wt0arh
aSgQZzRZGhvwpPa3use0xWPuRT+aQ/I83tUWmTVV0QR5ye0gN5cHfhectJfbG7KVJ138Aiq0GWVW
aAva4E5xbL+TgvD8sFhQIfmIHFa1ZNOBV4ulQpyWi33bqziuovCiLMciFk0x340szuzNYE10vVGy
IPhWyp8MsZbaXkwB/9TG+nsVx7wpRLrcmzlINF8Z27fpvCtjlD+Nsh50Uontk732jbBIJfZgJvfy
Q+hlZv5SurEt56Z4YI4obDxXYBaEEYRBWwc6mbovDD3CKG21OHPgVBjjKj3drhpgU9Sd4bMe95uX
E14RyPBhCj3vS2N8xidg6UYrJsNoGuiQHNItY/N7bJVJsKi/dqjdzLKxNFSMcJ2fLcOxeRm9aScD
VtjHpoTHX35v2Mwn52bAWxmlonklpFrWl4HkB82x5j/kQTzGSm1rjearqea00KbQHb4YXpBvHRUu
BO0Ni7Zg+0ZZ/QYqtielNsqziN5T7TTHDmX9yi0iM7JHHEYU9lBkJ4tnJQPXIDf0XyGqgIINJvt5
gx4IUXFTN5qEzmEKNnR7tMAyLn3ET2TyHusEFXhnpsdFt7o3mUz0PGcWy7M2csfLn0DljkoJ2T08
K8nKR9zgYCk78D4Rk8sgxsl6eF+RDOjUgul3sSymQODg1IiPAd6BgmSpewh2e/UrSGXs5WA8dSBo
Qid13zzOH4S7MgbGihX2r4/TxZrPn2WV62VCPI5krtyv9XEs96I6hKrVqUridKBVGixpiZufGgZr
ZxNEBOKPRhlZn34jd8JvwNMLdzwZZNepfV/UZAmrkZP8RfhZoMwkim4v2l2Y7Ay0zPqosssYku2F
B4ZUSBa/5P3zUvJuWU7fpDQ31WL51wnw5Q+iPk2x6DG/pHjb8nvJVXYgq8PTE4rp/u2ITdZ1mQBc
mKEp+KKZkxXMHOp+Y8jWoExm2t5X+bNe7CCaaQ/G221z2/5NZrMxDK6i5UtdemoiB5I6AuKRHaMH
Qu6TW9MjUa2CxhgTUHI1THn2b0UAkxsg2BA0pQJ1C/YaiU8kkEzVAfTmP+UUMgJPQfogTd/AEJxj
vENjiWduL3FllIraozCVmVwIM55jlV/vp12AYaQAdHVkFIcZrsmGXX3AlTUqXJfgG4+WBXgVHtL2
qiXsuBPJvAVreIr2rML95kldGaPiMrisI1UM0R84j96CT2Z0CUyEdRqvUxY4JSrneLcDbwzk5+X9
GnPdqKCcDcrj8M6AIFz92Kes0s6m469sUI5Y5kAljN0ZJidAbmyC3HqLOQFbcRpH9TGRF6MtXoGA
L/zBBD1uf7O/66PcsqsTQAEyVEFGTBbXTyO4MgaTMH/PLxD23DGOHPG3aw/5a43yR8yqgv0e/VPU
QGZnQVxXOTO2enRaQmt65ZAdtaxqI+sD0k4ZzFFbQ3YSp3xx51OKHmBqpUfZ7pz5SIAckcd6Nm1k
7pdOQ/nmok1lDRAO0MJ7db/Y6T58VfBEA5HiPRM2Qv7W1ZbiSUgGLwhTPBWcl8XoFy1Gn1O9E08A
aJ0U8HKTOU7Nw4PtzCnaH1gdrM1N/WuURo/MlQS0iIhTEYH/cnGl4gT5zv/iKysb1MmbpEAo+l4i
vjKBBTazIbkBuQmccjQ4bN5jY2I2qlf4biuT1EEMjViM1GCZneDbYIuWZENCF82G2OoczkOYZg8Y
bx6/lUXq+ImzUi0SAbsBVW7pv8mcdrEj79vy8z+VPC/XRx2/IBTCupawvtYhjIq1B1kGA80HIsYk
7urO/LcMpudLz8DMOwqtMmaoqQ3tVIlLognLI/PT6HMic8DEO7uJe/1QIAv7a4faRr5pp6IMcOAm
dzjyDrjbbZBX7wGUdEAW9Ut1GL657f9/7VEbOZSTJJY9brrJRWpstZb0g3TDQ9DhVyew/1gYuOLM
20a3LjyQOqJnJOJxCcn6y5soxJNATDQEMkJC8ocN9p+QkJCfTseTtRnqk8X1MhYJhxHDWouKl7aY
sl8JBzDo7cVsZiZrM9QXS+u2aXINYILWAYoZ2nEDtAtIuBJ34T1LO+4aUUwIu1Z7R30vbVSyeUQi
jVoA6dn2gPRKX+mpJFkK+IxqOzoNb+RVATEdfwH8nl1Q2rrk8ZBDUxFJPekQXX4+TszykJ840LMG
7xKAPJo1FrYR74Z8z+Y73/6If40R/109YxZIl0YR8lu/b0ygGkAWFSTmVw+sf38sHN4EJ751+4Nu
e+dfi9SVBwGkoCuLczpGKHIGcBXjYcpMxzav1vU2kqrPamVSEXfjIMJviiMJYYTWggBeij0biLyZ
sq9tkU+6spUH6SAv3RnO04FGJsEgwYzrh2eOZbA+F3WHl1yQC1CGhIhuMaMqP5lFzQgem4/K1Vro
btfYGVpRSCQSH4NH1BQyH6QPEuYHUgc0Qx+8z0Ou52W5qzwWidgVbQC5BEB8iwBN5pahA3i5jYMm
lRh3zGakmCN6QrmjmYHVYGpLBIgvKqDWE3iYmkMjeDA7fM3R53ejPWKaqrEA58N4EW9CaJW1I5ub
vvpZ1IEsgDOUtQrlDfXRuCc/pb7DkxPvlQkVF0veQSCGcUauR4upnaCOZSJyCV+KoYa80MCEMIYX
O3ewySBXCC2v/Jv8ID+LL0jdHgM3+h6+EODYvMNNUrJ+ykZZ6/KjUOcVjyd+jiN8lNJRvQ58DkhT
D3+UIMEcbI02hOHZF/XWvbl2Ber0AsdhDFyLDVhSV6r8oTm2wcvtQLSBPrpcGXVq+UGtxj7Fyshg
4HhKITfZghgy2pVugXuZmQtcN+Yv7VGH18gTCN2rxZ+HKJlXaMB7QfrWrNcTw2FpEqicjwaugkii
UxieEhSm0heMM8GyQKcYrTzLpdpqmEv+GJTK1BVGC3I7pKqgnYGUHEouNPW6orZNPhtI6mWveiGl
JAHvouWOrR607eArS5SDg4LFyHoNAU+4BzA6e1ERv9M74an8WvZE5BQQc0s+sL7R5gJB8K2Q0i2Q
dnSwK9PZKPUZWVrklydSI68c9YM0q1jVss0Mam2Jil/KnM1NE+ANJj+KEO3CWJ0lnYQ9ya/ZU3Vb
B3dtjIpcizaAIV2AGJOsPQjtkzD6KdM3iHfRmefaBvXF0lmaAmD5MJtoLi6ZK8HSTNVMH9hHifmZ
qEAEetA6MOKW+CEIx5CuLNg4Hqg9pkOQfPnWqqhw1OtRLi4LhuL/ICKI1od+7F3ggb1xx0p0zzHg
yhoUXGX8h1NGg9URe6cpDlFgKY7JsXWKF95JD0JuNT8LSKiACcI29sVb/DM5RE6/EzHGJZ00a3Yr
U0FN0LAhZ2sz4vHmBqx+EuWnBriYB7wMRQf6eLj8l93ikWFMEWeC/YTf9FPAXMlrk6iGUb03vVCl
MUtC6KPndh+EZhdbQfV+e0UbqS44gKH9JKBGD7Z2KuB3WmuUg5Bo8J1w96cc3vtsNkiGGboBvbTp
JA09AhgxA5IDFDjbf6D+IRJXp1wGsDWQKhD8AhizqaPQRRhzBEEjih536WJBIsmJKrO6B232p4HC
x3zsMeyuoxhJOF/JyzZ9IDkZ/AdYCuY0y4a3XPwa6rgkjZjmQ4pLjrwLiaZ4iIKdcof2BihSlYfb
X3Irhl5Yoz5lFQDJW0TIAQfUDQQ7caWn5bFzsE6vPUwMa5sf9H8bfTUMWIyKvIQkMSG8YATBJ3kq
pNL/S8QBRBeigJiRwefUqXxbzACJ0grN8JV7/VHfC7viB+H2XN5w5FxWfXwr3bqwRh1vWe0gmZyd
tzB5IRQB+V3rhnCRPwgNFqJz616/sEfdRILS9VUxwF3b38KHbI1e5pIxffBNAGUmWBjc/8W+/rYd
ZbWn1N3UJrWQpKBeANea4GJGwAXdx4MAqUUQre0nFvPmpqesrFFHElrW4HYb0j9HPwPtIHlMs3sb
W/XOi72kDtvY9m06kydQ4qv7+KS48d7AFVEeyWAAGaxmVQk2wjMgpTqGqgEhh2glFZ7jeK6qlsDC
WkzkN5Y4PhfMLhT5G3Q8W9ugkti019M4F0EMwu8nG+/bPdFNwsDPnpWBbQXOtSESylblgb6TMLOp
AI7FcYs340JPA7ODQnji16p/O1Cx9o060n0U9E2aB7ovAeiVvaLWAsYg77aNrRLBxcehTjIvjUah
CNi4c3X4k79r77iTYamgaGxf+iNa0F5sgzmUERY3vXC9j9SJ1pJqgjIV4pVwT7DAmQlSA2RJ4rOI
KdvSBL/IgR2MN+PW2ip1ovumAt9eDCwSpNjJDUuIIlR7mNGN+nPWckYnavMbCqIg6sjOyOT5pbtI
Y83rjQL+skzfLepnLO9GzWV8wq3bE7nU/2xQ9xkUkPkIYuckhR7s6JMkJ4M1OD14IQjukWGNeN3V
SftrjW7Yj5zK6VkNIibSLlFcAdY0q3LIBmbOvGPmBowdNKiTrapTV5RtYPhaZGrPUWCS6ZvIrXiU
bQrBE/Dqbu44W/i8vU6WWeqcpwUnCdOID8eVhruk1U6sxe8KU1yXtZvUGQ+Nts21HruZogb4pu7T
XeoYT4GrVZbyGyzBe1ZzZquWCtHN/3mLQR34ZqmGSA2xn1KdvwlZcTKSwl6CyQYT7Z1Wgjh7DJ6W
Kba4XLeqoHu6va9bjzAQ4wPrIuJMAOhCbWycJtBGE4IJ1w8ZaYCcKsCc8o79Ktg87GtL1N424Nzr
uF6ZUIJEt+F7CsW3yO1M/VmAaI/aMmcltyp9F0ujtjbIjDSuZhhsHRX193LPW4CwuB1qnrKl7Oq7
iNB4EI8lAVbbR6Ca81L3Px2Z9cKp2FrNacAZhGlOfBTcCJfh8J7eBcdcAHJvtkmK1v9QRtZNshWG
1lap2FqVUxpP5YjAcIccxlkO1aH6jacmqPl7k8Wauv1xMRkDJjbMcF4ppEMBKod8c2E4i2CD5Rfc
NIYlPI5fCyFScv/BPCX5eHTcAz2NDDocfWNiWjOGTBsqbGrwazz3V+BOsRfHp9AfIerAm/17JjBC
+9bLXoYGHsjHAMKEFAd1WKqsSppu6CZnfuydeLLDg7yXULXVdhrSNs2R9mB5HF3NC74wAmglj+qJ
jMv18Dto8/B2Y80mC3xArqyrjVj9JupYBXoSjy0Ygf25yEVL1OMXOa0aQOD5+4TPKlNWgww4xbSf
GMM0xIFuGaaOF5B3LYqycLAGowspAmQCienJjwTGnb2Z9xOdSMIyDNAWTa6QtpzQR4JIAgdACEdp
Zzgy3lL8sQEGgdWS2Er718ao+20Z5KmEDCE+8Z68+JuD4v2TQRNq81QQtQPsRqIuQFIqGI6wuau8
dRmqFE/EmPeHsjKz9HXmVVM17ofx5XZ837SDV6gmg7+IIOwu7YSCbGRLPSx+NKGC1/3sheaRU2UT
b1b7v1hCnwkdG5DtniPEakWgVS31rs8Xvy3fEuE0Jl8o3DhCW7MCG/W2+LN12Lz/a4jyuxg9+DyP
IJAmGCkAoPd9bVeFmyBhrEOzr+6iBoJGFcMqlX9cGaX2scyaQg7UEvvYfFTyro5ehZlVl9/+Vn8X
Rv59tYN1K0J/oYKN1hnsACo1IJwGOftiEar06Inbg+DKE37e/myshWmXRsdijGNuhNFG75wSOjFj
le/EigVfJR9lFSyu9o9KvJtFm8d6hnck2bFKHqv8x+1l0Nj4KwPUger5NihUHusgTPNkRAzsCH4q
A9mmmi0qg9krB35S67ZVsjk3VkU/pac6qst6wqqa5Kka7VzyEmmncvs8ZqJISRi/ZYqKS30VF9xY
YH3BnbwXjtCAAmqocubyXDTOPFZLjbpW/uwnxhkIy4uGGRxqP6FObYxZLy7+FA/mJP3oIJMKUQ6M
oWb8CBa0j9s7ueH7gGNg4FXhCTr3nMutfT9JY6EnO6nOd1Vrd6Jmpt0+Y7KBsexQZ6zUCqkWZdiR
hne++dKLY1pVZq/sbi9n41RBDwCKDuJ5+I5eDoh5+DbqIt438tzi52qnFakZ5Jl728zGqcJ0Eg9F
N+ybCBmCy8MLhPqkTFnJ+9XkpuMraEjM2wa2tmttgNoupZaCtCyIAZ0DWEbXE7vt5MmcI8VPZHDh
3DZHv4aI12FBuK140GIKYDe6XFDKJWMoFwPvh7Oph36hvenla1yA3uFxUNyst1Xpd1F8v22VuvKv
jFIXSt7PclGkIw85E1ITJqUqVE73rCotzW92ZYf6WkR7xqhCLA4SjuCvhUQX6pjpjsjj4QltFzvj
m+jWLnmSQE3oB2mO3l4oXeW5+gXU50RJLteVeuJ9MKx52QO4Ry31M4xRsg3MbB8+A6TK+qIbceTi
i1L3iy7NXJN0MLl8gcXbJGRj0xHMZk5iB5Wp3XF32GtH37GRlhvB+cIy+WWrkJKHQ1m2xJeGDlwD
szfKThb9xkCfVfT+7Y3dOiagkwFBFYRPwRgpXpri5GXo6ink/XSJFLtIssTMJqMy85YXTEHqv902
R1cJz99R5JENQ2H6PItK2ROLqW6WhIeICxnbH9+Iwupghl4ooY9ItKWj1xK8rkwH2si9UDD+a5hy
oDIBVUU5wHBZPMQKsshf2uKm0x6HsxMtvTfMvHYYi93e3L82KQ8Kh2aBsCtsYoYwtyW3tfJHwJAH
q9Nsbc8fQX/q42o/sh5W9Jv2zy6DjAtFclmHSCB1XltJygDMX3gIZTRoTGV41DZABv/hQErumIh1
4iXUFY8hbYknY4vgeaYZ3YK0y5deq3ikMASW1FrgQELp0PBqt/BY6PGtqwMptALWWGh5G/QDBFM3
YRBAYwGqqdxB6rVdUBuMs7919Fcm6D5w3Ul8qdc1j5viq+SeI/4pTPc59zT2gokbkmGNrmT9+Vwg
/MOrSuXB+0fdHVk8apgyUPG5INjdZ9wBEtt7I8zvIkUw9RzP8DQylyy+H7WYcd1v2wYbn4qZIplM
nV4eSCiGN4se8ohyWRZ+SuWSfhuVMTXLqtwZcwWXbYXXWMs+o065a5Wx/HH7kGx+TfCbQh0U+vZg
d7u036SQxRgGXGHjBH5a7YemMq6OzW+5MkDdkXitKrVc9Qim7X6KMlNFZlYFbiV8DnptZlzBsLe9
IE2Gqp8OimyaZR1Sjx03VthQNVTNpM9NTWX5C9mTq+MG1tn/a0K83DP0xlIN6s28L3XW5BroY+Yh
hsoXDTri5UPnQT6ZRZi/FcrAyaFBz5VwgtAnQqhSFSl8B6An1/hym1uYjnZ6efHAs+/e9ggSnOjV
rU1RHjlzLad0Kj7Y0gCrttOidz57vG1iK29am6A2MA0VsZxTmIj7pyzc690xmD1QWdS5axiOGDEI
GbfucwmUCyqiFVGbp3xciqHBngS4zzsoJplCG+Zm346JU6YKfDFvWmvp1ZThh5vbCDkHKBkLhC6K
fgaNxigEaobLZ2zsYpocvi08UAz+hwRCArEXBtDw1FJp+ZYByrVaAzJWH0w5k8tj6HofqpxhKfLw
PNQQ+rn95Tb9EOpWIGaXRB0M05euH2tdp2SQbPWDajZTXbPj6lOqerPJnm4bomt356AMvmAwkQCP
B9gxdXmrhdDwejuRmsbsnHv2h+QHqWmQOnQzMr4W0xyV80kpQF5LAXP842w1vrTjrCaxQp8MLcMe
axxkcx9Xq6O8I+yHKdZrmCvG90B1Qe9pSSBCje8Zu7gVqla7SMOQ6jiQ9GSGnXHfHSGK8Mg5zS4+
kty5u2vfmYxFm17/d130dTYPYZZl5KuVv8PvwV45EKr57r1STMLNJFl1ZKJl8fP2KrdC/nqRVDjh
plBMMGy2+HgzuIpQvo0FS5WcZYIOIWpZtEGHdYnzfSJ9k1kfanPfECUAqjVA0E8XTaa2QWeEN2aQ
w8TDMZjafj83cekKgaEwXH3rQkaRFnPM4MVXBIU6WHIXdrxUcbMfo6u0PKmiJ0z3MXc/6UdpZFQm
tyIvsHyApqHDg+uSChfImyo5nZLF56TE7KUXQ3w1stls9Z2oMp42W18I1WNdA2oXHMM0EC7pa03P
VH3208Z4lPXymBkZI9ZuFhlkFegXKJhiDFwhv2H1MGwlnSv4bkYBuXH48RVoN6RMjqLtp/CzWu45
aLq3ihW33m3/3nIOgA4g4Q5QKMB+1C7GOgf56g4VtRQ6bVEi2TW37Oaic26b2Xy2QFsdNO1Ig0Ga
TN38BpeqIxfpCO7feDQ6C3dC+mk1uRk8L5aIt6EsM1bGNEkdXa0H/H4uYbL5iL+rewLjEBNTukt9
0S2c5BuL3mVzK1dLpM4xZNOjIZtgr5AdGbekBipxRkrPMkE5CUApVSvkKuqfMwa1pHo0QX6/n0OB
WfPacnlFhogVwOpox9AuX8xyL+pTu/jh22AnkAEnT/m+gDRx9Z1IaxifYvgf7v+1SeqaDOshCioD
Jgvdq3oHb6KwcwKdkR9uhY21Fep2XMo048IOAb0b8p0WjM96iQGjWTFHIfte8f8WlXjONf5nTwFn
y+W5zhchLyUZqwp+YejECQ+F3f8KnegdFS7+g9Da8yb3Of5LYYQrs9R5C1JJD9QRZvn0OZLumYRN
W9uIuVrcJ6hEKAgfl8viOWVRRhRF/TLZdelrPj228bGpDkrJSNYYhhRq/0IQW9b8WA6+MqO9AMaX
7mSUkMio3YyVOG3dXhpcHaTAKGDB7y/XFA0DP5RSO/ic8Crkx3T67IPd0P4c1OM82LcDItkf+iW0
tkUFp7rhuzRRmwGknYSd6Q9JReqyYtJWLrg2Q8WkOYDcd5nCDESfQNzFmUX3FDaYZSsYL7vNJHdt
iQpNAvg9OH7oBtSRM2i0I8s1ICte1ACTdGBhY+JXtv3i78eiLi5c+lMxTLAnQmkTOmAEcB9FpuqH
HvcreObdBuSgyT76xsxDyZ7d+nRkz1c3daVUgyjNoPLT75KXyY/3sQcxz8faB2+mk9yxel7MnSU7
sbJXThg3FQfYg9gP2oYQtCM4lt4VfpefAOKybuqtO2b9Iakw3McGemw1XIYMZcqYYE9AdICRBoA9
icJJYWkPTGTulk28QzBjADSniOn5yyUmMwTWx6kiSxT32YNyKEGmGYMQMgEhZO7OB80vGevcOhlr
k9QBzJVRjfgKy8whfmrss+aHztsqq0O/FVLWVqjzV8dZXxQJvp3aVnYbCw+F1LvTmD7WfH2oeN0T
MoGRF281nUFX/3czqZOo5yM/LQpsxhjmBYPsV/wESXVr2IXgJRTs6DvnNd7Im6ziLesjkn9f+Wm1
pGUNwtAB93e5k8PpLedFL5CYGLKtcv96fdT5K5CdVsWMG6FRf4wJUETlUKKm2d3LLWeHOuiCQ/Fp
BsU6NoGVo2yuUeAJYQUp9tBUC30lqZwMBL6vJju0Gsb4WKXe7ZuBZYJyTHLfNsbZBFebc/PA87/k
8eO2jc3cGDzLkJnFswZMV/SBM1CImzEv70vPvUNUFAJb9gFSA8wyt0OXqS64FTPX9qhFgSuv6aIB
9lCodf+ofPRIXoE1JJDqDAQ1txe4lb6u7VHnLhuXMuRU2OujO733o5pR9ts+ZKsNpA4ZnyrAMTYw
wO2gXOJB+O0ukKDRWOwGR7TT5+GO3R1hGqVOmAAh0joiX433egc9J0/mzPCVDGYQgqv5PTgFFitO
brZn11tJHbeuXDjc7TCaRlYIYUEQZt4ZT8UBera49I6khFWzICybYROFRwV9AxDu0wW6IUimJSfZ
ZdBkZhd4dSubY3A3ddCFmWKzHlj62FvpmK7iEYzIiV2ka49LozXt/yHtupYjx5XlFzGC3rzSNUm1
zMiNeWFoHB3oPb/+JjTnriiIp3F29203JkLVAAuFQlVWZtPmMGiNoSnX91UyXmtx8iSMoLTNZxvl
hmDTRg7B1+FZN61XAVV0vExmbwsjW/ppMZDErNcFucnru2L2L5+Ew7asubPBpA/yupag94cNcTAr
d2mK5LdWGGLQTVp81ayN4QldTZ70OSapU+UyEovMRN4WN0LV2a0hLW3QmcY4n7KlSD8XzVp/k6a1
UsE9oEB27fLPPdgRUOoqKMyCfg8fnwlMfTUk66RYc7gUQpBlGODaLGJDoIXXmTvIH2m9A2KgEh1w
ZMtHZTq2WoV2DhpzCTAk8f1aTNFWafifbPaGzCqdyys7irkG4DAWJpkppkhnlqanib6WaQ+LLhVg
750CrNcFKJqpRm/1xGPXONpJYHBAqKuiR6CIzAstLrS5QrUeIXAFaTj41E7ixomChyYMQKOgO6xL
WNr7G99cFKKo6TyHW/5US1d6HMUqp8p8ZAIDkZiKwd6ZIJp9b6IgizQKXTKjqPLDKP0Gd2LNPSIH
twXAPW9GaDjaZy5IIMo8hxGKfdnSVxlj41sdrm5HZ5FPpseb+DxeFoUP6wDBYvPeW1Q3jGh2eT6H
4CF2uqaIZnO+0pSUJ8h2ENewsjc7zL2bDEVlakUxh8S6XtTBUYXMFuZvwugKrV8orpEN9j9w871J
5uqNM33MCoTMV8wjHdhK3eQJIw0qJloT33rkmDu4Kt6tkLmI06Gy0q3FCpNnq7LN6/7Zethc3aGk
2OMXpLxaCujSa5WFS9tyeKTRWQfsHh1uinZ7/xkVdKmWdhvHcNIKRYgw8GquLpEH8Am2Yira6qwl
W9CvRnIqwdp7M1hdtUn2umTqVUcmM6xxB970ssDblkP/0mUTFWX8PPBKvf9hWjKaTbxMY2h00dr+
Qp/mDCQq52o5PDZvRtjSzErGQizqZQxVM6vsVhA+Z2vLuSGPXr8gYf1rJRpzUswN/ETqBCOD4FOd
ity3HFmym9+TpzmFz9Wp4OycxnzSQcsVtZZhb/Ep03zirZP3Qw7TGw0KpsKdfm+53Kneo+I/xHzB
DQKUBNBTLAVss/a1kNXZGBLiK5C2nQLU02q7gmI8f/TnaIV7Y8yJMWUq0drC2KAX9hbbC3IsvhIs
/S5MleTdkuiv2MVUbYurVBBgBYrUlBobA8T3mbM5ZmbXPm/glrckJo+Sm1RoN0yThEmjCI46ZMSp
xdrdhp7zuD4ypKMnroJ+2QBjG3MdGWUpzlOhjRiMezTy29h8sTYeqvrIBuZ5NAl33qsg1Puds7Jm
VowEZ3eIo3Lr3TizS8KDEByeKxRwQTuMuSHc38xKkmkjLaaUR6Auq1DGsVqCLlCuB0/yxEDhIS7p
B2C9YW+NuWHbtMyleZ4RKBvzSxnnsQ0VP7TtKnP1DL37J0EDMgIQcqbCnEgb3m+h2OfzmGwCztM5
f0QhJDJd5VS9gGYV0hD/AD+DpVFNJIzMA5jH7GRjSlXXqqgkZWkf1uUUDVXnzqLh9lPLcT9WgZuW
9d/ZYvZxa5SpVUvY6hvHvNZPsgP2olslAMePpz40V+otVZMl3njHf34eQYUp0THa4WBtg24Yc6Rr
oinAAqKwJH/ST/39dJu62XXsA2QTGh6FBI7u6pZgiplAnps7+ZPIK78cudH+FzDnfB71sRk6/IJV
9VvQEKS3GyhYp4CTUxydQNwqlBdSQ7+SzWuL0lh1vUhodWT7sdLqcm9bn003cyB/MdY2uaFoVh4U
+yhXAykHUDUo8ajICt87rar1qZAIsIppUAwrUhYQSuPJLfBSf2TP4t4OE/91yBCnEoDIIG0f0AWz
FYz0yF/XuykyCaTH1as1AAvfj/yJh9vnGWb8B6pfy9bTBSbibVpHnYIBPV/uo6nlWTqCPsJV3/aS
cZRyHfDYr2CKKskBcONJoJctfT5zn3SUf+4tMaffHFYpiRGuwzEioVbbkqt9z10F49kYbD3ndu6R
Jyq6mvi8xsDBYUBdBjL1MuDdGkL4e3+pDRX0kGYGSaE1rNrbUQj7vLJry718Gg4WaGJ81gQ2QJMp
HOy9maxNOikfsUCA4IJUCWqIhJm/Z3Fwquk6Lzln7+DowRo41cGjhDIr23eeBKK3wkytqdtLVg42
UfXzRHhp3qEZFZA9FQOIKDMx+XG9NqWyZATV/0K2W4DMFrmy9e2es3UHR9qEoJtGsTAUqcLsXa8P
wzaJ4xJ2yjKCv100hmthlfM6XBYtvul6rVC9au2G1p1r03w2l3prbbMbiltxkpJHY6vq8kZNm+RH
j1k1RHikNDexuK1FIMp42A/1kEH1IV9JMA5qHqB03DlGPqjXKQQ5f46rZuWQ6NPLuwq0uhAf1SdD
9MwlMxK7EYU+bCxdQ6Kkkd5rx6IgnzGNr4wIeWKcfsrFXo1myDydek2MTX/rJsVvJUIUO52kDMhz
wcpKp2rUFWjVYVE7vyf64JExEX+BYgOP9UVZyXUyDkMUZ8ClefLcFb0rF0uaulLWQWcn1lRhcae5
KhtnSiXoPieJUXwfN83yxbJSr8Z0gOKTpKSWPyu9+olM42Z6wKuggJys5GUmleRJglTAV9YHvVYx
1WwVACE1gtDdIs9qImWdpnPVipV1FmpdgKYlUgRH3wozxj4O4zcpq7ebUdSqzM1GWe+8lcyyekeU
BtBlQYI6n5PhEMrhuBGx8BSrjR+hD6WNgSF3JXHBjyKqD5e95yhFszBAJWNmC9NnusGEFmkTq62r
4yUcfNz0YLzackd1/7CQCOBl4xz0g/BsUdIHSdEtwCJZc1sbJ5sl5msorqGKSKabraP158w4DVnx
D6oEeOpQXDpyCcCemOBltfPUy5gTQzFscNsXKrIhOCj0rWBYFUFJwhsEppcac+lZGIVB0wYNDwnR
5X0Us2YzkzfRWMK2LexO3eyVByw5unNQZ4OgEDqY6KiIzJ0zlS3IpJVyCi39KfkcE+NmqsqfWWP+
iucqBNDmNKx9UJo8fbSDIAO7EAmhhB2oXjNuMqfA888EnXBD9Za0thUlMFXQWRhRYWIWGU1xYav9
y755ED8pVw0AQkD7ofTHBLY0q7ZlGSfcPVvyacxTuzd64DDH/udlO0fX6ztDzHNcJPhyerIgUHf2
CILuSrKnAA8vF2PWyql47G4g5ezmXuWo9wanvHnkM/tFMj66Vag+NsmMTrgYpVQRjCdBwTNA/333
Rk6zfC5khRrQkqhsjJdpyT9f3sCD2xsPIQQfHVhJSC6yazBb0cqbFTn7Vhj21kmFK0lCkIpf4wox
O44drRI5znEUSPY2mWXV65C2xYImKeq2vauUaYg3zZMqV58WxOJGl73Lazxyxr095myvcpvNuoY1
ZqrmVK0HfTzH4rVlD7Iti77J0WSDArTFAiW3JJ+sWqaLUnt7/pWX01UPfa9042wezw79951PdKTt
8zqVgHcyib30Lull2zRf1rbjheAj79NBBChDjRXACzZutBv6Qr0hwjWuZ+DSz7S2ll2Tq+p742Fe
4md34mVdR46BEj4dSkRCBKjr+7WhzlcMkKFHhETCU/WLZquCZdl6LNyAIPxxnMTvf98z9gbp6dht
5qYYWbxuGgwiLZ43O1NbV2g4veajVVH+FaCo8WS02CQvbtpUxsAJrhZi2DIEc3LD6UC9ojRXGxf8
QM8re4/hXQMeLw19JJ3tj6npQFZwnC6h9lDcb27jY2L1Z1lDXV528VZMuGwCR16yN8gEYL0ZSKvm
uKgtkrudJjsar5d+dHwtCTezBuCPhnTn/UcaZuRaJm2CxhYq5jIwG7hdnWUbeM2Qo1a2RfUlqdAy
HJ69tQD7zNrUEgC6O6OUDIL7LdAql5JDymBTR3qMaOhe9kCWlZJWbN7ZZPavFVD2nVv0loRAP3U/
BleFOmvuC450o9xLn4YVPPZiMPCwjB/DCBpakiWjuYki2IeKstq3UtIL4oyiVHqnJs6qZidZXVwu
q+JH74chdDNVHd4IylvmTMP5IZ9hVmjQPWbAxmtujKpyN9yWGQ9DfrgkCK5iakcEQQ0bPbRUlIgF
JEJIOuLpzcsCUlpxeRgEzhOUzbvRTgJZDEYKFCTC+M/Xf99FDUstcqlRuzLQX6mxski/G2zjhCNm
d9e8gV7mfP3HGJ11RfjAmC0T7y1hK9Rkgqbqtj6Y8s1IHi87IJMd/vn7EiiwMAYKXmK2SZPoc6q3
K/4+FdqZwWc9+lSijwc0PVzGzgxziKU8JlkjYc/y5lpKv8pDeHkZLPblwzqYc5QbM2KiiHWAlbGr
bQz4SRBhgjKE0541ILGIX6FFw6exZaLTB7tMArU2yVCLWwX6mWWzh/5qtWKbCxNkXPuDEbq7O48z
lGQZtmUsgzGevTHxiUxQ1nwRKl4d/hXWsLs//lgCoR74nBEVMG333lJDytoSiFEG2ZCfl5VAwLly
m2KYnXSMgTcb1yiTSzCyVePV0DR4P0x5mBbbcz9q/prUPi7qwhZRb8AwLGi18AeI7BtCdiXK+W2m
qr62dtcTDDvdlnmXneCDLyOJVSCTg0FLjBxiSub9j09GqxG7ik6qJmDz7XTf0otzVk836LUGS0Kc
dutsoSjuLptlQhzSEpg1MWwJpByaCmwztY0rzZxNzMgQ3Et5bDhGjD6CNLqxoV+h9PPrn5gDzg/X
HATAWMiDquWaNEyYIymLGFLsWg8YdUZe4mm+XtdMt7eZaP5lk69R+oNbvApay+DJA67//c6qskAG
EtMoYaZhHy9XtYUR5MzyiSjOTm4YmT2M1Wdp+qFo9bc5I98Q8wsf06+mk5DElzbzyzJNpm0W6hnN
JgfZflBVxmgXRjO5atcKdtNmZ20eT4uRXC2AZyaadte328/OsO6baV7sbCiiTBSv9Hy4ShQtUOrm
nJdJfatXgl+BiMDdejmz18RU7KoR5BCDbb6hk3MFdqjNJLczZALcalZ/CxDwtJXRym1BFTYb8fUx
JuJyO5db4bZt2Xj4IZ8njbwkY3duNPK5ltQvZtKeU0U4b92S3HdJ+1UfUHPCSO9mm1Nxny3i45Zu
ALcPFlpyVnE3b3LvrKX1bWvMT0uu+HG7nssOAqhV3vhCXrTeqGy5Xa2GYc991l4tRn+9yBJxknK2
QQN5m9e9JyzalbY0QVuNgZjPP4XYQqqqQbJv1G67VvuUidIXQ85PJkk4d92H6EZdGwO3aOnQIX12
NhDhYmuqAQNFijwVXrzEN5Yam9GCo3+67GIfQtx7SywlbJ/GQ4ypFExjafebdi7k1pbNH5KQ2pft
HMUI+tQFeIwCn9gVmf0cG0uHwzr0JMrI4HTJUz3mn5cZiPKlw0Sd+HtSevey1Y85A5YHylQwZNC8
8kMxHsSG0wLcHIZTlSwo9DQwjXI9aZUqeEtBnFWb3K5MbWAL/FLXnASQc0Meeb+CeR28RioUC1EN
EkE/+aFiuIoLarg9yEF6rwk3V7JbDNmtd+25BT9/5fBGIY4C494c87yK+0pZmnoVwwojxpvbjSe9
PqMg1Myc2/9DdkF3d7cu+tF396NM5niYMqyr7vXruUQcEXmjq0f+iX3DjCdKroBgMHksYp8Ogjnc
LbMm2pN2C5VtWyqCeUydy65ydOTooCfmcemU7CumaLeWBP3iuhBUMIIsrZ0uP8hwLmseUwWLKPnj
Cajj4pEN4g1c9O93LOmUMRUHg5JwaYPqW2Y7yH5adMPmroVmPjSi0v9ItcYQbNxm6hLgpWxBTZYg
NsbzpHBOP4tCff09JqUpVenPwWX6/vfMWlkJkHGmvyfrNk8DT8NJaVfJsCsdzQenBlFo5hnJBn6S
NhEE9EAH1VpsRdbTzwMIH25wlvWoUUDVYrZy/6w3BPWXbGuSmy7eVN5J+vCVoEIk0RkwEI2BdONV
lHz3lYwp7fu1mwTAI/5ojJaqPbZ29ovSHmY/aUdPVQLeCAVb7nwVP9qbpT9rZ3Yd5HgpLJVEaZi9
yJ+EHykAdOUpORUQ29Ci5HHxqDwKcQjHKz86DLNgej52lqdOTHNcuhjbyoXaibfSLo3BqfX6angQ
lDuhV5xEEb72cv2lynOuCh1NMN4lIIx55viV2SoWcakkWLh5AnttkECbi+L2OuiK8BAbbCHgwzYz
3pi0ObFGI8sigPHyR9WRAPmUvzaedVqiFUS9jcOlRP8QK5kFMgdSnfJeq4xNCTRoTP6GEiLo1YZg
uSoj+oahXchQfGyc5rr9fDnefDx67y2z6mDbpFUk73Ab1r+t6aoJpzCF4hUYAB8g8gpemU+m4EMb
yuGLY7CIEXafFSZh70VxadpG0U7bLeSU3Pp+qOxOcGoILcdg2B4czH0HCQSJadOnAs31/0Avx4wL
ffgNTGqr6CUUNutJO80gPZ5CCXOJlEqPRLxPfBwyENVhEnTTBuNUTQyJekFQdDyXmqAoKMMUdDyb
hXMX8swwjrRhnMxaOqWIWnSw7Qrs82IlhFnJO5L05348kX8thyU41lYB8Lc6J5FcBH07eyaUfrav
YvGt7dSTMn667KXHx+PNGuMpqyqgVotTGZIcGN5lUu0phQqW3rkggnUAVOMEeM4usuR4xGjwNwud
RHpr3ZppfWVAE0o3eDUrFiH8H+97WxdTPpiN3DC7TNBDoVt0G0QiKSgkFxJOaQ5knzkNvpHHnS/p
ve4I6CrbcWrV7pg0z50s5pEVxxZnp6l/XPquNNfaBfoOtAHN1BkgjPtLbIhOD/3L08D2S4zYqOYS
U3jRmpp+aj7qcx4kxuO/8xrm0lqb3JA1OQHbt5ZTVLWbxEGjJS4Z/b4JLtui+3Jp35gbCjVlSMdI
EonaJcfZq27yaeY4JVss/uAtTAgZVJKZk6kmQJL7FpC/uAkzb7Glm6lxltVJX0T/f1NH4y2OCSpC
kY1jISkkEshXPfkBKp1/tXns628S0KWOS00PCsyhi5lok6bkmPgvl/pfR40VARH0eIZ0C9ZAAz3m
a+wtaD6LP8lvKmhQ++Q0cYfeaVS64BMs9b6cmaMsATwTJV3mTWl9n261Wy9Vbm8p1KeGxBY00zaM
3JM33SnV7nR5WzlRjEVR9GYcy1JvYY4g9tq2t43yqut+X7bxXzLDt32lvrMLGHo6a6kq4pCJ4tTa
WgYe0d7Kcscaupe11m6lNJO8OJsVW1vr+yyZEjtWN5WToB57qCWj/Yo3hMl22ZAapopVrHE4KE6V
zTYlVL+80OPA+GaBSRRQw0njZRPyiAZG8irXSgMjD+b5X66ENzvMlTBIa1rUJr16rtXVwZsG0Ovs
ZKa29a0PF8yN8hCfx17yZpD5gEVmWulQd8DlQkFAbHwDBTtSuJd375VW/ONZeLNCf8XOTVBjQWmw
lqBO4Ksncga49NycoR2MGr3hFKf4bD5Yn5KwDdUr6yt3wJjnHsxNMBZyDvWwXA9mR8PAexxl0YTk
tgi1iNwn/0NfgGeQuQ7yMYMutyYWUS2cJTW1U0PkeDzvszGXgdbmRip0K4nyuXYN6QU0g07ZPVz+
bIfL0OioLa17aK8Z/O6rKW1NhLo2CFjNb9PZXnMOdRaLivpzpe0MMN6+9UZRd7muBJPfYQykPFFd
X9lebd4MyPG52lmiS90txSiHZl2HFnJInR2j3AZOuvrUfU61q8GzIvkqdpSflzePa5Lx+U7Qqhpz
rHhL/J49AzrhhSM8URR84uSgAuGNRR9GqN0KGSefer1tBAPmRvAap4rp68uNMT11kOMufQWE1YnE
iYnH7gFORqD+gW5guUHNTF+WxoQPbuKdsKloAkwcCx8rp/R5qoOR3qAdKVANv/9szbro4jwUmCig
w5cYi62fugBJAkjHuydugYVu0YcotbPGOEksz8ZGp+MQJ5Qf+orRpCKo3NrJTuT39FuJpOfhlNzy
zB5uI7qToiEDfoDa9Ps1ZrrQi0ktFNEqfV3FZ9L4HEc8MgCkqI6hDEoJyr7x66lqdDAUqug82MVz
ChL1JJISW9ns8QsBRA7481ue9x/Fp71N9snWNYKWoRoezJaFEycuP4uxeWg6nYOv4dlh7uUBZcwZ
ajVmWIl3U3GrdX5mcKaMD51wvxbGCftkWUu5SMpIPqmR6tUnFYpJtPzUOEAXOpe/1pEP7o0xPkik
qcjRyS4irXqcBk9rdVsBh/jAW9SxU6AboQOADq5WxusE0CEvYkcQnbz4NDxkHlCTDlWxjUGNlH4i
1+L95YUdvl8okAdkk0CUwex7P8/HGm3iRFSDzqJN+hjzSc0DRijR6ypt8nsGOBUqAo1DrqvcvWz7
eFPfTDP3cdYqSdUbgxECKIdKgrcqN02VOSZwm5cNHe/qmyFmV41qizd5pDn/ALwyJuZI8PcN0Gaz
CMURBTMXzCZa0gYKTXVE9wpQ5SX2rYTXgjhaggK8CSIu0C1wxfefqai0WNWB0ozWfktDrZnHSKyl
lPNFjs4tFJcATMZgHPDQjBXDMIrWjM0i0stf7aza8Psvq054s370aLIRXcVUHDpemgFcEHN0xWWe
s3FGghEvtnwC0NqrgHj2tptutZWo9YWQF5AOc5q9Sbq/u0xjtFRxXQjRT1RMs7+RAjWkglxgveW4
wuEW7tZG/31naIrRI1zMzghWMSKKZyCn4QHUjnxhvxbW2/JMThbQc0brVNr99FDyWqM8A8zBXMSi
AcPonEYy9APm3Dbbh8vnhfs5mBNZj6m6xN2gn/KwuquQYk6QagWl1z+q8IIsCZ4rixgAZptqbVaW
o1FZa7CS7iQJtVerqNWVPFr7wxf3zg6L2apKDDDnE/I89UR5SylmC9zUDs2a/yYE/TU935tiLvGp
URJJEns96ArruUol1xomLtL48Ii+7Rs7U5+uSRGPykwfZyPaabSntVxRvTzJSa/E4G8yn3xYExMR
qrHpmnGozKDAuGbW3pVS6tQTZxSXOtWHsLNbExMDrHpcjDGdcd+ojZN+zSJhir2hxkyzfhIs3rj2
4SHaWWMCwaJVck565OFymdhi/NMgnCTrMAPaOwITB5QMZBbCaGmvMY1CBzL6cPcM6Hys3C9Ez/zH
zQOMGTJeGDRi62ZjamVogXdlVEx6XrudXs4PuVTMDyloc8AwqM9ZiNI5eb4cKQ7DKcBv/2+WcYxU
KIyhVlEhJKpXFN97yeYrnB7awMgf5qiAiwVtPhOyx9gQ88HIInKe3LK3xevcFZzqCnyiABm7YPo5
SXf60+WFHX+9nVUmyJK1LnShlbMoP3fnAiqyhdN58S0V9xT47VN6c3/4fDtrTMDtNEFPi74uI5LE
aBU7iXUtp7/m8kGsnGbEcGDyVbUCfU7sTeYE+8Pt1ZFdvlIbAQv4fnuVFgBgI56MUO+/Z+RGzWW3
Klf/8nYenradEcZPIIk1yYVakmjJzpn5RRkz57KB4wi/s8BEDwAcBnnJciMQoz9M9pMNhjM3v/of
6o1HDVBVN00Zw4Sgeni9PndJhETEEjzPLcamwjianyjnVBlCDvCWW4E53rc3S8xlsoqVQuLcgkzE
amsPcgo9Md2pgV5IZ1ds3TJE7n+aeHwZx/f/boGMT4DGwtiGTiyjASMzAvlmKN916VcBSgv96yZd
SWKFmbjPl7/gsR++LZVxkb4wx2XDrGnQFs2zHqdeUQrgDVY5MrM8M4yfNEa1qI0YF5HQfZlMX24/
WbN9eSWHRSyU/wyU1oEYA2fG+yPV90ULvG1WRtoDJWpJPlkeKtH+6uuI/LFHvly2d7QkTcMMJpQI
UXbUmOCRWznoyswafbSKOIA+umiFnhceFO7QCgYTRXBcIlqwUOFyjMXeIjLQBXK05ghEANFof3eK
9TXTQD3uLyuM59VpQ0hVyAaoFPRoeaxGm052YL7ZV54g3N2deDD7wxf23iLjd5Zggf00LUyMk8TX
9QsuGEBfocgFtO4nJTJlu/IKV3C59XW6Ejbko4oA+DXuNFlmFeFJ1ldQWJL0gCqZLo89+EZqkB04
nU2ndbmPbJbo5M/OIjdAvALDAWZM3zvlogMvVugoLpnfkheMlmamQ1WtMWmaqXbhDAiWVtSf1TgS
QTkiuDxyhY/zBihLvk7uI1ugAqDMp50NESgEwKKjLHWoxDO5M65SP/8MYV8IygH7jZ22QlX0Lp8O
uq4P+wy2RtNE2QaadtSvd8HanGfJbMtaD5bqtsKTfDbOYjs5Gk8b/ShUQ9TnLzvM/grVVlZU1ggA
x5dO/VLyEtbDdQDjKIMKDpLkFnPKx86YhlfFIGsunDXXbRluOcd+Xj5f3rDj8LWzxLSuN8FKDNmS
JjwuKDkpQIT3yfUAMR+qkB3fi7xE+ajnixHv/6xMYQn95VVVFXDOFZH1AH5sjJBBauoRkyeuxS0U
Hra097aYC1Xs5IUkGAiNzGsotf9GYncqHNTGx1dgHJ/N5NArdmtjnH4T51aRRmCLJKW3c7SxlV//
6mtBu+W9f4tiXCZWowPZ8qBGhr8FNPExPv1B+iHzd/+lPeYC3SarnK1RxmBBifaCq3phDjpCjbiv
NL0+t7l7eO/sdpA5v+KiJKCnwA7G10NIe58LVlhixhWxkg4ZFt/TM69KxPtqzFk2x7m0MglsglNe
24lQ2iuX1PEw/O+WxbwvpHZZi3nKc7xq6hc0uvAynH+MrojJ+/mK+9GO+lx7t2eCh9QZSwrubuSR
v9NHzTeu+tMEMAxlKaslnxZDYkiQ9KY9/+SDFi9Hrg+8qaKEQSJdBgwABQtHRS3RWImDoRxb47XM
D18Bu3WymTmmlYx0rLQiEk+bTw8DnokhmtW4z3iMSHTLPtwr6OMhVYGS8Ye5YVOCWyI5B82AVNub
dS3p96AfBU9KbG/Gl1nnVEeOj8GbOTaQzLW6IUEuIrM17Lr/oaeCN9WcVxTPCBNLwO4j1Kaa4Uut
iw2Fy755JDzsxFGlApPWf+0bEz/yfJgXPS7zaBYfrTEShpt1+lxChiTh7NjxIX4zxAYOSxkI0Ox5
pJsPixoMyldOJDw+wm8GmCjRgiOCpK1eRPJ18gyFHTTH5bt1BO6YeJnP63gen6I3a0zAqDD4YC4z
bi59fFLye2F8wop6Xi/msO6x/zxMpCjLRpxFovVBGlYhPUGFM0XGiV7HfCjx0SeCUBqdlcIUw4cu
rjTpaVcaKhoa0mMlZa4+xjbnI1GXZY+pLlN9AfTasUXMtil1XBmV1ox4q8u/9RfU4JwMxWylRfE3
BckJFwl/5N97g8wG5l0CPpusSKM8zALi6191gOdEj6Alnn+OU4gv2tMNcJW+JoSX13p0etGxBgU3
1aYGbuh9JiAB7GgtagvEf3tdrT8r8UmvW06EOEyg9kaY5BDMu0utpzmgT62rX1Oiy+3KPEuL1/uj
+5ogOn+T2vn15bIzybbiy7YQlGUCdje1bmXLkaRHgdsgOPREJE/gR8OIPya93u+d2QMc3awjwEep
KQ52k5Dp07Yua5BDv6h3ElWuNYcIpL1eMk2HmrJYPeCZNbnQ2MwM0Ios3TPoueQfGyma+8vf9TAh
x1/UZRQTFNTKmHoCJsFF0D8vVlg8z54CiLqbeKaLR/HoUA7dxOfmC0cp+St9BLhMKDcA40r1VqKl
SRSK3Jufx5MZqrZwLZxQ/PcFDifQkddCgxKKqOBppP/B7LzaK21hYVDVmD435NxpjS0WnMY9zwZz
FWQEArKzlJCoiy3UU3+bBViseT50FKD3C2FcSFbrPBno9EDdKSDDupMtFEna2km2lRPUjpcDXAr4
qVDyZKH2mrQUYFlCLjCrX3Ldk8dHReA8yo7OAzrZdOYTDgeKHuarAAK7LGBhiQahcKfccv5RrrG3
wHz3jqRigyE3K7QyLRyW9iwXooOXJ2evDi+0vR3m28vdMDdaIVvgfBs90avcOKzQ/pP9GuTpdXD5
qPK2jfGBxcLUXaukCP6JaZeonyqre9nCYYq7Xw9zoWlWA3IySRRC5ZbqPmLcytXvinAMZS5/KtcW
EwZGM5HXfKjySGpmu4OkX7w8NkWwGF6feSImx1X9W2w8GTz01aGD77yPuWSGRFkUrcOMR4p3efck
tf6Q8AD0HBtskbadUQ+rVMBNFym147m0xUFzZZ7sI88KU2/QrGobTAGhu09lWy0XJ2+e5ZRXsOdZ
kdnTWrVCOaxYizXYiVk5KNJ35r/0PBYbX8ZbHrdlQjObBUUGDyOuzjiCpZhOuk08biHempj4sKiT
rpUF4kNZ3y2tt6ZPWclBuvBM0H/flQZVdbAUfUZoyPLEFzLVn/rpaouJd/nIcoICm1sUU51NlbDg
URp/1pNnknIeOvQUsimuAWgTqNQwpo5E+v0y0OadLDElaGkoW4BZOuhRCEAPbuAm1X7qa+XNovb9
nyzpzSTjcAYxtL7skQVmyXVpPncFp0tzvGVgSgXJK4hyWe3ezIqzdpZn1Cvi+S6v9Osx5uqIHr0M
DBnlCPCmAuekMoE0NzN1a5ZaC6hmuergZXBNpZ8GjwpoKZiHOF3es8P8YGePCab1KOhL0ptCSKRn
koG68ocBilyDB9s7dOqdGSZ2KoZSYSBtFUJ5fJIlHxikpeA8NA4T0t3WsXCackmbMk6gXq9+okWk
LTDdJBw8qjtMq7Y8RNXxPfS2JlayQmnqemmpPTGaXyh8pzibtuj2t/yCLWf7WGSNMVYtBvwRsKXe
m1PVNay7LuG1ww97IZDf0ZDw4rGNLtD7IysBUZOY6iS8SkLquMRNyU8HW/ypXWsRDafS4KaTxy21
03P5IVTs7DKhIitBVQACNQBl22BFdR+kehFk6jporEnoJPPoCQ8/HLDhfz2rmDOmpZY4jSaeVVbi
Kj4VjIY80wpxeZDae7xXy1Ec3BtjDtjadVos0QR80c7xSIv6oA/fnDF+lLQOWq2cU3B0nnWIE2ho
pqEsYzAXlJ7Kq17VshBaaWWrk6cOZz29IguxL8eNw3HzvSHmmhI7rSNQxRmD7bZ8LqA7ea6jfnSH
O1rMMBzRt8TbPxwGvBrn4UHfm2by2cGQSjXVkyEY0ZZc7S7sTzFI+9GobJ6tk+w2J5NXYKDxiXXR
vUnGZWrFMmNR7jOUcK9IuELfWf8loPuEGNNCanN6ls9g9C4fyImHcjuubey+KONAwzCMaqJPuEhb
N3tJf/6hilBdEHhI7vAM7A9/du0o3mDsG3e3gZVhXON9JFiK7P9Iu7LluHFl+UWMIMH9lVuTrZZa
q235hWHLNvd959ffhOaeEQVxGjP2xLw5oksFFgqFQlamtDYNkMNF4a6eYLXn2FN+TOi1PUwYegFC
0deDmVcw7iagrVnmftcLAlmXBB+2dfLREqzOgmY3HsKq5FWVNsPDCg+kz/OU2S+AefdiB86mY0Wu
DA30w4dq4vQSdjPAW6Pk1etNQRdnKXjQoYgQGPM5BwO88SvNHlUiWgDQo9PocTbmXjbd9GVeoQVb
c2NXpCpBdqOtvuZr6ECUC0T0IBSJjzz9qb2KaGuL2RYkLKt2qdAEI2Z9P4njc6wSnj88G0z8pwpm
TgczifEm1RJLyy1IFeNtb76bPG2wNcrw8LngVHq7UbH5ZEy50mdyNcf0gjS2fgbtVOgv8zrnu/t6
e9oyewz09ZBtE0e0AJzwQPFTBO1sMG07olc58XGd7FxxuKpDu8lza5bZY2acDqHSoomWfRLO0gmA
VqAsBq85CUf6QMA7/va+3tYcs7+SVIP88YprxgwM4VBGtrDycjP9i9ncvDXBnEQNLuZrFCkpWINs
80xFXOSr0BntBSU0RMkT73dyxtYgc/5IyTqHKVhZg9b8Jq26T/T70hQczj7mrRyzt8xxVYsQekRB
eK0cVS/3hBvldj2oBwPc+eRq+F79RtBv3WI2WlUsnZBXITrapZaKVrWqxl2sqpFpieXM027iecfs
sIgISbcssR6oUuQthpWrvAXc28MbdzSmmjWEaCByj2Zha1Z++AsXNzsHtyfnK+0VBlsrTO1q9qlZ
TiNq1/4lA3Ehgq95orw72UEbrBK9CKm1zIPm1Yf1Wb3l0jlxYp8d8YlwU23VCE7GibW+Ki5DIMrR
HjKIWoJ6kStGs7+opkkrWrAAa0z2CGfwy88dEv5S38TNQQKqP3U5S7p3gAHK87cNJmWIS5G2tSSl
Rzp2I1gxLsFo6riLJ7vxHQ9UsXsZAAkn2JtFjG2CZ+x9qSPmYdKDzxFta9w86mcJM/ryIfbD7795
i5MxoAliA7wrsmo04EKLun4u4mMGUau5uwojxdLUw+Xl2/1Cb0ZYsME0EZISFf5E45PUu3LsVfrL
ZROvVN0fMu7GBhP0WmfOY1SDH0U5ZDcQa8DLT3eI3OQw37VX+k360PraibI9tfb03YBW9mRf/gv2
++ebv4A5PKc6SRJD7o3/Vx9Vfcp0FXr6ATrVT7wY2V1SzM3ji4GTAlKuTIgQkigx9A2OmLpVmsSq
e9nSeWpk9Ec+rOnGCJN9oWyQmSPEif28PKvS96y9XksblJLSwgkQGtAfDAGVS+jDHSXzfu9NOUXK
QkKkDA36CU0VW01Y2Z3+UvNwG7spfmOI2cemOcVzYyISqzExrbIHl8gElbXLkbD7bYBnhpANGG0x
S/neG6OGMCMG5sFaYqJKU4fwPsy1GT49X7azH3EbQ0wQDIssp7IEb2KggBNf8svP2WnxJJeKk/KK
w70rg74xxgRDpHZV1xmoMJb5XA4/k/apwLtdsXqr0NhNzHmI3PcNGFwN/+nobdJF3lwZVDlcJyjb
Av1id7lFcV940D4IdzKEFH8zDW6sMZ+sW9QqqyoDDe4mkr9ootKeynD42kgLj+xzNwINxQRdKyVq
Y+eUAbMIp8REa7vSCrvVjgL49zhhQXfLh920McGExVpMQiKVOKzEQ3SjepIfOuRWeNLpkX8d2jPv
U/FcYiJj7SqjHECIGwhX+oP4iwovz77yI/6lnfES7kcP0i3Hw91YBHwD+8sA7e0rhHsTHE0pT32T
YRGV6wwz15JVfFpceigbjiE74jmxddUiHnTibDPg4bJ2k9WbcRZkMC+JmZASu05LfXk1nVa8Cyu0
BpbHy17upRHsJwCYwX2JSQLmRCvEMF201uh81PVOOr0YWWrrCWcp977d1ghzaPWTvAigFsuOoP+y
Zq2zudPxux0UzHcg2AmBvqTB+NErczrORBOCNEC4JxbVROw8CIcI15QNoL7OnwyX9768Ww9srTKO
Rc0ohsAv0867/FIHqY2eIKayTUv26MVWc8biUJ2IZ7rambwsDvgrgsvfb7cduf0TmFNNjcOsKJpm
QutoAbuZHR5iu7Obn9nBdAcPjATTKbwi/gR6GI7l3dDZLDn96pv9EWd9t4CuHk8bd/HtGqyfRcES
Oks7SZhZqLzyJwGH1iNvzfc2Bh6IRMygA2yhsn3eoSRr3FL0TVT9KLPmLopnCIORa8DaCo6HOw5i
IISq0OgiuGHYGQ25nJtMNguMJ2PyD6Nr5DHSvnIWkUYIk0bf2WDSqNGMCvpwYwwOi9mhki2xo98P
4CstvBQRe9nazp3tnTEmh06ZVI4lhEODRZtuhzpziJQE8Zy8aHJ1AA70WGCGXYWEMeew2Plm7+zS
v2sTKZWKRkWqDiokaL6ueWmZyWOhBoXAhRdyDLF0PnMKIiY1q5PjcrfkjnFH6XbW3god8DOeWtc4
KwTJIHF4U+acSNGZ7GMm+hLJymAEmIx1suZGKNNAKLlo0J0TabuOOpNuwlnRiyRKjEC86z5JD9EN
WJJsUYF/eMA8ZoO9gPhVusZrzh3vNOR5yKSZUqunWZQwFVLXjdOYsQ+tId/E5ftyhPI+IJNTpBVG
MOubHCXpNPatlQ8/EJpQUPhDO9TdTURq2bhiil6LjiP01Bd6wTnKRmqHKgfTsNfsfPfJqMMbQ5Gh
hZFhJiPoweiwqHQ142CCprM7Oa1VHocrcv9nK8gklDbR0rWRgEbDleGkTU9VFbu1qrsJj05w91NB
cBIc72AmUWXGs2rVsrCaEtVPwpum9av5MZ8d8T8qnFG0KYDbb1YYd4QExH5FaYKRtPoxqZ8FzCtU
OgexsTd0+M4IkxfX1UiWskJwj16mWeltdSOdqIgVnUVaf5mGLZ4o1pLXIt4Pjo1zTF5cY1D6zTKW
sP8iv2T3tH0WOooVERC7vCqNcx9ld7fxm0WF7Q0aMQ3GlHalHWBmu+Rk6LyQp1now5G2scEkQ7Ex
xAz6u7SxBGUUm7KPGbdUcq/yknPjXw53nkP0j9nsL7MriTFIRXIcVvDiPKvzUx9zqldOoLN9g14K
ZU3IGuSkTncGnNJTbRlxbYsDx9DeE8U2DhUm+9Vi3A549DSBQ5BQQCaudlteKVZpxb7oy7e8xx5e
3CtMFkx1ZYpBKIgerjf8iu7bR/rChHdHh84+9TfES61/oc9Oj4pL8cEkjrKezAzU4SCw9OjNsQEM
QW+x07Dz4KZxU3y/HCJ78/PvlpXJITpAAOA/S+jDICVn+R+dkej/Rr/snSEmj5hCo8ThgPVsxMFS
jFNhnDEobnHc4e0vJmsUXTvhdQJZowbd2ItxpLPKndcaYAGGViz30WevSbL1ikXHdMDVi3FUJShR
6RGWeqTEyxmFqIg+mI558KKdy+I7c2z6wERAKXUIjzIf7Qh7LecCpnbrqLcMxaKKoPWXZEuPEbjJ
TlBDnSUrvlX97FpxsqD8RomIHh7MZ1665+QRlSmhxIrMy4BZ/iAWFgtP1V6J6SRTqn1Jdi6HyG6d
v/GPySNTgjOlpyO8yiHySzD9DqgL+cP6+w5peD3APIgM8bD3uVc0wwnTriiihlkMBvmILiFuoEdo
yF52Z+9yj5B4M8TkKU0pYtPIMQBKL0lVZCWvTikWeZFtzV9OlARGffxDo0yampJ6zCc5BSLr0NJJ
V3DVdbbp/qXaof4kV9FZOPF61PvH2ZunTKoqoxXQyA6pSk1qW54KZ8qgSkpyzoryvhyTqEKhF1d5
roDmxSk9jiipZisKH0NN4CUrnkNMsgpHRRhEpTTRl2m+rY7wPX4Q7Og0fYHgm9XbdQNN0rDjWd0/
Yv5eRjZlqW2YE1Gu4iPUjQzFCw+KG3umLWjOgt4M2hP/AjpEP83HYw3zOQZmUNEtZD5dPldFXzVI
k+gAgYnmULiRC1mEym1SS79uTiFer2s7fYp6K+Yt814jCjvkzTjzQWfZlLJZDxU8C0meaIDNgR7l
w1e8x9qDZ3wZb8rjt9FV7fnQlf9Cfn7/M7/ZZz6z1qZ5OLxWLtLzgLnprrHq8p6zI2k++ecVxhTh
+3xTFMUIlBR6JaNXfRLdzM2u1XvVTQJ0S4B0De8JZ+xmv0CH0hh0EaGbpYlM4inyps8geKbi9tYn
FpRtaDqNjiaF3MW5VT1WOHBlThm4u5Ybo0ziCQEIzfoQLzs1erFd+r3Wvkgz58rDs8EEa2fqBNjT
GmgbrbNa2bDMKFDyw+UPtrsjNo4wQSmJmMXWCtzdFClyssjW9KdEdkfhNucNe+2XeBtTTPytzSoX
rYG8ma83IXijtdFKVdlKOleTn+T5PIIoffmzNWQfnHtRbtVcQqEiI0cLU+7XiIuaSy64G/Vvrr2+
429uOOoQS6WBNj2oe3XoKvrdoTi0fuiPR83qguGhPAje5e+2fw/ZmKQV6Mak2I/KJIZoo1HKalrx
FWhlh/7gaF7m5XbynWOP/t6Hjb2xx1RGmT60c10idSrX+Smko9tP6r34IB9LV/zOZTflLSj99413
ki5A+7IDRQelvSFolstXoB05JDalXRgeEk/jJa7denPjH5NG6kWrQ7VHdE42KFVgEUNiYFQEdUZk
dV96t7Zkd/GFx0a3dC62lLML2YfiMC6lsRBpk8GTXsID5Q/tj2D6Qasht5KAeLkLaaD6wCt39+2i
LhTBvWWYr1Jwm2UuzajNlBbNSmVYrRaN1374VWUQBUqfO4MTsfvpDOAStKIkQGiYlClmZTVmcYVJ
hElxciNyq36yQpVHa8czQ13euJTGA+DBC8w0pauv32u8hfOeyvYzmS5CkQ88O9DnYw65tjJXsugo
qmkN8ZeeAKDdkOPjUW3tboONIeaepUUlETRS50eJfFLFx3RyL+/q3e+/+X0miQiNIJcd2PICAI2P
UlE8r21rNRk4n+VZt8Yl4uwynj9MEqmjwiSQ2QO3j6jZZLnVq5+XHdr9+huHmLwRJ2s4z3Ssr28m
jEIWlkAUy+SxY+9b0SgKzMQwFAvLMrMkHeZFB3pvzmyC96BltrlTSfs3KkynyeCvxwyayZyXcaF1
omY2FIM7/VIxdlJCGLG1R7s79ffpMXESSHI8j8+/sYJ/W1XZAk4Uy3VZwwzjl8ZDqj7F0mNOvlw2
sacwiRJcB30mVbXElNL7PVr05lJJDYrE9aX4RV9IZEfyo7vxynhMAM1agKT2QEATDD6PUo0mGfYU
o7p4YCzAiI3EvkyKerNCOdlAF1n8JbaZVYl2N0u23v5GfQgNTaJD/BcP3QpTViXpBGIdDMAEo/aS
aI5pPAgjB22xF4RbE0x4RD3aS6uaDr6xtA8G2B/bPC2tatA5z5/0dz4s2Zsr7D0N2usZlG0kI1AT
SB6pQjmDPjvyQD/2FdMZzhxFt1pt+KMhfL4cJhwH2RG2EXzqc9vK8XFalORgKnLhaXqFin5ZOTHP
c5FJg0YTy6vSYylLkN1hErSrI0uZoTyae3N+g0yYxsFl33bjcLOobCKsdKWTi9XAK29oa2lmRcM1
qYgrcHk6eJaYjIgx57hXdTx75vNs9dHNmpz1gTiqwGPb28vtULvWJdXQMN7F1sCY1TTzbATOQpOf
k/lzGnGWbLfHuTXAfKVWTEdjNEdyaB1gzfBqnHr6veIAwOyXB14Fuh98b94wHwgCiG3Ry1WGpBtZ
eX6WFnuUec9zu4XE1iXm46hLl5QmEkgg9rVgAT11XejqZ1HL78Ip+1LI4L5e5yAvPpkd79WT5yD9
902dNK1SFDclSERAJGRMuBfdZK17Och33y627jElX6jGCUjQe3JAFzy7V9zmEDWWFoyo4tEH9yaf
4sD53Ot7VY2EoW4VtJ1IvQazquM4AQMcCpCW6JF30/V+6cpPRMagcr9ahmhy8hShsfAxQ77ZY5bS
GBZVNVNT88VD9osc18TKiaXG6MND+vyA85pYxlm6Uw/mr/SG8gwSEJb+FnRR3brNrHZbjWFR1vgz
jBztV6y0JIx2Jb1c/qj7cfPmLF38TdwYQ1UjPsEXl6WZA/27Yqkc0P/8mRHm+GwUY8x6Rer9Tpgc
Up7C6Js6/Na59uYIPRQ2joTKVIp6GGO4Th0tcc4dbIjvaaVfh5rq69nkQbPOblOJM8iymybxGG/o
BqB8AMK9Nzv3sdZqs7n63fq0pNWNPMkPlxdvN/wpRa6qUxA6W52ORh2j+TkDfl6mN8MMJTJZ/ZHp
01UdVsc+jzlvyWxAqCADAFYb+ioUtQ2Q7nuHegFdamjF4Ok1forHECDMQ5NxKkZ20V5tENiBZr2m
fRz5TJNGysym9kFLZOXpl2LgpCqeASbdRzJE6MmaFscI6gld9DLP9uWP8iEXsi4wScmMjD4SBrhA
als7yCp9pQMp/0sJAZ+7xau/tTf1MT7yCt7drwNBM0jsACCnfKjeCLSF03wqjnEuWn3i9XpoJ9IT
xzmeFeaeOuYJRrEUk/LflkHSWQB3ZlB6onTr0iejAp6rBgKXN+r2AVf515q+OcfspVohsapHA0iD
nOJbn9vDL0zJeLEn35DH6lTELpX3pvQKPCYMnr9MuDSjqvS51hTHof1OMsyHhXY08nBW/xAyb+4x
IaNr1Vrl4I04SmfhLEKXPSigChaespMYmHfag3ko3fLAA2+yxTC7qNT3TV6UxVSYJ3HMj/oS20Jn
q+ZZKAIxsVOS2FpUWGHPaeHzVpPJIDquzyO0oEBoGUJcZq0wj4HKp54hus2JUzY1sr4xh1drFkKr
R7MAqsYR7ArjY35bOrEnBrM9Ylg9v6HEp5HHS5EfmrWsXeY8i8yCaFPZla9wm+Vb8ToR1KB0TZ4V
n78xeAvKHG1Sraix3PfIZn1vLe3N0oF6qBSdy6vJscLOMI7zLA0qmWK8gYy2kCFSVjEgjXvZCicc
NSa1zFo7ZHHXhb56Dg/DQbiRD9ktxCb9PzPDpJJ+rEZpgQIB+FLo/EzrFwHlauBxM++vmQ7IHHqH
mHFiAmEmYxfPK9KxIqixvTaDl1ACKkPnvTbuH2hvhpgQULV4Sfq0jI91dG+QB2HlfJZ/COm/DRhM
D4dEeYrkhDSRSq8gXgl0COZ9NXvtKxuQnlrNf6yc/tpEbxaZSBhF2nYNIdjTicqPKgnBhhz/ZzUF
1ggTB0s9hVVZYuukavR91KV7aVm+zktkxY3siukX6JA+J1p737Wym6wA74ta0C48Cr7drwdtL2JI
kqxA9PR9Dp5z06yFHLVp0t+PHR4g1vvL4b5/tmwsMPGRVLWiNeFcQAB6cKfEFizxCVi25/w7riq4
oESPmjdmrsTjKPtw5X1d4DfDbEEypXEpQ3q68pUDBdN3h96fAKVPj/+1d84aYsIlbqKkEMa1OCaa
YaUyWMl5AGXOV1KZWBnrEPoCuhkdFS39qVUdoF5FyUmyH7rArBtMqbG26lxoOipTwZ+9vnfxuIix
qtARb5EIezf18zsAa4LL4cHzjP77pgYYF7nLZSHLj2MK1daq+6G1PNAwzwTNlBsTs5HKc1y3kBXI
HsromUQcYpPdc2MTZ0xRMUZVHxa08O0N6DyPtpwc1vJ6KomripO1lj8Fybu8aB+QCOynYqqLNFFI
NjZAI2WLpR1LiGZaUuxFKeDCkk1fD+P5EKJ+4lQ11JNt+4E1yyQLQ4ZeylQLKEYJJomq+yUfrKFz
ZO5sw/4no4NMuIlhGo1ZUqJBvSZbzOS4GuclL6yGq6NJd8xHV94sMCuo9yOGJ2pQIshnyUsgKhNh
3l306Kw2v1/Cc4dZtx4Q/MpUUwBO4+7cJ1NslQOPtuJDb+ivj/PmEZNnw2bIM60GA6QOXR4COqgS
4M/eEXML05Ee+G/Ii+JV5wxIZWs8rnZ8Px8Wn1fTc1xlmTtjaIQXYwPm/SSBSjJ0BFoeInR3u9HO
LyA/hgH+gPfbOetwNsdzCz8ldLtq8Zchls4o405WqKdUXexy0q0s5T7F0o/0IWI0AxzUUGOT0fB7
bzc11dwwuxQ8xV+qT7RADAMj0Gor/dxGYI6hhFApnaswA/m25MpW7cbrxjqTxCRj0PFs0KWvk2EU
plDhOFNd4pUu5IA4Z/Zra+iSr8z+W/GilskFtJSFKxVsVwDMrVc5kKOhZOmHz9FdDbyJfIBKJ3jp
GvTEI4en8bebal4XWlfQ82EP7yyDcIoJqY8jqXsrEx6kTISoTnZFvnNSKT2cWVcx8o3ReXApg+aa
SQRDSHIZY9ho4WI+gWA+ITqSoAoqlOS8snKvJN+aYtJAMWdh2FVxcaxNYC1yqJW3jsEbPtstl7dW
mDwQrbEchRJIy7Qn45piHYuDEky3ynl2Kasyb+RitzWyscd+qQRvJXI+m1QhKLlvDCcD0lEJcqt2
p84tv6mAOYa6ldvz8+UvtxchW7tM1dUZYlL3I1ZzyXqn7fWTrMYOWAZtQYm9y6Y+PAjR3Lq1RXfn
poQI0cI1ogydx94jR+JKPgk6Z30leP8NFZ9Xa5IuYggbB+CHtmpkYPIjptddKJkvLp2mF6i+5UN0
qx81T/R52JzduMSrBOTp8FANKvv33ulgrRY6HUOKIskTay4e55ysltrxEIC7FaYhiwbBED19rGYq
zEwVsyVt2hQTLU1umaZFJxbrc+pQwvwRacSuPD715K57G6tM4pYGxViEEKlzWfym8BtsPomLRqVp
4kMa2Rhh8vMSNZpeA9dyVIEqAC5Ph+CIEpRXnbdGVn/sEut18NyOzgqnp7UfnBvTTLKulzqpO+hr
HjUdjTtIGrpz7QrfZpuCuWLV4c0N768nHShQZBnP8czGgwZhnLeZHPqyiZQSy4E5Ru44ipxicz+x
yG92mLBsIcLXrhPJgvHL8ClNLP1M7PU0HLTUAi9Ha/WIHQtkcYOVeTwfucbZUC0XossxSdHwpSA9
Ook9pc6kQp5EskcwqlV4VKxTBwjF/4xXf93/G8eZgJ2qZG5qozN9cocBbGz//iqxsxNl8E1dPeCx
eu4mUqgkmRiiB+WtzJibQ4jbaiSDvi2kes37rDqvxEs6XpjSFfuwQxR0GSCKIEKLj/mcWWTOYAmR
KYxUOFP1lepnYc/lDaTr7P6QHwYe4eT+SahiVt/EaxGk+RjHyrGdwA9bT1Rehiaahwqwzhq7H10H
XDYd9FounxO7O2NjkEkCmSgOM2BIWWCKs0XGM6ZYrIl33fxA1fUaHhsrzH7vayUP9QkcD6qlYaJH
vqIKIKjnrwqP16vk2mKqoySpEiJ3ApqVuZPe1t7siz/G1sK+d+pr3jm0n8k2njEFUhaCcTJZxPgY
K2BWESS7W90pDF0wwIexaSnRoc8ES+8ctTtPIy/f8L4eUzilTQwWuxz8VpRwjQYMRs0/d2hX1RZ5
6LHlFX/wF+6+2D053pxmIZ5mJS9qv4h4KTiVp+wm8pMrUAgDgqw5k2cuVn2T+hkGC3gpjkb/h/2o
obTGgx0GQlhoHAiHlLkotSwwqh9SfzuPnLbIrl+b32eOiVbo2gXsBFjO6rqXXRWsYeN6ra7Hfni8
vO3242Zjikkt6djM6WJEFMNNjpBzQpgaJwyEvV6OBI613XUzVNABi8iXGtubyJtmpe2eGLwyT4Pe
omP6ctmdXQOmBkV1UyPEYHGRUZ+AxiksQ1/QXvr+55rxWs88A8yXiZN2bMSZoKEu/yiaLwMPn7X/
PTYesN+jHcaibes0aL36RFN9chiP0PVCcwUUsrx9u3cxx3FiUslv0/xAWiSZGPAaqmLygd4A3U3i
DvfRESR4dyMOasqA2n8igHiCZYjX7Nh1dGuacTSszMoQ8YyIFnN10xwrW7DlQxOEQN1kHo/cZ++c
Bu2eAs0F0FAZrChx0YvCWpYIvGnKG3vVoCYigrNOjIvvQ5H9xu0Kx6YoQylbozSN7+8EqzlAsSwv
8Zovz06B0zIF4zDYqA2J8/n20sTWEJPzATzGMLGmYzuhriNTIC0gAoZ6jT4WnsQb3t9L8SAvVCFx
THsKCnN0VoVmjEKBO+M0hl4klZqNSPVLQxE5lcDOt6JSZYSIuFQRoBTfL98CTsYuXzTA6ZWOEtz0
y1nCHJ7uXk4Ve48r7+ywn2mtVLnEhADo55W76lt5KzvlQ+hAreAl/hTdVre5m1/zevZ7hdU7q8w3
w3NOJGLeNwzGwaI3juanFiy3IMHvHIqzE4Iq40B/uCaZwzlvo7kAmR5Ok96G7qt+puRrKai01CX4
l/oI8scDcusl++6odQCyKClUYOkVgNJ7xg4afs4MUZ3CSxyeZCUnZNhrlTE2uV6ken4U5dFaAA6A
9NHSXMc8WNhro5I5+N/5xSStRJZK1RAQm4YgG4m9FBPG1MAAX3sjKav00LSh/lgWXYzI7QwyeDMx
W0zqiGaq20U/kWvMckTaTdFHyoO+5sVjiPEOXHpzKb8DViVZvS4ice6llWH0th4nX7s21hWn6LPO
mxdFvB+KvnDMYsifsqFdakeV0tzP+n65GZVE8IZBmjDsKCzGYRGk9b7q0gH68mGWXWuTTNyySJXI
mtumy72V1MKtOJLe0ycjVw6p0WKMWC/FxZ3TtfuqahWer1J9iNxsHlZnXUM580hvTFfJREB8kiZd
7aYletUYRsoLHTwNmRKIWdEl7roI1UMCnJvgCAZpPo+g5U/tZi7lq0rOIfDdtsNcuBie1M51K+hg
DlrAgCgW85dw1vPcEvK8KZ3OnBpXWeW0xhjAoD3LcZhUNtrY5ox2S5schjZJvqogUOzsJM5aZHZ5
UOsAiGrDE4awjKzG1HFSE7MjDiSrcMh0UnwFjeLVu5xRdmoDHKSiTC9NCi5qTHAYBYX61QgOBdPR
UWaZ8afLBnZ38tYC3XabXlqcD3mf9xWACV8X8NMBReVAM/oLiDaxrbDOHId2Uv47h6jDG3Pq2Ez9
pDWG302lavXFqFt1V5rOnCg8JATPFP33jalVCQc1TJT8WC+3eRXo67OR3XFWj75usJsX/TOimngY
w+HCrB5umHJSlfEM/Jtoj0H+YLoUP0KueNXGzrmMdXszxKwbUAFq3hiAJ+jaglkP0V7jzAFfhYWl
XHnqqHtv9e+sMUvXqClcTSvBn450ClP2NTw6DwGfpeKVKvPSAtI0vPlIighqSHGIiiNky+z6kb5s
INI9vJIFo788p5Jd+5Q/mfiCI6t2oxz+8AsyR/YQlRnpo17wydxbU1dL1mJCdjsV3bBbvDkuM0to
5NaChJeviikngHaK5XcLzRzdlRIK4yhhoRdjML8mwyI6S29iei0E2R/4O5rbqdKkY7Ugc3Mcp9eK
SyvPHOFiA5mMJcsgknxNW2qNXdn1596NfXLFAz/tFebgMMXQmgqhVzSbmK+MjK0JkQC1mL+mektn
vjJdcPoCx4iJ3t9obb2zxnzSfjVjcc3CjDbsD/NDczAc+RB6El7IKOV9y5MR28+hG/eYrziruVYl
rRAFEII+mWc6Bq4WVnTCo4Q73tdc9R26XB8+3cYe8+niwVDwqIRBGxTqsb30veTJcg0ENmjzLDFU
eHe63Uz6Zo/tiUx5nq41lIwhZIx+vV00irWMPJHJfacUCW+54OcgGuNU2KutuqKoCKLpSZJXuxdz
ewmvgTHkUAPsVumgu/+fJfbJGhOcFcgPQCzYOyPEEdBKc1TdWkp7eiYPmiXh2WPye4zllP7lPbd7
mm8MMzf9XI1CUehnjI8KZ2LMVlhx7/o8E0zBoE4KcnckQyI4xpumVQYKqPJMe5GsAd35A6WFCl0u
Hc/+t8Obra6beCUjzI4jSZn04OlLj7IFSciaKl37vQTqfeke2mJeewPBE2foLV6LkmeX2XhSWQ5r
XRj5MYeypo4mYXcixG7X39vhmPcW0ZgH2QhLzadW5aA3qQDyMLcMXmVPXN3Nr/4SQAxt3lzirl8b
c0ygrIVgzA3IB4+jeVTV+zLEU8OKGX3evXg/MW8MMeEiijOa8oMh+OmJNllVP/YEFwpidvEvoLZ7
D44mJrP+XkWmWsLAlroYaTrjJWWFnl53APmgo68WzcyU2Ku8Tq+5/BX0Rz8ky41RpnLqzRW1W432
2noeHZqaY6/1qQL76rb2csULyT0w2DsnmdqplI2SlKTNjuSuDmSn+ynckNso0O+WU3+o7fip5UEr
d/f8xkMaTZsaSpzLwuhCzMtW42oJIq6JPFgqzb2X1pDZ341amYD44E2KHLSj7BuBjOsBH4u9f5Bu
PGH28yznYd4Z8ASVJ0quGxXE9fJN46iH7HEBLxSvquatHHPmKLE5mEZRAlhTPjdKaikV56zZPTnf
HGLRGEWsSn0nYl5kxPwSdLT65kXgJie6ST9+Hd3Q6dSqCHH4999/zkiKHjUuiYAfUmqr2CO3qhsF
5iF3zVse6pB+g0vWmE08j6KwNHHdB2qD/tZEBpdopV0XiScWGAcIM2LP6RxcPjn31/HNRWYTt2o5
xKWQ5MeqflmA7Oq/FTXncP6Hjftmg9m4s1hH5lChFjcfJjdBokiuWxfTsScNFJ/kCsTcvAdKum0u
LSWzcQuzG5Asm/zYZJKbCk4HTkrSBU34VZx0zvvPftUDspf/RQmzh8uox8xjpkIxwbhRjoXboDsO
weDvudXj/wVljwzEnOnwisfd3KGi2JI0A6U/y2ahJ00fpplWHA3xSyvdNoAFLfE9SRy9KTFS9KmU
Hn4jVv42iAV8vx1C3EFaMSOYSyxDwwpRdjR9SRxNKjlEDLunNPhzFAw/AkPDksplInjVSLVCrE7J
LdIROymqz2SRj0kBlMllp/ajc2OMSY1SDbk6MU8K4B3pSd1ZiVt7lLq3CoCAuMNyOn9okUmOIB/L
pLzJQfwE5eLhBu81NsU9UMTF6hYe+CdsjsXd1PK3jx8oSHpD66OkwXtA0VrZJynov2gHHWRIsQPp
giXCMaBe44ta43XoSpwMs3/2bIwzNZegxVUnSQBZrpAYRh+MsvOVOqCkmkX5OU2HuyN57jJ5m4yp
UulZS5WNJa/9QZ6iOyMIT82XIrHiG+KAb9fGEG/n95XNu5Lvpp6Nt0wWT0q9H3LIxwbN8lXKzmZb
OFGGYf3ERReUk1n3sNAmhMn/f6Pgoef9jhzHukkiYzZApZ2D5bd97p6Em9yprser0AcHr2QD6H2t
3cuPoRvjnTi8il2evvLuUQ9CXyCyZQ14ZSa7LzlaeCOo2vxx/qzO9/XKOen3F/Tt95lcDphEFy4T
HddAg85QHkhyJYYBkU6azFnOf4jUN1NMJh87oTc7pQEpWX8gv6jyLp24BdS6wEvFq7Yk78zfz3Rv
FmkkbyrMKdEasS4wgWVK2nFc6+9xkZy0wbRqg0epxzPFZB18PxWTfygBZfy81F6XameL4FqcuJNy
uzXFW0SwbYCyn1JVEWsAxIeoctB6s4dOzZ3/I+26luNGku0XIQLevMI1utlNL0O9IERJhC14//X3
FGdDDRUxqL3aiXljhLKzkJmVleacFrs2nLi2maCtJDGhRZLzyKyICnAqtK4kN/GaL4bXu8Khwag2
7+24/cpaSWPCihCNsd43QMEwL+lzcY/BGQew4cf8JoxtBG+vOcQghf6yr+PmZ0OSKWHOAJQAChNP
SFz001J0ZqDFI3hH60tR1m8LSmJFofPsf7PovpLFhJPUIOY8WBhGF8QIQyznWr8pgaRTjYs9CIE6
fKlUrB1EvJ7n5ldciWUiiKb1o4Q1CnSr34ECsed+rILJEZBl9ze8Psm2k6+kMfEEZeEiSqPJAHVQ
+FAMgFUG16onLXZEHErvZrzwAFU3/WElkQkrWFWuzT7WklOI1oIoPKrCg2y97pvJdmdhJYSJJGTU
s7RXi+goqET3uqEDZkA6jzaob+ogqRLZ641xCcRliW4oC7g7lUXGydt4ijIhxopImgt0GiCOvaLD
tkjnEN4c2eZ1cNWTLRjhLpDUyYhAA6191XLfnE69iSQRy0zjw/6Rbmuj0ckGEysT7GxDt2hGKg9Y
bSdq4w+1fofVFPQPes79xhPDWIcyx7VozVZ4bFoFNB/tNBzmungTu4n31qMm8OFVpF8VYkxkxhSN
hSzaCKQ6TGs7V4l6s2RVh4KmPBiqrSaj2NjoNQjYo7JU4X7/PLczbTCVKZhMUbBIyERry8DgqDqi
Izo+hJfoUbBzMIkqj8IvOsJtBtY9b4VqM3auBDIBu9LFJldbpA5NShyCWhzKOOZwS3p/X7PNFGgl
h4nRmgLG2RhI2KdFFHU3NaLUz8GZ6u5L2TQUA6x1Bma/LOCP/JkrTEqpGp2A51cbazeSOXzvTdNr
o57znuWJYZRZOqMGYlsYn4j5pPWtPQnnSuD1JDa9eKULc9MUSiWh5IJbzCB3JMzdvHio49kbhy94
KNj757Y1445KJLh6FNi+gcWPPw+OdHpWzloeHbW77JbOuNdO7Ibn6k11jdsJY9kKRnkwNsdDitm+
alaCGdcm5Yw2J8FkDe2XFS4efKOTOZPTHqtT5qrEtjjfjiuRcfEUhY9uJl18TN7oLA/W5xxMWQy2
ao9uey8HvNfOtrFcj5aJ+EsupHkjYZhHll4y9TYbnzTrM+fzUYP7ELaup8g2yQYgfVRxDMRp9YIF
qKMSEEd3C+y4v89gufFhX962af5W6X1UfJWSF6QLh1lF62OkG3nRlyTu7Kb6vES+Fr7ti6KGt6cZ
49GZ3oFF0ULcENOj32NRrhy5SxY8GYw7tzKmBPUCaX8n6yfMNxzS2DwOE7aoAfXQV7Ndq8JLnbya
ZeMUXfqixbMfa3iwdm+mvvjaPPj7Sm8GS1TLsIZh0NlZ5geFDUY+2xIQQ1bxXC/gts859/b2PbOS
wASXrJrlOgQaCPLJ2nSAU6B6iZcdardYjqjH0bxyDMTS29dr2xWuetG/r+xGjfpxUjUVOP1J60wT
ACjDOwyD/W9C6NdeCYmbMq2qpMxPSgweofFh6GVH5XnAtslcNWHCFmgyWjLVgxmk4SUFHqmaOql2
m1VP+7pwvxMTrCaZWHGU5yBznoPiSOtRoRsJdhg0b6Iv2xgNdHveXcCzPiZgxVEyN2WChstyF30X
vrZ27YSoR0UJKFMXTw/4fGccu2A5bTvFitomwTiINvlKM9nWfFQT7X/US2Zyq6ixBkFbMLnQudqP
KIid6EQXVAnAjSdvaO2O2+LZbnFe3YzF3SuaSBMGEbdbj41iSv0K9LVHSspeePE33hYH7xSZqNGI
ZdM1Q4u0H9ydVjAqjyO3T8GTwcSNROmrTm1A7ly5dOGoQh81qW3tcXoMn/qz7M6BPrvG874X8ITS
v688WqnxyFCmIToO5gGDnj4QJ21LHjn2wZPCxI1IXwZSGnQluwnU9N5aLmnKS+83qwcre2DCRg7m
qn6ZsRoqnrDD5CSn5mb26R4vd1uL3osf783fAUpmAkcnxWIi53X0Xt+lz4jpNXNagI0Nh8j/qw+0
Su4Zq0DJpy2wVQvMuMlPEZf0gJvZb1eWVjIYIyjMSGhyQaIcL4o/36q/Eq905OPoT57wlt5kbu4M
PJPYjIQrmYxJjLpBoiRG7UwMByeVNEfkrehvGt1KAmMQydIkcjdDq7QonFi4j8bELmNOzWH7FllJ
YYwhaWo9KUMwcM0nOhZQXwjG0uS7xalAPVQ8hJ7IGYPjqcVcIbU8gkKGFlLlKrON6Ty1jxqX2oXG
sw8m/lurDx0bCSNbSttCKzr/ShP56Jvl5GALFN4hChee8+4rpYnM/SFF7Rhjegt7MOfFBxCGA+L3
T1hX9xfcH7qPJgZ3MY9j9Ro7gx0TrRbrCsNNlLANm8fYA+hcq7XN59ZN7gskaYnktaVrBfshd9/y
QVT7Z8gdoyyTSopEPc251xrLMdF5TQueCCZoWGlcDcoEIAUB6BQA9hG1w/+mAxMxzGLK2nFp8b3k
z6HxOQr9/X+f+uae/THRIdHHpVAkfJs2K3xDVS69NfkTMMwU8VZNLHdf2tb+rWWuzJ0JFfkcNSlW
mGlEh7mfaWEoOdCpuvKOe3vwTJ0JGE2lzZ1IE7IGrGG0yRO/z+hqaBzkt0B6wcY0rwL8L6aOMT7w
CxjyB9JASe7VXE11tM6fgO74jjqqP0vE1hY8zbGn7eKxkjrZ6/6x0o/08SNepTJGIkz9XFltIwQL
iGH63FNV4krlWeV9vm1rv8phjCWX1TFpOiTVqhi1wVDFo2u0cvR3RnIVwxjJLI9TUoM6AbOC3ZmS
xCwHC1ga9IPx3gnUBvZOjrEREdiE0RIhxifF4rTSp1o+CXhwLeJz2HndKHr7H2o7lzavqjF3ilQR
SykyITz2p/59RCZ87hF6Fy8F7BHvffcvV+ZvaezwlBA1SVQpcG7aNgvfQO7mjaODKX3ABhK/+ESe
rJ/7Cm773FUic71oIzY98zZEDWdp0Xlw5PSrrnHe/RwrZKe1TDMhsymjPTeV3WDjuaDYgvYXCIUI
VFdFmLtDNvU8J70Fbsy5nzFgmUZC7aoCSXk3yLZJWLIG8BE6AsPeyGIuGVjYfC8exve0txm74Kqh
I6SqLwfRwvOuzYxjJY8m3euHSBXqcU6QrbUeMNUADxV9iuBho4+xbTx9Uu50Hf3mH3xsJZA5Sp2i
Vgzju4KiI2FaPLvId7LfYSKEN4OyaX4rUdR0VroVuYTtt1xDQgGYL6H+melBxkPY4smgf1/J6Gsi
FLKBjK1Tf6IUCgowk/xVp3SlBxNoFSxDT72MpZ7GFR0ZEKO4vLB0rh3wzOIvl2zmACtpTLyt00Yp
irIwgwwQd7Mj/BgPETit7OXR+DagREPxRfJTgZkhboTavLlWopn4O8yZKNc1xqfz0u498bMSVF+0
xqkVmxwxv+qKNyP0NVubu+NCI+2eVTKRuA8zNSbgoHxHxxB6h07cq+AVRUJy6ezqM110EbDfeC/b
2PH39sPkFiAd+I1+Oz1b6zYGnWTgf6BbW9Fj/Ek+WGeQOZ6mJzpqgJaFB5DSh/KrdZGc1CZ3Jpf8
k2PFbPVbivp0AFwvOWWN4pdNaw8k+65P1V9Z8iqOMh4JtFzUWjKs3eFWBbsoOeTYv8VTg26IaD8B
grJ/sNuNkZU8xjuLSY4xKYUe0OhUZ7pnAPr1WxEvbDqCpr1w0eJ4lxHjqYuEpd8oQyOGwu019xRH
cQjkHtEbw6CwHKCW8nox3Gud8dfWSFLJCMUMEXz0DOgYFg527xLEcOA4ueQuuusGjsVuOurqXBlH
NRq5qweLmEE9gwJJtpVXTRnspf7J+X6bbgk+RRFLIpIkszgNcVVbI1qG0XGpXeNOCPRTdpO6YCsC
sTF2u1O7//qeLgFCRjjyJjZ5whklRyls275VuuN8CoFCS8AsXtz+FxXVzSt4pSQTezKCDYdaAWR6
ike4DHIfK7vkN9lxdCktwTAdJi5P5mYp7SqSDThAQh6kPLRwa+ExZPiJ1wURJlGpV7Q3f4Mjguzp
91dko8uoCJZZtQCw0S9QECCUGEi5tx7ofDTQq5x9m9m8vlbCmIRGENDl0hTalRdObe0UgpMULyTx
FJ3Tdd2MmStBTCKzzE2dgjhdCPoisTsRuwLGp1LlMfj8i3tfD48JmbK4yPUQYrpGv7QeDSrZCeV9
ICIfqs8SAEoBFcC7j/4lbF5lMmHTyCwFfPfvJZr0XgVnbPIgOOCAHt00oFvsmsIL1DyDZALnnIQG
2iUAahc6h07TA87gIHzP7fhRxNwub3iVqyATM+fEqCMlpQthqLzSDQ8wh1VoQRmHxm4c6z7hTXxu
XwzXE2ViSSQL9Tg1ONF6ctuGOF0+cex+OyRfJTBRpBpmaZgLeoLJeWieUJG3E6I4AGE67jsYRxDb
2ZqxJDt36UKnL5P5AUNL4MfCYAVHne3xjd85kc5CLct5MdVyAj+Ocjs/dj5FYhluooN+RNduObVn
unuJWW7AQO/rt+1xK8nMq7VKCPCzS+SC6jfNxqggnR1BRE4dFYmg7BO/Fm2e0E37WMlkopY0onGt
l0jxLdVr29ENw8rdV2vzs60kMOEqBGEAmSf0kMEw4k7i7dQQT00edY0z2CbzVKF/X72IVG3sZ2ST
5KQ86QcJNezRo5AHgJc5dzfaJbmUqNSDAccOv0qX2FNG2zjrt9wpnM2IstKXiWGCWQyZRvAV/xkS
xpPJbYBXCtS0U+TzJnB4OjPhCwuRVayalhA0ZZWDkFfKg7Efu8P+J+RJYaLWoCUCAa6uEBhhcZTq
OkDWFOyL2LzUVqfGxKk8zjV9ygBrJ05eg9cIIM65WJk8NZhIFRVp2JUmnsy6/KwUp/qviti/dTDY
hSWzNgYgAeNjCPFw1tPbqg9iMt0b6aHlue1HpwL+pmlgiRm5KebzmOMySDubRqRiqthScUF+Krq3
ebTssOY41ccjozifSIDpNr+iG4zzzmWpp2U3m4EolYBiCzvRN1oU1PY//kbk+1MM/Rlr1x2lKU4M
4GHmlh19psvu5SG6yONBfRIe3kuud4XGEfrR4v6UyfhpmfX9kCUdruLkbIFXTftaSt6+XrzTY7yz
VgezrEeoNckAfYoluzI4Smzawer7MJ45tWNY640FEo7hWzXeT8rd0r6CTnhfjw98z6Cl/MMMGHOr
w1ZQUgtDmiXxdHTrWqCFokLQEJvidVMAQuvlJTuC9Nnnpky8Q2S8Ns2Svhgl3FDVV/1SUdPAwqPR
2sC8AlGRaFcHhZNobGRpf6jLQpRFkSGERtdQNKB/9jzIpQFWMO2GYtPDN35yjlf5UASi8kC6ANBQ
C9AErIrAfOtGdamC1puxV5L64EBwDcc40HdRH/DaQ/Rr/Vlz+kMcq55gFHGehMgJk8xbyjuxezEE
pzJukvBF4ZH40J/OygIZOYbvAOoJ6gg6xbHy7FDrDQLQSiEwxdk3+p+k8GXpzYyCRh/sAmx/vK3R
zY+3lshkUWmYAjpjxKzvP23e8tMUVDeqW77nbdPocIuHWwa6FsikUEZTtGEsK2MAlPf4XvbogiUY
aqqgPJp+cqfe/A0/HFhxAWQPLB46X8+Gf7UZ9RRvQFAjJT/TuASikuyZ1v+brutPIYxVGrHYtGDV
tI614fbFYk9abf+F4a/0+GAdMfCHDaWTA0zaTk9SfWmOYIjzQKynmUBDJi4ftn7zrlnLZO0D3FVZ
RSEPKVFc4pFP+r35M/6i26ZNKX4I5pc7d1/PbQv5/bnY0bVkMtvYTOBwYXguwepjzZxreusaWOtE
A8zKywoSd3qYY9WilpIbpdbdrMckWfywcCs4Mr1RPjr0VReq60pUrymaVlcAqWw9oBW5LQj9itcO
kyKts9h4z2IFyLDbHwRUH1hsTA7Cs2LPuCASV08dXsGAp/eHO9zUqzlGdJlQuK9Vt5a+yerPyfq6
//02mmN/uALLyLsYo4rBDYw7Nj7dZF6C8EwH+SmtEZAOOXf6VmKCFU28PAGfBGBa5rINBcOo5nrO
TmV4L2BJWv1mVY8chTYtciWD8e2ySoa4tQAvND5Id3SOabqJvyyPqHe+L6VhRft5X+LWnbNSiu0B
N4MJbNMKBfhRTYF6/t1EtmpoblN/rjKvn919adsf7Kqfxjj5qOtJSpYkOmLDaHqfuIhd/Sed8Jg+
8b8Y5zTZVrAxF5iqz0akry2GUYX8TVK4c2f0F3/wu5VGjItPWt+D2ZAWB4CJXPhD0HjA03OQ/zhc
INpNt1rJovqufLyJGn3Ja0z7gOoYnFf/VEBKXGNY13rCgMKR8p9Hd7mj8/YHOLavMQ6t1CQFLSmA
XMTCI9qrXJ4S3vbU9gWw0o5qv9IOMCs5KI/QZ1Seph8VLpz4Tj9Kj7qE6g6dAysOmB/k2CP9Ontf
j8nTscvbRgUF3mm9yVWQ4Q1B/kXDF9R9sMpdpJ/78ngfkAkhSxqHUd+G2CUcPk1h4yqNbucLFj5U
67Av6b1iv6cZE0m0qiiaToanzYCYpGO4YEXygYJy4vWbODqxbLWYBCtDlKMxGDsD3jV7AOjtWESO
wRss3rzgrubB8tXOMQYhmsiKT0sJBh2sojVmCjzrz9PsNT0nTm0gKuBiAdM7bVNgIZ7dUYw0C53n
GNs/lTuf9G/FVwrtjl6aK3hVsDz2L4B4x7tDcsi5PWJjxulveFuL2/6w+g1M/lpaYj11Ivahqx8U
1lF1UO8MktRtQIPW4bmjvfBuuO0cXdFMFI1UMHcojEjwbMSaBRg9EGOPIMSUAv3YAtfRtEWX4AXJ
q8ltRpWVOCZ2FroElHcJIBm9cCaNo2uvwsTxg20RYFYDqrsmWmztR+hytZfV0gyk4WbUXgDsAPQk
jox/ObarEOZWEzNdsIwCm0YoMeWO4vegswgD+U64VLe5F/m8hzBPKeYz6U2Sk3TCubXlvRFOTjO5
VsGbfdsYxoQPKFetmK8zxkpmDi1mgdMjluPd8lPxpTtR8HGU2UuOw/E0Ym622NRCgYiQ1cx+tby2
1UOBPbj9kEj/jQ8RcaUP/Q2r+wXoTEMbjpDRypotmLdlr/KuE54azBUGHsE+7sYuek/Ch6MEJLcp
yBz1LryjcDOhMzoGt3f7ceHiz+9EA+dKr3aqch0lVIzgnClukXSjHt8ngQJu/rF5W65OkLm+ylEi
kppWdO5ocumoVupndBTtpKIJ8jfjWn8qxlxhhayRRhLnd6MoLS/tZKeqVY5VcD4Z2/kGuF83tx2Q
z0RhtDuhRZTIfRJWvMl6ztmxPe9FBHnKNGIsETNbJ8WnW1nFq4FZftkv/eKi8ORtXsvXb/Weia+s
gpCxNaUC2GeNm3+lC7MEj2rr0fD08+jnt9Mh8a0j9wLhnSYTM5pJ0WfgC2L55zD5pQ7GO92BF7iI
hqBEfFM8zBUG8+O+Y2/flCtdmejRo55LlNYEQ5nbuTPAlgs3fRKwYw0cXXe6lYO/mOv5wzTfB71X
pxvJkZzmiYEdsVpEDVk1F8xhVctNin18UdIUv62AMh2pBPFSj8kh1kPAFSsqFocKnTgjICXtbDZ4
JHK842fiT1jnQ1YIaXdc5Fi27FazSiNIhqL9Ihq5qnB2bjYzstWxM4FHUOU6GjUA+iml7CktljYT
u42eMrztmmXg+CknerOltXBQhcgs4T9pCmjR6mACy4FjRvL+BSEx8aYyw7BcwBJ1IjmwMek6QPYL
49czjIi4CR9IiKMSW2Ubl2gIpVqOT0XuLD8WxZk9HSxchifUfvWWPI/HOVA5W0s8mUyqElVlOAmJ
iL5yb/mqIpzblgf6ubHl8IdzsGU1PZM0UsRAA0gK8jVNCi/KAbM2GJNtqN8lcQRQcis6tWF6oAB5
KWfFTXLrztK1QyibXh+3XzkfdvONjo0L/I98XhaZeyvOEhFZLRqMRDolk5Obx7bBxJiKyiKBQAU8
TSQ8DO2jwCuzbx73SjJjUqNgiZ1ldgBGCJ/iubCznKfbptFeJbD3Vy4LpqQuBFytmAWmBkRxJ8Xj
P9DvMWdeczO+rIQx1jNopEol2oCpYl04KCAMWNrpMygTBHf/k23eXitBVOtVfF2SeRqTobcCgGF/
b4rOrYGLLiyfUiI8/m+SmBur7OdOmxWzObZVbI+G4YGO8lO3CDbQoV72RW2MsMAxVlpRa1lpZQlk
NAG7npy0JzMGGQiiJlIoZDYz5haBSOhTHobCEc68wfcNcNI/JdMPu5LcL0tpjiokC0H7Vh1FsAnh
Wn6RIlu8Mx6ME9KfL/lF4iUhm0nPSmHmPhLQ1ZenAqmpdEf3WeoDBdLrfYox2YF4njcjxPG29/Nf
aylVM4klTDEa6s8B6ZyRcFovmzfeSh8mkOQVZvv1DMlikrd2uJwyvLpMobNnNQjFTxxr2fZs8PyZ
oPM09A/sXVorlS1B1PoHD621wU+TIWEUHmpfOMocP6CR6MPrSL1KYy7ztjaHMetgIemRgnhnB+W9
y8l7K2879lUMc4Kt1EhTU1QRqIPkoxgPgRTnTl6hcpTzBpz+xd2uspjg2yjZ1M5SZKJdvPgz7C/H
oCk5UBgc6yDh0SLagHU9Cpw50G0r/C2WLamH7Yi+Y4G19CHKD3rSX/SFN5jB+VhsGR2zmPMEiNHm
WAGtzmoB8iYOuWobYedW0RDEkvzSlJ2rN6XJCcw85ZjAbFoJqeapTU5EHWxAd9itfti3e46FsJQ/
g5G0cqhhrkA2nGH+OYnfVfF+AOLgvpjN2QnzavAa1XQVLGqLzPMk99bRzOzw0r9NeDlQbjfQAQTK
7MTfSxAboqB+I73wpsO2i7Mr2Uw4VkCeVeYiXHs+UebV5FQFM4qz1YG35bodsK62yARguRNjVZta
5WiA17ALj2AlxhLyjzzzSPvAOVCeaTARRM5FoowFgPJA+6F6+bOKnVoBz03SuMY7uRGXyZ2nHRNM
FGVa6nIScXkRQPJr+vC9TMTPphB9CuPWMZa/u1+up8kElCVRQamYN/kpjC6m9EsR/+p6+f3vs6V0
g4ThElF4jqg46COwRPMbYTwtgzPWX/Y/FieAsMX0MGnkSarS5FTLAnGiSEblPgJMUnwRDIxLjIpy
UjUBeyomD7F/+7F+tX2diSAt4CGlpsdFY16Sx/ZWsjEI6k6n5WTasttdEi5AOscudSbDaxRStjEe
AKe8Oy0U8DD6tX+YHDPUmUiiLKIAJsM0PGii4HRy6qmRYaeWZBsd8UKTV8fk3Wss1HLYYwFmmPCo
iI/lTf2WwtOwmIaJ/CSxrYfRF/3/rgG+3b1dfTommkxDDlj4lmKiYZtJ9Frg5wlOEViHEjsAvCI3
11CYeKIpSog0K0P39pw+xz9bvGzMo9ba/Q+KGE58bXR4r2OuhkxESbRu0fMeMkHEcaDFqyUwHhMQ
6+q+/IWXC9Eov5NysYxMcwR6vqWhE3T54GCKF5CtTsed5dk2f0CsqaAyBDkYY52lbhqD0Qsh2qoG
Uq1nCnVADlWgXfS7/LZ9bg48vTYlahiQ0HW8dgC3+OfNGuajYRFRiE6JWdlKWNuhzpmr2e64rEQw
llipIRgjsxGWeLKeQvCHd4H1abnt8J2ag/TyV40qzbJkGScIigXWLAC4KfXY+D7lyg9dPEYmYBuX
1/0ospn36HgzmzrF9dQZlWQKuAkM9+ZolcUtqYpDE6Y/B1F6iXEB7Ivadi1dNyxVp1CYKmMTVdz0
MzbXI0QQOtkVPSSXNsXef30uMGol3oaPE6dWuJ1urUQyRtFaZh9VmREelacusUHjFoMFQPWmQK9s
9Wf7spwmkBL6Jajf+0B62Vd4+2yv+jJna87aGCVlikQhUh2ZgHps7pxeu5MVToFk+2ThaLoOBkdV
ZWc4jbLVk65IhIN6UPzCzb4JjnRLMRx0P/cSl7wSTs6weZOvBDIlmVLKBTVRNLx57ygoZnejHOaz
zEX43Pa4lRzm2pZNYLOMWgO4owsIibPvC6Z3Is90lxndJlrXn3g7YJvh0TAkUdbewVKYexvwuX1H
LLR/wuFbOt4a2knUf+7bxWakWolg/CCcYyHLSxIGlnTO00ewmdr7AraPzUI7XVcRPBCA/4yFcSgo
WtUrKGTZ1h2a+F50KgI6OIBA9V9UQLZrryt5jKWTBaQss4jp+fws+ZKLSdRvoeFZQJvFrMJ9fTdj
VemTxjnGbatfSWWuarM1O02b9Qhtn/hZxfwmKj3H+BWLWeWZbsqDA4BnHZtJ10okE5LlUJwnXDJW
kBt65kmSWnq5vrSO1SuAI+gH0SnjOPP2P+emvayEMg+ASDTqUJkNVBRybEGKjjUknNC8afRXCSxp
gqrGYbPkU3RS2/i5rrRbdbZ8oN5yahSbAXElhokawKjABsnSA0exQEJV+om4uBUglzseBT39DB9y
nJUgJmxkadSDcaawjpU13xtNeU607DlvtDtRGl5ro/XzUuYcIU83Jm4UlhEpSqZg0Lwa/Tbv7Lz4
VYuaOye8O43++D3lmPARCRKowGOYfX6WT5ovBYJDB9oXD3SMPm/7nGcZTCSpNXEewmYAJkSCyV3s
YZntL7X/vG/gPE9m0e57ZAbRPBTpyejRAwNibmYjiSNfSWkPWOtAPeS1fFV5T5ptZ1ZlU1YsHSsJ
zCfTyBBmQ2KAuLO7GEUghjkgl92UfCe8DvXmdWldJTGfbFCIMpsTXp9Gmjqx/KQNnzF4fpLJo6hE
L+PyKDacC3rbHK8Sme+Wtskga4KJiFxrdizNdt59H6oIxWlOa493iPSHrApay5znUpfoGaoHt0Q8
yPKhjoSD1r0mLXH3zYSnExPvxyEpFeTDYVCmzddM+lWDNkCMioul8ybxtl9kqw/GxPlhnsxqkTIg
E/gDpk50p/2FtRFQG2OHAzzSf6UYMgIAUYlY4mDiojTNvdLKMH8xu+nT0pvrByX/IQ1ctahFfwwd
V0FMXMTm9yAVaan+Z7Uo8ZJfzc0/qE5YLfrCo4/ZCh4WEDMAI6Wqksq2tmMprFpRgF7jgm4ssUOg
HQtf942CI4NtZwuFmfddCnAva0Gn18Cs3ROZOffWZj5liaqGdSzJsAyTObdOVoGuQNGi5gf1gKbd
QU9t8WU4Sac0AILL/f8f9hVrutiyA4u4YqGHxjhVqalSVddYEalCy8EJ/tKtxYka49f+2dGww5qD
BaNTVFlS8B8TlvK8TjF80E1BmMTpcw6cQG/Gxfl5X8qmM63FMLFIDlUMqRAQTTdAfKPMzBRfcTnU
RxBZHrkUO1uDaWtpzNl1mSqZkdJOgaRfuvFB7Uw37z9HfX4Q5XPUgY4jxRBvzXHhzStsLZYJTmkt
CUZaQEnxQcMOBdAcXOIoJMCWO3CFioP8SAx7/2B5n48JUr1U4WK2QEPai/FlMbXv4cIDgtv0rpWF
sKlnEg2WpaAEMYZPenxf66c48ve14IhgOXX0Mc1iOamTE7CnMMHjEwAD6NykiYbQHVNXmRCrd2Fu
VSr4gmuwYRCwZ4/AjTgbh/e9pN7bV4ln8SoTLxLUW4peLSkJwOgpZ4IqqeHMaLTrr7nDG5mlBr2n
GpPGlJWpyUM756doOSqSV5eHeZJcXe2dfa22bvqVhbPlm3BRZMWUR4zcF6ZTLwcdg1fSeNQ7y+55
6M08WWzIENIag+KAW8fOSWmdy/wpJl915ZzNb/tK8fyW7XdLmi7UWYmmmPSE2jl13NRXj9Jt69co
MYDlg7u6wBXJhIrYBONSL8Op0jOFyloC+aVKHWDbqXe0iJ654W3Ea4DwvIyJFZA2VnKlYgVKkDEo
npipXQ5xdKdE4rf9E+VJYkNGLeRlR+OvSm565aY0P3XzYV/Ee+KwY/Jss3tIQa9rDgP9aL1HJ99T
VyPAIwxd9UjZZugmFFY63cYZb3ho1ZvuJkug8pFMQ8KQBNxxlfBGfZbprRk2x5roil3FldeJIc4x
zNHRUnjXylbGZq2kMc6ttdoy1rWA0dYHynNQADpOITZkeu9oqYfyC+doeQKZnIDIWmQVCkoBsvhO
556g2qY+67JTttgAKf38wAPm2jSYlYqMr2ut1UqJDk4WTIK4QA+yifY49pxnCu+r0b+vvpreRHFR
iAD/ApSaH2FaQdDfeqO4B+o4b2tt81pe6cO4d2do2VSB5+OUl5U9dcDayzhWsfWcXBsF48xKGrc4
L3Rs/0lGh4ASt/N51HkfhvFkQc7TcEBl6BhNiV/XvwzxtIxJsG9wHCFs6SlRohKtD6S6XV44SnFD
soew/bUvg/PxDebyL9KFkDRCy2ua/Wh4wbyRXUW/8v55X8zmgMXquxhMaNAhR59mVKuVxe3rGysJ
z0UnHkQRi1TGU+J2EueVv/0wudoai8iSDLWxlIBAfEddnICcO9zI94NTA2sAy8g+D9Obmu6HuLsS
xwSHEfxs/ail6XFUVZsIP0G2akf9SQZT9hB/3j9NnmHQv688Fpg2KcY6sPahZP4kZrZaWZ4GALp9
KdwTZALDGCGbITQxTPVAPwAD4GT+JLkTz1hi/+/wgLezw9UpMgGiTBVxUqRiQnV+cOtHyZ5ukgM5
xje4rvgtFN45MsGiKAej7UALeMTi513/lj/n94SyjjqtrzW+cWpOmc8bANpsCKw9gQkdk9mRUlKr
BAnw5C4uWFWBDRC70WGCbapB7PXB3wzArUSyPbCsHHL0mw2QErQng1yi9HHfUug57di+yQQRpTDC
qB4bNUjEpn/QElVtvarKM2JPqaFh0lyGu0cKCUtb6rFay4n5PKthaxB5ruZW31vpCfUhMIuD8QiL
ygNgYcAaALjMfWWpI+8py6QdSV6YUyRgvrtRESt7YgsDJ+5zYrLJhBJwRvUL6qIYQ5gau1I+V+3g
VvqNhu7Nvioc+zeZONIMYttgGG0KMI3sjgNxliZ3NOx374vZbDWv7Y8JJKKVhtGIFOMoP1Togr2+
Em+5if3EUQ7lsbj9HgFnNPJ5MwKbM9ZrsUwwSfLKtCKtSo7puTo3Rwx3B2lsZ5fQl04WypXVKf0W
ejy+OZ59MEElIv3UqSXSUrwHbUPQ7DF74JwnJxE1mRBSyFFYNGMIiIOLehq/lZfqFQhT2qEFUpA3
3mjHireXz7ndWKzHrlByoxQjK+hKxSGJI0R2CLQ20PhhaWRfu22j1ADoIelIbyzGKKU2RkFCFdJT
JtS2XL3V8uJaMcfF/iUKX6UwJkmmTre6FM8kE/vAt+8zn6j4Rpfl1nqQ3iiSGpiLnb/RzETjWcIq
Cwq/f17bnTRVlSaCJW3uc+uxAhPty6I32V2amArnpblthFdRzCEmpbZUaYVlw3LKLkIuOKHCS3i2
v9NVBHOCjaoqmdwA+2KUB7uPFXtJj3ro7h/Zdii8CmFcOA9rklk5hDTGp0i5kZS7UH3UhF/7Uv4l
07mKYXy2zrtFreI5fl8TVj0Qb3xLDvS1HNrtk8CdXuJ9HcZ/1SWVU2tM0IMNv1vpZeA9HDY3xS1w
XvzH0tjCYSgaArJfIBXEvZ0m5zpOMPZ17P6PtOtqjltnlr+IVQQzX5l2Sa1ysKUXlpyYc+avvw25
yqJgenE/nfNyHly1IxCDwWCmp1vA/ZsdlPZrEp90NBIXngg4/U5/343vdplEoKrTKQTqFygw8bY0
AkG9kPrKWko/Gg8Jb8qU4xtsJXEqSqFNJwo5E57mprUUggK6VttytnBARJz9Upgr32gzaGTLICWJ
SGXlQlBjzorjgfT9c+7L0T9hk9IDgpvEJap6b2SooBi356Pk5xiLqDzQFXDGgDhHV2GiQ70scTcJ
GQoZmT+Ex1j3Wm7Rn2eDCQ9pt0htVq6UsAPYMkhfkmNykK7Tq9ml05uCc5vx0oz9a/Hd+5hggX6n
MsatRBm3MDvwOgCDCGZ/iu2RrDQwb/RP9b42x4wJG6ouCqTNoyiYIZaQufNF9Kg5tGdI1RWbL+YD
x0l435SJG7Iyzq0cIaqT+zaxoAYDyntpcMMfvaXeji6VyzZMJ/p23iz91b9cE2RlRBENSSUiY7WP
5lg2SQR0szK6iSa5C9gXJ3eSniKIEwonjcelup+4vVtkRyiXUTZLXaKMo9+V4Hp9APv9heQnp+ok
IG2DHB0gU9Vn0vqNTSZ0dZqYtWZIgOYgB3P4KbVfzn/F3Wi1+X0aADYHXDFaQStGxfRN86WeT0Cv
WhH5JvecULXrIrJhQplQBdCXDYp5IVUVbGVB2AGykSZeEgnHlLScmuF+/rSxw4TESiVVna2KCX0J
O8ut9EGwYruqAEAnkE67J4YdH1O3tBMu3f7uKd9YZiJllSttMTVrAmibea1CC1awIQR7/C2/FNri
3fl9431Q+u+bfSNRLyRqWkYgjnUWctRLR8798yZ2k+vNiphQGUZq3C0LSPNA8HgftotDDDQ/quUo
h1+rZeVdNbwVMWGyqptWHEV8QEpMGNtec6gO0CpyV1s41DZQwHcN52zxLDJxUljUtsQdGgXTYvcT
0HNXbfp0/hvu1wA2H5GJUmsk9EuVDsKhd6iEBeYvAg0Nj8pv0GH+jwtimyxDHqL5UKExm2NgFyK0
VjomVoQR4vOL4nw3FvwySP3QN3lhHsMccf40ql+ljGNiP/V9/24sJV8j1kWRaDoGj35lr9ERgOUj
6gz50xu4DANiPHg0x9nZacKiE5uly8Eq2kTxy9rFdpobEDOC8E+vX5WG4J7/hPth9088ZIcK5VhO
olQpQh/LLDH3cK+P0QmAt8hadd6MPC8osqR8QpGpcp3NCE2B8F1yc68lruTPGKTCaOuxu5DBNsSn
eOF9UTZ8hG2yIt0yjsptdIV0Ozx0VuKqkSUfBVcH0Ljx5yezsfjj3fvvjI3zMKFkVZqWNBXGryl8
RbAUlHVCIAckp33kzbBwbTFBRBamrle7jAIHACW+o/S3Cbjemnu+yuT+oVDQs9eAOcPsBz2Ym6Bf
YsppKEQDrJ92e1JslKswFEeuVlsNQH17wU0kdx8YG3vMFlZTTMymUjo/HeziiYpoglEPBo375Wt0
Izn14VOEOUDx/Vkis3WSnoOlZ1lAQ4jKfvFSXGaXSmkbJyoNXh+kCKUX91N16I1NZgv1KdQxTpnE
PmkjWx69BL3988d9N2JuLDC3gJYnSa8MiGb1dDH2ky2MDZSKeYQqnO1in9fFGqVVYmKwNg9fNeN1
4mk+clbBInJWNZ7TqgHEUiLPtWSL5mvScz4UbwlMOjoY6PoOEd6bWXFIIGuvtpwK1O5Q5MbB2Edz
IeVzKqsx5ExKqwQfcPH6NhXpak7oC2BosvpfQCO4mK/jhgre92NSRCKkWVZUCBXGI+oC/Wk6rNb4
xXTn3FFvf7/Ouovky3nX271p3l2PfVQrKc4akSdc1toYrJBAbNUA2PpDOKvWeUu8vWOiRdaWpTrL
KjoQjRN2hlXNKccC7wMywWEyh0mcJJASDd1La36Rhp/6wEl6eYtgYkFvYAoBw0QQqKsgUUAuRPP7
+a+0j4TZbAgTC6IJusSR0IEb5IlmhAXK/8mtWjlZZgnuiPEbUEZfrtgnOw7Cu5U3D7OPZXq3zyaJ
OVRHjLCH1nh8Mq/J6bdkVn6R+I0/+ambc+UYOLvGpotGVZphH9cAcui2NrwIyW0xSRzPoNvyVzFg
sygmbhhSPlXzhI+q1s1lUxZuKeunTh8ORmLYYizaGHp1ORvJOVlsyph2CiE1Zo+DmVhiIIKnB4Kn
LqhXyEt5VG9Fr0Thg5fi84wyMUQpw0GNFjoBEQb5eqERr8x/Zd3M+Z48M3RPN5lGjA7cmDcyLqy+
cUSA6QfZCYeDWLccQ7ycRmWjhoKxN0y0YgzMp818IN1+Sj7VMFTt/nK64NVT/uH+KsTjRVERAUn8
uDKxF7tBi1ELrr/nvmKvD2/TOJb2NX6lOigJVxZsP6K8G2R2TK4yJe+6NPb1tnsNq+qrImu8ASOe
DWa72kbKxqLEpH+JPibSQtQ04y/JScSYbH3IJ9s57/r73vG+JGbPxmICR2WJMdl4mKymNayEZvgn
RT6ct8NbFhPvw2nQtRK02+hp/zAwFTNlnLIUbyFMtM8rMUVfFKOj5lKh8KWAIrqVHxM5fWnn4ev5
xeyXApT3r8YE/lUwImk1MUtXy4gVCE030aEPilPlY67Oix/Pm6Nb/ndE/GONDfO90Wh52s1ZoEZu
SoD2AffPp4Ye3lfERnY9yjJdARd0ILRB0yzOmkdWb8Tu+ZVwvIAtBRBz0UfwVQIIvsoYh9Kj5KIo
1/R43so/tgfyXxgX0Q2VhZzVyiJ2sQBOa0paQalBoyAE4Nw89IfS5oI2qev+vT3v1pgLa5IWxSir
1jimfvZaPpBTZ6de+01FRhjot5gMPBSiNT4KDu+xsw95UyUNUpwq0UyW5yEylkISJjMDp1B4qCFV
RKfOQ0s58jgN9+sOG0tMVJJJI4+tbFIGl/QGeohjZZWglcAM06XoL2FgBuNh6mwelGnX8zdmmehU
mnHdJ4Ym+IJ8N083Y/Fz6e7PO8tuurExwQQmVUYnu1BBKLQYfXZaRn28wiw/OJMA2ZauMaCol5YQ
msVFi2I0JyjylsfELElSkzSRlvDYNpcphA/E0kp4AN/duLhZHxOq1FpVMWWEIyeY3jzfFZ0D2jqJ
N8151grk9uhc0DbJkMS2Ugh4VGtyWmU31S7F4Vbs/sv3ghW2gzIuK2kllNqmuaoFSwSbUW0ZRaUP
TovqLC+foQf3r4OtmiqlUDFpGePjovRlKFA2AaJ0sOXvKvib+2NNZdZijJ0ZVzzym/1P+G6NWZyw
tBHkKuU8mIXCahM3Np4NM7eGluPwuzF4syomXKUD6lGdiuHUbLib4qc+ezp/oPbTso0BJi2bkzye
ixaxQo8tCLcWTysEQBNXsHPpOKKFg8kzIC15wk5cs3TdGxfUZbPPhypDhuFQpiLKeDNaJvigIff5
SUJ+c7NKJiKmxpxUoVIiIooPcuMa+nXCE7H8R9R9dwnqMpslVR0JlSZHVyP26dxUdWhQbxLt9Ffl
txYmVe4wlU0ggB5xPP9tbvOc5zNBkSxiWXfKpINGkapQlBBOzewKXJQYDcdFSuzpBC0au3xseihP
xy4PobWzcnrqoKcGahxTwf8/rlwc66QtkjX2B9zgb6pBh+SnegV+icqaoXJIRyF6gVMw+DscfzTK
fG69AVoxDxFeKsiUx0dl9qbE4RwO6vwfv+xHG8yXBR1sK62j9lsHnfIHhI7o98HirdBpCW3evMwb
8fI5e8wVU4xxDsqaMvLjk3K7gAO2eQREEipTUPVsrN4Csbbb3z6DufKptyHx5hv2+RX/HW4+Lpi5
f5Ih1Et9UXLfMK7o0FqvcaAmO9neBwtsmJ5VrUe5CthcevB/VwBBqgX8JRCnR+6EK8dJWBo9tDbB
OaSBBl6+jm/GmypIPUwiSbXVB4OjeKDX+KZWXCaInVLTx0UyUVvIADxpqiryp2Bwp1c0xGNkYacO
c1fZobxYD60bZ8fqQQO8O7/kuRH3GzMxPWnGNU0SUA4tQfMkueRYH4XHBjqO9SG0uQ97erGecVqW
Xc80BbMAW0nkDxPOv/CcR5dZ6+bC13Loram7UMmvUOD4KfXDczaZiENmQ18XPLRACi01Vk16aw6V
y1Sp7cI0riMFkJii16110ThAB55DMVFnBjGEmhYyoLbTC+QEjOFBHb+dP4O8tTFBRyvjSanlLPVF
qfUqvbKqWrHW0gnRhEmF0m6FyFZD3i3COfkaE3rUsROmpk6gFZClblUlX7oxfz2/MJ4JJriE+K+B
KjPqdiBHkTMIREnef7LATkgZQt0kQozjHtcgIrwTpC/nf38HifThYLNvVdUsyYhEIvXH79UT2DHp
iY6QLI12llhD7qGSBUJa+Zn3LtjJlz4aZiJKXZiCUCVlHOT+8AqXly9CIMu0+/h1cSRL6a3IWXhD
89zVMnEkVhZBaJQ8BYAuu2r90ZHsCeAQXIL3mqWj9Qm6qgsewwfH/XXqRZs0qi4UM02bAZNhpnYt
VMPzQIagrmRXSUBEWprXAkik6KzY+a3lHGydiSjCsk7aqBsgJShvotxPQH+nfiLZ/riLTPSANI8G
xWIc7SkIb82vlKCtsL+bL4UvBJRtjNf54i2KCSWKlFRDJU5poJKfeVha03QYK0642ikkf1wUEzki
MqR0niMOolfKLLaCZKl2Bye/wmQAcJ28li4nirCaz1nURXlcY9hhNF6H6EfNq31yvhk7HDUWDdFU
UUuCoWydNlOsrPHrhCv/xzPDPCCbsJTatjAM38DMhvgqPgJ2BfrUzpGDPrFLt6WcbP55H6fu9fet
KZugJoB0nKIy7pCNot5lRoYY3wIUEkUAwVSzFY5Nao0LJ9j/wy3ejTFuMUkylDfByumniSUulhFQ
+Mn0TNCAfSJu5uRcDMO+Z7xbZO6XOhGrwizgGYv4HOe383B3/vP9I637Y4DNXVFiMtIlw/WC+HBM
Fgsz2AD60jsgdExbIhaQX3oNMlqqhwzkLTedpU5xZgPZdNZUlVavS3nw22K05QWyz607Fa8DBKbN
6cWcJRuIU0/Aw48k3P4ljfbnjDNXUDwgPSgUAczyv7pf/Uk9xli0OrsA8B3bS9OZn89/7v2L4P1r
M7dPCRowRV0w+DN6lEdoPE4eHd3mxch/vF7f7TAXzlwUGDHtkZZ0vyY3/yG5qEC7pmu+6qolIfty
MIzmYDD5/Or2z/+7Vfrvm2tumfo+VZQG4PQsc7qhAZEbuTQzblWCcyhY1toq79t61EGuXUFWpAnm
L4aTmQDBy4GMKbv852CFnJNPo8g5P2GizLAKkU76UvQbKWjlb7V0GxcXS30hjJzuG+8TMhFGb2WV
mC2OIxAlaegZ8aMu3Z/fpX/kXe/bxMSUHsI9urrgudo7wnV3B9p8VFfa365orS/lgVdM4cRoNoWV
iNCE0HhGPS7vHAGcoLXphOmpj3njETxDzAVklERLFZQxfcF47aW7vrkfoH1eDZrF+YScuMGO+rdR
FGmxqAr+6OnX2VWGuXHtRkepb7XRG0Pf93DeIMfj2UH/qZLaxkzL0AdRP4Wg1xhiPW9hp5VDU54/
XsHmqEuUz8uEPDUYM69XD1MVoawXhEZu5eoXDRpyiM7hD45R3oYxEUMaSboqFSLGvCqXEbR866G+
V3vFr8HVQEThRwk1LyFJD70mWFPV2ZABcdPxWy8vN9ARtXqZN9TDOYAsF2UCupWhrZbcr8fx2Sw6
YiVdmdlqQxTn/OJ5lpiYotdSidoYCnG6iVdI/k2Eq+Y8iAfPCBNPNH3qhDzFrkrpUZlc0QxW6X9G
vn90HCacRKifhgXtzIUDIKQVxMAb06lQFT7/uXbkkT/YYZPYqVnWFdAH069+JVfku9Za+c3qZ8H6
TbkhYECRcO56QJ7iK3DKrvZyqrzsOuYcRM73ZGkAlFmOzEhEhRZ6hxKJrVLyBpPzQbkrZbISGTyN
k5AnqJYcUO3KLQjZVW89jBSkcpgwr63mK7ma0aRxiR3ZQGq44kXk9bxPzrspDBoGNxd6lg5Drys0
nh5R71O/0rQw9tqLOch84ZZ2oXiB7h/v8z9hiCUGCPGCWMt6zX39vsiOvxURC4yzG/fzk3g//pJA
aQ7dB04Jl7et9N83C9WFfJabeSj8mtwg+szyc/YJ+YCP/ktj4cZGVbRCqFCW7AFyVzKQNZFbf9Hd
xKcDkOUltzdPveRMzmIw8QXC9moH+YDQ125/84ypLgFMn8p0lDavwsG5oAwmzkhaWShpCeRVJwGK
kg2lZeoKJzf6Rw343TeYSBOboU4qCNb4Ing4qWBY7Eh+eL84/x9dN45LsHQACP2Gsuhz7IME2dLj
CaHt5ycGzD/4BCv5Pk6xNpU67nWST99NRbGNaXkhGRdeyNkek4komgzp7mXQDb/HEAPFaXY/Czux
NWt222D+aXL1b3ihw2RCh7aOSy/oYXhMgPVX3ObSvBNes5MGFT6MN76YDrdnyFsj/ffN+WpARCvJ
ban5gz5aeu7K8dfzN9AOx8fH3WKiRNTW1QDGeQPwwuhO+jU9Eaf2sgBsMz8VhwQSekt382H+GXk8
FWze2pjYkUdGlwDCjqolHXlcRrtPfnxqcW9ypUQXdRbjJU+g4jIpI0u2HrUAWJ6bNvbooCN8hI72
5LbghW4RW7mdWTwSy/3D9m6cSdyXRmxNULWEfqh4slJYBkgJuJQiPCPMIch1HWC8Dm8rQqzU70/V
VWeTC8Nfb4evync9qBwB2kbnP+s/2p/vK2POAWgQ5FLT0VxZAjSyD4s74NWf348QTF9vQ4yiyE/5
FajboQnYXEi3ss8bRvvHSXz/C5hzUU7tOBATy16/T7/AM+J1dmUX0HQ0tCOlDxL8ljfqv++u7yaZ
g4KpiDoW+1g46pkHTmUrAoHX+e/KXRVzIoYuNxvMdvxG2GkBcagMSe1q1wTtCkBvHZNzQPafKu9r
Yq7TtZ7nqR/b0Dei+KErUW2IWrczi8cJgMjzi6M/9ffN/W6KuUwzuen6sUdHZh6/CM2D2h606Kkw
vin57XlD++Wod0PMhdqmmtxFhiQcl6BHOSq7zHzKaM1N6qiTn1kQW2SsylFNUbpFg/zr4EbH0gtR
byAH417xUpBA8+iJOAedLSmKTWv2dZMhSYdM+tRZGajUQ5lTEuL4A0sEqshTXpCQciO3pxzPREm9
MarUNfD+P79JHG9gpeTKZM7iXAIzR5qnoOEsbInOo6elPcQHeeIQ4vE+HRMskkGZ1UqpC3+QpMeq
bw45iq/QReaERY7jsQo1qNMYit4hXRxC8WbBQGcXhW4PuE86GhdSjem5PLT06XN9lj/+zhYOxXiZ
dFJCiGHo5ftI7u281R7O79Y/Sq/vNpg4UVR5pxJjSUDG/MYn7MfeUtrSA60NqfZjfandiXfnbXLC
LdvnNnSjENoBd4wqtHdDvvqhURzOm+AuiwkVclhCrkXO6RGWghl0FbEDMKIbP2nXhkVRGOqNxFkW
zyZbNzQ6QYlbBddI98baXR1I7KVfoN3VgFVdRYzXwL4nWCqXwJtzttmW+JjFi9kMEiUfa8GqZlxS
lSvBXW5QqUEX8E60KOok5J10zj6yVUXVbIteJhIQfcWPDoIJueqc30XO6WbLiHoPOrKiVtOg1P1+
vctVr+J29aXzsZ6tI3ZhV4WhMUL1IcBImtscYhGAue5Nkim0J84NtrsiSP1osm6KpvhWStkk/RMq
Ty1gBKavSk+K5BXTxTRwYtV+SWJjg27bxoYZRovaTRkFXBmHGEN2VOSK9scoWCH8LjnjJZ/Zb9cF
N0bpwjdGY3HFmNQM0E+3gIBESR1NwBhpEYmWUirP591i1+82tujfsrGVdUU1ijUQ6Fo82cX4pcs4
J5m3S0xMHFJ1mrWkwHBKelQhO5m8DA0nQPG+F5MzCWYiVXqnC36EjuwiurIeZO1DNrccO/t1cgz9
mibk0XVVZtYy9sSAvhRyGUrfCsDbZXRAcRyjUbw33850MZ6bG0vMkpoYEmfgYE5BW6EEC8T9tACD
Ps/GqapAmlVeQHT1RIUniX/eHfZ3632FTKhXdXRFTQMrTNvJWrLSWVRX4gm38FansNj2MsKo/IKJ
xzhyqyfKToh3py8lBzQcIDcfgcO9PAwX5ufAFu+flZ08l5ZMQQqgxJAhA74pfgx586Oc78fyE4nG
2GhiCfBg1sR3SjhaExkOnaoez2/T/hNosxDmaWnGYzfMBexANmv1ZE92Sgd4C0exOtDEA6gScecP
90twG5tMLFyh6tqJMpoWo0fZMJbLyh4t1IcP9W1p89K1/QRgY40JglJlGkXYwJrxWLxKNnGyIHYa
wRqe5Vvje+mWh3nig8//EfD/HABWFGJJ5lAoJLhm+HOBhOJgzY4EXQjQJT6ki1XmaDSDFcyKPF4Z
hLulTHCJ6lWPKjwjUCEmXu1Vh0o4ag7AF0DPAIx0rUVQYLM4fsTzVybOaIupFrEC7RqgWppX+UT1
FMwr3QVMCM3GxFqcyoEyLI9vdf/Wef/KTJgJJ8MUcvooXDPT7bXlSzyYn7p3/phga1rlWiakV9fB
H7KrWH4ZQCIw8ibT6Jb89bZ991F2bnFeRBAz0hOB/uyrpIiu2Cq/BiNxm24ErpVHasFzEXaCEXo5
pphMEJeZvbywlyewQLlDCliw3edWa0lWBuSArfC8hLdMJthkwho3ekkhZKLoV/ODnnuTadqlWVta
yLmAuGtkogwRokWuI7RKOsh7gOra026U2iovKO0O4vYFhD1b7/wp4BwCdt6j0IV6GaQEv05A2+S3
oWJpeWOfN8JdGJNprWmhlO38tnnEW33hC63ECU+aVTxg47xBtHidLd6+MRElKVOiNJSzfx4WwVYl
pbcbuSutZSR+3Rkg1pd0Tp9mPxV7P3VMPImasq56OqCwruBFb1EaQd+whSr9xAGucyKIykSQtjI7
PXoT3QKmSZi/pTzWdfoDZ842W7ciAkbysmzWjhSuJR8zzDigz8wl6ef4Hluv6lJVjJKMlt6HRwmM
Lsq3lAvT3S3BvYcptlxFFsi7DeEg+ENQPJW+fCIgixmD+dfggz3ECzmezvEBtmiVtF3X9jFm/DDY
6Fb5odNMp4Zw7bQsnOuL9/GYWKGJgyn1I67MYnxVDWsqr+eeExt2eLk+ZOJsuQolFTGXpQjZh4+2
o909RpeDV2H4pD1wNYZ5X47+++Yx1kDIfqhzQBKH9m6aZCvVgigF54jkno9FnMOjMYGhNpbc0Huk
wYZwmoWvIa/fzVsHEwWyrE/MUOkifxGQoykPeXOoy9Um2eee53/CjcZEAdLPuRSSMfQpy9dlfCM7
63HEYFk2QHNN834lTuhGvNFcTlhlS1MFdJ7XdsYYQbOWFmnBSFcBAAyw1JC3gZBxAh0v7WYLUn0f
dW1oAsmfDzZ9BY7HWoVe2AoGUoxP2DzaaWnfOXRdVnUZ9AUsjbux6Im5dIhIaJUNrmkpNsUIvsSY
l1A98Bg64jO5IwftGuq8x/5VchIHbcEv5z10F5usQUAUOltEUojIuOgM5JWRG3LpUxlW2cudFI2D
9aL05ov+ONorzXdwApGK55eYxuZY35sB21pnHLiXh2HNsjAPzOiUpsSKOz9JLzrMgqqFPRc3hW44
Io9dfC+aaaKiibpmaJLCgpzksBpn1QS0dRVvTHOy6ulYcTuCe867NcJ0W9NcEoZ0Iqa/HIon0TYC
hLRD9TN26uOIQdDFUU7Fff7Ifc7tedXWrvQxtE1gNlzrFnZHb3DLB91LoUMD/W9XuCWuCPgW7xba
7dhroiGCBkcTRYOlVUrCeqwrpRWOGH3RUb0zAsVOAvWYuMDuvoxufid9FZ3MixyFc2T3N/LdMnMt
CfNoSJWirsd0+qLUpSNGg5V86vLbro/+FZvLolj7qupU+hzXjulgqf2T0nMWspuzbm0wF5KMXQuV
LKVMc6pFg0/s6FfQNeuD0aU8ivGl/INz9HY/HiEK5lhlGfImjEm9ibuYrEtIeyjGS30aQVBJ3zmZ
remHpbLSY+JEjvxw3iw90Gy2p22sMuGm1arR0BOUQefGr7SrLD8CMmCXi+QoU2LNA1ePmbdMJsII
85DqS6nHKCVqh95vr+dvUI5PUlRwRldyxONEXIwV8ph2dsdYNHC6gzwA3XeIkHz0mnpJoiWZkKBn
v1DfqH0FUDTTxixV/Uv0CKbpP9UA3lpkTr6SZYCEYf4MOoZ4p6LVXBymZ/G68Kl6Ea5nzs2x+2E3
C2Qeq91YknkaRRB/lk9R8X3WoSZfcDoPu8Wp7ZqYE55XOf6CVEnxSF1c7YmSdEc4GxiKtuNXmhpW
xOZ2V+jW/OWjsiRiLEYHL8Hbxb058F1f5WPe4cA3MXifai/2NCdfANGpHD4Jwu5n3Bij/74xJq2i
WSYabkCtTWxi3BptYyk559Ttf8eNFeawk1Ys9SxDs42S3q4OsYqX2LDE1IqfwmvVVo5Lb4kQveSh
W/cSVNDHqzJRVBEsTYxPmuJskCyGskEvaF4Y6fZURLYWrpaecELo7n0LCmENXWFFI2wZKomiXBQy
ZKgxHicSdMrnJ3kcLEX9QSpe2kK97i8HUSWdEJmYJtRRPu6ZtuSLFBEU80oA5eNneeA87nm/zxyt
FbqomiyoqV9mSLtGLxK5LH67G7NZAnOw6jxeidIh2ZUoyJPOk2IAM4NgXZFYBvCDvY0m+tX4fD76
7zr7xirj7LMsrmqGew7A/8WuDFfLKyTznK+3f5lurDDOjtGeSk11DJaOKNi/sS4fC4yN5E8Yd3DF
I7n5DBZG0zRFVSWiyiLL0EWype7kmsTBMqMuKL0q5XXDYy7YfZ4AxCbD7TTJNFgHH3RJGsximo9Q
IfPrGwC+XOkmGqBOJznLceTBy3YL9Ft7zAUm58lYT7IBuR9nbS5V6OKC0f3USVb5NNrhqXc7v/Aa
EXXQT/jIZp3M4ZKzQUVSl5vHCrXWAeqNg2mZI4dHcNcRN0aYEzYphTzNDR7OouCKw/NkXvcx7/m6
nwJsjDBnbJTQxiQJyp1Uopx2szH4+EakLuFBFzkmR0ZG2r23DPCMmwQJh8Y23do6JnE1xIk/2avX
vJJT7lNen9yRxze6gfAo36qt1UEGU1ZofsclMNmr5Wmbv4DZO7wjVbnXMLKl4BVAIAGgHhSvPfAI
43aD18YMs3vDOpSGZOSYyRjv1fEgapgWb7xabqxPuOLGDrOBgqTXclXMiS/OL11zWuveKsBF9t+M
MDFRGs1SIGFpHKs0vFwUwSXz+LUxm9f/ZoYJipNWoYwrrvNRjmubTOZFmg+eZkic07t7dW0+GZPf
1/liyMUEgk6hcVLohNXCj/Pr4O09k89Hxki6uVXmYxw7qZZb4eyl4KnKOQGCtw6m4DWSMpOEHJq1
sWTJRWnP3CRiNwS9fyk2nsdNtJJQiNARDANxBdfnY/e/87+r2uY4sm0zMsR5oc9G6qthkGQHk9y2
0fH8duyWbbc2mCPfS2OsaRX2ozw1V+19f9E4q13ftTa0BnhVSN4nY85935bpUpX0k52IcWh9+kye
Jiv0WncZoDpTuoUH2Urn/BJ5VqmrbDL0cRnXJJQbEKhML/LqheNt3PAUVDnuxnbGzDZtOykGz9y8
LrVVr9lPgfCiJic4s8TNkZzE0azhwa8tgJuIx9a8TQzFxgDvJJ1SNCoMbpa5fyNh0oGIGHuV34D7
m0+XKcYyj0kj+EuwuIoN6bbLCeVi5cjHMex/wXdTjG+o6IWpcyNHAWku++Shzj4xvaYZ77/PeEFY
dVlXiVoc6K0v9DfV6kHL6TOO9m6CuQniCM8aMq8oCEfrTSEuNyvUVgxDc86b2X8MbpbCXAVRosgy
qTrhSCWOxNWWXinSVHHSq+FEnsarwuFnBrvbAwZbRRZFVAlZFm8gLbVMNvIoWLVvSvw08lJw3u8z
26O0edX0xgDdQ62draE3XlJN4n243bvH1GXdMHXTUNhJMjVf4koNkQ+kp8FdY5TpO2gDJjbUAanM
kRrg1WRH97zR/l0Yl7axy8TYZpC7dJGHEmmV7BmXNTbLJlajgPgS+LSvRWFn/mrTMs/Ie8DvBo2N
aeZY9dOiFUYTAubv/+7ODl7n87uz+7nyxg6zf3omkSlZ59LXHqkIouImbnbAlQjiwvnAd8f9183G
HnPW+rrsFCUtMDJ0i0xFRqEgkEEgTe7y1jLuweAxu5GdOfw4xfMh5vA1Sw/R1kkSfDX1VrJCnRgU
n+olyte8ZzDdmr+qFJslMqlYtPSq2YxTia1TK0s94iVnAXfhVD4dhYrueY2A3dLuxh6TmSmlqKWR
VmnHBbQGAqq6U/PaFddZcdmSo1RxSW32j/z7aWRSNHlSZGHM8Nj4zf/d2TgQWWOVod04k6N57SMZ
j/3z+eB53ijUEZlkgBR6rqdLEkTq1yz8MWeH87+/C319P+sqy34sGG3diGIs+KUc271gT93NaD52
8RHN8ctQrOxVuJE+1RH7s3WqyASYUSrKMMqBHdZ7sDAEkSjbdcgbX96vy2ysMLFEz0kq16sKYudb
49aEzmMHsajyKENydEXmhmYD587mbRYTVOJZqOcIKkjBMlXKoSFy7oXiENmcLdtNEDfrYmIJqJDb
UleGMoBI0ADJWMDXA8oiMD0r94OTHil0ndf64i2NCSPQ2pNjMVX1Y5/qjmBUPoRNHv7jupgA0pep
atbpDKZcV72f8ZZ76KzGjj3KCqpZ2UPzIPE56HdTxs3HZKKISXq50yUTU0v2Yks2TRp7oLAp5yqv
Y7K3b+AXN4hiqrKmszQISjXrZlogJ0EHbOw1UEAc9ZArjEi/EhuGt1YY7zBaadDQgQO982kJdDT3
dI/q6hm+ctN5g4Oulxm0h8jjDSztr06RVNGUdBVz2R8jlV4LUrXOoH0ByxGQFJYsukSZLI6P7G2X
Lr5bYc40+EZN0wAGFJcMhZc3l3TkfQFWP7vmpUF7Lr81xZzmxgQ/VDnp+lFtA7XwBv3b+bXsfzCK
CTBFAgooZqN6cwX/K3CyxxGjy9J3M3SN/st5E7slOiT4f2wwx7aNS3XUCnyu2RtPpT9cUellGbXV
FWgLkPseAa56yBzxYvAL4IE197z93bQHbQsCxjn4BKTdPzqFFiNH1lOUJOmUdOHGXjfZGgYQUmu6
me3aojMWXXMAlIen/rxbv96aZq5r7F3a6G2hgxSUvOFNpfT/SPuy3shxpNtfJEDUSr1KykWZ6fTu
KteLUHZ1ad93/fp76J6vLTPVyTs1DQwwjQYcSSoYDEacOMeGqgSeg/WNeqcI6jerCeXCnMpd1Hlq
5ZmVpuSjGNoqtrll/Q0Q1Su2AZUdkGC7gr1lB+rioH/urcqOyuKxOylkinxAeME98vdQFnX1Teb5
dryJ/oz7Ybk+7nhbSjcVE9GTQ5F4WnqnztlDMqa7MMnOcaxtwtLYZv3RDAxX87eVFEHA3JfOaTEI
XGo1vC1WzQUAUsS6Qq3Y2DeT6URQTsjoLVWJQ4K/wuxBsMWr0WZhjAsBgZlGtdIDC+3fMLxUA5lo
zdN3BKzqostB6EBcOBg0SZ3kIsgP+q1xYGTY0qZDO53BwdBOPwtfWuzvXXMfPjRIcj1lKmYR8mZy
xgo1wdGWU0GPQLgq7k6XTCMLlQ5Omn5PT/RDAE15lSyHHBjMxPKIqLy9GrUXn4yLOGacWZpe9ePe
qm6SIrepcJL/X9aE7hvFm1yGtPzXg9eNyqQkNRiUahcgASfd9kf9bDqdywACILoQRdH1JX3a445e
PVlZb0Cu9pCVL7F2o+aCSLJ+pEwo/UD0jBoa5+WDnoTa0DbQ7tAxhqseiPw20tEZLUf2Ra3sf7kR
Po1xbg6SklivQ0L35DY6jycodzjWOX5rU9ewGfFV4oZ/ARkwP14/yut7+GmW83bQoIAdJVSs/Tw8
9tVjOwrCkujvc34eGlnSVeDk8ICE04ff+tzb1xfwL173uQLOsY2JymNe+KAoQ8MNxc3iHq/NDASq
nn/rg/1z2geiF/bq4xBAzX88g7tDIdiZ+ZOF+BdDKoQhVN87V0E5VVQqZrt/GYv+scP3JtoCkntT
V0DBi/iZM2da5DVqjgZmlCqbNhnBlybYzbXoR1EX1CmxkI5/vB0Xl6dJzRIoXxlTRA6bwYTI5hsA
sMgQ7lrwr7UOWN+l1+xNYJWdVH6dS6uc8wd5GY4YGgTk92R9j44xOrQRo+GF+truj+SgdbRKPhfJ
OX1TdDIxzR4ILT16D+XiZE7kewOwCgkCjMA9ooq+66Xaay3ZJXrnzHG6L8b5D8rMJmCvhmGaMh4+
XGZklCGk02gMiCYojspvmb6vBtE1s+pACxtcSA4bdKnn0mw92rvQZs89cxscNM+4K/cNcHA/jA8l
86y1RVkYO3X8F10ujn3xhR9VIx16yejw6kkDB2qfTh64Sv80WTuzr7dpLvIgtlkX9nRI0GEnwe7N
j3yAijdWKwLJDH1sc3eey7NakL1shZKTmPU3fcjfrHzAk6hv/hq6XqS7srpc3VIUUItTCyLjX5c7
DooPnn1ItepGYqvpj6r4VUWJDVKRbRr+av6EmdFkpW+QcOP1oHIxD71E0nWdb3k+qSO7mfx6J0O9
w5UYvcj1s7kWEEwKtAv+p5vGx721+JBFFNAELOqZF1s/leBg0sc83F83sX73LWxwlwRJJTI3Pm6I
4GXc5p7/G5p+ruSA1lz/4Qeufqi2/ll5wHtQYFi0OG4fy9Ysi7AqU4/NtxuVo58qR3JaoLT1Q9eD
vI2hpUU0Wat9H5MaJmFzHDq+4ldnaaS5Bsp4krz50fihvo/ujFLVuPdPFJoF9+GD7GZb0U2yeg8v
bHIRNm4w8DfH8BgzxAwH2QTab8FesgfGxQlcWOCCajvWOc0ioDX9Z4nYZKttAGmunfFAHwdkgPK+
FxY9VheFIgEKpRjbQOno60aGVlOgsQlsL9SBnnJUxaB7tvH35k1zYtSZ01507lbD6cIg5y8xwk9d
KwAxx1Pr0MSrZ7eQEvxb7wh2U2SJyzBAvKriGUIgZ3Hfu8NP611BJyZ0Uxnz4AOmFqLvFFmh+0dD
2VjF/20pP+tTjkbZdxrs1t+bF33b7SrHd83Z7t5Hxzooe/8hkgWnkG3aheMsTHJ3lJZIgVFpVXQY
CuSH76nySoJDAzBGei9kbRfZUr56TDaaGA1sasgzD6pb1q0TW+ep2pD2pADe2f3JDW+pUFVTNFMx
Fe7QZUakD2ESZoc5/tEVTpSrTjKIOoOr5XxzYYU7eLPmR4EOgq5DTaBnwPDtya5p3RiD0R8Q0szF
lLQ8uQIPZVt1+dk+F8cdvtEkalIAOIocWPpebsd94MVn9A9Q0oFfCs7DaqBerJE7eOAey00TK/Xk
7lT1e73YKWRzfUHsRF2ux5QV/APcHk/iOVZGXZc+yLA1jCew+VcV9Yx2Z3rXzaxfdtanHS76Q6hG
n8kEGfmI7EpAZ3zXcAfJbiEOlYLXv3r6oPRDVzD9szfmwjTnj8TSQytJ+xCfrPUi5iibbGc52Xcw
PeCVDp2/YY96yvAnWgkQB/5nazkPHaxaykc97bxBll1wePixbE+SoM/K/I3/fsukngsjsdGRoBiY
2FGPcDU3+zxpTxAFsjM1c3WtyARhay1CL+1xoSQnQzxZCmZxp+ibmtt1g2Zr5Sj5/rq/rEWspRl2
7S7yr7zJai1lolttH7W2WupvmWWActzcsR4JpYBCzqIx47V7dWmTO9pS389q/MEaU4S2rD6Elehd
shY8lha48xz1fWf1xMcL7MBmLJPn6XXe/c14ID2RX9e3cLVEsLTGXaYI+WZmIDtBDZpVCJjkF3VN
MAJLuxRipX/CKbQw96H3ufhkWqmpfsR46IvkYEXboT9musDZV4f9ljZ4b1e7eVIKTGn7z1pjA5GC
9KB+60BRY7jzLjyj8fMrhmho4P4RG+nSNOf4VjhUELkAv3K1wW6i6g2pVAtVvjGDjjly5uxWckWJ
l8AjeeqzuKoykith4FnFUyin9igCoot8hB82KqW+GQJdh7aFAQlUFZkPmxMLIrv+PWI+TQx9WV8S
YOky3gGGInMHW0tN3TcpkfZ1E250Rbb9+v66369dmlT+tMB+wcIPU4qcn0YY2pot302V+5SGrmEJ
rk3RMrg7ZZCink6D3nqkegL9hi3Fb9dXsToZvVwGd3uosebXIFUdMRlt3PtgQ689Rqrqo2MHLZxT
cWI87/K+2v7v34gLhKgsomHTlrEXRcV7iyzVTozq6fr6VjcQ894GxjENDENzpYNcLSLk+ROLFuWd
3mTHphEVytede2GDixaZWgKC0TOxoo12SPbg8/MMr9zMBybIRB+Mh+tLWs1x6MIeFyKUok7rWaLW
HnNFEK/ve1t1yd46N6+QWQzP7cu8yZmE2LP+P24md6h0PR9VKcmglgTwmGY6DeQkrq9t9T5eLI19
zsWh0rJ21tRGop4S9xjOH2joWHOi26mMt9lo9a2TBVrsgNWi3163vHqcF5a5kxZQP0tiWZW8sSG2
FN2W4JpISsGTZf20Laxwpy3pU2lsSZyhMw3y4tviJttpd9KZ/ooQ4mXXOE5vBU6a75Tvoplk0QK5
09YSQA+zCsORc3tMAgAYpge9+PG/bSKXeEiNQcOmopIXknbTxtuw1dxBJNolWgiXb+TKVGVIonxv
Hs/TBNFn6oKsX+CIgrjx0aNYOKKUgX23KhsUWabcI7Mf2CUkU/9ktzRFxhCujGIVt1sdldTCVyEn
bRmeWniBdQsNmOsm/iU2fdrgNouMUURz6C1jSjDtbTxfD8HNfI82Gwbu443+KirV/ktw+o9BwKC5
gDvrhdR0mGY+zLeabmMi40gghRc5Eqj+3cml28GFboiQGJwdnIv3Ca76j72EWS4Gd4E1ki6CoAeh
tDmGfa/dyZOVer1OW9cYo5+CfRXZ42JwnkwTOr4YXvVHW3+cvysOyMXc5BlSOtqT9SM+E7zV8xvy
+j/a5UJw31WDOs0j3tH3/alngI8K4Gx6AjD6QKH9UoAdVzx1v34aPneXC8ukqUMjzufIC9IGIDI0
m0XhV7SfXPhVm9nIAjbY3JROmD4p5KQG+P+769u3fr18roP9isWpTrrYN2udzQM3D0X4OIaF2yLv
sQrbLHbtH4ErgLv7xym5kFsFsq+OOmhXgU0G50xxY52Dm3ITPTHuuXhX/ZEk8dIgF1GyOFWNURoD
T3/MPXpIjuBEdRNnRrWlfpF2AC2jiSoaSlgtkS2tcjEmCQmKO2BPA8e1+V7eJQflDpDQ7wMuNAxZ
gM5H/3X9M348SK6cdj46t7FuaBPkRnGNGjczpp8x230fPYO8MN72ew0dBuUJCkwPJfSJmr21V+/k
nfwnI7yLZX/MjC2caR7KdJYYaWre1W9zQE7mbLQ2NYLN9dUyL7m2WC7UDFVn+AQ0Jgco+9qJhDJ1
9R4WDxbE9Uznuqnr1wXeTlx4AZPuGJUdXoKMiUJzVJASQwtj32Luo92Fmi16eX681q8tjosspZ7+
p8kwjJvcAwDprZbt4gd0n7tt5slQFzUeC0Q3YA0w9FaLyrvrYcc0VCpjkljlv6E5hQZaqXBdWa7k
3sUMXJCe8y6Vn1rDGnrbIAWG3QWbvB5NP41yH7TXZ5CzppPlQdDI//m3iMXHeE3wNJZ3qGJjIEMI
qhAZ5b4sMYK4bUwVo54nVp+EYmyxN17JuQEBPiTSQZHcuabgnK5nap8L5T9uI4WhYSGo+9K0oVXi
zlF+UkJVlFWzy/3SiT7tcJeHHI+WXNYo10DuxM2jo0WB9wSTmpH3jiXtFfnFnH/4qL22qeBsilbI
XSga5muaUTbTg9TL4UZue2sbNlq2j6VZOAmyagu61ATZDaGyyrlNXXUB6BlkTPPfx2C8qg6sZVXv
s+/zoTkVgCJ334TKbyKbnNekzaQ1aUWBLrptQVzkGk7ltC1mUedD++KDIja77Y6iB/Wqqy4WyrlN
JlFFyymMgvva9uUBxIWimffVmKqYSNHAMYGTz2WpVKejYUQNuE307gTKquNc+Xstq9+oln5XtP7l
+pFf38ZPc1x2WsVZ7c9ZEB6IPrq1+eqjTVyLMKoX28YIrhg6g1rKCkCwsWZNnnu0PgIjc6oIWhrP
11dxkT1xBjgHjLqcFLI5oMOQbvrhUR6yLej43VmnDujJQGJ93dzFpn2Yw7dhcEfW5PuarMWWZrZw
euLpfXIMtfgYjYGjypHoDlhf1qcd9jsW93hvGmA2KRLiVf63SDvM2fdIQh0lB8AEI4DCuVSWDX0J
VtyyuJARK1bRG10aoFwORZAUJIz5NnwMnhNHvQ8OGIWybHMDMS+wrvsQJWnd67t6ma3BvirD6Vkk
wZ3HbatZzbM6VJAG0YldDO7/cXZNyTY7obPvlo7kioYayMV5Y0YVywALGzq1QHR/3WN5GipNoRp6
VPdZhove3JIjk/80G8SSUbfprYrJzhpSKBAKuL7gNTdSNQw1GwQkRjo/dO6nlg4pYJXBJTZScFfn
fxmdgJVJZIL7pJKcdcNIhvSQxI+5tTeUc1/dXV/Fxw7xbgPsFURboKmnWCoXidkkVKMm+GyFj/1j
D/nwjUyA8aEXsRV+r7VYsrTGOclY0R4v+TSHk5Jt76GT6UQVmFBHp/KcdpdWtoj2YHUPF+vjTmHQ
EUyu1TQ5lNNZK8AUMZ8H8ibYRBahrm0i96FI1w/oFVSYgH3E6fNAJO1JL6wYUqAFIdxE9kkurIGp
y0L7AcFK515jID1Vy85AQA5Pxj34p3b+XbLT3HYzufXDH8Bn2BkzMQcFug2Mtivc4oaWdHmXodQd
ZL9Vq3PiUXH14LGcRKOAaxFMtYiugdAVM118BAE2zpqsxkoONJegVJlaWWWzO3vnKySwK7OMHR8V
r6MWjYo9jPRJ8BXZ5czvq467zkL3BTk7v69pBXEjOWxxAjCNBZq3fX1kDDzyf8+mjR1lsimYXCMK
hrK4HW0nSRqkBHrUkq/aaXjW62JXDb4gQLG/wi+HgjjOAqU/UhJ+IqvpRzqTPk0OevA89a4/bwbZ
sCPJvb5tIjPcYsqqzChqZHSvWgBR+tEmVnHWnjqc5euG1mIHrmvEeQR6BnDHehf36VDUMtapoPam
RjD0HUw81w1cDlnhu1g6dN0w0Whpss5Fp6lS+3owatABBJDzKrfBxvDCtzpEDT3cg/1P9NJfW5FF
YQntRJwxXuzNr025hOKVtYcC+m4m5dtAy/vra7o0ocmyqsk4v3iMXhD7ZaGl4uENuPLYjrs2TcBw
7bvXTaxsG2xoGogdKPhrFX7b4jiIhjpHB6Df+jsmGh3cyCVUWQdUZdkLWPCZVpcEpDvcAK9rk49H
eV61bcySXpqfy3Y/Ipm/vqBLj8aBUQyN6poFaCQfB5qBBMBfZ+YeRdFzH3WnqADJa2jaqeSLnpiX
1xNs6YA/I+SA6JGPeUqVllpGWh9teZBiAFFaGNBb6HH/om7xgOvD9Z38/fr6Vm3i8aFBbRjRR+Pu
D9UgndKYenZAf8AY7+vMa/XH6yZWskGsa2GDq91lQ9OSFL2hj4s+CWwTxfrMKTfyFmrwG2ASj6Fo
ZlGwLD4+AGw6DdLUJ4emtrUdI+pE9S6xqRv/lt8ZmLXemXeyIEW7rGzhcCmYBQABOAIHpku+RiW9
nQiVigpWgasgbrTBrNZGw/iPtENl61lEpySyx9NvS1qrUs2fUPnFtDxzmBhtYXOD+Wsw1U5HERP3
2lnQ2KG2sETr4qpCs0oNmmaiexPj+YXxVqAm+tab//2cN7YRXOLo7uoGjFlcmtYkQVw1MqCCwUty
vh2RGTLt+SjemDc9uEQMkMirmLSt/yCWLM1yl1dcEfRbwE7tSfpbUTtmLaQxvEwN2cI0wsj7DKCd
1a/+QXSpgkpkCGZVr3phXZXyON+bO0bpne9U7/qxu9Ry/tjGT2ssdi7uSBNqI3hLE1TGKtSM+2Ha
0oRsEe22ZtjYSlFtJcvYmmB+q3XpGPnpbapq0EAm24F2jqImDnSud4E1s5LaOZznmyQBRA5NmhtS
CZq6q64MGiBZ19kGXRB/5pDTllMCIDhrWqNweGzMU/P6gSfbGLGTxzsR6/IliJ/tD1TqLTDqomzC
Y8+7xswoJSNYTw50153Bx+DiqpJ+Ss8m+M8kDxS+Cpa7EXyWy8ySmTVBJaCpBDMZXOoS1SSxaCnH
iIbdpj9Fe7V2kYsx5tgaRfDJTcHhQWo7upt/xsdp/wdPBqQzSN8NrB8H7AOYtvSLqFd6cwL3GzXZ
++QQ3jKN0ndIZ8X7bAuZ0of/GhbALC0scnExxru1zmqCCqaZ2CWxfVAXj+Xz9Y1dC/kLIzxmr5RB
E24x+jzI/9LUq6KTbwgwe2vZxtIEV2FAQqomuQTK9RyzdYaF96MIt7lSxPiyVTzPWzZraV5QUPGA
jtaGjoqjf2uPEJDzT/UGgqGuBGp+Gy2KEDxEQiFZFn++vhKYcaS8eOOhbEm5CJjE0MubWxO8DSA9
Zc9/MNjb8tY8BIyN6w9GFT784tMe17ssaKyOZQQOhwFzbZgrzTZMrCPaNWAdmjz5VNyK5M9W89Pl
Erl8JyR+UfsBFFjV6OcwVjut2ycgbDa3SfRmhmejOhjd76x66i0R7Gg1xC1Nc6dA6dW5KOY89SYg
4FhHpnASZyJoJLJ0xHdMEUR39XOC6A5PWBkpPz8J4mtx12lxCzz1pj5NG/M47ll1pX8JnHgDolfB
/cl+/4X3IOMHQYqCaYkLKd3AV5Ggg/qIKduAoHCn7z4EF3bXz/llmY+FLVVhAH+U3HjijW72aTlG
yrTXZtOBeJfbSdtUOZKw3/jy23Vbl2PCzEMt2YCAqIK8nFeyUdKo0JIBzF/yIb9T9/1e3QHeD44Z
0djOWm61NMRSh0VQJrUEyVndyg4teSmqzia+4ebzDR0qwStj9StZrCZrWNCqUDkvlJUpknO2or8v
2r+HJBThLbO+nn/M8HqpIwhzjNkykKllqkPqe3VCEacDk5n1fv0TrbkDdG/AhQjoJQUX49eNqzpF
RS81Cw55fptCD2LyN1aIIQz9FuV20et2bVUGqKYhRgHtaXBxfjWmTH05ElqEwGz/nXCn7vhmPoDR
NjqFZwro9HBsAVEXTSqsxg7kwuD+1KAdrfHVgbqRINPOFOibQ7cBUhc07OoHMYOMdCFwRYXS1TC5
tMdFZjnRVLDrlBhxGdzsPOzGfXnUN+3GrMForwmLYJeYRZyzpT0uLGvNPA2Kog77aRefQhMUuMZu
eMnvcheAJ8fcRF47uFK282/njdhZV1+oS/PcoeiivvOBgy7Arjqe5tDWLEgMRfftRz5G0o0EVLQn
er6tJSwLo7znJlpbhr7JjGr1VtPvKg2j65FICXPNCh72UBOiaE6gTPzVZaMxhDZsAT0cSXvPpN/+
eKajiHN3df+WRrjEKPBTyajCUvLUx+kw4ClabqN79UG9iV+CO8am2QlhSKJ1cQGzyDup0BrUTRt/
04OtJApsFXUF+VUjmMEimAI+1CBnFFHDr6WAGNe28DIA75PGT6kHgN/IuoTsvQ8wo44iZ/xyPZ6t
HgULtFYgYdE+FDi+frBpaKIwlEpWROhdy1XOwIwYuw9sl2M8lamrg6uZMYPNmMj1NwLrKzkDYaV9
jKWztIF/nchFOpta7scgZu0hrRtsegD/Ugw3O2y4LN9REbJrZUPRIoTSCGvZUZVXAOnHbEoawJy8
vA+31M/vmkZ9ECyKRQ8uM2HIfPStVd1ArZDzFaLoNCLZDHIKINnd4tye0hOEQOiBDQnqNxFQB/V2
UNgQgj3su8AW2Gd//8I+JUwjDVkEAt3XTzo3ox6MRhx/8FnpW7LXvA4YVYbCiYRp2ModBegGhfsQ
sPsBw/HVWJpaQPxaAKr04YN/F0unAu3OVhLFlbUr4osd9mEXGYsaZGpidl3yocnA0HE9tJ9BpLsr
tsFWBExZOe0Ew43gPCaKbIAg4qsxqGtQH/+E3uTflfMpbB/0SZAYrZsACbSB6gODA3w1kU9lqHdG
Eh0mBZM8qae2d2DcFuTIa0YUmckUgukPLsl9nGywKq2wQJZrFfXzrCT3yWzZQPmJPG7tGC/tcB8n
LKugo+YYe8G59CCYsYX2smpXKEWG4NzSB1s0MbfSO9bQNgbREsHjUcf47dftoxMJM9mUErzlTJsR
GAIjsvtbJkYE6Fur3OAU4zCr8HMCpaKvtvqmCOdIa5NDjXFpFSmCatpZAT0rBmkotso3EDPE9vgq
OMZroWpplkuKQPoOwq8eOboU2vETq7cmB02y0eoaCnveFNvpDVCL5+tWV/L1L2vlMqOiMPrewKAl
XiDRPr01wYMXA2Ir2tO1qLFcG5cBTWWcGkSuk0PXPMyKE8To7eqvbfHz+mqub6HFI/fHKA7msleS
wwhGgnG48UX8u2uZ8mK/QErw1TfC2AynRusZo0T1Eu0r6Jy1dvOdidJn7nAUYh7XYvvnxl2EjVjP
jBkqWTHa/fKBUUmxV73c2coW3NBCWZj1Y/aP64On5uvyrEypkiz40AFgTAHjfrr9Dwu1K8pPRd+K
iyHyqNZTo/vZwbfOESRwAu+6L1yOcagIGYu1cEG9KCetV8wWWsipLd2S3gbtz36CmiDKFLNjTrYE
sKVd30fuf81txFnmAkjYm2oIWQjJkzEU2G3ScVdKzxSqm6qqO0pJBFF/fSctkN1TvPGVj/R5cVWO
ahcEeRMHh2KAYwA02o+igL9qgulCQB1CQa7PxaYqrymYAVoJGlN/d7sKpz8GO9zGbnkjeh6u3mIL
Y1xMiisdOJA09718/JY0tw0UdwpX4ByrNxgCvEZY1xVd+K+OPqcoytSVlhymQx1+NLeqZ+vcO13N
Znvuk1vRJMVqBFwY5HwCk9gh5r4H5DPpX5G10c2nVDlYw16wLnYP8rmgQgmAanjFX2oVR8mUGbGK
+NTkanofgIvmW6VAnK40onrjJwVY+qtmvDH0YbJ9oAIyW1JqIUBwzV1YI8+CVDESY4ULI9WohxBT
xnT7/DhBmZE16mmOdzbL38Jj7QS3ouboSp0Gi/60yH7R4gxoeRZGJd6Jnl//itObvtc3im/rDbXz
VFguWfuWwG+Y6CQBymZZXDIS5KYeSRUg93CWB5aM5I8Fo4U6mDsVZXQFY/WWO99d/7Rre8rq50AV
QzcRT+2vK1SDihqqESUHs8h3VgS10GwWHfO1XVza4L5blIZpHpvgqp1CZ3hR3QZvQRlAdI9pBU0Y
hSlv5pfCxYSpIPlZ29GlYe7zBe2YQWMhwbhEAlICs9hLVfkrakxvikXYnrXogiIy4ouG97XMdyFS
qGvlrQLe/kF+kun3JIkdNXGvf6u1igVBaxT80RidAo8gtx6MDJjjmALIVr/rt/Ev1CvAI05PQ+o0
EWiN6xvIzAv8Y/XFpOH1Cc0WC5kr/9RNrDoK+gSE7AzfIW9yd0SRvD9UXroZ9qL27+ouLoxxnpKV
NEqIlCPTIr8y2dNnzdYN5/ournrjwga3ie086qS34uQAR3DasUE15Hs+HXTt2A0CbIVoOdx1UElg
lx9lGfKncW63JrkLgrfRnwRW2A/mg/PyC3F3QOrP6AVMReYF1YuRj04Yp4ItW18HkNEyyM6AouDW
MRllkqesvzcbk01whIEyoCIipHXvhlQsLhpUkQjPe9tQPFOCdmJvc+WQv0K0hNE7VW7Q21boKGDt
znetiJxoNUQsjHJLk/Aik+s4G0EUm9qzth+bs9Q+mP+1thNyN6BQ/lkb9406eeq0FrAXz5zvTAJ+
58SufIE+2upXQn8clJ64PVCz+RrKE1ku43IEEquvPEs6NtLWnHbXz47IBHd2CsgfmlPGxkShrWv6
7uwD+yxKC1c/yWId3CcJpEGrVAunBu3iKkBKWGwyrEXRRfcSu9suDs7CEPdRBrVWByOFbms00bt8
HoC0N8LdXNBD3NHK9kMVEzZFdMrzGrrvlr6lQFJaNRXUcFafFMir0K1jMDpD5n6HpA4NSmKo9PnP
9D58Hc65m+2CG38v/Yh/UgR2eS8B1vFw/Vuu1RfR8GSZhsnUcrl0I5G1XA/bGm9OHdT4+rStgd/s
ythNrV/W2IEpPxD1dlc3HDgsQFQJVSwexNHTPjVyHRs+HHqoZ6VbaZMesxPrjliuJUpa1/wIwAcF
gBXWM+S3dSJmkJICfEgjqK0bbCoUc5EGHC3TSc/SgY1zqB55nAT7una/LM2y/77IGQ3kGOaYydQz
tGNcb6rZm+l92pt2INQEXov8S1Pck2bMpAG6PYDuMbZGhkDKHKBxMvT1GBiIjTQDDnTda1bLWEub
XM1Fics5ViITKj6HLrWTF4YJaI/yr/keTOWO4hr74SiiLl0LOwubvKu2U2+YlREBQxfl9hTe503t
hMLnBYuPfDgAbBoQbAAeAGTlVuZbbV0YBNmVdl9+kMECwHeMTrhXf+lOsh3/bCs/DfJ4zyCNhrwO
YRBjEICqoOiZgdPKP0Un47YE2dTm/4eFetVnFka5UlM1Nn6ZBQg2uvlsIDPJHgUOIjLAgsDC/7NI
GYdWk+NDUtvJT3mTotSp3alntLdP8UO7E2uqrVrE20XHs5CVwrklpe3cpMGAxGG2Jqi12gmAaNcX
teqACwvcmkpUbin1R7ySqu+Z7HTKL0V0mEUmuNt7LK1Jm5oGxe9p0453k3w3GYLb+5K9DVkIyJSp
AiAK+hGUWwYCfCCVLTX28o/5PQ8RMojtxW5vN5A1dcrfYEliMOMSUJFWNG22Fo0NnCsU2WUTP4C7
5PSwT7pZM/CUnlPz0JVdccx10CSBqvQctLIIk7ZqDkUrS8ZzCeUYzpw2TsXcxyDcaXUdRCRRFdp+
UO4DkBBYsiiJXL3BUdlX1I8L9aJDYk2VpYSkzzFA0G2q83ADCSFsa2vXm/iMIq6yL5+FkMg1jzHQ
kMEIAVoYKDp9PWjhPAXJ0DcJgLnd4EJTCLBMAi5iDA/ejNRRfwcOZJIEt6rIKPvvi9ONEbF8ArNc
dKjKY9xXG6iUVL5QaZM5Ih+Kl0vjvl5aJnFmKnV6KAlINEs3yDLbMkGQLW9T6hEz28j02VKOfnUz
/kmqbrDyiwJnxY/g7m8KFko/rGWImDOiq1C1jbFy0k4EPFsDTaJK+GmHu7yBgk8nvalCr/idP6mu
uh+/Gb+a1+47q4kodriRvPhZehJRla2lJyaGdXR0rykEDLk4M0g0zIu2VD1jfh3azp5y9DTKczPp
tizSAVhzFiSYAKIR5p881D83W183mi7xJM14tzJ5X/jSWzBJAp9cQx9geuHTDncBzHXcokWJskFM
3KG2p99sciLeQtP4YAHQ13+DyuAu623kJyiiiah1166fpXUuqvpxYc6lChqSFkDhEPePJOryrsYX
tF8x1Id5Hkz0cL4CBR2l1PoaB93p3eiBnPQ9OMTA4NvDV9A9fFVsQCNF18XqwjAdDBgm3PRiTkmb
pSnNE7nxzEfrtnkBgutIPX2Tprb8Pdy3N91R1DFfbYSBVBqSUZDKAPE/9yVxxuWmLzscvl12zjbz
MQF1NSaxmBRN7Vivo6jpvOqiC4PcxyPpWKhFGSIR0v6aMSwZPEiDoAq52v4yAWVVMCcARjN+RKpR
Ci2IgwHzXmox2tkYY0V5+qwFTbS3prLEXEM1nsuAlnY4K3Hg+MACYhZdxJ29slaMURo6dJhBG4Ch
uq+xm0ySRushglhFY9lZ+MtQ/ppEczArPoO/jRolGxRAzs7ZoEahQsE01r00ydCU+kG7b9dTsXUD
KKUwkKuKiuTXRUxVOefNXAQoQWT2NO5k/+d1A2t1KCzh0wL3DtDlWQ4s3WQ8BOVphNZyBVGk9mh9
wIniY72rBPFrJVeBwwOHbxKESsPi9ixrg76LWB0ClwGg3naNQdfxvRNF49VSLthBNAC1ACm6QJ0C
yG31Pe7Wg7RHmonnYrILwCDEbhvGrCjYRnaR8He4BSFFKM3oAFjzM8JSFMaaUoM3ElAw85bpvVY7
4y7w9+nHXCWg0KJZqBX/ZnAbDFXCL4Ac5M6ylJRmk4CWyAu7cZfHktuD8GuqhBq9zMUuVmZQNEwU
NlnOnyMj1IOcpIgZeYMpW/OduAkQZ/NDJYGzwUATXX5qILKM+3tXCFxlNUBi4pZgYBX3HeLJV/cv
i1gLlHLEVOquBV0wNBzd6MbcDNu/lSf+5OXNaomoSgFadzGC3bZEzfUyBzmS9u6ruh2BKxFIdvu6
r6wcAIby/McKl+5FtdTq1TQknpJWvT0H0k1s1aVTt/q+M9Ln68bWjgG6GRohuoG+M9BZX7dw1Nsq
rroyRNe5x+nONs2zBNVS9ZBvlG+NoCi7Fq4UAqAgRWUP8HXuezVEy4oJiTruF9ZpuJETQVFt1QA+
DPBZJkh7+HRVyvqoCNWmAhnMYHrAlpZ4UvnmvWDTVk4zCmkUQzbYNaiHcptGIYyK+QWwV9KbDJkA
KzW1dgImKWCI2FyGSDhm5Yxh6l9jjD2QK8X099ePBF+r5oERK44QOgnp8ObP/X3hQ0UqH3fdmO2l
ohFSjK/4IcrmCJE6xJTQ6uJS/1gussRK4e3GD8g4v8anbqM4jd3cGF7+e/wNXTBkITvdu763K2Hr
i1W2FYsnVSyHZi51EAeZQGM3B6cCnQjNEAwXr7kJpsFBuIG5c2DQuMSKougzGgrgMMX4g/b3iSZw
w9VFLP4+5+eWFte+P+mTV7a7Kt2V5GCK4u6aS+g6oDfApCDDsLh7GfTvfYNBtuBQJUbzEPVW4uRt
Ftg0K16nGldMaenvpl7fXf88q07xj9kL9FdAaRHPBnRiKvCWgryUugq9nXTBLOnq90EPgRAQp0P0
ke3vwgkCU58UPYJWgBYZNu0sW4/d6+tY/UILC1yQDf4faVe2G7mOLL9IgPblVVItqiq7vLfdL0Kv
ErXv29ffoM+dtormFGd6Hk7jAAacJpVMJjMjI1S1tPsWbBpzmbhhccrUp1HIpCAywpygMS1Tzegd
EjSvxnn+Xd+mR+0LiCefctRRlxdzcFFeFfQ/uQmbsVoZc4Bs4IR7WcFsqNK7nR+1LqjGt+R5QB1c
m730rqPYUWF+w12qCUQMZPRwFbMkxW0tO5ktkwKDatp2eoJSBhjn7EcbA6nVjeWP99lOVDPgOgkS
RJQ6gddAkLp0ElOeQ1JpUCyv8m3V3sXOy3UX4Z6wj9/PIlBKgJeIDk25QIF6Xm7dmoPtlrXhqvp5
so/1X8WklTkmJmWjQmbk2WUQ6u1mAkS0ckRJKA07TKoG+I5mQ/QMrCt4kVzumLz0s+P0NtLA+35j
HqjsTfYFMPZT51U7YUVOZI05YsuQ20adNA5eDhTPprjRfQo1JNqMKXZ/gWcDP4WO5hZlNwL4+3Jp
KsAFTWiUEONb7pvB00CQXmyv+8N7UZbdvpUNtkNBlrSbq7qeA0AEI8fXpHAwby15UMNTVc66fE8w
rR9u20YJNS+sUKDIQG2ieXZp6eGmUab0q1yZGERauozcF44KBpqlKULHdboWnc5aLs923dbtVrPI
nJzkSgUW1XRmzBLavfJW5o2ZbHpwHW2mxliczayadSO4f7nxY71Kxg+LMpKrPIWUa3ZSMbD1Q8dE
L6g+9vGL3HsYAdRQirOerm8t7yivbTL3pZoaBu6uJA7y+DXWt2r3eP3386LT+vfTfG59nyRpWMYz
CL1S0/DKaltXttfIr9eNcFPptRW6ypWVuE8cuXYQkIpTevuu8elLN6Nv0Mlr8YuSHp9r3sgcZiTz
c2SWoFtIUL74DQVKKhS7ADA6gPlt34DemM5xpGfRBcP9VuggI7tGvP9ED5STMiun2ukDWjcxTMmV
ev/6RnK/Fh4JiOtA2ECZ9XIfjSZpq3JEq3pGTQhn45cdWd/VXIhP5e7gyg5zUxIjDdOog9qMdibf
yK36W/eodmG7lX8kt7QRP+zijQi3LDLKBKq0N0ZlICGghX3sz/NB1hLXNh/mv3kb4wP92UX2zSCn
YwgacykKhlf9kN3RHgzUPP3km3WAR+5E6+K7xYc5Jmykjhz3moR+RGXProl5JYgU/09uYTFBYp6l
uVo0ACdt0BADqOSq+dsixGcKnM9iQsWIdAOzAArBFIXmonoyY+BMF2aG9Ld8Oryrj8OEiryATmcc
1bjlC4nskChKk5/rc6zfpHOSRbvOsUjmgcFMv+3HJnpd2jQ+OkluZ25GHK3yHUmZ34qBaIJN5gex
1V/GhJXCmLQ0HmaIzD7Gd3T4Ahk+fOdF3tJrWxXCYUU7Qc/LKmjWeRt20QLMtvaIZkUTxJ7ixtvs
C/hN6fxFehbNR9ID9mnr0ctCn9AGyxnL4DMlQw9wUz8Am7pXOzxi7vpI9RPlLWte8Ah2jTD2rjuu
yCLzsYntQFqDSpTqzaJ4c+oUbivPyy53xsepNDV3SVvDbVWQ/oaYhtn999YtMPKghYfRrk+1inZQ
hkWfMVZQoUmSbSszUBQN8oLNJq0hSjlsYiKo8vCOEAYlLMyS2ZRnkvmkc9IrSThFfZAnxlElNV6J
ziGTflxfF70F2O+4rt+z4UBJSTEu6hzMpfWidJEHYGblYTjJi5p4S1rt93V7vMC9tkcdeeWoZmFa
ZWehzlnqryR/rCPLU5c7yv5+3Q6vqAnOStOgXI8KChSMIctZFov0jhTUv6ug2ubPtj9VYHGBdgdQ
TOAzEuH6uWd+bZFxUKetRkMf6xitkHTC+6OqMbqTF25WFCeUo+57qbmPzRqUGZkau40dVb5l1opX
p+AfEqyed4+s/xYm/kRTkUedDty/oriGO6L4gzn+Yd8X3jR7zv37JPq+Fs2i847o2irjspMjgdVl
XCJIcLxDuPYgAd6B1llwFnknA98UzxT0nNGwYS//Wq6aLAFfVSS/2Qm4m1DeGBNF4EHcxWBUGXPK
gNg67732lacaHRjeyh6oXSqimkHpYtwipxYuhncgnJUZJn2ygFwum2YZAsyzufb0bZqDJUy8TBcs
h++eK0PMrmlxpRlJo0GPeBM9UAgV6DyftPt33cizJihwcT8RpFhQ90RrGfXWy2MOKK80GW3cBhjT
At3Jr9H4UYs4aXihC8XHPzaY0FUUaKkR8HsGMqRyygcZVPmt4auoLQym9lcHamWMCSeSI2VpSCAm
rUIPgOoPQV0x0L6ib00lFauddBJxhfE/2MokE08wc94Vip7gij2oB4h17G1/uVcOlCTP8UVdcm7A
WBljAgbJrKULHZUEdbKPrRgUw/nfbSGoj9AsRGeBpZg3NQmc9pEeow+vbQkGlb+GPgZNXp37Ga87
lHgHoXwpf1UfJplVWVFvjWZigIR1OMbaxrafr8dZXnELJBh/lsQEvN6qJRPqr+RgxxM4i79OxR5a
Zm447BygZKPGFBxi/rH6sEePxDom4Ug1rV6A0l2dUEdry74/4whEXxy7SUUsaCJjTGSSJbMypCnJ
Dg0cTr6Vze9dtb2+f//Gxz8WxAQlJdansSrMOWjQN/tH1iv2uwOGlHFJi0a7eZAXvLX/WPvUpeuz
rMAAKrav82aPtuEhl0a5Qu+qfWH5xS3kANF1EqLGabRjk6y1XSYa6uWMgZo4xUmGaO98u+yj3eTJ
W0oKJj0JdpQGomu2mKiokNRKFJTOAukYvVD077InNwUur+iONpr+6i5ebSkTF5W6HGYTpd2DbFan
rNCrfThJgDeMurEXrEy0i0w8NMEQri8yyBPjoAnKw7Bvt9IOKGoI+IiK4vzscbUsJnAMyqjmrTRl
lBoyvaWvqXw3gG4dr8mtArqZ8rsoAAtNMrEkj42Z1JUMPjIAae3fPQYaOxdq5qYb/fxPvhwPuXtx
Gphgkku4uJPRjg7OY7gb7sIDtFQhRYsrTUGObB3o2H7o1WDVEm0vN+dZ7S4TWZZ0mnVI640BUVEW
GN4qYHbnAufQ1v3rTsOJYUBtUCkKkMBAg4M5Dah/je3c5EoQjvfNfB7rnZYLupS8GIZSNYjQLAv/
qO9QrVVQ1uoyJmWtACkIhnzFN450wnbybLcPhhtRD1tojVlRmthtnHdh9p7GaeAJILofYTYD4+07
NXdtUWmBk2VhWheIZ0wwYH5BZrykW7C/UbrYAQkxp/xSJNUmKY+WFG8KTdB047jFhSnGLUYtLORw
AlBvkLb2b6TDvXwMO8GzmoeRvbDCXDnLLKeRnCCMEGAO8b0yv/5lHEPf8VIwbYaPmHkFxafxJiol
8lcHBBsFdGPqnUEfZFKphYDPzkGWtV4xpX5d3RTkdwUOles+z/9iH4aY22YkdZmA/MjCZCWKotO+
GF6q4VlRX1tDNGXGya+wlx+mGGdEordM/Zi0gbSvTuOmeQJE1nc24R5NDion5/iiXRRZZO6brOgt
K1QXPOuLY1cfGunx+ubxAsZ6RcwlkyphvdQyCDHi4m0ZbjWUL/XpbyIG2AshVoKQpOD/LtO4CsLL
YRfHdCr/PQmhwH7cZu2pwPyzkJCIOhaTEeAjfVhjjtVijIus12jb0Fd5fphc4F8DfYuWx+5v9u7D
EHOyrFgekpZqYllKjJGqIOl+O+ZffZ8/Nlg6zVJpSoOkkxbUkEzXDlb/XIpGWngdSqAl8L4CFA5o
dnbOoyRlBCAgTmr9u91TTR51Q1ziRofmWACtDFz91vRoj2je6gTcLMkRZAOJW4C69vqG8rqIF38J
4yj9LFcVioP2O6xMQfM3vS9vpM3goYrllWdMcIrqurw05MIk4y0F4ABq3zWY+N0OvgLMe7w1AwuF
MwoGjM6itId73lZ7zfgMVGtSOXPG4mAksutIfmhu9FwWRMR3bsdPR+DDCtvF0Zs2nK1Eb7CP7Yt6
mDfpxrHcJYAE2DcHzUXNK+7TreSbtygNHkVgfu6dvXIoFoHeormdmsQGWPtm3Eg5sklae2mh0CyZ
EPUTncP32cVry2XCcllZS0NmMzvQVBwxyLea9NkgP2VtH6kHO90P/Vuivl53VsGXZFs+ZhF3qAaZ
TYCccmNKWwmUTNUiyOe4d9vqQzLh2RzykcKQF5DSGRCYHN3a+Wkau7Tdm4suOH2iBdGfr/K6LpGz
VkdVJBisvRO/zdK9RUQ0eNykYLUe+vOVDRsTqG1eYFwzAkNh+6WeGjcrN5nz+3/7NkwcieZKzWZL
wqBcMbutCd2j2C/A8nTdiih2sCMlGI2zNKeKZ0xAT9v6liJjAL29h3TQptvhbP+PH4iJHaSf5Eol
lL8/fKmtZ+jR5EIOFtFZYueN0MarRnmcZFTh3u/qo35n7Mag2gkze877FpEXcF46kQNoL+PbbTeZ
Sora20Fzznaxb7PHun3BSISbyffdSDwTi5OUezJuBZ+NmyCsDDOOnmlLGlpVDMptK5AWvxmPmZq6
Rtq6hX5XzOcuOxaTIHXkH66PxTKOD4Un0kFBfgpwpF3LQpdE3VWpKNenge5TIDQwsQlAPd5mLFSr
Ih16hUWXAdkeP9GWRH6jBjFI1nYN/NH5eX0juWtaWWPXVPfFlIW4y9IcBGr6fpm+JtPmf7PBnOTa
GM0+TAicxP5WducFHV8RmQ31s2ubxmQAmTMbkVzY2UGtf8zTrViUk+voQNuir2LiHxblWGpaVhEH
Co5QVPTfBYkOeDFsVX/ei8ZgeNQCtAGBeTOgeylZymWAzfOwteJkpukMRfaARBtTbs1R2YEH45YW
7mdLSAHK9YOVTe3SZtgqk2n3oHzXK0+OZvTCN2krmm8QGWGihV2SvLdDh+I4tqZ27MpbVYSl5JqA
lCDmIDFhDV7yy3XEkEgb8t4A60S260m5mVAgaif/ukPzvM0CKzca3KYJzSjmA1WOTpJyHOZgMB7S
NvfaTlQ056ZfaxPM9zDqFCNDWaMF8s7eqRsKxqj9PABOAnQdokuJXjrs6QFyEmRyoDbCtjGvb72X
ayOqOzPQx6+acx8bSezl7SOG593MACwqmr1KCZ+ubyL9EteMMptYK5iC7xpTDhrNV5uvRhL02jdb
hHzl+cN6acw+dirpMlUqlqBo9lP+1IKzq/x+fSH/5lt9bB/j1kDwEAwzLlCBREVB/ZZv6hv1rX6t
vik34/f/WjJd0+31guiCV9mX1ptaPqgtFFbahzr6PSfPRvLfN0IvTDBnSKrzEIP2soGZk22U73Xn
Zhbd3/wT9LFlzJUwGnM9VKQ3Ans6SygBykSg9iPyLuZCUIyxDSfA0g9ordbN4pYdUJFkdiuoRF3/
/CIPYzK6MMc41xjmaAfZz9X04pQ/01RwVHhNoPUXeU/4Vh/dhu4HqkhQkDBTlzaBJDfz29qlk8/9
j/gbWA825FwLNeMEX4mtEpf1UkxxC867NmvdvnZNTL1d3zzBZ2KvOiPPlxFkmagMZ36a3xYQ0tHu
F2tz3Qo3yV8dmvefr/Yv1JcllEzcqMnpXc76npZOTcX9p2cXIsIJ1iVwivciycrgUCvqlBkIbiGa
rFI3fAdz8q4Ghb7ADn//MHkhm8jAwUt3GQ3sIS/zcgBm0UhyKJeofhhmLs6W20NvXbCJ/DV92GLC
HKZzuxCMd0sAHuisPYazsxwTLZG3aVOGt0XlmDfmFOVflxGIULzYeulktnryUMZd9VAtZHwF50px
bDMN222Ezfj9+h/I9VYkzBrGGS0LzHmXe9GlGHEYQegckKnc9BJE0yVRAiMyoV6aaOVclxRrBvXG
fJT1B1NUZRX9fuZzthJGDqUenIxd69uQSi6rx+t7xO0kUIb3f20S8xFtfQExkYH7cNo2gb1LAhpM
Yi8+h08LGrz9STogx/0iGgnhVrPWdqlzrQ5ElcvNokpLCJGW5U5z6SlMzt2+vHEeqr1yP1DQlZv6
0Tb9noqJt7kJzmrVzI02giC9bVUZ1u91UCqS+9i3/flc7bt9GOh3Kug/tva2uFFvrc63RTq39K75
lOmsrDOXnWSgvmySCsCiEJW02bPtF9IMbtXfyKjVZoIJR25IWFljbj5TkZY4LIYlmGcMBVaJeayW
bq8l1T2m+QUvYtHKmLsPFFSamYaSGiids43z2idLlG+QDR11gNu8JGnPXSyiNBL5MDuNE4LRKF/y
aglQWXuqZdQmc6lwI03bLO3gN2XrR4Xs21blGWm5NxoHtIFQAo8kV9ajmzGejinkmdHkEOw8N0B+
7LzBBCClwixSp81OMEPyt9pn01kpHgTnV/B1DSYCKVoFonBAlUB21ATVeQahH9W+BMfSoQZNZOzT
FymgvX8xAA/JnD9xgyXVLAeMiscj6NLy2Avrkzw/JqUnWBuNblfOCUvr28UtZuzTfKFlq1fKyxAC
TTAc4lvKjUy2oo6+wHkNJiQNTdcrZlYugZ10/mLGELd81qGhWqZulh3l6u368kTewcSgrKoxJ6Hj
qo57r09f5mgjN1+um+CuyARj7LtYPL7XZZCtiS2ZWogNTLTfoZy7Y3rrSKdianyjDiJR4svt9IAW
5485ZkW6nmtd3qN3RsFxfYqOIIg0dg1ELqZN6XfPji9U4+FuIsaewUmFG/4TWacBbt7MKTAzUHS7
JjpW3V3pCGIa14QNoRqZEpnJNnMHVwqG3y11XgJ5jIJqVL8WmvlgxcJpO+5JXtlhbmLZrlLSpbUO
gFURSD+k1/7W2Gd+jHc+qJqKTbbXj5JQPIG/OhtMPyrmWUA+eukiVkjKfpaQJBnjsRhfMg1EAvvr
XigwwSLWKKil61oLA5nl7BbVwUEK7HT+dSNcV0dv5v/Xwc7x13WttHKjLIHpgCeofon72z7KvZps
l/x3mTxdt0a/xafItLLGRN1Y0yKIB4K9wp6gVZYdp7wPrlvgFxEAuAPdExiuFJaAfl7iicS9SoMf
LTCaHqaPHzJM8kHNGD2+69a4vrcyxvj41KjLEtmpHBRo6qW3o/EgVa4t4qERWWE8PDZSWesylJUq
FSrq9ludJP4cukNtiG4O3vdxEA9QkQPlPMYHL71aqXpbqRq0pMKv0a15oOo+0X3xJdw3oKp4K7e4
kkUXMf3krEusTTLBb7TaoWgLkxySU/JE9gsynoOy+6cirOdu8heoMHAuYHCAyldaUHm7XGJIknTo
En0JFFQ0+vAxhbBGW2+u+wUvtbqwwnwyfTCMss2WJdDv46fmiTZ9zTtQ0CgP0317alzZjb86P9Pv
2et1w5yYcWGX/YCTnZBQ65cAw876uLHJaQ53/5sJ5oMpxWxpjTzBBC74WPudNFBKEk2KcxwR0x0U
fwGCTwiTM4GiMAtgS0cFMIx48psovzOz+Pn6OniR4sIG4wnJ0ISzQsBOMB+cH9Z22dM4oXhA7u3+
A/oq0YoYj+iVYhrTBJpF8q7CiJ71JfaBegi3kwcBEK+r3eyGCNIYXrmLzshAjQNqOKBqZWBnuTU2
2dBV0Fpo3Pb3uAGWZWOVvnU73/W+c6hP2iZ/jGtX9Erl1YmAFpQRgxUMYYFe4vKQleVQQoAPokbT
lnJKRQfya0ygvDZs7G3zq/y+/BR8S67frwwyTgkZ0Sjtx2p6x5LTsJXYbgwJqrf0NG/lE0jJJdco
PBGqnHN7Yp20h48xIVBS0p+vXuOTZSWxnoMfX0+jrdPcy8rWARxhUvyKNH9FunNhjkk6bKnqq1pq
p2Bqu8cqjh+WSqQaw7lr1iZYpGJcajZ4khQrGAbNr43ZK6xX6IiWf8Hrd2GHeeOlQ9bKVblYQSZP
7pIHueiZIFoIE0EkMwFc1yxtjB+HoOolG1KUR8Wqd1Fb/AUX8cVimEgS27WhYaB/CiKAcLvBxQhS
XHqLUNKHfl/mrryww8QQLc6sgjglxAyN77WTeGZx0gBBg3ZCEp2Jta+MR8G54tzOsGiBaBIiQioe
KZcOrlSGkg4ET5P0hdz+M8tc+0gGNLBnipNqXsf2whz70WyprMzSpB1birxTjtFBi1zyC+V5X982
uxyiujfCPjEHA3Fhlfl8UaypWSrpaHrvmqAF43G+67fAwO9EYDB+lPrYTfb7TfFihXaRH9ruu6O9
qunJ1gS1E37MX30xJvSGSTImeV4rwXLuN+UtuEf85UsS+trtcpgQfutz86yNrogGmPeIvdhEJgKX
ZdW184iQX7xiRrrA2G3iT+70oOMK2Em7HLmjJMDSiraTqQeqsWOQPEbQJ/p2aXaDfJBKgQl+gP/4
YkyAH8NyBDbHAojEvtW0r6CrBpFqULYAnwFtny7fr583+hd/OuAAdSKHe+fJZRwkktFlHWusKCwS
1ySIV/siu1HBA2yIRCh5m6cAFAHeJxVaIawccJ/BGZcWYOpiblw16lxTPfWi7iEvYAHrYWoaRDNA
WMg4hZ5Ykd0XeYXzHO21vbTRdvQYi0CPvFivQnMEs/l4tABZfRmlymga7VnTzEC2PFnZt9I+tF+6
RVTo4m0Z2J+gjWuB6xE1jUszSpgNQ6+FZgDVEUBwQyjSOVIMODAJv173A54lDV/GpP0oCP7Sn6/y
imVA2WaU0zCwy58xUVwLUttp5l43wnO2tRHm4xgmxv0l3SkCLSru6mn2R3wtT03Hs4Ja8KgmQlp7
GkhZ99ZQzLYgAKkbGM+9XFbtGCAh660JUNxxo3tUyQFcbtBLfh9E3orm4bi7CLZ+G8oE+GZsjTez
S012jFhFi//k6KdGg+bkKKg3iGwwdwd4AqtGzkacWPUpN9RNkt05mXDjeOcIx+fPShgHd5pElmO1
sbBx3QlERfKm3ZFfs+Ra4NqRbqaXBPzumE/L3faoHkXpPN+64ygO6OVBn8n4fdaSITWGwgqSAPVJ
sPzSgC4+xdytpFUHFLagdskS/GaFYU9KXQOKaJ8jchNnv4pJdDvSfIX1QJwrFOBVlD5RnLz0QLuN
IFMUYil0+gJcnF54VwB+9p/wqXFvYsrmgwkqvBAsVo00HKuqHKxqDrRz+zt/oFIKIyLTtn3NvrVB
40FqEkE+ggKw4GBTb/i0yJVh5ph1BrgfWx3QFmhiLPI3U8QtyQu3YO/F+xwM8rbF1gyXfliSOIdu
phU9GOZXPT+HxsbSRK9XXrTA2xFXE7TpoWfFXO+9YVQWOEPo+xxOD/bvl2xbepQ2O1q286M4/eTt
29ogs2/tNKrqJAObGE1frehNskSQVN6KQH8P7SgZ2pifrkMwqpSztaB92m01zetO/c6+C5/MDkui
BwqkICIuWG6RA+MHqALYKKTILCwb/CJSNNkFfAF4yxlyi1AOtH3iUU1c9UssOl/cFYIyG6JceP3j
/ro8X9FstaTDtBtWCAkiSr6CwpcfaV7r0xkSjG7tr19ivG8Gopc/BpkHStWmEYS5SqQxzhm0J3jp
vV03wN/BlQXmTbJYvVQnI5GD4QcVGWt33b79QQJzm24jXzSwxV0OKBLUd059pBqX+zcuJGumsLeD
AhAhQy7dSaT9wDu8YPwEJBo3Mbhh6V+wSi1AmqVjjBRN3yl6qPN93+puGz0Qm/iCfeMtBQT078K6
Bo3pl4amzjKzBWzuUHvoN2cQw6Gv5Wz0x26jbFI/24mUurk1V0jeyajFyJCgY6nMEfRIMatdesiC
8JDfZ+f4MSy8cvf/RPv75pD6ceSZD6EI0sNdqgM+UMBYZQ16X5dLDU3M3achZvp6IAUy+clWN9c3
k3c1ogj6xwDjFnrXD5DAysihas423qf9IXVEfs5fhAEULmYgIVTDZjKz0iI4yjFG7PEiwEN4R57t
E9q5gNBAM1D/knnCNiT/m+GK/JdRxklsq0/bJgn/4YConvRNvFXvCr9E/3PwRrz5y233PO5F4E/e
ZAeYtQz6H7Jsi/UVRSZSOpkjXqvVTdY+zdEjSONcs4w8u721zfPg3KRlcP0j8vJtNKRAGILJT1RT
aJq1OnnVlGY1vnAYOIrkFYDoNdVGXuqAdKjWCxyG9zFXttinSjWjIBqrADrmuKW7yA2Xh+uL4YWR
tQEm7vZ1LE9dCWpaqbG9oUo9iYSu7hBviX5et8QtCq1NMQF4SmZda3rU6ftDdaIqLmRjJq4eoHri
hu4/Qt26YHncCjZeDXjt0U6Rwxa+kgTE91JFlqD5Mdoewr5HUnex3PZH9VL+zH35O6Y+BQvlXZ42
nVaBigBEslnWNyVOLKeOkyVQb/SD7kFg8j7aIb+/77wETAyiq5NbskG+/d7s0y0Er0uHNBe1LVvw
pwXmDfTS+m+UDkXyLI+0m25jbvOzdecI6in8j4n8XoZSFKYL3gPC6hCoSzahWZFLgaF6wyueMu/S
SjDbvoX7vPfyQNk0QiZlXvwE8PePVSazU4YshcottEnT/nme9mp+UgcB3IF74lYmmNMdQoWHmMBj
B50e7pbwNW4yUfpIHZ3N61ereMcGrvYu1CzUjaZIBkO4gq5KslVmCDZR0PK8H0YhqR1vRXjzUQJZ
XD0QQrx0D8UOw2kB3vQwYlYHU1qzqNrF+yqUAlejhwx6NczBbmXS5xnY4w9JmLptqt+Po7qJckew
b7xQhSEwzLEAzwpVPebjA3Od6H2DUcFxNja28ZjbL40274gQyGPSb8x+IAfdNsipULkp9gpNzQhN
GS0CqMzIwu9g3JoPylKXNjDmtbojWdjUkGpWzNtuBtWAKxm6fCoaVX8K8dTpDtqECehuqqpfZjoM
0U0jTc1Lh4LTxhmgEhz1mFjfJ3OSojPThhbaGkmL6BsjZqCcvAzlLilA9H5MxnY5VZhgtV2M/5e3
htmFGxABV3KAkUZpNxdTqbsQlp1CLzcn+1eeGWPkJlA1JMc+asKDLFWUqEKbs69JW8BSb3QDpnSa
b/lkFa/gUupRbZD7IvG6sa1lr3DyWNkWi9L8MCGFUfnxGDevU1FaX5ZGKYZTi2butJv6GjmE3bTL
91xNrcrXSsv+1lfQuve7YokUF31D++s8tNJtWFsdyO/1UTX8urTA9+pWcNbUTekY3D5JYhP0cmUb
Rz5JaSNJX6x4KwjJvCO3/qL0jKyOXDrHgxVFQAuou+5kQT5cge4oFQ+rPEx0e9etUUe85j70vKyM
TWk8tpKkYTR9CbezYUB7NHZ15ZSQG2DAo/D7dXPcc7HyVuZ8z1oOphBoBgZz/52UJ2I82PUhVAVZ
D/eQr6wwr3gp1AeN1Ai9+bxvwuemRYowCGxwSy3rz8QccaUrq0XJwNwxAI2d7wlUjEw/vbFPLcb7
oX2IAf/MEwruijaQCfmJIcE7xkwOSpA2puRHEj4S64xzcP07CdziUxe/0kmVNANYvawZj/c8NSEr
l3lOAZo5VMVxFZjJtrP+QqMWjfs/wYxF4dqTBJvyhKeo872P9mO/a03BcBE3A1nbYG4AS41UBerB
kGDZgHACzBr1V+V7tMG8szv7JHG7XyLEFvdSgyq6iuFpMMSyOY+OuiCI7KUlKI1+s0S6Z7a765/r
3ywKT18oykFGwWDcwkI8NnGU0bo8jxsDuBLbV261GypTRpntQk+oMMePUn8sslWXRZGTpkhzOQBj
Gfx/M+3TEToR8yslLc0wh+peXyL/TH/YY5L/SjetCKyDTrDUTwYZ3cjcaNGv6zZ4ryWo4v1rF1mh
q3CxkJyWCWbvDTcihzB6JvORksuQThB2ubn+2hTz8k1A3at2Q4wKD9Aq5SEB6UkH6oIBOTAd9cfV
eH1p/yZcfayNuVXCWCqUxkQi1/myB3ZeL3zTE3ceXfMkn8ug3EZn62f8TIR8/dxQAlQ7ZLcgIKbJ
zHlL5TFuzRrePx6cs7yBrvB+kl3plngW2PSKl4gGy4P9UNyIHlTcc4czh6I7XhroI1zebZlWVQ5w
4gCJl3cR+am1z4I95TXxnT8GbJmpPDoqaBb7pUdtFZV97RQdsmMZVIdip4kuG65nriyx3m+TcpBa
FASToHuLA3KLbgxeTlCPAp7Vlc/yK0VHkHP65foSr2+hzX68UrJ6RcrT6KB02QaZ+Y2lRILYxb3R
VktjToISGVXUOLjRauRWo7aNk8IjxkufOqIjwA0hK0vMEVAyvR8geYipZT+8aU66Z+yTs+kru+Jl
hH6kvo/+BqxL21cAoys6Js5ZDlptBKV0ISFJSMgz6Qs3SfZ1d5+JiCe4n2llhq58lcUlElGdScMe
Ls1rhKZtbomK7CILTOJW40Gf9TFQx91W2k7orFeYACOBHPQ+Fc8rdubmuudx3cKxIfIsv+MJGYOR
qczQTAC3dw9Z91hxVYJOavFrEYK3PxsC5hN8gzLl3aY9ksu96/NuLtRpRqeRuFkwb/DQoX3Ot753
8eAoAyq7UUIFHfgVEYHNZ4e8MM3SRJVL20HzaTGCus3c0hpfEtK6iiLSllZpdLhM8i/tMNHDzPQq
041SDijzZgy3j6Ekfy+5VGAaE3w7xaPfsHySt4giO+stF0QR0TqZKyAZCzBtynl0GNq9Rt5SO3Ux
BSY63vS3fFolWqz4hDJ4f3QaQ1eHoIslqYnmNgxiaB4a23QDsRH9qdnEe0jIfykFa+KUc7GpK3NM
/p8bLdRhE0JpOMk+x1Ri5yqHeJ+eRf007u6tDDEOqmk5lhvLcFD4ILgCfRNgPOExoGH2yu6xGb+V
TLWqFAgh6g58xdt6B/yWepcGfdDsxi9K4ip31w84pw5PN9CwETqonqPMrGux7LgcZKRA/2iYvlM5
PpSYVD9ZN81L4yab5Ln8ot44TwLDfEf5Y5jFFuiY6bYGKQoD46x6OAU7YP9cyrZvHjMvE2V63Pjy
sUx2EL9q+l7uZCMM5K/ly/hiAoIyHPs3+3G5h6QbRlfjg/nQvQnWSDfv8+f8WCN75Ig9ocKFVFa9
GV5Vy9MPDsBxdhA+Kfe95spv5WuPd2riloVbfhelDfw1O+jU24Yho9NyeRSncBycmCDnc7SHttta
Bip51v3w33O5UA/6MMOkDrYkAcyf4ZWqJ/KvwiY/xVxVNGh83scPE0zOkDRSKJsl7j3jTOm42l3z
pTW8fHSrxk0DOtwo+Xjkl5sasIet4CN+vnSxPtrb03FGHFxQl9vYVU0CpSH6xoJUwz19ZRHAG/FO
eCh+ow71EH4ZZVeE4Oca1ZGtI45iIofF0atNpxUkssNgKiJPrwzXVERH4nPejHWtTFD3WUXqZELx
LBzgnPMB6poHaZN6xk7Z6GImxM+Pj0tLzJ0Asvwy74BkChbokpyLANpnaKugrfPWbOat5S0HGXJF
nnwUofQ5D7xLy8z1QEjWLVJvGwH5bX+lpw8wktvlwbDe2w3yfhHRSYi+GxNOyWxVhhUaS9A551J9
xDTsdW/kXkN/Phqq/pcfTeubWG9LrQ/itDW3RV8a+yWVv6VSJiKY4e8dqtk4vToYWN4JU1f+0ZBs
GmfUq9/xxCkqM+8Kb9LLuAXq7JhuRVjO9xj86ZSvDDJuEjexHZFBtQLDXbb5QwX1FWNTB+0dEfMZ
cPdxZYtxDFmN8gwK7w4u2n4zA5LYFe60hyzktvlW31EuaOsvWIzhjCubjG/kfa9HFWrnQSqr+dYi
TXuAkLIhuNG5HvhhhQ1Xs9ODKmFCCjGXD2Zycv6PtOvajltXll/EtZjDK+OQmlEaBcsvXJZsM+fM
r78F+RyLgrkH+/g+a9k9ABuNRndXlchIuXZ3DgJgpNOBYhp9b0erkeUcukd45TgrusCGw/EMJ99d
AqbMIEWORuEfo0ugy25LLsZ7TZOiczvMtp4s58vnaN+7MdIInBmITv7QqgkLEAQ2I8+/56nJQThw
Vu00GHggT/jYYVX49xPVjT3qMkbGaNTt2oEezquuQUnooRpuAT50YOnE79SY4Ga4NCTUeTCCTTfX
+mRWMtWQeIiQSl+SCO+LECUKGZI1qqu9a2pmNrqw9uUN3Us2MOAm42UPH5fpwARig5U3CqP3uczt
a3+KTjEvm4mqmZft7BRZFX5riHpGieMsTZAt61GEyTEaCIUc6Z57Isz70Mixp4P8/BccnZ9NUt8O
rNDNIsYKiiPOAjVeCEM8l1eaJ9rZmRUE91xfwHQlODIVfD6FupR5iN0ZdYKgG6WHMoltxEPWBpLQ
RofZrQkqzPKTli1jhL6Z/jg4rU/oMfXaVK5Hi4AgIdfsosUFaKD1/fKX2/eQj6VRIZdLc0w+JCCw
0SCfp94m6eu8muPMIlXYIfImX+vDDhVm5STMFjXD14p+dos543NNP3QfL1A3syQvAgBytAwncoii
p2ARXY/mADGRE+ey3oy7R3HzU/4oz0flrCZVaqBeIwZra5cP6zHHCyDzxJvySR0sPQEdYeKyKpUM
L6JnWLh0FXmhmEO/1RKrx4MYzL+XP+beLbBdGXUkxmjOozGqwKcmPGT6lzYW0Z+6+wsbSLlVTPUR
IAlZ5SYB4WshW+d2NHy9PTbLXSW/aTLjMtvdKKL1JkFaTkDtjjLB9bkMknCMKq69JayvYjSwjtvu
Tm1MUCd6NrQ20eLE8IvFxC51T6TsH7stkPX2Gshf4qvaKj2WKvTuYcOUG3Q6VAD6aQ/IQ1HvpwrK
lYoUmwO4e4yTFt2lk3P5E+2WD4SNHcoPhq5MlnhGdR/6a3YbmqUtvcY3yrV6THzujk+AcM4d4wWD
l+PLZdP7+/qxQurZuSgrGDKEOQrW8Wo17hrABUdWA3bfPT5sUB4YRm1Uaobe+xKGp8XiRmZVdHeL
gpCQQUNSw2w40AmfHbA2xjReSV8mh0xDe5N8LV19wgM3ClTQia0W1KnsxM7AGnDgD9KLHjKRzLv7
uPkF1BeErEwiCBHpz6R+kzyVkSu3jDmc3W3cmKA/VZW2eb+gxhRJshnHN3XDyHnJlfXHlbYxQH2n
rEyNroxGxeeVCK3kWKtMvg8huV4l10LUVE4faixS+p3xcNwzG6NkYzfhiePLtOtDfDqCaVqhKFNZ
up8cRUyuQuCescKd8bnP1qgw0vBRNmcpulziV+1GDSaPK8z+wBVoWKqm7BZu1DiyZrKQb7ufzpBF
QGcM0J388QiMdT1BFYn3hZQnuESj/PEXxxiICB1kD+jL0wi+CeNDo9jz4LqZIeT4gPEjix/+psSP
roICRgQRqH26rKob3Ai1KZS++QUDNUByym6kMEYa9tKqrQ3qJItNXtc4yyhyTM9lj/f/Q52fRy3I
AHPPeBZ7z9532VqjTm2UlQpI3FAfWsrvte72OeN9tHd/bP9/6shm0tKO3QhyFqN1pEU1a04xRcz5
colz+fuzFkId3Trrm5TXec6vBt4awG3T19bfWECYJvhQBcW0z+d0wAzoahgh8s7BgFYAbw61fdnC
7mMSjvXbBJVyTqMsLJEqa34MRkjZAfLAWT0yLqbgKRkxZTt388qNPfoN3o1NliWrLoGN9YvqzUfp
kEE4Ln3uA+5EElrjtrtiaTDtL1KQdcJXJgKXRS2yBqpt1HgUYcW78UvtQ6rOTazkmD/NTmHHjsbY
1L17SfwwR5/ZZmhnLskQefL1tsuu1hJUqS7ju+16+cYGdWa5YoCwiI5qnegphrmAWNKrMeo3Y1Jx
dmeHNB1FE+mZxeILZy2OOr4VV6IY0KAXyAmQPLONDMmLyLh19y5FUQBBGWhKVDDhUzbGOi20eIIW
dqwl5rC8xBxpnoLAOT+EMmMGet8jN8aoeAEaclSLFhjDaISvHDQQ3NyKt+u1EAjW7MmHHIxBJ+GG
1dPcjR4bs1T0kNaoBo0UWWPFm2l+rnnGwnY/FGYGAKMDDBfU7p+DxypnLdCIKF3XFXC2bRuomfCc
Lyytov3929ihPpamtUvTcBpJJkiHo7SFV/1FLq3hBfp0qGsQpdlTF1orI6/YoZXFpJ8ElBs0pwmQ
njKcLVKXVC254M/Ft8UB84DZWAZvNV9kXxdMKSAz5qC0SZ3pKoUuJOuY737BjX3KcZKwr4RMwUxN
Lv4w1MEs//e5v88LpFwEGBgtAwM3SI2RZENMRRyfGFGE+ACdfW63kPjQJhHsS2SC8wKNbaI0QMQZ
RV8KIN6JIjIrHdsNWJvdIn/fmJKGcKjzBsMz2XoaAOlsz61xFqYHxop4xoqoEhFE7SN1AtmwzweA
SptgY/EKn+hmsEpr78XIS3tHXc6KjmLeKuDzrzeLxVtk9yZvtUt7fo7wrW5HKOZWIGTtnnNHdpvz
dGDVSvaP3mZPqXttLECljzI31KXwhOUOqidaGahTM2+5rdEPSG5h//l/V0D75JU029JoTI3YJ1i3
mDxzqEQJx7XyGF+RHJ0/9xYi9hK4K4iYx2dnGeqhqxYFR5uIuvFQPwv9xFOc2XqfxTjIDErE/Y0E
pwhmNxUg3WjYezcKXTG+D25a3HnKTf0rwRJWJ9k27oQ74y6/RzoUMLXrSIT6Y5kbs5QLFWmeFVok
R4Avht6EMQLxvIJaDYS3dm6xvtt+FgR4M5rRIu5WnTrsUHYBLpjHh2vdVARYUrrinOjYtmb9JDjA
gZrrmfEZd6+gjUXqzHeRmjQ9P6KYh3dme9uYDzm0bHJTA6NK7/GYl2PWrHYj2sYkdf7LJJzrAkA/
FLyT63eCvOvCJ5XhiKmcspulbExRX0/U+BBze7hguXmxFlB3qpa0fJX1oCh9xkbuO8rHp6MOut4r
5WIs6IyR8WyyqvqgeKThQ8SkWRneP5yG39boE67GkyTUE8YGoqfQwVB2gHcBJIJlGwwrIKcj4miR
zZyqYWynQeUrpQiwz7Aiox1dGUKjJw2tdtLbWm5VkwyWVXYMwhDWJc5wUZq0Mc8gXdBo+IhD9KVe
jrJ0FFnP6/39VEVILoPQxVDplYVpm7bJLEGs7DC/wVWc2l3tLCis3pzeCr95iKx/0ZPe9ZmNVSo9
WssolSoRfeIJLAocypspvl94ICQKpccKLru3O7rtaF/IBKBMpSpVKkucoXWGP9aNzSm1o+uTj9lm
q1JZbH+7fgJBYg0kxsAu0t5ZgIxsyCc0CVW5062a4yVgyrjQ5vV5tCdAr+yxiH5ePoC7y4P0F6AR
wEGDm+LzfVTLU7VkJRf6tWSFkz+WOcRxvmIMzL1sZ7cyBx7b34aoj5YYfDcYIKhEjK4h3EoO+myR
1hbkEdjBkrUsKoNtJ7nPQEEAfs8guechNDUe4pvMk8/G3exMGNyD5tyRyXu5e7lv1kj5ijLqCka7
UqzxCykdQ6vDJsj5+ufqFNA0/SvX3Jijr70i6rSlhTmJB1BYudFb3uykY8siqdh/j2wMkd3eZLhd
CM7Xas3zQDGB+f6mBt01cggrs95mkA969UHzrjH0ZRtQuXYYfrMbxja2qWuvUrKMm40sDiqHDxbd
Kq5jq7H6QyTYY6DfGIF4iM4Sa2SIZZW6AcNBUDCUPqEClj4rq8t3CuqF5uWlEW/4I0farIy6+nr0
fAd+JGr1/HXYPyzxy+X/n/zGC/8/Xawpu7zOBUCG4R69U0+umPL2rBzBWJEJko3khbGe/TTsY0E0
Rm1tu8xAVx6h8i26Jk3s2FbuoyPRXymd7IblGoxvRBOKiam4zmlcYnY6zC1BcRQI8BhlwljVblDe
LIqKJFEVFcUsLkgZqutEuV6qkzJeV+orP84sVych8NIHo8KHJISx0koQfCb3GulIkpqljJyycacD
C0XA2j3y982ZFpMVVV4d69Lzn+F4wOSNqS72ZQ9kegQdOERtVTsUcTDhCwWaAAACtGO6l9kS3Rm0
zn+V8my+FRUrlLKJk6hCWzfr7tv2BEYJc+oZ/sA4tTR+HUyEZNABAr5S8jh2pyRkHiPWl6HiglrV
ihy2oJcjQpmrCDBT4fEv5G0hOck5dniowrisw8S6n+mxiExX104BiScBe4w20SmB7IVfPi32vxm9
YtzPdCsc2rohvwoD3oftoe4epmW0qv5QV0yuPsaZooGLSIKTueSQe+fH1p++kgkT5STgKSo05l+W
gj4cUKWCxdCCQUeL49FPJCArJDEyMfaRmbxRf8/FuGS44n76vTFHBQxlGIcxqyMMY0D/x1p+Sm5/
Ox4FUDtB3tLO61v0ICE+xfSV/ZiIKvy7lqtOwwezZlAnLkxHtFbqI/q69XfpAJTrib8Vz+l158vH
5hzfKS+seTaduP6fERI6AapukJc++dqboJU2mrpUYhsH61y3z9PUr0Ea9eJg8VWmB5WcC4dJ4Vtv
qWTjTs1nzIMpsXQAxctygEqb8A2p7uCh+8wNZqzUleSowpTMFibz2skejER2RACtnyaER2dcjSqy
i4pfb1o1bNBzayLdHbm7MJ7MfPQiUW1TW50LLreFPFQFR23m+r6d5/QV4sPJK99xum4q+codB2nk
X8a4AplDLWmls65yw9tcaujosEZL9Sq0kTCdOgH/5KaRBh4EIvwqDW4p19lkg4i270GsUBepmYZ1
2JgrGCQqeyi6+BXaZ0D9VmC1yCAEGQmiJaYDSB9Gec38SZiH6txVYpFbSieCUnSuML7WC8Yq2CiS
Dg+qlKF20U3VsVNr9augKsV1J/Cx12XCcCtGfMEDNWd0g4WC9bAEc5kON0NTzl/iQVNPrTRO1/Wa
lc9L3S33IrRYYnBVpDEK0w2nf5enPEbJvJj4Zy6c+WMDuaDVMrqwap1oSnRbBlfId1HoWsWcxrWx
Ll9Bu8McUBAEiuodMEATn8VTXkZT2UJHwJ2cOrEhm0vAXapiRT6ZY+5uxOdHAaPnvC1f8YC5sMqp
u8ORIlB0/3VaKiiolSSWcV7koN8Pvc4q7lBw+C6bpB4GygAQeY0s7qL96PphkYoLcW6Ek5BleVDV
GUhH7oQBAuJ9Ys3gOby8vfu34YclKoswmhzyjDzWFsv3I0QFWhZ+c3cAfbt7VAqRG+MqxmEBmW1z
cETgs4E+h4qA6vIHJjKBtRoqf4iETo9jkFz69RfuZrUrzSrdypNR8J7sQramh/KrzISf795QhIH3
XXcZ7ImfY1ohh3xYZJhHnN8IqXuOrBkAcNCNWP2/EEXeXeLGGvXBQkwix73Yo+Q7Fc6gPsqgKrrs
EvuZxMYE9cWyUohKCV7hEwGt6RS79VXkZ75gERE3lQVu3MuWJPBzo2xC2sI0/ekyVFydVZB+UvXU
EkB1CdI/TWGU0fcO1NYIde8AiZTrYRH2/tS95rw1gyp08pvhr7Zua4cOFWrYgj0Fc1/cIb4l1VD9
mBIENro8oBg5/MWH2lqjPE9Ma32eV00D/wDxvPUQHgeXBELCb8Y8XHv9q601yvPKQqszZcb0oz4k
Vjk4s/I1bzUr5AIN9/nkNeF5qlnhfzf4bq1SzohpyxyAKzgjBo/B06XfzUe8S4FvSnIME2COj/kI
2fX/rUkqimhjHtZzI3OEKyP5Nh5rAAvW6wIcx7DH2axsbO+ZvzVHlSrEsJQbuUbOKfcIkakemW2r
z5ac6G+CnttGtfR2WiDBZngP8UU6F9vapZ4pit73YVviTMinYUHTZfAKr34GHZqE+e3Wa55ZAgOs
bylTvbMEsXniIgUbazW5yf/8VUUfra4yMdZq5w5bTXEvXG4WSZdHlzYOM24pR18TftZph9F4xizD
bg6/tUCFliTs2lxtdM1frP/QsFdWZSU/ehOUMbaKbpJhg0n88sfbDZpoPqpISwwwA1NV33kykgSn
HydfeFCbxwxsirEc/ZWHbKxQS5O1qqnr5p3R8NeLMkQ5lHsk4iE8IcJhBOndagOSxd+roqJnF41t
0yzwj9QXkvveh+DwAW2B02pJ2tXo/Yt+0u4ZAOgK5Ag6xhglKrpEkpGtYqPoiKCtn74Rwka44zG/
J3osbErs/ROwsUeFFiCMwqlTkCuQq7XEVFSR2qGbHCufjEQBFJ5azFYn+Up/nPONTSq+pJk81YYG
2arR5QG06azIMZwxMLwc3Basgbbd87YxRgWVqQ3TKVp0zl/HswG6TbljeD5rC+kg0gyc1HItppM6
XHr5rXQgYizGN/AgW60pHjCc//3yWfsHt/ztJHQMMdYKT6oQypEEzS9A1xfyc8o1b5iCJTmtVZ+g
acowyfhmNKGu3hZhKISJgEg5OcN9dTc+IzlPdeSxhPQKR+SvDELt431oHr25z0nsMJRrMcdxFCxB
6OEmOKFsfhreb9jlsLCkp//hI/42R+MpC3Aji8qicX6ymMkTWN4eZGxr5WmWBuYV4Jb/hdr2/ln/
sEnFzFXDONE4hYTVbnU1N3VLjPiao0OmGsoGUg9MPub9w/BhkXzlTbUjmaQp11Pgebr+fklux5j1
1chP/vNofxigAqaYKIuspUsclEciXV555UEKRBT8OOaQ1F7JCKoz/3UQGjfE5XoExQ9N8fUCmk7G
FbfmZg/RLPQ8TbH2GO7I2jkq1+ybLEz7LNT9/osm2CQ3yU7llfCVA2swas+5w/cmEw3AchDqMtAG
LesLI1cRnJXBEyH1xDkJRvQwxGrX9+Ih1DCxzTrpLKPUjZAWWVEVIW4E4UYMwkC4iu32SjqpaIzl
Ad6Ut4yd3Y8sH9+Rug24jIu5EHUroOdGWwKVDHnerV7j5w5AKowbneU0VFThq6hfUnLdTU0qWTNf
ViCci6Tl28DJ3G019KLbLvriMta4t6cyDxy1AuEE8NRS5y4LFQi7AUXyjhAkhC8ZYMgEzErmBxOb
CUPey+C39qhjiNpZNsrFKgOvRYR4UL91Uf8bNKdJHeF6sGuzx8j6yplSaSmcx8qb9g7L1jz5+ybM
ZMKycAlkvANJ/DGivmIwpe13LQgygMiGCDlbWvZiXRY5F9U6DqKn7Bu5c/uDKpj5AqUNwSJqLy1n
TneXv+Ju01qGuBH0hsAZDlD852UVzYL53RAE7xXYLFfRNI6kJw8kEqbftPupNhNf84wAd0Vpdud/
MYOwl2RvfwDlRomQR3E21O/0WQSMFFvJHYcU6n74slr1fY0ou4K2iHX572/2x7opb5pCHcDPIZb8
sFFP4Pc+c1XD6lG9X7D0zbFdG+Uz/JrVfLqUAgFQCm7tNof4xHtkSlp7LnCNEMqi8EiYg4Brt9M7
6b5ApCAy6vU3yQI1iysyQei7x3bzwamgP6d5GSpcE6LVQ8RVGw8E8cvN4oKnCWgB/Rrt4csuRgI6
tQmgrgMEC2MzIlQ8qA+sN4W+9HOiAqInCA5kPGJzkRXpNZkE+TqE9jXDpfdqoZ8MUp9WKgytCOdF
9aPFlAMouTqYx5Xt8I2Qkw2Hy6vbcd9PxqhPnE95AnoyQ/eF5mD0Vw3/U8Iz8bKNvR3E4xdPNlEH
IxJNiyBPS15rHJLxufkSJpYC9LXYafa4cM5lQ+LeaiQI7xCUjKJhzuhzNGj7ZhXGCNy2Reu2lanD
be0Mw3/qbfdmeG0gWRC5WE2yp7IvQ6B8uNHIvLjHwp+zfgiVJUxZV3BN3ERBxR3xqJq6lyV8uLxY
lgkqJ6h6QLdyUN74GOF3Jl2z1aF0Oqh1XjZDbl/a/bdbSqUCGL6IZnDVC/6cc3e1EHo61/sL4AJI
Av0Wen9iGtlrXzLM7iX/6Al9fEoqK+jarmg6jojigiBWsttzkzloI4HQtzWTN0Tz/AerxkZ8/cJS
3++azRXZKJySrM2CcCfcLclocsNffTLJANZDfNfd++yeWl6XSmOEGoTrVB8TT147tG4kafeXP9le
bRJ7B/ARSp4SYfr/bCdJy3Ke+VZ8HzF5f8wHBkoWYLnF6CRL0mL3dG+MkV3d7Fq2lIPWxniliYAR
VPc9VAuUxuIgY8xY1U7k/7Qq+nDnWZJkIjwixQ3f3KXnfHQ1qGaESJzA4qZNFi7ayzbf+Un/dImP
naTOcQqO/rTjsJO49tz2LfrWuqHTQmr1nSXzBL2ACBLb3J3gzfedPdkEAjgwhV73j/rHr6COejo1
nFRx4AKttdUDPNCSRsNaOZ515vbP+ocd6qxHfZQbai8LOHNygMvUQeP3KEP0IrPEM+/qfnRUTfG9
WMnEguwePhFYKCjPyegrUWXfMq2m3KhLCURzgECZ0GYHY5j4op4bP3UC5YU1Vrnz6iC8yL/tUYlj
IilhwXGx7vPCTQ74tr7eZ61fgXharJzLXrRXG/pki0ohWvBrNatWSL6BoZ5vBO8IUTigYnkLuoSq
OYCL6C9U4aBhijopGd+ABIdIf8sEJEB9wxkQLkkfFqf4NQLvjwHhul6YTD27UWBjjgrXxsLx4ton
IFhs3Wo+VTj+a5qaUsMch9kNAx+W6KoQxyvApqZQBE5ykJUtjmp1J6Kgk4mgIaowgMuaN9v1zI1B
ylOGtgbJBx/B+xfwJzwPoctwD5YByj06yHw2BoY2QAeI6bmr9dUozBYEbNyJkKFj3BacQALjic+y
SV0RQyomchzVcEnQu5fJg8yitd53+s22kV+wuReEUGhUdVokKB2RJ1nn8ZwZPkgn4y4FoQbmbFm0
JPvX3sYidUEkSw1FxhFD/AQNSPqqqt06mvdr+JyFB9zjX9keMLorMMh9KMT8+wGTA7h6founn5Oc
NAtDuK7gVPh24x0b8bHHR/HJMHUbzFHd8i3oMbCx1VNyL9kxNLkweInFVqOpuyjsYXLpsXpluCnr
4FERZRDBoicpk4SXVwnKX4wwnOGlp+oYH+Sr6pXVJBDI//fH3bv5nFRI6aJo6sYE2dIvflzwGXeW
EuElVDtKbM2OfBiuBgg+ZKbhgxn48mp3r9wP4/R1BB6watA7XA+KepjS7+J4LqDXddnGfo67MUJF
lj5PmqStOQKsKX3RSYK4DqTrzv2lgsCVyKfYHXpGpKa7BlMmKVxR4nmpDWbta4fkjjDiETJcTJrZ
ofkLds+kAWYEHFqnacrFYVEVbCh3kD0eOM/mZDj51eRONg8Og8hmsTEyd5cKQLXezWXI1xhFdrQ3
8g4MbfVhviNr7K36ERYf/p/fkwpAtZpFVRwikJMhhNLuvOIxmyH9OqIAJlmJYJaewsIwsPaVylCj
hDfSAcpUfoh+q9aaMfeTsSrGuad5xZcihUrSjHjTOLqH7+aFdvhQO79U46pX1nuCdXHIVJwpoFdn
gJcMYTzoISxEpEGmW8krQcRUe6iPMiuzrC2kAo1k8GoiVLPk83eL1QM4Ox4SwF0E8IjEhzzorliK
s6yb6g/QhqAbEaQ5VEI2/kBgUirwE2R0CjUsphAf68Kg5wCaUFfaFnOmCNyCmxyiFrByglnqA/lt
uB1PxdnwNZboIMNr6PJ6wpeYhRvDX/1Q8h0rq/A0B/KbUP7G851F38jcUyqjyQcENqlDXIt98mhZ
D4Td+Fc1n2NCzxjXAz3Oh6KpkXA9B9U5Xbxti6n6hhdyZvaoBzLIjXbfKR93hELFFAxFqjW4f1Av
ADIwjR6hZ2oOkp1xbq+eGSedcTXQFJg5X/R9NSJGp8fhSXwiI+bJo+yHrn7m7trrzE3cEIhFxjXI
OH4Klc/gip/GbkYiVeTPCcao+OfLy2LtIBVPFLWNRzmCY1Rr3NmLpK3BuEqJqfVqCXJvMbaiRsud
y0ZFlv9TQSUxkjJVF2RLHbSRySsl9BQ3tnK3RIve5RzinfVT4wMsD3KF9r7A2CQzR2W4KQ33kCbe
UGbyyCUTAgKI0orInxHcBvf9YJyizOI7i8WDy7JKpTUtqsClzJErSbjT1tdGPFYj61ISLyeHNOID
hUhD4UZ81F/oYKAFf4xm/46iYitQsK4kuqBGYDN8IyJRA9AUSnfFYyfbDaDPRJMwP2VoNh0uuw/T
Ijk0m9eTnsr9hDEEMgM0HmMrC1aE7N6cMZGD53tvMufXWR+N/H1jcOZSUCQOyF1kL7tebfVH6hrO
LxAN4UmdzhyTgIARbmhdOEUYhrVqNd3X0aRTg2pJ7QgimlxsXd5M1tKoACOX7VjK0yT7o2FG3GxO
hTWMLKI7RhRTqSjTx33RhDluBD55lrsRk3b/e5t8++yjdXqiNBolZA26b1ScHS+hmdVf5+ZKHK9k
ieF9jA37Q5cHKaWhxAgb42CG2Ztan9SJhbhk7BfduOXQTePrCAWjevJ0/mqYWBGCbPiF5yOtwbFO
Q4Q0sjd89TE/9pjPBUnkbR5a1WTO93NACpmoGJnabRe7LHVA1gZSuUjJh7lWCLXiD4uzpLcpxhiW
+8tOzTg8NOJFH+dIXGQEQKH35NKG+Jypzf6Yv1428w+vKFlBO0eDigtPfscmLmRgCZJaYIL8drDC
u+4+v8Hd5fA34ltzlF35wL2wHJ1pkjqvrSqNUoYKBwAa2k0IXrjsNBu24iSQi5Gc2usn6y80skm5
9GOZ1PGF2kI/CRFmZQmbLmFeajw9NRNIgWf+7EgOMOLPESMx2T8CHzapFEGSuJKrdXTwisWKYny/
gjUlsDd3vF0WTUTUJyEQ7mkIroLcGhwyydPeCkgAjK/NG+mc5IfWCgsmd+k/JOO/l/be4954zdzp
KwyrGD22BJczczs+I/xanFe4SmoyWXP2k60PcyRb2JiL8nhQ5hg7uQQYcbMwr2QbTnLsHbTYvOHq
r3oHH87yfnlvzK2jinFZDQ6qNF/i0ZvFyauN2lSzB3VkFYn2Q8nH0qhEoOtCuVwX7GQCWdM5MeXu
JVozm3HK99MpKBcAJoE5B1o/teu1uEzbQcTtX/uqJYBaiciNqC5a47es2vM/HPDf1ui0dOAHoRUV
IQqUsxxDPbV0Q9so/OVG8ng3virwzqhnj7HEfR/5MEplpbUq5wZoiKKgg+pI/GV+TqzObXyBqPdZ
4TULx7D/3T7M0S4ZhkmqLJB2DiERHt80xqHpGDX8/SvgwwR1yzQhgkc3w0RmICPAu0LLbpc+NLno
6fLesdZC+aAcFqI+9ZCHmbr7bHmQw94sWXzwuzbQsVZVHiLtGq202fTCIIQT8k+jj+1ZhBBZ/VRw
D5cXsjtbI22sUFs2R1ktqCJeZdqN5PKn1CaPhtWKXsQDa7JmPwZubFG7Vndhqiqkfk0EsqfHyOkP
sp358TW5wxrWW4/8b3+kOxtrZH83MUkT6ha8QS2irPRjWG6zxr68dazvQ+UBzYAhKFEqdT+Wj1Wx
2FnRAPT87bIR1iKomz/M03xMCvSMNC7I1TslZTjy/rNqs0vUNV8DFD4OJVaxoLY4nOJzYckPyonk
Fe2j9MLkCiJB5dJXoa54fuILvZmQPZEHOKT2zPQceYTiAbyKDNJZ1trou37m03qMGwOZ2n9Y0Ysf
pPTc+L1V2IZfMeztRp+PraSveEh7zWMy67rfpIdUfmwip4EiKvMhzPC791O28esQwyUKaAgw9QH8
F1hR38g8S+XVmPOOnwxQYyOLT9y/YXODcPLvcERf8VUKjW3M5ZPnsOTOPn8q7qCXeG88rsFi95Z4
SDCB9Kjes8gPGCfg/ercLDddFKlStEH2h+ZWMq7CmXUCdm/6zcKoONFNxlQUC6rrJNFt7ktIfckm
SeUJayNrCoG1GipotPXQRmGG41b0Ry55UFWWLO/upb5ZDRUwEl5t8rlG6Z70CLt78O05RNjOCMgI
d8hk2yPH9cJxfm9Zbr7OkEtrPMUyCqRRYVWiJ9VgmFfu6+xKTp661W2ZZXTWDlIBBDjupZVTXFjk
c40KJl7RLHiYg/JbdVsHMd4lTAgvY0/pMTjwT5QQq0UcIV2s2KpvCOCtD0ifjsyPMfvKjBP+zu2w
2VSxqXtjLvH0ImoOMuRBJekQnYT74jjZkZU62mQKkiko1uW7Zj8L/fAdeiwVRHxxWRWwS9ZJJPZW
/X2eDH0YM74Dwpb7/ne9rY1NKv+IBj2XxB6nr4W/EnJwLzkRObK8Q9+VeOzAWiXraxIH2+xuKFT5
3GmFDurN6ok0t5If2WTqMUqlPNQ7h95cWoZNxil5n9LdmMyhGScMObpblVSBRGtxQa/1JZ8GUyjB
hjvxD3I8WhE3vDI+KCO00YoZnM6PjUQGdXpXcMlBGWt0mBeX9LS5215zLtt7d8wL0UCkgo+MyaB+
SVCC6W1Mcl13lhgU13qD8n6IUi3/1vglONjhTJi5UtG7ZD0xGDcwPeI1cVkJeh40uLn+XOAJIErH
IdSs0fhxeaH7oy4br6WCUF7lEkrDiAhkFpeM+K/Co/j9jbQsCWYlurGb1wJaCA+X7TL8iJ706vQ6
j7kMLUQ+UFyAuzzJiw/igdk5ZBwRmlxCAb49A0MQLpG3HminwpmvokcDsJXhWNkiU5SVEe8k6mU4
KG0Tlyuqq+nyfUq+TrFicizcPssGWfLmCJYjmDn4CUvi5LcxdLX2Xo4ZHV7i3Re8n8b6rZwqc1GG
DkUbfzM4r+8dMUpNIwvCnNECZS2G/H2zGCgkFaVqVKim8nc5sEsKkN9A9lx2tt1y8YeP0+Nca9to
mhJWGCvkV97hU218VPP6a56XPEQww9ruBOlZ1AqWXdbiqCCSxKLMx2qOF8mYWFKtmlrsJyySSNZd
J1HvHjg4mMPJ5Dl3QPHUPAng6FtNFd8LnEjtfe39DU5ym0BLVMyo4zpb5AY33RToXhN0J+j/OtA6
8KCr5cayyarJsZ729MSWXCZTgzIaOmZkiCPH1Ej8EwQZbhmU3v/zsU2DvSHzCeF26A37w/CayPdC
xqjsMJyCntGqpmJVpgFl27H9Mo8/5Pkqjg+X/X03sVQgymRAew8QSOr7tG2ZS4DrAvBv5GaC2Dqx
is/7FnRIGOsQAJLopmksrc0KLYPVn4xzXjzGUc/IM1gGyN83caEv1zYpcmiPSUrmizF3yHrGG3f/
TQ0hv/+ugQo9Wa7HSddDeWd9E76QIdbwvQ8RiRD+AtbXEhlNvv2DujFIvZg6cFArRgaD8ZHg7DC0
NpkZhpFUM3vo/DRAjeJ82RF2swhIC0nQAOXBrE9ZLGZpCfVFk3wJtHXA86RZIOc3lfFy2cz+Vhqq
TCRxBFX6Q1ddXMR1eEdr2yG03AkQfQT7idFCqJCgJFlNgV3v2Nij1pU3aYI2JtDh0Hmo6+dFZHjf
7hk1MFuvKRCoBxLzs/eloTbNTQH5LD03Ow2TffpR0Qz78q7t3UrwPeAPBSDoUJ7/bGSqskVLI/C3
ztVdATB90Qpmld+giGUb6w2g0oyosOcMW3tUkTzrQ6VFBS4OZv56TRSr7/AA1KHaKjJe7nu7J6sC
WopgXIfWNJ0ErWDsK9YEBKuZ4vXjbLf5aqmR6FzeP5YZKg+aOcS+Ok85f8mdUDkOk5spDG6fPT/b
roSKQiUIMRJ+Bj1nsZbAbqdmpTNSk91K8tYEWeUm0BVDJ8YzCAD+U9nLHO46dHMTw0Mu3uOsmEe2
nk7sttaogyMAZG0Yag5CisXMoSlV3qCuZ0WjuTrqgT3P/l5PuGSPzoDaqa6MET5X2ykEZ00lMbsV
LcPUBezqpvAVkFWUX1vwK3RHsJYFzEf5XiYrq+DFJ4Ln/0fal/XGbWzd/iICxbn4yqmbrXmyJL8Q
dmxznmf++rtK/hLRJaYrVwcHCA6iQFvF2rXnvZZq8iN2XaIBjj9pwMP5dXZ1v3xI2eQbRa0+v84S
u37jqYi/arCNAhuyaxS3ovlvHZGsIZECPN7L9a83RuhDkrr5l+aSweipt6Idif33QOHvic42rTiv
bzW93hQQepqsZ4vaY3tfGgKTtevCNJNtHhIF7F1vPemNtrYWkAfXNVODEuhPp5kxhec+sABQNb2J
r6XWZkDXsiiO3rVcG6mcFhl1McQpraRA0rEQYOR+19UOWSo3jAQPZPcbbiRxhj+fsmY2+1gP1syv
o9tofijzw3mztf/iNzK4e2pLtY01TPsE4VVxzYjxNHfy43vFzvzcEZIoCr4dX/HrF2KB0hD0EIZ2
MbPtNBmPD5HOV/NpeGkmW3lkDZLiRjR0JviSbwWWjabEIBKeQjkbg4hWT13VXo1Re0i0QvA1dy30
+8fkC31rnKcz/odpa4J+vTGXTpOOj+dvbF+GDoQwCzEBHtifJlqhHZmTXtGDWQOyNuBDel3gBfY/
1j8S+Kb5HMsysBjy+GR1wQycJyV8pKrgS/2L3lHsX1qmit1ITrflhYKBzAI0pWG+MTKmruUMjauD
8Kg+mIFoEH73q1FF1YiFCAronn9+tVCltFhqLTst8kkavmSmwDfv26KNAM7/k0Ku2hAcxei/hXfm
X7+xBDW7usQ8G+AU0CT4zLagtpHIjrzR6TVUZIQxEoqCpAHoyKvVCFKEt7LiB3+5kcAUZSOhVtVU
0khiYdA9DxjgiOl2Xj6CxtLGXPhdSu3iqsMK2lLaWcryFFvCIOfqsL5V/R+Y8faVZvMHcU5sbCSj
bDrQsDQIFoPaj7zksN6tJ8YfF3uiLX3hnXKWvlGiRFKA+4J9lMmLjuYxhncJfbZ+HTkA7PZlQeoi
0lLuUVBttcZwWtGCVH/E2suqfeZlb74fZzuqVbOaEhs2QVP86s3CHtojjb6et0//8tV002RgDSps
1J9aozak1GMAiZ9637pRHPkxdXvwSgeNq55Ur5+dSYy0vBtJYoDtb5ncwcA9HoX1wjo7AFNb3QI0
ePI9g90AT/etqG+1ax//FsZwwP884NrToYtbqEURGXY7LXa4+FPoCj4jU66Pj+//jgQpXIKUD+o0
VI1BsSvEmmO5T1+7zC2uzOv1kAXD5XxoQPP1teltIVDcfrC4OSFnLYseE8DgjIhBt/cblWsFxM5h
POmn8VD/TA+iXvR5ncFhOeupqTUp0X0Pg/AnYz6v/fBVQSfusLwwSiflwnKL7//j9+XMZ9s2E2pW
gC5UDoNXHYeTAT6RGbyegw88eUfGgBjD/RMaFZH2cEa1qvuqrocyDLLFyb6wUUnTj07aj8SyAScH
fH+HkcaB6uH8edmrO6dOnOkkZTlUlWH14GCfnQagDupzY72YSuLQvnGp+nRe3G4nRwOrAuo8FpBM
+RZZtKp9goIz8HsxBCe7iQc/ZWN1AjxdwMYEoC8qszUyDxEezr7uMgwlSg0LRPDcQUH9YcjJgOqs
cjf9+k2bHSX27OTXKwbwJFeU1DHT8uHDbuRxTiLF+acxKoagxO6nEWNE+jFufibDlzx/ruPMVtRc
cJW7XmIjkTOwREKMUxoAAI3NYyb9IPROcHciAbw1HWIjWiQQx7E+eXKBmVpMr3Wu6TGoXRCRXAgH
sXeN3fuR+DXFVdEra7Dg+MLMxqCm7Os+A4YtrpZbGAEfxH+PGtbNS+d/lsyZWTrNah4v4KnpvPHS
OGDb/CYfoKgMNZ/exBfdQ3qaM3u5EBkCgd7wa4uyYcrYd8WUKNhb7WQ5qOb3fozsrmvsonFznf1L
ET7WbutC23xnzs6WUxfpYwwoQkQ1U6Dm/fot780btMkHB7t/ozs0U+ySQX9aohQTJ2242KrWTJ5A
w5icj4/GIFSjmmKRN2KWTWQ51KCPUBXcd4fIilkHfG5MwDP9ag+hVwgS6d3FVM36Rx5PhVjJVqrp
xTQGE0hcL+dLA8Mf2U/jlTyYh8VVbN1wLFdEifUvpuhdKqdbspXXSY1SUGA+GNjJw5a2g1HgFwOh
cupZwoX7Xc+yOSTntZUlXoHTBMunAiho+AlspKwXpAT7EbgFi04oNFTjy8S5nIxV1KDk0njhwcTK
tI5wRAXDKsMjoiIyhj2zAA5lC7zyFmHIi1CjjZrIuYZcFF3ZILZQaqlnN89jO80ytLGfy+rbJ5Ry
K40zexX2noq2BPq2egO6DvAeMXanzi1GG8wqXiLEsN3dmdgI5BuJyBfrLmI0ENh+Gl+QWLGJw8Sz
HHDXIBYgL7MHChQkUqLmz56mbAVzijlMUmpqC2KQPndMya3Gh7EVpAF7PmQrglPGVpYk9GHAo9FU
w2NSha8rYPnOX5hIBGfMAMcpW9XE9D26z9babsK78wJ2w9LtIdhfsNG/nlZ5UTbwtMYdKVyWATOw
cuteesJSV+yxjdpQpPOiu2E/38gM4Y1kbULsnWTPU/NtWksntr4IDrZnf7cH44IkvaN5tdRQAPWm
xIL+cThIXnnMBqe6lA7a0QpEa0/7d4VmnGKiMafwky9VOeYkDTGK0gHX22mkMr4EPeH6LDiXSAyn
dXLaSH1pLiGmrqNjdZq/yyY4LIDkwnC1W4cgBO1toNoLxO5/zvfTcZqYyeByiC3k1SUo3m3Fk49G
YLidS4DOQy/E4OF7wbxO3uVxelmRMavUCB3HWu/8WStswDr5mIB1STGcWqvz+tQUnZGpBO+ytzI5
vTT0IZ1LBUEhuAkuLbcH7W7tjxdsqQGYngfpTsWssqhu+y8v8P2knKJq1TQTNSchKOniW8sH4q3T
pXZ4ZCgywEn/iRVLEdvV/gN8F8kF9Ikqr102jGOgt1dA3LVpdzUZj+c1RqSnnGMLNWPsSymJTuvg
1P2vOfpx/vfvQhptb4vzZQYm5rtSgQB6pZzi2xHjmPj/t/SRlctYTm1gvq28Ul9Ffd3dxG8jmXdq
c9g3k0lIdALP+2V7m7uVoxc2yAqTg+7Jh6kC7HXqYRpUxkK96O52Q66tdM6ztUZCSZYCCHW+CZ80
ZPSpDy5vX/7KQGT+A3e44FV8mJ+JEkDuzXBtvWV3J+qpdhmYfnWVXTEWCPlQfzH84uFTGIbbY3IG
x1BijBLGwCaOwWz/jXG7zscZXzn25Tvi66hbyBJY9gSJp/DrcnanWQprXUJshueXo1vcDxhSQX9g
PbDpJ+SFxBaV2v7l/VuYSzBVquj87J8WgxUIewo0GAD2LT383q7GXvBTKNtVoALr+1MFBPQSoaNg
soG/4gydPDRpWDEmW+1q9tkcM3ZbMHXr/iYcMx8lUXKyq0MbgZyNi8cuJFLY9QxnkDjkS+4iByRP
jN1mdrLHDCPMTnmSXMymC6wEc4cfbLpKNA2TGOi28zloZeVrPMYrCcKn/o2jNXQ113hg9Xsx99G+
9mykcUrbqR2GphOk2suJTIy+F7jt8gEM6r8UqCy6Pu754+0a8o08TltNi47yAvzmoJkMFBbmYJXX
66ZuBUOj7Nd8+IgagC/xFbHTSjh/oa6hbjTZHAZFfFTX1wLoW+fPsasfGwGcs0jLVak0MNwGBGuk
PdDl068ZvUp6UYlw/7FtBHFOo4rVqNYQq2MFRDnlICI5JqfMab38i/pLucxA/foZzjgM5fzz8fhV
MiWjGN+MM3B8+/oLw6fq/OpyQXslcwELK4hhBDfFL5JJUQKOvQIwIE1ZHGKS3oTCuqfgrt7y5030
ToxUKQHIjGUZuQxKOXHV8ake70bp4bxO7N4VFlgNRkMqU41HziiKQpo7A/kVOSFS6e3YnXQnhwHx
Fbfxa5TKgFSYiTzA3pMyNJUC81k2KSqseAub40VFgpXWSotO0vggxwdpHmxY/fNH2/uEBsY6DDRz
MLbFw4/kazfrGCCMTgZ4VZIj6KLAjntjGoKp8t1a2EYO/wWTKpXqSYkIo/cC5cB8jALr8BuTUJQg
7H+2f47EQ5DUGW2TtcBasxX6KZIu/YXKAt3ejbu2x2G2fnM1/SjTObawMTb66SPJbemFbdfXNw1C
A8020AsDVgxJQP0oqoDvng5ZHWusEwvF5z8l0yKMLKljWw1QuUF91QmoiEWty723axjQOWCraajq
c1aWVIbSpzn0PW9uIvWHQV/Pa91uZWsrgLOyljaYozmA2Xuo0VtWUZO0HAt9khNrVvyH+ds934sa
rypbOqGobXFdxGQah7YwIS/tgqo+rep9bNxPReTKSzBmh7zO7Fl9qKk7iKLH3U9p4rZ0jA9oyptp
2WjKpFOrAIMYDbDwalfhF/x3gicsksA0ZiOBRmkZZSjcBf1ogVKn8obEE1zXnpUwFcyOgOxBpYS3
RLXaWpY2AiuSdXwzxrQgoz0fXWFV96A6+Sl5yAEsLnrITMt4X2+y/iQ4YMANy48Wy0lI2rnH0mwb
ecMELO/ua0JvUu21N0Vef+8bbkVxpnbVsB6iExXslHXuZHNrd5rIZOypIJ6SJRNLRV2YcsmSNRGt
WhYjOjG4RoYz314ULx14RdlIYD0JlGLPTGylsb9moxRtiQ9nUvR4a+NIQYfR/TTHUSBjt6S6FaL+
KaRLMrU1OoyzZb+U0PtNalI4jWpHl9ZXVqOoXPjGg2i8SHQ2dpmbsw3hWHRaAbHG+A29nLb+kQkT
632FeL8t7lEZJFwqecZYVu+WQBj0GO60BQjo8GZJ7PYaWJfCZrXoWJwOZrNc0VIv1mDVcrvtb9O8
t/NS4Ij3ilnbK+Mse72sxUIBUQTy0Ne0eMykewWLImPjG+RJVQTJluhEnJVvhykfKz0xgnx+IMn1
2Pmq5p43TSIRXBS9wOqm8ZTqKHV6BM2m4qIxBMV1mf2Oj3boH13g+1kYy1IB5I7JacaPyHoG7U3s
G6+gvDmsoMslfotqZ37Apo04jxOcz+KsRplZVaiFGMJalV9d/0pz/1OwcBuV4JmQQjL3rbpiTHSK
e7cJf6VJhtJm8Il7MkAwCS9IMRjImYo+GdRswS5eYCle0XydyUs0+OdF7D7ZjQjOLPRDphRFI5Mg
pwfF+pWIOvW77shA3m5g8olg2IozOyOpyqakVjCUt139SxkCE8Md5SWJBX2/3Tt/F8QX9ZIRoV3V
VmMgpWVhzxmQvGhd2SCDFjye3TAMUR4alYZswc9y1gCg+klphR1aU64RO2yMsnAAQjkwRC8koKLY
dTds3srjDEIJgOQUxXsarMZsrxP6wFF4KNLyIRkTjOjQh0hpX7O1sJEYX8oT8TVrdYgx/ZDH5bHM
KaK0aESqIiSh2X3imw/B3W0aA0qyx/cBxwAbabN8mbE1TF+Xn4xu3MCSghLb2vfITXpHCkS9613N
fZfOGxhFWathXGtA8o7fGApTLNpp39WojQDOihiZWU913KOoYegOoGucqboKk0+UZjaXy9sRME9M
2HQC9GNmSkj412sjGQUidtPIrQzOjDRtrQxJ/caNO2KPrrPXCwVMgCXYw4WlSZYTfDD7m4/G2ZPQ
qsMaVNsyZtZmNCPlI2gRDm/DVIfzhmu3vLA9Fbu+TUAj9bmuKiSVAxX8Ww+AuQaNZMzYeWS799h2
THv41Hb8ViYXbVSJZc6WjPxYO0RH7CPeYlX5dgZmheqBTPKV3H/mjNhJNVmZF/VlLgMrpCmKdBOm
ptRA6cjg/LoMc6rS1QKGTC8L2UzDhXAQb1fxN1I5xVcRxeUgUTeDXI3suQGOfvgQYvDnfzwcF23D
iLbUTNhSom5bN/FrdpJA/tm96Hfqqb5W0OIVbfzsx96bk3EvIVKQ+FsUdUrtawJg39hBzymzWRl7
8GsUJPAmMCNybT6ePypTiw+PYiOWexR5pWfTLOcgpw4xp11Sp19Gp5SyYxa1x8+I0gkYxVEqIJRz
FmmBJKpTgc4c609r96vrrvK+shGjnBezryLvYjjTb5Fyroy5ik+rbMvYaVpWj0yi2GS3HG+i+PB/
h+FNvK6G62KtA+O3NE6lH33txmPVu5jPRvm1PyzHnn45f67dMSys/qJuqMusisgdrFNWvV0ZWbpy
N2L/TT6CUnOaQbMNHnHsSMSn4VlOvc9Mu2yk8sHLqisr+KsyBMtsYlpHi2VZbEsEhMHUjFfDrRTu
XY8mSHryRKKBITV2rHgj/czi2VYC96StJo6kCczvgVTV9jiObjsBRaQ6WHUVnL8o0Vn4l0xTsi5r
ogQRuK4WFZRDkkgV9l7t9jDcq51WbMwMLYx9/2IACbQEcVOJVnF/QYJRtwfw27V3AJoR2cX9k8F3
KZgPZv/4069RveqS2oCxQCvzdgj7C6mdnc98vHcRnJITLE+tba+DKDh9Hqx7VTQsz/7Ej4r2z+/n
Z2UpmTo1aRA55d1LXa6+VcUwd0CvKv1W8lRMLJw/z541ouRdHqfYspkko8kCnFhW7AajLRFGc7vP
BBxbKZxyt2UZTglBuIvO1jc2K5ld1RguGYAFVrgqahuf6Q5uBXI6vswx4McWXNOsfzcbryO/xliw
FCZQNp67A9XLZekBNgpE3QuzAwZ48XL+anZt+PYQXJiWrRiisupMBvcDC5oYaoSJIQuWHRRsI0qg
2kJ57FVvwkI5bFM6GtQIlkNegdSpAGWjclse5TvWjE98Q5B37kbX2wNy6aBUtFVJU8Sh4FphcMF2
4UgOwglEMML4k6nYuYfF2QYFsw1kRogdIKmTpLf5pgqEVUl6OXu6Q8QC2cs5J5CzFC3KeWOYQOcZ
5N7qyvaK7QjzoPyHHs1uXr35kPxSZ6OWZDJDHE6+WTFdLx8tT7lBaP3p1UTU5AFVoRnYoTE5NUm0
oZuXtgOMFwFpIunuu0k0icwu/uO3exfBKQZdrV4uqhKh2DQFVu02Q+ot+lFWXutU4KtEoji9sKqi
GeoQ6GsqqvAJltlJ+Z0umTMSELDWIjCbf3lj7yfjtEIlOopSUwi8nDfOycTLDsqtBsa0N47GH5/J
9DH8IVsaOPWopXJ2cMpnOZ0Si2VBTqTJoGGwBA5kP+zbiOB8fQFqIRIliDSj2GEw7avLQIopwLAN
L7tcnSnIbqQfqyiM3k1it0fjrGPRNa2uEnhKejW7GPn3McnzDNSD9MvvB918j1PvvEXeDWs2R+U0
X1aTdlgGAI736ZNeHpVGtzVqN0Ku+F2nrIBrASP4OjFNTifjkahDMrZYoJjdNVqcbsUyeHx7/jAi
IZwmYkMjBUpQFp1S5YeUXWa54qmtqFe4W8um70ehXBpu9VIjd3EvAXNEOeE4qMaeKg1kdmBddcZv
TUBvAMYB7L/iYTqKtnD2dWQjnYtuRjpMmtGXcrDeMBsMOgZnfpYc9ZDf/8clZsFXpVykk8hSH0mS
aeC8s1uxzmVxyJzOsuvFzoIFzLLTsTkKk8rdYETFlJKh6Bj1Itwj7BITnKXgYD1Zy3WEIi4JX89r
y67qbwSwc29igwlTG1M3IGuVZr8DIZra2HXpgUtbEITsfr+NHO6JKTKZIkmuwSCQY10qj1xtug3L
4/nD7NssMJojSVAMwGRx/mWSNbR0yzI+Tc7sjoFxKrzI04B8D9WYf0Vwm/nPRDT6sn+0d6Hcq07M
bgmLqIlOWXGQosYlaMrGInz13ToNBcG5TAHNiFl87sHNWrUqchxHJ+ZgunvzOfbbi+gyCdQTUC/t
zA2vq+/rZ2wJAGiAwGRqis5vhSfGsNBUgQ+Q25cW6xS5rwvt/a6j1gCLgZoGyKj5MZvGmCOdzm0Y
SBfti1Y784t2Ih5bJDTvQZ8+vWiaxwLjxBcGxruh3EY096inZIWNsQCcFAcrEGGbwyDZUQCgKaBZ
DKIphN2njDEYtEiY336zqJuXJi1VVWYsA2yKC7Vq7SEXYGbtxyDvEnicFiUDnAXNVDOYAXA7x/bw
tIKoY0TbQXW02FaehYm5UCRniFO1Npu+QIDKAOzZfl7kZVemx0aL+4P5Kgp7dq3V5oTchRlGkhfz
hGJKgfGKVNEOEwbX7Qh8vwNd48+YrI0wLsZSc0QF2oizxeBnwFDPcqOLamu7pmMjgjfvw6BYlHEP
NsZFPV6TzA/Dx/M2USSC/XyjdumSzsNQ59FJLmts4A1fVO0uIaIOvVAROPtej2Q2F7DRBPJgmy+M
SzCO7UqycTUM45gNhk7h/3hBnLVXStIBfA+Tr7H2TS6OuvRLEimc8Fycca/a0pwkHQVC7DiXlf0b
bsB0hhwzZpOr/BcAE5GScwFcqgASQ6KYuJ4c86ZV7PkSjAZOid2L6wGkggyuOv86fTfu/ydF4R1M
SoYhnjBYhLZ3QNQDYH3UVlQYYF/rQ/73ru/8QllN+nFYZKSY6s3gwTsf9WcwIEsOCS5LVD/I43zV
XpWHRjA/sp9Hb+RydqOf07KtJwwss7iA5ezzc+b8VQWlt1yIhAke3IfUDBvSeS9JUmDKv+LJTpKL
rLs7f1X70ffmPJzdQOhd6GqDMlj+BgNqXkjMX7IFFuV28GVHd/TGJkdpcuh16vwQSGeG79wtciYl
zglNJsP8nevGTnGSrkswdcPkM8Ck208hDmJw72/PyWMv9ypqPLk6Micj+4wBIHTri8GXgBMDDgfB
YNP+i8eQtgUyO7aXzQVaU2Oui6SheCXfZN/YJkl2SAJQpPqLm2Ir8HMFrI08zoWu0ZwkaY160t8k
rNlPHQ5UgQMFZoPgke+/hI007iWoXdgtUYlgtfEGb3VLd34uL3LMGZen5Si6uV1LZqgm5nQA9qzx
EL+ZteadFsGDdt33qlxcuYjtNTJBUiYwLEzfP2jkRhD3Hhatt8w6gpOb6QFBlj1GPwU6v/uqNxI4
nU+WWRmLBnOQLP9jbPEJ9ZD/Yeyyx+hWfwBk4aso+t5PZzZCOac618BppGULFFTFWQdbO2UXdWwb
EvKZCCw+btoxcFxAWonAcUWn5TzrEstduhLk1735RDI3Hr7looaISATnWBOa64A1R5minnQ30aXj
CDSLmpYHwcXtGiuMbGMzDHsJ9K1WvYl/9CHOp3SRFLic5Ft6Gzupi6rZ0dTt6RK7qJ+aq0fi+Y88
7oE1WlOhpY1ACIu9uXUi4IbMBdq+uydKMWaMJMLQGM4CnsPmTCqwzFurVbSAfI0Hp8Tc+3oML6NT
e9F6WLS1vjE0JIbtIKniTdt9A7mRzt1cKKXaJCsdRj8R8zNzXCselpo92Wlt9acOaFTv/B3umpGN
QC4gquvOimsNZbMl+hUZl+Z60ONbcxJoCvtoH2zIuxR+s6Ses2zNE4x4hHWCXfeHfIptjNLa6nqj
FAIHLjgRn/OqStwb2rSimgTIRm/Rur+IUd5SuSk8LWyE+7UicZxOhm2TIQ8AuJt8U15KN/3jdFgv
zOvqL+Mme0yPzU3iD0eRI921yUjoMeAoK4bCFzvT3loMrcUyc2hdE/17mgpewe6hUBHRgKdpYLWE
ewQyw0BV504JRnrol1/t/HVqXrPl+yd0byOFU/ZGTXNrWFPoN5qZy3OCxakwupZFH2sX5Zhu5HA6
bmq1Ec0tRWfdD+8aG1W4h85w5ov+SIBtJuM1p6cotpdje8AkfPV8/pT71aV38XzQU0kktKwM4llT
S3FgJTGY3E12/X10sJr8heVv66ueuOflio7NLzPQBgDmlgZw52KxV7+5ZuY5uzIeywvpCUb63nK0
m9lrkT/mja0Udi6iedrXUpTiUS3EVKHCRw65VNJqCKOTAmwhKfdStROccdfRAQb+bwns5xtjDV+w
APwVs6pt55nasZBdsxbErCIR7KlsRGTlkOXFWMuAibPL9pTPl2n+1/mb2rf6eMmKjLFrvGnuuY16
RuQkj+CvX8jpNxR1f4qufm9Yf44FB4Xtf8Rx766a5zYGeYMSWPKXqnYW6a9MxPap7FqQjQzuzaUk
JXJsIlNLfk0gBmYU4IWzXkPt2ajueBPdyZE9OtSmCZjAQWREAH7Xu4UfufGTqNJw/o/BttKfdyhX
zazpdWYGRhIM05NmLLb5UxVWW/fFoKRrUmJapsFlG9SqVpC3I1KeHOKAyNoJo4fxe3Rg8KiqN191
pd0uB/ofOJ/ZAT74V+tdMu+EmkaeI2MdsLm5Xqpg4tPQKRoC8UgAuzZeECYLFVM1dNCX8FnHMlkA
0gBlRaBrmLMZouMi9a62rl6tybdU145mnSIsynzBC2EHOCeXMyX9MGqSmTcxGIRZitA4VgrksMnv
cMb8yvxxXtzeRVp4HhrYWahhWJzyLtTAqBSNwcshgW5XX7E2HMzwEFJyOC9od9j+XRLi6D8100hb
SR0HE9vRld39miu7vyQe8PddNNNbO/xhflX84bHxiRhIZveQ6PYaFvhh0PdgP98YtioKSZ7XCqZE
mbZezz5zTeVDf1TvGJrM6hVvbbfzB94XikVErHliHOJDdG2OuWGUWAWS62MnYVwfAEtGYa+lf17O
G375B4UB5dDfgjgbZ9AuncdBk5FTLqhLaU77sPYYvWXkpSwlV681m+FXAKPHBp8oSwJF04m79QBQ
xvzzN3BqFJuL0dd6q+ALGweGZLY+t8fe7r9QfFnR0O9u33YjjY+xB5UWmZXhxKM/fVH/mrAOl94s
WHm/HDGso0Zgi/vMxNhWJGfwlkGhYZebMtCnDXtIfqrhrdr8On+Te/53K4MzbZNc5xqtKTYItB9h
mtqT5k1YtvmEEENVTWSxmgmWnD/fwqzDfCr1HJ9K8zuYKV0VoFihpHrnpey/9o0Y7nu1SVXoc9Op
2FYI7+bL3MBTj104Qvm6Rx9uerAMu3LJRS7MnHfHxmCu/zkh9xkzM2fUCVN8iuhv1vfXBFgq6XX0
QxOaFmaMP7y9jSxWNthYFlOLmjyOIlRp26s6bWxgbwnua9eMbCRw7iDM195cJiAiyO1pKr6Zql/3
N4OIAWg3Ltt+NC68LPUlJnmLNGj2i2vDaQ5m6+hXo8ea3dENcLaEsJws0jv36djBN58u7+PSGioo
4uIk10XhtYicsDbgSB7G7qJDb+sHBXTB/wHaXfRJ+Rg0SqLWqGA+4gDrXgWmPgB9g/1JmbG/YOb5
yIbwcqcXJdC773tzlZyhTvK4TjIFckkFzhKpccYVG1x1K9AYkU5ytnhAN6seF5iRpMSSSf+ta0Wu
XCCBt78mKc1Zy9EhBnalNdiTR4HaXT0BhEo3nT4HyFcFyqCsFxxsX2MMKquKTnVMrPypMWSetFzu
kTskOuBOqjtQLcHWl9JlFn0mTbGMd1H8NyysvMq6WUaUmVx318x2ZaDqXDH8gU1EV9SC/Jfn9488
fk2hlIw670mqwqO1iZ1gmFdyTJBMTy6mXUHHInJnQoGcfa50MmSjBrNSu/QOrwBzSPQx9MGYiHZI
+lM0I7Gv+u/n42xyjCVLuc4mzO2sXyv9YTH+UqdXgcthv+OjQXmXwdli1ZIKpcuRhy1sd7Q7jM/Y
wtAAUsP2CQ5G6ogK66JDcaa5HimAVxoTpSOpcgz1JA+a23+mwL3RRI0zzI2G8cm2ALNyr96PqCVC
M20VS2rnP57oKJwxpl2WxhaaE0GBNTizPpntZVoIHpXg+Wqc2Z3KUCmHHOXD0rqS9GNfBnp4PY9e
oXvnDyNUbs5Q1Iqq6nFXAEXoiuXj67N1L18nCA4VrC5a4Ba4FQjcN4jvqseZC1kfG9Bh9HJgPWCV
xZ97G/t91hWKzAe2jJ9+xcjMLLozgVB+F6Sdptw0yQihGF6hGHBKfcGxdh0l8l8KyGcDs3Ccgufp
atTxAugi1u9mWX7+ECJfe1KC9TR66ZEcddA2hY6o4befTmwEc0qvtjQFktZsvZGv6H7iUR3msPcM
hhCOHOpT97eRx6l/g8VFgCogN+28N1LvzPt53x7DB4ZsaAkRmJn6bQ0VOi64GMxbW2AeQm7IaUs4
63q4Fhg1QTOuWQc3nJ/BsVTmx2r+2qWiHWX+Et+kgRjVAgci4MJ4lEopn+R8rczimLducd26K3AN
1WcgrluwjEAPYREeW+kVwrcyF/LhmBvBnD2upm5pGnAZHwFKdVv64M8BE4N5qlD3EjUaPygMf0hO
YdpSixcyQJb1ED+yDQcJwAEFtm7cFqSfohm8D52zN3E65q9xh9gGfeu4bmLXou6kBZhRxbHzpJvW
7S5GvwISZ+5KEWaXB78C6cSv1WPMT1TQr/hg3HjZnBmlWVPHSQPtYWMMIyC+JCe57L36DVoVtESi
t8G7VV4eZ0zXvEXjc8RZ08DC2g+w0rCC84XBRJIL8U3uauv7l+X5TjHxSGbVAu0UKEGtBP67Gg8F
AGRDbb47b93YK/ugnhtJ3CssV+AnyyEkxdioLNLbUK/t0ky8tejspPKVwgcOgnNe5ofTAVmYjcEy
bksFmB3c3alxW5eoJKMhHqfOaKZ2FP+FOMxOwuC8oLff9MfpOEncrSmqEceTJmPXcTX0r2m0yt+1
dGwrt5dS9EDGejSw6K5XfeREcaXcA40+BDdBVqigxqwt+pj37XzX5OZ4oXXLMDvdZFLsbpDMgIpr
bfgiSUMtfVPXYfqrNLTqZwj+qlNK5Wh2SW3VvrVq8pFUXf0txdL7dRTOJsZiMRbjEEVaH9oEk4r9
NCbf+yiZb+uVjEif45RczlEexg4l8yi5BllEy0Mf70AD9QT4dDX0FFXKh9qhBEpdvGoSWOOzNPlm
j0m40F+rp/M3sCNGRkORwuQyKhqdu+pOzozB6FeQiyILa2rfVF+k+noMf54X82G4QzM07FTLFkDk
AJJrvFUHN6ZokGRqDsChCIwrE1sMGUtnK4e6RLZze3JLr8ZknDhh4YMPXiwX0Ctaa8S9CbFYU++8
4g2GeAWm63pvXWkv8RGIwEfBST8YIu6knD/ppKqTEW8rwaLbs99i/zD2w8fBH3Ok7eLSzkcjz8nj
oh9tGWWCGScc8Ua7IyfZl+zOaUswQ2SOZo9fjIfRmwKW6YomFT6UsPivy7kz5DF0zBeIjprfqQzA
vloQQAcK+kdCaezD/Wkr/lQhpsobFSJKkk9IYVAw+BIeakRbjPtiBPZGaE9BL8b62H0aG5XlnsaQ
p7rZStCdFLy/jaP2dvaUHMJbExk2SoNB6yz2RH1RQLIjFszjbxwEePeyxemPVSolEHQVAv6bo645
FnhM9Ps+EqgpuxruY/4hhdMaOZqWvDYB+xSCGVFd703roRxdwVPYubE/hHD6QYqqwKgfhPQvo2u9
xAAB6wH0CaQkti0Fnqv/38lXKOQfAjkVCbNUGUcNAnXgwbDkuv6+3jEuL+2YPonCq91PqJsySmEm
+sR8c3Gp1TAJMyyda0lQhT8t0EI3h/NfkKnYh1sCbTCAs4DarPAMxVM+lBbQ4kmQSK3qRPOAu5Kt
wQ/nXHEVPX5u66YXaMau/rGdPURUcP08qV839mtd6S0GMcjd2gVJXdqVdazWzygHNr003YKHs7QP
QUZuLLSUBhmw6dgL/2KchsN61O+7F+kuPmKdQhBq7N3WVhwXaXR0RnutQBoKqHE77y5o+lTVAhns
d/DXtZXBxWpTbVbYK4YMaQDWcXxqlcRd9L9i6Ue+uIsIHG7vohQTmPOoMwJVV+NqY20TDUTWY/R6
qCtRBQCcz63+gFxGUHRhpoA/FbSBPVTWiaHcK06xlt3VcwtEJzm5qcPVRan/13k937scVf9/pH3Z
cty6suwXMYIE51eO3S21ZsmyXhi2bHOewfHrT0Ir7hYFcQt7+b7aEaoGWCgUqrIyQTYAyWBQ1mjc
xg1DqudxDJ/rQQdYtaGt3K65yOH2DtPGCF+IyMZEHSSTMrm/4WkM2CjleNOG6XlAYn20DvRH7aXe
5MSigrBgdTr3oQB1oHllwzCK0Eo3OzVsYbrx6y3c84bt6rhMJxk1004sbOEqQTBp+EOk2zQJq0G0
i3sxXUUTXjMMguo2D0TDbE1XSNmAi+O8Bhg7vGkBI7FxJSqF05xSYQq3d6a29rhzm0VWbadQWDlG
9eJYxU1LvnXRt1K/zOrHqfW/3sQ9V9cVCHmh/qBDrZ3rOiaymah918tHFVc9o7AXPOb2PGH79zlP
0FNAjUqjkY8JlR8RKLw1Mi6VfhJ8pF0zjDxGBzUgZBO4FGJo55FIpYqS20IOZI3DCnTXZi56Ju6a
MTCUr8gQz5T5nN62aqKtQBWBUdYbZr/CtE4pmPLb82oQT4M9HioXuCi4laADnCdoSCGZXs4mZKbs
3lXs2DXjh68//J4djNCCohJniHEMIAZucssxK7NxtjNytEjjLNIvpQssKrmFSA9sb8twcCA5ih1T
bP70KGXUFVqFHDbK+3PedRc60X2wygiCwZ4fb83wh6ZNO2ORK5ip17PVlMFCs7/wsa0JbsfydjDq
rIaJwnxM7AM1v1eq4OMLNouHaS5rvJZDh+dFiVpHnF3lYN0RNTv3HqbyZh08JtOQJkPSS6zDerGt
UA00P/MwQ90+z25JffvEpvkKoczDrr+9+wE/YD9bq6lOM/yg7u6m5WXJ/TWPnbUVVMX2zSA7wLMb
VVXCdnjj1rpd20paFuSoJOoNLQpfoda9HWWnQq0EoW3vHSobJgb3AStF3ZhPhycQggzqBOiJ7uQ/
ph92ANqdye0u8AYF2oWJSa6/O4c4VSgii9/1ExOzy5g01lXg/D6uclCKMU/GCLipJiimy7b1k1RQ
ztw1YWEARVaQAeF++GiCZIs22/MAL+lTrzMf4hqKi7XgSO2dWliQMYXFCj4yd6SGeKVzvIDSzMDk
UDIA/2wKTtQnvAt7IG1M8BdcvK79OlkwQQNysk7a0/JSXEs+KLMLZ/a1YLxCSfEgfRdy2O6vzbBM
0A8a8ickZpcjB8rBNYzkCzzuidNDOygF7lRxKTrH9HfsCUfNRCb5jAjiVCCZKJlJcpo9ppw9AuA6
+jPgIgzi/TcPQjj+f9bIXVbtmsTNoOMSmcgDiqcWdFv1p6/vqc9l9bcP+G6DLXpzonupBz8OWE5Q
lNAD8yfGT7zWy4/ZFRuA0Y/pN4E9tkl88r9dExdBJDtZ2rjHd5NvjZOUOn2YBNN39t16sK3+a/za
P/75vjwW0DbLk/ouj2wD5srlOtJvdDlcRCnF3lE2DTw2FPA8QFKAixbRqGOgZ7VRX1FureVE6U9D
BIbaP2ZYBfxL0fGI5jxhGaQ2SXsT+lwv+gOwhqf8wEZWo1+aEz9Aozqoj3P476ex3nZvY5ZzjpEs
eT/mMBsDkFGfq+ZGTQ4Ch9g9VRsbnEOAlkMazQI2CCgRNSjsJm8jqusdZrBcs0URVwQC2f1gUAIB
bBNPDghBfPSJcgXBjz5Y+GD66CzJwTZ6VxOmTLv3F8rt/88MHxpzYGMz/CcTj6yOjIsp9UeIjhY4
YZpXQLKDEY/QUAKlpSBbEyzwrcy6cfqW6N1SrhEo2FHedEx5vkxo7ZuJ9Pz1t9vLBkw8blQd7U4M
EXEbKUuVQqLZAHtl+lLXYU+vif6zNAXE/29p/6eQAb5iGaUJDThmzkPKtSGJNsFDjNvyitX08z8M
fM/o/02/+tNgBFdDyV8LjMN0Yd4Im6x7HmqBdQoLtNFV+FQXQUkrsyU8slItMK8ZhhowwbvkT3Mo
/iwB682Lrpq9D7i1yN00OTWAGqlabKz1OFk3vfGzXn5//e1289StDS6kRKjOdKUGG8bZvgfSP8hv
69BA6Ddfuic2F2tdifANe/6yNcmFE8gjV3o7wuTS3fV1uGRhY1/ROBCsjP1y3l+2Zjh/aXMS0byB
Gd0xQvMZGngXxuXsQlj6ogBfoyic7LoHemvg88JcCGRlPoaTzs5LaVVRUCAmlM+AYgNa6esV7VnQ
TBXwHdwzrDb80QIZ4gSlRpwzMj5q9FzY/v/f3+fcrenMdm1atAbjEs2P4oe2iG599j7kPwmYsPHT
dR2jYgb3SfQK2sv1VMrH7nXwiZsemuMUlqFyhV6kTx7UsD2236GQ+jPqBXvH/vJXlrkEQJ5qpYsL
WE6ARlr9BfCP2H74ev/2V6eBVZ2VHMF98PH7ZKms9YWRwOEgdj+f7OpZkmvHMu7ShXpZJLgx91dk
6rYKKST90yhZhmQ/ywt7PUbpcSweMpbbI9v+ekm7eaGuKFgMHl/M7z6uyWzarCuzDEpxl+sz63ww
SYoYvHSqC+0FYVVud1HvhTL+Tpbq2VwTikKZMl5Y9HKSDrQRFTF2w897B5xn4o4XUs/Ip+XjnDzm
hrea34E/UER1jM+YnLf+qYVRKOhlgVuSiwemFWvTLAFSzqZuotDATGYJihb1ZARijoid0ICSHBo5
MiYoGLrq42eKzBIUlwkhCA21TxvPTFb/a08QWeAOkEqUgXVVMEo4IEGvn7Qo/BsDOlM9VFUwhnBL
SEyKml8jY7961bHLQ7MKEog9X2Z1y/9Y4JYwVdKcZWByRhdPfW1XH/xKAev0Rt0Byu+XTRgJ9oz9
ZC7ofDDIPQlMaJd2jQYQRKcDVLO4cQ4+TEt0RFlY/soKC0ubNE8pTYJggI1rMUe2wNUYMsD09TJk
1Eq4wN2vP5RwH7k4NySgn7VXLMs6Zw9M8b0EIGA9YcTkjVH3r+zZMgaLNTQG2DDrxwWaSaZZLYj7
jknqrLbDoA8xFArNF9lGvkfAaSe6y/c+3NYi2/LNls7FnGeZDTwwytNuKt1XzRQQEePh7j5urXAR
oklGtZJiWMHkGmjfWBO7QQrLSCeA8/Tnf1+0g6zQ+zayE75ZFDT7YkkdsI02GBP0X4p9SErqjU0g
cA/2OXh/3NrhDnKdEL0FeomVEoirIUku36ZZVBQSRJgG4RZyR1opSY1uJYD1FASqHd6NAD0jx4uc
7ADk41HkF3tBcLs07kCTXp+WdV6YX3ijcdcMovtW5HjcWbb01aS1BJdQldXLB+rUmESXRY1D0TK4
A5xSOiWZhC9EmicpP9ulgPz9ExECCgZbV+NZ0Ix0xUSHhX3C4Kc5ONFtBywq2CgheXQ9QhrueXzC
Pzgozolik2BpPDeabGdp3fVw8vRJxlBVCq65IRwP9mP3p0w8O8wOYrFtkReqXLiQyyiTrRxfrfXV
ABd9ED9GQR+MPuBnofkgmh0TrZGLG0vdzxGEX1DPVW4n67oT9d/+y3qQ8ckYfoZkM2fAUAs9TSr4
B1KXxWeQ/vHQolahswkx+hfjpf/4y7tBtuJNaDKm1LKnFGVweXGJBoXlR1k7CsLS/q692+DCkhkN
vUZKLKrzouqiOw5h+hgdeg8waeCVtaA6QaHHFxhlO/U5Fr4b5eJTbzcSrWoWC6FTWePqqjCqm0P1
BSTBr6BZFsJR2NHlDGJSAY8rsNsytDB3V9YDLcExgQZQdUmP+ak75EcjwACVYDffZh++ssO5fK7n
nZqrKIIvKIHnB9PJLosby9XC1jlDq+Cg3UTBeAI/lBmWI5hTgQW/bi9EV9pekk3Q8tTQXAXNHF5e
Hx3Hnup2zQ208pgYZOnPB0BZEf1jt3H/hzG1HRf6YI2LzpUCip4+a5D4FL6WuCuKefVvye0W1wRc
G9q7/wvanrnIp53eLJEL1pBVVwpjwDtCrx/S5s6yf0X92TBuv/ZUwdL4uWi96eRFXmBlqH+Vy40U
iwLzTpa63Tu+jQcubAXsB/hSnWc6b3mBm3gNNNxUxMhE8JbYuUY/GOO8Exy+fVnLWE3buAPSt+jG
mERpzs7R/mCDC5I6VKpy2lAWJGevu1GcOuwOy/M/PK3ThS1gp9kLyrCnQ3leBV0TUCQfXZ1MY5KU
Bk4cCZc/0YnNeIwu9bVnFU1Q6AmIPtj++t7tcaGraXKyDgT2zPv0Lj+kJ9sdT2wkE1NkZzEeZw/0
i/XZ8HSVUczxEIY0p6oESi+0aP4ouETBGPmo3FnXxYE+aoKu63/Zy3db3EGGDi7GApSMpajpoQjG
C/I9AoCUkbcsB+NO+fU3h+vdHHeEF5QHNJvCXKn0fqL3RwtKDF+b2N8+DfBelGoQh3jYYzXqBulS
nK/ovPjonVSYxEnBOqX6KAyJCtN70UJFy9oEgMbAb+d8P+61WataA8oBQxRNLiRPbMVdltF6/npV
e7eZjuiuMKU2VNw5O1rVoXHO8kj0046QXzr+I/koWs4nJljkH0wZAI0gBa1+k1dUb5U40jWK/CM6
d0cVOH76oADoPnzXz/lx/tM5pYe5u/pb/lSFooO2e5VujXN3GJWICUlhBJJ/GG/Uw+JXR9mvLuND
4po/QXXuNU9a7QAagKMO2IiODAwq3z+/3uvdQwFhd4xRoHgNSDwXYKDckUCqBDUkLdT+2BeMxok6
hhP/qjDJVbmit9ReM5Ns7XEBRor6KYbTYn449tmcKsjSvBJ9Mag5e0qIadUgOyiPqfCNsHehbu1y
+73WMpln1NIA64gd0wpqZQ2MsXdGiQpi6N41tLXEhZm4NCMdFUBc3c15kIlr0se6Ez15REa44AKp
IZPG6EgfFe21TH7n9NQWgiHKveO+WYfNwRfNuGmVTIKJ2nju59MQi+KxyACXteqki2arVgH6ugQz
EhtgbL6NsVM+L8Eb/mBy9KMI3bPX+WLyFuijK/DDT4d+zehUGBm+jnEe/mgnRpuHSVtvDaVb+XXx
5lBcV2IfnM/ltiY514v7Lh1Jh40c1usksVy78mhyr6RhMd5FohePyBjnfZk+JZLaMe+L73TrIbEO
Vnw3RN5iHTPR2AdQujtL2/oIl3JlaH5lbIianSpaB2mr549TVPco2SU0w7+u5KT2i5E6tVY0d1BZ
oDdWZC1HG2PcvbNM+vySxHb6rMiS1Hj9IsdHvapy2VsaKQZ3Yd1Jd6VuVfMhwSTLt9IeEl/PWsU4
kYmWpxRX0D1UucDJMaejMTkrXavJSVY7z/zcVHJP7Qb9z9REpm/LeJI5aaF0qzNbJPLa1FRBaa6p
eebQWWqOhtENN/Ji0vZbTjFv6ipEgvoVaa3Mcqg15N+JuozUpWOcgDJlpvq5NON8caRmUsNIU5LZ
KekAfXha6XdLq9u5Q1J5vjYV/M4A61yjwJD7KXJSatUjBqsWOfNWvS0NP7bstHZlbVpejUjOTpK9
ZuA7zEa9QpCSlKuMtsvyS6nqxp+1aIZIYFcW1UUcz43k1Kuc30xTDw46BTDH/iQ11Xhu1GJVQYw1
ZskvNbGhbblGRM9OlVpaM+PtKaIbamIu0jPVaigdqYiLw9xknRXOdl8faRHXkyPnCTQWlbGML4G3
XwwAZ6d6Ka8hcSLh/bWY03MHbqrVactpAhCqiVczSGk39C5kvSblYtSmRgtRtNMLb5QQ/oN+0drK
K/q8iSDoSY1Dmk7lwUyVpPeZNFLuohoB6qQ0M8ugMOw6vgCmQU2DeJV1UIl30krCVI0IDfG/0AVv
pxGDulU2jtBQhibPPTHaqHTB9muNgKON5OesT1bxlMwpKKAVM9eC1FAl2QNdk4T1dE12iM3aiIOo
V+fDVAFcfV1XSlucMxord1Pb1raj0V6LHLPFTOuhGef2IM3deJJUmt2XEgCsfl+sQ+3qWgxaXwxw
eIquJniYFhWxHRAmLk+dbtDXplS1U6FnUxymkq2caT1lpduoErmYSVOerH5tr4YyUT09ktc6GOtE
S9FDQA/IU40JmrWWMoyzQ2Y1C5MB9LDZkhaGuy51nHqrGmU3KvB/qWPr7fLb6rGqwu6hqzvloGPM
Mym+LIZZeqVpYR9Sva5eplrqeqgXKbrXl2nmG0qmxd5kDJO3SKbUOdDnNc5WtIDuSc9sjB0Mkzz4
kU7rq1Kl4zE1MNThm3W/Lo5SjfNxKXoA+KHpDlxe0UIgprKW6mSmKv0+TZrlWkksv+hKVPtrHMtK
QHOVlsfYVOsfVLaMKzXOVr9eJP3CoBNGY4eljAuHthHJbqsozgzHKKqmdQdzxrQ0XSCuQ5qsCGUq
rXnQjCMIWEdrbvyhGKdLvV6iK9RIzOmWxIr5NhFc9WCVagf1Otfi3Pxjkqn81iGdl93W1qTeMecs
/V1PXdsfzaGWr5JpbSovXpC9eFM+Rfcx0InfW30pdXdRJPkUrdbcBppS6lCvj4d8DlXEj/TKtJZZ
D5cZMBKnRJ08pKOMiasZnXdMiNQt2qqSkjWHFtCFk54ZMT0OsZF5Q6QXOcaka/2qk9rmAecnkrwq
NcdzZER4BC55XjlJVtbPxQDmEromxYNWGdMVVfOxcSE10IwO5CuHcIIUx2+jUDHDribGJbWa5K6t
yfITkkndFenr6HGMKsjQDDQenbbK00sVI+KVM1Wk96i8ahCQi7sEetNtYodDpc/gVEek+D5FWRQW
GKeA8/fLfD0knR2uhS6dJKPVvxsU2Bo318z4UYv09UfU1fLPsZ+q1dGLUe4d2VglT0lAkAph5FiT
D1Mz5HdUAf2xsxTL/G2YlviisxPZN+hcvi55MuMsyT3aQu1UlS/1MrQZ+O/i8lGJ6XhDSl2x3aQp
p5cmk8uHPDaAK2iiVoGoSrUWHsaJh/Ook96tyqVFho2gE9pjUj6zqtLgNFahvea6laAOT/pyCfRU
WmI3GkvMjRtksl7aEUcR90lue0sVDxdlSaAEuihq6pIinlpvNmozdXs17WWnhOjlY91W0eivSUJK
3y7y7jxMejY6E/D7p7ZW4xNEAOoRk+OjdTtVce7lsWXWR6Vru8mLSGLe6nO5+kbcaMcBoFyQcC6T
dlTHBEga0Fke5SyrH9Z+IZcZ9DqOmE9THoDJSHtfBTH897odMURmtjW9zw2rvaTDMN4aujYcu6FE
ud7SqRVYRZP4CjgCLAxum9aDOQ9LFYBpPvIHRcOAZTZCM0K3lttk6BPZmaHD96sw+/X3pE5dqE2x
9bpY7LDG8rqGUVr3d1m7VkYwLNS+KpCUWWE/TmXijhJIagEAiuLZyaq0AM+oVNgeinp956lRYhzK
yJD9cV2V17jDdeoXSZG/5JM51e48Q8ne6fvBMj1Z6qr0MFtWieukWVaX1hC6nqQC91uXTT1uea3o
7bAzaxmhi6ras65nqe6UTauOUFRYS8DJtFSx/LlvrWCUq/LRALBdcrXYyu5oaidoTFvjQpxBT9WD
MiSV12kzAnZHKJv+KzC44pCVDmUoW3ETKH2tN65izXqgKi0YcIyukn0iVdN1PMndqy2zyxsi7hjf
JlUGXbUSoTS1F/upW6wu1GVSwtHoot5VY9Rj7qbsBg8jlrHld31lXpSFrd/X2QyFr3XQ1uu2UKTf
RMnmo4lEg3hKHS+elI+j7rS0rU+aDa/pMKP7M4612o9GeS0dqzEkr6Ca+iNOpPJbL2eT4WRJ3aGm
qcdDqFhx6wx9pP3U5z4/tINGT9GSF5dy1uNPLmvyAOjIMDkTmBTsw9ev0t3X8TZl5p43ZVYpaNoj
r9TC+mpxrXNyRgHMl557B3wjfh/kpzScghzDYi/tcQSOMgK1t+iRvleI2PwK/gUUSQ0ufPY2zsCZ
xxpKSiiF4ur93lsOYwCAUVqgVoG25ccanzFUnZpBT+2YROdmuMprUA8KZpl3XwW2oQKopuKE8nXY
KulQ1OvxBJmjUxdfkupo98dOvS7b72QMvv54uyUF1OX/Y4x7FCTNNLc6A410nhWOl5jdgAqp4TG5
PSvAjSXUTN4rWm4NcgWjGec3hjoBNvCyOo4PLSNCd6NDeZQvCeOB8L9e4N6jZ2uOvWs3fSsI4y5k
weDKERf2c2FNt0mEkkKehKtUCUzttjq2tpjvbGwldg2q2xW2ptMamMF6yN3GR570NnIg8vc91DKA
OO9fjq18Y80ABDdTS3w5sFtcRS8jeHV7J3+xIdai+yuE6SqAQ6FMei9CexDRJ+TOgDRKzdozB51O
5dUQyoZTBZO/XlZBGY7g3VL8/NoMa4wnTF7/UIJEVXzc92sDm+Vzb2ern/DIjHAQmbT4AO0Wz3Z1
Pz32x+IUQ5oDP+FGVMjZK4Jst5yLdFM+Wkkpw2ZHLiP6vRcNKHziDWZVzo0BnrdSqTLQ66IO9dax
WCEul11LV4zXcfZB4/HbFlbaRD7LK3QsRTkshB1H6wV0d0APJh5YkRd0kUtPDOjfrYFvF8iFG4V2
ICkf4TrVpfkMqqaLPlBOqruexb3APTT6h83kIg204GVl0fG18Bhy54A1yddnxlie+hFkiR2gdK8N
h7Uix9/WAbKbfxcPMNquQY7nc7lWausozSaADrKjFYIBOkBl59cEHHoeSA/CYtm+c75b4+JBNPdD
3I6wlv8pnzS87OA+kr9e1YObXDFWsyKsBVc/C2h8sQy8ADaYDyAiJvMASoLHI8mhZ3bE2/Wi76Tr
KkJVRP72dQjfu9m3VrgQXg5gSUpyWDFMN1Wuuy4c1NdYPRDc8uVdLdKx2L0St/a4MB5jgGfC25aB
EA3EFhXgOZDGnhgN+/+CSt+7obbmuO+mUZ0kaYfl4bXlS/KtvUhuDtJfUiuCBuXu5yIyoJt4LTBq
uI83BsRYLWVusTACLtXpkNUXORH4/F7u8qZSw+DjusWTgdYKafH4N9ajpffuJB/N+rBErwv6FKR0
9XJ2v3aNvRVhzsNGXwiQWvSFPq4oN+1KwQFbj2WbHbsix7KUy7gVDU+yP8P7+dYMd9eQeTHMtVHW
o43mZ5LKYZp2Ll3zb7Jae0uUCzZx7yRvzXHfCYwY1qDO2nokFWqzxgMR8Wbub5sFHDy61DaauR+3
jcqtIa2GvDLJ+zS/UOljj3GIrz/N7jFi0CQM5oJJTuHTWCjtEFJ2cIVed7JjA/GuGboiF9bggCiK
xcDIFYFNdjduY5K7XWLw11SFqq9HzRx8iSCsV8aPr5e1d1q3RXTuUlm6BBME7FKRq4ssv1OzEx3v
ll7g13sL2VrhQl47SpoJ+A46++BpHFJHobXg8+xaQHEFR0c1QMHDuYBe2qgDsCA3NTVEkzO3EIn1
7DoA0MD/McGdmtHI46luENjGAOV6oEwld77Dex9sx/IhctWHr7+M0B53bEpTm6YG1NygQxtA+K0e
8hA05ppjOQzAkrnxt68N7iYYmwXyLAXoq8tJg9l7jC8xks3RGzEa3jkMJyz5yupILwokttEkBWc1
HgHX/TdRQrqbvm1/AteWa8sis8iCn1D7Vpge1sM0OSOuKiOAPMvFcvf1ikVbzJMXqKjRrinQXsf4
ialYKYfI60ondQevuUPtPxQa3LtPgL3A2AQ6U4jx3HEbwXnVE8oG/N016J/etMvD2h0P1cEAGCQD
d7F8Cdmki0w0L793QDb1BL7XbiTLKoNHA/GeOMpzDMJzemF5AMzdRk7lJwCpCjEOn0yapmZB5Q3c
bxZWbHEHZk261ci0KA2pN/nZL+KnPgBYF2to30IWjUmj6ALA+aeLABZtsIsBuKEbjPLr40VQx1CG
sFpwndAWPJzOYCErtv71ueSMcD6aLEOe1wuMMAIA4F6QBncH3f+H9Rz60t+/dtK9XdyuibsERsOU
1q6Tk9NQ/qmml17EFPQpGeCWw7mk3RnDgt4ENFht2227H2W6ILeWLagRR9UVNdP++PWCCPvFH9IP
ziJb8ealr5JRUmYpzsKidkrLlf/0q4ueUzgf4t/yzRRETuc0L20wQbdIdftLzFtAAkCE2Pt0FN9+
BVjvwLOHmE4472wVewa+E+uO7fvMeNHS1Mn62JlG8GvKuWPN67+9BDmDXDxXo4ma0Rinp7L6RX6j
Bi+4Aj+/tj8a4DHwdDLSVDdgILnMjqaEW4qNreRugiaxFthh4U8HKfj6Y37KH95s2iD1A3USOrDc
vZvaY9Y0cq4HsV6jB1pGT5IpXzHtekePVEHC/7lIwqwBOwHAEAiONJ3zHKOKK7MC4P5EMYcDJwGG
Jzoa0DA1rscFtB9McFCMG9r1FAj3KBaItDSEso/+mqYGadqiTk9t+zMd74bSCrQoOsTlrdY2ziSa
ldgNYkBS6yhTIGmy2f9vjoeUS1kr9z20Fa31PpUSr807SOvEAncRmeHeaWVTN3pSYBAxKVyF/ono
BSECFM+uCQIFMEwI4oxpnAmJVBKxCgMijcC7j919RlNXHUbBQj4nDcwrNmY4HzQzS+uHtUugjcdU
4gvQo+g+E+IC83kgqhF8zhk4a1zcWPpOU1O5Yqrmo8cE1WKfXpgggCFBHdhH0ej6bvjfLI6LGrju
ag05g3TUAW9Adga0iCAeCyzwbIKjuupSxgSqNCjJ6OZ93flfx4j9LVPhyiZIuI1Pkq/VnC9ymg7Q
w74ni/v2dLpQz8Nr8YTOLgb+hUA/diI/3TAbg9w3SjRzlFa5wJJe8h9sBCJCUT5D1Qyq3yiMCQL7
rptvrHGfKCfKqpVtjgxVVZw6ctTkaZUFcXb3I73b4HPzLMZgp9RiC1MQIqvNZTMIvOBzKZP5Ndg0
QNWL2ANN1Y9hR1VJ3vb5lJ60VXKM9YTuMnTKDlMu47kW2AR3dXRhFsdMOnztHoT95U9fCyxRBgiV
ADXXuK+lo5dPgf1NTlHuNK8FZvje0MRvkt/e9B0YgAtGjqz46eD8L7OXn8G4bOmbH8B9QDmtl9Eu
s/hUXcqhfVkcNfyC/ncdSv5yw7T8WIoshZmTnURJ8u79+W6aP3wrtceupAj2PVmCGMP7oyU56Jff
JF0Rfr3PIlNc3moPMl0LwhJJOZzLl64GsIVcFqoqOA77t/RmTdx9OfdqW/UaTp90kE/xHcSV0BSz
PPVs3bOvWJzso6h7tHs8Nia5JLarpBVKXzA5odQPtUVaiuYkmQ984aR86rGo0zqtFiRukvahMF8W
+35WD9MCtZk8d0BW2syCkUaRQRZ1NmkAsVZjICmccoR+CEOiM2RqJxxc2Q/Om63jL2lVKsqkgweq
19TTgyqAiNNy03vmiYIW3PZUkYyOyA+561rt7TbTepqHi/qQyKgIUsMxC3BLtZLAE0VewQWWjg6W
3sWRdGyjybHIfZ8LBvz3lwI6DJSGCUgk+COVasCfSnC7iKiFkxuAVwFwE0kF6ETsb39zfN9tcaeK
UEqHOoY/qLjDTMewgVZeg0H58bWZ3ctMezfDnaQBPEhG3GXJCShFnfjy/Gwk3782sf8A3Nhg323j
2noVS9GYYSm9v/iqF5+QzfvL7eKyqzoJoE6tu1Gghqh0udUtWT2kcYLd/C9u/75O7ngVljpPRQkv
7P3J11yIVh1s/9Vw2PwKxsMev16y0Bx3ytQB+OZGsyHGe6m8smXmj0PmKI1bH4kHevzGERWP902i
N2LhjauoxpuM9maXTauX8F+2HszBDOTlRYvxNwoJIiTg/4xCi4LwbsTaGOQOdlWvw6qtM0auT+lB
uaAAQRBPfGUKF8Yda63qMbob2ywyogmKbL+K3Om7ErIXbhXOlUtVwRNj95xvVsZWvtnKFDBPaW3T
9NRJA64wHSeQxqojZ8MZMCaBMbZNn26ad2N8IkZzYKpJbSJ5zWx3ghyhcbPMz6RVXTV6+totdw87
JucJI0OHpAl3ECNZNRXgNCFKmJaumk4AKV6vtBIsaP+BtjHDnbXBWpM2Br75pIytVw+Ws8TjSami
UJkULzeTQKbkmxTlh8hIPVUzznMriaojoqVyB7BTq9Gec6h862V5mGfdmfIFhNVCzrZ9VwH7HpiL
GEEdF6ZXzWiUWmsiiAHkT83l8ATSNte6ic9gcTsCzAzUIwaFRURQ+6t7t8pFbSUp7FTGjh4lMJJ2
5qmSCye1UsF9KrLCuctctD1RUGM9Ge0rkQ6LlgDn7H/tknunWwfbP0S+CJiykZdzZ61WUJhYkI/Q
oC0c69Rj/yQ2F1a4bNxZzNS5VzfTgXFV8JZmzw/+/VHGS5Iteh0d8zKs0NfDO+CiWrwogXyaxTJ/
TAKJmi1sFdwh/2CTiyhRZMdRrBAccvkMWIWj/nudIlBAblbFvywaSmcVGGbUx87RuSIOQxEm3msD
yXIwAcSY65OOs+Bm33tEIhkC9Q+qgZgJlbmPJydkMGljGEdo37EeA7txusVhNdxcCEjZ3cONMeau
m6icKwDImvaKPRx/ZOPjkAvc/TOpCNvCjQEuZqSEqnE1ZVmoO9ZtD6pYr0mc9FZrnOTKeC6/D9ds
6D8LhdvIgsQn79gY5m7SrM/VLtJsSDXfDmDDQK/mIN8zwAa0cAOR4KloG7nrNAMgX85sVgjXHpLo
m1aIWk+i1XC+DgXSmWJYGKHXGb3qBoxu4XzqL/8hLxDVy/ZP8/ve8eynw5AVWWT0qGtemvcGdJKj
YyE70AU6Q2sag+TRXS7IJXcubLgJULTg4ANlMm+xVPJGVroG+YhuPZlNZgWJqi6HIja+KxPtvaEv
e9F19hkuyXwTGCVGlwIVMr65Ni9UsoxKBRLZ1V/lkL4yNorY7xAob2wXCl0BQLZALJ/+gh2aM819
z3qNQKtY43t2hXVYCXDw0VF/FFwDO/fodn08/llq0qFTIpKGF/mTEijecmbyHAw7qDn6bfVjDIuz
kCN636hJwFgOknmMgH+MKNVc6UOzIqKMz5NfX5kXeNvXLlqWt9AMrG8gLAsspv1LEiCk98xCL0PV
odmAForGHfclXtu4QB500ipwicyYU0CfFOLsmeBuZQGRDytbO9xJrzDfI/cdjU+ZcjmnnkJ7ENGI
rgCWanwyAi5KCyAZtDB0LipXadLVAK6gn/h/pH1Zb9w80+wvEiBR+62WkWa8b9luBMdJtEvUvvz6
U3TwxTItDN/HB8hNYMBtUs1ms7u6CsquU0Bv1tA6ak7vq270kz79dz52eKOC4QImmQvYt8wFaSlO
8GfEiJUSPKUrEKQ7dw6l5+FFezEOjPJJlGy9HuiPS3wzyX0vyYhUDJcWSUCC7hmovYseFGrNI6S5
AsEpYAWEc5a4L9bPhGAIk8RobbBXaueWVxjTOlXo5InmHvbKdu82kjvWSjpREuUr0iCUXy8psPOx
X7r1S276jCIOexlG96qoGrRX/cXsDSoooA81QHPMnTldrYxqSRPMZa7qUc5bB+NQfl5kTqWpHrFA
umy3VyM6sjqKOHnTPtn0QiEhiKZ9O1Zcql3lOqarGsVJCRiVksQ7/w32ovv27+P8uVFtmaaoiwcY
CwtH5SIff1ZG7sdy5uui5Jdt8YfPvdkLzpdnLZ8B853KgIHAGQeWGjBFZBGX0kciBHZmNnY4B67U
2RzTzC5weayH9ki+mBdjyGoDssc0u1+1ZsPCFT6Odt15Y5dzZ7O2p8EmSDXkoHhFZ0suOlpskW0w
S6Jnp2g3OYdeJjL0JsZbA/VGQpXHHdzF7VnpJWj95il9Un/Yd3brgJw5dqcLEZZpN9hisAZtL+B9
DD7/1pYm64cK3fh4/qFiaLWTb6Pi7rxv7q5wY4Pt9yYDtmWMBpdthLK3jGGwtTpoq36gOarS1gze
uQj3VvZsqiLtn72MEQ3qf0vj3rhFYTdkADk0Hi9zfmyTRek8vAnS/6wrD4QUyhJvhrhn7aKl7VR2
axZ0YLInoPOLffmWdVpVzKBI3uf8c2OPi0VaRioKqDTsAdrDIH4VBjVDTLsi9g3UP//x9nYRSFIA
mJnOhspTwGjRtGKgL0bxWD2kShgnz+d//15Wsf393CFX5JQWyqwiTTMWh6IxYkSHFBCsVJC9sEPL
B62tHe5QF9ZYroO1xCcAv/+sTZI5kVw9JU37K5Wm9QrsuIqTr+MYnl/eXlUJd/7b/nHHu1TWrjFH
OD+oCtizndU37Q4ay6jhNuj8S59An2wN8inp2qWLmtW4CXQnXt3q1n5hzIuWV/2RvxXXqjvei9+4
u+UQIBCVVxlVzTC53TXMpYlas9AOIPQGHDMAra/f/2QydXMDQuzUE1XG9+IWWJ3B7w2oK9NEex9T
alTncwuD4CeriJ3Yyr/JpHKlIhcwsIjMsJ9vQleXQACmG1EA6fSHwT4V8Z9CF73f91LR7VK467SY
56oGTBCp6E2HkBio3hqq19AyGV7BIUUgQkPtHgXIN7GMFAzpMnfk5rlIIrNAndju4fNqsM4vlJSO
YoD7AmN6iyD876ZsZGOPc46ubfNWsfESq17mb8XjFETH/mK5NRTka5GjXYA07Vp0r+3lQ9DggqI3
ysao8HAxWaeyMUJdMDnV5K4aLkCU6NfmTTf+ieeXT5xw6HUSaH5BH1zjU/vFylZponN6AtUj0gUF
HZrxxB4SJRCBItDInkPii0EpHi0TkMHxfp+tZkKJhFq4lTlTs36TAIfJKuvn+UXtXdkojWGeBAsz
Ff6tJxlTj/GfDjVGIzTtIMb8dqo+ZOtNO2humfqzqgvyoL17ZmuRcxIzV2Kprob0pJJfUv9rFAlp
7m4cYUhfXGJQouI3TpfIsqiAx5Xzj7wvD/VyqJrFO79tu5VFMPX9s8LFC7WqzKaSqxrBd/QkB1yY
YfvaYKKBfhTY2gGk6CpK96x3hiGc19rLJjbpxljls2lHR1M13AmDEetDm303FurHUlDOX1Tpcpr+
CIzuOgayAObuIEPjnb1OZRMkQloVtEBLL6fscULrANPLIfW1WwxPuyZ0e7KTEeY3n3pDA/fzzzYX
t1RQzlBiN9jcm8knPmRLvNH9PkJdDAO3QsmF3RLd1hznkdNsLLkaoW2eLk70g8FUM0+6BhrdtRRc
3slFK1R433XSzQq5ZAHKm3glgjTiNGSAFydQ/cjzi1w1RTnCvuv820m+FmikrVXnRVkHMvgDB9Rt
0fQJMM3rC0sDLMnm0y6wcgKRakJKyiLcNxuAQ6+7EtkICcjiDBheAG2Ek61u7NaH/2HUdXdlG3vc
R8vAV7j0pZJhZWmYn1hlnyFSyIVoZbufCvS6FjQYLbS0OENRX6alCR4OAN49W2kxzeOXNBHkBrtG
DBttJmBTcYNyRtQ6GmLFbtKTkv+otcazrNzRslUUtdiv+fCRTFyXBGHE/MD41kQgfrLh6UFaOGrh
kj/SNzYGMWOUHr1/tJJRVllqp7gnDnVF0xC7EWVjnPOQUcVY3BwDx6EF/bELGGmF4pcHISX+7l5u
7HB72XY0taQEKWoHEbUld8CrAsFZx7Idel16VbA+mJ50/NRjDYJ0//aWO9JWT/QOmsrxqW51EJlY
A3UlU5+fCFXykyp1KWQ2qt+SnfVuMYCSDZXRxrG7OBb2t/eOhoG5Yd3AhY58i/18c1/YGkjLkh7g
DqpcmjoY4LOXWr5qqnspOw2ND/IpPwOL2fkLY2/XDZwSAlUjxULl+L3RGAIcaaFa6DrU06Pcdj6a
BT9iyRQclP1g/bbN/KsHXDK53EPrJ2j80Zuex5v5dYB4Bv30crk+Va7o+t1bGHR/MNCLcU6k51w+
kckR1XsjQdauXFaSZzcXgxGc37vdxBn6qqi1s/oCWG3eb16kx7XVrDiXYMdN8aoCSTr4FtJLetF5
5FB6y8XgFIKd3F0X7naIz6MiZPHDSXYnGR3plPhUSqDLQ1EjaroGREGfypoRPEG+AH+Eh7xfW70k
i162JqBGx/bYnGYIfBg3zZFA5DJyDf/8Tu7GGKjIWkTTZHg+98Rq6ga0ix2MMRVPMCgjxrBinuhO
2H0Go0MCT9dw4X1AqqRSTvRxGFPwAFXQCuvUaLyqkhHjgR2Vm2CeaS2f6sToqLNOsfaTFHJ9rxXx
emfqE859l8ljCPjxJFj/bhVic/b5Ml+tTDJVUmAMTZDmIpOJjlVyAHTADEBiG8ReLNLW3XOjrUGu
5kfXHKpiEXa8ktDrG++y4muVi+4tdjXw99bWCHc+kjmZSAxazKPyMB5AkIqyPIPt14FSOsZjFFoa
tGdfWYG9RXA298pWW9Pqe/ftQEW+apklQSh9SY5WH3cPqzH3XyEB1NwQmRIBzlZkjws30zArQLzj
eQRWqiDq79PBm5XutK6fiddvlwTfF1syI2pjRUpORTOE+nqR6u3jLAvB12x7zn057kCufWKSAox0
J3CYXsiZ6rQdATdqeZDH3JGy8XGecgeId3DzFSeqD1dZe6+MkuBYiPyH/XxzI5oDtH9AhAonze7n
Olybn+P6bbW8aRYYEp0GLthl5jzVEcOag8T1Km3+NNoazisVnAeRj3CpRkeMqu5Qqz3lYDAwyEVH
rov6N8m/nQ+me4vZBjn2882uZdpQt5jIQkXTXsMBdLJO1EE8cDZbwVUkDKecl4xSqUZLgl5f6+ma
zxjpp8zTr2Y3CYsf3e0nQVYojMlQbLWQrWhcRBmMRG7luNIO1GNCjIZb5a7kj+ByiQBHTb2qcUSE
NR+JndA+wEsa1wXe1LbFt/NBqJniPKDGKAfVJSWOeqCH/IfyKgyEcfZrJYgfGaZmuETj0CsP1kFM
wLx7QWiKaaAlrioGWETef9QRMJApYT2F/Aso1r3aNTPAGNh4GrJCZMqfeYFu7XGfltJFmVdLzoLs
khVKhkC6Hw75bXH61J2s6UxD3sb6bJOzVGjKUvUTKmZyQC+ZKpt9nynoFbMWYnKydTf+ef587PYt
txa5sAJ2JxW4E8RQ02n+oKQrnxZfe1YvJN+4HC1QMQBg2cKdFkfYMmXXAB9Xt6a5QNNoUmSgJASY
Qe8yAgjNZ7iG5CeIZ5lGEdRmvEQEnNqL5dD+BTs+3Bcjr9y7IoH211zmaCH2aHCw7n9yKHqnWtwG
4Ck2bBgPB8EOs+zhwzJxPkEiCjAkjHLemiVxOpMmxit/BgNbeccyuu44Xv0P3TZ25M/Z4jKZBlzN
ZNBpjKoT45erAw0Q2Qk96Bzj3qJgsJeoapuFcfEnBYdQXCQ1W1h06gLjOB2kk1imaC+Es/QeGYyO
bJgfeS1zPdJyhtwr4v4b9PZ+zQbgE83sCL7TnmswFVY8OhHkoMHx/js1Ug1ZoL5MTqsRjh7ToWPq
CTKyX9CkQuFmuRBt4G4g25rkPlc56rSJZh2ZxSqPAJjh/fkd2sD5Q2fpaupIrQwZsllXbpFPrbfZ
XNpQ8kLB6NeyFvie0kQqgbfuncntE5gLQNOkz9DwQDgom9YdJuCERSInuxbQFcBwIloQmI58v83Z
qKSgRijMQ1t8t+TDUCmiD7l34AyU8CCfBfAgMTm/tJshTRaKscviWD0OQR3ERztguCXxHbznm1tT
zKc26YVuL5nZrphT1esrUoKnOPJAh+0LPHPPytZNuAXFZV8Oa6qyOrZyYLVs8Ko4bP5vuVFOsTvc
iDV8WezlAwkuetXQgYaELjwXm5OuL6M5x+OwyRrbyZXiWKzpS9l9nyHCVJTxYYoH0TXLlvHRpgXZ
G/zDrD7znM1mEpLHZSkVNcsscPrmcHTmUw1yTOoWQjJY5mbnjLE93xijViTlKVXrAGzyjrliHBWj
IUsfdkK0026fRQfJwf+ti/N4spQmpANanKkEk9r0UAN8n9p4zjKhIhEHx25xCRVeFHoUJBKo+bxf
mNxkRMJwDaOsMBWoNhJcctkBDPw/qj/NpYzpIVEY2zvRW4vcd2tAxpwrRMNlU38xkpckOZ73/108
G8aqQBAGpSAIMXNhslFSyWjBXnFgGNLVGwL70FyhpZg+QYPPlQImZI3TPbuFCxwBSqPn7e+H6Y19
7vyp4EguogqDLmvdY9wkzZ4Vu3RG/adkyNdl1T8YoGVW2v65WdIbGtu3UypCtuy5K1s+esSor6MV
/v6ratAfXORIk47T+NyD1bzPT1Z/ESf/nV4C9cE3M9ynNBbAPq0aneiuA8cn9Wxgy1cBuGUvmm1t
cCcvX7V2bNUec/f9czImToT+mxae/2R7Lrm1wR25pu/anKCTA+2Fwqnai16USO7lPiikoqEJJmLg
EjgD+gx1kHxho8Qpyho6yTBiDgC5q6Rz5cxGarltWmFoWl2hR5ZLseBI7O/hm3kua0+AtC41C4Pn
cUwcVOMlVCCm8vCZTXwzwt0BUaEXNCULoBfafdw8qYrA2fb38F+NX2M/34TgptSbephQ5wPm4qJd
TX8tCqfJZldO+iBZ+/t2yu9zpXk8v6zdvdukB5yP9wtEACCei/Sgfswx1yh3ThKL8qjd87oxwjk5
9DW6CFU3wN7XWxtc+1YP1nlv+Ex5Y5t/cG6YtEltVqqK+dD0q7GcSvqoisqxopXwroYGUK7IuE/k
0Usqd15ezBy4hF/nP8rugd3sF+drBemnalpZ0Xt+0NqbVKT0KPronK+RodDLpkH1tR0vOnohG+hN
poLzsjtAsvkaPKMI5Bz0msR4QdgP+T1q967+FQ8joMssEF2jJylB7wXzdlVQ/ySCh63gK1ncFRkZ
dpINeoXxJsn2kYmGRprfqgWmV4r69vyn2q10bZfJXYeTksVQ4kPSm1z+HaUCbb8bH4HIgsbc51BE
W3Pc1We1kFiHjAND5C6B2TYYo+/dphI2lgXPBh41L+lGUbQq6p4aaBILL7pNvpaXM+Sfq6A0nfN7
yNyZzz63a+LCg4G2SVRGOFR2eilhIgDtFsMvht+N/mtY78/b2v9eOhTSQO8FVWF+/DMqaapLUFcC
vRKD4ILz+Vryqb+8tpWkX6LKLgsIH9a2McetbUjLoVzBG3iKLOmxbNLrjDT3k7oGozpdWkYp2EqR
OS4Erhi31jQouBx1bCUNs0oGw2bjzJCErnrBjSXcSi4YUtAGrhmD2bC+PLL5GzZBZbutXx9B/Fw5
Im2C3dQT+d6/b8fFxXK1W5MaMMgwWkjlneZKA20JCBXc+CBKdHeDsK6ZUOsEPdYHruTWWksDlIXS
sQBDkQne/Pnrp1zxzQK3HANkfXEhG9JRu+oxzYpKqk9DK3EYrQHW6M2CD7YbFjcr4sK+nFZJQxUK
wHYveV187NTMAT7XkZZvn1mZxVRbccxMUJG+T2YABpTitMQbIf4CBRq8uaBM9D2+LI9/g2L987y9
3YXZBM9KaH3qNs9oZxYqNIBsTKcz8BWNf9Rq55T2T6MWtPJ2782NHe50YWy2H1M9SU+5HFgdRreh
iWR+P7+W3Ro00kC0oLF9IDHhvKJOTNmEeh0ufzsaNI9aM9iG7TpbPH1R1RzsX8P827ZaNcS8k9kF
wwo+78ZspbtohLBRGZXkqlxTS3WluFK8WjH1U0syeuq7ESiV83/t3o6AjB17DhppCNpyNy3J8Hqp
DGBkFkAWLc+UocByOG9it2KwtcE5U1uNfZIXGhIJJsy35F11XHLpJ1UretnE8qNOyJcFZPu3UTnY
F0o23IwzFRDx7GYzAKxj0gafBWA47qv00tglldTEJ6b7Ml9CKP2EiYAAc7dG4sSP/ZfKDyWvxX9j
R4SI3otEUG+Ftg282/hQ841oNFg5m2+uaxVCi7VXS4KEae8z2qoK7jzUIuEQXLVXio0km028oBq8
EKFw4Y2tfdOkseCxu7sQVNHAoAtIIaAj78PCmoM9gkhYSIHbQWt0J+0EFvao1sB//GaC/QmbZ1Sf
K4lup0oRZMcefZrn7keWOAaFeMX0bfKYtIyE8bPygLkG2cFMf3jeWfdWaICJEhO+lkEA331vPlW6
MYupnQdrFV9NsnoTS6ngyIlMcLfupIOvMc+L+LT2Gliz5WsKBuTzq2C/4kPSslkF5+xtDsB8tFZ4
FBqhNdybIPvo46tmvSxMwWI+Hm6M8ULfG6g2AtA65szfb9giz6SoCj2CBnwUUAjigL05YGBF8Vj5
h41jpjQWqzDFq2L0670pyLLRoQRk66jX1LEr83ebElHw/pA2cza45cQNqWy5Aj4wjvxCAeLz1OU/
o+Vq7UN9JFAi/apNh0oRhUgWAt99MM4sd7NPajXlpDWBBqSuhsC0gs5NvTIe5IPuimeGPkSL99b4
l51k5FnSRn+p6kzytKJDM/0+74HsnHxYEEgWGH8WlGB48CHkKBdiAYp0oioIfyWnB2/ECnU8QVgX
meGOa5nWKdr3pXWUyC8a3/b0VNs3xfp8fjG7Ts5w/hizwlSLzEOpU3VOyaQl+Wk5MRaFOWQz1hk6
MCD3cM/bYg7Gb9zWFOeAtJ7kRh1QEM06MNuvL5DMGzGGX6m6q0+hoYpu571DtbXHeZ4OwOEoAaJ3
kpXva/9sidBoHwM6nG1jgGerGhIL8p81GUNg+QGOacLimIf53Zo4XcC6Pr0f3axfyIt+gvyrmOpV
sJ8ql+AMWQsFzRgHujIhV5pfFPX3FhwYpuVp+aGqBV/vI26UWy2X66TxiLHeuMtOjT8f1G/tUXLQ
sHiw3eFQE0d3mwdJ6DKCT8irElX2aGv9kmQnZc0vl3q5MkUH4MN9wq2K/QWbSzmLIe9oLTaGS+Yf
k/RAxq/oa0HVRKGCQLgXmbbOwn6+MURGFbxtLb4WBhouUdv029a4n9pSkGV87MFwC+LiRhqXYGGJ
2gwHGtR33eI012oI8Sgwz+Sufid/G93LS8UfHv78sX+dP+AfW1rMNtC3jFITYod8iiHFfUmjmeQn
7aqqHUaBMYbLdxW63yf5kIV4OB4Vgc1dD9mY5G5OYoy5Yhc45C35NWTXSvFwfk17YXi7JC5otYNt
SsQsoQ1jogNigwMp11CGzpyhErzgRJa4cFVaKmZh9S4/9ZAuXSW/zV9KSPnMU3B+RR/fC++/ksZl
1PKa1lNv0OwEotgcdkZHg8xJ9B0SCN7qlo+27vTP8oF1IItANLrAVvHhEnj7XhoXtIC+mQazwDFo
Y+p2mNyfdc+skRzMgV39bvrfLRWciI+lGW69fODqTHBUU70LE0gXlX6Nc9D68uGvlqPokts95pv1
ce+ImuZ2nwAZclrWzrofZT3yJ7XPn1I5FqGFRaa40EXarplTFYnIpMquhKlby/qdzLV/3l0EB4yX
AZOhn8uwJl1YJFDXpb3Tpd55C7vrAOQKSB4NUHpey2wBSlBuFpaY6t9sUoCX5yn/z20L5gNvNvhJ
jmZW1DWW1fxkdKpTKG67ihx7/37cmOA8u1Agb6zEiEQ1yFy/xdcM6Ik3+QUMQpRZcUAqHNjeKijy
CzbP5pwbNJbTMBTo9GS15eb1UynhCOeCN7hwbZxXjxpFXx3UL6fppHxrrrsg8rRjd7CvusMCEUQa
kBjpz/+XW/DV8C6JJ9WOjS4sh+ds8GUT8o6KIKnZjbmbb8Z2d3MpL0oECWAF+UVfulnlkPZGx4CF
/HR+Jbs5xsYKdyUbzTrZ9ojipqTeZ7XyPE7jk70AymKu2fM814/nze2eWBOkjmCIwKuVr3CatJOU
qqT5iZRI5KPaIV/PG9h/NJiYEwd5B6iu+KJmGcupXo11fhpBCwigzBiu1+aP7Fp3xeMvuxfGxha/
eUuey7E0of4zDCiX9JmbjuPFkNXX8QxlxbR3NHlUnQTamIJV7r1cbcBPcSdhcgnogffOQexsrcwI
+IcW030A26JSHHnydz2AgtPdf0cUswi1sca+6sYVV2pLUVZACaC4bIEoZorDjdf6QCW8DiL/5xaC
JaMQhFFT3YR0zcdJsxwpXCa1+WmNbvQICGIBSGznZDGCEiDQMcmqYZb1/XJ0OSqmls5IBRNQ8s2J
13XICEF0lCMzFHyoHRd5Z4tzEcXuZ2jC9+xl0vkMuptfA+x+h4/1UHxhRNrlMXJqTGMmgRCWzZyA
y2dgGwVmKG4hP+MJVKOCFvVcIjKSQDlofnZIg+Wm9S3IIi4hxO0FfZK9SPzOHpclGjUZ1nrAZdkk
rlk568viQ/gRZGXm6mitrylOfYSQZZhMguOwE1W2hvk6rDKPlb6qiCoRGhlaCmUMQZTcy0thAShG
5NvAEL9Skm5OgDxblBqR2YXyD/WBDUrIPkNPloEuuysE28wrMDXHrC//W8hyvb+6N9vcM6KYzAky
iljdqsXfswYCSwW1RIn3/pl4M8K9JcbMAkW+PmSgSHEN9K7LO4rZSwunXD6g+1RAxYmp0opS0o/N
UHbWWXdANzR0Q3h6D7p0EJaKS/uo3oyQOVDC/Eq5X+/KI6N7lx5FSn+7y4RQlY7bB6GTL2YmKZ20
QY6z0yQ/gmvHLZPIlxPtXjJNQfIjssRtaL+0ypqMKEnkX2oUYCbl19C7g+j9wH7LhyO+WQ935HJL
lyRbYy/qpvVk6hOn/IUifnYJvHfbhpLlZ2ZIoZseFW4c3cfx4DQYOkd5ZPr/Wy9f3VwTu1xbA8U6
fGW3Ha8HWXJXEKUbgqfo7ml4WzEPUhlyqU7BvYhUVh+dcZKcWtQMEXw5Xn2yiFNFywa8QbvmRVYk
B6gft4ueiIhedD+obJbCXeLJoOdtjYEBlCTKL9WldWqe/4oxYpjkT36UJo84YeKIS/rsgjvjNTxK
Bfobi56PIy6l+stk3rYNntijJgjKHzuyr0fbZmQRGEJCAff9NauSspbM2O5C/cZanPiejSLlrnzE
sFnrM+LKFm2l6FqpXFlAYrUfVTCVDJoYTQd3OPvEm3A9tLVaUnYhrJhVBwy8AcvCEHuq4c1QumHM
jbYgp9g3iRCGFgkYkWy+SRdLLe6gcbGPy6n5wgKZhBxpOuiYYGOAJpG41f5lu7HH5WS6Fpk5zSTs
7nhBWUELvHhu5BHqxE/K9WKGf+2KxCT2KhYEkVFV0XzC3r7m35utrYx2jVWtwjlXfba17JLIEpfc
jD4mhA6i3HP3MG7McW/IIarLqkwx4lmQL3Pqr1pg9z+F8yQiK9xJxHK6ksRQVzFAIt7YfjVFzhCd
Fk3Q0hDZ4T5aaoxdOQO+cqIlEL7DNZUDdaVuKrpWd7POza7xGW6sJJVK4z7MjoywtA9b6GQRIQ/u
XkH3nTNw52xMTDvuE0U6xtd0xPxmzgYujusFlN1e2a4nCPZqIX3Gq+QkfdfuBcn17l0Adg9Tx/Aq
utfc7VdGulzG/ZBD0Sq6iy8Yr73tt35+7L+wBl7kfqKshfX+M8iPd0nzLDX5rNjHQTd9k6z+TBW/
n4WHjPnbhwBtgK6fCcSAzI3zer2d1hEDA9lJv5Fbh33CyIuDxtMD7RvOdfDfuWJYrN4Y5A7AKqmV
FWdggFUf8uvVs6FKU2MclmI3V6gPIlBXwX8muOdscodhhdQs8Dr6EGpDAQD/T/0/C9xzBrhTUJQU
nBQQlD1KfTBVz40s8L9d99tsGuf91Zg2RQaHOKF36NS5n6rEOe/hexc1OOnAIwP2U/0DhX1XxFKj
ErxUs9gfuyuz/BOJhkL2FgFoDtwM08KgvuPy1LWLK3lcWS6Ah4s1eJ0i1Gtg3sp7M5q4GNOzwJcJ
6qj3t/FcFy2QOBPYf5TLv2326utykygBIzT+H0a7WWJxzh73XTB0XsyDXozhVKkFuIVwznSHgpnr
q46XVOOZtraOjlFT+lgs0QAhPEnqMndsF0MEfN+9pnGAAaYCGlL9IJvSE1NSsg4QoeKyGqHwDW3l
v2pay3fymEEN5nbuHBKKyHr2vurWLLflg60nlSbholEJhLsgTaYlzeG8b7Jd5Hd5a4Lb5dyeO23Q
0+RE568jpCDlkwWC8M+cMYzI4CSDpcuAo773nbpZZTWJor9atWr62Fii+vHeVoFjCs9BVuTHLPJ7
C3ajQ3WgQ5TQ7tgLtAs0KaQX8eUAwFOG+uSQHoSVmd1zbZosVzTBQc1fXJYR2fVKm+xkPkgFyK+7
AIzbt9oDg7/3OBZA8gjVVwU2+bsrLzNwvceIJUOxupCv9SQ5uVLH7+e9Ync331ZmcJ0G2c5nCxqv
OOvjV2M8UnJ3/veLVsHdjLIxRZUpwx8aOYjkUGl/piJ5wr1WMVQD/30dg7sMaR5LVWyO1nH8Vt43
P6R7/dq6jEI8WV6aA72STUfUKd6pwr+zyHZ1k1QrarpUhjogSiRPVvHLqp/q1HLK5ntUiKLxrik2
1QxfR8nlNb/fmBokyFpMGTpzLfhuaKodpLL1xsly1jb310z2zn+v3XcROO3/2eM2UylzY5zTqAul
EEx7LJWBMLODWmB+ZHMRQFSH5y2KFsjtpVaDSo7OC27lCFEf9EhDg+YJYOHN70mUZ++uDoVBhlqE
4Auu6vcfDupUKQJUl6LEOvmKxygE23ANDCcJ5TD2iCDj+CjRiEC4tccFq4yujZlWSOy1H0PLZHuO
Sgtt7dwfL8zOQQAZnAiDrLWngJf0L2ODSAVp7wRu4z73QYkhGWlfA7uslX8k+aWoOydLBd9w/26B
CCIbeAZ8mH3jjZP2OmrJVoPrq1S07sB6INCVl8rYIXGa3hj6mHWCTGv3XYtBzH8muYuGQGR5nQog
wGTo9UDaCbRkID7tfR1cqLig/zPi9fVDvpn78HSBlDyYGoAAL74WzcNAfp4/BYId1LjiS02WLop1
nIJqbX9Oa32U8u7KTqawG21ByN93iH9L4WETkbVo+lzjYkmWW3l8biLMwFuH88sR2eDCvhElRaGW
AKCk9a3V5Y5Z1+4kSppEPsCPvVfZrFKNIhVgGvKvctcPkZe6bFQmuxNR14iWxMUplDC7qZtwk8Vy
dADHtQ+JqmNLc8FREi6K/R2bs5QapMiTDK1CNrnFQpRqOj0k9Bgf4PBTVAcT+R37+cZallamVjS4
XgZj8kZc0s3SxI6RxgErHAkOrWgLuTAxY4ZQyvrZPiYJXuKnPLpKdEFZm32Fj1num3NzYYH2HTj9
GMpPVRJHkh0rF7YI954rm8jDjzC3pZH1ECVBMjhVj9lYH9Kie0omy62odMjW9dkEZniUqt9RLmJF
EKyOb5ytg50XVTui+9IclfFXK+q0st05s3s86QJZ6WRnI7o7limPWE/urErrTONceFMfvyyddZ1P
9DMZ/WZDea1PgCaavFXxMmEDdqVfBonsQNU3voSor4PJvvv6Iqq88wFK4Pc6dysOfWfQOF0ROsrU
UdZ7aX3SK78cBO4o8Hhe7jzFDGsZmxhBluCHue6o1XUqifq4orVwESMi0qBJ68REkYFt8dVwGMPi
a4tj7Ciu7sqhmTnNV/1X2n7mPKPmhUEQBXjv13LjNniQee16IHlRtm/vGy25URfDy5ZPlddYbe3/
7HCPlLYEXwG4fcBOeEOYJnJo3RqPGEhqoIcJr/naieZLd3eUYAQT8zsGuvFcVBy61uq1ngwh0Hc2
BKToRA5gKC2/QOlas/yk65pEsJf7cR8jAJqNd7OBmYD3kdgylRa0yKi6GE/lHysAnaCPdlz8qiQl
fl2+dnM+HPWNOf46i9tOqUc1O5EY2k0jUPTUU8YHqziq2uh0UOyRu2/97J4/drvnYWOVc1W9SZQG
rJnoBoI3RhtBfTqrsZOa9Hjezm6g3NjhPqAkF0ZURSj1mel4UFT6pVgLwbETLYW7zCKjzK1BG1Hr
y37Ymjt3f0rl/vwqdl+2ZOOHnA18niZfwTWFjqPudKubuPqFFDt6h6PdfxkeMxCU1b3IE3dXtrHK
3aGGsmZpXCADWe56j+ndjhdqCRCDP9/1vuJCNQ/zAYdepMW5+802ZrkUm8ZkSAlBd2CAYkiM+rJo
7EBggG9wdhG6Aa/V2Yokjmw+AwMm+F7se3w4VCp78GGeB20Awp3hfDHySGcd4gDDZGgGuPV1h8o8
/dqDzhGkji/oU92KS6i7X0wDMaYJzRwdQqbv7dLGomRqF+iHas/GekvI8ygSGNzdPIy+QtAIxHzo
0743kc9gBMlnxPrIomixX9jqJ4ACZGOACw1EMiMjRp8b+rmIP1YBbh1B8NkPsRsT3Dalht6ZfY8U
njbH+bD4w112sF2tCa0X1e2FXRrRlnGnVx3yVSlt5tBIpOwEJRTRC2j/u799FO6kApo5FjZl1bXa
p/21NIeRGgh8ml2uH3x6s2ncsUxoXKQalHdP0EBzJvWqX7425Fj2tjcUTza4yrPLIQmW+DOv1Dez
fPmz11tVoU1sHSOQZjd1dt0PqMfXwoK/4CPxBdB6LMxpsQENHsrgL6Sf3Op+frkuDsNz/C8TmvtV
qM3auDAR92naDwgVpylxNVCtQuEkgg7I9BI9aN9UV9z43b9INha55CJVhoxWrZFhrrtIfFt1WeG8
D+Ojfjf/GS6z1enFZPOireVCBhmlPpF6AOXlu+iKuBAeBPVDdygvTZTMS0woCxNFwXkwuBgij00G
ENcMoVzAxFzoq/gTpuf60J6dpAD5HuZQ/EQXkqLud40228sFlr6sI1NhEKT4C9TlzNox2BSMV4XS
j+EyQaHv4nOgIGLYkAEFOxzAotxaV6kmRStR6Tjm8uzQDqO41SKVN2lOp0Zwse2+Cze2uPVBFaCn
vdyiM9vOdRVCqHB+7okW9Q7UvRIzxFDM/GIWlfJspoUkQibt+tEmmeOi3JCmSbPo6FHIa3EhIY7O
kYj2bP+AbGxwUY42w9y2OgaZew8nEtgEqCCOTnGxvCjucklC+JMA9LTrq28W+WwkXnIjoSzLGkjt
LOp1bT0lIk2x/UizMcK9nOzGbqjJKmTJpLaHVbVyz5Z66coc8CZMavUP2uWpTwysmXb2T3sZo/uU
Jpe2Vf4idiR6V70Wgj9cJhtH4q7ExJxnrYhsJLQ9CsW0G9Qf0WotXwDw9qOoUDGttvSHLtHI/yPt
y5ojxZmufxER7MstUFBUeS/bbfcN0XZ3i30XAn79d/DzveNqmSnFzMREzI2jnZaUmUpSec55p1Xl
+NKI4U8XhaF0PxZ26ycOXtbTQervk3Yafo+ZkwHhlpjJY22WzuDK4EUgXjpL053J5sQAAF5LBr9L
MgNzLVZKTwOd2OgVZrrcDBYDqrBt0+veLGZQc5LByDDm4zTUHxZSfrfiSruZsyymrqRQ81DlePdx
iVVIlaA02XSGs33hXXxi89jlrRQt46nXQhnDmDEV9czXKP2y+Z/OwKu1lF0/VK2K9ltbpC405+36
KkVbgmm7yyWDwM5HGXbWFkhZq88zACNQnsp9RRr2BT7ExiXdy7P9eNnU5r59LunD/89M9YOqSUaH
No4jBUxKXGPZKamgh7Od3c+McPdYbqsKlC2Qf9Y2c+p44y1Y73fGTrouRyACQGUJEihPNG6zvTT4
xCpnrwOu+WfBrdLZGNJxbdNn0x41SpiPbiJK7CIjXGJvYqgizHjzO/QD9dL2CcRxTvf8b87ocyFc
zCupanYJwYeyRdugRpCmbeParaBO3Xa6TytcBLVFng22ivaJM9+MCbBEzbtTB+04+P9iNQ6+7dCj
caAmy9lxSI7pBsBvIor7FnrULUobSwQA3FzMmRHuNhqWEUMOGYZ8aP2zupW1hzo+1KmggbH+ki/p
4NMIT4vPclrPcQm3jlPrJm+GVxAmXklF9mqhHJQMZCFmRqllCQ5q8zY/M8tdSX1OM1Ve4A6m/Dr3
gQ3ascsnJDLAVdepDqc2ZLw92bZ63abNqauEfC7rKV/aO66eborRgVz3kh2SCLhqALpQaNInyXJN
f51DYdH05BxQ2T+xvegNezNkz/aPy0aq3JaO1CMvdOoS0D6YOtPvnafLeygysv78LK/WtNXauldx
Vcy3rP9O9NLX7FZw6YkckEs++ly1ttStg/vgvaAyA5szhJml2o+z39S23hp1ecnbOLq8tO0uwNkG
cvlIlZNRUUvAniYwS6uYNbf9AizZa6M89pz9ZWsiZ+TSBYtHp6Orkh6lljcCRJmJWEC3a7yz9XDJ
oreJvgzDnB0w0RUqPv2V+Lln3Sd7CPlFuS96CV+354Lr88CRCgp9qlPbdJ8OFXWXrPpFSrMKrX4I
gCwIZCUW5CmBL/IIkljRY8eUkHG1OeiUwdWUg545gqSxhUPFSOVfeZ1HkVjO3DmDDGeUlKuC7jv1
VPUvtZz5MjSgFXyUF9BhxEQDS2dBGIg2lMslFel0q5ljtk+lKzPP3KEB3/hkevUMIFcuuIxF3sJj
SUiaFHmTIOvP9/Xz2txdvUV6Mu5XBR9J/GksCAD+M1UeJnCxVXhn0EPMkgaaTw7QWwP5ow7WBIzS
C3lePrB9lxyUSytEWwpHlqYVwmmG2d0UgUQn3Ume5WmhdF8/2kewo72KIObbNwKY61b+OgwYcdca
ldO2mmw8zWbz3ZD6jg5uRs1wC5p6aRou47/KK5/muEtuqXWIy09I0Gp+0noM2uiCqPsbR/m0wLml
VKmMjTq6l9pJgqYAHmbJLvd0nxXetFvRfiIYsdAid7NNy0BZ1yKR4R24C7ooWREyke5b5a65qQFW
EVncziyfS+RuOWUakomuBst8XzkHfbmJRRzUW8ROyCufNjhvzBdDbbsag0P67EEcdwZxWRMsGEyI
SBjvBwNCzbWfnjoPylnQ6xG1xNZf/zUYPs1zl11nOlpHCcSluvi6MXd1dVW17zMVTXaIzHDXnD3M
k5KbyNGWc0jUNWPaXmbUbq+JXvY2YWqqY2FPDcj2gOXjz9JEbZdUr2QU+hRyZFDLNEN8zWqAUxG8
l0qTm1PP1CG53XliDqntZX7a5hxGNoe66B18LtUEjRR7n2A2pwJa1BYCRbfSJjR5YcpAfoSkzZ+r
TFW9d4waq0yiFYUO2eEncOtds4D5Kzl1cj28Xi5UtpZ2bpA7QZr3xdC3KMuJKR2LyrMBC1XpMdf/
sWQ0Juk0WQebqgGaQrBw/rmyWGk0uCRzomYMY2kvVc8QAxbc5tu792ljXexZ+Uq7pWjyHuRR6ey3
0zdI0F/erM1Udb4I7njsClyEJgOQatUnb8P8qdd96bmMKqi7sNhbMlcRmdwaOzo3yR0QCuUGBGa4
1rJopeHKwxUjZmJo9R8L7HIHxNWT6NrrNVi5wMxrzq6dhXUmu6YoL23WW2fL4cvIvNVLY0rxBQX2
sqjy0/s0lN+XnbrvjyIes21vAFpg1XgHtIPbucxS+nZIwRbeEEN1HY0FrQr+2ssusR0/n0a4XbPj
vhykAjzaSqkG1rIcF4Pdl6QNLKv7Fy+lIBHRLcg/mkDocBkwmyqprGWsx7EibQDgOHv+F2s5M8CF
qJNlDjMU3Ym6/Eqjo9/IkZaCBLrcX7azeTBndrgwrTGDQs0KD0Ssfdfr66rwL//+7TA9M8CF6Ryr
TaGrxIiG9+Lxg6D7lmVuvJ8DGulH+k3k1ZtOcGaP87RKpmVjlchtM/2R14FiRTlEJ1IiAi9vvcmC
IMRayVYg8c2Dl3Mmp4OdxE40BmBU1/ZoR0KHLxQz5qwnzZcP54Y4V5PNLnUUgmuocpawX9xOtXZC
cSAAugRmOIcDMk8zWga5B1CCD9VpUKtpuqOsiX2lm9QhxGgICAhVe+hKL4ZO/LfSSRfiDwS6b56U
0jwYHWk0dkkmxQ/VWCiVa9isJN4wSn0f4CVhcLyBdt1jZevxqbZzDKCOTXPM1Ma+7zpcfTtDruvG
G5q6ihxma9SLx0zBRwSV2OAnylT/Vis5Dg2JYGLJiE3sRuJU+mPNMgKO7MKWd7bWG8HS2eRXOdVN
te/yIdnHSnoLibPONXNQGrv6kLe3Ttsqxk7rnR6sJNmYgmVFU8qfZiGfms7+SZalnlwrNct3XKTL
5C4p0SKVmHPj59Seokyv1TiYiWlE3bJqDk2TZR5tZis+iNyKXVOakL5NbJX8qplW4LMLqVF3y3Qo
UU20quL49VQbrZcyQ+38ZBmn42irZeEp81hdqUmd2H4zFVMEFkYpvW76HsMreIN7YmOBr36bdhU0
6QbJtkPNSBItZJI8vqUTtBwfpB7TlUFDahI1htxAyE1Lyj3QHfodm0Ec64Lcwr7OoDp1BOFGG1V9
rEbYRLkOqlyf8GeqchPP3mjFKPvpREo3z0q8MkL9SMrwIc7AgGZY+U4GENWvR7O/yaepbH2IMbEn
1kzmU5JAHGVHy6zvPbqshBsuM6k+/ax0aQaXj6UyvOMoun2K42Tcx1apmD7UuhMFDiDPN7NdtHe5
3Zt7AEZk2+1R2mKcWKsBYhoKrXKLopxSr7GYXgdLlc3LvpdT2euqWjb9UlGWo2Rq7X0c15B07KCn
fj8SuZS8OU2VYzsXlnlX2xADCdQm0ZrraTENHanWaH9P/SJdORMppr0BESk5SmJNOzVDrVwbpVp8
LxaroqdyUYf3PteMNwVX20/JIGMEJZApd5tlrh9ptqhzMDKGKSS9qeTajbNERZ+Nzb07tcty00OV
fHE1qDG3x0a1KXMBKzUsP7WqtjwVej4Yft2wudrZQDrd9RaVMMUfd0rvlTpRwfEcN+WhtqZad6fR
mYNYwd+wa2sjhTeStrnJRkt3jlUz4ImpMhvWe5piFOGU106MTl+je03R6M9Kp5mO12fV9MwUWtbu
1CTLs9HleGrBPFjhsiSvTsnSd06ozI151FJ1+FG2pp77cgnSMMDLjJuEzvZ+Xjn03VqWp+tGriQ5
UGlTR3EGRKJbZ4bxA7Tv1fw6FDS30MfR8BSRGFVziNUCxcc4GXDFPvmux6Txjamkp5iw6sGgTXE3
F8WkuJTQrNipg4I+W6lOYY+52x+kIHhZJY3yZhImHcwy0V6g/Wr2vsHk6VSXiuaX3dIRX6FtctdN
vfSaxG1TuRZg/5CiqlTLNxDvVbwEsS77E3BXIF4r3X51UCvVLfCflxAMTYZpOtioJ1q/iDV5X5tN
RwMGHvrR11o2dn7Wx0yLZNY5nWsXtYk3XjrOk1eOKhgXrUaWR8SSY6QugIWF/DIYRWt5NJdbXwaW
onS72KB1KMml6Y9zrJ/auNODmLQJQlUxQjOt5PuqN5jXJx3bOZTExzqv7B7K9l16M2XtiofDtEVK
DOTgdpGS0GES3dXapIAu0+xtf7K7tt9lxdjG3mSC/Tro5pbtlUWXH5TObkqv1eNEBKPbushAtA0W
O1kBAxs/IddlFCCzWsLDs/LK6vpYMDx798Iifb3g+fsSsojAZRsm5Fr5LuIEHgfMmKV0P0HbuIF+
wtrDsH9lfuLTgF7FrrmfRxcqhr4tGCfYnGAAFz8S+QpfBp/en988mjaZWdnjdff/pjZVMHxogI7Y
0FUufbZvnkaRrutWvXNuk6t3ymTKJQNklfD63iXJt5ZGUwVu29EUVNdbxwe185XSC91lUMT8uTi5
quK+zTAxVQ2gEwf2u0l9yRRs4VY5em6Eq0J0e4Lj6RleVqRbJY2cWVC3b85cnxvg6l07Yx28s4Gs
2mFFKy3HZr8SZ817UTNys/A9t8Q5wxSTii4mIPX2dXyf7pd9Gg6HNLJCFW202KsFvFabfnB2PJwf
jDQpulix8MSrdHubsAMQRZgymI612f2bmv58adyH1jQVXeEMOCUMdgdy7ipAcPbQnoeegi+787H8
dvkjQuAVPDLPZLVmjBpEflT6NIOXrxXAX9aj4FPG2Xp4OB4rYotmWQ6vWzp3UkY/Q3ots8ElbIjS
rg8uL0cQSTxVCZOReWcltaNJe46TDDo7LxMRObpoz7jesda3RFJjnFFxNXuLj8z/1L1B2RfKrfNV
cyiujcfLqxIZXH9+1vBxtFHNTTtZ5/2f5uK1nAVfXAIH55mLAVwz1MIs8AZlKB50zh6rJLvKs5qA
g1IoSr59RKsaMqAgoFHgnhLaGnDZssbuSfslkJ+dIL0f3/A1ARIuxSvfUz9+EKW+LwljFQ4Ggh66
IBDpRn7lEkahdco4EGQ99T69sQ+Jp+3ju/ixSbzsB+IKnC8CP+TdnjfIpYw5qTHxbWnkkIOskIKO
CkUJeDe8RtZdZoSX3WPNCecxxhvjckZrxnlBk6w42Mt94XzvSLYvsnu9ekmLl1rbWZKo3OD98X8G
wc8CbSrQefJHaIPHcxiL3NrT7FsxHpdcdCHyDskb4N5/LDUubbvIi0Oj/sry26y6sYDzEgUy74m8
FS6OKZR/FjbRJBoGtPMtT20mVzfuLx/Ol2uRt8IFb5Mog0mszIpG3brvWVLgOQtf/a4s9yerI/IN
VeOjMYz9i036MpBkw9ld/hNEx7Xuw1n6ICombKG4BmW1Nq4fqEPxNaUyUWBve+GnU6xnemalqTSZ
MBkyZivLl7bXo2GHR3rh3LVoMVwopwVYQ4hVqpFhvCf5dS6STRL9fi5ypQnqHQ3U2g4GILY9ecen
9H87DS5aZ6uKWZ5D5qds3zTwaYFEQXDeX4plzuX42aesHhbDwdxdVL2s7LCg+b0vPfux2VFfClEs
CzuDgkjiFeRqs3UU9KmKA2Xf1TyUstPoeJe37QvZBL8oLiewapn1Cp+X+5G68+wO6JhBk9DwVby7
l7txD8j6AVMujavdq6/6SQ2mG3lwRQyAf3OV/OXmvGz5aDe602HIeL8yXRvBeFqOeWheLZ7mab/m
byIEu9Aelz4MMCeko9KlAMnp4UpYosUeyDWsa+abATCjzF1EYCih/3AJo8v1sbas1kADtonwPHef
+TUe6LIf6FgF3S+6FzHZbSdJzBXALXUMnPJzG61a2plsTCQqroaoOuWhjg+75PjPW74fXnRmiFta
K4+9kkhlcYBwp1diKku19qMp8NXNHHJmhEuFfUFBa9PI+FhVes3XDLMJ+276p9Ot/FK4TFiwErpK
zaBEPXqRrKJ7e2aH3kkE1cWXN37eDpcRrXykYIaAwmk7u90V9Lj9DBJv5Ek+mSdypYWL1z6uRNrl
sXwTETh9eQ/njXPZcjDsStUWfY4ysPMfZFB492Ebdt/ALCqftDAGG2BxWPUCXFXwvbwu60tV9XmI
vBCGluUdmTMrjdoO+LZeRaNz12EsNp6f43ry8exyOcGJYsDhCuNUaXS9TvIlsufUN8CXrI3Dm70K
ySco42hEy8Qd1Wnf4tntsunNq/tsqVxqhZokMSoglw8jMBpzeQBPnDubD6bRuU6xX+L3shYsdvPC
OLPIlV4G6CTRXmdylCl+Bp7W5doWEhpvFpFnNrjMucTlTOViKTHYznb9TROZ6Ek4xLU+yIgYRiKb
6+yXaIBVZJVLMOlkZY2e55DJ6q/kNpLoQeoGADWeLh+ZaAO5FGOlmAdHVEIB20D/cZSj1MivJjn9
h1+GXPg5XI5RVZaaUldnUd7mrup4ZcP8WH7QRcIfouVwOcawFWoDnyJFk/RdBtJBnfAtqIm6KyIr
XDKB7K892lpXHKRh9rS2wHj7j8V+vnwy65b8fd6AdMSfdTDkS+IJT2yo76rZLSo8z0HykKBvFFYi
pQGRKS5j4DWCDGSB5vpU30v9SzedHOlFtZ5k8+flNW1XIX/FEjjy/1yUpmQTybKBQOWa7vDgtrcr
T39cVbBid/DYm6IJquTtGuTMIpchMIFST2aKEcD69+j3N6u+gR0NBK98mClTobil3WmPglWK9pPL
GGNKKd4j+uIwBFn0IU6O/jaEHvdx0PtAUHmDl+zoXgoEdtffe8llVr89+3SaszFOGluXUW/ZIbpW
LIQIe6j/lDW0RKpdfguJ+fSbwOjl+w18u38azWIwZFBQ0cHovBvvigAzpJ1H7mlYh9Zu2GmeHYy/
8LCFcZ9cYPxyIIId50/b0iRPego+2WjG2cZXi3Oy6/3l9YlM8BlFTwqANef04HT3MYGyVBuUSy7y
0tULL50cl1FA9kHTWCeY1HMZyGkKv6898kQDBfIbIFGRIBYrMrmeywWTH2XEmbMsY0eoURmoiCIt
AOkOhn93aaiERljd6EEZZPfFdRZ2Ih/dNqvjeWLlgMb//jyytnAMPAivlEJe/oM8zM+QtPS7ffOb
+jKQ5CrmnWXIuPybQ/w0yiWBNpHooDB0tobkgVSlO0q7yXn+bza4oKeSPoLCD58emfZOpyiZQHrK
RLM62974uZD152eHlpGkyhVk0Kizb3VlXwJb3Is8fjugP22sJ3hmI8m1uKFVCglQ7UHTPcl5KMzr
vPyxApln+/Xyrm2nyk9jXAQrTb+wJpPrSIEKeJMZrj2NmIu9k9i9QyzvsrHt/PhpjItlkHNZmKgD
GyLmmTGcgDKYCOpRkQUujnO1TlJHm6VIIznIkJasPCmFoQoekv7mUvtrIV8aM5JJwHteF5BhgVKP
j2v0VfoRA9gZMr/AS9lMMCAgSBgCt+B7M05daamN/w4yWTS3VaxnwDFSCBNh8kYihefExJuMTND2
FKQLi0sXxhjPdd/iOxvYZE8iTVjKgz/qmdfQMbzsHX/zjfi5q1yWMAeqJDkBCCNFr91wQUVaPy/+
ykyT+OpPNOB7x7U/ZLT/xVj//yrkT+Nc+siSUivLCQtdtc/JEffNzfwqPfUg75KPHXP1B8FqBamE
nzAuq9TuK0ySHeLv0h4toYdVbm2lx8e0/YR7e5VWEKGivsyz8qvkcoteskbNOnxuQHMtMvbDcXDX
XiJm14Qz/V8QLrwtLrUYc5tKFkMzsXsfX0BILe/6dfp9Nzfucg+Vtw+hMrBF7i9vrGhfuSQTZ6TK
VVVLDtS5w9hI04SO/N+yjMVlGQzMGFC2QviXI+6yoXSJE1xexBf4H7d5/OCxlLSyWepDEsmhHX7A
/64g0fwhBiYGDAi2jEcF6UNXF8aIk5KWxJPG32XPxHLQgtTMD50sGRCh+qzhcZI6LqmfGhGCW7hn
XP7IK7UypxFYIFBP+2uLiYClcQmtEF2to4gQWnQH8K1OS0GrJTfwfeic2I79WMso6EaBduSKPLII
z1yaaz0KvEJ0UOvPz0qDubI61i3g31W/M2+iuHoqHxoOrvWUp259tYJ0pEiEPxKUCDyVfWrXRqNT
qJuNBfF07VjTB2UYQmN8zKadYIEiW1zOSPK5SfMKIo1z45n39Y8F3EY/V0IekCaXvn3KbtDAw6dq
mPoiNLvINJc3polUamNUxUGZBw8ySA9lF7/a8psitW7cAT5zeamicOBySN+PpRozc47m+VZKH3MR
Amn9918/L/66z/i2pz6k+ZLnthTpYRfhkX6nhXrwLzibPhIVaC9NzJI5K6v2ny4pO6CAjrMM3KGV
uz6MQ286C/IwedNBF+MxaHHkvim4OzeP6swmd1dXetwOyViB7Mtq2p0+yIabkW+VDFZtTLwe6rH0
Lx/Wdt/kzCIXeElixdmgF2Ah+IXr+tYB3bzt2wBQfjehe9mFUIcUWNwM9TOL3E0N56gmVk7Dx2e9
5vehg5pLdlNvRe6XfkK84rp9E9F5bHrlmVUu/qSskKxsxFtEnU3PDqS1azt+u7wy0cK4OKM6XXKL
VKCmKJMQVJsHRabgndMEd/T2c8fZUrgA0ztJYaYSJ/ikL1S3vbGCJkcTSPnWBKusbXXUQjXoDtov
xfDJSTjbdnmZX9qHi2IreiFXadTVbvowRda+uAW+cZ9eMR9pdG9WbnIQfWdvX4HrmDymchQgOtU/
oxEIbVnuGIhs5sPkQ48xnN7kCK22abe+7BSSyEvXzuSXLHNmj4t+1pU5Kxxz7Xj1PyCLfKSB+aK6
mH4U5ufNhHZmigt6ycb4eybNVaQiodHQjmjQR2I6xM1zOzOz/vzsipWBxWj6HN+oZtX86vX+UZJY
xJZB5J6inePi28ybDuPluMod+2kcXxIt9ZRlX6SHBs3RxT4yXH+OlzqiIxOtj4twdEY1Fufra2P3
02T3TLq1jG+XI3w7W57tIRfisaaOEECShogd6A46Evtpjbw07H010HJXfxOx3q+b9dUN4fKKbhqy
yVfLfdrGY61agCHIubeoMJH6rIaSp3ESLG0NoEuWuFa9mmr6/CHoMARx2AR1mHo6BIhXCkYiJglY
w+eSNS6c54omCrMsADjv5UO3CvrsquNwmLw2qoMiFOVM0TZy0Wy2dtrEyQxEjBTY5g3LbpTkRRlF
ri9aFRfJbcXyKV9QOZvXqYKvbR36JtXRaLxxdh0U62kgyovbTv/pH1xQp21q09HGXaCYD2oBztvx
CRhV77JvbFYlEOP6PyfkInoupQSY4T6LGvO9KK+7+lumPapV1OvfLxsSHRMXwqSxiWPERnpYiO3m
tl+m7xOe9SQ1uGznb+L4c0VcHMt5BRTNOFagGwTOhbjgGN/raHKt1EHFgYh1m0Ur4+7sCnpicWNh
pkq/Tp/Z7/7HCkxYeyIdKsvn5scaZpUnwkN+oU77qGE/T46vlW2aN8soayxqXuxrcjNdGcf4jr3W
L861AkWL6ZodRZ9y69Z9jWwbI6y6ZjtIWfj52TUzpH2bl1BNiuzJJeRadq5UooMBMHGddq/+Uxbw
/y3w0xq3r0UiD05faQpgv5WrSmE2/BxFXB9/4y1/GeGbol1FJgt4M3BIhOskFzgxwIpBonXiXYrU
a+FE1fpHX9hCviFa1kumpqyjKPCc2/Gq+tnjDcX2W0CYwuSmf0SxjKbWcqr381H0Tfw3hdbnYrnM
zGI8row9nqCnW/mw3gRJYP6sfqt4uJF8Ya9wu1j4tMYlZhBzFEk1wRrBwNxVE0x78zF7BvMvcBKi
XLn5CQDxo//vmTxuu29SCvxjWhxGZ/KHHtRg4D+4nFhEJrh0nBfOTKHwBCCtHTnJN0k9Xf79253k
szVwqThtS2PpKB6AndMHuKl1yS8FZZXsjYfkYZXrsO4U0PqnbnKv/bxsXLQ4LjtbjRaXU0HqaG4w
6GRg9E4Sub7IBJc8cgLKzzLThijp9p30qIqUBLfT8KcLcOkCcEsJjS2SR2beuxXgOOXVbL+Zi395
pwRm+Koto0XrOAVeBVv5ulnJKKo7ZwJQWvS6K7LD1WzWkrfKQhA9elfuZCXzAUb1eqbeKJ0IYiQ4
Gb7JWbaqAawuHK8frpxidvv57V/sma5YOJyVU4FPeqzXAHFED/9gT3iFzI0aIxSpAt5fXR73ZaGL
MAmbldOZPS7PJWml1bnC6mjAG0gx1D5eg3ylFwn6bR7RmRkuwU1LhX6qDgUaR30fnZCOr231amjB
5c3b7tmemVmP7+zW7WdlSqqYQgrmNn8erox97Tm74oh3JSNcyaIgJSj4FhItjEt1ljVJSt/rJCql
b0mseoP8OC2HpTcExed2u+NsaesfcrY0zC7gQ8GkBHM25r0OaMw6eoJQUu/wbnY1WO4SUl/DFAqG
qa1XqPIKtla0UC7tzVOWN2QccEU9ly0UGcvDuM+95Cb7TaDhDWyO4yeRJOwKbAbc2bK5VFhCepfM
VDUiKQHI/pWx35fXJVoWlwo71R6LxCzSaLAje7HDBTsnlZrrjKLPB8FK+Gzo2F1WJTHUMWaz8Qw7
GMZU4COCWOafebragnIWSO6iuv6p6nfqcrOIoLbbddHnefAJUGt7Z2oY3FD+robmwdhPx24/ADKI
BtS/fbU9M8fljbqDqioQYxifPMTX61S9tAMOPcyjGe/wki+aoRbtIJc/qlm257jGCDWkSV0NjRqz
e0nT4LLLiYxwKUM3Fo1mVpfgunrIiE/AzWD+U+XDjw+Cs31b3f4sW0DjLo9laxyjWEtvKyV20W3+
lS5MALFco+9LiX5mhksKEr6GHcbAcKVnkAUqv5f6TWqOOzV/yyxQkOj/MQnZXDbAXJNsDK1URYOv
BO1N78pP1a20i4P2ak197Un95ggfukWBy6UIIwfZRUsgPVIppptNgD+K5k0EHsF/nzrQp5gYBa5z
JVVxTq26G1l42enWk7hwUvzQemLMQ5clGmbGtR50kIk7TN+k4QbqmK6t/bhsa2s54AQC3aAN9XIQ
Ef3pfABVUlJlLdS3O/3USzomtiZvbr9dtrK1onMrXBiNECFMWmPIo3KJUvvYuqCT0H21FDRjNjPe
uR0ulKoc2gRsXqaoiLI7QLR2a7+CpC4QWvgU1F4vr2rrPjq3tq76LHB7AmXK3sazQl3muIVW9cui
bG9NEFJgYlnArrnl2efGuHCCYmS6aDVa7mkPmbeU3NI2219ezxocvN+dm+CCx+wAb6tbWh1YH8jZ
u5kZO9AzoJWV9hHI6/ZGLDC4OZZyZpFXp+zyDozic06g04F1PUm9S9+pb0bYSQM4FJaGJiCPOcQ1
oIw1vl9e7mYFem6d+xaB1oxjFGRAcr+fQLvRh92b/dO+sq7HVbY6IpBCfBSYFIQbL1zZpenkzG2D
4UsIO5NjE2S+86BHo4deayDhCaXxNIEYgcBxeN1KOY2NTKrH5FBP/U3Glh9MMkQzeIJI4KW+NKLE
o2ZA7SWxwbJklNKpKBg4Z9pGvWVN0buSbUDPrEoxKpAZD22iQl8STPKgCJfyq0FpiF/GieoVo/kE
4gRRObfZVLQVS7N0G2rTBk9h0BqEsUEzSQQp7aD7uSrttE/g2PX6q/7nvDdx2kKba7nzNZo+bXLl
kEWnxqa1RaCxuUpQttdJ4OzUx+WwyvJad47AtbY969Pc6gZnyWgAJZMmLTU5OKp0TXNy12WdO9DS
E3jwtjt92uFSeQ7eBKW30RauO3c+DFc6RgyGo3kFYIZyUHYrulDUYhEtjcvqyyJlbFwQNKT6aYyg
3s28UojvXfPnpePiknk513NDIM586GdvgOD6+tEGL/Gz23UWcILw1cD8jyh9JSL9xO3w+dxTLrdP
lFitxcBb39a/k/m9LoLKuO+E2VZ0dFx+r2vDzuNBAQkXOLLAY5/vEn/4Zixu+zIHgPm681uX7S77
i2BpfIbXGMuNxsZ4nmn6cj15zfhE2V1n//5vZrhUPpodKdQZA/yyfdMiy+jO7xkyEUbTRZcNbU5t
nqUSPoMbkp2UKYA7h+FlCfJ9dlsdE2AEBk+s0Sg4Lz5zt6xtHMuuyCEl8U/Jsg+DKRIb2OzOni+H
SxvdIGUSkTABot+/KMEIXalnEHj4+bUcVQUeU50DPSUuWF0FfrFdEf7l8gaXRpJ4GKrZxq0UL/e2
/B3iEe5YgqtYfQI5m+hTZD39C7FtcAkkkcEsqA0ZXkMAUFZ6062V37kEYrXFSxPZ06wOqtWJW+oe
tV4v+4sgdxlcWiG1OmSsRydh7CNFj+Z+X+SC21dkgsseKmk6c0zSLDLqe/Bp1/MYDMT0L69j0xdV
cGeDXgZocp4/1Bgp2DQSfCcY03GeO1fOBKRGm09W9pkFzhOHBOqNoPMrI3Y/frznl6EZ72nQfvBd
OT/R87y8pM3UdGaQc0EmaSlOpl4VS1Tw2I32s1nbLrgiH5yc7i7bEm0f54G5qQ9Ft9AyUpVb2QqT
6u2//X7OzcxEzZNJYpjvZkddv+mKf5X2zjaLc7K8R41GoLwM+mrJTTwFBA0gTozaIA0SgSds7pWp
QlhDdywZRCp/VjJLvFS6NcCTJXvamZYaGEsqOI7Noz8zwW2XRCuaV70i7TXSeCUJND1ECPmS6Pbb
zHJndrhdMxZlJnpaFIc6P5V4L6zyfW2EinnUa0F3R7Rp3N1eSclgg2eliroXNe28dhSRsG9vmbHy
YVsyegVceKrg5696Z1Qitb6ZrNtSOdYZaFZF71DbO/ZphgvKRE/lIQE4+mAUr0r5/0j7sua4caXZ
X8QILgCXV27dbHVrsyRbfmHIG/edBJdf/yV977FomNM4xzMPEzPhCFcDrCoAVVmZss0IuFaMY9Yc
jdK/HjPrX/XHqQCW1P+siPOzTsm6MSVA2ofdWVseR/axSEU5Zv3A12xwjjaCdcmkDOrlEincKpcO
Vpk/WmXpqUrhqhTcSFP7N6gyc7MuzukylL20ickYZoFMZEoDPfTL7uX63u2/3E1Vh3QJmN2JxblD
GVoo96/1ouIHRFp+3peXI7tZIbEI2sRObcy9/lWHARpcv6xy3mHkxlxFIYS6ZAOErEVhHiE79en6
0nbdYmODc4sBOsK0SXBjDeNjM1xMehf2As/br1NtbHBuEQ0tAYogjoIOoLy1VJ48r+PQUO8Bf4II
H7GG/h8+uDHG+cOst4CySKDcVLOPEjmlGIogqa0PJ7DQtlAm7AX5e92ga/a4VMQyqNtNKj5SyBbb
GB6K9NKSwqGjoHS5fxX/tTBwteKHbJ68OI16ucrQAciU2S1p4vZG8bCMyvda159HkjjRkHvtqiuS
Q1VST3PBBWI3uDf2uUeHFVe6ZiRdiAHUQx7fDHLndmy0q+4mtd5K7cN1v9wvV23Mqb8vtxumvtTB
K40h5QQDarWfeQAxryhfW3G6O/JFdCX7KXPw55eEaiHRlLVAzHmOqTJTTtsBs0jHEpxFmbcKiyg2
8PZn61Z5nI6WsxyqoPONA5TrnPFGfsx+fEiB8ckdEZHAfli+/xbOq6ComidKXltBaUBZDjjxTmpc
s/6bGUus9D9L5oFTWtaHM0mr5BSDAVu70epDr/vD/yyVtPZ8tmY416GRNM59CVmY7GV9iS9HyRl8
ejBBvZNB00dUjBJsHj85iknOUtZHTGPJKQA31bMevVnjk8A/98Phfeu4glfXjwCSqmS9VHnqj7Vq
kjX20Lud25w7t74Z/XVYIp2c9CL5ksD6ftJ5N86dR8sIpivQggPHulx664HQLzS70anglvUPMfhu
hjuAaKoNRaeYchB+XoFmy03sQiTsoQhWyo7YMwLRALpoXeufb3KcFKZKvFTQ7G6gM1cfc3qRym8N
Fcks71dIN37PnUgLKecmr/UEZCSjR5zyzipsHU2NBVN0xoE6qdfgvt/bQr6V/QqEuYoWqaASVXUu
i8uFFkFdAMfFcqeejA/La3xuz+hIHgFwYZE9fwq/YqrHmY+mqJS5Jsw/09u7ZS4I9TSZ5RpqBagK
Mxc6CJAOi37i4is/8kUfcvdiu1kml73zFpfNsAaULwNZpaVCYR4Ee9Nsh11QqarIT9effm1pXCxO
8WIxWf2ZLTObzTfM+MyKzMnix0Z5bKDfAG5406Gq6L67S7hlbpbJxSGunnE4FmgbreQdYCM+oebh
637md4Kqx/oXXVshF4lzrKdsQUchgHJCY2Cu5vV6OhP9/VzgWeUc6lEjQc5DsrysPIdj7F638A/J
5N3/uJgrTXDj5KmFNxs65OuB3n0HcvVnM6j02uf6WUSHtp9M3g1y53lRmYmRqij2NXIJKYTYMUfw
nEyWSxXJ+5eL485ri4FLXJXUHjjuNECufE0epgWtvfWykN4oYHYRMpv8w6Pk1/r4wzvTiljXF4kF
1rE+l0/JTeNIXjXiTQI1TgxCraQq9UGECBZENg8DnLNyARKpgI5jyWxLR//X1vXRKQs3MxbBlXP/
IH9fIZdFkoJ2cyTFeJxEl1I75sudkQgCS2SCSx3dYpgWZvUScNr7JrM8qfix9H9Dn7tJEzywuR8x
NREbRhkobdCD6cSAxsF1B9yNXzD/g4dXV6j+s9y4OTi1OgyXXgH01+yUI6P9EQOc/nUT+4fmxsb6
GzY2lqI0x1DDU3FlEQX9dSDhnLpX76xD6Vn31bFoAe/7q7vcxiiX+KxoMhsT5MensH8OTa/v3yoh
48GuD2xscMlPkyXwFBK5OOXgQ0rvoXXpFgf53nienCrQHHYxqCPqCIhsctnQQgPZoEvYB5N1StRP
JqDO5cP1D7ab/zbL4vJfDtWWWcnVKIhw9g43qfJGqjsLdK/XzQj9gst9RamkSqKUGbr8dWDcKZCa
LE7F83zX51DW0Dz5ZjxKAlZBgb+r3DWqTpkSzokOfXEtz11WLPWxhvKB4MzazXXvO6hyV6ZsaJIB
Io0JmJy/ETABGIlXL0cDbxbc9a/vosAffnIXb4Krg9QNDiyMlCxQ3cmrh9DKMWD1eN3IftdhsyAu
26UFWyTAd/JT+Wl29FPpx67prsQRIO3H8JtovEm0KC5jyAUEiaQYczn9go6h7GQS6pqL6GK77ws6
kdGnoRpSIJeXGADrRZQhhbvVW48B3TCIv8x3gwuxKgc06ZY7i/ZRZJKL3pIoIdF6DNyZz/oDO4PP
1o0/mBCTOVkPIJR9no+y6M2yH83vq+SieWqYToDAXwGN+W0bGR7LyQeraw7N9Ddkrjj1fm0oF9Cy
nA5JQlHG/X900dlhgHYehCePAm9U9y6173b4C8yYgIMI+kv5aYQwuwERlui8avGoduaWjugg2b9/
bqxxwWw1ITTRDLSy06C4xYD6w/JlvsegRMHsCA+++diPYGsXhPX+e29jdd2DTVxHU6ODexjtnaa1
6dcJD6/iFOIVXZyboHNDH5IfXn8YAcq5vrn7qevXN+RJxqUEQn5qRuChC3HJkrttr4JP8DVXaged
oOvGhHvLBToYucyyt7C31WwvPntSPjIbSIsyxmWUnlat4fx7VLnXra4ez7+JLFnDLIpiQgOYT5lo
AwOJVWG4ZlFd8MSg3eQoBWTh1diW6edJNJMqMsflTqgfdnHGMivoV4rj6CthZxJ9y9OPEGSMIEl2
fXG7W7pdHbelbV6wUdNBKmiVNvQVQ1txczcubegOxg54FVS/P+SVeCJ1Xca1XV1z+sZhLYg1lsoE
XHt57t6IVx2ig3ZQTqGNiT83P4hw7btH0nadXPbWhw5qOKChPQ0FhG4LL/aB2j+Ru/Jl8dbKxN9M
mm/tcal7zNSGJXmWBSaElZXbUQIse/KhfyIIwN2ux9bQ6k+bjUx0OtdygWuRdrf4U7AWPYmdv63B
UDqirsfeSbs1xqVspuZmaUFuM2Cz38apm7cfZkX3r/vk3qm3MaJxly7W0WxSEgxPjnXmwkGDbAwF
uyZYh8YlaamrWsOiqBTXXWO3cuX0pTeIiinrZlxxcY3LyZ2Uo4Cqw4gM6T+MSVLzUAA62NSXMvlO
wrtUdNkXbRyXOuKGSeMCRdRAZZXX17bUiyY3RN7GN6zNhplDruD+mJ+zt+SoHE3MIk8/NKdwxaxt
e4eLpWgUOgvQ0jMsLmYHI6yiygAzbq69LEBGWtahSFKnN8/qJFTtWL3qj6+1McYFLCTuy9jQmzjo
vPCgfEi+gInXbwPLB9mTMz1Yb/ELqqZ2+/PWIMKZ7n65jXEuiMdkquRMhexTKxXLSSfA+yoQmhDc
Ena9fmOFi15IP45RjQF2QBV/ZOSjRW+ICPF53YTJdw9HIulxN4BjTCOPNZqFbHib6SA6tHYPj18L
MWUufHXJkFht4ipOHjTLXmlDQHd0pA9sHU93y4OINGrvUvzuiNBl/z3HKoaSKwmd8Xm6JQgrkFPF
lt9p0n0R5i/Xk9+uzwOmQ4lMVZX+DMBNOm8nJWOxBXALZhNsI9PcqGAOK9+G/lhhaOW6sd2vtTHG
JYylzSZZl4o0MIyDIRHX7E690rnXjez69sbI+uebFTVJkdK5hC5MNH1eIPst64frBvbPdnVlmQCw
SbbkdZkbC0NMiyGXswgcTeBlOKY+BFdbA0xisq+gLMAUIY/H/sa9W+Qy09iAuEabYwW8SfQhnbRb
KWtdnda+YGW7R8hmZVxSolacJlGGYcO6Am+xbR6qF9Up3eRkBlR2pM/lzewboPDoHfLFehXKqO5/
uvdlcmmpW2aA7XtQRUnHMXZWvq3qwQzCo3UBV+3i5V7kix4UIpNcjkppr1FqtXEA3L0jlbkzjZ5g
U3ej+X1TeV5yuVMtC/LAyc9Mr5ZuCiWmY3bARNMEj9GcqXRbJz7phi18HO4mro1pLnEZUWvUkPEF
xfFhAAv7Whgh9wQvtJWhFnDhR8FS18T0x6G2scclrrBs+rwLNQNc6IpP/RIQ5BoEN6qPK+8H0R17
f18NTaUW/lENzltoIstVwxiQI92wnOjM2G2TNveJohefjYxqf1PLgplf9jhX0eXFDNNulIK4Mh1L
quy2TO1Bexbs4fqz/9zDX2b4sWXFlGK6ULT5yWE6qw+jlxy7w1rQIvbiFPcK6Fc1POwjV1S42A+F
d8Ocs0SRJZFRWZKT0jyl1f00uIKV7Z817wY47zAKMI3FqaEgbzKXhTa2b1W0+ro4aYd3WAyhSxBc
QqHdFd1U/yFlv5vmTh55qFhUVlIYpOcB4mQ5AqH8CGCyu87x5AdVFAiivVz/fHNETESaAA8B7Sq6
B8yfAK0zjlVjZw5ztNlTvMw3XGH63I++90Vy55Iiq1JCw65FK5JAEWol0MV1+fYnX9DrXz3N3qOB
J7HNcDWRCZlRiQEaRTU9GecF8IrOdZ/ZPfhQBdEVC2MGusYdfApRY0OZIIdkkMUdk5ewo3ZF3v6d
Ee7Uk/KwmzAxiQ6Q2TmQlXOM6CEchDWz3Xy1WQuXrwq5mjWoWCUggbHbrysJNbz/ogfSZEOIXf//
lJLsFWT019e3i7GzNpa5zJVJA1Xbpg+Dorop9Zdw+lYSkPcUl2R4HU1HU017BDl8HwnXvJvM3i3z
KsoZnhkabSDd1XjL15XEKvpMJHu5kR4lZwKZbWtrz/1Fuk+/C6Vtd6NhY5pLZ7JUQvq2xXZ33uiV
9yuvsx5MDw3mM5MP9F6wxbsBv7G2/ppNwOdJNisRSjCnzlP84XYldks/rgwhK1xq7m04laBXtNug
stAEsAyLIEA07qtWoHmVMAiWQ/ndGmwdo3sopbEbGTUmUP9hAndNbY7xJFjp/r7+Mst/0rTNZiYz
OQ7iAAWG43QkbhGYNmTg/gvCxv1tfTfGfcRGpmVVRVBo1cJnZjhS8y83kR8qHQyzqmmeqYHxoSgP
61QElVGMTJzWqwKS2NoPBYVsEaX+fli8L4s7jvJU7QmYIaVgGNLv45Sd1cJyImbcTJX6mAH4Ghum
IAnsZ9J3k9yJZLWmmjcFVPv67HOvelQ6h40AsCQywZ0/g2yF6PVRqDt2mZ0MT7H5yWz+AtiwcXrC
HQgl7UYqs1EJSHSRUEMOtZdk/nrdxUXr4M4DVWHWIM1g3tG0F0vBw445YKL8l9+DOw0SSZ1wJ2nS
wEI1QQFIHa2Uf/k9uAQhz6pV12oJOSRVt+P8IeoU25KEOX63kvWeh/jp0MFM4qkpIdKlztUlIf1B
iabTKGXgiO7Ke8m0Pll1aZfAkde6CAy1XyDcGOcSxM97QzejZtf6C14cud8Rd5Xg0H35xnhdRGle
kPz4wVGihbHJUjYGxmDnQFimUF8Lg/6k3zEVRKuxV3z5V77Ij48qat2gUgLxjWlUzlRpHKWn35Nc
cf+dGS47tDMI8EBnFAaZ9DGLwByn+zMVjBQIvxWXH8y46SRLw4EFgKhv+A0aPW7tja4CojDgN0T3
4f371q+Mxw+MLtVQKOE0jkFmQkRoONL+RVNfjVYgh7rbC92kJH46tKFGVKgShs6j3E7eqtvySf85
dj6/mue2tRXAQ9GKrUBE6irfrn+2/XfNxv25LJKZdBrSCuClocW4Ja5XXuZUORibg+xs4Y2PztYg
+oyrL/zxQN3Y5NJKnY6xVevGjAvAz1GCY/iqhE6NKU/9kwYShqV3RRSQu6DAzR7z+OJ0qupBa3FM
E+JjcHV9UEE/GGCtHg9/p//Rrm21O/Gs0j9cnX85kc7lF43metroODandnYslbyapLg0o/ZtyUy/
Yix3oPXl6mTxwKTu6JOoObWzcgOzbZaqaZZiQV+Oi0woyQBcPS0MjNXhJX7Kn1ZOg9i1PJBltV74
IXtqwDmivP7PjvW7WS5WpbIr+2VQwHGyFrzX/qV6336U75ZVv+9D4lcfrxv880b0uz3uXA/zUF3m
AeAM3YSaEQlqck57iO22N5L+KRFK4K4XrN99+Hdz3BEvRYXcpf0MPtPj8jU8DAfQSx+V287tX1Tw
+v/v/ZbfzXFhGk+zqi+NhNcBAPiUYRNF5EyKaAO5qETBoVD1UQZRJvpJebByX2SfY2B16UX2wYTj
pqANbh1JyNb1E5R2ZS/52JTMRrZiA4Kk6RmiLqDp9LtD5Gnn5eZr7ZF7MFG58xPN7dxbKd1FW7t+
qT+sUwwYWyaeuHgM/f7wMmkRtjSXjQCjwDbAWBKDDmpyluS7TNiN3N3jjS3uM7aDAQrSHnusfg4v
dbByFE+gi+qc5DC8JpW9znCVXnmoU3syPFG9c/2Cf65UV2Rq6rpJTS4kuwzydPWATEAOPQRoLG/0
iQ/cz+F6JO6kPDgrwLb/scOFojbXOZE0PT9Rm7mqA9Wnz9HBOkyH+fgXoh6/2+K+Hm7BnbnUgC0Y
H+qAYBQudsf7M6719nTI3NF+EG3in5eC3w1yn1AdO9TP1KkMJvNNajqo7zEnDutzxV4E2yiyxAUk
dC/kNjdAxjvETvWmuCt9aH3MztVX5YF5wGbZyYfBbkVN1x3e0t9WyHPbSV0o1yMLQaSN7lR3XFkc
hwM7Gqi2dAHD8M9N701vMojfQ68Rwfn+vBv8bpw7LtVCaVKAplZoO2DTYWOPJLi+r4Jt5QVZRpZU
Wd4m5ckiupMoN0x9xU11NARMbfuhblGAsIisWz+nKjf1nKpL6ok0kGpIrUsBsh10a6h1n5PbOvzQ
9IIr5J8PznXX3o1xrjKqUddG3YLD1nym2aVpLmKNiP0v88sGj3Ixp9jQFjomJ/1hFYhIP6iv0ksC
hTMNGEHzcS5skXrz7qp0nSiaYZqazgNYTdAmxGYPfbqWeGP1Zajv5EhUvtk9xzc2uPxBZjB9mAaG
YeQDc2cPzTXXum2PK+lN5Sd3ouemaElc9ohV6Bo3yswCs2Y3ExmcboYAUSM5131814wBVgzFkC3T
oJyZOQtpXI0ayGaS8uMgQUJhHo7QZ/8bM0AzUENfGdXMdXM3Pi6NIyFWFhWnaLkUw1mip7z7en0l
+9fXjQ3u+mpEVoQoIpgjf87P0eNaoiwOqeJ1GJSdPOoUd+inXUS10V1n31hdN3izsjApZiQKA5SE
TfbWo1U3xaJR5p3XLIJ2Y2NNVFsbIFFLwFSaY0iO4TmydluyA1nZxQA5F5W9drPexhjn5xAu6+YF
xULMi0S9K1vWTcVyeiulPXU1hj7T9c+264Abc5wDqkkkSaRMsoAuvaHbyzzn57KM8qCOSPvtuq3d
a83GFpf8SBGPZh6CAKAoZjvLkpuhbI60nW6HKv0sadB9DDuvb5gg5+5fmN/t8udkE07U6lKwzEo6
K78n6LoGWt1Nz5o+ZLGvtSXesbqqNZVvtlXyjaXK4oXM1I6TkrMXWhblc9pSzJXr1XAMLTmavKYq
mNsiHVVeWU2jYKMETs0zytKyy/LcWsog0+PYiWPZsM3u4/WPsVNQ+M2r/zheU3hZEiNyUuK1g6Nh
6iUMlNssPGVBfMz80FMFH0Lga7ze4TDMSR8qOPyS7JQ27lhfitQXrGr3NN9863VrN7EaU6QhdZbL
AI2SroamIg5API3IU1ja1cEEcB2nfNA9QSL8VURYv4bmH9d2U6OWpmP26Q+SFZYiG+UyQjRPiJ2l
B/yPDeKduDr0+ZtgnbsuYsnQ7NJXOJfG5T0d81dspkaBJ4L26ecTEMgdw9FtExpy/eW/UPr5syAK
f9lY5LJgMuQTQZcPzBLQqClByIm+3qN2WIeFw8dEUAzdf5pYmrWeWdD4kbm8RKO8GhrSWOjpKf46
nqIVduP2aKjLR6Fi5K5jboxxiSlqG0yhLkhMRnsqQ3C8P5fG3/j+uwkeGhS2YCIIsyQ8lt1pgriO
fKOLdPH2XB9ANcPQ8HA1wJ7wu+sXI9XyqdUAaoXA33TQ6rtUe67It2K8VTLB94GQ1Y6zb6zxsy9t
T4B1Bq4VQhpj0r72RZE03yCvAa2rsI7ZbaIWrfpFW0LDcgwlS44tfjVG2tvU+GGmvUldtc7GyQH3
KUUlU417y50MbaJ2UebNcaljjM1Cfan+iGIZSw9dPSePbS2VjWPqcQ2RxrpqvkEjwjwWzdIoNpPk
8lNFQqOx67rJC7e21AjoJMbG6KQwNZkgMtwbzEF2bU6MAS7ljl2kL8cOc7qmPUxx9qrFCintOqbh
t5Zlhs86SDQ6nZwumBCe0qa8DXWzvSG5mpwNc+zORpeZjWuVmv4QmY3xyTJHrJL0ESTtcRlqcWgY
6uCQZpJfzKxLAD0f8m+sLU3ZY6lGnmgVoWidLSrRvDI2h3PWSUDCZWZY2wSyBtbR0gw2Pk9lHS9P
IAWNJJct5gy4YzXIN3mxWDcLaoqmTVi0PBP8dQhIaI/lFwZ9h9RXiSLrXiHLDVi8s4Q9LyZIuxyS
hOl3edH1yMUiieQo0CzV7FCS2a3RtyzxGhX1Ab8dWN/Y6mymmEoB90NhVwMdKWDng3kexpw8amFW
fzXbMruXCZMSt5XJ3Nhd2lgMUjE0R+F0phlu0HWoV2AYGqwvFdglEieUaHQB+0Ayf1OsVpNtXZnj
O2vU4tid6WIwmxhd86kodNwdSdsZNjH15cVaivQujqvyUhWEfpuyegLgzej07qiPVZHac5Td1K2s
f++LyJTc3uwy4DaBeLpjbcIwPhTlUWyvYL3Ojkos5qUZrZDYU59JlaOqLTv1Yy+PPtWU6ggydoh/
skGiy8fZaJq3gsk9HvnWSNB6GgF7eJVNJTqGaWU+9FM/ekpVYK4g0axccRKAE4gLMiAZwydlMV0i
8CVHNtCd8WQPKZtB7FClz0sKyfWKUhIf2ogpxUEdunR2lsRaYgzQ1FrvJh0pqhW5MXyF31AUa0Hw
eIyzYVn8vo0yT22GWjqQqaCh07ZdNhyUpqaaB0SBNHvFoCmtgxXSJ7kz0tax0Pz8oS8au5M1Rr4j
iEKM+6uky/xZQWCfctDQYASqjamT5MZTpXctgD9JN2p2pcITDlPHAKNshgLZpoG6dnaMB1l9Msqh
OodmMVB7VrvoxNq5OfS4WnkK66zypiFqZD2ofYROeAqWjQS7IZugEDc7dsoiua3tqF3CwtHasUsx
ADmO00Epcbb6ipXgXxNAPActpyVxpNxKyMM4zfIR07MhCELbuP6EaXI5t42mZKDvBAzZA44hfJNQ
bDtM02i+khRc4m5vGTpoHMwlVNwqHRbZo02uWG5qLE3vgemhfWmoFX1VgZtmQVbp5exKYyrpT1Uc
yc8zxlAdGaXK2IYs+3Kf41b70qJG+jGuFBZ/RAkx+Vw2ozwERNYA7cOjnF3KaUhu1Vkyzxhv6yen
mYzQ1/O6yvwoKUO/GIfuLiGT/kgbdXmIu3p4Igktv4DRz/gYl6qMlt2s4/P3aBYclDaZjMOM3Dpe
2mVUj/0gVffaPA9BDcvnaSrw7zQrtYO8DMlbayWQO8e0EkGTii5I0ENRDQjKsC2OrWaExaHIkHJ1
8EjZBjOkxtGSdWagp/UUqGYSDXasN6UGia6GjV6xFEw/RXge1f7Qq8sXHf91M0fydF/XpPlo9bKO
i1aj9LK3aLhF22qeaUD/EXD5Hcx5XhoPvzO7XxXuD0pfK92DqfbxeJNkNB8g25zl+jGmPYE0wBBZ
gGJmLboFpK+WVxqPKuirC5IlrqTXfWhrbSK3Bzrqi3XopqV4ZI0czsd5DrPHcij1wlZ7K+xs1GCk
m6Wcprs5sUw/ghHTTgrI8LlpmSuDDeExoCOnbjjC3Gw4rKhwXOCC1BeunumQqBqaLsm9GWrMmBiE
HG1+wEBOF/sZKGqOcpZMPsXo/5NFx/JLjGHoxi1UQ49t1Upzr0Ayu4ypGT9HaWyc45JgWy0jR3i3
ob8MVAvCaMTUKs0gXK30Vvm1Nds+xdE6ZswZ8BK5NFpGDrOmLRg1Taf6CxRDykCqYnLfdyx5TVRp
1u1xbqKHOAHX0tEsNShd9nWaX0JpUg95mI+1nce0UrycmQvCcI66/GCkcvNiKkWLg7yd1GNT5tmL
Zlb6cckJqx+NYZ66x4YVxe3SyirOmhBjfP004ZXShrR7mWgKn170zsx9S9Il1R7VQdWduErqxRlD
2q6c871s2TrARU9LvrDBb5e2mg9DqsFzO1WVHHVM80NLFU059mGl0WCK5OpJ67V+viiQMT9arAtB
49QsLbP7bjYUW7Gs5UdPQuATkMxsaCpK3ceJoX1HkrG4lcF/mH5kYZQ/hL0+FnahJ1R2GxBtEUfX
c7N9YVOZXnTI1OhHqWrj7ygfa7eaMchfNDNqO1Dig50xxKBaZVtjmn5e5MlAfbfDFHNYjPqz2hfx
c0ISgllZI01f5yFTcMbMsvp9qY14wRbLEuoHIx2ku7Yudb/Hdrd2NRkNpBjRrMoBQNEHGQ/xFORY
GjO+5RirV23FmMbOAf9M3zlgeEQngloJcoHZqi+lnqqvajNWChTnlGw+SsbQf8AEyHAjt5IBudtl
rl/T0iwXj9bzfI5Ja12miUqJs4zFkrjmpOf9W1+FukdDs1fxVlLC0vC6tMA1RJqtyZOLprjTRqAn
HXmMMFHJlhwiVUVTSk6VVclNVSvthz5cwPNnl2VT4dmVkfyOKWr3bJi6wuyGmr0UzNOgRq8FifND
Go7jbOvhonqW1RhP8phZ5yau5VszbfPv+VwMOAtKuf6gqmN/C17t4ZBSM45sdSzLF9NShtDPWEfu
JUwpn5FHzMEdm354HlKVNoe6VSACrXSrDpBaU+nh+iNs79mwvQLzb81ibGRSMivIsmOXfVFjFGgE
JnZf6Vsb3DuPlGFbs2hlIPDDh+yYnJid2+bdKoT+Xw2Zr5VA/g27tce98ioJSIo2wzDS6KzEYqsk
C8Y+QQq3jutG/v+O3DAMSwVbId7MFsqf66Nz81zPSzkkJa3TU13HIHU2licZU+xNXP0w+uhw/XPt
1vG2a1ufNBtj0WBIetf1CfZy+kTRuwQivUowsN+CDV6EZ96r422NcSuLlwR3LwZjVZa5MflSIW83
xrcuG23BskQvMa6421BaYGpsQZ9wnPzWADsViZ0wkw6lUnmWOTtDKjsFeCRkZQL6NxTZ33WZzTfk
7CtxNePiqoAR7sPaK12hKaZLISS+jnhj3EUE8d8Nu409LuwoY6TrujQ+SWhoQBu987pQVEYSrYkL
u0WnWlW0Jkitj2C580H8eKlvyuNaGZOP4W0hKMbtVY62YcBFXZcxGsWGhHYzdaX5XsLVqLwbU78y
BB9rrwS7NbT+kE0INJKRFSokXk6x8j2pv+NO6feyU9EXlmZ2im42GBauu+duHGy+FlfIUYvYJCFY
zCDUcTST3OnDD3XvqqMIryfaQr76oUhDmBXzHPQ+FAmK29pnihN+Kw27c0c3vmmCn0LzPrRrRcql
O/js37IYX2Aum7gFAR2G19ekiWcr6Ej9Hn3Y9DY/Duc1Bqynyru+r3sFQMiAUXQskT0Jj0+0xlpC
MQ4zPI112zdo3WsimZMdckAsa2OCC+wZT4m26jDVq6kQXBputfoypX5TPFZzg7rNp6zDM78WNCRE
6+KiuzAJa6pmhtJEl9sWCfqkFcSAyAIX2zkkWZkxAkkn4T45fZFEat67+WmzbVwwt+1MUVZCjNH6
oSVBPHzLAF/+d1+fi+MC4gsqAPNTUA70qUoIMJamRARZULQQLnQ13DbDZAEnG4PaxtCXdhETe9Q/
X1/K/hVns19c5MZaVpqGugJ7IbL1kyTEZaAxnZx1mDA/iJg9968B7/Z4FFPZGApBjbEAj87aHpiO
tYe6MlAa61iDiEFqNy1tjHF3jkQyZTSJGgg1Dwau7+xWwoR8r9pS/alZZoFX7FaAN8bU37M7qpks
Mix4Xh4nByXuLj2elBZ6VCRT3BoPDy1VRDiQ3fy+scklCfCWLuhgozmKUxmDRtaPVhleaFJ/rOpJ
5Cnr7//jcrqxxeWGtmw7rdDk8edY4Tr2FgZqMEGMLQcUS8Szsp/VN9a4PNFBXluyho5BEVN2FlcB
OlI7mgHmk538EYyfjuWKRu2Evsnljkpuu5BWyOodyLsVtD2MCNPm+k+ynO6jaCR6f4lEldFCgiS2
wQP6J1VRcqKCq3iOUTJ0wwOmmW7KGxD0ZMyO3xRnhUga7vJNEPK7mYVSA20F1EZVniWlRjUw7ce4
OJFLe9buwHl2yZ7JU+/NbuOvb5v2IJp53fXTjUkuNiZtbjQtBWdKtVxGRbJ7CbeE5E3OPwnWtnt1
pJZiUizN0nmiinkM05qY6FzFZ9SDg+6SXAbU7B5mfwzmG/M2+Xjd4P5evtvjMsyMCsBUFpgbGOP0
2zT9GBeptEnVO9fN7CayzbK4/evTutLIlMUn1J9z41VVHZV+Jf9H2nUtR44j2y9iBL15pS1Wybtu
6YXRTvSeBM3X3wP1nREFcQqzPbsx87IbygKYSCQy85yjXMvJw3lDu+sBCyioWfC5LJ0JKKToWild
0MaK4hkVosyZm5PKu3R2vWFjhIkkUI8DBDWPobJoiPaw/ojL5xXKHqbI2bX9A03hrKqlSdBrZYII
mVas1JKQpnmjt7p0bEnwlmsZg7r8kLWb3W+MMdEDFaZ4MBTQPdag6RHyh8qCfo0EIrPbsUchpQUZ
OWd9ux9rY5HJQ0gip0st4C2mLlZISAxCEflOab6dd4nde21jhUlEjLxblyqHS8QjynFr61v9NzGd
bbkV/bptYpsM2eN5k9QBPl01piIrumlBwoQlghnjvlVSyUjA47Q4eYa5ouJw3sLux9pYYA4Uhv3n
vAAFwBFyVpOzZtF90hFnFfrCAZzLLvP0tZuLn30xuecN7ydcG8vMCUO51bLGBU+lzjV+QAwGVEs9
VClMYFeqI59saf8MbOwxh80aMWhTEPQ+I8ChUR/IaUCsM1vBXBg9BlxiPd7HYw4dlJO1HkV0SKiU
2qnTmhuUAzlfj7so5qwZapVhQBAOgpm9q/RQQD5dv0iuftME8WaZuZ+MOWdz3laGtUjRQbtO73Td
BpOeP4BVxJKCwaHi8Dz82+7B3nwz5silFiFjbwxAeC7XXfxdMHwQGNrnHXHHBvRR0OeSjbf/Mp+p
kyMRYAYwgspNjcDxVRRniKlzQEw7kf6DEeY7mVPRg3kowVRHezOZT6oVrPKp5hHt7rAdGh/MMB9I
0XQD8t/qijM1u+YT5Y2i30cCOjs5NEHxyKsv7rnEB4vMF4oh8NZkLaaNzMvmghKmCU7kJ09gjaWc
EyFvxpf+OSYgmmBeMRRRV03MMDPmrLqPcLvEZtjMU/wkG0UfAku1rm7aNPGVsKCLlA4CuUingkuh
tnOeP9hmXoiNVYB1N4FaWiljYKQCqU36dN4VORbYN6FktqrSNdEcJmCoLBc6uPB63sIOeBAe8r6B
LL5MFgQ05zC/ginS/Ft8Fx+m1/mioGPMXv+1LR3hdkSJKvH+oFz6wS5zzySC0aCgj+d1ph9QGbY1
zOqPncdZ3e5Z3qyOuVNm05oxYQkr5susekmJB9NvOXcrRy/LViWMyxYexmUP5w3zPhz93zcFTaEs
h3TWWtxlCwhemuk61QbeE5fj+joTpwyjzAbBKqH3u1a2OH0X1ZtJvJj1Z1O6k3nKgPuRZLOTTMAi
daWJGgpUoXKP5pjiQ73xCwYJMeh+0elvgkOVI9+d38W9r6fKYP8zNBnkKypzuNsuEZZUNsdwXhCC
wSgZdUPYkiU8b2Y3Zm3tMAd5McaktN6m6i/bJ9qBERxUSZ8WX3QzANd41+bOmwW3iwWCPUhT4iXG
bGXXWcU4RZ0RzmV0gqSagw7JkVjrFwy2tKA9GznbuOeMqgLJVQ2JPrr5zFFDD2vFlA4hIfCUdqR+
H0cOJ8Kuc2wtMMdsFXFfSo1WAYEnJo58jI7oJvt50Hh0iCWU3SbgxQ/eopgTpk9aJ449EI1zcy2M
j5LEW9Ou8212jTleqiJ3XRFHJq7OxQFlkmud8PJD3zkHKxymElzTXw6VcMD4A8cd6fdg77TtbjL+
0ZZLWVlyV70RnFCqYBmEactbaxV0Ki7H2u5GqsB5KIDIUNzdx1DV5mkl4EkKouBj8iA7vQNyHA8E
2kfiYYgWLKc8jYGdF4apbgwyOUlkQL8JQ3wFOOH0I5Bh0J7TjkNg/NGp3thhoocodNHU9SZdmHEd
o1wFLTHBE8PZgJBLCYwEVwpqdysRBmUgxUVUChiXSUiqJ6sxo6rqFQ8oGfulEwcYy3S1YPXkQ/KL
2+LZDSWUnB8zf6qqi8xeaiPoTnpM/By1EZh06QITjvGLeRP5oyv6sk+u5iDxUjf2jZ/n3YZ6xScf
3RhmNreVyTKVAuDSpng7Ww+mCMP6tVA9njezVwo01Y0dJjTPXSpgrA7D+erl6lMsqHQwrsbnNSDe
W88TrEY8qMv+dfBukx2Kjut1KUkEB5UvB7cLKWlhdxBDWu58cxuPs0bOXr4NnW+ShdyYl7pckpzK
Lhs/fmsjWg5Yucx7/Yd1+VZ4/Bc9AO46mXtBUKxy0AEmOWZK8lRIOaTLMUA7dF6GurwaRycxGYN1
TVvbwjAxgJWXCUhWhIzHRLN/faDsKkoyihpw5o8hyMq7qQYRLM6NZhch/crga0kv5Ye1syk/3nha
DtyHym6U3Rhl4l5pDGQxBrQRB59SoRU+UBiPEwhUuyDyuHj//W/8vkTmoFrA6kmSAT8WAxlPI8Wn
gU+76qCP95CHFA6beFqYTJxC2P75AU5BgSYe2t1vIKSNbwlERVExRuUetSKq2uhgnPRUOyNKO0H1
pANg8waKH3nJ6e67QtVVStAH6InxhsvbGE71xhqNHlB16Xr9Ov+ov1G/BvePdNV5szcfmyfV7+//
DBBibg0zO91KBUaKa6UMQdMxeXOYXVsgiF9fVXp4+a0R6pufAuFmnUwgnGZiml1ZRQfK8oYrxh++
gECCMgApYKTPXmLf9GbOVMHuDbqxyQRFoRRWsxQrPAu1ifSYTy+l64JgChJ45DgHx0LarpIHJk00
3+NqSU69JHHhh7se/f4jWKmgOhWUtorVMgTrjHoEHcph/CV9yQPiNE/NNxyjF+BJPJEDWNkje9h+
3k/aQa1eNWKqFcf4dXCrB1AfoFUaB/lj9aU4zaU9olFD0Tj9l+KX8VO8Ox+rd+/bzaKZkJnGU6aT
VhVCS/3e9OGcPOBVYskPLfHPG/qH82MgL5MBwf1EuxLHRK8EqBWH4zG9ApOtnz3MF6WX+YZXPU2Q
iAvGkA6IcZOYXYc20BTQAMilS/0YjNu5FvQxQjDWb6djFODGtZN7wRvsPCx/xk76LzRkdv15Y5I5
Q9moj/KkDEaorPqx1GK3GfqXLNNf8si4UkbRnztyQkGfs8f7K1U1UwKaSwWe6+NKTdmcIzlHiGrF
S9l6SuSjKj9yPuPuLWNB6V62DJVm2B9t9PqqdyU+ZhhXN0Zj+Q0Urvr1BlirYXxdVwxvj25lPA3C
RfYHdLdI5zHqr+IfzUQm/NG2FOWWledFelyOxJ0vxiDxxec1XE+g+rvIb8pnEghu+4Uf+/cWrQH/
pJqmBNgXq8snZ7mSNzSBmhwCDm16RgVP837TwCScSupe0g2oIQq2hiVJFkugCEpBI29FucaRvBPk
l45w/v5eSd0ECEySRUPXRIhCf9zGek7FtYvhJp27QmCzoGzra4Ai99ujhRfb95xya41xmMKIpMRs
owyIrB9Nfrt0YRS5552S/gn2ykJ6a+qqrovgRmBO+JIrgE0VUhWi3ryqF0l9VOvnteJQI+wuZGOF
OdQm5CwxwT5Ux7q6WafYruuHEjnm+aXsATJR1qC4QiQ5eHkxVowyKhUVCJY3bnP6OiAHEW3MAZ7N
Ixff3baNKebWVXDpdMUKbvE+9lFmsWXhcpbvo/T2/JI4ZlieDCFpgAvrlCVUIaJVoTIaz5eWMLoy
7yrd3ztNlAwZIRAYWqZF3xqlqY3ZjJGAHsQYbS2/CM1ouXWBLL8neewutRzZVrdEPkGVzqsFCUn5
ioLV+RXvesrmdzCXqiVVfT1K4K9rBD8f70zdM9qn8yZ2nxjaxgZTocqFVqjHSoJUzG0TrqF0iNzc
WTGjM11kf6qLhui7sUjj1jYBjtAJsRQMzw4yuPbL0elQfgZy3k2M2pni9r5XYn+GlmMdi5cAjNrA
TAJoo9sEoMTzq991KU3BCdEwuyCzFG4tNDaEFGRjII0E6qQah+9pna2NPTXTFNmqXOmcY7mXJmmG
CHoKVcYwDQupb5Yxk6wEml5ttTxls2yvQmmrzew0iErgVKs4I1h7CcTWHrPXqx5Zq57I0WH2aUkp
D6RARQzglpR275rNupirQKpjQuayTo7irXVNpduRGa24DCb3t45XfN1+/4NPt7FIP+3Gi1AAH1tN
ztRQL2PfWr8r2uQCMefEmsxxkt1TuLHE3AqradWdQGdPiryyNYwhSbnbjM/nl8MzwoRrvVwzglwl
P7btjzH9AYiQA54/zkr2b+zNUphIHaVDXzQzHr0KVFOpJHvsaXeFXYbWUTzod+eXtB9G/7aGqTXm
E43xLAGeGoXA7K3OYoj+NOgvkMzzwKP2WKaaZ6yoZ9S94JlxHopW9cD5BTRAfrrQ4f+0vG9pyNk/
/gKUFcokKugjPwTMFx0u/Ua6Gjy8eH0r5DVldstGCCN/W2NCKQBfjWjW4GZJn4ibHtq3bomCM0Af
vP/ihb176Db2mMOd9W0/ZxqAJLSOi8k1ym2KAcvkqb6gxZrx8AeEIAiU7wtkTjlUYCog9TA7WkOE
OyseeutSkf8oq9wYYQ52qwKha64tAZRDPTZ+ffmbq/3fXUa7x04XVWRIIkrTrGAQ+Ap6OU1SsOt2
ir2kka9hEiuNedMnu2F/Y4ZZU6qk9VxWMFOoY2pLbXqX5ZFHol9DbAVdlLjn/Z63KiZiRYssFmKS
GqGZWoE+ATDbzb4QFeF5M/vhZLMsJmiNQNNPANHS6Vf1iEohhlyak3EJUPthPKi8Asf+qihbBl7g
eHIwm2hmYqzFHfKGCQJEs9uDyr8M4qMaQuXQz1wIgGIuXAjAcP3WEYquUh8UBOOB11vY/5jvv4PZ
XaEiutkDvB7ijdxeLdkkeno0WTa4z1FKFARU82aBN5hIt/JTJEM2/9fima02UbsziSDhEiKtT7re
1Y3rBEqrgubI8bci5pDs8faauSiydskxMIWBX7MpnHpB/RkTYJXP8R+OFfYdnsk1OCZqDLZp10Dg
RoHuSKfme3MCazd4Jstn+Ttf/5Nnk8nt52Iyq77D4IOlR7auOwoSTDLb51fGM8LcO7VuZZD+1cAN
rpSuqV5VqGc0Ouc2p/5+xiVYxd1pNdUBJAvVUUE3QJuekqy1EzmoMl4CxDPE3DPtRBq9BOnKkUyn
kbjWAHRu6nXR3R9s2t/pgsS+vss5jgUZDCAhyXtEe5Fc6El1swAged7ObgURF8xfSbjJnCW9nIpa
Hy1gdF3QqHrkAjpq3nBSb6hOXOU1l7XfOCDN/ZPvtTHLnKnaLHpBM2iKl2dKKMj17OJhkjtR0plu
28YixwnpZ/nkH+/22Coemea10UkCcpoUDOuJnfNkTfcTno0F5izlU9+NMlDwxyTsLmQvPeZO69I6
swi+fdT3ORu4f99s7DHHSjITos4Uo0vLZyq6YYj6EDmhTJmpzyuf7aSvICrVUe4Fq5UMJkt6yDcv
jFTJJlXE+x4oQeLWd+A1OMxHyens4pb7fqKp4cdv9dEWc7dZKmSlezmh7yfac1PQibK82kJpWYFu
ocGlp/98pD/aY+6wbq1EsRPTBcwLfilD4OIlMsJV4wmz7XjIRzvMUTNjXQNhORKfRIYaOdXaokKx
4Gw3neQA9UyPN7Xx+Z78aJA5ZKJVTH0tyjHAxt23PlFCkOy4PRQhu1EJ+1oO12Li1PN4i/yEyula
xeg1tTgSXwIrHxSsLzFMgSIKWojBaA/PnPjFcRaNOXZRZQlT3ef5cVpAmDcGtWPcgSuoeCUeXtt2
cttpnJNHd+2Me34Cr4pZswgFBrRbsfViy8+lh14ndjN1wYqMj3hk4OqR08N8zibdhc3xU+KhUYgw
Chgzoiye9LCj8X+xUFrcE2/yjHMe2EJQkqbghUoFK1R08ESiGpuOlaeYbp5znjefM4MP/qkxQaXP
usWEDOISooo9SovX6YpfR80tx0V4m8fEk6FpK0BIoKr3m46vDt6GBgJw77pgdeU10zmHjtXZ0OsK
bFTQ6wyjnkj2aFSPRCTfjDp6ifrJruRVwdSExLneeDvJhBYD0tZ5o1dgvpCOTdS4kXUrJE/n95G3
MCaalEZBwDWN23oVi2exHjyrik1XqWo3Sgbl0GqS2+ktJz/5fG9/cBF2tlmOmzWSRyk+ppVb5F/N
8fX8onjxip1s7lNJmUtiWWERRotdYo4ud+TrPKTqsVSqg8fNzDXI3NvWZNbjnDZweoiPSki2uu+a
h8F3B3MXp8jjcQxzPINFpK2Fkfe9IUEGIPer5EpST23FOWA8E/QbboKTbExoAXSRFRrKT30g9jgG
vfzt/Hfi+QETKpo1XRqlNtBSl1776hEcgOf//s4IzEdHY4IEOJjKisQmCvG+HvTfJrRBE+Q3QHK/
IXQvi9wuuAravFUxmcdSDRF0k+I2nBaQ1Q1X3fSds6z92IcWKwi6MRrNzm0mhTZMRoP5pdYjriLb
UM4+pk5+kYJ9ykm8+r/aY1ZkxlqNGoAJCcO3679w9cr58Vu/1Hj+33tt9Ju9L46JeoW1KFqyIL8h
LbpTt2X0UtTBVIWcPdxPMd7NMIGvbZTcIOjCQ+oWihZedDOcNA+y2h5NabIgWu3/ZpANeksE3lFg
EQFK9IXCocVTM1yuZ6cORReEckdenkh9+3N28fcC2Ri4lmJGWmM1w3aZnc4cr0ZJ/qVP86HPyANn
bfvZ07st6rCbYDHkA6XbjyJkMpJP+cihd3mjT/Zw0F393gjQebrEQBBYJg/9kZfZ/MMpf7fO5FHW
KkRNriU5XruiQ8eY60dzss2fwpOQg4y/9YvLuj4ud+cXzdtfJkAumT4LxBz00AA33Exe8xl6W6DQ
rOv/nR7kw4lgZyQB0VmHSogVkG+XsZ0lE56EWO7h/Hr2A/77LjKxUhbVroOazRpmEYDOh1ZQbHPl
Mrjs7xpgfNCQEaH9x+zaIE/rWltFdkwNl0Do/Uj1ypTMMbzRl0oPPVHZFQ/JYxIswfn17RRF6Da+
m2ZuG5mYyQhugTkcC3f24wNE004UFYcHPZ7z9Y/6QgjIJf/BxjXM7GxWzugClf+fqiaYIoke1hri
yPOxOOnXs0fQyOhQhJS4/Oa83WYCN8hv9VEXZ7Avk8cZFIFp8i2TXoaMB5ig5/tzrHnfWiZmT10M
4m89FULNJK5RCX6cgaktLhw0x0rbwshpLZMbUZ79CYIVpO3cVOIFof1r9/03MAF9XaZCrxIwK8fa
13r+KnFnqjiLZGu5nZrFQwK6xbd5kwYSgrnTP2sBnTjE+BonpHJWYzAv4BgTPFJSZMj9iy9T5WsF
75Pt339/b5fBhOxeAY9fP6JWR/ziwXylrDM5aD3ai+pqeUh9HusMxxPZUi4ySNVqWzM5VlPrLOqD
Kl/premUPPmSf8jE39fFBJh1BmW1pCOM1a/CdXuFyZIvJnFoy0S8yO+lzNYfOXFl/wn1bpGJK0mU
1JBsFeNjcUE1CSEyAtIBbKZ6Ux0Wn9L4qN8t2L0bbR7WcD9mv5tmIgvYtoSiGFdMA1uhKISRdqdm
nOc8zxGZEALyWUgkFDjavUJsIdIDNE5czg7yThYTPgzg3vpmleYQPGldCAzeVXdqvNnpw+aWLxrH
2zQmUOSltBpdFOdHsbvTk19D9dqqIWdFnNNlMoMBI5jKSIuJbDw8oJGN4fAYDDIHkCk4kd3dQgOc
Y5CzJpMJFybKu2MjZ0JomnC+JbWFrgDbOydocA4xy41ZCQUgzwMiYDOBR1nGiBo4GkrtCi1fTit0
pxCOyxokrIpiUHUgkc3pRrkY0foxw/WaAnF6vNyUK/1+9QqgMrnESrufa2ONCRpCnHRpqlTQsrwe
vRQV3DTQXRAZYI4CLNg+b/p4R5no4+qYkLGqsdCBpxowo0A9xgftkN5CoA2a7UYgurJLVeKTS15X
d9dHNotkggXiomFMpriEvXnVJ8ek9DrR4/j9brTY2GCihaCWRMOk5vzWUaAPgfX7YBNHOSpOg5cp
0DU+x+Ju9N1YZGKHKhbrsGayiWGKBV3z+KQd2ksKQAVXsKssjnGb3hTedEguMN943ra86zagYgFR
rKoBQcnsKNh9SWaAuJyWFyB5N3ylKMrEGYGaumsOvT945YMWtC54TJ5rH+OcwKDE38//iP3Xz+ZH
MFs+1JMxpjHYlrqvzcXvof0Y1V1HCTQoJ2pvBCq8t+X+Lbsxyux6s6h6PoIxGYM56hEH5jQAJafe
v2lfH9Q7HinvrutuzDEhWzfmskMB3gzjQQGl9ymSQf+X/c8TATiU70bYmN3oK4Z8I2xkJFzoM4Dn
bjfdnf9YnHWwYTqTatnUwXV/bJbGi+PFHzMTXM3r4byZ3TNBJ1A1Q7IAA6A/Y/McR50/V8FWv6Df
dWgkPy4PEGAQ+6OcPVoQ2D5vbGe+lu7buzXmFBiFHC2aKhhhXnq/pTQzN/1FwLltvnVsFC85Eh5w
cH8n340yXm9aDQRJCrTSe0m1ifQo1E8DLy/ZDWabhTFOvsAhJCOSe3TVBDvtLjPN4u2dvPdw2phg
HDuf1DGalmkJ9Us9iGnrMJRuR3f1SqCv/6xQ8m6N7ZdH41Kv8oR+eanZke52F4ZP4RnFl6qzFaiQ
HBUQtcRc4ul/CFF/f6xP6mGzIhq5glWKiBWFS75oUK79onm/YeaQrgZf1vQHGpAf/JKVE2va0sxi
GUMQcvXUJEFLWqfncetx3JCddo7BH7HoEdxwMdVvY7r4dVzcaygrc84Yx08sJkEZIEcSQW8oxhwa
hRqmXuQWJ6rBC8QqcND/0RoTP7rcyrNWLejYpRkoF/Ex8id/cTUQvKcub2iEFz8sJn5YdSmVZoPu
fGYGMOeGmaviuXSRX8QPx/ahBnUQZ3379/a7PzLBo1lMWc6B2gqn28Ft3+CpVeQmCyjVbBOTMdOB
8Gjp6CI+VUg2R4+JJclMqlpsayjU15eCGWrGaENAxl5TnqvwDDERZR5KSwRy3gjVRrExcW2P0wPC
jC+qnEtm3/UBMZN08Edob1WvzSVjEDlpB/rZhOjFGk8Eort6w8mw9iPwuw1m10gyptqyFkASNw+g
IFc7zuP2H/KYdwPMbvVEqKtKiMBUf5/fyd+mR/J9eo5lO7+ZL5fBBqvk3Xnf4+waC51tuyqywCcN
5p7iVzO1tlZC30njHGCeEeY1CH1ILa8HOFsLWlEzXY5xJDhay5Uv2D9Hf++eTKPWxgUyYqzWLCCd
UQ3HvF2+zfeFH1/GtV137vCNiuDyVN7oyfx8jN4t0l+0sagbSZVA3UUIRb10xPoRzJIJQIzSSuwp
5eSDHOeTmZgba0q+gLZSCIn81Mw5rqiH/+YLTJhNpW6ZEGhRNYWSTXdfrN7EwxLz9ouJrVMTJcQY
kadL6+BNLdhYf8SRBY2VbzJPoX4/8Lx/Giaoai3BCHq8mKE4tIfe6mwTSTq04Zyo45QheB+GiQq1
pE6KNmd4PUMyp1dRgqg59y3PAhMWdLB7Zt06IC0bH5sSMqR8jQz6I894Mov1qyJFiJeyUcIspCNV
2pcR/Mo9pVF0IaIjhtYLpf3pTTtTbYPjePv1B7SP/z92s2zHi9nIIOSOUSt/0m/lo+wAqXs5fGkO
44/2ornSDxTLYXGiEscXFSZaSHEUYSwDRjP1p7iWtqYe6DuuAAQt4slL82wxccIYpjQZ+nwNG7WE
+si1nD6m5pOFpbZf/tMhVqgrbSLS2hfCKLVFfCyrn938q59nO29y57wRjj8qTKToUhkifVoeHyfy
aGbfk4JTbuNcGAoTJlJNKpcU/Y2jGieOFtW2VP4iKQ/sybttFSZEgI9ELkgCDzBf4qu3op7bnET0
wKEMg647j2CbtyomTphLkpYCOBZCRWydIZNs0QySkrcqnhUmVlQTmntZpc4hSe9K60nKoQP2fP7z
c0KrylSTwY+zLEquzOEgxfaqFHY0XJrWo5L++G92mLxBjutkIRDYCtUWSobrqsquWTaRK0oJ0BFy
p1Q35w3yAhELX5tyfTVzsaPcONVF8rO6mYL1QNkKDMcIkpNZ28sDvyPL208mOqzJuiatBuwHht4g
tG114HmauwEiYWsGKTRuA5/jIioTI4TYEiA1BQRy1C7PoBE5dGXuxsbAESrZXRbEVwwgh1A0f3uG
b0JRulapONUyyj4IemacgjdxsdPqME1fOZ9td0EbS0y80HptHgwLTCzKDOGqxlWPtH8oPjcd9N5Q
7qQka/+Ctpl+l0935sYsEz8GsyiWgdZbO3fyKBywDiAQ6tP5kuVkuZrLWSbPHhNAmm6E5qGFd2L8
NLiwF1hXuTOjmr24/2ayez8+btbHhJJmhJQyWTWMPvldaPjKqQSeufFKMHYMQYKq8oGzwN175d0g
+xohY1UkRpFmR0XxlHsZ1ZkWa8wiR75fLLsN6VfkpfAc32FZfIo8weNXyFEyQWRR9ZPetL4QO+dX
xjkK7MtkynrZiFbUcufyWqwLe8nuogpqZ8F5M/uVrc0GMpFkwH+UWjdAwmcTl4R4zQt3pISumS28
aMcOTQ/9bp0CHo8ib3lMQMGYTj/mSolnUHUDtdm0eozjKyP7r6ujn3ITUKYsrycorKNj5C2ecgHR
1dWNbhqPHvD+eoR7xPdpz/l0PP9gYgsU3zUVFeXiWGeHpXIT637h4YZonDgTR1ieo3IoidBmbwyG
gaKnjmY6hDxr1k0kPp53kP0PBY4N0ClJoqQy/pGKWpo1sg6eDUN1lPqaCmlWBHiNhZNc/0PseLfE
uEQhgmFv0ntwNwE4dIQ+vd99V0PhkbyC7RvYbB5Ydf8zvdtjfAO0famcUPxkrvujdtNEXyaRNy22
/53ebTCuMJumSSZ5kUJhaC/BY2YvZnq9LvVlWVZXqRV75z/W/qAWOAj++lr092z8vdRVsR9mjfK+
mrfZQ1sBT5+ALES1o+s+TE7Kq0yVGfE24himbvDZId8NMxcNUntNNeaR6h+sGB8vQDsJiRHMpdEC
r8Wl0t/fV5A0WQB/mRpL0FcZ9TKMFtppndmIjpSqK5T20oMh/EQOEeo57/my7yvv9ph9XVQZlAhJ
gucmHuyR5mrztdFynjBvdIaf9/DdCLOHs15bstCCNIkCQrJn45BTIa37BKz3JUZsMa0w2/OVaIOa
jhOx/uHsvZtm7m2NzIbVLug0rJA2uaZtFSo4KT9AtcgKarcK/oCnFL0N62+L7MUdNboGLYQRACnH
DLIbytRWOxGazaq/PvIzL7qAM3vL3tkE8+Ykb3ohpMPSVKVUgaGOS7Kyn468r4qpEBhRFSG7Q99S
Xi8tctPxRC33/r6BURjU4U0T/2ZiZBkVkam0Rnysom+LEBgKJwHf83MD8uGg/9VlTWZRQvDwSs1j
cw3TAiJZwlM1QOuRh0ndu1K2Rhg/1420J2qDAn/RiJNXm7rw0CL4h40ineq+/cUJTXTP2U+/Ncf4
9jgT0sci5iuiRlJu5lq7N5vlvln60Y1r/WcMKU13TJNHQciv8jSHXMvUvrZxkfjnfwhnb9nxeUhp
CmuFsSpgfb+MmpvVT7Ee/DcTzPO3J6YRxyoEVCxyTOtHKILO+p9c05vtZAnZJRlKY4YWITEFlGK5
LFzjDpgrzIXJvnyoRXvkVDJ3Mb5bg0wGsqQVKEpzAfN7CIs6qNnlBioglCgTzyjuLADHOdnx7iSa
0TOHlBry4QWj+JULwha0IDSnOWlBZEPR8NGY7P7LwiOd3XcPC9wtILsC6yxTIlGKzMiqHlcaAJV+
SuKgVvTTNJHwvIvszqUZOkTALNGSMMPOpCRdk+iSvmI7568F+DggGJAGy4/1dYX6nuDymO53e6Nb
c8zN2QkJaVrKyEmB/CqgDdk13oQOVfxb3NoHQ/vP8wvc3cfN+pjoomCuB+1fjAhkizraCiGa0y3C
I65vjeOZb2+wT5EFypYgptGR0ktMZEkHUVyGPEcFvG/FHiDKWI8eLbkvAQgwysGpYqKYF1Oe4g06
COsBf2G618e80H3NivD/mspUutVJEQeFILejXStgVPUgk9X1tlpGwmhPfQsoXlqAfFjpk8rrS7kk
QTK0pPHO79ve1WJBrEKHsAP+pTGLWaAbrpvThP6uNjlG1qMpwQmAu2/NjQk2ApaAnzb5WllAYc0J
pBjHy/kkhninl+HqUdwX5OpPvDcgZ12fUESxjmtGxZRSk9fgZy2v8oKr1LJ3xYDn1rJoTgOuUsbJ
K1Vtp4F0YHYKJF8Gz22dBSlCVGTXwIIUNWcj91x8a45xcTmdrGgwlSgc8uJeScUvNZHDTE84Xard
2ubWDuMSZiq0K0h+EWZ/0Fgo2LmXv1CRLCkQLRDK08RQvePWdGikY4/VxixLYT9VhbT0JniK5YBK
m4EhObQCqjTNG6PYdY33z/Z282xeS1Y9tLMaCXPYlondpi+EN8rA+VBvsXhjYNUWXdPaPjtGhiPU
B9G6TFVOj3f/enwPQmwiLZRtWc6VRQdWZ/DVYlAbwy5GAAT+gTesv/u8tGQgn8BWC3JEtsuyjHrU
AqpGp37XH90FZWurf8WPMe5/wJ58+lIXDyZSxsP52LR7i2wNMwdMUwarSLp4DUcxSK9IWNxDvmew
9XsAcSRHQ+iIXa6S6+6p3qyWOWZ1j/pA3qI0tgTz1yig1IwppZ6Prmtowqi8jt+ONrilbhfJHDc5
Ext1nQYIyYMsaBhqW108AvKIqrSn5SrLLNtC6qGPnGhCl/HpuL0vk+3NLLM46pBtQSk8ETGIeGGt
/kguFZXYq1jbZXd//lvS/OKcOSZHzY2xzwQdh04wvrVysFivcXNt8miCd1+0m81k+zJ9IrSJkpqY
IrolrubnmBKUrqTgd0GiCEpOrNw96YpMuarBGa2xzXAg2RN5UTWgnXR3nvym+DXwEhv6+T9t3MYE
s3HQTsac2SpFYSX2a+oYRDIx7yX1aWZPa4aCRGdVF2WRWL6YrkniKdMa8/isdmsU29jMJOPIR+Vc
M5BdSff9axSAGvwOeEC0/IndLc4AchPJm59iJznyKsa7O7wJ1jSYb2JpTgxhFVTAohTM1hXdkaRg
JpC98865mx1v10d/xcZKXVeCVc/wzgLz/uBtKQMxjEOKcRzAV88tm+2evc2i6GHZmOvWXi70Glqv
+gsNMfFVEwJ26EVhHChHyTNuhcfZM32+5f3dVFUFslqKIrKHHoMb7SSkahSuxo9SOqUx5lDiZ85m
7h51yCX9ZYTxWE0lyaxaC+12DW4T6k51T07ijfX4mwQnvx9Pnf8nZV1rY5RG9c2WNmAyQudES45l
+2OdUluTgqK546xsf/vAPi6pEv5hL0LSYezRzFGHmX90qS0GIjQkEqcCgReEX1RwQt1Il+KBh2Tj
WWVuQZKlBYnBqBB2zaVUf1VlTB3PD+eXxrPBXHqKPMd119DJe3TqQYs3qnfjxLlx9oMzFC//2j7m
puurXCukFmMUynX2gBHuo3ojh8qtAVkI8aTc/An4AtvylznW2StpXnVdAAm+CCIBRevcXJVtfY7s
81u3/77Z2GH8PUZ0lMQFqRjtfsoxmF5RA7d19Jpkt/DK++kg8Fu8u0ks5PhEAxxoCF2Mvydilela
CZnN3+WR1LNi27iDqEjYXXUORtPvuEwQuz6yMclcAmYUTY1GG6BEerWW3F569Dfc85u5Gzs2Nphw
v2Yo+pstmOQNq3xMSu0+t1D5UU23VnlZOm8H6XI3EWNKlXYQxPz/SPvO3riVpOtfRIBkM35lmBly
grJk+wthyxZzzvz172ndd1dUi8/0rneBCywgwDXVrK6ueA6KtsmhD9+i5e66Ktt51OrlZj6RMlbR
PCvG7M0+wCVyG6+Lk5/l2/47de+dDfAbAbUXHs3Z9mO2kst8JwXweDNGTSn2a7AHgKLftbbitOjJ
5LtRtMzf1/V8TzWuRSjMN5NCRaynLATe95l2rEGtg9AgQGig3XSWMlrxPtgpDx2l5tupxIpSi9dW
2I6RQEyp6wYBKyZzA8epC4F1G4J/AKkjLfOPO2EvH3hVrc0LQD7EMB+0VecGcGt643XmjZ6fzfkQ
j7xuEP03vh7mhwzm42UNyuStZFJApsJLD2C53xlAjqZAitkPlTPGtHnbVgoxX67u6pKUgtF4Uioe
89y4ldTuJk/Cs57hCb1uJtt5DigoQd8BQH+NHUs2c3BfVgPKF4V8GgFktGA8tbyfs59ZDJo69Yeo
3k9cRkx6XF+OcyWUueTtrI1zXwahnz5rIPgs99jiAVZkHb8PiYS7PuSouXmkK4H07yuvEibiUJMA
6DVmddbbB02KrQbVZAzxXT/OzRASsCD4ekTCA0DtaCWnG4g0E/AEeVpyEOY3rTxlamXlwnFcdvms
2NelbT/dKq1yaWB6AWTSZ3GCMWVAqQYMQvhcnfqfFPJPsNGgjICgLlv8QHXzGDXwPqAwroAihymL
N900GsHSgCpVeU3DxlGiS0fuiilz/kYxiJDB1yvp0O+zYk05dmrSSYKXneJ7fYfBLOxPl6fBxdLQ
znR4YC70Rn2xx5U4Js5qlLYDdTDK/ZKeWkX8EvP2C9+rz9ckMEHWOAdiVxkYcasAFvMPrgPYk+4l
0VbPnVtZtEI0Ees3okgeCuzmR/tQjkXbrEq9y9MRoLNNnNhAdiCV2wHjc/grP7ySw7j7IezmRG00
BKtOv9eCH3X5wrGK7c/0URVnJOjREDWposxYzjYlB1iQt6mv59b8PT0tdv04/MDA9OG6zO3D+xDJ
XOhxxt4rYIhjX8VsebWkltZ+19WXgdfJ23zEVgV/5oHpUz2WkxKRfpbZpDjnyUWPIo5z2g5BVkKY
hyXQm7roeoQ+BTa7q910DLQTLU+WDhI0ciAVRyBPKcbN96EhCtU0CV7S7Ul7VkE3Z/LCuU2Pu9KJ
cYFTBgfS6egogLc2APP8cjD2CnJ2obXSkwTQ3OBhAQn9s7Dv9uNB4jzV1A99vdYf5sH4KSMAJlU5
A+kbG1JWS0YUf3a6tAvmi8wbC+FZIuOjRhDttHMG3k+wlFmTgTYouTfMxz7hnSg16S86rYJ95kT7
QSwnM8kNr9uBKBd0pkCSuJ932q46B7b6eP1+bReTV9KYExziUBmbfmy8LAQnwrhPdtptuA89wJ/9
Q0vAHz/ZNMuVSOYkizI1uwwopZQYTamfWvO3Xi4c09/8WisZjL/XQjTKtRY18th8UTvVEjoU47Rv
Oc/+t+Uo74yACibNmCutB0SSVRGBzawch2Q3ZYUddy9ywXGDm57XBAcfdjMBKcDmtUmboguUq7hW
kWI1RLRJ8HbdEDaSBVWSDIWA6Ams12zk1A+lKKhCJHq9Od2E4XjbFM1ZMoyT2utnEFs1Vj5Pl9jg
lT82DlDFhI2BEzSRqLBoeKGZKZOKRq/X9k+1dDbQMlwWxxz+Zi/5kyD6Q1ahYbwMaBA2UFC8AxMF
ZqxqO98rHii6aBkcjUmbt5e1YeefJDJXS0uLeJ4mNLyKbEcA4pNmpVX0BsfSNz/c6gCZ26T3lTq0
gPP0slo8Kk1hKUPuRmAesVKzceNmPmiSdEqiYHfdYLaCX1UikCwT/If1s88HGrVYX0k0+T1GvNBR
8wY8GORusSmEWsClyt0qKK3lscHv3ClKFRYogtDh7MUpnAXgAwkIvRWrsGanf5iPPP6gjeflk0gm
4KnRLK/pEIwnIhkD8DWZHWK6Wvgz5GEo807zC7xBk4h6P8oLkvUQetVPCfpPGCQCvi24h8mtfM/5
fPS3M8/MJ92YiGfM6smI+zTxk7Cyy/iAAolV60CbOiT5a2LYcuDEiWOmnFR+01w/rIaFPhBKo5aM
CmLp7GFxEwPWRnITn9fN5loLE/s06tT3jSLhkbmbdoof+JB1lj1sM08+RYUVD+ot+X39TDd92Uo3
xsXIWTyms9Cmfjwslqi8qJFpafPvhDfFselYiKrh2pmyJLMD7yQp6mxswBVA6m/acKMFmQWY++u6
bH+nDxmMW8lySRySVIE9JqC2CvVR9FBoSg9zGV2yTlY9ErWLK+WpaYk6CLqvS5c3xIPR1JSRe0rg
a2VHVIWqrftADbHsh7ASsTJevmcQLlLsMCt2c3s5BremC5J3u95Vl+DB3BPAWfSHEbxwga38iHlL
BlsG9ekXyZ/dXTlFU9BV0oJ5HYrZ8bhY+b54x4D7GVjiwXR4rJ4bX/mTQOaCtl2eL4oSBl5eP5vd
c0BuUl4BY8NgP4lgopdUFLMw6UvRw6wkcQNt0K05mm5nKSgdORR5PYFNjcBqp5qyIRKD9XG6GEzG
mLeLl4KhWVX2hTn7RcmbydyIlTRxJYU5tyA2tW4KAuW9B9Bf2v3QAsAxtrUbw1LtMrIQQvGoA3ma
MQeplbkR6SjaeFNyXwuHpL8fqqfrV2IrUv+kF/0NqwBGr/Q2qGqTvKMyK2AHbBHAaL97FHVzYDO0
v3jDpjylGHcWykWYdvUsgvsT+43GsGu1+tgVhcNRjH4Q5iX6pBgTJ0nNkEg6pV2s3fbN8FsrccCv
aquq9c8YJi+T26q5fhLI+LZoGHVhUE3krMlg5bGfqH+6uXP6CHFEZ0vQMCi+N4N7XU+eXTLxkryI
Q9qNCdrZU/ANIdWDrP68LuH6BzNZ/kowkMSSEC+mF8uiAxhtp8nAftVwKFo3pVB4PF0WQTbM1rNC
QN+okz7rGD+SG4eE0cMSkENvqNxJwk3DQNEfrTxAyKM4/tniZyEKBj1PRfA+oGBMHPA+7KVLn9n0
AZ8PKSKk79dPcMshIgsimO4UTQXLNJ8lFkIiiIKJ9f+IPFeY3RJMW9Re06q2r8vZOsO1HOZqJYI8
FKIKzbT53BGwdPjtwNle4KnC3KoMi6dkGDMQ+yjYKply22hrqyr3apFxHuutuhZyiI9TY+5T3UhJ
FItIrUZ7dMV3WsXc1h4oeTeobg/Xj27zIUbGqCsy2loyMtbP34gssYDZYtpLeEgvSBWPdW3J341T
ZrWn7iJb3RmDYQun0LR1eddCGQcPzMjYWPoAWGt96DaS6Bh/sSiJVRMAL2FhQIcoxiRIRLBvkeHZ
kkEK3EkXIWutMv0LD7EWwhhFN+ujMsVpBOAMQF7HfxqtOJQ8TbbP6kMTxhx0QSVFr4M+gBD5Np7E
R1Hmki1tuQYknxg2B7srgkTGNUjJLCxlH5pe801t3cYrdoGj2+NrT2zdL1zB4yKT0n+RfaUw50lA
9StrRGTBHlWzUPsh0haU5dLnxiOHdC/8+Te2Hw/JiieN0W/q6lQyYgxRj35zig8Yl/8ePReHf0ZZ
S15xZNNXrHRjrlSZlJpWYwfK6wKsPFcvdbKTutPAm0baGs/FiuLHGTK3KA9F4JLQMIlSO4hubWM8
Q3FqTzlkZ+587qaJrIQxvjydUmmKwHPqJSfKbpzsuqNxqtwFNel01x7/Yujxk27M/c3jACSkpRb6
c+KZZuwu8xmbCXuO8+PZBXOB0dIfq77pMBq0r06DB9KDvXxD+QuT/4C/cPMir06QuchKrQGOUwSO
smF2uznuL7oicLz5FuiuJqF5qmFpRAfIBdPS7JMxVPJy0D1Nt9OLedMeMpfudKZWBdZOwO9iOuSP
nFjJS/Y2vpLZAvK2XZ15KfVW/QX5NF01QsUWezHMhUuruVjAuvwPZjRdBIqc2KYjsv90crkx6ObZ
GnR9ERixVPDnVywoMQsvTpIKMAr9ldZ8qETdBTnXvGu9Bg8nrxzJk8gYaA+PKSVGNnhJ8tQKuaVI
T9eNc9OLmCLODr1wUTIZc5mnVpIyQZW9rtsXlbeMJwGbLFx2is17jf4+RlpAqowo7fPJScFUmm0y
BSDhpcPMIFW29YvyoFmtl/jAZH68rtV2dLOSx3wp4E7KTRzGWPr34ovs1lgRy9HvfOdI54OrbhU+
pJU05itlehSaS402cQRiRE/7UZ26yF2wWzAcUJt/FX6UsgXo08b6j9A7t2wEvPfYY6GAM4TtM+QY
kgaRBME+3CRZJhg9S07ysJl7yQSbdqphEtBDs/c9rNQqNjPdK8XCGZQnsbh0ANjS2hIDzJE19pcG
mycd4G6uf0b6ldjnG3MTQPbWNdn8MjrRF+E8C2kierE2OxjN2i9i6Clpsrsuhto4IwalEoQHmH43
Ec0xd6A0wFahzahbhcVxAEF0VVipAfzRUx6BzOHuurCNr/UeLBJFlzSMuzA3oalDo24UAloCIwWR
91HRX68L2Dg0UyOariiwB2jFvDZCUWZpSLd0E1CzR2+58TNuedTTW3UNU8PUsKQiyxNF9j7Hsj4L
2oLQGqW+fkSFL3cToDTIDwPghzJrcmWnOPOGzekvZ76TCTRteBAMiioQ/dmJyP2kkGoA8mSl/SH1
3TCeqo5Ylfow9ZwXjiOJ3fMLAtK2aWRgL3K+mFFlmW1uz9qttGCNq1321z/YhkWs1WJH/jqzqWJZ
FnvklcDxFNp48JUpU9zrUr66RKIopiICBEUTZTT/GZeYFQUwN3LEOqP9TtFlxXcVjU3xNMc7Hp3D
FyNkhDEeUa6ILoX1OGEcb7C68bdZPQcq59y2ZShwfHAPmsimEyRr+hTgP5WXKa9tdiDJQ84r536N
MN71+JDBBNlR34NTqcIcUPCk3Gk+YNEcONhv2o28Q8iz425sfWnwMPIY7zAF+ZLgodEQbOtW4Kd+
Cu4CGv1iK43T1Pl6hxlZjEFg8mKIqqxER+Jmwuw/eYnPBCQCEd1sps1VMto89AfeJ2PMIpxQwRnn
CO3HwE/GXRG4Oa8A9cWZU61UtMRVBb13SWZECAkuqJphhB37ypNViWa8L/OqshXSYsc/DUanjjEq
CYRULvzJlyCHitawQEsUydRkdoVqaZTGBNLr9A7Rkd8Zt+G58/OT6hs7ut6nx871K715mmgmGag8
IALWGWOZo3Es5DaQvVLu3bourDpULIXXb/jiC6lWpimqRFJ102S1qmKxb5qsLz00GA5VcTaCP1Hx
eywGQCA+XFfo6z46I4tej1W5HP1qDBvEuYnFWW1PdumhAhpPaSW3aBxb6T7AeopXn7qfw6UGk9ot
3WjKbG6xiqcxk1bkwiIWQaEklJfL0/wUaIjJTYAJmx5pr+4nhwTk0P2Re/m3v+fHSTPORstJrMKu
gdHzljzGh+4h2WEiICisNrba19Ir3GIv/a54xMo8sYwZYd0/bpVRMr00i/bytMdM5y42eY2JLVeq
iiIWHDDhQ2cPGO1ApBb2UwjuP2yv1CDfbPeGE2DSTN/T1Xnkq/Z1Y9pQ65M8Ri2DLLkQ94rpGVVi
ScZdig2xgIcEsy0EvTFVQvsK//tssHVcg5kr1BI/xTKfmtwTpbKLnOOpeUKova5uxSgoUaaYS+Xp
8ZNoujM6t23GCUt5MpgYWAsNIddSoKQVws9APqbkrQ04dfr/wwI+DouJ39o0HEw1xWHNwPynIEaB
g6ko7ZR7xI0ftIvIyVvoF/4UL2JqXBRNRKkikDBFNl0v5S6f8hjYeUCXf42qDjVHvco5JXueEMYC
AO5VA+0C4XaoxceozHZ5zSPK5Ylgvn+fLk0C0F7B67sYFAnxw9hqvCV8evu+nBVGx00djp4AEISx
MWVq2iibdC9+Q1EHS5zAgFA8DKmb59yT0Lj575lQ6NdZSWQOrsC4OiYUDIAk3Bn79JA9pH/kwk5e
1PeQFICDemIJjzwGLvqvftUTjzPyZF36EgW3cjg0RhnPHikNsETVbl9jlxrot3PFG2d5n3e4JovR
MA1CoVWmdvZ6vyotlLxFdEoBLYeRCDByqVbngpnwAMh5rFs+UmaP0OGVyDavNYIRtONEgB/KzLUW
ljGFoq3uRSN2G7rEbrA2FYjc0v72sX7IYa52EqPMrlKg/sapTvkFm6ROcTO8mCAAo5N6qt1NFoq6
f+PiP7RjQ5N5NJSgDWukNPl+LN1JvNN6ju/dVExGnROZ+gZeWRi3YPnOQ8CumRcjCp28vNHjvbTw
oHg2Yg54KASOqEEge2eRPCYxaPW+qwRPkwqnaW5yKbLK4KdWVFbY5M71p3HbE6+kMRGOIVVymMsg
9TDObW1LJ5AeOZUbPEhvo9fY4Y635rB5iit5zNs/l0LZRPGIXZH6rIvkjBEZSykPo5F4/6Nm1Jeu
3kokhTU2w4PsnaVHcmJ3eMG4mktpBJt9CcANlyNw84YpQF9TsLKNL8g456Gq5qGIKOqVZBk/dAsD
h0Dcyu22sKM39Y5uKobOwnlKN18EFJBUwERJgBZjvl8KRA2xp+xAZvZDjm/LkPNybuWGlLpM0SCE
Dscxgbg61WPbFgmFnUVBzCbH6Ea/193GnYHiKHdWfzAfOQe5aSMrkYxOWKjLVb1tQr9+kxD5Sy/d
L4xTkkvnL74IzM/qCa4LdhO+XBf8PoP6xU2vBDPGWZj1VPRmJHlpUS3aQSeCPp3HHjP98NlyMtnA
GlS+LVErXRpgaL1WJBJeZsEQF1vtxfhHQMx5Z8RtKVngV5h/hpjmmA9yEoeNr4D840+TiemzAUCP
xRIkYaot2H103+Hvz+Myty0wsaZ93g7zUa/m+ikz41E7Y2qtaPy2kmV3LAPzGAZN7iqqMBu2ISez
acfq8lCSIUrttJ1AnBSaKXktmmi4L2VtioACHmuFNU5q9nvIemJYRSm1kmMqS3AfyYvySHotac6D
lk6h0xgjCc4zyQmcAdiyY3vBCCEWXsmgFrZSxQa4XtJxVK2pazEzD2HiCwh3k8oqxVhBbbvTyeSI
lRo8DAmQwQ4Fcu38OBj1mNiiXpSJhV1owx+Ax3Q3dUGO2YY46yN7IcN86uHIxZ2YZ0R2gVM2KXan
NNiqJEavXdTAzPIj+Gm7S0wy9VXSRrAc6fowuXqlSTd1qsp+PZPOsJWwCZWDUMn5BW9/iYy4klC+
E1QEG/tlyoKjJlfFfZdEKo93k2e+jOOR8ijq+rAHBV/cHjM9voygJMNitt3nKc/JbT4Wmog3XUM3
SiXMa4swcJYKs+/Qh1oyBGsjylJNZ0WlQz2dBILb7E52Uqf9NXFGKr7Cp9Co7UM0i0SgJqlGehEB
BXrcGOpWzvHzcCKH8jwn1oIeS+kZx8lFUXHPC2W+LqG/iwbYB9IskTYiPrt2LExjZynBBFgLmpYJ
Fef2DMoPrG4Sf3kHbFG98cALMbhSmQhKFlJRrcxWw1al5jc9EMS6Q/Im3rZgCGz82AFXn98feVPJ
m68KCuz/0pX5wjO4cBMjHQwAe8VWL++F+K7JOI7va2f/84Gy33Igo66YDfKKyKveYcqCXemF73Eo
L/vffLA+9FGY98QYkX0HGALywlC6EwPj0syDdd2Pb79ZKxnMA1JPIYH/jkEqvdd8xJ8RKGCVynrt
HcoV0NSWcc8D0v8618QcIfN2iEZclHEdoNlSWqOr2MWu/pOj2ThgQSW9nU8J+uK8x59jG2zvpcd+
oFg0OMu6Aj1aahtStuuBc/xXx6nrWHBHr0rWmaZfYQRNJyYwfMqOhNHVI5q39+rlH8bD9lf2xCPQ
3vSgNOTArreswLd9vt9lIoBFWC3hWgJyqbL4gLfCSuvO6lLDua7c5hEaqBNjz4uYmFX/LMpsh7IP
anSSUuEyVamlS0eF9yBsNVxA/PohhLF5EI1IVTjL4TsxAQViLVHxim2Kf8BHtts8vJUwxvirFhwZ
tUjj3ua1Nxqryt/MLLM0mff2bN5kwyCGge1uHeMfn49OS2OUgyc0qjCgiGgAqYPgir2lPeYnzF1A
M+O+4WLa0mv0JUTD16JdHopTyjyuShUZ3YDo4H3RhhzCOyRjj6o74yiTu0XgTg5uPnPok6GPgLF3
jKwxtlhXUxOqpRD54l3vqrse5At0qgUJzEWLrOCBZhPJOdqPR17ZctNsJAqGgJo7Ikudcf2IkjLV
EJIFGCTLTt1JB91td9D0P+Nz2boJK2lfGJdHoR/0GmgI8r7HyML4M3VDF1SCD3hUARyQuKbDHfKi
JsJ+TQkNaoD36ioQRxlbbRvFhMQYlMSmJb0aJuBBANfuR2D/mZ3gsUP/qbKMQ3LozkhFeX6N/utf
pOtgZMbipEkb5J8NWFBHOZyqPPNHX/OHW/JLzS1yVu96r7xRR8vkLXRvXRjkaP+Wx7gBo6hJtITA
GqKZfac33+Iqvr/uzjYPdCWCOVBRGus2SnXDM4rZysH7F1bSvi3bU1+UztAjKa1EjgfdCkHXWjEP
X5MKsp4M2L3X8+9julfKNzK8ia1hC0Dzu67dZh1tLYu5/c2oA/q4ErBE+ECXCBtntsMDOQj38VNw
kl/N1FL3hlXvsAVnd6+taPGCwM1LgmaiCuxfrAuzT6HUS/+fBEPHNuiU1ZZWn83q53U1ty/+Sgpj
KBkGzNFkAK61cND2sisdsE7h0tw3BQXQ312DlTTGZvIBe1xglkHdorcUv9otB/PSf5fAV5+56QPv
zm919nDhPo6QsRcBbVFgH84oEO7Um/yi2Sg5/QaCzQPFV1Kc6CeFkUp3xj1Izk75LnB51Ieb4eH6
FzBWlNVxo3YRYPUyDwzYu+4l+D0DwulZ3IXgCDK9PrFT3sQgz3Do31fVqAazx2psGKEvpotbq8t9
oWJocOYh9XyFtUUYutaNea7MLi7ABANyiPmuBwaAS2cw6ycgLjnxXj93b5g/AxQBeKp5UARbYcda
MJOTDUKgymUGdBFjSF0gzbqgM7H0fLHCjpN5bjqclQExcYcpCEpvDtQJmOHBbMmfWK2dosytZsCL
PM/cGilPIPMOz6paZiqae4D4G5wgdyhwP4A7TZvsW0q7tGvs6ZlC63ATXXr1vrxQH6qyb3I4JIME
po/ZC840Lwv91xR5NRiR0SDgEaxtf0Bs9gEF0sT8J+MGosYsJbM1F09HvVm/HVvcR/1cCTzcVXpa
X3X6kMPcf2PMzCgbi8WTM+wpG13ybDSVZvdGjSW/nmi2KMu9rWnLcCj0gMditPkGGx/Smbtf1fNQ
FxRSH1u3sfhGMh73wf/h3z4kMDc9F/JwGVIKduYnt+J7LEVOpZv/lJx6L6BwGt4SN/rVuOWAmdfS
GQ8ap1PB05HxAU1b6vIMzlW/qXog02AqZJic60/Utjv7UJK57UlWIqKLIULWKkvtLmr+pib/owzm
nqemPEqlLAeeJNzpoDVssQClu3+hBwDAsQ+H8B5B/me3XAi13BdqBtTO2YubizSeEvlvGqrSSgZj
clIQFII4gIhGBPY2XT0ZB1d3O5+CFzZ7pXJ5bmPz46wEMhZoCoGey0qc+SnBNPpEQbFU42lMak44
tlkRW2vGGFqhxlXTYMDDy2eAOpAdTYzKPylwhqs39Irtclc9tUceBOrXpQP6xq30Y4yvydUxI8ay
APAXRKWzS3fKIwd15e64HJDGz87yDo6do9sYuYE73xW2eOQVKTZv2epXMOZZRzJJxBDtnjE8V4Fi
5X37d+eLzASzZCIqFIzlJHOThZ0AEbU72zTvjN1OQg3eErE0QmwwU78Iv/Nf//UuDM5XBhyeAmQm
IBuazKWYwzytl6yMfQNoGeN3I3aK7Pm/v3drEYxmlarXUjAGM2bzfACfWfkC/B2OG9x6ttcymGuQ
9XOn1moFPs2S2KZ8EKQ7Uj8s0qEsnf9NG+YeCLMCRF5w2PpVNwJc6mXKDunyP8pgjH6S20QZFqzM
gS/jDDR4e0rQrw1iDvj7ZnC8PjXGrNNSKUmuYD8j8gAHnd7TfW7BjU/CD0rcBrDVA7dxSj82GxGs
RTLxldmrmoA4I0IePmOvjAarzS/aYqwx6NbY/YG3DrpZ7/6QiArjZ7ffzrJaY5uAYLrwn3p3cVB9
GvyH/PSKfvwv2qGwiCUhbB9igeCzrKU1ImVpUBiWbhL5PcEq9wQQ5aOtOdo7SleXWvJxPPK05Alm
LCaLC1HORQB1peC4jNTOAZ5RamUJKKQbmdMm3npygGXybyUZq4nkXDcKPW+9tjsZ8bEQDzVveY4n
grGSWCuFJMz7zDe1gyYcMvFc8B5OzomxxeAuUfJUSIE/2jWHwkBHMi5soz9OxmxfdxibYxer82IB
UlIhSqoo7wPAKJfYSir3gt1gMtmSAK8d+XFntZzhNJ5qTHTfjYVRoONS+FN4H8o7LXiYFNUWyMt1
xTgf6f3pXqW5mWHIEwDBCj9OH1qy1/XEHnnkc5s57vrwmMdjRFuyNkrE8LMvfCuf6X5tPYJTCsU7
5Yb49NEfD9ETrXY9/m/qMU+K2SxBXQ0ALOyX1jWmfS0uzqJwnn3ep6J/X52h2EUYC8o0pCijeZ6L
30MovtS5YrVSN3NEbXrej2vLQhHFdVN3XTHA2eMAy761+/+axo/GEisJjGOowemBayUn/jQ85GTX
5iAr1guOGjyrY1wDYP6HRetHYNRX7b7BwPIiSH5QCZxbyzkttl4chBhIJxKg/jPpLc1zKyXudfPa
fnw/Toswhb/IUAdQcsPH0RazYPV36Y/4KQbLuei0D8N95POGIDknRxi3gJp/DdggcGdkU3qD0beT
UbROwk3lNiuaKzMgTEgpBUudSyVCyhINKVQy8rNyq7uVC5AJO7vjwc7ytGIcRJBi3jspkQCFTepI
g4OPZdcjDxB2+56qSEWAcKiDMe3zPW3aXIkVLYE5tP7Sz3Ygt5iJ+SVKHLPb1gZQLaqCGAK9ts9y
4qwGYheKln6TIjxS7aBzAS3FEfIVYvn9on5IYS9qQKrKDOC5O7Ae46LanTOBRF06mHbtJAn6QItN
K4fJvpRsXsbxf9jHh3TmLKd5DmKt0SjrnHFH0QiFBuxU9YluH+Wd9d/DQXzWli2sLUE35s2yKMjJ
1QfMCOyinfGon4lP6bB4meJmngxYTto+B+QFtgM+f8FanJtiyEVKXkBA+ykdcrAHUEZkerUDq7F6
TCg4yB047oRaxpfQExi62NXRsTHDzgdg01rpZ3EJMCczu+kxbC2Kca7dFsd2J5xVtwfxaL6rhx1P
402TXQmmf189YeW8zFFSl4tXIyuXq93YYh+54xRWNu/fSghzqgmRkipoMW/fqcH3OWrsxhB3WAe7
BzsiLyuifvDrSWoSjeFlHbg1nxXqSzOpphZjsnTiSDrRFCW3pQvt4CdY3t1zPtzmS4PZ33+JY65D
2kR9GUWo4lMivMWRLGBtBHZzVG7eL+E5+kO4GOvUBV9RkX3d4j42BKlAN1T7ARUxL5v/GdB4msBt
Sp7+g0uxbSP/1pF967DGjrkmc4kxpIOQ9EjJ3XW3gN+xMkvYF372NP/6myUd+eNc2edOznTQveTN
7GnRHyl+SUEsXz791bczgQIE28RYLmP7xlzWgtaCVDg7GXv5OXNC97XdLfbi9pioBjGoc13gtq18
yGOuQTbMQRdO3ezlaeAKTX7USpGHZ7MpQyH4JvhPkUTG/DugDptxb5hYRiXf2tmiKzuCrbsYSctl
4LzlIL8tD9f1+oo1QH30SihzCfIgV6VOrPL3JUq6j0qZkun+61+sKK8Fvf+QlbcKG7XPklrGA6v8
Nvs3RbxUo3ddmU1f9aELO9QvqbVZYM5+8TC0iLHXIngp1NuQlyJzPtP7K7tSxBSMQZEGwfD6VnJb
KbwQrby/rshXYpzPX+U9s13JKBpd66VeDLDK0s+W/EP3iEWnNpJd+rTca7+FP/OuehZ8ysCc7Hmf
iqch/ftKuiLXSGTnavEMUlpwiULPg0PjfSnm+iIIw6S93EGCeFcF++nUn1F547zMm75vZQ7MnS1Q
nh/CrJqxKkAWP1bMeNc1euFkUWY61z/YlijKmyQCg0/D/2FEgZQvCuIWWHV5HlpacomSF4W3GrNp
FGshTIg6a+EoFUID7BjTCg+5Gzgh6Abb791xOgru3IMVWTrToYxgAk+ScMtr6VP/w75da/mMf6K7
pkVToMUSKooVAtpLvK2Su3L8psnPEQ/0iHeijF/ShlBL534kwGl87FMnxcBnJfy5/tU4CplMgRLI
aQDJ03Q49TK0hFpyuka2u+UxUBI7VN6yNObE/7yLxXxB0NKXsxpKsZ/Vjw25AUnNdYV414r9QsE0
NC0A8j2pcYPqj04ZYMvfSNo5emx9nNWjwfKYZ6QvkgFAtZ4B+i6rkzs0sfXXGp3m6/psV/A+rjBb
K1SmsB0lKV+8HCgJmM6jDF16a5nn5CKDKDt/4eZImwHaSiJTHMgN7N9Pcknfw/4nxZ+gKI20D0Rh
O/jz7hyLeO9zr1xti6SlGQw8v1lL7NoYXDF+5JzhlpXLdMyXyMCDBBzJZ28+BXFRBzlGAZQ746l3
Rzf7rjz1++loOLXTzJa+j0Kr8rWX0PmbMfS1aNbeNXWIxwmfzwzmW0kP3TmPOW/+djVnpR5j83mr
x52ogeYVg1XFaThVyDKV7zIWZV4nu/Xko/kdvVnOmW5fNFBEmnB6om7Qz7r6bBTIY9YbmbL8CA/h
IUVPyhJBa2FriNMkV7Zmy9YLW+d9S+qRWBcsY4zyX3LpxVzJzRE5zmkuUrq66QTU5sPiC3sRLFrc
5GgzF1tJYqwmR4lkTMwixdwxHbRHgJ1aDYLD2hvO5i0v9dt0KDSMB2HXBhsyCGEXTUAN05/Rvu/s
fjiOyoHzzTY1WslgbnacoJGeSQ3Q7qERXQsGMrQn7enGYHDhttvo+/TlS62k0V+z+lLwxIqSw0ki
gstOiVd4wjec4q48G87ky970RmwFu8hgqd/ztj83fcpKNHVxK9Eg0S0J2M9FdO5/qWlomVxuPHpv
rynHmD82xGIVEItY/bjDroJd70E06FJ8AZ1WO+z+IbCAzMato24qhrI8yDQUINupjE1Kit5L+gLG
Nd3MrAjtPTXkeJNNO1xJYBxWmfdzppvYA5IaQF3Ldlufw4TXyOapwXgssQ9MeJR+8WbszJTNN713
rpv6pu1p2FQzJYnyJdK/rwygTILIFJM+9ROPYib+Q2rJ3xDbPqx/i2FrGV3RBkY6zvDuUW6HGCnP
B7vW/yor/lCGrWAseqNWSwZ+kcgz9piY39d77Va8lW9KD/s+fnReeBPk21XalUjm7g4BpmdBOA9u
dhttjgQrf9+yU/RIZ0NCX/uNHiLQBJo3SltOF454Uc/mueLTAa2OLqiLrKPK+k4h2AdCo0X/laTE
ETu1sHS95x3tZqyzEsTomYft/P9I+67muHWl21/EKubwyjgcaZST/cKSZZs5Z/76u6B9j0VB2IPv
+NQu7xdVsQdAo7vRYS11rpXsfXhbsC1/foyAKje6s2s9ZUce1yozQ0tg/ywRPW3KF4CQKjFLOcon
cpTFA2i07tWw6+zhuTmo16IPdnZbyGxzs7mlK2Yxcy+ZshyLtgKULwcPz3xsn6Kj4uZH8mbSL7Xb
9AFBgisfMGJ9afB4Flg+B+g7wMk3ECh8QVSsIy1aUh0MIesRcDI+DKXbf1MCIGN6ub/xsossxdlL
oxRHxvAqcEsQHciYsepjNM+aV6rKSQizT3G3Jkpr0gII3OM2m+GGuwG8JjAp+cNhA+PljSq9g2yQ
1lkztrfKP2/XmAWM/QIpz9asSHej9q1gO2VHsAFpdDOVeA2Ifu0C657XTs4cS9rLo/xcnIjFmhPS
e7TphKIzSW4UlO99BPONOtrW4+CZNkoLt+MzLzHHitr3oslZ72y4OmR6r2AoG0Vj9FWNNxXocpT6
slbvlOIOaXjOzrJ80l4cdUFqa+qzsQekKiEFH2/F18rHlAlwdpNDf2M+Y+CSI5EVQuwF0p520cVe
rIgvL69TAG7p0VMjPgBA2SaQKedXR348Ha7sZVEOd56MRmoqPBEk6Q3IUnahvqTjSyaYvBCTJ4hy
vN0qFQWej2bYvZmnGG8BMHCVQYwiEEb2jAaZVR1TM/rddn9+gcyLD8xKYDJboL57N387ZZk2qbeA
/wh8is4rxB9pHCQKRwRz9FbZyaA2Uc7kJkPPGhomHvXV6Z8EG63r4YTEyRMYmGtw1nfOfJgNztmx
zc1OLrWnVb/NSUmePLMj+YMrH8mmEuNd/CDTM7Ub3w8nXgmDeR0+hNJ5h65q57qUwMITFfdD/tL3
z39zYHhDiWAIAUQbdd0w0lmWuYEQHXMktiG4IsiEhJh7q5nuBx2t/xFDXbJlGsRVqFcFt3p8J8NZ
LowrVCWD/hooTH9TvlN20igNScBuESkL0u+Lv3oKqOeUOykgM6Oo0ji8JiG2L9hJo/RCMpMlGVS4
dP2WZMYxT+Usx+QK41sAgOGNbfyLFv5nJ4EE8dkcg2YqnwDqQWb3C/AhXgrX0VFC06Z21ZARgwzD
m7+Ti+zIq/GyFfEjsUx5ILPZzNmK2ihMq4s4/i0snBiQ933KzXTLtikxgXzO+tjR6toxwI54XteZ
Sbxd3tiiwpJoi7umHMAKVj5pL2TQbgJrn6HZpk0Oy3J5fQecNdEzNlu0WvLUikYoGqIDUGsnWcLz
SyK69cWhKIDAx+NKxNwydX3zRUrS1ljNUJRKR5h0L48xuNzEID+0gn5MAzOPbsb2b9KuiqIBeUOz
FMui+ymyNM9NtYB7aYzCj3OvXGtXiv3za2MbesxhSypyCCZe259VXRclY44VwGISxP3cqx/Tk36p
4rQiu3TnC8Idpz+el8k8sZ1I5bPIus7AV4+XfVhopduO8mW9zRzfzIw3diKoi5SlKcB+dRET5ubz
CiocYwCSzqkcbwXh6fximM54J4m6UitYXNO+T5Jjpvws1eepuqlyjgjmCxUDC3/OiFLAbTXHeq6l
BH1EZERXwmzGcIGcFhheVIxzE8Y/0vQFuBSXR//EXB4UHy02yCUj4fj5rNDINg+TOqDTWhf8OXnb
mje5/fYXW7iTQVkMszQtMx2M5Dgmi10Ck7k5beXNeRlsPd8JofR8zOTBLBMlAvdJ+6T5hd89x6ft
qvN0xDJoqHkeL1KO22e7kZ1MStGrMZcipdTIzPEAFHfRfAdmrX4sTmVHL+AsQD7QASqjc36tvDOj
lN8s5z4C/x7CmdUrs7c0Og5A2zovg+2QVUAFIQBFv55IrU2Y1WzQZDC3qwEGft0ssfXZJgAmyWF6
THTuLCwz84+I949AalVqP5kCarkYjEocQqheB0vmpJlHbgDB1QNFCgaAOVvJbJjYS6Wud94P41wV
Q/4OM5IepIMavhOPB7z+Srbf3K2PuuTwxIM+GphLNe6bMHGQsjgYj6TFhfB3wQh7nAMkB/TFq+3k
UdFiLxRaYbTovCUJcgUYNASbIroEIJs/h9mtwEmOsJXy4/iocNHcEkMqQQQRVuuV0AWj8UMY3PNL
YorQZEszUZWXTJ2KEVtZXwBYO4ph3/7MtZtRvaxyTtTL9CsfImisgmyWBaOSgM9SRLqfbwEI2exi
/i5p60W0cpbD1oidMNoudtsqLDqmXscjwN880rGWn6YjMfjE2GscE0ku0BeF2ImjLOQgFpoIOirA
9hSWM0a5a/EmQ3kSKJuhLLOQ5BtU3DKPcnKzdlzmDI4K0KDtjWVGcqfDKs3O5quFHV+Ij5kvOGXh
JHcYi3OSYzJyU7hsB73bOvKzdi/yLi1B2KGgt7BC6hjAPZrkEhO1HDTPOkWAgLCVuw1d2q8EarFy
uPgPxAufOzrKdqSS2I1pgQBhPvYI5DZfeDEOZMasz9zsufdnFxxRJ0BAuBZcHRdtmHz+nHjKlLSI
X/W4wuNMXg9TM9nG9hglr0X68/z95l0+yoRUctPKVTIUIJNu3D5+aZRrw2iAougt8+N5UcyQf3eg
lCnJRrFIOhkHSiqvlT8dlMA6wmpxwlSOutIhviYr6zalfXGsmwt1DirpoNfe+ZWw7xygeN57DFFt
/ayavYUmnrXCWF4mfK/G1K7m/1EApXuw6puRjCLyAEjmTRhtFH6fX8G/2MGPJVDqNVRCrjcWxif/
eaIk1wK4cI3T7ILz7VA4G0fN2J1XSOL/Z8toPcv7dMQYLx4PR9HDPUYhdxBtPdxiW/Oy30agAYAR
U43gl1MagLVitIyzYt6hUerXt5USwzlrYWQ4ySUZ7mh/KXcgaJhfCM1W5eXX0l9Z/z+LplVxTcpI
iHoCcAAUh3I8bRIn98DUddBb4UEESF2RBpiUhdEoQDyUHxMwh8yGeD1tjYte5ZCzd8QrfjFGOznU
6ZW1OYxji3mfyQfQujOiWp2GfViBCI3X8EI+dU4UdUzrYIrRKptd2G3tNy03E1s2QYUWlTbmU+/y
WQ51EQw95xfI1I2P9dG4knojdWjx0QFQOACBrrvuo+C8APZBge8MsMukM5kKO+K+A4AX0phhuygB
GHOA9ZhcVdHdeSlMn0FY1f6/FCraUJs6WQYDk7SF2ATyegSQ1mHJfi28mINtPXaCqKBjWhV91jIM
shn3kt/fEvTo1MGCrpApAm8Mr5zLXJcJzi6Qgyro3KHECekUrWWGyaJV/LZYmz0YbtQAdvfh/PYx
D2knhmjJLuJIgT6hNiqGe/r6zcpMG3RQbi0+nRfCfnPtpJBfsZOSFWClEdo4PZa/5WP/pDutM13E
jynI/uIb2VV/8BwiVyLZ3p1EUxhGNN2O6JkMFb9wpR9D7/QCMoimLXniAQ9LOXN4pWreZlIORuxr
rYhyLQrr4VUXD2n1mBec5w9bDXdbSZmlpMgHyaxQXIxO2hsBHhScxktD85qEhOBn8c4fHdNK7MRR
pmmeQI9gbngtV0pqmyIomZ7PCzi/ZzAUnw8q6ZQ+maepOErgRRSUzQbeBuiReCaWHVoTQExZBq8a
EBs/y5mKMsrz1opCvcGzv7/LvdSLv5s3zaF3CU1Yju4jkJ870yM/kUK+/cW+72RTZ7bOaIqTddzl
RbkzpqCtey/PLpUisCbROb+dbLPxsUzqvJalVxDBY5lN+r1fvMx4ENtTsXI6htkZqY8V0dR7uSwB
vHAEIceA4lp0u3ryY4a6XnOxBdbJAJVWcctv9/sX3f+zOJqDbzH1vDcbSP2nFy/3+kfAXzgb5vSW
oPnF0312IX+3Ssq3rHpfmrmUpUfrsPgTyEH8ym0fl+c8sLzWTa5AqWjX98Ot4CacIIe7VMr896Ma
l+omRaF4G52GS7QU+9Gl9n19kbwOCHF/Q6FH3AzSHShNgJSN8gPKrI762KD5i1TyCYja8JxJQDYE
zwtotGArucEp8+JbooF8sAHRdMFAEEcz0wzQAk9z7SoYdcT4eT1xFJVlvlSw+6CpzZJlVaO2UVYm
xcgixCBZfrlJ6Abn4l4yT2ovgtq5bSj7tSBxVAZ8bsVdDrrbu4NHehnxTHYb9/wFZyZM9/LIvu48
m5poRaY2CBYH958W2+kQB8SGDWA25uE5sQ5pL4xyo2lbtCUSzzFAYE+Ndm2Nj+vIeTAwu6yAFqwb
CHIsEGVQGwgS1K6ymi07SvfRSbgWvfUXiNwyJIFH3wjin/KledGcCm4mmGWVQZon6RrKETqoqT9v
ZNRhPG/bUJKI1lO/Zc5kXYzNUZBPuXI4f2bMXdxJolYYTV2XWGDBDuvqKqmcWL/MeEk+pghNx3MI
1TeMFNEiZDGpgUm1hm1xmJTrWgWdw+35VbBcC4p7f0RQiicis9ymUTeC5bqvrqWx7L41mhSN4QrE
wgtCTaFwrKBMfjXtOPciKfWDSBWskAWgqHwZuUtMvt4OF32w/TBxw4RX3dYAvJp50V2OeTbgknoY
vzjwsmLEZZ77EVTkEImNrks1ui5yUR06X8rb+KIx8+IqWiLDj1RNHU+TUhOotUiQOscCc9XL+a1n
+luMN4uon4FbEf2dlK7miq4tswa46cfBlXzCBNo6sSdrjvqzfSO405kHSN3qb3D+9nIpDzh1NZw8
sZ+Scicolw3A5Hpeiz1LdeEAQDOGAXwFTSef16YvY1bnJjoDR+nYxZfldiPzhuCYnnwvgzpDUx22
tRg2sG+/ATkL4yxVQPjNQchxSC+VoLKrVyE/ZLDYYPfihGQsJd7LpqI/dUnrPC2FKMylo9U+p0Zw
Xjl436dCvkFKNnOR0Hfcgesjtmwl5uWROCdED+HOHQASDAst210dO4LxLVu/xwOnIsKSsb/q1C4p
KqhoFGFNj4CqctF6B0QEy+2WnJMuYMKL7eVQu9W01TahUUcKJ58wBaPPLhQCcvAzF5Ca/OR/Nxxf
un/IgLRexoCWwPiKEwvHabiqxlelDvIxsutEss/rwfkdBEzs53tURXoq1wpcgCK5CzqkN/mkqxyL
zDREH9sH7PvPQtBKqye9bKDBFNYnUI/bZe+k36cDJqem49T5BDaz+JUFnf83i7NUsCoTzCIajb6S
zLVTO0zur/WTlTtFGca8WJFZo1W1DxlUQJDXSxRZZZ4ek8vZA8JPYN2Nfn4jH7hjUqwru5dE/r6L
4RpxjiAKrzTyfBJ/G+/PeNXtvMlrH8hwDw+IgK0bH0sjf98JFMt2zccMaR5DBTwFsLGuBu6iiH59
VfcPGZQdnwZZiNUeMgaSMEXRqjq0IKr5v3QmkE99EaVj3gXveAWT05QoXYhGKTPQ5ixmgMQR3CYF
/mz7E0SRf6F1FoZhUHgig5BUcmKowNZYrFhSKz+0ii8uzxqvR5ClCuhvkCwFpIKmLlKeKQKEEdBn
MiCbF/ey9GzxqrGsk99/n7KrhbksxTbCg3cqAEsMw+mE2BFTnvHhLYMyqxMo/fS0FeUwETdfjqZD
1wjf//vD2K2E9kKJqZayAL7wMC2DQXHV9UZPOVaGZbH3IigT2rWCWfQCJgXKIrG37E5Qr+dMAMfp
TYwKbPZ2fkHMp+NeHGVMVano1W4edTRH16+CrR2WZ/lGutXtFrMl5bXKw79m6sJHFKlQutC0SSZN
ramFQ3yXR4JboDA1/+QsiqkJOyGUJhRdUqFHGc85fPypdwzJMWdHDlU7jWxUj51Mc9vniUc/wbII
+0CVuqlyPw5L3KJgH/eFLalWIBH8E+sg5DlHRxinhu4TsNzAJIBv1DQpWyqDkAvWR/4nCzVdguHs
lx72/uhqzvZrveA9P77u52dxlK2LC0suYnVAY6AVLX4Lzhk3WjElzDk2omufTSrEWHgJA0IGvVEG
pfpz00uRNEk5yeitfnyo/DJo3XgE73fhCfzWaOaydvIo3e8arV4NZUqPgmTjbQd2utJ5UwLtNLrl
zd+5wM8LpLx7qqagGYyG9DiZr4Z2GDLLEUfeiPdXNfwshKx652fbQS8NPUPIV6MpegM3cpNXjtYX
zsqLlxlPms+iKDVcEjmW6zgvj/kTqCQ8RC338eM02OC9vdIC2c88FFYGO3bl0m55luSrofwsnFJK
a+kyPdkkNEtXaATRfcXY0BHwlgunRXppxm8c5SQ2g1ZOxM8G0IBBZoV0wudtNadU6ZfMmMJew/BY
FxoX6S8dE9GAZLX1m+4wHcmMjHyonMgBjzxHOktVd9LpsQ4rsVLdasT8qJ7U1RlSW3V6J/Etp38B
dgU4H9CPzss9M2VillMFwZSOgJcy1fB1mPRoBMwobFeNNNjawqv/ksDiy57uJFB7KgqGERcyilXd
fDEpq11Ph9R4W6ffBS83xQiswUX5IYpu/sXId61qGlT1P10wyVMLcg7BlTmw4uxdU4HFCNBHEVTQ
n/VkqUotBy8s1HK8zITWVgfeBWekX8laQOgLSixUImjc96KdRK3WAcXWeptPeqezHtjAuv0P15jE
03zWRQP7AWpWaJAF1jxltZCRH6xCEwi4XRRA7b3F7i6ib4utu0pAHOqa2KkL8C9ewYypHjvBlCUr
rK4BFwcKqMnQgmE36MwHcTgq0qnLOfkLRks1tlSRdF3BuYHznXI9bWF0SaMMVijKW3SYrWTT3FmY
0SuTVtVcYhhDTScPMbISmGicvDH7YfHjGY3J0KzlYdEL4bVD6fV+1nIFmKUAUbjjmACWXQfIJ+Fy
RgbUejfGO7veaKkxyo3YgzlddDbXPCYg2gUqXu6UYf6TjOU2v9YDr5f3a7wGWTup1BXNMVhXGVYE
b4JyYbmO7mDqhxSY/5zVMc/6Qw5t4BKUfmZUR+YwuZxcwUZ5/lG5iG60OzzpPeOYHUrMH7Y/Bo5y
M5cHlliZDKdgHIY6d20Z660yJz2UZ9VtY+Gh2fJntdN4lo5pFXZyqFBjQe2hExNMK21qYiuYdTD/
zkXsRFDXNM07rR/1ZMbIXP8keoWPIZ8bwQPoFijNkUD4tfFE8hZF3U8rSapGJ0TccgYCYyRnOaaU
dzhUeJFoo95rZoPKDz4+eGsKTLf59rzi8dZAmWtpGWMjqUxUkcEhXggXJnpbz0vgrYJo/u7ejnot
qamspMe8Ma6iCIOgU2HnANE4L4aRFsNN3Z0/5a51NVdnYZmi0PxeYMy8fCWD5tU9CaGzpwRUApeE
N42X1WFapZ1Uyj4087K0tVCirw9ByaQcTEAW5cNDv/ESwExBOwtN3aB+xi1tunQOBSSAM+UxwnmN
2kGuOeVapiHC2xFTahJqcjRscz+l2lqnVXGUpdoeqtyZCnRrtMa90qKzq7E8zrGR3/0lBvojDyHD
Z/WQhdRocmWODvptdCQFFTQwIKjM7OxocTu6mA9HSwUlK4ocJqagKHWHezfUTUSC1jylV9vbhoZg
Mi0fSSCpLt3E47WQMZqgiP9A7GDpiCC+MJAvQ6nqS9XDRhhOfqViLgOgLgqaCm1AsJP69PVo8zix
mQHLh0y6rbDFoEGpK0J1rAonmp0K7CSTP8jXk+73ps85P+Ihvpzfh+OiJ9jbujRiOS3nUFTElzUH
etdk2Mi1XVtNdy2gO6QW/D4dXpRoeRhjiWMiOeaLzg6WmNnTtXkGXXbz1hS/TO4QO8d60W9yRdDW
Bti/aAIJMB31qrwQXB7B0zyzdTXw2+kX/4d5bOZd/zAqBnXXF2Dcz/EENor8aUOh0fLro3QxXUhX
hLNevGyOw2Ps86aI2FtpISeOGTDcD8qbZUpcp9IMnsu0vkpQI2s4BpppWAzUxTVNBki0SvmBYptr
Qajr8qh194rgJ+0xGwAmm9loEeS4HOZSdqIoV5DPS9rKMmxlZf2Q8nvrv4erxaU2dITJKrolwNX5
2WZFCR4KuZrHx2bKc0+rrPUhGpTGATH39SKMOueOMdVhJ478fedBC0Mvl7JFDJq3pW7XS3YbWaZX
64tflAJn6xitIFibiYcA6IbR3E2/89NsKtp4imu8dsqrxNEu0Id0wPyaV4ZIidrqoQqSoMC/83aE
ucYPsXT8O9XW2Bky7lk61I4pBG32KPcPGk/J2VECySTAFBP+dEoLaxGEYdME7tjxqKP+DKx5B529
XWlnvydvdQc0LwBCtLBlXlcg05DsBFM6WepJuapajvAU00VouFIIR8+62ookqe75vWR5OWQQRbzl
FFDx6vQb3GwLYEMVS3HsLFsHZe1yACmatGF2KX0gzOPKTTNz9IaxPIhUYNhxw9HrRVmPxEDheFow
aNHrF6t6ky4XzfTfh6qo9SAkQZ+QgX4y6q2igNMmVyZg1yHtZmvFbc1/Q5A3AuXM0MSO2McC5TZo
xaloLk63fBmAqnDUrgk8XnMd3eTgd9hgdEW03XLrdQyt38uj6ylGP4mTWOR1KMz60YpNZ86ax7HO
fWAUXFha8zQW1VWzmA9zOwagoPCUbfw94vKnY3wZR/FFIfzF3J3+6TdR26y1nZDVmirA482e6BmE
bQKvKDKbK/ugOHOB/PNwXmGZyvOx7e8Jn52BA2qgWc0IRcMIjcftop1EqbfbbeJ4IIZbwMoM00Ae
TIeFo0LNrRHSRu0FNdyqb1rkmtHr+WWwjAvShZIuaSK0CBB+lKE2Jbmahg3zKYVtvQFnBLmpxNfu
zMv5bfI6hHtLTTjUvPNymevaiaVMS56NbbyuGggJkeU2pV8WjzGVlXHDwgAcALeHaQR68kysS0Bk
91l2VL9nyTuUFsrYj1vi9Jfoef8LHEyo4E4c5fDMdVPaXFaLI6iR7Ci52XgjF6ywXAJAnw5YXRyV
ZlASOlXpywVDxoCVI5CiuSfcqWEcjm5kZ3Z3yk4rx7+xzmgvkFKNaVRXTVQxupK2N/F4EtT78zrA
ukL771M6MA6bIekT0q61eWEMN0t3NUWH8yLefTBtHfEmBJ+PIktocqTuT6KBW7rWQe+1vEUBXkwH
PVx+FG7iG96bCDLR4Wh8JztYgV8MAcR56czLBU550qZskRZIaoV5Li4SehtAcHdQRntBXKw69e10
AKtJVNntpQwguWkg1sk9L5m5tYBz1EwgZ2NwgXIKAEbIcz0rxVAbHG04yBiZ4aGXsipJ8PN/ZNAj
e7KqZpukbgaGnUn6D0yx1+ni5EHxQ7zWghWbWnjNYzvYElKvHNfNvgwm+iskEzy/4OH5bLayJBPK
PEff13g0v5u3pMkTFFSoYRWlu4BtPuVmTZi3wcKjGIA4IEWk/WzWrWsqmsh2DoNuT81r33CuG1tb
PiTQnrUwR62UhqQG2IMFWnIMD+Z2DYqYyVmAwiAf+lC9KBxexp6zLnreDmX3KlJnrGvpX4blMk04
HXoMbl8dnWp/No72lG08VBog/zD6fqkGBNJw9BQ7OZGJgfiCgJ6jonqt3I5udtc9kfxCA37Q89eB
GV1KqIgpCi4E0H3kz+qSNIK1xBVe/LW3+Btep5lfPsLFQUmb24QLpMV0Pnt5VGLXrLVOBHW9iMS/
CbMDg+PGjyNgckhRXPl2fnXkMn+xcbvFkRPehSLqvIGhZkS2EsyCyvSzTKWbdV0Me8oMoENsQEbJ
j/Vgcaw3c40YpEX7rWEAnYpWnA4ZqzlSgJujnwijUesAz+uOQDeRuWhu2Mla5F4adYJjliTocQau
F7CSQX1FSilTBUy03Jm/YXooMH2wRT2OFzOgoHnWlKk+e+HUccopmA7GFHYcw2bRLanjZm76i3BT
kjnEJuAFL6wYm8SWBnYWTaUKdaImhkMMsy4xQSSXbj6WTrN8T9qLUuJEYcT/0Joj4/OSglY1mDVq
U4tl3oRiLJEpGjZ7Ea6FDURNKBuvQuJE0zFuCv+8qjIXJummiqy3oZt0ULZ1fRsZMk5xKCp71Z61
wjOaGPwef/O2Q4HmjyDKP7TCGlnCZBRHVQzq9jJfr4blL952QG0Ex7yuSoRt6PO1wxySPsZTaoRx
fp8r6Oj/eX6vGD3HGC/ZCaC0oN2WbYpbqTiKm2fWr5sVArHBTosr0EbbEhqxrPFUNXfcsIUVPMh4
r2L/JA0elnpNLcUwp1tWLaGuu/N2lKeLpX3krI1szhfN28mgNG+MJtKxuyD+Pwmxlx6G+9RD3t7p
qkAISFabd4fZiyITnHglSxZNorANdTOsNbjJNHC9ie7chgKvJ5Mngvx9Z4eRB7CSguQTxO5yKC4x
gmKXpn1+45hmUP5YBqXXabmNuZiiiyyfI3/Ogf13KJbIFxLP6gx7Sd5qXosm2/gpGIVTNLw/QZb3
eVnavGVpllYxWheqUAPJYe0IznpD2BlK37rhNa5x5VH3KsvkJMkqpA6jx9VJbsjUd3pSH7Tbf1rK
9LvzO8oMJeXd+qhrlsvDugqRVYG1bvNFbwzQXOZpVwOIvBWn+V6deAk95hkiHaQT4DIDIxCfNzQW
jHXKBgFApX39ImaAa5B6r1HKu7Qxf23oXxDRm9w1nD5Y9r6CmAWSNUyn0llStOrlCkayxbAe6yAy
fVGb3Vat7W2UXXPQT7nmjvFyaMp7aVTdXJMPRs5L1TKvyMdvoFOmS2xGk6WQhH1/2UqNDUV3apXn
1thHClpVA28vWcZw6ucdjqYFaNZKTcKvyS2vzN/WO2Tr4FWLi7cy8hm8aR3GoDiMtYbnrKWKuqhp
1EMzm+p5NDckatTAKsC2WqJsNlwkP5Lf+jUJ+2IfU/CJVxzeCVSc8zpMVPSLNQWNGSZVDQvmjXpn
SngKNZkAb7fUfZBq0qmseK8TptJqpogKK4TINIiwUGWCoKfSgvV1oArMgxFQe39D80C28UMMlXNY
tqibt6hH1mar7Hl+SIbclrlQ6+T8v+7XhxRqv6phWK1eQNtvEhKo4soXPPVBCZIDgfPdbv7icHTV
0sBCIKlozfusjOJQKKJQjVY4NzfLWtl6zykoyuQLX5azk0AtR80y5GlI/UMOkhvRw/kAq6085egw
U47KSUHj0Xr1nvRAYjgHXxAyotWpvF6BIdzyLh/ziu9+DGXdshUjETGeG+FSfhuW1Jaqn/H86/yW
cmTQl02NgbhrNTPI9qLNKeXWXq3XOXLPC2HHXx8r0ag4KK9KPY4VPOISjGjnh/gIzIAj+jbROceD
AOctiDJY2qJVMPqdFSbAy6jaxOmysLW+nV8QM9o3YA0RrGKC3qAcK9oWhGapkHNFGdBG7iSzW6G/
NoEonYzKfRSBesRYOSfFtEw7mZRzlSwE/BP4HcO5/KWMV5gEtM8viieA7Owu6GqiRhVkkMWHZfyi
IkYZHv6371MBVz8BUSFDb3Y4YZ/G5Xnm1ZjZ72hQe6GD3oL7oMv1nSQVeqPEJRCjSnRbLAcptpe7
qrBBNOFboaK451fEdlU7gZSydYuQWXKWlMfuHQoAj9nrBt2o6MhW7D6zFwA8Kl4VFFnQPmceOlp4
2TuFZbDgmlF0Q+4ON4y6WUmebUm31NCKeujuh7Fpaq/IzDhxEz1Oagcoe933XFxNvOmbTFww/YFn
qj3G2oLGlyRJZ1uvtvLQxG13teql9E0Ch5jba5riycYqH6atx0zcJjQ3Sb8kQjBVYBB0xEqeZLTy
tYLozIui+HnUpqd8ELtHCyQjj2avVrUdCbWiO1Y7JpodZ4IeCuaYDr6i1GZldwNmgOd1hRWt2wwb
1pWyFXNCNZY12G8PdUDS3DXNKI5GuAk+ioaz9TqZT+eVgCkCeUwMpGA4Esr3+drIZqWtU4SIIQZs
eVu1nlRtHmronNvJDDrRKfVHDnU9I1CCAah/NYB7LNwrvnKI3OqiWu0RjfcNEEnWu/9tXdR1TfR+
A0z6ZIRF5YzW3TKdItE7L4LVboAg6GNNlEOv0dEQp3q8omMvvdtc5QLow5gkVMPxrXpSHBEJzPlQ
b0B34VVk/mU7VTLyJ0vAgqe2s8BVGVDuLY6E4gfkstfC1fytdf/ZTWl2eE9alnVVtA951HZm5tgW
6FpHYNncVsaDknP2kvxeOnLZf5/aSm1cdbHb+jXM6/tEuZaX39wqP28JVHAkCVspiZteh8vytLRX
KJSfVwfmEpAkwWHopvllqBTd3akhl5hSEPQDUvh2FHsZCOTPC2EuAuG9peMwdBjNz9e1QKuOXMhN
HXbyr0F8wIzC+e+zFeuPgC8tjZm6KVJpoZdlDUAIjtcLmtQD8Qal7RBvl2seawLTByHjiBEV/F9H
NPJ5QWsZR0hHCmPYuMNLBXalo3UvOyh5PCZ+Gliv/YvwSzpKnn7Bf6sxT2wnm9KItNMlo6zILEb5
K6tfSmm2Tb3gPMmY1RxMeuiYKkF7GrAMP6+wMsuqkzDzB/T1anT0o+Ej92TYM7A3YP1EdwqkX4Tk
lYd0zXqo7eVSvlU32wmPtXUKY2G2yxrchda3dJbsBfy8anOtCrXHzREx1XO3VvnzWvUhGtQ4l9Fc
BrzJpfzZRxz9ZAYMeNlqOmaegfZB6X9WL0IpVcscGjXmuYDbmWiPGwgWMN+hzZZgd5IspXaSoq+T
c47Ewn2xUB+S6WNU2gyw0Wg0PG7y09Y+V+3imcKxjvTg/A1kbaEqol6Lllt0e9CZkTivZlDZQY4m
/c7LV1Fwz3+fecP3Aii9aFfwq9arSEaCVk98JXwypqs+WN83h7jijtvRRT5I79xeIKUUppqm5pog
fa3Zk9vckK7lODSO9T0fKe9fFocyMBoAQdNDZ3ebVta0pJ7TY3ap35IwI3FTJzrk4YIxVLRIc9zW
e9vN17V9yCMmZvfq6Ke+0wdU3cLlxQxQ+XalS+kwRID23PAPXY9B75vXMF+H1C8cGYFOeW+Eo9Nc
Ku8FToELBssyauCxB6st/jOMLwFdrE0FvEd+LATFnoVDW8qe2Cece8h8rOzFUAufqlIQ1LyYAFuG
tz3hXdI84SRBhQhlNS+rxrwUu0XR4YdslvraZBvAZn9Y6SHhJbWY3we2I9C80F4JK/35GLtxKgoU
qoA5L0SOkVaXpcxlZWTZY3Tv/5FBvbqrJtIAboB7N/lR0N6mnhbbyhXoKG8sZ3rHe+t+9c8Kaqbm
lfXfw37qgLH7EE42YKenQrqaybDAqoiB+Ju0jpqu4WRPRvDOXOVzc/esFAPhajEkkMOhU4La0LhN
mkyr32v91aVg2cWDBlhA0o1neMLj+NK8NneyXYIQjKcqTM3UFPTZ4FaC6EyhdGWbGkHQjDI7TriS
hP2yhKPtinciodjlpRBZ120vjYpfYiB2DV1aLKEUu2Lj5+JFnT9wLDbL9aD+pkAvFXSW0eBs8hwb
ZmTkS9j5eiB6ZLQ+QhABAkx0xVrBEMyH7JarMqw7oSFtjll+E6lznbrha9PPctoiS1S9DK5+rPwa
PT3KlXxfhsmhCQpHvOOsk+Xc9xKpk2uyRpv6FuvEmLb01oUzcpXEgFoOrkrTIVrqwzmxq1MW8Eox
zGPcLZY6RqWpVGAzm1U4Vr+3Lbdn8VnkzTHzNpQKN5tK7pdR76pQ2QaQSYt4SC2H81vIE0GFR5oe
JUbZo5q6yb/N6ZvQ/Tz/faYmfmwT3UWXdtCUFQ+d42bZNdp30zHIM4xD/EXeY6cIdCasGpdyVjIN
xOxr2Pw/0r5sOW6cafaJGMGd4C3XZndrlyzLNwxbtrnvO5/+JDTxWRTEafzjczcRjlE1gEKxUJWV
qelWiTlsMvPeOpwzZ7FAtdm1HdiQwa+VkmCRwrNsrvdDnHI4r3bPhIApEnkxcjqV8WokPoBmy2EZ
5FIKSY5IVwPA27nFCPr5YDMRjARAvJnQ4Qc27GVK3KxpZkLy/aAeTS86mm7tTt7sapgcDG3uw41G
8Ev2mBuTRFVVJ+YEnOu5PlNFIsNV7qgqwP/l+79batmujr07ptjHgEVDYOm1xCDHbwkwI0ziQiq2
C6SjeJsE5XWOWiVPEHfXRza7ylyoWK3kRpXg8KCMsopGtcZJtDvx++VrtZu2gjkMZVCDkqiwfQzI
H3UxgN/RWyXW8Dq7eDLsDth9cNriaahyGkX730gTEDgZozngwKI+u0kHiCknSjGCu7QrxPixjITa
Mle1e9KaTv4xl7VqzSoUznNJg7yqlAx2Wqi9N40LmO7kKf3CWf5uWNn8HOZTI0sCHshZ9Aarml8H
V7Xbm9TpT81kzbXdIL/ETGVyYz7OLxzLe5cTdwWIXADDMUXOXE4UPZd5rMrwIPv9mbKgtPimBquf
BboHTYCr+InHMbG79+BiwCdVQVBA+e7j3o+TVkMbArlm7/3DAJFcKVezTQkgTIeXde7579YYm4eh
WgTiDFBeNxWITaYwumqSwbSMoebV8nevKK4gVgRcuiIazBUt69jIaslMjsZDH9QewBpPiuhieGc8
VmcqFVXb2m2X2mpr85gA9lJrjNbQrio4FnR2/G9V2lioDcwMEa222wQDqr0pPqiD6mvdDwHoqE65
B0Dx4bLz7O7txirjtZpUlpo5AoIjSV+m7LqRHK3g1BT3N3Vjg/FPeS7BQZK+PdZnR3YpflR3IlcA
KuVtKhwuY55BQcwpduw76cYuE92FpVCkdga9Uto6fVBC4bE86Q/xgUJh/q7Zvz0/xnX0YujyvMf5
pfG9qTzF7ZeIV/bYPyxMzWHQC8NeMnMRoOA+p9ookiAmmaU2mt2FgRzxwsneRxjD2WDjw+NDwYDl
x7udEqMYqkhHhxip+nEC67ppKyh6/IZYGmQjQvsvKBCkd4NY3EeDsji1oNdd4uMIdnIRWg7D42Un
3wuQmDnC3ALm//AKYPZNVuIeBOvYN1l+jOq7UfYu//1diA7GXQkdSjUBKGEMjPqcl7kJhhr5bvhN
jhSxQHlRlG9ZYB41CKVxEcTUm9jMZWuRHuLm46dPIfQGiVJCBoCOC+TgXDeuE0xu1ihZWuThn5RJ
wb++FD14EazLK97zxK155tsbk26au6KKjuAokHqLkJt04KSce5Q40tYGG5oK3ezCTFogih362mFF
ty3x++PgqB6VqiI2ueeGDN66mFBlzIXaYmhpBDBoPItXynNm62cZWVMAtloQwCQ/uhMPUkP/5qej
BByRSAauAeZrPh4lir1hGzcG9rKb0Y0VvbLsX6ZE8pPoy+VT270HCgam4aUiISwWVuqzIu5r1QjU
9MHQrrSaAw7ajbiGhuQPsCoF7LuMW+RCnORarE2BZuVBcY+H1VVPX7yUz9U2gsur2T0rrASQb3yq
kd9+3LcGc8Rl3+KdqCUvJH5CocbSuPACenM/Hc67EbZi3g4aSft2BFr5QYeoM5WaQV95Asdv6uZP
vLrPritsrDFpVSmXnZ5KA5ZUN04RX0Go3ZJG1TFHTi2Ns3dsacswURbR4noOFHKjD06VAg5COB+S
XW/bLIYJUZOZSGjt1JAYBE7MlFyh+ZtGokFEfKNA+Q/WLCbsymYflZGRZ8eoKB/SbnTGWTpcdrK9
cs7WBLOIVFbHoQqRQyzq1OLhO1rLnF5VK3JrrXaHoncv29t9RW0NMlco0zqzAIvHjOnf1UsOpVM9
hY8JGPZE0OdMh+zHZXu7h0TwxZKAm0BHllmfNo5KLJO4PNb1YzLfSX816ImJ3z8GmPWIeSgOU6OY
QYNRKRHCuBWmal5MO0cztnnJnOHU82ihdp0bc7IyYEHoZbOCJ93chqU5ogQXdudCeF1nJ2p5c2C7
+7axwSyrBRX8pI95dAQzBD6yOplOXW50B3kQ1G/TmhdetI6aLcpj6a9r09wpJGl/N2NWH/qyM2ur
H3tS+hEphMgCiGmaISy9Soc0M6LeHkH1fV0WKMralampd2M3NMSKlzl60pY2vusgmatxPulvScqn
ULdZEt3WTUqx5lOprlkIJirUnFUQT8ReZndfZFty6pvuF2hzvOZRuGt+zt8rr7wyH3mAkLe24KVf
wHx9haKPjFLEL4BO41k4rzf6cX6g6Sd5yK+F++qqsCH3/b21Ci8+Co+Xb8JujxsDkX/chnkuhEs+
6tGKtlsNGDkGMFMPD65DBZ2jEY2w1iKnLLNNbq9rP3nc2GW+/3kBAK9aCibG+ZIvYD1wu6tp8dUg
/WL6ubtAHpPLrLmLWNiulfl2alqzoqOulIF5GF+L73QIDITSqW1cZ7/6k/gQ3oCKwxZ/DD809Pg4
lRvO/WSFs1CrL0kbY3ql6norLyt7CdHMf7h8nJwLyhLrpXmvNCCYB0Px/L2RCkcK/wZOtNlD9lUh
FEpEtBFTu2sIitnZXrGay2vYfTlvTTDReU2HgRgjXHKyRTs8FncY9/6RXK3IQjonKWywmFvLs/nT
HDifId4RMeFtVJqoLUUZ04fxeDurmdXU6a1RGrwFUj+7cOPZ/kzYm8XUjyjtCCD5AMLjJL0ubmfl
XnSFFPXJuDdt9TUrUEKsodLNS7d4q2TjjQzkjiF1WGXzNZzv+tDVhRvOEe6mdO+3W2eiiiCKsQB+
ovBAB4ZR/kBVUPohuKGn+FSzrb3Lbkp+/3APrrB1HCampGaTjEYHxwmv6H4iQ7oqzjXlHr/iCT7u
ZyybFTKxBEU0FdR4uAeqnz4u7uTPJyr/BZFJW3xMnL+ZfdssjW3fkEyu8JbSomMq3yKlweBlbHVy
ZXPObS9+QIkRKANQMJmYbfr4Ncx1LR0L3ciOQmlpg6W9qnaJhkT9rHzTbzBZGh96n/eq3/OVrU0m
/ZfboqrVJcNwuTpboQhCXeGmVq8j3ozF51sH4l4INlGuFMhksdl/0VdL1CQIwKrfB8oh8RWfvql5
D7SdFzzsGBgoRZUYdCLsgGxjZHKWzyLNZUG0VD4ah+pb9qQ6VWV159WtHCQ1EZfb4POt/miVudVj
WheDRj8vYviQT9/I6um8dthOYP5og7nVKVogaq8Doj+/6gvNFg4S2A2II9/kuZWcR5eyslQ/aq6L
7GQpHy0zNxu0UmSGjlp4SCHqWgOyfbOeUNi6XX1iQf/OtClKR7nVV16o/uycHw0z1xzpag7GHRWN
87NoyzaoZ/z8JffwHrbBw3fuRjBkJM7835P5D2bZB3gclpkpRhEe4FJ7IPHsFJOYWI0u+Zcv/Of7
DjtAvELOB5URsEx/vO9mUUllDBK0oM4qK4f0RXt32QB1iY+fuo8GGJep1apZwhoaBtBKuwXc6j5c
4tSKQSAHBJTbaShfXDa4U435aJFxFTAxzWIe6+WxVV+HtbKL+uda3HXSQ5wFgi5Y1dLYeebP9VXK
S+V5u8k4Sxuli5GmwItmENbOOtQYeE2FXXf8c14gEfp4XnWBiQohQbm9dtS7Fv221aHknskToBZX
1VftqB/A13zgbOnn7+p2S1WWAm0tMSspNuDONW9k8dtaBVqX2LV6UgLlQVRPP43/XlH7aFD+uMx0
FkB+ga5xoH9bbKpIMR764q3+lB/5neKdb/lHc0zCmQP8TdYkHjElttgKergpuiYg+fdEj2qgasHl
/dwN1ZtDZNLMZZgTEeNdRjC3h6U5R+m1Ci73yzb2Y/XGCP0Rm3dtFQlg2i2B513ueie7p6qB4wmE
g6sl2D0GhMKvLWZZI6flzQdzd5OJKWIvhn1TLRSlWgcUOUacyJ+PJZIH2keZOc7C200mwmRSiPmD
ODSCrPXGxG3S287gpbOXL7YqMjFF10HgmIQYgRu99JHy36SOYIfn9S2Znf3sgZdevrWS/z1uQm3m
4/FpWVthWk1fQCuuH8MvGFC5CR3pWr2JV9v0NTwMhNQS/fyR3BF3vIr4D3Rq4cIvYFPBqmuIlLYm
xnj9BXR8w7UIbH8HhhjBXv38+9hiuD4+IGvzjduR9/3jxDm2Zt+qMSDwkpwe61VyesXVx8ae5yf5
v+uzfrj5bx+TzS1Zo6idOp1WayW/WP2BzGAj5ynscDz07cJsjBChjJF5Yu56yp0hu56HLwOGTC7f
d46Hsj2ItTbVfAXF+bEFa0Vx30zcMTAacy/5AxNQjAhEkbomRcf/qQ9HLmpER6o+bAZcjBL9kF2y
xgSRVmsNbcgSvHcC8HODYQpcDp6OdJ33+tgpRH10ASZ+lKRHalUCX6vcmKYVXdPReGpuXpDhra50
xdfk410tJpxovdKWYzdBTzeIDhgaPdC5dbTQ/cs+8S9BBFRZuqyDykpngohQj0uedcjuxLsasvBW
6M+v6OYAgAXZxgfDB3cdxkWd/B6z5IB/xy7vF+x7/p8fwL5ahx4jOn3RgMN3eKpLT0uv5I7XMKUf
58+e8m6DeT5C0xNS302J7pFVQtX1Jw1R9XOaIzwlP+drSJhzCnn/kmG+W2SyE70oIcqrIsMcjbV3
q3pO3VZaKkuPcunbPOrf6qF+EQlypLiOW29VZ9GK6nix5FLmpNf7H1vQugCChVc7uo/YnU1saVsz
00wpDg+jVwMFlXtd5ekYJlwc2Urvss7mKZPsrx4iO6CcwgPX+AQWEtJeLGrgw/+nF5//oFS1/6jT
a4+XXZhevk+HuzHGeDCJxrGfNVIcu/KX2YyuigdXo7uSWHlR6v13W6AglykUCQN6LAyz1he8k3oT
r9so7zxtNGk1YqytpE0EX6mWJyIrES+13ouqW6NM9InXXtITaIQHc+PofobCu/xCzrOGVy2W6Cic
ZGnvM7E1x0SeBfKPVTPpSaAr0o1ZVk6f1jyX3AvdWxvMmeXFiDoVXq/Qkwt9xcHYlU8ZF/it8F3n
31hiFQdaFZxGIhlK4BaEGxRa3hhiFH+S3+QGBW7ldN+gLEElj/Jco9n/8bbNsR4LoZLhEWJayffx
XMNie9CdEGIf18RLPPX+sk++JTrsBUAt7n8W2SUSzejqXAMnLUW8yLZOGTp9zVfc/opXuNrLuaBW
Lesa0VH6Y5EFQ6aPqjh2YDLtDQdwLKsLq0OmuGat8cqMu17/bootb7SaWOZzA/oC8zB75Aj9kiCz
4+9vpCb+X4hhoJSpAmUiQYADo8rMHVPEVpj1qcsDiMAcm2vTS9zCTn8sX6mIHFi3MDvqXj426gef
Tm1jkblmcVJ2cw5dqiNsBuvJBJqb5i68WLwXHTEpBxQwVMlE2WTMpESrxFKRMefRSVYxgWpU+BWX
GLjIW6vi4al3SEDpNr5bY5w/BLamW/pmDnLU9KtrxVl0u/sWe+jtutltB3SjDloaetGnU30FArhj
94NXitiNX39+g8LWPybw5GpRQ2ViwKhooDfZ/b58cnsZy/siwfbz8YZDmmBYoH5WBXl9la8nQ3oc
I853ZrdAvLXB5A9tOSudOUMqEg9Wx0isjtKj+bSk6Jp3HYa1a5unJrfrKQANEeQI+LyxQmvLGOsD
ODaWIIUkq07ceD2Yui1UwGbzZoHevpOfnH9ji1leFIG9I61hi9J8fv2Z272jWT/xSvVM0NuvjmSt
mDgIURQgDz3+O3Ywf+hm5+yRYAKxtHM7PcsnHn/s7sFufhVT44laMpKUwi2j5ify0H5+mif/su/s
OufGBP33TS6Gtqs2JTIaa/X8QOJv0cKBL/H+Pl3i5u8PXRG10E2tAshnXeuhbhlLzfPN3Y/AZg30
3zc2DIjx6XqcxMfyDJBjcw0rQHV6qiN6gt/dag3g/BleC/+9KYngsrHLxGiidks6NqUQKHPojxUE
fZRFwiAsD3bI20MmZMalXkVDT8DJY2RWrd9F5uGyE+yG/s1CmCg597NcydkqBKseWnp1Ly+5NYSv
hXAc4+duuU9kTkq3m5Bvto5NEapoSea6hpSV6htfTahuUIC58psGYv457ScklPrVAIk9JUD86CAq
WdM0HcCjO9kEE42xDQTnteGXbvLA63nuBq2NKcYXdWPNBLkFSt8ABkwKlu4baYJ2eUl4fGe7TrEx
xDhfGosdMRujCEoBPf/5QV05N3fXKTYGGK8bOt3E4JgMgG3RWZP0FWoz1pBiVCfG+1sM+gnajhw/
3I13G5OMH66Qi66iCYRyGTgkwvLcVz8XLlKDs3Hs+74wtaGcSJYdFeBEyVE7pA8ATN22Lm3yA13X
cDMrnv+xA4ZSpOQ9hBUEUNb/05CLjqFn+BWlcHYvX2WuLeZLhqmDstWgwopgSGn/KT22+o+u4+lv
KiV08B/StTIA+2y1VVvFTBSA6jy2mFuaZTtMRo90nLx7zw23RpjkxkirNhwacGqmAYE+TwEyB8gT
+ryHxJ5XbM0w20aVeNVcSMxgCZ8L4T6MOAWYPdeGupAoQc4Lc1hs2hvpYg7NRVBeKxVgcp0RgAXZ
VVTefMPeMsA0DAZqCdoTn6bRqwmqkXnUglkASN7ZeKlzzhXdLT1uLTBxZyFdHArDjLHiwVrs6rpw
G8rL+4LiFXpCb3j/7Jnj03ubt7XJhCKIiC0TYjtm0M8pmDPp4wuaNI/GkwJZuR6ou9RXAo7NvUAO
YneditQQyBsxsUhLNaWS60IJwszKvvePBB2FzpZOgh35NfSnZSu/ltz0WNrry2XTO+BKcBj8MY3x
oY+fKzKCHw5hMDkmX6Jr4iedpXwFvjJAqPKM68YRB5t8ba/TUxUoNvQZOEe8u9s6qDsxFQBvZXW/
Ii3BBGpiVEFJvkfJFRFWO1udy2vcDVPGxghzpF08Cd0woD1btdDdKqH9o1zrmIWpHL6EBm9BzFHW
bSOvwGrjva5h5qaW7+TKvI9aSbQ4i9or624WxRY2o1iq5nEC61zv5cF6HsAFoTvNK522BKtxwJur
5ayLpTMUNVoVK2oS5OGxbd1EPM08Wob9W/DHF0wmLI663I1AxWUYOjzL+bVBTwuMjfNynAmv5USP
gX2DgZwfMCQMgKGeQ5e7SeOzRGrALg/1AdphoLQ9ErBOvc9z790QuTHDZGikxNyQFubYNfNm7H8Z
KSfS7z6Vt+tgImQaLWWEgVuc99sYynzqUid86Q/hWQP/CZgtwZenWDNv++iNubR9zI0S2zRvNSUt
jmXi5MPdFM7WahzMBmM90o+551zgfcd4PyzmTg11KE5phjm6SDom01UaBg0d446vzD7nmOIcGJuw
AYQs5LJGa7PavUKeNd7Q8t7zcXNebHam612pzmYMh9APWRyEDWCE5vOa8Ci99q/rny1jCSB6qdZN
TGzCTuSLguoaY2VFwy9ODNrdLXDbaWivIKdkkXztoGf5UGI1vbN6Y0Bl38sfBtD4kq3ZzU3oJs+X
Le5e241B5j51yRqPhTHQnjsVfKXDB5Shm1ee3N09+iFGYmPiq8zUQoow1WT0cACgq+3VrJ0RkCwy
cd48PCN0czchqFXAgdwXuEOJOlpoRB6K/piZint5x/YjhEmlXU0FU/ksDQAUJ8s5w/hEEP0GnxUq
8rkjFFYb2i00SR6pFlHbWLi4IXdqfq/PYWwsM7EJtcg8l/opPVYlmoAPMpV60okdKbYGfQ9hcqra
iZqH/8/1MqFpLHpjJS2gUajj+QrUIilaKbqS/BI0SW/U9A7v27ifp25WygQofdbLwRAUHQywkgde
pqviSkWXaj1iOucgH5rniQuR3/38v5tkA5XYmUbaxhA4p8xzFHc5/ELB16asV60tPvN0YHdD8MYc
8zKCELhEUnmqglAunSx+XLTRrWBmAQ0BB0y0ey82ppg0oDDLQc0bsLwJZHWA8UzsvOpumyLhMPHs
Bq+NHeaSm0aVyXKfkMDsJRQbKqvgNUz3E8+NCeaKz2sqiBnlTUWBpj1TRS4MYquDhXafk93wohbv
jOjGbgKKtLQyJZKOjlnRvw6z6WrG4Iaku2+S5qEpoMbHuWo8H2SjsbDOILVKwbx2V5/VL5RuUXD1
c/RImT9TLlxjt7u4CSgGE1C6aDWjZVKpPkN1XVPMI9TaCa51C7hXiNFvzvp2vzab42NDSdjMRR0W
8hvGrA8QSJzxVIpWM9mS7gAi+CapCDZfEQoqVW9pPy//gH0PBeEC+JUgZ60yN0E1mt7Q5jgMZtDu
zq+1zBlX3EtGKDkBZjFEQGBYcHNSCFIVqUgeDdDS1p7RfZfQ+dA537nd+uvWDHNspj6JjajMwluO
SqGqc+x1X00f44K+eq3whpT2dm1rjjm1vpiSRI3nNTDE3/P8Q3q6fCi7wX7795lgX2DmpZmjhtAi
EciackeNDpDZ+wo3xEiNE2dW6AqJc9nqXlB8N/qpr1cumIDUlawOpO5Oqr6Yk7sm/mUTO9N/cLQ/
7vCptVf0U69Ws5kBl7AcO8BXFA+zLUizBLc/lqcRHAvDaOHR7IAgj/OQ4a2PcXUIokxZHYPiSyq+
heSXudqgh+fFq737vF0gE/FXGfLMrVqjd/M1ui7uoRAR3y5HFXrAYG+0ZYxWSvqptohHxZR5g6SX
3VIR6b9vojMphjgblzUM4sUrQcMXi18557cXjrfLY+L/1If1FDXQslVBhEmxHsZ1V56VqyqooMEK
GYy/ecxsDTLxvx/MMJWkCMQz6eDMfWiFcox12dnCG+nfDf0EqkMQTscbTGNpkCawSjXGCjaM3hMe
NC8H/nyNLEr7gQTrlPs8XNV+0NoYZDZzMMLWAChiBqJ59cCe5QoQYVR8yYXQrTP/RcqzXR2zkURp
oLfUR8jRO8hZlnafZ3ZdvF72D0JzNPbRvrXCxOF6ieq06TIwzWZKQoU+qh4abrnyPcqWEGpYZaj9
UOekrR0J8ni12wkD5tIVvS4jKPpIndQFQxPni1V0pYCNl+VV8hd8WR7KcIh+6V1a1q4EWgfBIhU0
nGvMun+rmz5DzAceDqROTbHcYlinBHSmMwBsiYcQIESFxG4Jat/FGjHD5FSiDleNCvNHJK5F7ImN
oLmrrC0vkx7XobVmUoJ3Jubk7+YoraYgn7rha4fEAayTQv49K6PoDIaYwWuL1bit23LITnldz/fL
YsYndM2iyVLASaLfpDGENqxJNdbvUlFog9PHUNqxxbSbUiua8C4qm5skFKbDEM7RrWS2CwKgpGb3
YwQghJWHi/yzntf+NFWZCThj0au/+4kI534KV8MuTQxtF6N6ziSjuRu1JVcAmZuGs17HIXEKQ0Np
l2Sk/DFrnaD45lRUujelg+lhdyfDzZu49Ax96UXvsjP8i38b0IwGQIwobwNlm3CEVjIlv3sLFm9U
+F75vJoOleEtXSGQeCLVu9EPPHT/M8f4nin1QtUQvB/67miMfqb+urye3To2yh1/DDBf/UWayyUl
Y4VnX/Fdq6wa7V2Qu9LinnktPlRnIMqVb6Dbt5MX/Xk58EQ5/iVCvf8AJi0A2+aQrmICmO1DeKWA
EbjyJ8GiQzI000mIxev+7h8hOHMVTKgR2nD++EVZE6gZdBJygs6dfidgQjJdyW/OlKZa+AsyYCQH
G2PM/hpymZExrOagivtDVGReEsUHIa7/Js/ZmGF2MRmVRNYTynMirOfIXG+TZPTzMOaY2RH2/rAc
FmDXqF0vCtOYHsWj5g1Pgx+5JBChlW6tbwX0+ARmUbd+7X7wSsK7mQ4+YdDpwa2DuvfHU8vkwsCw
A2jvhK6xRNW0ajEwxrvL12F3HhQU+3+sML4xZ702QZkMYltnGesICrfy2xMmckByjEBLHrozTb9j
w+UYponap4/MxjDjJ5EujYmYoZ/Ue3WgOMUxuwq97EynIFBk+htUzHaZjLtMWTcrq9xnxyEJlvxn
XP+MisfLK9qNXO8LYtEjdTlGk5y3kG8RCi8cg0XmtdHpiV/YMpWprSz5PJhx3JlBBIpHMuEdqRt2
OCn2kHCi/m4CvFkLk2VrXaRqRfw2k/9P+bR1Va/weP1tjouz5VN8xSNpijCblbdBbXwTMtQ1OQ5O
3ejSntFT23y+6jaaqjED7FdUAKesT4J60wGG209uszwnYNK+7AT7sXazc3TJG3uNnggZZP8oqH9y
i9ZWTtFV/IWWuQvZjjweicj+12Rjj4kS7dpIpDNwf9uv9ZmeVeGvvvaNMoy1/nDgYVe562PihTAP
g1llioFvCR1jK9wQgOPWBczTTTyefAsvOqlMkChDZS0yo8mO6hUY9RzRRbcZOHjtWrobnNVtoSRh
cok/9y8yGKQNWgrXNWZLVTHU9b6Dlvu8oPa2PNYDT2Z33+/fLTCbqOH1JZGhRtDtNSfNVZd0SOQK
g1OX2o8X72aY3ZvGGOzHcx0dyWzY4zifofvgL0AEGurfoAEJSAv+t2dMfAVCCkoYGUgTpHayEu06
Tua/u1l/TLC0P8KcrqWpQ0IlDoQbSlNsuCC5CyI7d/lZzH7YeDfGhtoRbHGSCtU5WT2NU+wYILow
I3sec0spnCjjnBTH5T5xAQka6Va1MQOVPAgaxF4zThjkeBzL0zbMdR/prQIJ+PGpW45ScVrCx8uh
j7cG+u+byDeTdAiHFGXysbyJwsgKU87jdz/WERCwKjK4oz/RQ65aLeZ05hs0qVRoBlxwvu7kXyYH
FKkYwObF1t0925hjQnnRy3Kk4Sl5jIRzlh/M+tkQ/qaatTHBhJqwi7uhg0Zf0JcvxnJfSi8V+Ztj
2ZhgYk2uGOvQmMkSJMug3w6gVJkcqVViXjWVt1tMsCnbzNT6Mp6DJH/IcjCIm6mV8joXPCNMmGkn
U4maJppR/zg3rb2Q78roXnbj/W/O+4a9PSA3fix31doKqhIeJhsS6NVJBlkPOoOCDamyxEJFYbXL
a/NLefdXCf/GMBNzIqhwhpijTo/Q8jWIpfW3c3K4vLjdsLYxweR1vZoXi4qpvGOqDXedLvqhWP3u
Zc0ew9CbSXRYq4RT1d8/MgJCf1kEyyoLMEjMKhVmkYRBBfiskj5GxmGVgsvL+pfI8G6EVjw3Z5b0
nWDKQwLgxxfdT2gWhAfa8LUEaX7/f3jj7qbH5N0cE+qSlHR91QJjOmi50xql1VSrVYe3ZXw01yuD
OFL5dHmFu5/yjUW6y5sFgpIyRIMHFuO48sTs1OeS3ZAnY+FEi/38bmOIiUhdIaijGJnLW7t4DJpv
AjS8wgfooYKGWubNwvOcgwlOer2MWmtiBHZYDkrqoWGh8fDA9E98egBsFsTEpaGrlraZsXPQFbZE
5cWMFCdMPBLiWvMq67xTYsKTNoxrAzp8bFSrWKPaWyX4nVr4oBj9TcLwviq2LAHkESAcCxIGUnWZ
Ha1i5MakVp3LXsc5nrdC8cbrysRMkkxB1jCTBdrl6lkrFUvreLTZ9LpcOCKWT6xbKg1PtHQCyukL
dMdmgzPYsbsMUwY/tmSotIn58fL0U1QmsamFQYFC2zwkt3WhHbV24Q3Q0+j5YR2gEYIAA8CWGihr
Mfr80Y5WGTq8rUqgbkY0K7nX0QcW3PkeCjS61fqhe/l0Pt9V2DOhCKeIqLjpCstfLCRyrc5LGKL1
8A8/DPrNKupSVMIwEy1ePvQ5yjL2mCirGIlSqXEvQ4AmT6zZqe47qP2Z18OLUKDhIR4kHk/8Z1AS
Y5KJtFGFWdowk9dgOiaF0wJtHDrade1mQWgiuNPRnJwr9PspvDNGqT9t3H5o2mrAOQqBeEwOyZ3p
FlBCqf3/rHPPmGHcRVcHXCddNIIlPc79yVS/ttp/9XzGBBNfMw3ssHUvz4EwnhrtWhB9JeakFJ9i
HmOCuVxT1rRrPY9qIBeKi7lhEN3mpUMbBmUq8UiGP91kxhgTYBs1HPIZoK0gqq+HEcj35lwvXy9f
K44Nto4XzSKkfwvkSC1YzcvJn+LXQufViTi7xpbyskpoQn3WAMpOR7upb7Vs8MdZsMRK4nwpeLeW
BYdAd7eO8ypO32gmIM+JTDZ6Cj3aEBUP2u1/rgR8PCK2ppeUszqnLfI9QYys1LgjIS/M0jDDhtlN
2GPVPcNIgGCGooeghdTfxA3b5+FFtRaP4JKS6+j5sj/wwqzKhIOMGPOqRCg8jF6LSnXlK/diULuj
C0qzw8hDTEufEha6gQZEWmTgMDHBxFyoMa5kZcImBtpDdI9ZqbuV8iI8GLa2gLeqdWdXBuogn488
OpZdw+AuxHQFbdaznAzLLJYgtJ2gk6SMVrE4pageRt3T696iqGDOru5eM7AjSHgT4EH/BonbBFkJ
yPAwgpheIPuSl11rEKlUIms+mHbzVbhTXPEkG1zq6N1rtzHKvH/maiJ6PGvQ/FI9DUPp5e0U+xKv
t7FvhWggSNBESSOMw8xDpWYCarboYRbO0GpWb9hLJtlVwcFl7ewhBnHALysaMsBfbNko12YiQFgA
ODfhuU9Kt4V2Sw3BqctHteMXH6wwn/3I0NoSUjFdIHSxiyTnNo8glRaunrZUfkzU18vm9r75H+wx
3/yQ6N2QSzkdVWiDEqq6UESHHk7oKFeTU95XnuBgVOGyUd5OMkcWz5mkTjFiCqYGwT5kD+tzVnM4
J3k2qNtsPD4NG7Uq08IMxiF2otxdzZOqxn8R7rF7mgriHWjOolL20YocLqaWyIqEOoyloMkNLn43
uqsPKAFT7gz0Y3kTRp/Sd8xkbS0y62oGuVInk6BF2p/F7IfQcfC3n/FmjAHqoJuNA739Whl9YQBI
VwfJYfCBS49ALZa4cWlBY8ChFD/Gb8zcOZFoif+5d8iYZwJyQ+IsTMWQUD2ItTrI5neVpwex6xoS
5lWJroIClG05SGW4qO3YGEGbPI3z61hdT7w64P612thgdlEuxCLPU7g44C9BjM5NCiE1KNTbg1Ne
R/8ngvSdRBrvofdlMTs3VHEtzjr9UhP5qgt/6UZ+UgXNQa3muyCLbh53pzTizYjvhF9wuFDhY/Q/
RUxtfXSXdZyLIsxqIWjEQEoMH5xCawzFuPHL5ZjxGeBJHWNjiHF8TBkPqib0UFn2JE9yurvILWwx
oNzllJk9efjvdS7GInOGityIhpRPDbpvYYbHSQdK0CK38+fJE0ert6vS4g1+0jNisi0sErMtkJIH
edJberm5fOooKTGG4CD1I0vyqZiK1jHFpgmEUnxq8L9YRTKB/gd4Mc727t6JjWHmM6CtSwb0E3rQ
MQRAtYdsOhHxB+cEeTYYV9HRE1nVsk4ofdIrweA9fbKTCfKXjWNcmfHbUzoUOTF630Hft5TxGzWv
R602yuJI6i9tc+jwVgf0reEFlb3E9cPRMd4yl6CoGtYBWrtvU/c1iGOdV+EqPoy/QA3DWdTeO+OD
Neay61pPGar7Klhf9WN9kzz1x8lbbUrDs5wGq+N8TXe/Ohv3YJ6CI6au+l4aZ4xefVGnI+ENsvDW
w/YBuv9H2nUsR44r2y9iBEnQbmmKLFbJSy2pN4y29N7z69+B5r4RBfEWZvrGLGbREZVKMDORSHOO
aC7douNtrl1NLk1PBVsjGOZHDuJOp+yZ+87gGCNLior2SdskoVQhP7Dyc3RP057IjTyFvDHI0AKL
cs8LKRxbZKkHk1jpG8xfpgFa+mn4GJPBblSMHo8886Cp9YU48gaKtYkjaVVHs04H+9LjeOww+w6C
w941vemYuqVNXi979mfEzrdI+bePyUz0KDtdnQwF5pGe58PszMfhqXBlW7ihHFL5TXYVYSUQvPH3
5Avwm2KX16n6vNLD/AFMaEnDKWxbWTSQgk1uf6SQF/VpoehlJ64s6siXzpYJKHXWSKuBxg6K9pon
28QhfnOlvcqP2oNxI3j0cjdvUZwLf10+ZY4PykyAMUOlW9XcxAQvcGtWVPA55Sve7zMhZQTuitAv
vXLUJ81WtOkmipTDZRX+yyX+bihMHKmwch9PSYtNK689U+MA9OlJO882uCVs+RRe8xB5OR+L0G3I
jSOAWUNY6gZc6H0q3mSahnVDpTn0Umzl6uLOs/4/ashCluG6GRJT7GhBAViE0+/6OHj99xKNTdtc
MMSIyvQ9Lzrzoidbm+4mRR5EccF0EDip6ltK2pvZjQMea9quzw48XLb94Am6EANjyqCnZFwgFUmP
9WPcqRVq/GXjmGVryd0jx1jIrqO9S2EMvhFadSiwSw98+xVMW5iktUO/tCQwKWGF3qlcjjza8v3s
2O/yGAfIi1wbFFOdgQA3HxZgRK2+8bgcUj8NeICA/8UR3mUxjoCpaKVdqjgOjKccO47fVmwsRW5m
h72t3okHGRgYvA4G56OxWD3GqFZRNCN+9O1jh039fL5KhBfOGe4KQSFNUlDXAjsboxflMjIWYyyC
GXTEFL2frmJVdmZjv5JOm8ZPtcdNHqi5ffpwfwv9tIaVxqa4NCKiCgFzsCulQ3quK+ErFj3BBTQ3
jSULZLR7dUmsqjYie0rlxUqSVsfCQyhaI9jg7XjNZXselhqbDJjh4FQ89uqMkrj5E5lxA1OSV+SH
Gb2g5ED0JjDOd+Beqq4Mh3jNUfsBIBlMVvHSHN7J0DxhE/7avByNIgVwQgeS1+E0d7fYUVMVzs2x
H3822lFP3ogxoyldmkQHVHwwuXTHCQzzIgAHQN7txnfKfcsD2udKZDKOrK1XOY8U2o3TWqu/pRzO
qovH4Evq/5MhhN3LcaMhtfuNhvOULbGZA7M0AxZrejvmnOLi59F3msFsBDAhFXySbT7raJuKXnSd
PpLEIufGU17J9Y/VHs6dbGGlBhCb4TWvh7AfizaimThLlGIQk1hDScmrz9gudNZT75c+hUMjdhkI
x4qnLM8smUhbGEIbLXiV4etReZV3j2q09qhe6R6Ce+wKP5Xr8sfl0LQbmUD4YipE1XX87+MXLAds
EbUNSnWVHIz9iUh3Znn/JyJApwyQZQlQqYy3dWYrVq3ZAw0Se+uTKVlYdzrLS8LryewmNeq7HMbd
1qInajXq4XG5G53V6ezEbb8Xo5ufoiNWNDEfXB0m2h/mLhLsfriNZOYQY71OKjUFPctaA7d+lSzk
wc6sn7KRM6u3HzA3khiHG9W4aGoCwC8KpERzerzZgSxS+xEwdNSA2K0NmKjjvwcao364kcv4YS60
XSq2qKJRnHjKm5WWVivZpj39qM6m1xySB9TD09S5bDq78QVwmABwh3SDzVNlxSjVtlOEYwvTiUXw
kvGK7vtujtQbRTRs3eEXPzqAkJSmWUpJS3PvIwis0kPirdfqFR1hAEe7pxQWDzuKK5NJB8wyz2VD
jjBEPlhC5IYexQcQvkleJFs6mHz8zImcf02tQz/hu6Iqk/NrSp5J66SYx7L3Cv26L311fbz8uXaD
yUYEc50Ppj6RQqdV6uoLwV5DIl5rOqfmsl9R2ghhwkkrFcYs9HS7Nq+G4Wmumv6q6EN9OpCqLh4H
UvffUqEYT53WTs8NuNdLW820ZbYzIlTHeZji58tqfx7XZI6WiTxSG+ZVmeuYmsQ7OzmVTnRXYINJ
PtKOMFbcvPhX9MBrlXKlMlEnXfIo08J6OQ5211p08Xe4QuZELMVp3fybBHBfiqllkT/KazZfgAlC
pSSX2th2y1G+Um/oulbWWL2/vELqNTpjkHi8fMDUHz5lshuBbPRZtBIti9w8FmNyiGTZWtVfBSAv
jW9rvdpJeJA73lTg7mWyEcnc/nWo4y5LY+hIqqtYbgIJ0xGRDsiaRHYxkn24rCEvJKhMGOraalLz
Ea865Wo+IM2h+B2mKx4HR3mhSTB/tHxfJEbRUDHF0gURGUcaM3NIRyPWkXzX5+XLcE2zRdNefhg/
6ONu8FuOkrvhAZjuBtYWDEVi24JLKjVGVBjK0RxPee/38UEqHi6f4+6FsRHBWEqdmaO5SAgORfjc
a3eK6Fz+fZ4KjFmQrllABxpi1akLNNmbcC1Fxt1lGfsRbqMEYwtSaph4LEqAKjga4NxYkXVqFn3f
t3bEp8HgHRlzGRmDIkWKjFZ36yhedq0fuqs1taNjeVI9egUaupV9v6zhfmX0XUP2Xs+SUqnB1YSU
8EYMaiBCpgAivxtPGqSC2DFY3fhedDJHeC0cipbzR/WvjXzmooJ1xnmY4jOSOgavyXClA055qrFc
U3FGz/dbnhtRjJcl4tTQ8cEFLxg5WNwS8B3JlYaboTpinRH4JOaRt6O5G7s2IpnrSJCVNdNgREez
GIK2AvU07oeuiQ9CC2SxjgutRO3xU3jeyGMuInOuTND+Yic0y62xtpZADvQDxk7vlWNdWETHQCj2
PdA6IKBvBh7LZWPiuCRhbqMlSqQSS6nYMMN2ZTi66YybfuSErv2X9UZHJrDIayFWeYTu+BLQzS8w
xZwo8WJ3RiERyRqPVZLjlISJMz2ZF8lcVEThxZc0AArzWvE8AUyMUfsoj7MKycOMa23GRzO4ZkHN
7JNZGGi+G2i/g8aacbJVT4kGHGz6ZlhcCZMSsHtHt+nOuuibjv74B3awEcc4mtC0itYnlXaU2iNG
QMDXMvLQ3vatYCOD8ayiARRFmgMvn9LmUSC7BtVQpD4Hya3v/kFs3rXtjTzGs5a2HsdVEGta/rjP
VjAlxzeiYIVnUJPZglccwBtZgD22sC6f5X7U2ghmnMooTOAa0BRPwaCG+fKfcqWX67B508tdLFYV
N7w1if2MZCOVcbIC57vIwO9861ehHGvlznwSXBPcfcRdGyvh3n70Fy/ZKONnkx4u+RRW+rFQD8Ad
XwZXNd3qX69W0vfBRi/G2QrDHICuUCFTF6/SYXSSVuAEwd0MeSOBucRjQMZIcd0vx74xqoBkSe6Z
Vds7QiMYh7WtjacO7wV/LvTxqZES8+myvexGk3fx7F6sJpTYvSpwyUXCrVaeq5ITfvd/HzRV4E7V
6EniM27qjJWhZYOaVJhRr2pLkG8m8kfXtPEugQlWgtpVYNHqkIvctImlvpBzGVtAWr42Htov9XVz
SL/qRx7I1757vwtlQtYqpkLWLynSoOVaymwzhIk3z5c/zWewmTfjexfCxCwlqUWhBhEM2JBH9KAx
4nqfeYkrgcx+8EJHd9U7NchulXPq6rfY7LosnvflmAimyaOQq70gHJP2Rzc9mINz+ff3K2KbD8dE
qrSTOzM0sVvVuJTuGW9vl6S2fDslHtgdJLt0zeNPKbnmzb3uK6YDeFfUQPHAjrSb4FifNGOdj131
I45Uq+IVOnaNA9UJOl9CdJW1+Q41izApcyzN1rhZMKQ5RsU1ELC+Xz7APT1Q2qNKgHAS+PofXUsj
Y4P2EGYEBONmGV4b1b/8+3sRdvv7TOyT+2ke9QaMzgD4vC3AyY2Z0IzI/AVMniJMCEzCJNWBuWkc
y6F8nMHEJcbtz8u67A5U/K0MBk6ZOETqucnkshCOaQu0pgGVV8mrBnt1i0N04KXx/0UagIxA+olB
fLZiB6h0wexaDBFO8FzJkazoLvTFA9h5uCgXu4cnqQQMoJhZxIzdRyswKlmp8iRcwMtjOBjjzi1l
mTkztPsygA6KQi6oPlT675sgHookMcwZlrBMhTVnv8OFF8R3JciqBnxv1BhkkYkFklaVWR9nwHj1
DDRt5rPkR78oXbmMGkp2mE4FJ7ju1uBQyPhbInNu2ZSOrawnPbjth9juAZtb/TKOiZe2FrnTXqZj
i75NesVF/NvLrbdyGa/NpU6WBgNhtX4pzy1GaSmvl3Guc5D29RD57/G7cItsBTJubOa1qpsLYO2T
AvScgI32AEWgBLVLm5mLX/FYnJiExsD8hAbCAwAsEAwk62+NwY2xAG0c5JzhaGAAH7yjfuYNoCzj
U3owFvMfMSY2XYiOhVW2N4UJ3aEP0zQLxuq1bU8k9y5HDCb6ffp95vJdlbGpjSbJsL3aW0R1p25y
0/J5Gjg1Weay+CTnk28BEmdW4yzIc3s2gji6WgRee5J3Vox3pRJpjUmfjOMQLIEWYPTkWVNQpPyx
4NPEYJD3R4H3DmHs/C+9DKDUGrIJC9QZ/zLa0VQx+otSRm83v41A+B6CmlIGH8Ex9mtwlWPB6w++
2EYi41mGsghKMmlZoEehHUU3+pxZUfOYdrw31u4n2whiPCptynVdTSDYClniJabsTEsJZILEvqwP
W018O0I0eEVNkwGxJrO8B9KaNnKc51lQLFZ9VLAtmynWGESPavAGtfp4Wd6exW/FMV9sLZJ8WGKc
XyrdanOQNHft7BsFJ6vYOzwEHOAJYhpc1wlj74pZZHURhZo/TKprgA0dRDZOEi3OZWX2xGgikXBZ
EYrnytz3rZq1WqEqWRAPjTPO93P1q+EBr+/KkDHkQOeCDIm95aOxrWchSjDwuqKLI9sy2AAKztW7
91HAHCOBexjXIoR9vHqLRFR12YCtte1iG6Jhj4k9lX7PNba9sL0VxHyXEFAHulZCmfpF/ipi7CXy
gW85AXo6c0c/O6+xLSNw/Ka4WSDEPl7+XNQ3N6/5N1PHEaKhAUPXYB4f1QzrsU7QYciDDrM22FQc
Hsf2KoPKqKBclkT1YCTpWI6URY1CAZls9p9JmYJJmxGIDnJ1hxXKRyPm7RnvOS6I2bEpqEgidGHr
Z3mFucw2BvLBFJTH+oBusdviQROh4Mhnw95VaCOMeYpmUUH+oqYGgKw1k9FK/mURhH4cEOJpBAkm
kB6RoH38OOBCIb1c46Emjt8S+ZcpHS5/kh0/0kVDxNYqENMwwcoEbrPLV2kZ5SxY5S8IPBH5OeUv
l0Xsf5KNDCZmz6NsqlEmqv54qK5pwywKlCNlkMHT5uHflsPeTgyrqXgAmoYMoA3GnIdi6KasGHVf
ehAeIqwgZl+jK3JF7nQvBZGMeeS1lPeOUMLcqgnKcE2X2b3pPm70YTRTAAcux1H7uibPq/Dz8hHy
RDABIl3zVSRpTnygP1kT0JfNprPUf7k//9fJIWugBHU0gWSkkJKscxKiJxDH+UOlV4c4Kb7mmsrJ
7nainS5txFBlN0mqQpRQL9VsBFkrsNkwHkY8utCe8iab9pxzK4e9U1NjFuNKzwI80AxPdiv7Efg+
X+Wb/DdAgl0+pxBbVXk7QHRpKckdKnfGW6V2oxnpJYDIyAbx6byPZpc31VOEQarZfr3WAMIpHA3X
uOet7+yEb8AdamAxQjNaQ6j4eJx6M2vLAD8OyvquSPywf8oHCxHDkRVO+sC+2/7SbyOKMZAaM2mp
EBaan55HkIFiVizA0KSfn9Ivo9uCoyO5qZ55yOn7p7qRythLtIZq3BSl7oe/mt/jOfNBb3SvPQpu
6UuBHigvBKOMALZ+vexzO7f/h3NlzCdPpmnMIxIH4C3ARO+hFCrLBNCDUPIe4DSGs9fi9guyMTif
xaGlCk6gEgaaNSaBDupXsE6/kVH+SbjaSmOisSo1abKmcxY0zU+p/9Y3h8p0Lh8d/QlWIUJQXkTN
QsKsBKNQGCpGocazfkyAqmpXCrlNtP6gyO2rOKGQpReZX+b/doz3zTq3UhnFwkUkhaEPGrwv9Naj
5FdeZq/XHeBGe89Ibd7yzl5Q3sqjcW7j7UvTDHkFEFxPDF2l/5I1NUBHOEbIkcGiRc2FBihTw8iC
0uwtY7X77HfT89x6z/6IgjsT3CCAPmB7wVmSFGqnrYCYBJtW4RZeN9l9hFIMhTU3j4PME0jbAp/s
YyOQca1qKLt5HvAOyQBUXYMrIBP8hPxuzBKd8NmKskMmPbXFKc04hrkXK1VNonUuPEs+3XBRUxpg
hcSVIM5ftdSZid1EAVm+jhNHxb27B8STIjh6JQKAJ0bDVu9zcUmQhSag/ktfBh4KDbVl9gS3v894
2IBGN7C/0VJtGgyQFqI1hbpT1l8SkJ9Xp7HgTdDufbGtPPr3bGw9RlavtwXAmGMMXt5hTgF8mr3m
0HuUzwK1f3ioLimqAXp1du+jTQuwdlQQNtTafS1k14bBKyNcFqGzJem50qQi0iPNn7IHOb0eFE5M
3/195AEo/omoVrBQMKSpu2WsdOKXouwPObFNkTspsCuDcjOjKqxpKvuaTzL0DucsJt5yNx9kGwvQ
Nz3uYjpqLzutN/nc0vqu1YGpSlPw7jaIzkQ8YRSUJWyS0R9fYjAY14+5bM3n8ibzFMu4ie8H4L8U
P1X7HyCm7QVCUFhhHwfvfQ1gcB8NcGqbnkhLFfqNgjCo6ckJb0kvKxvR6tbyNBMMSyTDgUiCa4T6
q9D9GuTGFfXcmqI0sbJ69S7fcbvJ0PYvYlyiJuALMcspCsofyZcKE+xH6hbJUyNY0+0yvBFkxu7E
pX/fPQkgM0ga2md4dNB/37iiioZDJqgtTqLMVLsemnMbz7dNPnIU5MlhQliYd2Nb9BKq1MqjMhR2
Uk5Ydj9ePkVqMWwco2zv/68M81mFZJWisJdQzmtf1tBL5Me1KVBqSywtv1MlT0wn67JEdkjjLU3Y
imS+WzESvVzDGrfdVbscJnfEUmXogE1XtQAbYGLnNnNK7pI9Pa3PigLXBQBNqJqzW45Fv7bNqJSY
F8wOMojkdNGtZtWSIp+j3l6kRtn3b0HMiapCZ6AWi10H+gYhTnpYAblyFg9Ikr2K9/ZgR3v+c5jv
0pjDDJVZFhIKfy09LDYwfw7RnZxay2vndEf5hPHAP8let+oxIagX06hJUJnz09bXlwXZ+GkA1dbl
Q+R8LLaAWUlqnSr5kgENFFij2OhfvbVyq7zgVZl3fYxS+BI0a1CupyF+48t6PhVdm2tx0DqYMnDe
JqNOxqt4m53n1qLpV+7pPGKgXe02QpkAoisDELz0dfFV8lOYTSdOjkqYHzLeNN6+cWwEMREkMdJQ
TuZO9+fB6l/KI+CMwLEVHrCXKh5UW/S5/Tb61v3kZZTEBkUMTGizDdkwD4GaTQCEBmTfpD1QkLnE
DZ1CPIk3dAALBsmVuZc9GxuZjMPFZtrppYHseQgMyKuuMns4UHT7f1Jw3DWYjTDG38yuXvtMX7Rj
aExOL0juKo5+G1d3lx1gL7XY6sR4Gck6rBChnx0YqGuCtN3qM/eyBI4ibNFZMAqliCkTYRyD53u8
ruXCmrhp3r4Jvp8Xy2kvqRHRUmmg0RB7XxjdiZ361LzMdkxn9Z+lf99QRM0ZzXos7CHzZ/HjQPic
y+MI+zOyB0l/VerHKHu5fHDsfMNbyN3KYLwK21h9lDQANWyiyS5lCWvIt/pA8c7r7GVcBisSfORo
hwz1isui977ZVjJj6UkGmKFShKWHuReJg4UOmdX9Sea8FcJYeDGRUh0UfLEivF1ARpA2nNScnZf8
dICMcQtAATALMcU46iFEk4NyJ9WH+KC3tvJQ/47vy9XqPV5ZmnN2rL0PCZDW2lXGdoLsNAtoNjuv
THTOB9pz283ZsdZuEFOqFwkfiCz9QywZhyYtDpdtgCeCRsPNjdWXYdSTFAmbPK2W2MOdeOPCe9eT
CQ5IPP2IhvYaTXA2EsqexF3ezbBv6bEyXQH7i5p8zuKac1j7jrQRxKgyZZUcyfkggNp+cjXAq65o
XXuqRx9PNY+cYFcrVALQsUSjBRNjH7XSIzAEaEKYBu34LMuqpQijBfLD23nKefa9dwmiw/sfUZi3
+iiqjBNVUEQcYLJYi003zSgYRIYRh7fh5+jAW8HetW1CcUfB7oHyN3OQSg0sNeCmA2x8aV0AaVvD
1NhL+njZ8nhSmDq3OaZZX1WQUpjPrXJcZqCSiE//mwxq/Rvbm0ld12mPsgrFczCWYDAyJ2+5L/dd
VRSURlVg0JkGW3CLG1TxNQkAaQOgLQrwXCMvWjChoaDkWxzMW/l7bvNo9/bD3kYoc28svdE3gFbK
g6q1Sjzn/OHJcOSHyREd8aW87u1/AKaxGy3w2IExYgpFZzldO3FINSVbVI+iWRqB2ADHbLQ6Z3Io
7Irk9lc8Ko7d5x1AeFHcw3ypiurIx09ozqOkFXqCyo6NkeTZiU65Q5cCVy850n2a+Sk5/NEzaCuU
8e4kyeNJSWGb+ip9j4bBStfm21pKnaOPiRNr6nGoAYGZPy+F/jVvRluogW0x8Nayd+3qXXe29Ql2
1iwywN8aRDVgfyd5iIF8qaQuGReRk+nsf9m/j1lnorRe0PdMhywkJcJBNZfX0hh4O8t7T9nNqbJx
JZbBsCrNlDXI0wKgbPtjANwvO3FQVOG8xHgnxwSXuZjQPmhBQzKUiSXptdOLV31Xc6SwU+V/pR7Y
hyIK6jagZWVCc250XVZJCM1rhMElLJACcMGiaJ4xaHecNZh/g+SQWC3mA2UnDtQjD8Nl97O9ETqj
24+KP+Md2pSqRaIBwyVKZKvBG5MonGt19yRRkkQ/XEJDkjWMrGiUGijA+tHUEstobwAkVXC57Kg/
se88VO//FsLcOGU8qAPQNGlcmZ3+FohOaEaup8ozbRT8ADUsoxlZe72XODxL2T/Bd9GMpRhiP5rG
jGmZqbqtlMUWuFnc7qNlqx39Eza30DCH/aArVLvWkg7D/WqFRw34haBmFx00WR3eG3Y3OdkcJ/2m
G4FCrqRLMsdJIIa3plZYovxTVlGp+n75dt2LzQZQr1WMpqICh6WUj3IA75oM5iQTHxXZwZW/SbD9
6Ao7pI7gJY90dTU68Lp0e/feB6HMq2XCXswciW9NeWyfucO9+lzZPS6h1RUf56cSi7IcNakJMNb5
QSLjZJm6auEqYGYHmG1AMML8SWahn9bldnUs3dIT48PKy2Z33M7ArLEBFDCUFzGO8vFo+3jVNbRK
NG9RTp1xK01fDfJ0WS/6Z39SCzuJmDLA1B0mSz+KGBvwaac90Gul5ZYsz7Xq1/WPeLpSqxQs2sfL
wnb1Ae6bJiOTVdFB+ShsIUOPOIIz1PHI7PFI60zlnJOJoxNHDNtfXfV+FtUQL6YoTc9ZKgVVb9hr
zyv07QQNmJmCLg1WRYjE8stIVdQbrZCAJTVqPX0RzwaANy4f2K4IDIEoEqWw+USxV0WZMXSEgu6G
wmGOJa9PVfeyiJ2oa2CgBns1MmZIRXZWTJ7lJjQJmtFqJX4Jy29NHnthlf/oKmAJj50lFZ2V/Vus
ZnpnfpDKeFMRo/mQN5hX0GEIKJLK7vIrvqlR0RMrazn3HqDIOMnN3tPQkMF7RtBvIpjgZ7ypSBYC
tndT84Heh0EXvKAC8Uh3SKIHbrSgdxXrVltZTCYVL30eTZSSLD2vB4p3phyng2S3Fl1z52aqOznV
B82Ym3Ne52JJsghDUVfYEHBmvw8AoAnIE37LYzfcI1IAswLjePKnTpUm5Nigo0tm0mCFX+fEorf0
7JP75WfbWsoPOvU1PPO2PPYcYSuVuWTCLsckbQfMeQFg291XWeS8r/fC4Pb3mftkWVS973N0coTW
n8rBVs3BwnyyU2g6RvOcuubtO+5b4+YcGQ9I5rQxa6OMAJSjW+FvCntEKefNLwC/5dxd+4eHRoQB
v8OMBCPKkAUgQdNidrUAqgpcUQ1voHUvuzEwf6TgPxR3PnFtVWpXaqFYgLDBRHlCogA86L9FXjOg
+SY7pcfLAPZ0gh/jLYh9PawUMx8Mw5nA4aobZB3Ts4HSS6VwLhH6A6wHbwUwhwYYhdYAvKhxNOVf
dXVs0E9pbzvjyyBzSe1p4PksSif4PCrB/hSTfZpxMwyVEBXAwFpeSG2eJlkLFsPwSx0xMcqvCmDD
lhMAg5P69XL032t4A0vsXTY9502WmHcYMuzLVPeVu/Q2/UFO5nWf2oozHfRARhw2jwuQvzpeyNq7
ordi6b9vxEYd0E2VWAdrcHUnqD8HNbRijTPfwpPBxIxomOPaGGUwR4m9u2pXcxM6U8/xLRaW8e0m
w9gRqJvBtozLhZFSJV0jVetM/N7B7gVqMLG9zFZ+CJ3ENu8qjBfC/scr8qW1haPOCVu7freVzrjB
oIC3ymxyDN+X16iMLG5nV55yG1UWKU+LU2A8nne37R7rRmHGMVK8YbAINCt+lY5OOsfPSyJ6Bcmf
OJa5l3BvVWOSxSxuG0rIGwcx5lFwX1PM4li0jAcg+1mYwfjOq+bTL/XJDd8VY5nGpEReQOQyKX6n
11adLnYmYNw3zdyiebis227w2khisgMwtDRdPRIsBmFAwgCS36/Lv797uWzOjt3JWEJhFvQG1If9
gRLOrP5IwVbpBvjkp7zNtL0MEmVPTK3Q3exPCyBEwPRhT0eyW9VwS2IcTKGy84nYhKzXQ1WAfjU6
THV+uKzkboCW8SZTkIXQdQomhJjjuMxzlwYFAXJwfK+Pt8C0txqtdcLSuSxr1+ZRBQc0og4bYGfA
o6lIlWyAm+kg+qrW9FlNJb/U5ufLYnbtgo7XyrKEaUZ2CigqiRjVTVsEODG7SG77+udlAbvZG8Zb
/5bAHloTVXOcNmgmtW70pfhSfKMhIwqk6whAay1WqikaOK8UsX9871KZKFUOkSmFGqZz8vmLkjwp
ylUueJc1o1Hnk/NuFGOiEqgnJqnWWszUEqvUH1vkHPmVHN0bddBkDS/o76X3RDE0sJ6jRYLmz0fb
S1pTTgpsEgYFXi+03Nd4AJWgbAL+T16muGvn77LY1+w8TnrcycDwkZXOFvKvVajZWae4VexNGq+h
sBsDN8KYyJSEraFhjQN9utCdtIe+v23XwZpbXkFxN2Zs5DAvlgo4GBk6Fxg9BQieFTfVQa1bu5BK
q85ryTIkVB9SgEaGXAx3nob02tlkHqscVoDzLhVfVK1QtZrGxgOXzugItJ8GJ4jdTMbqeHiKXR7A
Ou9TUv/fyEYAidTFUBXfLGPdKts+GPPlNu0BOFUMFYpJWn132S328zvMf2M/DwTZoKb7KBLYqnms
qp3uxWcFdDrdbBWZNZ/U+xF1K+mqxnZH+Bw98Iq5u5FMNbAXg7VAPIQZdzSlTBUiEXFGmQDcvKZ1
aomlf1m33dPUTPw6dsJ0hYXrAEPx2o0x7p2y0m+iWcgsAfxBDmmrm0xYK6eRAf1zWeR+vrWRyeiV
zGCnGHOiooYAcohj50Wudts4AJZ3ZUtwTF4FcLfQSTYCmUiTrmY9Gm1SBdLD4IYBhtwxsKmdRxsk
aw4gnH/2qdvzti52feRvoVhh/mg00RT2k6lUAJ9S0dTT4gdZ0J7NWj2U4/z9fzpREDR+lDXPS5ws
FSKBdiUGRkD82DHOwpNmARLwEDnKPUfe7l200Y2JPI3WDFNh9liMdWlWCSrD2tFeE1CF1W6ouNNZ
wdJaPxwvi931h41UJuoUGSrxBDmfn7StnWuAUJWt/00CE1swbytmuaKAxar5QeqHkEfjtntudFuA
TjooyE8+fqduyStpiVLV15rvfXqfDoXbJreXddh3r40QxtpLTS4GPR9NX/TWl8TPD2DIShJwaBM7
B+4rjxdi96u8i2Mrgn1RyOkgoLxaRVchyNralrNszhPAGHejT3q1yG9Zye8c6Akxb5WIhQ/96/mp
m0ixsd4pqywqRJavWdoB7gcBSbRXDJumzvg989rIqp+1c7vg+YmmmQ3wBme+kW5mYpHHyx9tX8f3
v4CG6c2lhii7AIUd+99dmVpy8r14vfz7+4+ZjYqM5eWCVIjKjHnaHrzqtGq7erS6Wdv86uZu4KMz
kki/cZZsrz0EELleEeRajfiaDGddvROq27XipY/U2z8lqyZBBVVHvVlkgdabJtPkPsVHoyDZFFAw
me3w3KFhNt5hNuVq/Xn5CKnbXJLHuFU9rUWux5nup8fIR6XCnw4xtqZ5D+hdS3hXi4Vv0MoQHHAE
45/Y4l6xnVEbltRHnIxmT4gi4s4HTIMkSQqji1jKK5pIje4tWmeD4cMe5z/5PBsRrB5zUhWdGg95
kP0Wg7f5d7e3MN88A66Tolvx2Jn2rE4R0eID8iHog9gwhNWFIlcrAU2COZLcQe6aM3YQx9cW+x8v
qOz3vBmMvcxpK5AJS1IhVaGZ4UNlrSXemQ+iLdvjLVb43fJ59Uys4t4BYciKA4kT4Pc/3rumzOVr
TCVWEgdgDJHeBMBHbfdckGH6t7O2DpQIgB5omDb8NAwx6lNSFgkSJtO8K0n7rTPCx6yIrXZognwC
gI2inlEUPKfDU6a0nPxw90viSSgSDWs8nxgUwrzE8GEvKX4v1W4zGtYMYusZ/abWvezRuw95RdIJ
MTUJRXeZcYOmn7AzsaiqL5TouquJhT0GCiwbOo0jD3ZdOLT6l/xR9W8jl4Wr1gtjmXAR4eFGfi+V
HenfEx4KzK6RvKvGEqQVZJSUdUKG1hteKP9YUk4E2f1IMlIYjIkqQGBjstup60a1J/j9WF5+59Kz
MoW3laRcAbvkwPlK1J4/GeNGFONodT1JPckNlFseRqDkdRRk0k6//PVpeFWW3XPbCGOcq07TcE2w
RxPUnZtOqTUOr5fV4QlgklipWI2obAB8psX1URdAPzTNHLveyzKVjQ70T9gkE5isrIS+M8F/qdyH
sycu1wsPv3o3+G1E0D9hI6LC5oNMEjw4ZEmwNHE8KI1xv2JrVEk7G90QXomed2rUHDfyRHleZnWl
MQETyWJzPXwtUNx7A3FrXnPRBVoOv+K2m0mjIQHgOCAZmjo7MVmSZBC0LAcB32LTJR1gkLtYC5rv
RkxoAiXjWv152Th207StRCYilYlWVAT00v5f4KrSCay9Z+0Qu9GBl7fztGPztMToABQpoP6mWn/x
G6Xgo6djYn9BQjY8vLd9P/77NNn5N2lBBIaCml+C/gppFOZdE7s500tScHjS9n3gXRjjx7LeltWU
oWRTpA/x+owGk5PwMAW5J8j4cth3A0aYgR5nXJlo4fc34G/HMK1ki04OUM2Oc4L7MfddJ8avNaC2
yHmKFqcJ2h0bw0UallxzMFZHRgD6TV41mHeEjI/rwIZd5hU+PqiiJddPeo2ped4Z8oQwjt3KKHBV
qwiGxlnRr8VEF5xFUMF2pZgWx7eo73y+R96Pj3ljlYPRZEZINH+9wYjHE3Xo+SRd55IbP08/Ii86
zm7lCMdCtwCAPv5JPWjj2uyAaZOXtZTTIpQyYmxxFD3QpSadH2YlJ/XeNRPauMIYLbDy2WKQmcp4
m/0faVfWG7eOdH+RAO3Lq6TW5m4vcRI7eRFukhst1L5Lv/47dDCxTGuaXzIXmIeBgVSTKhaLVafO
WUqQSpHcSY1/OvCPl1vqrnrHsXQYlXeWmEPW9YO4NiOSAOjoBI0GRpGFx9T9Avx999V2Npgzps5D
jOzTAjBYj2tHKldHL5bvjVKsjtwrki1tAjQoCrcXiJv/BdONicGA31vJnLitybZYTsE/kySC4vQj
WmPKYrSnqpt7u9aambOhx58O0gaWaiKvYilth9ECPnqOMWVBEhvSc/Y0AXStmPYgceq+B+fOsjTo
21sWaBzf4bggPaHNVaWaYS20tjLe1x2g4wYnSTy6zt5YYVI3c0gmK9ZQXZ4d+jwCiU9U3UBX+SRw
RUqOgvEbW4wz6rkCtsBUI6hwpB/lkxRAi9veog0EdyXG1v+igw9zwC2iQA/UOnucC6kZe0z3pFFb
3cyK6TQVEnnM5XOCFv3VjPvT6oYISDpg43CKt4nPrKYj3uh0GjTMbkmQRNmluIHKKyag3TVYeSf6
wAHfmGNiZINQr8iNhUdrDxh35Wqtp6pBpvLm8Y5K8m8MMfWoHlxgGkjI0O92dV91Gq+4ExzDMR5W
NwcwwbrnpTsv6uhvdhJcJjJEttC5hTYfmipvdxIQXQszBkQMYPVzJurunD/2hiNul237bmWSqy2B
NfxTL5+3+HGYiqCrh5MI5kn16ypgXD/NHCV5Fgp/xHtR9CfzXiQb53Hw7lQyv5FJ/8Rk0TqzzuJw
EQpH3sipWZtvStd/vu5V777yWzPs+1MxGlOdBUqUYcROJQIUCySndN9M4XU77x/YMGSgxgRKVdDB
AyH9ds8Fqcq1dcnLaATj+K/Cqonpo5vtVrhQbcnqU/st3uzrVo820QC/jElf9ZLJkpM2GynyuEV7
SbDuhvyu7j8OnM9EXYV1JQPj+1Q7BKh9NpPtq7ZFRxC1rS1Gv2y8l2rlVA63mu4VxWbLPHLa96GN
buPOHrONoDRa9Zj25TEdsHiUCI2yFkOBFFKZFGrAwwUe7qCFo04zCFD8Mo/7iayjAkEtIxiEKLUe
cPvazSRyPtN78ku6KkxzoF4HuB6IPN86R1VVkwgoNiW/VLz1QqLal7+g4oNBv2rkTnK8y1VgDfQY
CtxQxQQcKykigPBGQScOI9oDSgkQGQKyslWN03XfO/xUezPMjbfFXb2iW0EfOXlsU9CydYI213nA
rK5HvMr/4yYxsy7GN3JKfIhnFXCPeBEnc6ikOudDHXm7iTo7YiYO8jvk60YmdI9BVuFb4n3XI2aG
k3XqJDcZo57HuHu8f4CDYGLDkDA1z2Rc69RiyFmBU/Qn0aGdxeRkfCCObhtRjaoxT+TpMEJh+vu3
PXoU9oWFURnrdsKj1Gwc8oG2M2krgQ7UKRi8Mb8rTgn9W46THMXfvVH6953ROp7r2qyxSPVCPm8e
CG+iIZRuTEwyZbEtP8Po/4OS9+hU760yd3sX62avTUguyZK4mxHpvebK3eP1tfGMMIfaikU90QsR
2m0JCIPM2S4NTDynI+ec8XaQuSjbWQQH+YQIVVtAM45flBrIUOUGnF/u9fUcO/9v/2ChH2hzYYC1
wYxFmnt5du7LqATqxAA9vTgBa9JxCl30G7A3C0hakO+JFuV+Yk6zrnUqtI86aI3pwWLaZLukbWT1
/wja33wn5K3gktN1QG4ZF0T6pUikpc8qcbix1P5GyUOVx298FHMxxmDgmqTs2TLjcXmmt/pS9qgw
SYldLZWt8eLtkR/sLTDuNpNOQ81gJFGCfx3srrqI6bXxPGSfr7vB4WW1N8Q4HO0hbKmBILh4KyR5
qUqbGGZnWggUg0XjvAPfI44Q1Xfm2AwNBGPgNQYPpC8vd10N6G5v3+We6eYY91IA31XvAF3xTJCA
cCwfOeDeMHN/4U5uRSPG/WVk5yqD+O6Npl5S9cvMM8TxDYX1dII3aalihbNwmsXJSc2Vs5SjULRf
ivI2yupVkpbpmIqBHsNGYg35g6WqW9CK8Zhx7kjeaujfdxE9w7yUPAhwj075LBv/EK6GK88AXezO
gD4aQFVbGDEsBPVMsjXKqqYG8E7QApTGG3sksRBUslL0dixki7dMQMTZMhondpwsy5OSzbdLRXi5
weF9vd9kJo4kndbPYiGlkWg4dAZNsMV/S39ubExbUBc1IBrN+a4HWwHqDkmyUCVBh4vtLAtNO/dG
UmZRvjxK+cX4YwImJAMAROtApELg4p1UDDLdum1L3JPoBAHrYTkZRh/y4o+7NNQMWu/A9YH1DlO/
b79oCvWbrZTQCBIgYjCPbq9OJz4nEnVy5kKhipkYfEUlEKUeJpWXhYSsilShMePPJ8Wb/doB0VhQ
hrTsnrn10/U4eXDm3phjwkcrSHUdmwADaYOTpOEyf514jO9HsfGNDWbjINQwtXUHYTH90/TcnAdQ
BUDXMUh8uXJa1/LLLzV4ani4DK5ZJpxsS6WtcrNlUXWWHge3CyGe6alI2bTIOC0vUEJMnXHynPcV
NOolIOaldzQA5+wjqYWe34DSlhYoyimpH7Xuuc7uO+NOXG5L43vRfGrHZy6LwOFXpDQ5dGYajS8m
mmlD3ZcjqHtBKVoFEAxztr5zi4QH4Tm4vMEDDDISKFLgdfuSm+9iWtwI1obZX+TeqEHmlYMhbUfU
P2hmx4nOx+t5NcQEqaoqtn4tcQiqZQ5x7Xj1XDn9PN1dd/73RS36jMCbGQAU0Chj694eabUwkgYw
TBS1nsUov6c4stgVfwydPboU1q7cS7ynBM072PO9N8kkQKRo1GXO54kSB+hfO2/xAN49tw+UOkPr
cB50wLAXf/xY3pcej1LmKBKDahUZJIqTIkjN3663bDKt0IRGCUwSxFCB0Ujicrb0yEf2JhhXrCci
p1OO+ietIOdfNm9xy9MSZE4i25UN/nKneBj5fL5HHoNpHOBPdCiAoI3ydmXylIxAYiVikNa2IXh6
VJ5yT3DqwlEXT/wOIg2wFWghiF8566XBi/2eAL2ARRhVZeTgjOEEo/25WZioYqPRrTrQ6Dtlfu/R
oojg/jE9FfxV1oHRkyzQkeD/vF0lJsOUCUipOCTtp1nxpeXTvHznLOjoAtrbYKJ1sZpztiWgw0nP
/al7AXuDniq3NX87Uf01i/OCOvLJvT3GJ3tNLyqZDizmdPQBj8/NEB3Omg6S5Df7xjglUfVxVhYB
t5xdhKmvQN8VpQq7b23LsT4p/uzmgf70F1OD9HuhDoO0B3NiqJm9/V4oyQlrbiRgI9HduP8sdLfr
+u/1tR05/t4EE8ISo8mqFAsMy15aHKMsM7eZMe0wpsLC8fXDL7VbDePqWbVVjbKKgChVWwitnSdL
FoLrqzk2gZE6/CeC+oP5UDmGj41FhjP0cRfKGpYh1u51E8cb9mqC/n13icmTnlSGih7oBilho3iw
QJNU8igseEbYDz8UnShIMZQg+w9NerMCQTF9u76OoxcurZlDTtOgI3osh4WWDOui52j365fNg3p1
EJ8pYTrl1eF78tG74Y015uNvslWkqyqA9Q8zILTkRpWDG+RRqgclIpc743voCS+1XwQ6SGwxn6mZ
5UYsLEJ5K0yf8gmPl/RRx+1o+Mo/FAW9/SlKk57VnUHmkyU6iGJAHqwHkyYDg1VplofGNW+W5sgx
IAskySANgJ4029QSGwhUxTX4iXrxIbNOg/igy6frjsEzwVQ+1skgRk2gWVdnoTmee+NTznsKvRey
wWbtlsGWO+JMivNl7fUgDSfXjMZbcorv50vtEAeA7tRpbvMTpOnjWx5x/5FbwNvRiqTyQ6rGLE7Q
EgwWzPhKm/IzmYPir07VzsC7tkNmDfJQvZwqcks5kLsbkAIZD3SMeL0B1OT6xzo8V3guoDMFUkEk
hkzE09ox3rQYdYJf5ypDrjTZEwTvKeracv9QtRpZO0irduaYY9XmQ2q1ibIFnRY/gCIjykTuPXF0
2+5tMCfJMqeu3yYMvkpqGhoSJBSWr5OUudIyOovCy8COEuq9NeYC1Em3GFCKBYtZWg422IkUuyGW
aWv18nFAEeZmFLXJjcUMzeHKyji3CV0Lm/7trTNhsVDL2chVrDUbS1u3nCqz7Gx56hceGunI8cEk
KwHdCIQ1ys1vr62hkgRJrMEFM+o6+Ha7j2IJ7v3rznj84V5tMOmlBq6IYQRFEYLTx7lKbcxwOGL2
dep+lOPP66bevZNpzRwNZvpQRsauiMzGYd6pAexUTULxF9t+6kkf9LviFhSefDJ1mflKv4yhbQk6
KVOFItzbzYMX6GqBrDZS4+p7uSSnLo0fp0l1gOy1FVJemmX2q/ZfrR+fLbWUwQGVcXg5WEd5+QkK
WnLgisFF8rIfu7RD3ET0QAqKvza+zxinHy1kHZmdDhyHfFf2YA3RvdgZKoVZEeoEtZzOnQ3E5sor
fb3yqHYb1Y7sLimxwcb4+KdVvl92wfYqguoM3W8mMm8gt+oGE4ydw/JEaScLnVcffpfxMCbYM9CC
dowMk2EGizelYM+SAqAqL4YvFXYCDn4e6z97kbLmmOMwT3prEqKhZxUnH6eB+NNURgNpOTnvuyrE
ix0wqlERcSgnmIx3tkbZjGJjlCAdvpcjxYWUt1vVrjja1U/xGfcAMI68r/Xu3mGNMvdOPujyBMGG
BNNRqDNisMyrfcMx78i97rVexmVDOP54YApVRQ2cU+9mN3LVIHJflYJPqQTrDxWKcbRNPLvkCzBZ
HOQteym8rO7VGJufCK01Jk3aoGbqQ4A2MMFDZkX8egoNUvvoz5phPMTUU62XY3Ctdu2Dot+NSZTX
t5XoxNPn6U/ZOFhbzLnOSZP3UqyBvs1wKsRKPVTnfzlBmXrau/VgNA/pKYjxQGzyNnYkUJzt1F7J
fsunFd/6L/Lj5sR2ARIVPlj08IjtDDKpwgreLpUsZhJ1AsYcG2+zUbOZ7SECgezD6tFenXLPqzgc
u+LOKpMyJGU+z0LbGUGByUCCKYHUHWzhIjmgQIC965vKWyJz0eXaJG0N2cwgiXsH0DDPElGbzXgT
gu+AES/+sVsUE39zKN9ts7haIdiZQ0x94TzrLjmDevVcuphHcM2TxYlcLzN6V/yFHSqShdyUs7bN
oQg/PNOZweWJXMwflWinpm2cZm91B6d66D7NN/03pCu8ybrDLALc+kglIE2mIIa+ddh4K7suVqFs
madN7uabcrHERXWNra5QHSvRy1oBzCOxeNu0E2TlyFK6iiXInALTUbjZ/wzGoda6BwNdtqbRZBa2
YLdRuvwEcaWdxrck9ipScBK1wytjb5BxKq0BD7Y5ZjkOan4vXqSgEMFXglEQOjTeOfSKz22VBzbl
bjfjY6JQF0OpoI7WIOb1wDts0s91U+9mcAg05vZUqY/xnLpzD2KRRYk5qz50NxCOmbgkAYMA5/Pb
rz1XuWV2RZ5Hkyd5lle45kXy1FMLKZTWbc90urc8ryBkx+i3y+0n0QDLOvveOrPndac3iz6lC8b0
6ShCfVFdRCgHwBKMw/Du56N0Ee6MMq8OSCRUld4ute6I3M5zmkZyo3id8XWr0BtQZdvKeEn/oe8a
GJcCxA7z7CwX7phCxBhDlai/Ihj2PvFnjz49udt3bAfQUgCwAell5b9FuZbkadGTUEBrc3s0wbyn
nfN7ShounJQLJnEcaT2lPWB3aVQ+XQ/Ch1mxarxaZ/Zz1nJ5zdamjOgcyeZKdvHYPMWz33+pkIJQ
ju1xsDEeMPCGO6hPvvOanWEmz6qlUlkLEUI2FoRsYuvDYgXWMtorqTCUy4nH7BuRXgH7RTLXd1rp
UgPOJOj8bh3CgYEpBE5edZg27k0wAdeKVQ2sYOjl06Kj4RVe8in9pp/XF1G2ZeaKpB0bNDHbjJE+
NFZZ+UlMinR5KmZWmEL5ujy1F+KjcfxIaafWIL386QDJyxZCBE5DDwtzsi8haPd6KoA66cythuxR
4cvJk5FfVg3SQA3HH4+SAnD3/DbDJI6rImqt0bdZtOLubCuQTt9h+J8TLw/dYWeEBrTdWuqkSDAM
aVkBJhJ82VxORqG618/VYZjamWCOVQV5ek1ZhjREZ9oxMsmuly9D/3PtNu+6oeMbb2eJOUcrkK4i
CkvQBrdsminWzhSAcD2xW9dArQyNv0+8btthSrX/Ssx5MhNzQxcFDQ/yc/PqD5bX+s1T71GdEbSk
Q4rk5oVJnmMw52uA1ICglFkc6EAsGuUDqb+M2+fre3kYknZbSf++84tVzep1USBUPI6ZOwqaLRLF
htq0a24WWK95X463JObetGZjqXrLzJEiAvoRFqldou9229xkZ1qSkG35KdVc68f1RR45P2R3EfHR
HhFNtt6yCVmuWKmaRlWGtFu3TlXJU9499Mm9DeaANSqRgf4EeAZTBcqzYC9h8Shstvo4/Uyc2s0f
CkdMOIf6XemdRigo8UoaRssAeGJZ+HTBSptpmbuwSdyhcCZvg2JuSWsht6rszIUjfP0FFeoDHqXy
4S26s83m+1qyqJUmg/Wm8yZX8aDT62LCjjjfDd/0MjfBRZqeeEeCujx7g9KxhpfpN6qG+NZd02JI
JXGaS5ADPwnJ7WQJdllBI8P6cN1jjvx0b4fx02xrFYO0M5L4sQ2XsvEFObtpEWGumznMYvd2mCS6
U4lujRYQA8v3MZpPIFL0Y8H+hWIXPrVnEbsouMoJUprOfMMbgzu8UHfm2VmRvJuVyWgIibZH2W9C
xU1OZih+0S7ZfYtxB57KKd21K1+PHb1B2ldm6DigEYAboiyjRL21En+0iNOVj7G6cV5inI/ICu1s
+gBAW9JZYQb6V8Wwc2gJVjxyymMjGLdBwxBQaZn+fRdAlbGYXnRGUAz0VnKzVPfd/HDdS/7LZ3q1
wVwEet+UtZQuSVTP0t22DWIgdV1yo/f6atd5jRtoVYhdb6nuVrgx/C6LY1cpJe0hl2LLm8nEO/28
VTPnME4rrdAJ9PJS6WdnRKS5iLyZv+Oj/rpo5gjK0rpO0oQiebbeVVppm5vp5PUHApwZZ3uPF4NZ
JgOyZeDSZRKXOlcnSK8mVKrAhHhA8bjcQF34++JsJ5AdPQqeHPDi2GE6AY6t3zaZFCZF3FaGFiSw
xqMk2eTW8nK32lwTYmnJ/RgaUffAf0geXfZ7o4yvTkI5CbgvoDlhfOgqwYvbZwFgZHP2lvpyfVOP
v97r+hiXnSx9kep8oZxoAwZVTLuYspOOqk9rcmLooSWMQqODBP12nSXBnEmexVq1GUHb3KwmuH9E
ApW+Z4xDcQwdusnOEOOQqWjWuTF0AA4VvRsDvq+und2b3vWNO/xGOyvMjSBAi8RMNoKySgKJmLqK
z7qsz1/0QpXcVF+f2lYaH6+bPEyPfpvE8MLbEIaadTeQcTQCAYC8JbYtvtYDPULvIv/OBPPGqUt0
EtNuSIEEnE9JYs+QPcMgNC0mbxfiYTCCw/DFW5P8dk3yXIMZuwL/99oQu4VSkTa613ftOOPbrYkJ
G/OQgK1swRt++t4X9nAWT9LHLFJAiGxPJw1S3oBo8wrIR4UTbWeTCRvTVucCajQEtb7XAg0fL83b
PSZQiKTWy6YACfKQ+KWAZvaQ/k+H6Z1w/BDP1dRogxkI+jdRvhgJSmc8fMjxvQnxTih4YiARiOi3
TpBUXbpkBloYq09RUb3fC9Acm+zZqz/KaKSJvKLo8ef5bZAl0NfHtBxbWg9dk9Rf0ylaoO6jJGlh
G3kZlmt8iq0u2JKFF5uOo8arYeZ8ZYVgkNUYjECe3FFp7GQq3HZ61Ilml8gFOJ5/HAlfrTGHq2m1
sUwyFEaatHTMJve3UriYE0jX2nlEK1u8WEIZ9E19h8/sDUlsJzmwnHV76gB3H6WMc9nwPjTb08+k
nGyNDDGNMRI7mzYfzLC50S712YiKk+DyhDUOu0ZoXf7Hs1TmHJoET5+8wjzBLw5d8FdS+CjNGAZ/
fuIN1h7vN7gygU4XMQXN7LdazAXShdEKiFq5i3FJl82eaw5T63/ZxFcrTDzr284Sk06PUZStQhKU
0fRU3Si+acd2ezc/8Vrd8uGdoIApBVAnqIpLzOlcNRVDNFZaonxoPoh+X9rrQ/yAOrBbOvJj6wtO
ddM+1+fyfotMNPUplJFXWj9+gIGuENT8aHS+I1+u4qwUwAQp+MRwm1D6jnKwW3+FjqwznYaIhGUI
pLNrPWwnqlDITQMPk5edeebLWqQBE+oCvQPEifGFjjlUbkDkRds3ur2cwETldheTgz85DO87q8yX
rpRYbwdlxReWQAupnGWB9/Q6fOlB5Q6tfVPSAYV/G3nJIEmpvgAhqk1PYBq0E/lzrT01lu6mzYcV
RJSciHQY/3b2mH3U1oEMuQhAQX9SMeODnoyjO5RFZnKkn4sjerQTxkfCHh5MzMeCkwAM83g8MMu0
GkETW8R7UfwCJWJbXB6F8p/razv8WKCqMYDzQgecBb8mbU3krLGyaOuezfT+r7AElArnP/8+k6mL
yVro8oY6TrHdK9mpQS5jFrwATVPId/kfOPgM9HpUYIKYjapJnY1DMwp+GsrgEsIL5HZG1Z7OEFzf
rcMvsjNE/757jk/NlJlSjy+i5lEv3WXbvc7rdL8TPHqpuu1sMDtWKRhIUpOeIiOSDxOqXxqKwfJs
a7dmapNze4YKtJ3dpf+uiS1wngcg+OVsJT0KuxXGat2k01IkUUEU8bnWV0OCVs9YQ3tU0I17oK62
byRXx89VJ3easxZrDiGaFvn37dC06IdPxfSjsbpWvy+sJFXtfhByYot4BkBjKy+Mk9Hp6Wx3Rjk1
tiTlbe+hy5M8QsF+PZVKM0CUooXq57hUInCBcNnGzgx9tlzVzGWUPNtElux56LZIzPLyBnw+fWiW
hvnYtsaKVKgV59lpR8u4V1AN0kEBsCSf8QhRohwqdKEKct6bHJqq3zCn1ZfOkOqKB+27/pMCHehL
0esqtBRIofmklBIoaeYypKCnmThC2hk45mB4eTDUqXV6S4PsAp42E6JrU62Fu21jpTp1XQJY0vRZ
BYWqdCauIUCNIygyLYtPRmoYpjO1vWk4SW+ACGRVUiloVnH9MmyG5stqEkdrVnwkNWk9QIu2z+mo
pLkrl4rZe72qiB+0KmueMI6tapj10Jav6bRm3jbpa2rrKuKiG+P3yxh6l+rVHvBJ7ysLjZm5KPSL
UM9imE+T5mV9WYZ90WhuKamj7KqlmgV9nuWXVswBpQX911eBjMKDOq5C/Sh26B7bTTzOrrKRtDw3
EPI5LwCSCqc+jgeQk7f5HEoANdfPYNsSw6UdiwVz6Mb8wdpIKC+WPvAclobea0efeTaDwGwpTTNJ
owJCkBnIt8lFudUe+rCKxps/Be6zR5PJKYCEgMeZXR5Z0+MkfhoS53p4oUf7ymLYgikgJnKyoAUZ
CbFnZXcKaEWzcNH+4n7WVYR7UA5i0oCtcmtyPSOlNZJoUOV/taG7i63q5/WFHN0qexPMV6nWHJOa
VhEHpLgXzU/G39xaoFeDnCqIo6BZz/z7o1QVSFvxIMnrL5tY2AhV1xdw9CWA+8cWSeCnUFi0T6JL
ZQuphCyCNohTmbjplc91nZ4MgffNDxNjHRPl4KWC9hWgRW8jbqPHihmjzoREFUTTeEZiCNvb/PGl
9We53BB/+G0gJoZsFCz84EN/ay8WxViz8ioN6eMi/gnMKUYp0m/dCbxxnijaYNJxr2/mYTMHCJPf
Julu7y6VjqSrJBBg7+ikJroQUAOKQ9qXk3yCYiRl1mzLv2vo780yd1mZr41qZKYQUBbbOCofoHZB
lc7TYLgAtcM5vEe5wd4a45PlJmxS3W8qBrHOi3aXpB/GlTPAePgw3NtgAlAylGuFmekFKyqALRHs
7FQ74r0BCcTuwkt2jj8bBcwDrgN5I1YKoE1rJFyQ4XopB5FT6k2hFKyCDe7rJcItgKQ3X2xthpQU
Zy+PKh04dv+xzPI4jJO8pJMgkMic6lOunRVxsMXuMuCqa7wmvVj5ieOiR/fI3iLzpFDFYetKLc9e
Soi/yKX0sMGZKEA4qHEOxGF0MeiYFxDs2FrmPBBDJn0zY1hTVp4S03B78Ox0mHNT/OurOjzqgFtp
YLqzKJTt7bnb0NVV0xzbCKalLeyXQbXzYuM9j3hW2IDSSqkymFDG6fPZyxbjcUgz739bCLNhWVnk
07iikdkVXifQuWtexfDwkwAtZqmQnNPeiSxKYz52lpTmVJitThNb7lp7VB0QO3Bc+3C3QHiED4/h
KJ2F4IuDOVRQTq1gqPA7ffteJ+Vf4IAxdP/bBPPZY2koC0vDudWrH4sRu7V4Xng8h0fRjgqEAAwr
w71YggYplopMbyww7y/EyfM7GQxLafrz+mc/+ih7I8xnHxYlnedVF8JqvTUT6OxsQV89gE7xfzPD
3BOGuKQCDr8QNkt7SdrCn9banjpcUaTmmOJtG3NJYF7HNLZB28KKeHK82GsTChknlvF2jbkkCkAf
F30U+nCr+9omFdSilRzlHqNGtXjJeSPvnCWxODZdLiwjhbJPqJmrveTK3TAmoSwUnELF8apAvaOB
FgSzP8zO5WPfW9UIlE3ZyKZjNY3uZAKAMKJxIqr1FyfIQCnhP8aYLZRqiCPWY5JEq+inXZQBg8sr
UL5jr6aPiZ0NNtlf+1ht1QkkP0pq3SaK8IUIptMlfe1ks+CqWxyuufVls3pH7Mn36x5/2F3CSDDE
A3HpqaCxeHszaGYKnT3VEIIBoB7JJaftRjjFkL2jKOPtU+HzpqyPP9+rQaaEVikrCt5ln4frYDiF
ubj6qNoygPK5yiMGOXbIV1PK27WRQW7UWUnHsCx9ZQNJdvujmUPOBvLWw8TYfhgGEscYKkzDDbRv
sw8lCH8IqmAFXE/3MIvwKfd5ufvhylClg96EiuyILQhC7MxqhURJwlXzwItfKv92PDa7o+vJUDWM
DWqApWoW4xijMndgUwc0ae3P5XDXcOe5DzduZ4BxhG4Zu1IYAAnMw+XceNWdWXsrCloY0KIjHO1j
eYcyQynavKTrMJ3dL43xiwWNsVYkSR7mZ8v0B7Rxkn+X0t5uQW8CbKCk2hQPhTeey/GVo2x2b5jx
lSFvxUXRZRC0QSPUQDWP+GIIRs8nXbETfzqJ7gKhUIhN5vaYO7x18zacOtXu8TWvSrWMWmUFyuBn
VaRDiJhsT+bC47k7LB3ul0l/yM5QnKsqqoMa1ZGjothLEOModDYBwzrvfXDspSbm2DWoM1nsbP5q
CJI19hB6zTfxkipNlI76x+tf7fCsqb9NsNP5kjZmWlXhzTphoG+9ZOu5X3mOcVS3NnY22MMmk7SS
UoLiVbid6UAE9PAgJ1g5vMb+YZFhb4k5dcJcdLI2tnGAxHk2nSEkkXCr3EoP0AF9rr90Pk+Q5PiG
2a2NOW35lGtJMspDkJ8L2Y4fupBKjzaB8rDAJ+4Hh9zxGNFonsaWz1DRAs8WrW4pLKeoXucj0EZz
HGSoy0rJedVbV5VlFIuDEbLp1/3j8FjtjDH5CJQzrLggkNKcq9u6uTHMByKdZdTkr5s5jlo7O0wq
ImjSvKlWQ+evVAO9ADqJ3GjgSKLaBYUtYQpLtEE49eO6Xc7y2LFWeTO6SY8bM+gSdzIjEI462pY7
ksC5SHl2mCOgToVWJGVqhcqiuHKcu5bauZsC0A4ROG2idzT/LxkXNBmgAA2ifzRl3waoTqo7aZvi
DfPqklcotnhpiQ0tz5OMOeQNHMvfNV8Dz8zq6gGKG/74RJ6EyuFhOg+rOHiN//4dNLrtAqVQD7LV
rGWKit98yoLWz3xyHl3tpYnIw1Ieb/CrMSb8j525xGIjaoHRXSxttKXiRLSLFnvX/YW6+/uz92qG
/ozdmlIzWect7tGSbT6aSaDrxJaVkzie5h8ZV+DzMDbvNpB5sPWD2gmtTqzAzPsbwewmu5sgvIqJ
kOuL4tlhzngB1lalm+UkIsnDAtlQKUp5mTjPBHO8JWXatFUrrSADvL1Of6K5FIuP15dxCAfdORzL
ZtDISRrX2ZZGfVT+pEBsDOwKtny/3hlff40+g/uKxz94HI1/ewSbSU56P9TD2McBOsC2qD8VQ29X
Zg3KFCDYxoCzxMOrFHwlMggjAXx9CaM7/4vHpgQiuYoD9BWd/Ed+ByoKP/bVxNkm1Z0WTnZAj+g7
d9+ZYzwwHTqVshKRUDdvO+XToj5cX8/hqdU10DQoEHYxWXYyS2gVeUwnEslV4eRNIANjuOafRi7Y
6vAr7Qwx4QHEUZ3YL5YQxBc1kjAgIDzGfkUdxJV82QIHFvlSeoWvcTbw0O93dpl40XfiMKjJagVJ
6bd9ZYvCZfqrN+fOBvOR9HSSNdRZkV4JGdSuPk/FfNNmkz22Cc/96NXx3h9evxcTKeK07gV97Qfw
hWQVuji4pU/5Z/HZ/C6dCMiVeNIOx3fIbm1M3ABnjiEKFQYwKeRVsF90qW/QfoeAUvLIfcEcn67f
y2OpgvN1lpcGreyoMLcPidLaelEC3zifFmhDWVZxa5qps5nqg6Tzeq7HiSTGky1IjliapDFfUaz0
RjIXREjpLv+oOrNf3NVUJ8avfs7n9jFxNR7c8b9s7qtJ5msupSC3pqWiGRBlt+upcnMPIwLZufv8
MrfCm+46Puyv5phvmcmzoswVVlgqql2lN9W2OfWgOCkKhNfDyvE7wJAp5Qb+eyeFLFnA+FY6Xhz9
CQhfZ/x3EG097E6CX3qr5PRPf/VS2xlk8rtJm+WcDKIZTNttnDwqGueKPhxSw9Dz7xUxL5t8zeKs
kTKMWt9R5mVwENWOOtvxD+VWBbcuen3++m381n7jp+aHpwIMqbqmiCDRZvPJuJDkrVQ6AVyity2w
B8kXUb9VkfWYUaL8qGNvBjED5wPS5bwLNDubTO4oS8Dm9GuLyYdTE8YROXXfzDMBZTcoZ/ApT9fN
HUZpEIpSblEgnFkW2CITSDpMWxxsa5PimYGuw79zXph4o9aQHneuWzu6VC3wd4O2ysT/VOYuahsw
fKByhGnRRHzsSrm4XwHs/4sK/N4Ic/FkWTJ36ZwB4DS0drk+m11ARPd/WwgTsqrBmtK2BE7EWBe7
XRYAFDkf5jBE7ZfBhiiM2ug9VAyiBQQVNEBhAi3+mJzpBUAe59S7vqIjR7Ak0J+gKAhO55e4skuv
pE4rlgYTKtFUemk72BZqOiMnJTh86u6NML5dLGrTlIqSv8AEQNDg1H7yKf9Wf2+fNX9FbS5zzVsz
49zddKfen6hXH2cCSCpqo5aqCuYFpQetPY3Sw9g55RKRDLDgvPm7A/xqjnmEFrOezOnSCuHqmw8U
7jEE+uOCVzxQEC7v8UdvjmtrY3e0Kbqk+z/Srmw3blwLfpEA7cur1la722ucOHkR4iSjfd/19bfo
3IllmtOcZDDAvDTgCsnDw6OzVOVgwph8qAhBmIS0RXYBb5iOaY3QcfvlJ6ibOwoZOFhalLVIgwcR
c4SC78HwRD87rAdevzqzq3qPRl3hpSxLKK+pZZiuNghvVA09+fN1C1Djuvcrw108DR3OzWFx2hAd
8wfeesm2XdpW6n5L1tILvYyP3W3u7AHDCUrpXr5vLxIPlyCo+13Kc9ckIKQIaw8cJhB2S5GpdlUn
9fJzCuZTFZqjoMUlT9yL2rmvzPbKC0zYsdfuXKnIpNMabZmNFWyGd6Q3STkI1/LtcFyc/Badj27/
Sby/vG6mD9idLR1p6ls/lOLSCOF8Z36ZP5bQgo6QD73vPPEpOkyFTbhRRcwMPV4GZjm4PS4Vp1hD
DE6TvNNDI77OpM9Jc+ISeBKreHekJqncoMqLpm7KaopY2IZ5RRlASE+t+JRuYTp+7sXrSHy+vBb2
ddwhUcbTC4ZgQUAnCtWA0KpHIQpT6LUC+4zbBFxlWqaVoMOEhEHgekANGwvfPQ7jUgjCpm7WwRjt
+is6sD007rjCD91O7hVHOgsujy+RdQFNETQcFgIvQ6bjkq0oxFqM0DMn6dCHkPNsRb+wztFsYJnE
HoRa1pBMST+3uIKSEaZZZrfWV7Xl6U8wVyIp6AUBCTlmbyhfZgpK0UF2MMWcrOgP4mORW5yoihnz
o7cQGC9CmxZ1iQd52taxnlDSO6rH/r7AAMx6m4aAc+oHfNlzXBd7RX/DKfS8pyT0XV6Zq3nQ2nM9
3sx/MvuLBI8KilVo8YBm9a21LU1mbebY58e1lg7QXTlWk+bqcXSFVuTw8kViLkUzdVxXg8gg0FCb
FjcFFIUOg5l1jt4Y3aHOjd/VOSdpaWCIUGMkxEP0Z4S8VnI0o4nqaOlhn50nhFfC9nR5Jew7qpsW
WlmJYOhLbnx3R3ut02p9g/5IfzRuiFMoz4Kj36QnFIAQEcR8WnXm9dkhkt93iIKQgFRsmozD7JjB
dDIOmP4wfWuzCXWccMTdnZ0c5Bq3nJWSG0O7WXw+/FopdaPGalNU0IeQT9wRlBeVux3kzC2e49NL
06InX2U/RsPevl/GZYVaJjhg0A5lqIRI7e1yGzNX1arDoEul42lcvHW7yefaTVHblq3YFrfrpecN
p/MwKT+vSFFSZjoINv6e1x19wkzHawRlniTyxyIKJ6aKUZ63S1OaMSHtAvFxmx4M1cmq773Ac1LE
mb47tR0G9f5ultTqY13CPj3CkpD5zSf5tnU3R/ebYOOJ6DEv9g6Ncu2lqIuVKkfqYYCQeoPm0pRb
ceVBUHG+IMRSpEuwh95bkaBDs8HRuh5s1SbDhs1d7Mv3lw2Q7ed3iyL/ot2FS+O10geMf4CW07wj
bQYIZtBVoRzB4OFWAS83wLxnJjoYRZV0MprUPeuUpusgyyQEwiDZXXzdYQa5ET2r56WQWHGTSUbg
ZMgIAY06rLSRIW8RQ8NOi+/HIqym2F4j8B1F4LbTecU5cmXe2eEOjDq2NmkhN5Kg5KNKm0xEI8Vl
DGU9Xq5bYWgReaOHJHZLMxuv5NXMluDyITKtZgdPnaGldHVvbmt2rFGhWyQMWGFy9DIE8zbvICi/
XDQg1lwGHVlxzcvnu9g4lNOPyxDMVSCfaeKdRqsSHQKAonRLkMwBuYpyl8tI+n26/PeZprf7+5Sz
gFyoKLVNEoel2QbQybNnkP60qdcvfxTM7JAo24vEoms6MpyRDOFmNq4mFN7ltTCPw4KclKpYkvqO
fnOLFXM2SSVJk5ugTpb7BO0SSboe/hsMZViCNqTTnArxMZWDfrlTIk+Uni9DML/dyDCO/vItgObm
tw6olVvMms1VjmwDUe1G9c0pQHgsXaen+an6qnj4qjPshffgs6wN/R4yukKxhSCcegubF7OEcbxa
ADXwPLtRMAYYcXZy9EU89Mj/digC2rzuTZZP2mNSdmFpmA7CwGl6bJPs85JL52JQPs0DoSIoJ3wp
DLxFEr9D+6U9IOWXrBape7meCBsmOAimU+Xnj2mg2gNGFKavfCFq9qaiOZRIC+JblVpgXurjqGhR
Eram8mmIUELtIk4/Bsvy9+k+8vvuvUo6EYSwCskp1h82SUGbjpeN/xGDMskRvQFRP5rGYaqaxp37
ZrHx5Th7M55/+7L5M5cjgwcQoTwGCWg6kDad26gX8xIE4+V5bKYg2qAcoHJ4FJjn8opCc4AsHZrs
ehnklKriR/XdFv11eRXMDwXwsb8oK6C7jhZ4zPWhxVgqCotZqD3JUFkfz8gfoN9odiVv+FI5PJo4
5r5hEkVXLIsIQVNBbDqTGpGKdt2mKJ0ZXAGddWpljvtjpkRQPSQY6HvGp9ZbYxOiQYgHUJTiayQK
EgdJEXABy+HoEk4N0fgTWyAiC5YJDUT0KL5FkwToU1SNnB0V4Ushe8gcVDyFTKa3tXYYxEXtrk+v
VY2GMb7kGH0pr7dTAl9bPg6H6DD8BRlQu/bTB+125cQnbPPYoVKnVbRDq6yDgvS11EdQ6zOKEuM4
W1Uat4bR9E96skif5klprstO6D/p2PXj1K1J78igPDwJRiw/6+U0xkGlxep/3hQq1yFGYjQsmUBY
P0ZS4QyQ60BXbeXo+NCVnAF83f2n8lndOAfO2xd6CsIoKjWrrSU6tJqNoWsV4hog+/fRUg9vDd5T
n6hC8roAmFfn9TBk6uWLQYobJdlcHTW1+J5r3e0MvZc8NTiHzoOh3oJpmCJzy1E0LsXPdf5RG8Cw
JVS8HSR/5d0LB30c+BwyVKRQ9mwJyHbHBUbuiWrHdEKTEsRJxIc6rN35mRcEEzO9BEaZcau1uWVF
QxRWCVITUaXb7WwGUZndlz2YNiYydij3vI8L5kbulkhZZ2uM3TStY3SQBN2vNM2tW/OcmBpnKzkw
9BuRCsaMkXgQ8S3NCn4D1Ab70UEyxr38VDBhTOiRKuB0x3whFZIIqbXMo4gQYZwaF2pUPjj7b5Mi
9/8bDHkRd37Ois0mrtYJj9AEpbdJS+0CpH+isXFbbZlv625BZME7pDVqujTX2giT0YRxNvZAI/JZ
xcAwSJ8cIZRuRU4tmjwD76xwB0g9E2U0yFmt5OYBiu231SA8lXIS5EPvTiKvts5+APEiaZYBLiIo
NL9dXKJXqdqviLYGd0Idqcfy9JBoYhdeceZ1YrN38hWMusvtAoayIUYlX8weQHNl19HdnxjFKwB1
f9VsTpUuk5BE7FpXAd0GASsqHs8fK8EG9h3JQg+eRvSo327aEI8gxVChbiijkDIGZbAcZX8IjPDy
aphNLK847zgSIVm/mI0mWofVcBIoJIWCjVrqo3krfM2uh68Y2YhurGMX8OeymJcYZQcFXSykmkL5
9tFQ22nsxuxYKM6UfVAInyG3a4UCQT4UUhoI7sinhGJpMrWN4FSZhFRVtnDsnjfLl+YvW86TCyBJ
yN1dojHeNazDR4lqp6Kotmo3eifZGRxEK2GI2zQek6i42hI5nJLSE6fEu3x81DV+gUbk+sK2ChoH
muG1Has131b0lWvCl7XETI9huF3b21I1/hESeC/ARiqB/4p68IWhUKDAizq7GM12WlypDXQQpmD6
XfEFsiRFshCUoyyFIRt69B9dMibIzgUY4XH0yvsxkDO7/0w+p/VD41juxBMdJB6BOr49ID3x34Op
qBbLWAxFsM4Y4qraUWx5XW14Q235Yv/h8pExLPINHLWRk7W0oBDC+ipN8Mc6P5iVeUBL0+H3YUDu
KyEnoiukb+at/6ikpqilvtjAijN909PViy3jADExToDGMEBFwyypKeMWg2aDcrf6LGRyukIqOc4e
4vFUl5tdqz8kXj8tnWF+sYo9DuV1h34eC6khVAKK2TjGcFc35c2mdPetFPtNB0XtPJ5WW1/lYFDB
/SSvfWvHY/tZNhXOTWDZC1kqvrPRLYb37O3OrhhQacpR3EJBLgXbVJvJKeRtsnMwHqC5HZ+TXW7E
nIow3Uj/cwN2qFQsImfrsCTRCtTD6H1BesufDtJ9442u7ufuAfpPny4bEP1d8X9ETDyDxQE0ajT/
cKuj2W9o5y2UvwzIbZVeHai3CMBTZ4MeMpr+PnG1KFjWhHtPGGl+ctK83VqrHkBrbg5b2LjrUbLQ
XEPIGlVEQgbeP/NbcUig0CbwuE1YV3IPSwUoxVjO1tgCdmldonq0HSK3uepdzRO8wa7D7IrPRMs8
UB3srSqsCPwYdFqgH6bKqvUJB3plnrFQL3koeme5H/3RjWzZFj8ps/2byrgvZ7oHpa5rG6UbimwA
bYYgihJbHXnZQir++omAxAPJQCBHIFIPblQI4qhr/Raq5/Ta/Cgdquc4tM7KefJIPS2WHN5oMvmL
tP9G4utvRLpUbiaRMcsdTm80kO8PNlA/ytNpbjHg3ZyK8XGOeZ10jDWisgCOMQwZgrWDJoGMykVc
t3pcwlxqZ7tS0NGsz7xPKToyIzsJFBPRnwn+b2i/vb0MhtGR+dl0CaUH48EMGj9J7Op5vem8Mlw8
QhuaeJabBDwbYfg3MJHA2coGSFkh2vwWNx2WukuyfAmb3nSaPnEtvbKR2oDIyLWic+yFBYYWZsMU
oXkhQjbzLZhWj0M5rNsS9nrvrMZHKbuR6sIpKjfixoKsY1Pg71HyQPvGu07SBB1eYF0QlzBZb3sU
xqOG8zIw/Aj0wjUNeVg0baga9TLMcdvPgrkuobYljj47KTIyMsctszDIvx+ROnR2JZrAZ8jmqBbV
VQpr/WrG9IrWfMM4GucznnUq6BazVARiOrrLye+7z1HwksVpKctSKBjBiN6+ariay8+x8a1Jvl9+
ZRgeH70nhAwM41qgwKHOX062vpuzRgrn7ZxpobTkthU/SEJwGYa5oB0M5eGFQlgqK6ul0Gx9RcAM
4mczexatL1H+e1+HL5cWj6UkEwkEEQyEb3dOAd9oaWidFLZTHSDGDVI5d2KLl85hmfIehvp2ypa5
LftykMLcKK5wWYNaWtzLW8YyNDzCloohd8IXRa1kldYYjEr4ckrTCNpg6QEkkiDF4rV3s05mD0Ov
pI4aiMPLW1gWD1p/rccI7h6txckgGHZ5QSxT2yNRt7Nrys1IWvIpWIKZI3WT5VurfKxMTjTBeI7U
PQw5ut3dWYyhtEoLC1ID80gm6zuvDzHR+/vx/RsY6uKkkzRlCtm3XAzq5iTV1/HGsQDehlGXZqwH
TR90bFje+ZppK8nNVnkYd7l8LHR66OXK7DeMcjbrmMZFYWIlnasHxS1yHWgzVoLu6wBiavX+Mhrr
4uzBqO+IuZXzdFIkGEF0q6a3I681hXdrqEc7L5O+UgT8/UraXLEq7UlvHNzPy6tgo6ALEVMvxEdT
plwbnTxHJOPQCqcVQ3jZ0eQ1eP3DsbxiUHZctx2KJNNLY718jA/DA9iBUPU17f5D/fC7fOH/N4JX
NMqcl6rcoM4BNDkQnfSQhOT/oEr3SPkXeVAo1rjNI6+WzrbwV1TKwodNVzqdDA/U4hmvHYqTdtd/
A2cRx/WwndwrDmXi8mQqWisDZ80OSSnZWlR7vRWsRuqV6Cn6b8ZBmXhW9XE0JLi2kgS9EzTEgDp3
GZvAEgTe1z/b172ui7J2LbdikA1jXSIsBBR5L0Meuc9NUhJ7pkJ8OLtfOLQk26ZW/7eOzp090Stc
IbZ1t3clyKxM5yLgiWezvcQrHvX2TUtmJpuiIwelgaZ5yG70ZeMwu3NMglaKncEAO3QzrnDVxk4r
JH5TtYdU3o6J+TD1vEo3OfNLG0g5jEiDFICiA200ZleQlHNdxYdaeeqE6mGyRKfQxt/rFqAvNE0A
qRhzZ4gZEKXB8qt6+oRS1x/EWnuroHxGVowDpMYB0Zj3g1JASSsWA2HNZs6FYn2qIxiWZQ0UeZg2
ePlS2z3paJKOrGhakGW9AQn/995JfDAPftQ8JRD9GoMNyQ9eGYPtfneY1C1OFg1DOPqGhBeaOCWX
uMLuUJ4g2nBAx/SHyy6DlV57s0LqIlellLRSi5wWmemWPVKiMW9zR7UJM6+V2bwiKNP6X1dH16zb
yFQylawuanMPTb7ghbK7uTjolq+2vIkm3l7SoawVF9AIiIDWWTYoBqBIpofS/dDZyUG+MkLrwNlN
plvcrU6mQkCQRIMmCHiknry5EFHxjMaLj3oofI1OKtEv94qj4Haqm0qO9R8P80WfZGeuIurZSZ8D
3iKcAOhEiFzV7f3NId24sc+b9GOfJcpUSFVIGFegfEuV1soCqfYt1LWrIlId8DEmYuUO6rHOHc7O
Mh0zKYn9H4v8vlsapvTRy9MhJykGarB6utM/Loc8SB0tsI6Ktx7aZw4ib3WUkyknS06GBojRF+nJ
uJlc6aQdkIkpMQS3prb8DYGxozymPq//8x+8zutaqeCk7tJlSAcgQ0MALTYn4YZkJrPncQQH8vAX
PAGmUn9XAOin37aQ9kFKX8PcCfX0pYs2jqMMTyBCN9NC6zik7QILlE85lE95pvOSm3v3Lu3QqJti
jXNcdjrQisFCxudhMu/m8ViZHxL1mFnXufJcZe7lE2VfztcFUuYqxMi5ZRIgs3DAMIoeai/KyryI
lhmi71ZGWWqBLBTIUPEhMKSPYgyC4tPIm8RmRq87CMo0h1KCZLhBVoKpGsMR5MNioC7nXd4v9gV4
3S/KDMVWyZcox+dZ2n6sGz/aRK/Rr0r5eta4lDDMMGW3IvJv2V3vSABzP0rF2DR/9OSP8b2Ip0gZ
7PI82ZMDGZrJNp+hrgLpWN55MdOtSFn/MnzqwQV7YLZC8RRFAHRfPKkgii8D6R6X3G1d7Xq7W5w+
lA/JD552LG9/qae3TGIwSpUI1xcdUn7I7KzHWCiKoLTi2ltTfbHTxOINNnCsk86ZW3PWyUKLxfbd
c1X5Vt46xqRy4ibOyujuaB055srIcQXm4kEpnnrIGdRHrb2vJk6r7T+EL7/O7iUA2NlNb61q1ZCS
XBZ2YfIEAZswPUHzewzRo+gsNxIna/0PEcUrIOVE8qlH9o2Enmkfe5rmJSg5Rt2VFF8NrRqasltN
mWMkiy2IxyzXORvLOz3Kt7SFhs7zlKDnR3Fr7GX62iOGunzvuZtKuxfkN0stxfGBuq06KT6a2/H9
ijGi9qQ+kbdWvr+MyLMXytPMY7NK0QzAFS0GjfA4Lx+i4j5BakPLP16G4h4g5Wn0KpLLWoDFFGET
ip5xVQe5sxz7kPQZ86Jdnm95EV7a2WebmOs2ySST9ld5raN2m57HIHsggQuIrpKDFZD20Pih5t3z
fwgiXg2V8i6pig70egPyNkK3QT1ubuJokC2DOLVt3EW2grxKesMr5NI8CS9RhCmSagrRAFBfbGu3
4DxesqafUa2WbhA33RDit+VQ3BCaEMuTbyA+B5URBdS366cSM6c+53TJ9aPDij08dUGSRlHUWcPp
znfyXYOKbuzljlG5ystTz6cUI5Z5CY+6KvEst22RIOLWu9HR9U91Z7lKcpbFx8sLY92Q/bqoG6I2
mzJBPxqnaQinAmIYsvJZtwqvlzK/wJz4ZTSWm9mj0XdE7+YK8oZbmGjRQ1I2n/MORDwWr5mTvXkW
apyGCsp9up9CETVhzGIkW0prvtWy7FCW67mXlJu0q7hMwTLrpCDcJxJROxOf828jjDwV+qiYLfKh
S3oRdTB3gObBl466vx54wTQr1CQqgX+DUZevjdZOiEx0Z8USGLZG14RggSxdjbPoKZWr6/gsbDln
xoa0DBUtPxidMSlL7Os417TsJSOnHxv0iDRedT1x2waZhojE898wlCFC9TiqCo3ED8Lqaf1BSn1B
xUM0KLbE+xAil/Xd5dphUWZYpJ3Q1D1cGMbln/VFvSnS39VZ/emvdhi0WVRrb1oLtq31tm/xgcis
ymH7NIGdDK0fZ+4sA9sMX/ePsox+3DKzIonTeXWaEKV9P/pQIM/tC0F1LAJejMmxCpqFU7YETRBb
E8nG3ssWX94OqH1YaHOpXUW4jXkMzEzH8bqbNP8mmrNlE4prOLFBTyGLJzlI7T8VCq8KylsW2eXd
KzPUGVJHC6wwC2Porw0HJfg3Q+gcY6ebLDsBM5GDCAMUrOHKQJflKqVXWZo8rqL5A1E0p5+UB0c9
Xluhp8WQYfcguBeYw42K0q4qu6X8qBSHyx6ec7VoQS4xnS1dVmCG5noehoM082h8eJZA+YmqE7qk
kQAQmfVHEL+HTdmEbWy5l9dBE8DT95fuVRunvq41km0WjxgcszH76euuFoAQjyvEydwzjCYaOlqL
kW6iQn9VzTWwpuB7eEYZuTd/TLpzeTE8APL7zqoNHayCVolnF8JlD2uufVA1Tm6e+eLulkA9EmuX
JL22AmFUMeYNFhu9cko1sTWB+97yoCgDELRGFPDok+Luz8rN8BzfWeAGIIxAJKWUoYeJ93nGtLrd
+qgXQy/mJEtJ4VpPxAdpG9zNks9JI3DeWh4M9WjMa65EEUnxKGllG9q5mb+menDZGHgY1ENRGpkg
9iRBlli5PWQgeC3781pYHJ/DavZEwu+XVb8b3MFaNJV8e4nH9JB7qgfKfBQ5Bi+9lbz6IbrnfZkw
FwaKHtVETzl8DHWNLLFIyoH47qj6qIEGoxwwGRte3jz2qnYg1FWq6mIxelJVNh6k2lYdyU5uSFVj
+qs/aS8ZTR49FPPD0txBknXvbm+NLhmjHUlkhLoNhII8CeVXb4LWdhcss83LoBIbexcc7eCo+6Wu
ZldFJJEzqZ7WHDQzR4fGXaZ8itRz9PXydjKxSFOiiS46XaTLKChJGWZibGiUl9RbKzV8bR79eJo/
jZ0a9LNy7NXfnGb96dctSH0RGXX5XaPDOtdWphSZiPGNk67bRfGXyZPCYK5qB0HZCKiF43zpCjGc
mzqXPMGy0LAltvkxbmXFcrdqbD1FXJG5WsCYdnlHmdYCuiA8I2CAkyAc9NZaLBlypYZcimGBBEt+
1TqC07qzn92/9L7w0Fgvyx6N8ouTXJQTJI7FUL6rIIGDQRU3PpsPkT95kgduxjPvQ5zl/feAlIcU
pFEbCr0GYDH7c3Paaj3Qm5t6+HF5H3k4lJdED+m4DglwEmuwx+JqUmVnQjCjFhLncWZmxXZLojOn
+AKv5QEEAqB8SK+jwkYx2N1Ke34C/8NTDbryldfPwVkcnUZtR0GSxQaIRfqllT+nOUhg5NMY/Ul/
3H5lVDSdrZWklxVwpvga6ndguPFk/RjzJO9YQfsehnL8WitFQtzDCM2lOuQxBnotzRcwVwDNaHtq
hNwGu6yTxjnnMaB5Ld/5EsozQ1JkqBUzFUPtIb3ufPlOhFzQcFI9TF1mduepfmGPGDUgkQlhSvoX
Pf/MtYvQ3lTxH247Zafqsi2TsGD2B2R+4gpWzYlwJLqpk10vqA6X58FuVrsAXwm4SzHN9Xz5mrDe
XLR0i5jEBD8ORnbeept2shBKGJh0kpvvcR5YxUM7+5chXuyffpD2GJQVbY0hxXEHj62ifkjmFkcU
nhWHTxPCvom71VCGNPSG2Y8RVqOR/OKpdYiacO+KKWG5QusgL2Jh3sMdHvVQjGOxLduaw3Crbyma
ojUNHev9Yf6Ttsv9DlJ2KmWJ2aQy7LRS8zCtWgddKd7QaQ/WMnB6VZkGAfJHdF6LoKeg07T6OprF
Ao2wEBz6tRQ7evoIIguOy2R9z2KO9RcItW+JOkVDB+4qCE+a9ijcZzXAtHtRP5tSx8FinpEM8UQy
DYIGaeqFs6o0FeOkF8NNuGvMu7j8rKWOyIuWmdu2Q6GeNUPY9KKSCIra47nJ7c4oHxKMn1y+S0yP
hQHZX6uh3EUZIY2+jsCZ76LHKpQRv6beYssOWLdv1PCnqxpPGmZrfmo98DpZmAHD6z9AJ5Ovu2AW
7VV6G814ErroOOPjcO44S5TYB4YZM8lUJE2kJw30ZExHkQRA6zEKwHYZ9lhi5BqOfNOTZie7ccaB
237E9h2gbfobljrBAiXt0ZAAm4XZbXote+mxuhq/TV5yRVpk/qTrGOHrLzjqIM2uHKt5BdyWVXY6
BEXHCe3YFvkLgP58q5ocGjcqglhhhL6eMxSJDRXhy+bICpR3i1Cp10PR8zWRpkoMDfV7nmZ2Ncqu
lBlQ1vmajsdVv7sMxyya7fGol0TNwXUtadi02YHOJR4Rt/ATd71BA+Nx9tHCCHqOKmg/cVm9FMY3
1R6Y/L6z+sZcp2Y2sJn6uWwdwlgqeND8KFD4XN3CE1xefZB5eruvAPL7DnDrY03IdOxsNcy2gk8A
MAtU6B2/vKEclJeP5R2KVupKLsdAmecv1vY96XLb+JPG2X1wR62kSTZI/S5wGHEBYcSPOddfEI/z
Lrx43aoXf7JbxJBU0WSQrfqZ6EvRc0xkpHKfl8NmWvsOiHpJhsoyqpF8uojV98Ho7Vn2VfNH1g12
0X+sl/U/Hg7lkCDmYZZW3iCYkT4O2ymTjqMeXj5/pjPfrYhyQmK0mmMN/sJQ158K8XOkcbowmO88
5t/IPLiO8JI6+zTJC6NQNCks+/obqMJuSwN8lVCTsoJsnCA312ide3lJbEgUuiSMwxE2orcXp5En
cVjByBhKWmZH2Y+8PplrZ2fq56bndbMwr4/6ikWdUG9AyFSACFi4dOvgmFsc2YsVLW5XpJ8vr4qJ
hLdQNHQiakqH6YJmtEoDTugwksXJNTHMas5aZW+5wOlBZz6+aPID2QJQLHr7Bnnrhl6YMRWXJ3aW
ulK12N3m9TzBypf+hne3Fj22yPNJoHSgWTgkYZunWIikcHANe/44hZDYCPVggjCE4UF+S8N8t+zO
uSO4vM53pokYMEpLRXxr0JUBa0jzNi8ALQhujBlTqz/n2VWjinbW8L7UmVjgXYMMqIhkqkGZI2xH
SOquxX7KKnQBMaMgfx5mwRaUu9X6o8/1HRhlj6VhSHJmYdJwFDrFzufoiDj7DGa21cvSzvB/2yZB
Fo6hRtSUZRFm+famWWI+Zp2KOc1kxodWqzmicpK5dkKedMpO3qAQg9159yXPEnEYsYGE5EDzC78M
1O+kaSM7xi6v3Yhh/QBDT7+CANuSXuKPHVisN+piNZihNI0M1DfQJ0lcTbudl5zj21lp6DdI1FHV
pbQsxgakLPbir0ReJj6Osz2ADPAzeb26IHJ4cha81VHeHr1bTS4sE9xVKd5rWhWDbFp4jNNnyLzz
Fsh4WbA+eGH0vKOm/c7u06GqxqaXwq2pvwhL+hBvvO8EpmVIhKQRNKsyLvNbywCNX6ZpEywjO22+
4W+HGHOVM1qIcmjX8OrKzL3bgVHGrqyYxYmHCkO8+uxZ84/EFGxrGJ1U4+W32aaxg6IsHumSbZ2U
UgpXx4qOil+hZWNBL2+B2abO1q/yfyGAyDyuF1E7kC5hvptantxEeDSJaViboHvoAVecZe55TYoM
Z4g3DMQMhoh8F0qlb09MMtO0RRYDKPgS0czSbfEBuQgkwP00JD8uuyfmie3AqG1cMphGZi1SqK+H
SIcQ21dTPnUJt5zJCD81dPNoYO3A3KVGL0ps8qZtVWxdqW1Qzo6M6vsWQydTl/tHGZrFd1OZG14K
TzKL+uAOHYLsyytlfbpqRKpBl1XSnk8/2uYmaea6KhImJRMNGr6FL3hxuD4JEPA2/dznNUazznGP
RzkvtbR6WSiBJ7VLoIj3ijzZMtJsTezMEacMyTrGPRbltDJjRNA96VhbdasvTlJ1trY4asb5tGRd
ADgRBCIKmC5Ay/rWNFHMySBwirgHjBSPNWmCSWROaMWDoHZNyxI9EaIR93qKw8LqnqCEzIm3mZu1
WwW1WdsEIqkygy3qvZ+gMbcTP6Ov2xFb/w8sjvCPyBYYhs13DXpbJFplXC8/P8QlfIXXDuSfXEJg
W/qxz+MfYVo4XDz4OEGUZSp0omFtLIhGr8AzHuoOjHSNXwfRqbqajmU4XP+LtDzLxGW0c0DPRzfA
dUfZgzLluVrEElkgWCvD4QTtJ9/yrPPkbPc/lSDEQ4pJhJCzs6wj3ANTVpLmiaXFFYDhqdTjHCQP
JPkV+epN4+n26mZ2/TAe0mcOLMnU0GHWHpaynCGDQaLQA9hQ8lXwOlUH5QjGITJW4VzGevlY+Wcs
8K68vWsYq0QBd8ES10C/I51128F027N8Ox1KD1obByloQ80pb9bDcFYEm9eKzHxhXxf7bqBpguTu
DIdKMgbEWeaPemNL1yR4IDNN2Q/hBCHZy4u+bE/gs3q75taEOLgsoFBuSXYcr3YCAlSx/JyqjyZX
Q5BVQtZkaHpphJhPUenIHEosoEWeAWaCcInMzJuucjbuRHTWCC7XYsmrTR8nukTICB5uClT33i5N
mxtM6NQgUunA5Sl6uRf/aIPlSg9nn3AcT496bJefLm8nMcdLmNR2Nouh6bmCb48NeUY9y6G5cK62
s9o7oMK3Z31xW4vj85iQqqaClgtFBHiit8uECmgXV1D/wmiVFma6dZvrhjuYmtM0ojvkD9UgHopU
dy8vlPVogD/oFypxF7svksJAFVurgVqJJ30ITPnx8t9ntcmB4g9tPuADVECMSS2rnFbVXEcVWSZ7
cjcXjXIPakg+vYdzy3nKWenbN1jUYkytqRulVrCFp/ag3k3udMoPhQvV3/iI2nX2dfPWMPMy1eb5
HJZX3a+ScudoMcTwNL7wwwVKhdXzsIFYVPxuzt8u7yYTBqoZyHUpIvaSShObk6rXZZYjTdOCZsFM
/M7qnUpJrvSZU6ZjWiM+U0E1hjYRkKW+tYukX03wnI9o3z11YX4kWpr/hlKG+fCiEkhIeklnIx3d
Nr1RyKOASd7BLz8SCnOiZmE+bA7RefyjtDdGQ/ANgh55E3yK1DmNk5n3G5n2y6ugnA+t/mwlf3BG
ewjqgVVjTe9BuIGRou6UiG5s/cgHL1/vL1sCq4qFlRiQ5JHQ7g/6wrcH1M7VMEoxurDSv7anBSM2
1c0ESfTyqTsM3uJldnEnhMKHy6gsV7wHpda2QnBgRV4Dzbuolo2TPYCWcfjrMgbz9dyDUKa36YmW
IXdI5iXqj5tbH8lAcHo2wAGpOO1N8oVXC2HdKowuQOyXyNK9CzYLKC4u1tqsYY2oVgJHigV12saX
5eYPPgKQI9PA4ycjp0CfWWl1cSlI0xquqXUQ195FlPLx8u6xTmgPQZ3QpFrJYMHpoorv1ek3UG/0
2/NlCFZqVQN9HhyDgvLiuxJ+NDe4sKK4ImWmPFn+6vWkJclfYlvbbN0W7hTIZ9TuetiQcKo40R3r
wdqDk993D1ZcNVDPqrY1jCzpQzYN9h8eE8jhLEWWYGi0T4qtOhPFUllRGwuM9Vnj8Q0zz2j394k9
7pagzN0465uMM9oO6RA5yeQWQ21fPiUeCOUflr5oYmnEImQUZltMHyU51IjKr5dRWKdhymjj0MHa
Z7zLsieC1vVFhhpSDyrtPoXYIa81nTVOiM4KEbEmmOHw9lELmYV+aVQL9T3xi2ZL/plMrqjg5IVI
C4pw7kPkpJ8uL4q1dSjs/I+07+qRHMea/UUCJMq/ymWqMstXu3oRetrIe69ff4M1304pWbzJnV5g
McCigYokdXh4eEwEGqbomsD2f/l9attctWKc5DAntTNq5kNdZW6G+th1GJ7bAUE41Bsh1KJjCu0S
JiVSt1QFohVrLJ2xOefyaU2+J9LxOgw3Wt/jsCcmhvwfWfEcIofiheYxq6P5qLixm/mx9wdkZKAR
el8U3du9bQ9dPVbgkAwr9ZxOkyORw1YJjI67cboKGT5ZBR0q60ZNzK8XUoTHepLoh2WI3UQlp1Ta
nrRhEpgC1/qQXwYxqQWvAwqQy/WU/bSa47QisFMcEIDcwNkhkx7fdkcwYG7ggjJOFbpYBZ+Memn2
+WGb6CZSwW+CDAHz5DEtbRmtZsCx8jGI46vnvxP4CrjdXDkoPkPE1IWk3W07OKIPqPAivz028/RZ
u76N2w7YVN1cPiiB4pl/bcfuy3pv3Mc/aXtMHHQYXTRDETb3w+6WzZwIY0LdMLMArU+nKvXb6KcV
HTIRGwfveEO3DXypmMdEiyYTX4xSVmttiyYPfXomOciifqei4TfuQt4hTCYDUSaoO2cTKvlj+Vxu
X7X1QVofrU0QTggWYjJWMq9FE5kxUJb4Qa1vEvsh0bzrlkidK2OIiDAt3TINMPBj2vHS/CFZNuZk
RmulXs0vxFh+ZvboZ2t6F6NPPR7Hz9fheK2cF3iss1eSpN5S4I3La4b3ffeYyH+lUuES6afenDbM
E86WIJ7hbOMFJhMybWA1tCpc+SHpaav497bFE7EXTe7wPMkFDGN2lTTWfWoBJi6cKYh7h2pYSU/D
aXFnryiQelNu15Molc7z/ntYdg5zmbSMrCtaO5Vn7UDZZ5KgOJVnCHuAy1kUSXPCgQswxiL1KWlp
rU8Ohzz6vSh2dk5QERHcmxwHhSQQEiRvzEsqmw+K8k7X5QVeIqoeSgz74/Zs80OmWU7deqMKxupY
dIVy16W8ybIi6jVYl2FoNWq6M/pYpiAo7ygtvbMdqPcfkM+rXFE2gQtHQPNP9R0NmZWHSEuojZkt
ApC0jBxbmZ8jS3+4ftK4Rr+DYL6UNZi1JlUzUiXqT2VOnWr+3gpnobhfagfCXCVmsclNpWIdQ2C9
2veLh0y+l3+qMCoJ5Ze7BVxlqDnWXuIrs5Mcrq+Qb/kgrEaQoEPPnA0ThnJDb4hNp2xAMKcGPebu
Iw8J0gN0qgNL0A0pRGO8yLxCDyoqYPq9rwQ0zWzKbh/UYeWvp+g7ebq+OK6FqBCyAYeBqihsImhT
rKrTI5xqu/cluXDMVFj041rIDoL+hF0kNwyDqYOTm3bVz58V8MlJkSv52ZfGX/AOJ072WmgorjrX
F8bLF0JR9X1l9GftYGMpyZuR+ivpuLoqdnI6kRf7UPl2KLIQ0QqZy20zcousdNLL7BK/iV/boXoy
J1EbCy9TQxWjQc6NjjEdldzLFVWm1gyNClkUcoifer96Gxy3/e0RisvSLd3K9D47CFtKeavbwzKr
q1KpmZUBsBj8MCDo1OMj4sLx5caxEvpMP6Rf5y8i9XReDvZitcwNPs6JZG8aYKnyluLp4ANc/QZd
NcNN9bkOp8+0m5U8ica+RKtljp/WNVIWrYCNhie9DO34dpjC66YpgmAu8D7TIWhnA0JfvijLk255
q4j4jOcwd9+MjRslyN4WOYY+cOaGUD2lB/0A6rGjyPC5zgqjf6oFohDoZbD3WWpnIK4v6BwLkvLE
BfsmSMPVA9jGnDT4A9pwYwfGLqqwt7ZYqgQn2rqV7CBLMVnpX/80vDQyMFSLEJolgB7t5RnT8nKY
pxK0J0PwpqZy6iIXzXDUASOXF266u4gUOej5YUNjdNHgDYEOJMwwMYZeK1YUZzIGq5Txpl+/9vEh
y08R+ROj26Ewdl2r/VoQHSh2HqCX1tmUm8nqRE6XXsTX1sKYdq1uaSdvQKGsFiiw3USj33p/y3hG
squ+XP9cvJMEtQIFbX24nWU281Hn85IVpAcZAAiI4+KBjFXY6KLhAa6Vo4kADZiwc5Qy6M/YXSVg
sjTVOAF1kXywDtClPVijjyvLXw4g7Txijub6qj7eyajpoj8Hcp4ykjoyY4O5Pk/DIuFdqSi/Vj0H
v6x3HYCTGb9EYK7ksjYGpKrx4DNBBvqZkkxF4fZkvUCU1gCllwyaXv3ndUxqxZeWAUjoYqO9FJkI
0Gtd7qEOxUGjNjAPpGxaAI2Ro9FbjaPFzTnVTN3VTJG27MdjdQnIXFtqjZxc3iLd122Q9c2hxVzX
roL5EmF39Udne4nEHOBeRaCRgF8qRJf4SdvqRzkjbj6Z7myAmGJci29Lk57Mtv7XR/oSlznSshKl
xVRgS7UBVqKu001TD+dOykRO8eOpvgRiTrWtD8OW5AD6m2G5AO3U5KRnyq8cB8IyPTXvK5bCShIa
kpJtpg40GgCrYI8uby0vDqlhkmN2KyLc4B+Gd8tUmRdMqijlamb4fNu99DygRlke7DvlLimQGKYx
/nrsdPf6Yfjoty42VKUbvnMo49ibSSlhidVgO2X2o7GfSRlcx+CEiwCxkHTRMB4JaXJmXXEyjnkV
4WVWfqa82Oppkp0UQ60TKHjNGzruDY5H6E8LnAt3bTtYZm1INpYYiwNsrRwK65uJAeF/H0Bdroxx
kClm5tW5BIShnSb7k53cGyJ3JVoF4yFJDa6BuB9RLJAfh9Qvyt/N8idufrdR9CfsjKA08YXSGavo
slcr/jFqx+sGwPW4u7/POMB+MaV+S/ForrrM37bSUxftS5ag2S5JXDtWnq7DcW7Jy6/CuMHMWvop
hbxYaJiuQfuVvNgn3+zCI+CZlx5EDwTq3T64id3yGO+Xk0IvOpp4WEz7JjVav03sY2/O30cLstTb
ct6qXJRO590pkEeiPSgWiuYGs6VFpubD1m9KKD9KsdeF+hE8u3cD1OEqhzxAKw6ywOtRyMvC84h7
WGZnjZlE7VwDVrk3Hts7lUr8HeV7w9GC5iYNRCeYk2FEumi3TGZrMT9o5fUCPHKgk7vdzwIJj+jc
eiYqZWj5d2Xhc4933vaQ7BUzdWUi1ejUtbrCITloKTLHGAR9PfTQsiYDjmQTPWdI5CAMuTxxqawW
3ZShrRtzwanTrWezlkXUs1wMdH9S5WMUe9gHhD70oyaBfyZUtB8GlfMTtt1zrWGHwLimfFjSUUsU
yI65tKaS+laYuuj2hLBld7A9kZgz1+Z3cIybiqdqTlLEdeG2YOgoSeJTm0vHWm6dKSaCe5GPZVno
ucd9JbNsddKWG+mgYnrMHGbtmy3r+Y2qzghSZ22A2MIc15MwT8TDVEHjpSGzp8ODMetb1KhfEs36
u8cShGK4TMI+AMPEpzVQUdosfq2mUxxEYQfP4PewjCuBQlmxGUTCNZnU39aq9dfFnh0pyT7/gVve
AzFGr5WTUZtZJIMecvQHqtUZaA8RaHvrYP0iEiXiZN1AsrDbTcZ19GNvGbMKNFrwo+25JKxDqvcI
tjSBsfDCbhWfDAVVDS91trNsycmkjcOG+AYtA8P6DLrBAbR2YLRWBmTytbOyTQJIbky1w2SLILZS
SGup0cjjlTYh5n72TAshiIZD6XZDKdw4Jf4mIrPlmSgMFFNK0JaWP7QBF0sXZXMMIW5NuZHBe7R4
U3WXboJOPa7b38MwkRspMRfaKzHBPM/fWvcrOMBuW2/B/VZ63e18zD6J7hqeu9xjUme3C4K0DM/C
dgamlD7ZymOV+wLzFwEw3jKzpbE06KKk4xbIPhVQsR5SqLQpvyN0ja9onPmDuG6/JMahjPG4ZrkF
xEz7lU9+VT1fXxLPc4CGx9Zt8GsYH5hwjLafM73JSLgp5y0Llupn3ggqY9xjjJZstA+baMiBWufl
Z4k69OOMc4Fdy9rP8YpO5bR+2Orai+T1Va30oG1Xt0vUg9T9VTdWKjpn1CmxNzXyLGhJpOOvKjvV
sGWJbRbpTNCqjerHHXpTEyd+bWQHROfQUojd8T7z1cxbT6KUJvesQQsGQ0pgHv/QwyfpVq9XUwUG
3dWN8rvZOHfGnZ2KzJKepQ8LRDVcR68qukHYpN9kTno+TQ15e1LrQe6XhwIFXFRTD+NJlNPmPnFR
dP8HjfHKqwUysyZpKdqQOtJzfFSOkqt58v3mVnfFsTuINKDIx2kzOuv4DslY0NLHuTlFWKD1moXa
6uS0aEcnRFJ3hOiMqx1VfEjz1T4QB5M4wtuBUz/AD7DfalqmSXSN+QFT25jqasJpqvfL178TCabp
GKHmDZQZ+a728sAOs0Mt+rTUZbGfFhztqmbK6KeF7Pnl2elRmq/UVaP1LuTevyQBpqjXn+CQ89pg
PcW9O6kCj8NdK9gRiInRbfRTsjFMjHk9pbVMWusyDpJT+ukpBW989DI4i7ue0xeqs44Hi2hYhOeK
9rhMEDNtvWkvOWKnuQliQ/Ls0UviVrChhLuhu9UxEUxmWB2xKYp6DyaGY3Ge/f4uvwErvmvBnCyw
DKNlEFJGmfO30I/ynN2KmLyFv4I5Q+UkoRW3tFGDBhvsfJc8bF4TqAH4oHBJat4X61kOJEwiJZQu
013/EhGyc0oTCK1228AY9JDOgz5F+MgYuDJu9LPyV+QZZ/MReei7zjW/iVbM6aG5AGTpApEz7VYt
xb5rB+ImbnvojpSWGJJxh+s3Gu+O3q3s7TbaBQH9UkcVAjxkQiTpHBeahytBVFYXYTDBDcicoR8v
YfcgJqE71g3anDzEwRUS3mChcmWE+KLaOjcj8h4My2yEWkCYbk17BMMEdQMaDFtnw1FQp6VmKoqk
+PbxT+gNsrdLv7NZVov5JuziEtg/tnPq167t9l/Vm8p/i91EdzT3WO7wmPwimWetKiQciOJM24Hs
J9Pf7vIQmmLIgZgvokEFrq/ZwTEfcEE3lxTHeDC1mMMeDD9Tkcj89y1B++fLhweo3Wjo9kjwxbQD
ZWX/u5Yp5uGmR/XDFbFbCxOUtkVmbegSpW1AlKKJEg1Kh+EgSpHxYpmd/bEU6eBfy0neUJc1jUfV
iD+186+qJ66tdY/XT7Do4zAXQaK1yZDHQLLQGdAdiuoOucbrENznyX41zDVgZ021gLWG1gXyu/K3
/dyFVTB8aY7Sp6Zw5vOAtJToUIl2kHH6DYqCpbRSe1grr1xupC4cYwj7iooeov1jfHuaLESNO+B0
652S3a/bQ0b+IPn1vn0fhlmNdW4qxQSEvt6B5QhTX9+uf6DrRv3hlRp1Sp9UGEVG7ZcKLiEzij4A
sVETrif/5/B8mFDN5KnqoepC/c4EvrvyFP/OzmUHiSDi54/pp+pU2k6PXKV1n3hgzL5fMUMingAT
+FswTVz6W63Owak04HdUXwdPDd6EMM71V8OhQXwcKOH17b1uIorM+IwurZOtJ9RnxIdet50J9Ax6
JOII5qP8k1Rh5S+sPGsUKVkw8tzE/oB+rcZwZF2QaeB9QQ2knSqYtkxEyczNscwY5Oxy7NwY6U4a
fbYGkWg1p/kcPBdgc8EEPiUHZVO9c9UUaZzCGIcfM9h4Fq8sHOpqkyA+R886cjVtmN0pPkpinqhp
m7eHe2zGacxWtK4RPQjr/NoWRyVT/BatddfNgf4R9grZgzAeYwB1SWIZuA6ht1e7elP5Ud+eNrtz
bHupXbkGrbkkSkRxQS1dp4M6BB2lzIcz26KvWiMBb1M8v8ZkdpE3deO0vkm1zG1M7WFtRF6fXusf
1rmDZK59EiP7XLZY5+ApwRQWARWEjZ4JupnsP/tyNmZVFTD7Y7yfXZ+2ko5sKShSGrqn/jy0TiPi
eeUmEbUdCrOkZZWkeOwxfLspzhb7KEUsHlhRPclVe3A5p+AoGR3Kut8cRPcZ12ntsRmnBRrbPJ3U
DPRAvn0v++stJR4mL3Qot3mMA1Nw0rlpgD0e47UQ2k89CCJB9HFbhfRluiHxsKFoZr5C/BaUx4tf
+fOpPhpPyVl0ELl+ZrfR9KDu3hV6lpeV1AG8sj8lYBgZ7q+fQeGXZMKetI2mzqrwJTvPOGi35AaF
dlc/TUe8K2gq+lYOVB88n8IakGhlTCxkZO3QVyWAtVdIIrmSkz9C7N1RHjeaQnL/i5qgCJFxanYs
a5hFwdFIzvX6RmySQaZmupGf1x9aUAaRL+JS4SHqGprWkbtRwVzEeLgmXVsZbBRaWCzPTX+nNsH1
r8dz07u/zzbHd8UWkxxSlFQayRlRqqu+V7+uQ/CXgN5qBT27IC1gDDC2kiXLjEQL7Ql0MK9dIYgJ
OBO0OgYY3gEYA0wq3c6gCqfivWKBhLi9u8e0nL+dOgwCevWLday96bZx9W+Nd31l/M17B2YM0Lbq
WUMRVQvzDCxmf+H/uLKoGijaPcbkFLnAi9bC7tXxbR0/x53o+NIfyd4tumZiEkMD76HJlhs7TZOW
Zi61N0LWBHon1gNt7i/dH/NXiHHd2l6DwFE0McFf1jsq/fedV0JSZYEbrjSIMCmH2UoPeS8qjXHd
/H5ljOFFZAbT44iVJeEEFbOAMqvofu/RIrFxFM/r8M3hfU2MHeYQH47NAWsyVtmboOPcy8U3aBgK
rI7+mQ8fTJcx54rahKywqdVpKqACsOU4snJ7yvIqjBLJT0zNIyA7vm7gIihmRVXbS/XawPtEm/Q6
Q1ylNBA7Wn3rdAi+r2Nx7XC3LOYwJVpt95WCw9STly31ts7taj+d3Tj+H/ePOVHJUumQ2sSitMjP
m6dleS10JxIpfXKNYbccxnHr+SabA8FywFUGxmFIK46/tEzUQ8f/QBrB5UDHadnJlWImlZGCuB/J
DQi0NkdbvVcRtanb4frH4ftYEC38B4g5r2U+gAtBgY+VMCLeeQQqbYlb4r61XnS/QBuwca/42jG6
ExFS883iHZg5xEWcbNMc22rYZv2pqEwvylpf79RgaMqDrKUC46Dr+Hi43uEYi1+ieDbiCXDNYp1B
NuYpxfQ/QjCGXnSzFtcptlLtkzGsFB0tOKXZi74YLzNJGfL+88UYM6/SYZOUBqZhP6Pwc8682pU+
y18pyVPi6w+i8hrf3t/hGHuv1HkpcwurqkGiUt4Y6Z0W/+spO9zz7ysymNwuGPj7om+xoi6Ga/U1
+bNMPl23c26BY4/BPH6KJS2MhGLkv0e/P9rH6NEMMK2FexFvrlB5HU5RkL90Dvq/0NGXeoUrEnnh
31u7dTJPI2gTmpuONnL04o4+ZVybjt1xcc3DippKGogIlrklDiQ70KwFTkrDYiMAOdlQ4Eiw5iyk
hM4R8kVliPrNrageyn0q7JFYL1ITJcpTIG0oYm3efFC/xNhbqoOBvmZ08lE6QmEcwD/T7+tjXIhe
6KqclkDt/eigoJcaPfeQmHqTzGqPktcJKTe5hwGKZ7R0jmIV65bBsdtFdougLd3u+/pctreLJqrl
8GrLuqFhO1Wk3Qy2O0HKVatdQbeBuA2sBi4l0s/D5NgcRET69OR+cInvQGwretHJc4JMvQqldUop
NaD+RRmPRbPVIhjm5KnGoPYRBOQAg/FSwGBg/b+A4d6YBkTNwYBC02KMCY52N2JWptPQ2tDcWBD+
arXxuarVF6sRXZpcKBOcGpSwDf1ZzIo60lbgSQJUhYEZ6xyDwIOUr9ogGpWhnvzDB9rhMP6iykZz
29IeAQ0+lOJXdlqh31hJlcJVU6s5xHExFz4el5bupUU7DIIokWvtYODBRAtSmbBG/L5dLA+ZPbA7
p0QNU/1rrZxs5QVR4nW/zPeJOwxmL5upT2LwJOHSvLce1YB2/2539KVP+z3nY328jsdzGRBIRIkV
/as6nq2XS8J4TD5ana6G5XBWls2dSSHYNG67wh6CMUS5MgszWWDv9lG93xSvwQBSfWhOkp+CGRv1
fNogQufhRf6evzZ0DIKTyQAtD7OVSlGXcmugeoNRxmO0qA/Z0AnKLNwrBaP2/2AwJrmkeFKOFfav
CIewBQ3d5FCF9uYgbAvnGR/ED2zDwjnTP1DKGFovJ0qFuIPqwedHOpke+yAw+IwSrKudQK/i/Umo
s4dkYsR4jqxGAm9PKKE5VlGdtntJJxGFOc8d7kGYKFGOizYuE6wrC/X/0R2CuQ/cwBheBQUQYwxJ
qWOORB+1EARaWhMUy33VuZXpXz9OPE+4R2HMAXMqyVbNkwaZ6mNmHKDY6Sn5US9k7zoO1xh2q2GO
7WLpadeBHzNM61O6fo3tYxIJPAO3jWy/Fubc2hoUkWMZGFlYPPS5AxH2cP2m3+qHGf4dlRS0cSki
98d7BYHHFHcWxvlt3PmX/sgyow4UkiuSNIfV1X6b9+mxwdSi5dvIZ2jBtDhL6771NwXKzz/YU0zk
IgIA6wOWdwnd6rFeT8qM9ZqT1yQYmi0Hd8hElwjXK+1gmENlzFupQY0FlyX5HdmYGIwFWXhu6dzY
ITB7KE+1qq8EC1kP800yOf3mpqf+YDzEZ/Ww6UGFbrg0kESwooUx7zAzRw/rqAJWOpo/ip9vxBln
tHEd5ED2usc0EPJdUStn44H9QpmnGMiY5KLb6Bc7x9+7kHZw2EOwuIrbBvNRjp34y3UT4Vrn+86y
SeQcmd80zQBYlwdTuo2KB2mGoHZuOD3c43UsritB7gvjERgM/tCa2qqmZFSRjKTeprkQWlCKYzpH
ji5KBHBdiWURxG5UC4kd6h+iJstgLFo4Sa+2JZ9JTXzQjAuetLzVgBvvnxCRcViGOUmRSuBMCttJ
y2OX31pboEwCn8XRIcTLeQfD+KxJ0dt1mgBDO3oqrz7IfuGBq/yXetd70oG+uhq3goQJ5rYQc4gb
UXm32f4HME4Eoa/W6xkuAMlMwrxFbShLXAha/Ypl9Z4YqRcpUApIBtEtyt9fNIPiaoNOEnu91f02
ml0yaGEnL05ttl6BHs0ZtNPCWjvvDCDe+QeJueLqknQFMqNI/t4uGIpQjtbsVF/s3ole+sB8m6CN
NqcfHO1JVOETLZIxom5B9t6QAW0SL1l68FKeuuRXWXz99yePkvpbGGHXkCVg/GdiVYOErIQKjjfV
i7TasQzFkcEmpieSex2Ku5k7KMZnLpm5ISMBqHLU722Iy1vlL4i53U+VfW9s8ffraLyjDkHd/7xf
ZMZfjpgfrodOQRJV/ytrvnXzecFQ8HUMftgAZk/01EO14kNKwJglq5ToNZDVjvLD/opWUhAANUfz
FWxlJIhAfCh6xAgxmWPfKFWMoItihhCXOlMxe8uzv6fnMkTTx7GVHVGpm36YD1fPbpXMOddbUkOY
E4hjcdOMXpaD1bhtHGnzhhTsjpooahDh0aOxe3rm6zhDzBtxUbUG+ejldeoUaIkeUrfEjJftXf+I
PEPBQMQ/35A5AcrSJJD6QYxCCq8bbmWwo+WZqB7HB7F0vA3xQEPC43JJWZwaZFAU5BpHDBriWUgJ
0iA2FZ+XDtXZze/eOmdFclO8I2dSLRWkAFEwYMO8SF0xuYxu1rAZqlM2L/5AOiceltsE7BRg8Bed
B+oPWUvZ4zFfDkwsZZ8buBHMxnKJfcYTzzGH82B9s8kLgYTm/KOyv8folWgFmTPuSjFNA7JlEH5/
GJnLu+b/opWtfuk6SE0rn7LhSUog2Ph03V54oR84dkEvjzYa68MQRFd2pY1nsBoSkElidN4YBeED
N6GK5jGwYINgVzc/zDx0SxaZXaP+H/UQSBBz1wqbk3kr3c4ezVLPX5YMwbTg8/GunD0u8/UsfbGy
ee2Q8sl7x5pu4+w2A0XbrAtOA+8w4ENR7j4L9HJvaaHd+e4m1YjUesL6VMvXSO2TTT6aoy4a9eJa
4w6H8ZS4bSZjJKMKDY7oUQ8UJNyT72+y56h9W4LbjWcWlqJQulTMrn1oy6sGo4+2ApunD5gt14ez
qohYWXnxFijYoegGRnEF9nfpRBqEzpW1FPQCheptMTj2dleUuTsX98r4tKh3DUSvrxs79321x2Qu
7XnppCKmmN1X7UC1ITVfcTLP9ie3KD3ZK8FyK6wocPdyt1Dm7jYiqdCsBqDkMf3enaHAdpyO6TkO
TbyTkRo0H0QtqNythbARzFLBCD072y5Jm75UAw41ZXeqMCNN29bByXIQbCfviMFr4JRBWEH+kN/P
wDZn61GtonthdVffQLyQgNncKWfHRtbhZvFrjG5NipOIjIeLrGK6EjJpmKBg4yHIhCGZrfUqdKlK
30CLuVo6ZDA9kgaCNfK+HhLx/0FiM8dltHZVVuB4t9AVwZCjGRSe5TVon+8dBQ9k1ce47Sw4ftyJ
lD0qk/Oqm1rWi3zA+m4z4kznEfLQpptCmtr7b2hcubnrPR51Pjsn1iDws5RkRnz5I/4+nfEC8W03
rp3sM005zEeRhXJ3FRSq4ArF1CgePpd4cl+2ujwvqGHKqxrg2fUCYeLZu/7teJ4ZmQsQtuHJAzlH
ZhOlVuq7MUHSfxtrdJ7YByQBPs2JiBeOuxawf+HpBimfD2J5clfVYzJECCj7p7V+0qJP15fBCyDx
fP/n7zNOqy70copS/H1l+rIOr0MO/TX1yzChvba/RZeNwElyd20Hx7ir1EytZVwltD11Qandmdkx
Gv4gJkAeFxIwUIKxFXR2XX5+s5+G2FwSPdSfR387o5R2Ar00uM2dzS98qkpJjuqDJqpC8cz8Apd+
yp2Zk22L8jGK9bcya+VBJgySzmiqXT3idL+00hENmXI28wKQ/vsOMFeGVppKLNQe0Kd8BBViK4qK
Oc7+AoKJczItbyw7BQQdYy1QiJ8D9MQJa58cKwd1n4V5DgNc6pgKuFxJMkoVEtcIvmt7O1eYJG9i
WRD1cjfrHYJ1tcaaKi2h788Sk2N550Yg3QLZ//XT9PZXmKgeWqGYAQWvnAotAcb2iLFViYSaU7hC
CrXBfjW+eTMcKleU2OFbm05AAIucBCbVGf9jI3kEVbaGprSGsMOQi+SuX6kkXAcN6v4oavUU4jFO
vNCXHsLCwKNMrKiDuwWUM6yzHBCPfCmERTre2x2eWwfThW5ANZdt/EUoVZhTgZTd8sPACqvAhFyB
g6nQx8nX0PcfP4smNbkW8o7IZnHV0YqtsUGubFGfit7LyPeqE/gmztMLiwJPCRTZUMpgRwvGxJxI
glay0GoDZfxqbF9jUHlM5qmaY0H8xF/NOxTzveYxG6Q+A5QS+3L0q8CYdBlet3YRBGPsdVMswzCh
vi9Hy70RF6dVb08DaA//AAYNCwg1IR0AKZVL5wDd9aRTJKxEb4gPcRfFgciXm6fzv0+DQev3HYe5
CtdZW3JlgcXl0YMmH4e+cCIR6SYntLzAYBydWSAzFinAqNExHa/eaGluO4TbH4Swexy2VUzXVr1U
JuxZ3KUexC/KyQdtkjtV/z4KusBhvJBarHrSVVhPpv+Q168qUifjv38CX0AwhtxtEvh+FyylNYdg
VOPb1izR6mn7/5OVGYwxR3GtQ9ALK5Glh2FIkIsJpETQFsC95t4tzGAihNWIllkDb1fY5bJj6zel
9uv6Inhv0IvNokd2FxJs8tqOmoHNAjfds554xhtNPQYBphu0iqBvFXwXxUFU/xKti4kS5mxOlUSC
I7CnFknO1BlFCXEuAmhwkTdWVf1D/TdS7A3kD8g8putrXX1akuP1jeP9fQVEmW9iZ4jUGTteRzRK
lWmtQzD962DdGbnAh/G6XTAr9w7AWLEct3bdWqUero9L0LwU6Aeh6gVIf4CIU7odz/TiRqtSoD1d
Xxn3It0jM4adLqleQJ9BpzS/0WsTql5mOfqd9mw8S7f9WfWlsBdlN3lujqZdQJJIMPDCvsCWLU4s
tF/p4Rw34ba2XjI2T3K6OQ0k1P9ofe9YjPENyNPmUwUs9bkg5wHPy+jBCLfDsjqGBPK2AfGQqIWI
vz5MjOCFYYGemXHj26aNmVHMehgvrTY4RSVVr3q72C9y2g/BGinTj+ur5AKqEG3H0CVllWEWKTX6
IhG51cPNqGenXqg8SdXm3tQrkd9VUyMIVLjnQQUcsrYmGGWYBZb91q55DnPtzfrRro2nevp9fUW8
4AFVbNWgQvSoqDG3OljGqmHZemqWpZumP/T6ZyeadudhwB2C/BYKkPgP4w0hSzJZpKvhb9XYSdPP
TftzGv8gCNpjMF9Gq+OsqDBoG07FhGL8I5rnnURIqc77/nsUZreIqSyFpgFl+GroDvndfzeg9xN5
P6bEHT7L6PRC63AhrqBR58C+Z0BgCakJYsDO2UZeKBfKA84vqhTPKqh1Huh81HAcbqzCbb4TsCIL
mzeoI7yGSC1zd4OVVlWk7YhiLtXrpDNLEmgtydcY5CxicW+eme+XxxpIPOlFs+LialL0ayQvSiKw
DnpO2NWoeBGiQAFVZASnl6vRlDxrKxP3VllhCob8ZZPj2AZp/J10X2SU7Mo/IKdFdfUdkDHHop/i
oilpQbBw7efpnJ4KbzqOQap5630PfRwoQC/OfNoEDoOTR0LCxUTGFNVdgzPkmNISAtHCzZxAwntj
oFjXDA/GFJTq57r98u+dxx6NWWUqzVGq4kCEibkFETjV4xGMfpaIFpR36qggOV0ZrjL25dEWZaqh
GQ22qFnEMbI0WNfluZ2iw1bEf1CCQb6SijeiWRrVeOaIQ7hv1SWLBod4YL9RLd1Ox8FpcUPLRxGP
FP1jH+xyB8a8dZJR2SKZ9qPE23GUni3786z7JjlF6h+0f2FZmoVIALcJCgaXJ2Cbp7RuJNoX8pre
gePu2N9Cp9TNw+4/DXsi+lH6Fz+u7R2RMQ7TSIyW0AeDNn/q9Nu4vTcU/w/sD7aO7DKiHJAEXi5q
ig2SJwpG6Iy1SU5FL9l+qpbDkaSSSLGUu5p3KFbvBBTGM8gRMe1I5k9N+WjNtmOZL9eXwz28SEnA
Tak6lIWY5SRtPsfZhuX0Te/EC5Qw3Qy1gHjzhwRseYkAjvtKUdEbDaNAjzXGEC63L8vnqrQnCSWk
c4aczm8VnIDlIXrRX+OXNpwO8b12EjVKc8/yDpMJwPPFWtQhiZHdIcRR8U5ZUsWZ1gaE6IKTzEVC
mgK6cehYxf8uVzclObGkFkjK8iVdXWOd3LL3iDW6178adxs1lKiQFkGzBLpTL4GKspZmvSaEagCi
DYny7USeeleZ0PWkFGNG0D1WB+XbdVieQe5RGdfR12Vqxw1FHYk7zZsvrz+yQnDAuOnGPQpjknIz
Dmk/AqX6uoLhmvLqdCftBfsYFH51K/IZvJoYqEb/2UtLvtzL2JzqaJplApa2Jmxv6Py3Ar2kNz0t
TyTvxt9CHDcwaiPZzVanB21bQMJkkDDqAk1KnCa/qRURA+3/ZwvfUdgPVY5VDxL0v9lF6WtzOloe
iHzfYkUzFHVb8WIptEjbIM9GFk2VGbc7x/GoLZVKwtzAFNYQny2FiKhneBgYSUFh1qYqzir9911w
WGOaqE1im4T6Fo2u0tnWZ9PIW0Esw925PQz9fjuYNFOzblotAv0nShesg0cTfCV3tItRCrs/YWgj
4KDArBqI+VDnY9xhuvVykzSxChHy6VXvDbjg0pl1dBhqlSgByd3BHRbjBhNSmNLQSDC9+scarzcQ
PD5c9w882uCL5TD+D/RAXdGkgKBCMZrbu8tpuKGiCKlQJoZ3kOD7aLREVJgDs3OgMts2W0/BfKEh
NMset/TH1oj4NfggGmJaA5fVh7dwVJmToXZosUAnmIvh6xKhbat613eNC2IiRsKcgUafCpcm1+Gh
mhQGbCAhPwfJW+LOJ5WI14vr5TBGoaBsbcsoHTGfxlzHsSHxqIR94lLhiuVoojslegb/7n/BM8Rb
0x6NOa1jUtRRNwHN6p4GO1Tt1tnqp3+/b3sMZt/MlFSJos5QWkhJ8P9Iu44lyXFk+UU0oxZXimQy
K0tXywutxTQJaq2+/jmq304xUdjETO9l1tbarCIBBgKBCA93RVJ9BYAfU6Skx0uQTMyK0eFgir1n
/Gxc5rEvpxVMO9nJ6v1GeR7bH+p0izEQf4sFKTPXGLIwW7eAkoJ3X7pCvMWJmWNSGK7wCw8PzyRf
deOng0ypWXzTfLy+gTwIHYae/zbHNkZVS1oTGbS2uPm6yP6rDacbyGR91V9WtHpfyXQPPbQ6XwRm
qauxWfreLLOl7YQM0E5hdn0sXmiUKD9AJKhwy2iA3kIqpO7lOuNumUzgQ2dHWp0O9sjwZHd3xjiC
t0ywKOrQ19bEHK/SXEx5oF8OqMAbY7SOTiqUoRPtG3OoYoy4FmoMWRa58ZqItpi1zgMmSkfCR2mm
htkTzftxl+WggoFSIHJ2Nl0ZW12a2lmHSf1zXJxaVLgEzsB1+Z0FJlUp6rUsCdAB4Ohyi/PiDy/l
iY7hj0j3IHDzDMLe0z/jl+IU5tGQcTBAjvlJVX3HqKhWQ9OPTgz5lF9UVZh6YoHkz4yKG6k95NEC
vHHjFbepCIb13iGpYTrHgyIoCjbMMW+gD5sNS+VEc6YNXjkp4B5oQYVYE20W9J3on7r0ywtTbHLb
bUg4h3J1oqIqj9P4bJg9rrBB/ZBVtYVOanrjSPFXuWm+CL7re2e9NMwccmPN0SDE5B5SAQiBYGOX
4wSt698paBGKyML+y8f8e09t5pCvw+go1ZTEUXU2T3LQu5niJoGBiS+MFDuhfF7PpZ/cl70n5NQT
fE6bOfvbYJr9QiYnqn+hubOdi/vFJbham5v4WR9dqjlc3EoiLZL3R/Nyg5loIKdlBhoEWB2W3KvH
yuv/fVpPLVigQ4S0K+bBmKOZ5CsGIFPqpv1TOXzJ/n3n7fLvM8dAMpISuKk6jhogtfN/Irf+3gmR
VePNAEiODe5bFtchK9s2JMriAJdFhwHr0AqyDKSDv8cB+8TVfl53+/fH7dIg4/W1Nq6xWWp2BNag
L6T/RaT1x2rLoWbMXlV17mRXcqCui3/d7HtfuDTLOH+cjdoIVATWuYyuNa2ubAqqy+99/NIC4+Px
OA6Y44G3xdC9wcTeZg+HqRZ14t/XTy6tMD49oJ0zb2Sxobqnu9t0GslNkzte43y8vl8iO3S1u1fe
moxzMvfYr7ouPDsPamtxc+NJ0gXPSZEd+u87O3bdjuVmtHaE4q6/ykdt9VO1DwbRiJXIDlMO0tq0
l9QNX8d0Ek+vDzZCXV25gyVA0on8jIkI2zjlqpogIoDEzkvKpwpDR//bl2FiQl5tKHuqox1VcTu6
ZpWdW2O5M3CLeVZGBOk2p4wGfzNw95saCG0tlt/FTA0wiKDUC1ol8Hrlx+S0fmk+Wd4QNAHl16iQ
VYnaJdw93NlkQ8RkkkaCGnRkq7pbdcRbRaw1nCLG5bKYcJAozUSGxHai5rMZkmP/QfKGxB2CBbw/
+aHyyk/XPxqHIu3SIBMdrM1RyLxiTaW7evmT8UPBFCjm39z1QCLMkgQUCNuEo/soMMx1/N1mMgFD
zpu6tEgXR3buTp/JUwN5p9zLflUo13zQTvRpW36qv4tuRr5Zg7LboD7/TiZg3pzSzqHKFRnWB7NG
xUZ5nu3vaAh419fH4eSiG/tmiFlfvS5qAmwihh0O0r35tYoWf/5KAZ/FfexbXvWRVin7s4kR99W3
D2kQe8LMihv6d7+BCZbOsrVdbU5xlKvzY61UjTvGGd6m1ngyWvnj3NWfMtV+6ofMjDRJL0A/UUKx
b0oAtjWLH9bqZB+HsRclmPxz9LY1TGwd8N7KOh2RwsS4i3FQA0pTNnlOd6h+0bNb+nHiCnM9bkZh
Ua4wOoIPIOdlRJ+aHJOLED6KxsZTH6lEPMFEgwF2AYzCUBbcfz/RAA+A7hvIaiBIj0rEpcG0K4yk
liU70gFebiSArESHl7uROwvM950dfTPsUrExSNeckyc1UEDMTLztpHhboKF0J9pEvlfvLDKbWK9d
PiRdG0dliofsHNKSe/8F/w2Wo3Fj+z20ktKjcaIApfWpxoB+chBNonGPMLpQ4PoGd46sMldmPTVm
l6AOgWYkYF/Htje8DN3QTrS73NOzs8NcmdY4tJkh5XCY03ag43W27kOHCrqPZ8yF+eWz9KUfXCGR
Hv2zl+8+uA1QG5DRBEGQLjNNDWtZO8eYR9xsh/hrsrpV5Byyg3MXE7/+rDxSNSoq06LeaQ+ihgrX
n3ammQuuhCxvampIuh0NI8m4eKYluh4WRYtj7rdChWKnhjnMSLXmYHKOQD24pW54GkRj67xHODhe
N8hbEhpE6OthRsFGU/vyEBJQNyDFgsOiLlcO95MmuMdEf585EI7SaE3cZngsy6exvinTSpBWcVMC
YK1MFTQ2wF1ZzEdpVhCjWQtu6PQc39K5L2hH+dkvKlZRIiMQYXl4Xr83x3yhBtircRttGwl2YrhV
oWdhUWaN60yDiK2Et3foXGPMGPBQBzHy8tus8VRLXY0qTqx/VjqwAgucjVMlteWdgVeK+10SrxZt
2a2NakfjimgFpjIvB44B12/QBe0Z4tYPdO5CRP7Ki097q8wHG9CUr1owsUbGVHkT6DgxYqz8NbQf
/8CzEQSRAGMMB3NTl7tXSSqECNEziCb1r1klLqibrxvge8LfBnQmEKl21peJjqND+idzqN1ROzeV
II+nP5INdpglhs69DUShJTPe1ioG0iTLQCqALloiJ6FaABZXdK6kr5+sZHjJJeVZH4jgNcQLQyBX
ATk94MmUZuVy73QpyRq9RxZYbJpfzKmbrt+T7AOpPtfLzZSLFD+4jri3x7hELmlyLef4VvIjhQmN
4QbGPN2f0MepwPhGCbjwAhR8P54f7o0ye9sY0or6qeJEhnJemwdDPTbVr7j2r3sJB6r8uoN/7yXz
ggCgdphttTCxNut+iqr70uuOYCqFrLXsV6dVCArhR8Td16NxZXeswU2lTvVoLlH8F60O6UHrTcc2
g3KQelhCsfSGaCPpQdnZkzNTqg0DwGFzaQNtuVn7e3kIrHwQbCX3MOzWRX/Hzk46p53VDJYTVRrG
HtPMgwrtlt7YuTcR1ZVqD0UJwTOFe8Z3JplcKlUweWD3cMys/NIAkdd9rub/0Q3pWdytCpo2BXoU
A27I7twMUA1SD03b+UMtWAq3JLD3dyYgTm1WzltsICC2vn6iXlF64xf6trBu14MTJl55Lxp4p/vz
Ln697R9bhqjmCmIeFXL8DFRN0wqB9aBBYQC6S3L8r/sB9JyBFUEB9soGCOVyH0vLBk5jxatJPiXH
/ERCLTQPsnCEn++Eb2aYwwVp82Gee7wZf1M45iEdHs2FZMP/JWy82WEO1TA2TRrjSQY4GeJt+pNS
BUgBYFDm6CqefH4V4vopiFV0j95/rjejzAkrjUXfNqSKdB6yfhVXkIL+YD7PmLHJTo4vksfkugcq
8VCTNU2MwTAuKStZ3FbEwGRDbXppGWLUjuC2qbenOvt8fW3ck/xmir2tpy5NliXBd1MAeCiVm8xq
3G4RnDH68dn9A+8BWE1AEu1gxODSBzPMDNpjiet6tOznSZE+rNYmyHdfxynf2dCgD2PJmmwBJXdp
Q40tVcqKZQ1QbT1vVF7pMBwTTCi5VIEYfZkDrkvotOX3pU+JUp2X6xvJ+2bApfxtnwmJU5xvsWKo
cTRX6RMGecO1QGVq/tkX9UGfRVVT3nHbW2OiIxCCo4NK8xq8ktzRxnBIB2VFcYqbgUDXmLLJ6Ziy
Nxg7vV1I4DMlWzD9aAs3OVL6iO6mCZzb+EUJl48o8mEvRyGNOU0y2K8JgDRUdBTofryjk8bzqMPk
VrwG9m3zil1BySWsI2pOPBnA28y9MSbjmXtiDnYq/d5MyiA5H/7JZnKYCcGGsFsUE4rN0VaSqQWb
/1IALbX54zGNurN9Mj0Qm4A12IJ61HBH9blAehLfgzFTCD/joIIufwMTp1M0LlPHwXk3nvGSjgDP
Dp3bKTBeR8mFn5F38AEIN2jtzMb8FGNNMU20SbN2C+Jb+5R/o/YkdOOaY+/bLslc+RgL0gZOW5gu
EHeeTd++usl8zKqaUyD5iRZk5612u4c5VI7pfXejvji3bVQAX28/2Z/mo2hMjAOFg2FTAaAL/wMG
JybIDaVZp4sCl81AA92Hf5UQrg97QAjH4/VIw01kUZoApZejKUBfsqGGSP2mlpMamI/lN1q9czw8
fRZkzvQ6yoSAWW75bm+QiQJ5Rroqzwntqs6UnCdszmpIlbCL+zJAA/6m99O76m4I47v8Hu9j8EiJ
XIl7Ri3bpEQfVL6B2d2+pA6G1x0CHmVE/31GxeQU3MYG4Op/22GeXLKxkBZC8krgPOuF23vGJ3IE
Qh4F+NZ3Hu1D+Vy+yOhtEF9EoCZaIeu4ayU1DpBSUZJ52nLXZp0LDawWSpkq+EJ74zhpDwJH4t1Z
AJQDuw45DB1jlZd3puLkw1LM8ho0/gyQ4HkOSe1Zd9WNDrXqYAVnb+4Xutsf1VsRAQPvcbQ3zaw2
zuJciyv48DIDkPLdwBR2NX7XFpHfvL7J390kuzUyQVdZwJgLAUa82c9giEHFOTmangY0pPLUQ1oF
cSgGc1yxuHYwaW7hiX4AP+LufgATAyFl342SbaxBGgH8BjlEE5rgttu5JuQ4RFGImwbt95XJjxU5
7UZ9UtSAitavxFN8PUC7G28a1Ay+vdJ3YbmN54A9pPHWG1H8Fe43k4flaio1Stqvrz8gC4ELLtzi
AUK9QfI4ZIiJ/RlUCA+rb3gQlLkVZiw0FrHfG1oXKEeDQg8wFsanm3kGvba5bcgD24+T7ukYIHd1
06MQM+BsD/LL0Lvq5Nk38G1P+yI4Urynwt4849eY6tXbrVW2gAKiy81dNxeAchRsJtvrIzVHY0M0
9c07SngKo+6vmxD7eH3g7l7KdQX+j22W0Ivtfm7WM8J0lt9smuhipRvHbuzeDPNhq3RM59GEGT2k
+pN96AQ0TwL0xBV9RO6KkHPqmOOltzhz39TDPKEJlgJUU/7VT09F9ljVv5RcsCJecrIruLL7hoo1
YKJ0Qcmcu6WRup3+fN0buBnf3gSzZ/qcF8sWw8TsLb6iusZBXjC7Q7Vfy7DFDuL/Aew4ePoxf04T
N74BKkq0m/TIv/twu3o5ky7kGwYcGsm2wKnykvSZm61fV1H7SbSXzBfLjFLT2wTgv9RcH6yZ3Euy
iB2N6xRvy3jd652bq1aP4RodNRNa5ip7N7030tzP1Q/Xvxk3Xu++2WsytLPj2E1emF3jRKOq3E+t
crs10qEd2ptF+lhbuZePn+Q8DiUynOrUOBXSFgl+AS+G7H8Bc2OkIIMnOd64dBD7x+9JL+iVHqB5
/5u0T0gsKTJIPWi35MrSNmczavSKkLpSHssU/VnnltKnQSDDE8oE0CB4xSNV5li0ml43kxNbsNed
aQI7uUYQ36PS9g8yR4H7s33fBKQVmPcAhKkYjdaNe/tRtwvFG5Xko+C78dKp/XdjDgFYTpcFhFC0
NoVJ5RCGfr2edA+4WzxFflH58foeqdXLdcP8kwEKRDw60A9jPbbu102tW6xw07ZDtj0liumu3SPo
36/b4e/kmx3GL+e5lConcQAJrFbXMYm7VT/tXHevW+EfQDBPY7IcaGlMrV1642jaaY+A8uqNPoC9
XnJSH5qgjepDFYp8kbumnTEmOBaOAzlCcK5FqtG4ceLVkAZ2/rq+Im5w3Nlg/AKzbZNVrEAqgzwC
RPLf+0YQMUQG6NNid347DDNujYJFWJh3rYnsykZ4fQnctA4J1X8+Cvu6dTBH1g8qTOiP6OnZH9Bl
CGVP95SbMaw9J5AjI0wecgLWbiXITppghRyyPfRkd/aZtC4ZlBGinLhJ0zYmp2lCKpmsg+oWjdV7
WqtJD3Kmrx8207lfrMw8YGqCCBCxgl3WmNTOIIqiSSAyj0x9uR9M9SXJP1/fZZHrs3y7RjM0pB6R
wXUgF50d1Jdl3WtIofqVOh/Au7W21Udig+K6r+pTMVbuKDeCJqfwRzDHfDQLOVV73Ua1G2KaENCI
X0yfvLL/rceh8q6vmRu8wGoI1hHwetvsaISB9LUvU9mOlHqOFGv0YlP2+hyZkBBAxr123kyxNQSp
BXlOZec0sOQfqbyfFED9keBWpRUL0VNMsDB2jqyf2lSaQRsJURVif607KamOddWUejAj8z1tw7oJ
2NO4hSHKEPn/e8mORCzQFSQjCAoiUrjbgRy1Y+Z34JUwVnSLKWZBtEZ+9HwzSBOLXeAhJSRKi3i2
o3Wwb8pBcquhv6uHfz/ISg//mxnGI8HM32WjjBuh1qG6sy6LdnKccRJcPLwPZkIVAEFShoSMQxe7
W4whNytG7Cc0AqXNK0d/zaEXU7hV/HTd47k9rL0h5oJznHpV6hp4KQhMjUH20Lt5kIK0Vn0m0XiG
KI24bcZzfZD6UHIkkCWjrXS5tqWtkrLWcQXRerrmJ6fJ7YLsLnkVwBHxlfICJQCTIPKEoKCssNCj
uVWrvkgA0Jm2BzI92s7h+gbyvG7/9+lidx+qkarOwI2HQDyci171FCvol+/XbfDXAAUw9MZeq2OX
NuJ6WSdi0uki1TzZg3xUrU4Q+bjLgMrZK7M05T29NEGMuYEjYHSkVXS37jyjqr1eDa6vg+vUVPkB
fD34L0smJudyCYpAOLVlxw+SWkZ1bwdVS/ws+3jdEnc5EIDAAYLqC7hSLpdjTOsMfAVmf4kue1t5
HlrozY6P141wy/sm+kEq6IdeNeIurTQLkTOboqTi3F0O20MGgHT5RCf5IPnsraObdH5/roB0FKEc
aRLFPlr2lpkkq50Wc1BnjJA0RFZcs9BC1GJOGjhaMN73IYZ8iQMlnYL8yba+LZhNvOZpiAtsLbY1
xZypNITq8rzK7vVt5b1ccBUZJtXWNUwW5JzkxmYro2xA1OyUdqm3rg8g/FjH3u0twRfkHizU5dDd
xhC/bDBukkxdYq5qBeGOuT2MVnUXZ7kAHcb1eYQ6kEdaGGZjKwVk27LMWGrk9PqXFBmFbn+wiqgY
RLcfzw5IXxy0YmhdwmAOsJEURhXPQBTnEAZRnMek/VpBbtkBy8f1zyMyxFyzqaYUiz2scD0rkuuQ
SE9Tl0Nz7vt1M9wW1n5BzLfJAUlZ1hq+5jybp+awQP67jsbon2QO3FwFmiDYOEVTdTTtLw9yrFp1
3dJJqekwB/GpD8njdAShyHmjWg+zJ8JUCA0yixsxl7uANMCK5saznvUTuDF9Xfe7G+PWCfFiLu9F
NEQ8V98vkUbM3T0FhcmkMpMOAR48BatysMm36x+M6xe7PaT/vjNQA+BZx3oVR2OWfV9G5S9zNfwk
MXxMTwlckBfd92th3sll1i6lufVOBE64h8GxPmyF6ba26f9vK2KeynYHFRzLBng+L31H/yCTG9n+
MZKX61b4iwEm2sGgK4ANjCvUBLwcuoEETLM+tOSjrZ5z7XjdBDfJs0DvRrtrEGB6l4uvGkl0G0lQ
djYcICfw2vAmd3QwCLB4Y0QZHA3BsujPZm8oSDCh542QpGPG/dIdCmctGiCGUAdKnDuMfd/ViShH
5p8iSwNLJNhCEcSZPmxMwBpQkv73lLca0AmD5tMWUoF5XLmfhCGJ6+KI4kAPweQ79rVi1gsIpWNN
6RkyplSEJr0fDU95pAoPQ1ggThSB5Itao9ytfDPLIpZAdQ74ZuzYUR9/MuJzbAuOE38fAVGgp1cH
1wLzrWrL7gbQK9FuioThOShU4gEQQwoWEpWADNyImkRclwcCA2AayDABB3jpG5uWytuYwuW3/kTS
v3TtbJoCLjT+mnY2mDVZcTIltkJrNFFyF4cIsIfuWIbm2cJAvP5dNHLArUlZO3tMTOrM1ZlNE9eV
/Lgd1sC5wdV4O4YVlOrC4QQWdA+3JDLdD6rfoe8muv65PrIzz8Qqw2khViajar6aN2X+vTI+/UkI
geaMjbQTXFEOY2AeF7taJhSc0rMxumXhNlEKqBBV1LHbSH4dVv2TO4sCRinCHceKhR4mMekm2UZp
3pQfBzNcBkGOwcuid3+fxRsO8dxkjoNvpoOBpg9zwFGpdNWf9LxslCMp6xoU43TGNVTToZJtKImv
bewnmf64xfPogcox8a9/JPqH2Ji7N8R8I0sCA5ZVIY2ps+e1I77d124JfgZHDVURlJd3hikrOmVd
0w3j9TzsrvvUVpbBjPGWU/OBpn+1nwLe4HaaiHiGF3T3hphia6l3WmzXcILFcbN4dNes8qEJ4lWy
IYiDIkvqZVga6qVPkk7FbHSb3g3ke6un96BoSTw0NGqBLYW7f3ic4sbXwE5qMk4xdM46GTXi03Qw
PtdPoIfw5C8k+j3Oo0JpErHiD9749s4k4x4FJrPxYEXaVK9f+zxs9dkzFlFnlLsuTDRCL92m/SXG
COZfSL9IOFNW1nuK+WK2L10tWAgv2FF5NIQhyhP+ChTd+R5pE2eWcwoj776X2p3thNfPEbfqvDfA
fBxnaa24brCI+JZWnZNTEk6e9EhFygohyxEvCu2NMTuGt1TTVzncbm1NSMwZ7UtiL+sBl4kcaERd
n5Q+vy+qDXCNUdePgqXSpw0bM0DJBnIlFH0wFUv3ereXct1pc7EhZuhfJz8O6WieE8SH0QdrDebX
RZAcuph35oCkpTBMCJjZzGLlJU3jpAVkflCKLQLFS9p47eq06c1UWt1J2XRNPW51Pn8v7U1MZ85Z
LUa1QJ4LUCbWymY6UzcaRldY8M5nKQmWcwW0MrBtEqYR77SgCe07EScL5zxgoANFTjq2jQIe/ffd
/nbyYBbgL0F6rwVGe69BikBEgCAywaY6md5DDQXpG0Fz73smp0rqytYyf463fir/5OztPiBTeYrr
zV4JxQNMRuYq2S2Z/ujwvVlgs/piiYtBmXAe5BNwKj79RMqj4lFkHDmI+Kj5Rx3+oOAFjKyGZfZM
DJPkBqaYIZ5pPnaQe8KEQ9Ctr+gG8fC50BzjDnW3Zllt4CWmPesrqBCpJmHuKfoBqpLg+BQNu3Nc
Q6be/p/VMa7RatZUyRqdf1ztmyaOz2rWePa8RtejCDcg78ww8bJs0rJudayqROk4GQ7l/O9pKnFg
dxaYuEFGJSetRF+wULbW1G9NXXsJBHavr4O7XSBiQTEXJTSNdQbDJnqcaKhh4GGyrmEb3+siAV+u
id8Tm+gw2u/urnIAox06j5SbUpWPvbW66R/djzsb7OfYmiVTY7xTFyt323Z2e1FFgZcqAdZIk+fX
VTCfY60zNW0mDJ+O220n+SPoflbdM/Wv178H14wDPTtIlargu2cyMqnNtC0usVlLEnuO4qVZckjl
Y1WICPd5z0V0KpGuYMwDMD+2NaGXo1MouQ64DFqwHq2QpMBoQrzotAWlnwaig/lfDKKWDqVgXL1s
2ceeq3FQp4xCQzHGFQOcg5o9QKE26jOeeSTCFyIv9EDuxFQAY8EUPrjqLm8iBxVAySkx8bGeKK81
3qeA4RqnV6ZNYa7J+XIXxpis3YJ6llaCUTRS0dNWq0AD/47jSvOH6w7yOl/P5BOw4xigV6O8pezb
apXVbAFTHAU1kjs1XD3j0D4mGAuC9JSOAgaepr7sVqF+R+5F35AT9SCsBFZoG56pgXDgckMrfZu1
qZPByzB8VuqPmWjqlBMq8Pdfy38KZjnYXKneoCggDRakm5b7WLmdpa+1aL6a74Y7G8x1XktJrmpt
AzaOU31nekBnh7lnoQjdueBN9tM/+l5v9tjLvc8sp8pnZw2gn9yCOufRuacSy9mB3Drf1tktP9dn
FHPpPDnNtYXr5e0pHEZGv4cieFhE9goSgFHqsd7B787SZ90jJ8eT7hyP8tavEUAs4nER7ibvjTJh
rJ8rsKGYKUZWDFAceJPf3oHIIbS8dQhtzKjox/4oOBfcRBfQDYxtavBQtrNVjKQvoLMB5PthnXxy
R4C+wBDx5vZfqo9LoB8tQQrAm84D5ggTRzZw5ZhZYU4DxlKlaZozFOXBZvZohsphQyUxCaygwLDe
GQy7MoZxyEEIGKW7x4YAWjdX8SJEkdthdldbMWGQoJCDEEBpv3MMS0O1+KBivtIREmPQq/OaMbrv
u3R+tqeiNjV8ygWCxaR4HDQzGFa0e9F1M3Kh/JJobczrzJDzLHNo6Vd5hsMiO00P29NywtoAoBE5
Dfds7DaS/vtubVVvDmurAJKE2/ZmqzNvTLrvTSmqUtGQcm0LmZxUWq103UayBgV03GnVjU5nZ4HQ
IXnhee8XTBZkYwQ2rhbYMVywRvqpp0HJydNd80fn0pmp+EnEmsIr6mBEFHUPNJRRR3/tae52cLS1
ZpSItmDgQoZ0vO7ZGITDRJwSAj0HdcIXGXZJ/++fZBdWmQOQVhpBhxkHoFLPavPBFiE6ee0j8IHj
FYvEAXxwNuOFNUkGVSpgYDjoIQYZE4C54p/pp8XDLPHrVOHN9uVPAtjOJuOM5rj2/dwXlELKeq5A
1A1t+sDAWfuHLzOu8+/sMV5JlNjsdGDpo14C+XPt2U0WSKnogcFNwhTTQKMZCuGaw2a0kxIX5bDp
ECiEh2w+NArgHpP3u34u4s/mZkcKuOPxHqfEUWyGgkp+5+gzotV06A40gOQBOQHYcwv+pbP9rHhU
3Yz45QEMQj8FH5C7obtSC+M0FmieF0LwYjNv1zJoELsoOaLdhyBW9WN3jTBv61WiRJ6Xd+4LPIzb
jFauDbaEgAl4JZXSrYirdet5UE3QusTNZ8Eiedcs2oFADJgghUUp9zJkKtKiLP2Kz1nb5QFDSQcb
HAn14K2d9bxtrkSmY7U8Jttz0hu+lN0kGAK7/hN4UW7/C5htzuIijltjcAJ7/r7IkkvWp+sGeEAM
VLDe1shsaV2aPWruBKk8fRjRAokcYfxDPXQoh4pyat7lsDfGHMPSGibTqDC2QNXF+3A4Gq8tGdFV
xz2Hezvs5WAp6xTTZ3h2dp7pqsBl1Lj9wbmlHSD5D0rvF3vIvJfbDeNq84Bqv5N+1eQHQAnmYXav
fyhearJfEt3a3eWjL6Zey+2Mrqq5+PLQ+F1zX0GaLqOKA5vhX7fGO947a2z/Z9xMk2g9QosGZOq8
uMOAqyAWYErotrCpwt4I84ociKpCHbdBPUZLVjcuiebmGj5TlYBtb/QyrTtkk4gGmpuu760y96km
E13qlTSOtHsKXG7D0kNBHCVx2cedICRYEdpjgoiTQ1Ta7EFy5VTu3Ll2SB8Hye1ieeq9FFJcwZ9U
ofb+qDJRIx9JUdSDZtAOymDdkiENZk1QvOF6CLg6ICyISvs7VEFT6FPbrnQb7fsG2IzOcpP2+boX
8oYaFRWka0iAVAVlDeZbtXW96nKKjGs8yafhkIYawOabnwfZPZ2rBsxuPOg/+nP50KGXkZ7kO1HE
4j58AC2meldYqc12kcdCLkBRW0OvwUeP2jcO3T00IUEGu3lSmB3pQxasJILDLrTKHI3JnmerybG7
VuU2BZKJ8g7A0zA7qF9UMHh8M38Au+1XwhFy7lfdrZbZ8CqbRz0FliRK5NtsOc9pIIvo2LhXmgpN
KqCHHEh3MsGSrApJZwMmZOvZrA95+3jdaUR/nwmUBqmMbS5wx6zgq5+Wp0YTgU8EFljmf9vq80wC
HyaaCiO6TD3Ea6Wg+GR8bc/ZsbnFqPfP60vi32dve2Yw7rBmY5YnCsV/nCiUIb13gtbXHn/zrDai
q4b7IlB35hgvSEiVtPqGLew7d0ZkDkvoKEq9i0FbJVTAf1wfsq/ClJIGwnfXwc4qEyhjrYjT3oDP
N5/XX9lDeRpuknMx+xtVHAQ9zSR6hNBlXDNIv/PuSiWgrhzUDAaHxCffaLqe3etoafvygZJ7i1Dd
3Bt8tz4m02osubTyBG+eakAnlvwaF+UuXa0DJbov1j/o1Cv7b8ikWlrtdFql4FWX6wdJ+5gasrgT
wY8Wfx9lVshWr2yzHjPkJJV9j2lpRf7Wlcfrrs/L+PfLYKLFJhP0P2PAxcvseTExsa5hZMs46iKs
+H85YhZYboDmhuAgs19dZ5C+TYGAclq/icYwCapPxNPC+AfmmYTEOq8J1HvfezPHZKiZpK36NLVy
4KSuCrFt6MtnB8lrOqRabnygRJEDGqJZ2Hj/bJ6Kn5dAl+A/C2Z3FhpnNZUHBM3NEMm3lPh9OWV3
NqqzOWbUyKfrH5IfVHSERZQsIUjIxv2kM+fF7ksDLZH0RfWGh9ZLQZemhQYKiCAIqTwRao772thZ
ZG6CohmUcknQPahQSnWnshrcSZEDzDQ+V+tnh+jesmH6IBG9Uvlb+2aYvSA6a9OyoQDz1faj/fjK
yx01R5xy7YSB1SC7FVYCuKETcwFgvUP1HVnKZSTTNXOryrnZAv3WBNhNA/WVgRtigDZCiaKsaGO5
F+DOHBPJprXQIZ2C1kWpfNGTD8voX/cV0d9nzmJer1BntBEpMy11rfHntomucG7ofwWpqOgvQRf7
csNqVeqXGFU+sIU1kQVtjgRMOYo3eOoxEY4u8mPLzhrjiKVhmpWkzMAwR9lDftOCIWY8dBC6b+gR
965vnsAasEeXa8PK9KHVKd/RoYo2XzvaETnPfueW/ipsRby7AjDKA8g0LR5CiPsdiLOchywdaoOE
RjW5svTUyLdOkbuCJb3z71crGFyzKFLUZPXuJ3110qYfIBPxkU5woMo1Bebw2tUB4DYEz8EYCUy+
80HGJOODZCXZUtVzcmo+tx+zB0rMNdxk6cEAU6uGp4Yy+JZgmEhkkrkTttHq9T5x0lNZ/2WUR+1f
yz0wS2KcvicEz+liJuFAMAVoOa5pCXmk6d+4uNeoDaqZCmYoTDywLI6FscyWVDXpSTqi8b342xn0
1b50Rx5JCNklr34oevQe5RvwwoeCT/buUDO2mWNmFRsQhRZJTmjEUQ3DJEhut1C/B9WhB/BX8L+Z
M5lzNuZ6Im8GlppFKwpmoNuScJtt9DYDTEbYc+d6x9vOmswbQC+k3rasHOZ0QNCB+SDzIAgd3MO8
M0E3eJcQy0k7tfmowQE1tXTlJfmuAEEqt5rAzvtOyuuXwmiHA5wgFUC9NKTrGdnSFupsVe3OwRDZ
oE79Qt808g+qIzR8zb4Woag7zF8d+jZQkwaYgL0ki0xd6xTkSyeSRLJyXpZwEfEl0hP63vvfTNCf
sNvA1aiqJdMqcpKT3FfIt1Va3B6QJllpIZ0lusS4HgE8Cz47yEsxs35pjUiDMzkgKT41tVuDpchr
KiD2c0/HAwbERWsEpa6DqDLINWqguYFLi8530H/fLbFp8zbO55mcEjNLT2OspoeBJEJJYW7ER71F
U0z0LB227SsvWW6lk0rA6qYcksQtqRbOnflCy3Tx9+yrCCnIX9abPfp7dsua03rN1spMT1WBPiLk
cDJBvex9SYf6/G5FzMblQyyVmL0owvlkn9BhO/Wga7P9GGopMa7m7Ejb58JKOHcfkRLigrYdBUKr
l+tarJQkRmZkoXa/fKYNWcWCdNYGRaciQLEiFNbLaJB9dwR2BpkgnGitrM25lYUgsPbJsbnvJKQ7
6kMZDi4kyB+w1h85+GjnU6q7Imbk95k33eQ36yxMwdKSwUQDSYpUtUjCvlXjyUPjLPmKyrkU2Bk0
paxx3Y5yXVbLQSOk+6Zvetx6S0M6JOjQurslZbN8EdwVPPdCcgRdVmiY2zo7L9cVw6pbqZyezFsc
VlpQyVu3O1L10PSbCjplx1ce/sSmAQVaRDxg6U3m07ey3ozKSMhp+DHCx8LmQEFvI7LCX7OvIIWR
fsoCQhfe7Q9k5d8mmY+/zSWZJD0lp6yoT735V96Tg5GO/0falzVHbivN/iJGcF9eSTbZTbXU2pd5
YUgzHu77zl9/Ezr3WGwIX8OeYzv8MhFdA7BQKFRlZd5Ko3kVz4Yfzjz1nO/9K3zxjUl6fE5bNGgC
5VkUqBEOUSI+NTF0CVKr6ey1HW6yxGzttW90ZxLFzNam8MFYymfOVjOvFgBYLQnIUsxQUZnbWKhd
vlhZEpg/uufqRnElnG31EB3NU5/bVoCpo+s/yhY3NqnPC+7JJcz1OQ6a8q8o/TH/dXlNvCVRnzIe
U9HoiY5WmO+W5modniKLU6ll3pZfK6Ahi2Kz5PMMqhDku891HWiL1437eipsk6egzVoMUVQTQbiC
qVHaSZK5L7up1qMgFB9jzZnM3p7W+8sbRnIWOvCZ6IUQxCyhjKA2LK/kEANa+B6tJnjy0jqNaD1O
SeNkBg9lzMyfNrbo1NMwkrWW50zz0sPqSeiH5Jj4/Wj32cFE9jmA4PbJLGweMxZZwbcV6qiOgV4f
MyU0ui9vaquf8iUOKhnKJrMvG+5irs4olq6cHateduL56fKmfq8afR5voGjx+cB2TfMGY8pcWYU2
ETAuQEA+GPP8CB9RLK1ewYe4m+AuTq3x0lN2GPsySuXBemF1wqrUMOqLQNOqTv8goHzqKfezM+96
p7+WfkPtEv2XmVt7Z13Y4KsAHBp4NxPzhOcXdpVYURsR4Z/WG3aEvzN2ZcEewbkteziJH3+S+Gzt
kaOzSXxCQxs1YRiFQy4/T1EGcQvePcQ6GFsLVLJfGUBmFMoaB5Oj++pvVEHcGH0sSNX5oE7/QYj2
S4fbQWM9BrdWqZA8VG2iWyVuXGEf3axHaa8eOm91jODzLfhHHrP5alQwbmRpnbJRjYPwKZXxpAmD
DLhX9IUgdrh46wLJeUihXBVe4nIzLlZwAxAUA/IYPwX2lfLWUZjFxmiXJGiAhVt2kttkYCyNIIcu
OZoz+umPfwB6ZW4vhmpAkg7sCCi9z90mXq22bMVWODQ7MhDdAQgXPRGkU+WKL9ynNuNQAIFDtFiR
3iHEUttbzKJaGfEcBZBinT3SQo+wtdaTcU0Ga/4Ap2KAwgjoAxG4OEwm0zSXoiQs1axKcTCP5lEI
87cofhKVzEPp+Mbs5908F0A3TfPPy9GOEWDPzFKb2ofmOI6DmfuqPx/zT6kNwZf5YF6GxwAhDXEU
iySj31hrVk2O29IoYr/bZTcNxICuU8/Ag/+X+Co53a35UTv5XzzKCFYoh1W8GDFPLGMYkYo0aaOB
zVCKo0D0CTa09Bo/Agf8DqX53fwOHfunobAvb+h3jn3yITc2qdhjtRm4u0PY7N3ZJShDsM43fnUH
xZaPnugY7KTrQXCmF+XAbS8ynRZTkBCPA30FZqnPj8hSdNHaxBoI0Lz/kBuq+rGBPDwpD1lvGYQ5
eXV55nfdWKQigRAXhajlGMtoZFQELGcR/1Jyn7OljKcM+Gsw4klo/A0o0p4vKwOrjyqHmItITIdM
lFaOdk+edoJPVEd7H09nXnS9bPJbRTuTSj3NdJgE3dHogXGQEMsBc0K4bvPFJq+Zf/CSZVrFmBhR
RcLAokb5q5QPtQalxNiXIYmnOpCgAE0RgRivTn2v7vngC7a3bixS3pop3awXIwrABIk77QSQ9UV3
uZdhPNnyZ2jmEpJkQJSe/qR0itvra63UbblgcKqGCFAIgAF5nM6gSVZ8IkgG5JDNk8dlhrmNMSqa
t5Hapei7x0E398rsdkK8ZjbgpGULNs5qupMTGeCotYtq6FEYmq+vSTbvLrsxI8VDyQzytZhlIE1Q
asFg2JpHEErGgTlJ+75o3HQaAeFsTvWY+yUEMaWEx1ons47n1ia1bqXTp2SKqspvdqaf7Ut33ke+
+YYxCgiM79EKDVQ3fyfhoUZc/DVhlCRHYzRyueUIsjoqkz9bPXWGW6nQs9CIK38JRte8qdHxLjBC
UqBrqPnCPSkglruer5jAyBq2dmlYoSKOlRWWakm0GoCfL12igNcHlk9qXw1Hju47kS+Cv4RLBdFK
1KEnQNVHG6tZxd6sIiTxQOlgFOHnAhWBwks5bL3fmQI/DaGojH6HiP+Rm2CTQwt1py+x1GJZge4D
nrYf/hr3wrX6Zl1Xh9AefbKV+rX0dtmHGYk11vdllkoXulAfa3k0IISnofNQ3PVDaDcytFw6nlY8
q652ZoqKhe3cQMEFD1vMCIAcBhUOaNQmTnKQf5IOc7zjhQje0qhIKHXDGq4V7GVqHYTJT7B82tZS
uyPvlmbGAVSyQUNDygM0QUIFhXltUoo4yHVwyjZafooj4AIW3Rfr2Rai9UU2a45jMuMAQI0qWmRk
UIC6piVodZptjBJ6LB/R+YjTfTu6l12DdXeBHfOTZBH0qHS9cZQBPxCEOgqyuLUVdTnp0sTzetZh
BvcmhpzxL0YBqG+khxOG3fu+9I2TZYOeG33m0S4OKbQY/0EPneURmHH45HLEy5hmejXVtOknUS38
9NDcCCdCw4nbuMV0RQxuWdHun8CIU9i8lIq1kVuz1Lcy0kHNlwxQjg59ywH43XL5gzYOYJDomqLL
gcuIBsYYPTwFGgWat9wlN+I7oRclkGTzFN0qTrkrfd7hYvnf1iAV/VVjUYSmT9FFTx8Upd2tQuOX
vAuWZWSbUVBGjCGX1rmUUMeQEZzUQwsddSU/XHZz1j22MULXwUJzavNiQcIbtrktTZ5Z3Vbpz3l8
T4SPy5ZYfiB+atIQnQCIQZ+H+GXJzWaKE0CMheO4fJg8RjPmduGK0sF5o5vQgz//fTFBGpqpTRLo
eftQJdV7XUIBTJ28y8tghTv0C4GgAOkFyJnJX2NzU6nRIEfhKEXBIjW/46U89EqR+Xlnrl5tZe/d
FOk2wqGwv2yWubqNWTpUFDEmOGtUC1Q8ezLrd0xAdunushHmJ9oYoVI64KVbQURLJ0inB03K7VHh
xG3mLbjdPcoJxFDu1UidMRI+OPpddA/OWocQiigq5lFznFRey5pt0ZIAgodL4JqiLObdXK2qjpe6
dFKD6Ub6mCs3fZmDeN+d4p2AUja3tswK65BPBKEtrkOwf1HfalVQKM/0QvWIkNB8xPQ2IOh7QhYo
PQEZwNlTVlhHOEdnDEToIHMmH3XjkH1toCxAHh6R2fxIm3qX6+PvoYcybCa7l/2DVTXXt7Yo55fU
0miGtFS9brfspntCb9fuhZt6N7nlfeVFXgX+eo5RplNu1kftJhpehpzkWJ8VBkb/XPYcIn7W70vg
mABdJSS50No437+6y0QZmQsSM/Nk9m+ZwPn7s74PciPVFE2MYH9TZa0hyBjHoIJDIvYay4qrKNdq
1jmhxOkcMj+OpKA/jhOMCgJdxcxSvQ21Zog+nwZmMD7ODwDEQs1scGd0qitMPXDH0Vg9eTBmWKj0
gRIGlOXUCwHybZnVRCRxd4RT760eUZpMfuhuc6yvikN3+/nc5iROzE+2MUrVhUA5G0NOF6/8sotd
vXhv296+7Onf52bIg2Rjgspaqk6qkkbHuuS70NHA/F8fovfZFWzlRbgp99nRuOl/k3JC8RA5KcSK
/zW3I/kLgIBLR0kawYu+Lsuok7R2adBwS0HCsA6vVlU8XF4k6+7fZDE0yHaQq0FpDTMOIknuH7LM
qt86QR41R5iNPlgyyKMaxirwaARZV5kM2lsiiQrCXToi631cgCUBhYNFMG3ssZ3qaM0IPPZblhnQ
SWqEVlJTTIP6gqok1GnXyVGQjE9x7rTySeKBYFlHe2uCSjk6MR7nqUeg1wQzOaIcYnnhnGMmU2oa
LzKHlpfokh+kqw5bg+RgbGK9mQhgVBFyaOqAhxvFWAD0TLfck9Jh4Zn3vNDLLDiDgtEi49jQlKXZ
Y5RFS6xUXtHGu9M12wD3LSDnXuT3mMI75TfqP9CmZznl1iR1X4fVlNXjiNJWW7wJWjApnhw1OwvM
tPngX/Z/VhhRCMcUXpA4ajR/TN+CfC6M5yRQZ2jzWL9UngsyQ/LWApXCN1ESamYakXKkHCgeUQ4h
I8gQ1ozvZRswKYyVczMezrLoJnOXxWKTa2EcxMfhtwmydjQmMHoE1WGCu619NXW6fcXJQphGNQ2E
MeCaJgLk554ZFlG4lh08BTgdp22gj1J4l78W87CBkwZNFwQPsHSfW+gquQTXqAiECKQ3RKiytqJt
oVDE069hFr0I+c1/DVEeOAy61QoTPDA9QJXnarYzRz+h97j/13JmCPFbQ5R39LGM0hREtwMdaLla
+dHgs3BXw0pGv4wAHne+bUBNFXJV4yIDM0XsGt569alYXhzAonVVPfx7VhGyKPyHd5giY36KCrtt
E5ejkteRL/vCCRNhduNYN6sfnghlUQ2gee1e9gv2IQO/OTpiEHdA8+Z8hUJlNXlJUpD4uCDh7m5q
r8EwTrgvDuM7GQHis0mz7ha0pHB3gXbNkHQq8BdLO0e6vggHbckwAhPbhW4FfVHylsb6eFs71Kmq
xrLUxXQCwfMPQoZYeqGr3XSv5KkEehvOEWYtSiN0dUBN4Pny7QibStOLAiRuKtVLDFsobjuVU234
PlkB7wARGfC9yLXxfKa+laZV/WgIinAwn/rX+qCiTyLdqw/xDWS69zxeaVbEAFJZRLSAmJJFd9jF
RigsWVyjYG3FZ20pT9UsOZZa+Wpkcb4U+RD0xYw2qQiMDaop34DE9RwqXbgqqI4XoS23jZ1Lr5fd
nLUYpNh4RIAQniDkzr28WjBTGkaAeoWRbKdgBxPLhwjkiJpY7S5bIvGNXsvWEhX/rClJq1xtBHBi
7jL1rU0XR48GW64frPo5mX5ftsbaOeMTDA1pEWC+KGvtYrR1uZRR0JrzQ6w3r6kYOX9gArMUKE+b
AEDRfmCATn+UJV04oHpoV82rJu4vG2C6NcFViBBzMwEiody6SAcJ40kgx1F90pYPb8uX4rU4gDVu
H19zOVxYBxWPAxAVgmieSOecu8K4yK2ek0qahqCTXwsJmJE5qRG5er75wMYEFXjkquoi08AdaKqh
0yc7DXJ41Y0BCpAi2YlxaWch5wQxCzUmZIBQyEAhF5fv+aqKaRlrrcUeklckkSAXbtRb3Z1BElB4
VsrF4rF2EXJeYBcHqSVe55S91OzrVhUM7CKSdaty9TL2Yt7cFc8I9VJtM6AJ5AZGLGWXa0dDukta
znElB5/+VNt1UBdunMZJmkhWFJTgK8/qvyT9JM3HvpJ2Y/TC8XPWYYVmOREswcMRxI7n3wiEBIUo
LSS1jN1ctgt0sYpr3ID3+mBjbGd+J3OvPEg0s8awtUrlSdEyyD1gxwCiXWkn7XW6aR+yO+Qyu+LV
PI3P803zkD7xElpWvN0YpUdD5LA3MUKJgTlLfwqVKz0v7Cr0u+zx8pYydxRUaGRmmigZUjvaz0KZ
KwnA17rUfxQxALw6F9JPfoP2EPR7AIxScDfpdEomhI2QQtaSvOKMhyrbL79J7wd8RY/rnRSEJ/PU
NpiRJpT6f9L8sUATJIE7HU99usPVS3raJQJgYGL1V1Jfr+u/j1NEtwMRAyMLkO+hti8uF7FWS6AG
04PmKXuiUBHvCdXB5a/EeggbaGIRYk6AkUBgd+744RqFVr8KAOeZ6LvHnWvIdhOse+0GygeVeBO9
gUzxoPx758DoAf7BxCbKrvTFVRRVvMYq8E+RuHiybP1IjeWBszJGiokkFs9fArrGWAV1mRRpLreW
MsYoKVTveB7sMf1kmxjZz9wI4AmONYa7n1kjf74pYAxzqyazCGvW3hhsAD0tcH3gXTzvoXWvFb5p
T6PNzwR5ZkmY3pjN86JpVWnC4Fr+kCn35fQH/nG2LhJNNgY6sW1TI4IB9RrrmpbdfzBA+rFoXTEH
5FkGPIOHW2VcLmdGyc2wMRothYCeO4wqcvkoTPlVuJhOHv3ifDOeGeqM4bGwdFA0Rr0OfPMxOHRW
ESytNgiE6924IzmOVCJDtEVuI4VcwVTgwgLhlGAQRl+XHnJcUW7Qm3IG7rkN3Xiy9QQMv7dTfJ9H
Bzm+rVfbKDkTxIzbFCZNAmsC7vAblWMiN2q7LphDkaU3I33T+hi0WqljqoMtzO7lnWVcMWe2KK9s
orwb8gKzjn19J0U3Rfw8opCtAzXxv9mhnFPWqwYhuIuDrIjtCHrK4x1uNidvuWrwJFh8+2CAgkEo
FVzh39gbKyMal0YEFkRMYr8cdVvUH+WO0HwKNlK+vSy2R2WVXuuxeokBPdStzkbzeXd5vczTjml6
3Kdo6XyTVpPN2FjCEC3aWflrzV7zgtNpYf4+UasgT1kNrZ3zczc19dyLEw7E3Gv2Op8SXiuHeeJQ
+bfw2zJuNiqlUwRhng19iYJKFV28mMnUF9SaRV405tmhYv/UWBi+7jCh1LqmjxvN8ICkCyzgiTW/
e+zvygB0xByjJFp8c5HN2qjNk6pSn1sDZ7oLI2cqHvrlKIt/WVK3y5fbaOo4vs9bIvnzTYwcY2Oa
orRKgry+m8cASiCONnHK8mx/+Ppc1PmSjFZdUq0OD1X02teZLWqcyVemAQxlgkITvPTfsih1HMZS
V4YokMLm19KFmhONLY/uiJXjIObh7ALOjkYe/azUMkGHCkZLitWz96ksciquR5v0D1Hu9/prbq2Q
FQC3FilfSGtdh7IoWq/rT+FELA7X0Z15mO/z34SdGndK4uV3vLIQe6EyeHRQrSFdDconkqY1E6le
0UX5qfsYuXKaazJlAhru6ZPC0HJ59DKsWwXV0L8tUh4i500vGHUeBUZ9V3eCs6rXq/aq6xjUSySO
x7Me0sClfBmj04IG6lKZiLmdWHGASsWgR0+yK+PHCrA+mZOV7y/HW9YZ2xqkEoQl71KzDPGGGYan
crgR5eeEVx1gRY2tCSr/LhO1aNF9JoNzJuQSIrttXibLUVrFrsvC1lGGvbwm3i7SzdG4zCDSEkbC
YYEgDMZl5n0sglZq9atDCeL/9ImXzXF8hGaoU4lUQ9Riia2Ze1BNsOOp3OH55GphfmWNvN4U8+x9
eQmthzzmYwFFEVxiUevV4jFWvbXyu9G7vI1M11BBsYwhJwz10sPzkpRpmKIGKUDbmE4nYoR5tTXV
/d+MUM6xtmaZI6WDkfBUNy+acNMMnHWw3eFrIXThWqw6dR0kGaHqJEif3CghRsEby568/9D289yB
HaXQQ8GjHfXRb6DGEa/NQi1b3Mex3e2KdzJ7AzLsXX41B+U7qZfzIAcsFDY+1JdJaiN7fZDAX4IW
W7eTvBJMoWBKTD3U4MBqlj8TtEPzgBJZ88Ej9mO6yZdh+rApo5GE+oCQZRaro1T7Jh7cQvy47Cas
WxSUYpiBRa0F5WAq29HXsdFH4ou6Orl6HmST+idesjVBXWjWXGvZrE4CmHGTdx0cFcY9uvMP5bO0
A72qk71cXhGr7ox+gIKPhrIEOPeo8mKtQoavqDrUna8FqIAPvmHY+Yf1lDySWUmT1+Vg+uTWnnye
TeVg4jV6TVA+8V+KO123YPyCjoyE8pF8VQaCyx/nJb9JJ4wqGCaIliEBjlJrLFNwwZUowAQaBhcJ
xeS61w+qTWRqxT1vQJvVTEQR+ssatUINmwnMC95Ks2h0Njgt7pUsciwFRKGrcR8tFcTB58yuh95e
tAlAiP5QlakzK+CCak1nUGVOcsk6GgTXBw1MyLxiivt8ywstn8veCAUwiXrSAo6aErT7vy/7kc7Y
4s9paZD0AkZII8fmpa0nQUZCpHfojcSS2t9a1YBBnrh/XMvk52VrrAY73vN4XKOPL5On4vmSBsVq
pRFVT0yViM9VAPk6v75Zr/mDvcy92xiiXAeK4pKSlClACZCLBA9TC3HB5PnyalhRZbsYymHKQSyW
jNDe6OGxVX5ry8zJRNgGIAKN8hz6S5/0HZsXTDjOSpupQFZoHSgDbtWGF0TILtAHjIhD/dcAtYKh
FIpqHsmjPdA84YXIbGl+dStf/VHfnOgjk1ImhEm/t5i1NVIWK8QA67wzJq+DuBEvU2R1Cwj+G+sB
DAEfn/YuPdZyqQBsfrkbFse8Q63bJsSgwrv2g5BjkVEH/jg36wihAwieSGi+ATBKuZoQAlAiRQO+
UmO5ZW65+To9zEKIqeDqcNnjWIni1hT1vZYEwadVyaR8/TOCSGKsqd7SW49qvOzkXinty+Z4K6Ou
Ta0B/0sjIruyZk/Nn019p5r7hdcHIakF7YTbRVE3Z68Yk4Yh1ShQwvSYYYComt/0WgX1kHJtRPWT
blQOzjLv0cuKEGiM4E2NwSXEI8qssZqJuRCs1KAVTj16JR4UbcYBVjA/2MYI+UtsTrDe52ZtJuCd
060Hq33prcg33qUMpZ364fK3Yqap2/WQj7kxZehC3ugD6IPK197VXjFxC1Ur8Q3lIyMgKia8ATpm
BkIIexA/QAqD9/q5wTSVtMmagGHCYHF0QyAqKGEut+mzFpS7+olHycRyExP0SESDECecPtz62mtE
tqvEDBMR2SHaSERfh1ciYJoBIYQG3C3mpegKX71IkWSKawozyV7ag5vTB1sJl1uMbQawaQPsE9CE
Jo6z+VrlTLjuJsKwUUFFSmrER/CEGp4IUQA7FwzTBRD3dolBBCU1j3/gKYjFf9um8goxwmiMOn8u
cUTlpXPA9fjXigYMJiBP+TWvncr0THgIVHbQ38fWUmE5zNMww/wZufTrxxrMDIQ8APwlAE+DvQTJ
MWd9xPHogAIkIpAlaFCg3kitryjVQkkVQGWVk3XSPCKVUu+ixxXkMwKXQYQVRrbGyIfefEglbI1s
kmHMMk9Fc0wkV5A5mHf2Bn4t6FtDeojTokqLJADv2y3oO1CnDTFUYtrQMfAAfvMvbyB7STjUpNuP
Vj91oa0DytJWXqO5FJm2Ack46WVq/2xNX0ao6NGOsVyJqoDZ0cRujxGOmnlIX6Q784Sq8F6/nzmz
Hv/HJn4ZpC4zSA81jZyReoQ77WRo4YFyFAp8qt0c9Ktpz+OL/RzH/u6FX/ao+0VThCmNZiDE1xM4
dFwVVC+EhIlwrzSYypDdt9Uf3HhPnJJ7BHifkLp3OiCBQwwdY1rnNwKzm7rW/fgh4MEmv5IR+RAY
P66gMneHqRtoyeKu1ECUG4TXoQ916lN2Ld3ghRgsx9ZXIIl9uOynzNcEcsm/HZUKoqklYoY7lhJM
4veHLNAP2QG4dFSOuRw6rHt8a4kKKdm41kq9Rpg6PhaFa9myM/jZ9fLWeYuX3Qp3okt65jKn28TK
v4DeAE2QRJ6A9FzjGsuTvqYA/vUQEmpztO9iMMxHjpF2u8tbyVrf1hLlrLFZ6EMGNuqga+Aa0VWV
gh5tORV14yw1J7wwV4WBKEzlQfwG/CDnETPJ5CIjKofBinw5Ft4h+3wzJg9Sw9NjZzokJvz/a4me
UJJQRgsTwCcDq5SHU9JV+iuol8VdVLYP0WiWQSSjKNn0g+ikhlTbGOMA+GEqJXtOl9Uppo6nyMBI
mqATiCcKngqSAn4FKra2cjOA+gm1V9FXkwOhYmn8vt6ZHaYSIfTIx7oxCjfnFqlAKwMeLWh5JRwG
VFF+Kj9Xt4T0KJRd812/Ez3xmEEo4bI3ff/C5yapUDuGuZUmClCKsjU63eyGwi8zwpxFyAsA38Pc
uSHKbUOtzkWlD8mxXC1g0qKr/JOnE5qqk2vckdJb6i9cYiTy9z8P7edmqei6mrWINnOeBtoDqBXK
W6LfR5Du8TtYV1L7H9SmeDtK/nyTZSxlJ4QC+Yi1Za8qJtIIQXeP+UvD6VwozhXQGoICl+Xy5oB4
O0wCx8ZwPjeVNTcARRij5ZrleGOtsgvExu1lj+GZoeJrLsVi37fwmNF4qjGWG6n3fcQDlbCN4LYA
nATZKD191uVNaoiATAZpct8mp2J6mRvek5l43HfX+LJBBTfNmqY+qmBDFY6qme9yhddF56yCLqG1
ZSWZRaEgGRze2+xOnK5EHlafZ4IKUoZZxkIHLdogyyN7tN7a6UdcfFz+4qyNQrUEumAgwwawjjq6
aEDhegA+O2iTp3h4yivOK4C1hu3vkz/fOK5aL0o4i+ihqIajV4VtLNdRyBUrYZ3LrRXqXBpZKgp6
30UAIaa/SrdrbG0PfsbbGC2T4hZj0Q/pj/SalxcwbxEJEBdQekDBGhPM54urUz1P1LKofPPH6BIx
SCWyjevVEcEnI9xy+1HsvfwyR53OdRLLvk610i+PmhffYtTxkIGtX3eJWilmYIPsxLtC2O7xZZI6
R6EkWZXYgvdSFYF9GC1fTBr3sgcy0gPUIb928TOD37iIMTUN9BaEEmzb5aG8HR9SyPisYO4KbdT5
/8HE9PeHKQwSJl08vQmNBLWPvYkUuSlgcAr6owHNoshfg8klGTm/LMn8aBtj1A52sT4CqIVDLADS
Ib005ZsSx/afbOGXEZpDxETbS1gW4NiWQA1k0Mxn/nw3eKVN5kMj9w9oEC1DBpMIqGzQ+kKN99zx
yxKTm0UkZgHuQeuhumnuoJry0kc2BIL6Z8DSXett5SkTk52iYvqZUSqDqmZ9mVehQCjxSTWBVJ6I
EioPacyIJWdmqKwpD4smU9UoC0R5hF5o5kTTwyCAkJTz9GY4xpkdKvLWgpzORgMd4D6TPTVMnqdY
2HXT8HzZN3i7RgXgUOvEzix186DNL1X5oRdXYn4Y5JsGPXQrdMx+4kR81nk+WxgVjKe4MwuMiqaB
eLe+zqNt7Bu/3UeHfHWmI6hV9zySNN4Xo8JwNgq6HqVxHmCixBYs1D8jtAgfQt5IDu+LUXFjaJsq
NRM5Dcz8t4nutSLbHa8czlsLFS5aeVJK1aqzoKlBalr1IL+Nite5za9rSMtedg1GcN9+KHreZwHF
ghaaHQoFdW9bozdOK8cCZ8dowqsFci9xqUVpANGSq1lcXMmog1ySvcsLYfSMz+IRzTQwLGBRQvEP
6Z6f3RNtVZSUnMw3AJwjXKXFyTrwRoe/K5cb5zapODGlY9WKFmKg6M9gDyYoL2yjcE+GlW3Tbu3o
UXIq1AVbPEXuLy+YeNqFUEgzvolLqoaqWJiHDCyLDSRT5LXZ6WANivvbZCntkCtRQIrDlyxSYaSS
taEBy1cGACRkZKt9PwSyHrsFejZAf62Wg/vAXgReLOEcB1rR0JqXHiCsBcdhF91rXhLML6XkmI9E
upbcbTE0ET7CHe+5xYthtBiCIqZLrPRFeJic8C7ZZ5A7rgn47FPT0Legnru7/EV5Z5GKLREmd+Zw
lsiNehKb10b6H3+fiitGk0AntMTvZ1lnS+qPteY8HZkL+BymB9xbREZ8nhJE8pqnlWylQTIXxxF6
mkPPQ9Ez0FE4cl826ExRK6S81Rs1BQt7exSfoeetBzlg7uDRzfAAn1q3vAlf1xkMvrysgB1iNrap
lMdS4igrxE6AHDsRmSdEEqAKXE7tjtBxRh6vqkourW8HbmOPynZiUaytucdaVfEthJiUeCtp12Oz
2El1d9n1mEF6Y4kKZOISDU3eKng+TEIwJoYvpJkjSQsn32G9ls6+HpXwpHVXaenYpKj8lwf1PQeD
vn6coeKTvC57Hp7t//AVAy09zIqhO0olBVo+FYU0gj2y95Kb/igdq6D6sV6Zh8mbc7t/J3W+JLaH
PY/9gxmbwYL3X8PUSRaVYolnleTGKuYs5jGCxFkzteMefJbdrtNl81qw1vxJ7Kq05sRL5qckpD7g
fCd9N+oQJkMDaLkGVs4szVxL/5XrUJloR44VZlD+skKXPtYMT8JOBb6jMEWvETKnSiuUw950Xv+E
FVOg0oGOJdFnRK5yHlOMJl2rWEbVq1V/LVKJa24ZePPBDLQKwDAbI2S1m+dnvXRjNJgtoFeZrZwI
IwLqmG4EPvd79SeRIqkgeABxZd7imB66NUx5qFXGYl7nSL/U62FHZK00DLhe67fhcfCIRFjrpHfT
vvngqdjydpVy0DwBm7w0YCAjba4lgHUtzgAXMzMCEQO4U9C3tL7BPKtGU8pawwlY7tpXUBf4EXKy
0i3wClgjW21QEkbjzSaTyvoNjxeadQS2xqko00YaELsKLroCTPyZ5mrNBwaH/33EVMhMKKpjFsit
KJcZQsmIizxOA6ELGu0mkyN7WD8u22BeOFsjlHt0s6YXWaGjTHocX+PRVn/rDlFdhdRBu68O/yFz
+aOwubVKOccYlq0hTdGEL7UbfkPny8iduN9B4Rvfr3HD3EHWKZr+P9OsYHVJQGQOtCX08kDUJ1MB
LKzHTkoHRO34MLrEaVArCR8bVwsqYGe6fXnNI+Zn+QuoDshYjwJyD4WKMdnYYIozrsxDJF6rxcNa
/ap77/KnZJsAy4EFdmbIDlIXbDEMGAfpizSYpdke1Fs1ewKh1mUbTHcBCfzfRii/bwRD7kt9TKGU
NrpzDEBJsktUW7lRUR4c30MiUZNwW6O8pVG7J3edICBVweBJGhSrP5sPk+ZfXhnzttksjDpsOH1Z
ai1dFiTalYQNjDCFVxWiLZtcvR1ypL7lXBtT1JEzorxEVWvKMIldvIN6D/2kytFd82DshOsQLSVc
qm71wFPcZHr99ttRhy6RKlxuS4slPpu+/ozMyC2vzAfyxDG9eJf7vGko5qW3tUidM0VOpWUowG2o
Xs+e7heggSWxpbeTxwwq0gpUpPlwCI6z0H3gSW5jIUnxRDDa3dI+C/JpNTitevYXRKseJJxEx47K
0st0BZuNvCL5qjEYqmO2NSwdLTxqQ27HA2cokJ3REmDA/7dG5ehGDw4qTe3Mg7BfPTK5HyZXZCKb
VJKHj4xXfyJu8N09v8xRcUQJDWs1lWTaz/HOivLUbhbZTtrZbbv7GWnYoCTu5bPH/mJfFqmgQpxk
gDBgGgzinZK8C9bLwqM/4JmgIghkNoc8Emv00bps12q+ukhuxa0jkC9xaeuoIIJBsq5PphAU6KDN
BR2wNxASwBE6vegSv82ctzBzTYSJH8oemgwS0/OUspTGcuhTQCvmdbYT/SGu8WxLOHGRY4Q+TU29
THmSQX+4BQWrGmeeqDZ2FsW7yy7ALoWA0BZCOaBWAlfj+WKyBaykkbwg2dkTjBjwpYUv3czB5K3Q
rfoHIB9mwN8YpE5VXWkGQKYkIb8WTgvUNXYApf0SH7JjfCP4A2Bi0UNzZe0562SGjo1Z6nSF5edz
EZM8CzCn3TMhaBk/pslWOlvEK5/MXuElcDIO2sDbYpZ3brIeerRtQjPZiBbc3fkx9I2r4QmPxYN2
l97Xd8Zt8nF5oazt3Rqjvqex9FIjrUb6CSs0q6u4e4in2g0T77IdEhvoI7e1Q33GYlB72QCl7aEB
PbV1ZRavl3+f5f/gg0EXSsV/ENE598u4iopRViMQz4DLXL825XuVV75miBnhbbixQV3MsYYq69Qo
GXJwImYkubkH7uGP6U2DfhoqF403XUXPpoMHACgqLq+PefC2xqkosswA84ba2kFmuK1stJev+71y
PVgYvCIkooM98JAZn5Ms37/Z33tKF9hkDLroUoJcbox2a3qfm49mf1zCZ12Q7bA5JZZgt5o3TTyO
ALavfNmlfDJNUdoTSGZQS5FdgsdKGjlnjHW6N5tJMzDp9YqCxoxHbyYclf7Kqh90+WrC0PKa8UB8
HMekhfdiJS2GUMDzt5E1J26LPUbKbiWFc7yYSeN2RdTdbBZJKJdZmgJ0FeMx/Z7pNuFsix+gFUTe
ZwmmrbiwfPbbHqQYZN5RAz0GFSUtdYYsfInmHjjiXiVAajFjCaXgcd957ZX6ODuTmxxlD4qNmc1t
ubCaENB7+Ns4teQmBJAXmqZoe4jCj6n/q01WWxxf2knwSrm/zcXaW8rVV9qFMz/C9E9keaBYR7f7
23jesKCuBjEQFIbqR4Cuip5z1pneufl9alcz8KsZ5kSUMyC1W4iuVd6k0qtSepHOQ0YxvXNjitrD
odQlsy7+H2nXsVw5jmy/iBEkCLotzfXyrkobRll67/n170A93aIgDjFdrxa1UQTzJpBIJNKcA1VM
/xIBkTtUbJqIAMZX3xcsLP57wdivWCTVprxDCiijLLclg42tsb8H5U4/RijbgJ3xRgV4KpKvom6V
1attIZX9fSk1NKqymMb4lAdego6c8iUnj4FU2NueWbSE3M0DANeyHoopOkVgZi8nYIBb3Q5Q7oI8
mkgMd/nkakHHgqDZucxfUdGOxrMmC+5Q0YJxV4xe10USgSXuRGPA0h0rK7DNtLC1/Gl7xQRy+Eqz
HzexYkWAUSsBOTQpQOi6rRETW/puW85/sTtLQS4Hc+afZlwSuZiNCJVzcNhOJ4BYOpjZv4FWaeFS
N7lUF3NXXvWxO3/dFry6V9Si6BBH6Qsz0h8trwyLus0GxKxprdnDYOwI/aZk9/8vIXyYGJq6JMUR
svtSa9lT6sVT4MZE4OpWt+pdE57xM7C0UKY5+hoVaBKleyV6pFILYqLHbWXW76+FIC4+TIsunNMI
Swb+b9wg6c64lmZQYTogc/IYLbYue5Uoc7vqyBdCOUcbGj3GhDrLOlK98xQ63gJYTXBshYpxHtbv
AhmdU2hLNhM7AeXbG88XegQfCfKYd4wMN3VE9sfs61PgttCL2efC84GVIB8DH1OHXVl+k4M087pC
P8lGph76XsqcSTVLGzTkitPHcSCo7AmMX2UmtRAuJ2poyiVeiADa3ynEQ1PErhXVaVaF4GARVIIA
Kc0HHv4cmjMlSKIqDdBfdLC0lYPXj92f3MQLMdzmzdXQD0OqgYi6Tya7bVXZTTtrRPJouAXb+Qyq
DPWwfRJWL/+FSG7vsjD1p2EmALyjX3LfB5TOfgwfkUGwdfNfQxngPbMQxe0UYKc6iVoowU66q1FH
N6+Cfz8b/VEEdzlWXT+bptXgLatUx6DI3FoDQkWAhkQFHSKFpQhWb9VfLVTibkngWUc+yFkwBAAw
kUwDHXJUPSml8URnIphdE5kg5+TTYdCB1oY2G62p7CFwerRSzLrAANfdx7tCvJfHUkXGnOBOHsBr
6p8Y4rx/aU9v5MQumFR3f5KtWhgF7/EBewRaBwqfaOaTjXeY1yQXDY1n21a+/pxd6MX5+6jA/Pc0
YiwtvBgP7aXbo378RQJrrKfvSkyfDnfbAgW7xVdd/CEnFDNreB9NZ635NZqXVNpvi1gPNxY6cd5i
QqGzUAMsXb8LDqEDPHhPR1tDs5PufLt1QFiBmcLg+7ZUZtGffP1CKOcv6sL0Y78HRhDamO26fmyL
yjGLK20+aVqPMPHHtrjVyhJAi1UdsJIW+go4eb0ajxJQ/EBc/6RBv1OG1pfARkSKAkwKGCQ2PiyK
5Ffv6YVMzlGhj41mOMRoHCzLXdN1X0ZfEiRpV7P3S704T1UmSVJhQso/dinAF6kXY2CAPip7Rv9Z
70UNXut+6n0VOT81RE1fdDme61X9nQaO74cO7Z1++rK9W+sLh1wGkLNVMJCpH+/ibEqLEcN1yOD4
p8YYbbn9vS1g/Vi9C+BMPsnh/keCsM2cDnIIFsHUpuFuW8a6hb/L4CxuaHW883u4QIMQNPQ+xcUx
GEq7lW61dlfUL9vS/otnehfHGduIhdQsmPmp/9I8S5GdouoX7YfbobDrazQsvygC0xOtIWd5Gs2r
IkgQyFtB5tSqVwS+M4omb4RqcRZXkDpOla5FTHjqvAhN2JlDXdY4qaI8JYb6WbU8Q8cyyoTowH75
aHlVUoFxUUJmKExlW7bAsCzCVRRJ4EwvBRibliaIXmh+C+jSxP+2bQii73Nm1yaAckZNBa3yedLZ
yHQd0KIjkLG69YtV4m0tIY3alRLaJOV92F7NrWFrosrQqh4g8UYPhaXjiuNkGCD7zYdBs46W6hT+
r6z/vb1Oqzosvs+Zb9erNPVBynyYKhCDa69F1NtSf9gWIlKCt94wpklJ0gT8GtMtaMIdoEkI9Fi/
2RaKcAEdVTvM1ykK3hQ35UXdYX4Us/LdYI8npPZvySFytaOIrHv92nkXynfPmU1MjBx1cLS41JHN
JllAH29rms06vv6s6I5h6r+NgS/f5eYoE7/rjCPI3dEzcY6K0u7IZG/vFjOpTzHJQgoX3MlhOUwj
RXBX9qpLNczCRvbMcGjy47agda+2kMS5GWOmRmakgQ/+ovhYgGnqrx3T/kOthkqMkP1iNe28EMn5
nTENxo42OLMhiewRLMPZjYm5J/MKtRkluglJL0ZjWk+0L4RyzkgZfUoaw2Jl1+TZ3+sOMgiueg7d
6VbZJ8fR8+3amdAQZfwUrDDbq6295NwHHbKwamTk0IYTC4vmg+UMwFf438bjVhMXCzU5X+L7VtrJ
AdSMj+1RBc7P/0YfIXBZPNHgEPZDYKUFXolgAm712KnoQReiCrAfu7VynD8JcKc3BpEsoHmz3KPu
zLKtf00Ge7JseUewYcZt8FJ+CZ+EPZeCTePBfVoy5uncYx1V8Lu9jaVjcK14w0YlbuiJAN7XX6mm
aqIGhKY5xeRUzftciuMOqFPh0dwTTz3MQNosD+q+u9AzjPIohC9iNcDPi/uPRF7D1AoHkgymdZxO
yq7cjQcGBMy62iRX2AgmksX+vshoUfbcqRPEMgadDyRVYoBBgWJWNp0KiNGJ3lE7G9CYJQPVK/N3
tSHCBl6313dlOX+qN74MnjPYa4l679wFhzLOd12outtnfdVgQaIH5hK87fBk+KinMYDzpgg7gDpP
1ejQITK8YAb/clGlg1cnw2veNgL3snrgFyI576K1sQG4TlSG2IFnwF7DTt+JsS+YT/5kLaxGiWST
At4xLnxAmsuwpBa3bBa/TNFZt/bbK7f+9F8I4A6AHjBeqRG1pvRLcC2lTvCNEY4EnnaNYwcciOby
F5+PqC2A/fANxfhjUMtx0Hedbx2V/gED/TttjF1FLq+GDljVOUIJoxe8VlbvdssAkwPQX8EZyO1Y
GCglGdlrTE7N3Ui+FUV52+rF9VAaO8Girpr9QhR3Gyi+AlIHOagPgxPcd97owoUepgGtWrPj2/OV
fMb8jbMtdP0MvKvHWUpcZwXVGjSgdUVs16Rwc/RBauhyaL1uEtQGREvJGQ2dol6iOroQrFJBcTev
LQfwAcguY3rqqjGNp23VtpcT3Hgfj7cv5yDmTDJAMg2drQ9XVhrakahlXCSE85UkKbXQGpHYGPXv
serFtARij8BprAfN/xgGGtE+amL15TB3BkZvGS626s4HvGV/vr1lvfCkiAZjheK4IBO0I70shQxL
1GZt6I0znnWX2hYQj4OdCPF42yjQiv5RtzTAWNTURRiXGF+n5DkvTnNwVYaRvW0MQqXYRi4vNRTr
MUyjoghbH2uECP1386KlLgFuMqCqta+GwNj/i4v8+2QBm/KjwLDvaFwlSBxWnoa5gRTTejrgMK37
+mA41msSeowpLHWS79uarlkkBQYsxkAAIPmJCTmfg7whMnJgQXMxgMltXSWloJCy5jQosJqBuqmA
z5KnQo4laa4MFYPNSgmoIfLdIKWjNQlq26lN9MdtfUTCOA8FU4xkfSoRvBp72t0r7bVEJtf4hZ44
kY2sL927XpyDCrqxk6QOxD36FSCV/BPGaJwxs8PvBoajTpikdqWvBPO+gvO9dqm9LydAlj9aymhm
oawGU3zypUtb34wIsrL21I7fCu0mjwU94uw88TcolVmayjDRocvfoFlomuWQx+hN0TWvlqo9qef9
9o6tHemlCM4nJnmGicQIRbBEO7faz87/bfTEyf1f22JEmnBesWqTvkEpFG1Dyl1ZPggBiETf59xg
Q//uBSgxb6HOtg9gtG0N1u3tfS/YL1j4JAlIIqM8wN7AP2sHoKBtAWavCnZDJIT9fSEkH6O8xbA+
HrRmcYsJwvvIIHejsMll/Zi+68K5O18vWomUeDSkyBO4Y6dqblSMFxL6j6nSN3YpmYJejdUEFjCb
MDMKkgr0qXLHFfCqagtQPRxXuNXUkb18p38tWldB/1/rBD81J/Zy1p26vWurSZiFXB5vRkeg2fsK
UEOL32wYutmH7o/oot8w4KNASFi1enMtxXHHSa2MqAOkSHAiewBss0INmDH2jPmOFQ59UTeqUD3u
XBXFOPszk4eR0LhzMK0MmXlrhy04fMiX9jq+o/fbS7p21JYqcketzhUzMSok68P25OvPpghtRmQq
OnfSaD6YpSJZgK77kl/i22FfORjzrr8HF20/e6HGgJZuRbHhWxP2lq9lZ2Zx9FCqnIYsQghQfgG6
43RibE+qi1aHW/Myl87whaHBJ+5gi6ZrRWeeuzOD2ZDnuoEH1lpAScpOZj0NuYiiaFWIQlG4Bpw+
UiHciccbs0/rFp0btCAnH3gqzuQDXrYFyfm2day6loUgbhk1bawbxUf/3JD/zMrQDitPRqd04T9F
w25b1JohIln8j07cwgGAM1ExWwVKxOhrqu0M0Z21etUvvs+5LFMOJHBbA3nT9Itz0U12bGSo7nVe
F3ROZsSvmNv/va2SYPXe8GsXRhibcmNNBAF2Ae7RGBKTxk6AbqhNd/0gcI3s538yeCQcgJongwSB
P2aBNalZUyE9zeDRk5PkjSe6+x+Igpg/2JLD3Wm0BEW9OiIm7HfsQRTvoqvwO7VR3INPjK9EPQfr
lv6uFmfpSRaNQciyDgRQKMaz1t/NomaKtxb8TyphnBNQsQxW7M0rL7YJCcwhy2cpwRtv8CiQfVmr
QXRXnhkAvHJfucpvQMCjHIvsrdc/5U+ipOZbcXzrF3A+crbSpKzQPXeaf6S3yH079Kp3/7reSiDd
905x7A+6Ow/Ai673hlt48asIaGR1pRerwG3spAMMN+ixCqn+Xa28PI9sKnInq8UFuhDCbWczhwqZ
B+Qh1Bu6J7/RKgBS2fEc7ec9oHflXWyD2ge5FuMogjVZPR9okwUDFHgOQef88UKgbetnlEK9MsB9
QHaSoXo68M1nabTV6GlqbttKcLWuvkNBq/OPTM57NkVUqn4P3Pb46O/nR5TCnXDnHwbL7qe3hvRi
152nwPYtgdtmyny2p3fBnC+twyTIwyD3j6OxL3Q3N3O7kW9bACZtO7hVn71QkPOp9WR2oKsDWpEZ
yZI7h6W2y+IxELS/rV/moFyXATwvm8jhfty7MU7CsNY05FR/s3HX/EEK7EpCtZTspqNuT0BQZEgZ
1aEWJWRWFVxI5hZSS9H7XIyRdLSUFIwak7WP5igVrOJqTQMvemAPgBwHj1DONmtAi1eF4Uen4NrC
QG97rK4yBxNCd9pedvu9mD56db6MomVCQwkFvTo8jhdJu7Ktwa0FTjv9lTFFRl7wVMu20e1+sEmJ
1iEHMAZPBw2z5y/bRrNqnGy6DRxQ4LTgKW7bJqLhTDCmNHdO0lM7iV5n5FnLyf0TOeAlQVcIQ1Dn
3vZRXfskaHOG/m2b4VFXX6bQi/w/mWuhoBv6Wwz3RsiCNsF4F3A/CuvaKjCacdXpgqTPqhUuRJCP
9t8MU66gF7g5NPN00E3wkDWqwGOsijBVdHIDLR30XJwJlrohlSX4EU5h/WUYwaz56w82Y/F97gi3
viwVSQOkgS4CZCy5mkFxMk+dnUd/dGQXkrgjGzShSTIZkmJAjrfoVBwFqqy+aOhCAuf1sklv2yzU
khOWymOs6O1ZOVte7VUXxSGA/46fRE18gu3h51iahgx9kmJ7QDXlIK84F7+39+cNqfDTlWHqwBPG
cx792LxSmLeXswx13CYIKsPO835unXKup12XyO2tT9vkN2LP+RAXXXkf+ZN6So262Qd1lp/7PLR+
do2aDeBl7aL9GHdFa88lOvbssO46L8vq1K7y3orsYmqaU5oSL1PyPaC6DSeyste2DuhJAx+Tm+Hv
h4AY4b0SzeEPyQQln6PrvRnZuUSLfWrG7SUtJZq6SSs3D1M45fvI7OtL5Hd95KApm3oksMLbiSrZ
Li8ikCZPI+kOidrI6LIstKqDQwjnwcnDEZTraZTOXwKIvAuTtpHsTsVYclaW7Q819od9opoZmHFo
BbbPIkxeC3+YLa/vRmt0s0DNonPVFORlzPSw8EbLjGs7x/X7K8vD7kBpN7pR1zXaDpQH+XNJ6nbX
Z37mxokxvxSIDu6LcGz+wGMsX/VcMFdQEyMukS4d/flrDzBjX/TMfXu78PaylMA5jC4O5DFAkAiH
4fb1A+2efPBAtaATR3Ifg7RF8pWGQnjEtXOwlMq5EULiIcUoFybgnoff/lV97PbZvvSGH/G3yY0P
JWLj7XPBFmpLTc6b0GDMB+qHQGJpxp2SXEkYfZpEU5jsI5+EAA5asyxMthK+8x4pWk0uG2Chy43h
zNZRjq/V/DnRDjrBg7F+2FZp9f59P+mfpKm0MLQqlI7FeJyxRV3/Esk5sgdft+Wsh78LQdzNmAaJ
3sgx8pKMY777BrJtR7+NAI06uYVL0JYSuakjgsdfzaFRS2bg0JpFdL5ip+qjVo4hmjX73eA11+pB
cmRg74XXDHIjdUSQ1GsGshTH3suLx6M2U6WZdEQZ0WQrxs8u7Wy/FL2b1sx+KYT9fSFkoBnp5BiI
bQmhdjf2F1UuD9u7JRLBeQytSApcMAhjCHmcayBp17UgzF21u8XGcB4jSCVlMlIAXhUhcn9t4mXG
wxz3x7kREb+s7wmjVUONDH1CnC5q5UORBr4pbcerqKHnbizcYBCN9ovEcAqhOqbg3V6EJ81vbT/3
hujVkAQ1o/9izu+6cB7Pr3QjryTc/IBJfgMmC5Db+asmXOyGF5G/WzeDd3Gcv+tp0AUSa4sD/A6L
zCsRzrRQIS7Q6JS8ipUR8Rm9av+T46gPEZ5xs4fucHEOf32XDILEjozwRuU0Il1fpmOPBfSfTFAi
7stduJtidPc79eDKO2zbof0aXmWCEsn6Qr6L5dQMlKquZ5mhrNP71HjURBGhQC0ehWfUw6aiUpWc
ggpvt/wHneqXmI4CLVaBOUDa+vfqUc6Hy0pooG9cAQDexQTJdH/udgrwR0Cd5Ir6YVarLUtZ3DOn
iNKuUfo5PhHfY3A/odvbfelgss7zz392tWsKUFoBKWFhdJo7vqU/Skopt3jylI9mf0PJTzMSXIFr
Lg84TCC8xdyogf8/+u1qSjAulRUAr46etMaVsxuluzSFu+26VzfpXQwe1R/FoIVOIumEdvIQeSbW
oRgcrX0N0LhA2KG4ZtYaoYBENS1DJzy6bWQG/+lcD9TCVn2nB/HCtjYiCdx51RBXT1OMtijcDRfV
Gh1c896fiDAVIE4YCgAYufVCTSOJ1AkZCF+5k+VfaX6//f1VS9ZANA9voyALx7+mJzkItXwskWx0
O+B+hc58rs+o4QE/B0BOgu1nRsRHjxoFo7WGFAGcHHdDkGKw2tEH9BzR3Qb0JeS5AoprcR4xKQey
bfbgEmzRasJqKZLbozAOFUsPESzU6EEkz6zcAPCXHwbY54k7HZqDECFo1SowUoJ/CqYnKSdRShoq
5aA1PKEg9qRFzWs7U8GbafVJoy1kcKc1ryqzbCaMY00nFY2+jKd0dqojOYiGDNmOfNoxjSA60U1T
RXrq43lti1bPWo2ZR/JqJVeteSTjyWxKuzF3Aktk/nlLFGcc/YiwRw+At9i6hq3uQkc51GdQou/S
k3EUyGL+eUsWt0dNF6VNozND3Cs7Vi2XatDpMKy78GSUQvrHtRsQKHf/rCK3XSNR/F73e/NYGwdf
fSDj2fRF159AJd5TqKWGBajQ/kf2xTeCkQTNA0H6kY0k5I7wTb1m5DpaXWVgGDMYWqbxIsyPEitV
kzJE9/fD7BLP3Bu7Yt/bpQeElOP0WO5Fj6W1JVwK5AyxGBrgTyvoJsNY4K4e9ib5ZU2GILW4Wt3S
DXZpGMBhR3Xyo1rVQFO1LRCOm1cmHoGe6UzOAJBfGahR/q16DYZlR7/IO3WvnZKLtGcZb+122zhX
lxYZZ0UHIjvgkznbnH2g7aqAiziiGwGzqZUNKoVtCewLvPWj1RDnGcxluBt5Lf200yoFb7RmatGW
F3udH7yaZLBnJfboPOlepeaCpV29aAzVMDSdAPHxE+I1StYm5tulCK8DdDr+VTFs7RQrjCe2mOx4
7apZimOrvDDQwgz9KASaKjwk66GvD3+RY4v8I1uqT0tp6YpumKpsgPL7o5gUveakQCMqUrjfU/Wp
RCUi6A5FJKqZrwZOGC3/RxB34GLazq1fIvEC7ByPtdsGpxwQ14Vb7kXNtm/lhi2lOPtApzetps5g
bGPRNbg2nOSg2M2T5KAlFSzEs9Mcs6MKxsoOs1Ui17JqnAtFuWug6wPVGBKgi8SK7wPLwTIz00Vn
V5bZSq4poZ1PVffsj2F735aakJlp1W4W4rnTVyihVCBlm+9x+O/0U+ioB9lDO44nOf0pvC89aw/C
mqv0FAlfFWsubrnF3C0RS3mPdnSMfXR5aGvFSQJR5+D9wdF/V4/PzhN0pGXwoyFyoRP4TktX8l30
/TkNgHjGea+IRpLWzgdr/0XZycLwDM+2oEtakBlgBD+V6rAf9KexvMTJ9wiYJ9t6rb7VF4L4kdEw
Jlk+6BAk5XaVAoOVeEBrvm2+ZqoTPTL4jFpIqciCb/6cmASpG4wQo4Wbb5pBT2zcAFWWzahHR6XO
n2YruZ3I/Qwu2Xacr7Sg+RGXKCKllSCsZW7ls2RV1+BNFUpMLpXndyGKLDr6cyPlq6Lf1cFOsJzr
qr0L4PxaPsypZGg5RkmOrBcAk2teeK0iLSlqdlgtUYHhVMZkFXvZatyz3fTLajKZKuPO+FI9SzZz
bZaDtuPUZp1v41W6F/Xc8cungdCZVQ4VhC9AnOcn88yBKnEiofNNzW/mNrQt0bOK9yKcAL5/ujTw
+LT8HpU9jBE0+x5ZIwZqJWqE+WT1vBxu8SYznOVeUcOjepMCIozFzNHeupp2PgPidUXvN8G6WSwG
XVyqqWU2ALactcOgmXaJYg0dBMEP7y94hTjDjsgUqFNpGYcw/xqAyYdGP0I01yeqQA7va3k5nH2b
pY7Cfl+np6G8VSovK6/M8Xn7DIkWi7uxtT7FhZ1p0qHKz1n7VVEEEf/q95FBoQDbVNF2xl0XM9X7
oJfN7NSjzbENbwrR/N7qGr0L4LsSEtkaIqmJstOkDsQb5zo9d0ma2EGfirpE+Wfm23ZYaBAlsmoA
j4q79JNCrTBeNmfHFrrMloKZLyP+ISvtgxpluY2IJHH/YHcWErl7fopokvVVBIClGRcGpNZCKi5m
q0snzSvFbVBfZqSqSZCf5hv2PopvjPs4BnRf7+WedGzOuehCWreIv1cRb7OPxzNL1SarpRBkyOB1
qYY7IfrHmlsDuhGF88StZ1rsByzOf68mE/raNfBUonMTzQQHNpgqRtBdFYN8FLVY38+nnNTcVaGh
xzoQCPesQdR0GYtpthN5zzX71tn4K2NpVZGN+aiNOaF8X2mddTDS8WrSB6dvp73f+YK7es2lYSQU
rwMMIbCW149iCj/vi7ZKkKuZul+aHz6SMKhtvGVfR0MEu7pmAUtZnMmRPo7SKmEMbFIBUtb8uSpE
2I2rq/auDh/0FD0ZOi2L8hPBBd3Ur4XxlGqiUhKfC2JHZ6HH22toYWhdIrW1krILut2znq/xgBqP
9ApWMt8mByG5CJ874cVx91qntLGmTBAXTHb9JT/+Fe83gZscWWeyqIn2U7mZl8fdcn4Dt2pW6Hmo
Xf9O9rSD+oKxU8kzL8opvq9t/QDkXwx4ieIe0d5xFp9VUSxFBs6vap0qwwGptJf4prvtWT+lXN+0
Q9pdtqgKbivKDsRi82gf99Ogk+A4nJJr5dJdpQ/REz0q++AW03G7eHTUr9siV48YJtgVIDcaONGc
4yOVMar93MfHHtNXSX6SkWnzATdsCo7yp1f4m2qmpZtoPkIOg+dOMUnV+Ok8so1TdtRL3fbQfGGR
ne+IqnLrRrKQxRll4/ddmoKQ41j+iEEqAbAYvPqLKzm2x/t0ApaLbytPEWPbEQQWn0LyNy3B2E40
jP9Z4CjjNtDK5thXJunN/2ZeihjZbr+jKxcMD8SOX6XBjn8JkctXz/y7VH5gqpOUwai0TDoSHPkS
DBqM3zxwkAIQlob4HAMU1NDCiuwX9hBthNw5oL3Wg0F4Rs+RhrllvM5m4pbtbZ++dNatqYnqRCvR
DcQZ1lukhnIUt5NGpHV+nKLPIyxNZ1RYRu8ypIYXk2RHA1HZeuUO0IArjt2zVNzVPIz/UJfJnBnA
xO462Zbic9vdbZ82srJTwHsDsblhmjI43jj3lXQDTcx+yBEGMKYYBkLAnm39ed5pO/Ucu+n3FgDF
9Wt4BtGuuCd4xY19kM9t36CMqdFHRXHMh5e+eQnn10w04rO6ZZQRkbGiKwpIH49A61t13st1fFRI
7anZq5YfTfNbLcVOmQkuu9X9WojirKMt9GrIZUCl97VL5MGmcityW+sL9q4Nt2ExhvUkkD7FeCaO
45mxdqEedmhP1msAdDIdrF0t2tJDAebxilfGNr1L5bYpQw8kyU2MCKblY6d86axTa3wZ82/b1rjm
kyEGjLoW0gifK9eGlqXBFIDkZ6LmbT5Hr6NEIztM08dEBSRGg9qiXoJ+IRiPFiigs1bEnLRuK3//
gE81bRKCrRsoVNahaC5m+yPIvw3Zrtfv/Jk6Al1XRWlou0MAjm54nbOVQFG7utcBKVT5nvKQI8mF
xOS1eYz2Pi4i48nYE1f/LglTk+ty2d2KBD76/5mBLa70HuMoimXixHfazjcvqnrR80vb/QiH47aG
q5aqvQviYgeLjJKcWoV58LN90YMyNT8XQhI7kRCm7UKbsWwqpTJx4ggg0WawJnZfc7C3bGuyeqwX
mnBhP5yKkctxjwemBnyASrWJ6NEsUoO7pjGQYAYajZNjyJK3AJBQ7lSy39ZiLQpBe8A/G8InjLs6
8aUxgsUpD/7rYGJ+OnVHuI7oIl0ZyDc5AITBDS3qsBGsnsH5X78OQTwjx/4hnyKbtA+SiKB3LXX2
QTHuKEWNBMKzvpMO4ZGxFgFi8JfhqQg52v10CHaVKKhi3+OyAXjKEh0vTVQr1E+lxanRo5GkwRs8
C6NXy186QMa9zSI6IrxqtvVbwjgL11MFbi9Fsa0Au7GMLHTW22N9P1TEU6R9RZ7B77BtKKseYqEe
Z+49yDtDmHwGKOnRjv2vRLUQie9a+Wwk3raodZtcyOIMvylSP4vjDIgIp/ZCvfxG+S5ldn1Q9uG9
7BY72tqSa16L+mdXbfJdLJ/UHYB0qig1xn4nVphNvhfpvUCxdRvRZZb4QOqDz0jIfd8kLZAbAWho
3rEMS7JvfnTu7DHIgFBwtFfdhw7EKqQ/ZFN5K9guvGCnlE0sVTpSoPEhrU5p903z/0yhdxlc4JGY
VArKqgnwXpKd/BZIH+fxJN2pAEkJ3Oxle/lW442FQmz/FgqR0epjKRuQ/Jiux8a1ytqW5P2MEYpt
OZ9K2W/PBwN08AbasjBew9l6QnJdzajhH6vfrIkNI3B71n8jnaw9PfzrXpW/pAEzGI9pgnlQ7ixP
aRBmc0jDk/7KgCTyneRVsW0+0B1gNISeY9XIjXdpnG6Fgudt2CbSoZ9u1RH0DuPd9uqtmt1CAHd4
5yQ2Q2KG+amuBrurXxsMiRX/lvjubc1Q4EGBTEXdkR/ci4cirKWZ+Mc0yu08ruyiPcS9IL5d1cQC
iBIjY8aQFfv7wt6MNAn6dq7xrAMXbHpXp78jcejOTsgnT74QwgVEg4RSi6Xo42G8CY8sFRa7GWCU
bAq0TIa0JQraRUpx1tbPdT6PGOA6IVVvl/Euk3XbF2G8rV++C604K6N+VzfUlFNchrIDykA3Slzz
NtrXHkv0gvm5EviGT4O5bxaxkMiZHR1UuWljGYnEHwgrg3uw9N2iPOfWmIay4+f2WXZlDOFdRTsq
eN+t3sXvkvnkVKmNoWI2JDzVM1KXCdDac9PrSrdvVMAsnCvrRR9y7w8O2UImFz5lDSoAJIJMikkj
/6uBKEBNhdSPAtvU2HW2OADFEMQVGeh4sB7Kx9ydbeu6YSHNifl3ybUe/71SSNbIb2kphFKcaRaT
2rdqPPmHLvotR6/D+IuogiPN7I4/bUsRnF0OtUGUcY7NA2TZqlojcO+daDL2YSHZ7RDbMsLtba3W
HC7YBsDYA8QPvK04rYIKLETgf0mOMaL4gr4Y9Ou2gLV8LB7h7xI4pRKSJXQaMPeDyxDNjuphPBjX
wX4+vWXzQJ9aHAQS1+IYxDCsWwkIYoh3PxpGh7sTEzRmcsxb/QVVxCMtwyu0rD4OMajWk/msZZUz
BHLpynXotFX+MCv68/aPWN3KxW/gooEsVse8yyUg64XqI83NwI4VNbV7Wd93I5Aphm/zOAq8zGfn
SQGmSlUMbyhYcr5iOsVzO01arR2oXvagAU0dDBY+ord2v63bSgTyURB3vmtrTNM+mLRD4xk/qFfs
pW/oPkdytnYGYH/8P6Vx53yeaJ4D4C9knbmpU9wrgJYEM/SA6ThgZ12JugxWMjpMO8OUNYwjECzm
R/MZ9L7rDUxg7acTIFTRPVF6+hcGY5yLZ/A+m8lHWZyZEDLPk5wGgEy+0x50jHC4slfchTf+T+ub
+WDedBcM1O4SVzqKWhA+H/yPkrnwoR/CLqhqPTklanaqZvILtAqCWEukHBc8+HobK8ANNA8xsGLU
s0ZfVXLWQUrQAM5AcN5W1QF2AVWAYYDWfs4kVcPX+9DXUsR1mk0LJzSEdigSwdlhGuId06lpCvyC
2+xZdthAO0iz5FPzw39ADAaY63/bdgynzOKrf7TiTHEkMaDrNaTu4+HBxBGLXrTO3T5ebBM+3jkf
RTCtF7doWenRrE7AklcKtDo0yUjwVLfsJuyuQgU9NtvSVkKvj+I4s/OLMO2GAAafXopvxm4+mO7o
ZMfmEjgycvWiTRPtGWeC4BPuEkD8ASWn1dHrm89f0Lw2ifwhK/Dxa4hwRwPAi0kxTcsVAPVaDyIG
LL/3r/wTuGlAA61hgqV4EJaK2YZ/lmQy7AmMQ1hvtZHFbtHSz4BoZqbgw9DvYjh5TH+N58Txd0lk
q2BiF7YpfI4fQa0jv0vkrH5UMyxhPcNHpPShHSLgyaTAie3Sn1GD9jgVbdtUu+mlSuD21y6zpVzO
9FHn17VkTjNAqn6fgp8kOFeiQGHNOJYiONMvSimh84jFbLLIBkC8gcritrmLJHDW3qn+ZAwqBmX8
hP4orOaxqkSI3CIRnIVnmPFXpEjXDkauOr1cOIl5v63ESkH2owlwMWLUJP7g60F2wljouGNQAqGr
XdeWq772XgOE/0m2YyDDCRZvNcxY7g+7XxbG3tOos1QjyU7kzr9jbfTJlXxLbspn1k87iMStOUKA
gpiageYPTCJy1iDHcamrEYYq0xp0EMVFZ50CoxNpIiyoVR+4lMRZhWF2NByBcorn5+SVt2AEx/ym
D2YGsks9MxMiLa5v4EI13kYMxUp9ExtIx/8j7UqW48aV7RcxgiNAbjkWS6V5tDYMW21znmd+/TtU
32tRELvw2nfjhRXBLACJzEQO5zgUdRsVzckrPHehmctRf1mr3IXFM707gT/UZiOVUZsizrR5nozs
2L3FV/GdZKMj2pb9/q0+acd1mpg3ObB7FTYCGX1puyGKwlYIfSqH94Y03XVt75y/C7tWaSNitZYb
lVzEUhbDOcqPSiT73YJukvmivz8vg3dcbKa3yaNWnGVBO8i36XfxF1LMtnCVYMo3tjBTlVv0J99R
7l82CaSFGCQBKRVbt2+aUQerej8eEp8c1/4HPJVc7bhWZgOLcLZx96QwkEY0PNDQPsqcVJ8lQLhp
gU47yrdZ9RxmD5wt3As9ARDyWwBzTnOsBe3UJYY3HmdLe1HehIv+12IvQCexBKu1IySvDGCGJY5x
I7gc4atL/OKkP4Sz54dOUrUnygAWNDQQIjHxLDjVIbiPDuJF9LjcnJe2q5EbYUzgG5EWiGupHvqp
kLud0VsNHpxzX3NOjCdmXfNG8eVCylOZgkxDN3o779xcT4FnzKtScfSCfXopSZ7NQxoBBAUIb8VD
ZCV2+FM1V8iD3Ncs+YI3QMUTuP59syxtNpQWuVXM04zoIQE6/MibPFut3BdlWBvR8JaUDYxpfZaQ
COASm0UZEVusr+hqNSaBayfWgHXAiZh2HZiKnilRx3gdeEA+SwLAUjjV6J06LoOVi60dhl46YLJZ
4+GT7BsojFArMtGpBqPxWZISDjTLK/gT5ToBPWJjd35+m15mF3lpCpfLU1qZ/y/cg1WXv+zlRi4T
E5ZdHAUtCRBOAdAIcAS2YcV+64uA3+OhRuwqxkYUoxhtAZKdNhayI04VWtGAIIpnJnavlA4aBBlz
NGv7yOddzIpwmKVBJ6BSmQBYIpmJHRNrvklPqZ9draDLwZ0s/sk9hjLqqiaqCn3HO9wofC0P+lgV
iEhjMJTVExiTJnMUQvu8UdrdPfRfyqJKkfljCWkUZYj1dgEaMuhoC6Mwp+jneQH7wcVGAhNcNBo4
+oI6AQSsB7T4q79J0AYr+i5ZIjiY0+s/shQbgYzLKnrMWbaLQQ5D/VDF11rN4+LY2TP0zEuSIato
0tPZrGU3UUztFyiIip52HyJWArNbCWcVeoaIvoAM1RbCqQ3sWAyIXMHpUaaiyAF/1sByTlWkSLGJ
JD0EsnBoe9nUxnvQ4Jqc41p1mbm5nyQxtqmrtViuQzy1MDRd+Yab2JiqfBCvNU/9f3Tw70XYn8Qx
2tGrYpZnOTX8ziae8KKgZwQEmI/kBVDjtn7HC3V3jw5NnaKISUPFUJjVBWqZKeP6kBRF0aaYHQsL
jrHgSWAWpCe5WIQGiv9Ke6TDbBrBX5wT2rGtBNr3ew2MfmO/1L7TW/3Q2Su2c4vpRe2y9nNXsHkl
qZ0OCvSiygDfxhgHWcE4PutdnM5UC1IY1x5I+jZoZ5SX95lix7CEAUleO7gG4Y1ZWH/wQiAiitgA
NEFnuKQwYeEypPpojLQ8LGvPkuHmlIf4sZMugQQdU30oysLMMu4e6Ml6CLTk8qB6KwxQ7vXueOo8
Xll+Vx82YpioT0kGva114NpH5eQZ0xJZWkV5D9UdB0VEzcB6DDRoiJRRiXLRh7CkaFQrkGnqssUW
uu8zd/hq7+WBGbL3GVYZafd3U79xSSCBa+QkxTBcnMi6hbfB44Qm77D36tyw6qW+Bde0t9D0Nu2R
CM+CUyaXnOu1u1JETRgRhkvEENhnhZyBNW90g1EeJJCjyp1o6YHs1Rjf51yyXTO4kcPsaKg2qtC1
ReQbh5XOVjkQX75fANuUOILNxYDkrYrR9lgtUTMUyBqmgXok8MTYAqXZMfZiP5Zt5df4gBn6C15W
bd2rL6b+Y40s3taI93Gdlnp4DMqbSVPMObwj3aGQL9ru3z99iIQMOWAqMBYGJInPpyZqyGmIBQXU
TfTai9eoNJilaHOObI0p2eVshTCq0QaB0Koy5qeC18VVwRhae4KlmmAeX9mAQzyOOQL3LMhWIKMj
SRHOpZoEFBYkPCDn9iQhv1tcaK/ZhXZFncnSTcWZgdF6iH5qPkf4nhdAegO5bHQLKgo7MB+KAmmS
BiWbtfa1AmRJ3vC0AmRl3PzQnnZuRLGWMpT6aNI7JHgB/2EJwEpD2i0Sebu56sDX4/u9IJZcWZg1
zFlKmeG3TnQznZqbGhivdujV9uy2fnQxXoOg5o539XZmFFAH+NhHNrZvqNqm+lxQxPbZAxDhbidM
R4N88qK8TdzUUi4Hx7gERvq36XH2K4/X7snbW+ahFJClaPp2oAelepir01JcRfPDeVXZu+bbFa4e
amO1h3rMtGGQUGxeLvvoWQzf5Ph7WR9DhQNqv+fqtoLWtW4EKbkOxGMSI5ZLay8Xo5PKJVnddUFb
GYwlIXFV94GW50ehs+iLCgq8wA5OeM2uHZ38CVPekhibMo4rxaQG5LaJPpbFY8kbCeAdP2NC0J5a
xCWK9Md2fO1lb6ipGfCg1ndjbFQmUSkHyhjg6ZlzaYcCRBwpyvK9dmGEIrDKgfqcmoZ2qRBgxAC1
VPfz7tfcPEi9L8wcV7p7rzfSmRNLo2VoWgPpyrx5iqgTU8nU496UeBMBew9NVPQASohpNJV+oSqs
pCQLCgN0GBS8CU86iCmQlBKc8k24nJzmrkdkBCCa83drd3EE4Euo/yI5ShjHvWQloNkHFD4kTIZX
eJeBOsa4CjPevO6uq/mQw3bXG0OEN20nZcCJUNwexWzFEzy+unOWw9bmidRKc5HBVKTZfNckqjPm
iS2HykFHof78zu1q/mZFTE4liVDRU5o4OwaqeIsenNuuvBKMp/NCdrr5YN2pDEQZCQEj+Aw+m6QW
frMNmwlOOKqARTfl4+JRuU+ug6AR0U2YT8DriuvA1kBK/VKnnX6d1ojTuwos47OhOkQfRMzr1Nnt
MmIuKsWUNsjgulzVOJq0Z6WBagIAShUVYzikz79UGOa8Gmjc+PmIed7mJAGwXSBmblzp/xZLGLqK
7vQPUcyTJDJaUGBSfT4Mhlnpi1lGzmDwUo97qrQVwuw8uthqqUqQJOnDyOtoeq0UmLclIXD4J+kb
55hXL8nGDjKA2BQMEuNFx4KSDotWV4oOVqoVCArt8IKTJRa5BxjuCf/hAiI7Mjki9/T3Q+SXYa5S
RWdVJ0zhMZ+dxRXMyAL3MAoWoDc3R7t9kBpzReeWeFObu9YcpRgABCgKuArZ0a4+UlFwL2t6WMHA
17mu4QDs3xVtS3XFA7njsentulz0V+G5J79PTjPxA96B8oA5G3KQvdHBWI87oP/Dko5rykHDhC/H
MOy5XEXEKBG+qwACltFOSVcKkosVSqDZL6peagsnSvmCibmqPxqPVAWuEEk8tuc7WEhVpoVGD+JI
hc6Txzh+QZ6jBcp5hwYKr5/b9KLFk2wxhxZUDXYXFsm3ISrQl8JRor21ShQUQO+wRsA1+nzpe3EA
02XQg4r2lniTPXrJfWe2qB6WfmepFwKC+fMS97QWA8Y6AGIJOt7ZREGeEL2SC7ByVVNymS2SU8WF
2+Y8cHeeGMYtJkmf1POMjnc5QpKqcsXasDNeP9SuYm4Ww5rMrNYU9AyFFIkwDNkDgK38mVsYEgDY
HdAQeSggu3qzFccoZtUClbYF4N2hzugCCkswXGRKL/4Sl/i2ydPkKWlDxVf1kVpFqRB7BP6Fc/74
9pzE9icwRpVOQp7SHL1zQ6WZYenU6mCGgIoZNCcmf52XtXuGBii0UWhGJ5i42txNNA/XOQVCjaaA
cb5uRUuWnxSVY0R31X8jYv37RsQ0CwMG3YBjHqWJFcanTng+v4Z9Y4mhWkx4vMcAjFcNVNIENa3o
gbyuhGWVC09/t9z2bu2XbnbJw83Yq7eBe2od9SHo0NZZkDLaB01F5kY/SNcAA81tYqWO4ASDhbbt
qxUiREdpmZcL2HW1G6GMVmRpAEaPUMRtk46h/Brq10n0kma35/dyVwqgEMDkTHQZIe/nw9KrhjT6
3OVHUR6oHam9Iy+zW2VybeJ18XJe2J7yyRth64/ZaEYdjEZVrY1MgAm9kSYQ/pLyVs8kjgLuvhlQ
1MPwuQoPhxTqZzlZ3aCJWIWSC7KlXZffBVMya5Ry6GOBrmVXtlOXV556Lw99CVY+ZLL4FcU0p+XU
IrWN5k3xWDyU3xv/3a1ehM5gjqGdXbS2ZDVmchTxC8rr9Dp0S44l2Y2MN/EZ6wnA9KDU2STlx9HC
5X5/K00X4WSGj+037ZJ6BWA7C2usnO7fslkx4SebuWoDLQ4UgprCgvF7Iv2SRc6p7lnJ98lZDEiu
bHCMpnYgUslKgppm2/eWLBgube7q1iZKaSXl43lF3TNhW1mMotJICRKt16Lj0ANN65KkD3/yfaqI
MkisdJiUzwpaC3RK6xr5DjW9R6rWLHgowrubBQZJHZ9/b6T/LKBMsmhMZFzruQwdkOaYxUKdbnzE
kADnhbNnQADw+VsSc9cUslSAJcBdy6sO/RXHij5I2f3ECwt2T+RDzJc2DhI3PSpw+bHR3pryaeDC
ta3mlL2/QDVRNMzyaYAvYtYRUaXIYlXSD9Gp8CmmOouLzhltDQDafECF9XzPCGONhYJU2pALfX7s
0N2AvHxIWgdPWrONe1sGiFH/JxmplVB0NYfI1iuMMxnHpVJio0U6O0o1K4go8ijRU5xVnEh095g2
cpjwYjSmvu6SHE9qJJVn3YlnXj/Prr5tJKy/YONDUMXOq6ZFhkFKZF+ucjMs2lOqwaipMWcx65F/
OSWAVRsUJJAiHqKfRalNQbQOiE/HJlD9JqkcCurXAG3RVtE+dX3/2tSK2w5c6Kd1k77IJRpw9oiG
VgS2gqPSRK0HJVnHI1eAndjpS7czexvgZ2Z0K/5ROyAB2OtvgUwMHCoZqdsW6jiKqpmHZs7twtob
6vkkglHAOCvrRUsGtJObg23gXb1cqP6KV1J5vMBpVwfBV6CuECkrDytzbIBbAo5ooB8q0ppl/Cqn
nLfmrgpuBDCmgtCKEMgAMUHx0Ka+hn6AQf5WV/fnncSukfgQw0LtJaku9DrtC/RsGGajWwG4nccL
GZ1KxXUTP50XtrtpBhICsBIKhvaYNQkB6Asjoc6PWdohxzHOZg06Bo4L331sKR9S2LddrgZZsESQ
0ouzu6DyU1u68bNvZ2uWUlMhP0T9EQs8v7S9qFMF1hdVgGmGJAFzjedhpZIMgYglS94M/kvtok4e
zovYrTdtZaz+eGOVZiFaIv0dLNUjHiCTvfCydxcLpEeOWCGNs4J+dl7oDolZOj2Kzbykw55Obn8A
o/RrW0m/BBipDsbvRaiZpFSsZK7MWuZ1JeyFFltJjKaESUdKSWijYxGOdq9K5hK6cRM5CZymxuup
/AJGv4aVyOkAcg8lUQDEMnYDVKxZG2kIK8XZqt6qFZvxmJbonm+ciJhqYb2zAMOlXaAf1u7cmIee
tXcxVncDzEsoD9hzP59sWY6KpjY1wAUFailRZAa8AttuOw7eKlSFp5ExScmcnd50GoapUW5onUY2
CXnn/kpsgO3LqHTnDxgtkt21ERxUpef1dvdqYPoARhK4ieDO+ry4tAnHWO5pdJyU4FkIsquiGl15
4DXl7O4h1anxDigoiozKRIVRSbNW5lCZ75X+UC6cvmXO91lLSRol6LQVb7vrDVMg2l9GQZ/P79Su
1n8sgc1fCpFEUYcao6PRSGZYAVRsfI2Fu0KujlN4+N9kMSo3gxgWLEnIlRL6LMa1o4yvdTdac4zr
LLycl7WvAb+P5j3VsjFcYtVAA2QweutqGIJ6cLqTglm8aNsx885L2lFzxDKgMFt7fIDHwPpl0sZG
ik4O4bC8LW7bmstgpk7orJYy0+30YXF0N3UDS+Box9clfpbLaF8eZKTPl4UeMGVuYtryIpkCl+qZ
z1nfGiV9Dts+yWG1MJTS1MBlSo+keivjNwnt37NXFRdy5SaNOzW6E9Xfi4i3vJ1s2Ge5TPSGaZh+
UhqkZctf4nudRLcDd3RH+++ZWG6DzFdX81keo55ZO7d/41nmwIeBrZItLNBWNVAoTRY9iifwpbrJ
I6+CsJMY/iyXeVsMfSoV6lhhBOJycQGo7WpXrf3f5i1qnz/N3UWCWgFtOCAI+MJwNEhtNQlJCMKw
tG/NOQKITDNWl0GiB04HPJbz0nZVdCONCVHiRIq1Sm9qv5fKp5pUgCSd++8VZlg4Bn816F90dG04
Ru4UUZ7K7KGwiE1TN+D5wwRSeyglub8slOw6U4IffSBRgJO0uiU0gCg5v8D9w9sIXk34xs4klax1
QM9Kj4oELk0FEALK3VSBYndxAJ8bmjwU268uAcqykbfu+Eaehox6aahF4o+V7qpVeugqgWPQeCKY
QxPjuazDVE6OU4SGd4QfTWNxdo0nYvVKm1WEGO/VIqrCpNxmD4KZYQ6tEoFlaWIEeAUAEvw5sDqe
kuxr44eSrEq0kQqusqITS+xdjczh0l+pHQYyA5uztl1zubJoIh1BvpJt5YbQyr0CVRRBwvY+iX7K
wVeGFtM/IK6AMuAxDTh5DFJjZvXzgpR+KqqcjkilFze1dBmq/x7t8bMAZsda2s60UJHPS7N7cbpq
/j1dwefvMy4sFWknyW3U+tk4W3jCAd/0T5T5Y4vYnIPeCFKUKGB0Awxtlb4IvPflvpfaCGC8VBBi
JC+ZKJhQDosbHxawXbfuANQSvFOckNt8u2u/N+IYJ1UItMuFGjO+sfCsab4OzO6YmBVYzs6r8e5d
2chhDGqhprFUNX1wALt2h96OQdfmtYtZv0XQrdacS7Mq6hfzjckKADyjkI53+mdFRqmZjF2NjpW+
OcXyYSgkO2hKs5xGYFPwBrJ3jQ+aL9DOo6wcR8zSQDo7V5XSBz6UehhPgczxCbtbt/n+Kn9jZnox
FOcc/Dt+0jih9iOKDmr0cP509vfrYwnrT9iImNoxb4Yapcgil8xS/p6GQCZpEhPFCivrOIezk+P6
dEtVZkFi2BKUCWE3ZY8cF3/FSS0f/gau4TW47gfTG71jVtYWmlLEbYIZdtUNc7ufrf/AAVtRYqXy
aXwT3QZ4QPzc9bqKLzq4kcy4PXUyhLmYsKeK7rVhYo7K9/OHxhPAKPmktW0iFdhGUiPrSSy95V1a
ngTGXE9aR6KiwxK0zhsQY2XK8/kl7Kr2Zo8Ye61V8izk89D7KrI/Youh3Ycx4mQhd6rSn9SNRT2p
BLWhkY4QtXQEySwiW/61ds5GNkXm3Uu+l5jYFQ+8wJizNLYW3kTxgtk52vh6+RYZsTmh0KfkvGri
frz4sYPsiOvYALFMJGjE+ruQ2Vr5ZAKmwSq+627sLjyN4LgLjbF1FcJFJLbkHNhCqtkroqVR3Y3m
xEfTCy+oW7915gJpjJnIxElNSjgOjKf3TypaCSJXuSP34JHAfc0eDd5g4+rqzsljTEUI1q6WgEka
Yyi6V9+1l4GdPHcg18LkX+hiQuS87vM8vcYYiFxVq05I6sjXL1cmh+mCOrXdo/YdWhFQJ7imkLc+
xl4s6ZQsIUn+rnn3VysolPj2X2RqiTPzspPC/nzrGNshJPkStjEozLUI3Xnj09KckHWd2tRpgIDY
GqbePNCII5VjsL4UJzU0tQHetjgKyl0uP3NT5ApHJ9mCJM2XEsgsQDdcAlL9KmeqYkK0bnJi1hVK
N3gFxN2pWcrUIZHQnXoaFqM59Q3oFpsqi+4zBekOakzJYY6GbzFirdwtmqXrrbQt02/gPgLu9JwC
/hKdt7L+1A1xe03kMiBekEp14/RJVFyBIFDUzWEItetiDrLLLs2mQ4q+yG9y3aO7XG+F4dSHiVyY
pJjV2T6vubtGYBOQMIo7VVFYRVKf+h35MaqincmD2ad4qfY8082TxKgssnsaCOrj1k9Kk3Z4/6Co
A3qX3IstJXe01+BedDUrdXnP8F092qyQUd6qr7IkGQ3q9/NrMNwPvHfKrnPYfJ/xezLAAdCSDYCA
MngepyOVbsvYPX9I+27vQwbr9ppwKctQR4l5cMvv+lF60VwgE1nFQc3wmiju1EPs8rIJOx1FuPUb
oczrRZBoUhlBmoLMLb6SvyNdaqfkQNATXIJGHpzhy7f57vxCOWfFekAjiepQVbPcH4mdTH/1A2f4
nHNWrMtr5XwIyk4hPuig7SItkOQKLjIkFs4vgydmXeYmBG/lVpSSlVyry6/FBf+i2+XfN4d8Ph3G
w2UGnsWLBhmG8jbWr5QH0so9fsYy5Oqc9FMNHMDgscxMCfwiCLRyK7UkYqv38G1oqxpLjjniKQBj
JJYpk/RR6opjEkyOTJtbjC0d/rfDYexBnk8gYCUGDsdoXV0EmGeh2jUJnfNi9lfy+9nK4hygGzVN
RGEO/KB6C/PvAndIaN+efghgzscoNB3IMQQQpVLvoZ32MZiWazmb0MHb2IByMvMYPWPxcjNJupXr
9dUUal47GmaOYfc6LS6VqOKc3v4L7eOtLjLHh2qAGPfV+siITHSp3q4z/dNz8JAEqF3WfoGZ4xg0
BfmP83v9D/bxYy+YMw3mVssigqkJmdj66wo2Fh6rgxjaqCYSEw1gMFiaL76eF7uu5kuQuVktY/nR
P5PlNRp+jzlA6hYa2EZ4O5RuVF2VLcdwcbSJrbO0uIk9Ukm4jPVbY7gZinHn1/IP1/33FrLFPtkQ
+1BfOlQaHo3e7EqzeAAi16XwVL7Ib1Jmhuiia/+kSvWxge8Poo2drISq7coSValF+yEQBWEBNWXe
05q7Muad02RzJ8gT0vAAfehO9VE6BLbqrzggo60fmktoCceN7dv/j71cT3OzLjQJZIEmJ4Kf14Wp
d16Bdk2DO7ezdnyfUb/3S7GRkvdyFhn6nPlSd8iDG5GcxOFEJ9kGXquWgzW+gbXO/fN6Iu9GzZsz
Y81OJET9soCbQbteSWRGUzGr5pACDQfv1hv00XRO9wsE4GhXeIeoXWHReWUx3v4yZsZoZBrLSyj4
pAKH1/g2K5EJDMPzK+XYVxa1SAO7YhsYEcpGGgiAO3QigMZumlRb4dW+91+Pmz1lDMnQComsNTCb
yUk+hgcJEA3RD3Ka3eiAsPKZF2Xx5LGg3chCkizEmwLo1pK7NtuBiOAS2Hv2+jyOfnLfjxxD+d5J
tNXUpqb5VGXpsXrpTopdegam/Kc71V9tc4i8neGVbuGJlfc/HSHbSJPrpJ0mQIr4hXK3ALJWUqxQ
eapwKc/L4ZmY90uzWWBKmiUulCpCor8AGh44K0IntcYb47I8YW12zH3VcLRTZkxMOKW50VSonmKe
72Hqc9GkemF3Ze1Kxq/zq+P4HpmJNGeaZF0aqyBArn4u+V9x8O3899/V7YwhY3tOJSDWVmlNQX17
r98qwGOu0cuFbknMnAAM4g42pQUVqGM4pDcnR7Nil0tPu7/G30lzNtmwSIJY5IK4wqMOdn+VucE3
YzHl6xENqLULUglMsvIMzD9ELWiyQr/tym7HPLBkPVQmwImgXgOQfnudXMiudbtqzIqakiei/Sm1
yx+FZp3f79WafN3uD7HyZ++UB0KsU9JibigXr8B+Yk4ksMtxvkzkoTbBRH8hjuEtWlr+KPD+kMv4
4Qw9mHmu9MgiLTfV+NeEOnXEUaV/uIgfMphrsWhZWpZSF/gi7Oj8KF10z5qz0j7gGO+Fb8rNn2Xi
VuLm/xwiczuCel5EcCAgCERH7Gkdy8IL6TY/LQ6611xey+O71zl3eIz77Q09W1ShjI/NW5k7uic+
yaCni2xgtp1wPYqnUgZh9FpS5nPI7rvdj6UybjcqgzHNgCbtyw01Z5qdpLlDpn/ixLr7pu1DDBPM
y/MopKCCnP15PuTgC8/6xh0w1xSozvmLwL2AjN9tIjXR6IizA1wgyNvIccULHp6TH/1b9pTcFU7k
RI88XDrOLrLOtysUvaBaPPtZ+Q1VQPQwtTqH04UngjEsWTNFWhsiJaWDAYHea9FfI69NY99g/j4k
1rUGwmiEyNZQn9aXo/wcKo/nz4b3fdZYKAWSqA0mAZEfNdVRsvTp7bwE3umzLlTI80UMi0Lzl/u1
pWtFGCc3qF212fubsXTHQ33gbtyqvWcuMOtNJ6WdpW5A3gZUj6cySryEVJOp1okl0soGkps1KgFv
qfsB2MdpMVZDoHMRBaOMp8J9+U7ghky3H1/KN+NN6Mtvf6M7Sd96novjuBq2dg/GFjKIAQL1UJAf
l6Ay7FCmt2XZOWjgO6Lv6npOc3MkvBbqf4hwPxbM2JCEdl3RlmAaCTNzbaBOUxPo0j45DYgfgs4s
PO7A7K7GAspAlVRM6WKk4LNbBbGLMIgCSlwyctuKXXuxaqLxk9iDgyEGVwGsMEbSRuu8Fu9e9Y3U
9e+byDMqIrLMACU9KopgYX7PEo0fGY/2bf+qbKQw+mMMgpAVi5qAHl1xu+vSI5oleclz7itOdNSd
5FG6mXj1yX1nvpHK+JtKnEpRzJX0mPniU+Hq3+jVcqe9imAQnS/iH9rNwusC23U9G4mM2lDSFWKt
4wzn5kdUK3aRiZddK1+KvcB5MvC0hXU9kri0gaDlx5WnVFrGe0lLbs+rxu6l/1gMWzRIswFtdFqB
S59/m5WHpZtMUbyYyGz3BY85Yz+G3whjXE6TpsAYTDVUKF7kxtSPqOi4raf7pSflwIHo7dYH+K9D
3NKN7aS0eCV6zsmxlYMsTdCGXC4AKw3lF3WhNwZ4a4TIFJaYhzyxX6ffrJXxTYLSl7QsxPhodACW
rdzSaw4LQr41Yo8c7ttkN8+zEccYFqqWIEzLwfY9JqQzR60wF2GSTGqgDbKlzznmGgUBfS/Vc9/1
7nkd2t9WhaJtFozjhKVqa2lH6gY271DpHmZCnFBys7gBsXPk/IkgcM0pgBBRgHH02Y71LVhAlQL0
vUGdmVP30qiZnRWRGYq84syuAwaC0n8lMc+fJI6NIKaYYQOdgtuShylD8bNHukwGwqJKnIoWfxKO
bSQy+jKBwr2sQiRv604xIzB6oYoeNpwN3HcEH8titERopqkpJAjJRmprYmFXCqrP9vlT4u0d420E
oS3GpaD0EPfEa+LabkJqZTXoIRr62k/jNZkG/7xI3rpWDd04OIDkKaPcy8EhqGvxIWrKln5bAIZz
pXdNv9z/b8IYjxPHbdsZFFQbS+jIkU8jDB3+/N9EMC4GBMRgA+wjwa+lBzW1xeFZGQ/nRez7lg9V
YHwLLGBDi6rFKaWHEJn8JPrrvID98OpDo9k3jBDJdK5reOYaIPUr6oKzRs9CYylecVXaKKzy7Dtn
TWwKkS7CQsWGJMc5RMJiPCX1n7w6N0tizIJWlTlwhgLdp8FrGboNeVWixiQqR525W8cYg24si3aq
SnSA+gEMqVN7KYZI1GvRXR/tMRdDnitw3dnNBSJGn2D8AWe1okMTa61+NKCkXlMi3aVxw4O7/gfv
+Fv7vjxw2mQZwUWCxnPQ4SWi1RXXRXcQKi/MnmdBBrV9jdq+tQg3JQZMOIrJUxPGWoyTovX5SDtf
H+w17l8RUMLEWTA1Mzgr8XwnmNzmNp5QxmqoMpAGO3QSHdHZIhzip/eJTeCKD5Wl3f4d/fOgV3at
IshxVANcDoAzY7RIzQR1ngDbe+yK0FqqwgppepHFE6dpZ9feb8QwumMsLVHLALrTSady/NEBiDsN
vS7zRuU1+qNs/UYY41xUzGSqZCpqv8lbq9HwSCsOmlFZQsoDOdh/WWxEMWqyjJMEDKBl9puX5EF4
gaU8psDbSmorPZG3tVqMMXqOavKOjNES0FaJU10t6XHEtT9qbnnMUYJ3W1c1Z7u6yw6YpvFzXkMF
7wQZdzMPVSOXdY2ZLgxtaneGAAwMNyKlaZSuqnicNe7eBIA3YISMYsyFRT5Wm3RU9QkY5uVsro/g
6TCO1mBRT7OiA4AcHD57+7692chkDXcp0nnpa8HvXOE6vFiTofqJeuIpwUgezw3tb+fHApl7t4xx
ECxGFYCRg0RveKCmnZnrNHsgfbJ4St7SEOPndXDRtBFwVDnbuxuNb5bKXMeslDOSSDnylQfpTbRm
pwXEExDIKYCdJat90DBWklz+UcISnDtrxAyKATaxEWmlPmQzZhDFCawqqYVOXrPnltD2r8eHFOb2
64E0UHCQwdTYukfdNfo3hSvVb23tV+mGqApl/MLkqhtfknEG0GEomC2BI8rcycrQkjxIcCeTEyDV
vq1kccmv+jSf1pJd+INzfDxpzF2MsZNqTSniyvvK107xbXdQ7TiyR3u1ODIPh3x3RzeLY8JAPdXL
vAkiYGlMThv9mtXALBLZ/t8WxcJbLPoY6+uijt0LOl8DTzvg0Z9ZhmYax8YzbJETp+3noj6WxdqY
tgkaY4zQ+hydxCNAn+3ekw6qXzm93Z/QlIaqC+/W75q1jcj1YDch1KgkUhKX+eQLuezWhvqa1ssj
Zx9Xy3FGFXXGssjllIpN0WA08BgfAIX6vNReIgJGY7FW6km1tEvlwJHJ0RCWfhJT8HomNBGS7L2Z
+RowzMA0EGCWQtLM7MJ47U+rYjbcoSHefjJ3vQERQBcG6DXS4AkxHw4aVDdzhcVcNDN+CL8BNcQO
W+v8aneN5+YQGZ+fqAUanQnMGG0gtkPlSjjU7XRsZ8495wlijEogq11IBCU6hlJhVhWKS0+i8EB4
uHe8TWSsSVKtw3eNkPtGXV4Dx/Ne676d3zHuVWMsSCoNgH9Q8xptx+pReCmPyTUJMcSoYhBXs1QM
waBe/FN44Ihdcz1nrgLLZVhETWaQCh2aU4ZeisIdDuJfjSO75MDvDt9PXH6ohcEknsa8LqfeQPjQ
V0jmyQ5IiHzxr+6Q/uy/IelwnZ8m4NiMIHuTLxd+hYRzBQ3GtNS9JKVyCiyKJEeWVAc8mQjwXpOz
o+tXvu4ogCgU2QD/5TuE4saAodBC5lKo0Jd5nzx0vnKIvR4gMoKHhOWRZy33l/QhjFFMYJBLU9FW
uq8KN31yYRQJisW8oGT9yLkVMaopaSMSAgZuszJdAXatS3s7no5VfZPEsinwsArWK3tGGpvviDHD
q+ayAaTqLH5sGlm1pka7b1CnBk+f9mSoDc/Lrb//nERGLUE8k06hPBA/yazoNLnEW2zjApnmC+Eq
9aLnDv51bSyyA2f6yQUI5q2X0UoMx4r6EoLWUb/MfKE3V6T+yewuYgtelh6F19leuxt4mrOfqwDh
3X/0lH3W1oFcSugTCxHg9k7nA6D7EHoDyrGLs3LR8UZDOJrKVoC1OsBcWk3ooVIdObsakGtORh48
4P6I7GZRjLdTwN8bDnmG/P1R9/JD6RUXpQ9EdVPgEvn8H2nXsRw3smy/CBHwQG3hugE2vdcGIUoi
vPf4+neKc+8QLGG63tVooQ0jmKxCZlbac3gHYt64pgoxlJpg1LWdL8bi0tBeKt6Izf7r9vmJmNct
aoZZVqPW9CWYHMjAhmj0subYdjxIZd5ZGDeioi8eRaIZ+tJ0EU+eZN4XC29NkONFZMaLpASNeGHF
YOIQ24hCssbuTypFkPUEV/QHp/2eEatJrPF75ZQH8vO8W+ZYGYvvWS/lSroxEXyj0k6dLk/uhAAo
W43Y0sDaGs0Jx6twrlRhnIpgKl3bq6gaVQqagEoYW4o5WWUkcxoe+zn5p8qz0JvApUjyWUeHjG6y
JkftWbB7iwLl6B6QAv5kUXAjjI2cYWBNMSGa7NuXankZeJ2V/UDrb41X6M83jyeAcsw5lIYJdan4
ArhK1wLp7s5rAu/D0J9vRCSN0eiigKKwKAajieXsOHPmmNfd5rlXFhVQnVcAHyy4KfG2PxXIMmKn
vmhdhNwoPZMbLmrSfk7zeXOMr9AIMTF5r4Z+fMqu6MqaYGuudrl4EhZBIoe39cv7UIzHkMts7Fol
iQKpjQurN/NDpwwcE+LeIeMyklSRscRoph+qXXSW6hYHkPcNL+MTDRM1f+Ll8ftbNZ8KzuKUSGKS
aTmAzDF9AX7Hd4qPqj2Tq8Re7eFhka2/CmvcyUbOdaqMtyiBLFnLo0IA7RDeSqfcmS3i0saBEfw1
X8gdbuToC8tnEUskHdsKhfQ4sabuVHxXvBI1xPpYlK8f0D+OzjG8HfBwrNFt7pZxHmusqEOUwwfn
L8a15GHl5aqzadcgfx4XXLCJ2+3QhvZkjiLxbpfxKuFchGpG8XkiAA6R9VUxnfM+hRNBqoxPichA
UJ7sQEmgftfqh1xpnUR+VyLFMhVbA/NJnnnnJfJsQ2XCDzEfFV0tcCb1cnCTI1J6V7pqXQzwebB3
j8f6+A/5KdieAbIIilW2ZjLKSpfiXDGI9kofexPWW+SajuEOHjkEoNB+5gbG+9HPp0Tmq+lLDWDM
rESAhfZS74uXam4VbnUYDcs80ZltzY4EZ+m48y37scKnYOZrmm2p1vqqZQG8mhq+x/FV3F70mT+p
vMnOf3i8P0WxX9Fs1qRVKgPx6upliFeVK90ywQFEYar+aJUHnYL/fkLmicjkSc6mGYN6MVbdzXf1
rRUS67xa7lvapwjmWRiGWRyrCUACU5tbifnectYAuRfGPAllKJkgAOhivydWeKC7H8TWvnUOBTCN
XV7Ssm/Xfx+HrY6QJI90KWqQXh9avzuMxwmkknwCNc6tsXURIyQERSWAPGEO104j+U7ODf/8h9kz
JhQjUHiXVQpczTwwRWOWIM7AKMSort6SYntMFX25DI+9KNvnRe26pq0sJqPVVg0U1gW2ZcUAm7AJ
Co5RoDpR7AKMC23h3DYezkvcC+lAdw/2PhkUaL/hvw5NGc2D0ERBMzyS5AHEhCFvGucfDvW3DHYr
FDTJobEqWCABaPo79gDgb7UVrF0S4uz6YEaWwUmY9pRicyh2SktVS7MiJMUqpQAq2LA7qm/nb23X
pW8lMN9JTrW6yZslDvKXvHOrJ0pHFgVAAMlt7AGJL7qXYeeQ/LuP9XHRm/hbTqpaLGTkzb3gjb3d
Fa8pl4B8L7jZnoze7UaGshTxUOaYmAdWFtjHnShoj41Dbssr6iXiS909f5UcBfy46Y28ru/SoUnp
tkZ1k2hXaX/X8Yh0eCKYl0LqomYB2UcarODfG2NsTyincuQV7velAPoNoM2SiRbk14sTCkXrNLEJ
j5jpkARnim8G3vff90SfIhgP3jdAxxpiM/Xroe+9cJQGW0jLwdKFCmAl0x8tYGri3/JYHw552VrL
qHDXYKUEcMzrMIUPpBjBXD2Tk9kgSKsbzRUx6yloy6FInsUe/XpD4ASh/+BBPv8QxgWvhSpHqiig
2NCBAoROrZfPkWABfVv9QbmmAdrOUcvd2Yvt2RkLz7NsHfO1p02F6NgE6q/IpWnhHDTo2Ld2nbm8
YZmPsiFbTN2KZIL8JBKHsBf61G/lTjacohUr5IeLNKhWK0vqcCqbGRRGbRUTf9CXmDipKjSx3daZ
UlhttxoX2KuuBqtYi9w8RZVZ3IbGkt5hhBTNOjAgnUDaWV2HAs5mKdJKdKcOAV/phLVq3hCxwgL9
n1j354djvIkWTaDpKKbB781DXlzG9Y3Mm+TiGAVL6Zf1wEUCj2Loy3IwLA+z4enzTR39z6S6mrn9
NowPyeW6H/IRO1i9iAtvXKF/GpoH3eDc124SvZXDBJptMqQLtgMBKyse0tGaneZKcgBoctBchIVL
bss/sgfKc8mj5viHJ+3zUzH+a4Jty7qBgK1qrZxKhn0FoQMs4Fshs3QLCKducs3lLNh/qz/FMj5t
XEMQRlaws64xLwxx+AEMqeN5JeTYMggXGNdc9sD2pq65eVdo9zhxtchab3Gf4CvVLxIsIXJhifbf
0f+eCzHdV5nSWJjjXCAGoas9J9ofjLFyqX0zr2e3wNgGtylx/iI1kXFYWZ2EU56gSNwt1ooN8mPp
hb75QL5j39K8pivz0xvQkDhXyzsm47OkeZj6WFKwvXGtHygTbHaYXosX4wCmy0N8yRtOOf/IIk75
eqvLomiC3gH8b5YjVIXBijNbUvyvbB1Lz1+FFCZWleQiDP22cca58YTQEZTCFhfe6tB516WJjFMZ
wmxQ54oC1gkKtiXeJvP7oulWmnEeM96tMU5l0bWuqnIUVInwLcoObfo88kTwjsJ4j2wepFTtxNBP
pd5exyBMDpEx2bnCwWLhyWHchVZHSUs0wfDhrHx5US05VA9NJbgkWg7ndZsjik1bgJUGXQsLdKOn
zK5AKxGKF/LyrEa8EPhjC/WfH34QMHxVuJZ04JMcx9AvEyxqW0VXyzdE1WvgCChA/3PQbtQv13BY
E0uYBl2/0lMlqq6ytunfxmnIOpukVfEcq6N4LeJF/17lcQJQzjrXXF3JpPjG7CsdCZe4xoVdhxHJ
rc5oVbuvyMpree8qGwJg5MQSwJBZGlPNXJsiprUnUB/4Bpg/cin5YRQ81g+eGMYTRKSWwZCB5WEl
umt0Z52vRx7w9i6gpLY5Cv0bNrmJXg6Fqa1Y048/qEzH43pofIoazC3YUef8mwZsJDGeQO07sVYl
IK7Hp8GlbjR0lhvtsDgUl4YrjRrjb9KQ75tg+jDA78ycS52mVuwNbMEp9+PL6mHS4oUmsJgvvK7f
Qg+BRv9EAu0X9eDnbWr3kdpIZs65iJFqFrOW+GJ6v0qPxuqe//37UcxGAOPqzC7t6pCuRmZ05aNP
LNGltXkMbcWx3TnCoT3kj9MztydA/c65K2X8XxrGxSqneAcrtEZBSA4kqmPhhr5xh5pr7ZpAO5gv
y9zC2DhdvrO5+cqOPRBTNjRYHSxPZwthkrRKsSLSpgSm+yOUfQs3RVxvjXS4/119iewaNEW8uujO
9/wilQk6YiQSpkTGyJ8RwIXvIa/1TT8Xc61ffj8TXsyJokQ6YBZ8vUwsKfTyHh1w6Tupb6Ss9Ti6
s2OEX4QxLkVOBLNY0zgKhCPF5egOPWDCF49ytUQgvzkvjXdzjA2uIlGqru5SX5yPpfAcZf+7pX05
DGNpJNITvSzQZRTCb9nw2uq829qJ/IipiAQeRAJ6D7s0PxZGJ+QCXXX6qL+DNcAdXo1Lur9CK/Dq
ygs1dzV8I5AxMX0am6FJDAB8ZlaH5d2D6krH8aJ8ayNrxCTodwXt4fwx/4PddRxUxfaKCH48hU0w
gV1o9Ji8U/y8O65mYpvjS6nen9eGjyLyb4q+EcJ8LgD0lWvZaxIWk1dPtpXThBHlCgQ+nb0ey2fj
cfGM98LJrsdvsau98nrSeykSDgkCbSKCSQ1kHDDEzVMH6NZaLRTgQKJjdBoaTEPQDazwOAfCLQnm
A7aGOOHVrgGoEoitRbBbgkvuq0QRAQRGR0BWJ5HLNS3teKh4GrOrohsRzGOQY6s8l7M+Dlov99Gk
RQqm3siY1UfL40BueNgKvBMxdyiIadZEYjcgOXlPh6dy5dzYXhmMmJvzMMGv2Q9z3Ruko/hdJ8VT
8IUAHwmQU5rdhe6fKcWnPHY1P1a1woxSafGFi9kLD6VXPKKff+gDJeh8+WjcJM/nzWDXxPF6iZj/
lEV0XL7qRJ733ZQVPZxWPSRBLJWFvSqq5kRV+XJe0l43jIAu/m9RjPqlUyIsZrnmAQhx71S81H1A
Cas+OCEOf+TsN8IYRdQSUD7VkzH4K/b9o7wNsOXA2YGTdiKQLwditG/Wo3qW2ynHZsroUOx64Ndd
lW/xc0KsrLIaQD3hk/nyZfaeowzOg+vifTpGN2fs90fi2EXBKFTHfBLsMYSo9cf5z8aRYjCVnE6Q
QsUE84lfx4+hEtBleEF1zsvYS8e2N2kw6diqreasKmMSADqKWMZLjEmL0DF/Ck+Jv9rE7l2gZh26
I+XLvVgf/6jb/OUPYKIqEppxXVQL8ROpOqzy91541hMetAfVh99eHKCBKZRDzQR6+1dbi2p1nkQD
cHZletJEp9Y6q15Ok/GYq6Wz9O/nL3Xfd23EMfrRZ4YUd1JXYExnsePXyLBSj7gaEGlBM1R46eQO
R45I+p3OnJBN4AVk0FHaRSAoxR5jfR07vZV+1z060crrOO7rpQmiUMzo62Bw+3qZQGtWVBKXGMas
boh+MCp36m/PH2f3ddFNdNRNjDSBpPGriE7JwTytF1EgirOtCI0VG96/k8Do/aKna4/xztFXpmdx
OZD+7fzv39eBzREYvc6FXBVks5sxaFdWADyq8SCbvvB9DpIbgOUcG06xaD+q2QikAcImqgEKXB1m
xpCDfxEctQ+6nTr9hfRttrUASwUHzKhwOlX0O/+mchuB9CNuBIKqFjmEidHVDgQ5vfLeY1M+Wd1I
55Qo95+vjSDmpaxbMC4KCvZBGmA/HgDuUtl6amFD6RFYm08r9rG4Y5k8BWR0vGoB7RyRFpDVeE00
fL7pkHr183oHWMj38AXbjw6vlsT9gMzDqc+KUpPCiHz9UnpRbclKAT3ZOB2WEcWTiM1Z3ktNf+G5
D8h4RV0RVMyTYCSY1jEj/UoG5YZ+JIPi9gDnOm8Pu07DkGm1QkQQzML8LxKYvTH9VgbhcuxkwQXV
aqG3nNdsVyM3QhiNbFAuqLpGoOyOT5gOtusmdZQ58+qMx3a6e3UbSYxKLhKWjhVzRccDtAh9Pzpr
+hzOJ71E6ZLj2ndVcSOKUUUyNLMZl3hMtPAw9ZfdyN1hpt/5Nz0wwHKkAvaGEtZ/NWSjnJM1MqHs
SyB5l+vL8p6gIFBgPryosOsoOuE1oKLQeuYW53aTlo1kxklKiToDxxZOsnIXm06WpqAzkH26zFa6
fwYIhxz+86SMj8zWuDfDVYwD5V64/w++INiM0w84LNUTj6ph8TKlfbveCGW0Mo+RZ5cKKWDX6UP9
0Nl0IhJkw6icOaJDpzB5/c197fw8JqOdcbjMUzegsWqW4WWRiX6WGrfRGAcNkM2aYuVoKPeEjIpm
tQbS1mHOg6G1BqCMoZfq1xc6kIGVYMX6b3nglgD3reLziIyzNFC9amQNc1ajR/GypWP1CAh5OEvJ
Rks3WN54CSLvThlnmYQF9gAT+JbUBN9wMll9e1TTGxPpRgJK9vPecv90CK9EbN8bksEEkGbVwouB
aSnQx9VqseMvCv9OArsjXimjFPY5ogVVmWodwPRGdCG1i/R6/iC7bh9BNzF1A0UlFrEdPC5SuUww
cBOJtfrUTaXd8daf6GX85r42MpjLMhRTWQsDdVnAYR9RDD9MHyDtvBrOftnqUw67cRiv2lQRKke6
7gENDZI7P78Bnca35lKwDZsAXhxrFHb2kt/1t/WBN/uxV+4nlAT6P3fJzmYmjSyTOF9KDAGPjgY4
huQ20e3+onYnJ7LzbyLWALgEpvtx7EYq46KzRQSYQBXFfvI+fGz2zz12DnpMHxvvotUeeBOou6q/
kce4aIB+r2tdY8+xV2WLpJfTHwCKfblGxh0LlThoSY1oUhsvlNWTqtSC1/9Xas8CLk3gPkECs8bB
YtbWJN/PU2EN0b+zLRajvV9MwZjoRqiWnJre6xdn4e1x7YfetBKs6ioF52E8O3BV5D5JyiSQb+n2
p3IkbvNC2bILJ/Liw/lb2w3fUAwzRAwew/UxX0ZORor9jF0FfBlJnq1OfyxrTzffzovZ9eQbMczr
OCdT3OfLqvtacT021+38NM1XBPQtZHw4L2nXM20kMbcnt0TF0Eye+LNyF6FWn0gXGrnvez9cZysl
rTWqHIl7bVwCVvW/75B5FyVp0Um1YPA9xy5E/lEHMA6yI1/wYjf6MX7zuhtBzHvYxFNnVrMaBbmo
25P2pg135y9v399uJDB+PRKbgUxTTdCRvjAP4WLVNx3WQJH6AV2n85RD8pA9VDeY1PKkCeh2f9Yj
+/wD2DeyDptVjxtMGUUz2sRKS65S2fBqBRXhTLAa8N3GS3xoBOknwYbEEuvATVZ4iRPHKFhslUbA
eqjaixRWDCoqj7dzNF0tWuEovKom54uajKfv1IVUrb4mfjsItZsmcemVZsp7Rncjgs2lMv5dnsd1
NgsdU5LTvTHe9OW72XD8CO8g9OebwgQAodIyF0TAaWum1cYW6uuc6Il3CMaFVL1YyrLWAxxsHqw6
vV7K10Vwzuv/Hq/A1pRNxnuMYVoNRaJEIEwtYrt3ZlS6JWt+G+/ja+UqfVpetPcI8FKiaPHC632l
I3DE4PJGAMWoQirOGXCRaH1dfBfm93JxGtjfJLnnj7jnidGDA4mtpgKk+4MOdPOhoixqciOqQMqU
W3H4Q4yBVtRE9hJhmmHklBQ/wjPWYW2FMVqhC221GvUAfOx7TBo7PYb+Z9BdZm52mdiZT4IQRIqL
Q3l9bd7IxJ6+bGWz+pKsqb7WbRkM5UXbTzZpvbbkFbl5Qhh9afIwJEm3lEGNgqMI3N6kMK1u5NUj
dsXI2O2TVQW5NNsiDgs91cqOREDlvFwiPwmDLnw4rxf732ojgzmKVunAyMuS2NfuzcVuvlOew9QD
kFv0awaa20sDFKTMye7zR9nLseLL2wTdfUaJIuqKqKBrhi2Hry5EMJOqIgly9iHxm+Ux72+m3G3L
Q1sBlDC8GWq/yXlgi7vB1kYom2AoalrO5oqVF+NeD1R3ukzBIVK+F6FVAOogej5/yR+Tdr8ZxOcZ
2XyiWodlKcBC8NFE+2D2ueiDDyR3kCxwZO1FQtujMQ4lEqZ2VFMhwobB6uBrntIbA1332Am90RW+
gVjSyrCaJ4I0lcuASH/3uXMyL06PBeba0JG3pcjXjON8VC3gMPtUGr+KS73IOWGMlzHItC6DgtJL
HWOaARjWHTC8OJe5552JomJ4QYHXFFkEcIxENTURMLsTPQFKeEHBhc4/tc/AB7uNbv7qV4cuD+Vt
92SqChRJWdN0yWBsslL0qowxXA5zByFG21hZyXlVd3NNshHBBK+5lK6Y4zOBx4kMd3VoOdDEbOBs
y8Co/yNOQLIVx4SwZTnUkVxM2FNewDCC/SItABuSw/lau/5Sk2QVXX5gPbGz6jOgfgHmXi1Qv96X
Gwu8iobVXkiHAZCGopV+y5BKv/J4HHe/li5pGkYakLmxuCJ5ZEYdaUAJLohPXemUCm/ghCeAseih
z2M1qyYsbyjLxSSJkdUmrc+5O2qav1nT5hSM6SL8bNYMoCjY7caaxuqkP1Iv+gXyv74BjTvWh48z
Dwlv93NtRNJzb2ISNZvHMR0q1B/0oxoj4hYxXNlzWme8y6N/xEaIQtRQ6RJ8nTD/Vc6nVeQMxPEO
wdjqHKqyns5hjoLvRTHkltppjhLenf86vwvRRUmUVeg0gEhFwtyUnGsmKYSoCMYhaLQ3QzguvCfx
A0fjqwJABrZpiU4n70wWTiCKpLEb4q4MFKwiTWJhreNtR445INnqwfAy9XYGLRzinWT8GeeP6E3b
Q3NpjpcgFVwLOx1/aqrVhT+z0RPb2evD5mhKkhNXbqKioQJegyayJpCCKY6g2zq5aVGvlj1RDkbx
qcbNSeP91PlhyXsQdy9vczDm8qYuDoUuXfTjZMuBbJdOdjsfAT5qVb4QiIDlHS54XYGdAiIuU1OI
biKs1/WPMv5G68JFAiFBDIKT9bp/ya4kDyVMbFtJV1PkTB6dq+reBM568t454foMhQChDA8H08kv
gOMnKS0aZVoIHtmbNrOWlBPZ7zwbiNE0Rf+YzSQyOw484bDgpRiMA4U2Sn9OB0pgP9ujG1rDPeDY
OM/U7pE24hjPJ6PdLQgl+H00xW2ltxRTTpnEe+PpL2EVX9FAYgfeDR3vBmPBsSqAKnMB9ihpQwA9
CH1mx+lU2F2p3glVN4AX41dMMmdIU1sCjKyZ1LYejbxBq98dlS6q+Avwj+DhZ1XGbNd06EzROLaO
fpvdJVcj8A0oclSueSgCgiGUt0y2d7u6gpUK8SP9/AiSN0pK1qXOi2gqAhCpuyirRGKLdjTven8P
oXQE959SmIelq8Q5V4ehCMLMUi/bxOoxQ14chtQ6dK/mvezF2JQL73iq83vC+1UsY/Wang2Lrsp5
MCvFraBdFuRuxp5lnh9zXp1lJ4fS4ZMN3TDxmqHgwh4xVISuAmbIUbHSU/aU3oBya3LHCzCb3Wiu
dABcybG1+1/qMbkWfnKhiuivZxWYoGgMLB+MHiL4+frEkVQ165zMLeZfxAULArShnNnlYunXsicj
8uY16HYURxKxhGOA6gtTBgoTPCZThaJMSKrjCJOYe/U1bSu76ng13Z1mp/5FDhM1pkQaVTPUMEyp
2KUvusD7QNPnUB/TpzyxNcxlL8eQB1XPOxyTj5Ym2nVSlZeYNxjcrEgOS6y6GKjguLYdc9+ejYW1
WjtAmbRjVQRmEVmF/LPl8aDsJNa6BC4hk8IGyEhgmPfA0MD4C86dOCjBcIcx9jqIFDzgx2yRHCN9
ishh0h/+5zhFMuiaCKgZEGmzYHFJbGZiRYCArykgpQ77TrtU+8lX1cXkhHU7XgV5kQmqVkXHrDfb
wABpq6HPYE8/DibKFHU0PeWR+CNBP95aVd4TsacSIEfBfJyi6AYWh78aGOZpqmQd0ggouRjXEMKD
qOq2UH7/g8vDxKQGBwL3zxZCkjFptLFRIz+OLkBnbpQHTeHc2k7dA+nkpwy27tEPZZui9oeJ3ft5
vaKuQnBHexRuVE/+f4w97V2cKeNZ0/DCaCJhbElOerle1RxuF48aeAnMe2V4/d9v7VOExC5hY9uF
tIPRFAF4FF/RCfT6rhYsOfoTLythE0o2DRgUTIoxp3A2sykqSRFIoH4PA1pRKSuHwrPGR/GY/kJa
dv5kuwa8lcgMC6Eq3caZgidsCQCsFODN9IYTRQf/g3k4+PHN2RgFB0SUPhR9Cv646+pKsHInuwSG
g0uXyinSbXfkgZftKgYKKhhTkBTg6TIvCFllrHCqGXpnU+oNiWynGO5qK05ETNWLeRjxoT6lMO9H
sch6jlkCWJT6TmJPxt7aJEtIZwCnk6Gg82BEHK++My6PmwQFpqgYuiSLbBZVNkKdtGOdfFT6KMRC
dEvujCvz1PwAuukK2iFqZ+RBe4iJNfFUZu9R2Upngh5JmgVgVoAfGY7EjjTimDzwFp4E+mE3MWNW
6atUjZl5HLEu1dZO1fJ2//c/2ucNMuH4qsqjOeQNOGlWzVWl2iomcjDr8UoVl9UqF+1g6p1VxdI9
x9yokv+uLZ+CGZ2MAI+BDEBC8XLVnKzRXtSlsmRVuJBF7RCq+l0yz7E1d5qXDG0gr+Nj1EScZHUn
av2iPozGAs+K9EIXtqCMjW7luvrW6ZGbr4UlgeCUNs7Pn5knjvHP66yaK2nqIqjKK7O5QtnYEobL
ybxGWYYjat/i/75dFvRn6aqkLglUM0xCay2tbCztjDdqxRPCeMx0XUqNTlgGWVynVr2O/rSOT0M+
cQ6zF31s7IzFrZ+1vk+FpINPrm9I5UgAuNHVx4E3h7R7HF3SkVpg/E77eCA2xiYJKKAUQg5A8NRT
u+tQvMt5Nbhde0aICPpK1ZBVjfEYopK1cjghYgs1S1HQnZtCzl3tgIzqEpGxqICdd1Sz2aCwzxNw
vmEB4Sjdl7KVDgc9wIS+l9gKyPNextaKTrTsXDgAEnHO6/dO4wWyaWfJQMsTTzfzaK/qUgxJa6DM
bdMy98fW49E40K0AHtzCXmwlA+kOFUVNQe2HZQoK11GLV5KC0Rx4dJIDzBIMq8WYYATva+ZNPG6r
Hdv9Io7xxPM0kULTwNZYZLolmrJbFKNdVYI3ND52BThfkToexjl+kcZ4ZbErmnoU1iLQc9ML1xLo
EWOJst54I4PYuTXiY5nyaZF2pUqIHaGZiogm6NfXRhXaadG6mMYl2Mu1p0N2B3hyB5Nesr9ck2/r
B9SfojrVGzfe27GMj11BA/UREYOhjGUIAGgk85TniPfooG1HqXzTt+5VtyS7QuLZ4L/DeXXd/aSK
iFIvWj+aptGfb+x9QQ9qKQUpCmahsmtjOGJdzCsX4WIZm5t1Ejni9vJrNEo+5THXK4hrp5VER4aI
SOVEiafoUHiBAHACZzHYhLCxyOtt7X7SjUzmySGYiy8mBZAUywoaROmuE+40UE0OaL/KryT6+a9u
VGfsP59nI0NyGB6itk1RghaMRLKqRVrjo5avw51Sr9Pk9mBUqt3zknfVR0GGimQO/wzmbvNywobQ
aqLvUFZAxZWtkje5vFeMRW6FjjnMQ/l9dGTV53ZZUjyp6w89kF3lAmvWF+uB3KIB9o34vMmKHRAx
9NVAayfBIExZZ7sQxkrQqc8ItpCC+pTfaMiA5N4hkZWhBCwctEeAU14oqSXfnb/K/YMCqBpr5JoG
98o4n0lDFUhRGvMY+4NLdxcit3/DTDhIQEq3/sVDE+HKY+wwXRQkk1IP07/Hftdo0eJ97ElXg2Iv
DqVj426UyXvudXNCRlsUIiFwkVqC4q/kyW7m0hXs4qR6hUd8npvZCSuQmXxeJ2OC1VgKRZqC19IU
D0DX6AuUth84n4xzINbwFlGJs7amXIhI/kEsRIkJ5doijde71LHwarCcM+lM5Kd1rU7SekHe1RFH
H7B7USNz0DlF+p24TxaR/ms0jkUlhZ5646DFOjYbUomRv0aiHRW+gakDASNvkchbi9t1kxtJtOa7
kRSKWiJEWZIHufBNI76Upl6Tp/aUYRvCtAHXaf3BB0OLUdI1U0YLnY2UJkAFpdimNbB+PLnSqfSy
A2VfK26wU2Lz+mN7zhFtTDxzKKsBH5g16FEN00jClrypvmTx08xNw/deUkArgzZdRyENVcKv19c2
VSdJMnZW6DI1jfsSt7oEqdVkJacMTJGZk/5aMIZ8rJ4597j34baSGd+hZwXG+BdY8nytZV6XW+Rl
dSps6eh4UlfsNNZ2vNqSLVt0YZgHnLNXf5C34hlHIkarKIg5dmfkQ5Vb4C54pPuwVWMVhyW1ADRq
T46JHu4r/azEEbzzx98zw614xrXEbb9kUlvkfof2YyR7iXYnTJyXlSODnRXWBGFFUwCg6YIKoFYB
dDGiamlG45w/ym50tDkLOw7c5TWRJmEw4ZNXr0VPB+yAN7RcSqe8hwzosNyvt+dftiIZ/xLJk9QQ
inOvYGzSDLrvqhsFqJuCimFxVpBPUGZOTGBzTrp7o2gbo3uFOEJh+1dC00dLnGNGgoC/ma79xs5o
pa3VLtjyouRTdOxv4DF77DqBjVT6842LU5RUCYcOeeEIjIBIP80JZzRjV4CqKAQtCTRW2aneSs0S
TMsg+ZOrnxkB2Pn8B01GeEyQUKMZpqLTwhwhMupWHSrKX1c3XooSTahIl2Jp6fpjFfJSsN3jGCp6
A8DjMkBl9fW+MMEAmsw5AmRO7CZyZyGz5SjCrh5sJDDHCRPMmGRJU6L0FnpxRJxRyS/Av81xEruZ
sgTXr6HiQDCPzKg5OL3jEpLAAn9aPcNbj+LN5K1o6FFeHF5evn+oT2HMtcXVIKhxlpNjU2dPU+Oh
hO8ZRX48b0M8KczVlboU5tgXjv2KXAG/Xawf4owHO8CTQX++MRh9nuW1S1DOrn8I9+SlvY/vyV35
rH0rAOAIkulytrTX8fXfHYx5Sdc87uslX8xjWP8syWszNxYWpM/L2Nfsz0/EvJlx1leT2QNRYwUT
HXi5VI1HUkE/Mlu+2Goc8ywaeq5jP6yFoULjVo+yMWUH6VA/iR9QiDxHzvtSzDM4jlErN9KIp6Ma
rdEIJqG3pI7nEPaqW4hw/r43tiUVqyBBVToVPeRv+iE5IqD/ie0ZeqTI4U057j5NG1lMgD1X0Tz2
htj6QECUhdZKlpdkia1lfDqvC7uR20YO4xtmEfTsjRShhdwci/wKK0CoRnwLkxrPPO/h48liXMMy
oRJQwnCDtBcvBBl8q4goSAIwHkVzTeRF54/G/V6Mk8g0sa3EpI6OC7gQVXc+in7lUzYpfiixezQT
syAE5TOMDDImFXZ9VRVlCSCPKD6EIiDte6P1a0myqnCyq3LlfLZdjd/IYwxsVUopL+YUix3mhRg+
1eOpkd7OX9+ulwCmha5JhiRi0var+1Mrda3CDguSIZlui6R8Q1GbEzHsv0wbGayWZ0tqyksOSG+g
JFCqscTNAExmoM6QcLP+3TsjEkC8QSuPMRrmzrAIrpMkQY6nkhvS+6bu5xInYd0XQYcxMAgCPWDO
MxZ1LIPZQQAb7ck0TkJ5o/MGbPfvjHzKYCwW70ORmhHa1OZj71RXw0HAo0S+fSDh/PqjIhQyOsSp
gE3EqAQ98eYRJK3Ujv0Q54F+u9wZ9yai1bS0QFQgX4uecInRSlvwM4+H+rTr/jZi6c83YpXYaCos
Z4fHIvFH7b3Rb4zesObsx3kd3xscxULu5/EYu9XiAcV1uQOP/GPx1H2vvQSlrjG0hSfhW/OQBxg9
xBSiYp0Xu+stNlIZTYzndFDadkbfGHOOcQ88uVcUb+y4eUxqjkbuFte2J2TeRkOsxVFOETPLt3Iw
n+hDDGd7b4LlFo7Q5+3X8eSxY1BmbKC/QKIE8BXR0bhYLzJQ0GYn0aMsQfodqgDn73JvbGP7Cdl9
gGhe13yOVww954ACKQpHGpZDkt6NWe+UmIGuyMNoXmiSYnMEc3SUDasVTDwWoVnQBtTodFe5g7S/
bjCgOwD8RL/4i9EEg8GGe14wTy7zjMryVIVovArHEYs4df+cmNjcalu7qXn93d0n4FNP2VYi6hoD
0pEo8sXuLosUK0559seTwLiXsZi0qag6wVeu15fxFNuVPR+lO/k6esAe0+H/SPuy5rhxpdlfxAju
yyu3JqnuVmuzLL8wvHLfd/76m9DcsSiIX+PYE+flRHiiSyAKhUJVVqbha4/XP96uf4pAsaHDi7eQ
QpeqDHB2qHorcP5kSd+5W5Ka6vZ6wOOO5PT/g6LD3p2wNUiFmG7o1CnEgz8ofpV+fSmc1Yt+qo9d
itrYhOc+762Rx8Ia794SW6tUiKnTBlJ3OsQCOgzYxjaPGvfoKaWdayDdIiJk8mJf/7K76wQaXsWU
FhCJNOIgHiS9LLU59NIOkONUsJRceslZ+LM9hxE3VqgbNoTUe6utINmvOlePJXNMWcGZtQ7qfp2b
Mi8yfQa6uJedXK5f5FoxBXX9/N8+F3WKNYPLFuCyUNsWZ3vUV1OBpJXY9YwoxVoN+Z6bi1SAmpUk
j/CDNB/OTSzaXKpj+N25vpjde1REqwjzWBDaNWhan1Xu1oorJghHgKkGrD5taZaxOXohxDGhZo2J
pi/5F46NpNuLhRu7dJKaF2NfxWvL+XFlygfB5ZFD5nZoT3ietxCBjr06yFw5MufLf1sxXa6cmoYf
Fx4MGK1t3LYgnH2Edhzor4RDl5jJBchBMMSz2i67RdLteinnHOKl1DWAlYBRbH3VGp5Czmw944Qz
bWFw6KClzJfofsR821saY1c1ydxPK569PZ7y6HuCr3h5kcH4qQWEinZmVECY9iiXReOd42u9FnxU
1OfK7KGtOr+2FDRnDZIhAO7i7xpa2w9LztHmnOSylNVF15S+nPgcWBcV3o/zv4ADg8no9ymhK6QS
mhUJ1yuhn3waMaYP/bNvGrIFwelPic0E47DOBnXx5JIMXZBRjF/Fo8HmZCazldyNN+KLelxcMnqN
UVc5tSKBEXN2Y/RmmdTdo5RT2sRJzYHuPzL18mmNH64fvt2gtjFA5bSp2BhGM6iINslwGrrK71XD
GyWOFdXIaaLLWJv9oq80yA1yAlcJigetPsxDlJDx5ECoEHvrqbRYxW3GouhZrzLpeWDqS8y1Gie5
sqD3YoY642yxbFDhA8QHjZq20FBcUq9s7KIL9PZwfW9YIcqgLrZUjdtVnrIUA/GTo4GuffX6HpgF
0t6MrPEUQ9KGVUcgHnVto6iQUctLlIZznpJrQLmtvqaX9VhAojQ7LJf1zrgD9Bh6nuB5TGwmbpz1
Tcm/byJHCMG9URLBwGxgeMUYXS6f3IZ1je+h+rahwyCHfWPFWIAbyjhR86YgfSxKezoA6+yovvY0
fE5Ee7FBFmSPKZSFTNagI3NHqUAy62kmSVqRImUu/eYezjkjZ0bcsgook5x4L3RYdQdGCDGoEJLl
/YqWDBy1B+55WlozYwUpRnSkZyUaCUKB4QqZRiRF5lLfz+P3tvtksB5r5NvQngkkpAEMDx5S4IN5
v295p2HKZFiyQE6f62Y2y9UbBbdKnHRmkAnvfbKtJSooZkIBRB/KGT4mTUbjUWruGQebHNwrS6Fz
rZpLGnUWOuxJbhHl6erAX9Sjahp3eNpbkV2wGjCMFdEpVtJkiToZmNARofAugQoiuhPOBVCeg8sd
cidM/0Z/h0wD/d4umh5ohlR9uWgRAQZBtPF+Qgb5oF5QKbzpcMYgV9KbUW2Lmnn92+7FEDROCZ8B
ajWQEaC8ROHTOClkzjMaTxgPufGs1gz32HVEtP8IokvAfCj1cBrwZAMwG4W81gjy0qrFn1xkmL18
HlZGmrO7mI0lajFLosepWqmoLYl3MbK3NvWMhIXGYy2HumX0mpNHYQSFVK32D1IPuWY1FT+BdGk6
LONy0QepPFzfo90QTGDV/35B6pIZ4wS96b7gANlJzvFLKJsA8lvGWTprX8Jb3m5cNOsQf5WXv4F5
bC1TV0wiQEhjHrBYLHHmoEusmPrw6/ry9uLh1gZ1wfSp3mPUDrsmdKDiGiJzgGqN+i1iUZjtVia2
hsjObm+yrl+GvEUZvnOm19eafJFxmfwjfiL411e1+5jYWqPi7zqNMgSO1diXHggzFhnxVlHu6R0i
yrZ4rE4kCbIfYuTGR6gg3JTS1LQDUl+Zf1yyS8F/HTJbDnG1fDOEh4hjJD6Mo0ZzEEhlotXVqBZ+
tXriIHh5pwfhN8YnZKxJoSJHlKY8kO856o2u5Ea8YzxX1ghtNKBkJKu1Fq8/1Z/I/4NcVGEygeHk
5698UoUOJ+IwDGkB8nH+UH0iI5TK/fR5dQg0h/VkYpwBmsq9KHkpHzCd71do8UfiAMWV0lRUEOX/
VZa88Ut6EGSpCrAuTshYO4f7jukFwOyzg2qLD6iXuPnP2GGVaFiuQsUQPioHVainONBUf1aO0lKC
r4LRbHjtBn3YK0U00AUVwJxCw0KjcRWWXEA5l+T+EojNwqfO4S0yvindi48xZAmlO/Wz5BS35AEF
yZJLA7QT6xTu7uPmz6Bcph6hdsYXeuhVsSWFqVnUd3x76qafjJOxewlt7FCXEBfGYhlyKRl3me3i
/ApZq031Il5Kz3hSDv9MLvClx5w8ZFmm7qIsBWK1kRMg1/iouBXQxb9doFz1rReHMrdiIakOWjdC
Q/j6indDwWbBlBMZUVxEMMH53PQ8jJj7rVpf0c6jeNDCyEy5i8Cx+ju7fquAOgIE/iAapDvrGi9A
H1WKdG+CPiiYyq1EK85CGDJu932XeTND3RNSm3JqqfWcX7dE+tEbVc6cuNzkuO/XP+FrP+rjGXmz
RF0RwwDaNl2IOJ8vZv5TqiRO0qzLTaiqqQutd+mAMZnkiwHycuSa7STyFt9JQpBw46SYmhjXd2li
KK0l4DwfOTHtAkhtCSclU9rR5IG96k0wn4PbiTNUjkeGh2k3sxOixLB4FZxtdjp1y0nvZ8FDpy6x
wRe83vAG9FFLfeoe23WYG1tc14JFTcLYSXq8zsjGApitLvEnwHTX5SGLUBLI/eufd/fN8OYudAde
rSq5T+JJ8Rru2Heh31TDf/OU1/xmk7/wXdyMIT+loDqO7LzSTd4IWhn86LV7fSn7mdJmLVR4GYo2
TvhSXyHcRuRkJa/1So80F8lMMytmsnaHiiitsWadqMeGt/CHPNNsHtQOnVRZ19fEskL+ffPxqq4v
+SYtiyDLBadIYgwiRTdaUTDi1H54/H3GXkdrNmaGFdR0YdciKYpOhgqyFFm0Y2Ex536+FMLT9TUx
94n8NRtrU9mLfJbHSPo0iyi2Nkgyp4twl5+BfHdZPQDWJ6QilTY346pXku5FIPGqhXujf5rBmsRY
E/GtK1GKZsfI5FFKxwaApiEYnMRrwHGjP+Y3ZLiyPQgvlXPdHuPY0kQZndIZfKQMgO3nsdlW39Xn
//b7VA5rAMybZ4rG+bnxVRHrH6mmvly3sDuuBV6rfy+qVz26jRcUmbFwsyqGnv6Fuz2ttnJMnNXk
rOXFeFK/E0ai5VlhNStZvkdjydO5X5MIciGozfGWaGFc84HI2yyu7vJMnjWG64lUjJDKSeW7BF0+
XrmJ2qdI+FVLLJAg4yKmAUfqaPAZQVX4KGY54uxnQ+no2XFM/6PHkb9js12LpnJd3Kq6p8W1J4Ry
MDasjvh+xWDjElRgEMpKq3kNN57xMB5BaWpHXumGNn/hcwuvC8JIiwMGEivmWAxrp6ggsWTIm8TI
QDP+mI4mYD94YRAFWuEMkY9fy7FwY9lkQb93AZfo/+rgH1NRRHvtEm++adLnYFxrQPNLAJeSDRrX
I5QCTQIzZxWI9xf4ZoravloW4wpa3XEAhtNU+DamGA5jnWiWDWr7pGwZ9EhZFQBjTcENMUaf28hv
DWdwdXM6Dn74PDEJhff9/21h1M5VGOML2zge/CgyLqrRH3q5tZAKfArTkBEU94sjm/2iUtEOAwMq
FAA4v7cnR3RSF/SCYL0ZHSIYFZ9Yg5D/R4j8vTY6yvPxOOUDhw/aIZ2pggRjl8tkxrUdHidXwozW
2JjladDdvysDva1UpOJ/I6zgPoW2ALr13GAKiRkDagqpa3dEpkMA3C6rbkG+3fsLVEchFySHCugJ
xA/6InI8FuD8naKgqePIqhppdEA+/FOflfSlVIBaGUd1vJc0QzJrTpLuGbfRrnnCnQVhXRGQdQq9
O6aaro1tG/r6CaOT3vQF7aLZVF9Kr3WiR+6Aa9xqT9O37qZ4ZsaBj8kDmMKgCwaiITxWeLq4IXRS
N7WYsQ3kg+R2VvkA3VWiQo2pZdGDJA0rd93pUBGDeB7ii8sfiQvifIymVWw1NNabxuK+E4nI7CDe
AoqRn8szdFGZE7A7h+e9TerwLI24gsw9MaDwFn0ldanY1hwdjDUWKWVO3l/48DuD9PiBUA1tXNYq
tMiCGSMV3YHIgrUO6jhwYO4vyEBhDiPgiOUyEOC0lnglyIMCdTfApZX62CmCOWTiQ6nF9nVP/Rjv
iBkgpmVCTazQdKBhhpKb2Falj49phnNhxkNnQrbXav+8AgYJQFBgYZ6YDMPSA116WhS8oE6Lb6Rf
RPSDo/h+0f4icX5vhcqR+FVRiqpKeF+5NT4LNh7Z95D9uxUCUL55+r3x4/rn23VDnUzbiaBNF2WN
XGKbO3epuFgh0wBQR1fviN57bEeH1iEF9R4VWVaJdAfphfVt7FEXr8Rxy9xJcPtp8fQ7QnmfYtY8
OahHXvX+uTkAn2a1Aj9exbCKWIIeKuaXQb1JrXICMxtqF7BqTQ6wLIBaiROQT+tBOsyoBS9e8QwM
3fVvu+eaW6PUCa+lWkh4Hp2KWf8qC55Q+lk1WqnCgpKJO1fFxg49vD+kNY6aiJNW/Wo+kR5FaINa
8VWKirP/6hS8fUm6RJuAb0/s06jyjbHxQwiIF0Jz5sPIuf7tiJvT1992TWTNG7dUOfzXIKeU/bR5
LPRbfXSv//7rjf3RAOYSZBDaGSI9015HfIbZ2mRC7kIePrLTI8lNnPpZhoCbDnDtKUSthPC/FW52
G4LSi6UqtHvr6JCZIGIahHKRqs/oQ8/j9A2qv95muAFIfzp66mHpsNiKJfYmKgKM3ur+cd/YpMJL
Hc4rj/m9CJdAP1ijPzypl/jbGPAVeBHFG+0iMLxzdyM3Bqn4UkJULoklDkT1Grg+IwHpGoM2cAfB
j8O9MUGFlFUf6skY4Ss8iBcNN/QHN7kAUWn9uQLfe0NUQi+CRqLmaxDwZIP02BWpXaWZd90v/48N
QhICEhoya0slXnwWt2XZKJOvghAcfVqw/ESBdI4qs/tMJtlrSM5fN0n+6g8nAaIZ/1qkcltpboyZ
zIL5icSD6i1+AczgAOpiW+qk1UzTnhEW/w+/fzNInW1ByeepnkLV793BWZzSVrqb3mvsSES2ReRO
qs7SSsaB3/dDTYZyumyIH+DlEyDSyCFS3cfkw2eBH80omxmHa/eSwY/8a4L6kHMyRzxfdIs/8PKE
AnurlYmrLkv0uMjz+uclLyJ5CcoiMM0hbaWH2eNVlacxWTSfGxMzUw8xz7o0iavRjkHmvTEvj+j0
YRqtyWcpM5omAjkFYRkYPeFgHMi5Ynng3t5sDVEOkeQTL6xhrqN54vUTJinkh+suvncTbw1QkVZu
MjFecqxkWU6QzjDL5gEyMuby51O32JPNF6Oiq6J2EGTn0yJo9IeGd0J9NkPjlKcsvM/+esDYjCtK
AvEYlc6stZiFyThBPDb3hSE0q+4UcTd69vP6Z9tzaJA1/zZDJTBxlAgD39SaH6LjIqx2XvzqWe/c
nUc9+Wa/jdCwMD6dtLZNkhiz3tl5PY4P2ZfipPqhJwSzI5zKu/Znd8O0ylgajQ3Te34so6HgfTS6
MkwQfyYd9OQg3RV+9IPMmZMeCTP53XtVb9dKOXqTga+r5Ebdz4/qacW0QW6ToaXOil0AIl8knK/l
EVrbXmmx3ri7ZwxCEPAYHvMv9DvJyJUujEMNI4nxV6G9XyP/L3wFZQqMeeog3n4N+puEbe0WJSpb
KBRFmAwScsWMY+VuLJn34946wOZsYHAMVng6/6wLnW9QJSwD7kG0IG8tOuu36DA6klNB6wEzgsbL
wDpuuzfkxia1bW1f9FK/TKqv4ooKm09tF8Rje8j005QwIBD776ONLSpUVfOaxRoflkF+XC8T+kEE
BiGk1nKJ/OhRwLhX580s+qq907D9qFTcIn3CKEkz3Z8xTASGZq9UFrA7zKwbhfzx9I0CRUOQVuEV
jTkvKm6pRrdwsdxo0GBVf9UudF0AkTEHDJ8Q3urhhqlWt7swTBWhqmOASpmGPU9DvsTTNGRId5df
rU9kIsFHeYkA4OqOnV8H/0NhZ9dDNzapLBGvzDoOhxI8+geUdaz0NndV0ICZ1XFBVBllMz+wWD/2
7gM8an8vk/quyizxk853ht+G0c9xAsEoDxJiqelMuWANde5+UkI9BB4wcGbTRJs4Bjov11IZ6I2b
16WlJzeZxJJbYBkh/76JJoK8Qj4e2AagTXuzny6lhvqj8fLnIYtIgPy7EvJVN0akpVVjTsdRQ55d
VPfz6oV/zr+NF8PGBOULjTinRhIX4Hys7vLIDsWf15ew0797b4Da+aQETQ6ElCe/Efyov+2m44yn
QlI/9tFzrYtWOBy68YeMzn+f29dt7/o5lCNUqPCAjIpuWIJ0KBFXDvVEXSrtJS6scWbcKfsWEJhE
pKAadJLeb1AxZauYzC1GqUBbPnRQxmAEpH03ezNAe0ATKeoyFFEg13xmC4s4nVIo7NhJB2zM9a9F
NuJD6AMCCXoOiorKBrVRZRYbqiRg1kiXb5qs9lPtThsrh5t9bfXllbE3uzfWxhpJRDau3RmhsfZG
C5CsuiSW1spVkMsYgyiz5qtirKlVL/LwNx/zzeYHfM4CSdRGRZKdJOspBYn3PGfPacMsm5Dblv6S
4FAFYb9GMII09SEIX0Av2mkh4uviFE7srgYQuZVf2ZPHPWasxGmHow8JKqRE0JEgnNg69S351ZDS
UqtFgBKTe9SZzwAFes0CRANCkxN74XN8EweSzz/+D0N4ex66MU6PkNWQtpikCKow83dkqt3qEQaN
2M2sQj+kjZV/jSxCH8Sq8u1dKNvHJZXxZJqxiIrYSH4kuyHyKT68V7rc6v58igbfc/OIpbKdKSnl
nB9RjpoN2dIWkNctHOQzXTFlSWjunT/Mlv/OT6lYEuf12qW5rPpJu5gK91KKhanr32L5Rlo/18Pd
9dO+I1GNhW3MUZElXOW4LAsUVWKf9M/i0aycwWnOELdy0hZkcFYmmgT0DDpu5cLs9exFzq156t4x
xLbveB0BuXPkACPNKIpBIzj9Jh0w0XxQLqpmxofrS9711M2KqQAXjq3eCPoa+oVQmamhWcnwOWM9
sHd3UcMglASqUDwaqc8qt3OWF2Je+zGq6ZDtO/Dd/GjUtT+IANJxs61Ef87qj53cmKQ+ZV1AuQjE
hLofpX6WH0o8hZv88/Vvt1v12xqhPl5ZV8OszljXBE1NS/wkeGqK8p9F8M7hreCg5Mj6lLsugmkU
vAcJjYVEfcos4esaSSPoocPLMj4zy9u7/rD5feq7jXwtd5CUioNc9ebleyT9lLRP1z8b+RM/3AQb
E9RXE+UljWYeS9Cl6K4Y+dsBjK2ZBuFI1nQLazHUHTA0ZdXgU6aBKN/k8tMg/pzW++uLId/jymLo
9uwazwl6ElXuT7pupuHjlH5TtdhshKCbf103tXuK3r6bTBUqIbOQGl1vDIBht2DAeIqU5yg8zZMF
4VLIuprXrTF2iZbjirJOjqsEHLddU5AZ02RBhM9zJFnAEsUaaw56368RfJFrGSo0Ut+nPhpCb5ob
RuL3YehUuR6ZYR0xXun77vBmg/z7Jr1S66WR1m5YwZtr1n1rppkvRUyOZ5YV8mE3Vow6DTmogHAI
4pKrf82C6om7783iiOaz6kID0hY0h5XusIxSx3bgMgVMLOGAnNuTIfSRfMvil+sOsR/tjLfPR53b
odL0PEJo8Pk7+dCiYUkawGAyCcgYMrtlue+Ab+aowxth2mQokj4OmtmutbvByE2JO4QzC6BOfufj
Cf5th27dtKCwXtB/XvxVrx+GvLoZIQSeKi4Ibbwqip08WQ7iKriMr8nYsddO58ZNBkw3hEuDoRnS
ThltwkgEZltXQFGMt1PHm0zWlcjaQPrpl5Sj0ceangT83eD0vuAV1no/gBMWGsEQPGPa20n5AbgA
QkE2UJeXZMopCcOgvA7kOYN+kUDmgkqL9xdwgi036RObE2wnQL6zRzloUWSZWkkgPM+K2OSjH0sz
WWtZmnMCse2smyCJbJhhBmDGYlhqoVthPZt539pATfl6IzplCCFYQ7EARmA0mXacGY8fCU9iXQJV
El0ur4qu6HpeRkWhdbr2nD9kSPEEhpEd5Ckechsr1A1RTk29qqGu++lgxY8LIBMEEqVelh+tI7rA
f/oK+GISm1Ww2wne7+xS744pE+e61ascFKyhO4pFwHcsLbude/adCerJEVbQEOEjvvA74VaUJjOL
LrJ8yiRrmj4xTuZOA+2dKeoqSjVegwp4iZF6g+/Aiwp/yAyMOIohkEqYhpRmzlTBco2ppYNa5M51
86/xhopH78yTwLEJDFU1N3NSFDmId0Z7Rp8Bs6SFR+iNpHP/q3kksJfmpnmGbIVdn5jNjt1Du/Eh
4skb83MLdSW5BywlPwouSO0PtQMxiVcmfbYm4v6xwIFQdcgiAHT23lisT+I66Byy9Ab1jiK5K+re
x6S+zdUyo86xE+bxWd9MUddJJbSt0UkZFO+izlQghqCHnNNy46GdJVOoG1uVfqoZC+e21xjYmqXz
w3xuhTKbsxEUWfHjbC+fcpuAFPHO8iENe9RvwN5kX/egvU79O5tUGOCrSNJrDRIy6pdINVs/fyQY
GZDqB7xkzbhGwaTEou7cawi+M0rFgKVWahnMGmWQ+goox5fFJBoy8S2qVu3zfJc9Vo8goDslnXV9
tbuxB/1U6I5BMAQt9fcuNKZyBLIIPgnk4RjGN6Afv/77ezgVaGj8NkAXrpYkkzIIm+dBhAqjcpn1
2xwaBcLLqrtJXJpDeKdMf8zagDi+MUltoKGHWhyl0FnhNPkIQe2z3sumKIK2PZu/LtXwx/Pk781R
W7dqOaeKvQxQVVs6AvcNY7QXfsoYbrm7UbKEJytR9wXC+f1GYb6wTOYUJ0HhAuiED8y4vRu5NgbI
H7CJXMoUR/kIOiWkG5Ibo3pCdLZEqHMTaQWVcdfu3kcbY1SUnrrQSNIOfLxKdTcA/AvgjT5GmLg8
cKN33QNZH46KyONU1HmrYopJ5IMRIoj8wihy7yWGBvDTv7eGStTUcFD0ppuSYL5VD+WlA9nKdMnN
yicg+emG9VhhLYiK+ohMXNfq0C8ZxtwshE9c9HD9i7E2h4oJ6EBUy8KBxFroPpfiRdU/1WKgR6Av
Hn5et7Qf339/OiSG752uzVutaBqgRUdXDkRLwPgX0YWX7soYosUYBXfLA1NPcn/DMHSm4H8iqK0p
l9BSOWkGozLwxsRYNIL76kGL/gYkdgckYQD3M1a5u2Mbe5SDSKDZH4YMmhW9TQqTZIRDOM/W+Cq6
mB6av2CCQkjaGKRcJKmGfuYVpPJl9mUGaUHNen/tZh4bA5SLJHOj8JhqT/x8bV607hl0n14/Cl7F
EulifDr6eZkZHVrqTYrro+2Ks7q0QhCHcXH/33aIfk4q+gKF7hFarPKXxWp9yQOXnNU6oIo3Z2jL
JC5rFIvlg/RrUs1ENa0Go/TjIx/8M+IWYYyox0sDFyXTHmPD6JHHJR76cczRUhnX/rNU8z/QrL9d
UhRzatYYDWvLyL9vLhJED7ATT5LuqwXmvsofBVNTgrUY6vaYeyDBljYJPXRHfdEq7ccKM1jrQTm8
OESgJbeYj3FyvX54Vrw5PI0kwlNcbScVMR5tc1Bstn7pVhZnNd9DzHgcKyBUWSZ3ozAo8UWI3qKB
Sk9eYNg2DftKAeeycjMInxf9VyX+SiFqGLGQPrsbhkkg9E7QqAXN//sNA5U0BIqEpUQ/odd/VHk9
gqweT1Kbcch2M4yNHSpo8HOcRMY450Hsq4HkFYfvnf0PtpL9NCIu8GG/3mzRo1xyx+kKSIJxh4k/
u+mun7+B1chkLGj3w+myrqIqAUCqTnl6KbVTWK28jpIeGVNFSc9V/am0ZogxgF4QjdmwY9jcdf2N
Scr1W2MJewHChQBbnhUBrJBokc4GGLQY74Ld77exQ/6OzSEOE7XgDXKDQCBuGl+q8oVfWKXDPRsC
ZJeBneMlIDoofyiUYp20tIMNLYTWtj0IggV+uuubxDBC95I7eeD5sIV+imLc6tUx7o/532DxMbP4
eyE0C2k8lXlScensT0KQT+dEjm8mzo36G6M4lLFmTdU5rDLGwvbiw9YoOW3bHaobrZABV/b18Ykf
Cwv6Fs6ynJfu0K8h40W1h7h5t0ISHjfGlrYGi3IVjr56J+BxkEEXpjfVW+PQW1B7uL++ZWTf6bO7
XRl1rISmASNOgQ5XeRz9JKi9xRXtNGC1+1lmqKMkzDM3K61YBgrfO3W0WFHnSQJU7CA0HLeWCOQc
awCH5YzUqVJajU/VEnjRODkWw32ZPOssWPluSo3ZWYHneQXDgbTDD3mfc5E+YbYtctJH8NFZ1SH6
WXt1a2qH9ROR8olsZu99Ly4JKpqqaOgaQMNSHxO5E4+SPJS+O0dwFa+8oPsOeVjuZ++QGeX6Sblg
Mtu57ih78XdrlPqcS5iHi5TO+JwGBtqrBRB3Rrjd3bDNsqjMve1XTKv0RhqEwsmY7wfdr/4Gh2ps
V0Fdv3Kkj1oniElg4PKQgjC+9DLj/JKf+HCiQDAAGLYqQW6UMhHWoZhI8lr6UZ2ac/gYE1LVZTDH
6WZQ8IhkAXr3P9ubPSqyRzHHj3GFo9VqqdmIz+XqcBwjSuzHpLdF0Ve8IE5rqlSI7P+yeAjPnPVd
O+hufMfij9l3b8DIASXXMLtGl5TkJAozFTzTXXU2ZsHlZFfF6GTYMfuf5Jc+btWbJSqsA3SRjY2G
xIVEWqK/NUI1SIPKRuyw4uz+8XkzRQX1WovlYeCwqNUIxDAxxZZRNGYZoAL51BUYP4FP+mMvPqRo
J6mL6P9NCHhbAxV3xmzI8ilZ8mDJMMebL0466c/XTbD2nooyTZzxfKwIKH2vHhe5ueQs5S23fL5u
Zf/IvC2EijQgJmtRmtQw9qZ6mKJp0VBlIUt3G1zADv72YioMpIU+l1kJG8KDAukYaK252U/xR/XZ
OGGWAHD0zC0xPyizTirLD6hwoLRr0y+CSmaq1EMYDMiT2xv9WBx1M7L6U35iCdYwtowuOmNwIZQX
PY6CMRdddPetUgeVS3MzscTYWIaouKBWc6uLGo7QkIZ4647fdC0F/DgMQPDAem6wbFGRoaobsLLm
iAzSOLuNFjt1+LAuT0VUm9ddcbc2Ac1GFbo0CtI+mk4onwVsWYFsj1zmsw8u+uf8mXsi1DvlYe2Z
8qe73Y+tQeqIVamh1/G0LP4USJ8FdJudyDFAfi99AflIUJ5RRvV4hlfuHrjNIqkDl7XJ1K+jgIrI
IDsy/0XioQLPEvkmP/Ihmm+MUCduASuAUnBlGvBG68/jZBq81VZ6MEIw7a/uKDylCIeIaCg8FQoh
N62Mat7gaZiJ3UuF4SdXVaVzHQEh2M/D4F73ktea2Ie1bexRmxYvE3aM00tAhOfjYqmOfpagJzMe
yfDOmLi9t963EPOWLKMxwYjxzEp1d3dw8wdQOwitRW7qhioOSsOM+ENTnyqFgXnajVwbE9T+1WjK
4YWApkg1f9HjL8xn9u6Z3vw+FRlDNe71chzRqloaK1LtKv5U5g918/X6Xu1/KcweIc9UAcegtgrC
2eMg5TpgicpwFIdjXatmlsTedSv7GRkZcfr/ZqgNUfh1FbiVR10OLNXJDcaAEOdB8ujoz+zZPvJp
PrrfmzFqa+Q6TEWdKMnlUE/KXd1XDoRDhuVk+++pzaKoLSLUbdA7ryrQ5KiB6KB4f9Ft1U6AxJkd
vKbc/GQ8Mj7kbth4s0njXcqs5SckgoYPzy4rIujDO5iXvE1OE6hyH9LzdNTAl4BCsS1crttmuMqH
GVFZ7btu0CZfEo6DYrfCSy3b/80EdZFpWcKF/YQXqtIP3tQuwaIXT0NSMczsX2Og5gC/CxRZ0eiB
B22KFlr77zU2utpt4kFd0aw99WECeVXmGkzphf1Y8WaOygWUbB61fEmIytq3UPvK1gtjGaC+2zyN
ZZvzr6TeMh7zn4f77E47SycBaY45+GAUf9IZfVrmN6TeCIbSCVLFI8hPluBKNsHRhI8aWMxfz9oz
s47AWiP5982epbNWcD0p103WaKOXege4hzVahK9JcLoHkMcyymj7/v62a+TfNwZFLRqh9QmQ85gc
+/wRE+ZmXXKMjGr/PL8ZoeJvry4j4Vji/DTLFFPlDNcYuGAQF1Mf09OysHgfdjEsgiHrgqGIughE
8PtV1dgyoV05gqIlegGJo08gdzGgmzUdCZlBfur/ao0bk5T780Iq5pU8oufY+HJznpvcHYubdvZQ
q3KuB5D9mLyxRZ2EpcGAlzynMrh4bGC4KxNj+kg6DKupzCgxl++8q1hsaNB+ymPoIji3eFEAxOT9
Z21W0Bjz4DDzw5NhihhkT2/72Cww8FrfRo5y7k0pyH4E0BxPv5Q/9YJN2kZW9uHW2/wF1Pmoy6YZ
gdJK0EOZHKKuFYJATX4gQsYRE5hIrtBrxqizUdbLWKkKllutp6xZzH6GMuxP1EeHEYRZ09/0HKDk
8vvrUqekzFShVkoeLEv9YZgee3BvTo8Mz9n7fhisBMcgbgVD1akUZamSiVPCnvDBQbbOAuX1YeDM
6rtyIPqeZeUy7O2dfLz1yMiwbOjQ0H7vMV3agyPaQB/FiM0cvII13tyh30kmkT2crfnXBFpMVBSg
xMaIOXv50dYytXkADosqBs/R0j4AFOgZjoT8SMQgPWOFe06ytUPtWoR3lDHL3IDWuUSQa5Ak116x
Q+XN8pLgplCcygdn64VVv9+NAlvL1F5WcVNOEYSMwZya3KsnIlWSBaHNfR1c7U50K7v9ybJJtos+
EVuTVNJZgI49nnm0gfUuc4TGAVsQI7axLFDpZmkknWiAQ80fmh9lAqEtFlqJ4Rd0VsQ1TS8bkxgF
62Cul/ozOujAvxiO7hvOCtlpKVBvJztCX+d/kB5lOItCXRJKlGVcoeiDP39PzpJbOfJdeCD1oPJm
DvpAulOC6sKbi8d6HO/iEDc7RyuiCHMOSsYalmOhdxodylSLaqE/12dnSTKb1FRR3EgSxiF8LZVc
cRhaHYWPZYVw2WDq6KZz2mMFspfpvjuTBpqcmtGhsRG6neJHf8ifEqAI/nnEMFe/H/Z+hyGaXHSJ
+VCo9Aw6id7qam5zWF7S59ycbAwTeDUrFWD4sEKFnqVthqqTUH6b9LPGWSX3fD3mvKItrn1VKuY0
VZO3s4xZrsZZ3eIsO81pOqkH3iJgrthWf4QusO0q1KnJZMZ60c/14f+R9mVLbuNMs0/ECO7LLRdR
lFrqze7thtG2x9wJ7tvTn0TPfywazRFm/F35whFdAlEoFKqyMoEVdvpvvPYyJ75rTAzq2yEqogGn
KdUXf9AK19SdKgQsus4dKw6ur5t+t2vLZqIPyXVwxAIfGhTJcys/52f123UD3FPCRJ+k1zO9HZHE
6Xn2XkvkuZ/1x+ks2paR21qWuWZ5u1Q8zsitwWFrdTjZdDWaZ9GElFZ8sDqnvKlzm4J6Iq/bqz8W
f4SIXPsiI6PL3JJLw7X5wgHNFwSYFcsAsQOTKnejFdUjWMVwTw6Q/C7xwolOhoOB16DYjXuF877e
TM3X9pgQGGm10ZoDSkrWvv0JgQoA2sGp3NvTQQPBcLbr99oXzq5u+s1qiTQ6rN44JA2Xts5QZape
+viDC7RECBAeBIe8GJAWSvfinvtypN/tk7OujDK5sm62Za9oWKdIgZ12fpv4RZDv5z1vBvsDKnfN
Eg1Hq+XNCAaqbKZD0H0HK5wAmmppP+FGsxzp3nCGY3SaIALjRxjeEY/9EfMn873Fu1ZpyLn2I9iY
J8VdoYJEEBS2INYEfLo7ljvlGLqANSc3FOrZnKzUyzihcLPmtnYnJhT2xQQeYEyHH0Tf9LM9Wh52
vyMBCL7Q5uc9lrfjw2pTmXCn5kZDxK7Mg1DHhD/YOvPiLR9/hM2TNDyly1sXP4JzgPNE5x5RJu6p
TZmoZgzg2HIrHpA1HKZ9+EV8HHeg6/WjW175bfP6Wi2SCYIki8JUmAFKrhsFA24tJF08zomkzn/F
W9gGFel7WVlkuCxVClF2o187sTu+1jcfqqC3IcfeZs53WZHBxJx2KfK/m8oqSA2VfQYCYMw/7bhv
gc00Y2WHCTTWPE7WYAxQlg/ApgmxU/rGUQ7UGSGhxHEL3qKYALNkqY4AU+AZRymn/Myn/sBfFC+8
sNxP1VQS6Meja5oG0wt5z+/kn4sr2cV9jNKUCiXX6h00DN8tvCCzW7ITuAvdkIgAF8vqszKxBe/i
KCw7NLkpbe8CVQpyCne0G5fseKrQHN9nOwVx1U2kl3DARUy5Li99F3A8n2eAiSBxGtWTOIMcSvSX
XYiIRQXCxxREr+F31Gyc6BYDZddt8kwy4aNuitEiQAkc4i4Ymoeqebv+9z/A09dOMxMwgG0MgbkC
nXjyE+29QHnVv/YegbRd4mU+xAOOKM+6BdoG450G5m3aZ+dNrVEXuPIT2I7BKBMN9CO4bWetthPV
S4BOiTh3DeeKY1sDUHab9DGqMlT4MuhBZIo7dUllk072wnnhQJZ4FxurKlyYhdHkEQae6CCn6GWe
8CDfNZ7gIys7ciEKnMhlMsFE1YdSlukVI8MtKUWlFdlqMDl1UGIihMdIzdst6rGrjGVSUbNtywy8
kVJpJ5MvVE+RwfuAnDuGheTl3VAmVjcCxoj4KDxHHo1WhWzTaVSaHLQR55xxt4zJRdTS0uewxEes
XjrM3tJ3ve7OiIz/phjL+4ZMIBEaqBW30ZIgeDxmUGLRvi2Tf/1gc24YkwkcKSl6waK5VRokiFOZ
P30IEmi8mMhJlVkgtFrOBOVmZAMoZO2N59jtbM3vA/LIvaDpRX8lTLDgUFKU2rAQWKKYObTEMIlk
eH8zbPNWxYkWLCha71MpFcTWCMapf+87CAAV/XkwNFBtprvr+8RLSy0m7wjbeSg6AdFPBrNGcej2
dJQL2mE2b1Ecp2OnMMlo1kNrijPlRSLRc6T8LMMnzmKoV13bIyY4DGQuu6XHbaLcau4M1Xh6jqRz
EHl0xoXc3Ejgm4j/MngvmO1rEkTOmmJIimwwt5gUNR3Yi6BTOh+6APDd18zRWiiz/F2fFn70B4Fn
ctvxf5lkby0hK8Q8KSVQEVrWCZBvXCrWTV19S9PBRuHMqQ1UJOvUbeNl+rNgdbHN5MRkUEzU+9QI
nZTuBn39Q7nPAsmhVQa+8tb2YbgYYxw0k0ij5gIKVkp4At9ibZ3MwW//BHYrSxcrzCUmV0BL9CN2
cCSQzy2696hTb2qt/nLdQ2lk/eygFzOMg6LwtnRmhHLCZPi9VTlD9ygWD4Y5usU8uNdtbR+4iy36
/6ubMtXaXh5owbiOK6gBhOFR7ZPOThWRg/TZjvUXQ3QHV4ZaRSrToZNASxmCxFFBDaGU99ZoOUrz
UxJbZ4rv24pzRfM+JHOFyWAiW+oCyO95HguPVLlu15UV2tGSCTspI3dGpr5c/56cQ85eaYVsJPMS
a+lBGgCXJh0QQRHn1vyHNODyKZlAQmIlkYeZKjzfz+By/hvuiQqXhqEocc8difqH59Eve+ylJrdS
p4EoGKX9gEJap33lDR4VMUHBd/8/fT72UmvEXAqFKswwXJFV5GA1ada4c1oANXDd0CZWd3WW2StN
FtJmiMhCCSEGN71LX8cTuHiGvRxkAQjfrJ9UIlAIlNQmHNT2P5RbLt+TCSOzHDejWojZwXhUFPA4
tr7gVV4528IJsPej4NY8ixyvZGUdSogujlVDkMu1N/Jhcvtz69N8dTEcVUKHRIG2O68mwnNTlmhX
MCu5amitu/VCv3Rr33qojrTcTPnGFx6DK+esfyLltqQ2GiI9Pcz66KF65or94FuT7FgZhNCjvzju
w/uiTGgB8gkkah3ov9TMBj7TJba1Q/PeafZV7EyYkkVDxOPY3H5wXPyGSZdluSB5mde0TEFBJ8AK
jU50SnCp4sFxK9xlPJI9zuVgMYGmS8R2MQQjOYAbA5yBGL+7aa1v11d1/UOCNfv3ewG1QCHrCwQX
pT8k2rd+4U1BcvwQwiO/W5CqJlumpKeQhL95xSh9hOZTGrPIrTkB7PonA6PW78ZyeVaLeQS3gyWC
juVLVp8wtX/9i13PdRR2cLksMAqmWkYWEDKmpZspGkhsBGvMxT001yPXigXpPytnKZh1+xvaKqoY
c2JCVmEZsd4MlBQTckjle5pw1vT5jmEMUDdZpQcZkCl5bgHcp9mDiwYqxCsSnz6cxCOvn/G5Q8TY
onu4siUkilA1LUjVqOJn64DWydfdKKCKAXSSznLH++s79snHGYNM7lPVfTqFYh4G03TMhIfQ4vz9
T07H/H0mGJE560kdphLV+h6606j+qHlid5/SN8YEE3ukkWRjnmcw8VEM7vaaT59J3Bj3KYwzdpiQ
IwtS2IZLIlMWx8YWHfJgHLPJTr6qwbjrnuof0ol2mcwzVyPx01vpd8tsn1JOFd2KhkoPsqF6J1X3
RQ1Ta5dFc5fZckpAWV33lbvMxmsaK/dtMfNUSDi7yM7A9dMSZcpY60AvETskO1JXtjFy8h6eESY+
hfo0E0XvIGcG8ohJeQ/z16iQOEaoM/z2gKGfEoxpsgIVIUNmn5149ZVAKBRSsEiYsFPftO52EU+Z
caNXgy3yI/zm+VrZYyK80NUpqdGrCER/PoBKuUFO/EFzo6M9QnsW1h33ab35IVc2mQ9pFCYiYpMB
a+aJzpuxA7GOX+01sNFR5G7oxSeevNDm0ZDAhACSXVnDmMHvYWsckwYpTmcEZOwdiDM6U3I7SPem
NLijwYkon+6Yjx282GKP4RIlbRGawFpbz9H8xVDfJvOl0+6ux8XPmfDvZlhHMUKSivo4xQcDeZpk
V0Gxn77JlV3l7tLY9ENGjxlPKm57536tjS2zY2KSlGoD9IxOMruYOr+OfvSD+F/fnszSGP9Qc6ns
xLoOA0XI7TiCRrdlx0BjVc99vON8Rvq3Pp+3y4qY21mxcKzbAoeaJoa0N26dq32LvL7xrYDHpsnd
NOaqnhoo0WRR9cuaSxwTVU4qpFzsoh33ubR9ui+ro/u5uq7NIS4FscHVA4CXbFOdVcDpHOM0QoyU
skyOex7bM3eJzIXdL10IDvA+DIYIHUECKHLqRvZi2MSyLT/35iNvVnjjfgUDLZQnVEwFIsVnttBU
OyMMK0iHCelXIRltyTrW4a2qn1IIpUWOKuecGL1xCn4zyOyiFcYEJCQT8BQKcFzV3lRbO+mD657J
M8JsXdqLZAHr7QIaKwzEt/5sqE6X8jJ8nhVmt5auaXK9aFDlDGtbanySnIfp6/+2EibFyqOyiNQ8
F4MqVu1GP0T4pxw4TIcbnv7bnjARfh5GLYRkIaC+g3DIpfGu7VXOjmwlv7/ZYCJ7nJC2iGcFdTg/
eoBgN6SruqPhALMJ6lbQSTu8a+szjBgF75Vrsxyj2pAvhWIuEGJ80f3JVW7603SsjtobHZYwEeOt
gIcw+fzm+7AJlkqogn2cqt9jxmCEuRiHAui3wO0MSNYJ8xmqqwJzpu4j0+YVWLY98GKO9fNED+eS
IF608msJwq9JJH5jNJzr8vN4BLMqxtHFjpA+b2MxGO+Hl9BPjsu+2YOdY2f+0LwsgBIYnjBkR58x
CbBJzX9WdGPsM4eglBtLn9JIDIzytlO+FuNRqt6vnzPuzjFnIAplczKjDIFw3+N59jftOJjwoUgD
EneHY42GVebmhG9eNo45DVrTYtDFQlW6eVEPOA1OHAM03HiQFe7ACJH6PEqVz8I/v39DFplUpOBk
Vgp8wxQDJiqYfoZ9uqM1QOg3HhuP6lN2ANLNz3Ftyw/Xl7sZXyBVayB9lERwM/5+KuaCzIXZFH1g
iZNNwv3Ei5JbF6eC5vovC8w11o16V6uYxwBwGCr2fwu8dhGdGeo/yn4ILz+ur2mrcvCbSeYiE+I8
6SC6tgDqRfNHclr87ilFB54/EkvP1ydvWa2OOeZ9UedFpGtLEM/HMHyoitYelduk4MRo3jYxxzxr
JmI2pQ4tKlBLKsUPkUfwt/E+wycDdZGJyGyarA9OZplFcdhBerJM3Gx4h97liJs5tZxieBxGznK2
nQLsd5oM2V/w7TNhgwxG2URgfkFTnGI/QLv82Bwrz7TbYPCj3fTK8YiNdFhBQ/OXPSaE1FpIQDw1
gw7jvgySI2pxXrjTwcYDPc/Kr/7gSf2bOSaG6OpUg2QNUdkcelsOIzuzbpXM4yxq84q5LOqjRb/K
gut0snIDWHgM44R+4aWPIoC4YMu/ESFYIB9LB50KUCfxMEm8zfs4fiu7bQJNEtGCMJqJedFA9fJH
wWm/twSzDZTq6g8P2WqhbJAylaXoLQzFGQoQ4qpsd/kRDLd2yNNH2nhPr/ftY+WrlVmFEZNsGUMo
a2R2Xo62XLta8nOM3pFKXt+9zcCxWhMToyZS6clSzSDELY9R5SMI223sKYQH9OfZYQKULEYoHaQI
ULn5XjaHtv9Cp7d4yCfeh2Pik9xWKUCbohVAeiednCKPh7u6Uu0Rc6NvtTS1J+gO8eaqeP7PBBFt
GJMlo7HXasByU+0qy/QXHp0I7/sxkYPo8ah0QxYdLHTH9NoO5da2THeJZF7iwYlRH2nCyvnmsFL0
XoKX0znsjzftMcEctuUTt/T/c1OC5hwX92NJfkPTULtBg5iLhLnSOdoNQ2jrlm5fd/KtHUKPgEZ5
EIOKFvPxujJJJUyWR4cidhbla6s4pskpS21Go7UNJtaas9jWkWwJQU5AhUJZYgt/OaezTWVbgPoM
ZM6T7PqiQPr3e8rUikYrLyOeS2EKOoVjmR0knsj1Zsp7WZTENqhKoVzUJQ8BKwFTA1BjrZ9/k/x0
cUSXPo54j5UtJ1+bYwJsumDAaIlDM5Djl159jrvEjePOVkXvuj9sZRmaBO5WWbYsVWavfSGWq6jM
ZCXoswlSsUYaIDtYnpM4K5/nyjzLy6B4siDyEsKt9Gltl/FDoa1iLQzx3sTRIjZJHOtZH+34eXKS
LzoS0cfEFV4XztvsM54AZ2xtlfHMSAuHrte67KDdQhAq0HYFRf8F4Q2FPWkHlHD26WHcS7xkZ9NB
L1+ZzQvGbNCycpLEj0kHqppUfcu/CU+0HkfZvzI3rW0hca9v7eabfrVaNiuoKyMaJ2OyMBKUB8au
OFAaicRpjqoNrL7b3fN17jfddrVQxm0lsU76ROr6QAP00YG04cOUC40tm8V9p/xJkVjRZMUQMVNk
QBiecSIpTA3wBC6Iz9V3IvyVV098JZ/NA6KI4IwElYShs4MP6lRNCWTsxACz1TcgRd0RkOVTBpDI
zxLUGetdHVAsuxbwuK83j8jKMnWq1e0Dda8pD0dYLgDHnr9hyJJzF3xmHKPHYWWByRGyWIg1qwf6
LzwpvQNCroAqy3T7dpdA/wIgEIqQ0FKXBzTnfVMmTcDtPZgEPG6HhEAMIDtOy3OevC4xkBI6cZLo
iXMQtnKh9ToZP2mixEp6M0VJRLLjO0p4oAw2ZMU9/aZ/kSDzce6D9rZyLLfjvTtoRGFfo5olq/BS
WUGUZUy3OoTGY4Kul+qbh+yQ+QvQ0yBo4oCHNn1lZYYJbGFG+laCik1g6qGTjqAS58H0NkPYxYLC
3LFLpUhJXjVIxBsQuA2JrZa30/gnF/nKCNMjVGatU5MwB32KeVulO6P/qvK0fraj4soGE6I0kkHE
rtK1oP45uEpiU6K28jn+Ob6kD1SWt/Ljk/TjugfyPh5Tcakzsy/NSDECsQItf+3VsmzXvHk6nhHq
I6t4sSTQUgjbBIVack+KRzG+04yX6+vYLEyv3FlhYtI8F7lIDFEItAj3Z7WLPCWy57vhQBVyKBfX
vC84rr2dea02jIlS4jxpE2RELVye5Y2y6/1ub3yljMpUMZKLO+F9RSY2WUSSQ2VehKBxMXHzJO2A
SfWF9yQoguzuQzdtzyNh5K6QCRJan6T9nEda0L2Y91QGQ/C6gwlmCq/Y5T6v1r95R1sAg0Io1dB1
jfmeBlFSMZIkLWj75FiU6NZJ4Rep6Z4y+T9T7tELZmWK+ZjdIGZi20Lku2uJtBuyWvNi4BwduRKf
OZ7JWxXzDecliaJlRugQ/Wk3o36VuuEdQVqFeZ/FCe3uvkKfmjcpuO0tFpgmdQPYK/aFWKhSZTXL
YASg7dT6u7I8DinP/7fK3xroxP/PBvswTJMYuwjl1KD4+QGboHRHnb1otgTVVOj3ccXfthali7Kh
oNGJN+mHu64CSVwkSjtH+JS1dk7CH3n0Uy94lGpb9+LaBhMR5U4WIUYsWQGmqA/C7ewhDD9iWv2k
grii8XrQ0xHgpGcKIjI4ec/WZbm2zQRKq57HDIrlVrBkyIrBQ2BnYSRzjGz549oIEymhGF0TYgAo
ZERkh7kmv1Y0P6/C90mRveu+v5XerE0xB5pgCqxDWSc+yE0OpsTbPr0bsxuzfsl4FRHel2POcy6h
oLAAZhXk2bATl+ixtQhnMTznY84xITnoPeLUCgYgZbXM6aa3RuFU+jZt4B2LjF7RIZLHphnAq8da
Y+IWq2dnUp1ieoFaD8cBPvN5IPjpKytMogGqUUEYBgOysKfkXGAQlo63dyAmWI7VnmLzcXadeled
uHfYpu+p6B0ZwHZpKtvMHTAKgJE9WI5xvGagkC302x3Ly4+TIzm5BZJrFDZBucEbZdr0j5Vh5sNi
8tHsC0ERsOT4i/Ayfh2eB3u8S3MwT4T28rUVbR73A2+tzFce0CMRFtKgTdLrp2kG5jGFUHZb263A
Y/TZzH50DfK7+LKWqClMlm0UGub64wXVHshwg8MbxUcq1RaB093G2AoU1f34IPFA8zyz7HaKVqlk
UdLRlCQPqi/9mTpS4kxOmTip3Th84aDNiKKpsgHaaxlj90x0FsqhFtGPtYJpxHgf9AkPcf3UWn4m
OddD1+YTVF9ZYmIx1FbLUo5RGWnc6NztqkDAwyxFR+1cu523eJKn75Nb7gmhXsE+y9ZmaYRYXXFt
A634cEZOmQbFmU7LUM3s2aUdydHmIpV4n5MJ0MssLOWcI6aFX+Mv4UHb938NP3D8nCioEzt+CO05
gGw01sl5T21mlut1MgG7HXpZ7SYIAct+8qB6qJmjfk01Bfvbf0HRsBlXNQPixrIMhn224FQ2ZiPU
ek1hKyU2Unea0v5byZDc0PkH/ZvlJs9/5EEXo0wAyLRsiHVDFIPldoRCeO5O32KQYE5OfP6gJgYi
oT02u+tWt3f0YpQ5IKjL171qTkYA5Jcyt8BmPYP+wJajG4OrTMazxRwRtZHTGHU8I5ggGquSt1Ro
bRBg+knUermhv15f2WZittpD5mQsU9aUlQqPoYyJrU8ZEymGnEvGxvMV5kykZZm2XS2IkP7TZyc7
x6+ow0BnfLonxDZvzZc5mI883qnN+2m1OOY4ZCaR+owmFyR8NuNzWXHCGW9RTPLSZ7qgTEqNJoFR
v3WRsheg/GsrOS8P2yxi6LokQXgHCkefYMapIoTxoFQG+LjxgCtKb3JVj/I+Qmn7p9kdUN31BZf3
ctz8fCurzP2XipCQTVsLdiwvE186HrUb5++zSONpapU8bbE9SzTsSCx6hDtAsBn4L0tgccVzrYhC
XsOEeK98NyHAJ3i6q96W78BjcfkWN3OTlTEmNIWROkcmJB8CMTfs2CjtfHpXkidLiDl+t50irCwx
8UjV4thMZkLZv/JgcmOH9tyUc3JDEpseXzwe/+RZunJBVvcvEdBXblqFYuvR4nOJr76qQbuj+I34
0D5zMQ68nWMDk9yJ0ONQ/68wAyb4MJADSFrvCPDMvNr75kFefU8mOoH/D1rTNUG1E5jL6SVG+1fm
zFpvO7sKwXEJtLhIdH5PQUhYt0MjWl0goOhcRHuj4soo0V3/lOXgDf//TTDhbiyEqsoB9wFwDsJu
H3Wl8EYFm8Hs1jt+8+cfotLFHhP+NGVRknGCvewpvqH3Rw9KL8FT3T5H0rFAQ3Z85g0jbe/UxSYT
kxrgiBJRhM0+k7wkrB1D2pftt+uX4iYgEBUeKrQgo0nK0kK0mPaZh3gK0a6kgEA6BSGjjQCdG/HO
iGzJp+lN4crHsXV0g8t4TT/cp428mGcDYylUktj0QMGIaZAmtzOIahPpqBt7pVf2albywslm4FrZ
Y95xGFMLeyPX8I57C33aOQQdgOBY70MB56HVNAB+UForHZ0n7bl5KlaWmZC5KMiUl0o3gzh+B/eA
ys38N8/EygATKbVsqTp9xMluvvde/6Q7qBO69Wj3L4KvYqxb+HLddTb9c2WPLnj10piFylLmBp5T
jn4ufRHSczbztmszNK5sMKGxnlVzyZMZYReAGMxBAEzn9BCBk938/l+k+duf8AOTaEEaiX2Ptg1m
QBuiC0GW2xNgsVCxdVDXeNH8xWtAmMx7P237xMUe443NBD6WsFPlYAnfBFDNh6F9fY+2n0nGxQLj
daBJJ8bQNvEBA40ArEA99Ki6E5oaIELZ8SLWdphcWWNcsKvSNIp1RH7NHr3qznqhhL2CUx3FW9HC
dS3vZcKded7M61dGGT+sy3gYLZSrIFREFzjsKfvhv8jreZvF+GKmd2OxFAKVlV920Xn0rF16a3jj
ywCdGPP4B6LetMy2Whhzj0pFYYSJivcf2p52Pix2qTxGy0kaOUXD7RzLQA9XEdE40diRbkhrhlWv
m10ggz9Sd9q36AAoxWOjA8Eh2pGb+hNXhGz7a15sMrs2i5UsySKSnrmQetsIp8LOegtapoMKeYWy
vbUUQLglafxqtYLkqgTPDaHsBEeozPtiSt/kOpFdzmnh/ShmiwdFG7VBaejcBuWMkI7hD/UL7bJE
DqZTDmCm4Q02/8MBvXwHZpPnUJ5qkqoWXovtT2UH+QDFpnOj8i57BQ+Uf32FvAUyeROEjmJrmWGt
z/1WT+28v79u4DMj+ofTXtbDZEpZNCyN0eOCtR6rl+JofaH8fosrfIsOYkBHfQqfyr8N9uDQSrH0
dfkJaUKk8dd/x7ZP4wkCmDkor0yd+a56JMV1XItIpX2wx0HXSXjoQP/Ru+DfceL70TZ+cCzSb/cp
lVlZZL6tNAyCUFRLdIBSrfBIk9J4J9+JP7S3yWnpdAymYsyHhWOWZ5X53nKxGFMhYvi+l6oDJMvn
ndnlN4MEOfSumZ/0Mf56fZ0fXblr62TyUi1O0xysHBKCfIwGE0BDzS0dtQhdMbUhYKU+Wr66L3FQ
bem92JW+yGuxbSZxly/NDhDAwwT6tQ1wR/Ze9lDt2r8EL08d/bEINAAd0pNwpz4onC+9bVWD5o6I
d43Man3IY5IqxlDLqJEbthXeJvNLWqD237vXP/DmfWZe7DBBqCvnTjYb3GeqP91Ie+jsfdAS8nCY
25f1yg5zQrJM0aWy1kxUWrqb8EDuMZIchHvrVN9gBHAPeYjnlnPTbDvrZWnMEZnA6DiTyESVKm3t
EGG1HfxSNex6epQn3jte3TyPF2PMyaj0qhTDTFNAAxDZhXS0uofrG8X9gsxJUMAKu9TQKMbbiYgn
ctYdShwiOHnhJYNtHcB25FYnXqnvH0Lbr4WxEh9QQ7OQGyDxHpCijufx1PrFKfyi0R4zGLN7sufR
z259SnRMdBNkCiYAFMynjMRG6YtGRlEYpeBUeUtz7w8+pUF7lrpmyFCwZpzeALpeVIwCNZcQRRfr
SBzBAadYcSh89ZHOpA0Y8OZTL9M/y8aytVnmDKR6TcSeNLT00nsLkPD5rlDxIGy8Dj0vT8alrxY2
d5JxcwvXdpmDIChhLuUGEJDZTypMj7FyytWpggamBrkCoOSlw4MmboLX1zaZTVSLoVKt2qSYf0hP
oyQ97XEffzBGFLseNzVnS7fipQH0qiprKt1Rxp44tVHfpJgpp5kN5cSwHrQz3qPGG+1f0PZeeJbu
MPhy3e72ll7MMocSeGSxHSEeGljmSdZ3RVzaOo+bnGODJWtBBiUq2YQ5QwgTAK/yVyPNrhY/Xl/I
ZnhZfUCWkQUkbapRzfOHHNlLdswOwkN0GpwR73m6YU1tWy7vpG/29tdGmQdj2IwZCPCa9KA8igew
vIPvAChCyRFf82P7HaKYT5ReuO7s8L0vOFu3fSzQfYaQlqVK+sf/r0oKuVnHczxhOlU9yQ3mN3s/
dAu0E5/odHHjxG/SaP/RSKyxMsqEnmmY4iFZgKEdAZ6Xz3GQnT8UrsCnkvkYhDjHTx+akm604w4A
0wf+p/izss3En7bQw0bTMSieBjSFKvzopg4os2HEbXFsVvrW62RiDjinlIKMOI/t7HSKQ6fp8M7b
V40tS8CUWWfpTMdY4gPm+Lpdwi12bB6a1VqZeNAqhilXFYbbynJwSAP2K2jqqOPEgWpshp2VGeb8
T10pZCOu/iBRZr+Jazesm5uuQJXWCDmdAs6KPuHXWqMyYxNz9wv4PK19B91zhdPn5qzmYyZ/dSKK
QinnKgOFbmI+duFuSjtPgGQ3t8+yecNfvho7m11hKDzvwbgXSILqCIt2V5GBk7Zvfi0DuDvgkgwJ
m42zsFpKq5NOEWOYMFFzjUWwyXaOzJuq3L7lTNVUIDRo6iZL4alELcV+wMvFubfREbWbAsP0nRdp
d5F0N6UvrfZgzQepNJ1IcIuId/1sDoQbqx/ALHOehFJJU7rME65ZQGzLIwkwSvUv0pdN5zChQA8Q
PuAsbO1+UpOsJjomIasUiDLBVSkcadmbBscJty+FiyG2Sm+pI4ARFuIyBLleUBmHMt73+lx407du
P99K/ryLn6K77Ie85zFyc5bIdjVlkhWhtpga/NKwK/OhjDRbVhM7TF45t+3mCVitkdk3IWvGNhHi
BQUD05e95jF9pI3G1p08czf9Fd3KDxyLW9VmY2WRqZbWbatrWQ9SFxI7+gE8uq6gBPoNgDN0uBn8
5p0tWy7HKO+D0s+wOoVZ2ZRZjLc1tByTd6lx/5ZUMwAW3Gn3GcT5KD+2/vAntE2KYWmSqkumiNY+
c/tM6Wg0qga+ePWUndszJBbR0RdO9GiknsW/7TZv1pU95rapcq015RQzz3lQn3vIx1CtSqhrQyOT
56P0Rvl0ia9MMTeOXg5qW5mYRssDTMAdKTlhuo8PXGDJ1pJMoI+gb6qgU8dO3IRoElvJIvVBksbV
7bSU2b4qh8y1xnba5QnI7RJlbLy5lwVEvIY4yySiYwc5WY/jRFueu/4lzIqtzCpaQHKxxhsLla6W
YjCdpqEtNAD7BZfsOQa3DufKIDujY85hVIJiND503ykGHg/tzJ72GQSPFfQm4bN84qBNkwB8KYYu
wmlFepBWBwUUAIMpKh16Gb2jyGjEGzzitK0LEewXvyywR0JcSD1MGDwyesvWilOCElaX+dc/3ZZz
ro0w5yAu+2oxh0QParB5tM2NO8ukul96vXnRRUOwx2F33SBvVYxvhMI0mGGCSymS9nlx6vX9nPEu
WY4Nduq0V5IyhYCzEJTpVyl+7eJTrXPuvO3tx95TukPZVJjNySOlhuY8iQ8QWnHk0SdEs69/qM33
HZSlfplgtgYc6skkqLMA3kixsaPSWxIgC+kEpuHokINYqMr1v8DA8pbG7JCGFNkUJoqqF4DP0G9I
w2kCbG/Pr4WxbVTDIrK8LIsY5Jiiwnh3+EzMP/EyiEnLyFmRUarM6SzaQk2hNAIvy1THqLwkg2xW
5nB2iO4AG9nNlRXGCXplFOtlRAcOLPBAYNZ+dpJQmkKd+7uO+h6djp2PuLy+/Ak1pWIh0Otg3KSN
aMY3WkT3WDOAiyhfwhNlXCHIRaiCbh1QVJAUcFa65RNre4xPiL04I76CVTGFvrpTv1P0gHC2HOg/
xGeKs7Jc7nDY1i2yssmeYi2foNEha+hv3pjAYix7iqjXMcEtAWcFXI3HWeO2PQ10MYoqQ62bzfCM
Ih+JhcJ69NS59NYqTplfYVJ98Wj7lldKoc7BOg+w9L/M0Z+zukAEosqNaWELpcZrpIdEGhzNeG30
5z7kXcjbu3cxRf9/Zaod5yzVyBAfBBDWSNZOL3kVr8131Xo19MyvTNTFgEG+CquhrNXWM8aNd/mz
5I83aPjsx333RyMJa4PMCR+qXgpBo4QcI+gXR4WIdeZExKYQ7+IH8FZ74vG6o5ssCmubzHmPZCPv
rHgB9dW96Us3tFGZOcqp+Co9QJPhnr7iyr+W0eYdBd7+MaddlBK16lt8XLW/KeYzoDT/o+szxzs0
ehk8yyBQV0+U1o7CQKS3xlscCZRUocejLaF/7orrs4WRAbwbap6gVVZOqKOPNeDr0uSLobCfQ+sp
TxU7FTDukfF6k9QnPtnVdUtVQbuIKQ5mlHtcjHkMKU14GE/3dWR6mbDc9s23uSJ/UGWC4J6CfogK
jke2uC0N9RB3ZWrCN2tPDX/okm6n4kEY/es7t3UDWcj16eseSuLsGGZYiAkZ5cQMQqED5bIYKq5O
ImlXTpjr66d2sEvBsLykn0LODbvpkxfL7B6isV401QyIb2Xldmv9lPT/0QB97qwiyjS2udANCuqB
VuaJeelUPGDLpjuslsAE/EEqclMZwaku6m4THzOy68JHQ+JUAbdD48oME+hjaZlaQsB/TFEj7X3i
aYYtnTV/dnOvJEjguBRzWwnWyitkJt4XQpouRibiMQ06/M609VfKMdejVCG7ZJcecnA4ATN03RU/
7uNPp8sUdVD24RWK59jvGzaiKR0uVWV9WNWOsTvY+m28b3xuh3NzfStLTDwU5BT6O6NJOXQ+FFEx
jJZBitWrXQX1+BIEyCLwmjwOnQ2rqqgrkoanAxhRROarCnEzVHE9KAH5Kf/8f6Rd13LcSLL9IkQA
Bf8K1402bHpRekFQDt57fP09Rd0dgiVs1wZnHkcRzK5CVvo8R43c8j6H18EklE+LQPIzGF3QXd1z
bnXjnX2QyjjWspoavVJgSdpDnqHnIS5W80DXmVCxzh3ptTnw96C3Gi0fhNKXs3p74zJ3oxSCg0IE
7GjmlL/ysw4SIOnQ+nBxNji0eZyYW68E2IsiRWA06EQnY5sjdZF1uYwMZDuZDzwWzIuQW4BlutE+
94wb3pw7Vx5jXjQA0dVCF9J7/ePygFiIJXbQsI9O4Ra7lDfMuak+qwMy1gaETlKjRAHxw6qzpupr
kWBNLOcoKU8IY2tiioYyJ7Psh833QH0Q4+9yHHMe+obZ/PClmHcwC4NupNMo+8ny0Ig7I72pm3OF
5dPPaL6OGj02lRUDuc5HJVQxS5OK/ULZKsEKdSrvFuysKFiobf3SyS8htwO1EZFD+VDQ0ZHTKSZh
DFigdGMZ5UA6A0anXRj7QK7hQzs7CG+1+uH66TY/1EoWY8LilBhKhTE5X6me5/ku0Fy5+n5dxFZZ
/sN5mKiuaapRbVLUODuPbnuKr8EOOu4Nx/Fr78yO/JzdA8z3yOc73CpdrCWz9bhFnkCbJDcyIP9F
u73pLsS0pb3h1I4Ilu7pRhScTyVUH4QyL3qIzXTODACrtst+ctTjgAFVfcIX5AFNv2WCjKf7IIl5
yo0c9llQgxUqQA8HeT+meoqjftf7dBqWWxrfiJYh7S1gVTWZsFFrqXcknrNO9rOTaCt2UGI+Ax1Z
YKWg2Q+kKtESZhSuE2TFgcvbfNvW03fhzKXOYtfL8jIilNCcXj7G06HhhSs8Ecxt6uo8yDOgiw9j
Hln6fK+RU8CrOv6XT/Z+DsYwioFRou9bywjCJO8N+WgBkFnv0FFwrXS4tBCbRnL10RgjKU1ROyUE
8v5Q7WZeAkSHL4ovo4lOwUui1OmP9ZGXKW6ZMMBAIjzB5J5mKMxdLpWOgXFMvfp5/VPQviXgBepe
gvpAPrHEpawFMfcpzHU9dj0h/ph9ETGNLTxfN15bSrH++8z9pW2VtXUDEGiMcUYENTXyjFdnXxey
NfPw4RT0V6zinCieiJbT6WoZK9SLo+8VcGRjMncC0eKyS/3a7x+nnfJFPCZPvAEo3gkZ99ZEQdOa
mG70NekgR18LPGeNEw1sxY7rS2QcmqlMuZRUoeAH7b3egQAwv7t+gTwBjBeLZKWKiQ4734qXSL4Q
bteVqhFradcnYFxYZU4KKRq0I+mzBbSRp/njrYIaDyYnsZqtPV0/z6aZWMljo1DkaXSXX9VR0aWZ
BUUFBDOEK3o0JOSN2HJuT2Vsa6qgRdGnJvEH8SEPUkupdv/yOIw5KBZpJGqYI8hVrcTHuJY77YOT
VNmiV8ID8wjGOSrN8vCNs9EpSoaagISh76hwg9xWFd5QFE8IYxkK1I3QURWIPxnLPjdqXNuwU9La
u353vI9Df8bKNJhlO4VlE8v+0JjOgOnjKjGc6yK42saYgBYT4yLIQBQ/nC36cRIPo8jiAx3oBleR
Q+6vy+PdHGMOtLkRex1xr9/Iv2fi5cGraHJujSeCMQipjB2cTtN0X9d8FZPbZrzvOx6U8xZ2ytps
q4xVaMyiFuMAERGFPKPuXDpitupIB00qS7VzjyJacjNGjkawU52RqhRBjBkGDKzGo0O/V3zXSHbw
GOyVlyW2xT1cFecFUw24Yv/YGc8hyvo06BHT5u1pMHtLRG922c3x43XN2Kpsr29UYw1F1EhxQRas
GfkTFnJEF4c7THtaUkFCDKxIzJtQe8Ebwn8bUPvrgJpGZElWscss00tfPTNRV+NB09FH1c75q/nS
AgRHxUS1ax4yy4C9B7ADFvboeuX8XbhNzrwfsKWwFEnCBIIXAQ40o0oFEtmkNCOQX84R8CocOfth
DpwwY0txVjLYbChpgbumDlgbjaJ7MfvaFz7n69FXxV7iWgDjSADAOg+pvoCL66k45a81Ng0KJwTm
KtaW5Z18APIWHKbxvTpzp8apYlwTzSjO2GRZ0qUt6NbwEOkeVUFZH3pH86pdf+SlCpsWE2vooCET
UaAC8OBHdWnKZCpIjzGhOXApDCeGI25ijDy/qejn1sQUQjCfjrTL1E0295JnQTDnFnAj0kP+ujim
RwkmpvvgwbDmU3YQHG5tcyviwUCBiMkvAyhq7ERbpqtDTGoDa9qO9EI3mptj67WO9NaKAcwtRze3
5hFxwnd5zAecC8xdVXqL7AsL/pIjWenTcDBRyfwfuPI29RRY/xRJTJKxv8l8PVUm0hST6DC/bRtj
5B91FhTDQqtCr4kSQ4WX5AAsVUsBtMDP669k8xWuhDOPRMinUBr1AaVT81LL98Dyu/73eYdjLrLu
SjkqBk3xSwCtyy5GPGPlIAEYZ7CCrgKW2KJE93UwBIBrmqeJI32zZEtWx6N6tTKkZJbzVNXBb0C7
DOMZrFt+qbvLTvQarFLMX9CWBMz09SNvP0dFwpyFrmMQgrVshVKBokRfiF9O8bHXA/BrFM9TCbov
tXvIjekY6mSnYourysqDYJpOQ3i97S0PSRRQjqLLRgzCTkLo5ixnitoQ30CRuPBJeK/kR0FwOSfl
iWH8xDAvC0laCcy/h+Tn4/RAQcwGO7gQT3QOjd088almNl3T+8nY+YdimoOZzvX6U3EJ5R1ZgL2n
W9fPtS3DQEsUa1Vgo2MeRZCPutxi09rXBKzaeEvg6jWnFcoTwbyLGHOAnV7Rmyt+V+XZRPdC5eF2
8GQwyh/oEkqpQN4Hsi844A/ZjC6oe/2mNoNOorxfFROpqLWR97k+AgPRBcv4rr2XDeyfxS4FCsO+
UukWborRGx47ymYtlWBNGUA5tArOrr41SdIoRadIvrkHRwWwoBdP96Qj5mNVQGrO3v9CdE21+S+v
vpJJX8PKmGSjIYazCdUrYtUvBvLQNg24JXOnbEYn0+Lj1CqukPAastt3vJLLZCgxkdQEEziATfYA
R3FKj/KX+EmenQVVMwobKu6LcxxzQY82H/dKLJO1TLGZjWbW0kT8NAuSrWlncDnAbHscHaK//697
1UwZ9HZAytNNRocW0leVXgBeEmNU1UnywqMEhksdeZLbuNqPCaiPxV10MB2BJ5m+gGuS6Qv68EVT
khjIyJAySdCfxCuT3XwRKRvjPn4wblLuRNCmDq3OyujQQOJRwLgMOhy7DpNbr5IDajVHyi3lkr1S
8g9xH51DbBT9L6sP269mJZ3RpMA0UhWVCNoClz19X2BcvwGLzFurluLGWXNr0zY45wNTY3btmhlN
SnM1b6M0UDGzRg6U78TwgUhD86f8f9kP27R7OhY8AHUJfhe23JsmpZyW3YwJBoBi/4gek58RdoyH
vdLZ+p3wZy0NaHiPnFNuqjF4QbBDIwFpl43j0jovVDVEB5DGGpHdPKR72gMJwLKS+8MrZYiMH4J7
Xgd1M0slK7mMt0p6xMxZVANOdLL0i3bIfmIeFnTS2Oa5iJmdvQp3BED8wqnlDjdsmoiVaMaLdSUp
50xEJY3s+jfS1kKwsRr/hgmFaj6onjsbFABfODdNT/SXPhmaQlEqDENjJzm0qcjjrlUMP6nO82T3
OJiMXCc0L7MBT7eLiasYuynkLOJvB3YruYy5KMeA9DXtxv/JCjIn/aUBlpZgfzy451VWNrV4JYyx
FHLY9doyYYhpngprCZwW60otV3m2nqZpiKoKvHrZME3mSGY0jVWboWMhXWab2MmP6ZgdC0vYSWdx
H7jXP9xWsrEWxhwpi8slHBUBXBuJX8zf8+bh+t/fDPfXAhj7JsyRobbIp7DkH+wkR3zKLsNeczBx
id0g4zsmt3nzqpsTE2uRjG2rqkEGcRVMKl0Qp3tBhk+XdP700LCQyrMyW2qxlseE3DLpMqkSsdv4
x8rkh8Gk+T7C7qYG+Vjijkgdh091PP8Ri7CLSVKlNoLnHmDC4yq1hHZfpLWtZs+c77flj9dSGFOm
9FIUCkD3gX8SDVv1JIyv6nYMnAFHdptzYH+m+LsWyBgw1KByYOYZBNsks10pfkAke+LuIPGORf99
FWbMSh8IQUmRIE7BnWJHdnQxnAybP4fSl10YSG6YcVVL8LmYkGrOCg2s9W8dG8mjSLomhl/Owi86
CCxjAJ/CzHwde+9T3082Ecsh9/2L3ghvAQDeWFEHWr9nXqj/y23pXn/KZgtBlYtaKW+McPug7xKZ
59DAQppZE+h+n7tBY6X39AkGDtZHJaebrcAa/eIbxvB5ru/Nm7M+CLn9f47KJvlpK6S6rqIPS771
bnTbPSSe8hXASa/SXvtav5g7LM1ZlWYHR7qCzwWN2zSlIAMG/jwg/VH7+6hSUqOFiikDV220J4zl
U36T8JsA3D31ILtICJ54Srx50SuB9N9XOhzPuUqqFpNhY+3J+T6b9iVvtWvblq5kMP4hTzViykpm
ADBUf1lOFLdQvPQvozOfyDFweZBI9M/99QlX4hhvAVSVMje7CuKKxZ4a8UufSZYmLs5SSvecl8H7
XoybSACtlcoKYtL+EN7QXbwS1IZPISb5AIJRoz0DpgBOn3vbG4LTQpRE9K8A3//xkxV5k1eigobQ
fDAOhZMfogeZ8m7mJ/VQetk5/8I3PNt3+i6TOWc4mFPWAPkGLROKYFY48nexeiMw6p3qxlSsMrKK
X4E9765f8Pb9wuboIgD5THaDvTCzYZD0AuukcmvpdWYtv64L+C/K+S6BcRWKUSWqHIO06z/jtTVw
NiidELVs85G3H8s7EOMzzMEoShwTExdAnEtiLze/Xz8Q/fp/a//7eRgLIittR+KgQBd8dMz+ZhAu
Sn5fRJFNhMm+LmrbWGL2+j9fhzEecjC35jCrA1IjbTcBoei5OVFmhxLZQp1YgivdtKYV+4tNOySC
bKWcw27WUMzVL2BMS9sPi1hGlFPLIwftIMNLiAOwvoEuX5+IFyITzZ6wpL98vX50rtowj3BWuqxU
MvR+2wNoQiqKH+J2+3zEaUu/9jBWuf+XEpknaFazFBUi8sHlQktyPcA9s2MJFBp6t5nNY1zgKSrj
gQV9LketkQ1/wjjFoJxrnqJue57/Vx6MobChJ2n6RhUTBPUgxZBKv69C2+yc67fGE8JEnqSMJ3Aq
SRhrmT0SAlQ2PwFChPMOrl4VTsKYEOSOshkoFXrlwgXg7OXI21jatr7vV8UYDdRh5TgdM0yYep2T
PS6n8TnflzvDif1osWtfcpNDceaFBptlpX8eF87FmJJkaJdFkN/gESQv3S/HCA3qeqe7rafv3gJc
yS7l/admQNdyGbNCOSinRcKgGhTPaW/kt27kfB5rK/EMx7SLzApvKdrgOb2EF41z2zyVYUzKXJMo
Lwn6y6OCzaLfVXvC6oz179SSsR7o9UZVFKJcaJqovA6D1cavKY8wjHcQxmBUYrc0AEdAOQU0m5i4
kqbJTkNOw+O6IaTTZB+jkTgMOqk2CVYZ7npX9ihKNOZ6zFcVGlLtSG5x8Q+otv9XDweKbsZwmLMy
m5WMEB2YZr/12Epd8CTtJnsACj26U/xZa877Zglv0NqrKjFD11hBlDOm6XnqVc6GPedbvZWoVmG4
KlQ5uuMYtxHMc1T6hJyqT+YW/1iRty+5krEkOplFZHiooowu4DIegbLi6YCNKFoEqpRgileG4tit
t0h2JVEvCXgjI6h5V13UcLaFBAxayWBVKufNXo8DoBOMySBB00WiDOdYZLZ5EUqruo2wtU0xPNPS
QjMxugfithXd8Ui/ebrBWAtT1uKq1EeUGBQRPRQRuDy8eJ+n74yxkGtjahoCEWpvFSfq+dOz+FCa
wGSkrj+wB97MP+9QjOVQ8rYfQwlTh6r5KoFCJeQ4TJ5eMDbDFIIpDEWUZ8pef1KL4JLH/X4ofo5c
Wk3OSdjifVYsZYc1JNQRwnMAjNqM83E475aFJBMxidB2GG32sZ1tz7BE2WIPIy/0452CCTAqDH+m
UZ8iafiRPaqxBRhCJzjpZxBBJvcaEDJNZ+EcbLMovnLCLDlcNrRdGDYYxpt+vPGset2xOtKsqHCr
p8/M0q6F0QtYGQqzlgZhSRP43HifLOdRdAqN46iozl7xGm9Y3SsRIbiaTL3Al5okDSw9QGceHKIE
lpk6BP9H73nMkFcTMekv5pe5b+O6lGD8khBOkLzkkhf0CGHK71iUuB5OcN4TWxEYEm3RlhBFnGoC
y/ovYXiSjds4cK5L4WkhaxXMzBi1CV3VZtipeuCAC929LoEXcbIDitnUp5USo/E02gbFvqWYl8Ji
6a1FCyqlgyI4Sirup/ZOV/rHVv3mZuyTADA6KFCbswfomYF2M50G+Go/invxcfnFn3jZ3MdYC2Vy
E1WPJjWTggE1lc4pwRyaOQBJx1QhHQOl7D1A3KXMiF8Km+eYN3RTRTyviQb29tHoY7xWuKhGbCTg
XxGz2Fpixe3FL1gRPQXJ4qudzsUypQaKeXwf5DEurEh1QYuRxmOri+LJ0TZm8iWDA1tAg4EFW44a
bbyHD+IYTTVjFQYlf9volb2hoGmDH32nyNdvyGfA2LfTB2J4/b8+KOPZogiErAYQ4d+axYWz7MNf
2kkFt564B9Etb9Bhw/usz/mXd6tUvaEg0n7V+nmr2p1+1BfeQO9WhP9BCqOnlK4tJEat+NOP8Eb1
AOXvVBg/x07/CWhjXOKUDTPzQRzj7CRTG7EogFBOlp6V8HleOGaMd2lMMi2rKAsXZojQMGysOT0q
OYI2haeCnBfG9rKrpQ2MrDR1X71gPdNrd0JoJa2t3mMzaTqM6HsVO6O7/cQG44fLo4dfeTlF1doI
jGOab0TVMUYx2kBFXx9HjqHmfSPGfmDnDhaTDggkzYsgx0Cr+Mp5wjwJjMWYjTJd5rhUMQhGO6Ka
Hd4JN+G5dhbb3AXHcc+dtuZJZIxG3CQK2LdMEzDk+sWMUMunnFGK03ryIc0p/xyA9Tin5GkJYy4a
dM2LSoKh6pwJ6JOZY9xGiyOqtoY9C7BXWBTOL3kSxoMmcmRzngHr8tqwVDFkCRcgibclCFaayiYh
Tx23osi1PsqM7ZixhJonBlo/GPD2NAC7N1/IV9P+U7RceNW+rTTwgzjGdkRqWwoFQYhipJZ6mWeL
tiqAW7QTffNbCjgokNekTmF/Zlzgg2DGqGitqMWIjVD2do3deANAh1v1XrrpMCoDWsaEv59D/+AV
j8qukqRRO09yh6kkgFZEYAVd9rEdPbfggaTOzcvQi7muq9v6YogUjVzBBgmjqkHcFlEyAKBxXgqM
5NwX5U3bcdL47Sf4jwzWnwkYuABTRaP4S939JvMUWQr2Y66fQ6Y68PfNvQthVDIWYjEyZjqAY78M
p5fg1+RRKs3+adqHZ+UyOq8HQHLbBNyT05c5QUH//wmG/eVX6C1f4wuvMsO5WhZvum1meYgBSQU3
flADQPTLv7Ll5fqxt6JNaOj7sRkNXaoQCHvgqkeIm90Wp3CPZDWy+p3hZ1Zh6XfJjbCrb1PwKKuV
xTvhf7ED79Lpl1/5pUqKTSEn2JxRH4Y3uDkNq/y3I/ARmp0ScOPbrUUPMNNICqX/wGI4u+LV5nU1
TzWYgIBuDeDpaa+67SkEgiQ/lt5UWlSjcXsmCLHZTbkgBKDYMAD4fMwPYf+YlDyN3YxmVwIYhR3y
MhrSAJBK4/yt7iu7TwergZQmf72uI7yTMNZTVXJglao4SRsSOzessedR8G1q+uoojBLmZkKEtoIE
U8W4EXo+JQqPwsR54jwpjLKVAEULem0COZGA4iaKgX1cWOQzKAvQsfcPT3/GSqeBq1IXUomRrUXC
QmvlJQ78zC3KjZSSgg9Lyfs6TMylqEU1oRAd+Cjs2y2aqQGvj7Ud6WN7ALslANsE/NPHE2ltQ7KC
wEa0b1Of5d2wDzxa86FE06HH695uf6d3ccx3IuBEkZQe6UufftH6r3l41HnQdNsRwepIzEfqCd6m
ukAGYNpfRDdz6l8duG1uJbrGsFcPxBL32S+NCy1Or+ovL7OSy3ytQlQiaR7fcNAkL3eBmSIBXHNw
6X5S+CDJlrm//nip/70mkAmYs0kdxlFKwciY7U3DS3URMy+1lQ+10za7xrxfOk7PgieRCZiLdC6n
HPusfl2FXisFT8nY3IaD6ohp97jI5Fnvdcke+vLx+km535QJReRpiEE/CWciX3o3ONCtAsEudCvE
erxFtzG7c+yYP5uRY1e2X+A/+spSreWalOayEgKkrwRt3rBLk97hHG0zOHlXG52x9VExN4lR4WgR
4I93lMITxSDdku/0gwJwXW7Sw5NH/31lwwhAE4hkIqoznjqn8SlNn3Tf/3gj1dnzyhVb+8+wmO8X
yNgXsypInlcmJeuSvO5nu9Pv25fByp/oMQdbOmjesCud1Ats8Z4kNq9OulVf/PADGIszhUKeaSZI
yqofU2mJmZXuM5QzNGepIF2yURK6fA5h7oNYxgiVyzTkkgDFyU75s5CBpLsFwQHSZsMOJIvylJkO
j16O90p0xgK1qlmZKdECv8fsj2iLO20HeDsvPav349fsd9CDqpt2S3mJwvYlE5CaYKcXc5QslJlZ
g6WCZHDy2pmyaGeOBNwAJNIz1CqwREs8ZnbQ2NdfzmYmTd0WdolR0FQY8xcVIza3tAmoUPN5UDtb
qU+psCunxA0VTpi0tZmhiitZjOFD4iUXo1FIflJiQGFxWuS1g6WjpxofdDfSncGl0xH1l1DkWKDt
KH4lmjF9Ul7kSzRO2IHZVX6OPvt32TNmi9gF+JJiWzER61gqCJtv6kv0TeeTD2z6tfcfwO6kC0WD
pHPA5i1wIZ4rFOjBC1IBOJoeudrFrc3DLNgOSlYSGZOYRZLR5j2+LB2JpRRc5a7bYxgerLCZG3rc
JX/69f5ypCt5jEmcZSGO+hKjx9EpfaZ4G/UZBXHQv1dfwAxip7fKDxNzlsGN+K3mbahuP9qVcMZC
lvCpYSfHNEujGVqcWmO4TwIMvQxogGAL4HsO5GevSHYSp+G36dxWkhnTmEKjSSajRC8PxykC/Uqx
cJR3M9xbSWCsoCiAS1HpIGEYtWOiNLswDuxpGXnDNVsDsuv3qTKWL9aSvB8KUcO4lLGL9+AruKfY
RsEj8s3Sio7FN94UwLaSykTEtgSMz99LYqRQ5KSH0gRP5bOMGnnoVsfuQKPMzi4vvH7p24zLX0q6
ksc8imJK+ziUAJQ6Hygze4RltAl4pcmBB9tE7+qaIOY1AAe2zTCrhLAy7C/KmNmS1nl5OVlpnXxG
A1dnYnRf7is9B6em5E/1XS099AJvqYD+1mtnYVRc1VKZTHqKS7v7E+wMR9R3hgM8P0D9+cZ6U+FX
B2IUnpRquwTjQClRRxdglI42uL1gDZ0VnugyamOP8IbBkRfm8L4Zo//tYpSVqWAEeNBSq2o6tzZ2
mdBY7cDZnOMJYpzuEIuJMucwzU3ybUGlTuzQ4SCPWtJ617077yYZjxurQjnEdOSryr8G42Pe7MOU
I4L7hBnXasqjEk5KhcM46Q3BNg+2PJ35drJLnxIB8gYsNgOWd+Vg6+9CJ6RVbFSCv+hP+URsQjA7
LBAQVYfWYDafsb3ATJcJXWEFI9vHOD/MlXLEEAk2opvY1dG8l8AIB/qrfymGucMqy4tg0SrMNRr7
IX5UsfHccmrE2+Hl+1HYCGQCWI5SR6Xk66EDNhB5708AT9IXC4Tm3lviIlo8ZKr/ohxA5wV9EKbz
2RHAPh4q0svQ9Nr9s/9AR9wNB3sPoCApzv9aHmN2W/QoQxkkjShbxK8xkhTzJjtWqGG+QXjeV871
97XtMsHjjZkAg5gaW93XAj2vlQLKL+wnECkjH/OVW/G2ASt9aCeH5BdvinPzRb8LZEv9RjjPtdgX
ENjtunFHtO9ReX/9UFTZ/jL3KxGMj2zVQo3jBiIS/43lYT960R64Zby7o9/imhzmW8U9CYDciLVk
ZYexkS8DMNKXu+J5AUbGuK9nnjjesRg3ufTqMqUikujOo50LzU4PwIOvHjQ/3AlPFOsYlKWpFR36
PdbjZs6l8jSFbWy3elIEQwxNoVgD47l6kI7D9xSNWZoBBF9myTZ/Xv+OPFVh3Whg6lWSx+FBwL57
cE+U1soj07ouhHerjM/Erq8Gwow3ZaFlEHBZQFnALLy/Lma7MbFSSsZlSsOozKUxhocZOxyyA7rU
XY8xisoeLe62KE8xGaOf14ahFiW6oapF0a6Qm/2q9q2DWRFPTSxer3e7ugMCEGCVqRTug3kHedN2
M3CLsA7rC607ahhTjN0xcfMTeRFR1Cls+RbQj1YaW5ObO4AY/c4F+No8MvhBwM8ON6AZzOOoJn0x
M5LRCvaEzDxzNMFCaIxcsdsVZ+EzmrmSpnz0qrqUgpGzSgE+p+a2APbBYuytIVQ4T/7NGP5lYTQT
/SVFlzWVncUU0TcBhDoKDkZllxqQ+2z1hW7/vpGjPcy1gyDlUXnpH1Mnduo9N9ugt3ZNPnNOeQb1
7twO/RtysPisHhN1R/4fXaQurKJ3BM60Jv2Lf0nUZawaKwpQOll/O4LOtlV7tESL+Enqn+WKE+1t
Rl+rv8/oqoTWIKmAje+3mlMVLxq5MwDCYGY/SSxZnCdPTce1szA6qXdGStQFOT31Q+i6XrL2GO4U
fDQKDJO4BYD397HB5THbtJurMzJfrZ26fBBatCA0/SatbKFP0DK64xxu88GthDDGuRhhm7FjRffg
/jBLBI5x6mnDyC52XFfLOxJjpaW0TPWxwDj3H6SOyou//cElmdwbbW8LXxVOtLmph28craDWkzR2
sjbPRyJPLRH8eHkyyEngxSjbgSXlpAScHZgV2ZabqQ1ZIuq1AL7UcJ9/i7wF+EgTmL0oMce4V3qP
CzWx+clWIhm9UECVkAApO0ANsTsR8J6b9oiFrv+NX3H7gJRHDCiIwMKVmU82JyrY0rIGyN9n9Ue8
r3fYrXX0u8EVwVUaezynt6khK3GMf20b8IFoNTAzF1xm1dhis6u7Xxyl39SKlRDGsVL0zMAgi4bh
tAJtBPAU9LvpqLvKQ0l3sOHaeAnB9rHAxEOxOcFtxyRWvQE+VCNF0tNqnjx+K2A7eJWe7bK2+R8Z
WOX66M2CcMnMfIaM0YYOvhi/M2JRrA7TFSWr+k1eULx/HM7jfvjKuc8tjcQyO+D9gL6HRW9GI5ux
CYxFbCW/8WiTosVmow7+nT84vDwN2fp4a2H0qlctr1kXhyGaS0RFErE0CdAAtXv9PFsGfy2BUflA
ovMgFFRlwI63bvwUVMOKmlth8K/L2UyF14IYZScl8CBTCegDk1c8VqcZQMbJgwbiEXUX36LffI4O
vChv8z2vZTK6P5EmaVUFWqJeAkRzz9kl36VY+s6s6hV1EjcD81bFc6E8BWHUfzEyZHKABnsL6/qb
yMas1pNiKS9vW6g8Mh7611iHLeE/okiqSQn0PmpIkfVFEkRgWxw8mgsMe1pX6HafCqvWchhN7HKh
qnsN4WN/UA6Km39Lz81+OKQ+RUTPfuXfr6vLpuKvjsWoZSYMRqIMQJ+OhHPbYlttmjnfaVPxJSAH
Y3gEoADsZuZYYO4KgH+CP6vWRFJrwKqk5CuYw7x+km0lXAliUntSxaWel4X2NqgyPNKRdBB+lxad
7+zOgsO7Ot7BqH6ubEYedVpVtWBtUYWvevd7LC96pNtc7GyeGCZSlORIN5NGA0BpbaLPkyS1OOxC
YySAe09U83tmDgKnhLs5mQdNNzSKFgaUaeZolTmkibIAm0kuDUspX1V1Hyr3U/QwVrtIeVTFOyV2
5fy+T18+8xFXkpnTBkE9BbPe0hHW5Ce6QJVHfWjnxo/6QX3FeDzHLL+lSX+965VA5l3PZSCMcTCi
k3ggZwNsRro3HsyXxaEbxMqtISEvLT1Xukt9yaZUQzO3WESf9LWfwD75FEhUkwxcNs1wCDY2dOms
VYJ9/WZ5QpiHDjyfKGoTfNIhvJ3jm0S9a7jgpfTj/HWQ1Qtk7jKq0plUUYTg8UH5jR4p5hkGILSi
y0C3lgTuKvHmmVbymIsTMqxTSBhw8qOmvNTSRBuj+nEkvDYoTw5zd9WYLIC6AZukGD6IjZ+NbhPs
P/F5VkdhvLYmSB2Z1JH4kXqfZy4ABuSJI2IrvZVWIhgnTQqxINKIkqQxue3y2uQvWX0ylPty5vHj
bToVIinoZIBEGsMXHy1jM5GqiEWgJQzjg9DFVjdwpsw2P8hKAOP6O4DkYn8XU5Z5ey/UO2Kea271
m/7Iv5T5XYbBRL6ZPhrtIOO6klPvJgNmDNqn6IHy7y12YBWu3lgiaKzmL6A3d64rw+aXWolmPJlQ
zVGYJzO8pHiegvtUuE21m2Es3TS5XJfEuUiDMfRFM4XzogHoKCG/oz6yOsFtK4434clgTHqfyHoS
LNgL6sjPKXbL4csc7K4fg6NwBmN4RqFtDTOUJD9LRTvXxft+yJ6ui+Cdgv77yttjQWyU0wnUiMJ0
G3SnqP+ZFt6/E8GYGVUfSREJsAFB7IvKl1A5dRJHBP0Tfyv1P45dZEQYbdOleQS+nUQ61cO9WX/X
2r2pcnzNZta4ih9ExprN9bJEko49cdo2BUJBdap8FROvQHoOLfVmupu9zABxHxoGPLC+Lc5HJGnv
R2SMT0RaLZ5mETtMkmU+aLNF6QmDr4FsDZgEHR1gyPd273dYGTYdXjixrSXvwhnDNCEGrpcBFAuJ
9FxNgaXnv2eJN8uyre3/CGEj6kjJTaHCwD8or9Xa1dJhsqMEMOXXtXFznGR1kWy5VZAqtc9QEvXL
4hiKO0BqWVlzkMfCEudjL35vly9ceBpu5MloTtljYC/GZjBQhulumLQP/OyoWXSsS3DK75wjbhva
95tkdKUWRlNNOnRwgX7yW/ZSV5b3C3a8J1s+RPd/8E/MytJH7jIKR1HY3qpgDL2hlxRwvXWL8XeM
/pVu8mb3Oa+d7aeaykgGudTBn4AZvHYSbW18qIBFGqXu9YvknIZFvFARveTmAIR+tbiYXWQ1tYca
+nUZmwn4+7tmF6K6pFo6mcIjhXPpLp2fqLod1o+S7M3SXaz/iKqn6wI3u5qrB8B2WFpNSvSmQC6i
7DTd6R7fMOzedKMGnPuJYm/yitm8i2QcWShEaiW02BA2u+akE+XG7ANvbAmnQs8TQ/997cw6VQET
DLBc0rqzquBuKX7OEqdKzlM+xtWk9RDkWoisxjQSrOwZdoYhlrLxMEdoXf9QvNMwNkNbwPVetogG
leU10b82GoZmeONTPBmMpZCioWmbCGi3RXUZ1F0xPRmfgURdey4W6CJtCsWsBmVEFS1D5QIDF9hH
P9ExWvFU3f0PQ9k0ursSDbDjRl2gzvX4ZmzvRhdMDEBgLvbq7g+SO0+1ec+JXfvtl6IPkokWFS7G
DpXPlxTwiOSndAcQ98qiY7vq52qE70bjbe9zpeiJMC1tNcEw0d7Qgo3OxMltAAaDPzv2Ik5Wsl16
XUljIt2s1cRuoFPJkQ8eHiBaJCXWR+l6Op0lbPdZ6hpctG7uvTI2Q6ijXGkqRKbNSxY59asKPxaf
s6N6p87Aq6drZ//yNciM/RgFo6sbBfTP4/QqFQfD2CufAD9bPwa2RTQZBFAM2IX3TcFJJwBoJrIz
JLzx4+2i4eqTMbZDQhrZN+CeRtGwGBAqjufQVe/DEiMJQFk5tkBV+pfBscyYEplkad5UDTYRf8sX
ityV74zYmY7t/5F2ZcuRGtv2i4hghnwFCoqSSqVZ3f1CqLtt5nnm6+9K+RwLpTB5j2w/doR2ZbKn
3MNa5/gsPA2H+DvlA5mrA3KCfUfJSXcUJjsVFSAotDE0ZW5iR0GlVwh1KxBvSX9WIo775ySpKvN8
7uKkTSaCU+aKaMmJVwPQc/80PMVXmWdyq6N4l6SAoowzy7D6Zzqdad4CbrXBQt1zYyWH9mfG2/fi
aQw70QLyicwoTTxnw2fg5ATY8QTvx+N0p17668krvjSDv8pCVMapaHmpmE0Lt5mEr6YZWurMGavg
5dxsa0Mjfdt1FSRQHGfgi7vm7XjbghicUrDycm5OIFUZ19FFEhE7SkLXa9YcPKN0QwLeG5Cj5yqT
eojakGgTPAjWHp0gP+Vg3xEFW+9/l4v7JR0E75uK5R8TaIwfMym1ws5Che0jX+oxTyUf6Bu3WJwq
ByU9RjkAwnrAVi63KbBtXX+LZTP7TsgGNYsXDBm11139UArO/rl4f58xrcwsSFo1iGQZuShiaS/c
4eN/CJbvR6DJySo0i7Mgh62Wgl7Y1X6BOdPW7QVt5d41YUgBIE6iEy8F2U5J30UyplTXRi3LPX1C
lM9jLlizeaHL4NGv/cv7h/LHuxx6u6ujxW3Y5FmIr0PzAMmNj5EtWdiesbWD8JRfj6h8VF77kzeX
sm1a72IZ01KzplW0CVWX2Lwx0aePI2z4tRzN+Aev+y6FMS5hbHNhahMNL3QTw4qlp2o2NiZa9y+y
JTJa9bHm7UDx9JEJ06oYS5nSowLfJ6dG/RHUHueT8e6OCcphnHRiW4N3jY5FTk5rFQ/1j/BAQHBY
33Zecvf/4LXbdFOKiXEC8IGCkIeRianEoTRnfC/Fmtz0ZrxpPSx2qQBwplBQWCV2BN+4LTsu8sam
HawEM05LN6ogV3KQVi71cXJQdpDNwxJ+27/SzU/2txDwknw0gmlppCYAdYifBWcy/lr02/2/v21l
KwGMj1qkQp4HQByiyLi4+Y3kkJ/pCbg+NuWKVd35UT9iwI1bnN82gJVcxnEpeScvXY0CI5HtHrqC
tGOy6NQlOMc6oK9md+ILb9Rn84upoIqnaoJRWsajyGGWqr0CUH0TEPoSeYxkw+r6azMsDpxbpbf2
6U24ksQ4kRmgIss8LBgSwRor3XhJHkIQKL/trnJ2rzb1fyWK8SRKhYXKds5AFdd7bXfR6z9jIbI0
YPO1EfcluKmOK2GMB0k0uRIA5kj84VtyO3rxnYk9nuUu9xUby+WX+oXHOLKtJyuJjHlLQ1kHRQMD
SPz8dcauF7CDruiELDhTneHMH3PbXBTFouHfWsLYtZwbaLZU6Oao3g/Fbe3FCg/GsbTpdJ3k1b56
FPArOF+R/tEdhdEZO89jMwxr+Q0mkyJ9px7dqGi4jXqOBbA88GMjq5EqI0mV5OtOObTG6xSjGP2V
XtX7DX6CCJLKYep11NIVzE+rT0NwyNWnfQujn/3zfZkAyzIN5LrsbEUSSkglJyQhoPJ1lPAmMgsr
IOD2zM5lczeW/r64bb1/F8fkPMUICDIJvMh+ZhxFSbFFLbb3JWxncuq7CMY5pWFaaiE2lFFk+YsZ
cP4jcgcsYyOMYfZmegodXib3D8b1LpNxU0JdyuosvckUbQJob6y60yE35YRtLyc5jcevvdtXx2Tc
1QTqwXLQUbKXLsaFghjkp+oW8KyO+pheh4+CJ19jYfTCy+q418t4rlYssOtuwHONdvr617b7cuxA
dUd+UKq7xiMgjeF9U2q1e1rKOK/aBDxFN4aKX2bBN/BfO33QemKOclK3WC1eUzmIF4nYuFj9d/b1
iX66T6Kxz6Bha0QDsSfjUCoT4z9jkQPlET07XXb7YLFb6bAvZNtXrqQw2YOYzbMRZAT7sC5Aug+g
TAL4VG5h+7ewtR80LGAb5Y8F+My8mtOmRa4kM/lDEBlaDqpmbBOh1QSLjIac8/U2feVKAmPzhlaN
Uz5H+hudZNk+pcZkEfEcj7yC0nYxZCWJMf24L0MxoGhN7YG26xJ3TpzFG4BQLB77K+VWvud8Nno5
e8rB2L06CIIkCNipF46Lq7m110mHwP1L4DLaJSe48XSRsXlJSAY1WvC815OXoHhdGldUnvaPtJkF
ra6QMW+lFoYIK+GA+wwPAFm0wsXt+/MYeTkwVPdFcT8XY9V5rGl6qYH9Q3noD8u1dIWqyKP+huWF
+rvDSw22e/GrszEJSZzUslBPYK7rXBGs3YtD3Blo529UWr0zPmonrK4CgI/fiOfZN4vLZArVUg/E
pHv9M9g66TSaBFV5DD35IpYWKNIP45V8L8Q8x0KNa0dDWbQmQdHJkieliSSs8+PD9DO3kxcFFIGp
O14p3yVOfOd9U4NxJ4vZa+B5xkIfxWejJmjcBEdwotkUe8VwvrTrKb1/U4NxLmRaujiS3tgIJbf6
Xj284Uyg1hUdFVS7kjveSDTHBln6w7lM5iwQC8WP595WYr8wQRbCW6fjCaH/virZDLnWxjMGr/Ek
9mX9dlRQmeTEte2cZXVzjDOJcmPEEMVEK17yqQR7Zebk59DDopzX3Ce04sVpSPEOxbiWfKxqsyOg
ACjagzL/UWVnILJZ+z5lcw9xrQ+MT6nhwOaxAsptOMiLZXaFowXg5+w6CyDQTmK+6MLik+nHGAW3
lYql5FC5KlXBrTLFG+TGFWSUFwPEYFXzSJdYYWc+7/9E3jUwXmhJlHkcjFLxtVly9OBenQobYJb7
QjhRnR0XlDR1mCcTkaJKI5BHOGY7/Uv9MZmUpQ9UrdUxhuaTHuBOwQlb3of4j8VrZqt4xTPW7a9q
XuFtO/t8V1p2QhC4bQSbfri85HpCkRbw6BQCQ7vBUmvYOJQPcTwGlfelwAseAqSBoqZLbKsK1KDD
MANh3o/0+1L4oxdv2vEravEugu1QmUKXdxHqAuD0qq4Vo3EURXNJoXAMZEv7ZBW9TAOnUEBq+tGz
LKnU1G1QEV8InS7XLLCVdyMXWp76DjbqrKUwiZgU6UpfSxkBQJV+R3s4kSNiz+iQvMgPMygPATAZ
WdAO3nL19ulMTVckCbt8Gv33ld/MksVslSVV/XwevEG7SovKU/TDvm1tdqhkTSIEDK4G6MQYKXSm
fNZM3GHjoLGOTgElG17uDa9Ansndedsy5bU0xk8nTRDVko4z0QgOSbS6p/vFf6AiyHeFv5a/6UXX
MhlXPUWLOCw1CA7MH5lf3yhHJbfIffnUgKI9e6bjA5ktuPUR9WDsVn+tKb2Wz3jxZDbxAWHpAMAe
nOY2exQPzYP+vTood9MB3Bhed85Si88GthkU14IZ59wa1WxIU6T68l13Xd0CjwD/D3byOmEZlCJP
80oHnKv+tNKYqkhI405AOECpP/ud3uh2f46cEY9NS7KTq8WO/b82UaNDcJh5oISblvq3LoOW7KPF
GBGpJIL9dj82H7LlOtXA2SWpVpdwwYu23krvVwu2oY+SgsDI+mgBG7jsjTO2Ngu3O4K4AAQXmFuP
uRe7mYmu5TGeDh3/rKhC8PLS0jHGl9K3qrhxF4CxoDoXTzzfwxXIOL2lndWqKXBAcpRPC1BPUBG8
p90T0aHjRLwiPEdXJZFxQ1I4tmI1wkhbAP6ofwoWnSdSv9dOdNP6bWSFLu+IW4/D9ZUyrsgs4rBQ
9VD1s3ywhqx0VMOTyKEyn40vsJZpa1GMB8pjYyaTnMDrKad88BP1TlU8jh+nF/QpSgFLSJZNTdIQ
Tz9q5JBMdVg2OWhcake0F9BU509VZ7VOctO70mm8lo/9MX3Zl7otlAB8BEuI2KpgPEw9JGYZjXBt
Bd5+yS8ZWUv+7V+JYOGnugDwVrqYIkhgE6XOrUTyhOx5X8Z2EAQ303/OoTGOQ8lbIZGCkiAsBZ7x
Ih3j2pLuFW9E2VGsvZ6Tt2yq3koc4z2WHtRoSwt9MER4jP4SRD9yVbZmxbAM0d0/G+cTaYznCLFh
lZEREbc1H0rzOjBfGx7o99t88Gfde78+xllgSE4WRBEyqHci4MQABaQz3yhX0xU5xDZm9GzpVTll
zzJKEuoLkDk8wpu0oefY+w2M/odDVUekNxVff5J+yX/SPAZMPAcpx5weXUjgxbq38ZM9gYz/qEUS
g9QLBgd+6JvCp7C0CkKsV12NkjXg0CAUs3I3uhN8zZ84HVqaM+wJZzyKWS2j0RoBhlirObOIIJ+m
vO8tZUm8tEoP87g8FUpxt69Km21heaW3TCajDGHRAAwLugSKIPm1Di0ZWCpnNGgPszs9K6/jpY6A
hBVeeLfN02LG0QhmOixhmhl+2v0UtMuYIJVJHjnH46gQWx2Xg6gqmhgxqHLCV4oFTjGjFy8FIUmJ
JUveKtrm+291nWzfLctnEozUZUd+f6CU5rWHeW4TDEhgnFBs2RJ8CazuHIdA9XJHddg+nBR26CvW
kKqRk4ZRk1a00+Y0D7wC9qYcvMoUERS4eGgyBjnHeUPGHCzdBtFvk6F6NMfOiTCuZQglp7X4Bgvz
6UwrWYwtxgEmP6siUADfZ1yiWxFcMlhMcsbvw7G2+1ftGD2QQ4fC3QyUl/Bbc4MJHqe/Er5n3Gbq
dua0+i2MaZZLrBR5kamAis0em1sKwFJcUTpFDLsAo4fLU7+Ziq7kMUaZmpIulNQowwxJd3oEYPMZ
Q0PmQ4ARueyu/smxEt53ZUwRk0KZKBHoT4c8I7xqf7STlf9InO5KOS92ZemAMz7GkcWlR980z/eD
smXncSbSNDQI0uVhcsUDfYfHnnn932lKXj9k08WuxDE5QduDR7RNwYouYMpw6RaA14MrSO0SN0B2
YEoA3lPlX/uXu+nmVjKZxIAUbT1GBQiZhOGlRddMV+Bie07jZXMvH8WS/1omW2YOFVXv8h6vNPkO
5NAF3oTXdCOC8qlkV/JlAAhlgldFYwMQBoPMHjUWGIq9f1aeobDFZyGUVZgsLhgEcA+VDzgCsJ+A
ZnmyayDmCQ43ReDdLuOR8jA2xUbEexhsZUNmG5fumr5swpN0L2TOoqFZQ3cXeEX2zZrH6roZ5zSB
ftkEhovuR8ZTIz4NqfUvL5LxOEoslnMVo4RjnnXPQOMuPM8XFQCRtFWo+Twk3e232upAjMeZa6HV
khD3qJ6z6/EgHvJTBMT0MLZGdznQbULewiTvyzE+py2rDvCl4JEg0dMyX9fjlZF6+7fIcWtskVlM
pmaWQlAiL5HhtqlhTdCJHE4t5nQONjt3K/Nja81JowFbp8T1iXfgyrL7H1HiDi/SvfiQ+sYpO6GC
vjjCbYwqsMMbPuDoIltybo1FGXUZwcLMQkuZ7pPO3b9GngDqxFdFS2MYSSRM9CUVv2jhiNcNJ/Pl
uQ12Ib0Qp85cWlQmxhP4EIA0n9sUcdIE5iVd7uDRa/D0gnEabV2Y6SzBuKLgXCedFcy3pXKIwt/7
97a5ErzWCsZLzCEJAOmGi/urwhOfQjC+yg6GmY8cSVufSBEVDXOWREVXmnEXUlku0iBC0uAGnllb
wA0AK93ioa1pzzR97194ardlv2uRjMcQgHWcZwniWjJeZcGjkJ7KinMs3qkYFzFKqpoMNO0qQdOR
qr9QUt2/N44ANv2IwdPcVR1yTLF/klMv1HgawBPAJByzbphtNeIFm/gIx+fxPnEws+8MGcAw9COl
0VQ4Ird0WxF1gkkgQLeSt/feylirsIxJakBimZ4mFYhAysUQj2asfenq3uUwn78BlnwR1PCtQfl7
MNxO4eT/VGPZ9F+h6GGqpgDw1mT+fpnhH7QIXPOSeVawbCm/Bokrgz+25ni3zULRWhKjZZUwp40Y
5gG+EUrqyFhEn1Y3ZCs6/D+GTrcy3pU0woxrkVaQpjBraFGUjgDVQAk3ndDrwHKKat4VedzXcM41
EkYBh1zNs0XNAn/Chhyq2zaAaC1JvCqL773O+WT0onY+GWEyXXFO9VnudN3P0wfNfMyH6yW+ZN19
HjyqoVcE9/tH29T0dw1hO4VEiAHuDiosPxePTfcilQd1vhISTvq+GZvWH4ya+MqgpEXX8exVBr80
RFtqHuVWOWjaKSc2ls7dLumOYf2znx8qcs7NxYq7w/4xN0dzgOBrqkQjmiGy+BUipmMaE7HkrZuH
ypAKuNEAKgPEQO2c3VBiBVO0+yO3fk91g/2ea8GM7tSyri4CAUFK59JUPveAbQEgEEoAyn04UN3Y
k8XojiAAl2OsIxN1Gjr4VDiUHIBSfIAawOO1LLc0R9XBb0NUXTU/MTkUrY59BLHGwQDzKM5WPn0b
CkcG0Mn+p9vy/ms5jGdJ+2jQArUjWKC6qVFWM5LnfQGbGcZKAltJD/ow03qgVmDYlfaQsNCBeXJs
0Z24L/XND/Q2ga1KGLf8FFeKXFxC+iAR0XhUKCVZ5EY/J1Rf+ha7Z8pXUkJ1JY/x/2lAasCpII7R
k72torvRQ2r/El0QMz7wRn82rXwtjvlUegU8/npAnVD1ot80CBgg2Dat5Nhg0OhrOftKHLuQKESB
YDRVh5xd+qHVP7EfZnE0YyvOrCUwxmuE8BoZQUYYnPM/KQRngMpK606n7Ca05SMPyWfbS71/LxZv
JCzlAsswmKigqPGibgHO9G3GPDh2h/RRySxasM9slTcezPtyLOxIUsa5qHZvbVRslNqtnRWWYGcg
sVTs+gIKOU6pZTNfWN8sExBMDNpIQ4O3Hi0GVrfSEY7xllRv66uN15fOF74k5eJCt9EAHigLQpWS
Vu91MUYX8CLaMoaYsstwVNF9T383Nmo5nK7LltNai2OeEh3ijakKIEGN0sKKittlftw/0NbDYS2A
sWxx7vUkjmTdH8tngm2OenmIuZfGOwVrz5NYTHI9oEuDXbf6XnqMgU85/9buaA1+AZQGF8tqUy9W
52LjdNOEkWJqKKKKp/y+9bqrEBCYlKu28pC2ckLLZqNhLY2x72JWRi2JE5oVmB5a+QcV9eHv4Y/0
qfnP5E1enXgYrpxbfbuCVS4khGMOcAhQJ47C9TIDP5IHsMcTQL3aSkCd6SBVikzd19J7jTxowv2+
7m16i/W10R+wEqAFddQZI66NTrNQY0pc83tnZYDMKl3MfPGSKN6BmFJDopbFoFc6pnGlxxBzbC2w
kPaPxDGnN8e8OtEINhQKAgamPjUZ7SYuhKsY4L4HjELo3r8TxbiGRRWBDaOjb18vxxSkFZHpBNXL
voyt3Gz9gRjvsIR50bczvIMmW+DWisfHqLodxS+hYazlMA5izrFsuOixiUo1Zu0dAStRFOwmtmcC
UtfS/X/gB9E/yea4K5Fs0C+loVCiBTlG4w5gVWytH9LRRDOJgNWaDnCBENl6ELBWwB165+gICziW
VtGSCSBngzcMvNbun0ovt0NvsomnHEB4cmmveEOIPJE0n1ypZWQqsDMkkv4Qa49LNttV1J4BoMLz
g/Tv7F0q4zHUSi51M0B0HLExQQvlbeeEvuiizHaOzlXCsTae32W5m8Q8NeSso9H4wbxTXMDR2GZl
kSfMxYKOEGPpD9GTeL9vE5vV+bXmMF5kDowxak14rc6VvlHgvQTjqg7FSqJkbYNuZ1yeZ973o3a6
+n5qn6aaLNAMtboNkyuxukThkXOsbVvXZaz0g48B6NkfZRhEyBGmEaQbwcWQtnChS78R9jt/A1vo
buztdrB0l1Jc8N6bPMlM9Ky6VC4lGS9ATXxYJuHbkuvHRs/tUqp46eJ2BHg/JGMIS6wuAwbFaG91
woZ44Sgvgt1Zs2tgS7yyQ0fmaAvvbIxFiMbcCVMDD5oov7PuIa39Io+tEoxHnM/HOxkTSxMzM4KY
utAB9QGAT16FJ+CV0hdoeovJJwtAqTwkLer9P1v7+2UyhhA0IGFsWrQ5DWG26rm06uCkVg4xbwh2
ImJejXtzOgaI7n9rKGMFZT0NihHC2jETinQhR83uDR/VCa5VMETAeV6mM/95+A9e5l0uE2mbSsMa
MgnBYX89OOCI8yRM/0FreiewuvvlkKCkD2a6/Q9K/+je5TKhtyd5Pw4aNLWQnAQo10J4k7YXVNis
JOSUCrkHZMKvvEimME24WOyTYjdYuyo94b55Y4moTrTCpDk673z/kPz9fats7bVIRoEIeBWjpoCC
2WuPFokO+BAKUN158wtvwGmzOrPSHrb4OpamLhaaYOJFUAOthL7aCqu5yV3D3/9yHLNgK6/aAih5
kqKo3IOiHsCzlXHq5Rt5cZrueiR3+8K2I8P7LTL+RTeFohYiqIk5/kw7J82vu56Ds73ZT13fHONa
SDSGUyChrlU5dEe+cMyn/tD5mYO89ilprA59cPVquomAELh/Oo73ZHcn9BDMJVKB528z/5GEFfDD
bjVTPnQ89Oo3POAdayOMa9HRFyoxhA43jRWN/zDRYeROdyuP12qXefrBuJNAjwR9zntanFlcwQIM
kRXWNrk0jxSAy3TuVQyoxT4BtiQACDAdF/u9Q3+JeWNwygscJ8Oi+JRStOTN0CLypgE2YJYrTK48
tUt+JaFyHkQdpzPPE8f4GTKNZQKuIkz8aD+X7lsXFYdp6q2pxmBDGDn7urNvGdi8+ZjPhIlYjoZW
a/7YZVao3jTl75HXK98PumgHfJRhyqAyUU10A5TuUACCvql4k8z/UMj4r4FjqeyjiElsRkU04wBB
r35Oj6UH5JdT6Wt26iYejziAd2eMN0nnsC1IB3sLDacpz6Z+zLkzrvQH/7OpGSLjTbKy7HODjHgi
/8Lj4G3bS/X1B0L52vgEe/QX70mjJ15lzoFadnktGLr/A0zeidsI13F8iseHsBPtoP0hNPcDCMgW
8RgavG3qfedlsKVCzVAoMiGiqig+GuEV2lRhcJkyjovkqSDjTdJUmDEtiDDaF1dJ/KgXnGi2WUt+
9/6GyCQii9wHKIW2qt/D0wPubj6M9+25Vq1f0s1kh62DQZcGc5c6B4STp4uMs0iGYJyDGW5ySl1F
vFnEV7X4tu8iOInPJ36nIR9aAwVQZJSapZ/oayByyUG/ppMa9QWrY/bMLc5zzvUWilYaKTaz3mkB
EvUs+Dkmt+VYW+nwx/7BOKrHlgbRxZdIgv99dXoi+nmZfrU1cGa4YJUbcdOUDQK0H0lRdPzHKEfT
BCJcbJWcsmss1Lul11nNgWCgsUIPdP9MnxX9oyhGH7SsyJdCLkq8NnJLDCIUjnmqTt31R2fxQQQ7
gZKKMlCsTUzBLb16HseA2OlEUqdLR4xszpFpzWUFWiBtEH2xUiS7UsvJCqfM8PaPumFzH38IE1ci
MekxgNULx8ZV70wvOGFizps6y7DNC16Q952N+U2flyJ/1syPUplQk4sN6frFMI9t/2ROjoatsDL/
n/PVjzKYCJNozTQr1Vj4Q3AO5sdRvp67l/3b4x2DCTBJHqbw+VPhB+KlTW7r4dsicDTls319PAX9
CSsbHhuBFCTUohNGETrHkJbRtJZEu216EXBwrZjd7x9p47H0USCbnxptYJI4oxCP8gmAo4f41NRI
BSJMHKQXU/V4SwwbecdHiUxciXGmPqyVDLTolGw+P6cg6gBGoIRd/fHY8gAmeDfKOBJQO1VpK+Kj
RSmKd31zlQ79KTIAjjjP9v5l0l++Z+WMI4ljrQE1dWEeF3LRR9GeG4xUkAcjyawmnziawvOQbFmN
REuQDYmOsRAkux32tvQn0jppb1htY1pa8SfRWtuI7ZFXu9/Yn/rwBdkxWFPSpmEEX7qfPtOSeom6
9gO5F15lgExfQSBaspQCCszpYmLXyxcGOz/KZ9yJWcsR6P9IeKoAS9L8GnQv63/XC6+QwDF3liEd
oPV6UScRlsDGlyS7Fjq3q3gsDRyVYUdi41A10jFcCr9LYl8WO6fra1uQhxORAGPB25PiSWO8S9kh
BV+wC3rsZxsrYVgguKjk2RieSoCD79sCL9KYjGPpSwFAp1ofn6RL/PytuVbRsw8Pf2AtInqREWsG
r/pD5Xkz3gHpv6/cp9i2bW/UCALtSfcq7PC0wFUKnMTtrihDmSxbwVXqEJ9XQeSkEJ/GGMchr7Hn
lp0AUnpRzdaKOpVXYf784Pio9Yx3MSpjVAFaGPj5s/wnbhMnC2ur/YYd6BZbF5nXjJxvSP/ijj9j
C2lTF5ZEa4AWJedJYU2R9BJJsSMq8lM1V42lTVltK1qItTCT855/a1XtiWbylF7Km7YFJtcx/DPy
hYvhgjz3TJshd7rTO5VVu41F912op4kv5k0jcM7OCRtsrW2UTG2RSjE/BaoLpBdbwGOkik5CyENC
ofFn76RM3pKpyjJPAN/xS7m0ptzwEuFQC49L7AlKCeo5nsfheDXCJDESONrHMstiP2uFC0ZcXCno
fS3kATrwjsW4GqURhiU1ZViE6A2V0yn3ACwU28pW48rGiBkn9PLEMd5Gm1qz07HeAiDU0ZbTl3Ea
7CZyekkDLqNuayYvpeWlMYR1NbIAKjNljk/1oX6OQZAl2NWheaagMrHDa2Rx/AtbTmuTIc9iEWQ+
U/2ozecp5CUTW87FFCWQGiqgrNYN5v6iXlkqLdDMIx0CJW7ipk8KIjoQHw/RKRct3vz6xgMZNayV
QOb6ZtOIpbRJyDE2q+a+7EdiKUaEJa48lL61hoj2YF4AwlMImkObdJWddSm8QV+ZV5WYP6hz1fuF
MOsewH15S6mb33b945icMVvSqZsyfFtMQTod1on17yoorpZDdeKvo29927Uwxq+baaNKPYpXvmYi
H06lk2oaHGe2meWvZLC5olGMgV6SKj61h+xRJcDDG45ai4gINJnaoYwW3ff9+L/lZtYSGQc+FbMZ
AJcBr4nqDuzTTXFbRpwaM+fi2I2oLpvEOp/KxB+Mnz3oibPj/hH+QQ00EHTLpkq3LT5mE106yJow
A1E5lJvKLmPIKPNjU4dH7LNavZk+kEqwdLW7GpsITeXgNk8DTgtt+x7//g1s5SBoFNA1tchoYvLQ
zIhBWCopFE5useU9QWr934Oy6IxGNxhJbSzxKYlAiacWltLdhGVlLfNd252WxeNcLDVuNuat5ckf
L1ZoMZ7VpjMe0uf8hgLVa6hCxF51KI7wOMD++wva6X+fa6M+5/2YTKidGlKPY4+3bo1eU1pbMq86
tpn0riUwwTUNtDCtdEjQU6vMrCy36Qg1QJgfjSdgRv2Z3tL4IHCHATZGRz4ejQm3whRGoVCp9FFN
CVewQwO6N902HzWP8vGCYwucotrj/nd8m4LZ+45M1JAAVlz001CcQAV5R9tb2HOpLNHPnumQ1ZhY
yp3mBRYd7pfP4Z+6Nx/JY+jySgo8G2FiSVKosRwFQ+o34f1cAq44uNF4rWyeDCYkhEkqVg3mZY9L
CprbyBrNU6v9S1tn/M0QGYBeFpAKGoIrhNdmfyjap/1PttFy/aAobCSIWjzJKkDiHWVPbCzJbW/E
J7G2xhKPs1+UCTY5lt8F1aq/YzTusC9802HLBIsFAPiSdBYpKqzapCoSMG2F+VACCBOkVGaUfMlr
r6QwSpnrSTSPiZRi5kABu254qEu3OxmY4qi8sXSGrwS6lThG+WrgZ3SjnCM1k6/H8nWRvi8hbxyN
fvhPdraSwSjfJGW5oetGcpI9BcXw4QgkJa/7yn4plEOhex+ioYmiyDjIIMrjIdPkwI+fTW/ys0vg
yL/JjwDjWVhi9IjztTRwJZFxmLIRlktvqCCQPuqe5BhX6V151v0YjRKsTr7I4BHnzepuWvJKJP33
VY0gLhWxr0mNwgT4JI3mPBvEMdrC2dd1qmWfPtlKCqOFY9eIxpQHWFvTxEM66jb6cyMekLLIMSqe
IEb/+jLIdNmsQl8fKthvOv9s0ra9jdp29OTUDDkPre1UcnUwRhfDIMzVQJ8ETGLKJ/mA2VanOLYO
Bd3PnfHIhdqhucDeRTJOcW6EIBQatKknjESCeNDNbeE5wXaLaI1H+X7/q20/S95Px073z4ESNEQr
MnAfZ34FnH/rL/qOPnRUySqvUaR2EMR6zkfc9IwrsUy2XA1BE3VdT45KeYnre6IUnBcAR+nfUt2V
0hukCxYxqiK/lofjnDxPqA1HHW/RejsNAfgtAGSxcaewbKb6AuDKsq6FYz7bBWCRkkt0IXZziF7p
F6OL0LzK2/bB3iUyqaTSd0kx9HCNaTg/5UlyLwEIO5++FLpU2dRNQrBSyEIvgfB7KscyiE9lEVth
Dh/Psyv6iRk9V7ACraoqwerdJ1zKNm6bMS/G9CSe3jIpO3JDbwaSMLaTOdW1LRuGLDDziQQjuSr7
qIinvMvqUhSO86k/aG4GPJ7quGBQ3DjJR3hDzkNtw0UpqozWB+WQMXR2aUzpVXOOKl3AvMJd1ip2
od9F0mR/AUjAVHRDJBQeQZIMFpXLxBbx1PXthD1/dFwwcS/++N/dwwcJjLYVeiQ1UWhGJwlUAYGn
gEZoSWzpRnmDYJAxFp7Zff6/2+4HoUxUzstgnNJsDo5yAT9hCdMoz06gjDJweGVNG3g7mRvOCPJU
hWILaLRE8zFABkpHpKxdQBfTXsevFRapsKibe8Tug5MEaHLMoofu7O1f7YYdfxDKJAJ6XOmdGJLk
tIwvdfBnpX3ruGnUBtohVZD3k9EfsfKCZi6I87J0qBJe4pvID28aHwVeB1TwDUbSw4N03/+iILci
jEC+CW74cLC8YzJpgSr2i1RLRnoyy9t4vJNAS2xwXhG8z8ckBMEQhZ0QT+lpQJFCMhK7kdz9b7Xp
P9b3yOQAArZM6kKCN8TkzuS+jVq52iF5Tv0ZGLMFH3CKd21MEtAEWVBpJExQv4puKcKsfsoP03FA
D6B4RRMQIA5gBOSckiOU9ZJpSXopUfr0JAMsKfPnQ2QrLwOw0vpv0Q3lgc08Ho7DlqeE79IoHIYK
LizmYpUozYdqMhp/wJ5fU3wjomK1+nOs33HOxhPEXGg2xaJckyTHy726jn6HrdXeIwyAoEo7J4Yj
3C3nQQV0L48oY/NO3w/ItpS02ZgnpVXT06x9m+dTExFrVnm9B87hPg1k5yArq2i8URPVjquniHij
gCfM8Hv/FqklsSF79bXYHtFCNVIptIwuP/lETA7FFF7LYHOYxO6emNGXxKmAe9eAW4CpqI/eqxqX
UhwMEa/AuPuuj+qlJeBOGVPL6BWn4KPnU2X7fLx3eYwjMcU4X0Z0ilAFp1nCeI6t5Sr1RJ+cS/+V
Is3lQCIPDvHL/rVuOjDyLpcxgq6usijWG9NPisvSXbXp0/7f33ZfKwGM8vchhnhGfC8oPzDQninX
OEWYHF7pdFnocCdtOQdiHUlX15MaZGOObdTBSYFrmauWonqUEkp25KOWOMm50TgJ5bal/X2LbE1X
6+slB7Dv7BdV901SGk+b8osZc/NWnhwmJWpzte4EPWyxtIZQsFjZd8r+1uBJqJg0nwQOVmDzoDN5
QpkUZTH6NFeF/yPtOpbjRrLtFyECLmG2AAqFAotWNKI2iBbVDSS8d1//TlJvWmASUzmtXkzMQh28
lYnr8ppzaHEqoz8SCzDnBvHjpRHkrXvlXBATWchddUthmFsfLW4Y6sLsSZKExrfRW0BjPQfr4//v
j/oFHqJhBQsQlVX31AUT35YB6gqC0VHO7vqx0vrOapOTqTxXWP/RRetVTL95w94K4AxM6cFPtuTw
jyPQaunsSvWj3JaHdQ6X2S9NV1EFFr33LtS2EjmLkwGDMTejtZyM3EwdamqOmcXX7fpkUjysO112
x7ZBTmQFhW56aV378jLLTjdLNQhVlD8uOwB2gRfOzz/yy5pQKhlaGvYFoCPTanzJs/ws12RFN6y9
ixswpF+WuKtJmwvgZ3PpYNK0zY2BMaKnp+iIiVaXPikP5XdpdoBej9qkRtxBuJ+7V+/d3jz/8E80
M4rp3KYhYOPeEpDxaqS+IgP4qLvCBZfMVdunx84wD0bdBbHWuF1t+1GauVGTHfVlPPfF8qxK2bWh
i9LIvfiyvRPOiGc9LpJEKrJQUyW3WkbXGp9kK/H66sbUX2UrPlz+CAK7elfSTfafRwYexHoTh1Lx
mqFBU9QCAXvVow+XzdzWRoIUz2aVkaoDnOeIwbjOnYAqcz+ClRLYyVhDIIOXfBMheezsn1kfpHJ5
wZCWcirTFPdo2xq8ReentvpVzpSnWBuvk3HwCaY+HM2QjpVoomw3luJFJaNooSsmSHY/HrmoDaK0
sgZ69ec0xkBnCTgY6Y/ujbGG5KvTX//GtDbKJBroYGVDw8YmF29IVXTRVILgWrZyz1YOiRILjHUv
uGwlcEeimtLU8qzG4aq3idODdTmyl9IZMcb5Gwq5OQpT2I26DFNFsHZZpaFeAdWjPsvRIpCw6+k2
EjiFVHIlXoxBbU5aoaEfp4HM01Mlw2mNmzQVrFW83/wnt7oRxumhRtSljG2wU1nX2Q3x16BwI58c
kRm41BfO3+xa80YaFyVrOkTLOmZJqN/TG/XQ3lp36l3zNruA+PCATPcqepvt+/CNRC5sSk1a5qpu
lKF6L6OvC+smnnQTnRnOvAo2qem2fdKBPiuox+we1NRlxbRRd7R4Ri6lsKKmJDUUPjYcIwXi0iSo
B+4q/EYCV32W8s7IZn0sTouEjVwddF8SVN69rOz7nmIjhTNcEyylnVLA3UeGK0fU6aZr0qrOEAMs
G4D52YqJCr/TD7l0MNNDVRi+4AeILpKza6tPqtRejTS0v+SP8FQAnwMUwOTojn3MAaZWPgnh1PaK
uubmzJyFR+bQ9mUOJP2lupniQJG+J6vhK4Af6COUuTDmQOtzpBaOKVpw3U+5NqI5048LbSzqxIww
CmsdqwdW3rJd83ryGRFQehD31UTXy5l/X6vRaiamFDQFioVLflXIxT+fU9G218nZfJdEi2yX6XzS
5BQcYK1K7/sqw6YYQPSnQK8VA0BMPbozrSGlyeGy/ojOx5l/3oPytkjlOMyrk149xr1o3nw3Ld98
MS5JVqZFTvW8RCc583szJHLYqaFhPauk8GKSupn6dPlEO7gHyBx+SeRxBSdFqk0QSpRhcpZDPZQP
VYjH6bX6amIfQwXQSXSlXk2BCDSGacKnQAG5wDHGiJjCo9gvy0S7XFvSE6DQPFIZfjJHwHPzqlUX
OB2RJM7+cl1tZjx2wCqdS39WSfaXYfTXVjndplH6cvky99Xj16E4ezMMjepqPESnUfszqh4bRRDK
/4tB/xLA2RdplDYeFYqAhzSr/wJEKy8718BSWF22wz1OjhCdkf3mTx/Kki3LtohmE5UT2VmSpnUm
ChetB7zzZ4ZJZ9wpNx3waBioSXJv30mPl69xP0xg3E7Fvr1pot32MSma16ZLI/Su3pFzGRtsgs11
3esPw7lCxVX9ndj3tzibX+aWU2UEOCoa83bmJ1XjkOhOB0jN5UPt3iNQSNF0023V5sd3B3uqq5Yu
6ylvriPrgOaGLcy+2NY5/63wfEEejhYYOCy48DqSCY/MqES1OguiAQAUuWdmBxXPqiU7W+ONilir
twKHvPvi2UrlYiqgXG0rB0lCWH9FU++HDuo3RiggXdNzgWZ576pXoqC6l9NuRXI2Xeitrku5PZyi
tsYq4SlZ32Rd8pbhxdJ/QznA4onijwos7U+NS5DaxYOlm/EpX40DWqZuL8XukAuK8XvagbTYQGsK
nEJ43HzU+AW4T6lWGPSkzDdd/LVR/lzz02UF3LuzrQjOkC1MXk2zQegpNZ/yeXImwNQq1U3UvopR
/pmi8Yq4lcUFaduebLAWG/E7SL3iYXgaj5tzf0iC/rr5LsTpFN0eF5abqjSzUssAg38bXbPpKOt1
RXITgVhAcdnMQfqk294kasruvga2x+T8VNPa5pQVSMvjxdFujSdM7fkInkdy07wp4XJLjutBPKK1
txijbcTy83vEHjpDqWgctl71rPiJm4U1lmOGo3RAG9MdD/UNwRMI4zGBcod+2W8YvC4D4NKCa1ZA
3su9FSawFeq52XYY/ylRqjmRqzkwamcsnPVYnc2wP5YZkktRyrATXT+I5bxbXKTg3Rj75JTFiTsS
BuElSBV2TERnQys2sRRNRd/8oxXGxqoRpRmlYLLb3CFrclw7GijDeJoNqJIVPV82yR29/SCPM0l8
RKUkHR7/k32XoL8SneXxeFnEnnf+IIMzRU2meV1RDQPsubPqhwlrYyX8c+Yqudfoh/KZJQ7GjSim
CuVyNqlSM1Ea2RiBulifGTNxems+mJ0j3y5fGY/XFFQvYy0IsnsLsR9Oy1mkZqd5ZM7ycJKP1hGz
R758Kk7/29SRQFl4vrl4HQupbzBkrE8KaqmaTQ1Pl6XCxbANhvAkKn2XRxHX5a5QdAQM0zRky+b7
f1bTVQmxegwuTo2blv6QXhVL6+jynTkK4sVeFqZjXAbLQJqOBFDjvmAOiFbSJyYNx68xajlY0wYs
WfI8HtbDe9NPYHx7xqBh2EQmOmocn+h/izQnOZn0KFism9j2ZOm+Fu047JWn9K0MzoXkk76YFEsa
QQeoKcC7Hd9R7AbvZycfb3CB8TED5uLgB3lcajRaSbNkGQBi1GP1THwlUO9GFzQCZxn/L/szhuG1
2mlFs8Kiq+TSI62dV3uKx+bUA2WqehiaeyFH/F5TAUM0igV6QPaG46fh4t5sEykvMKf7XJ+Xw4op
GgY1Wl91r9p9ATzk3gU8WXotnUWjZHuvoA+iuVvFKKiZ5dVqBqx3mxe+dqYHQGVgUs6UgBaWYlxO
WGpkf/PTl9wcl7tStSsVbZXa4Z3ehVz1mYsZSrCAd6fmtfBtb04PAt3ZM/XtBbOPvKkM122s2FWN
tLqND/q3+IXe0ICG+qvt6rd24/etg9XXwxLkrvF0WfSu+mzOyoUlMzemyGLogNUapPOfiXJtC9GZ
94L59nRcWMq0lk5rC+SC/ISRXlCjgFl5fvhPvja8FN8JPV4+1q4xbo7F+TNDj0dsHKpZSIHZtc4e
BWQsUilHVmeR3Yu+HReGqGr1mV7ShEH/THA1AH37Un83HtXHJnfXcMGgdOYBMEfRnES0tbxX0dma
Bz9qEBPwx3axmYTLcTn2HuYgWQZeufV3ejQ86bmrQE8au/W1EMB+96Paqm4DAcjAXBKXGBYVNlcS
tKvDfKqmQ2tXJzUu1t+IE3jbGsAFwlPX5gsSE8jGJ9VQpdNc5uu32dDbEsvEI/1SdeoiWn/f+5Cs
9y8j5KL4wcdAPLRHk9ooDRTEs5vHLHlrldJLJcDzRMFl9dyxOnC+4CnJxlY1sDpx9j7oWpYNWnay
cGWKHnl56+ZY4bosZc95AhzM1jD7omNM1uRC4AK2bG2yBuScAGquMIyyegySkxwk8OSe8xu2qLUK
2hd7cfeDUM5jR3I8q6ZGwWpO3SgFO4obmVffqKMbbt//IQHU3gCHxCja3ty90s1ZuSuNjTaVIwsW
X9bXqnKKkitbxAe4oyAfTsZ+wsZLZzJBMLLzKJCicAA55GgO2DZ/SzEhlb1d/nQ71vVBFOeWu1jr
jWnBlzPRuMa+Vh0LATuYX+Ki3AcR7LSb09R5YzVW3qbgNNbeZAscFMVhmA6gxUbpw1nO43HxqlPk
TI8Zhl6ql8sH3HtPfxDPeWhFpfncdQWQj94Yt2LnKmDsA3Br59lHHS29/kjB0PIb78oPUjlnXY5K
PU/5koWgpxw62cmsx8vnEqgh/16XNEJnJe2L0CKJcizyBhD0aTHeqcZvdPG2R+FReRS50BZFmvIw
q64a0h27OqhMw/t3x+E8iKQt7TANHeJLcZUQYLnUlTtOAm8o8lP8UMG85kZXRVDF4i8AG8mFJx/o
YQzeu1cD1LD/H9giBRbGI/GkZCIt+gV5GMvXpHzTNQHY7U4G8uHzcM6ippNdtuxMPf1WFJEzW2E9
PKeKLvhCAqfE4+5EZicBCBBL63nf+KDNfcjp7ORS6afx7Oi1CHhDpN+c1xgNpDojhtXChb4s9G1U
7mNdcHN7Sc2Hq+Ncw1xR1KOsBv2iW+lLdpO+ZlfkKvWlB4o2VXOSPRMTDQ8MtvSysot8ksV5hyZv
k6xX8M2A7AxaeQxig16mB83x/EyOimv5eSimLRUFTH5GugB2SSelc44czjiyh6P0PkfBoG4kIa2s
UBqXt3V5WamD1qfAMWGb4/Rg3/QhiJ2OLfhsRMnArpHpwJzFqJVlKBqnLeuCWbTZAlAq8GCSeXFy
SzCyKRLAqcrQlDMZl7JA1K8dq6hRixFVQEUiOKWQtMRqNSOHxt9jF0xbfBqQc45uXH2Y1cckYC9C
RZRECYTyQyC2sUxJW0CoBm7hBxYeQaCQMn5AwJIAU3ScHbV3spfLBiCSyulGQiRF0Ze8CGMTYBCA
Y7G+XxbAvvennOOXPuhcOImVRJ4Sa4zBmo75l5M02xVq5tqq+41RN1f1OOS5I5USEVj2rtfSsaWI
tgsG8nmOFhxsUdfVkoPEGmZsbNHMbVoFyBqTcNh89w6ZviPJVQydLxVqKzGHUQY0GOAGVwUsTjpI
e4FLnDiUOuNPkna0Up8uX+y+WW/Ecp+uoPLapapaYmNmBapj6pffyYHxirdYG1dFo187zUc8kn4d
kvuOiWVl6yhhPwf0E8Bv9/EWU22HVdawTfh4+Wi7eepGZ7j3RDzaeSerxRSM/nhm44ad35zyUDRn
+K4Dl3STfdhNPqwPlVrbZcfy4eymBXfA43xqsJWpe+Y31QfnnBc/Fuf5QADlqwKp2L98zL0iOsEK
3n98pc4lDGYRVXMC1GxUula/vGtPgNe4ZuQCK8bqmzs9iH0RY/aurm5Ecq8MUlvS0BCAQ9D1WzeF
ChUkdqK/z7v/UW7zeWmysMln476LiHSLZ00rMO593d8cgwsCeV/rQ1oBRLX3pgMAbt3EM1473z5W
/gCoW+9ffiguIOi9mksNasvYGUdhGcBVpxXFLMtpHXDaeCuYl6ZAe/x3QvnRnT4zSzQg1Qw7JStw
LtQDVrimY4UiT/QlvlO97Gvmi2bKBJ+PcD5FjpdJGixYhAS0rlo5WGjpCI4lMG7CORI70/N1WtY6
YKh/1U1/113H99JD5hI8AjFM/aUGsV/yAJwwITrJfkz4294I51emeSlmoiLYGQUNWu12iqXDJOoy
iq6Q/fvGqbDaXFQ0Cg2T5KnrHJL/dfkCRffHOY3SMiTsuEItMHWFcQ+wuywvPXgXDfs1QQ+8woQL
wOMFroq5hQueknBuoxlob5llhAF042mWIyeZb5sxbCbB2UQfiPMeXVmV0dghB0qWzM3BNYp59wNV
RduD+1n/L/dBOPdRZBJKjwa+UZm76ZnBGDQI2Gnlda/VV1alZhAQM/YzhfU5pt2XLpLzJDGViqka
sZXZpcAvzQAqSB4KDIR4i0/c9vgv7ZlPTTK56eM1hrK03Su2oLx60H7L4f+dZ73HuI266/hg1pAU
UkDL9ttc549y2niXNZ599c939ksEp3xzLqVTkuIQJnlQ0JoxJjTVLE+WbXfpHy/LYl/+kixOA9ek
0cAmBuhqs0Rlva4qDc0gol2bxmJ7hBrRya6zOlDX5uWy4H0L+3VITiXbWMuiZYJvyobqkKaY4Vld
K8q8tX66LGjfxn4J4jSwW+J0NPK2CMlQPsTjtw7bqMBqt1//kRgUumWFGGysCuk3UCg4Nz9SRRnT
3shCjMW5tLnJxqAyCoFmMF+6+VqfhHAOvZWSrJFKVHSkkr5kqgKWlh+XjyGSwP59o96xNREpGYHZ
Gtm5p4DTXFG9yxK4D//zDBgatG1ispvitJvMNpqtqFCGxFgceTzFnR/1j9r4cFkM99l/isGMpwxR
8Jr8RpwcR6pdYpAqpMstnQ+R/Uci7IvtyrCBLUV0LLjL70W/zWUVNF2A4QkZQOx+Z5qPDxr4Fkp3
flBCVtyQX6jsiEgVOffwfjJDxtWZmqGxFYqPn6iR7DGywbWAWerKIZNfTF9WYJ1JPpUEn0okicuO
aiOzZ7qMA7oB8KuuORHbHct4uhkl03RV21IKBy1dw7n86fh3wqcTcrbUm2Y2k1nLwiJxzcYzjqZP
D5ILzi47c/B8lsEUz2LHv71ZzryWZJ57JWm1YLWNwp/tJnMiM7N8q6Nfq5ouCGLzfBQclv1R3qa3
n5OzuHSw8hUIGmMQfatWl0HXRNitk21HukflBRhlQvwpkUSm1hu1VadxRFooo6wOxOvb+sSotAD1
WzjZWQY6jzjL5h+enz4oZ/PoZGaKlNRaoB/ZznF1tB4x2ndlPY5uevNzeKoFJlDqLi4WR06Xb5g5
+EsXzLR8c1wak0EaRhVL/2F7GkBmN/jTuT+KxPAjJJ8OyUU0oDa1aUl646jfp5pbn2jQYfMAGP7z
VX9leO3Bcoq75od8Zd/9QzDl/xdtA6YK400WPNHHIy52oy/DhC9aZ5VDV82lIhzQPa9toMH6Hwmc
Sc5ggtCHvjRPU/ElS0AXcpXkQUSFE2/s73z+WL/kcCaYYkIxtVR0YzowVjLFbL8zUHTlIAcDiM8E
nobLfj7dG2d7am0ohTw2eZh06jFpQkJ+aHrqxsZDR2/TVbSGyc+g/ZSnshE0rHpiqIBTkRzQu2ZG
0RFEs/rcnrD4hqVp65FtlnZ3ciCiz9v13xtxXOpDWplMrVyYJxodbKNydf1FkW6W6us0PV+2MXZR
nz6bBoAXTOmbpmxyNtaQcQV9a6UH+SB5PZHdPhf4yd1PtZHAXZ0t1XWlS4kZxNISWub8Qy06p8a8
fDWojmkux4IMD5cPJRLJXV9vxZopVRT4ZYu7qFcRUBUr6jWWv2KiQfktG/51QL6tWtVaN/VlnYd5
jLgzkPatkUXFiF2FwJ6xhbSIaCCj+ugniN5F9TRGeahEUTC26mm1+scqvScLOQxKL0gf9tIjg83u
2JhsUdX3otbG8YK7LpoqijEJswtNHatR98BHvvyJdt3SRgTnLkitAStyrNDirKmTY1hh7jTAK7zE
8tNlQXwF7qfpbiRxrqIjCu2wCI+r+7K4DO0g8ejR/MY6t2IAdX4B/pM0LkRPALtS9CbXA12uH2mz
fk906aHTFW+a54Nll2dNN8+KlgP3oBoFTlH02bhgna25Vg0WloK16WW0ay+SPAuNBMF9cvX1Tyfk
PIa+KlmlGbJ5itUwnxM/XTrAOwdlGTYZsDPSGyUPVlEvTXQ0Tv/lbLAlq8dGUQfoCJKN5DwmNHKU
YhWxZ+8mHRt14XxHqsWWWSyDeVr1hzZ9raVb1XwxU+yp0MHJJDwR6evlG92VSGRiyyjlWDaPsZKp
g5pFeTwF6McD3z/DCrfuy4EINnLXhWzEcFdotpVSLGOJWj2xnCk52Yf4NEU5ePlEXcldDXnvF9g6
tmv4YbVKy+bCSjQjMCO/7BjrxdW4PJP5Qap+yLavaA9rcn/5DvkxjZ9ayUbRsQqCvXT+cVrVRE8s
o8YGis1IDv34IKPvc1Lui8qpTixTbYLMFNjCbvCEo8RcOtykxs9p2Dm4yNWpNIOo/NEDiLtoBfh5
+3nHRgLnTsyhHU1Sl8b7iDGbPIkP8bWJfSLdb4/DVSX6dLt2BtIsRQdkpa6+o6xvPH9bWukc96p5
qjrgsoL1rb6b1YOc+Yv5kCY+zZGK3NDlrxHtH7znxvq2nX/LjW1+A3fmZQG1dJcj+szqj3l6ttS/
ZhHci+iYnKdcGpsWBkA0QtIHdfYlyY5E+50Yauk2g/gnbIH0Y8RGH7foLQI/ktlfMkV2GuXL2Anz
0l0NBLqtxbBGZdTKPkqRgNhBRhNGTZ/X3K/vtCDxJs2hZ+mbtqI4nIFOQ5h872vlRir3aikbo22k
Si/DgTiArTwkfqN7qHXS889R8OZ7nv7Wdf46KHed6hjRNp2Q8AOILasOqqw61iB6VewmJZtzcUlJ
CWhf7JMZ1mlpzZtGBVZYRY+r9Fakg8DQdp3xRhL7rhs7q6c4z8ZSggKWo5tbjk1qr1YflR6tOul4
2Tfu6ojNIMMMEIcovE2bpZLVhSYBhBNzGnaeOPPTZQH8UNRP57uRwFlsphRUl2ZYLGO5Z9sBbFc6
PlggQWCTBeUz28JIDnrhKCK06n1d3MjmTFmJ26HLamQG6231vFaYMc+98Up6ri13OQPnPOhEPpmp
2qcn00YilwAVSgTOqArOIz0PBwBpAHV8PZKj9s62JOro7irKRhgXtTvMTph1h6tNuxCreUMKZ+wa
wz01BPvF+3nyRhKX+JBqGAtagyQPtWMfOPEHK0UAbQ/SUQ/SJ2GkEWilxnkuAn4JdbUBwSK3zpQ7
6iELU8+80a6nwU0eGEGCdidCc9zPEn6dkV8MsHWsyi0myvCtgmaaimZaHwyzP7eu+oV101ieEP/D
SQbeOjTOdVEV87V1gqm2VX02ZoyCRYIEku8SfpLA+S116rV5NVCZtyL7eu6fixIT9eBnpTYoDu2F
HrGLAZ66Btaow0zMx3ieDacbUOnuRo+0mrNY2eGyUxB9X87DkdnSpN6kIF0rYqexewdMNJclCExD
47yOnre1QVMU8Ze5WQApWb+1UTo4VjuC5q1tAbSaz6l/WeZehLBYNCeGgf/xE61yqnZ1PPaowEpn
zP64vYq6b+xbyeNlOcyseR9jqVgqAeS1gU1S7vZaPV46bHPCgyqKlxJ6yGqM6WpwAFnntBn6L03i
XhYp+mCcI207qkrUsPBObgOpeql10WDW3t0BwfI/cYgfuBy0pYmtGH5Tvs+elcFlPibxjUdLxSqS
5che4yNd+WILxjBFjo1/jmDnuGqNAhFCP+aPtY8d8bPhgAkI0NqSEGB17zGH9o6OrSNA9H+Czl9p
XUR5ZSI4oIyMUf7Dz8dcF1z+WLudFmDdMSAIFGnQLvuYQMzTVKPiiqBOAAv3NtpOcpcFoCt5NDOn
J069YOKtP0YPoqVHZlS8Ym7lcoqZ62AIr+zFPEUDuaXpn1XVnrF96V0+3p4ubqVwpt1aZLRbPFGO
XeMSefQMZRRI2NWKrQhO3VV5bfQih7p3AM833OoI3B/9sTipGKigiisMPeyDfLo47FVhsRhbYyb/
HsACmY34OiTIkRrTY+CEJMIeMyY+Ryd2gY8opCbeTY0AbYS5Upk1Ofm5rEzL68bOGj2YwvpUem3p
sH370SX3jLHHfjUeLn+13TiEDW1DJ6atMUClj0qZLkANzCR4RykoT7NX3y3o+qEr1iHCOutfwwkE
qX50s4r2jHfj+lYw/yAhSVMZVcaSwPxcn1Dj86NH6Tk+WTCD9phei4bHd+1vK5EL6gUgVBZFH00s
+OtAvQDAoOSYCLaHtXYHkE6zzLOfnGzwL9/xnhPdyuXsHk1+u9QKqO1s3VLTqdEQS1RHpY1zWc6u
fWwFcYbej4UyWjUc2ey3JzbaOoYrtjXld1jqWmSNe7F8K40z+KRKDGuUCisYQuN+rpz6cbrJWBOp
d6RnJWxOaeuOR1YUE1Xvd61kK5pzBFpVVItVzNhv9iJGNOVLrulq9ytKLDKWmkWIynsOdCuOez2o
dYKwkegYEtYAetuPjr7cpIYglgu/Hvds6Bsz79TE0ILyrACHZg56Z/JVn4GKT44owd1NVjZmz70c
+kjpyhVKGSzFXzo9mflZK8PZfhnXwembb5cVcy80bO6PH6KQUtCSNnkOdOb2rZqPcXx3+e/v64Oi
wksD3QLND87C0qkgPcjV0Q0+rlj+Q9/qWxtQeJLIGa/jRDizu6sQG3mcoWW20YzjOtLQav06eTXi
p0L7p3OE7y8EjDj9fSjOvoYCJXs1wmiTFKTn2VfZTuOLdfcg1UeMD7Coh9ZmdKWILpO5QT7qbeVy
xjWDvoi2zZyEVXEobmofEJDSEe8OElb+FChfChEH03/5fARwfaauyAZfCJ7XCvh6OsFrsnIWxD1W
naLHKJjeMHONoQzR4OLu9ACqlX8L5Axa7qnUdBb0ZXIVX8MiswYkJHrALAiCu3Wi2ImJHOsquRfl
gPuK80swZ+Nq1fUKOPSyULFXtygcTSHumAk8s0gIZ9so86lZlmOe1o7rwGwMHzxupzQlgrC2a9W/
LpEf+iLYN+9HAHWGRnmnJ8+a8CuJBHAZgh3pdr9muRZYT8ljFBb39Cl/KYPlbfKSQA601Mm+CxwJ
y3Y+6/7f3+fdR29qfCoopLMqXq1TVK3fZagjnZEcYOmgc5Rydibdvoka67ACnkTrREX0/ZRoc6Oc
G4v02k4ra2Kc4MwIqmOKHeYf4/uGVuvar+vk2KJHCfubl07MubIumuN4SGHtmYlYOhz777CBB/kr
2z8o76kvsoD9MKcAJwu9avRg+GfyFINqpFeNHHlf8cwq0cUxeanA5/nOC6WcLn/RXR1ifR606Sx4
F87gltRebLMbtWCp36Lyj6URLZfuGttGAG9s+lwz9nMjaL/WGPVeXyzPOitHxvCThpE7/Q+M3wKR
7wNgGyUFZUs6VDmcCDGeGtA8tGfwRF6+tt3ysPXrWO84chsZRrso5bRaNLRBrFmPbhUCgAFj7CXC
avwIFCe/zJz0W+yJBuZ2E5ONYC5Jz7IVj38jQctTlj00X72qPgI1xCHoWZlAQ1k6Qd61m51vBHJG
N5dtOWcavGVFsRc5F8DHbn1qn7JR4C95gLGfAX0jiTO1atErPeoxG6cf+5N2VbioCoMxl41XCmEN
d4P4RhbToc33qxajaIYS38+4nw5sZdA+6A4FfTSWYIQFlH3HtZHGpQy0VZVsUSotUO9nD4gcBwO8
UFdW4gz+fACmshvfRqbgOkXfjYvhayz1Vk0w0z6gWGl214V5kJLW0RJByXI/WdgcjnMhWBuRxkhe
s1CSvd7DGvc1XAnIZuOwvmrQqntrF3zFn8TcopeOwH2pnHdZuy7VZA1zSiN9KpKnWPSIE/x9vqKf
wsrrxYbyZ8b8YA7LWyfs2yrsN36KML/ujy/gz3XaLVGMkkaROzNoLUrP/F5c6wcGtol1cRQ3Fk/5
Qz0bmSuevxUdkHMnK6hRzRLQOAFt3iaQ4dizSD12A+jmeJz/MLuZKEsa52FvAxLK+Rm4I7/6Kudu
dy5BZyeCMd/PlzciOUeiGMYKwDsMpbd+QiGxxuhE5sYVoOhlQJ3UQgK9/Yjzq4TOeROlMFF2Uw14
LlhYBcafaXUM0XjZfzG0XwV0Tko0retgZ1iHmL/2J+MQ3ccBcj/MZ6c3MopguhPdsjl/6omsbPd4
IAOxMUCBWf9PGtouVrRECT6hhP70uAxhkS/Au1+7h8thdddnbQRx2ihJ6lAbc4ptlaj/Xi75s67N
XzRdv8qILkrsdiPARhanl2SV1aEfW/bGkQHG07nrFYCwQRbUAKXpHxJq/QxtGhAZNIJJHpOfqlm0
tQYeZFeGKci/7escNXT9ePnu9hPHjQxOPRpaMEpadKeUqsSCfx5Jh1LTKx+g6T8mff4L+9aAJTVG
jDM3NlmcOrfKu6HPFA+zKYPg1+z6lc2P4SLeGlVqrOmFFpDxqjJbx8gE01EsfH3ymgBNB3QYKrOY
7fkYwPN0aM28gddMk9od18ntiS9nt40muX381+Wr3VfLX7K4CJeYVQOmPtS3FpJ7xXpclckfoqMu
iwYRd28NbD+obWOZhvBPxjnF55BrgGoReEwnscpXe3m9fJa9grYF+mgUtDF5a2FI+uPF2TJgtwsz
B/bTtXXPBhtAhSm/lkEDqkhfcVsHGdDtEjt16Qok70SCD5I569aXeR2WWcG7+0vxR39SAh07tA7r
kuXhdBIDS+64LQvQcoBzNjFLBHzjjyfNTFMtQHSIJrX0bYldrfxRC+n5ds+0kcGFmk4fZtWmONMC
gofphh4Kdz0OHpZ0r2Rsp4tGJz5rooLxZQVQyQYAok2edVBLgKNcDukQNGt1NJezhqbYqt4aq2g4
+/2R9NG+PkriPhYajBKhMSTVHn1ORie7mc/gVjyyZfH5vl+cxSu85hw5y4nxjouqbJ+fORjeBzYD
ay3BHFTu20m9bFXAb07CKEuclh66Lnbk+q5Vaxi67KzTQaCcn5UFU/IghtU0tKgZ9OpHZbGbtqtz
ijRlclPVAW9wyCbsv/YHEJtiF35hsB5CrP2dJ89HqZxnIfIyLQVLjtLz6gPg/Cjfsamb/PA/4B59
di4fZXG5ciu3qdRLEcFcHQt4BnAz5+Bt8FCnaRlkpit6qu7kYR8k8r0zbbS1SG0TwBF5s8dAdYrr
DFSgyI9Qy7DvRLyLOxEQ8gxVY/oCSg1+o2CxhghbQHj4s/7ndMTj/BD5GQb4GP9fJyrL7t6niXEG
4M4Aaum9RLB5Qo5StlRlkYDMumsc/BfuIL9dVsrPLwOcZyOB046qKVAMazAg2OVAnwDaAPIwNyds
RKM5FJHXl4mzms//TiinJqlhJtY8GASj2wyYOjtO/nu/UZAg7CvHr8PxVRrb0GtSRUjSs2f26gHE
8VPmakfyF3spAnZUULbftW8byPPgINGB0Mkqm5uvpSj9SPK8yENqfi0LuK/82qTe5avb1YiNDC60
goRy1YYF/UVbWb0WjquoRdFbJIJzy/U8FJYN+PAQ6yUS8BoxFp74dZAvjmVjceu9liDsun/OtaCH
m3PxztgeiBrZ0HS1NzwKzkpyPRd/zn3uVqJqk+h87N83nwmLR2ljzaz62X3tulsqSsT31W5zFqYn
GwGtvJRdTO05wDy2s8rEm+1rarrtmvq6djN31C2twjUjmLQUOar6bCaZc1lNds168xNYkN/8hBjD
4Fn6f6R9V4/kOtLsLxIgkZThq0xVqdr3TI97EXqcvPf69V+oz90dFVu3uLP7cLALDNBZpJLJZGZk
BC+CU58ng8PNnh/1QZntflK8gavHHuJeoKK/rdW/HwTRMP+EdxyEULhJRcCGMWRTo2NO6VSNmhv1
/EYhM6bqVa+Grt7o5kpmB7EkUd8plWoEI+8YxQPX73uue0wPzVE7lujpPCT+ShiUAqOoeKjd56Nt
fBjeCmDzd0zcygDWO86Ey1zVLV1DN4uL9GfGUpvzwGbud4QcO4wedmMjgZjuhBWKaIK5/jcpYZEx
eYa4XDEpyDEbZertoUk+VmEcOxPmN687zc5aKNTEwAeBUU38J9wFbZM25kyhQhrMXkVemfHXPWiN
rQpKkFCieOGLFMlGHc/BpNfRWa0xtAZu5Nh8vr6CveuZgRQO7qfBFSxdONspxM6TmSPik+MIhYDs
YFC7OuHRgQJvdqSy8d2dHWP48FSjwAmZUDO9PGZpial9EDKgCVyDFrnObGv4fX1FOx9/fUUZ5I3s
GWWlSws52PvbUktBc2e+tKbDJ3AGyshad2IvhNzgxAbXNBXymJc2QJo7xJPZICBqP6HEY5cjCPk7
E2K+idebEm/eN4bBHwuMnyYRpZJ0MOkpqCOsUNDPq2ximn1m6MJWYXdqusq5vntvxVnhibFq1P3b
mrB9uIX7TI9A9g1s3+3iosP8rT0ONwB4fFU9CKkcqpvB42cdJbWvq8ppBfaB2qM/AuidLi9yrs69
z2kgdUSoQPcNgruXW81CJcVFByR1jqoQVWdXab8nzL2+6j0j2FmMxDGN44m//vsm+JuZGtKk0lCx
LixHqXM3o4NtTIHkjtlzftCZcIxxgZXjHeO5BUKgTmsxhK+Xla2HwHz0H68vZO8mRX/SIOCagcqh
LqpUNBngcnTBnA6PbJwu9pviSHen4ncagZWtc4o72et3p4+ytkT/mBSONB/aPDcCDeg/h5yj3omf
q0MS2Yqz9hhS5kAdyZGJy61eKHrp1qbgFWMMipuxpOwUGT+0yjMWOOLkRNOX/2I7ERlB24qtBJOl
sLY4T8d4KUcKZOMbePMbdL26s3LHDtUT8Hcn6cjTzmHH6CTUB7E6FbiS9d83njjyiS2ULexk5Ymf
GJ0LaPshbRo3NI2bpU9PkgXueD6gMXBKcHVy3MbCDWY0Y5IqS2seBxDqzXflcf6KwByiYjI4kxc6
5aG6Y9VRYnXnIOCQUbS3UVDD/xMS5nxYeAJlOMxkZK7e2yvd2Gqy/FErB0ipgMoBUmaypveOz1wY
Fb5lZ2hZN6cxfcPPrKS/1uNyWp++FDR7OchF4ofAk/WqdhpJGHLcLFXw1ILNnd5nwDGD0fKLdfeJ
HqAMdXi2qJ2/YObraILaG+Imd0hoNcm7ZHeXMaoKGWXET2h8XfpSSjDHvEIlzitdwBhioalkumx3
SzcWhGcp9BuqsVq/YzfVTqscUBpiOd4H/nV/2cnNUVv790JEzragYVBbp8YEcpjGh7FTh2EhcpKi
PPYO39aO8FRkNRvqpEkpRERAxIhPlYKAffkcuezn+KO6747gtPyaf5DaXT1PiGYX6xOOQ1Mb4cjX
Mtd8/kc1KXeKN85T5QziR08asWX2hJMQKFlqBQuazuqx8vsnIFG96cl8Gm+JXThoDktlodaNu7ZA
4RDorI4qlLdRSABsLUbBMnB/jIdViE3GsSPxeUO4yWnK1YaCzvVcpv1D1MU3Y9c5171x78K7+FxC
ijTkqlWwZkBFCxzR7hq8Esi1aveADuhPyb1xgMiV5ATIliVcC7SeSJYEmMLII6jYPE2j5D24hoJr
H0gIFWsBL8O0IQa7UIGMX8YOgujM1tCFqHuAyD5e38G9S2d7zoSwUbehmk4hwoauA5bGIOhEl0NT
yoSBJNFJnFkuANbHU7PR/TE76XntoCbfK6ZjysTqd7g4EOP/xCexAVCgIsgGgviUEPMYg/LMDAy3
iolN5p+RUdoZavOBp0mJwST7KErbBFpQT1poToBxrWhQ80Z5Jo/hMfZXbujCse4xBCFxfokjijLW
XI3UgA15cIpJARWMqP02KiU9XPcPmZH13zdJENX1OFFNNQKA5LYZYjupZKNaeztH0XCjeCqahIrN
88isCemm9TwBfJM5E0Q9Zw9Uwg53NHgIO5jHAlJj3X/RbkMysDEshPrUbMOs63HQmi+dG5zb42RD
mfKpg8YgiJOlMm7vdxJVEEO3DJS60ZwSX0+qYvYQik3i84AMBOUgaCxJ5ZDfB3fYwOuJAi2/0nAI
RdyYZn2xqOi20YflsM6GmV72+g+ySFbdf3+iL00JF3QAxau2CevAz8hjNT0X5bHV5RXj985xaUX4
Rp01T/o8k+QcjTeB8jymt+1fUiIDesDWTrKOyg40LRE6Lj08HYxECawqOetaaIcRXCCPJEn23qff
mhCC7NTFSVQk0Frly2TnvU+J5M7Y+xgbA2JfPFbmJkLWEvjWUH4fosorjaG1aVW4IAZ/vh4Rdu5c
bJgOzkENHob6hHABTiZYEDvFCM/97CCFeK6fokPUodHiQN3tHyDb+DmWRbs9T9haFT6THi+8ypYu
Oi/lA5uOlvXSl5IS4s6LHStDtcqkGL8lqOlfuoKVFUlS9TiirTe5K6lA7oR3nb2qkaAf58uwxe9z
XJhb9dhNKMqhrCic1rHslIROzPJpWDlVdls3LxBrcubhDPpn+/pX23VB9IwQXxkBIERY2sRJ1YPm
AhMndewqg2JHs3vdwk6vdiWQWTEt6iojJ75fiToumWoWOEjpwTgDfn4HuO/srSMY440M3L/nDltj
wpGiasR0yGJavlJ+XFJnHD8XMuzC3pZtTIijlKMaT2B3m1FRzkIbcllxJCud7GQroNZlqF7SVZ0D
X+bS4ZTWCse0R3V8TKKPQ0BvtFJxzYWktpJCsZxjADwdNL/WqmMa9V8kH2wnasC6AcE/wgATEqMG
kBJNZ+qrHMJv88dwGzn9HWoq/JU+Va+ak0FJJnb1r38rHbAGXNQPMRK+uj14zoVPl5B8GmMTw3et
Fz9bvxYbMRdE6tCkLbxacXSwhsRSnaGds7Y1Kp61NA7SgETATsf1p3x2weBjA6bH2X1efbi+rTtu
c2FJvBgLM28VFiXnkt/P9ZdOlmrueP7F3xd8BpNHeqtEQOwPmVOlH4v5VBMZzmovxiMsIRiuZ5kB
BXXpmDVvCtJlbXxuoLQAHlYQX7rac5nYaKQuTmWvk1z07+mT4Bgbo8LKAvC6mBDYjTHf/qLNN7zq
bCKlPFl/+eXz6tKI8ODO2xoi3ctiQkw3e1Qh3Qvk69rBV2rkfLJL6/0J08G9g8ER9I00lYtX5UBK
9FYiAC4G4Al1Bu5LAqn6GJ2WSBJ9dy1B+BTdI0ReTWyDLGHeqrQpQ0DwbuplsBc0A9pPCftr59YR
3lENJRz8Uzgll36RoSk8BrUWnTVM+hQNuDxlOpB7C6Ho5VDIfyO5EKvmUNCm4bTqZtYDj22Tdzdq
M/7U8hRUGInkwn9/lLAawMTYSu8BRVLhAk7jjFS6ij8bkGNtfG9KJxslJnZO0qUN4SSxXA8ttir/
Tpqtf3irUBzCu7Bzo9kubyFpicSiNyVPw51M5tKqcJSUDLIHBUIvvFzD5Oc/08Ctu47Gs1PhyB4D
72Me2OPQDgNwBI1EjQjZRapCHlQbg+TM6vkTaADtcDafrofV3SVtbQjXBuuWqYuUCZWKnrvDROyU
oANH4vymTypfB08vT5RfqZrcGe2vnreHMNJtEskqhJKlihcJ2JJoDvVhdmqgvxGT1iaB5CjvWgBo
G222dZZTbANzozLHBsqu5yx+DqOXMpFU3/dOGB6iaMtDxxhVf8Ejtciq6LBgWnaq3dby0sQv8wdm
Shx/72wZOqI5EmkMVZvC5yrSZuJDhHw9gOKu1ag4vudR9uDdNbK2TDCyjc0ShTo5jZBAk5r7rWYW
ntWYk6eG4N/ri1k2XLlrChOH4MlHBETCdBn5CnVGZckM07M1UC/RyJnMKAi3o+Tj76SEmCoGLzPh
K5YBvaBLO7mBf64Hnfs1+p4VXnSR6aidW2Wfguf4Y2d8GWUSsetfvLwRLy0KX8oYgrmjBQj8uw7C
vsmzgWZz7pfdnd7e6+FnyTHe8+7N+sSYWzK1NjB4FZ2nL32BObYM3Lz0PjiVjQuID/XWiVGpPpzM
qODyGee0anM4I1iUjHN/zI+96ZGf/I4fQ4BJ+df8O5MhhHfgHOu+rmAU1H0Arxa+JB0jLS8yIFJa
qLDHNxkYGVKn8cynFS6oU1uysXvHGvUzFb1moCFMU3BQtEeJPjSDBUWuwS1+Yi72Kf2lmXZw27sj
iI8xflwxm1NbFvxlhoWcwJrDSG2aZjiBsdqul2NePETqt2GU3Gn7ZnAmUKXBfS1mONMQ1FDINfEM
b0y3nT4q4D9Ro97FoLrE0v6Xw7v8X6bWWLApelaqaQSlgS9HQAeB8Q90RJsTqlsgMMiOMq6q9Xi9
O34bY8J3S+qmKLBi1Oyq4hgEtxRUGtUZrPpeDSCrqtgJl8SYvVCG+PLv5QkfLKZjbpJ4RZa22ce+
AL3xjLJUYj5e98j1z1xbmOD/TVubCojmsYvL10h7rMGbQw48O9ahxNBuarBdkBDBqnTUco2W3M9u
Vw3Z+mj5aoVe8uKsDSDjPv5+fWW7ERMpPepf0O7EzMalf9QjREPnAri5xhy8DDDZIeg8U8k+Z7y6
7bl5WkgiSX92v9lb3Rj4B7zX1wi3ccmwrEZlnsF2NCcfihwqavRJ0SV+v3vCQDgPIACS4nc0GswA
AXw14INpFkYWhmMX67YCRKuZ/Li+f3sfDBAOYjECXPjKf325GhPsduBlMNrTyqS0ThenTntYhRW6
t/liWWzcCf8X5oTwD7VcNauWGFRR5BftXjF5fn09Oxt38feFbHuctMkwS1S+NO22bFMgY4nNrNMo
fbyuf0g4UheG6OW+5VRNpjwHCLFxzR/qJ3BQfZ4hBNfYw6fmKSodmdbpDjZVvzAouF2RKZqarPDN
vrHJOansHLEQZEne8jSd61uowjnj5xAVG5n86d67CZYBZbJwzKAMJSwVaWUZ1CYsdy45h6fx18pj
tj7UnXPz9F9Nf6wr/WNPWGkcq4GRd4Pit154v9IUxl53Yj6YC/zmXKA5Lrs2d8LjhUHhkpmVogrL
FE5TJeSV1stiTwPoV3XybYxah0x5JPHSncm2yyUKN01BWDMBI4JB9NN81gB+yR6Ue/aIEZfZXcEN
K4KwlcBS9o/en20V7ppcNbnCLYCb26WwqfE1bY/Xz95OLL7YRuGW0fHsXJQkwvVZfJvN/BxEEMil
qt1klWuU7YPJ/l6o5XIbhdtG4XqZGxHHmUhOcVjfmmN8yKDJAey4Ddzi9eXth5Z/759Yo10io0uL
gGEmULOGdcr+Pi/z3GlYB+wbetrXre3cMtvNfCvxb26Z2SrHuS/gk1aT2ab2WnXPy+Bdt/GG4Hwf
xP4sSYiWkGebWVbjZEdgqk1DHxT9VfGxhtxT/6yFt1qDsJYejeJeAxF9eRc0T4YsN5etUwguGBBU
UUc1FH/EEEo6BEAL35gA3F9fqeSEv4W4zW4yIw3AT1gnZyRbaGSHdladi9hFT/0QWKfrtiTnTITN
LtkYp+hupudE+ZZkvzQZgGMvJ75wDSF4lNSK9HJAfDTu1hmF+lit0lxuY+euHGm87/XoiwFpz8Gs
KlzYTR33qGjmlk8qEzKrmscU0BHGA1qaqnN943bSb6zrjynBG5sutPR8XpAb1Cczd3qOiF8Xtso+
KNnvmCd2EB2uW9x3vj8WBeeLi6Hrew1N+oJ8qgZQ4QTHJJAio9Yten/K/lgR7jNEqTHqA7M95RFz
mJU4iIcBJkNVJfCAgrS76cGkB9YcUCm7vr7/j6v8Mb1uwMbvM3AAtoaC07XqXxePHCwdOM+3pV+6
rLNlmcK+5/+xJjimYlYpGiJ9cp6j5XPRlt9VIlX0lvmjcIsZilZELXigToHppJ/G3/lrtE5rHpVX
S7MXDMvF0Npex3xlzBLSvRSut7rVWDXWONfBZA8HdqYuwLIugDHqAbmyFKSyu1C0InUVBX7g7wWv
MUowawHAgloQKpt6/NqgU5yaZxZIBin2XwCYXCbQG8ELSoxXaWANddpqij+fs48muFQhqWxH9+Sw
olVCaftv10k25gQnmeq1YR2hRlyhagupLhdjKZJov5+xggMaLTPM2L4D+OhDnMSRpbSn9TsZR3Dh
HsoX7nRe8jz6yX/QXXoj0RLPOMZrgGJiq36niFdQoyaK6mRIQDxd3kNd+4acQY8DUxjsBYJgbdTN
7nQePFA9er1q/5blsHuhDI6C1gmqTmCkFt2lBnSwM0dc5aEXZQ8NOeXzp+vRZO/LEVSqMQmDlgbc
5TKYNBAyzCcNJnj80gy/svr57/8+HtSohmvAZr97y7MQQ8SEo3VhVIk9RIdM+XDdwG6+s3K6o96C
MTsMkV2uoLWSRUUzHOWWyBk0gFSpu5yaU1k4ag+X18CwS06hK0NI7F1s8EOCZzZQZwC1XJqd0lRr
ywlUhGHx2xh6OwHj/xI6SpPaRdM7Q/naJ1+uL3XvW21NCsEqJUUQtEu3Ml1VnhJ8IfPfw1h0LOjP
ooTcGxPEoJ1lsMDUb82AoZpFcoolSxDzbTYYdLTaifsoUCStm0x1pxxrzBv+vL5Ve4GdgXID+j0Y
wCOWSJCXplHbkxDCbcPhn2E/xZkf1/GH5hh4Mgb3deOFQHFhTDhEFuY7C41BD4+i8WwWlb20Xmee
a8rPXf997H5dX9xO4nthTshwMFTD6iXCnHcK4G1vYn4rAeE5cViG/KPyrhvbO18X1tZPukk30Lww
1dRqS9TZh1vDqY+RG6n2SqNAHRRH7tjzeCOjbtgJfIwxFNkxr7nOwwkFLK2torzD3MxpSkEr2N+b
KEb3SiFxRhFShb4B8DFA2HEQtIB4QwwdZdU0QRsMy1sbd23ihj4/roTO8hausKJ3poRwoTIIZ1ja
uPgTaupRfz90sZPJOIllRoQAQauGxgrE430MxkEeawgx9ZDkDwNkPVyJV6w+tnH5d+sRIkWiMDI3
FdYzP+kfwEWEuhVQEc+xvw41NUfZIIeQOInmRLAY0gstmyOYw5XoJqR0cvi6Hjt6cLq+MOEovzMk
PI3Chi74Dy7RgaxnTm+m9sQa3a2qQ9o+NQ2TuaAQEP+xh0I3VDyAYIG3X56uslv6AWxYi/9GOvld
8VId1Iz6HbJ5YICUW+MlLWXfbg1H777dxqZwouNu7Ptghs3hED+vtyX31Md/eEqgLCxLYmQrXJ12
Ez8Ucyyn0loWPwIA2JyfR1XSn9j1+s1yhASg6Unf5ijw+ZZ2jJMb1vg6lQityEwIp7dTeRS0MUx0
BrRAqDeDHjqRle2FsL66AqplFiRwdAjSYhDzcqPMMlb6pQupn1gPRC3sNnkEs6QBuEeG03zdzfdC
H7ADyJZM0A1hDl2IsGOSTZi2hjGNx/qBFWEGIbEodrk2sCcezczhdDScXB0/6z0GO7g1QZN04ZJv
J2RRb2ve/gxhzSFarWDCi6nPQ0CbzRJCPJFdLYptdY9GO9pDdpPJRl13YsnF0tfjsXHIQK0yymvY
7OtVpcmdzKeoy+xi8q7v8U4oWUc+kfpa6MHgkrm0YzR5Yagj7Ci1n6MPE/0su8SZlgc1quygl41c
77mPhVcKZEJ0XJoi7rOZCmOogZ7wW6ty6u4hGo5j9aQXKD3LtB5FFMXbZ9vYElE6tdWZpaXAVmFm
hwXzs/mXsj101J/V2lGG3ukMSHVIQrP4AnyzytHUMoGwBnxNnHgrdZ0rccKoH5bRF/Qv7qyy9yIC
GF7oJVR/0EoL3BTxQ5Qm9mTd1+1yNFTqM3WRfNmdcACIN7S98SSDZpUofxSUnTZUUcJ8E3iOeBn5
Rw6CSjtrpbQbYva1rhnvagvJycpUYIoXX5OV+hI1MFVnbnCnfQlPLfoK5Gt200HkrXfIoUF7SNaY
2jmWF1aFY1lUBS8qHVYz2h7GETFPe1WT26C9G6Hl1kPIoZMEAjFhf7dQ4VQag9UtXQ+ToRKoflMt
xU01BlpiL0tXNXaXFPOvigfdo1qY9FjPU0bsZin47I481L1c68Nf18/vTpwAeR+ql3hWGhRjP5fn
FzW2doiyhPpV/NqOdwHeks19xT9dt7JzbFehItQ1kO2uslOXVpK0VNJ4zqg/ce6o5NhGP4EecPTU
j5ef103tuO2FKeGiLE11mcY6RbClnoU6m3HqZbp5MhPCns0GKyfCsGdW8YNq37XuVekl+LodE5aK
MU2KSW9QmYpFkUm3ik6nGfMJG2zwKirLV5DKXd8psX72jzdujAhfJVZUxegtGIn+JXkxnbR7/jIe
OMbliqNykBjcc4OVKQNUooa5KpBdugGxAqJlpIX7D6jhRh+L/n5uGgxyfifTF62G9ibkieIDY6UL
dK83qkdi3I8NtYNxsg1d9k7fi/Aop0CND0Qk+lr9uvw9bZrnUDkcmL+opdsmv4rwRi9/IN7OJUh+
u5twwEDXKMlKdlLFC6NCDCjY0JedAaNx2tpd+xtvpOvbvLvLm1UJ2Tbr6jij8Yxdnj2rfyj648KO
o3pfycYud5z0YiVCis1rVF9TMMr7NH4dNA9x3QktWdNItl2CkyK1YL06wwiPnhPrQzQfr+/W7iJQ
egSPELDM7xgGG0YTIOlL5vfLw9D/HAzbtCTRTySNWA8aR8rybxtrErVJxuhQz/Wkw8bCz0WZuHF/
CHQ3KlQvyF4D4yYPYzvWfs3086iBiXOyvHg4FUgQ+wZ4BfJo5De5QiQhZtdNNj9KOIy5lvdL0+JH
FT0m3XENdY9Z2j1baYUyhImiWLzUuSQC7G329h4QNoIF5nrP4x5AyuFVc3FQCZCb1l/i/9/2e2tG
WFrZZQnSFNwB6M86M1ChQTifk244GZ3kttnJIbZfViRYVFmYDWBRZX4Sfg+q2A1Y4qbxjdUSr9If
x/TZUL3r/vomTyo8bC9MCkGrH2gf9U2N4w3CSh68hNl91nwscU8kykPb5nZX5W4YfWmrQzbpYA0K
3WFwlI45aZY7DED++XcYPsdF7+ZDjreQqyWPs3oMaOdMrafON+PwqZjcLM7srAdpxnQ7ZPfUwmCr
IquwvFG3vV8MTh1eEGCPUYUvFY5ZOZOgZ/7cvTT112D4mpLY1WbNCazHAEJ1xqTYrWW4eujreLXn
4/OSf50W5pnDYcGNwNPlLoqXu7ajTj3dk9ZyEvWc5V6VnweDSDZ/LzvH5v/7974r7VoWU5Qavzf/
Db5e80fkYMDzuNwDPrVicpc7uVDUmrBc2SIRT9FHlLVtC5M1ujLLhPKC8bFofua6pJ22G2g3SxPu
JTXKszyPYEfLH4rasxZZ8rs65rWFCPcScCF5Ho64+DhgGuw44NJoB9uaXB5/TBooXWHWKDgVsiq5
2OH6f9H3zzcTrqkcCiRdk2Fh0fQhbpo7MnKnnE4Fa/058VVIagJ8aX5k5jMmXtyp+pRW5zE4WslD
hnlQnkOrRLuPlG9jLCVOWvf02pas8XJzMTDolQQdjqa/Mj5YZ+2E0hhkZlDBXyUEh6/XQ8d+xP+z
EaunbayNQd9j5h/p15D3brG4McNwFPta1h5SrOum9uPiH1PrT9mYijVShqqBhY35r6o+0VFxERlB
M3+YwJdU3SuyobL9XG7jvsLVUvUYKasyWOTkd4HQ1SJyFdCQpx7Vz23PbWtkHpMNj7wF+GtfUAhg
RUTnJcrXgKD6XLmJGYTsURSYmgR4k8idDATUym7nxzjIvCxbHGoNdovKWhOdOob6NcgZwTEb4IuH
ks+999oEMye07FApUVF3Ez7C0gdtHoQNHN9v/PEY+Cs9FfhWwZmOVqEk69y72rfGhP0PwlDtkg7G
RjSDqttq9sj8+7pT7dUJLhYkbHZtjkOL6xwh6mH0AD08dN/HIzQy7smH7rfm5W5SOlIK6vWHi194
szCRYFtLq1iFLDiSN4XaCAHjylDAvAzlFyCppYxxeydna0643hfwTIz5+tFWcqwe1NCx/5+QY0k+
l8hSq/d6Dmg1sogx9yZI7sQukcE2RS2Vt8C7XYoQ8LWkKZt0QrzJWuY1i3oOIZAMuIGHWlXDfkTd
E2fgF2TPaHjbSXLHU9AHjeUxsnRn1F8xK+UGyyxJe2ULF24DCL/PPAmwcK3GxNepm1GLOV730704
u123ENXruKnKnsBErk4OR3VHS1pbWR4IQSux968bk7mnENQLOtUl+sDIQPkd9LSJAsGr1mvmM9UP
USJZmWzzhIgSoH4XtjNWpifPYfKN8YM5SkzsFe1RrTdNAHpQf8Ts4uXVwcoIwJ5lRH6bjAe9G5xu
Nm8biKmCLrorUMGnX9vsYZkThxcv1/dyP8BsbAub2U8c488ZbDc1MBbmIXEDV6WAw+BHQJ4Z4u/o
V6WfIy65Lnf3dWNX2FeOmnasrWlwAZHHsfmi5d8N/en64nZtEAg+oNdMDbAHXe6rWWhtHmmw0YMR
olMLN2cvnfbhfzMiRGhazXXGUhjBBpocdb5PNJW0qfbyVBQs/7UOMR4vIC4fyJqnjqAS0Opj1vy4
vga6xqV3EX9jQQjBik4LRiukEnMf3YczeE60x2H4PBTI+NXS6a2HJCz8AK+qbkrsolZc2ixuXjc3
HRQ0MpqfFwoBSwqwupLbYYWM3aswuR32Tk4eS+tjGHy32INmfh7Hn3QV1IyfA/211bzrC1m9VVzH
5hksAgyWaaDp0qNOSQkeb+NdZ1R2BKXxXvJyeBvNFg1tP4nwdCBzpHZZgxjE2t5RkW2wyLEyP2al
rff3lnYX6hijRp+mAv+w8qCp59y4D6BsOqkpErXI5r+04AvrP/TtyQzPVv8BmDQMQ93ngJCH5l2j
Ds7fb832F68usMlPacdbxVpwy1Lju6H8oumHzvKi6HTdyu5zcWtGuGzSMtXjgcBXs9jmP4rb8KSd
Arc46aZjcAyqzqf2Jni9bvStL3Xta6yBYLM2s1fVJCZ4Z4WJY+CTD+VgjyU/Wf1tBj/lKNHhinIs
IJTb7jBNt814pNQHltJmGZjtPuhzZiuRcqMOR9Mc3Tl/ngqXlOdhulvq0c5y0Gr0vpH7dSQrjorz
Jf/kDACpYG59bQS91aw3P77sAq63REMaP/btc4BqxyMzFxWFizDvj0Wh55qtzjofHWVKUpdOaQYl
+yUY7Xns+mPfpoY7j70xuy1UHAbXoErhYghIhhjaO1trEAWaQcckHRdiRLAsMQOJiu63qJW9hDwu
vxcRqJPdIorDXzV0YBaJy+5d9NAVt9A2X0mfxWy+Rt+tVo3UwDR3Xt/nTPnaLqhxLBbGFfsUPfRJ
MxzFkCHN9xa6DSLCQsOY6CrGY6mf8Tuz/GJpvzXluZadx/WCE312a0WIILzkhQo4LfXHZT4UQeh1
cW/XCj+UPDmYpSmJjHt34daccPyDHHKQrQpzYeyzwouGT0ElOft7+7b9XOJ1u7RWG5WZ4VOMfVGv
CTwSHuvFlRz2dfvFjcNcOBAEIIBaxy4vD3sy9UyZ9UX36woNzE5xaOfxLr8xpt6tV/x1deJoJ0bh
Y1A7zZzjhQq1Ge2+Tr9kw21lmW7OgWbuv/MQPNH6YbCI142fjay2zVi1ldqJcYGF1O51/Rxrd0qX
S/x698hvlyDsVF8qPY9HLGE4QNi0chofcxpH9bHyYn95XqkUobeYOjK01V4eAbE+TQflg2GCE+Zy
54q+0JPRUImvKItDAFoIRknFa8/LUFABqhkAFBN4hUsLVt5UQQCNEn/gIHpFgyu1rVbiAHsHx4Le
CJQvAT0GR8aljZ71YNErdeIz/hhmNxOAAYTZkHPnmYz2d9cUZuYxcAvaD+AvLk2lJaCMi25pfmMs
x27mCMmg+0qIE2nLa8urT9dde/fytHANgIgSEhNMFT5QYs2sLoFK9lVM0EOsANBFUHwDfUcdwD2e
zEfZFP2eR0AMfOVZIAAoqUKoCxZtqoMcBjO8OsJ+ulODRPJa24sKWxNCnGNWz9Q0D4hfko9NcyS0
tVMAuGOJ58lWInhepdYEN6VB/FH1jeje7CSP6L3WMd+uY/0Bm2s6TCojAY8P8WtvdnLMusZedKDP
xoNl607+gUrWI9s2wRWipMnUBhMTftbrbj7HDu/oywC2SAh3SJ4XMlPrv29WBn5p2FpXtkz3QVs6
s3bT1JiKziRL2rvOtzsonKZwUSFIYcBOxhm0NWMbh8DucHZT86HWOhQuJVOgu8d3491CmA3aWRni
BnuYWyhIpvNZDV4q/hv1GBsySdfP7v4mvoE9wTOH9+blJlatwSdFU4jf1S2ulTS2M035CNave8yh
etdt7fv6H1uCKzZpHS5mGlFfzfnTZLSPZVFLnuf7W/fHhOB+LAWnQdADR5irH7X8G+HQzP3BzAd9
+B/3TXC+KFPKxuqQl0zWwxjdpRlUBDDDiqbe3+8ZRI50pgOMS3Wx7VZlBFzqHfas4C9Wf5ro8frf
XzdEzEo4RDRxM4GhEZfs5fePwJALsgn4morKV9OfrSUCAZEkcdj7KlsjQixVZ07KcoKRmnwtDQCm
X9T6i7bkNldks767dxG0gSzA4CCqAUbPywWVeWoa8QxbVWmjXQ2AGiqzyzH05x/F6ypwgYerjNR6
/ZvvNhG4FGuFVgI6LXhdUioWHkG42pPbwq8eW2clOZqcwM4f/xNu6d12Ad/YE5yPLkmuduC0xThd
cKTudILEllP7zX80KrB3agEeAcoRWEfsqvDxeK0F1qQCCZAmnzP1KfjLuem3d+T27wsfbGRaAEac
HNBfKMxRhs4xFMogZ8EflVLyoXadfbMUIQAtwNKjs46l0Nafuns9vptlTX+ZCcEVdLNVShOIXp80
t0nwZC53TSTJTPbuo+2GCV8/SVuFGiE2jPDHCKxuw3AYRuLmgT/i7TdJSkayz7+e7c0tq4LYKqwp
rKG3cleT5CnTZLyZMhPCfdd0ythoA/Zsmj/XmHUZ/sfPLpQ6O2sooPKMv5+YL2X2OeWdnZiH63F0
3fR3IQAFpH+hM4XvHqfVQqiCi6cnR92IHczQVmNpE12SG8jsCB+fKlVPciil+EQ7D+OBai9zW9tJ
n7nX17PrxxSjThDygz6dmNL3hODgzkh6hpx4rfG1MvRHk8iasjIrwmrKVEvHcYCVhj+sjQPACJdf
1xey61ybhQj+m9CSgakaTwVlzE8sZO4Yyzh6d6+3jQnBf81lyDvaYxVBOP5usuinlfDm2AJK7eQa
6z0eVLKJtN0YsDEpuDT4lPHuKzjxoxD0ILXy2VgyBv3R4HcC8nu7JuxuCnOJ773/WtCfBkMwkN+A
heJ/LkNBA3KsNo1NzS8IP5MaKrVl/3+kfceS3LoS5Rcxgg40W9pitW+ppZY2DJkreu/59XPQb94T
C40pjHQX0qYjKplAIpFIc869rIouhPc7diGGTYYr5lhZZWsoUZ5/tdfnSgQ8zHkSXQpgYp4NLDJz
PUIPA03sIcUHLNNArt2qcZqIQuNUI+jTwut2+H7HqFCAVyp4/YABlLFD2yr7NK4hNJM7X+4tZ2hS
R1Emf2ozR1uGKO0ygelz9+s/IzwmEp8Gs1+JuS/WGmsKrtPaKUlYzI2nobRxXTGBFHZ0Z963Rs02
SNlA+Ji1i1+1AMYRxcHv/R6Wj2CwWgdvA9aRfsXhGurHeR5ao1Po9ErdnWuQl8WZUwyGIN7manOQ
w3ikZEzmjABAIGoL4LLPUooy0QauA+tPQXvhPi81YgyCbAhVU6VVoulcvnFLG49qRO52lw4Fly75
+RfbdFCMcVLy2i7boENcEvs1Jn4SIA7aX67L4J+sgxDG4gpb6eJcwuoNvvmDIr2ZbutvwepTmPfa
Nfzr8t47XiyhAWhDBN2KBvhyxiiWwkQOoFAiVZVsvJYNAMorINKcMSopt5vTmvmeO4OyLaJrmCpy
ed1DMl5kFH4blyM7jNEDblnbjF5BVSqarNsBuyZlKNm5q+7V20MsCzHaaZh9TSKzf2VqaJMxDQro
7FZvB1sFMIx8wwHfAlAqm9P1heW8MC71YzZySaTUngxII87i757iJACZ0B0K2p8FnQA1jNOadSGN
nd/KQNNXJ3hoRPKZvOr+fqpPgNLHy209gUHzBoOava+/0kEHC6Ws7yKAR67ZKv8ZawLxFeYdL+0I
qQ9dshoqP5x8DTTvcYQC/2nwKD2h9fyHnGJvJ/8ojtnKYs0XSZ4gLml+EAC1LqKSFwvk938l6KAV
BlQIhtOYN5u8J3uDfkUYy9NMIf2zb7s3uE24LM5+b961n6SvIDkBlFMhurw5TSGoBeLt+V/RzJlc
pnnIpRGiBz8OK+Qaa9OZAjkoUULNRMO8/4+d+y2NxhKHayFpcO3lMUgzAHLnagFoSNzxRrtDVTQs
/STQBSlHoTzmGpLjeNpLk5J0+Hug+mVg3se3lDMmPSHiu1EEqUfurXdwcIx6pp41cdXmSOSTPZg1
t7aDwerPal+EggPPDboOkhjFNpDF7JZWIia6m3yaNMGYiHaf3BYRpSIFfvPiWMKpnvclsUv/zV62
rdZOct1gNdtODTRbSm+Gzh7DMjPSD1OSP+2N/Guy5czTl+62bRsA184TETwPOb1ElybLfMaqKENu
pgvdVCMcg81NTuRG8nUPk6Ru8RFpcqBUC9ab586Px4RxOcaQxkD7xTFBtxLYvwEvdZcBLtqG2dZh
I3CwvKAGw2lgPwMGCcZSGWFgDsskBeBSEVnvOwRoEsCkgFZwXSWerR6FMF6tsaY63mtolCuPVSGh
5/LDUoDVUlTmph/LXoRHOczVtG8I3dNmwitEeU4L0NbS5zwIpE0/3mTBeect3DHAYBZuQ96rnBqc
Cn1sQlBcOlXfBfGf0lP/JxQ8HD5m6fS0q5vBRBxTtL23S/sdYODD67vD1QTI/HiAAJoI052XjtK0
sgSFv7c7x++t2pnWe7lQvOtCuE7kIITRY5PbwpIKCIk7zArm69dKSl6ui+DUoOEzDjKY7Z97ra70
AXHs4spufktZTZWb7A63zOwaH+Sg8baT+ryL2uTpp7NWdxCry5frt9hpDlQ4BHyt4sXa5214rpBL
kJSPuXaz15tgIUVaspCIu7kPNvivFTSEA72PXt77jfxl+1lJUFMBa1LhAS+8+SysNwglM6HDvk5m
WdhYXwwYuTvQ0FNPcpuXGXKrj71D4drMqPp8fVd5vuO4ukzQkAAKFwEu1M2bj/1MHIBBuut8q+cf
r8uhVn5tF6kBH8KFEUTw+mpAudmeEkfWOk9pinCL69UFgqlnG4BHvy6RH0n/tledHsyDyEzSra4s
39Yzf0TcHlhR8wq2L/Bt2d765bo0wSlnEYTUHWF7qWEdh+ZRjUFEP540URuzUCPGlUx12wxaBY16
b8ZLpPaaF/O/b4MHEfyuyDIYl5Ir2RaXJjSy5CgGovywB1va+39KOPgfF3zYJsatgP2KDLUKpczk
xYZS+WtlB9c3R6AKi52Qjeig0KmRl+mLWlFMzu9L+lzPg8DkBEZAmPRWVuKdCKA7JWqkW3sOB+tb
JmqZ4sbBhwPL8sibplbIRY3lGgPKmVAG6L5+NNF4TZMXxr1wHp06gHcHF3B9eJwZIO9ky5Rb3le2
MiFE08PkVJ3RdFS7A3FnAGPOIXozY7cQVSX4Otp44gPBDIhtLGZbkmnT1hDIXAMFL4vEb7+rP3Vw
Xqr0ikkc0TOUu28HeYznxSQC2qXXFVHaZmAmYDL8rCVf5p004XVD5Av6nbxgDCSv4gK9xggHpc6b
MPNUze4gGmniGvshQcIoY05l3Mwr7st96dxxDqdOd7YZcwGJICnNKfheJA9U5u4wmlYfmgRxJzVF
CuVeg1jAoS/AOZQ8YGWFIoJX0foxt4ihr9qM+UsFgyn+jJ48TLZiOuxvTvFhAelHHO4NVSoHxepx
iivMnsVGcTNtN1pn+9dNgX7qu3N1kEK38SCl11C2KiuYwtii/cOQMv3O0tpE8P7gjPzhhYWiAZJl
aEaS2Q6+fDazIpVrNRrsD+v+XUV4WEs3KSah4/jHXmToho3WRaAbL2Q7CmV0M7Y4NZWqRFmGVK4C
uL6++9A1D8OaYj76nI0CJTlLqSINSQhagdCoqDE3iKHHRqqmOmKLokabJnH+KttxFMEGoUay51s3
aAiTIvOVIqWVN0MweRRTNPWTh+503Th4RwvywKComjI6Ftk2O6maYpJmOFpqaJzVMwkKX/KV++Z1
AzNDH2rICQisnpc+uhDJ+I0+yRt1Lekr8jYO22C+Gc8U2BZkBW4qqGzzApkLWYzn2EGTOnY5jL/C
EHrUBgmwlmMwvTnmGzDnn49kIU9MoWJo5l8DN+/lWUv3QW3bgT5cx9y3qm9VPXiFiN6LF79fSGGc
U2Gu40psLODiWmHjT34GiCY6HaV+RGBthhryC1PlCBMaHKeoIn4CfSiayNBnz1wqAGCME9LauFRu
5lf7h45x+9TLwvjD/qQ7HcDAs0AUG4pEMraCXFyOm8yE87LUpy37hzTtZyn+U+Z4GhpeaMbsmwZm
SjlJIMauHfIA5JQTrWwkYb14s0/1+vN+50uBzBaW+9rOYE7FGbD0T4Ukf5Y7UUcWL+d1oRRd24Pj
t3t7GjoZLcK1ccqj8ZY+MXNP8uvNWZ8yDFLdp6f0LAlSbTwfeTQSxiVv9dIbPcAzo0T5MnffOxG7
OyfqUNHELYOtHOUZNGNcalXZgGPT0xhRh/asZEErAUevNzG1JQg6RHIYy9sy8JAgg4dQfsh9Wb2J
tcUty1PZBgIPTD+YuZ+BFgwmdDBtgj2ZLbnLvSbpGi3h5tEcZT5G2xJnCabb2peiVmjpnBvzKI2t
vG8x6KdR3cNj6271dFc7jd+nL+R+v9Ge97Md0qyDkbvksfhsvFxXlPMwv5DMbJxaF3O2TCri++ml
GYO0BLKvFarLY23/ui6JZ4KHFbWZrevHXl60Aiu6DqlfWttzr5mCSID3cqBsV4iwKTMfeAEvzdAG
lbet7zCPijj5bUvHUwPLKz+bL1uQP4+hyPnyHKFFANZlA0ETA0dMckre0zFOwPMZLehK3vfd3yTb
TQpRkYBn9Ucx7CYl3UiSvkefFgL7xVHVoQEwzZx8AdSKjepOh3lWQTwg0ozZLVmJV3uNOzQHtp46
3iWylxoCn8Q1vcPiMe4dzBVybw/Qqon9dnSVDL0SsmdP22nOVO8vjA8TLIB3BlEqguFLw0iGRcdc
Hrq3DOneSEdHUUXjWdwFQ0EcNPNgLgWO76UEJI/JBLogIN6V4V4ozjD4xpI519XgGgK9gdAwjr5e
Vg1dk1RjXVbsSulqcvVcjF7SneRONBzBV+Z/cti68FoQFZ17kIOkq2l+bfPOHWLNv66MSAhj1cWs
VyYYZDFhVodLrjl7c68i0//vhDB2vIEiHgODEDL1gbU8kfGTDr7i6zIEu8LGl8NUmpXVQUZu+Iph
utLix92HRn75d2KY6CRHnSKVZYjZNjQGPlrZ97RylvzfrhjdtkOAouUAONZb7L3cuhP5TNDkoAmb
Knh7j2ZxNNfLYLN+1/2+LlmHmV+c/fR2xgT0A61Yr6e89e0X+47SpI0vQNMSZbtFUhljKDQTQHYy
nJpdBGpX3JF8cvXV/gvXaWNgDtqhvx9JrMsFXKbRBlbpjpbgvvtZZwDxzJc8v+l0INb+uUUAf5YC
/QMLAtmES0n9RqrV6uFzFNnbNuQA+yetJ+4mqvxx1k1Drw2GajGuAOZ7RqNENvtxHWB5e5YXTokc
qitXa+tt+vh0XSOuJBsdRUBCRy6TTTcC3X3QpKFXI7N7yBIfc9R/9ZgH2I+sA2gV4x3v04s9Bvja
bUR64qv5Y4yG0PIydz9PmC/yevf/g/OQmhUTS14IZMyu7oxdVWYILG91MAvtJ+IvaM1K3kg4J4Ez
4oRZGhqHDbAhg8wFcdClTSTGWq31gpGIGjx5WtG5qWgGkPd8B6402llBGYn7ji1p5ntbyrWxqpH6
tAfFqQslmg9+1UApJOYo40QJF8KYOsSWz1ML21Mx9pqd5OYWNE1+Ht8v9c9J/nDd+Hg5kAtZzB1O
EaJQjYJic1DdU4ekgNuWokHBEwpSPDxDP6whm1EqzESuOxWixv6pS059+aEXTSByLYHAwsEwhVFN
1g+Nval0WZximk1RHnRpf+nJJnB1fFOgpBnwCsAnZFP1MmDs17Ws6IppQe3lmEouv4+gRKLwbEJu
au6iHaQxBwk4fzhnO6TVoFC36ucpfdkqgQfi5XE0DIoTEObC6SnsAWrkOW6VBjM+jV9HYDl2cQ81
wT+jM/ugTfdaN7+z7kW4cxwgKPRtYd7MwC1Au0WYYEglw5QAXNCI5CcyuYrXhWDrujFd7axGVjQ6
1sNaYm60DbvRMX8K7P69g7oUzqxrPanN2CcQPp31zQHr4F19Y3+dffkWMJmB6NZ6f6IvpTG3loXJ
lmqWMPYPXAi3VUt0jv40rJMincpVkC54/66+FMWETOnYxk26QLFmj2zzDtd9ZftqdVvPmWu1q8D1
vo8DQdlggLQBVg/ny7ZKF22hqwhsjGgGO0SrOUT7alnhJipnvj8FVAzenHjHYOyNnRwt0GfbN2oO
2AQ5+VDo5W285PeFKSKR4ZxtzNTRsQMkQXCy2Vsfp2ME3bJqREmfzK1bJmX7A+NCwEompfapT20S
ToCNDADUXD6lUlMtGGNNjJtcW6fHzVoV0WjMe4eGDwJghIn+Lc3EW+vyassby+rNTTciyUSXHApN
muAC4JkLJb0HZglSj8AtuRQw6ns/t+psRFUTe+O0hpqcnQmQIM0t9gvZ2gC5KiQf4h0+utCKjhKk
8i7kyfU5t6pUxnEAkL+ffpH/STqHoK4Pto31a/siyobTS+wyGoG0gzzmsFvyijsdo9URqdBn24Rb
+Wyr3gjMgPQ0kWei/PFNdymPOe5yvbXaRHYDaPOqEzeuDb5P0W3KtYyDTsw5L5apUhN0rEeJ3H9o
E/l2kUXzrVwRaEkDuAyYFOGpL20DHmtJC3oalEx3YtAbDp0vcMP0J97tDO4dClSCGj/rP+x1I5jL
amAJi3ROK6CcVrKjrJUJ1JHqk2ZUd4BtPk/KEijtL0JygXye+4JspG8RO9Ji/6WGOlIk625AfA1U
JCufE5fY6YO8qWdzJaFAV5oZe6+rhXw7ChfAy2CW0+wWbVOyCU6snzJ3mhd/SLb7rUQ4CTCVuAcE
qCGBk2VrQykbP1+XzruBQK+JSS1gpKmmzWiabYU2601vRDGIspzVbgNbWnZnMxVHITOgUBVRvzT3
0B0kMgbaDd0y5wmuhtF6WeOwqXSvrSKifjEI4Hw3cOEKFph3SRx9Jf374RVf11NXDi18JVlvFFV2
2vXcinAgOGVKHO2DQ6YWdRCirUmaLbijMKyQda4S1BrGIxI/CdGsMSFrvdLy6F9UKi+l0t09Su2a
fJoaqGavhduPUVnf21a4x0Eh/6rqINP/2eUEuPAfrxsNp5Z+6ciYJZ2qZUx2Aidj7fWpUlC0LABw
TabhftaMsKzzZ9L+arsuyNLOuy6bt5sAY8IkGSpDBKABlypbQIvYkI41IrMubkDFG1VJgfBCF+TP
RWKY90+cYwRsrTIzsnqruZ8KZTzN5lg4ciIlgliJu5p4nYKvCxPulNXmUiUDSSG0QDQmmsuW+o4o
ifWhNhpykvfJCs2ZyF8Kcy6e87XX/2mMLHuQpnoRbCk9dawTspFnoLNtGvw6s6Ny2v13WVf9bh8o
gYYiaGTmuZqjCOaIWHotl0aMIzIodyn5Nk6fJvJpLu6l8vm6iXB1MXGUaXcYAjbmVJCpSrZxJAbm
52RMXgWgJBJsGWdaiPJX/RbBbNlCUqBGo4oYZZ+UzGlnp5yBne9YZ8zteKZvfsVj+TW2nfxb8rj7
I20Ciq4rySnwXH4CY6EdvsFcWsOIul8KyMheUzfxJXcPSeo2H42gDUUSBcvKvtPbql6Q74LAttXc
cszuFVsSKcW7Cw/rylbwZ7Wthw180FGTqI6VeyiOOS2A+0jl7YhDSentveYXy+P1xeSe9t/byc4q
WZWy6G2J7VyIcTK27kQwNTAq5qfrYqhVvDtkBzHMZUuhZ6ZmgnZS3gT92Dp9n96Xue5MSnczde1d
WqgCSxVpRjf1cEPEZO17BfhV4H+gKOLEKUeUfEQIeXzT0A1Ao+mK/g6F11oGadBgj5GeDGhFnx1p
3j5eXzuu90Aw9l8RjPdo7U1N6gQiLLVxjOzUzE95urha4eurwH/w1+y3KMZ/ZA0xl1lJzKjFqd4z
Lx9u0/XbdXW4T0qQrMog0QKKChi1LzdG3404T1rcY8u2jcGyKUOwSwAstmzwZmxj+k+/J6k3bu0/
ZgEsY6loHmPJBhZvZyPxfP1j+Nv3+1sYIzHreDCaDubfaMl5sbcnBXzl/04Ec7/kM8apihprWnWf
itR08lXE38g1EIQEGMQFDpzMFryXZLJircerZCrHU6kmtxXm1cA97antZ30SVTaoub07ygdpzAWA
WK81sxWTt62l3CtyFaZk/A4Mc7cxLEHmhisKGQ4FcTpG91Vm6czFyLtmQJDXEfWjpq0ACI8fQKV4
IiDX/otdOohiDtlYlXMCKGOIKqvXUWk/qrpoOJNeS+8W7iCCOVxEqbWmtLFNLcrbTg4nqGUgYKh1
2zXT3slT6XYwWtPbJ2F6gWPmtgzUSxXM7viffWgVXTpJ2joTJOuRXXDJ5/GBRuj21+GWzteVuiNs
7+O4EohEPyYKU6hAsL0zMe66ugUOIlCShvvhEx4FH+gdDaYd7bx5oGH/bEbohLu+i5y8LaJjqIke
OIB3a2zNeih3IN5pby+eIOlcwMVJjuI0YXsD6igbmJkWUvnEBWDnXxA7UNH2fxK3mmyol25tWRQD
vLBQOK5/gYsLoZG3tZ8F+nGyAzT6R+kfgsAExJipgpqONVBwW3SNRc0T3KSznzH96kqRKEXEOXw2
0gAoH1mAlUTpgNGnrJdRTxcErSR3l/JDMt+lxuJ1laARlGubBzlMEkArph6gBcg4qMqTqWqOCtCA
66vGOXgXmrA7Y4JTQUIEHsWml6ONENCvKQaQij0gyc+M+JsQx4LD14TcLPwxxXaE63ojpzoEH6bR
2uqoILNR9U5812A8mrZ0lWhyLU5lAF54375L7+tfyV1x+wbTeaZlM9vrAxFWDS9avvgUxmTkammL
fZdJtD+Yk2OcK78K1cesgeGoQRNInqjNkHPBm5RNBQSWOqq3KOJeWo6FTouybFoDI0qTL/t0uhZl
zzewhEQIX8CVBkAcHAeg6IEOgZGW7ggLUq2ksLgULKHwY8C/TYEajKHtiUbQ3xsreogPwhgfbhuN
qo01/ItWP0zmp6EV3Hic6uOlAOZ2tfZsq4tKQXDkLgBDmML5lEVqUJ/BriQ4Fu8P+KUo5hk1bEUN
1kzALssGWI4+D/1XmzRwW398vi/EsG2Na19vmHfZSGTlkZY/VJbg999fNPh9tFohk4e6rG3SLTsc
tWI2e9mkQYJerW5b+mvz0mfhdQ/CNTJU1FUUA3GmUZ27FNLq9SKXyBREhlXsnV9bUxyWqtxaDvLE
mQ+m01x9mOK0QeWsAykh6brhYy3Fyouejub9MgK027v+TbztQ+OMgUw0QM5lNn9ZYApQr23c6fne
+1KTB3MbR43SfZnqLhWYCs/soTVgjEzMI+AAXKpfJHm2zIgJMV3ef07l5iWf/xwpFzocRDAna9qQ
q5hGDUDxZ5AA5B9Bt+fEII9wh9f4QfHT82AKlOJ0YUOkgZsaZWtcEGyqfcWLTho7eI7tKY0642Yo
HdkvAei4P202ZmPgH1WnEDaYczfuIJZdzGIo7WUuSFSpT9l2SvHqMYljE8m/biC8g4GsE2Z/3vpo
2KBvKA2zNEaoN7Ruo96t9odE2Mj+PmtBl/C3DOZq1TctX2sdupS3soue5Rv7Hk00UX42BfkRrjLU
ymnlBbCojLNSi1LahxyCEIksFRA3K38bC8EjgLszv4WwrqpEFlIbVbozy8uKQG5CwKh8VBoSXN8Z
7nFCvxtKLIAxQk738jiNG961qPGQCLNe4/Z1F7krelYuXxpQ4vfvs95KBuPDBvASEqWpZ8+PpLvb
4tO6fN9FDcLcBaNTV5RpAVcwo0iuWLFurRW2n0y3k6U4m2p92xX7JNUY0by+aO9TSFDqt6y3XPLB
z7cpMpvFVpPIVHpfNr8iRr5X4FUVqUFzixo2eSuQKNDu7a4+SIQtjAowrUmkgdSw9qzsvldBJCG6
W0RimDMk6bWydynEbGcFqDbbC5hdovJGCxsguKPH+yFDiCbC1uCUbS6Xk8nCmPK8VtWErRt8JdC/
DW5ROMmT/qh7FNRqL/z2JRY4JL6ibzi2mgISBsZa1m2Oi5WapaabYdVI4RTvJ9mKvcUwBCeZYyxI
hKA7mp4xDSMclydMX+pNTzeD+r5CDreMJKXTyOShJUV/0uZic8fOnB6aeBVhYHMc1YVkuggHo5kI
0Mn0BZJrcw8mlYRlo7tSIgKwE4lhrkt9MtamWAnWcrkpMHdrflJF9O2c7brQhAlFO/TbVWkOEfaS
borTAn62c+p1G2tnhYIPeZmMqWDfOC1QaOw4bBxjI9tumfHYQuhGHHBH/VIcEAWH2p3xiGlpb6O9
mY9ghHQzTzT39TaqzHhNBYQGaL9AT579juW8xgwmaHJieM3b+FsexU/1R8NtH6xo+9L75TdgPHt6
NHhS+NazGeRufScqa3J39fAJjCtoC9LLjWoT4JqHoP4BJdHjbotuOc6LEGt8kMIcfTKSVM/AKgTY
rvFWQ5dZ5Rbu6E+3qiM74ncGz9UoSFYg7YSWHQIkpMsjERtKkTbtjJaohZyqRnO0ofSmOr3TrOXD
apb3lZw7VYxcWLH92IG6X3TjD83sgiqRg+uXCDWfd3uM8J3WUQGlysZEersrCd6LqKGO8pdJIgHA
zc6TLvtyaT2UxXJCqvZm179cl8rd1oNUZlsHWcm6uUTWJms+WYWX1K1D6ufrMjgeDyNPmBS2oBzg
wpkXCpkNoOTsVDOSAn//pOTfk/hDnzaeQWbfkkXc4TwrAgox4IzQRS0jz8G8u9A7IYO3p0DttnAo
+lsLFIr4o+6t7uZtUeqLbg/OImJmEthTQJxEPvHNyg6O1UBhSptm3B679FVNosEqnOXPwTtQlKDd
7ejfA1GMymxUTAqiF3tmR4YMWiXzNpdyd6sFb3yOX8UmoeptooGPptcuj0May0ppSChMlVbsTNm5
RpFDRqeELIpfeCsGa1AsDeMVQCJkM2u6kal5vIFXCS/EdfCU9jNuZcEzVOEcKWpz/5PCrJlVSYqa
WJBCEm/xN38Kt0/Ua0t+ElWDL92hoT5cnBT/1JMoScnLl2DY701BWiZg4VZS25y1vUdhETfVbWHW
DSg7GmeqNCeVq3Os/LDy7/HYo26GU6GZgkPHc20X4hnl5aFaJm1B/WgOJM3dG2eOcq9xUYoJ4of4
Rzs4OigPrp903rsVQg36csBsKm7LSwNaS13K41FH1P2aqs5/mtRNv7/pXrUzCSkNVCFM6nF3+bfM
t7aAw+mTZ2XEN8Fo1+G1tAEJWN1uaVRWv3Iz9/T0oyZiC+DvLIZaUCNUbQydMEtbzaQYCcY3ADpT
PtbBfCoxeyuFPbqJRCvKPSgHUcyFqKixVGYplOvITWp/7yugU1mCXeOe+oMMxl2O224CcRg9IIXV
nstp9nMw+GpLg9mjWnDJcdWh/R9o40NzHevF1rmotF6KMVMJJi1C/LEA1nUnGNzk3TegnpXRbI+s
PIZoLo2wtNN4NxRc6otxU3afG7B47uOjVqrO3gZbrjjXjZ67fAdx9O8H+wPx3W6AlRVX6OZr7ana
X8uVcggKxHCX7iCGCVUsJd1IqSP8NDv1W7yk39Q9cTDbIBBDf4YJQ0BQ+HvxmCtgIW1WdkUNt0G+
10NULHjBfrLbe/BvXF82XuLyQhLrK+RKVXcNufgh9qt+g1dEV/pw34+ulXxSgCeCmUs58Yf44yC9
XpctWEvWZWxdtTWdDNEq2Enl8WcWx365/DmGDgBfYOlog6fI+GyxISUK0ilgfYs6yTLQDge8AQN6
XleF64xsFU3hMijqEDky0ZWdSPuU5jkaI9Q6IvsMmozcGwaQ1RJw1vbD/YgR6SUmTmzGzrCKell4
3hchK1pkkeIm4NW5tH4ClNa4wF0QzZqvA0MeKHpOTTx1/zLuIJN1NSGbO2/zjhLVS4lLO8abhCRm
pJf/JKYzJADwEY1KiGQwbtecl0HdyYoeTvs8jUEZu1X+fH3jRCIYr4saJgBsWxy0tvuCAR5JPSsi
nmWuCCS/UClF0PgO3nWfqmyrzBStTfNNWQdIGDbLXzh0+yCCcRdkNMvOrjfcHTVS4zhQxi0R5vjf
2kRYp3SUwriKQrdVqYlReup+UV6j4pxaTvdiRZ1nOQomP4A+mT9lH6bTFl7fJIFkjJtcGps6D92Y
xhnc4Q/pZIQU8Zx8BoshRjKtB/nD7IMXMjAqxJDXBdPdf6exrgEU6C3GeMsIHC4VhJXTntcJDLDb
3N1an0pQyFwXwY0QUdf4nwzGAvdRk1C+wT1J82zWP5lfAK8RQBSo2bfASNtOIolcpfCyQCMCHrim
Te31oNS0g0Sq3GAlsx5Pbjtl9dM+2b3g+ud6pIMU5j5WKmkpdwnAYWUEsjpM/GVR8aiCplmwfJx7
X0MbCRCbMIaH3mfGD5naALpJWG1U/MozJ3umYM2Jn4XKvfpAnpJHFQhz042oNMpZwwupjGfqa63P
il4G6xbqDPZyiyep4GIW6cWYBWDlJqMuczsiZLybGlsBfUHqN9NrV+8C7yFShjGIelPzgUi7GaXG
EOgluQfNs8DKRdrQvx9sTmpGTIdgEj0aE69RToWKlpT43kwlwYHlykFAq+A5gMwu+3QeC73owYuE
6RStizKUGJIq80d5AM3XnzeNmHgM/xbFeMMyjjtUgmc0doaYLgiQgwwVvw9FD1hOGH0Q867LBgUi
rYxLVK9V/XVfgq0CBWQVxPrmKl3pJqao6Hl9Bd9xt1plERsLnFVUSf62f5uGh7bPnGb7cf3c8sUQ
A1MKiM3eZaNSDbD5TYUXlVS82KDjMJKQdC+jaOSLc/di9X6LYeIihZTyDAAgvApsZA0xFTG9JNbX
66rwPPiFEMYFbb2llNaCJdMeivvyJ0XqsrwhmH+lzwDE8RPhW5t7YA9aMd4nbWWraMfJjKTmbs/8
Sf95XSPRqjG+Jy+brcIcJXyq9Lkp/G77LIlOD+/dcbFojNMxFitHRubt9a6fd686JefRWV01Q0IE
JHMCbyrSiPE/WzLXG0YiMDg9fW/XH6pybxRP/27R6JPu4OLkeMnSlr4z0uXGHNCQ/yqLSMpFWjBh
niTvUpa3shk1g+ru5eZbXXrbdZ1gsURnk/Fspj3ridnjbOKx4+y6m4yYFemfbFFxmJchPtqAwYR1
w1D24GTDrigPe9A+0qTg7IyO1gNjAxkqYUOTYP3evZK0SsJqFTZogUD+uSWuPX0zRQhmIiGMN1Cz
vtiQbkU8hwA5ue3luzQVJIhFHodlVrLTYSbbgEh8BMa37JsB+d6gREOe7N5RfBQQPEs02SpSi/EJ
CBLkakpsqKXpjjQi2FfPtfl4/QyJvAI7Tb7mKLoWHTKXathHxQ2SxO4U7K7mrne1K4SQ5t+t/7sd
2NTAsMLMlxhHtveab6pbnUbVWaP9ZPvjedycaXIntD+3IR7PfWj5Al2pl2YeFxfWzzgMkg6Kkquw
fv2p+9Z/pGFr4RqjW4HTJfeTwhUVMEXqMu5jTfpa7umdixvrSzVXbm4NjytZnMzsHvcsdRVV3HBN
b9hrWjLORM+X1lZG2I183m8LwHRnIYXXbx7+tZNncfY0WRnHIcfJ05WvTf9K2mfkXv5m09AvAHg4
SmtkMwFFI7VrX9JJvf51DfqoRk3L8loUMdBOisSzaMs4/eqIMg/yGG9SazMQ/FA7jezUwfumjIAE
6sy1k/jmPSmcLFr94md8A0JewUgir4iAFyJgH21MPuJlRR3C4T7DyJKkZTYAqpJPxadlQ+db5WeQ
eNf6mMVRNXeIQIQX7l+urzD38jmIZW7qPUm0ve5pg37n5VKozx/t9AmgUtelcL2ZgX5FjB9gsJQd
MTLQKWYrtQqsxOYpj8PZrB15Ea0g3Zt3pn8QwrjMfpC2oiuwd7RVd7qvzthFEAgm7nhnR0JL4bqT
gzRmv+ox6xcyIyhMb/Wn1UtupnA86R+MH5o7onVcKE+0hMxGFVZc16Cgo9rtQZO5JFAczHV/lVwt
tEOpcytvuxG9I/khw0FLxmmuulYlNdARINVAHbENmpC2JpBfCSCoMY8mCIXoFl3bQsZlJgCgRh/C
YkaL2TpW8gHBivPvLJHxj023AaR0wC2Qkx9j9SStaMFXX/6VDDbO6kyCXmAZMowqHIF32jy2ieBA
CRaKDa0aM9ObREG6YkBoiuL8U1eLiLXp1l7ZCzbTk3eFNRc4txE6Ix1NAqUjet+UR0M7GbroSSc4
TGyA1S1lZWVwjNH4mj4uaH5rXMktHTy+d1f5VgR/Fwz8tmuD8RVxVy6LQR8o2sMEkARK2fFo+iRc
KviLwhNfltzVNFGdAxCRbtkaI1BNpyGxBwxZFnje28Z5nydHxhCllpy0TRMcI65TR5ITSUcTAtnq
yJB2/WqPQMsa5BCj++icSL1E+WDWgqQjTyn0EGFYHxVhFU3bl3dWmqRq0VpQSo0f+zrKZ3fXH/Iu
c4j64c+P1EESW7tKms2sdQv7VZHai2X72Z4MLzPKb38jBo3A0Ia2YzLuri/W1OpRFQb66WM6zn5r
la/KMonMnXdTYRrpf2L+D2tf1hw3jwT5ixjBG+QrzyYldVuybMl+YfgY875v/vpNaHc+syFOY+zZ
CL85QtUAC4VCVVYmE+a0QYoaqkoGeUHpVaMKmxDX28AM+HZ1cPPu48/02xzzmZQWGk8onhGkForg
yXZi92+M1pQWJPdHb9zOm5u584k763RoGRxK6HpLKqgj6bnfJTWSArh7gYCL+WXbvCxOAh78/kE4
j5llJJb2KHox7q3y43gn/bz9JQ/zKXCZ/mOaOXAzGGxiJYJp/aG7N197O3Ur0YLTpNb6utmyk4RK
ZfNoGI9u6b1VJivoYtVMxNggIDb7JIKrbf7YRs7tldEfzsblvQkmEUgVrc4BaSWBktceNEZOY5S6
t01Qh3hnAik31O51iBdozN7FYLHEoGGMZsLaAQiI+kCE/vT8YoqndEysEl2vOOcNnBweCqrGR6Mk
ZkAYL5WmuVCSCVun+uSVzlkRPLDpW7R0AC59vr3Cw8QGVev/Zw3NhWvPJMAAGqU4qUHzCozSdK+d
Ytd0RcnSL1pIpXK4U3iH3w3wMsxKgNgEMxPXFuW0zad1k0lQgCPjQmorgUtqT+tlCSsQgp7Ek3H+
K3fc2WSeT6NBUQ0LDkGW3g/NhXRPUh7c3smjVy4dSv33suhn3R1xTZPSRZMiEvSr8bHJGr9OErud
qyCldNhreSlzHpj88JDtTDJRxVzbxZQ6rErJvkK5Ue5OM49c9+gG3a+KOQF6buppR6OHLKWX1Fhl
R5LKcCjWBqO3PFwgzzOYoFHF8qZvlNwyFSDyh8HMjNO1420YEzK2XtGHraUXQP1zinw9US2DJzZx
WCQDNgxEEpiZp3To144QdZVQohuPryLbnWnp4MqEWzvZ9/qHGGOIoYICMU+T5/Az7WwyzreYo6wu
1OYAXt1xIZZUnbpRceea4+X/YXU6AC0A2BqIHNerK9ACA2AM0Um5NKlVPvU2Xlw2cfN7ZKi/MDLM
hxUeL+4fkyzLTQYGWbyHYLIPtcs6O/03AS++xEHhkUCKV1mt7pxZucND3x26I6CbMvSpZAzuM8dr
Loekp4NfgUxKe5Q+zzz6pUN33BlgDtdcRWMnr0DVYxDObEH9eVFT3m1Cf+S7Kwwisqg3YJoQwJjr
7xVtS2uaE2r35CO5IMc+lTb6HSF5XJ3/5nlOP/87c8hvMHsHowjw1+bSqIvHccONmfYgzlO+kNYX
izAbf6pabzVx2Gd/k6n+Nmgwt0k3lNEIDj8SbPHcek0ZnWQlqh1p5HUNDr0BvIcKBZcDucwcMXkV
IkzY6pQcorc0YbZqbuQ4dPSdCcbhyrqaJrVfCAauhtGXbZRmwxZdPULrfKhFu5IL0e1H7iPw0A93
dhk/rNbSmOIKS+t+gBvCVd0NfpJ4tC/WfRPvM4tfYDxMiKkmCaC7lCCG8ZNNkosWGAolaPvBqvrZ
ruTSGpUBHd8nafb/4mr+bYwdnxSVNW1IPCm4V1bUEn9K8qUxMhtukvVnhcfbdhwid+aYC0AsVEkv
FwG8SA+AQS8onFaX3J+gfexDlc0tPZJZ9cvtJR4bxdg13uogan03hYAEp92KmH5DZ/sBLlg9rKAp
q3zVP66vwqPirieefPiRt8oYnJFFcPlpqHJfH/VKmOMBxNAYCSTx9mC2xfYhETYQgy5pN/yaRa3m
TXsf+eneInsEpdkQVxNgx8zMLWn+YEJ2KJ14mMajg763wpxCEH5NTTw3GK+aS0trciuX3dsfi2eB
OW+kLfNtyFtwNY6fzOFzyvv7h/skSZL5dnOhjH/9ZZJNLNMlwQSMJjqK6GpFWJucTOpwCTsTzCYV
Q1YSfQEMU5H/pSUX1QxubxFvCcwWjVqlC9I0GUHaDFYH0lUjfhJT77aRoxER0A6BNp9OCGBWiLk8
gFUUS0IqA1Xd9Kx9mLzJEazZj4IYqBoQjfkKHl6SK54iW+Bs4OHpkRH66JASwWgf843MRBO7Ft9o
jQbPlEDVqRnWtIaE1zo6/FI7Q4wztD0KLApV5THWS7fcxwtvE48yDBn3IUDAgJu9GxvSJ7kvpRIg
UNGPz/Gpx9SeaTduDf6YwY65LAVHkGckY4BZ4UmOyUc2A4XUVTyAHhANojOuSEs6Dacfqwd6xQce
BurQCX9bYhPPzqiUKs1hKRHPTdVaSfpgzL84Pni4fUDu03kIhG+R+T750s9mhVIAWs+Gn2CuMwVR
TOwPlugpbrZYvEX9h/0z6Bw+gNsioavePVQTUxdWtUF863QM5ABLSxTN6TcBVMbdqYzTsMl+VmPp
yuRfWTI8c5Z75I7EgNuDuh3AcYM52PEYqfoA1miw8sohVLvdJUhD1ZEAILB1L3NNh3cAjr6igZzt
bRaLJhzX6x1JtuYzwXxegxRUFu+E+swVlT1aFWae3ki+ZVrQvLaxrbrckTRGICn6B63M/UXoeeAL
6ghsar23wTqKuuj1liJidI64WimUTbqT9jhi7pdiBXhJ4dGuATROKUig5gVI4/WKTBVHulpQzujy
/pJIhdtMID9MDYk32njsj78tsRk8Ws2x3q70vrVp+NXt5W7zCZ7Jlc97JtMf/W4LQQptINSDuo8t
w5aVnqe5OkOyQpHOorEVtj4l59qYCytOZvTtCz330qr6YKIdbN/2/KP6ENim/7HNOP5UC5la4TcF
Yv9ECTx0/S7PgUrt0eBJw3HhtCQO6757e8wxn5VijOIMd1vvTo70Rj8VPQ/W6DRWbHcPptNwmea4
Npmj1lWt2Ksj9lf0tx8ZRm390QepVxDf55gPOEe1lVmoYXJyhSOYPsZIFdDDQ9oC4zbM1qZZMk1S
0xpBVluivTlVoH/OHykyCYJdfhduvujJGPYUft7+pIdnZGeX2WLSqGo11LAbm+d08LL1a8kDfPNM
MDuam5PQdBNMKNHkVsiDhljykARznJNnhj7XdnfCKkxSAsUzsDaY4KMAvZCcWLXAMfI23/fu+O32
i2n35N08b10Dl5QumqP7oo9Je2tyFmfApUdKq/pe3E13DaYQVE+2gPeaT7zGOm+hTFjLgSdrtbrG
batBsmaOwRCNGxgjgkrKQzQf3gm/V8sml/oiJOCspdlD9G0VZEvVeNN6R4sBSgdKAYRoKO/Q1GL3
1cYyK7qpgHMQsOLWwhNoSa1+5MBJeEaYw1VHbU3WZUN4Nl/a9dlIKmsy/iZYQQoKDF4miPkI2xUG
XDsV6xwvdOMT5crrfX22hc0SLz1CNDKD2oMrqI7IlZGhW8S6JNrQIMYHDwR6ZHT1uy0soATTVSXe
GVA+eG0CGq6aUyTbq0fT/sJOOe/0NyKHWwaZA01mZdmmDOm4BnKCCePZ5KfogzIf2tHFYAGUbnfu
Zo8B7Qg2XwGo5BzCQ6jjfsXMUe8aMqA3h0d02XlNoEAVy7TxnC4ROgEl47OKHXaY9gaZUx8luUqE
ZjCQ4BYB2Cbd7ALuQBuzkBsyvsbfFOvPw/LeIHPG01EWi1rHCNAsfyGghkkEd+i41LVH6djOCtvG
Wrtx0ZLYAJ+O5Kgh1f7uTnJ70i3DqlBtKXmRizrGO8ehk49QOtSRujPbCNWPnCglWvJ4s5ook2Xq
gzmPr3ojhtCgM/zbe3j41dD5B0ugbkDFyWDcRFCGTSVLh7rqRbl08M/E0x0UVy/Lm7g5L908ysz2
5pjVCUmJF2SGR+QgD66Q3kWgFJfnQFZaR1lkMJMEuXbiLPHQJl6RxtvhB+vK9dk3TLSDtFJQgsHr
7lFG0kAVIt2B5qVzQWxpbcitV2c5F250Lr/zIAFHtwMBL+gbhbQIyMa18Zr2Cze1gpZkYU/gPy02
XjftyGEIaMzx+YAsgJLMtYVKKkaMHgNlXE/EngbbRPo1qr0lZLybjmeJ2Ui91IcYxIGYGUs0W53b
2SpI86Erh+cOxQHO6T7cuN0Dkrn0mrI01gmzVgHJ1MxqS+NJAsHHbdc4sAGSWHTvKJ04EQmzoLVN
i01GhTdoh8JakRKZ81+EYZgAnwsU6Q0wxNKfsLt48jZVe2WUSLCYluLRtgzkYtz5dXM7OwWH0+0F
HXwhvPTRytfwcKMFp2trQ6SkjZihLTOaEGPzRAmo3sVtJE5R6+hyubLDbJxSRWkJymSs6tIj+y/d
KJCfF3QuQIzFrQS9gZ2YkHhljQn0Y1S12txgVVkg/FB982Q+x2fJK08Q/bClu+Eu8obZiZ+1MAKE
OeRWUqir3bDP1ofkfDaXjtbc48/kR3ySTqWvPLVOe59+aL3qgQcePorJiMfwGsVAsiK9kTvvfAYp
q5Ju7UgD1uYpDmhkHP3n6EmA6k2f+jvzdNtpjr8m0Iagb0KVHzS2116Dh7KI6h4qDqrff2u85TRY
uhX96NBrNR0eOusgz4RrIlJBCB1ATfZtXpBl1KMFdTAjcpfhYylYdczDm/FsMIfO7Lo61QW8T1df
BbPpDzBfO+Z5/aD4PXrZ94Ivn0yH8JJbWvxh3WS/MibHzDHovwq0wqc+dgGkYGz9w4/NXu/5rEO8
9TEfDNj5LVU3fLB0Ki21eGk3yRF4bn+UwuJLYdCVSi7r766uQUmkkkwEE2epZTwa4egnDiBSHyNH
eupcSkW3Otkpd+a7wa9sNbZ4ycJRsws9NDS64JaGAV3Va8ecIB5RrxtmBMjH5Ll6TtAjRRXlLg36
+82dfH678vDo7S0yxTfNGLsIklCAMj80QfOlcEobXK/2jKwB4xeFzUvTD78kxLNFVNQRtVXGU6XE
rEDGS4vczQcNahntQ5w9c443/Rvv/HJng/HLoRT6Ii+Qc6lf88/ZT+VU0zWF448cxN6lt5543+3o
FpJ2Bhn3zGLogcoCFjWudiV8SloIuJafyFBybrujzZNRslRkUG8pYKS6do8siZZho4PlE2B7iuTS
geyJB746dAkZr1UcANyqUIq/tqLWBMjzDrCUzps8ULBCqzty1srGS6o4/1dPAHp7Mh8M1FoGeetW
SSjuXVsssXvJGo2YZq+Xk1rkVjR1bpp+q4k/SqadK7wL4MBDsItU7xxpkPGOdq5f6mECxRI62V/r
b/1ZOgmuca/fp/fxsxCihvhT/vNiAzFV7CbtiiHGMHtaSr3UFzgQQR0Rd5Ggj5TJd4XBGyI5cBDw
TyCDQ+UESR77uMkqmYBAQUdtNK0+ylJzAn/bvcYrDx64+5UVJhma1w6smSV2b9RWR4AkrJx9Mpdv
3V+8d6/sMGkQybROSuGpgbh9WtZgWL9JHQdGdOh5vzeMrWWJUKIsmjIB/+BiVvdFG19kMhJHlxLi
zH0DwOiSK76h8qiaOFvIjr312lwSbVCBMZDRq0p/5Uj5u3a1lMy5HQx5hpj4LpdDX8YyMn6pByvh
vagjHxBhimPm0PEQ1d96l9K7Zh82TayVAb2OVPalarG0xcLOcV5IR5EJegMAZdCWIkXpXccJVYlW
Wck11AVL+Yzz+7yAkwz9egdt00e5Im4BqO/QgxlNVgH1Ab8HEYvnJZKD25tKXxXv4tXudzCb2mC+
E4K++B2tWPtEv6T6qTcGdxY+5TInVB1+v50pmqrvUuO6EMD4HWNj9cZAtUDyK3O2GnU7S8bnv1gU
ZMBlZCDATInMU6pF0RX67B3ap+1juQ5+oUV2JmE0XrNy8njb1tEYJshEEKQg7gHecMLEQ2hMmXKe
9QaqhZMzPw4OKCv6/wd+LF/1S/SKKR2Pl+Ed5Vcwi/IEbf6h2sSsse+7ahNrmE0/I9vxcjw0fmD6
+jGyZKtDTsd7nh695K4MMqFSnpMs6WcYHDFeJz+iYeVB8QDVQjqRpH/ZfAwny1b1bXPVu9gpXzjb
fFAJujLPRNC6jwZ5nfBNtQt0Yp3kWQYEznS3M+QWOheNF8g8aM4CjRg+vfNhaP2912xo1VK1yfMS
ttPeMzK3rj9pgDVtmLtdfkomj6z+MADtrDGhQW8oO9OCjc4HVJvre7X5Aj2229tJnfLdsd/ZYI49
KpPNIMxYUR+VnpT1X2tAT26beJvcumWDOe/VMMhSjnnyt4ORngBaOBGfci7xqLiOHsF732BTEoms
ndDk2DGU6e/pI19wN18KQR77X3B9c63R77eLY4kUz6OQwFoPxloqzFTa0bPkq8jHY4f85OziYdTc
fSn6/ztretb2EviRjMA85WfVTn6ABczfzjpaAbKTe/1JdDIuqSnP4ZngskW6UJPGMAJ1Tp3V7O8l
sTjFrZha8mRaaq3blRhztHh4LsnElwKEZNOkY1urqf6qJflnkzdhwttKJoTM6jRqRT6A27T4WMYQ
QMesvGmZHQ+GzInNyCWuv1mKyrixbvR0ueOvzhE+xifKBpDbJWLnqwLGCO51QA/sfz5sKCNem+zr
fJQbqJ7DpPKqujHwOsaFVp3A+MEtVd6OUO9SpI20WdWLMDYuX4XNMZJPrcAJUNTDbq2HCR7lOEnG
oMIERPmsRb2klS0ai7XUfqpwAhXPFHXM3QlLlyWrswQtWjEn1twGzeLMyCsNNxN4FLG3LzEiMqFj
mCJQ0ulYFZQw7UIGTcOjSTLbHL4rQhAZVqlxDhVvbUz0kFQhb0d6l4jbgz7dy6B6LgCN185tdeIE
KvpFbn0xJmbUmbiByxvbmH5WQ4xV2csLhQlElu79fwjDRGTiRYn6/yoNWBpViluhFAc2txfVqYPa
Wb/zXqNHsJndFYM22LWTwN3TbDRgTX0YgIbAcKhnenG4POWBZENb2VlfeDY5p4ydjC4zEF4A76EE
E5Ae1fZz1XNr0P9Cc2S/MBYWtxB9jcQRny2eiTUKv0DK5sZSwfOO27EXas7X+zdKsRorUIUPoofl
w2zLCVj/wYbmUZY3OjuvuaJXO/mFt4nHD61/7k+geK8Nm3E9T6NIu5ae6quoNXmUD1xYrMSwRa/C
JHHOS5X/w5Pg37k5YRtHYy2Bc3WDs4CxIQtgFHAJQOZMe3RkT0+s/B46OSCx4k1D8bz07f93oUyJ
VCkuBewyeM/t0Vb98VsZCm51yu+Lz5tbuP/FrCgnpr1txs6mHA/TItD3D8gOPdO0KOA3fdxKS3lU
nfReCt8mYlzD3S5omvm3o85hfANQkBaZoeLHtndaPRsWk76CtAyUUKTz86H/KW3545qrrqKronXb
3qEb7+wx12ykjoOURqgX9emGst5DbCaBlNqiyonbh8nQzg5zXDRZKfU2oeWBMXGkpbLajmPhMLrs
LDDnQprbUTMjEXmlnAezmpyEvr0Iymrf3rAj4B9V3fjnCzG3a49HYyrKugKVtynFpA0dqwc+yXAq
iFPWQfwFyFhA0JOHktPo5H0q5q5VSG8kMT0LaNJhBPwDnlSuubwu4EG7vcTDA7BbIXPHdmkz17TH
H2iLcIkjUB6Lm5XPhRON+V2pl5ahAsAT8aj4jj8g5PNQhoWYr8aYBTwcgGoN5RRU7O9McXMVeXWm
3OAkYsfb+NsMc62rUBsRpR5Jczt/Bf+7vDRWnd9XvLHf4zht/rbDXOcTumLTWhsKEtjFSU+5S7Gh
1Ylip0tvvOPBjI/sgTFVhSagiVo9eI2v74Ut0upx6DL1jScPJQxnesmB6C8sEnZ+0lrcS+EgP4JB
KMRIUKCh5aJrg1PRFUKcwh8h69sBxwZYl1M+kM1SW4f4dPprqjiH7yCKXJlkolWsjOYcZaiYJqsX
T4M1yMv/aIHZxTqqt2qbQRg9S4/x9Ega7/bZOnBy8MxClJt2img383rTjDU1E7RUjEAoNL9aZjsz
Fb8UI84Rps7F5K5XZpggVSjLKqZ4gQYpbowluhRrYiX5SVlOcVbaIhdPz1sWE5v6EQCfuAFKoP7V
f9a80l2+r18UYiMRWlzohjrZw5jZ8ffbm3mUHlwtkwkZAKwJetrOSjCHC8Y6dKTMIuY6nuTL+jo7
yIXuKtVZn25bPV4rRn4ooB/ACMYJIXpbZEuHBHMdiT33lr7qtvYXUC2s7LcRxg+zJR7VlWKwW4xz
jvGpHXl58lHZB+01UPuhywYYLIvk7aS+r6cMJsrINXxAJMHutzxNGgoxIopaPMmqg8zmyhzjkoke
m2sF+YpA776vOaDW1UOnj+42XlYeyffhF8J0GGbBVRMQJMbUXExrPkA3NdDUFGpSP/S29WRBcf/C
D3ZWGJ9vhKnvchVIIGPARMVlri0NBdTbNg4uK5T9f6+EcfCqKoyhLHGOpelFV54XdXZ0MB8kP26b
OdwwbBVYq1RVlVj6iG1UGrFHjSdIhJW+JLpx8jO9VFR7jDSOrcMYvrPFeHaSY2jKKMBqV5AnQ3mK
l89/sRYASAHUgNSvLDMfX69WTZtaMBEq61kF4VA+v8SATNw2clQRMyhM9d9WmI/fQYDVUKrs/yqG
6nj3daKlflHOiq974kmFSMgdjy3yIC27Msn4ghoJvaJV2DjZ18MeHD2j1waDz3tzHX0faLrg9SGh
t0XY3kCPm75VVbxA5CTx8f/nJuGWVo6uJ9CVSLIMcKAmswQRqyCQOaX17dlGAv2l96GP5tJquvS1
DCq38TWncyK3cdoXznejSQl7MUKiF1M7gPAoGGC4vn9rLdkmaIaBFEsc7EXTrSaK7UR/UuoXotZW
Vzty9mTMf+HzO6vsuBmGGfRyhjhasCk/G+gaVdG//mZdUAQkGE8F/OTt1bJ7tKakISbgnXihJ+tZ
KSpHz+mQWfxFl7eHcYIWIRr1YxZ7U8qbaD4K7KCV/8c0k+gmcyu1XUVQ564bqzGe5KKw1KiwDO3z
xBN2PHTOnS3m85mbnPZmijurrn7m7WvHAetx/jzLdKfmeBskM8YGkkUJF235THSeHPVRqN3t1hvQ
bfehAP3O6hK14CCfiDXlKByJthH9+VMRLvDPJ2FFz7KxLUjSUQhD7GbV10IieLPZBiifb7vd4Tne
2WGy2RSUqCSL8GQjXWv1wC0n4t1g+ssQWcPausv052/8q3Uxsb2pjTzVB+QQRpU8zXjUYDTvSynN
p9vLOnrjGzISB7ykIEouscXRuMPsRh0hPqmg5tYB600fUlfAgDnBkI7uLf8igfhY2bzBuyOU494u
WyHto6Lbmg7+t6HhDBS4S/vuGGZ0lZMRTMD+VWdM/dlZa1Nhw+gs3vHqT0fuuVs5Wz3tIi0SWv1t
4qPx80Y9tWUFkpSc95I7vED3hpg0IDLlXhtR0kD9tP+2nls7csSgsLSwDwYUUJJHXuH0KJWiWikA
vWI64d3UFTHquUwFUMApk2QR7fuWJ06dgKy44XgPzxBzTzdrTFalRIyK415y5VloPxVKNbmKUsVW
u3Wbf9tbDz/ZbmE0Pu8iil7GmTZUGJYDi7VXzZ6S5s7GgyscRcb97jFBfqtIhYQaN5gsNovXd3F8
gmRZbd9eynuvAKgMAkcG3seKBoIKJr53cd7WbRIlofHJeKgC00s8SJR/lc6Dq3qdj3b0822L7yLY
tUE24m9Lp4D5MEpDcIqM+ewlyXd5DomqflAqZxiD29beF2nezGHKA8HFAF8V/Za7b1WP5dZIMo4X
QKJFkJ4Kj3b259cVT64CPARcJAGNwFf5DmOQccZVkaO5WAwhSFoJw30TxDyH8l4ahxAZf4sJINzZ
+pY4TVtZqYZp0RRHXRz1j9NCPM7i3/nQ228B+FHXIVCIx8b14pNeK7XCrNMQi683uz/3vuFoLuU7
yUHGa1dhgSo/xyh9jb/fgN9GmStDFEjUkBrdyDmxKVx2OtWvVJUZYHE+szENWu+M6eB1MXRgWggL
nZLNwpDbksSh8TDcUzyP9NQ7s6PZJZ0l5S3t2Bot+qEMoUgac/DFuR+3SMwQQpPZbqfPwwAYg9LZ
ZvxsRF49BCmAFN1LtQZixmkxH35KANH+bZoJB4OoCf0qz1moricdFVSl+XT7u70LotRXdgaYQNDr
PVkx6x6HsvFxRWdCL0Jtuq+VmOOU71Fg14bYKqa+rWJM5kXAoETyQbZHX4CsWuSD7Q8Ah81HLrt6
YBi0QCzVXmJP+nB7nXQd7zwGDTVguVFJhWTi9ZmYs2ICEBrmswAiIOF0UnwT9do/ftTRVe7MMGGg
ictxKBIlDvX+qTUEZxq4GJHDg7YzwXjjOmlZVSWCECydZKWpYC/9UFpbHtlrpNChudWVc8iObKUr
DpmflAMnGT0OrrtfwDhlLUPnQ1zwC+LPq01pB1HPavzyHtOjOH6YdWz/eBj+bVsNRYJIhoZLi9nW
rAGJiLyASqMXv0jdx6b4lWWfbzvI0UmT0PcAmSJQ+ICPXztIOZJ0AuNwHHbzyzg+61yChKPvtjfA
BMikTpsEc1iVHz3Itmrnj/N59ouPqb/YEkiVdGtF/BJP5EN6kR3wyPGuxHcvcuzh3j5zAiQhahI9
Eypf9cszpR4evQrUmo3NtcRbKfO1UPnKpko2K3+2Rzc9VZf0QXuUcLbFE48aj/4p9ljvF8UchjIW
K3kichzSCiQY0Uj70qq/ZF6t69Dl93YYl29nYZw6EUvqXkeXgrIEV0YWnZxFR7ZSjzch9J5Ng/lY
TFhe2w6zWR0+FlqPPwSwKEf+FiSXFEI+xNUt0KKmmOMxPHRAwSLQ1BYCG+fa4xwItj7VDWMlRb2W
hpJ8X46PecPhPOL9fepFuxStEXJcaFoXh2bvpyDoEMXv/9OJZrXcC7zGizmqkzA30JExDL/k8QTQ
I/Pe+/DQARIf0nksgqGfs6ScFVhYeojXRvMZpaHTWkV/kQSAWf4fM4yTF5Uet/VC0nCGHq7S+sv0
7fZOHbs3GsLQmUZV6x2zqwoq9qifito3HkwQyUqnyCE21AbdyCpO/OHe9+9+6t6/7bF1OtLJW5ss
eY0IMTnAptrbqfEyJ3Jah/Ztwd3pRm4KjOrtdR4lAUjfMNkI9kRc00wnNY1Ls1VEIQlJlL0SdflU
abot993d2ufO1OM8K9lPcYh/3TZ7GKRQLlTpcBdauEzkR0oiCINcCgFKklYJvuGldY25s+SCNxz3
vtdEN3Znigny4EBtQa0YxaH4WJdO9UGjiOYnTfTTZ9ooRqP/f1saE+oVY1IgrNQKgVYBb7Is6SXq
89hKElBl5Ll/29jhcdstjjkHY40mxNAkWdgtZw3annIgiH9a+GL2j4nzoEFLdaXCURMqJKP5S1uD
K8LgfabDhcD9DBSQMbPPRiZoRKUbQMVx2EqPaZxZc+d08+PtzTo+0zsjTEKTDBsVo9KhAPFx8TZQ
s6RhCbmZeMILEK7BVYI7rCmgpfXPqhg310iJxjSpsxCsB/m39izdRc4CTT+QAb4mp8HHeMUX7iqP
3maoiEOmmTb6QfR5fYtkfTflRSMiNhqxXU26p2g/mzVy26lx8kU+V3FkLWbpmR0JiVRausAryx8H
s91PYC6ycUlFtR+TNMyC5f4BnVanf0w8TKXaNeB6k09TBH6b9zCo7KzSjdldn3okT32sCGmYC/cF
+ivi9LHUfsSRd9uNjl0VpwLkw6jTsjwq2mxqpSJjcXr60ihuj/b4+FcPCjSp8LRGUQqMrayr9oZg
1OqWhOmv1R7uZxA1VSfzU++0QQFC/T/nWsB69vYYTyWRtmBWQElDTBsu5EQl9xIvtVscjMSpkNMh
DecEyrc1sLnC3iYTmYV0VPJOQvqv+tP9/JS72vf0MfvQeNXHxAHCxt3c+EfqrUBTqHfbp/oicFkY
Dm+H/W9gonWXaEIsJ7jmJ0/yQBsYUll4ye+DKjSeeFogRw66N8ZEa8B2ZTOacdlO5kXRvnb9h3qy
V7Dh/LmD7s0wERuKcUlJJAlpqv6pWT/GwmYLA+fj0b/x/tvB+XHeFGCJGH+JtqECprJDtRQzvx7Y
mhwVlSBiNIYbtwDpZpu7Vjkn/z46eYjPChg6oFAAacjrA641kBiPNOi8SvVjAhSy9CyLnHXxTLA+
2WqmEgkwIVcfNtQkJ8Neck7h5fBa2K+DcTrDrMAKOxVZWAO+htHUoLskDhHtOLXI4wyhAvmlsEEQ
/xduoZh0lhODjmhPXe9esrYR+BUbHHHJz6vNirJPSsPL/48PFFjSoQxPFRHYhLJDUWmboxUDhDn4
1iAcCLkM4bNcgBSH8rbygsihH6o6ytkQrDDADni9qK0vczQ9sCgDyoEFRCXgEaN0mjOnF/Q7NAJv
7+FhCoFiyz/2GBesh1zue0LgH4/01Qv25wdyVp9prBp8Mls8bOWhP+7sMf4I0ZkSiC+sb44fzDW3
6u4xEjlvHfqb353lnQ3GHRGDtVQEVUwoZv1nATyUuji/3t63w8i3M8FEPmjwgkl3GrJQNF+6zh0l
w86nsExnjo+/Z9el99jOEBP78qkst7XCflX3lMVtOUn+7Cg2LerwRO/pb363bQDsAlKJhjcoE65d
LzbyGOxEyL11Q/2QVIYlmPlpTr9AGu80Igbe3sFDR9hZY05vngHr1yFLDrc0szWxsBO8fGfu3XG8
gRrIozFygfcoi2Ha2qbP0qpNQ01fLSi3ki4w0jBVfya5Z1IRMPNBVz9DQIOzvuPAsTPMeLogi7Ep
VKYANRA1JJgHApoylGxESBR0/ph9ibrJzhjj8mUsTbjUcBPLWSCbi2VML4v4xyQLMIJbClFJp8zj
76BGZaWOSxZnYZ5PjTUu28OwFaeobUu7rjv3z/0D2T4GCHUVzW3C+Mc2DEtPOrQvW312UO63hm60
cy3lXMFHsWJvhom3abHmW9yPWdgsL2R5ynjqo4dusDfABNhEA8mrmeFUmafFG9A1E2zNXULKE5e4
vKLi0RHeG2N8Lq21tSoNqDkY5ijaSVw+6lvury3AlIlQOUIiO//bV2L8TlHbWQXEgQT1diGCLa5n
Qz39byaYUKstabIAGZOEa3/f5M+l/r1fMs5hPQrn+31jomystUZVQnUjLKPlU02k1NITNFGnGlng
xrF1eOWiC6FjsADEkRjXuY6zvbRpmVasWTj90P34BM5aO/Xlj9FHwadteR4nz6E9RdVpfgneReRL
1/a0FkJnZMQGpqsVPUR+45X+qCDwWQruEsp09Be8vDRU7Gwyd8kE4UCM1qGfinG+MPKT1xqgFNUC
MxXGxKFHJDzfdpK3Oix7ee0NMuGiLiAknKxjElav2w/tVQFhenLZMrv/UoPOT76f/PkEYrovt80e
+s1umcynTLRFXKp4TkIBmIMJcfG7UN3lK889DxPs/eqYILJm41TWBJfY4KRnPZx9lNSpdBoQPnQi
gH+fcC0ykWRay63tyhRTD796t0QbKwqqO8ql0TuUQRahixPvD7vH+zUyoaRTk3FMko6uUfLoJFi+
WUtQYRJmeIFU3GN11j3jZXFju3BTJ+VN79EtfOdAOi41MC2J0EJhHIiscgwSgwWICs3r5l/z+q/b
rnJ8EaDCj38ixnxY9kdp0pNkKHHTiL6MfGCD7sma+kCiYTuFQBJ8jj3qe+8WhHsTS1FNsOQycbNe
Vq1uMX8TkvZUi7aZPURrWC0fq8hToYzUlILdG58avNFG5TsReHB76iC3zDMhNUm0lpZAce+NmhWl
0l2nfZmklNPyPPxqu0UyTbR80eJ8GbQ4jMdPs2nPwMre3sbDE/7bANsia6Ixk6Z0gsaJ9DgM9v8h
7cqW68aR5Rcxgvvyyu2Q1L5Zsl8Ylt3mvoE7v/4m1HdaFMQ+GHti+mEiHKE6AAuFQlVlJua34+S7
pnJe0JzNYnEwalkCjZjIQqgs16p1mdaKP8Uq54QdXwS7tTAuLtf5MJotPol51XyfoNtSOSpEhEVw
peceP4YcLsrChaNjJgN8Vsy3yeUqzRbTzKNZ7LxU/TZZ12rPifscG58wvmuTkDKx8mjTg0l63ebN
1geeKx9vHFJeoMyQ/mLU/uMNms1jmXZp26OwhycyEArFXXYa0B4eXap3K/GKUcfRd2eQuVckPbfi
MUO1VL4jl6pXPhRXclhcVqEVlV7q5afk+bybH+/j+wqZC6ZOIINhZUMcZqCAkKfXuW1t1fhx3sjh
Wdqtiv6IXT07ydamJJmB7kH+Ta9fxwUtGDxkm8Q9b+cwKOzsMDdJmq9VplW4LZU6lRV7Xpqm98yE
kIUTHA6zDtBAG9BdBtIWoqofVyRoC8knQcKQ2lPSIV+0VYg+os58mqEMk0N/Ufbxvb7FCRcyerSX
e8tMdDfHcdZ6UK5HcZnZXeNlwq8tJXaic7pl9O+wYXxvhwnjmjjH7VagxVQtojsML6oJphrJrtvC
zpXT+e/21mn4ZAyPdIVqnWIUiMlU9Wk0pMlSyQnTDrIzPJY+rZuXfnMqTkUoXlZ+7cwhJdjmld0O
txMJMqIUhTqxjOF9RqAsJGE0SJILW5gbtwHVlr1sYE0zuAR/R4cNsmQIjfgP7RDGaxJRTtVGkfCO
Nkp3LsFxN3vmyLlSjg7B3gjjIMVmVV011nGIIqnTomHbdhwLh66xWwbjGihT6utApjyqSe7KEoQK
N2gJK+PVJH0bN4FT1Dvswe2fTUyIwl42OgRWcXs9QT+rfeztHCLCydWQ2JTStLmUoFcH8fHEzrjd
q0P3UOlkGuqy+B9j29RLcwSXRRrhIR1fUa4tUNgEqCE9Ny/WVQOclXBreiqPK//w4kHxD6zamm4B
I8sciKzZFDFLC/T6TwRDsB2KB6o7eGCVAXeT4PLmgQ6XuTPHvNrWPDXJmAEzUes/qiK3ReghWdNN
rPJGiQ+dc2eIuVBVlA16UFNnEcmfdD1ceQxRh8n2fuOYC5R0GtnMPC0iI3GpLAwQBKcsXF+oavJ/
QS9Nf++nwLVbD+Mf3ToKUl8UKGZWXwcjmpbrRPlKth9FcQkQdZvLVAtdy8J6eTwfMg/P4M4wc6XK
kiDVdVEl0YZhCe1K6n8Voi8sJ1H/g5fufkOZmLUOcQeyDhlTE/oT1D7sbLxa0FotZOf8gg5Tn70h
Jm4lUm2oZSygCv0NraTkntI9WNeGl4XC6nQ4aTWfI5B6w7nPx0SyeRFnsnVZHvWe9EKPGQliv3ff
WPRckOZ659d4GP93H41JjAUirmhBrgjNLXlYTVSbkLHc9P345bwdziljr9NYTNSsWeh4iIoKD2QJ
1KvV6Cb/f7PCBA3LSBpRFJCC5yguWX+p5t35v8/Zrbejvssage/TS9WskOKP9jhDaLV0a4XbZ+FZ
YQJGn2Vzu5QAr2jEe4OLUQKE7En8WqaOddfcUiAVIDPu+bXxvhD9993a1mKWi7Xc4pDIP0G1I4Hv
7byB4+ME8DGkSsBXjNTmo4UZpYE1Fwow+Utucj+fJgkk8dYVBVI0mObWL/hssMc2QWOiUaV17RMy
p04lM5PUFTH3CxK5fLJ1aAw0T/FjHWxbQLkwEfXvzy/08PvtbDLrFExJWOUmKaKsSuzaiKzhyUoe
ztug5/JTmKB0YYoK1pFPoBsZjQJjS5Y8UrZ0fZ4MKfHXxLIwlASJg87b9EIbHUvL5B9KJ9XX/ab3
m3f+Jxzu7ZvkETDXUB9iq0gk6ZE7dgUe1QSESZRhdHjVrrVT+T2GLmSKZ/z8R50sAKGBVpd1PH4V
JgsRJ3PVM9B4nfKQwigz0AkP9kwle0+Jzxv2+ExEgtIxGJEwvylBw0dloU1TLJAqocAfGXzJQ1j6
SWEDVBVoVzNGZ2Q7L2zLLZ7P7+uR++yNMgdxLLqOKAYKuaOUdZBYah6MQnnUMFXwB3ZMjImCKo/q
wDC3mzqbII7MESybIhiGC7G+WQnHS49iCkBT/5hgLjNZzPM2m4AG1bqgk6AWqnCO2lHOoeP7SNDL
NZGZ0r3cBa1lRMExo7dlPVn+PFj3dd84w9o7ai0FjfXjT3bs3RpzsAuSgllFtDDlYeYOQRu61F9I
yi3xHDqABRoDPALh5ewQ3KQLm5xPchyKi9cjr7lWXIqjrXOnRbKDfpCd3tPxWh4TxWcNc+rugC9C
FkICYwgrCjFYaZoVEzzCfAKNo9OGr68ZakzNSYdYqK3a2QTJnqfr1FM4z7dDAAJmOdHSxfDUZ/nJ
erPqopfj/iSfEhkohMXtoiQar9K/FQXjB8kRLxv0dt01GB3lpr/JuC+Oo23f/wbm3EG/UxrFClMA
QgYuJeO7JV1ZPH2Fo7ANbkfssY7bCFHso78O5qxLRZMVkRhlmHtXw7/FIXmT50fnbm+GOdp5N7d1
UsfA8alRl0MLnpMH0Z/J3j77v8+c67HCOH2fF0XUtnd5cpGJJyuV7G19+v3ztjfDJKeQqAK6rcyL
qIMePLHr/EXNOGCHw6f8zgbbkUzkdi4aCzZkcHJrN9UvOliVePFPjHs/ASZIvkDi2KlP3Ic85xux
ygoVqeuqFVE168mTbAT59PV/2jyWOG7QKpWyqhWA5b5aQzhpkQxKz/M2Dt+2+91TPvpzkS9mGw+I
GLQoQBtJbUCbcrQkwD+gXGvsCbWsLiULrCH0TqCm04I4bIN6dq1TibeY4J9f3dFhVXc5FmNOj4UM
uThGCc3qVkm/T9J3RfZGpACS/ChiFmn867y9wygICiUIslFVNlTMPu6mOcTF2ubpAJwKMtXNBaFB
Yxsggl2CdbZHAGQkp/YozSBIHC7ToHtIuFHwuM6z+xHyxx/R6lI7CoXR40dIfhH0duKZbuqrrha1
UXHDIzs/Ogb7NTMeVIlEGVAgzCMpjrrsR2ZxQtXhR9wth/mIywoZoEXLkCEshltN07WuzF+2rnal
ETre8mzXveV0IipM5z/m0bow9a3hSgNE12Av8VbSMFpRoEhhaa9d4Up4Cpw3cHgawHgE8T4TrE6o
+X/8UGu3qrlcjGgHnoSXGoMU8sPmxBjpwuuQz098dDvurbH7WBaQPK5gTQi674I93081JIYLp3cx
nenIr/Jk80XojtI7AKjoUAiATOiGf1xil1XLnE4wmk8PmejJQmIP1nOP5hfvHjhcHiX+Qi0EM9Bs
fQJjPLkYjzqQnUP1BXUEW9fWX5b6fP6bHVqx0HY3ocICUR3mgG9qkZFEwItpah4n9LwpU/bCAToe
HmAMD2gmwA0W2vvM5S91OvquIorT+pX1oPiAvnvC96X9f/Hr+rRyla+PlrW3yHwmVTXmaVGHLCov
F1ew6xvr3rBc8YHOGFLO8fE1H1z1d/W9aLK6WyaTHGSQQpw7vYQqaH1rjm4Z3648EPX5dQF1+dH9
yhldC6Fd82iYn1uIceaemH0/7xGHpxi0IRBYQvlD/4R40dtOk8QJ5fz1tPh/YyHFUAGKB4J2Lm+w
5XBBgEyZ6C6JoB9k0k+JAFVslLoQ6hB17IUfqfUwSk+cFR1FPn1nhPG/WAANXTYscSj9mD3pEjTK
UJQY6OOBjt+TU+zwLurDZaEfDrJLS4aIPfOdtN5EB3JC61MeNzu3gP3OhbCA9Pr5lR1Fo32yQ3/G
7rE5EJSvmqFGvaNqfgzW5ulmdkcM8zQOnSOOk3ve3OFBNoA2A28yVAE/cfm3soihlRWDtB04Tkan
fqSJqXG/Ii3AaX7pfCG0fnJsHn28nU02DhpKvG3dgNoVAIkTQAYVGPyKU/Njiaowv+DrQx19ur09
JiKaSZdMHXDMkQQyiaW66quvZcnbSPr9Pz9X/tnItzO4+3AQ48yKbUGqnYfxaTwt4CLY0LYCqCA8
v32HqwHFO6VdRZ2NFfSyktIyBPq8yxI/ln5OxqVueedNHNakEL//scEE26pRrWJKyiJKQ+hXvIDA
zPsxeN3L5kgeKEYkHqXXoUfs7DFxtp0wfbe2kgXyMi9Xn6SYo2l7eKre/z7rcagOSeIyYD2GCXA2
6ohJlKuTbS4PCw/Ry1kKy4IGtO0gyAKerelykajXXcv5/LxvwzqaEud92XX4/ujNTj9Qu6cTM8vF
ehs/pL+Il97jLcll4OU43VsY2Xk3mJ22MS4wrNgsGqgBjGtQk9lNrXBOEe870c3dmenkuR0SEWYq
YF2F1NOzxSHtdQ6RCt534q2I/vvOVDEbVtZkYo5Bj8rrdWJbAHiPoCDnHKVjfwBTMhIJEMywxWRr
1LeyampUY+4WP7+lesqpixpXao8uvYCFkNdkOVyZAn4DlCpVFNmYC9gEDmMAJLKI9M4Zjc7J1st5
4Kn3HC4Lk6OY7ATGxBKZF5w2DlY7WzDSgPpUzK6zgfOmOjRAFbaBZIFggsHctznkkpeqQ4MqqTNb
wtwUhoo4n+awwqQi5zdQdwfdBbNRijwt05C+FQQ3v7+e7yWMWBig3aL675jZPoH6mcuSeFwM2lll
Upd8IKpcaG9WR1ux2xBYGa/yUl+6B6Ws7XVff602zydowP50O+2MMgF9xQNITwAMikRg6APwSaWF
s+iJgWd/kRRfMVOoPOmCKPlDrdYqJ6c5/pTv+8xE91ypctnAvCdmtwAhny9znqLO4YdEvw8XomWg
b0N/wO4sG30J+qgJIVFZCqdBn0aLpFUA/QrHYw5PFloBgEcCOS6/Nat2dtqJ6OC0xJRFDt1ksvwQ
9R9DGvyBV+KRiGYDJTM02QK5JrQSMQpcIIMPIIHTnWh6VDnyjWmD5mB5SvyGQ/l6hBnDW5GmE+h6
yQbLJGY1elmqI90/yHYul0BonJJQOLXRnzVLP9hiDl3aFFKrzICkCUEZdl8UXwnQFwrzL0WYBpUf
X/OmD46GFj9YZA6cJfUtSbOqiJJr+bT5YE68rbzcN0HRNv6YgGpNXrIH3oE7cJUPRtkDl1klISRL
ora7ksfHpHYKyft9T4EN0Ntghg8tDZZqFknauC4JBo6nF/1uuBTs3tme1RBVtDvjzjpRFVDzmvcO
OjjMe6NsKrVlXWslOhYmJvIFpaMkGm844Xjv/lkXm0KZbb6UVQIXSerbWQzEhWBEkROTjtKoD+tg
LrCiBrhPEnHMZie7rh+rgLa/9MsipMGfnCrUlnk+wbXJVNP6Ta0M2aLxQ0YzW7ALLzft4rRETajR
BsBVG/HH0o+mTD+slImO0zpPsVjATfS6MNyOQHxrAYQx1TbTjUUJeAkT0BqtMezBVKdo0rvcqYrG
tFulqJyxXR6mwpqduUy/YDhWtc18KoH+nXlTh7zPTv99F13XNdenKcE5zfLAIO7UeUXJIek+uCh0
kTY9AX4DypgttqizoICiC6AXQfOm5xSt72m8scZnzsGkvsPcth/MMA9OQYUsllUndL4KTcbr2s9b
N36E0llUR1buCj/P2zs8krtVMa4sUS2dmKxJVJDSWcc7cXw5b+AgLf+wHsZvJ2FoO3lKMci+DY7a
XvTqswmxOrG2p4nXKzv0gt1iGG/V5AVw+Rn9b3icJ6Ep3TQOCSaMwoFA8JaqJ5an1j2/vqMqyIcF
Mq5H0jo1+lHHfKZbhzLIu+i4q+AYDhUjyu9+mykb3ee9GzJ3IAh+J/A7oMgDzcblRm02Q3cgptau
dreUAm/49GhH0R5ARVYHMZPK4i/HnKj9suUE8Kv1AiJt9jIXV1PzdH4Pj5xwb4X5bskmxXprLZAb
mZ9ncJG2nFIs7+8zn0jsjYRIVdMHcd1eS0LlVZ3EMUHvZPbY7pfAfJZa71vU6PFZREtt3drQrgS9
k51mG6/qdVqcBvwlt7ncfzm/c0ffByU/tAVEAzkl24AQAc9b56zG8UUbfVGvLOFWE3hZ5VFIQg0M
yZ2oakiSmSSI6AtR9R5MVkIX6FF2Ib213Ko4om1NIfyDIrAOU2hCIEExJZP5Wk1uVb04oyMmyJfr
hPvEeprblHOHH27czgjzvbJWsCoIa6fRoOgX+vZkUmaeqbDPfx5ucGC2rp8lYex02kT3aEQqvArc
06qr2zMAGon/J/jlD9GBSR2VCWzvrY7MZLkZXErkZF2nzz2qiZJHCzs8bcCjiZwP9pjnGamzBABR
NPH1b9YNiW3tssP8uP4oPhgn2upDk/1URs3j8Gc4lL1tNptckq4dlxavfEMkQZ0MF3GnBXr8NSO8
sunxMwB1biDQRVGSWczhuknQxDRJDPFT6aX5rgHvftufYNFfIlLaSHXa685fAx5p1JGXUrTUf+wy
t3NHlQPMBEchjke3HwwvXaooNlrOI+4oPoL+Hm8B0JmgR8HUSwShNjd0LkCcgnEZs0aLglNDffsW
bHikmn0mONNkMEYxER7MOfWU18gjK6h1NJq7QHk9wQT54mD+P12jzArL6U/i1t4oE0imTW+GXBRT
pAOiM4W5Pz2Xgy3eGCcZY1pE8jmH/XAbd4tkYsoiY3FN28SY5SWZnaJeV7rmrXxbE9u8aa+nJyvU
Hs/bpH+S3VcMtkJODURxn0XhhlGrZWPT4lBLDF82akdLFjsuH+eG17U9ugT2lhhX1Aq5iGMQgka9
ZlN2nRxNM+GvBdq/jcvHmB2WFXDQcA+AyxCFDMZhYoxNkiYRs2hBd86Ehoyr5S8rKtYD5mhyN8Nc
Wgo6Fe7T7ihd3dtlfGbMJmve9A0pZK4AudfamjnahtyellFw5vbHinGbTdHtPm6DuVrtqgAJcdxg
lhN0ul2DvK8AShx0PTxpxcOrZP/LGO8qWqMuMg0v23x0xGj9JUELeQrioCr92aXfgMeTc8QyoIMJ
R9J0jN8assJ88rVTJtXsUHsjrvRjA2mmctE8la4MjfDUrRzi1V8amlX7UK93NV6vgj4MPrn2zjrz
cMjVZIR4Hqg4qMQi+To+UXzj4my/0uSNxmHkcaQdnqWdQcblAGA0B1FfscHTDGLMwtHVH5n6ishv
nz+0R3ECuZqKEVZQ78MiVr57rDa6IhhCt8CRLPWyluMrwuPaOCoUA0n+boL5dMuiCIPRATSGx+PV
ktlUWaCJ+qs41C8xNGicaIE6j9bnlIOBPZoXAMEcXiig6pMx18RkPIu09fJE2b7yS8mnE3eWU1wa
p8Qp/MQdOVnc4U7ujDHpDuxsFoWi4D0pgUaYONvT73+qXVrPCsOgpaRCPxqPfj0PBum7qvKerEcr
2Bl4O4M7X9jKTh/yErPUadh4NGVLndydAvWRQHlmOv0XkZV+evZc7S0y3tdmclGQHClpGlL5TeCF
cZLfPhBYcHmYmqMEZm+M8UNTm+fYHEDkYZk3Ejnp9WPJg/V9CowaypeiDmeHoB8Yuy3GCaylykSB
ZOhPnNDu+Zu91HCEpyJcERf56vDsmlh7TM5bC+BRHwojDpUkdpqqAGMHicyWp6/06SR9sAPNEyYr
k0ar3BQBQ9Ktq98lQRUtoh0/Tm+vLgLtV07AZT2RNcf4haplswA0D54OWm7roOZOeNO4bIBlLTDO
sBGx7AeztsLRLF+6RnaWaXoY8sk1etU+f24/PUxYW8ztEZeSoK2aGAfqt8KwRy9/VB3I1NS2cB0/
Gt4UrT7ienGLEg0odX+XuZG1Tvd6d6rnOisyAEuqaBhSNwdRH1QS7Z7wLpKznggPof++M5NL+Vyg
WiQEwlY7JdJMRboxVV5EZy9idjFM4mEIZVk3IBpHwNh82aPaUepP1a5tik5TE5tHzMZbFXODmDW4
GpIMZQwjx3TxttpJ9b1eTI6H8NydiRoxinZDnnRVJFvXhQQcE79HTP/EPtKyG8cECqtKMTm8Jrg8
rsqwuBa94bZ3Ek9348DC9Vtk9uTJbuF3F01w3v05J419GuPKMgXwsFSAdIveVqo2JIufFiN3R5V3
BX9qETCrZDsuutnEXawT0PV5VAob8/xPPaYhQEMBwhzFKTMnAcE6OiKP8yvvffwvMdIwoCWt4g5g
uSi6SkuXoSrKKAV97g19l6S+7q6lQ1Ni/jTYvyz23R7zSTPcZqU4GOVbPQec0b1j3uZQbNLdBVVm
/YKORGLo/XfxMn/v8T9mWRBIOisKKD9rOKt2gXc6qPh/W5abNcGE/7LvSSZYoP+eXmZP87NoAqRq
+qWgt/T75AmsMeYmsIgoE0Uvq0jB1KU+PSl4ZOlD5+aje/4gHJ/y941jrgFLnbR1NUgZlbKhhIWg
dE9oQbWn81Y+NefY9TDx3pK7thg1qwQf29LYgMOd5DB5wvM4ml1aa1CvpfC3OZ1Zo0z07xKpkhcR
4lpTezXisq7yb4XF43T+hPlgrTDRv4GunGyWC3r6tT1HNGPMcQHkz1IAqSbAaSkrfYPUHsV1T/er
B8vladKzT3L2FzD3gZWtywjhuyTKutidmhsM/dgymklK9Yz/x/mSPGPMtbAIxoDuili9tZAoQ9ES
lK/jVe5aXhyk1/MjBQ6lf4GH97zh40vv3VGZwGKkXSzWGa6jeao8yXxckVuOGu+1cXyV/2OFLfQR
0lfDKJQJBGap6Fb1rcLgc/0FlVpwJAsuT73zUxWH+XRs3TSLNYVITZyEcl4CLLkt02VhzkjIciHZ
7tINnO6eTjrdb8SmAoZzi5VvK+DFl2IZz787SvTxx+DVyGRLrSl0RUqqaOwTL+3NX3MqPp//ip8g
56wNJhCI+RRPeYdcCaIfmz9+p6+5N16m2RWuVL/w43uufMN5lwVH0sd1GfmsG7HQ4nIALbnmS4Ee
1r/Eryo4RBev9uagu+gRmLiTPzRIf05v/uNMKB9/tDv2KNDJekunIKhqEbje3OFCBdYNDD8hb5XU
/88ZY4KAHKM5U8SdEOThECpBAYYa4SRf8C5azjFkpWikMQbeToOPbN0dBFnj0q82zpXEM8G4YdnL
KC+OCKjt9pzGj+Vw34Mk7LwfnncJ1WLcMO3VuMgnpCkxUPlT8wyFJa0mzigWtjKJnGSTtyDG/waU
SMxBxYKk4aUT7sX+sYg5e8ZbD+Nq7WBMW4OHSDQLq7cZyS8lAfO+aTi4Au06rn6e3z7OMQYh40fX
jmdrXqwJ9zkloi7ue7sDU10byI9ZSB89/TPPvXl7yFw7YhaDV6fGAiXFEeafeR6gbshxCp4N5oqp
am2eoCxXRpv5PSaWV4nAAPCMfGqVsRGQqVrkZYeeSwxvEKMpLO7ym+quw1tgOxEvvnkbWsYrJOCy
UlOPPhcfmPRV6I1RNCskCeXkAOIAwj3eZBnPAg2Hu8f2CIxmScwNoYG8ZIplN8uP8153/vtggPOj
gTJPrFXMzDisYs8q78bS736XH5z9OIwLGBkpTaUFitDUc8eI3ba/T8jj+WVw3mRAh31cx1AKOfhM
uxK4zxSCPkswYFy99awTHYyWbjnWzocGLPCjNZJKCQEeqAR2ZsNYHNrPuW3dC0hDDVu7Lm0AaUBF
0ZGH6pX3yuak/drbTuxcYhPquBZz2Dav2nA+bc+YRr2VTskjbX2nuHmrV4PTST1+2f9z6b4VQ3cm
jdrMTD1rqmhKUKIb1dWJu8nVpOn7kKqn83vLcci3KLmzlYCcCG2KfgiHDh24Mon6VnN0Kb47b4Zz
sN52eWdGi01rAjm4GlpZZctdEGs8YmLuh2Luj14gs1iIeG+q35YXNVIdCTQ5oJIX0FDqLqmm43jB
I+fh7R5zh1QdtEjGCqlgUzw3xameUBb5o9IcmI2ArgZvMOTNPzp/TYC9LnoIAf898Fa6G6QqVbd3
jWg4lSfuYaN/71OU3dljcpc2rtVljpEeJV8mlyrgGNfyjW5vHrAomPQ47xeHG7gzRv1m5xd9VuRF
2uclqOKjMQ1G/TXV/ih67GzQ37CzAYh6IeRDUkXEl0bgKRQ3fZBzb/xKvMXLcYrrkwauCCvkM0Ud
uv3ONOOTRYkSJwGwDPwaIP1SwN0ueGAfxbSOBcXP7EbEg/r8hh7m0DuLjEeKylYYXR7TUKn5GF8J
Zl/1xYD33Q5D1M4Mc4/pS58IjVIlYTIKkGYiF6JFboesvQDotuXkNLxNZC40M197U8vTBMyty9Mq
Gm4r82aqjt0QzVp0loBwEFk37EG6nJlQBSt7l46uF5cJ4czf0B35fKzeTTBeSPJekUsdmVmmrVEM
6YceBD9LHWpAYOlA4qvueUc4LuoY7wYZ39vqZp3SYomDAqANKdRPm1tc9Kftwgwtr/e1k4p6pgmS
tPpOCNMrgT/OTiPFuSUzvgj17XWbW8o04K+O4tdu4hG4fm3HdhvN3EGqYz95XzDjk0VZr+Msi2Wk
yT/jYXTXduF4Is9NGE+cCIRxLBEFHLFVbGHNg4Robj1knDPMcRU2uRJ6XR5IiWnjdVmcvpiCgcRu
2fpZ86WaU7s0v5x3leOn0LursPlVnNSAePdrHGj2goKG4mLW1Jne9NnFSyr2zUU60IztjGuwWRWx
/uMaYiQ79OkFULlXhbSez3vuc1fHXGiF2IGKdtziYI1QrrmGEAoKfcrV6AsYbY2vM25nkGuRCSeS
PprzpuGsSw/JNW1W618JBlouE7Qi10DBhCGvn3bctNh9Qia8gNpFjze9ph0aigorfc0HegRSIdVf
YGEH68EY6kF+N4u28vW893AOBcv5Dh5qFbR6uF7z4kaQImHylvmPsoR/TvbbJMzuBi+1JW4zFSmJ
lMp++kMs64tB+F3E6tu7abeDTPjo1WpOmrVOwtVso64UXaVQ/PNbdfxs2tlgAsi6zAp6FQggRgle
1c2YNXtKm59EAo+rJRBohb6OZv0100jQAkkjzSO0hGdOhZgTJ9lxFEHtxgbdwyoy62tJwWgbKkac
dXJ8giWRkqxVUES6l8QVUYPWneVSfGocwVFO6MiLLjllNRfDylsXTWx3XrJqmTaCLgVG0cFIc7tf
OXGS3ldnghYLlGiMrU7UTQJUGzCpXvRVPahRe9sEIGo4SStvLUwEARkcGWITGwg9VL9aRlfLeM7I
+0ZMxGjBKgaWDWSKLQkq9XlTX4ya9z7iRUIWQq0bqdUvCoKDDpXoJKACBrNgG9BqSoPag2bjBW9a
lpf3yEzWkQ6m1KIEUoLMZnoxIPT2SAE7yLwB19FD8afmKd+ApNFvIDTkWyF4TcaAWzWgydU5V2GC
STPNSWpOIECvX+jAF1rWrv5VwqzSbAt/9a7kNP4cTED41QHn6FEvP2eZCTHLUhNxGvHkAF3hd/p8
S/3BRut1BZdA5vNaWhw//cResMxE7ibUNDcjlHRaqxV4sYSzlewkZbsuwljI8FOwdTsEfYEKpcYs
lCHIYpt2egGOWlu4kO//t31kB2OXZJCMRZZR98HwFzTiUl/YbOl6wMgeOZn33Gc3rZid+W4Kk6WU
mBY1czFHGw0jjt0cSKVftFBRM1u7XUNFCLP+bpsfOavkfT8mzoyktpRaMSCv+7RGJqWlPhmeMrml
TVmz1qB45sJJOHFHYeJOM4EHOtaRplPCCw3EggRS4LGjYxoSSq5eSwlP0UeXwv9xqdTPdtfD3E+y
EVdIIgBJ8EHl5glOJ9i0eJh9FW3ABh1ZdDg2eb7LxKIljvVum+C7pr4+l0biJet6kY0aZnTE27IU
X6sSlKWF7onx7BXSWtupBiqLxeyDHLzOg7pdbqXxfP5X0QhwztOY2KRZm2YaPaENYrTZLoZAO+nw
aS6ghhOJWL2roanKWVsQG1T0LA2finUMEUjdMY2HUXL3/KKOy3/vqRWrfKUt+SD3AsJ++0M9xSBF
WC7KV0gd29vd6FJkVOlkr+dtcjZSZcrSRt6pObo6ZSSDSDeDBJZxyiF/1XEqB8fDr7ul0Y3eeW5t
xrIGzj7quYubBTVAr5QAfHRjezllN39WQjJFU4NMHgbMGaeVRVIBhQIQ0hrRcKuHtCEmB9x32XF5
4N0O44fgk4w70Vgx1xWCRhU9bcNbnPVmdGnBKvZkTiH1+Cy+m2Muxnwsl6Ggdc0m8S29CssWiYh8
bfa8EdjjmPqPIdYTZ6kzLIliDDBGdjnKsRymslxwsDo8I4zvlUM5mNAoA+7OyB7Uefoy1CLnSHE2
jNWT76rKzMHgF4eG1Ptz+te4mU4tBjXhZYnH5+h9w5irT5XbkmjNTPv+UDeJhmCLICN3wRvY/ZcQ
8W6H7unuHGl6jmmUFdX65FeVOnVYBduFApZNd0zcKjR9cjVfcOMS70Mx191sEkoqgEny7aZVHDpb
tVxI18IX9SF7NP3WsbiklJ+AIX+/ZN/Xydx0slQkaiNjZLirvNWhoxSyRynaZgmCs6tfXrfXuGch
35FwbpZ/ed++W2ZCRy2YRMAcWYZIBWWEe5rug23kavXToPBFXvJ53IfGWOj/RyqViSCWlEqLMKco
lEWQuKVzyygxmq4YSqtDx25R976yHnkMJ8erhMQ2tL4UYKVZwv85aSsMFdPHGWotvVPfQDcyNO6o
9KF5zXtKHKZLO2PMxxzasQdLMIbc4zVspGCwLkweZdyhi0IFWzOoOiUUHT+eiznWFS0FBCo0N83L
X5et8c5flIeRZGeADb2pqaj5opogGM/vDWH5pjdVkInxr1KdOL1TzlrY6TcAAtCRA0tIlEhf9Up6
anXCaWUeRqv3xbDzbuZmWVWcjGkoI336T4eFnHgdln/xsn++CjumJJBB3xDiMfr5AkJCR3lN/ioG
V7kT/drLHuQqPP+Njp/qu3UxUVga8nVIZuwcNGokH6Chv8hr+su4T8IJXOqoTQ02MTiO8VYy+ZSL
7owyIdlsGxGFN+SIAyaSdWAeOwCkVg+S3H8RIK+Nq9iVb3vXRMug9PAaihLTth7/x5UzITrvkgLp
MPK4wZ09wW79WLArlCiGL8TOPdwJ0LLjmDzMfXbrZk51NorziEnFLBod4yY+1WhJirPdvZHIF7Wd
cB/qdA3nNpqJzFOFFnK/Ydqpqm81C0BBcpXkvI08zPh3q2ICSSHLWTpo2EjaqgYHs7sEyam0aa+z
PvHGqXjnkAkqnVLVwNT1eUgpizWoR79lDQEPMsU5F58ImPU8bps+GXIMO6EU9618mDBOKzkmdAep
/M6g2mp36jg36fkwJotMerdocqX3Cd5oplTdSKsVdAJxz/vg+aAsswyNbZt0qlohgySL7hCVuGUH
ha/t0tB/l731LR+hCt/gTwez0lvFbpd3WQmgRQ3tZ0mFT8gzKXkPJLobrHNL4NtT6MyMBd7bjxeY
UDdZOZKkRm91siuQfNQ/V8BTMAGMOT4VyrNQyhl6R1Afzm/hWyfunGH6GXcrM8RWHepqqKK0F8rr
pJZLj4IhH7Ssaje7zNf0sh9W8GVZ8mJ9jU05vYs7wq35HUUTCRJcqmYAIPaJ8nftWjPRExCdxE9J
BX1HqNO7lrNpAKuj8yP/N9j9o9O3N8kcdTPRJgwBqEKgnvrv8lPtix7GG/whSH9pJwwdvkkAjBcE
7eUrbrOLt17m6FcbJHzMfAEmLpBxKKWgctZb4unoLFR+eeI+HDj22IasWBFrVjsdU25u8V0END6T
/QJa4csvqsuiNfz+KA3Hnxzr/YuyHdlxlRaV5LiMy8sJYPzSz55A9AixU/V2/j/SvqQ5blxr9hcx
gjPILYciWaXSUJJl2RuGJ3GeZ/76l1Dfz6JgduFd3+hFLxyhUwAPEgdnyDys6FqRe6h+CQf1ct2j
966JzWd9C0o2Do0GJFVvC1nwO+mhNB7U6THi6RfuPsO2Nuhub2wYykIK0MkVx2SxhAOdUBZdZMH8
NbK0zBJfBO+tJSe4vrK3sta1LWXOKnQPCnPI0Y2gWcltD/UIW/ega1Kiwc5JbLDn2Ck4B+THCWmV
1E2chcc9wDkyb/uyWXe0EpXEGpWfrKYgqsEQJIHmL43sUAw/y+PwrFZQJxOMw/WF715gEsTJQPUL
AUIQ5n7c72JOszoZaEgsP3TCL6NycymzmmW0C5QaW92qqqdMC6oGIJk7bWPLXIDad+f3n8CEO+Uk
VRXRVISSP0Y0cOp254VQOj8ZsWV26Bxd3QoDRpNfT3bOKyDwbNN/32x71/dVPMZUoyH8PEuplSax
k0NtDrPJzcgrInM3m8HFsdJiQvoC1fBgdlZn8so7AjlC9aAcaZMZaD45Sci9SGH7dRkslFVh7M2C
tixjknZoVKuofY4D0d/858n5/fV0WrrY7GBSDhCOXwtk7JHnzI7hF/2p+oHqtJ37i6/d09GQ2om9
yec+8PeBF5RFoKbDw/St62FjeSwUQ5LKBferjPnuDMYpJY1qtQW4sam4I/dtv+8t7xaZ7ZQmaZZq
lQKgiwklN7b70jKC+YJBXioomX6FfrJDgsXnXWocw2xVPjP6nCQRekZAwGx38qPcvmThZZJfu9i0
rn/QfZf5vUa2Ot9naUP6biiOmTE/r332WhkR54GzF1xCC+P/Phwb8mkNxrwWijmiuDh6iznyyvCk
LDDa2bm+mN19g0KhYWqmhkQQA+umkkpx3mAxzaoESv+6RCX0MQtyScfiZm7+a4oeGsyCI+m3PQZN
5Skvu6bDQ6pyDTA2SD4d/ardBnLrtMDKc4vd5P/WHgOdGlmgJ0zLVrQdl7Ihk9vyNKJxDwXdQ/TI
PXJ7dcitPQYuDVAQljV9kVOu5z4o71q0kEpufuTVh3a9cLORDFKSVJ+NaZKSYzqdjGy1QuPLdc/Y
jWU2BpijHOvROtcpZi209T4zbkTzLsw5NYXdJM37bv1BGItWHmFUVbRd0Rfv+FTeUZ2ZGbGEetOf
Bw4Q77Y2bK0xr0J1UVud0Laa8QBtNrSzIWmiOJI/IXJpLP0+vSPuAh3asbGGU/4VPom6F69uc31b
dfbdCMGvtY8HNAsKi3KShuxRMZM7eRg4iTzu1rJhorGOkxBTUlnwnGun+LAolgTa6gjaYuGl5j1S
r+MIeNY+XnLqCN3xoaujgCyzlZs/InBFLOigmF56Htnmdc/X2WHORULrdJgD6kMJ9An4kj23AWv3
Rfzb93V2bnPBtKjYlorg08u5ugze+IYZwxNIcoPrx2x3NYoighFKVTSZpfIUCnCeFEIJKo/2Zew7
K24+XTdAz+kf4cfGAIOAutBURBdBEqZ6tJ8l8xSEU3y/3kfajR0G+eQe74NhANJShR4kAQPtQjp0
bc5ug9AUysEDV2FiL2EG9rXfe8dg4DDEwhC2FT7TkSorzX5mFzdV0P9DpMW59vcfXgqa3Am0EPB/
5kRluSbEcphAQzp4a8V6HHoHd8lxuKkOpScFwpN66bhr3PePd6vMwQozQxHiBNRNgq97mS+dol9r
Ad4J+uJCGPe9+c6dWt43aUK+WAUVpcgW5tE6Oa8oXNIeqBUEHpLffiZudu6oeKUL2crO5pX5eBbp
h94EqhAtFocyV1DLJp+E5KkrDtfPwC7oKu8rYj5dNKoN1JgT9LYnJqpOmV5+wpjnDxlVqIfrlngr
YT5XvIREFtQKVcNRXR0oUGBOBTIsHCrl3fhwsx663s1+rYIY5WqtoRhfhC91pLoqWR4MTLmpq8rZ
Op4p+u8bU6Os5YuydLNfrvdE/E5qHXrmaImbL//bxjHwoaphB2pQON1S/1hLUITzZkd3b6jNnjFg
MY+YNNALow3yOAlmrcqslDSWIqaeUcSOVOccYN/HCxUsf6YKrRHFYAOoNibr0P8Ten4ZD1T6A8wg
mKkrJqvCDLOnnkxMllzfxv17/90qW8GbxHkqlURCXtqZHdnOXFpEUC1wkB6mE0/8Y9fbN8aYiEoc
VGhGzuDWLpXJrtLZznhdFNz1MNCwjHo9ZDHy7OmN/tZgR/k4sqAJqEgql5pxf0E61d1UILGoM9bC
NguVPETbIm2CKp3uk2DPD6M9OJEtW8vn0F44br+LTBhL/D+DDDKBQDRaO0VHjyvaoaOotfMhc7WM
5xX0z/wRBGzMsLBUjXmMaB5Cs2eMT1HNmwcjkIP6VfAgCnPhkU7xVsXgkzQWs6wbY3ScJE9qPCRF
raFo7OuuzjPCIFNaFAkJyxQUncLNqp7D6LJMnCh6F/w228aAUqKspTKLZugbZesk84AJg3tkGtwq
1TiLeUtJX/tCDDwJCUmholxSKWDq5+C3xOCt4NGkKq8mx1sVA0yKWDZ6PC7ELxUkENfLavooXFvL
xOnC38/mvW8fKzKWp4JSE7UAu9un9aV+0vzKTrwRozyVVb+KBwUkKELiXPcKzgkmDCTFjVZKciOA
CrL1M2RDE+m/FVJ5S2FsVsVgRG+AABma8yDTlI614oqybMnZy/VVcHybMLBQhVUzzuZg+m3jyNGT
qPuGyPHtf0HW39DDynrlZjLnzYhpmvSGkuLQp4Hw658G7dAWOTjH8TnCIELUhp06dxQR4vFYdLlT
J4W7Im6PssP1rdu95zefh/6STcAS6vC6BIItQdkvSFdLP/WieokMwR7C4iBrs3fdHO9LMRARKcjL
66kCNSXlJBqmLdQgh+8q63+zwqCDLkidVJc4Sdp4KpTHLvqWdZyYkusPDCwkkaAXSYTBJoxV6UcN
mTnQlz3QbEwMsXruDCPnoLKEfas4SNnY0CvJUw5oA3uMH9vP0RnZMrty1JNCXF6jJOdTGQw0iJUw
d1OrRYE+F3edMHsyyQJB6f43BGIZB5peFoQJ2k7HddVtSZ7v65Y3Dc05TQYDD9G86kUsgvpdL3Uv
WqODNE+QVOmVW1LOvAPF2zb6ITcHylxblMxX4F0rP+vDuVBuCh55Ec8XGHRQmzbVZtQ1j0b1E+rw
IY9Qivf3GUxY5FJsmhyXKxzAEprvMo84bf+qo1qdkirJBLKdHzdpkaUQo1pq6CuDBfmxtyp3BvEx
jOUmeKuXl/SE9kb3L1BhY5RZlgy2ALnMTbSZF8NRCgtH0/qf6vL9upXdLjPwlf9eGwNxI8abjaiA
Awg+eFQSS/HNW/M0+5rbT87n5U480Nocqkk32cGfrMFKXnmF9f3s0uY3MAA4FU00Tc2UBFNxwkvK
6e9WX7zXzpnqZuiv51M07MPhxiIDh5VCslgucT3G/7keQ3TCWOsR+pfQP585sdKuh/629keblIB2
rGScQwwpiF+q/i5pean23VO8McCAnwy9RCi+gh9Vf6AzpYPXfya3emx1zuS0aDeZPouFJXLuFJ5R
JlSKZRzrAgo4RyGWPs8laITVXLKF6Pm6h+4/tTeLY/AwIc0QaVWdBA00hMaguoXm8KfQ6TX076wQ
HKztXLf/t9OHPNnHIz9LoygZE0gF9b6wTTRGRLao8LiDqZf98SzYrIzBFckkdURWpPHbebaK6GWU
vskIn4X5R48pr7E7GAq344Hu1jWbDKx0QlE3k6CHaNA2PN1OXCPIRYwLrjY9aOQejnL9+9E/eM0g
AzBirWYoTuYg9+igS40eumZ2xvmuSiL7uiEOjECy/OM3q+ZMTSpC7zL0ea0OGt6PoVP6sy0jP9J9
5wU5vFPNYEhSLHk0DhAn6sx7Mn8XefojvPWwrVVt1ht48SBmS54lNPCXj4aDhLTTOBWKVxgD6jhf
ioOKMttZJSV5akwm0nTpDU2D0wbu6oV2oLRedOCll3jn+u3XbEKPvIuXKJuwvEKUHTm2oNxlZdpZ
I36h3caaaPehNSwvWe1EhmqL42Fa7zWFRxW5754KFP4UqAarbIO/oo99nutgSE6nxlZxjQ+oOaX5
ORflw3X/3MfLd0uMv4SQM0hSGaT4GfjtpBi6rIuVRH8Fyr+NsBnCZBFCE2UTJNslR2vcsv1uxByO
hH9xE6jmIv0pQi2LuW062SBjZFRUV2p2jKOOAfLCXm/f3vxfeKdsf9fejTG3TGjq1YCWX0icmEdF
sNuhs2Sdh1G7cgkSFQL+z5KYO6bqBqmvqljwqFTWPzPx2ZkOI4X3tR8+JveyFbsKIoTH3Ms56YDd
maStceauSeMeVLJmGPo15jCfyV0HlpnqIX3Ubtdb5WF5KZ7KS+kWdzrHV/4FYN5Xzdw/CfoZqlRq
QnCeDy60nQ+CLQfkTGdCZT9yeOM6+4D5bo65epbUEBe9g9bq3LwMxo2wcBRqea7C3DQFIV0ngn0R
5LW+Kn9ps9c+966f4X20eF8Cc8Ws4hq37TChA2RdnV69metjYbz2Q8u7y3h7xYBFlJNFXiUiYBC5
DepD+RjeG/di0DmL0xyM7+GlTznoz9k99rYp+nXuln7APZ36a3aTFReBW7/YDz5+bx97wURLmk1G
jji1W6wyoB07gqud9TvpCAo96EHy7hjOLrJXTNpWWaGXDSKCMrIV5UXtOaOm+0cIbQpQCIMAj8zW
gUJBNsOmRvemZpl30iE5gabd7t32m4a4FIJPnI+031X/bo/F94IIaxRPHQbUczRHYCze1cfB7tvl
fiKlZ2Jrq2ZyMWuSWovA00nc9f6NcQb4lcpslcZAomosDFtogwxqAuFqGwNnV3l2GMxXhEFVp8JA
4JOYdjJDAjX9umI8k5c54H09k4H9JDYmsAuArHc8yK+0rWFEXn50Vwjbo8/a5kV0u0dss38M0Eeq
aFZLhHi/KBq/I9WRICQuwsy9DlK7Xr8xQ3/GJrCqYlXXq2o0/T7v7CJBpLHyaNh4JhgobzCWLI4r
YrdyPhXzaKsST3mZ+21YNG9SYi49ThZ4kloLJAII5lUrfESY8aanwu3u430dBtsNSSWNWSELQQd0
Fac7R0fzNvEGkET2XvfZDGrv7zoYN5+Kgfl5rpZwCavkuN6VwfJMuXhw618i+W02pfYwh/+/+IbC
imq12dDNAsqgx2IN5H60BF7PNQehFDY6HMZikcwYkmcQGpkmR00LEykyrWmIH4+Qpq1VXfJVRcp+
JYq0XIrMTEZw4+i8pMt+mGpAFhQt4JJosBfaMJrC3OY18TXiaWpuGbkbFYEqzOirv5FNMEve9fFd
XsnOqP9VG/HGNoOU3ZqZ0zCZXTArCeRkHwaJp321X1PcmGBAskjnapSSOjqqevVFKCLRaoQwGBYk
64zBg2aq3UWap0UoMo7xnSGTheNK+3Hr5hcw6JmmQ4VZXySq1fP6In6l8/uNHQb1Z+kCDdDmBswY
VnFIDlw+oN0wYmOYwdGxL9HVr0P5WIit6rl+gh7CebS6g/A1vxVvwDLiXz80+1hkGKICWle0TbFD
dJWghiB60LNj8UoD5exoBNGZ5kwUNLNCeZQD4LtItDHHrC/XwcWjymD/GAt8uMZatdoyIW57fVUU
z9jEDKYnIdgrYsJRZ7k40szMRamP0qPeDvY4JS9RhdafFS2eRqXeys1yM8qtzHOaP3uoVbSjy9Ba
NtFpJ7ItsmI1lBDlAgU7ZbcE3j1SbkvFRXc473Xz5/o+WmLcU1mVYuySJg3ymzqo9IMOvReqY1Oi
aVs5TjfCq3wznuszCXiw/uf3+2iZ+X7Y8aqWpQ45hd4XzPshORS824refh8/3kcT9Cds7ngwvjez
LoyCL6qZ7LZNF53Koa9eYnNdbSIV+SfSROXhusfw1sXc+kXVmpiNaCDj3Kvnci3vqo7cAe854d+f
wQVdGya8TFPWNITVH9dmrHVZJhMGe4uSfEq04iFtZ47v80wwviEbQ0K0pSe+JK/OkEQvTVQ8/M1m
va+CcQItLOtsbKGk1EhPK4SaRvU08ALKncG9j1vFuEETqS1mMsr4P4JG8WjlT9oBtH1nELna6h2x
kyfzHF80uz8v3/XL9SXydpHxh6hsm1QXwJDW1w9FnFnLwmtj2Pe4901kgkC9GepQnOFx2SuoFwRK
UU7D9PUiIj0xQOUutCCAcl55vNo07vrzeL3bZWJBvSRlAZ0mAP76VZ09UfZq40sSPeMBKeg+4aka
8DaSDQPleFijFn0GoxxZIXmuCefk7tDBfHAUjcLyBi/QPtr34jQavnKX3Fa30LD2hAskCoP5SIWZ
0pPsT/7CbXCm5+jPfcRh1jB7rhjsHaPPvTKP2kh5rGh4sJ5G37gZDrpFCWHiT7zu5n3IfzfHhF1a
Mc9xmMAhy0K4q9XhRwQ5lEEH8U2v+WqT3OopJ+e0UxumG/tukgEryKIIebcUxts0QXHpbEpAltl0
albwwOd25FGe7R+Jd4MMdKWq0pjpgCpHnd5ExDbnu3Xyr5/rf4GVdxsMdtXSWGtpJqML6iH82icW
VbfCkOgXgsH9E4jIMDdfBJieR2kx97RA++9pwj5uKgtr8Txp+VpgnjL3hujVbDi4sn/e3tfHABdS
a2JLZHy0MnbCCG9wzL1e30KeBQa4oPssK9CTRGyM2E2LdFdPeZULniMwGDVn6ZKuRYrpN7F2RFML
1kkMoIfLG5ihm3HtDDPgJCTyMk6tiJ6r2AXxhrOkn8jyZdB5J4ljh4WoSo37JJJziF2gZA32IMEd
RZtckgc9GJGUwYCpGxLwPlsdN/3PM83gRtto3ZSub89w5ce0uM2zaudO4alPWnsIkZ6U0CEMRl7O
OeM4icZgh5kNYVrTLqlhLi3R/IV323Uv3HkDfzhIGgMWkWZIkYrhCExIirEdeoNXeKARVOzZzRFz
80Y9uPboijfXTI3hqkqcMAE6gnimdNZT4q23UTCDcGzxe94LZqeE+HF5DE6AwEptjRHy9JRLe3ZK
sGxEjYUJBukr1Rimozv57HEzC5yTpzHwkTWjqK8iRq/TmzRQj5hnsOPYyhLMkUk2bZeBgrh2H/Nk
K3juwmBKmypNjfoVpkJTaFMgBSuP3BIw5wbVGFBZ01CsZ0Uy/A5vs9aJ7wWLaoBCwOwWb3ohd+gw
L44iSGG708yrLPLOIQM1Va5GfR3PAlQARlBd6XalWsnXwstP8bf+mRwhZx8UxFJ44R7duSsQpzOr
HsERMEzomD1m3UHNcqvXLobQWVMJXez4B+dMchapM4tsRZFIZJ1nRAxQGr6Zfq3fs1+mq3lDsHoj
OJR7exGtKT5ct8vxHrZfG1G03lWVGPuGIDxJwvAUaTz+Ys65YNuzNbFEuJ4JQPCO2EXmNVNrqRGH
0Yi3DgY0tSpu2iVCEWIBlGWzPcfEur5TO6m1D7DCNmgTtcEksaFiiMcbb8rD6EOPwG6t0fv/KOhw
ImS2URvjKLVsLEuGrLN0oDRB+hfT7g4FuIBFv/rMU/PZdT7kXmRNByOUwhKexIko6klrFIG8Nq7a
jdY6oI75omZPnD3kGaL/vrkJ2qQnBebYSdAeQA8GiRsFDTnZp9rXrSIgR9mCOvmZVx7bPccm5jcl
HUlfwhKFh2mBrEgtar6p/hiSV9Ldy3VkT+qdGH3hrG/XDTem6L9v1ldrtZ5lpQCSpwf0hYEs24lL
S7kdoF6lVxYljQZNLyeltQvOG5vMdddEIThaixGNAu3sNZUI0sgsj61WXDrfVNRvstqLjlpXf0FF
iAOxMcx8TCSbqnVcCbLnnnZYvvaPowwZlfSA56Md3U+B9m36D08QvquTe2phdXgx2Nf3fAdeTBG0
GSAzgxgVJtM+bvkQdXqvLEj71lpsq0lutf1hjnhvVp4V5sMSae5VEC+Ciii39QFNZMst5jXc60vZ
ySirH9bCfEqx6My2y6LIpw9j2San4kxs7WG1QwuDv7584djjrYr5gn0vqUWvzlAAfGhvyCG/Kz5l
n7oU9bT6VkRomzeW9oU3/7b3OP6wSiZiGUCi3XSphkknKJK+TY4XnnFTvyrQCjAsSqLf8toYds7l
B5PMVT4NpShoU5ugy+qz0hfWNHPejnsx7gcLzP0dS2I2kxLzxpMNLlC78fLeooJQsV97SI0+Xf9y
nA/HZlBMY0oSQYaaHORorLyBUHnxq0sn3pW3bwYcMYpsEl0izKLWKFE7AvJLr+zc4ht978cH4vav
UOOzp0MFBmjgtXd9afuf6rdNdkhEaVcpBIMP3shT5KwTqoQ8ct29mxzf6t0E87AzhayXjajEtHt2
S0BAKHlj8ZDX0NkRX6f1MOeKJzcHseas7F+O97tdJkiR1lGUZ5o/nI60dbPxROKGh85Zbcq8rKQu
r7dq7yn0YaUMOIJ5VGyGZUzeGOMXMOJpYN+70EBCdmpv/mLcdt95NKMcpzEYqFwHHPCiGKIgn05i
dGjIJ5Gn2Ltzo39YFv0Jm2t2kM1+nJcxDCJD7E51JKAVACVsK0NmzwpHs7dieXi97pe8ZTFYKTdl
s5QaZnxM+VeW/JQbZ1qfr5vYqZ1S/H93EAYZM0NKl2oCR2R/6J3iVN9Evnn6J3Uo1bbxCLY7GzS0
B16GlOsnDD5GSqPorQk/CT/RHt8S2fT8s/xzxSzY5FROfEQGmkvmQXeMeV+ZombKogmlVl1RmdXW
hdzEiRxFQbZAsLyZcjvVEgcNlx3tTeGECbsuszHGrBCnIFXqpQ79skrtOKmtSVusNputYX6uBW5B
kx6sP9amvxUzqSQEO3hGJIOoRlvpWNtbdaLwqslONMh5zW4JhuTsuzByVri7nRuTDLqUU7fOAghL
gt48xoNmFYkf6YWz8Nrn9mFsY4gBFW3pkFOMsJXmY4GaweqrQXigypix34PTjldn562LwZNFbOsw
BXOxLyCCN6DRZ9oDMrOk5eQZeHYYUJEzuQnreYE0sXmfo0/C/BUlTqP4nDO+U+o2xc3u0Z+xwS6N
9GDMM2MIQLWaBTFfK1FfhOSiir+G5CK1uaVB7V6rOMNGu+i1scqcNalTok5t8EhIddC7SNUzihfO
2vxVML4xw5yyMA1DrdYy9A6H3zLplORfI94G7q6EyKamiNASAA/+x/0z9DxWhrgx/OhbDPZa43nR
eJnf3RBkY4LxBGMVZ5XkNSZwMFugrVaZ/LzuBDwDjA+E2rgoUtGAxwAjbZlgoazBCd14u8R877Yn
REwWdPtVYBmwmzxrISQu1r7IfwfyTDHf3EiWbEiJnASCcYeAKqruQm4cs4veRAejigjBBfnt4twc
mqGXSllZodGmnqdj9i25iEgDJm7hJV50Y0QOVDQ9NKc/rpwH/f7a3u0yaxsI5tYF0OD6i/Go6F6i
gPmR86Xon/jjptgsjYmxi1mF/sKEtpBaTNCUlZyFYriXOkz1hL/SOXGbQedY3Cv7muK7SZY5EwyJ
sqJXSXlUFFe5U35AecSGI36JeidE4gBpLbBRP5Qeebru9pzdlNm4G9d7WegDiPDGBuNzB6SDnIRw
+kT2ypQfVsfcgwIxozzuCb7ZsQxiD4KhIMUB84A/fG08PQCVDPHpCnFXgVMrtXj5zv37cbO9zP0o
5BkiAsAg1HkwLoWBkbzxRlR+RSdzBrBQI/bgIRZvZyngbM6HqhPd7PMabFed2+dndHtbBFnQ659v
/91EcP5U4K6uy/RXbKwIZSGRjKCQLvhvdXtfDJRji9xO4vA6mf7FR99tMRA5CbMp5SZsdYtLRbVi
pz1FbmHLkjUd5EPu5qCxqT3e9Ms+Mr+bZXCz06I6LtEgCimqzjLLH4PuXd9EngEGUcZQaKcZ3GRH
SXo1MDukVs51A/uu8L4CBk/y2GxKI26hId6IpyWtbF1qZ2vq6x/X7exD8m87rJAlAW/zIFYQu5KL
n5EOvRHhMZQ+F0NzqCNe5f9fjtS7MQY5mqHPhjwCxRUQClRG8QGsEYo1HGYUgKEIhQZXzi7u53Pe
fZ1VswTD2tRkU4bleeDhRZZ69NdbSs9DJ1JMTvZoN/TcGGMQo6pVIleJCQG52WnSW/QlO2TobFHn
XGcc52NjJ1OZ6rUyV3SqLu6sfJ14+W/e32cAYlVbGdofkJVQZtNKw/grhoe+XXc7jnsrDC70YY06
ZI657yo+Z8V9kXzL/9evwWBA3SVVqhq66ROlO4RDcZiqzNGRDsJYHCd3z/vwDBqk45jES4c3B+mh
PnFDxN5aErfLuJk8eun9GWW8HyAGFaaqWUShQvOwQSAJCzIwN7ONHvlJE5LuSNJwynGcr8TmJ9ch
Hc2FzIgJlV9d+GuV7mZe+WHXhIleYdUAh6rKcsL2qAdohbKgkTe95BpUSZvU0iEOet3ddj/Qxgrj
bnOyqCBqULMAbzqrWD6l+S9Bqayi5VwL+/fdxhDjdDEYV2JMe4Z4vVvC3Wq+ZQ1iaDCXr/2xfgab
Ov1SQsCjNNgHuo1hxgUFrZ+FGESnIGQOMfqfHtbUXj3afU2p6rlJn73PJuGjqSDC1BGWMFDXpKCD
UFu6zlFw5nnxGlzjAzd82LudtmYoUm1ClWY2iCAaGZJZz/pRcbKvw9f0UHgiBlknxzzmERQrokf1
wgv+9vxFQgqPgGQLwjIKc1Gh0yWNzEoUgq6JLamaz4UQHyrJfJZ1Hu3Z/hLfTTFxLmi8zKrvByHQ
pcoape/EPOmaN0pPgvYXyQMQ/iiguaF6GCYDHhH4/fslTJG3jv0ExH7tFORcvqvdHOS7FY0dQlLC
DNpUaZME7ct6GL51mHrq/RChuuBlAV76junwnH/vvgJ7j05kjVL4sHOakBwqslmNkeycKgef1VpE
ztbtHq+NCXY0symradbayHyr5MvPij9NlvhIOddEX01tXvP1rlO8r4jV2utmUeuMdY6PXfoo1yd9
AIsHECXrQF3Mq4nuRmXbtTEeiGYnqTOlFASuRyq4h9fVF0h+a6DnkSG5B3ULHubvfy9Do6I64Bhg
H669Fqkz4mdkHvv5MKv551ZSOVnAf1nUuw3mBK9JF6ZyLWKCCiRl+Y/pPPvtqXHIuQmKg5gceOzw
u8gv6ZgfEpHRUsE18BGqFNI2ZM4hyxYHmmlFPqjRLMqd0FuTaS2H1lLs0Uv4ikm7m7mxy0CkmiWL
koIm3Bc1K30ag+yB3Eq3q7faeoL++dpLz7z04G6BY7tWejtsYDkxdX1a1Rjvx3N2uzpjUDqJO0Kr
zVruycMCzlXdlz8Pp/S/n3CkE1rvm8zc4wpeD1PUQpMuru6E+fs8PVyPE3avNZCqQ6yNjhWy7VtV
1qr1MA9hUOW/cjT1SmLQ8jr9ds/2uw22V6swIbk4zKAmberWNqWLMH8u4kdV1o8mWGSvr2f/GGyM
MccgF0k0gKFbAL8S1ZfUbcy92oWH1nJv9spz7F23x1sbAyWYQlgHxViEoNLqo6pAZGqVS6cw06Do
kcuoIg4u72XdJANFJ4y6yVQH5aMjmuYITYER6YUxFt3esMYyt9XVVY2zuB50gRMO7+8mqugS/sNU
3R+aK/CNHsIrGebbaLvt7Kff5Z8SZN9oM6pSg1uGE7fuWgSnmIjIWCdoixE/LjAKTcj8EgELPEQX
HX05gqt8pVkoqnARuryGhN2TLSMjD5sqpgffGOU2J3uupKKsZswNhmc6wbf60afuPNyi4ny7Poyv
sY+pz9haKmfiXUN7R29rmcGxLFpDNVQiDC8vbqLdZuQTfgZnO3k2GNxqBHWJlgS7Oekrul2XobDk
Sr2MwuX6MdjD5O1aGJjSumht6lBDn0qkx66YJZ+rUuK18/IWQ8/i5lPFI4aEsyaNj3HkrtHNLLqh
zuGe45lgjtfYj1BGUzEaO0ArbtVXS8qhR5txQGM3ZMQ7D2PKkLCUTXYmcFQwCRaD9shvHcG0Qq//
iQ4VDJfTm/Mtxbuib0pwEpHjDvuna2OYubPncozqJELkQxU2IHiFBgvnR/lKm6CLR4R1vPfM7n5u
7DE+bhJJ7MIGjVrjdBrxhB8lD+OkPMznWaH/vnGMVEzEqRrgGPp5sRe3dBoQ0Hn1KbmhlLC4mz/n
v3i6Brsev1kZ4/HFEspjorSGv/5IFM2qMEx0/Ujtvci2PsJ4+0rEWR+WPD6uhl/Hn8bqXCSFneWc
uJFnhvF4oyJSNJFWhYR8GmRkOQk5sobKHFl5lHGCDZ4t5j3WGT2kStJCD9D3by2mmyy9HaPNLPp5
fes4/sDO3pi6OZljBn/Io0vd2yR9FDOOz+0uRUY93DQl0fxDYWWUy1WfQetyrMfHVshcZCft5otU
Gzyo2PWzjSHmBMVh2i8LqYSADBYIdEFjZ3yJziWBsMDbGM8Zram8tprd/QOHqgIlQNVAOuDjeVJU
iFsQMiGGWZKTJqqgPu/OcfZXb0x5Y0f+aAcq5CTsCDjkIJgAhU6w7wcKwniqQZ78hS62am6NMdBX
SDHyDhnKa1ERiKCDyp9X8fAXfrdZD/OtqrFTShltsEE36U5HdSa0G2FwrxvZx/CNFQbt8khXtYQC
Q3pD2d0Gb/UFPLp6Fw896NLxxrq49uhR2KBrNFeiUjUhbe4CF5ObuLFT+zU0eMGI4Yc2j1aL4hqb
8d1+Jwb3tGiF4EkDYG0z4QFqLoGqrV9BiQzSCH30MFvM6z/aocv76BkMBNYF6aU4AsF2jAYWMNfg
Pg4yyE5AUAMvO4x7oXntWXKbu8QZTgvngL8Vj6+tlwHFUC+nnvR5eswTa65Ax5y5+T1NIikX/aaE
+J+M6aQW+vS3b+fiLrcVDlxSC1d+Aav6Oc7zrGCwOQHHDVi4Osz1633rIMPvCL32kKy9jVYJqwUP
3XVP3sVQBdlOYiiyitj7o2PJXdjqaRHTcb5RdmbpmzLccWffdxNZ8sYKc+5bzO9pmRlHRxAhvapu
dNTc9HkG0y5a+22eXsXuVm6MMQhAxi5T0x7OK/QCOH2DKZJtqbtRYr+tb4fleeBR4fMMMmAwJ0YP
PTsMbvxDcZp4VMKx9XjNzbs3wmZdDAYkozh1+oDOIoOyq4AYmeineeT4w+7J3xhhTr4BqnKhkQR8
qWR2w9C0q2EIJnTGGrF5kKeBg9b7wLaxx5x7ShjTVSk62qRHHZMg09lEg/2X+TiDMK180COL14HI
20XmqE+TVpXyJKjB0uWWIn9b5kd+yxH91X+c5vdVsYnbNZ2napqI4c934Vm4C73EF74XkS1cer9x
dCv6WYGQE0RGof03BUhZQZJTMdAXK7OJHi3E06I0+hT605iQmELMNn8xChtcfpzYeHcUY2uJiVAW
JRekEjSIx+gVDllj8MtBDGb3J/NbSpz4Ijv9J16Lxf7Xe18dA1dlo7bKKEDeaUKzYypelOIVovfX
IZFngwGrZhJ7RWtF0x+l/0fadSw3jmTbL0IETMJtAZAAQUqUl7o2iFYZeO/x9e+keqYIZaGY86o3
2ihCV5m4Lq85x4rKm2Q+y9xdNvo3flWQyzkYHyUlhVYOWPfyg+/yvYG8K9kbTvSKARUBO8amw8sm
t1+7K7Wgh14lEFUyGqBcRAIx+s1pclJPfUV5B5j8Ro/wFtq1ARJTrlR6jGvHZFxWZKrhVBUE+d5L
9gHOCcA9x7yheA85GKV7i/O4+U2gudwr674mWQeKJe41fSkONJs1HMmlzKyyJTjcivR28LxIY5xX
Nk8Aq5HNFC/5wG9v0psOU03ROwHUnmqTY3GjfFMfee1x7hkZD9YQY1QGzQA3zv1o57eqN3jyE7Hq
AwBC3T/pcq2MnN2oGfQg1JsetAZa/zwDHE1QOOVNzh2yw+6RFomDWQMoQYqepQZwwcZ39F4tMHxw
Qg1HF9lMR8xnwTSrRPay5Y7Mb7XKiZy878KyrIhiLY96oAgu3bsFlQvGzr4q93S29H/g7aPO9Ypl
sYsyBSiLVGEqMbT3MaIIkBg3dFVXAeEmr7z+mxj9U81ZztlkVIWiL7GEbXoTQBhaF1Z8qJ0eyMF0
/oOncht4j3gLXHyVwXgNosx1u5j/7GPXsTenXtT4ejLuQ/Dp5n/r45cgWTjawXH6BuM4CowmamWE
KapUP4IhFouwU8kRsZ1aXa6R8RYBGTNFHyh0sJy6sxg4S67sRYnY4E7fZSBAvh7GePGZbVCnmTTL
odzrH6gAqOI7g2jFz6ndOrRo0dygvSs/cGTSzsAVtWQTn0qcqjwyR8Ed9s1hdBPgFimu6QPtlGdt
nA/GNqslaYqTLh8B6zJj49wunihmhrAznM5PT9VL/dQ88PcLeTZuMvlHlXaVFgeAEaKbmvIOd/pe
HFtHcBu3Fi1e5ZYrjklF1DDVYi0fI9+4WfbAwnRDad/5Ihrk83FCa4uX01HLuvb5mLQkw0J0lMcy
rGB2BB1ZQXUjDfc9+FWv6wnv4zHZiJ7EKAXJBroIChl/aEnVLjagegJ/iIuAh2vKOxT9/Sr1icxQ
DaI8CH1FejGR5mDNW1R9VeOYN+9MjAeZOrVSZJEyMiatpZqHOQvcEjwy129us+O/co4m40XEAegO
2AHJ8JSmu8IACcCkSw5Gkr8orLDsFcRKnucj71HNu0Qm6ZBMpWtCKU4PWqR7AHywG6mw02rcpUHC
M+3ryfEviMIS7R5rI51D+QikmL2ytaf/brqi9PJ0/Uq3qz8/480v+MKhJmBit0YaFzzTwE13Jo1v
xZ6OOfaY+zLhwrK/KdzQcodDAz+M56m3Cwi6oZu6IUqYSPysoQkxi2lRR8AZHwanOWh26heVE9/Q
lqvpdkAQH2OLogAZOh3/582dbc7my8pFPvNxByWu6jAT6CyODLInoC96X2kugQIwp7f3m7v+KYpt
LZdRDPyoiPyjvhFay/BrtoKczMFs03hHwWpEDzPZWBn1+kcw4XCLfdt54OU/YJ6taZTqgdEXpif0
kiUGAKhteTa67QouIpgoMcy5bsYa1tDBLUMHIFpgecTPxT7aT4Dwj5yPNU5P4lWleSejdrVydLUM
kLuFilXN8CguxY3WCryjbdvm5WhMhECVMjVMiXo5FGjV9+Qs3sV2+BTeFTsAKb1ywRd4V8lEChGP
cayEN5E/SRbGP61BdFP+hPN2anY5FRMigiRSk7AOEooM71cHiRYywKnbeK0T3dLncWXPXu9xM+vt
dOkil4kZIlbr6mqowo9tHwoL9A9rVs4fFKMu5NfIfpHEuJg5UfN0IMjh53sR7VkNcAwGZp6fmlfh
JWrtAava4COzwrOEDKNzrnvYTf+GVhYAdFTFNFgUp6oTulwscUza8Va8zlNdAjgbbk64qZwrOYzd
yaAILcsmENzZpg+VHDt+qY3xaxdk3FaIYtv1Y23a20oc/XdW9haNelmGuhYe5DICt9rtGHDKGTwB
jLGFqSiNrSDlfiD+lcqves/5LtsvrdUJGOvqQZaVGQ1AJbKTDMQhydNvKWgYkllOTN80Y0J0AHTL
H52Gz1eViXUkjFEU+U3nkvjrHO3SllNI2I5iKxnMYaROC9U+D4yDfv6Hb0l4CDElBcrlV57h8o7D
+AvTKEBYrgnhIQqeC5Df5o8tb1V5+/m2Og7jGwp1zFpSoXaGe1N1q9bVQbXHWSVPfZOL+r4iivkK
vnH0q5pkEnVLDuPoqHQTCqJGGg2hOyGJyiwtEHLTlnWBVJxtye2i4upfZJxKXVZaKSZAxhHvYXEO
fYENrzEemDMYNUI72oUODwh9O/9dyWRylVZfBBndlhSzhQWadc7i1HTY+wjsYbsGGooRA0K2cHmz
0dum+FOB2byF9CZ2Q1XEvbn4ps8PUc1Z5uHdJTv8XwyFOBAzjg4t9tSG2JJOmZOcG8k27Qlp4Hwg
Ai6U+8LcdpmXczEus5y1BItds0AjUGspznRMIW889Sca9Io/G0a6fD52YLmf5jw3iyb3e/XYzLNl
oHA68SbuNh8rKyGM34RXS8ykaGPfNLAyK6V2ONwvFUCHuEa6GcBXkhifM6RTk0Tiont6dSMQBM/X
Tu6sXAQrAHDcxGNVgGI0P/xJ3Ll8M8b7pOAXrIcUrGc16hz5Q8WjJON4N4XxPLMJduJOUg0vxuCd
MviF6PYyb3iH598UxnlIvRBgBg8hQZAs860A/ifC9XSvAZH9RbJHBKHsO1czeEdjvMcUdEow9FJ0
KHX9CZVtYF9l9yFeV//qC/2ywgZ4b3GoMPIpArZy0gqrGJ+vS+AchDCvmKGoTXGesdTawM+3stWa
N7rMdbabVeaLerMzkqGZG90ixJRaoznAH+1TF8tyHx+Hm7zxTsRkU0nQ5iqJMPA0vFUY7TdFa3kV
dtqJTiOptvaeo3Tj8eCFtzPTn6ZEGE/RjrWQRODR9LEFuF+EIyjm7TR2DHKrxPdGvTMjHpYQ75j0
96ukcSBib7YJfFMwhY5aWAQjSkvBS+yo2/4l3V99OMZFzGE8IVwB5ArYa7cVihgUTs50wdzj/KlP
NwBLpIuSprEELF0pKanSA+u2zF2pXPZ6catEwf66wv8mQF6kMPpRtp1AIgm10Ow0tLvq0LuY1j1I
X6oEAKCSXewKd+oc7vT9duC/iGU0JFfHeQkTAwQApmV8iZ4Wp7WB/u8EnQ3QKcoDnLm8eaRtHbnI
ZHTEaOW+NacFcGHxaaj9HjPICYr31y+UJ4RRETVLIiMBpqpXzl4d40jFeZozjiJuClElDZggOhgN
NeYkQ2qEciAUhkcA/ACao+xp4CEtb7enVjKYg2AapglTBT3f4s24qQ6UEyJ4IiApoa10oDC9X7+3
7XfGSh4THrVyjmYt6AB8iRJIieHtwSLnD3Q1N3q+LmvTPa1EMTFSTDNClgLIoaR5V4uDGb1O83FB
OV4Bp3AsOwIX+2dT3VUV0GraBwElI1FJZrVV5Q8Exd7Sx8IyJPv6mbZV4iKBCcFSqqmTBholHzst
1pI+x3K2H0ZeYks/+i8O8HIOdvy4E6WBLMGQ+H19CxqRfVice/muN3kP2+0WzUoQE4j7em4CsU3o
CvS4o1gP4X0Mb0sXrsd3bmt006+vpNHfr6KHURmk1fJG/eAGIZTtClveH8D0TuEKPJfLu0TG5TaV
LnV1AnhcKd1Pb+2Lucecs6vcgmk3RZZWxOgjxggovLxjE4YHRE3/1UKVcbqBgLQD7T20SkXTlw01
sCoF3h4VpIAYd0HVOUaIPZ2wbJxJzO77uvcjYlqAXH9SBPUwR+KxywpHmYij6y9lltzlPW8TZjuB
1dD5kFSswGNQ+/O3iESsH0zY7PGjE1DJYZ1vtM4r7No96GHKD5BMXpJEXcsvWr0Sybi6aABxjBJh
TrU08Kz4oVUAFOm8CaBvw+heN1OeKMbLkU6S+14OwJgK5LfvUSt0kYWsQnsf8tr4guln4TRj67rm
RKVte1odkXFAtWGYeoSP64uu5so7lKR2g41mBLofAh8paNPdraQxzkgLBUKSvgeeuJ8+qG+ja9yF
7uKWB7Kfbhs73AsctBaOQPZlEEcmqH0XKfblJNwPMUCLefim2/Hwcib2aaBMUinkYHoGhhXFu8nd
Q7v/2GiihCPcqttmiFpJYzySUi9FqGNvBdHQ8JW34ZQe/9uXVG7Lt9FR7MC0xkP3XDynr9d1dNM/
rWQz/ilLu6ECdAfgivRnfXDNpLblzs9Bjfbv5DDuqC+qYexKTBQTQ/hukjy8V9oMhzJreWeaHeG1
4be7ZKuDMa6l7Lu4MxbgFDYO7UgiqNRW6BIrBBm0uRv3gFizysfAbj7G6NpX3hApx/gJ42eA+5u0
SQ7HP4V4dZEnPC2tDqsU5Bti9vW73UwHVkdl/IwAXDfAX/fY9sucIAaETbafhG/XZfD0hPEpZTIv
iigAVTgFVIqdGfPktkM83SRG+3XO62F/XRzvSIxTScVK1nodq08FipHjeNSNtyZ2r8vg+BE2vwHe
hiTXXWh6mFl6XfTO0sKEV8Xg+WJ2B2ke5lQgNYUbPfc7w2/x4lIeiARgAQrwovEi6va9qfSpoIsA
UWBUwdTbMR4HJTrIA1hXm/RG6TpLHLQ/6apoFzGMNqTG1BVTAAajPEetmCxWUByuf5ztJ8JKBKMB
UyvmXdKj/tPPNkW7K93gNPYfDMzNDW8vYPtlfJHG6oIR9EETVxgINR/Lv9U9hl9vqiN5NM79qQHF
lXlXe7wX6nYZfiWTSXuXqRrLTFzCw+jXLwtK/8kjnSxTXZnuPtixozvX73Tbhn9+NZWJM708ibMs
5MKhB5j1kKLb4UnkbQ55uedvlP4iiAkqrdII+twi98S0a3XqDvm94bT7VAaURmcL3HP9Jo28yGOC
S5BhnqzTcsWrdxRDSfLym+o12NPpysRKvmgPPM4P3k0ywaUFE00+6FV0CEPJFgzTHuLkfjLH+66U
OT05jkWr9F9ZPVdiDCCqSqtix9o81+C/MB9N3lQl7zSM08iDBauhCvRiGo5GddcFgkWB/4ORcDwu
7yys25CEXDLzNPGxCBwUi6WMX4rxj4oyK7NiHAfpRcAKmdjG1KfFzZrgbEbFvgTuMyfq8rSc3Tfr
M1E20B3JqZa3ULzeHd7JIT0NLxTcnzezTu/m13fLTx3XGG9hGMZiYMks9svmYckrqy2cqejsDo/J
5qQFnMNxvpTGuIoGAK6TgU0AL2vSwdPJoJ6iRGj2eWwSTjFjOwxfDsY4i56MXd0kaeSri3zQkvLU
FhOnM0gV+NrdMf5BVcu8r1SgMWtL6JBBe8mk0W3SyNX70KlaLpnYr/JUjYIiEABkqxr50JyVzQZR
IuWzDP8XvmCnJ/pW31KcndwujvUJhG3DTtvnTyWWXEue8m/ggHwWzdxml+nCrC9agkAm7SUUWuOd
+ZC8688twCaAIiBb0a58D99L8/8dXD4LZu5YS2I9qDQwoGaRYU2tk/SRNeU/qvTuehD7VTMhRwFi
AdboTPILgJ0cLFMcqhQzTB9tMXX7zk3Q6LguZPMDroSwh8FmQDcVeK2IQDVcxFelcbuytJPqqI+8
+u6v3pceCBQFuqkokMk4+FrvkMsZS+YNirZLMskPDQxtau1R6wzO6OBGmvNZFj33SjEFeWmjdpEw
HOhHMgA70ADYF8dgn5/6v1QX/Fg37TF8vX6XXKGM1zdTYaorECMAtrg4JH9JnrAzny3lXvsg5NIe
eos3W7Lhmuk5DRmjUuDtU9nil1xJUtXUcoJz0gpIC9I7u/DAGLrDFFxicZe0tr/hRR5V2tW99pIx
Z6H4gTJHd9nJrjgvHTYFNMy+oTNKx8LE9/p9qjh6um0MF7mM7oBI1KyDXot8sV8sTT6qFWZYxu/X
PyBV9s/e8/NlMkojzQmYC2bss1aa+DQWijcp+e66CN79MSqSRnUsA3/X8HSsOeh7afzRVk89j/xd
5p2ESQ16PI6FpijgOw50vKl4BGWnfttDAR8p9MAAQtTCF9+7m9hR0fbT/PBYA6/8zANd2XYvPz8b
mznos1QahTYZXt4gC48mpxL/nppvHR5TY9P9v+Prp8/HJg4FJuDqfhLRLU3kB32Mz9rIo1vh3Cub
LeSBmMpGqie+Kv6YjR8zr5iz8VT6fAYmqoVDHSZallE+b/PcgW1ef8XopVjYiKbdS2CV4G8CvWsO
+IiRY2K8s9Hfr0y71DOl7IHqfYgBWgr4ubOsLpwhMI4Vsx2+QJAarE6lpkeKozbeyNKLkL1fNzDe
KRhH0RRjtgCbcvQ64Uud/x1UzvW/v6nRBCieKooOAKinR1zdUkiALNphSM6re8Ppa+WAXQenLrUn
NdOsRTB59NcbTz5oxEogc6AxjKSgDoh5yE6zX8mWui8AsdZZwhfyFcOq2Izl1Qg2fdRKIuMGhbFv
y1YButAct1Y8V5YoN7tO+FbpPJpyniTGG2KkOUnyTs6Bv+JUWrGP9VMbLE65LBzXsB0nAeCsSYZs
gFGAsatg1KWYiOi/IJVC3IJLPIMy6ZB4mHHggi9sH+sijLEkxUiDJipM01OMs9HkVqNmXo0JeHB6
XVfGTXtanYpVRgx3KhkBGKSEVBTkul/bfLDExXi5LuY3Ong5ED3wSumFLNcMPUUVbLSzQ/ui7uNd
4KiYmO2xHkjL9Son9922sotARgWlypxaRSRo7DTv8nTC0onVAddYK7+I8lfO4ein/yXqqxIIRg0R
hBM6c7hAipYCaTbmlu47LNS0LpgMnArIEnsN6yWtx92g2fxqK4HM4cJSHoJapG0dl2KTmnu6l2U8
Lf7oiM7g0k4Sr0bPE8kY2pSUciTlqDLXlV3L5zoTLV1+vH6R2zJUEKPChyPBZ3KOqpyHQsjjxM+T
KrHqJXDMREbToc+erwvadPFIdf8jiG2Lte2STT1+HFQFLeXmi15x12E3dQJeQlR1mQDbko5yrhS+
B85bVQuI80pv1T80/4MJwsW2aGnJewN0IMHu+pm2HdRKIlP1AM+UNNQCABmj2CKzXQE6PziIh7zd
gUge3Uz9wBHIO6L8+YiGVAjAoUlpR/qfRe3hCIs+zVgMbFzjlpcJbmqHpuqAjIahAXHks7hqFEaQ
XGS5r853fXnK63uDRzG+6TRWIhi324d9geI2qMfU5BTUfy/IaFvVyya35DUyNw8DzFoMKaGlr8mM
BfdVkVcFkC19Jb8ZZE8f/uoUTja27XNXMhiTlXKFaEENbJbkFNZAzKeDeYrpLK56P+yWneyVks0b
UNnoJSLZWAllbDiYySBODXqJw17ZRzvTCV8IUO0TkLGSs+nWrjxaUmgRy7Bkp3HNwhYfruslPdYv
3vjyH7Cz82VWKhhbQUWpgxxVvRmBXq7eiQGG3DuCFbw/MoOVPNbuVKXUJl3NPyZJAZbmCzsduwE6
hgjyfeRz7ZyjOizdSx/XchstZoJQSpFV8lvFqYGRYO6me3E/HlqgZhy4EYfa8rVLZYyvXqqgMbQ4
xZJs4BZO6Wp3wYk4tDw3e4ZoX/+Em/55daWMHWpKLUaZHAICQvoxASRN5ZXxeXdIf7/yzmNQamqs
RqmfA0uIjOWTVD6WmrK/fgyeFCYvaIYc+wctLm0RcisjZ6V+r1X3uoyN5t8ng2PH50lEyjSWcRTs
cQDZvrWnY+GVhxLfhTehxTsP41CWRcmrkaLxVsVfeOI5qvzULDw8pO0H7OrjMx5k7qelHbFU4Rcn
wyc79Zh/MbMb0yaYKC6BYGE3qQN85oyPPMJROzYtiGT4/kajaucte+GMlp+X29VR3c171S+AdcKL
AlQBrlgVOzsz6KKWV6aBCnSd7ASztyYQfkvFwxTzUAk2I9vlUtnR+jEsNGWMg8SvgR4eJeBLr7R9
Np817UGbv15XSY4DZgN107dhHpX4gBPFNta+R2Cuq8fIkaLvae/VPMbFj6rvtVtkvAXW3EUyjTII
Q+femK1RbpadMOfBfi7DKfbkoBc0Jy/jvHT7ZgxzS0901I9NKTYEiwTJaGuZ+QymF+NvEiWyDaqS
yhlA6nkXi1EvYOw1TY9TGkjf0mgRa8cYjeFOqgbjNR+UtrAEuekDSxoJaexAq7vYEttM/kswmkRE
2b3uvgmloDQ2JvuyI9YzAt0SlWFK7GLq08DSxKKWrGwJuOsn2+pl4nkHWnQJLZbPXi6Ql7yOSsTi
oDk14208+UX5IiV/mGhc5DB+rqsi7FsOooaYT3vK2TncCba6I0AXIx6AsG55g6nbGnYRyGRPlUiU
eqIY9VI/Yh3xycy/g05JGkw7m51GGP8sxF/kMY6vVvKFdKTKARvY7xanQDpTvcvnYScCqlNwCCeD
2Zipoz79Io9xgU3fkXk0dIMyut3HHtBeMZXY7bBdagPvlbvlyLlOdqIjHZRC6gkJPKLfLgpAELFg
LJh/LYi8favYLa9K/hsX//N87KRPivXGumswQy+6+cvgqHs6ymoiW8MxKyB1yhaYWXe83HRj//jT
tbJDHegB15kSIXMaut2c3hHlDsROoXRsRgIIFV9JrVn2rvvC7VcZ2Buwiw4eKfiVzzaoLlirbaMR
LEuUG/Jjp0nfKfc4I+qwLY9cczsbWIljLCOSCiVu6BHVzm5O5r50s9cswnx4uRccHjzipn9ZCWPM
ooqkSi0rCKvlwdJAo5PcmgE4g0qO/fHkMOYgJqgJtDpajACZcht1cCTsJJizcgrhca9/L44oNgVQ
oJmDnCBO5osXlK6cvC/ED9Q/qbpdLo6N+52RyjmmBYARVE2uvgAnNi+sSIg4h9nucK/k0Kx+leZ2
3bgEKtA5D51D/ASNHIq20hwNMMtKPjh8KciL6UQn3vTUtqWtBCufBcdF2yQEg84+wRyaEB7J/EUT
3lTQiKM9XEqRpZP4DDaY6x9v+8W7EstkAkae9vpcAeip+0prjJI3D7vstTUtLL691ciIW92aVN4t
b76NVlKZMFtNWi7OI8Kf8khcWv4D98xOe5T3MsYWeFe7maOuhDH+ZOzDuQhqun4UPSjNg5k41++Q
9/cZB4LBNyHse/z9pTiX8dcg5/XVebfFOI2lb+uhmDKKabbsRTA3BGhUfST3ndvAD3N8B+88jO+Q
Qm3R9XnKDnXe+aDOuanFmDMyw1M7Nn7KZqlIWq2Dt+EcfKkOqkcEC2wKIKjuncgD24FTPM/cCiPn
ZGwQXbIqFLQ6FQ7SWX2bX+ieoLArjmjzSX7iNc/GAy/t4gUzNoBiUUKcuqXMUXeW9tV+8ujo5+DT
KgCy/YJjWJvPzYuqq4wTKTU9M4UZTqRfboTIlcxXNeRox3amtZJBL3nlIbGzKnY1gQyA2w2mRXwa
MskdPl3af0TNcK/wZG6+xbBXYiqqRDB6zMiMegzbSzJiTLdPDtUpcGW82stnkGMcsEDkYrln14FF
jYcfsz1cspLL+CktK7JZBmKzP6oW+dLvxpdRs2jmNXhxacW9Wz6p4IThNQO5chmX1RpqZoQ5svW0
P/XxNyHqXbNMrCp6yetHTT1p+kEVXDGSrFLYRfHXbLFlkzMa+hsbvVw649eypkzCbEY9ftiLszWU
lL0Or3vgcQF2+Xb6W7bSP/TVF5mMq0tBAbjoMujyOpJYivjcmu51Z83TJMa55WlBNACipL4qfFHr
XTW/T60lAJCIh1f6m4D+8ygs0maZmJNYzDEqFST8KzYay2zL89SVnpmMP6ZGs2Mj9DQyvhpC8u36
IXn6w2JvLmjS9KQHQB9xRYAp7vRj+x0bKhrgV/pTdGx8+dXILd5k9nYmeDkxkzsVs1gZgtSF/lQK
zhjbMbnV8mg/8xhyfpOyXwQxbi401BSo1SlN0uoXxQn9wovvQmRm/NV53pkYz4Nl2KoDUhyMgHyt
JEvRH6fUG3jF1Q12DbyzLo7GZBxNM+ZLpapwcOoj0DY+Rucc/Va5JWCP83VUx1sUjhXMV6aPqWQH
f3P0hV7YL/WglXjG3xgaCSaVtiqnPYUeA7RaieYoxRyjeyTFsOPOtHHs0GSci1KJQxChMuoLxzn6
D2l1fFO8FkeFEuc5SEj/J3gbrmmwHkYDawox0eKJDbuTreRbi4n+8Hmwdbd/KmcsR8BinYnTW9+O
muAIBI+ZYWBwkLGN0JyDSspQD0ExkfYfKOEixY8ESv4HQ5HNY6TZTAVWAhkbCaR6FKQFKbYQn5Y5
tmr1YWm/cPRm0zpWQhjrKIw8bEitZofUUiiztbpXTy0IEMmhQgUYPYKX/pzy8ac3E2KwiWoqQfdW
Z7PHMkf+kRrIHiPJ+QdFXjuYkxUfZjwg0j2vfyRv3aUpihKwntF4lFlI1zEZwiXtEZVmP/07P2Ii
PwTzknYvoOiNNxOAfyk7wORXqrXcz1/zt+xW2pWPocMDIuX9I0z0KrtRqro07A+pcEqnXTae5Mq7
/k3pn2BdweWsv2C7zuBWGJIBjw1hbqwAXEYAWDGiL3r4o2zRKTtnIUfgpmmsJTLdQEXPQBpbBsJB
Qakw/EAvD/bNrsdiKt3n4SZ1W0q7lseYoroIipalI+0GDo6OQZAktbXKitENsmmRKT+HziAAddQK
eVsd178fGIE/585h3vZSbiD7SNq3ETuO5TnkwjZtedb18RibbDRBjcZUSA7JaXkLNYumykUE0mF9
h4eOQTffaagM0Q+yw/frysM7H/396m2QFfok9ireBqFxG+ZejanJgQewzJPBxKpOznQxEUIwu0Xz
KYlNx4zNe1ku7etHodd0zQ6YANVLwaAlGgpOw1AfBr07mZHhXBfxMQB3TQYTiyJsliEaTahqokUc
HysMz9rxUfLkxIrO8zPA2d3Jp9yMHeqsR13AsHAo2Cg18x4cVNC1f4TxK8oSmuFs4pUqBYhHwC5Y
6rssvKn72GolgGRzKhocH/OROq/URFX7LEkUfMLFNBWrlFAK7bvFivootLHnhsnE0tHDwBkUiSN5
MytfWcdHarkS3WiROXRCABZMLbidB/UoTTPapHrtl6Nw1wMrspXawwgsKwVb5db1D75ZDVhLZ1yP
0ndCNQFrFa6H7s/EO+Mv7aDbvUOBwYfx36nwh+NdndXMlUFJl1g4NPWTAaA9rXq9fh6OKX68IFcC
pDDN0rKFuY/FbJHJygC9mHHCA8dbf+RzKxlNSMCvOHaoZGOaPULDgXSlRcL3Ojd5X4cnivEs85QT
BeRaoid/6SP7HySpyZsLu/yqUd6fHJmFtmtueEUimX72K+b3UZRenZGkJGiyEfeIybcK8+fSu2Bh
KsEL3RT9JKwl7023deR9A3Qw/TDfD5mdfeH5AN7pGWfUSHVlgJsqPYBLTIp2hRzbyXhTC2/XdUbi
+JqPp9DqsFEx6YpAK2JoIrv1LjtQVJ74XnqYXjVQlrSHYRcdseHIxebhaOsHps1K8BK2i5jQsQ+Q
Sr+nMl1DBQw/GTkAIjwxTDqjN5WayUUPAM30RS1vq+QY84bueCIYNzIWplHJhYQKbdU4snQjZggV
4Z88WVbOih3fLkq1RpteyA4AViuglajyKZb4iBXUnbQTPe2WN4a2+TZbS2RSFy0s57kswIGlFE/J
CbOmHzPPY2Hno0VMf7L/sUEemSbvOunvV4pBhK4hTdZhGoK0VhnoTmO+DfELR+9pbnfFyGXGuygY
QFP1xYz8pLT0c/JNsmqX0rbnpQVqei8/txzPyYs27MRkIiyGgEl1ShZiaT7Q7Z1CRA2IDhksN9UN
r8/CSTxZkgQhFgX0N0E3l0m5My/WUCnWpMu2opRWxl1j2CxPrpWFyVlIqgmKoeKrjUBwoMx2xmhR
8j6UR6ziHqAeBx4W5eak5kokOyeZL90kiTm4tszHBeQyikfBvZpd4z0oRxPDG9pXWqIR7uRj6yln
3ugT76GkMJ5liMLEBGkJFtzf5PsKrXFY5CE8qR+tcX7fjGMW7NSkqtR1VGhYdVfgXqr0TcTuC3d0
jWMVLNzwUldYbMwAA/fPlGSyN2+b5APtHuwW5x7065ykaHOSYv0RGSdT5FFdh1UQHLC/uYu+KdCc
/Ll6LbzIsEUA94CD6dGY+QR/2yfFILaiYHkUi0yfvUwWzfIEvF4MmPsd2HMpEp2wqzxMt0cepl5r
i2f/9A/+4nCwykxULP6qGluAFod5GEXsMx/6UrkxtdbHHtX+ulPbTORXIliNTCSgOy3oU8guuHR8
oIu644nPJbWZMqzEMPEOk7tzHdKmvNzLtpiDYUbvFCsC3H6lh7eCgi34JOK9FDaTspVQ+j1XUUEm
4CTKmkE6IBydBwfNjyNK6JTrRRwsPnnstnWv5DH6Ich9XRtjCVYubEsBIIO21QD17asuEJFyi2/f
XIlM3FPDqkbBEr1/yiwuoXS3HPXd5GtftX2y6z0esStXHhMBJZ20S9gPyUG1zPPkYOxtH53B84qd
H+P1f8COo3/vmgEwT3i5V9sEzDnNQX3Uz8QXrPG2vtHupofgUfXHU3mOQeTJ27ngWR3V5ZXaVHGS
Z1WD1ovU+m1fWvP0ct3meAKYuNeRLiWl1mWHvPBlAQj7IW+iZztx+KmKushs4shqO819i4mGEbQB
DbZion3jSQgzFFXiz+pxK2mMEzGLegHux5Rg5hu7ymnqCVLo1fqLgv1pMSaOUFVen85+mwuvYFdw
o7nxtCE6ieAgmghwz4TC/TdXrLN4yfFQ6PGQ0hAh3LTTbc/FLL7uW3S2DmgouVYSrcDbB5ikxE4/
ViA6CwsQ4MLgPS85dofR3s8q2dU5ycIeXlo4dsBIBtzVgnSl3Q8RAh7lJOVlgtcNTxcZxyKMCoqc
cwDss0p6JcJwEvLhmIySSyYe6M91a8D09+eztYOWyaVmBgehus+UHBvaT9d1gXt7jBcp6nIWRhPq
CWp0vFQxx/paebH9zx4H/xHEOxDrP3RZUEmvJv6c/dBg3kO9/5cHYhyIYs5LleaqDLeYvxRPoLd0
clddUFRxuhesvR3M2LkucjOTvFg4W+8T8rEKlQFnCmYPU8eJcIpSjsluiwDMoYT9QVAYMddW9hFA
ukRgcujjsVYeMfli5txR0W29vghhbq4YOvictKBjKKONVw1FH6uBuSc9pAdKmCzcz07ncrcGOWdj
Ezk5LBpNEfoM9HfUHReYIhpHO3nVb4YdgCbt+HFObP1PyhggA/rPhbIjBJkcKD2RkP3PiWkDCkoH
Bv7Ac03Udn6N0BchTGInxLrSmKKkHzrs8A8Yh8iOUvKW9e9h+3hdBTcHO83VeZh0Lq7mRkglbDeT
G9EXcY2K03/Pn5sjBoi+yF/pWHr1rAgWD8xt254vR6S/X+cDgGeUlskIDorp5+md0nO+0+bfl4FD
A94mUybso7Aq5aacSuhkpHz7P9K+rElSXGn2F2EGiPUVSEhyqX3tF6xX9n3n13+umnsmaRWdOreP
zdNYm2WUhOQKhTzcFTxYiRonEeYFYL5RNYmEhCbBI4j2MEN0pubs3G2AXY2A+TJSliipGeOlBYmh
Wzj1zxRijIvXgSKHPkRIzjxwlgL9wU+rbhWQ+SQdmZe00UkCowLhu7xb9oO1eKlv4CL2X9kl0wTm
WjzmOJQXzQiEWarxfDyckjdq0kEdg4TMkvd/VyRYDY45EAVoTWdG/7HOJ+T1KPuEu9jTTkrnRQ/J
sfF4F6VNdFoFZM5HQU0kOQzC8ACHnRkZTQClbx5LmffFGHRvx6SEoD7AaHkUoZlMx2TuDEiAwd8h
g68Er22Pt+YZoDeVzFzSWQCnPQ+tMP9aLJxFzwnAkuZlMg4VigFAozKzVel5MbhvTZuH1eW7sIz5
Ni7yJBgT3c/ehEfRhmcp7InzM3lIT8I5B28xdTJver++tzYBfRWUAQtz6TNlCPXAL1OIsyV2XJ8q
ud/lpt+lHA4xZ92xPXNDnEZiFdeJ36qqbWaV1wyh3xUxB195YRiwiIdO66QACWajPTeio/RPGldQ
jDdrDEAogjjhZJJDf1at5qS64hkt0bbwVf2iPUY3kk0gEhvfQntZ5mD7JpPOXH0vBi1iyYiXXNcC
HzbWltq/GPN9tTwW+WzV9U5voR9V7rO8t8rlb9il68gsbOQw9RVTHcJRZ9H+8g+JD2/6oHxAmxZ7
wrm+MHkbjkGQsIyKqBJkvCmMr1n9bRH213+ft0wYxAiWskBbsZ76RPqlN9NNPqd+lUJe+noYzkph
mU+ylIP6GErJQYMfl6yVcB38Oqvfs3yv8UjX9C++cmqxZPkwwytTMKK1V6Q8oMETgtdu9pb2QTIK
e5B/iDxV7u2yw2Uxslz5WV3mupLBmO3c5Q0dbl63179Q2iMya4e36egH/zw8RQIVFn2p6BzEv6/y
slYx26hIQ5jENCcFRkHpMrhq43Z5ZhXkMOUhZwFuMw/kS0Bmk6P3spZyNCD4MuqW+uJGTe6U70Zr
WEq7G8b3ojv1MyfV2V71l5jM9hbJnCwQ6MALUP1iNIeId5fcXo6X32c2cZeZYwKBsRBs6tyCConT
z7rbDfFeaaZdVXIbOLbzgEs8ZhfHQj2mrVZMqJvoVvdUQJ5DPRtQQIQQ8+FvK4irb8bsarnWwaKs
YZylnfMX3S1upW+pN97p52nX4fzUfePI1w26/tEMtvqWpEIIzwacOFLxnubvoby7jiHbz1j/jgqG
5r8vfdS0JaVo4FAP28DdBAWE2uuO+VnfqfDFMWAX3e3iOwjgWdlzYs+Hmmf9s42V//mKEID6PX6r
mhnEJEqw4BK3K+7y9igInN22DV6XEMydIobVat+NSuJDkPy2SUbHDMhZ68LHjKAxWEkbSxWGQ9An
vG3O+3j031ewEpegcZMOJnnhcqvFd0P8d6nwZWQMjOiZkTVx1qPwsDPwiCTtUy/5VoM4QRWSylfe
2/gfQPkSj4UQocxLSDzSUiUVy4hsMOL2tOmmRAMTrz2WA5KGyABKbMA0F+oc6UEvo127JHZXf1UB
0OHPSnkz02OmutAWur4froOYITKgkvV9mRVlFh3iYDctsrWgsUlP9/P8q8kyzvm9TXFY7T0GUToD
3VONVqVg2geeCfPrLwGVhbFKX4tg8N152TN0oJb/MSxbgctLUyxnBS7t7a6DAUx6ANd+r9zWJ9pT
HdjKWfB5RWDOFmSZdoMghLmkY5dD4NISq95aWvStp06cnofmrhj3Yss7HzjA8rGWV5uvjpJJqusJ
zXbLXo1OtThZssrjvF8/g1Ae+32HhwIR20ZGW1QPuRVxBnOTqkSpu0U6yG7nCQ7hEXE4mMLS7IZa
SYW86KR95Oc30wlNWJ7wQu4pH6yB7b3p8Gx7/rDpddUwZRkPxwaD0Hk4Gm1b4duBvhHfpHtoUd2I
d+SLDu3L7sxrVdge3yUaM6NL38CJVUcvCHqeleROUV+ub/DtlXj5fQaTYViSG3qLLyZ7xO3Rayx5
gifveQS6bUaKfInDQPNMIrXHjTT34dJoYFWEOzwYV8felSLbgBz1jJ3G07/eBq9LTAaeNS0sUm3M
cXOqsfLq3NEhpqKaN2EXWrXIuQvTH/uUMxMdjUKSYiiSwSQOS1S0SyqjNwBImRTnSTzL5c7kAcd2
QXAVhll90ZKPpUhZ8hWBIK9i5ztJtKq9eFvnNrTtHfOO17m2CRyriMwK1CMhM4sIeXJkPI+RbhXa
MSFc57RN5FhFYdZhAvGiqNBJfCCPmtfeSPvhiMrjfXuK9gmc2LmH6ea6VySq+y7LMtw9f0cqJHmi
Ae+0APTy+qWvbd3NH1qr/knFDObvs6O+iG/oIEEbpzpavFaV7d1wic5eVetSGLLexKvjkJ+KvN3r
kBQyza9p8Sw1AuiKpb2gAdzCfXBfTF9IqhxKonvxMO2u7/7Nb7v6O5hFG5B8ksMGj7lZZdh5eEgX
MMTi2+tBuKNl1qwg6IocZFrnD+igCxt4ZUdouGhdyt4Yb+ejEVp/lUbDQhgAbWqiyabRlRLMTayh
SNkYt0LlJGgQDnqXM67NNQvNZVEVNdNU2KdcA6XQYIjbEOMyvPkFT8d7E3x1uJv+Yz/PZQNsf65L
QAbQgmKKJ7MscoizFT4M65z2HNwp74rfOlTlpgptPfk7qtRqlEzaSVpDmBUhEfZTVp5UeCk8N3rU
PXHmcvOcW0VhEs0ItjdhXZiJ/48LbnxQQyv7piB3J3Zji2isvlk4uQNvNhkImNKuM2sDRZx0LneN
Etgt0SwUq+zrQ9s8hS4jY9NL3UjKUpcM6BQLJzN41s3FqhoUFMUcxuo8S4vt7GQVjdnRrRFMbR+i
J3c8DA7Vlgp3BZ3GE5XO4ilLbVidgju3isbs7DlTsqTtUKof3Ogpv2lO4T7FLpDvDLSLoWtUglhs
Z8v7fl/utYe/eolYRWdOprbU1abtTMGPpXdz+NHyFJ42j/TV7zNnkmQWrVoOUJ6rusqqlgcpezGD
m567reksfUodVnHoQl2l5gasyWNpQcu2dAv/cbc9N9/0FGIfCt740CXG017mDYtBEYW0vVGKSCGU
2s3L3FKLyWoTVxJ4/gfbdNLVwBjoEGq1jSQDTe/So/TdOKR7SH2idcN4En/oX6KbBMRuYP/M5SJw
gPmjzWI1oWLakjEqTWi2uoObPNG+yeFYfJN7y7jVUApoS+f6HueOlMGSwUjqbsq70C/eEn9wQG3b
USmMyQoc7ST+x2qdW4DgoCbbtiEoQ2WCgwD/5gOKpolFt3u3p1rhUO428KAp+Ms7Z6ic1fpRQVtN
bt8Fc2dQKerGIW/0hRiXH2/E/Rx9k7e8c3y7JnBZQh/tQato8lC3UdpEoMdM1jzb+VfashkelKcI
zzDEkh9VTzhEh5K3KTmHA9vgEcZLLJc9xA5r0SvrO+gsWrPylTOVvCAMwCS6XkyihK6b0U6/oouy
h4xI4XbHubeSeae8kd24h4wjr/L9h4Ts3zzio6d7NamhGS+pqoY4JBpL/tX8qG0qMS/dg936lnzk
2zznYA7msA0eehEVVRXjWAqyXRMei/ZYKi+k42xD3nwyeBN0uJ/AGA6PJMGtpFaWZrhGvud8NN5Q
mEylCIO+USlaiyjEWfk+31GDMXWnQVB2ssnBhDoD5NF5spi8sTEII/RqqHYEGW02u8Jy6uUbgueY
62PjxGB7ODoNxCYzjgp/gR5/EYNNCl0dMeYkRNtdbpc9zdJyInQU4c0RMhNVb6vfA0/cteDZRY7s
z7fiXe1oVhbbxS51w9u/asJehWYSlgjWn3IkwlshTB+DZRcGHfpbd38xi6oE9zkIh+IGwqQlAYFW
wpzn8NyKFXTKhrYZZXtl4j13bu/iVRwGPcDqK810RNNU+ALqW27TnhcDkHjXu5qFe9wAQRRo5V4f
3HaCuYpK19AKO0DXgXhOgDZdWKW5kU2OiTNY9NGn2PXfePC/eb6tgjGpyiDUxpTIgI1KSy0pKK1E
/6vFuArBYEZCFrDgO1TV5/sCzWe+fK8d1BNon3ZfWcHJ/Bq9FLCVbDwltLhNfZuJyio4gyWkHPtU
KKERoma2cDv4dB+Yu2onNk5g0ZfdvzrWVgFZFNETUe/NSfbLZF8Nd1V7kpK/uVb9G+ITQV6QYZsq
zlggRvFjnoGRP2qB89HoX/kpYV6FYC45SxcQMaxQklLa70TNLQHEUoiqoKRdG64sOWrMXSabqL8K
yQDHJLVw9RAo7d8O7qMfVBk9uc2+tY74neqcpW7h1a9co+Lr6/8TF14SmriAsQmeJuCmp7vprrRz
iBvmpwW8FzwXcLV7N8WWzNU4GVAh9TQKeoCIgzucdAtyLo0Pf2QnRQffHSLDoaj02yeIMOxMbhPh
drYHIytJNk3oyejM8pw0PRxKQYsPxrm0vijwjo9uY688md5HeunwrkJ/QLN/A7K+KqaBRA9ZNPiV
MB2htIrmOEpW64xOAeocGqmuo+fmwoVFh2KYmko5qb+DZ1wPcdxHBRxB4iGGhj+KHKWyuLBt9sIe
bfxTfpMkrZVPPDLx5kJaBWbOJAPCI0uzgPkYyT9T/bRUnE2//eVWAZh1U4tZ2LYCWIiZD91DG/yU
V2iqYJ3CO8CZ94kdncyn65O5XQtfxWSOoqWIS8OYYM0c/uoc7TB6+c9JxxFhqZ7oNHYPuxUefm4f
uquYzIkkDU3eRAP5R5aEQKUiiqz4Z/VK4M+RWFlqBbhQc/mKFNA+Ad4qKnNI5QGYEPEgwn7KM4AD
VNQt/1CqKWzeCDdzwFUo5khKSryYZDm8wqYE2h9Dd8ha0cm4/pncBcNsdS0zDLEd8eqamRY6b9Ib
3Y2/UNHuB/0591MFZLfqzNesuz68TwSScqgbUjYZOqOLO3l5KppvivDOWZe8GMzxFDbL1FfLCJUD
UBZph5gTn7PA1mSb5mW0NpydVcJ/CxWvrpJP3BF51HNIhIIco1oDrFyQ5Hr5x+7j8cP+sPNU9M+a
xJSkj4+7SgKNQpc1KcYbaOQTsNHiQ2pHr9SER3RyN3zkvnptz+glHrPrRhGC8hmsB1DnSG+qJ2WH
MsdRvZnuCYxlc3h+Z8/aw/WvuI2YBi7JJk4j9VMNaVJDNLTgiSYyb+fZa/LH67//hzm8BGA2gB4R
QxObIfY7t3Nw27fhA+AMR+hQHnq/vDU4lODtEhWEFP/fgNhakVRqsChbytmXv8CBmFKbqkdhJ98t
D9jjL9VNtgOR8JnHgOdMI1stguNx1ZgE7cl5Gh+FOHVaIbu/PpPbh+plYMyhOnThVEu0hU/xYnis
xGhXoEU+XjX4D9B/icOcoVlpCkaCd2w899DSOnHMb6Ut7NQd5P8d9Wd0z2OZ/gEjLxGZQ1Ux814b
poKa8UBID4biYJfKiYNGwd6l8pPjvhL2peHy6oq8j0a342p768Uc1T01xIiE2zm6q/+qTXe1FJnt
rOjSmA6QLPZbOLuWA7TQOJt3u8Sg42EXUTTkWUyEFJAlTiKqJbQxcQAZst1RB7sJzYmTTQ3lql/N
186OXfLj+mLkRmaO6kCoazEIovigQLuhw7eSDf0kZOMi3UWzVmou5H3GJ70LR2JJS4cXfFEv3sUy
azwc8CjHi3CJ+Vk1hShYppwY4WkKqlSwmq5d0O6rCS9KUM3F0/U/exNgV/PFnPqGlORTAg+Uw7j4
yujLgssVx97cpqsQDN5pbSm1cYZTUZRLS5y9uDGsCn3u5bGY7LiILbPY/U+DYstZyHm7Iquj8NAi
kS9EF49FVvpXhm3mZVxsNUtpYUzfD2C3C3sdDwyeYJX35o3ilJEzOx+g6l0f1vbJsYrIAF7fJFIb
KjJ9daMV+NoTcCekOlj0qZRfM+DG+wR8ObzvQjyUQo12QL2uco276DU8JfBWKR35G0+cgxuQxb1B
nQjE4fGS4k6OcWjRRhp6oo+2MFCTMlt6vz6hnMVPGLircm2Miail/jC86oLTiuidrzj0oO2L9eqj
MYg06FA/EPEfHvkyf96l+8zREouan0Of3NUiS0P6RBWFVafeEd7Fc/vwWoVnYKkLokAnKu5nL40T
3lAziwm0odQHLc+OdoHtXJ9SOppPF5ZVOAZP5FwvRlHPhL3U7LvxRut9ob4puVoBdOVdC8NgiiAZ
eVero7FXzpQzmqM+kp6Tb9TbrXbht87JoTgLhe1My+dorHI5BkkJ77NJdi+UP4O/4mleZo5tTZvC
NEIjqxD4RvKIxajNd0X5v+Ei6962jKKhzXTWuuhByb7Bt83E2+H1BfCHPQx6AOytRU3+WJDrHCKY
h2XscAJrZyrjUEKg0DVx+LYnqqBScIUCt/NbHcm6YRBFUVlepqwWfYOLHWU+hA/lQ+Fk7nAU7/Tn
BTKhspXfQsLyyGNAbBeQwPQhmg5bNJ1l8tZELyt484Kz3FvqbeX/czUZVLgAUE9UHo+SIt+nBb8K
x0B/0SYJBBHTzM8yt03L3VhJnJ27PY+rEAzaV10hyDq8cX0Q0EiPR1eLuJqduAQ3WCf20ZlTQMEZ
xmEurw9tG6RWoRncD2Utq+GlnPmRP9sLbiimaJWeaY8wTFRO2ReTW+/cTEpWERnoV4YuLkIsG7+U
73M1cQz1YRZ/9aKjkTMp4M03c/bFJjCuAjLHgCamAQ4CbO98fB7wUAOrDtJakfx6ffttIhW2Hhrf
IcktqgwwlqOczCklmGfz3VAfRuFLNe7/JoRGYEMmEk1hX+bTMZDDtlADP52QyUrQmpl2tbjY16Ns
zhes0BVF03UQa5kPRMRqbockyiCHC0Gb3DObmyq+m6WU8102N9YqDvNd1LhqNbMJaV3oZx78jEYO
CXL7g1zGwZy/fQJrHS1ADlV0XheeyHzb87xbeSGYM3c002TEvk0PjYgDF7Ya39PofxwFs6yifmiW
US5hQyyXZ2PUj0vY2QHMKK9/dM7HYOmxYxBoIUk1Y6/mgxVIsSXH79cjbO77y+f+1MA5FGU3QS3N
n+PXaQBVpz+WGvIh3Rdz4higjFYRrzuJfuJP2L2KyWB3ToIwEPs5+BAxa2/ynfqNCqSAeOFBHOWU
O+Or6mdc6UnOsmB9j4xybJfFxDcrwsJKlJdIG3e5yNs/vCgMdIO52aNNocWENl91+akKH9Hhfv2b
bZdDVhNI/4ZVSgEFjzJqRTRko0UtORU4axOnO47ocE+tbkfl6ZE9VxaPZsgbGgsNhh73QToCgkAO
V56XubPGkFvipMcqszrwVkokQ9RUicgKs3uNjCxaEqdwP9z9YwraniMXxUAPZotO9ZNnZLaVn/0W
j9nK86jPcjN3MD29nQ+09SPCO754SzzI9KAuwhvfxiSuw7FbWq7nvjH7ArYUYXRM1fEhwzQKYeVw
1gjdRFemkd3YFZHryKggMZf4xRP1FBNve8ieghyNonvGWZG8QTE72uyDto+XAQ9Q6puOmv7wXPAU
/Teg8Ld5o8tmteZJthBdaLB7jWGxZBkuOwMH0zdO2N8iMDtXUdW4rQtR9MNit3SCXc02aW7KTuOc
sLzJov++GolZV+oiKs3sV9rXQY2duBXcQeIE2cDY3wbD7FUTADuJOq65pthrdp+LfjGEmQXevBOO
yT5QAm7nysbb3G8hmZN9idu+CKUOTo0f/cIoMh5FX3TxfvzM20QfXPFrq5sBCT1Qq8yYw/iw1BD4
3SvZbNbHqami2Au6ofQStTZkWjZMaA1PWUYL3o4gSJjLnE7/61ZjECRLc1zxVOTOtPs1OKj7YS/f
im6IIlS040lHcj6sRt++Vqtnasa4W2RwsSU82d8CSqZ9vwTGvqzj3MG0PHcSaK8cMPm8ZKFvCLNF
3TRluL3ozEMerB6LKpbq7IDmB7eD+EgKtcdhT0s2+mxRTIGfHycoL6b8+0A7bZqybsSGT/MdeAtW
hI0Z8R6UP6PK7wNjUKXWIYWkyVl8MDEOvbvL9e/Xp443CgZUkrbHy09BwKuQX+rKTZLXIuLcPzZu
i78PggGUACAiNGM/oGWEvGXwqgp3+g46ircQILgpQcjhibTS3fX77vs9IAMuc22mqpnLkLsJA5vk
92FyFONDlfs6CR1d4SIL/QrX4jHIEhkt5CkFOUQ3bXBfPkhWuDOc0e0yi8p+hFxyGG9VMOgykklH
O1gFLb3mWxa/tjz7na1FATkRWZeIoisiu4f7fpa1CBKBvmTuc8GrW0+PvevrbmsI6xDsjp2MuRXQ
WoNmRV8dfqnZy1/8vqSAm4Q3YdFgnxT0DLZsTYYhqMqPSYC/7Dhw9v/WIiOrCMwIVANPIeCem34p
HSBMaplmaUn9Qy0cM3E/5F+vj2fjuQq391U4Bm76bIENq7AU4AzAz+olssfaWkS0Lcj+cgA7cDfd
KPvqGcKRx+yNE5v+Nru+17EZFJrKUE0wvAIpKHmjTRqpJz82v5Zd/l9oD2/CxToaA0lpHlV6TJDw
yvcimsNhrBw5pi3eZscG77cZxGV5xbrPmdXvc8sAVDhLWEOqEB/morT19FSFEFCANGZa7K/P5Oaq
X31EBph6ZcnScMTQciSJS/a2wAbpeoSN68LvY2GwSEPPRx6FKCiF6V60YbTsau8hhhKBKidj9jKP
R47lDYpBo0Qsxmae1PjQCrUlPaH/kjemzQiyjv4qyRQVWWfGZDT9os+oYvnlrxL0o8xZvg2vypPW
A19heewVitWMnKCbGLiKyYwqlAEeS57HflTe1/KrBvdB0vvXP9bmulvFYBIzpWsWZL1p7FeG10nf
G9RSo7eF503HmT2WOinO0RKOQwumaNoc4qF6i+eOVzLZRAiC6zCSMEXW2FtjJhrqPM55dpg6j77f
157hzOOH3w/UQLCpnOsztzmmVTwGfPVMkaZFnXApFhR7hslfIXG26ua3WUWgI17lsaYMPnvYop/J
RHOA0N2ly92g3Ic86ecN8Trs11UcBltxlLd9lU+hr6Nt1+4GdHEEuly7Jeq2Z9NEN4ISI2Opxwxt
Mon4OtftZCno0+GMd+M54fc/hE75asBVUPXwrYGgknAUD5MjULNkCb4Sw158JDO0H0K7fCy4Mtub
+wxphmpCW1kSNWb8Qa1nUlbkgj/EooX5xhWosAjPRWzj+YeO7hKGGR3pEykdFag+ZCfDo0J9gUvL
DdSMKoRS3/XVyRsTc54QVQs1VWihrFX+0FLPbIllBDztwe0FehkRc5aoptJKtaiI8A/WQDalPCfY
bR0NB1mniifqELUUwRF1Di5yZ5IB41ybgjzpCQzZ3mY78KiQC3kgXnZDq3o8ZhVvJhkUngIYzoLt
EkNWwfSlBjyqIdwRiecXyh0Ug8SQpu5aMWspTzJ9oPQjzWmd5CHEBRkGqJzlsVEf/W0x6swdGULs
RhC1fXpYvpdfg4O0Nx/IQ/JLuaU6gdkufRSeeHQn+lU+pXCX9c/ekCMCFuOUGih4GOLdsGi5FY61
pxr6y6xoh64IOUfbhlT172Nk8HNKJGhV4qXuEAa7GeInLoHqfLcXHpp961a/cDdKZWsG+zva8Q6H
7QxyNVgGU4ZajYQ8mCQUPOiTtvut/ZnCjqf0a3c/73mETc4a1RloqQfY+6UayAZB/jPsb2sFz7G8
hkneAtUZSIGF/QJthzL76Oair7zBj38sFxvPeODRCj9Mta6tFgZb6i6Z0nFSBNhSiXb0Lu/oEu29
5TV6NFCfwztvgKpKg4J3DP1A4RTcBD8bG/cB/D9POWp7eg2k4OAvm4rG/C1dVofAbkPwtUkp7E5v
Ye4ZJLk15OKv67D9hyPwEoqBtiTO466WlsCvvucv+c3i1NibKLQehWeIqIlvwkHcZ97IY5L84eNe
4jIoV+qJ1sZBGaJ8FZypNr6wG9/7N0p/hDMsj+BEJ+zzx71EY7BOImZRSRI1hQU9FpkFXBqj1A6R
rEm2ech2s3Vv3PCicr4iC3lyFomGWeCKpQ/o57TN8cs08U4mXgwmKTRLKaqNDHuESFb8ShUaahyI
5kxXbAxSmuamj9FPwqvR8cIySFdWeRc1QdP7rVJao2bn8k81/f9v26Fw+u9H0xlIm8s5N6oBEtSK
lz5Q09Xc9sXK6t3kgZY3TafnHvTbOfYlJINrCb6WBM4WIOdX+xIcoKN2o0DsQnTiJ9q1M++5uM2b
SfrvqxRUyUT0dy6V4AsQL4S5Epjvt3hE9LSnJrKpw1J2T9553gbbN+bV1DIA0wTLICotdp+5J4+U
GBShp1T4OiGitAO87jgoQz/Vlf3H3majMjUmIan7j0pO8l7bqO7uILR8Q5PR4swrbvAmlQGXuBk0
qQRH85Am+9q0pe4rV2BpO7m4rBQGUcAA7YqJgP4OoXFQXLv+V0uykXoih/ZcGomnimLNSaI4KMbe
aptOUebQxI1zqX19gYNUczKzfZF/43wtzvSxcnFqnhgyDD6iQ+OCkPmQg68Ger8jP9HeztYvDvO+
5KT2dLquLJBPBDmlWaDcFGeHUnzvyHgoWt1azJcRknHzY5+fW4UjB8mbSwZcQrB4y0QD/9rUv2X5
F3EqXVN6y4b2f/xmDKK0cqflVYw4Rve8gP/cvRPxrPNMXzi4ZTAoEsZFLwljBkWVCQ+lOXkYqoDD
L90MASloKAQYqm7IzEDmYBwlLe1Ar1HcMv6eKY+cVccLwIyBpH2hagFmCuqB0WBNb5QzC78Iu2hh
lZncUP5xyUP8zWWwGhUDhEbZt32/pGjqjeeXtJ09LUyeZoU4Xazxrge8WEyqFWhNl2UdRKlVa3Eb
N7yhzIbAUe6Wm6qxoJyBVEt3QFjjTCw9jD/trdUYGTQUZlL3SVyYYC42J92lojitQ9vhUtxeeQca
b5AMLk59iJcUoZd8c75JZz+pZTgA+wu0GTmj2gSpy6jY1w5JzWGiTPuPyGPhm24YWngAdWC8aJuN
pd9LNjXKMH9cj8pZo2w/hU70wpAqo/DT/qGoXtP29frvb6fFq1HRb7lKB6oskUdtUYU9tKHu6KWc
nBf44lKtx9DhcVo3QXcVjMFAIW86USn6AAlW4/fesCeeefgvHDI/934ikVvFYaCjMHW1H6Mcunnw
jGiOkQmC6TlO/Un1m+RRbu5rFPquT+Tm8bwKyYBJWCdmWHV64evmVyl/DqHI1IEhHII8W3nXQ3FW
PGEgJBE1qZVMTfDrdLGNEsMb7Eq+73g17e2kbTUmBj8yMGGkMJBFkDko6zm7NWAiPNnRHgUHp97z
WFi8DcbARhwNcjJEeIfHFGbwEUP5ov+r03E1JAYtxnBGe4uMOn09ONNYuKl+nmViBSGHR8SbO7Y7
ohfycGrIHGLuJDffJS5EhIwfy33uUy2FCZVfHuxylgXbK2GqxVLkA66ckxLZAh7Z+tZvyb7mLT/6
Ga6gO9swISVVWpAUD+NtlVoKOv6TTLNDqLrFp44ci4D3UL4NgVAVhT2kqcG97HeEUiKNQMPIiA9R
UtnoabAkhbN3txfeJQIDS5oaLlrRwJwiTl4T2a6EU0+c63v2D+vhEoOBpFbRy0Cp1PAgV3abO+Iu
3eEk9idU7Q4zJPmj3V/dSZRLRAaRJCUq+0ROskOP97XYk5tbOeWtct63YaAILvXNUs1gGAwuzHP3
SG4fquNwQNV/h9TiPTrzqmbceWQwaZGMJI8S5O29PdvVU+8lbm7r0BJI76Zz6PBotrwBMpiUFcai
1okCjb0FnmVfo5JXKKJr6/NuunwlBpDK1lDjeawjmIxTubvhmHybHiZ7dKhQyEIsXuK+Xbe9LAv2
TifoU0QUoYr85a2BVpVbn4WvSm9Fv6gcQ7HDkwN6qjmVlW1o+neQ7P1uVmJBasFX8wV0E6rpcz+9
5eSFazLDHRsDFWIVdkWkIbnOI9t8jO4iCBPlz9KDeFv86l4mr/D+QnaFphqXoTHYIddllOshPCEg
UuV9dAY9FEeNtjE6OGSOXB8uznoxGByZ5qItaqJKeJFaqDEEFMdow2vvBG+yFTtcl0Baz7uyPtmL
XqyUXa43jegT1IqAjY/huXdbfzgLDk8IfBuGDVUk9BVRYVemCgspo1TB55SM25k8hsY+5mll8UIw
1UtIcVVFWWWhDyKZpZHBjkV4VpWFzUH77QV/GQqzEOGX3s5QzIAUqS25tJJoJJb+EMKqkpLVYic5
N16w4y2OTbBSJaiQgJ4pm4RZi2EVTXIeQfHRgC1bAALq0nBOys0sdxWBWX3hsAwSiShtSDqP/fuC
BoOuVeAfYHU88trmp1qFYo4vYR7LbJn7EBXYl8V4hxg24YmzbX6lVQjm9IKYmIgi/YIFNz2q2n0u
odYrgM8qZLvr64E3bcyhJQgFQesYVaZNQ4voZ1k0QMd+E8qbNLm/HmrzirUaE3NgTcoSk8BckoOu
4FE8eC7kXWF+jYcnM0jsXA+sTn2/HnGbNbcKyRxhszIJZQM1g8PwnZaTi9tgtGgjvnwnDM7sElu0
oi/JebmLFIsrvsNZJmyenUDTIOsTccZOS2/G2h6eMsgqgwwwHZIb1V6eC695/ouefKD+Zchsrh3k
C4y38e++GVnL9+6kgOfeHJebEpYaB7KrPN7diLO12aSbzHlalj1Mokh9T8iXglsM2zxXViNisKOU
c/RG1ei4IY+D04EP2B31nYzH8gXledPhlV95n40BErNT2iknmMAKff+6cJzQMSxHnJW5eVNZjYmB
ED0dW7GFoa4vlxDp32sLiWCeMQdtcsw0Mj5HSxPdivoUQ/oxHzjBt0eoEl0xDQm2Gsye70QRb1Yx
qCPZIEe2boABIJKptsUg5urcb6+OSyxm01dxp6WzFKNfD8Qw8WvmBA4sQG8l9Hp/CBrc8Ipu2+wK
GJT9Z3TMnm87HDPiPEO0BjZR06m1Wm+BwVgFJTZaPFp+jkduTHpofkpFLjHZAhxJBbOERgxtGRyc
4STvIIjoaE+za7jZF97taXtKDbClTPihaIQdYJjr3dw28aHOj5PxtJicFIHz+yxuFXIHP8QAtzOt
uoOHpKXwrunbybD67whYjDKrrBQ1rUal+Rmd681JsKglW7OPfqH4W/vUDZknCbF9oF5CMmlPCk8O
sAuS6NBFsy2g80A5pHA1EUtOGrKhH0Lx9xKIQatlNtM0JA3qUC/FqQaDInpSbMlKsPCTzlL85NeM
R9vkiD43m6eavM1gWAVnsEtUS6kaSpCzlC/69/Yl3GsQo+pep4filwqS5ANqp0527jh4wptbFszI
OJpKrYVQd++dQn8wIFc+p60d89xVeYGYrCjWwAfTVCg2S8ujCYO5WXmeUGvkuQRs4+PlEzL4WHYm
nDmiRfWl7rCo577xF+GBk5nwDjVmKAuppPT/SLuy5rZ1ZvmLWMWdxCs3iZIsebeTF1bixNz3nb/+
Nny+G8kII5zKeXaVRwAHjcEs3YuAyIRKINKQRL0FD6c/OpQSzXDiF469dYT6FYCrzJqScAi6pmiR
dwbnIOXml/aU04aKoVXcmjP9Z7/D4dkYA/qCFCelFID4qAgg2jSbrU1yIbTydKmtqI8WC+82Dmit
N5xd3KgMKsZJj9xzMiD+35hYo9e75LU7xdCNV+5os2cGd/Ggfc3NDa8M+32KuNjm5yRrxNIEdd5O
SNtvw5Q5dVjtl2XAqBE4R7vqa5tKVi/HVqoLnCzX+oH4tdHsFG3bhuiXyOFFI7ruh+YmgTY61Bba
+f26+/DsMOgpzU00BVqa7bqkhPSOG5rvrXAT8D4i/Ua/+8356mYORRd2c7ZAAdEPTUcHpXGnHEI1
8iAWYDVBDAGSraZP2+tLk1fTCBeYyTirGOvgs5RjGWmLQPvgWzRy6MxHXoquoeF9sCkVKFUwl63d
bFWl/XcdIRe/gHHdKlDlJiiQgFVvepeSG4NuWPYJlAppps1wlh/Xl8zBN9ZhpVSaAtWkdIVmZnXq
qZV+KtwKzTrg/AJR1jWhjjsFWQzXnKJjWHmK7kZo66nywq7D1Mpyq59Uu5/3Y6w5UeJcXyHvItQY
hxX0QUlApxD7Um9RfeDlsbyDlOHNclQgZpbda0+xQxyeesbqxuqyrFI2JYOwrT3oi671uAfIxuor
nabsvqXE46xstYB4YYNxVylJZl3COIrf6tAvA2vzaNhxdciMnwRNKfomg2Gj4TQ8rJ7/C6OMh6bp
lETaVGQ7Vb7TFL9Rvgqak6Q8XYvV8382w6bZkqxs6hIvH19GEbbwAl+ByGXu8bQ61+PPCztMrs3I
w1jrQBy7q5WicctOu5m091FcvkZh9WSAI9sySvEnVIo3OSa0+lTz20DGnMm8lwlvNGH1rrz4LYyn
lvNcoP3aAAlwrztTODpTtjiY8nBIfCz1vxCjwGV1YY4JT0FJaNYYlgY/lEN7owuneIg804FmNnLs
1V10x0sPcFyHzQqb/aCVRtgKYMKKPGMIkMdSLFzG8cP1g/Gh9PPb5aGDSFSGjKCOmRpcLhftAkGf
QlKmR0lYszK/fxbd/lm3F0hZTds340Y76hZlQYy94q75lwSMqw+ni1/AfMoBApxxFkClMdS+VMaj
mvNYE9bfthcWmK8XmySAGt4o4p3ZHBoHWsQeZU8jNrlpD4ubgBqYl1Bax7TztjJPCqGKjVanvSUR
hEwhyFoirxpz4IW7LvojLr7dVI6mUbXIQkYHOnaEqnT5FDwqxwmjrRodifDGLa8+sv61wIqNuUId
rFUMkE55LJF0QlqJhLktaoGlf7/ukesNLIasaSpNt0saE84YpZIppRoIfgLCzwPuA9RDQCKWWdG9
Zjcb3pda38ULe0yMHyaanJFWl3zQpN0bJ3OXQWYMj87eW+zqHoN4X/mz6FyjzDbms1lLA0FnMu0m
oICivtc7tLKnltBYwz3mq7ze5tV+Vp3yYqXMfdRLVVnLuQ6efXDUFr2FmUSr5DVkrDrI2Qg7Bq9L
qiCrIYaCGmmyJPGLpHDucs4qdAaxhBpyp32SIVVgHkUqMB5MbhNsr3vh6p16sQoGlEp1iGXUAXO/
NhukNMkm0ACRpmIpU+uPhfIzzmon03g1Ep7zs4N90tD36hyhQbfuezspx5/jVFhmr54k40XTRqdP
F08uH/VsOsZj5USG4F5fOG93GeBq5SkQTRMjf3nyorRggHiqeUxuPOfX6W+4wC1lDOs6iiUIvb7N
712JaXUFqcbJsNXH+Y3KEle28KUbresr4zkmgytjKSiqqBihn5ZQ5EVBQVVvrltYvbQvnIZBEsim
S1CXAbXakHpqfCMqD7LwVdd4jYu8T8Rgh1YvSylG6DAoRb+OgBjoPpG+XV/K+lPgYi0MVpjV3Ev6
iAtstBevj20URMAMo54WNLcUVBwHOg8oe/LyEfRc/RaOnM2yEy9Ln00RpB9Gv3nDwxLtu4h+3Owd
mcd/MfJGN+qaMQZJhtg0kqZF4Bx0T5reWt3oRWrsFFFjTfOdUhccD1yPoC9Wx6CKVoBNSddwuEA1
TRkhBLdLbFhUkWT5Z4kyRIlah/MtVx8/F2aZ+KcpahBQprhR5fIZFL9AZeRzoQnsV33phsK3LkHd
vJB435Ljp+yIn7RUUl8NqC1rp+hW6yG5ZwWbfjNtjdaa7qZd+Vggu+XxEv08DGWn/sTJ6EMBT5Bd
8ERnbXsQb4BhftmIHh22nXhteus5tIvtZYClHAiqX50Rgc87uaWqTstBcWobjHM5iPtmp74VH2M0
3/IKUjz3ZeCml8DTVylt4qv9QVe25fxVnR+VNne7fKujB/K6F3FuRDbwU+YqDoqIxH4xGk6PiV/J
a7PbPHqup8jWzGON6djrFv+wsRohIoYFJFVn7iINFfZBUWIBWpQCnao/Yls34VODMUYbEpgu9DaP
5DE48lBo3XHPdpn7qUpAlKTS6RUF6ccAc+Et6tCjIXMOCM8M4zeaMrRjpJuhH5jkZpIHR0zaUz7y
WmTWO+xAFfD/28j4yVyNWi82gHLzKfMhXmUp3yfDQvjyrHryNvkp33O+G8WT33H1bJC5oCZIYKod
xlLxWu7fQ4iWBE62h8KaJezQ0sQ/8Dx7zF01xm08xT2GXad6Gx6pSopiWNJ9jBl/C0KD4Mz0eV13
nG/H3lN6PUtFOtep32eVH2jRbdvWVliV7/9tK9kJ9AoclrJEXbEEmQS0sTB60TntGyX97uz81O55
C/tDcPbr47HduVNFKrkfU8EHsWBTfmR2tS0e55v4QL6aJ2GTueOelwL8A2afrdJPfBkSgjW61IQM
KXkqKoVZ3mOxz94XiJlQtiTu9CLv8zHIUjVmKM0Syh416CBP6g7cFnegU6+smFimhPoOpfnrX8K/
qpEZBA8r5DkJntCfl4nhHaKmjVD4lXgskx+icDPPP667zHoQejbBHL7FAAELgUySL5SmDWZITxPr
g1lXWzkfOSN367t4NsWcu0UKmkQdGtQ3QifsKjs1t4Aazi3AWQ+hwc2FZ8hi14bzDKKkss4PGkaO
ZmMzh99CHpsF/eS/g9avxRAmGKznpJzFFo9jU3sd8p8z71JZv63P/1/+vI5eSDtpxoSCPy+5ZcaB
08sPUfRYjqK1RDdIQnCyQ7x9Y06U0AySRrrB8JvBEL1Bq6D+0ZkYtNZ1pFHyRuE1PvM2kDlTjZhM
EZT1RoRBIDgprMwLn8xD6CfH3s+92SJfGoHjG394pZw3lXrohXNoQ2DE0GYskfpevPI+SzDCRVWr
DLd1tJ0U26UXO4HLFcuiznDNWejmX9jNxDasTY3qIryhI4JeOPd5b4OIBBOGC28SibexDGhoSSbP
vYbeCLStKMgoJt+vI8YfwPe8iwxk6JitHpsB2hLJYfHi7bKt9iNV4LKhZGGb9n+0xqBGaoxxXESo
igJ7Kcs1yAYWq6kwdmdatMdaFXkW6Qb9+Wuhl/bz14qFqieDiJk79W7OLHknus1D+USO1bZxi2+q
px4aO4+sbMMbj+PsLBEZUJHHoehGMw53YmVThq/klNvyg/o2OzTJwU1lUgy5tlAGY1SCmrdMwMHe
kqOsbDXFrefK7tQfGd5eYrjX+xsS3KqBV8Rv17/qdR8lIoM2aS7loSnhYjPJMZ3uwuj2v/1/Blyq
ptVNMuQQheqJNTa11SfedQt/CJP//xQQkcGSVpArvc4Nwe93+h064Db5ptq3HuSxEYOEHo/yl+sb
DIa0S7iQakbII4VuXe8XLbGgTZaHhtVLlkzu1XA/Kcd82IBVj4ebPEdhIEWAzusSNcjA0RNPo0rB
Xjb1gZ54mni+vrPXwwS8Qj4fPwHihX0hyrKf9XYzP5vByZA4kcjqCcfMmA6aQwnBDbOXlZwqjRBK
kj/UvqnsTHXEVEpkSdkmKifOcuj/+u2QXdhi9q6pa0E0GxwyPFmtMvLzBO0AYN0MvlzftvU27AtD
zL7NtdbmjQqKFM0ip/yZfirZhib9927fY0YKFQq8r/z6IfR4mgCrp/nCMgPRgZiqmjw1gR9E0aZC
QnNOEvf66jhf7KM96OIGRZlATZcIjNfp7IbxQz7cDd19qLhK8HfknufVsCJGVd0McJsQrZLdJrjD
oPdO/zGf2jfzofZLT3Dql+tLW39CXRhkYFivy3LMSB4idxo96ncNsSo8aUK32abEUjalb7w3G155
fvWUXRhlEHhOew01AxjV832IHC169lPeyngfjUFhQZ2Gfigx0JvLGD94ypa3JtmC/RCT0byiLXWx
K6fsY48v/GOMizpAU5bo90bzUHRGbulTbzhqGqGyWSF/GkG1z5WUqXezXkj865+Qc8Y/4s4L61UD
9dpMB7tNkiqveavskdOwjQQ6wJrGwWLed2PgpE4HM2wHDH+DIBAvgdGSDCfqnevrWc88Ax6Jaaga
SuGMd5RhJittj1ysmVr9bDWP0mMGDNGd8W3RPBWaZSEIJa4bXV/Z2SbjLTpV6wlLId+FhmgntaPE
gZXF79eNrDcwXKyM/oqLTxVn8VDMqihsWzfYFM7gUyLx1lpOhjW7kZ3u8B6g9eNlh0o/+tjNvdhZ
vJwzb6nUny5+hBhnjb7U2F7kgS0hvlPkR0nYXl8p9xsyntL05aCkItL40knfzcf7xJN93RqdATnm
DlQVPPU33qKY+ycUB1lvILW1a+InQTsp6Usp8vyS+t3vx/zsI8xNM6pGtVQJUnfjTnsL99CVvY3t
8TV/lJ3UC2yR8yheR5Vf5ti03dz2QZcKMKcK6DSNstoytchTEv1exCx6IsJTRPMhmXlkzJytZNN4
ZgoplYWEmi+YT1riieq9xOOKo6fpyk6yebsl67ty7jrDr5uvee51/eN196Nf+/f/TwwwRKLlHw0g
n11ciqGeUiaSAMmRl656nc1poyi7ZXoVY7eENOx1a+vRsXk2x9yhYjY2Yj6ATBHzKD649k6hailH
bSOhq0UuHW40vr59Z3ssQOoBmYsBRaPlpOJFuIPSYWqZTmzPkN7MwIJXbYTHlBcprLv/2Sr9VRe4
IZtDtgiGNqMNBH1lbuahCmeAQg1pzxMGWsctLwvFWyaDluLQdWphoOaQLJJtzp2tc5a03hh88eEY
KEyKoG9kaUAo7vW1jZ55Kzt130dMCmKESQd5ael9CBZthg1G03cVVxGMGvjNUYkiGaKOiVlZY/Z0
BOnnGCc6uAvb2st6ZMy1cteniq1PMydMWIMT9Ayohol41cT8yufPF7XCMA9qTbXZ6ax/ulE2lH6S
d7usPk1VCQMyoqbLmkgYlBzyUW3Ruocnx80iOZVfocmz2iNSNtB6jdJ47PAGf1Y/49mkxOZM+tnI
TWhNpaBObU1b3yF+/Vr5glV/XV5ARuvIUMKRaiRs0K+UgD/m71xVlRTsrYZhWo1VYJylpqmarCW+
oCZWE3uxwgkd1kD50gBz5EHfpjTyrCu+kmlT5FZ6FAUWElP1F7nui9y9jmhrbqmC7ASq7ZIoEZn5
hvMkCONC5UdIZ5PlUM2LW6EDsRW963ZWffJshx2qM0irdrneEL8XNU9vYqtpXmq0HwrTY9bJNmQH
F82+bnJ9I38tje0hzcvYLOIO9GD5+A0dTFZSe7LyF701F9unMPdBqUFYgORt7jf69wXRzvAoK88T
L8Zag8dLK4xLlPUw1d2AGU9ZyBxV1g5JO3MWsm7i7NYMPIVy1asGZdtRa29ZvucGT1Vg7U65dGsG
4utJp4on6HOiefgCFfO4tIt950ZbSlTQf594Ysg07mQB99Ig9fyLSwx9jG1aqWApCMvSzsC9H02i
kys/aURVjc51X+MZo3+/MJZHkgoRKQNCgkO3kdrBy5pyI0Q/yzbYJGnNObTrnn3+WAzAo4KHx5kO
gAdvjC317138IqT+9RX9Ad3PRhhkqOWkSPOOIL//Jr8rH1M0p2If+6YVvBLdErkyy6uNFRdfjMWI
UTK6IJGRgg/Bj1g6mhXeD36CMXsBTVBojnsXM3uxKbOF8HctXpfGmUBSLgRBbeqU8oyLdken+zcY
5cY7Bml4vm425zSwuLH0ldrFBuiN/6HjiR70x2Cbgelf9+b9MFo8FS3O8WYpO6I5bWZTb8ATXdNh
eJKOuwgseZzweC0Yv9xDBkSixhCkEDeKj5YRjBpHr1M9Hcyu/NoaICIzeh/iMhw3XTf5C+RlBlZ0
EuSkSDOwkS1g4ZFepwIiXdq9qt2Q8EmM/+qYn60xmDIpAmhqYmBK28V2Jx7b6ShXzlT8KLXt9eO3
DihnSwygKNks1IGMiLguRlT+A8jIqoEenyZxGVxxylFqmFNeJ+A6rpyNMrhS5Glvgj4sBNtqZ6t5
tjfN1DHnhJMWX6uPGgYEspFNVTFfxZLizlUGxyg7MPA1bvpNtlV72RsvxrGzwsf8MTI/+iug7vZ4
fU/XXm+f7DL36GhEkGTJQcCG8lM6WyBRRI1BvoUm5owmvJTfAkSvf+YO+mSQORBhJszCks/RB6jQ
LDktaXRW7tOKLJejhP63360p0LcC86AM9cTPl9Biyp3cy1G2kwWpdBMJnaLziMmLdrhJo/6lKUOb
1KGXxqh7L3hGNnZK/Bg6d4RzTFaCPSz7/EOYZSfpTAZ1HCLwb04HkI1te4/suo3BOft/+J5nO8zh
76GGOaG0iDomMuh01lIc0VBpPlCqb+M2f+G4zwrWfFoWc/oFOe4FKaD7e9OAbeaI1kqnekz3odtB
fXSxw9tsdrMjCNX5ROO8b8vgAam6YpRTcfkY9ZqgDiPtA5DCUlVMydahhMEb9Vq7/z+tlgEDXU1b
NRFVzH2/xkcTlPFT5RagNT+gBO9WN2puBS3n/liLAD7ZZGKO2cykJjQwZ6p+JaBvR1fuPvgh/wBv
nHAnH0B3gLq/dpKPf/OUvTTMhh4gMUzLgEjorfyYqKcEa7gdq71yR5XWxK08c44Ib6ns6yTM0zqH
HHoGlRrZFqDb0P6MbNqem9o5ZffpNoKT/Sz/ow+zgUffTf3QBQFlUuzdcNvfgzPMl29VC/McFmUU
yr0Kks08FSXeUWUDEJkktRLJ8YCUkrmh3cjTd5SxHToRmtRWYHOOKue4KAwCqWajqcDD2Bcb8yHK
+pslRSK+UtxSzG7CyfDSBPRyouDOJH+uZPlLreierqQbUeDVmblfmkEps1JRTMHQmt95wgPahWVX
2U5bf0zQ7LrYaMT2QHD6LzpaVvrrP/k0A1fIzkCFL5rindxkVrt8HStvJOierPYRBPCaJLDatLCH
lJPM5m09g1QYosmErqYD8OaxQthuapyn6kqU8mldDDDN2ai3YweZ2yK6J91xrm6U8e66//BMMDgE
dsfELCQ0yMyydiOCWdlUgEZTysM7zidi2XkMRQhMuQlxo1RvVXgsJUweyE4pYaoEnWrLlgib/7Qw
lqxHE7qMVIVh+MHgSPqplVvom/MOO2f3WBKxSFEUQSqkyU8afzQ1f1bdEazY11dCvfdKsKMywU6f
9dKkhnCzBOniavEiTCPr+WDP6et1Q3+4CA3UVkF4CFlEtk9LJh1eppDc7j6mrFNXVwHSVGEHskk3
RW3xKlx/QIyzReYtqidxODfTqGOCFvqwdvot3KZufpPbyK0OIUg4W1/eGrfRHa/esH52z4ZpPHuR
xkBDXzzKCsGYXWNJywvmhXkevx5DnS0wny0EJ/YU6mK2S99n+4ZYlMdv2oNx3l7uaBP3vO23kfsQ
uNc/4rpLns0y94Ehq2KiJylU2kDBWPhJeTuaHMygmPC7Q55N0J9wsXeNUIdtl5gmrpy3oDyY01OX
g7W/9RboTYUdpAK4m8lbFYPwySjL0NEKTFyq2aM0AM+twrT6G6qx27nhj+kYtpvQqznvN56XMAhv
Yq5ImCN8wzFsrAzXt5pz9pLnJQzE56mZjSO+14605s+0m09Jr2YuptftRpgnS1D6b1LKG3zhLYsB
/SBZDKJNUHoUwXEkTptgJDzvpztzxUfYMNNol3jWk5kqv5kb4nV+bHm0ESD0NXeEFhOyP9v8pdxe
d/61Ej1uzF+uycaaRlkqYdGaeCfdhd8aX0ecGTiUQ0+5IxugJziqOBYpUFxbKAMkIVjWiywZBz+4
KY8gANgYtrJpD7AFeSuuNc6XY4NLcUi7tBMkMIN6izd4Jspe0jbeiKfZa46y9S9UCTknj40vYyPq
F3MG8a58lyF+V+mOfiGi3YB3mhaDnRYB/V76cX1b1++883dkIEZsS4Po6Dj1SRVvmgpxs67aulI6
0sBTROfdeqz6w1BorRagU9hvvOCGToVG8JgaPKuzg4S9x+u/5p0MBlOKWBH6pkbArjbGexT0NqYI
v2cE0+a44kNMiV3fSe7yGIQRomrsiACmFpqioLoJBZpqhRvc6RjGTGweq94ak+CnI8iAC6QIIwhE
AzM1S7QXJ3fFHRgWML0MFa8dXl7oM4e2nY3cN3dr1zo2L22zUeZgDNNUIlzyQVeeHfIjmghccsSA
b/Ig2OmIdBTmV7ziScd42i2Pk32t7fCTdSaYQYI2xOA+KGVBvZo/G6/NbQbMS23FwJqnZ2Oj2cmO
F0JxzicbgoqLSrJFA+IJ8o9afRyKYxDyBkF5NphQpiuyScFUb7iLtPxO6WVXHwOM6ST3112VZ4aC
30VckdWGETWjGO2SgNiyoTlNul3kh/9mhEGWmcxhoEqoY8pxu5dD/SnRIRklLe51M5wYSWUClqHP
lWog2DJzqF30Nu2rpET6fPTqGpmsKjsKUWunAe+dtXo/0DlTGSV79Boyq6tiITPEkUAoWiysfCCW
wWPIWP1IFxaYhQVZoNYyKcGbLD7XjS1HX3Ve0W89a35hg4HItCoadSyRMZJOvSva2Rfw0noadBwH
F7yPzxhScQOX13O9Dh4XVhmgzPVFT4JhRKzwoBFLaxzJybx4UxKr2BYv4UFDb4m8BZOevM9sbkp7
NY64sM7AJnSBSDaiFRVEkOHW2NNYKT3IXmM1dmHzuktWr9ezMZaxLDNqc6yNefDBL2TJVe0p1TMJ
ZUcLvOvH4KMr7bfw6MISg4kYBNCnAWyIUC6rfLyTQTAcH0p/+hdqB6tH7sIUE4ml0ZIkZTFi1jgo
t82s2KYunvr+weyzQxpn7tBUHnpDXq+vkHMeTAYbZfDLheqClwkO+tYcUE+Nq2dVyjnYuH6NX6yO
AccpEcREM3Am6sbSTtkjTaSic/JoDA4i2031xHv78BbGQImkL2MuqTjoREGfUxdbpDrqLWesaD1b
erEsBk6Ktq77Ka7APfhcQK9F2iailb/+w3kdP4S8PlAOPrLzv4JYaDl9mOwGRbfU5jQpnPccd0EM
iqRq3s5ihiAA4Ra4+409aCgsciNsoBm++7u60MX2MajRF5GUdAr0yqc30W6PULt180N0T4UBoQBv
XXd1ng+yo8BVpEh61aGUpt6As4VqO+4gg/TQuDSfEXqKf90e50CzE8FCOFbQJoIHCqITFcSSxedI
3oz9Tdy9aibKQcW36wZ5Fw9hIEQNsqnvFcSP2gMd9s8emu+ksTW3cf/pxih+Rj/V+5yTZeCcNMJC
iJCLsSZDl7MTpcPcZA4YapyEy2lP/80VKCYsgixzXeZ1QbN7g7M4qgsOReetdbKj5OYPCudky5yj
Rhj8iAsdZDuEBqbbrLTMTQ2akNE2MXX5TFWEIi+2h8hucJtDR/iggjhW25VOeuLNCnPuOsIgjKRD
0FcMDdPvoPKevQ7il1bfQLSJdzh462WCFpJlQq4k5YKUmyWclkO5o0Ja5qF16oOwGe7/NvdwPv2E
wZqRmBgRGBaaDQjuFAd6AbZ8otwJ9PRzIxSe/zBYkyQTiUZ9iHYjnaVVnASC06CCqV879x/Nd+E/
nYvfxobLYqoHPcD5j7PFNkCoM2XvQ/yDc+ZX3+O/NvG3EeEq0ipzKccYw2L9O4bhptf4PkDhDnkO
n3wzVK/IQO4/PqQeL5tz/dyD/vPzeyfMpV4T2nTwtXE/D49B5PYmL/7i2WCwReyUFPUCRHpL7dBh
72WfPnVb8QdUgDxhA0EoD2yxnO92/SQQkf794h2naSa4YDrgWa6Drp0Yx7HQbc5X49lg0AWS64YQ
qFGwTQ6S1x9p7xzlHDAtFAws0eK3zfE2koGRKMvAR4Y6oz+Me119EZNDmXFiB96aGATp2plUYHBA
pqbRCTquY9UKRR5LBG8dDGbMrdJHg4QMIu3pEF3QFTvSntzLX3o69ODpAZKkvCI1b2EMckxyJ1Qp
Grt27eSQqrHyjDetuF5IOp9idpwVwzdyI0z0WSo5LRg8X5VXMC3Zoas7YWkRw86e9TearhT4rfqr
tc0L28wbZwmmSqpbGVWCnYgEaeGR+2JrII2oggk6sA6lty02y0nf9Pu/ITgwjAvbDIZ0yjLKSJkE
/5u+KzdTYusH2nYFAiEwm3Bu9fUc14U9Bk9iacHoeoFniLxBZn8nWR8waaMa+UFYIePk8Up1H9/u
z4EL+Uj6X+DJlIsZdC0QUos7OuVBG0dGKObJWx5/A8dP2ZlXTcj7Jkwbwy/yrLtvO30bYdT14Tp0
cQ4gO9oapknYIL1B/KHd9ukxKY6KwqPa5ETq5OO4XGwZVN4VsZDhFpCV2IBtGc9u4i7HHmMjHcSn
uA1j9LNf+0QMqohBXhKxR0lwvoOMBSWQmtD/J31t3qtj6RQbHl/V9aAOtBqfr5hGJAbSzLPpG3Jk
qe3bVEMjZqotUj79p6/FlsQTeZGEsoVIzEgeRvkFVJ914f83Ewx8IKQK1GbGWtJlF5WJlUDUXf9y
3QbHs9lZHl2r6YgIbITSY5vf57x2Yd7/Z2ChDZd0LgeEMs14W497dERywmvOqfl4bVw4dJ9ivldM
kU9NFBCoLOQWPcNvec6bZubhG9tlTYxaGUVtRmP3HUQJblsoIOWbwFPuDKi4Uw3ezOaK3PA2jwkt
MPVoRnMkR75+Q1MGYFCCkPtgTZTPCCIe4paX/vtYxZXjykqpSXHeG5EAr64xsy3h4fCao7ejdqnG
DqSn77T78ZZiheEum39yMeJ37Zbbpcz7qAxq0OdEn0p4Iva7DOnB8Jnaj+wSlLoQFYL0HzFtPsrz
7hN2EqwV0SrWpaCjD24adF4GPpg8nPHwL9p2OZEBWwWvpwHVhQiRQXaAmvOeMvj2TnWU0fpx/Xzz
AJ8tfJupoWTDiPNRu+UzZWDEU/Bx9MhGRE9nZvOeZrxzwnZXdhqU7DUF9X35K8It+rKgNPH1a5Gg
X8i0/qnv8TQO14YiL6MdtvwtBKU0QcMEMxCniYBeQDpk/uTEeyr93YHrNbwVUXrzl131TDujyxfe
dAnn3mGr4aI0LZWeteEuF+/UFqxV4A8ewshW+5//8YPSs3MBePMwt1Pf4YhSxYtgl9JKplttIQ3r
t6fQ47HVcT8oA0LtJOIOEhBAD2/xkVbBAydMwIhqDbvBpVWI6E4GMxKvtMjbUObNU81tnRcDiu9C
s9MXt62/TuWPLPxxfTc5QKMwQIMJ14FMiWj4oy7s0Erw3MyirZGGEx1/RAO/4yrmEk1FgaPKzCaq
5VJNsx7AP73wPnjq3dmtd/QVItgFKOoGDHW1A2Z2qZxdzB/CWI/CDJ2oiiTpYBr77DNynLdVkvcx
mm4kT3ZjF2qOP3qMe3d28wTdIM47f31Xf5lj0Q2pJ9SdMd21U6ObJLjNNEsu3esf7g/p9LMNJjjK
y6EAN57+PwG45+Kh21KeuvI2R/cCL/5fTwWdjTGPqcKcs1gSAGqd2GzDGLN4pYzy/dLvTQEdA/XC
i2r+cOrOFpm4qUnaQC1lJJ+UU/k8oACC288muPzq8qNZAdIoPi925hql8cgFtBTyMBd1qZCPNk/x
GbH64OmO+SBs+lPuFTfaF+2Wx3vA21oGzrp4ElB0RKqyLn627T4uN0nzMtSZHWScpmmuyzCHMJZ0
sYmJlGMUaYKqaWSjL/x2sgPLxJg8z2XWYjdTlCRFlE1N1XXGZcZSVRWtgo5IYupe1i4gi1N5Z2At
ijBF0AaBe4DyKjB7N+XSUhupPGDIKPlB9aV0EGdVd/z+mbWPdGmI2bmsIKmQNVPht+VQWapU4wBE
e6GYwP4tdZ7WjJylre/eeWUM+mdFbgZtYyCKqH8sIkYTnjjwQbeGBeTLFTHAL4MwxVQnCYXur/lR
hzyXso2fqGo8aazxkDsF5j8q57pR3i4yKBxTvmhTA2V0WKdWoi1OrLya7SkShZ3By4NybLGFfFFP
wxStEumuz8Sf6A7cLq28WEFIvAp8+HL+eH1pnO00GTQWmnmUxEgs/KGqrAWkMxMmzuNRtf+bGeZQ
hX0fKm2hjT7UFN3JtIs0tsWRkwnl+B5buBeVWtXCAN1G6ZDVdlf19V5fEsO7vpTVkuKFB7JCYn2k
znX+AXxu/i3c0xqNHlnmofcGl5Jchw8aqo28MS/eh6J/v4D4cDJ70k4qSJuVHWp+Vjc/Et6bg7eB
DFpUYz6Z4oKpm7ZPn5ScnAB9HEfgmWDwIR6XOO0zvfCDxNeLp2nk+DP9iVfgwWTgQWmGOspNHNVI
/qGTwwANkqwu4Qy8i56e+WuGGEzoDbFR9KUBeVMdvxR14eZ9+gid7DtFj95qKPVlDY7t9Fc1uwvv
Yyv2WqYZZR6g5ksjQoykbYYXE2onxl2EuxB8Id+vezsHjtiKvTYtuRFIc7Qr6rspCMCjF1mLltvh
aGUx7zXIO1pstV6sZ5m0FbpmzZvKh6aQ9MGi2r+at9WeVuxpuiYotrycO+dsseV6KTQhOC/h0hKJ
HQx3ouZOysv1feSZoOfi4vjGginFM7qmdvp8IsldPGygJ3vdxGqr/KVrMBBh9kWByYMl8ItABfuy
YomDCaa5alNKmTOaeB+F7ZdGkpywnlJPU4irD63f9ElkBcgdWZyfQzH9yglhy/REyExw9gSIvdHZ
LjkIcxKoydLWktzLfvKU2LirZ5BlaKFh1tEOuFazigMGNV0wOiV21iCLECB9kZ4yew55i6T347VF
MniTY16MhiOYimgsxetRIlpAMva2uLkXHHntMxLPGgM69VjH4HXSaa1GfqcEAOqjbkk2FcPhnYnV
nNrZm2SWrqqoR7lctBmXARIj0zYzvSZ7NLJNM/oqtHdwRkZenL/22r00yQQjEM7EoNGsZng7DU6w
i3dFZwUH8mRs6HCJhMwFj2hntbf90iR14otzWQ24UqNSy31UnTHkCiXZHrxxkiOBbD/yoLW30TYi
Xvvw2eDIxbv1I2KKoGoG2ZjKcog2ifZ/pF3XbuS4tv0iAVSgwqtClapc5XJud78IHZVz1tffRZ97
j9W0uji3Z4DBDGDA26Q2Fzd3WCtaggzjoEwSLNiDY+GmufnOtNCze9G7hnniR099t8UhUIQxBTOK
oYOH+Thad54JzojiOEYXeXIz80Vw+Lc99d0ah0WFIiVG2+Wo5h/objyzpvnspT2kiM9lQY5m83lo
kndbXNiy0PZ/q4nRYXZQAHeDg3w7OMougwypqAtqO8B4N8bBjBUHvVQqEcgnrNFtoGAUd6AG1g2v
sELBeRCZ4rHFSGq9InOBMtKXJr2kdeRZ9amdS0FMJrLDoUo/o/Wu7uT2oIN9zw2lZrKLdHLVKb6x
4lkwvbIdAP53/3i+0DAdND0lXXGUQD1BniVN4A2i389hiFnrI2jhCK6B6Ysmf6qEuCjYLZ4VNNZa
nU4SMoKN250IRDJiP7lrndgrPi23Te4mPmgBform4Lbjh/dtY9C5xqkxMQP9bRIlBduj3jiko66c
6u71cysyw4OEZsxSmofWgaDNtXzp5n0rIlgRHVc++TFYmd6CYiXDBk6sI98dPoX7Cce12xeO9eP6
gkTuwL7mat8SWdGiPkMCkAZHVS8wPfH9uoEttmTDlGVNZST5lsXry6OfIMjaFBUhapv35j45xbcG
pCHO9X6wDYee2YAUwRxfYBtfeiiAyGf0sws+2/aerv4I7hoLgOsYVHrLkDE17RYXCfVYaFCAFkPU
f7kdhqyscc7YRZKV9zXJAbes77RAuVE5sFurOoturc1n1soU55DNpAQzODCg8ZNMd0FguCXJdbsN
IqefjNbt0sRN5tiNhmF//btu1t/W35W7wZa6LzEGgN6t+Si/MgkXy4ud5Thi0g0SODtROnUzh7u2
x3kqci8FDbI+OqJuYlwYyyvL9kefosSpLRvDhRhVyRyhONlmCLLaYO4+qyGgFdASyxx26dfYr/fs
NdlCpM/+W6q6304Ld6eluYqcO0G8PDpMpTlz85+a+5/D338SPZY3Q57V2riLTZsbJS31fDloWWQT
M3eK/LyEk03jS2aUtlEKElDb79d3g7xS82xaUqtIJDyqj9p+/lU9ob8dN0PjG1/G1+lX95VNaMqf
r3sq+0IfAruVUe7Gs4bIWLQZY6bFoLpoEdon1o9pQEmqmfwBkzLXrYmg5kN+PI1TLZSTwG/cBqqc
2a4CdzSjckJ5VnoiohfWJoCvVsdhDYbTcmJUEvgig/q2jDBk2qSCo755o69McBgThmz+rZubQ1Dd
KPVzS3+V+nH8twec12geIM9OwkBB8/Ov5sQwOv0Seow7ApLYEP9FBfFZdC+IXIPDFJJV7SjLuP0M
DA5GSAqUp2KeHMm6jbLFvu4YAqTWOSAJ8wQMHBXqQQqS8uBoghIUhKfFTJsih+AQJCMkTiNtWvBa
M/fDIUNfWvUt2E1O9sAUoHo/FlFDinaRg5HRKOJAk5r4uBjfiHmjdxciuaEW2l0qqL9uJzHeXZGP
jsdpgiMmrPEUla7sc4/ObmSXbeglHfRddGy/icLZzQL36trhefQrcNGo8oBojLF5gijtJoRAJapD
aJOK9/qjfgJjy5PX7WPX+Ewa57rPCL4lH0sPtS41GgVtxVI9FcMPqb9c//2Ck21w4KGHHeTsZxRT
rBaMImCfTFT5zsj6H9QQvQtFuMhrM9eYdEbFEGetd2Zn9CR7/GkeJgdiErfNXhQWiTaOC040ZYkV
bQ6MAwZh7AyiC4pI10F0lxkcdlDoWaGPEe0q0D9+bhrigfHplCNBQkfzVLXJzTQvbpfQx8HMPG3p
vCUKbaLkn8dOQhnJaD6b0+Be/56iyNPgQIYOY6LkFc6Hfo5vu4PsN/6CxBuqLuKITLTHHNCEmPrr
5wYbIKfJXZqVl0Dc5C6ywUFLOE+m1TI6mhaNJdOjOdrQZgdxL8WTQXLB5y9u7BUEfHyBMZiNqlMi
+Gn91lKCgO/Q7hoPuZnd6MuH6x9MsD6+vDhoizQlBoZBB0Ihzzr5ZiIJfGLzyfoOmTwha5MNWgl1
DXwmtd8XpeXWEBiqCpFGmQia+eqiJHcthsHw6ClOwX5GWWknOZBguC1LNHAx/4tqW/TqF20f+/nq
9TqO2SDX7G3ZZn7T3irK8/XPIzpPJocjE0CrURMsKjnEfozWf/1A91+bf8CQLfpMHJxoNJflcSQT
RHTPZuST2g9EeoOi3eLAAZWNbplkVTqYOmrZDfrHdcF9Inqk8eXFXpIkBQU43JMXAvloajM6lNLB
VCDZdcfwAAbVJ0ivfbr+mbb3ToPQlIw8p6JxKNGGdOjDDpRSYeoXxJVBOCFNr9dtbJIlmNDc+F8j
lPWsrHytp0swRnMONdRDku2CZzYQGH4JTnpv03N+ql+X43xKvMqhB/Xpum3B+vgUSqooAdOJBKoj
OC26ySvkCw1+XTfyhwv6fYFcjqRd0AbeTngnRZD9o7v0CIrU/ej+s4futi++G+Mij6TuJoDfEh3j
onTKULXRpnh9PX+I3N5NcOBA5xw8hSVF5Hbqve61xJTGCUTCTuJiaOPHnNjyfn5lWTXFTf4Bj5Ro
hRx0BHKwhHKBeF8vb8rqqZn219f3hwTM+/o4xKBtWcspwuyj+Ty9Kr8iR7Yx8ltBy0raa354EYGt
yAs5+EBqT+0NCfBRqvsuuIm0G2HuU7RnXEhRVFYm1U0OhEqGQ55DvKoTKYf8AdLft40Di6WMNTXK
0NGToJHa2CW7ybA1MHsxvSW5+KsA/r/G+IRH21UVMAULqpXqqBfqI8jfRW8itikf8xvvNrj8RgWl
QiPIGswaes2pfGid7GIeot3yoDyWJ3KBUrUL2aPEne6sp+suyLbqmmUOMSQqN4nSqeOhTH5p+QMU
33PNsvP8TONvNLtJJEG0xDz6mj0ONEiYDwTlJYyL0uHRbGU7HlJ7yPIvSh/81Wv9fVM58Cj6KDCk
ApCrKqdEBURFd43hSNBDUuw8fhpFsnQCz+eTHzWEpcYaKepjGJ2T5LHvBWUfEVroHFp0wZj2sxRK
B/WS5q55pH4AqbEUZMGZbQEC053pXfcOAV7wCQ+Mh8qRMcM75sHVw9dIOg2aAONFd5bOAYZM0UBh
dbhG5iMbbEnPnWFTz9iztD7UzOJv15f0h/jm3S048CBytVhdrEE6E63uilPtFjCJt456Oz1Y5/Y0
H+YbtXNrQ+CNm8O+q+CDz3uk5TQGZoteEaZgYma2vl/AE7/YBjrsBy9Arnb/H+0UEcWbwC/59EcW
q2MUVgithjbxhqJxzM6/vqfs2rhyqPkcx6JklqKY6KOY6EMkHVpln80ndEPaNPlx3dI2XJkqxLDQ
uEz57ilMQQQWejbQHD1Rr2sPI0ncoHbm9nOHhH6YnWeR0sf2EXi3yAGWNZroHipZlJP4NAUf33FU
BKdsuw9FfrfBIVWVUqWoJ5U9UejOuJns1GHFkPwi6n78wwvv3RJb7SoCJkZrFGmL1mL2MlYh8yR5
2bdwP+8CW7HjS+CNouS2aP840Iq1sZuHBM//MHer2LLLwWnh7NfdQrguLrDJJrmXMg2SiPozhZQY
2BS81pl8+UH6mZc242sRDyRuX2Xve8kBV4KyC7SrCvWQTVA/iux0sHvlTpYfr69NtIEcXo0z+nCH
rEmPafmdpLeB0oIcXnC1bMcf/7cUnW+EishSaXiHgy+1DlzD6n61jXmppf4eyXUvVnNf0VpBIPA2
1/MRNN5tcjHPknVUWiR0edYeArlzjZ6k+SvkhZ8tcNGGdrDXUeE13XG3eMqr4YCymXW4ufHFdMZj
+ihKN/7hXnj/e5Tfj8Ygkxp1exO9fKjZkzdZ4OQx3Rueumc8SuYN9F9Fg2R/uBTejXLokhjp0Ecj
YpQeZebJxQPAT3+Su763dUy24Ei66mft1ops4ejcdSTVeb4To01i0GHjOmKjes0rey622PLYkzxw
jk731nl2J7SEWXfJXhWg+PaN9L5qDoVGOVKSKkMQaKWl3Uf+pAv5cUUmONipjSoptFiFMuvjsKsO
Oahc58JRxn3ropfJG/0R4bVgWddPqk44EALNcZFSi0A3qc9fpER9AJ+lN00iYpI/pDHet48DHpo2
VEoTYmL0uoV0xFdIwLrJJSMQRGFlZkS3l84ZT6wfVDiGxU7BtVPLoREmBWddqRaMPvq9x2rpwQ/j
3LvajvghnifXoe8PjSf/Xenbxbm6ruZRLeq2xeWhnVkXRu5FF8OPPTm383O6R9+rdkgP0jE5Gu78
UH5DgvIs3VHBX7F9uSiyoemyYiJwJL8jQxP1o1KUkBXrXCuDOK2OU2q68t4EkchJgZxQshdSlrCD
/2GfFSjEmsTQMfzF+W9pBnRsesbQ/VwpaLv9D4MIPUvn9IkpGIlmLzYvM5VqIKxSVBPitL+vsZCN
VJYtsIgQC1n63BkH9HuFoOdr9te/KftFHxa2MsQ5b04zqRiLELijSGAatNJLTsK7RieQ2h0kDEnO
jRAMNp1WRSs2tSxDNymHN8NImhYLWsDnaR5blKRzpLXBzgW1FfCUilpeN2FgZY37dCPIcqckj6Gh
0GX2kr0a4RlVgeu7uB0yroxw36uT5rlrWlDadKHbERdEWVTP7WZ6iENX185G7qqDoFdz+xysbPKf
rtaNHtw98SH4giawz6S2IRK6VBDWCuz0tTvHrnmri2ru2/fyyiqHOCPmwkhtoH0ZHKI4gK/TU3sO
GQT0nyVq5z9YRbw4/13a590sn/bR9DbKoaoMGZvl1mp/ycvr9S+4ndtcGeDin0DpF62bRvDgvaYP
1W64Ubz8HpnAuyZx+h0TaCY32V73m+fwMTkLa7mbALMyz4U7oZWSZqQQ29PvmYh4iaaowaH7CkFW
AlpMUWvI5n28MscFOlUXGca0xGDNoIVrGcPXuCHfr+/odn5kZYP9DavbospHzJePfXasEM4sbrWD
iu2+/967sqf4hZj9WLSFHKyMtFySeAB9RZzZ0iNLXgx++z08M53rAeS2f6OSYq7WxwFLFJAyw5w+
ypqz00q31fxtnH4K9lAAlXzGJ2/KmPQhNPuyE1MMZ9TH/S56gLDcP+FmFXkFhyhyCRr4KMdwQNjs
zHtGo8L4GaNPENIZ32YEZl+U0tpOHq92kcOTrpK1OZ3h+IqkfM6V8Rl9ltjSxA0n9ZKp1O5744Yy
svOaCpNAApfhQ4kxlkYt7A0IUiPan2N0SKFX6qxBj324JZEtrvCLQJvP/nSo5SWmgv6T+T47KUdG
gDt8Um+XDFoR6Gc7tzfDZ4EPiRbJQcsitWMVTVaP0W8ELm5xaXxUkj15H91i3Pz+b5TEIWf53+ud
b4EZ8kbvgwljURHGpNEehaxyGYvKotsB0rsRDlwSM1XNZIJIrnxhChFMNjO60AcCtjyWuGOtbfRO
VDUUfj0OYvRO1+V6LBjTdKzbFGFg4maf6lcwA4AYsNn/7cDOajc5lFmWphuzEecD06vHHBNm38cd
e1QQG7wHjsBVBADAN7vUZUjIoALSShQ+ot4JMBTJptqmhxwKPPtyJ55uEZnkMIdSGkaEgH06GIab
KjJ3UCP8t8viMGYel8AIJhzz/IX86nIneS0xwJ9ATWN6KX+oz8QXPcwEq+JbXpY+AqdiPiD52r3o
inSIGhH/luAA8H0uSQBKBah/mgeZJmF7pKFcPnZlF4FnvY3MzpO06st179gMpDUI5argylOgmvv7
fR4ohQoJ2RS9zYZ8UeXqDHGdUx6KqCo2t25lhoerLkDbRownbd3GTgid6kIR1Pe2Y72VCYaYq8ik
NY0alV4M1PTH5Xv2xJREB59cQArJ+t87GzrLT9FtY5cuprrPChH54+atvrLPtmBlv4nJmJIUSWwF
wzzg0/XD8/TA2HSRCbnpVPvffTcOtPClurqc8GqP6nOJbroabceDUF1NtCYOpwyalNIQvvWREjzK
39RZdxpuNSaTKsoObjr/agO555apkals2tY6SEZJDnqegDN1aD8pdfZgFGXhXt/A7Uh2ZY7DqHhO
swksIAjOz0wGtt1LjgUVMjZbw0YWRD3UotXxcCU1sopODsxNli8W9fH0nyYnTET65duTqO/L4vtv
RlKnVlXik6mX+KGFtm3gvjHdLt8weHIoXlhTYOUkP5e76KeIsFBwyvkGnDgHfWAw4pTnTDlYv1cj
wfNYgFaUgxGMTqVtxHiYlPAHzX9CSdFeyO66Y4gWweEIBL/kuMjwZgzC5AeUenJ/bGZNYEQUdPDt
hvNQo3vSxBuAQm1ZspGU/jTY38lrhRpR5I02efiLVb1HHHzb4QJVzyKRQL2dRc9lN9hBKagxb36a
lQEO/vIoG8MwHIGtUHA1W+IYtLKnNBQc200z7+7N87tOWRhFfVGTgzzfqeWhj78YokLNdrX83cbb
TbNC8gWpyEWbwFmq3cu7+AYzTaDcLL4yUhYxffhmrm5ljLuA5S7TSWFikolQhNXpjarmjlq4rbbL
Mu+6D2w/y1a2uOMDX07Q2lBYIMBineW5D/a0WzZwp30SCpAI8O4t7bzaxJh2upFoWFf4q/dUlYXz
eOem+/kOpLwNeilABOCMvsjPt1NZqzVyfjjNxf/uZwemPdmlN4GGCQTM3x/ZbEyBli/ps6jBR3SX
8OSwIUq+algD3EsvvJ0xrMU6YKWvyYuGvjmpsv9GKtBcLZJt/mpzu6lVujYCRiEedYi+k2gMctTS
LltwMd4LvEYAiDwnbNHpU9IUmB8PnqMnJg/SnrW7wLfObJikOSfPfyUns14edzWPxpilWYLh6+jE
mFhB4nnoP0e/Bo/xN6TfRFyC7Or9kC5f7SZ3NetgjMbAxQym2XFaPhVKkz8mVtvZUztGjj7387lb
5Nqmqp6+Bmjd/vbvNpinS1wslRLURFjkOkNAg9VklUO+12wdx4S16IikAUVAwJPCLnHZ1ZL6Nj5J
HHWHGdHjfyZviZA6UYADKoc5smlS8OCxYpZlOUv6PEbf+1J1jL9j/Xj/ijwFLOS1dT2soLeVWPbo
dKfUZ/yaSIvMtnlBnVc4Qia4injKVz3WimpSEUBa2oMOogDIu8xpbQucQ3A/qOyvWB11M4simkyg
7lSoXWf2BIljjLuyWBVNFxTVuR7id6qTQIcbDLuizhLB2eclUBsyN4QyGrkJCvChpt+YtBc9nEQ2
uLjfKKS6j/McaicXvbH1X/oREjI7023dgviow/2DS1dkkgOYQm2ypZ278TAkX6h+r4kmhkVOzyFK
GicYMzXwOkMfvDkflfw0Kfs0FSCzYBW8qGmRz1UUDmZ6nJGQyLQMIbeIb+qDCdWC2jsSAyAlAD0h
nx6YylSWFIDjweyek9qnefv/9m/OAocPHSlGuenA4xq+RGA9im0WDOdf8Go5gbJ58BZPfu5RZ/+L
ciyzLCu6ahKVWrrJXaLGSBGAdyg55715M8ftXTdVzjBFt60kpDpgq/jtinmzhXYFjRCIL1HOIcy6
H9MpVnIwqzKAjz2o2bHyKPpufP1BKIzB3igfzVmUWJap6hrP6t+ayyQtNQjQ2jcKNNaZQe5qd/Am
j2LESPS2/YCEbHUakUFvrOi6zl9g2jDWcxn32QFxkPJQVTU6Lsug8PR2ESWSPtzVb6ZAToWiPaGE
cK+zekjyrG215Lhovhyf0vJTCG15JRtsaaic2fSrQXDKPgZ3nEl2RlYIjKGSDkK6PWjxQoyq4wQw
SoV03x2HYj8DnsTa2h/g480iWEAMw9DA/MV5Zq/SHM2KRnycladaS2/SwknDxtMVQcJ983Rr73Y4
5DXr0qr7HmdPRrUriXdllAvAXWSBA9qpkzM9g4w9aHqex9Rd+q+C61FkgDtYUTCbdVLR7kD2g8sq
IdFulGzLGxyocym70h39WkQ9I/g8PHeirsyl1qQzCPKKSzXodtAnzkwepU6ozLcJGxQOYBmKAjJh
DhybQSUR7bLAZ/3MNLbbPVTzwB4S+eGr5IoqBZt7ubLGna00q9OYpEVyLHKCfvfAHgbBC3QTKHRN
Ngwd7Me4U34/SmFG+pRURPen5S4cn0LTB4WnwCM2bRiahhYUnRJ0Mf9uA9eVOgQB8rDZyTyillPY
oCn4plysexZLNPvRnxLbEObdNjfPlFVqUFkxCN/cU/fm0FJFn/yi8btT7tfPUIu/0R+TxelPlPG5
Cr/XxyY1hhOmZliqBqZ67S3JtEKmMGj6Klomy++dElHueXlVjv+pyUeFrR+q2VYsu3uBroQ9+0TU
WPkhMoV1lciWoaqUGgplO7KybshJqSG2Nw+q+jMfXLOpnGxQnCk8TJEo7fMxJ/NmDNQWWLFFdf5G
I5UaxXUvQ3RW9+OR2GYa7sbxaUTbZiMfhtm3oNpBfoJMsGpFx3Dr06rENLEagjoJf95zow+rOW0k
bOhdIX+Ve/e6y27+fhnd+3AcqBXy0xlZJUGhOFJMv9bBrp2rYJmR8/nHdSNboKWujHBAKVs9+Keb
Mj0sGSgZLGLrCth5xsgdRZPUDNP54GNlia+/Ry34JU15RgtTNH825hkia905DOoXg1Sgve4Pvagp
dPOKVmVqyHBDmRj8e1YhZTLMAYVgy3frkj+ofkCd5WH8LjtQfDsXkH8S7Oa2PyoIeFA2w6wrn781
47Es46jWffliXd5kVfaDU8fgEMhd9GgJrtGP6WLm/itzHDTXy6QrxVDpfgZ6DczuBp/Dc3EzHWdX
sZufseRQyEMJjG665com+/nqfOeN0sxQGimO3ajeaGHynAob1DedcmWCYfnKxKKTNtaoZB5ocYmn
h9560JdPyvhy3fX/8LEs9JaCHFPDB/vdTCfV1pwbSY82+N57S0TumhtIoO3KXbgTVYk/Ml6wb6Xq
+JdYDK+4kxbniRHE4ZAclHsL8rZoOUMxMEU3ZPpUH96YvYU3weanejfJvwTNbgLfO/qKDjV9HYcn
RTR8tPmdIGKgsZkgtIlyG1ia1Ipixr8gl/c6RKiyn0Xh9qV7/TttWsGNISsWNEoMnhF9SCJdksLE
OASpH1mFPaIDcvLT8PN1M9tosbLDeR3Ik4xS10AGN+y0X6nP+q/mS+eNbueUj5L48MpbgEghvmJa
qgEX5MLsYuipJqExD7Ue67JgAAF9H5/Y8F36KOy8YkDwAXxXtrgvlYBYdGimEUoNHpMMy9xGBmfq
5EyeCvYd6a4TbOYm2DOP0CyZgLWQi7YyRarHKjWiYxV68eRZgODWnVTVLgok+SUROfVWcKcaIEhU
TLw4dT7ikVsDAcmERHtP9plqz+bLnAoeRR+Tozi/YEgwLB0eLxv8CCjeknER92ACIQimWqTyJU9z
jX3pVnt6ELjiVoCPsAKHCr0XVNPYkVgBoGXQLI4rU2IVGTAxY1bMYcJqkY+xFOEzfetbQVIDE30y
6+Xia2d5UahpQ+TkqHQPozLYetfZUYsu2OAUl59b4UZunWcNEQ04dRVZAznx74vrA6MeMisNsLjy
pXxAVQTPl9QxwERVPrFxOPZ2Bh3z9T3dwkJK8KqliKeIxX++EsUREhsYxawxuKF2mFj8fxOEwEGQ
kQehlQHgQ5/97+sqxqkvwBQDC2bxPSbtAwmJf30Rm1fW2gaHUakSWLnexik6xJRfxGMlEO1H8sJ4
GKLUlkXjF1t+uDbH+aExkR7hDDaNVQbf9HGP4Z5NPBfoU64FrTpbh3htjMNDHTIHUxtFYM5oazvq
b2n1XReRrW2C/NoIB4Ty1GcV9G/T45I5+pExqqu5Te7kexmCP82X4EFEgbm5KgW4QXU4nqmwW2B1
lKu6JHU1TaYf1NGrHFm7LOwvkyac5RbZ4U5VCjAuWwMZMMlfXpsA5QDMkzm6m57kY/ciHTOvEFO1
br316GpxXPwZmWi7qFCUQ0+tvBsfMoiIZS6E4EC4O7vMIhMWrvaq4HbZPMsrs9xJo3Xeqq3WQaUi
az3KYg5DEORuRmtUQQhv6IoJYQ1uO2UpaZd+NoND+Kt5rRihIlP2dOrEjs/99+CR8V1E51xwBLbd
U7UIWiEZWPGtMm1WdFU+d+Bo2Md+1NvRDvVGZ4xtGaUc9IHvZtFzXWiSW2meq2NVo2uSMU8daydD
SKq52c1yXLzEI3RP70SzZZteo+G+MTQLcGlyBz1OB4LNVSAuW/xU+/spOw35OdHCXZ8lngAwtwIf
urLFnfcKGacE5z05pi9MtCF6LIit/OhfR0wmRB5Ft4PoffR2ovlYC9NciLvRHImrmot9ajNMzWAM
ElAdaUfJ1n5GFwUfD6O1kb9ANxWEtItj+tGxvInO4bdWSEy7/UlRuzBkFrNAZ+x3zOm7WNeqIRgP
UZiO1k7rCu0xNKLKjgytmmwpDQrTW9JeP8xBpHdOBspcTBTJg9Xa2tAtxC1w6h/UPqstQWPp5tHV
kX4zVN1ArMZ5Gx3QyDoauMCk+qwvoz3Ho/03n3xlggOlBnFiu5SDCYlzeRc57X7xzbsBdRXW1FxA
zMa9bnArnqEre9xul81kdCS0kiOTAzLT1FdrZyLEs0QtaB9HllmEsbLE7oDVXZJ3fUDRImZC9gDo
0DnFo/wtR8lXuRh72csg0VOh7wJMcaIGu22PWlnmAoExV9Q67nNMbuyDfX2cfO2gdZiVYioIo288
NaJG1m0A1pG+VBF1y/if39c6JnInUTKE4NPKX+raKQIUAFmBRT3P35OvCmia2rtZKHVs4dd+OLwr
s9xCu86gdbiQ7DBjXqMHe2HjGcdOOPO5eVuvzPAQqGRKak5WBu6fR7XzVPIcWKJHhMgGB32ljtuk
GlIWK0LL6cIaH6Kd+pBhUpnN88+RLX2eBDfzdoC6Whjb35WLaotSztKCIFi7706KV+8rPz2x5tIc
8wQiqN0Gk//6CJ9SRFFiKjpFouBn+tKVk53Uz9eP9h9O3LsFLnobFl0tIFWWgCGHVQ1mzcZEQWcn
6B8vbjpP2zW4H7uf1U8q4r4SfD2e2KU19SAlMUmOWXOQx59Fe9KQ+xAsj6HtFW/nx3fqWpdbAu6/
o/XYnSym+OPmMQhCFTfyMkckMCT6XBxQ6tM00yVlDjnvFPNXK4u+lmjP2M9Xzmcoegl+w4H4ww4d
A8uJ+uWIuXUwSTgEXHWlW1Z+cRYOjAswg+eyLQO5jLqqywFV81H7kmO2+aCeoDzhG8+6nd0OR4TB
e7JjuyoaTBQdOH6MRxplAxQ5AdQjX9KvrF8936dOqNhArb8s6UNX9P9Q2eAwZZanpKxkwOPYf030
fS9H9py/XvdKkZtwEJKSyQoHHdup0BslQO48eLhu4A97hjo61FE1/IeLECSNREMM9iuAfNzaDKVA
UFH4rWvdMw24qtwJDG475rtBzvPbcZ6NogUqztA8PlZvUyhQu/tmpNB3j+/CNz5eVFf/pVnuPFih
1lBZDxOAcXUYorcXzODIR0ZKuXgNGv4zR1ST2P5670vlLtC6spJWpfDHzFguamUmtlVqAg/52M3L
AiHTkKkFOVawN3EfsFA6fYwx34IUEpsIbB35ZrphzAIsDmJsueaDsPt0c2Erm9w37BJ5yLMaD+zk
UB2mJxmDPN0xPZWH6pZRGbS+UOtcZJH7fFqjTfrSmqjNLbekO2v/bz1ubhe5T9UbQREVShgf6/xm
MI5LcbNoIhfcvGFWu8YFOkY9dnJlBpav7SXVYUIn2g8DyZbqYdjPvuiG2SyIrR2DwydDDRIzzMb8
GDwz9R+QhRzKvQXHMO3+iRXbRUmr7ch4tUAOrWa5KsJWBtuN1dtMrQnktm4F4iL1qOz+SVOVyCBf
1KFhqYRZXkPr0UByOL0lSLlMfvLJrN3pF6iPb0QKINtwiZoVROJVGX25vOcvfSMPapm8DaUoTuGW
DtKOyH0X3nwj6onbgkpQIqGgTigrl3FfcICSZaIrDZS3l8LWQKpjznYjbJ/dOlp4zqAvzdQ0gv60
3yOFSjXSSA609E3nVHeynUmdDlgc2OTU7C1XPigP18F4c126hRYFNKCg2YTLCsQ9iSqTDAGe3HRf
LOZd12eOHLc//sKMYVkqWk1Ymxj3rSrwvatWYiUHqbikem1nxc+k/6tTra+scMhE9SZW+hpkx60X
3fUIObrjgpp6h8R95oii/E20X1vjcEoFP9owLKDqbXbkSKDBZ+1ikHUYz60r7TMf4w6+KGu72UOD
3k+UKDS0sGj808LsFLMeqAy9pJvhNdhXO7TtYAz7MXLp7XwB89EeejQdOodiV1gp3sJMA22MUGxU
iGHxOZJOrpWyyJUEI4jkyBAFtn39giQ/9ldUGtxKxqFBArGxbOLW5k9CobbQxdQQbeVqaYdDaQ/k
Pqw9Ol96ObOvO+emLQWveQVsICg0cWegz7o6NGS86fPs57LsImLta82Z5W+68fm6JeYS/MPGWFni
3m2FHKmDtfQ5iIBOc7rLVG8gX9U4dq6b2YKRtRkORjR4JummPvCHRrmzanojBc39vzPBhTqLoqYy
dIuRXbKey+mW5ILZyc37ZL0GDjFkcy6KUENG7lXby9CYzfdoCYbmALh9/kFvGvtzr30YDjmqvljK
JgATMNnT78sJnHv7dpefJHTh5bveF83wiD4QBx35OCCPD02pozajQtbGnpEdrn+fLVwHqb1hoPFY
R1c1931K3ciKQoeFobdz5dDX9zPd/zsT3BcqiQTNxFpBHzVSKRHIhmtfSoUKFJtHRkNeV0Unug48
+P1KzEDtasQ6SCFZra/5Yb5NWMnfGM7mh8UzfQh3Ns8i8rPN4MJAzydKpijea3yeow4UmmSLjoBi
diAR5GmjHe+Ho3ycXgZcxEJN5c1lruxx30vJsyYyIFx2oOMnkrXHSX5q8tKD/oEA7DYdY2WI+2pt
ClqIzGgkX4HbqZHlSnq+i0ZR4W97PShRGaahYx6DW8+SgacBHHaBPw2SX1Vg9Db0S1n1N2NeC8rB
m5UNA71t/2eLW5JilXmiNgxVwdRwaH2iu8UBz2cncqGJQS6gYZWc7BPaah8Hj72ky08iGn0WTn/A
D13BywWtJSZSEZyXZvWcFUaSHYbwputBQa+ercKT+xeNfqmoV6si0rzNzwgeQBXBFL4m5eLRFizc
oE3H/Zgtt0l2lpNPevz0F+d7ZYJ/Qihj3RnDkhyb6ZFOCKSIk4onxgQL4VnV0NnRkAF3+mGo2TwN
JCAdJi0CicvB0TMHnMdQT6Z3Igkw5hMfPpipa+gw0VGQ4oMZiOWOaraM4IlsRztUfsTB7vrubRuw
TFPWEcnjn989olJSGfPlcXpI69TujEdjca4b2Nw4890A53Lp2FtqnDTE73G6WuukW4uTLJUALrbv
4ZUZ7qWcxn2vRkEb+Okv7aiAQzmC0kbxyQAZbOgUX/SH66sSbRvn13Uig4GuRp4mLzBctTzPyr/c
Ns6rxzZGgNsY9EDJ/5D2Zc1x40qzv4gR3JdXks1ushftkqUXhu05Jrjv66+/Cc13LQriNM74PCtC
1QALhUJVVuZznae2Eel2h9ro9WVwPg7r1X2vzmrd43jq4W5evmlpUNYv101wdkpncslYVxJSTRaw
bNp9bd3XHafpvxnBPz48K3lppOGsRdks+3WZ2Hqmu133XYi+SRMPsM7bK+aqKGQtrGYVCwnFx2T0
DJjhXec8E3QvVxV4YqlhpTc47TWadSo0i9MbNedkXJv7BSwtMHhUF5mF7U5GMhJ09TM/SV/xhHDy
bHam+FbnUvfwDLEeXHfSUlWoe4DU8yEEYrd+k17E1/nGvEl0e3ZzN3XDS8fr/Gy2PlGa/r8Fghb2
8ybqVdgmciuLYBixUTCWvMltbshN+Pgze87BD3v67yq326nYyi7j6IU4DRi6pEN0P5sTRR3Ge+2O
jlrSTgJvqmg73gGjQGdBTFm2GGsN8JqpWWCsqCrt+KKcyif5Fu01f3om0Di3XF7msP01P+zJn3dV
xrxyK6Mn6mdWZ5sNxI7nk1GMHle2YLNeAZjo75Ux56wTMkA7IyMEKsq4SSEkKP6nru0O/YXpV/7X
cG7O4YV3zW5WPtdGmZNXj2XcRhbFmT0ZN9ZP1LSAX9b9LshP2aX7L0QiucuksWB11md91gYNbUpf
fQOYjhJ9l3u9cCqwazX5TgkAtjjrl5RH5Mj7jvTvK7MVyftMyvEaUkgTjHN7T1rNmS3DV+PlcD3y
c5fI3MliqSZ5OwiCLxB78CiBI6rJqPZD2gvzffb7dP0Tjx9+875ZuQ9zM+egwk9lAS9+ER0FXRzt
bOE8KHlbyAQ2S5qkupGAUFLbdKfIP3TpRVcWNwJCiLOB9FCx2R8exigtUSgzMMafP1YiE0NWRxyF
ahAKuy6HAPnaC2QVRlvXILDeqo2dCGD00jUfpNuvs2Ye1EGW/iAXWf0MNksookEWwqjK/SjfL5Y/
oMkNgobra93a1LUNJp4Nc6rMiYSScoaRLTK3btiAJ0Sb5UCrhXR33djmcV9bY6IZGBgMfMQxweT4
uDNQtkkgGFl/I/fQJcRwa8dF525CIdYWmaiG9qXQSaDZD4gMhQjtQB4klG8ER/ShWmU8UUpT3FiJ
k/2HVxClTnLFiXQmtFnNpGQCplAhIt/57R4QICDpRD497dbBW6+QCWiCJkej2Emp3wflcxiAYh7v
I+AvwUsLtGCyQ3mKF2CoU1xbGhPMSNYNSlYgxZDFfdfvWk1z5P5OBkS9GzHuB+4nK5Vt3UT96v66
B21lamA40NGOAM0BeL4+n0yzCDMymthUdKVNxRutm4JHLPVVQ4A+01c2mA+nVCqZYhMjT0PmdKUt
lRC0BGTdtZzZyy6xI+R2C1jergMBQec0KohO20dKdPYnaen6hzBfVptLyRjz1kJGJYE/JBeboyKo
aBXHKe/Z804D9vWTfmws80m13ApHqUILsnHVQANjLbSNj8thiGxtcPNvrUsHiirHvMed+ROwIW4m
wPuyzKUVt0mqojsD1ZrG1m7mXfdIYe7ziMoMbZgUd819csfb4e3o97Fq5tIiSklSQscrpMnrhtuw
DRToKPJ4AzaTRkCGkaSqGqquLPHICEBDY4REw8je4kluHpR71R+C2i8Cwc24egJfuf6pB6/sMWF2
jme5JOFE0PpcPFBOBd1x9MhBPfCI0ej+fPGalSHmOIKDr0d2B1GBRE+hc+3FU2F3ECE0amdcQP3U
t5wrcTO3WS+NOZzZvOhJ1QuQaVGgAhRj3q10ptyWGkc76+iXg4w+6I88hQbuF2SO4pzJWqFrdYKR
ksIvLwp61wNIWDvoRFVopvHgKFx77HEMLUOUe9Qs2118mcA2F++6o3Km/KvikU+2v3lXrb4jc/iq
NE3GLIpkXww0TzrE+25HDhUXP7r5Rlx/Pea8zUo2dJ05I7R6kmcc2guqeWfiCs/NTnKW58aRX6C3
/dcf3BmrxTHZXD5rmlr2M9RYrJtwOAuLr82c1HSz8bpaGIueV5KW4GGFO4MipRTgt2c8nRaILfau
/NoAcQnGrmP+oCbO8MrrhW4GsY/1sdMX8yLGkxYjqRrbH5Z4UpLHTJwcPee+8DdDtAQIvKViJB5M
DZ8vXwEo43jMU9rhzeg10fl0JrM7yA8qboXnZVd6ENThbO326n4bZXmqxVoXLAw2Jr6RFC9W2D8m
ugV6HNPtZd4bbfsUfJhicmFD7DEBoSJXTMA+aI2912jeHPWO2QcQubZLLXEW2bvunLzlMaE6bYty
ELo8DsbkMEatHZlgW5wwuGPdXTe0ffYUA+0HTLDIaJV9/no9hHYrkgGiYj7Vv6Rv6CrT0Tjiqf5y
1+U7wDsuTVDsuXSSm/npyi5zR5iz2GgmEGjo0E3ucDultO8C9qbQNr4P+9S1fF5+yrPI3BFzI6sk
1HAr5eVf43Cn89R3N78Z5WQBj41EEUafd3IpO6WSxS705anxMhNSwkUNPHzzkA3QofiTz7Yyxiym
AIF6NLQwRvwR4/7WS7SjUyFI9z0TBA2NMx9DfgZBl/DlYgd9h6qBCAsjQYyzKMM85kK56LgQBj/e
Wfeg+EpetLfSp2iO8ocUc475ZhkP44ZoSFvou2AW9fOmSrkRi3oPMVDayKVijHRwrQvo0CZ/BHAz
kq2M0S+8qsYs6AaGhZiRoInvJSi5h08DT6p7M5isTDBXaitPi2EZU+LP6FTkmKCa8nMbX9LwqSvB
6vQdoG6Op2y6/coic7nWqN8B2dE1ftvY7Uy5Bx067o2X7kPzK38EVOzMlQelfvDVTz6+GnMl6Cb4
0cy6zqHc0fnGMdqlTn7SAhE15sLhQdY5X40F4uTTbE2NPoE/ldxZ3e0CHlyVh7HjfDa2vpuQNC5z
A4A3uqAWtWQF2FyRS7fJc3dWl9boNSvtG4EmlOgDgEYhDobDTzp4ymct3S67fHiGxQQseUbHTKM0
6lLmUDr/CnXBzoZPdrb1Nu1K18Tr9paHRuNtJRO5yngy4ryk72gPImr77jB6dPKE94bjmWECR1JM
i6AkSQi+vkDRiR1NBxngdDVGV+qUJq9x+ifYo1Wospjo0RZJKSUzKNOSU/Y4fqfMrKrfumhywO+9
yOW9jTkH22JCCZ48kLwwcutQt52txbU9Ft+ux47NG23lIEzoiGe9TZMuNQ6VuR/nel9B7ATd9TiT
eNcZ7wwzAQMQ2TERBJzhEfql5aVwE7d7kY7CO6NMCWRiVjq8BPm6TdTKPkd7iNP0WiUVJOiq86BD
1fo+bDjd0H84zyCjAFgWkGMWbWyVYW0mfTPjATC4MSQncwjB0nabspv5BbjtFX1YY3w+1lJtKUgJ
+PZDlTvxEbD+nYWa5vjTQufNQaVmLxQO70BvP76ND7OM4ydSWVV5CxicegcGPy/z4v+g/+uWJ6rm
GTqSjxEG57pnbhKYgL7k98Yyzl8Oqp7Xi5n4RBg6N+pakLJkaezIeAoUkPY+kXEq3RaoV0eUU8iA
ZeGrYA0QN+X8kO2U6OOHMGfEnKVUysUM0zB30eVvbG0MAnhlL+NRPh9587nbJYDVwpmTMlrA76Tx
iLq/p31TQXpqOa03e5VNqd/HIw+vzHEpFqBvogJojUaXBoXgSbErx0dw/Fzfwu0o83sH2TJYaaZS
2GZZ5otKIGTnorrN5OPCHZ7fvhA+zDC5K1D/bTnXHbhGzmow7yco+1EOZgwA4A4CWKE6Do6x1z1T
tMcjrw3G20bmql2StNNLAi8hAqjadkZ5G/JIIanHf825PtbH3KvTUCxqLqDgXxU3vfWtRA6U16IT
WndQSN39wSfDvIEmUxohoKE+h06SJs1cRgSa28P3XJVPknqO9C7IhPvrdraP+coQc8zNMqpkQwAE
g/jl93Ef3lKNo9KXznxm0E1AIJr3vxfFnGSgroq8b03zMEWuuVdc6WV8as9L6OiPVD8idsP76o2S
aNHUqNpnDvp+15e7+QlNHTSMFqDyAJB+3taYkM7ICR47dXjbR94wg61/N8aXkoeT3nTHlSH699VD
p0iUZWmTIQXwsLBFa7JTI7T7jkt8vXm0V3YYPxGqRiPzkEqYTEluo2Phdr5kp3fpvvcWJ30tds0b
nwJqO0SurDJOY6DcHJdzS5XnrJ/vqkdoPfvLfmhsqnUnDTtelNxep6XJKpB7oMVhgrImzzK4MyEM
00C8OpXsQnxFL4ZkAsdB/mFpvw2992tWHy5spnSUTVAXGBhdgsJd4qmvfQGyKckpPaocwRtCo07/
Jaqg4f1/K3s/NCuDWdulXSQjMRs6ySExJsXTXSG9xWVtG8qlsXgHfjOpXdmTP3tmLBCMEzUDdCq+
9eC1BL0b1E189XHEjdqfoKdy5jVkOd+OFXEZpxDyX6la+9Z0QWWjHA7W+BTyik88K8zRrsUm6qZJ
N0Hs+iZWx0L1Db1y+LfcZjqy2j/mZBONVEJSoceT/pod8RetxA4H0EBa1EMwss3NR3gLo39fOUjR
x32YzUj+kqqyFdDbG3p3XsC4lueLUyTxbYlCx1LTW3VUbtLGeEuz9Eg0zdakEAhh3TWV8Mf1OLp9
TECwCMZ72VJRl/78owQFPIVm1mK89aTvo4N0UG+RJrmlL7oQJXZ5h4Rrj/m6ZEbxyprT1DfBD2iK
2UEnVoaAarxoWXW0suQZmedLkmu7yBhus6Y71NPyWE79M2fhm4F9tXDm8w+9PmQ6yApBDC15+CCo
lz2gWveg7E2bjrR1ewuzju51q5uZ1coo4wJqX1YY68ElnfhhoBy6Q+pbAbgk/OtmuLvMxPV2qSzR
JPiq2gPUPZ08WA4dap758J77Qq98d90gbzOZhKDp6xEYQuiJKVCDbWocoEk+ZGLIyX+3QqyFIRUM
OYJbUmTVY7QkToR4VkPfgugbqaMjUfWDUQOxGBt/lWYS2ksUe9eXthVm1zaZAzJ0tRqSJMH0NyZS
E/E17v9g79YGmBMBBvQYroikPmpuW+GXBkT7xE0vtoKdJYEOk/YtNInVJM77sRizMheAEGpOi6s7
5R7ywBfVrv0qiDye1vlmhri2x1xOgtLntWVh18LBzb5JNwCAU1Km2gndtnDADoB3X0Ceh119MoJ3
WV3HOl3/cJsVhfVvYL5cPVlxEWopZkbPg0sf29bftGq0hmaMfHu8PWY+pKGRYTEE6DTk0DgDLzPm
N1NwNI1QlofI4p4XS7bO3Hp59O+r68SKF7nPswmUhrPXR75Ve5L6cH0LeSaYcJV3Q6pQtgB/xgjE
0jx0/ZPGU2rdPF8rz2RCVSTNetmPC8r88641GxsPQPt/WwUTnMSynuV8UkkwtqdwuAvDszDur5vY
iuvrb8FktVUbD9MIfwsy/2+oGhVl4NehN/dKVsA9D1Ql5miZUzWXU5TWQ0N8szVdIKzcpXSuL2QT
7odi6G8TzKHBSELfdT1qzpQxWHLRSzVApVOqGEXuvWEHdMhOeK1/TCBO4clBbFbZ17aZAzRhikgq
JTBiQR2pseNnKjLbPKAaDap9PCWBFOEeos2bcm2TOUXGREgPHh+gibzoUAbFTaRiEHFyhD3mUn+I
gIzvODu8eahWO8wcKjGrCqk3TdBvAH8jgbEH/Eu0oqJ+6wIR3BFkFxGbi7/hWWWOWSxqUxwKCeBp
36wbw8vfhPslsuVHytgp2zhz40t75K2VZ5Q5eVZuLbE8LHlgDMeldZMZGKf49fp+buYEq+1kjl7e
9AZAsQMBVFL0dbTtwMSwj/vyOMnoYCRF9Sg2hCeFzDmILM+1qraj1CdiGujLG1SxAGrm8XNuWwBV
ItShQJbM8ka0U25AtURE19rCeNuMxxYnl6JuxjxXqfoUqJ9BiixBz4u5PrKyLUnfCb4qq/ZU7zt1
r6deEXJu4Y11qJATh9QEykUY3WTM9BHS+qWpwYmJkmUMno3Y+vfhXYVShgEaA1lTvhB0Gwt64XWS
Jn4ey3Y53yXLOWn+c93JtnIJFYoLQB9qgH+ApPXzblWW0YZ1CD7zxtxXfuXRbgGALXiWBfStyGvJ
bRwcVVUtTMgAmYPKPRMj5Gasm6LDfTJEO9HameZNzBs/24p8uEZMGQPYGjg535e8yh+iUFd7PYmg
X49Iv5y6v+h7hMJUl/hd8rrldHi21rS2x9ws+jwNIUbdJH/S7nXyoIteK/PYvrmLYq6QLEvyxuqx
qMRPbisv9GOw3YsgF5cpr4HHq2ZtrknBPDKoNEAx916UXe0huKg6QCGUOIh1zdGqB6FobWnk3Mk8
I8wR0gW1ibW57f1KwYUBHdRckW8lVeAE0q2TCnE4PKtAgSZ+0VvoQKtoVVkeQ677ucqPIw8/xfv/
dJmrvYo0kkdFBdJBbTZPhrJcion3OTaP6XoN7LkpjVBbFoMWwU0gAt5l3FW7MdFXpsKRvGE2erew
MRSgRRODLqqC/I/1ttqIUqIDxi8Cslh4OYSFW7/bt4fr0WfTDMZoDIDAKPcZE3wAolI7Egs0u6Q1
WjoIgbFtj3dAN80oAA4pOqQJvxIYZ7MUDYtCixOa9zfcgBxSj7eazY8E+iW8Q1G/R5RjUIIdFG5b
yDYk/uSNO9pYskCt8/cciXIr+df3buvwrI0xhyc2QjmcU9zUhhVIINQm5Nx2l+s2tjwbwrXgR0AJ
TUVD4rNnD4aUhSmB3lCj/kR7XE+erv//raQcVbgPA0weNcxl0U5VSfzOmzCOBtVlFCupOoRMeWr3
iG6ueJi56dtWuxp2oVmjgDALGiyM42mQX0kGWQU1/7fCF2zJXl6y0J0rO3pcHNlVj4KbinbNg5HK
W56IkoiGW0lBpef9d61CxUJp3s141nA1QTFnbwbpbnnpbtAncNI7+qquXbDj7cVbOtigHi1fvI9d
YpNDs6+ejFteWKHfjz3m65/DRJWmmMikRlkckFi0U+3WUJ8qcS8Xpd3rnKxsy10pFgXaYqIO0Qpm
x+V0LGcRzQNfFe+08hB2j3H7cN2bNhJmKGVaaN5Bc0+XWOIEcEyNxCIAqBTEtEl2Ks1LT2KnHveK
0TqmwgleW1fyJ3vM7nV5LgKdOeWg1Eqfp2+N3++nI16T0Y6ySAt/guYGhz7VHxUtQCFZieSlnheU
RSIoIozoTDZ7ddwPBJjIend9Hzec9JMdZl2IokWcaBFSjCG3m+WYmydhxLBjfF8IB1HFlNP9nxik
WoaiDokxFjVbtWQ2kimmzbrBf5/SRg++2vMebVu1Oyzsww5zqxVlXOp5OYGK71f3s36ubvEYH342
6E1gjCKCuoRJbBPdu13rzsbhv9M83QipGgRdUYaAmBACAXNHoF9BSBh1xkFqKnkHQbfczedU4FwO
W5DuT2aY20GejcWMNEw2kN6JFgdUFZKbYSBGcIwJibdtNFANpaOVkRu9XP+a27YhKiRTwUZkXUxQ
XzAlkDWFYvjps3VDh7USt3kxb7WdeqP8mi45cHD9kTfKsbmvoGOBEjCIU9Dy+XxVSVqUJone1L6R
gyyZEH+B3BpnYTSRZ8KlJn7YYJ+uRVSiT9jESPQkCqOlE+L0uTRHLrR5hT0aKy5XQIMetms2GX/p
IkwPqxnEjMyzHpBXCn42FRvo53N4mD2K8m5U0OP/e0V0BTF6tVbGgRLUFYc2F2NoTl7G4TW1OPcB
b13MoykMyyEuC9CB1wWUE8GzFFW2oGDwXWk4rwyOZ7CICrRc87rKoVAu6JhEHVRih+nESZTeu/vX
PhO9/lYX+wgZ2KQVMS6oSgGanuJdeC4GnDkJiicYp5Dw+hycXt1FaP/hmxUOL2PfqjF++mBM1O6U
LE3aDid+3lsPVAkoP4vGDpkEYBY027UkT7q9fiA27vRPJpn0EHg/M9N0aA+15sWUvbF8bEbOmeOZ
YGKJLBBpDEU8e/Puvusu9fQStrxvR1352rdjQkdYinKTt9g5URdvhQRDZy1GtCxpL6aDK0CUupzI
aVEUp8/b/UzMC0jD/7dlshA7Je1LVS3LNIijO6va5+lT1Ht/8rFMKPMhOIKihPHQAkLHojThY9VN
ZovLW5EgconudSPbZ+3DCOOERjXIhZ72UVCUj2CyEcBgdd3AZo6H0t7/XwXjcqqgdmCQyFATS1+0
BGiDYbSL+bkV9mPzaJYqZ9O25mXh4h/2GP8T2y5K+rI2AMcabYvsmqj2VOEtR1lJ2PXxTav9Fak8
ZT7eLjIOWWeCXLcNYr4BSmJfcZfDLNi4Yd7aEdC3dzlPpGOcKtZ2OvuxVHaGYjCMGFVtvIkAuul/
URhrvhepuHJ9ovks9NEO178l1yJzt1mREmZ9j17qHGCA6QRyiR/Ete6HAB2DO1Tul9frBreDye+P
+WWygsw1dMxbjLVlYRAnhj0p4OBNRM5h3npdrp2GHapAjqtO4aTOfvgm/ASphC0dh6Pq6nb82H2v
0aS1uLTdvKVRl1rdP0XR10Oaz7lfpKcUA3w9ZMoIrwjJ8UuLCSF5Y45QMkCgnKZjXL+lvI7HP9xh
Hx+ICR8ziAOTLENNI/GBSaCMTc2L0YKIUTgvO9nuQP/spLybk7d1TEghsUVaDCtR1njMj+pCKN4o
eSW4St8tnOjF9QwmnFBuP6vNEISXn/Jd/KvC4U5cAepKTvbLuCMHcHIcebc076sx0SRqKk1thh61
DvnZ1E9GxjnGm/uH3oEKRkmMnrPankUhW4tSm5O/4PYfu/Rg6Jo3NMbu+uHdfr0B2wz9axj50nBJ
xHluiUid4yRjukF7UPfgEcPzItqh7n6aHC0g0Ku6wbvt/V2TcfLI7Y9ngZARkxy0lsiUMDIyQHmj
qQiONeQ26wvkt/3IOLXe363G1BVxJe15n29ze1dWmSAZQ15sTnQgqxQ8boRU31n6EIgl59G26SQr
K0y6ry1xW2cqathq8R9LfDV57Az05H7JsSxw2xmA6aCXxaT7lhoLkxY1yD465Im9bQgvbX+bcLGj
m7ncyg4TB7OsAKywzEJfP/c7WuzNHTqIsexABrrnDaBvFXw1VGJ+r4p+u1XUFdOsFuelpU2Z6ZTv
ABt1ut1ChTfR7OZplm07wocxJjguSqyITTMJB5KKgy0WZLoj6EM7U2/pf5QLrBbGxERMktVUfhjz
/G/GjR5oh9CN98kvbV/7qGy5vKX9w9H6WBsTFxvVzKJE6gGedtPnbLBB3S6B2AIplqdDNLJ2qku2
y/bq/fWYwttSJjT2GklNKVxSv0R3fRwuRuPlUc15X9DffsX12VozYHC1YBotCdCEddrprup+ZUS3
o+ioAZ+Z8AhE6ae5Zo6JF2WhJ+0go7+eC7dFXNlTgT1VT93oCErtXt8/3ndjmQPA998Q4LWIP/Wg
5ukgUDUdmkOTuQWBJmRol67gWyfCw8BvrVGiSgYKLTOh5Pv53CmLutRK11u+VID7MAmbX0SKH4gB
dqkKTd+48Tjr3PqGa4PMeZjNuC2EQcEA9U4AS88F8gme7E92dTMdas0Z0IkdH80fme7wi/TvgH72
i66NM4eD5Jok1ED9B6B7ciSPMiGCNPPVOCTecJBvl8vklHQ6+JhCAjTgVU23l473IqQ+RBHi3Z/3
uovaqlNTHVVnpF9dcjOFe1F4m5PKGeYJfYLdn2y1pEugm1RRw2dvin5MrEXO0JMYHXOfP5tBvoNy
vRc9Le8ivCWwWqhd2rGrRpzsbOuOgpbDb8vMSk0AOhJ1qJB7jr0zAHxjZ+HoVp10T2ruVCj9Z18+
qgw6A6qKgQ4oc+FGcYzjGBYGODUpHA3kljcd1Oom1GrkAxq6uz/oF2oAyf42yNzAWk+ssMTX9PV5
PoiSll80fSqdWB7bZ84n5K2N2cgpsSwB4/jQGunt4lGw56d6D0QE0Di7GJU+MHvIP3KuEvamo8qW
JYFEV7dEtobSGnGdj6KEOh+x04tgK277ZI6Odm84SgD1D2jhRE4WxJ6GngkP1bRZ9JZW1pmwK1il
Amq4CNKNbnqRwOsnPSZQjq7AnjI8C4HpUbFj7mHZDIQrq4wXDV0UQ5UeuT0uMFDEqNAyWl6SH9K+
+TW6vU9L7WRPy428XveXT4w2lASePUsxwIcH3dvPUSFuxKhStcICpqLyZEH3Bh5SiGeBya3kajFb
acQB0cLFJtZFkwZOQv/FYZg1MLdII+vT3Ogmcl7hJR9Nm06shBBULHJbwQtai91/ey4Yg8wtIgji
mNRjOIEdYNyF+/gYB2XiailIgmkhPy7sRXN4iiFfXIQxytweAunbMo8tcFxNXkt+WfFjkl1ULdAW
XuTmWWKyKTIWSzao2E9Rs0WnxCUJKv6X4keT28Zb7+og5J8Po2iHTvOvKxOfF8l2ZhZxGS09Ky1f
MH4Iyj4OeSUd+rb7FK6pARqpofWjScAOfPb3RdKbIU1QLiIhOKA8RUhdUzDtTHw0w7sla+1aLpyE
HK57zOYZWFlldrQwrViUu2qGsPh+7CqnMHgYw68Fzs8LY6t+9TDoRogmHtgJFhq1oAKoUc3BM+88
f632MZaYCEnSOVZGzIQE4MzaxYcaT7PqAOkGh+qyC9zJna/FJMYeExsVUkadLKcpRoUAA8QN2who
f6qu2oP+VPfwoE5c7mjGlxcFY5S5ZdOxajoRisuB/Ibep4/p4afppTlIe8kxgvK1O4f3PBDH+3Ti
Fd+0mFhca2NFehnockqjle3LnTF5hT9RocCdRCdejTcMLIOVUD91UDGhuRN0aO6vuyr38zLxuq1D
TFX0tYWXtxy8T9xirymIRwLoMuYOnH19ezM7zURvsShasevz2e8t81YhueLKavuXNlkQA22tztHy
zNinJDf200AWvxzblzaSjN0gE67sMO+rM4E9b2S1rC2danvTAZkWMtvAoPcqWP6GneIAtxuMhq1z
h594dpmoZKmV2o3FYPgKfPrX/JweMpcypoy3VWZbjV3f4u7f86ZlOVHJYqKSnFcgFdZQ9ZBqDBzX
wx4/glOAuL4woGw+h1sTBGOtnluCr+Wlnc57AUgUS33huCzdnn8+OOAz+2xlnKtqwkQK9PZALNb9
Ve9VJKm+dAcVW9WWHIymQwk1cuVLm7kqpyrwtWP8yX81duTFkMg0JjPym6S0hQfNU46Sp2KOLNoZ
97EDkuTF0THqTPGdfJG8r+kqY52JU0M2VOO8ZLMPdlbhJjqou+zB2kF0KbJpSBbdaS/a1itvfO66
6wCM83nHF7xjx0LBjpP5qEuj3Saaff2j8iwwYWiZaxPoGmzrLL2S+HEcvev/n+eZbNgRWkKsUp78
qP4rz/aaeCcuf/2BCSgqGAoq3SaY9j5vktAaVZyIieBD5a+HLzadm4+c6YXtcL0ywuzTKM6FKTaW
iYrG4pWtnR6iQHe1fRaDIyjZFQ6vv7i5cSuDzMblYWbpVoJYRfXn7TqDFl8+IvXtF84X2r74V5aY
aAzugEgdrU7zi58g6Zad6DieE1eJbOxlDcru5/Ih8iZeCvqVp4QeqZVZJhgXXZ0t1TzC8xwZBKg1
kDrKZQQjQ37DI1f+iptlbDEheIy7qJ6SJQqUDHe+6qQglYp2PQhzLQfxa684+ksJwjNQSF/3TfqP
v4TMj0Wyj+w+tcxB0kFPor7P1Kf7v5nbeM9LjrOwfEDmoOW1QtcnpachFGxjRkRcOGvhnQGWytIq
ojSKUyEL5HO7a/zCEy7xebm0rux1+5Er9ca1xwRdAUwoQlliVY1LWS2I04Ofx3nPEXb1Q8GfAdwM
hquvxUSSMCn7XimkCQyh4X54iMH2rfqRTy6KI9vzC+FKffAcU2XCCgkrdTCzYvbjX9H39EJ5ZKM3
bTqprgl9kWyXv+ZAdCe1Xf647pjbN9pqrUx8GbRQx1MXaw0BlKu88pzup/uZVp0WZ7igFnUqD+TM
Gz/k7TATa4pmUYle00+qOskcghu44ngp7ygwYWWGiHUyWTPAsYVXFYeucOeQk21xHZMJJ8u0TJ2k
wAbK24pD5zbl2+hESdNF1zzKL7zjTb/FlSjCgsFN6CgsxRg3mJjC4GR1W2ZQpWh/KSWvKPheh7pm
iUnx2mqS4qKHV5hnyRNsyvQlnkMfvPBGZFcHswes2R4xKJq6xq14Mexxp9lqboMjj9ct3Mw2PxxU
Y96jwpgaRVGHoS9kgzOEaFUnA7DUD2J2J/ZOV3FueE6k1phgA852dH4aU/fr5Ty3b732GBLI/dXQ
MMs9WclsFd0Kzhmk//PabjPxBrjxNFdSxfLTX+n3cE+c9glUovGJfO/98kZwhUeOwe3DgakeC2V0
/UsSvRA0iBr68DLPArAbtdNS3ki0ZpZA/mZm3nySD8Dr+dfNbh56DDFgLkoH2FhkQg0E3YshpgNf
VGpE+EvQOG+DzVVhJsq00AExVZnxlGJJ6gKzvaY/Q9fH0vatFNlcNqLtQ7+ywjgIEUuLyDNycRNu
sZwL30C9Lncs8A+fhbOKAgkvBdw89iuLjHtEdW4UizCbftTdjwM05wo7rM9lXvP8kEbdL364MsTc
QoYl9JZQIJ6J+3437oijHEgEvyCesbPOApjcrBR8rPNB8K57Bu/LMZ7RFVNBJIhH+TOA0/VLEd5W
9dt1E5vOt1obc+PIJskmWe4Wv51vNGX0euvfazHR7HJlgrlyrLaJ4hpjtOhlzEH2+Hetrna1Oy1A
ccXljxtyfZG5gMS4I7U0R8jE7vS7GAwjpaPiBurd+QTG0jOvp7ldPPpYIVsvlrpErMY+zUBVIIA0
AC9/dwomQLPpQASvQMf5YgpzBylKog1KFGaBHneuUoR3sVBxItJ2GXe1IDZkGOmwlErVIC83gf0W
dpFvBFRWkcvAxHFxhQkbomq2qdrKYES6Mb4Jdh5Ed8Jitz/nbyCdB6Nt/RJ3Ni/i8hyEfRObnYXa
sSLTDKXxy7vES58MyCzFj5SC2/A7Hg0jJ1Sxs1YAnWtTE+sGCJkuUfisiI8x4ChcsAZvM5l4IWld
YxAB9xdEeXbxCBah+UEqOZnAV5TG5/OssCFDDBEyQNEG0R85oFUm5QDuvsmwc2Caz6Nb7Kp9qO75
EsCcOMxOAkWTOQjQEEApOsM7HEBmFyNyL5TROeyp3OBBRC26x7Alz0s3jxymySBzrWMYUGQiWK+k
cgRJxSxoltumi2yS/tvRB7qlKwNMwCJgtRS6ZlT9pob81l1q+mTmTMhsv6U+bLDT0UuaDgrBU99X
z+bddKo8PBdRu9Z9bafso1srMA/FneCa99rj9Stmu4KyssxGLAEE0g1aeegoLJ78TAfALacBpVXr
5yCFaI8978bmfLD3gL1C0mWdPqRpm1GLI064dhQuLZzzaXJkj0ZlI4GyC8fo5uFbrZKJZFNaGlIx
QwyzaQ4pxg31g8zT8uaZoMteLYsUBnQrkkj1hRiMZBVSjjxxa2gI/I8fjP6OlZ2iN2aMhyZJMPyc
nc7PwNAl35Y/qSpHsRN8Ai0+m2Ny82yvdo8NXbUmSxleGYE8uMlpDuLvzUn4qVJBUUe0zsNsi+9f
DkS6nO+2GZtXlplwRtS5NTqwu/pFn+2qUfAiMhyi1Ph/pH3Xkty4su0XMYIWJF/pqljtrVp6YcjS
e8+vPwute0csNE5hRmfHPOyIjlAWwEQikblyrW/VNn8WrFJkiwkkdr+1CdkyvL4hGrA6b5RKssf1
6sSh/HmB1mcPjNt63ETVRNHuMvFl7vOp0G0EMM26q4wvRfSgqYmLWBci3AmeG/xs6M+GvgPQdt4z
LpBEgKOW0KPcAs0rAl1D2SQPCbjblc8iGlTBmXjHee+srWDBJtCD1cIofsgQOnUfuB2Rdwq+G/uE
amO7zprUXN7rlNCEPNIBX8uDOvL7zGQfUhWS8tNlbxEZZQIKUaqyk4hphVLZrrcAfsYnWwPn1dJh
sDFO9Fhw7AVBkwXh1IOyRtYIJ5HV2uk70PFKx8srErihysQVu8YTdZgaSO+0qd+vMsDGIFBB7bwp
ukMfibAqQk+kO7zzDTsbAbvfGnCkh5QbYfmUHqKj9gAmLxwyoTC5yBOZQDIWCaRKVRvKDMp1DAxr
85qJBDr4ievubDEBpFhGCM0WWNGIqfN37sRA98agep29whe3xWlc+PDy3Zlj4sYkp3mdTSU9yjRQ
TUcD2Hexsopg59j3U96C6XpUkPV0g+ENxo1VJkEG3NRl7xOcJ/bhNCljvMkZsmNZap1N9uzlMbW+
AYRz2YzoG7Hsq5Cmr7psVNdQPuiH1adT3REioKed7BOdG1j/M9L0PHtk31Btb+ezoYLbvYvJpwrM
FKr1RZ5lP7JESGmBP7DvplhKoKxgIkQoeVCmv5bqtOUQ4I4Xp9JnJ9bfqvTH5d3kByUdBGyaZmo6
Ow40zUZh67kGIDJ5M/v72hRo7PBcD7RroL5RFfUjdUufVrpegVf21JHjgIsqKUOCDtHlRXBdAtBy
EF+piqWoLOrZ6ua5nCqTFgiAregw6b8co6APrCfK/P8vCOt5ADPdpKwlwFVSFuDzyDcuVp7IOpCc
EKdAZyg9xQdAZ/CeFtY+eB9ob0k9tzTJW1FbdZpgjgokBnTO074lP3SPUhjoR0q8ISJ05Yb1vUnm
YswLPWvqyFox6Dl5qp/7jQJwUO9t/nCITEf0+uO5yN4c3YHdLaKQao40NITQoy9cdXnr46/2JLh7
ufiNvRH6I3ZGImNCZlhMEqiL9BMq3QfVp8RFeGyaVxPuLPVNc+1XWkRVb1XRICHvWO+NM/ekuhR5
r5gN1HVDcqrABqfQyZyTUMSNv5M2peaywFnE4jVkBRi6rFkxxKE4E5hEjhqIUyW/zcBAYTyAb/hB
/Rckgdz3J0RE/zHL7K2p1LOWNjgMVAyeUkLFp/wlB+GdGiyHBnxn+be/Oe87i8yGahmYdLTEABQI
4MT6VveTIHqWXsbr6ZD4thAnyN1XS5PBPEUorpTNPOiktZQhvCh40K+Q8Nbs61l9ESyKxgw2GdB3
VpjcI2/0VDNnALXIw4oieOvWrnxfhskVqnSCRJG/IEyM2TK4bT4UXDSrKslm4HoZNtCFXMvpaw7g
4V+t548RJrnJyn4e5XUCqY301SSxk6dXavayzkfJvlfal0i+N8w7o3q8bFawNLYMo0c9MEUqShOd
ijfgEHuDMv2q8kGo50kD74fPBSVwjbKJEoPlxhwj1VpIVqKUFCp4hr1LrMc3eGgGNPtNMu/yurj1
Jd0mGNq1DQKFBCZMznOrghMZ2Ej1QA791+G5PGIwGfDB7ZZWBZvH+K14SO9EPRJup35vl274LnKq
6Zbr1Wolp+pt9CH2HChOcVfeQBQtcezDdEifQLH/36XekHPtrTInvI/liPRZlZ3KLuiLq66IoUbx
Q7Cl9CJjPyHQiqA0tDVZw1P8fGlR3OpTJ0GDPNq6/iS15eRCcfahXe23xJh7X2tK4nWbdTfZxXhb
AigcDqBGfOulcgzUrhVUKblpzP73MBdvmaQolfTQFej9qHNUH3EUxO3awUYLDKjCW1FphrrMpfUz
LmXZSjln4J1GYisHZaYGUd0Hgj3mZUr7NTHuYyxDQVoZEGs5e9K62FXHxtXNb1F3SIyrqgIl86ep
8i4bFa2LcZ5qqMoEJwkyenI9uqWh/mwTU4TCoOH40uYxl4KyGSVGeQjKdbUzeKtPXIyiHXD9BSDG
vBnBCNj9at9VdoU5IS/G7feUuSl0s5IXEI6gzBX70IwBBKQ85YtTvqQHlPI2t7wf3PUoHF+i23Zp
xUxAj62sSOwhAy4poHiyylN61wTSFw2C2Yvd+mm5SYNMCNoRHQt2kj+fzE1ZtXQLi+sVnQl/Oybf
4nD2qDhtjKKXcPZBsL+Eze5rXUtIiYzUeDKfsmeki0B+ONFz/b1OkXZnmPkzIfQlujBFZplwtBSZ
DDHECPKWQfkVcRbTuSREXT0NF38Fn6vt1UejEVjlGwXwQsUQHoYpGaPj1HZggKjSU9O9JfLSOmCI
uNkkWxQHuHYUmU7jGHgOshTFGJ8smlbG4jpPPbXH35kwrT5b12MwvALiJv6OvIwKAi3/2GTWVg65
HZVpm570Q3k7HkCM6k++gtktdChEDwzu4VAoDRuorMFSSuPg7ppUWruWomLewgT3BnhPkJTWh+ia
PIM3HUQyr31IeS4wdeRejnXc7NvYGWacNSkAO0nX3KajqYFtO1Q8aYEgcPUr+aoH6pV4mpB/IHcm
mX21QG2wVANSnx5rAi0K5SFPD3nsU72C4RAH+uPlRfKd58/mMhcjAdFRVknIQdpucNRicbPtDoR3
zmUr3GtjtyzmOjRBgT/IRWaFablZTmnFzVUSx6Yg9+Y2//cfjC525yl22YLnNEEYxfP6uj5FYeEQ
p34eDiKfFLkk/fvO0Nb3fR0bIItHVyKHVLSkIYiBKLcBIeLlnRN9H+YutBQQzpCkw9yMZfhDuXwZ
5Q5NY2MS2BE6O3Pz9YmhFrOBJmC+Osnz5m3PyjE9WHetN6bOeA3NRzFPNDeD2bkFc+1JiGg4YANE
cVOqz6VkrtFWmlvr0X2ffKrqJnMSDTUmbQLDQN2L4AB07z7cun/MsxhuY7bajcBYWPsD6I91V3EA
VYdCexR0PmYaH9/78kJKeW7eD4Um0J6ato0Qqp57jzTGLRmGVkOPt7tengtv6V3yY/1ROLQpAx77
1mkhO96I0SPcsA2RUphWCK1KnlvWiJqm4MIo8dLpwuEu9if0t4jTPKpHEbSVe+R3ppizWNdyK2tS
tVHezKY9zfrr5YPBd1hUCXEpAKQFrZzztRiNvZpqbm5h+vpb/Gk5yp/X+zQcw84Fleb9LKpWc88i
yB8MXTcoZTZzH6hDsQ1lDn9R1OucfMrjx1woe8q3YdkgKJBRE2FFO8gcxZoy52No20XrKFN8hO7G
N61oni9vH/fzgIGIQFgFLMrsYIGiAIBok7I4Rc2VZd5p0l9t1s4A4+RRmhgdVC6iUE2K+2qdwsUa
gkwTYRf4bgANaA3qHZZhWsxHoZReajKD45bczL7s4+Vzt3wybicXfaXHyi++LMJskvu43ZlklmbX
3TZBDF6GYqxHSwb5cbmqvi2PcRg/U9YKESsQ/1v9WSJzR+emhEe0PFqhhisGjCBOsQhyLK7XodYC
DgOwyYDWizlLWiRphYJeglI/r+n3tj/qVnDZ4fipzR8bLP1PlXZjslabjU509dwEyzEFkoYA/YQx
qxOYkEUXGv0KH6L7zh7jGGBJG1FbAT50PNE5XOUouWCooVMQ75zasiBb5D5ad+YYp0hWpYxVG6G1
7TS/g6xVimerGajKQYvfFE20OvpFLq2O8YluSSwLYhtrmFwbd6O/eb27zj7ltdZxi1CBT9C/PdYB
uHhuRIWrd9DAJePUYXfpTyqvqhQv3YYLzHTU1/gxvtqu5M/y6MSHIQP1V4aTh3v7uancX/h/Xn8l
7JBzDyHEXYEKx4MdXNfnvwFTzwZoTrsVFR0tMFCPL8AykroV7d6oR+OzaMCF27sxdgaZD2wltaUX
hbGFyujQXgNGzHzTHd9kcIKCS8UTHBeu+4LEG9O4JqD1bMfBiDMjUyeIiM3gBJX9ImgGB7LNfhsC
yf8oxJVyM9qdOea6znRF6u1o0VAiJ7/0kwEo8HDVa07xK7mFLDakYmdn/DdKENzgtjPMpNKxNmfW
2uB1V10P18S13NRyjSfZ3bzgndHw1viiHcpnGfODGKN/pRg4MWm06EcwWbYNDXedLLMVqsbbLL92
qiD4cU/rbpFMcp1Okz0lVb6FmtI9WsbqJq3sL8p8sEcQoPTjUY11X15FTiRaFhPWs3gdLFwdBNKR
x7SpHF1IdiCwwPYEsnQponoGt0RXuO8knndkdkHSa7r2ofa6l+lndSPKLN/BNmz4IQA5I4kFDReG
g8+PfhkZXRRtMmJf6qS30jWdIpShM0OBTfk1CMYR7HPUP+wXUAR7aO1iiteA34h+CO/M7H8H81Uh
Bm6hkr6A4yBCrmbLTeeA1MbV+8KfrcYTBATeVu+tMR9TGmsUJ3OsWj3Ej6pLxVpiv/s0OcOv9Tqj
EJofAou8rGBnka0ODmQsSkmP0Bf5sp6qcFMdyUnRENQdeHA8QTiBsiGLbhduRodZIogeKYqtott6
/nmTOQMPywJ1CkmBtICFUAvdZjRaHeW0Thi7aO9iT9S242/uH5tMcF+h1xIRK5bDpBrcGMMQkqgE
IlwWc2Nr5VZpcSvTLhMUUm7Km+ETCfUnUB4BdZ7dmI0j0kwQLYr+fXdNR4mVrFaxamE5vQym6q6F
qDrBTer234q5NsZh1ou0X7bQKrz+9V1h/Uq7WVwgyG7B2HAQFpB51yLQ7MRGtw76QTZz5qRymQzo
BqG0Q0W9g/qQv2uZ/74WhBVATpIB4gH0BFULQkUaYZYnbTG0a7t0AiBKPam+coyeSwnU48Zh8St/
Pra2d/nMcT7ZmUHmNqziOBlzzLCEcnkYQRcHVvfLBnhwjTMLTPBMiSU1Y6PQBj+d9oZ4uJ94w7fo
2rypkEHFN1Qg0HDbJ/serw2BcdF+Ml9Pr6eVqA3oqQZPuqNzkaD788izgS5c80X8BuDuJvrIIPsz
aT+e2c00JXKUxqoUTtZRy3MX7zb38op4FmxLwf+IoYEEjnGQvu6VrYTqdhiT2V/mJJyyVlCm4tEa
qXsbzCpmpR7SKcqhh3WXhfqJ+FRiaaFj85mXAxY6B/Ez9Nihndt/b17naxSQbkTIJU4Cc/YbGK9p
8qJf9UqdwtVqnGIOgJtyGv2LMmhOZV81kwc8rGBrObfrmUnGV0yjAYEJwsupb1zV9on9uNi+FB0v
f0CRFeZWBTNWtappXYRWGTuT+pIaR6PqHFkRTWBzLtP9cthiY70ZXWFN2hRqsZ81x6n+1CNpuLwY
jjdCVQwMpcAwYCKXBetla6xmVWpAdcJSH2JNfy2rXPBVOI6Ahj5k/VDaMVA6oid8d6dYUjw3cg7A
TrZTKhTHec5unZmhK92ZKUZTKTU7ik+lBI4yy0Yl7CWbRd+ER1WiyejPAWCFvpLB1kMrM4qtVoLg
Jrn5TY22Ofp9TiuIwpuL42hgKLAgLAvpRUpld76iKtWVuDRz0BxVql/nLVqsHebwhyQ5NNEi8Gqe
I6CwDVlZHdxCFjtvFkXFGmlbvoTDQB5mCF6vJnm77Gvc9egqoezDKL2xXce5bpNmU5X0ZE2YSWoi
EAmgK+gUmRYs1iJwbF4M1FAo/8eaer576WLW+ZzHJcX5Hebj6BJw3k9PdE7bvNqOJaA6i1s+gzXy
HReA3vWVKPXguSSV7MWku6rAY5gPWKuQDNGIlJ+iOnNI+qpI92V3uLypXBtAzEBsFoy/JtsZyIY4
iebaBGZYOcn2KzWWP1w2wftuoAnAvIKFPArawOc72ZbGGq01BkKm6altX9U4tLfYk3TvshmeB+7M
sG+HZmjNKclMvNGq2DXtyokJETgFb7OQCUIPGgqt6KQwHwT63Hq/2AYIPY0jEHDZdsgXwd3LWQX0
HCDMSTsmkHGjm7kLQ5KdDFIT492erLYjL8AMJSKUAK8bZADHDZorKE+jHs/cc5ERdSVWmJ6Uuy2o
7huoNNuPG6qVc2BTJIbsdC/RLRHMOtELm3lDGxA/smQDmt0yRK/PV5ZlKpmlUaHT85VTTbcbNM6V
3IuMh2oTyfjQw/nBFnB8pklxZ6gwn9uy7XrIJ2AHw/mkg5GmvDF8DLSDa0R2JOGQOeeCMiC2J2v0
goKfM8ZKSc1aJQflQaQ010R9Tluks63mpMQfARpCtFj++6HFYYXKOpp5gAa/wwt3ThJF+TjHUQsq
qCZ3cPNepTUw8sMgms7gbSN0EqF3ie4Q+k9MDtZV26qNlbGg6ipD+TjHdAYe/6j2kiC/EyKhRNYY
t5SUVtHStAckyYsOKGUH+ufh9K7he0Vuzb84Z/ulMUEp0+rKMFsMZg+9T9LcIdrXy+GIe8r+WICD
nPug2o8IiIrav29eDziz6mjX9ZcFckQlJN+9JnWhil6DDEN0b/CSDAMHTKU9Sqq6zBy1JFGapqMs
JtrdDL5XoBMyp0tcSFr5GKkR9SF4deozc0zMqmLbnBpwT51WA0MNkL87kGvp5+DrwHMVB/nx8sZS
N2DPNrpuJrTBkNUobPTKEr0z4gVfbh1fpCJHqJfcqmwOVaGBO8i6GuRUNA3FKzpghX9sMt6itWWt
IdRgI9F8M4DmGq6ia+X2/wlMfxbVxgVLZDO32pi3dOkkyHiWfq3eNP2TrPaOZl6v6WMs1c7lDeVd
OcgOVcizWiqa9My5I4mlqvYyLmHVP8zSwSoF9z9399D7R20NiS8kppjdi/uyt6wMiah6oJQfG7Ra
qNiy4sagO4y9v6hBQ7vgH3MWc/AaKe+0tZxXPLBOtZ455iiErnASAYOgEWTb+E9W3ytvuwAMsUdS
xhMhYWM7k2dT9vc7jJkng5NCnugamM0DWlCfdFFJj/epgBlX8aUsdNDZe623dXOEKgQAhCgvkIcu
er3sCrySIWIWqtzQcbWgpM74AmSCCr3UIKa53VG2ivoL8t0DWPwPcjA+U0ZW8/myRe6KdgYZ31jN
dFVWc1hDaQkSSXIy8JFdtsBJP/dLYhnPmrGsAflGdComtHGWY5neTxhOskWzjPSXsnEJAdegG4cq
Mvs8wQRGP2JybnmvtmpoB4wB7QsKgzvP9/Z26DW6871pTvTekGoUgG6naygo54jv3bH38IVC2q3q
MKQjKktybWpIfNGwVygI89ymURhWZRgRxA5G8LQVvtzVztKKRqtEVpiV2csiNXVtKVCgC/PtzSj9
uRcgvXkmLDweTdOiHU4WDVyOSqVLWmaHU50ERpt4ltk+aNvoXfY5Xq5royxCSVBUlEaYG1HH479X
CIZ0lzyYoZ5iNsFU/loGPIsVkcgub0m2BtV15PO2JbPz9luZ6FHW5RDRW7/Y3VNXXWXrXxxSpH8U
7YvQ80FCrF+Mpc9gPbSAEtvKzEklwYZxF2FouGiwAAuAkHMHA9ZWqWSrjcJRv6qWuz465Pp/Z++C
kI6sQKfelHWbBUeraTVpi1lsoRmXLolB7isLnh28WGaDCAIaKLqOWSLm4kkrbUtipTTCkbzp9YOx
CtJ+7r8PuDUSO4wEGjqTjsdLCg1IgD1CfQsN8rk1BRe16N9ngr8mR2vSRsDMNvFhzF/L8enyqeAl
ivTUmcRCvgGSPWaDtK5IU0UmG4rxlIW1x1Rc5EVHNG4DcKUHl61xXOrMGONSQNNlspLCmIn+Ahid
t5OmCkqTnA07M8EGrLFWW2luIHm33s3V18G8/78tgSl9tmSxhyHNjDCOfK2uHVTZnHIR7BMvPTtb
BV3l7kKRMhTVNAUwEzS3R7+611AJaI766Eg3ip+dIncRLEu0bfTL7QwO6movRIaYaTKD0SiP76OV
CI4id1EqBCOREak0zjN5Rd2NKkCNaK8OEHmCBAXAMyRMXQKsThnYoQiro3KyDMiT/GOPJXKRtqla
dai2AxykBPMhC+TM6YP+J7lP3RVsPODfhdLMbwa/8mr0Vx+vFeAD5qOI5IWHScfxktV3oCWiEOM1
dafHZpyo0EOSbDcaJnAN6I652E5aVZ5mYFq5Inf9NMUO1LFEggw8pNaZdcabjNKejKJGC19+mN7i
R+Ou/UqbtImXvyf94N+4Ap/hCo06zc2c/AlIlP9OUwBZJDx7KY5J1tiSpmapsVpnhRyu3XVh3djV
D1MVpBGcBxpBgCcUMIBXocVsMQF9ekY6qODFxuRA4Qc46jZx6gQUtqoaTONLnXcij6bxiskvz2wy
GytVWSqZTY7R+ri5l5oflVSd9IWMrtrIXm+ShzEy34ryNQWu0tGSMbwci7gnSjMMSIjaRAE7PpPT
5OlmtaTDQHoWGjUkvuITmIOBeV2Qc0IfRzwMQ6PnhwUbgKwjVKPcxdaNlb5WirQE71IS0p4xnS/q
fPvQQeITDPaCUM7J2HBz/2OMrR7XuNHLBvKN4bRYj9pqX2lkrh1rWq/NPvsaj6LJEd7thNxQkfF+
tHVMo5/HQGKsRhxVCnQUpSCKj1b6MpeCL8YLSXsTzHVu2nlfbxpY8Un3aFST2yjOkifOFIleB3xD
KOuiuqupmOw5X0sm1YliD4sZFpgUKdfnoVUxWvG9F8348vcMUqVoaqH8YzALUrqpGjt7NsIBwh0F
lTKIR0fLBGebdzuhlKsr6K7INnT7zlczjpsKCvwY+mqgXWjkz4kiOMl8A5B1RDMTdCMfcJYSpJF0
qY/CdHiUwLtdxp8vH1Xu98D2/H8DzPdoSJoCgd9sYQNabaPziHxdR583EUWFaB3MRhmxMnVrAayD
nP+KcM9NouYy70zSIgfU7nR0Mtl2y2Li1aPPKdKf/lrqbjQTXN3Lna0/mxDkurxlvIC+N8Uki9Js
kg1DYphF6rbenVBB3BLdHfP51pxlIPvHn6uuCErQPHfW8UDUMZFDwAPAhICtBDrLhnb8KSVXK7kH
WefVQJK/cLa9EebMFKhIgF0eMyt9+WOJgJqQ7ePlreN5294Ck2nNptqoGyTaTgoYX+AGiels7cuY
i7yBm9fsDLFw/s5W9DgfKCcVwMLmFc0o0jA5lkghLq+I73f/fBiTcYYJuk41Bgfi09pGXjK86Xnh
bLPk1Ahv2iD4QMJlMY+IrAOWU1tXGTz51qk/oCThgSXgJK4ccT8UZolQrqTavSbjCivKelU+Iu6s
5Q9rPagqpIBir8xEC+LYAfAYo0Qq2soq0tDzADqssiwtUKYHhE0+yW7zuXUTr7iafMM1IUpm0OGL
QJT1fjxMeNhrOEjI+HGhshXZNqqttWoAXu+sw7ZdF8tdOf+67BacDAg2wHhvoYCA1zd7M4B+Oekj
XQWe8sZ++i1aomLgMw/bEGDfQNgQo1nkeQJE7dkGZpBNzH7JzMlqosEaJSPB9Nd81YAHC1K8NzNQ
z627YkT/3+RcHz/dmcV3X929zOYq3gAZWeKT0d4Y+R3URBzLuEvS/9wKPjfDHDB5hlxPW2d6WDbI
5dKfq/1TadGDG542kSlOG+7cFuONcV4XVVo14I9AD5PyexVBlDmT6VSfhpMcKJCnN2dn+ayL2mIf
r0cYNlUkywDq4cgxhvs5VnJJwsiKhaEGpfwRZcFlf+QaQMZKG+qWbrNQIruuIhvgYbRVetOxIO9r
zIJAyGkHYA022FtQc1K1D310dE+sUlu1Ley+q6fVtwNKwDqcymvzIHt1kPgi1B/3jGHDcLXb4GbS
WLRtbvXzYMt5ctIfwH9Meb38FANGs/eunhiI0v7/xR5wSxiABCiBZf5Z06GDGJsWYUZMC3q3erI+
6+EcNBAsxrj9i/3j8jfjHTA8ngggUnhRADB1HhsXPU+TuoEivQZWr/qtVxPHmr/3snfZDM81dmbY
SmSdSFuSxXhdVHIfSGrzoKSGf9nEx0sSwANEQovWg1E/YlYybk2xVHqGtkp+Xcc/EAej6k6rREN1
AjNsRKqsMk+MSpVDLS1TV9al+67u6Si/U6/6jamKROz4DvFnXWwbB7B8ua0kPGYodMQE3FtyRwxn
KxDmS9CsFNH2cI/Ybh/fa6a7kGtMJK8j1R7C9bD2GEgyj9RkZTjTSWogbq+8AmUreOLwLsu9TaZ8
sRbWMq5lOYWd2RzqWUfposhDY5IF8UNkh7rpbm2J1ptz1KDbYmnPSnGTFr2bDj8v+yHX1Xffi/6G
nY08AwaIWAV0PwZU1BaQtJsiGAzvHt5vFz3UOxMISV1e4yuF0/chdWiSZmRu17jJ6+hpruyo34rJ
v7wqTqkcx8uGsA5tuAHIwSyrggBOpy2VGuavm0fc/GG4yl1M0XvLi7i9J7TGrLBptS0m/QaoaJjc
6yDcNPzOr0Pgul3UewRvLe4RUwGYAqgIHSXZZtwPTaTB3FrQYJKXwaOJDYQ3b9UweaW1WaSGAm/n
iDDgEbmzx7rhMJqJplRRGP1skcGjXd85yzXUijzIEr/m7U0eUs0d4V1GvxGbv+3tst+wMjstUeD+
3Vt+a5dgAcwf7FvwyDxtbvvcfgZpwDdVNAXPOw97o8ynzOt66OcoksOq+FJAxGhrXi67Jg3s7Ko0
tDZBsYbsHhw556ehHyOjSewMXSjwRtE+9xwkRzF6mbcOw6IMQ+gTAWfBrKNu8SDHEL8eDt1DQm5a
kR4q592FVhNyDEJHbXD7M88hozMWQyK0UN3g1xv5EyaXHLlP3VQqv9l67PZZf8jz0ulLXfDy562N
SmbhLWaYSBGZ1JAUVt5NZYJx/v55km+WXOTx9B9gvxGyTqKDp1cBnSGTYGebpETgZ0JW80DFpSg7
6gbdinepe6EeNO+KxqsINDhoAasfgG6pDpD5HNdyWMeqU2PgpRiOcvLdSvy2rkSxg3rXh5XtjDEr
S9R0yusZXb3oJjqUUFX8voGnSAeH12Uv5wap/aqYb7TG4whxQUwJ6w+zr/rpCfk1ZG8sx3DLoMLU
sMAe95MRNNltKJkCtMccK62PFky2omGl3a2+5IB41ad68HpQnP5FbZ0XmoCOpVyJeDuAlOP8EOsT
iEzmRKZiologb05+mmTHvI2v1+8bXkTdoaldDIvIIiQd/Xc/fD5ML733+QEFZw4d6WZwbZoWxNsg
kG6bDsa/IxBm5CK2Au4Js3RKrome/4dmPxk1zeoMqH00yyd9fJZbQU7A3T9gsHCJEQxhsQl2L8eR
Vo+DFLbKacqfiz4YEkHyxM0MoXSnUziBZprvHrpLOyYbuAtJL0BzPBy2N/AtOBCdvVVjD5NQC7Tk
ZYjMiu5m7rqA0QO9ASxjlOPcL6LOANXCSJB2rNJJKmtP2aJAaifR2ngxAw9X6PgAxUzlfM7tQIp1
WQleKSBCMu/Uw+QNEJ4BlwT4Dea3OKQy2JCufxKWVHh+gX4d3uSA3lIqh3O75txOU1SME3pK1TUd
H68gjhrmkG2navHRp3Vw/ibZxjsEXTNg6hR0H89N1gsYSIYErqh0b2u+QUfIU/T7v4ge9CJBRRw9
6A+I36zQ4m4u0cOfggXpYurnN1TDjfKO9FddILBGEzT2FO+tMdGjsOoNhzeXw+2pf1XAgzF9I14c
aqfBJVep+I3Ei40moDs4zrgzERzPtzBp9NFWuhynjTKF5Y8061gVqiid3+vHyF8+CxZI3e/DAncG
mTDVKUOS5hpqNytpe6doqvu+az+vpfIY2dCyNVsn18A+aNVOBiDOZeP0375km+Zfu2MvTWSpinTU
wUUKfKwcrH3lpJCHz2+z6te4vl62xjvwJuosKJ5C8PLDPFoxxflqWeCs0WIvba4VDGVUqOD/hREL
3w3VYJo2MqcdEUBqs1qXwt6+1ZNjpPmJLAjI3IONmwyMjWAZ+wBizqumrG0DB2DQHw0g1LRUkFPx
bi7T1lFhxj4Bec4c40qCyLGSoxCRJC/GHCjTdzW9W8fD5Z3ixUVLQSqFFB5PTjb+lqpdjulmjuGM
5PWQ9lp3a82yMThmP2i9A8nj9GhClFQVfCHuZUP7qqg0m6i+KYzHF3I+DVuLt8r8UF2DeeE6fzBK
kOtAaEmCEgdolW9Fdw3nk9HmHuUqxTQfeKDOHd2qi6WUiiUKbeuYzN8LW8RazvlkMEAL9TroHj/U
EvUSSVwKkoVQHr6S5Ncixe4oe4YQGcEJT7ADOVqKjTBxU58vJE1GGUpjo4lxafJAByASb8lQNVKD
yh9e/jsHCBC4O2uMIxqrUs1VkpIQxG2u1nt68mr0A0akRXc0d1mYaKI8ZyZSASbqaoC0GIVUYjTw
RnZ1t6scqnFP38rLT0nMnsWJRHCCP+YYD0QWR9phAz8cVb6jcj3Lp6Y9WM8E/FkU1Zzm7hq5Qoo9
XqIPuyhjwgPhjCxya92GYpnm1QRya/HoZSb53dUExQNoLBzEgHdeNeLMHuMthtRb81wnKq5qtKrC
6RqvzBvwCN7NAVXD1j9ZpqOI8gPuUdgtknGaLl8zUswQo5ndCXA44rY/Na9+oPxVxFHc5Go6qL0r
xKpzEoWztdK/7+6yxNzGZSjxzNCe4ltwkBwgcuym19IN5EcAUxdV87kRZbdK+veduTyz57lIFCls
1F+aeqeXweXo/B4Fmbv5bD3Uh3cGamnstz4HpEY/zP5wn/s6hoKpzyAf+TFqLm0blHez7PRH0UyQ
6AvSv+9Ml1qjDVaFzoHUKxBur12ge5wJXbPafBSsUvTVmINvVQm4+UCbAcaT0TcCip3UQwM06PRE
jMKVib4ac/C7RZosYiN8xvJ6LPQmzE1F9OH4weXPIWeSKq2bZRKPUFPTD0NY1WD5URInSZwoIHcF
HlYYRFpu/4W2ED+G/mOXveOSXh0xXSnT7iMEF0CZV//MD61Hb4a4coQVR+6X0y1MN4CjE3cRs8y2
H7o2HtDij14mrwtpt04Ou2Pnb35zKoQQa37s/GOPfcbNkO6KjQoxW36gc7btz3zy9R+Nn93Shrgy
u2njX3ZOrrNQNCDAnUBPsdG6aow4NiTkKXJCnJlEjja7ly3wA/TOBBOgp0kq+2TRZDDGU8qJ3A8i
j3jFr0/YxX9FP8U92juDTHBWbHvs1gGarySrArBWn+KhuyF14Y4SavEDevDL4A5F5OVl7ab292hZ
fxbrSAkfvbUvr0ep+/UXe6CAZYHYYLJRwQt7Hm1I1BrYYCivkC9LkH2mNMWW15Vg7p0xvZqh3muG
opFc3hlFDRHIO2A4QK/I7Hs26mQya1qTWmSn1h/n+RcxHi4vTGSD2eoOxeA11wpgVwcFIiSRm4xf
JUP7GxfCUx96YigxoD3PmMkLtW6gEUnDTX2LRkMwOev9VjotmI6yY3J61+lOBG8HZm2AAFDOHjCK
QckMXUqWpE5O9Wbtiw7u0zxiiU4nHXv55fL+vX+E3Q34wQgbrNGVauVVycMmadzImB0SN14HQHAq
P1bdscyui8Iz7EdNRGjIHsvflm1MToEbC1N2LHwp0vV51HoIvGyjA0Za2VW8CnzSxEt/dn71qgbm
K/TIvcvrZcLNu1H6RFGhrASIBfseMya17OvUKE9rbD+YdYqKgyHC6bJR9LcRzFWhkU4pnWz6I3ZX
e561K+Q4SHqycQcezQCMd555izn7LlwhVSl9FhabucvaWaSutLOYRCRXxkKyj+BN0W9oi2CjRFz2
S1Z6lkOF3cmt9uPyVjJR7sMq6d93Ns3UJhux8/LUg7hKkp0BlLXg+5JWEf6MeUN/MMSkL1qklHlT
4t1CG1TDnYb5SPC8m37jYwTINb5SOs/xuGiO/Xx5hWxL6YNl5nCANLxYe+DvT8v8qYlcq7tOlqdJ
vynKzssKb+7j/yHtupbjxrXtF7GKObwyNZtSS1awLPuFJcs2c878+rsgn2OxIdzGGc9UzdPUaDfA
nbDDWja6In8jFKCtKH6g7oet+PN7nUupjvoOk29imAaEaCw9aAfCH8zzL0zbhyGA1J3YwoetxjXS
y3IY5xQUsVgOxjiaIQct9k4JLl1fBZfPxfJmsHMFm7QYt0MIOj+WpreTVpelEIhoYo7ibWE+JOP3
fyeDurpoacuyNvUknKINNBTfq/HFFDixgHcOKiUruxQQLI1ehOp6KqZDN4A/jSOCLt781rv3u6KH
ZLDTE8+CJefIMmdkmZKvO1sQ/UAtHTyPy2kNlK+XL44eGPggkY7VVpttmwRNb54HF3zBIbCClROe
6sgzBVe/vyyOfYdwwSaSPtSoqGykyxdsVueg1sXGRIBxDG/OtMdu5tFA8cRQhzLjVcmzEh5KzuAC
hfsmam1t46yh8oRQqUGsa6lcK0jysvWTAl+bnayUow8sT0sKKWjwYTwLixLnprPJa42FuFwI8mQI
ZiyAGX11FNvlFPfFz8tfhhmV97Ior27VUSvJ4OhCYWHApoGOeQ5gZAIUfMz99rko7OpmAHyWzGsk
ErOh85DfcHDAOZFVTTk/YzNNQ6qLbRlq2mr38kMdn1rtoR8wPi08r31gxBx/xBQI7AUCmISeHO1m
i0nftl5T8yNxsyjZHJaQjD3wkPeZTlbZyaH8xRaDxUKtrSTEBJgbX0mgjSJJN8FS4cliHwljiMAW
I2AxlCrOCRB+FbVOwjluXvVJBFxzrfYobZuiPYnNEsZq3tlDGn+WJuHrZcVhmQEgU/7Ipr6fPkxK
p2kdZoAWZxJf9O9DxGN1ZJrBTgSVVqGhlC9pO1nBoC+uIb2auqdnql3mL//uKJS5mVMqD1sul+GS
xj9UM/HltH+ps3/2cnnzuPsLowwtTvuh7ic4pyI5LMlt3wQ9DwqWpw9UyJ0LdJvndRaCbW4ArGfK
INorxnz021pOPYAz5S6ov0xnNqf+excZNcdvkXD7waZ3H4wKxwNWaJOcmJjWf9HWqzz9lkej3ZoH
Lb2yeCOyPAWk7Kxu0DJFIb0Mt0Q6adnqaMl8gwmWw79SDrpeMSxiroPAJQ0zM1TiBht4P7aCEx6Z
D4idbshU4Ir13FAB4AMKWMR+Bc9N64bwkRDeCaASnngITP+Pj/pjvDTkRNKp81CZSRYSNN/KrQ99
BQoGQs+NBSpe85D1VtkfjvIUWVIkWmzNRTjhyY4Kvh3xakpEry/onUw5ikQw9CmJsyzUrcGP5/q+
qV4y8UXIlEPF6+7S1K+0Hb9Bze+eQZWeV/oyKWijgD4CDOC1Yx7bzB2+vC6OiULkcMpv48SOuSRQ
TIW3UIrENP8bf/t5xJSXbI1QIAfNeepFeMjG2aMk+pe1nZ0O7IRQH0uNdSWLUSIPrcHBbDY4ND0C
Gdx/VdZjCjrd2geh9TWXw4htATu51CfUJ0GXk64xAoIsMd/kd8D5cQa7xn4YBmW+87AM6a2St68I
VltLBKcWUEVos4af6syi2fRg8pNPhAoFqKSCbbqtS+ZIZFsOutY2jryHO8tD7sVShm40GJ0t2iYN
S0tztO6hr7xVbO1ISew5n4GP/E/H4T8clMoRtr5LjKwADKp6Glwy7wn4U6/3SaYv2/yCOUtJ9wek
9Gda5rKbjBnc7ShgqdOdbt0KXEBy8ptpe98LoZSlUuci73QixJvBY1PAXVZXI55KoDt0N07rjeW+
9sKo7GAWxzRvZAtm14xBJCa32CLjxE22CFT9CYM1oA+o1KAXjUrt5wXQrRh/7w3LT2Ie0gnzwacC
ARJNUlQZP8xXDHHcgwwCaem6eAXqRcVt4sqgo3w1DsoTf/qXadCoMJBCJtbKMZ977q2SsVmicon0
oPWk1wgj9wCK8YVv5Cu9zYhzsnuePHrXeBgTsenr2TiArvkg59jztCN3sEe0aoim65vL2zJlZVu7
E1qULWdJvM0zkOQCAS+Y2HLVFswWxsls7vCa97KlcUWD456ZivJ+qfTc8TY2wzgawPgt1Ncm/hrz
VoGZ1ouFBUBf4R+Ahp5/NH1S5lxOmyLUpB9DBsj2u3zi5FPM3ANT239kUB6i7JV+FUs5Qe6BAWAU
oTQ5QLce5AjJnTFzpPEORHmKPIIl5ZaUhDIwzyxHUk+qdrwcMpnfhODUouOBJzsNq6HJJraoGtSg
RP15RnZTjF8vC2DGKg0LfBheAnMV8uvzr5LqqpJ1kgGWZWxAklgFRwE8UNOH/TaBASaENWi/o1kH
EurLolnXt5dM+T41s1ptLoC0N2HxUkO5Vz+0W8HxfkzXtJdCuT/dAIC1SZC6JTBVhXmQ+YJTYM9z
xWYuiLu5VKysLwYkY4t8Lgxb0kzzUm1VWpch9nfWa9fcFAUnYjB90V4ApeLGksRjNDZWMDuLKzul
l90O0HFSaE1Ci7+Pw8p/9/IoBUGjajANDHUGWmITdkFCxTUFy/f453KVOgQ4WcDAox9xOevZglFK
BrANZpzpumXRWmkxN60e1GIfLkPnwUo8JR4/pZruVOnGWTtmqiOq5BgRxICdblLvy7Kaa1nLUDOK
0862qmBYb6uV80xnKsdOBhW3UvSQ9FJqgSssbI7Uy47B7U+TaiedvmjYJwYPqQmAI3rcTCri1tCy
LArEcEKLPz0ohyQQAz6ZCfPz7ARR7lyQxb7JItyXIQxurRdX0phe6dqPUf+e8Np77G/zfihK56Wk
0KslGtEdMhoH8a8C0GTOQxlkBo/91VGaPvfYNtJNcLOIYX/ztstsG1ixAI0yl32BrQjvB6J83xQp
eZKUGI3YLMHve/0hKnjT7KzXALDUCRAtpuNAinDu2DN5VbO0EdNwWR4KGcx5o9driZdkq5+Xx0Tn
bC0xn657edSRZsDPZvkEGEiMYas3ip3JeOCJT42f+NE1xhR6ySWjev3DP98Lf3uH7GVTTt6oF2sz
ptoISFn0lrA/YhEdH092M7Ifw4n7bEXBlAnQK8i2AN33raK+WovCKsIU6lhVx2pxNclLNn/JWyeL
PuXT84zpQGvhBTOmcYNO5U1xMG1M+ahcNNPKiqM1iBrFS9PJq5r5BXNf16qiPprqeNUCvhSQQdL1
DD5d+3K8ZjaSsJEG3gvsZgBDmbLCBZWWbY4rNKu+iSvo9VSv/Kn/2HS3elJCxVvB2dzy6jtML7OT
SWnxqDerHjVkGzRbXKWLgqRqPW18SpLUq6J7zgnJCT44z500Sof7bQLnZIQhif7X5BJ+LcHRr4sn
0vTOfcvlzbTwDkepbYbgJrWxGod6NLq5tGHRWmzsNor9wmjcxdB+XT4f0+uAYgE7kzIgSmgmOxAJ
GfnWYUdBApqMpXqjNnI0lOmodxKooKBiGSIpxkUPKj0YulCv74p/CHv529bRuAI8AnarMNJy7tfM
RUgLZUZCVxax38gvMzplIg9YgFmq0nZSyKfbFeKSUhCqImqwQ/g8/zL86iEHzkR7vXmkcAomuX8O
o/zhYJRxr2OnAFrKMgJxctf2SkyvB4vjpGmqyg8y6ARkmsvWsEbgg9v6ITqIJ2uwyYBHHDZXzW1W
2W91MRyz9IVPxf3gJHf6FyGzxSveoDpbU/DesCwoIsZbzi84FpK0y/QaszOzdStX2k0xg0VnGP3L
Kv//fMh3OdStVt1Qt0CBNILoG/AX/dUjyLKxR3iJy8lubmTkrrzQy7RrbIH892zULa8oi20jGBaC
GkBHzlYOL2U7p+BIi/HwwP/k1oPOk8mybQx34RVHunUmXXNMq1rqkhZDQdIqOVIdlM0/nVt7Ux5U
NFFDwqoaEgvqWJa4xJrZiWYQA9HSqW8ABXvTLwejBOvH6EoobDaflTgQHi9/QmLQtFPGRo2omwYm
u8Q3LqadKRZ6ZMSr0ReYbQ4GQ7BXq7CHLXML4XBZEDPAYZcBRSXsvmI9moTfnaQ0y9pGMdH1GTAJ
5AOr3yHmoNzBLADPSiqavC0XphXgcYP7JMtJIqWd8aTqjbDJgEcrTae2WmeWf+bV8fK5eEKo77Y2
3Wb1eaMHWxuUhj8ox1rjOBbyO+lvhLnM/56DvrmsnpMuGRYhsDrxqTLB0CxMQbGpL/h07maNRzMC
I9flYzGf9sDKAYY6WVL+gD80TONQpWZiHNCXucF006ELRn/1fwPp8r4U890NdC+QfKLCiUFKSjna
AUB2YmyQor76bfSyT1pQHpb78bk9tn7u82YL366MvlKwL2EVFZYGHFlKNcBPtIyjkADxJTGzQNoG
83Ya6/QmTWTzNlZ7+bHYCuFmSJQuVPto+rqadc2t8JOATf+KvUlQdUh9IwviOYwPc5WEeafxl0A8
gsdiAWBbc+CdmqWqe3FU/lDqbSk3zVSEVjGGItYX9O2gNZyXPtNV7sycymMlsKeoep1XQVk+NPWP
suX4EabD0qAmoEWSMG5L3Vm5oPdTlHAjepd6BmpqpeIs+Zdu/GdQxr/98U4OdVl1MgEsoFfroMDS
h7xInpW1T9hS/HnZzli2jdnBP8ehrkuNjBzRSzIDS8de9Dq/rAD4cA0R5McddpXRKP8K3sLWuyyV
+ZF2Usl/3/liAV2rbFtGVIuNzyA6K6OXy3+f7ex3Aogq7gQ00WYu+aLUb03B/qYOCX0VoByd7akD
fB4fRJip2zuBVOJqmYJs1ZqUh/M29o+b2GZeYfbmzWLmvCoQTwOp5ErOc1EZJLAgaaXswaD8fn2W
u+w+Ujmqziwf75WD8lJK2Sy5aGQImX7vrU9qmIED7CgF6aGs7fpafq5ukisAmnFCGjnAB7e0u0sq
pLXW0IqTppbhtPlDcadhFs8EHTigtmWZI4rz2ejxQlMZW71IVx0Uat/zuMCO4RWYPTixjHMeGpIl
KeSlFqasCrLaBMAsUDCn3u5K1WmtcMl+XlZ9pmmBrMVEZRVjkzql+YJaRTKWc8pwrGMbdKS20LuX
JTBDM+GD+a8IWtfjzBTErkNjWMMod0DG/t7iRnc0XxVnOPBeE+R7f9CHnTxK4Ys20xd17DPwcUbh
FnTB4JEhZ16SzXxN7M9FqbsA+ihkwHi1TIUjanb9Iti9k/iWs74an5sVL8QiEI48+FKWORPSbyxf
gwAFsNPnrqoHNUyWploRyph2XufPCeC+AN03dyXnu7E0Yy+IiigbYI0Bn1MXYVk/KZhHj0z/LxRD
BwUAQTckfoMKJoIEJtBVXDDgej3+MsMK24ODbRnO24vTbTlr+Szb3Usj5935eNOo21IVW7S01NJZ
zKAYRmfk7n2S30wr314KZU9V1ymVMa0FJt/JSEt9GAKwv92i9w1CveTEjVxMddjdIWVcbS7LcZEN
aNRei4AsbR7Kz4lom9c5gDdJq3O9WmY7/zLfcb4d7zYpI1Nxl5YBpoFwQS6Y2skPywe4x5XwMr42
hS05Qlh46QN3nox3XMrmVmmolkQWjMDC4NPN9Jw8kjZl7IHcb3KTm/Kxs3O3cP6qc6iDsRgAGIDX
+YAxpmfyLDQSBifUw+qBau+g/gDQhiM5hCex4FZXmbdrgDcCRS2LPHbPdbXNG7Xo9BLYqYfVWT1Q
XLrCzRIYHlnBlkG7mtzxRnyZ7gw4qn9kUldrLF07ALILG5qFi4GsGmiC2POGOwO/S/YLOBKiT7J8
rhtl+pmdXCp85328oOeHkf30qTiKDsFWLe/Ur+1z/ImMZA0n4wdHd1kBYndSeoJDAXdYlEqYUEmu
lef014oyva07/cE8Wp83p7gRX8fUBgIaMA35rTJmrrmXTjlwQR9SFEbrNIyfwMuHTff0NFaO9o2M
g+noziUHNedkFOwr1g0s5CBwiDQGVYQqUbY2oI8vtMy26s7WFI5zZdql8S6BOtQEcNwUyxdZOMpA
ulFLe/6hzddL/cL5dOTvfHCvOzlUUMqldgUEGCDkyfQewWjervB0O5KGQxtclsWyQQOM9TB4wIIh
nzi3wXQDjcqE3kegbhV2zwY7kQLus40YFX2evRDK0EsU+qtUwBt3HDZ7aLWbMtKdSQ7rVLyq13ux
5iSw7GRsdyrKypdKHyN1xanIUMx8QHoEkh3zQfQVrGZV3AE6lqntz0cZd1Qpq0qW3cLoc/yy+Wqo
/0Kg8MvDBBDgt5kpxQOaC0kD5+CvyjQ76fRO/TQkQtYL2KhSHqprPSRwK6gtXy3heI1NtCsufCjL
zkA3gp0M9FXQZqO+Zj/nutEkA7nc6ZrQSSnuFiRfdNu0pxvSOuYt2rF19F0g9TXlbBjBDxJjuWpp
PNHwulF3YeJ/YQjv1WSaICuJqk7pkhTVeblxlAloCALQbEtO1ZB5lF3WTmkKSOfbWVTxShiqW627
E43Vlnixhvl93mXQZbtSrJdsawasAgl43Je/Nt5eAssN7p4E9MBF2uZiMSF1D/IskIuboi7dZpls
kbtczT4JOI1F/AvUTip1BmPdtq4z3h5w5ttrfE8aGeUh8hvYkgbmsu5guTxcEZ5M8t93CbSCjY46
wdpbKFRfx/TbOPmX9YwZGYGr/udQREV2Avp0LI0mgqKJd/2Kte3NxZPAV128p06iL7v8EiOzkLsX
STl5cdJHYIajO9O5s6cXtvA99so3FHk9teNX0MA6lw/JVHMTBWqgaWJBnabNXdOuE0EyYAVL4efr
o1Qn9qZwaprsQsxOCGVLgLkWlRHLCoc53J6nya7c8lt9GoLqavBmFLa86hR9iZEnXz4b+zbf5dKz
EG8TAaNJxqaeyAg4GcXV3SnU7dUdHAwqcOQRd/oheBIiLh0FXB3V+HN92WpMXmxilIXopwkCUC76
BQ3zn0NkOgkAGziHY4ZqMByA8AltNaBqn0vrE0XthBwN8879PRy5BbFqp2H+eWjQCSYA36gVtvYy
OwA70P4hTunvAq8F/Hw0opWPlJ46zM/crKQ/1qv2rGxNKImNe/mIb9s/Hy50J4MKJ9Aa7NSWGOpY
DyCwIagw2Dlxs85OvkfH7HvvYwMPWerbFndo5jboMLTHy7/hLZrQv8EUAfSH1qJKOh7n11z0m6Z0
NZrtMRAcO9c8yN4WVKI9a07y5TcvfRug5X6KbPQYD8JfhKG9eDrBBJJ0afbojy3tsRqDtPoqrZxZ
17cm5aUjKudHTMsisvoIU5SzA+S+X4Q+QPXan8b99D3+rHnjK0gXr3+vcRrX/VVQ33KnlliBan9M
SpnreKkyaYClZqktvU7XI760+sl60R+IqaauBXyxHKSTnI/L8n57sZSHXxW5nCtltoDyJdwqfn7V
nwh4cf+c3BO1Km9jl7eAwxNJOYmpnJam0ZFhp9kGFAknnXVHyzmWQ67r0helEj+jUeetBrxR2Biv
0GugcHLeV6w8en9xlGUKBWDgol43AvVAVhywrA0odRlDVpc/0NtkwMeDgDIYeO0gZqIHBZUtLfMY
aKVBUdvA/Dh116SoGQn2FHS1q3mLg1f5VXbfYjurcITr7YHzA1gPPOB//vkBlIZg1UGcZ3kFziPq
WVilOFjo5lauENvFVeetCMrwsuNV9Nl0JO9/mbxhvpCAJo9VcRk1cVRZz60TAI11IzVtFeh3+T1h
OFhvN9AoYUsNg7O8kMlUHAkZCKnlypJO2eE0zoRDUJgDU8G7eQAM1sIF7GRe6U4GdaWCFa3TpOOb
qgczLL0pGOzJk32ywsR7cbEiMpAX/hyHMrYm73ujQ94TSEpvp3FvV4vqNPpNpDwB9pjzLmFWrPbS
KKtrV4xlNivagvp6rI4y9gcjt85sHaXB2gaSGTREDApn+npZR5m+c3dIyhYxQpT384wk36xvIiEw
Ur8BtN/EA6chkeaDKe7EUElcromjtLUbSp0PUWeTkYYBM/ZGZ4vX8ND8GQOmo3yXRz+OcgEw30KJ
wNuNTiXb1nMFYHlA0MVuA1sDA68adCfLXWPeZ+TcJ/1oGuelAB0ynOfYAadcseMXAFEkjmQL95aj
JI7xbXoiIHHcIEji7IUbpnneKylPx2Qw6sB4GLDl+obVgGRHuRvdJEApK+Bt+DGvWMGUBAowQJml
aUm10Zx1WVgwur58MzAzC06nujn+hXYCOxygBYg02PI7d1+AhJ6XpMUStJhJh0wdHSkHgXLjmykn
VjCzfezb/ZFEmV9kljpQh6Ewc2iNuD4tICChxkl+JVhUKZc9gvmsAak94CdACY9tBsoihmTuM0OH
QPlg2LW9XSvB/QS7MF3Vrgq7P8qBoNi8hhvTRb9LpYfpJBXQAquoo28kXJcJJsm7v8B52R3rLSvf
PXuHCXU/pZig/8J1Kgt2kk6uyAMXYj6u91KoxFbShC7WjbeXrnkwXwo3uzVdw8luVB9cHBXWyHnF
KaZd7y6OSnOjHPwyIL3LQzH6VA1RMNePsuwBJ5iniDxBVBA1pqgbBsB6h93z5udBcSs4PQgQy+MU
KuHbztqVcstLldjRB3P3qimiQAwOy3NDSxQ97jCrjYKVhQnI+L551PzKF9CKamPQfwy6TUAOeNho
bKsD1w3YELChr9I1TaHeBqEkszBoy5KgVwBu0cC0+LNsAAPuf4kMTK8FKC+gSwL3HVno+UFb3Sis
dd7Q554KD4PYXobd2sG97LZ4Qqhv2K6isOoiSOJQY9xaOOH1KJS8vhozPcGmMEYdCFwY3fipC1Me
KyyIBEZtbY+jMSbPnVyVziY2GBbs+jbc+kX5mxflTij1oJ31XJgnC05fbp7k7EaoYltuDpdvj2kB
OxmULmq5HK3dAl2UN+GQoLCPR46lAULZerosiHeDlC4oZtSb1lhmx3k7baAXW3MM2ri6Bi6A2HAu
y2Kr+u5UlE7MdSw16QLH2KHZMxEaLn8IhrDGjCVeqFzIBLaLxJge0DFlQCzS4Xmd+lGKDAJ9HUbo
3WNX6Yf6o8/QpjDt1o9vAU2V8VSSHdR2QqmgBnRWqYh0lJXEBDucopeDydK6aa5G3zrNoOUYDgnw
eHnD/+TqPqQ+71LpQaYhTeAxiwQYQXpuLxvAtxZOWsc06J0ESu3VokrkQYGmJKi1112DWamXGitR
l3WE3M6HcwC2X4FfklCfoqRIiVIlfYaaNEFr7g/6kWw4Aq6BF2KY97WTQxlY22tbJakDdq8Pc+QJ
FRYlVC8Os+/CT8FwpFC85iMbkHfEpbNRtrZsYEDKLfjdJL0euzRQ88pt29NUOz22FXoeGzPzg+2O
SFlbt2DwGEhbaI5MlSO3s2dJgFPitaLZRrYTQ37GLtvRB2xWatVYgbZV72zAiV6Zn9JDa9nCiXDQ
jMH4XebUw3knI95zJ1LqiwShFMq+xZ453ObydW4+XtZDthkj5zYkwwAHPV0dxuD2LJp9WYXL6/xL
kt+YddJD/zytcB/5ZM/XwyH7rHuayxHM1kzwfxBkAOTiVBauDwpgRCuMbcjfltoG8T0BmTePoAU1
vuk2GBi+ZXe8lxNPJtHc3YWCjqnSUhWOuZJ/NvOhb2OOWfMEUE4xbdF6LzVStANsvWjd6xYnYLJV
4s+t0Y/dTBvSqcAGXNiCTKr2kv6+nf3LX4YZk7Gl8p8PQz9rs06dRKvvmmDqJDud78vOtMfuURb+
pjS4k0O5JrkXJLw20QrMjgCs902gJxG4QS7NHfPKTGBDKAa24vEGO//oRqmnQPNqGuzVpjf1DVqP
h5xsxBzq3/swbnTD67kw1WAnkvLuZZlOQo71i2AdB3uu7sGd8jdRaieBurwpGWpDFlAHx+JEqaLm
KapgdnQvawI7kTGBhgPSHMDu0ksAYEpTkjxFX0V5GH8ROvjI7a6WO/OB8BECBJXj79glzJ086lRx
0feKlmCwcg4l38C07QSOYOOAIgoK+7w1T1YItkDHAnwL0oimV7IyodZ6zCzjcEKcumncfNoqEKOs
KegdrQ4zqh1eQm0Z6Dp3MZOcg46Qe9FEf3Z+qJew154uKDcSNFvBVlyEq/wwOdYBe2n/A2kCywQA
5gH8CfAuYbOVckvRVoGGKBLqQAjIWJ7iLir4xYYQBRZn/tHcxbfJSeV8TLZMbNoZYE8Aqxn1LXt5
LodqTFGMzx76NGwT1W4kjgthRi+wjBuWJGuyZNAE8em4YcajAiwwYPqu0/vqUxlUt+ldjf4mIKIl
T9Pc/DXlcqqzXCQA/EFAAbovAPJRZ+us1hIHExyPMfis0TdN2sMCIywBoHPZAlmOZC+ISqXiGKU+
bUEGgPF9d1I2GyTW/04CpYo1qRBsC8puhaLbRXUjip/+nQCiJztdFxuxRJEoj4JCtK7asnfrrX+4
LILpp/bXRCVKnRRnkiKWeQiMFRAr9ZiXMhzxSHBdCJ0FN3dhZbhopWNemry5VIs605Sr6awoWwW/
aKCCeE96TfUBXXUETUzVo9eDFu9bx0fgoq2xdX4nnDqsMMqTMWu4UBnLz1hJcLGPiwZC74/PA5rc
pJKSca2ZqfE7oXS2lvfW2AMS+zhGpSOVz2bxrdm+ljycSvaX3MmhMrRsxDZ1UyMCSKBA6N6os8lm
grF4Gyrrb22R/Mtl7WE6qp1IyjkOqMK1swELkFMZmzeTVzdhPPOG0cgFfXD5f6SAD+fcDOCm0PDZ
SivIN29Ogjh+WPswBhgb9kwvn4fpM7D/CyIJTJig0H0uSYnqJBZN8FeASsLt4ul2Sqy/cRoA2CbE
7SAAoR8Nqj4u8MXgH4ilr7oV283CEcBUN6C+gJYFdmbplN+TtSW1xoTkhkBEtfqHAeOI4IUqf12+
Kp4Yyvn1ciEuUqLnx7h/yvRbqy3doh6dYRT/5pvszkM5DMkam7ga5yqsh+8ED0/3Lx+EqcO7v08O
unOysTzocjTgWdDrjV2Pk51Jx1riBCPebVE+wIjNUtKAIhtWm69HidP2brV+sqz7y2dh6C/GUOGv
dcDvSkBVoM5SZqq6RHV8NKzbdTp1vH0ahvM++/uUfSTYj6+KDTXHOemvJPWQ66LdyqUba041lJ4y
upfPwwIVQhDFvjXIhoC2o1Efp1wroIuucDCDa9imN/kkkwa7GR4hkwfOIe9/K38z73EnlrpHvA8W
MVHRXRC2xd62r2rqXT4YTwB1kcPaC3IjYSp1yjIAgf2Mo8NlAayZKgt+DCAGIrJIzFWdq8JSxvWm
DjiCemqel9fyRfFJc9dAJfo4gUZZwVxvuCEqmDft1V/MBJwJp2x2jJRWL2McTywTOx9/bO2pzg+R
svlWy3EPrLB3JotSkbWQmyGG+8E2VHOcbwhmg3zsPOHUHkkzJv3CuVjiP6lodCaP0o1+MOe8qOa3
MSrLemshR+4K14EpBHtNXDIpN4v/3H+cCaX0RRvFusLkThpijcQvmtIdttO6Yi166Hn3yVTNneJQ
Mb1eV63VhNjEXjShCsHI6k/BMa9JfkQAPrRP8t84rXeBdHdrnDForiwxbFyVXDHfjqPOq8swlYTw
omIKFgOGeJCfW4OgRdKqGKheRauVBU0khUtZDUFTdHOQFN0ncVwHZ8rTJ5OsCHb6eF0bYOTK1flZ
2CJOd4gRDPCifP8x1MdUpSUCVSQ4vyu99RdT/ZJF5qEqTDdS4oH3OXnCqM+pi3E9GSP8QP6kgCYe
5L0umiouhg5RKgS2rOjmaHNo//zlsj8ijQfSYJxyHgbct9A9J+LnbeW5N5aW7u7wDaJtF7XNqhmk
OUXU1gbHPBh+5qsZyNOP4nH1JW86Va1dODrPDFnIb2fnks/1qC+1ZpEIalFVDvLLKI5D5ERT1B51
ebWcso+a45hExvc+W1vf0JfyPukM5VYSqt6/7IcYaQtWElUMe5hYFwTv+fkvGcwNtK2yBni/Rr9r
Mcu5/Rj6jlckYDm7vRSqGgfsj8mYQPQRSreE7JNMd1dXBCRhdUsXxQFOWCRmSPvWvTjqervKJO4V
1HRraeHl0k6PcHtXoty6FZY/q8h8uHyJRPkvySPH32nRllWzUojASDQyP7HsegA04n2SHFUt88r5
SZ95LW+mAu1PSIXlRBSWUemK+Fgcm2Nv52H3NtaJGgJ/gZX38agovMyV2DYRVKR51mEi42cdGL9f
s6fupQlTV/sKEM3L18lq9JwpJRWLi6Uf+67awAf+rXqMS7tAxpE6yl1nAoOZbJKincpDvedeKeXb
J2DGmGKjxkeyHyh6iROH8pHsB2L3ioO4wvI6+69HeW5BFZMSO/jggthu1fFOUjn6yKrinl0g5a3z
1bTmKUv+Q9d2sO6L2iXMCGTluJkd6QfngxEv8cEAyHAV6ow6cLMpdWymvtu2KYuP2TENCNzhYGtY
W+dvrTEtbSeI0sWkjRdLwCzc20Dq72FmDCEFvC4Vq8KDjtj7gSgNzKw4aasNX8gEx61lm6ZL+BJT
B7Ni0q/YmU5gKXaqA7dZTL78pYuklFBQ0qgRh3QJBl9ET59sb08BdqldgiBGgEjJXnEV8neLWfF9
f2BKJcFVADYeHal2v3xeys012pskNWyB92Jhf0AVD0tDRbShe46jUI3a1mNik7DeEoYrpNhYOePh
3jMtjJQFseFGxo+ogCOmy2hVLbL5yvgsR6+yxIkwzBclUq8/AqgQsymCtcVY0gsnjNOOjvGAdoXs
VG4aCo7wpD/Ej7KP9MHhPYnYvnEnmIo1Rt9v6ZAgzbWw0QLIRQy2XEn3qm3caacWqx/8YQKmauwk
UsZdKGor17EeH4EhD2qhl3R6VA2MfqBnzHEjvK9GWXcrqzUIenuArD9oll1YAAkv3PLQeEl1mMy3
SXo+6i/5ox9Mbnc8ytQNJTfypiuwNVQeTAALG5+72r98MOa5MAOBrQDR0sHncp4fTHWzlXWGcxnR
qak6u6p4IHY8CZT5CpO2yhUqxAEc10/BLJ6NlQdHxrwnou8iBgiBDUllijkGdit5hOIV6ecqe1Qw
udLz8kRilvtvgaIsCLeRigLTBYjtNKxLU41l0k6RdlRM4Xs6Y7ZIVYF9f9o0+WvWXbco9W/Wda5K
Trz8uPyNaC2nRZMb3uVwkaWYqz4hy6nk2t0iZ90ar1aDmkvES3+qN0EA4AEYvqJIIJo8F6TXJjRu
rnNASMwERRS5cIt2ePdLcrA4B0BY4/HyyT5kA7RESv0EXZq2epiQJLrWK9mJSw/pdfRA4EDWIP5+
WRqtJrQwShNLGW2KZJTTo159SrbXBaXWkiOCfYN4sZAJCQB5Up8KEFdbH8Ul6M4a6bSSrkQ2eZdP
QYep36d4F0FOudMGSSgSfREajGphOEy6sjzSyuy4eFMf0BlpOZQyrE0L/sCtG4+RUt+YeXcoq82W
1++Gvl3p8XJs1LSxRU05VQIv4WV9KFkjk8AWxjIwnHF+xN5atCjXQNU1geVPSuxWvVUSTgf6Q1JN
zqdgyNkA1riCXi11j+JWal05TO0x/0XWekdQPsjjX4I+0rKou5yBOZ5snQIoFvXXUtfOOn4qcv+y
XrAubX8eypSirAJ8bSWZRzX7ojZ+GqGArHCyd/I7aSe4l0FZ0BBjM8nKJ+G49PVDZ+qvtZj82CqQ
JWITK3X/5kCYRYfDJWglVDrRdXElF2YyHZfqayK9VMDaWzl39iFl+f1h3mVQmtaVsgCKzrn8D1F9
8UB2uwfbfIjQoBWv1NjmTdizr/BdIqV2INmN5VgFjXuzdfYMlJDFWgH2uxzrMePFLPLrP3wuCUMd
GN5TDYALn9tRN9bZrI01uPZyW74rX0SPFMYAaokSefH2XuUjQzPP9y7TpGJxNzWpMKdNHM7Fz3IT
HdBkBkOp+Ql3vIN8/wuno3eq48RQy3rckmNynFwALGHZd7hS8Zhsj9gC9HlFXKLbl8RRaXW7gGC6
T0bw91nADDnM2avRe+N4XJuvVsJrCPNu8f9I+67lyHFl2y9iBB1oXmmqipSXWlKrXxgtTTe99/z6
s6C5M6Ig7MLefZ8ropIAMhOJNGsxul9P1dbHSSUHU3Sj57etVbl19JrGicDGvqSN3w1gd1yMATR6
11qTSihZfHrKfel+uogulePmWgdQ8L6IBj24TmonjtH+rWxAzGwqcZjXR0JCIgebiKZDoPQsoVRn
5ApJ1yIJO9Wzstd4ffsDt7RbAuNnuyivoiGyowDgaUcLqODldKGPIvLeLzj27MGwrjYt02i21/ad
tWoKxsd4cfQXqfKixokOQLzwYkwPtr3bnoDUKHlSKDspRl+TwPCFdOeiPWUcSZkOqVSt9K58IhhC
vW1dOlivO9FDG4xBfUhvsv8xD8Usnx1qseq5m1JjiMPa7G/1eXkARJ57/iAFi2If4pWMOhCa4uLQ
bq56GVCQiWjYVeChWD64SBtnva/RCZHY0uWEfg5Nbnxz3LwIfF1O3Ms+FOmQFMtF06QO6lJONdVH
qdHv/mSlaEnTQKhiAGn78z2gd2Yqd5sBbD9gro75t6US3KNcs8agtw1yIYCVs92SRgkKAtMcgAs6
PiYkaOOfgOg/vwa+p9rJYDwVye1eIhqwGYHC6y9BF2gnNXOGMPlJMwvAXt9ETvg/iES3gaKDjQNT
fcy+kdFOFzsukXel76Hc7zbPBibKO0/tI/BQREk2rttXPwQyBxVVydLoa5yHdeTr/dtiP3dAWxWm
EPnH9SGG8S1x1ZvmQogeGD/sG7lwdJemEG3fdJOfWmiC6UbMB8XfTKDxmnhbEowXMq5fV8Y4ssEa
EXSAEIuBflC7kmu6nW8fC/+/aBfmGh9Q8+GqETviDD8fXtajeSeKO8pymv5MT4Bnc1NXB+rBBoSF
/2KOl000v3usnTwmPii1vlUAO0wBein+YXkcD7MH+nhhApGnJDo0EtlsvJEsFl3BrPW2jcYpDsfi
d2G/me2FHv0khSB4/AKaQdezF8Ocl4yZMT2xGyloPGCSej1GWyjIMbpn81/rjRokhTNjMlMH9jVS
Ay8iyBqed96LZ2yvn0Z04cxKFJQmmltzxV0rwRXDC+goJaSh6iYgh2XmwCQUWDs6ZhV0seS0WeeP
lXplkFfSAsOvm53KEvGPfmlZed9ToDrhaauDHpRNVBm5kQBHl2QBZfFKT13ipD/Ku+RBcrsOvRUU
j2C5ApXdAQ8P6UUIEcrdU1AtaJS6HG3XjAudZgBm5OkWBVp6aR0pUfpwgRkl5QfIy+wj7Q2N3O4g
8Ns8u8Bi/xXK6FEZd6VsTXMRDPEP9NOT7lm1j1150QNzz+ye4vWyIKK7gvpJNlbXDfR+IwOjqKBW
+Wz7xhQtZdLhrkgCOUx7J74AQLwLF+e2eB9Eb2NQhCCT9EXkDl/Gp98PGJO4QFqxwC/FZgnBCatn
Vt4kqDYB3mJ+54bTrjFIGv+w3cWVjsOxWY+iXgSuJu+kMuc6rpOxGJuWAz37uIIG1jDdQnpI519J
dFUlp/MHyrs8CCHYWCD4KjbbgWdskpnZTTYGmgIUi4w4Mhq8BkuEg/LeJs+eITFUtJAaSLeiVfXz
GZq1Za552mRhZHjxT+s4A7kW/icKTN962I7rIZpc5aiFBsZmY69G+cn2/iQRBQgXDayVwJclbLes
OumRUaUIwhMQXAAizt22MKtEsT53R3dSmOg6bdW8tFapCNIMl/3NoNxtwscy79LYrYQFy9Xnqp8x
CgGWOZRHDinqWwpyu5K73Eu/KKEMOPUqx/ZKwS0iEstcwn3aT2uTr1mgrj4xrrboopPDrBa0G/H8
GgEbKDKFpgm7Y6SkuMlKOHIDSMCxMyY/o807r/PcPNFeAuNQ+nrasrgdyiAvKOej37vaReIlzzPu
+PXSgMcWjTtxlcIC4ThcCW4MjZEYqV2jTDrBlFixBrpGwBxsXW5T/5dgZTz3THZyGDNTs3Ewyrwd
g361enft4vtkSHx7tAMpT/26L0+yDcKLtn6x9EHgSrjp/71wxnHpjVkOZrJkQXGpHBSPUKaBwdHf
IqBMdFe1qNGam9M2wFsMuEMDoA+sFWSG3ja5JVvBVr5kbZi311V+s2FyZpFvpuK2TG62WbBG3lW0
F8nopjyOVqZPSMsaneY0Q+PY2tUINd3yh1TEpc2NsffCGKXp09js6nKNwem3HVRM3deu6RdPlJWU
lm9Ek4zc8zMAXWPZeJghY88Eadla9Qko0/BKt/LnWMqdTq4LtJcnd2tWHZZhcbquAIPa6kTdrLmy
nb5slumfV2He7bf/CObRNKYZqLk6NQ7bLQQsmFPEm79J14n21rZ+JBq64tnlXhr9ml35pUcZMjVr
KQsJsJvUn610tQyCwFQkgrkPyNRMZrzZRlAo6imxExfcLC6Q+o/n941bAflYisFOnSzqUnY6MseY
j1s8+rwtj9udeqgPxVEEN0Q/mb3M96IYK0hSq5nSFZe5rlmAMvvLng+Robs26ulz45AKiTRR3Ml7
/+1FMrZg9zYY2gwtCbQRo73pPUYSXMlPXrOn4l77bwpmvLsOHR2wA9quiBrxZ83YOiNLBgtl2unN
AgR+f1wu7Gs9GHzFNQ4kRLrOq1wR5AXfBFUdIwTAFrW/UMRtpVH1ld4iBz5X34iUnmy5u8zV7U5Z
QHOwlEdlaX5OcuMWGfC7SXO5tvFvgSJxtxphNso0GiBGWCK3pVuTYdMXOxjl44TX/XiXHIzA/jlL
B+mOUoSIIdi5IunDHu97QGSwiMN4xDRG1upSMIbldXtf3ETect/9puh43bE4psIuY6qhXzR4J5Ax
ylqORt2axwTpi8mjJBLLRXFB29bQXi0wTK4ifYhiG1+zlo4dWV0aWs3tmL0q9nWSH3VyJzg1qo9f
V4SxExv4t0gnfLHJEfzzzUZg/pQ3FJlkDBbE6HpCcwviwep/hmehjyPE8v8KZCyyjKt4awkc9dwW
btzhDSxCWOBf8DsRTDRj2R04N0ZNApLPjTZ860EJntuvyXbK0tgb6tueHG1LNG7PvYB2QhnDn7K5
nUENiaba7r5K0S6NZDIIjOL5OtYxKS4KRkXnRq+P3Q1UKPqoNX2VBNJ626UE3vP1vGZw75/deqh+
7gSQNpHbcrbTkNSN0xdPnX3baN/Py+D7rZ0Q5tZWZHQJg4s0xvROd0lRbrpT/50SD2PWSgyyR//t
nK4zt3Ybm2WjtpAmJaAFbm5VN1qdBh1q5Fq/6VYHY7nZKfdSyxGlBPjG/KH0jN/Y9GpTrbwE6Idx
kNKbHEx/KMvPYBcSbKhALdjcUtUkmdzkBniOvytvSg2sSdqghpkd6TH5md/qeKOkAkURHSKLBlK0
46hVA4qg+tH8jiJo6kee7k2+jAD+IO4E/Q/mDXJvApgCFWMBnzUzyfK4Tu0BeR3y2qSV05ev2Xei
f08AOG9F3yP1r0kEgsw37n9FsgAh01BnU7lN0qm1zdaPC0MDEd8oqc4258/6OvR+pnbpUSnzITh/
onzN+ZDM+OfYWDOoLBLYTRsUhi81nROpv1JNhMHOt40POYxbrlpgk8eYBwi3aCISBr2K9TGel1V1
SyIrtxpawsO0zJKn88vjJngMdHfoaJYCxS07xpuYlWX35qQErW8cKUHS8hx55gVIRaG5kh9d6pjC
0Nz2QQcXlqc/0+rm+U/40kv9fiPtPoHx3OkatY3em3HQvEW5s32nX7HRspLhNb769j6s/9/AMXM9
rEF5i9DdiaiJcUfRYI1q35hyYICFR5ZOS309a75gcdwQySSI6020vWNA8rOxDJXWtGncSifyMD6V
JyQsDuuteTX5yWlwyxtVdA3yrXMnkLl8GwxjLGWdKGjIiI7kBHBtf/JpBURUwOJaBlpWTbSF2wph
481ZleI4Q/dH0ABVobZ7L8ULQlk7d1BkwS6KRDEex7Y3S0L+WgrilFzMSZB3hT/lg5eOt+ePi28O
H4tiG2ekpI/KtELUpx+X9wCzuLEPfY8JkwZdSalLmwkJoK/QkX5BNIRnXQyzEJkE193tvoJxOu2m
zREGasA+Ub8NGJSobprx1wb6K7vyY+Xx/Jq594dJ+RfQawqEli8tPEtmDAsCMtwfyS2IjA45qqvU
6Ont8b+iklNj3wtj7CEu5xSIKbkcKED2Ar61XpQif8K7g/ciGAtYyUhKKx/BW5g6sy/7oEELAWp3
MAlqO8RFmdo1BblPrt7sZTI+rJCWbpOLQUGlgxxABwV09+J9CBIB/TH+tbizZ4flS39T+Tn4sMQY
2zxnBgJBsL6A/4Wgs+2zn1GW2SrVTIuC2LAcHfOzLfynkOKLu7U7KczpLYBbaWOtilH+B/rTiRas
TT/+1XrowMGMd3Sfi7KFPNM3UXdAcdBANy8LnKmRrC/sZIxDkvyo8svNRMGuCKWi8gRWwLM5i4CT
jULsAQmApmh38XaDQmfW5ZVNcYqC5VtxSCpnejbvY5SQwRrqFb+aX6hvoJAsyh7wNnUvmTk62ZjV
QtqoZPu6nu/MRBDCiEILxh7qwegLYIEgH7n1RbAMee8sJcm+YwZS95JlSv8ig/WXYDvpn36N9T/i
Gbro3XZqhtTNxrBlYRd7argE2cG8Th+Xuzl1gAYA+kPRbAC9A84JpAayE7iB/qiR9FwK9PlnMb5U
UiipviFfVTnG1xcbxOWCJYoEUs3dCZwBSNMtWqHCbVK0iOk0HhAihqJW1S+TRH8/2D92knmj5RXa
idauJUF3QMMj/JlyimYXDWhFFTR+f0mhLctnG9kCw8WbV3COVPnObSsbJJV9n0wdHhdFUAIb/bCd
crf3ktRdS3hSUUzBMwUDxWLASdCcEmHWaltlIxlpjD2tfnfqT317EiyHOqgvy9kJYJYTkwgT0xFI
HWqgkdFB4+aV1o+Sk3wit4ogmhCthglbiJyZXTZNaTjat3XljeJgj+cdd/tlME6LzF01SkpHUOk2
ws1THLV2Me//ani9J78PqCe5F92L0LX4C9MN3OQy2s1YXxlHSgqC+ToL6/p2KP+KiIDGiF9CAYsZ
2r3A2AJCg8+2VZTbaqSgVH5vU2qvwYrbOuQ6dS3QOWqPUeyIEGf4j5CdRLrknTVX0VTEUWml72l4
BdOcy/PiSL6KzHHkDG7zK7uyXFFlWyiVcVrmoq5JmmRpmKhO9U1/Knun9GO/uSBXyU/F7XV3vmlc
YOben7cDXrRg7FbL+C7FjDI5k0HtrIELEdOk/XLAM0XgO7hasnvXMfda1ipx2inLEACCqkwoW4QI
8Ze7jJ0Eau27Q5sSTR1l1ZACkC8N8ktUBrZoHpUbHe9vZ0aGnJK8zFojRQvw3ylnCgTpvtVB5WdC
pmTeVb0Xxuh91QOFt88aAJ0Nj7buglDVVercUYAEqWTeeR3gltP3whiVN3o44XaGkUkP1nHz2rBF
c0530gF5lL/UN+LZVJ5CIMmN9yL8O1D5mNUh9orSPgPt+1qnzqggPxsLQh2eQuwlMEtC9ZyAIwih
P+a/3IX8aNVf9SaI9UWrYGy2TG19UVZAK1BepVW5MMw3wcHwQ9GPfWKsU1o3TbXgZKFy0R04Fqdb
WhSw3fnQenRumBaxAEUO2ERRKMq7T/b7x9y/fWTUplmhoCMDe2C90+YfW3E9r55ggaJjYm7hbjXt
GTSSFA5A+j5UTuYpppO91kBHHL+BgdwfnzvJWYW4EVTB2NvfwpgXZs4sPJQ0ZnlRkthFkinA6kSx
RfVTf3g2vBapUvqgT65Eu8lf5oc4ZplmIy/gckIdJFO8Wb2o22DtHgRbyYvP9ktiYgytLbRFS7O/
o1A6Ppdf0sZoZIE90R3JXQ74MNEkpalfR/P1St0WMwPsfj68lfXj0MZOOQuMixdUo81MVgjA5VCY
YIxrnSTETOOqBHk8uLJ5UBaAjWs36jI7aENz0fxiiPIfIpGMtWFQH5O9pS0F1qZ6fRV0I1rYipcJ
PkprH5rJ8Eb59fypcQ0cXpAoKpYKRfx8b20kHxZNAmizqflFXTtkAkBj41qt4pDF68pYYHDcJe7k
MW6xrIAFOdWGEsQlGAYa3SkMBBe2er0pjdcbttPmqw/yYoFychVmJ5Y5TLmNVYtkqLr0ZepIdZiM
P03RIC7XG+9kMKcXy0C30ycQaxDNX1CHm2LRE0i0CsZpJEOqKRg8j4KRXDTDxRRfJbN/Xh9E58M4
CrvftKpWNgVPSQp6QSkY9QOwRQRi+Df+brPod+zipbGfLXDPI+zrPPJG8JZLH+cX3XkpflKWe8NX
GkEI+IWPlD5e0aD6j6azvV6F3AJOTlOl0/CGbNzqqi6tiOkv/SPA5N8ZX0tPcfVvlOIWhNZX7SkS
8hhwd5dCBthA+kCdnYng1Lxel4ho/+xufqS7K3678ncXCOx4EAGeQDUZde/WEjPT9jsUO7kxQgog
2T3T9k48IlZQiHVHIsJ54mr/TiSj/dqS99UqL1m4jo+Z/LNOD+cVk/v/2DZA9mA8WzaY/7eBw6ml
CsgSRuUOQESmSCNF/8/YVoeO3yheawTwoAWMtOQmG/Jv55fANd/dEhjbMvLIKCIyVEgHJc6qX/fa
E1osz8ug2/AlrtjJYO3KbtK1rjGloa6BWQfdcGtMx2U6nZciWAlbW+6XZgGzb5kGcftXZ99Z2aVe
fz8vgv/a+VgJW0vWiz6tpUH6G9dAes3QrK87imsWyNhV7p8kSNC1+I96sSyJWoyuDaL1WYD2bj/T
irumGQTjf1SDzhyNyVy1Uddpg60C2VU1vLnw21l21Oiwmnd96v1/7h1V9p13TWJlLnvZLgPrCvB8
R8zwHswjQDQQzxbi1AFN7ZxbGONt5L6BwuUYzckuVxAUAKHwnhwzEBSJbPQ/6ATgqtENBfQVldHu
1ZD0rM1AFkRQTlFdijZFR7xp2xVYCY7nd5FvSv8KY1E661juZanAPKgRXRrq3WZeDVrlbaKwgW9L
H2KY3ISup0oad3gJqMVFNKNrAg35mX9+KXzn9iGDuXcSEtWY3EBHUqc8WdOdWQiyZKI1MKrd9qad
lhE6hNJO8+f82OuLZy5/5HQ+FsEoNVHa3E60NQ3L/qBqz3F5sFVBmCg6ckaTMxkExolOUK+OiJOt
F63eOlO9OqUI9Is7GIQ+h380mSUw1Sc8bdAbBqoLBIrf0/v5anu1fSBNdk5+WT2NQXljvgiRfLlP
tJ1U5pLTzGaLo4KMwTLLnX3SJ7ULZ2Q/tEiXDHcCLfyhTTDZ4Kh9br2kGQFLLKZhXvRYEuGZ8lTS
Nij/HNFNMKowp7nVdtqhXbwKleTesq56VaDyPJXc/z9zlPq2AKp0q6vQBm3rst4Y6Qw2McFtS29s
1vPthTBBSSlpW9JFrR0oWvdct90R3eA3oK4IbPLaV+OVXYvG53jbttcb+kU7zz4pszXXTYE+12YA
yEruEtHBcGPUnY4wPrZR5zju0JmPSft1vU4UOXO7trYHt9iSFMxLSpc8FwYpPSOz5wu45KUThOq8
i3K/q4yWGmoc93mzUkSF2N+yHu5EvW7k3I9SYMn15eG8c+T2qezlMXtqF/OW5VFGHT3YfPq7FE2B
oKCzcl/ectck2In7aRH1pvIUdHeS7HtkWE25S3UKZztdlOuxXK/l2hOsjH+WlIUZ6FMAvGR3cm4H
IzZQY2r97dD+JIf2GAVIXIBKmEJ4geg0RBcC2kZMrxbYH/8NYn/IZnZVN+d8HTekDuXjcshuDZe8
Ri/DRX/ApJ6TvxU/ymfBauktxloj+KD+XS2juTJC0tqSTEwE3qxP2il/7EekkN+BMVB5WqRAII9v
i//KY6PgMZnSwS5QzQZM6UF3q0Psd4C+fCyepqcCfeDGo74JTIPncHZLZIPippATNZ6Rx9uiH8MQ
EPVnqa1u3ZzM6leZivSHfx1+LJAJG6I6SzNDSSUApBWyK6+dZ/WV5hh2eldIf53fTZ454EGsmZis
1EEVwtQPTbNd53Yc4sBWLhft0RwSEMjmAn/NDSDB54ByHpJduH0ZpbTJXExm1Odh+rv3oyOqecfm
pD7Ugex1R2G4ytu/vTRGIQdL2rSo1KNgPU6H8joKMSD7HN1u1+SY3nbXSCue+mfRncQNLXZS2Z3U
owYYS3YfoX5YIGOP2nIZllca2kcWMNxLKK2E2aOofsg/vn839n22aHcvjaNt9nKkxEE6k4tsLU7o
2b02plQwCsUtx+4Xx6hk0tV2nipgUC5N/bsl94EJFD+nK/vbqlt+l+SHqjTHuslDo28cI24fl35w
5KJ9/BNt/VguE/BOMl7ZUYFeoLl42JpwnS90IngucsexQIEAJE4bCCoA8v981Y9JjDcVGdJ3YmA6
YRKH642McazqKImuQO7xKRiCBKgJZqxZzjejBZxVPI4ZHoxWqHlbdkDXEWix+sMEwhEZ1nFVXf1J
nwy42P4RyrYMbFtrGWWJlw+FYtZOmMIMUUsKRVOQgrWxcy2pFQ9zNyfIHAEleDZPYCl0FFmwgzzH
vF8Lo5fqohbj2hcpVEHdHMD7OWAnPJXmSpyyJJ4NVhAwgwieXXx3tttBRg0rQ5sTVQbODnVmGLA8
zdp16y1+5RdXFWpJIjYA0VbSG3Fn5WsMnsJ+BpxBMYZWdmy12UXvrSBq4XrN3aLoR+yEWFps1uqE
Pvcl/rksbyDcckb72yo/njdhkRj6+05Mapf53/WdBaUOShIzvyjp4I4iLVd5j669ajBBWDdUiTK2
aORdrLLw9SZBLSkbq4Md14XbZcmPeV1f1Fit3KgfH9UsKQ/NWv4gs/ZjjJPX2E57r7CU3k1tZfLL
rPrVpdlPI85HF1n031Uufz+/M19PGbcjKC5VpMMAuWkxp9xuckLkWgF1U/+90oNRe8I5/4EIDLHr
GKK3UUJmRKR6jYLUgP7psdrcoh2cePDVSWCTX08Y69gJYRRpGqWp3VrJPA2Tgj5D2dXMuxEwmHNV
+OeXw7mWPotilClLeys22vc7d/UNhIIAaPaIv7j6oTxUV6JsJfeEditjVCodSxXZqUoKtCk5jFZi
HLTG/E1ajKWcX5hIEBMvTbOaDlWGNIXV3qbaryL3TFFby9c3yuetY4IkM0/WqE/w3lxD7dCgeVE5
UlgUUcZFsBIWQG4xwVK8RXRO29pcIrltNLj1KNADvhADqNAWQAVwkzI+payNVdlyI+jzh6lGFino
TUEERC3j8yOHbteHCMblk6QvpriakMpDV3AP9I5cEtgm51b5LIIxTuSHgDahAdK3A8wZxbbIgEt0
1AEJ1B7WV2FXKf3icyuim7pzxI3ada00oc1jPS4FXlIN3lHG7WaiyUQ9DBjeVV7OKzWn1+3zAhlr
jVIkbvQuysLcSS4px31TOUYA3rN76XHyaRcrCebXTdCDyVf0j5NjjDaKZQC9GtL8XlrVANRMi3/q
SbSfIgVhTNbOAV03b0sZ1L91bToMUiJwqyIlZww2NYdtpsNoQVk+xNlTOnxf0rfzJ8T33P9uFfuy
novKjEwp0oK2US+GyfI0gkluC10XeirAfeauBqgqYLQ3EWiz7KxA36o7lYwGramPSYtGiwOpVecP
1rMTwihcVXZ5EnUGEFQBejG+2KW7Ra2DWNw7L4d/D4HFE0x+4C/HFN1nW7Lk1ZwwfUxbBMvWNQ/t
FSB93OLJctZL1RHPenCVzTJVih4GIEk2ibVI2RDNawVuWxPDEFfTJopwucezE8BWRwiJM8lGLCLf
SQhyQ+1k3jcXyuYAFMmNHNXRX81MDGTCVcCdWGYfG9nG0z1fy3B5U75XkWMAEZFSxfTfV8VTwr+J
4YxrWaCMXNer0gSIiV5SDMYzvjC3szpGJEh7f7VD4pahFZCrxaUV++RR9Orj7e1eGKOVddOXi9Wk
S2Cvt/p6p8w/7OTXeYUUiWB8XmsCSShV6jGwcVPV8WHLI2fSBdbFU8L9OhiPJ+eFZKJsWwZrbruk
Sm/XrRXooWgdjM+zM83q9IoCcY6YaM7bB3ManNEUvRXOrwQt7Z/NN46qac0AhBdIw+zUyN6sojYK
uuHsZasCAlO3dUMDhhlz5iRKt7petuikqanTLifSGY5c3fTx9SCJuq55m4YRMAO4/ZaKdwSzaale
rPM4mSSIpVvTfunkH5VyOK9fXIe3k8GGdYWt2KtWdksQgf3oHWQFLdHSI3gpgUWZHkRpLqE8xh+R
oY7U0awA1/59demwTXKoTtv14lKcnPhQC/DSeAqxXx7jh5QFZbK8wLgpoEac0ugcSf2jHcSsJRw4
GoYsthAHRkGt3Sg+NoX9oKPWi9M85+4GcELMJ15rwfkT4yrFThz9fRftDeWyLsVAG+WlrPGWocWz
d7LKQEZvj39eFE/XAe3178oYXa+NAdQb0YqB56XV6ittW4niViuSJhjANIjqk2jNfufSatyfFyxa
I+P1gPPct3a+pCHQpAE/dSFNi2uhsfK8FE7d6h267N/1MX4vWxsjiS0kSgCn5wKzN9RBAgfeLSH3
BzVU1mngrQ6CcGIjP/gFqrc3lqlsJozlmjW8+IOVXPTRoVef2uSyiMNKefiTle0EMidnF2k8ViMm
HeSwvR5BvRUDxH+6koTjzZzkDPZwJ4k5qnFUgOIHgJ13SOf2ur8vDpI/3RRecqCo6q1n3Wiufpmj
wyT17NtFEh0i18J3H8Acot3MJilHOJQ5tI7pxXjMDvlVhlGwFbOeeKFMB1FZgv7judNk3PJcWCnJ
oioLVql1lgkXzVA7PVgnZOsqsT1JmQVrFCyRLUiUUTtuPcm2YLCNWxCvAD5wyES0UtzQaXeSbAVC
iYrIBpyQjdB39hWPnqDhTaF0LA8gKhI0h3Mt/OPU3j9m58Uy2N1iD3MebJ0vpyfAbBUiwGXOtOUn
1Xy/inYyJISHC4k7DI+jKxqcIJfVbQ5KhsiDU4kO2rFVncFAgz1thxMVkURHRn/fyU6L1GwME53o
zdL4g+zpZiG4d6gJn9HC9yrWTkIvJVJP8gpKAYruxXB66ThKNw0hAuV7x844J4jxJX3XarY9gWSZ
DornF/1RclBK8aO/4mBzOyd9S73IT0LbazyBF+MvEe2+KsFQs22wph2n65h1eCjLxAGef3ULljCg
rGK0SSlxguObajvZfX1ABkc0vcq9+gCI849oxsbrGK1rRgNoLTPtXSm/HLqHHKni4nlrRIbHV5V/
RbFvdT2XzbqBooZkbB2l6B1T5CNFEpiYywaasWrGShpo1eSMxmv+Jzk1JKH/2S22+XMGC7Vi4KUZ
zgC2yOYfi6hsz6nJUlv+kEBzYDttN/uq1oYIeIedt7qbl7j1I2VTgz6g5AWS8aN1LzJhvpv/EMmY
sJEom4E0EEYechS8QI04uYjGp7Ar2jXIaxtDhKZ5q2/5JLA4vm/8EEx/361VaUwFz6VcCqrttiGp
22A7I0xVCayLlzbcbylj10pbzckSyaABDYHpfcIkwUWF3DGFfwDinxhYUWBSJhMp1BuR5LVC7+ng
6WH9il4ISsKdOPGjiWHg1csvzTBzck/6Jljo1/rRZ91h3MjYL2PaZUP3/y623jVLQIi0oFmRPBFf
HffskLmmCICm9oXhAj3JFSa5oaebcdL002Jfx0K3yDXnnQx2I6uymWtSqoFZ3uTqlao+SOYbUD/r
Jnbs5thGP/vyqsXjtylPKWgUobiCHRV9AbOjSS3N2zrnaQiQp5HCiP/dBzI2jvqwhe/0IdeiCTyu
+uhgUlSBQo++R8YDxL3Z1nGL27xJ5aPc3LX64E6Vk2w/5l6QReIubyeK/r4zwC3LUklLEiClF78X
63kVddFw/x8Y1IasYeLfYrvK2obmrlYZ+BbVkx5rjjQJahz8V/ZOAnNAozY0Rd2gvmWZrh7Ox9i3
741v0qMFJGjVWS/IX+c1grsi08BIsyoD3oW9w8oyliSpArdhLR8r86Zqfp//f65ZmQD2UhVLkWFZ
n09EAvHaMFoAq5HUS2nOnEn220iQKuA03MFP7IQwx55lPcrmw7AF0yG9p/0iRQPAv+pE8X6MU36T
gZ9JZEncS2Ynk/H1wL1VMJ1Yx2H5e/FAKnxIbnSkEKJAd6yb9BteMBg5SI7rhemd31GuOe0EM95f
s+a2TGZQQnbQDZgxAetl+WuLbyz9eF6S6OwYd9WRbViaDphwffXbUi4m9WXVBTkR4dEx+p7PcbTJ
A2QM3/OnDVzaxU0JLhwQGoTlN2B1C9FN+I+L3f4xAeI85mQrciNHjd+PGneqHVroq93pFF3O80X8
Ddmfd4pXTKD65zf0HSLxS0T+IZtFNsvQMrLUBZQm+hG55YX2UAWqr1xYt9EBPCTeAJi/yNnC1UPF
whMRiXFDMaAqAVrJUEwAR6qfbTEzjS4yoxU40KprPuTX8hUlLn+vKSzQ3BvMH160z9v/7mHAOQTK
RRvw6PYXloy4tPol7RZEY9rkoMLqzK1gW3lOE8PQ8DBI7Fq4wRmTWMxGNbpNzREnqEBgKX1QR1wM
TuVQ9tzh1x88MSCOMnKAaAFwwUyueouBuddtpAjz9WYpLufhxooKd94uNxBin9cYjglSRlZLVhWC
hg6Z8WyjaqVptJZliNe2Rbx8ep6zb+dF8NTikwz6DbtLs+mHdDYKA6TKl6ZGK2fH9KoyneS3AYoo
SoBV9q7yIirB0DNhTOGTVObM+rFP5mEgedAMD6vVOTHYyuNt87VU4MV46RFIQpu7DrwLmvn/vD6z
LCt1QMR30m6op1aAdGDcFo7hSKEYkJH36P4kjXmyDSQhzYiKwjs6Wwl4g0o7zcfthCQobgZH9vLD
+K0B7ZZBwu3h/FHy9/RjpYyB91YXd4BcKEKju2+sE6mfR/WJjIIYhaeTSDeB9gbTvLjVGQdazWCJ
LRdM842k8LSm9FKUbCwRZSBvLUi7YkrGwDCvzTK2kqWp4iqry1CS7iaUaub8FCGbsEWiCTHeciyw
UAGwz6a4CswNRMArFgP/CMS30SUmOsetc1b1dP5gqJmyym7TPIgFjFM0ljEquNSNJq9pX4SZ0Z22
1AqrihzOi+DdpJpN4RpUTHNaCLQ/q/m2Rlo06w0FLBl98ztRbm0MlxseuUtvY8Mve089/Ykn3Mtk
9q6s6lkypTg65dtVV6L/Ur9Z8od4Uiiy8/n18Y4Jt4eG4Bs5JZzT5+Vlepq1VUviYOq/6yUY1/Rf
8fJ0XgavPQYpsX+FsPezYWp2Weh1hMmN2rgovlGmhPLKvF7uy0tA4Oq1o15C30EOJhDMWZ0uy4iQ
ZTq0DgqDz6uzlnXMJwVVdwpwZAC+cj4uJ9PPnkbvnQHmaN6K8MN4t+YnmYy3mNU+1sAk+benykH7
nYAQmfhxQBPH8+v/zuiofBKnfV5i04CVc9Ba8n+kfddy3Miy7RchAt68wjfYbHpS1AtiJErw3uPr
7yrusyV0NW7XSPthZiKGEUxWISt9ruUX4p0U3qzA+020W737wbjKnaLBmRzKZeLjlsXaFZEf3upe
5q/oUZLeEMCLD6xC055rwUwRmVdQRFUBSd/5mSRl0dNEK7KA93oQL5d2fCecyLgY4XFU7q+fbC96
lBEIwFYBYZRXaG7RUlLmLCuzCC98BG/k52TGqXjgnNWTwFNMcFUrTHAN/uJNPuvz7WroRjh11Drp
ojrlVWypTDeN5KbqF401crnnO3FAQFWAv0MBpDElo5w0sIsZCudPFm+NR9XqblP0tK3uXWmxAj99
4ptWbphaHbYsnOvXu/8eNtLJDWzioFGt4rjBNGsApCCVVLjc7EV9lu/qV5LMIR5nBCbkNJRTODst
8YAbeWUcyXlaYDp/AQVu3SE+eGOciJj8axIolxBpAxZKSrJqW1vRq/HUYkudbI5zTgJ8O0d5SB9R
gcUS3MAIW1lHo/xCHGsqoMVwlbncmQhahdlmHG1XHSVExSKZFbogBeOVdC46LSNl5dkmPa+pcpf3
bDIXV8XwJGHuGUuLZyrJ7pVu5FJWDPxgcdyJAAu81b9iKGE+EhcR3+kfoFM8IkpJzOK+etJPrAXm
3fPCNWBlRBAVAOSeK0smZIuMhTc8DeN+5W6BpmLqinf9UlkyKIUseCnqCl7LgizHNFG9tOY6AzBG
k7O/iLkQbxkqjKfKi3Dp56dpBoFLJSU3/Gr4pwAUDWCFWaxxezMCGPKBNweLmYABR8qlzvkcp6rB
ZSCH/bEYTla9JKMtiAlO9sI3hxU8xhGr5bZ7gxuZlEtti1nJJjlHqRPcBKPwbsxelC+Mx0UinYtX
vRFCqWA6D7zat1Ee9Ai46iDnW1MEUas+Pun8fdMEApra1xVjV+mRgxIEfSQ3dOzVp+gQrXGhHNYc
jOej4DQ85/AcIuWSD20EiA//k7yLMKxX4xz7rHHAYz9ibj2gP9mi8r2S/WQOGWfbN/vwOUgRFR6w
QdTLAosVv6Q1cFRVsPoSbN3+Jg4xOkrA11tr+laxgr1d47gRSCl/MixDvSz4fmL+VuAOV1aCtqcg
AhDeUejBRjCmYc9fl5Zi8rCS1fiQhG0XtMmMJs1YA1YyTnNbUYfY5aQcSGdqV3pyFmnW9a+3V1AA
tuRv+eQCNo5tREaXRTo21nn0hx5kqzObwQb9l9kci+f80+WwGfj2bhUEWAKqa6Dd4g3qVseEG6O5
GEM/1UYM90UpsHg1nUX5updlyVsxlEstxrrOe0NLUWrujzzw5SNHx1M3Z6s59ChXTm9/sfFyJpHy
paMi1/MsInesm4dULcy6PamCc/2T7T1wAZsbAM0iLCQ0QQanK20HZiBQp41vavQQzbKZhm9yUVhz
yohid9/bVhalnZmWc82Ua4Y/BHIgoxxT3S73ZD+XIGpyB1a5nCmP0saVW6YOjOsl8Cbrg2TPfjNZ
0mkMNI8wlkW9WbOmfvYfgAgnDdMHQ01DnKT9ysmLOuRB9MrdYbP0K9m3njFa2EXACs/9fzPPtav/
G5mUYlYtKKqEAbD8VWMNaQ4MvpRlKfe8G8ASfx2L0kRdbUAGToDIahC/LQ5A5J5mgCkA2KDPgQnd
WuVL1lkio6e3f5voHkoCeEqx/yOem5NF1iNtrkUyeJqcqkfJH2+WyZSf+TsVUpHZvQicyXp1e6UA
GWVrQi0PoBb0+86limGCtak8T0HhMrvdK0J0gnJQA2A+O+QnzhtPmQ1mWPf6Q9y3Lxux1GcM5XGU
8rwhVEDtsXjsPLG/M5zeWR3VL2czb0yYABbD/P4bAfuQhsePxpVEFVemdmymQeQzzFPm9zEyhMIb
A4LzTcikI5eZN5PLo0MYEPH8Vx5dkkU2PXFyNYeHcDalJxl7181tK1gDqOZvRljS+KawM3DP36gM
Q7crGN1OwQDcgqTSQ+BNGnEowdWYT11ucu196J28fDRYKGS7DwWQDjwyWcyM0g2CbFY6buABx8FX
J0H11GI0VVYmsvveNzKo8LaesZKstAp3KISHPHvoWSgmn7yRF99oI4B6dgNGPpZqxrPTAA93kxvV
6PFy0yTW0Db9CXCmM/LzSiwfgV2RFGakyMtTB+rNwwwi3JuEU9fYlMFQ9hAK4/QqSIU+eaMOcqeS
F4dXcInlrt6NHBbTOVVBPUgJM6/oO4xRiUrPi36PnOeoT+PyumpVAsuiiyZ2KkKnD8dqtUNgZHgY
bJ6CDqgIi1nN8eLMspB6M1pOgt8q43JsB205dPwkRd97rKfnbtkuYDzt4+JHBqiE+7EJuXeF46pv
PM8ngh0PueQK7VTcS0XCYufdfdsqzJhk6CqqwTTXVS70KCVNMXY8BzM/1iBOs1ExcuXe1ksz/yf2
9W/cPavnuKeLSH50BTSs6FjRDFESXw+pUqG8XebHHmAYvF8VjHB911aCKoLXRUJDigbjua2M0qTM
QXUMSGdEsx/pUfUS1N2Uxwh22VPvsMsI1/4v4PfI76VVFO9YA92qgo6ESBlL/CkzVyX94s9u6GXA
7M+BW524zXecFliq7XiYWRRxe89uK5LygUMepiluMwm4YXaztv8qdxNj42ZPBDIRDdk+avkX2VYJ
ppGqXRrdL2XRFJGFJwLDk+9ZwY0EOr/qRknMsqpafQLHWQmgtwPA+SQdQ+3POaIFWZNBHSQbqF0g
DT/XDNXQwyhRJd3vdS/unlbFzTTGde0+q60MSgvmNdZbPRkwJHmXPUq2cgN6FI97Ce+MoHJjJ3TW
9+tOeu8DAawHdXoDnPQgjD0/lBgXWSkJqD1VxQevgqddYtURWBLIo95kUEMlhPyEJMdXS08ZEjMy
SoYK7L5ZoKKjuwW+KnwjyrwjAx06vq8Uv/0CeAA3K0zpJryPjovL2/Nt8tFbQIA3WfHNTmoKt6vj
cwmAHL3QbbDVNTUXxS2wjoZj1fKWHjc/IyATFCn3QwVwYpVMksXxkX39k+1YQXwnLLoieCVbD5SF
mkMyIpAhJR1T3VxLP8m+5qylmz0ZeFWgbxMQXlwMh0WAuEX/yFABLmj3IP3Lbmvu9fox9nSd9Fyh
fOgUkYWUc8UQwnAyOB1gK+33UrJIPrP6mKrSE0d4SJ4JgHTnq611XerewQxRkfDX4+PhX+dC8f+n
KIXPDBqJNznUs5yn6wJ21J2QmEKhYSWAiUh9HV2Quhgd2NAfivsVrFQc48Hu9WkUNHexiIc5ADK9
d36CDnsYU9lXhk/mZbm3yMlQ4NE81W2t+IGFt7BjXc+EUeYhgXIYq4a1slqw5QljKCKarz4f53/x
hMH3jeK3RKbfENSenyoG/E00FbHui156L74abnqXvYDD3pW/qKiA89+iu8hlRdA7yqCCukEQ4e11
BBTU6cS0Blw0xyG3XRYvzr+U4mJjCfG6QuyYiTMhlMZhZSZJBznWPYLFLvmJ14MdonBZgAGss1De
KYt1JV5LTMOKXWJWqcPnX+eKtSWwZ2lBSc8bGKSXcWl0Y15V56brZjQJZS97RIkFqTNZnpwmk79X
bkmzle/N/AcrydprF0KupmG4AaySPD07BBJkqVSyTPc7Z3HGj+KRbGCEdvicQPnLf5L79VWx+BsN
JZeVCSG8l7XDxgMPhAxQwN5TXlmq5bGaewN7wz+r1lSDT0qlbz36M2NA+FNEn73TtpfHwvyih25g
7xaxKNGrjd8cx4Hv5lFQfd4D9rstfUMlEOhvikcmm7XJYrFx7Dx1yINRV1AlwGwR5USzVIylYY01
P+NqU1u/Z9r3iP+oFYYB3rNfhBVUxk4nARy4nNJFNJCNreaRzi+B7+9uCw9OE33t4ukv+pLIUuCh
BWIwMXZ2fokKOLjKLBQw3yMPTpw85y2Lf3SHqVOACB3zwKTNq9MkRG3fa3nHg+0UjFRAIQGc9eKQ
NU7BzoBLaFhrACCKAZOZrmJlLskcojtWGX6vQaSKKHYqZPAHHGeUhgKQhG+aWNc+jYxyQ6YfCC6J
jBdx3ZrtmZmtICpnwB0IlTFnOaAi4spd9c7shizzW5m50byrj5iYwhgQ3h0Q9M4/3awLXC4V0Mc4
MUcMJGhuPYCKvLAIm2wnmpzX3Vd2yVyT3VVQkMUQ1ZSB9KtQDlafolVvBxnxlTu7iCadtTd7U0Tq
B9C+Hyxcu913vhVHOaG6X3QALGDQTfR0BU1YslGkObxgYi3RKdywMFlp9K4V34qkXFLNJ/DBJad5
ioBfPmE433DjJywkCpjUkUHVy9v6DaCrGbqz90WRWYvAfReRz4rUY5zjIS5WQFT7jdw5BvjHwYT+
JvP5k1CwOqZ7FR91K4t6EEreK3Vbh3kw43Pej0OMOQijwQ7TsizlqzrFemz2STk4U6uE96OgZ4dW
n7m7sKzUwxJVndtVc+svcri8qKmqfG34UDwMvabeYqUzjK2hKvP1uHDq/FBGYj9iiahV8dBRVb5p
euA7u+scr4WZi9noaIURRl6l9dOLIaolMKyVav6RDlK92BEQ0Z+FRplTK4cLfxrBwGR3Y9+9dMtS
yKY2SUtk9nEOuJS0DaefVdXmrwm4k47znIGdZo2U7EdoLMZqgc89VE2MZc8poNK6zvvzxw86Wx1D
XeirXATPetvOBbKFytf41F2SewxPAhfx5bqQXS3B2B+mW0V01Gn/oDf5gv11jAkbjX4c+XtBe+bC
0WsSVtq4Z8rIkKQMz4Cknh5DQEqXt10olYEivo7pM9/6ZfR0/Sy7cQtwcFWUaNE6AX7zuRGDfxcW
QNFH6J6IQfsxPoEHsjdRAbQWTHYIju7OL+FjbBL8ZnYMQX47VVMCKSPSK9IKA1cNFVTXaF3GmN+N
A2Go7L59GLnELTVAEKqHSvjn+lF3b3MjizLXmjDEgwbisMOM2maoxa1ZxG0waGFsXxe0a70QiMGZ
GzzG1Gj6iCRblUnBbDKmkhcHK9tITEyEoF5FtmTcFDVXzAEp2A9mRaF717kRTFNJpOGS6A0HFKOh
A8tbeAKzrNO1X6bmPWTBWu7dporhGJQXEPtd4FkBpD3PWi4rAoC5hqlXj98Bb8DIuYirprUDWwYS
pkoQ0mNV8Fw3JZUD6kRfF8EIzk4sAlii8NpmnpD/qAQTSwMMcXt50NYiU5HDbGSKGolwOjwQAoHr
DdYkzmOP8e77042XoeJmseIMflTbgizcZ68AvHYkO5NN2eZaEB0i6WfCT+x9rM3JaL0INTVr+A5p
ZDosltrgn8ETk+frar8vBEyDKBCTDTEqKsE0YSyKeRwejDCYw29i9jUrGHAI5IPTCoGo/JcISiH4
IkFJaMzjQ4l9wWPcpYJZVXnn/m8HIQfd5DVZ1EqhHkVFUM6CjT2QqozdJWfM9e8r2++jUKGGvERz
m05di9GG6kS4tFunPPXsWJHc+sWViZg14A3MseLDnB8mXwvUDypN9ZcAfXEfzUbAi/UO5yHWt9mA
DnsWiDhegEkL8MJ0rjFqSZFGwMgAva8RhK0eVHniK1101OdcwDRFbl//VnsLZphHBLslGcRXUJ85
P18acuiSAfA2mGqr+Yn9sj62eafE5AFGq7/K3wXAJ/3UPNHmfVaUuquNG9GU64zADam3mo4FkFL9
KqjJRxX+BSQBqOSg8ehhYeGKzuvnOMzWElbp0LawCg12EFmcuDuH0MgqF+qAmEcBa935/WlpIopV
I0eHeW0sqbgpWNyuO9ES0mh8Hcy6ICqjjXiWpWGtYqCNUIJnynupriYI4+KONQW74yzQwQEQBZkt
4xUaX0rMSr7V1FD3ZRCAi7FhKtKPKvOUcr0J63dEsNcVb8faaRISPwJfDAxEmvou0uo5U2YMsrXT
jSImtqx4Tf/juoy9q9vKoHS7McJcX+UmDublKeQ6b5lPgOlywrRheL69jBIdMKzLwGyDrpjGgE+x
6zEunWz46JQe1FfsJ9qhrzz0/xR27Mzv14/1ubNE2SSMiMrY2sV2DirslIHtNXkO11jgfBVLA5o7
3Eaz2fuoEzsVmAMlb3Z6a7mRvyWxaTBbtHvu90w6datyg52XHoyjhyGoUQ353DmxBtfwwHmO6WzW
5seOooDeFYzu5AWja0q5xXFWAAWWAbK55EK/icxUVn0AIl2/UpYQ8so3LqsGCRCv5xOwMKSPJPNa
tTbrv5klQ3URHXUyGgQPT302wZiScGgKzG5+HZz+0GFVp/RlrC3KLtbsbv4Cwe1MHPWd+pgHC5E0
lIcUvVLuZyreKjJr2olYN0oTdbgpDNqCDRMNMkqG0aq9XHcxhyUP/pOpc/XBcQJvUXssmre9T7QV
RXkLPh65XJzE6MAX3tzfEIQGkbGaT/7aa6ehAlg9j8Yw0pceGLNfFqUxMZVh5rUbSgzKCNZRqAB2
GsvSSPJG9Y3O04BmoZWvC/At/lylf98XBqXOVXrI1jYaZgD4JekTCnhuwfU2ZwyMfvaO+9soAKiJ
KSm5MIphCD7GJs4fhKKyarXyrh+EJUI8F8G3Mxfj1QDmnltyx5i50G7TwrkuZC/nxL4j5vzh+fBI
6Q4ziLTGko/QXem/y4UT349Hsqcx+vxHG1u9I6Bi1tRm5v5F/VqHIUdDDCguWAinzFuXDfHcj3Ic
yPNdr5bm0rPe6E5IeSaBsm15G85ZH2HUaXQjv/CXH4tsrm/RQ2bl2ODnbUU2xx+iYBl/s1iDsAUu
HtvuGrDWqSe7rK3QxCoSXJmfrXke3vU1frv+3fae0lYE9WQzhe90LdfDA0oG1pLdoG9uGi3rCneS
DegGevHo0oBbkJ4A7MukGqY2EQ5pBULL5tQfs9fmtT/UbgZgdyQEhWjOmp0muM7MjeyKcUqWfOqV
gTasX4rWiAIhVd9SXbpVltIsovem0G97SBW0wpIz1bp+t3tdsbNjUy+vjLhGQaUUO18P/weiauu1
GY0OIKrAvpzZwzejNgdWD3InEkXrGyinpDSC4JpS2DKVCjVBNfYg574qpaZY/jMnCEm/9cZHGP2F
Ld4KIwq28fyzECLqHZYMBEWJKfIYW8XNli7jJvc8y1YK5SdTTljEUpRTdFXDIHMKNL6jHzPG43/O
joLZFTUyUWmVHyOG4uyaNdQ+oSFAaZcMOn1duBXT3YIBkhZQa7iihRk3X7ITJzxM97KARoDk8De5
1bNC1J20GSZNJ6vqYKvHDvT5tebrurZcpKVosUyvpZ0/DfA+LwvpkNmpag1mw9KaHTdxJpHSmnCe
tajSkVBU4U9ptsbh4fo33LE0Z7+fUpRBBihUXqZZEM52nj4l6+P4F+N6ZyIoLTE4Q1dUo+D8RnyW
w+/rxDjCXprymUmi9k7GOunhdLnjlmLMgES7BMmJbA8Rrub69T9FM1bLcu+DwGCShTYUF3Q6wxvS
ua7huKNgboGOLmWtiTIaC7GfJYS6sp5bG6D4Yqc/BDxX3Ux+l7EIIImXoqJCA0E7sFMEhaD1Uy5G
idU8TtoGT6hRzEXw9eiH2L2L1V2hshRgT8eAuKYijpLIJDZ1mga7h6lUCs2BU1SnLhKTa1715ePP
FVnCy0QrGWVhKML500QGXKHMiO+SLt+T4rF60gYWu/lejoh5BgXlOQWf/oIlsApLmYsL8PcNweoS
OsvCUu3W+c+WGnudavfeNuIo/wiGKHGpCqQhauGlYm6FvaMu2Z8H1GdnorzhKneGXmljetBasAsA
7al0xvjn9W+z+0K3F0fZzVbimhKQcAQcaPy/Olzvj5bhVXYcsAZCLr2DSLZGUNRE6QowsXTzKsmW
bCmHCQnbw+qKjoRhVABL1YAthEDXOKRO/DD5LHD2izdLSaUelApShQQrHJqXyDfgYzMbXmZFLhcB
EyWC0nHYGV4EJqHmdc6amFkHYoj6MB8+MV1P+hMmNbzsHss4nuzz31ghPXmlZwbjXDjtc7tZy3jC
OBpUfGlqoxeCi6LjbSN/ZCgLSxCl9jJooXNuDckAUXIKPd6pCXGsbViCZzyILuBD7dxjQSuwlOZT
hTcRk7AaoORZcLe9DRKgd6G2ZUfyySBM7yCbiKzwWxOjCfPH/oS6VuppiJyEJYgwB7WwAMCxdDR1
RrDE0MvPcdbNwZReTfIUIHVBHuqOrCuvutI8Mz4ZMRLXdIOKIuBk4nVUxTzQJFD9ArbhTnxvCxTd
SbsYNfaQCWnLkkj5FF2cZazbYfqENFMlG9+Jt6ovZJ+w9JK3mlVxv2woUJ+JuNPNLVYLcJg0dQXe
WGv2hklom0D8Yiun9C1eTOVrZ0+2CGMW3w4spP0LN0BEo3aNDVQFm9Cff9pGdJPyAAZLAN5WK6EZ
K1/n+rvKcm0sGbTxwp5Py42YN9PG5tAOppbqrtQwEk6WEMp8KalQZQABywO5kr9HnfB9KiVHblnc
6xeRzfl9fc42bO4rL6pmTJolD/LmoWnuYwEFgdLTuruZYxxo92n9/jIiZammtllSvRcUXzWe6tSd
u++Md8W4sc8Zvu1R+D7p8wSrcvrLAm6yW+ADufqRf5pBj1FbqIPbLKDYz9mKi6e8ORNlj6I57pRI
xfgaEPoxD9hgEVE96HcE1pg17HQ5SU99KXK/m+Ot44CwZuRh+0C3HFsYF8VMrn6UbpOD8BPEr5iH
YHmx/RvFRj7ABmRM0ZCfb0QOIiIDtcV0Klc/aNgan5THdWVhNVzGO58H+y2Fsk55qaJMHVeYGfDQ
TMA4ZXgciIEAQPO/2OTcDQsQxP33TJRt4mrg4wtKoQGypzys8CI+ZjkbM7Q5S74j4FWKNb+ClDXg
YIpZe6v7r+23cMpykCGuLlokBbuCPMKC2Jza+1LmzWpqzE4dWCHQrt3fnJWyIasitFIMNMaA420C
3Ln6c3nQMFkpWc3wLwqZ/x8d/XU+ek+rrCWlXmLQeJK1BdDTfNNOsk2sPSHqM57zW9Zw/2V9CspD
powBOQnsvYtFiUar+jVKIVH02uOMhkrlqfeRVxylgOAPZ+70NrL2yve+4lYm9RIzWGYs1IUIxuMo
MVVQBUyF8p7ng1238WmNjY/rlm3HcorCZ4UTfg17J9QDaZpurrRkLIKkT6LD0lSxFbVTyijjX7YU
sZAoYOkEC0dgeUXafv7aZwAqLPkMnFnhE3Yyt2HM3ovJEmI3fyNUxRWA5ATAhr0rH9m3mQGzsPMu
t9LpiLnvlNjoYwXt04F/nefxkMyt3Ub9zboA1UqaAnU2zG4cD39zt78OTU/PSbIm1kYVxYesKL5k
JTAIZj5hyNhT0rOzkXe6saMt4gVVLwFYmryWiUmorwpvqc3my+CSdDg1yxf1VPnXT7ZnVyEVMLZY
pUCDnZ6txoDzjG0HoCP1bk9WOOwokE7fSdS3+MwB5x1TcyaM8oQIuaQxk8G61jnDaw1O3ehIoIEJ
yj6bynAn6TkTRj3ApQZmehojDaiUGyOz1B7Or/xIe9ZkzL5O/r5Byv/1sdy1crZghrluGn8qOxT+
o+EbKjfdU9dInK+P4IUOp/hbPYa8x/h+rFNSz77ghzDBBDtykS/Fa/7MmeRFcmiztzfiM5opeI/5
V9b4NlNrKP8YNbqRl33L+ZEx8pGzjIkWhBhcPo1DM37McZV+HavM4M0e23eiHTWNqFpSy82aCUoC
KXFFvYtZU4w7gcjZB6f8ZlNqUpprnOEXWIWcIldbeHtM/rhdCgMIckIURdHowYYFpcNCt0SxWAAn
dhQHD3VAq5gbiysf/+K7bsVQ2qsCpSPWex2Ekbf5PWBWfIEU4+38rXOjZ9lNA+45/sqKPPaUaSuU
UuUiisNiCkNwuRU20KPsXj/Jst/HTCylPWe1FURpLQCr1j6PMHCaHhJfeiu89VH4mv6cXMLyhzD8
RQldxoXu2Z6tSEplAUW6jt0kA0npKCLu6DxesYRHskPF+x1vZm//ozxKG6dZzSepKMESjy3+Ekgg
0S1/t2DQm/cxks8aftkLqqCWOvYpULPHgAWVOOlFpVWROOB4h/S+/SCDRWT8sDsWKF+lTu4x40ai
6FRacyaR8ldaWxmp0c8g2bFCT7VSV34v37JbzcEu3AkFCo3xBfee9/aE1MOLO06a5T6Jg74svVoE
xlJS3+jT6/XvRtTg2qmod9fGcqYoXJ8HrXA0pGMSgWpneElVOxk+rkva8xvb81CPja8F8LKkQPIr
Kqw1ocZh6Kcpvm2kUxfdLNWhk1mdr8/w6NrhqGfXz20lxulC2IQnJwF1VusrHhfwPtNB7D5wrGmi
f4AijkCDCVRKVa5dv0RB63Y/1WDwkiB6QR/zPw3hfjYnn0WtuasfG5HUfTZRG2F/ClDK4norAGFI
v+sGxtzPXklTxCL8r2NRF2j0UQ+cjDo+iA9qMHk5yraRqT73AaCMrMWOb4AWZfWT1bOyid3DkdlO
XSNdHzrsFgYlCzUBWwBJcpClB9Ap2n3B1I/dJ/1bCh1er3wlRrEmxYcJE3tNQPZqV0Dwrggi/s20
/K6SbMRRNgs8VkqTYTMqULRvlfwos3htGJdGF6A5sHYKRof9+LTlSlOZBM2sV9EKeZGRFbEEUaYp
l7NslKYadOCcawDUoqzv1b8pWhJqhv+qwKcH2OQHYzdEqxbBMsnZU6i/qvVtnjKM374X2cig3tDc
teLKdchB0mN16h7Wb0BhUAEAazyEIA9J7qTJZCbKe4Xgs4NRj2rQIjDDSygE8173M/zaH4GodKPb
gzs/5K+qTSpzQO5+YwU7u9oHanUAo2PtBSMk5/lWPBqN2uXYDgE6hJmHg22IjBiAJYFSC/RmezkH
aDcY2yJzgCfpv153ISwB5OcbldDmBHUARU6CojsO6SljFU72fj8wbsi2PfYaLkbKe67uEyNJseLb
2sXwPAkv1//+y/YvgmmCjAHAFoQuqFucHwAIbR2G2YEsC0BeyTVchLj3wknxANL2GgPHkOUjiCrR
DnArj1K1RtfmvlaB/tXwfoSifNzkVgf0OWN4vn6yPYuwFURFm9EgxcuqtJqvy0+pECjGq17a/5sI
KsDMQHAiiKsUBUOIrbfxlNcI+UKWDd11eduTkDBmo2O1nIBQeUAcW39HH68ykxNZZ4+RY+YLEBc4
FJmBQhDZ4/v14zE+lUKNpUalUQBuFXL7PqhSsNeFkVmNViKwcGB27c/mhPRmxqrHsrBGGICt7dVd
7f4+OfWHHBA0+ke5mAmyLd7MM1PiTNYqBeuMlAmqxwJgdwLOqJKvCGyi6WVqBquZH6/fJUMb6T32
VgRFcL0AqyMCNC5Aa41bY/4LF7i9RMoUScMclWOFoxTCc5XlZgSErx4ll+sHITp95f0qlL3I4JzK
Cr1XPxxX0xZBhdoFoAS/Ldv0fRi968L2UoHtkShjkYhqo7c9CjgdYq5SNfuqtXrtRl5Ts8gYW2q7
nncrjDIYVdtXeR1PnN/agKe4J3xFGWauwqfJJqNwkc1EkN0z7luJlP2YurXQslhMgvg4OISco/MM
p4gcUJubEqp/8in85/qFMg9J2RKdS0dkryFKCq7uASaQTMVijsSdwH4p+/Xt5EuMgvFuyrM5JQ0t
1a5t3PQdVwS1vHSh2XAhZydSwXl81sml2c3KcqsIafTaLwsQOtNQ8+a8k50/PTlGnAA6goVNjDqJ
8KjnVjSNq1Eoh6LyhDsVJ5f89Y2zooMQCFjqKGwQWjMc0IVpoQTSX3fuYrGvKiD6RY9pUjuL6uj8
y8KEqSNm+OxFUnKoTzpxnSQD9BLbA0phTQKIaO+75j5VDn2v25p+7EAinM7+9eu8UN1zoXQ/egiH
MDVaHE6OW2Dm5pEVLwprx/uyIE+kABQAsFf4j65Q1lmYQZImFh2IkHtL+k4IGMsYVNOkvFr7oYD+
2HBfs5n8Lg73GROBUAmTI6BWUqgv14+plkoxhqnLL9kJIIZO86JEJmY/tNv0RIjLqp7MAP/hjVJC
qc+YV+WER9LhRlG0BXHbjZJnjKe474R+nYt+iXU6jJyRYtTPWFITUHggWqlYrG8sGVRG2aIGvPYJ
ZHDTU9ygfvnGJ4y4ZN8r/D4GpRU5yGokrkvLQI5kq6wOQuQo6l27lH6LWb/rX+XyEavQPE3GcLSh
CzAb51YD3C1rYaTAjMgSNGdWkxA/S2tpixjAuC6JfF/6GWOfUwI4ha6S9uG5pK7R87jBWg5W8sOg
84BBi8IosJIYD/eycYA3pQmAl8QeGOYJ6RNhRUfmS1QqMRPGW0ZlCmZj9QBHrg7tI0ZlDtdPdaEO
lDTqVHDY4ypXiOzGNHxu++ioRFPQ6H8+rEXJoRK9KDUkpZGaCLcHKFAHcytY9ohPJGfmfdYw5oV9
oISRn28D8oRfy1rvgf+ldG4+nKLIYHirPWXYfiRyrRsJoQz+hknFR5I90obUD5MLUvM/X+smB0ED
BfCVBLySXliu+XbpuHEGU9fwks1fatZaysVL/fz9mF0m5B6AqKN8blPqhQwKMiCulKIlKZkDlt6K
EBLNr0JXMJ7q7p1hHBtnwf41xmTP72xJ0kSQ46H00gO5s9GXvH+FaUFUln6oIIL4JYfyDnwWzzOv
leQBTQ7pCYHs1MyOZAw3cpnd4V1d20gjp95owrrULSbnO4xK/FS+rPbwOEzYSUnfdISl3fP40DUO
FnuuP9pLowe1+C2Tdu4osPbKMvdRUOtqYdV995bHXfaqjyto58Fc+qd7PdASLFMYArB/eBlgVOdH
NOo0SyNpAEqbNHjccuSX1hFHRna0d49bIZR2DKGuzgV5UXX+YihfBOZ+LbEwtFpsBVBqofZGkZQZ
BIgP5aHwBT+2FQczZljbabFr/ceIDOTSsOuAzQAV7OcGdR5ViRCBhSh4NtmbKHz03ON1HbgM2z8F
YGsdS0HgD6SLc+h8KlXVSCUsKmAt3gjU2xqkfv/CsqbkL724OAxw/FcQZbrrXm3GxsiwVolO8Tx/
GOnTDNjMljOXkqEEu84PeOW/ZFGWWxaRiiyRVHkKYOxEwAOSMXOyBl06icsattg/mE6w0QHci8G8
c73OsfqaLWMVB2OIfmPUDE4UzXbB8Y/ANfsqhCx6nstC0ecn+y2QekhLXGcoR+YVRunVoL3vcLbR
B66+Lboz0hwyqTf4ysd1Rdkzu8AZ+3VKShHTQlFSmRNJ3JJA6xOAYpIO6x/POFJno56X1vIYs12A
rbHqB7H9OreuhqGu60e5LIYSITK2eiSUW9HCpYQ06dIYvF5HaPnX2BgFvs/n4u3qRJ94Cazi02U2
/ilPRyhGADYugDxUQQ+bhW8iDByNth4UAfDIBM0UTr2z2Lqr84SUY2G87F213CRV1Hsr9WVM0yzG
/G2fOOPkGpEAoYUliW7HAkraPyGWtCU0ILESxVNvoOZ5roqLGs7SLV6FxMR6hRWio/GsmoJVOpjj
SgOWquwecCOTegaCVEpTqiLqGEFKYg3RnSSFJ4DzITkeX4wlYcQd+0ZlI496AQASrEMD/H2YqZJc
bK54nDXVphCIR/TgrZHlnfe1dCOP0lIxD5NQ1GEwO2e2k/bThgmPsyV/MV5rT39kTTaQ33dhoA0J
UJESWBgANnZuxxLAU0SzunCHShNfRS28ifrFBVGcM5bZjyGUHyJNZbzEvQgE/Ea/RFKfUCqbOUsk
QF3/P9KubDtuHFl+Ec/hvrxyKRZrk2RJtuUXHq9cwX3/+huQp9ssFKcw3fdtZjxHWQATiURmZEQx
fjIswQ4nJNkXCdvKOfH0/casDcS3YLaBvDHWxta4x1RtlqQeEySNoR9DNCrymn15ogX1mFdglDm2
mLfk2BqalAiSisilHjshDapCfCmJ9dmIar/O1QPgk7G9jNVZa1RHtNqzIIyNx1nxRrkInLQYWDSp
rr3BFjfEAmPi/UAAlgsmFyveN0cqbZkeeBnK1rnAhCTGIzFXCEZHNvufUYyrhjkPgzZ2moB4xA/B
0ZwFlPOGDzbcCjUwp1JkAF4c1vu/rzLlETRcVa00IRSOlp0Ihp3pW3KO/MYLbUwAntOfvMRl6yAC
0gwWbHAi4TXN4u4bkfSdRq8L+an3tJ20J853cO24s0vribyhqu39xHQuBsShEqHdLBBTGXVB4Kuj
Q/XmWxDwUnZawzd3QsD9ehsJsyKtrDGnfl7MVE6VJfHnrD3WYJ6IhznQxrMeHmJS24t+tITYzqwP
tfUll3ZZ9ZYPvBOzEckViLRj+pkqzECg9DryaGKRt9nYYHVn0aFszumDto+e5rf8mH5cnAbIcfko
uNXk3z8km2tf2WWuyKXUxbyc0aRMhQcR4mPL9/t/f/NTyjLYhUCaCWYtVphgiae0L2pZ3ennwUVX
y89eOxvTFKcU4yEtBzOztRoAi/FQQMEHFMpM3LG0Ic4GAc85dTmHmWB3Ba92uVWoxcWAjwSVCpRp
VcZEPOuQNavU6BD+zIhHZxhqP/HNwQn38dcJ6VPmjva/OhBrq4x7pHqpyaSP8QaCSW2X7wRnQZsf
VJaNr73xWI02A8zaHOMV5jBrc67g3q1Ht7yQQ3aODI98psImmL5VbeExdHjJ2maMWRulH3cV1cy+
LGdUAKKDsM8+gj4RVPtmEAV4IEEeAXQUvKbUlrOs7THHfuytlHKKxwdA/Wq7l4vWQ61g4rjk1lPl
ymHYC75OyIB6QExHD6OP6csQtE7pV8cwxFNFOyBgg5ldCZSX+weP/nrmuodKDNJtKOxAk47VB840
QQG4VooPoyI6WbSbLcvReSPNW0ZMUBmikouZfajDXH+yRJE7wagRPUyzPJIs3IVyESjAOtxfy6Zr
gI8I/KMynTZ5p91euUaXVGrfgW0+kJ41uwp6HzdtHwwHWonK/ab4H1LPjXQJzCSIxJg0Q0ncvPls
aa0vpiUEGBcNfVh01R9i/66NDVksnt7lrS/iUyGYgHOXIhhZSZB+gAKcrOJ5pEHIpxQ1OwnfOHt4
+62uTTDuXmM+tJY60J8rD5gPMg9gKnbIuX9LToM3nsQTBpP24geOURqXrr3w2iiziyNJkcAnKkDe
HykpIKVcUG2caOr1ApfaaXuJlPSSwuUNltoJFIRW3LW9Cnl7DJkbGLAkezNcdpxFbX+sP2aYV0k3
d6bekRbayk+UX67alT+j1/FxOiyAp1RnM7J5+JR3XbubfcQpU2kjA6qPzD7mRMrDWtFTvziV3uCS
y3jB4G1yli7KQfGbj+bD7E7+vAdljzq7nPXSP37POHPKcyKGxmimKUr09aV57L9gNjB9MD7AU0/F
Zfoy/RQ/WW+8bvrmx1wtmdllkupCp2cKeDLBgaQCNRdLQC3/U+5hqgP/Hr9MFCUQXK4D2DzrEF2M
tMSf2s/V8GtZOFF44ya9MsA2Ikfw0IltgQhZ/pp/vw1Kx3QTy05AagtFnsbvP8m8U7floDrAm5TD
lNKDMavKln7QC8FK/NpTvkM/0/49pUNQuacaswk/Yd9ykT8WJZbXz0iXOTStECUxyZYb27LzH+Ml
8YTLsi+O6ddm8YQDcaNnXmLEs8tkY0TLCwXMMRCKMkO7VB9R9naazE5iTuH+tvSHYc6/dxQ039d+
ItdzHS3akPg5ZkjyB8PToHwFOknOM+D+hwMb57WZZJQLQW6N1J8RoiHeYEsJJx3ZOlUYvNPwzkD5
T2X9sZrFUklQHD6omug07WTXQ+ypKmcdt2PoOFdrMzffZVZGue1wTXuhP/q1b7ol0ke6Zx3v7rxV
O4AxaJ6hyYvXqXbDHdRJUyvooZD4DUSVG3yg5XP6mO11vPhjl8qU5YsTf40e833qjUfjByc8bt1x
K/MsD58+VkWZGjBPp8WNXQksVb8z/PfEjkv6fjsTSxdLlSeRJEDege39xdWI3k6MiBWfKFVHfcZQ
ACRU0LYHTlJ8zII6mC7mt9lO/fwUq+79xW456No6E5S7vlCmeZgEYNRKp5BeC4yT3LewketdL5AJ
XtOYliWIk8AFdzB9Ks5nXJYGr6syKJGh5KNjcO6ArRiyWhPbAwQ/g9q0VoEEXf+szR/DGHiUT0r5
lbOu7a0DXxdGX1HuYyfRQcoQZZGCk5d9jBJn/tg6/evwqTtKvrgTFi/3Yo+HOv8ve/nHJnMMlXKa
wHsvJ+/6TK2vfMv87wkGgDzK6iKi/B5wFrm9l38MMnEyazKdFNaS+7HidG4DOagP+S58JKM9OdHj
4mmv782ZXehxDN9WbqnXoEIFxTQIKLF8aBDxMxQy4AJSn+Ifwwu5ULr4eJc58kP4QHooFdIlE4ig
PPDekZt3PLJ2GWVGqgb6/gJcvU5A8pfPkViFQfRLfWpOspOD0Ea6CD/lB8HPvWjHS422g8DKIpOR
jdM0x+DUo7XcHJGuec6w3hzsG9B/BLOBfCw+jqcCvanI5XZ/t26Q9WqZEKCAU3yI1RFPFTQWLRtC
arVNMHCYGvjGo0sZfMTUKXk3/YZZFK5VytiKfj3Iqq+vxiyGSFyKmctdXMaiZ5ZK60ZL2O7KxRAc
jjNtHFXMaUB6D9z5lFuVuYZzWRLqfEIxLgOxKi6UDyjyYDypxex4MLvj87z/x1yqIN9eW6S/aOVC
Zmy1ukQtTrsukKBSkgU6+Ld5fdrthWmUDgMlOTS7r82gvKujMABe37H4YXUfCU8VefMjIZH+6+8z
x1+q+7xHfxj9GvHNyr5UaoCKIOfr8NbAfJx4ToAImBMhCLvXaYQqgMar8fEsMB8jz+d0mFVYSEGc
rz/F2XeOf21uk0YZECD2BsQBs02NLmARJvLzNCAX3cl3zT4/2lHw/n70hZcjTzN46/2ogo0EPAAo
MUuQ+77+8P0YVpANRkNmBoOf6hj72RPAqUELKQYSpATMJDsM7x/CCy86btwIqgpMhQpJO0zMs8q3
YA1MpzpCHWpOP1nSt7JGdXQ4JAZPVmsDxYEyzcoQ/SGrIzQicPRFPKR+3Pkd5c8Bu9041zuTfKKN
vIo4tXCS55CXr9Azw7yOqdQWzg6mT7UbVsmuS8O8SVDgliG0qu3NoPFEKP40zmzzWO429tKAgB2Y
S2HIRMZ7vUSRNFKpW1F8aARit1FtA3UdKHq2m0Ke5trGGbgyxexmmRHVaJIhDMj0JRa/JrV3/wxs
LgXrANQZQlCAHl8vZc76EnQqcnRox2Ifd16vYM6w3Gfj7r6djaNGZWT+tsNkk70K8aypRERqMvl5
USCemmkvRcurkbwz3jBesLZj0V7kyvskpV6qxETHinaqxa/iWftefkAe4KhB+gzBEj/6QbEVmWu5
Jjxj8eTPotv5sccDqWwtWHsfb4NaD1W5vv4hkGVRwa0XYaoSRcq6fjVDy8kWHu3oxnsY7y3Q9QLs
QMXImeU2mB+Zk4YAtnsyAeHtjorfBnxVrXcKNmZb6bmChiqMgNCLsVOVpVXJQoVXIxCIC4Fsa/0e
wGLNAVbUpRPeSeISCGSC+7vGoUObgJfTbhwFcFW/i0RjuAP55fWOmhjMqasFKBJdB4442vc+5lZK
F7o9vRvv64cEAzMqb1Bs43ysjd48SkY1QmUaDZ9FC1IzyLXE6fLWVqKZc0C2VwdGGWAQJCC/mVQy
1PUwKktRCNpSfR6k0smrkcOzR/8E+xEp2PsvE8xZrzUr0S3QFR+kzMxsiB7lXlootRuHOCJRLtpF
w3ttbZwCaCvCX3DxACSrMEmChc8lCC3GKTooNoO9TYptPeUVHjZ6m5gkXVlhblWCNBglW8A5xacW
U2h7clCgi/lUgyL5IO8td3m8H8w2v9XKHl31Kshked8A4ixiTFH9UAyz3cyf7xvgroi65crCjL47
SClKhGWEMYr4HfZq8LvNmJ55WjBbVaKr/WN8TwrBql82uM9UX0bTe9kLDlW3ljB3wst8tx5pV7YY
JxyjUJ+KYaEN9nd4VkxnazzlPB3ii7qrHzAV5d7fTPoXb9x+9bWYuKGMC+BwqBserGZ8icPi2M8t
6Fj0JyUG4lPL5x+Z9i+mA65c8qYYJTSxUpGuBHIiD7pA+BS7iS+c0RL5BLg4JxXfqi+sN5VthvdT
kSCVBcGl+CR9Fr9SqafuGGKG0W4u5S7Z8fr7m1Hxz5ayeih9lRVESHSIMJSNq4QG5CZ6ZwJ/z6Jb
nLxuI2ghnTNAeA7FTxDGM/eoqgiTPs0NmjwWcknwa1tvhQaFgKqyh87kGNsIV1fGmHDVRBXEvOkA
3dyX3qR5JGvdqufUubYO95UVJlw1ZVvkJKJjensdig/JwfKsc4+Rz/9FBJZrjQlWcmdFRCchAMh4
aICJ1C/PljPicE9nvhbm1gMHnVMoZ0MlHPcM24lOJ0i7l0Sjfl+BMKU2XAgjemlsmy4kkT1hgdK7
otnQA/PjLxLvJtjwyyvrTHDBWGJnjA34FyFkeR7K5DKbJJBygJDBqHk/qvBMMVGlaEmZNxoY4Ob8
l5z7knZoU/CF9j/vm9mKzVgS3gBI8LCxbIZXCX2R5hHySGXCcHXZ2BJyA9Ls5eUpL46y1NhAS9qL
8EvFlMt92xvXHAoIqJACMkTBtMxpKAVIdJq4hXyt+VxJ38yUV4qlf4CJzFcGmIMAftJINAzMj/cH
4aF7lGwwDHjmSYZGTiC7875Ivfsr2j4MqyUxh0ESkI2LhlD4YOiDYOe0z5zWTS+UjJAv1/nOK3xv
fcwtXlRqa4hEw/w9nqTqgU6TRocC9Kez10JqxfKMc30C2+MbOoEX4iZu9u3+eulyrn4AsFF4EgOu
IQKJpamMk2JkaYlJAqIBoVPcGpq+nTDaFQ+4d3PBXlthEa1KrBdZHaaoRMJFTd0W04OheVLR2L1x
mLl9pvfWyp1VsdwNRl3ps5nM6q71Eh3pHhAUUH829vU5eaU886CnUID0biZn4QWY2/Tlfa0YVTIB
gtExCHOdmBlTKcWYrYgOQDVgumL/mzDJcLKT/H12aZGZt7u3SDfGJOOz8USmdh6Ud1BrT+NpBUFb
VPJnyRa+NF9lOz9Ern4hnA7lzemnZukciUZVJEF6eL3Sqs37WB/pVy0LvyvJabK4x/EmAMAGRMPh
oVAgukUGl7MliGLUg370gZbDCojOdMfpAC4Cp362uE27jSVRSm48ZGUoztzgUlS9yeUsgbne6L05
6S/KHHLmfW7SFV2+MsHcQF0raXk3gCCvWWJHmI6zvOuW3KGC6Er5ev90by0H88FoPqLoBVgw44vS
bC1DAwD3ARQcdqEES8V552yED5TdJYh/qCLVAGYuAOyVGUkjHoxJmexj6bE2VafTNef+MmgQuj7O
GAUFwZmCYWdA4tmOQlz0SzHlA8RZgggUjR1U3FHE406e3gIAQTkEIAYEjS1gtm8KhMloQQFLUFJ/
2NGhCe0YHnIX80r2/BB/lBzN6WrbNPiY0dvwSO1S+DuGljR0Tq4PktT0Qhn2C8AETwPGUU4GFhl5
Ccq9s6t4YEdt3cGLj+lT5CYd5wq//YIKADX4gpi3lSig+dp2o1TGKNQA7wxGZte6gzH/f1yCws2y
NsE4SVxiRkpQB3h8SB4XgE6WcIEEXW2DZuSHKuSPWqLu+4nXLb51/muzjPPLYQpyATnH1dZbdqU8
JBbn7rw9yfhamFHG1C3AXoDAX2+d1swxuommupPE2tEsy4+tZzMeoR2U2FbE+1Bby4EshY5iHuBC
QGlfWwNv6ChAJxhzy8L4OMrTvpBFzjm7TX50hYoQU6CoivFXFkqZZ3k4SumErhP0WKVT9UAnLOmY
9/QacWPtxi2tUuVXFOrAmoujxVxbUbqketRMYRAHvQfwk1sAQ0CA0a7d3gWlv1s/VH7o8a7LW4+/
NsvkXL0SgdZJ7PDQri6x8BbqH5Lw5X7AekeBXkcs2FCBa1fQmcQ3Y2xERE7MoQc8aHRMv3gs3Owp
dHtpByJtz3wBAtERd8BpB2DUOWIOk6o1JdqZrz+/udbV72DqNnlmDklJ0NPJ0vFSRaVdGvVTOXDK
httfcmWGCWCYXl30bkpS3zyrh+oNGoh95uuB/JC9KE772D+Yn8gzmLqE0z/motPpRr8Lr9KTwRZF
q0FuG13VIW+ulHbfaHbKU2jfSOiuTTCLK0kVDpUEE1Fu97+GU48x/nBfmQ5UXTsQez7zBK5uizVY
FK4giHODZF2DePX1Udd6EH8sERpV1C+yfeoS1bYc64t0mN3SFQIhce/768bNB3F4A9LSmMCyKGk5
Y7Gs5ymeECu7nXggF9UBRmmn/2jeh8XpjC5arD5vhm9zZ9dWmVPS5OWEIe8IFW1gz6gkyZI6PU5D
BXzCDBEP4N2A0A339xdLd485m5KIAjrA25hzQVP3eq1djbFLWW8S34hetWR0l+JJGQZ3gDi4NIbu
1Fe8sHrTeNSBJVpZZJr5WWtWaTtJxI8x3ibY1bMZWGfBT0Gn1XIWtxHCr20x9znKGEllxQIN4SNk
ZSjve+JLPprG/wMTxEZ4uVoYc7NjoEDB+I2l7iJZQ0cnbfNXIheVN+B5xMk0b3PA63UxtzlkwkPw
4lnaDoOtbpRNNog6PzXyQwttGdP6BklCbxo5qfr28gALFkEESmXXrz1FzpRMmke0VkFI4sjqRV4m
u8i9++54e69jYaBMAHoFFUx0QK6NzPJoELlH+abt40fFDH+qsvXpvonbROXaBLN3vVFHWk60GKph
gzcpoFmWdEzJZXYsvhFrd9/YLeSJevtqQUwsSSvDiKBwhRIpYIHFm/hRdxIve832FFu6PHUYDhR8
zRENyOTw5k82v9jKNhNRUhGl/DKE95fmJdHsRq9sU+YcsY3dRP8Ng/EWRsfxRGTu1FFcQOpbpaBw
rwXdg86C7EKSB4iQDEIHZOm9ypw5Fyz92UzIujLJOKKGcfwWUDpooYbQG7bNmWj7qs3Uzp9qffIB
6Bh4084bbnllkikMlUDJdSrmcg9h0p3MZPq5YGCe4ykcGyzQEnzqXVbV2Mm82WMaCdkfxCOLPTkV
AHFh8oQSHPI6IdtbiTtV0wwMBrJ96hB6P9oymSjP4NnqpppSXEo8zPYo2rTocw45B4++dbWCHBzV
NQVcufoNW27eFHMZVxK+3UP4Ouz+ErRTX5ockqZohuMWCB1uaXZrnQYeskDg0ZFZluTA6nrQXM2Y
0VPLj1nzaBqY3u6OZcfxzK1PuDbDHLg4nuQ2l+EmSyq+otdzKjA8d99NNs40KMj+rIQ5b5kQ9fUC
OBCQzN0j3pEuZHciZyiMT/ft3EIYQFqzNsScsroAHsMasWWzn4H7QoQsZXKOndKxLkprD7/yHNir
3Bv3vYNqVG83Pq8RefPR4JaA5AEXa4oW2lnML5iGrB2sMQbUS/nQjDsS7k3lNAj/dENhRYVWCVYL
jg+ZZdhq4xAhOhmsQDH8Qf1ZiS/WP1YghHY3TWABw5B18QZ1Mi+1GhejZAZFK9mN+TSJbz1Xu2Nj
twDkAjgSU2QWGEKZ3YrMKizqsDQCyvKS7oZPy4fFsBM8WA2/c+R9fq6PmWHzlPuov10FY7o2w5Q1
DaUaiFEykRHPbjWfhArUE+XPcnmStM+phDbnwZjc+w554/jUEKrzeBkjFGNA9DozUMIFWpGYsw2y
2YvNH5Vq2hrmX+8buU0YGSvMLk6qkFVhFQLFj4RxAfsCHUESAyoZnOx49ATMJzNUmuFoIHej7QZ0
HZhkZ4BOYKQviRyY1Xf8fy4THoXVBJpoPnUuTXRXn+k/ptBlVBECUctjPlPdV5qeFIUcVIBXCQ2K
4OMODGK2BapoofyhmTupOEaW4cTivuEK2DPp6m/rJqKWRiFtN8Mf4tCKSZZNcAz0b5H4PIYv0Lko
vy9OhYutwkhlTOHmgfol9pWX+5+UZ5v5olYri0ITgXWV4grApQE1DzrOw3tqMO55s0Rmg7OijGU5
hhkitZ7VYOSQRGhvqv791Wy6zJ+dZPFVQi6XhTTCTFcubyYkka252BmZ9UDAc845ceyLlF3T+xWx
QtVg4CpcpGyQAvOLFr+Lzy5oOYa9N1Soxlqg5Br3gsKzylsideWV1b5OsiZK4CzDbvaoZo7xwcJ4
6KMJqS7T7l9o67EBwQZPL55nlzmNM5nwADextUmq4y3wQdUGdxR36MhwVqhuncXVN6T/vlpgbSqt
GdfY1iIKj4Oc/TS0mNOMYmfLbj4dddeVDTns4wKIOPgJAIh4+O5iFxiv7pN2qTw1UJ6KvQ56AlpU
KD8JvUd4ieX2qUMfXsLUA/ItZjNNozHFrpTpqYv2EM5Dk6IPwPkQ3D8ObLv/9zqR1tGKvYaeP1NM
UJeojsZWlAI61aHsdDSMzVMZmLvC50Xrzc+2MsX4pQllvtJS4Jc6iewiWj4S0Xq+vxzmMr1ZDbNr
0VhHREtnMEQTzA5juEqKfdGYARdyhZDLt82zxvihvih538+LFEg99Juc2YuOrS16vV+izq0+zD8m
J57c9hkPA+f+OnlbyXpn3xdyjk5aYESmvUSWLfAG/tiq4c1W0tO+OgBRMhiRNmBx79U0NzuA7BG+
D3lfwG6hSMsDf2waxMsGYF+QwqE7y6wJr/wsGXAYgjh6p1fJwew3EDvc6xJg051vubypta2AtbbI
LFHKTSGvCCzq7cmKKrtb2kCMv2LKmfNq4xliUq+4btooHmBorLoTkUwnNr4DRn0YF94Dii2XvH+2
9ZqY21rDVdaA2wfB/3v0gXLA60Fa2IMtvxivi9OeKOhrPqa+4M6EOwbIWydzh8dNKrRWDuNE9Ivq
XEQnM/xS5ZwrfCtTWC2RRSg1ZNSMcISVHuASwEDcDsV66Ltwzhj7gGO30mBCY9mNYScRnIDwvOyo
GrRBbBTO6ZyvakOwyn+juAEMazng1sClx7HP2Uy2laqleTpZtYQbQHjPNIv4LW8Ve8rcfx5L1tvJ
xEwLHboRURkxM3vu588dj+iZfRLc7CMTJst+VCShwPeSfdNXoTIpBpQakfYBQBrL2bWtmEwLJHjl
IFM3FOaoNSUp9R4kacEwxPneUheyF1SjcqO2mB+mtNGPU6n0u3+xhSujzKErgAMM0xxGteZTNO0E
kfP3txeFSSqM/9D3B/P300ZRkipuFOgd+NH4DVIrjhoTR5S9Msy8+2uhf4t96Mh0aus/tpgzDPBH
aiwjUYI4T1/MpPCsMTvVk+HVY4SHRtQ9NtL4et/mpqv/sckm5ZEK2D4xYLNoTaeKmtMilH5ZTM8V
NHXvm+Isj03JU62Ma3XIwbskG245Cp4IcWcNJMNVrZ/DxHSWPubZ3D4BeLjhkYpSIeZzru9Sc8lI
ajQT/GMUi5MQtgTaBD1AiPqoP3VmEUPOD6M6idk9mIOAGXTzw1gnH/tamDjL30oc6AQouijokwNH
cf1LwHslmH3X4qVYWk/znPl9yWv7b37MlQn676vEocmXpB0amNAbY3oa5QHF+d5odonSppeGpLxB
PJ495sTjyRhFWYPDF2WBMfwsitReskc+keb21gGErqF4oslsBWBKxyghKnXSXDv10McjA+9xunnO
6WDJbxNsL1FMzXxoSyCrCllw0t5TaoA01Q96+E1fvt0/B5uXqEqFYlDwAtqOudzUdmlzPNiUoMof
SPO5V/dG//RvTIBlGJSqtFbNeP2slBKpTHh9WX/L4WaJpDxg6IhzfbHzn7+vF8iY/McMi5shYzoZ
aSLiBjbbRwvtQjUsT42S73Iw5ckEgpm1RWxB6R+lmPfBNn1iZZvZxUKdc7B6jQiWamxH0QeZN8a4
6dwrA8ybifJux1qBPayUn0PizknriNCH4SlDba4DPi2hb6hi9oHJAURtUmdr7JRAJtYTaQEX1nms
rJsOtzJBf8IqLETzWMlJjK1Spd5DBd4RdEihZTxCiM0NW5lhAlw9Z8BBEJgxyieMQ9pKf6msFsLs
nALBttuhZqtB0QQF8BuoM0mtGLmuEvQZ4PBR6sjAaDXSXjM/ystFKwBj/dlBSuX+mWL7P7+9/Y9Z
FrcVpxW8HeRPKPVRDsomtsvX7By+1G4LkBMgyrFdgVqKS+i2va9/L5fFQEedbg4GqudB+Ir6uzud
rF3ukp/yo/SlLe3iIrvN2SR2wglT2475xyzr/2MZL20Gs2bxqMufpsy/v5/bXvnn7zOOX5pAVqGp
gMsqvyg5dLIsOGbHYUXi7R3j+rNVF/lEv5ko1HaRvtXS89gAhm++3V8Mzw7j+1JRid2sLUpQR7Ez
CMdF3Q3td7H9NznEygXpz1idZEWS8MIUsJxWGs59i6/S6vv/30qYO13tOlMZ6WdpzM4WlQN4Eh2T
7NSFd5zo973JdldrYTLrbBlNUgNWGDSu8KDsWmfaj4ItTzuqtIzxYr/g4YW27njavEW7DKisGw0X
cDyOYJhUlIB0X3vLWZrnPAlE9WTwKjhbrr02xCzNJCHQ55OK6xdjGMtzk+7DLrj/mXhrYW74uhGA
4kPTOxCbKNCVxFtADwMCP6+R5HNohu59c/TPsR+Lko2auoa5PAyHXzseeiAakTtchkA/781Mdfs5
3HUmtJCjcbLbsHKNQXcLlafIvfVmWNllMwwpr5tEi2cFSLlTGwdds2/Ht1Kd3C56Fnqe/ORm12Bt
jkkqxgpdyBaP5qBQZBu3pYti2X6RlTOad+5UZ46lJwj7+CVGp3omyJY6q0ClsXGMljeguHnfICOF
drIGTlRQgF/veQMovVGO+DEmiiDdy+iTp3gnv0WB4TeX9Fj50TNwmt79D73puiujTMAklZ6Ukgij
cv9gzF6H+VKL40vs4OD7RaoAqa7h8kbbVWacaRHVOs+QkgbzE1WgUkAZZ6E2YVwonFZyIoc8WG4J
QC2vK09//I0X/zHMQkagcytGQAwjAMgCZCCTL3OnfLi/f5tVwNXiWD5s0G7gs9EQrfr9V0oV34IK
sgQWmhauKJdz8gjmF5syGPSc22Gzjru2zVzZMWDfc05th68zSPGLnYnOk+pmAeWsLpAm8WL49oaC
Gg+5mIVBKeba6xPQfIT0dV170ndrj68Jce8Jip9m5JJAdPmjHZv+CcdBsmxhUJI9FMtUCHoiCbg1
ausV8Clbl2YEoZ5HQbG5MhBP6MAcQ6CPLVbE6ON3w6ijmCWq5yqqvCzilZa2cgYF8t0iOtuA9lj0
J6wu8w7EkIWuYylp/znvHvvstV3cKN7dd8jNCAqvwwiFpAH5yBw2LReEXkks+ATxx+TJAgtQGx01
+Qg94mjkUQlufp4/1th4Pcp4/Ku5qQR5SD7lS5G6uJtku+gU3b2/rs0LcGWJCdVA64VyiYdpkIB8
FNA2W64eAY22k+VnBCD+fWO8ZTEHK60FYuk9jOnxuZeeBfBGJf7/zwQT7bVEA6HmFCoBeMuDZRSc
JrGctJy8/58ZxumAWWqNgmAl5S9oRNlt/qXk7tb2Nbr6NnQ7V55dySoh0YC1xBDLI++0FjXYvAdH
80GoQtlwebSLvA/EJMaWOVXCEmNZcyUfzFTzUp0cZIWHI94+sn8fJlYXbWxj1FpmLKzKXonwYbTw
HzzCJcPbzLYMzHCBVBGj9SyuKwLCPzM6BJ/50P9q3NlRdsPDBFqQxBHQAs+PtWvaAojYRTDk7e87
yGa8WNlmvp2k19MiZMhdTStyUJG2G0yy1crPWN7V6deUN9vFjrz+TgZW9pgvN+WlIkcYiA9Ef6ZE
8yPme60P6o/pED5AlZKqih157fDNz7iySWPLyj/7OCJlUiF57s3USbrB1vpTagSmxjlsm5fIyg7d
65WdzAQUNe5gxySxrbQXReHg2tl5nZvdY6K73BeJVczYvdFZdi1g2lRpqPfjB8FJHOVD+nF2+0fy
zHOSTewCsF9/eSjLaYwrH9wEuJ0DtXLIRYM2jR6Ykk1n+fkUiv/FRzQDaHRMEYNp63of66nvimRE
XiODlGr+OkOnwhe8KIhexlP9Yzk3UBbnJcLbQQy4yr+MMo5p6HnXE+M9kYvyfX2hA6TmC6RsZdeA
+lZ+yH0uOw+9R24S1JVNxjGlpZwFkxZU48CyVad6focz2JIjQu2L+xE3r9CVNcY9wUs5G0sz47Xz
efpMaZxl6BqZgfgg/8iPmGt5otI/5Tceqm07TYV8hYq3NkbB3516dSxUUiQFVG1/O63kZl74Zlww
oWRjLvdcnGUOsnnzbliZY5YZzqY66KGBm1WJbSN0NaiyE85B5NlgzmGK7sQ4YTA3MKboOdf6B6Et
/Xlq/k2S8GcpbLduVIesNGekV7H0MRkfBvIr5bX4t2Pj3x+HTXzHxVgiE7M4Qdrsx2nfaIcw8i1u
2OeZYTKqWEPQkiLcpI3bgb43drIDea19zGg79ckEj1H9nJ95Z5rzlWQmx6qVGq97CBkFpFe/FUq0
W6YQ+mgy5x22fa7+bCGTY0lmPRjpTB1O+qlHPybFUabTJBV2FX64f1lv1whWDsFERiP5y5SwFw9U
GQMzjUdIFXnys+S0ASVfz7gpAm8bmcgoxFK5zBi+D+IqL51Z0GRfy6rY7qSm5mT5PFNMQKyKWMmi
BlsZp+UJzTtfHzVX1XLOF+OZYUJEl47/SR878WIpZ3i8lHDG3v7LffLHK5gQMUazOU0JlqKf0T6g
6rAYrDWAZzHteA9k0J5X7djsfYMD8K84y5Y71DFRLAKgBiyafnJMDoNdedXXBhn4/0AHtZ3s/LHG
PMjSshhr9AOVYFLkn1XUPVgVGLWAyajCurAFQX0SdPksE/UIIWN/RplSG8gOM5pNH3BOxeZPAa6f
UmWIGOxnDiAw/daQCshONBuVM1DwJMfoIH2g0Jd0T0BKzhMF3fSflUH676sbbQkryqcJg8szetX2
IL8lHa/YshVVVLQqMHGJvOum1pIuFMqGZCWwhsJLAe7tX+Q5c0JMPJU82rKt6Ly2xZzwEgoV6iSg
QkfZjHI3OtSHaV/J+ywQd6kt2sKbegm/5ry6OW+JzGlv1UJuMui9B3HT+okmnnQDiqdxj//evY7S
9/tusrlIiDkCqYQRQIlVHpUJIHOiXMpBKD6MpuJ2074UVNDN+fftbKavv0uqGpoOhsicjKbNQd4y
TDLqneGTkNgVuG/yb+rD4KVH5VB4FRS8rZf7RreOAOXmV8DsY8mYSL32yKpJO9MgGSpz0ktp/ViG
/f2/v7V5v8twYEXAzBnz90v8T2NXlijMy5kv1J9ikmNUM/6Y6K/3DdGwyKbEa0OMK6aSRMC/AGBG
FS7OlBd2gqo0EobysnSImuRt7DiXwdbWGRLYcAz6vJLY9FSyJiVtykEMRP2YFK9Nwbm0eX+fuWxy
oVr6wurFQGrLL2MxvZgKD5iz6XLrNTCXTZRZJmYysYYZpHU2FUw03yI/hyLrQXFykH2KxI5fS+/+
t6Ifnf1WK6tsepo1s1otI1YmTP1eFaaDWA92vSwcM1u+tzbDnKdZ7NrQqLG4SdS9liy2KpROa33L
+Azn9FvcWxGTpi5Fb2S92YlBt2tO6AkRREPiy4F2Hj8b0D6XnPqRsrkZQf1vQKjrVSrXJ3iq2kLM
Z6zSMl8zTJGU8f+R9mVbcurKtl/EGPSgVyDJJKtvXC77hWGX10I0ou+//k587rYplU7q2NtrrNeM
kgiFQhEz5nzs7LPFJLFe+M1AQwOIHKBI6O29N9OCoxejXpMadf11Y56hMuGDdCC47BjCJx8aPWC7
QbRQPyC4SJqUhZLBM9pAPxthfug7v8Ycx3A9Hqer7rts88Sr+mWPh3NlrjvGSdqpUdmqX+JmnoLc
xE3W2s+XFyZ0xd/r+lkn2V38OUb+GOlgp0gOXfKa9f8smFUp4x//nRnODWmxOLQrWnh8UXkmhPby
xlPsq0mTgVyE+wbMGJpkcAbQGLz3BiNrEmRnMLRMKA6DdLXQvoDTwLu8HGHZauO5dKFqYtmE7+LM
84iLN4fTjeE2nrvpKJn3zT8bQ2OMbBhQW4io0LNMZFWUX+zNbpF597XWepz0gsELO3c1X6nikHCK
Ne1qSUhe+iWd5sFbWQ+2vcvrFe4qEJ9IMjaGG14cjkBmJFkMDJcu8eS589kYV2+qJGds++M/hKpf
Rj7oweVTpassz7WoTT+xOPXUVDJKIXxPgNUfQuagCIXsF5eemUmmGFD+wpjI9XJuIQmaflp+TD8F
cZNA+3J5z0TLwfCVDhpUjH6CLu79t7KgKhwDKq1FivnI2ACRdkn6J1yOq8EAUYHshv78ewtDXqks
BdQlUh/GYKOj0780AYgkDwx8pDJwnMgF9sY416tWYhYNgTFrDgfyYsY3dvcXdS5XwzsD1MkYKeOV
ZsYFwz1zitk86EJXXsLc7y0Ysryiw4vkL77NzhIXjljsOO1SYEKv6x4r89YcJNW0/+XT/F4K92mg
clCYZoeljGH84ITby7XDLLgZ9ni5yt7J4k/z2xj3aRSMPhlDvc00Zu13bHBE3e6hXrvgzzdtH3y4
0KpaCRmVDPe5HY+INfTTVMm6YMLbaBdWuVy56ftGRwxTI2Y5hyX+Z+w6b7Ue1un58lJkdrhAwOaJ
5eqWXdrm6NnVN7t5jfvT3MsCzpbIfQhpu/VwmfIwmxodKa4JioKJCW1B9BChB2WG2VlWDBc5gQNs
/kZKifuIf6PNYJl1Ch0Xn7ncFOCRYiA7Txz/L/YNR3N7XODZyd+uOkZniZLi3IwgxdOeibt6g/uv
YiQSO0IQCuz8MsQ5wkTAbKNsE93jm32cbum9ekAb9uQ+d8F8aELrzK4xQPVTrKySoHOFG7kzzflG
DlZUY91Mu+nnJf1Bq3t3frm8jTITnFtMczIP2YADaxaBup775MtUTJIQJ5xC3m8hlxeDLK7pnLbH
dfq6sSlYdxueZjzVRTAYnvaghi1ak9NpG6QyH40nGfpWeMR+3ebQnuQuJ12hLN5ucyWewd9eJ+nN
wgjYHOvuX7tdZJNiwi3dmeO2tGdTQzGOhok3SwuyhXxG7ncqevrj8peTBvbt79hlYKyMlaIcNu/4
ukDXZZOx2URKceeGJJBpN22Bmw8f20grRiCQZEJR4L2xJE6YsQ5EjZLuO9NCe/2bC/f37/OPDBf4
oIZU+H0IbvkzOLAZOWaL5C4UfRnXAIGgvUmrQF7o/SLacVqzEuylESlq6NEM12wtDgUpJUBpYXl6
b4cLGfXk1JBkhx1nwDj6GBV3ZoQ+IEBrQ9SEqlccV1lFXPS43pvkfBxMCWSoC1fdYLLdYTgob2uw
CSczv3rrtMD2INasn4LiKCN+EU4Q7C1z7s4qZls9nkFRBiK4mkyneS39JK4Mv84Nj00Ye2ZxaMyQ
V9KWb5fPgOiDEhUUy+Ao3gSduNzGyKfWKXLcNC67z9v6rl+Xz10shY8KzfxEfIHfBiQtnPPXxCkW
ki5qpOvPRp96GfHpKMkDRAeMgM7GwZsGOFU+4yzZ7HYAIq9RHN/OBfUWGaxeuIidAS7R1Hqq07q2
1ygp3LDL41Bb++/qqLz+xScxCMZIIV4EZl6uoAT2QzenE9axQvccF6fXONEiHVvZPiwfjqBz8MsK
t5i6zxoj7Y01gsThtRVCpDWoFM9AVlueaz8+SPvs2w9eMsh5Wjq2jZKX+goiDUQ/cPeBVGlj5N04
ZKz7/PPlTRRGkP36Nm/ZxXbTqvs+nbG++U4/1hFAIUf1BwbBem8KNOQaoACV0QgI75O9TS46un2T
pGmOL7ecyZuDujpKCKHTeoChQPatDi4vUeiOpg5IqIrHvMr3xqnB+jgDo2vUrTd985mRm0aXRAdR
TAQB/y8TnJMYGogqzTSGx+tf4uzKWk1PG08upGOgoiur/Ym3b2eN85B6jPWkS7cFQd9gS28cJxz9
+adq3vDdlNWHhbAhjL8i+qnQDDZ4MKqWMwukpjjPfZn4Vlu+9mn+XJfKW0Krc2wUHljObtKKXLUE
BMBr8hcX9s48j04dGmZa/eYtGbmj7jnfSKRcGcudsNa5t8JFE0OpKENlbdvU7dhlIfOz71ubdzt3
sT9LCiVCpwTTPV73AAuiVPL+2BFMUWVaqayRmtLHLOu+KiPkVCw9uuz74m+3s8P5SmlXdpc2CR5j
pVJ5M3DuD2yuS6/R+gySBOOnKu/x1jSoc6iMjAbM1ZoodRIZ1EaQGWOEByMRFpaMgM1lDXTI9My2
Gf4OMoTr1HqqbUFWuyv8aWKSC06wt+9scXkCwHXVYJQ5bGEAX1OuijHzqkqSegmNgNkTkxDbrC7/
9JyWtKJxWqtRvWr+NJhemlZnNevCyx9QcFmjGf7bDOcnK8ZZ2jKBGTevX5a6KI6jXcuYoAVrAd/h
b2fk74DaHfN8gDPSNflCsvwIndbKyxvn8fJihGFyZ2f7O3Z3zVTEJbU6OONquwdUK18sVMTX3go6
04oY1QkGc9jpsk3xwd4Z5VJktSUoRmgwispKSN46r/PZ0X5uIX4Dchc5BbR4M0Gpj7ErcELw0TLu
rUzB+wLRsn1tHTcg2eeulIGNBW6B1+Wm14inkoUm0PudtK26bKHoo0ZTqh1LB93CRKsfLu+c8Gv9
tsHTxmBEfBqSBccoXV9X43pOyZUePC0NBCRQbrtsS9hb2C2I544ZNIXUSoYFmTf/c6vRAHqXVenb
eMuU4Gg1b6uDFZFA5vuSneRZY6q4AHlvk6pouZ9Z2YeZowSX1yZ0CAdCCyCTBEsw36tTe2utlw4W
YkxkqpgVj+3vivJ22YjYzX9b4WFDS1erDrOpGuWgkITaTGQe1lNyNMbAvcODzFOkD3WxSaJC+h1U
o+hFcjE9w2pdq1ARmz71wKGCQT4As/qnGakIaFqlc2CCKwRNmN/muLA+szIbnHVGd9ABT3FnNpB+
Z6XjTWBmOIyu3nmXt3T78z8k4jt73BkzUlrnmb7ijJX3VvbJtrCF2r+5s3qZjK9S6IS/TfFMzJ2S
O/aUYCcZWzzMyCP2Hi4vRvSxwBUPbJUDvgIArLjVaGre6hWKLjhgPSSqIGgeGBjd6w/aAUS6kTTH
F0QP6LWDJg+TmZAz4V+Zrp0X3cx0eP2nEdPvw032RL4nBzvqqe8cNd84jMB/61eoUNSSDydwlHem
uTuTpobbroqGtnV9k1AAu6br1r0fZWCabcc4/4CZbRrSINhY/l2xjOjYuLMJ9yfOc9qlPksTKM2q
AbEmr3fTgBTKV1fvF8nyBPHknV1ueelazzlwqqj52Kd2+aH2x6L8ftlbZEvjssZVWeoSA3BwFiDJ
uhtymEIb5fu/QPaig+diLhD0N/ifCyDDTFRqd/hQPX2kVTQud8yRFOJE79t3ySC3FMw/GgYdkHiW
rwMqwsORZH6PWcdi8RzwiaahU3sTk3wiUSn/ndXtwO8ynTYdSpVmuDv7YIQ8cAfJXlC5/1BeXNTp
PKCloyosjnUwHMo+YJKvJ/T/Xa69OdDOeFY3CSShsOTZ+r4q56r6Niy2r1Uytn/hEd/Z4TKrVC1H
bc5hZ03GMJ0AwlsUD2zk58p0w7Exbmt7/uM+BZifwcaEEAa3cS0uipGpna0WVJ/RsKZX+hz7pC2e
XaaEl/1fgNB+Z4eflIkx/xhn8+pGjeUtvopuj79i5IEGub8WQTP48asFGuHk6c/bmjCMrBHIHigX
mfwQmVqwdBnrwY2q3jg4dXKg5rkv/xg9BCMEyiDoN2+KM5x3NvnaaZ1F7aieNZ+ZVTgvX7NMNn4p
eHuCmxKXjuNAgQm5Km/GiVWzX3oS2RU+Eq1eqpwd+4b6bOgDvaWHdJ2iSmGHmLmRU//5Cw3mwQa+
SQ04FuTN3x+DaQG3Yx6PbpRVrk+o5o2gP2Tjy2VX+XgI3lvhFmmmLtPaGVZo9dWy+8ovMYfhsQ4s
VJZ+1hftGo0AWYt1+9H3Vw9AoiZSIRNlTwAUuGPQjElqNZBRiJynjgU/gzSGMHrPzsP6X8zfneJb
WaHwY1B5Z5LPLzNM0k56ZZiRaXUPJb3qza9W3z6p5enyfkqWZnB1GJDejbYVOyao3z5X4GBWg8u/
L7gQNvGJbXYbfRlU0bjrszComUA2042WI5It9oJBSRO4fnZsT8w8GP8afnuUIc1FToIzjcl0vAc1
4NvfuyK6x0UCVCDCyZKHCnizWUwwmPlpBoRlaXxTRonxM/fgHWRvkFskuAyq1VIXaAzcFRA9Al/e
tX4wes9g3nhlg/jI8lkIVOmB3Vlg5DS+SIuGm4VLfwF3+oZ17C1zskk0h1oIBOsJosg+5HQjpCtS
pmRBSRQfdbfB3CnsZ9LWWpaaP4vmJormNNDvB8hUshCcBp8vu9DH7Oi9Me5+bahNl3pICVjndO11
qW3lbmrNxDdaE3pzywjaWA0T04Uxtr7bIjG8bF4YV/eL5e7dRVNQRHEVJ4oN1eu78qopA3u4MSG/
FtvXaqsEhn3P6i+Y9ZFYFh3OTWt247qEggDfO81pCXVWwAOxzdPBfTGuQJUbI+6s0PMdnsob+7OM
0UGAicZmA9uxUUEi3PFyD9AacSfGNBN1WfeoH0DOzkAcESDT2MzaYXu0q8BwpDKFoniH8wr6BaA+
Pqp04FZLWVc5TpQ0kA40joM2HHvlvlILT7Kp20ngTwpEaZ1NrAtzsrzMVbaOLh2V3op6jHMmJw1j
udot+TQE9FQf7dvqLwLspoazfUfMceqc97i2NrjJ5JpRbo4YFOx8wmQvZ+HebXUpDE5gkodHTq61
mej25NpRa6wHfNMALSzlYcnS58tb9/ElhPzll50P4MkqKwCcaic3yqvCn6u7kaIOMcouDOH32TQr
N411w+QrREuupBSi5C5iqRZuKklm1ARLOAVb5Iz9Nry8KFF02VQV/2OOC5zNOmb9nFQWqtelt0C1
Iq9DV7nv2yskM0FrPccyAlIBtQ/2cWeSi55Jt46d3SuADnzVQi2AXJiJKqkRFEEcEN842m/GS38s
b5rP0p6+cLUY9jIICv4AfHDeOC9VYvZFY/2k08/XAzqs0OhMPtnPYOsApdh8ZECOQYHhUyclFBCm
AuCJgW2IXEOkmbslbUi+Vck8WlHQhptWeA60VYv/hrCJ9FN51CTYCeG5ANEySEQhLgS85/s0wK37
zmQF/NUhGO+Yz+00+xl0BBIZIFwYNTfhmv9Y2hKS3RNwKGkPcQliRldjOB30QxHmxyMUjc82+lk5
UDvdn7+z4UNAsW4KzpA1srhLsbM6fVy7zIrqt8WvoxrFQGgw3KfXNjgvWpDRy1xHdBftDXKe45Rz
PitqQiKEuFfdXEN7mmRPGFGAcTQd9PoWwbAZ33qEcGSapCZ1I91po6I/DSw91uvXywde5BUOAPVg
DMNMluVy34rMK6Q/C+JG3RS4gDEM5GYTOkST7rIdobvvDW1ncecU08jMPiOuG2k/xdynm/V7+mn4
Ql+co47xSnCiabJSnOgj7UzyG7gw2pSDhbn0GDOzeuMVyj+XFyUzwGXWhOFf7+LyNJe7fr6bZJI0
ko9DuBAxY+TdsicTSlrZcm123/PlWGMoFiKOl9ch9rRfTsAD5xWloL05wptH81CixaKgnNg+/Xc2
uDDfz6tWmjpszJg2hy7Y/MhkVAfi7SIqQjmYDAmfXMSTtRZLg9R4WV9VN/GgRz9nhz6T8VCKrg0Q
mWAuY5t5Aa3Ye1fOVrPoISDoRslyV2vQvUeHvr1hdnKHWVCn/mrTw1/s3c7g9v12Z0ebVQU8bdg7
1XmqlyvdyDwAmy7bEFad9qvadndnJM6NiiQMq1oemsKzz4s/B7bf4G3aheCBLkAau8VuWR1PeFsg
agPfbAIfg6Twvd2lX91CLS0XvQHnid12XuMnB3JIFc9sD5sW8Ka6tw6SRFT4jtmb5QKfqRWt5VC8
xGlUPzOk9sxPoiZab+T6L8LjhalaFK0xW28QztSUMUWHVp6JuRTIWC1srKHC2mfjVV3piaS6Jv6M
4LzZyNtQ/OJbH8bYUaJ2FQG/nnM3HTaWjFo/QFXQH8GX65nbm+UxrqVPFuErGAD1X4a5YKW2M03m
FlVLpMHXmwZT+70+bFC1jUfQ+SHxVvGe/rbGJaoFM5tyJiWJhnPyLVl/UhfSoD2NwIWi+Qix7E2u
K5OxPgg6WVB93a2SO/u4k+sqK7G96cuG1KE1BPOQr6ZeDIoEeqCNJ4MkC1cKZhM0K5AHWCq3r5rO
xrFvMhIp1Y1pPHdV4sfO31wAULVFJ2kTn+Qjp8I6Nq4KJVFc3U9TNHfXqiUpGwqXsTPBHfOO1Zay
Krj/XXJoxmsD2E/X/C9tcAdtKXtrocXobHwHkQqtmWqCBpL26bLvCa+Z3Uq4TMYqNDfVCKLxutzO
adBY94r6bLayS3nzJP5lDrDvf74JX/OsDBZDzxvJRQuMMV7UvjP+MYoIvoy0b7stTQi/cwsxh3p1
pkRxoxHifbYVuBN4m3uJawkvy/8YcVVVfR/eaWoVwHIgvE9t4cWrcojnZ2f5PrVBYt9YQ+FB0uN4
+QMJC5C/FgabXF5Wa8piTtAOjZgHLVcgxAPtNANb2n43HulnFm2yStAYey7OpW8+apLYJPb0/7+t
sM4d2BpDdVlObWS61IVyGj3ovXXqW9n4kTgU7XaWC4G53dsjRJoJBqS1sMUdBgCdrz/bEKqtgqn3
/qY7tN9VLvSRBBLvbPN7zDtlo+651rU+yKSnhYfLBtc2GEtQXrG4zYMcCempW6C8qQ33Zlx87fKs
8fu5uTM02Xid8EPtbHEbOFYGga4X8sWsO6etP6vPtJZkVTIT3J5ZBbpsRZ4jqRrqgGppUMUYxn64
7O9iIwaemjpSDLDPvT9i8bCqTsuwjjQ+LNOJdteJIml9im93gPYRj3RkMD+fd7vsEPhiQDgULKSZ
ytMM8WBN6Q/ruHh6cgMEqVdbw8GaPchKnlwn8dLi9S/WiLtJtVUHNNC8kkKiQ42w3tI1gz4O9TUa
v55JJIsU+h74T0Bjg94n0bnrw8Tgz2CtuGnT5evUh0T/Npb/rPMoiYg/b9MPkX1nh4u7y5xPQzwt
qO6WV2AdOPWorNHYHzA0nxiDn8XDsSl+pFWYU9Nj7c1qZ35LwrR5mYAzcpbsDPk0HVqCinNVj6dO
/WyAtxl5AQZQFPVPRYLBaIJr4ud4MBDYhsFDTYiWDg2ZkL5ipPJshRoA88k1iww/O0AR7PA33xlT
dAC1bsa4868k1TITOpMoJ7FfoSTQVeCAlbaHxZ/6txnu6Jv6WitNh6KjpVaB3gP6sXhVHy3L2+Xl
yOxw55/p7egwHWmq0R1N+sb0l5R8qWfJ4RBfBbtPtEWI3emkRqkj78EnyhcgBpITO9MwOXaB+rYE
vQ+YSXB5WVKD27p3BonLAKeFeEvUpZ9r+ziiZpSUT6QxvKT14nrxnQYpcbH6WROuxZMu03ATl5N2
K+bSySlNqdWXeG3ox2L0ytT7n1nL+Fo7VtfxW3vbHmVPRtm35MJDSqsuURKXoDZu+STWn7JCCUq1
opA1lME2xfEW3dpN/MtAwOMcZygWK1kGhpJMSH9sMny5bzxUUeJjevRO+jlFS3Px/gb9E5AtGp//
T2vKBm1Fv3R6sI8k9bRT+sl4TIGnHA/0pJ7A90wCJYh9iRttiRgXCSExi39o57nbHNV7N0IiDZmI
CXVbyxsO2X0dbkTwVTTfym1tG/bBlGNjO4HhQW+N+3qNW3S1nQDbgrqRl+rg5ZGpL/yMTR9MbMNt
gESrgHZxJmKqNJC61NAavYnPw+KhuT9HBFh2qFEqvnakt/TUhGz0qvshIEcdrGilL9tT0TohcoQy
AxgwNIdXHxynvieDUwOkFN+qPRRsVMktKcg2UNt3kZwhQAMKxWUbhUlK1pPFjWzFBRMfBY5hHpxb
8LBJRm/07Qzz+wkeMkgFuJBRR7HtvXf0SmqodYPa9FB1euvZ5UxVL1N6TNxVVT09pmrj/MiV2bzu
6tK9iVt7DDoyja2XQqAcU6mu/k8PXejmHuHeuSfxsl2iY2d4YIInL8g18lvdXYu32WLdmXbmvHjl
QtYr1FCcNSArMyHakSgvjkLNO4iiDbJWiWgv0chWt+kwDKfwt51u5uNWybCg+vql7Kk3p1DfCy8f
MpFDAOEINjnoRqOEwH2vqnFYXAywUYGqpsxvlP7xsgHRZzLQPQO4F4MHOMjvP9Oids3q9HhGFgCs
ehp9NZxk8RGgtSvDXc5r7kouVVFw3DhxQJyOlvXGxfLeIlQ3mWJMxAF34uTHR/AUXFGMSxHQm8vv
OtHy9sa4u7VVxmki9oSrzrpa00C1T5gBG4xrvTle3sefeTrv73tLXDRsx05REgXJQm/8UzkPrXIH
6iGvTX3Q5nnavHqpdVNk3y9b/Tnc8MEqbhh7gwaBvY7zD5farK+WZAsYtpX66TxAWaVcq0+2mXVP
epXh3c66YQwxcFcoJxOERIdYLbPxBAqF8hjHE85X2s35FTia6V3HEvvLkK3p49BoWQBSqCWkjZp8
zVWjeEzMhbUPGqHDEdKPDgt1naX01HWzmd9Xw0qT6zpOABadO1K5X5PUzg0/bRvH9O2+UVYvx1HO
Pcbm7FvfV85Vo2aD8gTCg+Vc4O8509w0z7qVlPpR1wb1U5nko30zxsOM+kaTFXGY6HqaenjLGHft
rNXImpEJVp4zDdaXujD1IIvL+KogDXtq6bgep6xOMVFZtSl0bWpmemNsZ0WI0ff5MZtrHfpCS2rU
nqub6b3rDnZ1JjTJrfNgDAXUhod4+QZ1+OWzkoxQdTIb8twN85J51tQXr4u5lnbg6okte2YI/Xb3
XblDUoAaU5tUlCFYVYdGemeD+bPTNG+yoMb0z2UnElWdcd8Y5oajJprhcK6rZeoA95mcqNKhPasf
QWEfqKBqTZx/W8zns/HQFxrAMkf0jX19HD8h1+imr0YXNjLOKVG8298a3AtigcQUJE1VO1LaBS+i
H46sZSrKPYkOEijIn4NWFd3Z9+FnYvEAFB+ASPYNuqYbq5WN/Gj1+vMS6uHwDHa/UJehuoXL+m2U
BwXbeqaknVPhc+qVh5qa50oCgeguQo8JIQDEF6iKcPtGnZbSjLRo0JFvHeh+3dtUpkAmNoEus247
GEbiryK9KxrqpqgF2v1APWvuOm/I3ZvEyZ4k/mjgE/BBbWPyRfPchHYbD2sC30s119SwI5Xpn9bh
izHPHs2USNEIaB9JkBpfanPwNTu+1ZUx6DEzXS6yPqH4ntqdiu2I7l5Jg+UsTHEg11O0gb0mfg/d
0di+75cFqP/81ujeBqM4JdbgkeEui43g8i5sh47fhP2h5C5m0uWK69SzBc4l8GOMp6b2cvLvOJ8u
mxF18Ag6WxtPLUDBkA16v0xHn6p2Y+ZAL4a9UBPYnfXUX5nP+hO7ju/s0P5O7vXHvzEKeBeIITHb
9gENSMdxWYbtWm4DoC989Ctv0rN5n/t5hCTkm3pKnmQaIKIjiMLQNkxnQoWAx0poq1KodUXRx4vP
eXen1hIYizBi736fiyurZhatMQLwUdXQUawWD1Me0Mdt/Ey37mgpw/6JTuNuOfxpJDPL40XJSVQM
eu8V8UOcIL82MsO7/KnEdhwHmH/NwVgSdzeoplkYQ66SyOrT8nodNum/obOnuzlRRip5Uop83kIi
qiGCQTuWP/jNHLO02PByo3Vg6quNqpirftMmyacStY8JIIaIMS7YBkFo/N7nNSdx8m5Ex2zZAEcM
LzwdM7dIQTGZcZS9z0U7iPVs40obGkjl4ojVNW7mlMiwnfl2tQ4ORLMHGdZE5Hx7G9whToidLLSD
N6jadJ3nvZfUtuWlTAtWMz86jUzEWIT7w9wmLhwNZWW8yLnXXZd2dWdkqOhmUX6bPoZWmN42B4BQ
r5ojOWQv5bcGmO1zj/nAy/64rYQPi3vD3EVXuqVDExu1P5C4HDH66FPnh5I9z43uWSq9JfW3y/aE
1wBIS10T7Gpb/WGLK7troJz6Rc0KPFfim/F6q3H0XhoN1/02wxO4kgMgXt1vY5sv7YzVaZfVNVp+
0ahDuiSF2l1XRCBHDNOW+sS91tPhKFmfKC7u18edBb0pmGO3eEFk0XYU5hPFMIgRGI8dqhxVWH6q
Ml9JD39jFfnXBiTGpCff9dD1rDASFLSgrZyNnqJ58bEGHQn5Rr7W6DRCCUo9/c0NgO64ZuG1ix6E
wx2SZjLtlk3AZWfmi9Y+zpXkVhMddAQvJGFYFmoe3O8neIFBxysBWoPhxdce1xREATJKGmH+urfC
3TMobmhpPCGc1EsTVGATH2N2X42d7wb6k4HZgey5cucDIUVQ4+VZVysSJeyp5ANKFsvPHSfrujhO
h0JScyB3Y2ieNxRsCSGS5Z5ddyMQFfpJVsMVuepu6Tw6Rm+aGjNgDUTYjCr10nL2+9J8u7ww0RW0
t8HFl96Ohymv0SfNdOrPvd+5hUfU0oPg/WVDwg2EQ+jg/sHwND8CH+cLqYsRNfB80P3UCUmXHCqZ
t8iM8C6pD2NhO2iKJSCuSP3YeCMykWWxQ+4WwjmkNhaZnmQTHJJ49sNUYCYK0lmhdRgK331K7g1Q
MMjGSUT3HbrZ/9k83vvynPZVO9A46uNz2Xd3Nr0iQxos6/3smBJXF3oEhhAtzDeACNnY9ngXk8uJ
ZWtLMDOjqfel+VU3rjOQ/CiSe02Yhzs7M1wcHhcoaNYL/GGCqtvwr/Y2BzkOFLYViUkL0mUWZjd/
Tt6JOLXVFU3UhNEY3l5iu7UlilGvVUvw3Dbe6jy+19spqrtEEhhFDSeMw/yuUnHZgpU6ZZG1ExDe
xBtfaxBMzCc7Mm4yTFcei0N5lE2qiPx+b5A7xWWsA3igx6hqxue+OWTdtRSvKvxgexvc3lFttDpa
QNWM/Vv8FOFTbovPDEjoB3LcuELj2wR52PfLUUOEjnn3xfh0RE+NpZrRxzLu5tAIy1D369RbzkB9
YjbwVNyRA+R/PzGGuVWfnubb8ihjVRdt7t5puANhzToYoTod3bv2sTJCsNx57M9p0d47Jncauiqr
OmcjiyHt5JV08Jx28BX1Ro/9tQ3n7C/aIg7KGiDCh+Ag5mLfnwN9ANJJYXiPEuY+4nGTjGz2qmyV
QNyEF9jODOeWybKgjhcrgHfGt2N5m5qny94hfNjs18H5pFU5g0JnpCDWT5y+cYKyJmbd1GsQW8oS
R2EM3i2G88RELRQndju0Hf3pMPlF4W8zaADjAshEM399mF63oCVnihdQJMA5QN6s6pglBO6YW+XI
9FpbCKbDQcP7uIFV9QM7Z4EbGDda7S8gnKCHCmU8Uns0+ivvx/QvLGNEHEMr710lBm9BsyTY4gxF
6dU+Di7qQbHkmAsdBdOQyCYBiP/Am8eoVZEFNGdAKWp+bZxiTfbUFh7i3xb4+oFSVW7d1rhBMQSa
KFYwkoMxyIaJZUa4Y6XWPWusBB9KVw5zYvr68GIySR4l2Sp+zCKnA6FGiqfvgBl9JYcH/JAcqq2H
wj85URcHiSHaVRj62g7C7pI0KFvnYUVwyDYZN7TX25N13AguZa4lXMrOEJetKRmd+toERUVcv7RO
WKgHyUpERxbfHBc9wPMogHArMfu6K4pYAxr5ZGleHRkBLb3ySrk1PUjbHPVXTLCDcD9+lE1ciRxh
b5hbWZU7WZd1qB2n+dM0e7b7zVK8y4sTbd7eBJeGdgjuJdNqBAUGrPxof7EtWWFaYoKv4scLnhw6
xffp6OQ7a/w97/Ivf74KdGHxaQxQ+IIB+r2vxa2Zo0WOu7WYn+zqaz5I2vLCrAXZHsjZADcE4zHn
AsoMxAYadgCL557yNAeKlz8oB/VHgWfOg3ag58LvQ1m6LkqhUXAzAYBH8gL64PerSit7ATf3QCIw
RKrLQ4YmoN2cVSq5XkVeBvy7C7I0TI6hrPDeDCCpKVSA8D40uzREdfSgtONVNcmOqbBftrfDebO2
oGFmbsMSGfGaf3v9JwvERlIwMq97jZ/0u/mgB/pnGWh4+10+EO3tci4+N3Nf08mCi2dfifuF1ccF
LeY8y3zaXNOqDy/7ooBZD7jy3/vJ0/iVZrY65uI6kXKVFKDnCYzXTcoJXG2BZwbaFFAW6KH1f4Co
Sb4kz+lXaJOy6AMGNfouqssXBwOvfSBZ3ZYlfNxNAGHQzbKAVeaOGibA20ZLUcEYMC2FLDpMHnI/
jSBp7eXIWmQKVcJCIqpdv+xxl2Gja6uB3jEe/C8raDUanwb1FSCikQF5NltyzoVwJvRWMIMAKOY2
Mfz+LGhjbbjQOtoGeuxj+0aedN/BpPJmOT0ot+3mqc015kWhfpM8jTd/JRC6uc/vP4FzVyuftWrJ
tzTtbr6G0hjGtHIwvQ9vKN4A5Q4WKyuVfFRRhP5tkvDzCq3boEuhFG7UlgCfYuASgMbLbiOzwH3F
xIzZYlQIZYOZ9odSX9arDc8gO3qinGO/EP6lAJwTsFkYHl3SzxnGVIaoSA+2+d3O/dF6pUASmzIE
nLCQA5Jm0AoDtQgsOpfZlm3LDKbjexXxsoZOVWa1Dym07skeaXID1PPGUcJ69Ya4xfC5s4kOdgHL
yj2Ut/JoZhis8UxjLP4hKeiQoz/d9238BCPiwDNvYHnutFbQV3bjCpDKhtyW5iszTpd//2PEef/7
3HetKgeDLnEVY8Lpc6NHTW95VCbT8tF33tvgPqqd07xuTXD5jBpG2+mhqWX9A/EqHAuYO6DGPgzR
kkJb13nCA5Pm1+kcFfYVLSSRRfD6wirAAomOCOiFP1CAGatuJsZIMD3/NIdZ7BngfTDA0aP4aNpF
7WFF2UFBKlHdKVLKVcGVtBkHr4sNDiy8/Dg3wLx2ZypNiSqZ7x67x/yW+u1dBQKmHoTpoNxO/ORt
uWpUT7azgqc1LGNAA1kE1FUdnsujV40mzSvU3VsQ2MzXUDI5JeB/CnsQFMgU7AVH8b0x7oWruqw0
shXeaOee+eAeETsxqqh8awLnQQcla+3LcouPKRosAquMtQFs+GFQsdBta7Qa5E5Tkb8Yk3r7/0j7
ruW4kSzKL0IEvHmFKxSKXnTiC6JJSQnv/dfvSWpXBJPYyml1xMTMg2J4KxPX5TXn5CBxXrTRw2oo
x0nvlgORB2JpFvEQVVUmMKyrZi5tjFG5+KKL0YBV3DmoA+BGJ8cRiVPm8/YSvh4OkehDIBvqo9Zq
0qVCiTqVLuoC1h0/Dmp2rHlyvpof5OAeQT2jIn1n36ICCDKWbOrwQCgMZXH6FFmqXWTWHIXN2kQ8
1tev/uSzOEZLRoIcRtORwcxmcVW10iscmHfeLe69GLcnoj9h8/Y1G/h2bYVaLLHwsycnI/HFBBRP
TWXYWtu9npe2f38gZ8YgGc3J6L9vpInjMJUDElK0KxZbJOG8lHYRcyI41a4veZ/5IYQJc3CbgkFq
FHDk6cGsD6n+s9A0m6xXKnDOqh9lzkPd2v9MGK7FywSxix2xVdURb0ULocsSsm9SZV3POW8Uefcz
wR1irAVgIJic+nxxGSA/1EZBEUSp7kWptIe5tZfEVwxnJf75b8QTxQQxxQSc1ZLgAWnW8V0+R7OT
Dc9q3VS2Ur0VNa9O9e7Rv3yuzdEYJVekuImsrIiOeT1NF8JgSS+SuCyuotXzS7GYvWuqJCrsSZcr
j+hgRbS1lTI9ZEbeXVV1F1f2OmLkwwWVR+ILc7+8SolRPcnmnK/A04m0uyQW1kCO0zJ3FyNVrkk9
T78kFGNeK02PHmtlkEOxJNoJG/t17ohiawZrTkxP0E2Bg+ny9X7hQKD8wD5Grwl9ZOZTrtEoJhJ2
9XSU9LXYVRJksvGDgTlZ3swyRxTbRWtBT2MM8GPHaQ3qNlRE7AXak/G6dpyHOWsBKNPSoroqmypG
5eExPp9pkJUJMwBGHg5d4uUYMq14R+FJYIy6LFc9FqQEUDtYCZuq2p6Ff5v3/D6EiplEBfttCF6f
D2FKQxxLBIeon+XFTi9o+wX4vCDmddaDodkYlwONlEMLgwAGTp3H83b3JSdg5TOX2GC3krSaYBwm
Rw0bb/KSE93mA33LYmtOf/gfXnDUlre291skqlBALwCE0ZepUmVUtGGozWBCbR8c7I7yWjjYTUb1
s/rWcXow9BOdE8YY+qoLrZUpoJWvrdmbxGDULc+qb5r534JssKdiPqSYmeMA4MAqkK7Lo/wPWCa/
o96Wgov4fd8O/GOA+MCUKSe4fUl7WLnMBxRWvOcwalmERozaa+1HR0ARpuIBQCle5U9BbngqLzBw
hTKGYUYmIGZlIQ8jTPVfRHnTg9LQumpnwG7MFjHsdFZ61xqm/Eat6+g2NsybtjWvW8Nq7byQ7jha
TCPRua9MfdImxJNK6GJ0V6agWLWfkTEBalrpNNC5l1PsF4aQvdZxXpzaCcu0fjcJWoqpCCFtsJQM
PrzzP4atp9EPgkYOuHvALoOVVSaUNXWapAKBxk2z6DYgptZTTx7cQuy9tLCTinDemF+eTr8FagoS
bAxqq6wLKYsMfl+fzaAB+50IziwA2j9RoB7o4LEPsauxuONV6yTXIrdfR7WLvXisKf2RzWifJeXL
3ANbPxyNzO4AqKWNAjaKiHv+Tvcc8VYMo2/F0kxr2TVFqGPvuc4coa44X23PT2wlMBoUS9lcjwYO
kmqpTbQFncdvw3yX1Jyvxbswqj0bTZ17QBvWmkLCOn1ZIhEMSJ0jDZxozxPCRPu8M4x81PoiTKQw
jg4rvFDOEcH5Il+ezL2U9Zox5eAoSewsedF4AzJfHuWMWrMYxVktDkpvRkW4Xic5dnmNoGlsq7B/
JgftUjqI/nRUfgo3APO8Oa9s+wb8R6cVxoBbOVsTQayLMEOdr8m8Xn4UsSuAzb92Paq8tV6FRiDW
hFAd+xMOGY2ollEdUvSygvGtvGiuOsRgHd1n1P3t9tcRwxhueS14I7AAnOxyBP/M4mJT9ZrWks3L
+o1g2OV/ed3u3QJqvAA2Atgs/puxbGBgjgaG8chRbd6KSbQzePURMN5A+RBX2yK8kfD9mLIRyNh4
BL+pWmlVhN3ixPcrOAowQH3TEG9wKWyy5fIQxPdUeHtC1uQFLGqbbUTCzLwSy3/K2TuvR9wTMV+2
VVB3rJMRrBg+xScub4xT9iBeL88UwAz1JF4qsH8gVJIAHkpBOdgbnEuSD6MRh9r1ewvOA9hM9EO6
AqeKI9vtA6Ier/+w52mwOP1HJHOHAjKPXEnFPGwT046j8VC+lDXXFbCP6/ccZyOFuUhDNyNZ640q
kG9bRLfuMi2dKsy/wRtoV8rl5CoO/A/IALFCJJ7I9b+twLDyGX+6ZnM1lnWuByl4BbxaFytHzPXJ
LSs5dc8rDedCv/jVuo6XFguDQdEqALnR9SdCVKB6CFztpG7si9/5uFTWvwq6MbVSqYEG5JLCCJMw
P62OaaNP5ZaH/6gnrE816mSqFhlfUO0v1uLW6O/6+f6/3RyT6aNYYBXtWqdh3FzP/UO/esP447yI
/dfS5s6oBW6it9lEml5ITR5aikcZraTX6KjcVamd/yL37280YPnZ54XuaYRM66d4KSG1VBgTS4Rp
mRcCjUi63C51Ypep6lgK55205+63UhgTa3QJQSgp60CThRlw5qhq0My5ihZvlJIqctN2bC5VYMvr
jgr20sfzh/zSx2SjPfP1hLYcDIJd2tAKVv836HgdVBeii7yVuxCxd6WbZI8lAgFsZr8U65CHYv5T
zzRfwejAkPGoEumHYQ0Mm4aY/QNoO/iYGGXRQJSIYdEoD6W1uTKxT1woFxOQR8f6sRz/ohay/XyM
hwJ9SrUO5VCEgiX4LYk8Izuc/0J7d7aRoDI9kkjS11GLiiysFjQnLNMds/hgrCMnD99VBFkEKwUF
u8dOLf0dGxMrDWNRlgmegg4AroD8Jl57GrBEm3vEF3iv9r3IspXGhMxMieIFU4FV0IIXSfQgLQTO
cVc52e14So7pFZ5OL/ktysVoO2EilWN1VAVYFdmKZ2y7W7u2jwooolqCZ00ZkVq55z/bbhKyFcEa
dk0aSRfW6f2EEjiDADziyccOMxb9oXvVPY68fT35+H6MJgJLpu7GsimD6ld+A+o/DO1nl4mDuoAH
khZnsVEy5egM5xbZmKkO4JM1jQ6FwDx6bszu50oyzrE4p2KDZbFoRb0STUc/CcZbuBHwduW85kj5
Ml9BveDmY7FhctIEVY0BJxOAs9wFHe9Rqya7GxOnyYDDPVSBuYq2VmGjdbnMhfpKFQ5AZDkYs4Bt
J8EmyYOkp+5cxnZM2Y/vepCLtRXvNf5lVOn9ZwLMHTNRIKxB6/SzjYrqTPquRa0LBADRJR3CSF6y
n+0p8mfTyWEzBeC70wOPiWD3SShv5DIvM1UHDIPUFUWoXoohRXcqDg1IDy5Qe6AUfpTJBYAmS2he
cdV6Nz5uRDPxqUvVLM1rk7olEKhdVOF4nXnpdXZIDsqLdamBQNgt/PoBhWKduzS+q+Ab4fTfNz6x
i6LSkgHIGk5pMHnZitEwCsKMvfXBMWffuqVw6SZP7K7Ob6TSf99IXXVjXFWSFyGxnnTAdi13msSB
G9339hsZjP/tE3Pp+hiPPi1uiufY6i7HdFrsKAaMYJEKnT3G2DAymnWxTSu/lUtFBPrJ+pxYk+Zz
PBf9hF+c8ea3MM64l9TUqET8FulbetHSBV5MH2CyyBcBnpn43IE/njzGM2MypBhaAHqFWeSVIxYt
sBoWVJMzWBiaFMIWXMC8Xbe9lGRrQIxzjutKL4AziMRnSE6m4mtYcB1b4mn1j0LlfFuO+rDLmJY0
T3NXQdbU+XJqovKuuWnyNwH045u9z1dsdDRSSkpcPiIhTzu3JZUL1LnzasG5Mracm+bmoBoatMJI
2hA0GhdStALYff42jeQiUXidSY6pv4fzzYHWEdu6mYZ+UNUbtl5PtjJwUkWeF31/5GxEgH+PyKgl
J6H+EL0IWEI8GP4aiKktPHbPsxPZGhC6RUyD8FZl3z/5GQt7HyPeSE5aAG0mDZwocIwk+ZQqsd3V
D9JwqdTXSkbobPrEw37hHpdxMbq0lAoxUDuWckd6pnwyyEnc6XsSRsf1qn1M77qb2LNuFsLRnF0D
QHi0dBHLmGh2ffaf8aqVo6Km2LvT7HSN7EX8RfLWO6+eu09SbHv+kcIcL4rTxYobYgTJr86D1wrL
0h5fgbRxbR3iU/WNfBN5B/v/yAQJlixieeFLxwFkTaXcgfw9RGG2PJLTcECSjnnhX8LL5Ipu6umF
Lbd/k+XJH0KZ6xwbrSsGA88poj0n1cPyb6c835Oazd9nLrIEH54ilCV6Wm11GDXFj2TOt5J3Pf5G
BBNhVitR+6xAqVcDXqMV5EfR04Llnw7RHGnErTw4xl3iDC7WnO3s2nJrhB3D5SgM70cwYSdqSy1K
dezoGJKNJevRprO7sZs4I0av7+KAzzZIv8wXs98cm4k6owLG+zqdMnQLO1sHWpaIzZCRE753X3Ka
iDV5k+LVs4gzXRpVfYlljTCpMQdpahj1WQwnMtcRkxu1u6aaP6OAImEA7W8udCOZOd4E6K+uBbZd
2HmLZ4EvSkMO6NK+b+61gKDj8v3txogPgexTvOmlWtGJglbzYrjVXDrdmvAOtfvNNjKYFF/Ja4A6
DrWFfFd0mjv9FwVxSBz9evQoTMX4kz8Y8GUL9d0CNzLlzw4zVaZJrddaRyOzvdAwzh2aYfs8P2v+
dKCLeORCfBOPBA0IEJ/bacAf6dt/LW9+AjWeTYTKTaGwBhqhaPWhuuvwfh2D5U30f+8w8ZiR9/Nf
zKRhG4/i7bMronlRmAaiRBbSBgFdca+AuLAefu8v8xZm3uPrF0OkWzoAPKVEdYz/EaUCM07A6gyx
pmNewhoouEIMSjVyBJYDgB5C2V24C2j7EXgjlvE4nZLFeani8axdV1fzNxXrCS90VXs9aIfkBzg/
3fYyyxwr5eLTc0UztimkklpqE76nqEGdegyF5hgLHQNyMF5oX6kC8H/qGd95DB373ujPTbNLLoNs
1tiTaovQXDvMJZ3U8kKSDqZ6EAvTWTDnNR7Pe6F9e/0QyNjrkC3daFTo/QCrqZMn+FhPEf7SK3xI
YSw0lwtTBP+UEYiH53caN+ireKPbkkP5ExLX/btoBShUwDa9A9nTc28MMom7Km+rKguBRfdKCqSr
Qy9otqAtgAgxRSypG0pmR9YI6D25uIoyM3YbTWq8boEHIZMyvJ2/6H0XAVgzgJu+w94zKjWJGjik
C1SqKeyAhexZ9YhnustgZ4Mj+tSCeNWH3Y/7IZKdNB5qIq5zT8ygb27X8RemShXy8/yx9kWo0vtu
DcbqmC+71oDIakQ8pOJ4BswzgDgv03x+UxTupMVu9ghAfdDXAeYJzMeMqKnV5rIu5izESKRu98cO
Bcn0db2V30AMhDZld+KVWXe/mYJ0VQYwF7JxjbGOtmnNKhOjOJyc1afsysQDGp2bXlGKHlBJcSYI
aKrI+tmtOOaE8PaZNSY6uqLAkK+NW6V67Ew/Gpzz32xfjI7tLzoWDvP4bBtdMnZyLDdGYEypTzCb
aFQ5pACpcZRyzf5vwhhDHNvGSmVxmAIZ3XIR2KaxYXedO2OB77ygvUob8PT+nIrJwyOjjaK41fJQ
b1bRI9lPZc6cuSD/AO0V0++kcWQEi/My9zIqBYVM3CLmMBWWCHPpVGMpLRV1eAqIjJVvk9fF2430
WxFMEFyHOccm9pqHo+BTrBIztdXjcj1ZNspLfvvA29XbVQ7gdkLjMfYusfPhmM8brBYQ52Er9t9y
pb+JsmdCyCUZa06hZy/W0UuDSVPmUhaXfhzHYpiaaAnUw3xBa7LSoTmqJx5G2+6BTOzgqhhHB6YN
q4DZFMVZp8fhAA7f8p9Oe5UBm9vxHre7qrARw6hfDRhCbFOhACOmxXGexsumkzmmxBPBpGFtLs9R
Ok5pKGIToRQfUt40/Ze1IppJU7Y3TcRohobX0GfPUCFWzAqRQWYEerew9quDeCMP75pWHv4mOm2F
0eNuQrSEIZC2B+1PoIAgOML7SkZ+wNvU260dKYAxwJo6eiTwd5+lADwrKSY1z0NZqR2l8Iv2NQV+
6lK/rZNvmMmFgUk6S/LPO4b9m6Q75uA7QfudXdBKweapislCQqCfqaGC2pHgdI07epROgjdnsh+n
NtKY76ZamVYOKqJw8Ytydiig3kZh+La4oAu1/C+3q4iAlLNQwaSL9ExPl5RNVuk6yGO6eTn1a4Rd
NzHllBv3EgtlI4MJvfOaigDhx3xyLrz0AlB2f8y8Dchd3wrASAo8AN5yPP8/64auC6WBxA+wLEfa
jFoDctHSmScXeEmO5nJUYu/WNtLYwnZeD207gx8gSI+glAOVcex3gv02uDUWBeUn5bvAUcLdtuBW
InOHxqhlsSCjxkdfpRKeMNXP+nV8NZzZUULjdnF/I0Np9/FxvhnsxOeN7+z5XupNgGEHdBxkUZ8v
OJsMtdUylYTyXIeqPjpTvD6j+Y/kxjxyrpcehk2ewHAHF6ZZpoW9iM+yklRezRJQiMHs9xfDoTj0
gBHBgxjEbLxj7Vr3VhbjuuahLxK90IpwxNqF4la0nTg7GOwCUaTMozXf1ZvNYDjzFcVaAXSxTo17
kH7VIJCwi4GTeO4faDNzwgRJpZJMAuA8VBht2qbsDtmhuKDjk+W/RqClMWY73sIESrXXehWsdnnY
Jw/mdGuQS03mKP7ujakapkkAVgQAciZQClGUG4mA/RtDnOkkbt0sfxGK4dz/SGCyso6MQhJT4DPQ
il70uWUr2cppUe05wK0IxjlFSr+MM1BeQrW7S9rxYEVekfJmjTg3xfokQWmHNtcSRMeZuLXwXAMN
gWOX1Ma/2OXHVb2r3ibMN/LY15FpZqEYklOHvvfkW2GNRz8XA4xa+FdJANQGpDY2Kln6CasR5nJc
EDLUS3JlhqUfuXUQxTZlbpcDdHF4VrPr3jQZsM0KEtkvdCWqDprLLH736MLgqI5kA344yN3iso6A
/DVdlK2jnhJ3nTiXuqsbAI4VAeABxiOTsaHeiups6nVUDKT7tWxsAL3arcydqdrVDmz9qUieNLqL
/dmlzmQps0zDqGfnSX4RYAZI9lfD7rFY1h37Q9J4a+ryWJx3z0aBSdBLNPE4YIwXvN5aKyw92hxR
mKu5bWYvZfp4Xil3PxxmnbHuDXIljR3LmUTSycqASngKvLRmvFbK0RuVE/4PznlBuyMv6kaS/PkK
gUdaCFm26njklPdZkPt9IIM06LIMFn/1UJJ+NUE+ZPNya3pJX0yBEtqggQic7y+jTeAUF8YRBywG
IERj1aIwbkys4cZZ7ERlcP6Qu/0pIN/h7Q0APO0LZYe+GIUopShtxUcFSKHSN/IkLo72RkcTUt8C
SIg932XgAgtNKI8GII//aSpvV3M2P4PRnKUtLWGO0yiYCz8GTN0QrqJ//qi7FrERwfj9MTdI12Ro
Csf5S5K8EPHu/N/fXcqCqQH5xAIONYZ3GX1RmqxY6tUMjNKeQlmzMfd8XE/zqQ/M0m5be/KTey0E
GYyHWfYnXsq4W+rfymeSjWoFP0IkjhgZcprH8UKlaapLendGCcWbLihOzpK7/cSzk72L3cpl7MRa
4bstBVMfFNaOdhaj771tZTZdR4SV2OZdZnCc6G76T5G3EZwoZdy77W4iU2IAuDluMB4FON3fU2Hz
HZDHysfkRnbrA/cpun/GD3mMfhqaBSD8DFObWAKXVf83kEbhrFcDkOlvUcR0Soc3qbpnE9szMgpL
+nRuAPWCQZfqfuqvyzVoeRO+u4VZTZIoVKkFJD+TyVQyPIErzA6nofwihxPYmOzIRfKd/9+OdHLd
vPJG+vYc+EYkCxi5GlFUCVqMBDwVbayyeiCrOxjy/Uh4z4q9pGIriTGIOE1QK0qaFIqp+J2TvQAJ
wsLJ6DYVhistYITwSkn7TuDjQlnkDsOquq5vJSPoXRUDgp5xEh34gefsCo/UU3IAHFD+KD5rjxPe
AqXNS6R29ZTixhsm9kKBM8P4IGEmetNhOWexyGHUC1/557yX2+3YAr36jwR66RvLQ08/q5QOq6cp
SgcH0IUcsEiCnmJxWEFvuNyoR+lFoGhg/vKaPoivvIkiqpFseNzKpzewkd/LJUki4OogKpshfewo
B+HQcy1+1/g2x6T/vhEjpqKYCrqVhmM1H7SyBNnucWh4k2a71Z/taaixbMQMtTBa7arGYf82+4av
nVLX8iZ/AgjGO7Eur7nG0w/Gj5nDO/xQWwc9WNxsYqaTHUt1ynPP1LLOfSTWddGmTJ2JeAAdKLT0
fEoQhkJKA5GDa8M7r5L7wWDzrRgnVoLmq9PKqAhbf3Ek0ADBUz4lyOIVL/vGs7AvjCX0Ebz5ZOy7
q0yA71GrAizcX30LhCUl9hXq1zpAb/2m8pfAel9goaM858/53tw5c6vsc6zThlUHbU4RLipYUkgg
HKsAG6JXlp/6hidfg4XMrg7qsbiQv4EnaHJph5bPLbrvwP94gPfPsdHZRV7MHBTwRThgvR777Vrz
rWxukuHp/HE5FvhuOhsxEyrMKgIFdtz7uwhcIsIapryPyXEm7+FxI4NigPWiCFAD9dAfMZGB9SPV
T0PeFMa+GFPCgrEKsFRWZYpyXRc9HlCqPLTofVKfhZThwDvNvoJg2Jci8AM3iiUOMUvNGHsTWVF5
kV7E9/pLdEsHTIiXHXSw+eB/Ond1CNWKQ33VfKM7opjJPJz/cLs+hiJ/YVsAtJwW49NmSyjGuk+T
UMTTtpf+yeX/KIBxYmJjRWA1RKKbT0/6GKzy7fkD7Gre5gCM95pEC2tpFM5BxQYvECMUpbGBCXRe
CO+WGKe16iB6b9MYt7SgMfjactfrzgsAvezn0JJoRb8YSfl7nGv4ZzyitfBgunQzeH2ZL/k7OfsP
kD/39gU8apTSoR5MEeoHIs3GLf753XZPDgvBrAQdlEDr/S8AUd898kYuk/QIVTda6TSXIdCor2kL
pXowrsRv6VUbJt/W7//lu2HG9/O1FpoUz3pPm6wWHL4U22rPiZ7n1Q8vyc8SKPWXlaVKEiLVsbGh
6TZ12HPJ4qkSfwkmm0ujv2Lj+mSh6usEb4ywdWdA8mDszcckqgfE/7v4acbylgKS8akH/hGXe2L/
gCbo2Qz8BwMon0WvY2mI5VCRozWsRywcXY615OWE3J//UtQNfD3hHzHsCE1v5JrWdHl61JMnSXAa
07fUx1UH/aH2eF7SbqkIpSiTsgngFaUzGgj4mURTRiEOUa0WnfwGQAZAbpBv+rDAPmvuGTey/T9U
TXcj8UYsq4uREAuCuBShItlVblMIhRztyszRcq+YbOuyui+92CNuzAU93lWfjWhGSfMyXbvqHfIm
NC4GT4d0uqDkoMaIEVzE0ckF514Ae/f/aj16e9uM6pIp0pNJh5/plR+orndYAFkn7/wn3fWem/Mx
QWyMq6zIqS/DuqofGb2NTIFj57yvx4SxxRgiU80JphuqRwwOgW9LVX4mBo+jkHcSJppZci9mcSGR
cAqzK6C0e92l4IjH6W11sPMRNK/c0SvewRj7zlHO7spSRTE/s/PKjm8qkGpkD1Nq67E9PUvIQEpP
tKeT9uP8R+MIZnuWi5wbYIbGURPxBShrdlr/bMu7deDoBkf3WVBxfYCQfIBuKHIVYwuiF28TeU3v
rLY2bfCtyl4z1WE5RM/nj8f5kuxgQlHB3MUlgVwdzNONUtrzEL+dl7Hrmz/03mBcSin2Q1Ih/oRA
v7CVyRdXyUlHzgXuP3s3UuhJt8EnGuIlNZQ4XECz4qjYED5Ryrfuu07c7mg+ZdwdCN7d0XNvJE5g
7s7KzoxDXQ7X5MnkEVny/j7jL0pVilMy6fExLa9N49TGvFIBTwDjLSShMseoxDDMKF9MBOAFzdN/
+/KMn1DGJVXWBjGsqq6y+HEB7SavBL9fbkTTBj03INuigfP5K1TmMs1pPdC9CcWf7prDWtjkQTz2
Ht1/aX+CzEP6cf5Y+9WBjUymClgoSZ/qGUkg8/e8fXRTn37vwsc/eeMFuznHRhiTCHSFlc7qgoZ/
DQiXeXRiSwDr3/d5dklcc+LHvql+XCZjqjW2V2ct6lC7lZanmDQPaCf+miWF1yqlf+dLHrU5E9XM
jemMoOgC7OxMMDFBUWNS4A3qP2pv9Cj6iXD/Vwn2RhxjqVWxrDNMKQ+FVrKFV7O3OPe2774/7o0x
VTVa1Nh4bwShz5sCN7ruDo3uJFl0qq3RNgefo4G7HwrLDiB5o/MebC92kcc1ElIKD4hSMK0aGb50
orstxZHuzskBSEacv5GpYXJHwSucDtN//mhDB7ANDOmh0OfPfj3aSZB486t2FR1VF8iE96jbLE/c
/cfdq91IZa5WXlRrGnT02JQ6UuxMbO+68pclJc409EfdauxI4fnFXYvbiGT8op62NeIxykQCyFjX
u6YLGvMWPIfKfDh/pfuV740kxkHGoxTlWowrVa6bx9ZtD8SvXTGUw8Xr7rBYHRSXyYHk/vKs/AKI
zSWv8r2rRhv5TFrVrpjqA+ZWFWRpYJJvQ985ebO450+5G2Y+hLCDGBEAXzq9y9AlBfdskrq1wnk/
c07BzuUbg5506opbHMTLqHnoBL/P386fgaOFGuOEJdKKapmbRqAoP2cy2t0KGF3lvsnuRfEGYY5j
a7wTUf+58Y9KYZoN6Wuku2kwqwejepx7zrw1TwTjguWuwGK9RcEwp9aP2sLRk9JGVer8vVHr/OLo
N9+e/orNQczJ6mcUENE8SqOLvvfIWLnog7gtD0yWdxzGTVhYXjCQHqNQBPaD5ZgVl1jjP3+WfbeA
CVewv8sYKmKMRYox2j+vaBNZVm+bhNgYhzcLR5YaOycRR9i+0fwR9uXdkSxSVi4oI5cD2NAalFe5
7+39b/Mhgsli5nRQoiTBt6FgJCswfWIfuZM+HeJfUqigjpu4yk0p2E3NcXv7F2lhWVGTdRnVms9K
EZcSYOliuQzjZRBvIjNL/MZIrFAGs4XfZFiHasWSB826b8EfQhkLbomwqsq0RkcgKSqKE3e9o7SJ
G1eHAjiA7X88ImvAsZA1ZQ5Ujg6oD67Uks4lZephDvxh0LKLuee4wP1v+XE6xprLSZ26WOvKcFTu
hiSsG9PL46d8/Lesie91UbAcoCMAwJ4vhcSuoO0IEe2AZY58ZUjsMsqB4xVz3MbuxiWlO/1/chi/
kaeZqMQ9hiPat3gAkOd7NdGN3Oo57W3lcgwHoDVO36aAN8W3a3eg/9DApagAfZnq7sZhRSihYIPY
RCFIT+xxXO16fT7vRvZfqjp4JICjb4AxiDmbOKeT2SwYea2fs0eKEBP7uite548Lumv/w6r+rrlt
5DGuUYrAUBAPdR103uzS+rkBgBPM0Ex2H6wHJawpqrNpd70dPzS8rHH3PsEagLl6kC5ZbKKqj2nf
VYqUhARjZ/P0kvBuc1fzNwKY21QqudWVdAa+0C/Q8Epon1I4+AnbgJikeRY7j06XRXe8c7032L5E
to1c5lZLoQKk/4JlwPQ4HqcBCx2ZBcwTHd3aojxyVIY6p3PCGK3s2qiUxHWCsIvJ0/zcN66sh8HF
yCAGWXlTZ7wbpZ50YwKC2PRdRsYsREkqf7PGNukdpOGRZ6WmdN9Fei9xzH03eJs6iKHA8gPDYN7w
M4qhi65iz1kUxtIxNYPYg9ICid7kUZnv2sJGEhN6cqUGvwpdu83q7iqdNAS+pUP1fsRcpPgGkJJ/
v/AI+EFdw5Y8VtdBDcWo54rGZdkvmQZkHLxudTGzLTwmqkpx1Fy956jJ13v8LIzRyTUe0j5bRSHQ
X8iV7ACSMpBTlA/BpwcOVa89dJgtveItkO44689iGe3s06pXpsYQgvhI7sgpC4k32pTbObroXOGg
BsRX7PKSa4K84zKKKlmVqkhTIRxXIBXTBKYE5cRJP1qWA8Zxh3IXKmOQvHJu+at9fD4ukweuaSlK
oHGJgvbNsAuwfDVO+xq/0rrThQEUbfD2PFSvMyfC7zSEPollM0JDaEikUwis2h19ctddTYfusjgY
3gy8I/BK1wch9ZonHgbBznDKZ7mMyWhaKXYg38qQJopOQmzsDV0OD/0TNCt9oq3fHkGruQYw9ITm
JechtFPe+yydesaNM8ImG+Z4I+03LAqtFCmGLX+XroDBgs0swEw8VDz8xJ31FyoTADCKpmJqn71p
eQZdkljOGDW6lR3B7g7F5Whnx+oGqMCH88q0r8IfopjLXcSF5HU7Aba9HMDxAC6u3PA7sed0bHhi
mFs05FZViyqxgga+PO8x4FpLfmk1/vnT/H++1sdxmLQXo+WJ3K6kBBCfjWgs/yInJTBvDA+4tevk
Ss50rLkrRDsJ1efvxSS/RZP2WCwr01CQQT9D91Slu+VHh9VosO7RgFz/e3ztzxLpfW+0Ms+nRI11
nNOK0Iv81s1XisSJ+bxPxvhysSBykYCzKhy7cKh9DAU3PNKAnTr252MwjjubML6vRh0QzK7794lL
8qCjlIfhRwyU8+YE993mh26w3hqNLdUoaWdZuG0HW1JX7Fo4ssLZFKV/5nOq9PlMjHdOyraJlEa0
ghidXHJF2tdVvVhGD6DDJ50HC8f5SGzzIUtLNVP1QQVvTXuXKZadjsBLM3KO+X5Noj+dicX3qVLA
fZG5BykPQMJJckoGjgCeCbHAHS1IaMRIHpJj/aZdS74KfF9yGQXT8+xpTs1dUebdG+MnpHoRZxCz
puGi3xClcZV8dmrydt4bfc31Pt8a4xZigPnO8HUFiCpPS6vaxFhtM78Txx+94Z0Xxb0/euCNQyCL
lUlCYtHdqHe8aV9NgYWm27O3HOXTcCJP5wVyjIld+SKtNhJQmglBMT6oWJZXO78ZJRs8FP86Nccl
GjIwajS6TWsyVpu1ehml9EuZulNmpaMDl1YZ/sbXbYQwNpulhVqVawp1KK9UrOjFmp8Zt+dvbNeG
PmSwb4xq6NJ06Q0TCLdBN1d2XfJKkPsZ2kYEE8wrpTHShGRxGD1Et+RUZXZxWb7GT/K1bq9e5aon
8aR9l3hNO65cJrpLUaQNZtknx97PL8hV81jfl+/wlPIxuZDC4p58bw88ENj9rH9zWsaGBUwrrFaO
h7cVLO8L5d0DqRwF82VPwoNwS0dCl9fqiWD3g6eUvG/JWPZqjcIsxC0SNPjDTH1rX87ryr45G4Cg
0qD9wFthv2RfpUokIQOkrbXxWALq03Qjv7gQDpRDRr07L2//PB/imA9Ydb0EUOoVg5uSaY+6+aLo
XC3ZjYubIzGfawHaVA/otjRM+iWgcx695E+yl9STO3a2EenO+TPtJxcbgcxHsoY6q5ecABYC66I6
ZgFRuVMBeUFbvPGldn9e3K6z30hjHXCkZos1kjxcFS/Cm0h2STF4uXaVWg3nZDxRTGY2TTMZRKwX
hp1Kyp9LHhsekGZ6N12ENjArbfGioeJQDPC+Hv1Nm/iSFFYtGVWchsUsHkXhacgw1iA4UpnaWuaa
C++MXAtg/L5c/B/SrmQ5clxJfhHNuAO8cslkUqldKlXVhda1iPu+8+vHoZ5pURBfYl71sU3WFQki
EAhEeLgrY6NTKQG9Vn5Sve5IXd2tIaCN3g0opYVveRbiP6Vtm/3jroCihkZwbiizT6/Ln2Zg+Pkt
qkBJIDkq1OcaYIzTh9LL3IFVMCr/svMIjPNgeqKn/aomuuTncUIeuzjS3VaulAIEFcb8QyWx5pr5
+q1doAiwDNHrv7POBZsMyvGVVpmYFqD9D6VMbkYtPptFe1Wr1K3C+jQVmkPWXOBSuynE+xd/O78b
l+pWrVSMyOhPAOd06VExPDq+ZOG3y4vbQXCzBOKf2PbmaBszc9is09zmeDqz4S68piEoGB/kb9G5
f51cRjlPfpF/uTQu9Cw0BlquT6Ogiu8zoBSTh0b3K8u9vLTdJHazMi7kKJi06uURUbsaqmOCHgjo
9UD5JYg2O4Xmjx+QCzcA/1RSLsE94lN4ZPypHfgmIyCp/1uZdUwgWSpYfKD1QAkBmcDHGKNCh1g2
ZsC3e7Cgm8qxnEB9qAL/K2La2f1wG0Pc9vSRlJGsM+hplAq3TsxfkopZkiatBJ9uN1Bv7HAbFMa0
B3OgmgaGVDlEy319LmyrTyCLC+KZSCsPlx1iv/yxMchtlSpnpF0LzKEqb+/p7lh2DnRUmW4JG84B
sZUCUjjBKvcv2o1V7m4YJnVpCUSl/PEQHgE68ureNs/LASTM19o3WaQ1zHbnU6TemONuhkYHXX07
pqxtLKM6hvLn8/iitU4L+BZzy/x3oniXP6zIJHc5xElCB22pkiDuG3ssUOVdni5bELgkX/JrLKWu
8FoEetS4Skp0wsi3rojdy0ZEO8WjfMdKQpKiVjhh4OlV3MSzHsLDdGCVeSq81Hb4nj6cZx7bm2Q5
REIzNT/FA6lv4jAH6KKK54kArkAIJonZzHSgL9miXbfDmEz2kqt6amsj0fOjqnf0x6w0UPmOlm+N
mqq3WaVM8rEIGwW8/qvShp48xzlyyMi0Wi9OWZDXJQXgsE5W/6hCYVkEooQAvGHu7WN0amKrLvsY
OzTDy0vQ7ybPfYixAHKEdosb/15iwWnedbqNQfb3zcUlWYslGXlI/Rl0sdEIIsmXy+4gMsCFJ6md
pFpuAC3Xm7s8eaJaLni779+9myVw8cjKpSSfS9r5Y4TRKYKx0vy2AGt6asu3g5s9zTc54PTPfxaR
Nna5iFRNMTWHuU4wH/C3mHQCAWsIjEINQky/JfqMXDyq0jiytAiUmIXV3ZWd9iIb9F+6Ahd/OvDT
DJJRWD4N79L+Ko8FtYn9O/79g5lcA3TMGPVwnOSY5sSwGdg9mHhG5kKzThBJd+PcxhCXa5KmnqFH
jw5hU9+N5JpkISDFo8DvREa45yzIVUcqd3EZyHieDFiG9ZAJcd/svPPXEBiPQLoFbTyK8dSPx1M2
13UIQ03yl2B0wRjqVs+hmyDHtEO7uY1uKwEB127w3hrknCCbs1CBtEMIg/2ZEfaFrnYzff1bVdZ6
uhwb9j7huzGLn7TMNCkc5WlCg0H+oqPRLyn2XP512QY7/f/5C1p8kQNPG73Wm7UIZiWyZSv2UtCg
KnPnlPTLZUv7geg9Z+BHQNSstJQYFVK/ruzFKyD0VfzOrgmIM8CIf1/cLleTL8JQCo1yARx9jXit
u5YlKgsSFR0lCPot0V0dY+wQ3jxCY9y4E00qCXJOwjZ2c2tQ2UgqqQfrGFApgVSR67otQFpVP65z
9RCHwv4oO0v8Jm6SdsKFeMzuh6O+IqWYDwsUn1NXNhzWemf94OZF2ITeNYdXggFEA+5gPoNRNfT6
QwPyqP87+XCwblZMgOsHFSUBVZBq7kf2d2NcHDE6ox9oTSBK07aujqIw3gruZc/c3S7LBI24hvkA
QrhDXZLFWActMX11cmlqutFyoIY/hIOtCSOWwNanZlFhjF0e90i5gM5Y3frb8jq7rKVtOSVIJu6r
k3qWM0w3xgKor8gwF/TDtRnoZBiSv/a6dKKKWR1XzbBcVTJLux5089HMqbCLvr97/3xavqU0ZlJW
GJ1igLaGDcl0x/w2hDrUWyaQe2j4WK6IVHUvoqnvu0m5HNHsCzVcaa2clqYGtW9i94ABKxjl7EUv
EpElLrYs+qIZSo2hHKPN0MPMviZZ46breJYkEfOJaPe4iNIrkdIXpZydwv7HIOOd1UByIqsO0LO2
I/lPKiebL8iFEy20EpMucxzkybmzLHsu/HB6HEdRwrN3e293ii16EyalSItGLYwsYBIB2bvKXSrZ
mIJA1tMfl6vh5c9y7Xdn5LOFZdZbOo2hP6iVXeb3SE7ty5FkHzXynlrxIwJTL6XEVBEaaZk/1cNr
Mn+nJD5gAu6Q99m3cKLntNNtSPz4w6oKut57h22bL3ChMhnaScWzHB20VrshfWzYmRk9C1a4t2lb
I9zxAklS1uks+CeArdaH8Ue7uNA1fDRtJlI0gZJO8OgTZUHcKcNTdVZlnaSnqXYk+hT35zh8uLyo
vYO8XRN3uuJkXfSMrUlJvA6dwVI+lAO1p7AS+IdoLdzJUqy00+D1RVDpXzV4+9xodg0Z7MvLEWSp
1iey2zgaqjYGQdl4mDwNJYYxdBpgOphExXLVipj6RKvizpVeG8oyWhJo+soh9WU6H5fRMA9lKVI+
EBniLuq5UzB8oVehr0tnBRXDPLKXWJDi70XajS/wbYBGkkNMkKjUn+LyMTHju2EKn9OySOyqbA6o
sZ0ub9buoVU00B7Biw0gzj8GwVgqh1HGE+YEHfh0/l1PgqCw+80AqIXaAWDmiOof/33SW1M+Nhh7
LMrjCu5UU301e5EMwW6azWC7/2eFiwoDaZMhXEPjLZQP99Pv6Dt90gfQbYNn1+6fpdNCbO3X5U+3
W2rdWuW+HU2NfJhT2XgjM+/RoY285HcG3CdjBJN/RAdhUWM3+m3Wyb725srSIszqDSMqZmvrodhv
Htn8o+QBbNrkIAZ7K+J5l1e5G5w2JvmYsS7VYta95Muktk0o61nyUzPMoBl8umxo11MA88BUhwX1
EpPLEFH014s00UJ/Xe+y4s7McGV9uWxi3082NjhvlK3OMglJqF+8glhkPiMSOpZXG7ZyrwSLm9rx
vXH3Z6/2jVXOO9esyg1S5BayUOUQO/kBjVryNmjcHqXaFrM1slIN/yDTNgY5x8xSagy5AjC0HKBO
eRh95UgCpoMqatfsHwFdx5QKg8xb/KatehuNltmCXucxuZlPWRC74VllR48cS29BX00IvNi/XjY2
uU2UTAmhzNTBf3k2gbSM7qcJim8YF4O96scoyn13D8DGHLd7uZajhp1Jkp/1quaumCjr7EmNDI8p
uxyGuFoEXioyyO1eMuSpBWJ9PKenzJF+oEBiK+VVpAsiv8gMF0uyKplSGYMAfq/8lpvCrpfFJsr3
Ynq9fOh2z/Xm+7HfsYlZq7mCyKpENtDqXqzmdmLdlpZoXHoXK4BZpn8ckUvm8SiplbkkGPA9a7d/
U+fS83qzBoxoHZ1lwcdje/DphG3McTlHKxll0g+q5OMJcSjI7GtW7P+778ZlG6ukNVBbRMPJgPRW
QUC/uDrAWAlSQoEX8E2nuCa4wUBp4qtFZDfFDWpTZf1aaIJbZBeptdkfvmhjplGhWPoQntR7tHWt
r9AcORgAVzjSdXTXQbrVN3Kkh5L7RTg8wOLBhb3ie1BRkyRVLcEBWbNwdUFi9cyGM5BkYzhDJFYl
cAy+yjimaTFNgwZj9FGGbCHEoS+7hWjDuOgAGl5TkyheWTU5hWXp1sNzHP/GFO2/dAwuPIBZplka
HS1W2brDcGoBJUar/DImwskddq9f2h4uPhQxfLAp3sp5IFVFKYpgFPDMdqc8CgeO94MRMlHwtEDk
i+dok/J2mkkESRaqk8MI5cXa1JyoHd3LmyQww3O0rbFC6yWCMKCZYbJL9lqZeBQ948tW9n3tn8W8
MTtsIuu0tOEs930WLLp8gnr8XWyJniOihXB3bVJTgwkCJ4FS3naZW0QgPf+TBza0jv93S96o/Der
yBbS15jCJf5qPsvtc1r/jEfBI0T0obgz0xMlHGdIvADqrTk1Bc1QUoO4/vJuiD4V+/tmHeZcF2MF
ybdTrbiY6rFpCA2+5V8a4Q5LuoIQMoqwEjwUnayXD8psndSMPl9ey36Qed8T7jaNO0spskmKgrz9
FplOo71O412VC06JaFu4S3TA4IeVZR314/C6bQp3HmvBCdlP+DfOxV+icpRIpEX/JT3LkEPRfOth
0ez1hqFoI6d26AM5t5pgk3bf8O9GeamLtrYoGj8V9QFDKCFaNIFzqvBn6+uMxta/2iheNkTPUnOZ
VOYPSuk2GP5Q5GOFkksuKN8LHELj4gDRm0wrLJD6ZeWd1txqEK5NNC/S/iTngSwX1B4V4FXf4CSb
M5Qq4QotrSWDNoDdZsMxVUZHwUP3Dz4aRKplNK1kiKhyL00505faSEswaLbxQ7ckbhfOQTYqzqzr
Ahffz3s2trgPp0ckI2sLgAXmJUEnj36t296OV5YjfZeO7VGRbKZ4JkYk7Prgxi73aln7BAKE8Wr5
shaAT9PrhsnWZUjLoDasCpLh3ci3scWF1zUdh0UiRRzUKkbu8nNTRI7UCEKSyAj7+8Y1DAy7JdMM
NoYmdzvzxpCPpilw8v2X5WYhXHRdhyJeYwxpnazH6IEcVogWQuF7RDcfKckfSNHpFqY7/3FDLshK
4NeZKAWaSNF+qsirZiUYLa80/nuis492uDCrLo2WhrOFSYXrwWMixdkxw7pYwaNwJegKXj5d+zWB
zbq4mDuVTTiFCXqM8vcMdO253dmGLz3M95jkWmxGhYBZXUHg2L1K3m3yzxgSQhGDVuiFydUXa+1t
mf5Jt2izW/wDRobwchz1WnhiRRyGcCyuM8d8XB02S2C5ouEqgbvzjxZSIWxAxLoIjOqkDyeVBLN0
FGwUiwGfMu/NR+NiRIEn5oi+M3opr8UXhuuN3ewalPQThBefNA+0vyL6ItE2cZFiUFQVYkLQZWk7
lyovKshML69JZICLEnOatKo2lRALUp6s+SGK3D/49wlj6QVPhKnwiJ+swVhFM0nJqZuJYy3uav1R
ymKAxs7SIF4FuhLudlJ7vZ51SirUsqu/QB2CtGWqD+mt5c2O4hSYKM4cjHd5lxe2O8C1NctdVNM6
gbM3hFmmt1jfNQEj2GedcjZuUXq6n4JwWYSPeXsI8S5oKKzZC308YvLYh1TX4mhcMbM4HvK7xAWR
CKQEhmMIsmewRTizbEdHLPsVaupQNx8ngbvsnbKNeR4OsShd1ZpUM/288wDMdmJodOaqKCCyT3dh
kfzobGtJmAxawXDXeawAkeE5aEMIHJpj+Kq/ReP8u/F3uyhuJzOaSx1ulsrPT4lvgOrcj47rvXHP
qKtbJ3+WnlDtE3jP3rnb2uRCybw2JIsrmUK+pj1B1/Ww/ghd+a6DkixYvPwBhD+CpOM/OOw/rkO5
WGJC0LhMIEzkq8fshlFPzlfdM9b6PAalCf3a1glDh7iTaPBv12c0E9q8hoyJVI2z2+fruA59bflm
FdtVVdjT+DUdBC/WvXwb8KZ/jHBxrMnHKC1DLQrq9lpK70Pli4XxAdF08u7zaGuGS3iSIpPiccah
n5y/aZmSyBn91qPYtTpQfcklrgidtluq3Rrl8h66FOgkJNBwlHwQQNw1Tuwu33rYZCDq+loEN90F
tm7t8fmPmmjqmDJ5V3cEw0AWtH7vMbSYcBx196Bvdo3LfPoq0aRCBpM1+MJYDRr04A5Qzhhg79kA
uyiusEP1Ka68m+NFr+N+tPRZSws8buvTcrNe4fZ+GX425/mY3mc/wr8uH/LdM74xx11Ma9MnXdth
dbXWgafZhri8IIyILHCRSy+TlPYFXuvh0nnUbG2KaabLi9hRMgN3IuRqdCQ+YD7jydUWKEN3dQ2X
HwBXzG7Gc+IPR+VFITaGGm/pbQeEDC6b7JBe6zeV6MLbXeHGOu+LpVw14K/NA61TbKO96vRfl9e3
b4AoEKAAI6/J63jMaZfnNG+yQJKeowliw1OmmYJvKLLB/r55iimdqRexBQI+tVp/TelyLuRUlI6w
reZ9G1KrJsRkMQANePVHG0mhQf6qaPIg+zJ5GO8IoP7w3QCzEdrCjrBDu3eStta4kBTVSq62WlP7
y/3gDV+Y2iPISN1icJjiW+SKlJN27+itQc4PqjLshy5nkkZfIfUo3bKZxMizHL0L+lemL1mLL8z9
RYI0mbAhO/PtN222bejVqDFl8EE2E3gTtdI8YybSTvL6d51RKL5bnV9EpHCiHOMZcfXNlCMNzKxg
EIDwzWUv3btDqW7pkO5UUffl5QTNJl+WssOYX9lc0+ovI/WV5A8OwtYE+xqb1UZx1pO5gkxKWVdn
ta+uZl19+Her4M6BNIyxVspgH8i15D4cxmOflI9EqQ6XzewdNwrNYwtUlxCX4THyqjWi9CGzmUhy
0nUoOi+CT7WXbGwNsLO4+VShHK4znSC5PUPedEX4Ky0nq3wpERxqlR2jT4d6sxJuT6iyFnoU9WC+
A3TlTYrXBXgFMq6qU7pJYLrSbHeH2WPZfnJL4Yk2Q2cCnw9lLxEXkOizcrtH+3rutQgOkneT3WmH
sRXNfu5mOhCsBJUnXBxEotyHpVGlIe1fULPqpO+Z1tjLGBr2knY/rEz3e7CMzHEKcrwiOWs93jwh
GmBtg/l9kXL7bqIHEjHZYurzgHpx+WSYjwvVwNYOpsjEJ4oTusM37cgIdutnRrKL7rIrYrzfPeQb
m1wIB6gszlIFH3itIyfvvq0FxEP7xz84HBsjXOROZmmMaY4BEhLGr4OcQwZJFuQ9u167McHFarOC
IrgObYqgKeS7WB0L1SaTnB36ZepspsX6WmZA9V5e127WiiID64FoFtieOauLkk8r+rxA6kdfix6q
qmHnJGlu19XrNJyUDpQm06EW1YT298y0oGOhQKtb5fbM0DNCgNTPUDNub1APOKzt/MUYRGnQLlAZ
NFxQ86OUYHSNy5RpU5lTP4OSlV3vBGxpcgpUss2YOepjJzK3G+DerX1qxxYFyjZFKvtKrWuFm+kk
/6knVkvsLkqnn80wFoL3267PbCxyuXK5TKu8dBr1k26M7bIqb/vBum8XxanT8dSP6ctldxHZ4yJN
W7XlErWooxDlXEq3bXlKkZ0rsp/UAkv7QW2zNC6Ig3FuAjkqSmzQfQw9MygPgD06C7IykOt6qht7
whcc+/Wf7o2NSS5Um2GmDXEE6bgUmlzQPEZ9CPOjw4Fheya7+HH5W/6HFWLKl4IYWZP5/l0IjHkG
OY04QOdpcWhQeI0jAy3tIF1io3aRkHxn3yRoD5gwtgq5Nc5fDAOTIuAwBeWzKzvNA6vRk2vFgfDp
oYa2oKhGtHvMN+Y4d5HMZFarESCScPqeq7kzN04dfrn8GXeEJXRcexAHAVkuuGdV7s7pDVImo/Ym
3F59af6ac8c8KgfpVkd2HR8aUD97JIhUezhXJ81RrhMUGy7/hN3Puv0JXDiruhaFsAUcifVPPCiP
jFKu9UsMJpyYRlgopC3e7SBtDbJzukmlul4arCKDSGj7N9QTdOGtPwdvzAvCSsreLm6NcVdE0kZK
q/UYYKn1BDqyP6zilw5+ucvfcC9NwngrnsV4MBsyP8+kogshdybKbFmBV/9wO1SiV//+Mt4t8Ke7
6ppyprjCW3LKlytLDlDSuLyI/X3BNQNcKCOR498+cr1WYw/mfX8KypP+pcFja36Ib5qTAZZJ69dl
a+y78+HKgjCOhfqgbKC0/dEJhqiPB6tLs2A2u9eQqgcLwj9ODNIDvYKUS1vbuaI5l23ufsSNTc7x
lLqb9WQ14lM2uXOo2uv4V0pE5fLda3u7Ms7j2gqE8rWJuDEEJqbEsyB/MW81h7URhdDi3RVBtsNU
NY2q8ttjYnOUZmOODHPp4kA9Tl7+C0Bfr/eXb3MgH6ZTd2udGl+E6tzLE6yNSW55VtrHa5YBqB2B
piJCPhIW0Lkqj2Eiikz67rEyMDnOnsCsjvzRR1YyYcKtAbvbtDYFxC+KVr2zxmbobH1q8kOpIsmL
M11vnX7px8TREznRz10STafcwCRHZVvK2h9kkrfVsQFHRnLW8X8ftLGGhk49I2WzCDSujlJBoydc
2VagxXl8LVU1KLmpqQcREA8YGhga+SAtpdEgcQYnIQQVemjoQvevBXYxBaELUK6GNy5VdrVCuvos
VWamH6Jejr6CyRwl8Dmf5FOmrT11u0VaXhW96Fd7mZhUmIzoYXrJKJNbbVAqxb/s9LsHDcmqrqoy
0TCA//EjtlmrYyJBySCFOgVFLt+DM9lZx+xaXqynuVVv1K73LpvcdZF3kzyF41wWFqgONeha6vpz
v65Bkibgge4KWxqpII7s+sjGFpcUQKlTjxdFReG6Xs6dvN7psYjVX2SCSwRqcO6pba5mpzIa7F5X
vDUXKULvnmOiYfwHcRcknpynG8OYgvkUnexOl50u/F1BO1P41N7dlo0RLuSGI5lGRooHOqf71Oxs
OqOgFaONkYrAXbsFZIvgFY1szQAaiQsSXU+tQanBKch4MqIX/RgC4QD+dXpHn3pMvS/ueE8fAe4B
mFkoWsf249PVAsUHQ1YYeImvBeWNMVZlnDDj8R0EOY9p7bFRe9nNIO5ih6Lbf5d53doY5BykkWiq
kcyKAZ5mAj3Q5rqNH81v2oP1TLzBJQE6G073El8PIu6b3Rrp1jT30Kj7PFZnSQF2Tzrg0kYSLj2U
P8LWg9zqHMxedSiPpiw43yxkXPrA7MBsbp1S0goNjHvATQV/Q2W043ASa9rvZ6ab78qdisGsWkmZ
QKa4Phr234+owhkj+03BEZ4jRAGxYHFpYdwJGaww10sCgzFaexB8ibz6h6465k/GYA+Fpcthcjeu
bJbHpSNdpS6lvOh5MJR3RZTaSizI6ET7xJ3CsVbNKC8WtCgbX1OjL20HHV4jVe1QHs6RPpwTRdHc
UhpFhEbsl3/+jppOUYkFD9Tbxb5xEFWtka5I4Fcro4dW+dmWuWOoB2M9kU5EuycyxflIMS9UjoiV
nVSlsuXcU+vJ1vTvuuymhfCg70aWTULC+UcfaqVFoHPw1k7XPXSePeO4uP8/dCL75Z8+IgN1yyrK
wQrf3VlbUioL+vcBlJxswMudVTlS7a/LPrhLPgZ8wD9WOCfMkjXHqFjGSsj1SXeW5+4LIMBuFLQv
yzflaAQoS3rqD+u0+GA6wrP+T1Bp2x/AOSntmnAsrRxSBPRkTLoz98afpP2bJXIZEDXmZuySJQkI
BI0LrRuQ+BfeOM8iVW/BjvHsUIVSQTq8btOThlo1AUrsLIeHy/slMsGlO2MTZ0UM3q6gtO7H9iGe
nogpoJbYDUvvn4ufRq6Tcc2mCYd3sTR/aWVHtfQ/2pH3nJRzum7KRk1v6jJADMqk77NypfTu5Q+1
WxvGvOU/eS/nV505VqMGKt6gnMbndVIfdXP+aRrKjZkq9rCUT3MCDhnSeg0VxQkWBj6eXLzHkPSg
qoPviK4G/r4Jf0M0W4tiZtQfUjaABM50e6Sh5dGyquGAlSgGft6xj/a4JGCuO0MCF20OjkC7Q9QD
c5jgqtrJMz6aYD9hs6SqMIy8i0zp1HjWI4PBlAflJb7NgH1TnLywVV+IXdpdlWmivE8VGS9cztWV
qE4VMykklCPMQBpt+TrxQpc4yXCUNWSQ1SFHPDwK3ObzfYKFbqxye6dSPZfGUEeSfGjPOdLHdLKN
l9Hv3O48vqYP403hxhCHuhOVG3fqBh8tc7uomotkgPaRZZGyox0UkCqrp791irr/ej7uoyluN+nU
1zPYaiDItBbPaXhc5x9hot1HjSf4muw3fzoJoDTA7UVwFPkpAg18AxGIcRFLgu4vFRcm6u1Heju5
PcAj4pLtTgsPC9vY43ZvXSS9tqQ4Ps0WEJqR3z6m0OxjtfAKsMmD4awgFfshRCqwWHJpmdzW1RiW
UGeUYnxMWx9VR/UMX3uRInsCp+wxOVnQaUm9HsoWwG+dpP/6Svi4Zn4z45HISz0Q31A7W9VfaLm4
SSlCJX++eGAF84BvLPsqHnUfA0BN9QkllSkNLMUqQMlm5YeaQCqISrOIq2QHtWiqOqbAYE9H35Bv
6+lqVJoLKeNTBXSTYcdP5Gt/0tzc7a9KfwWN8zG/kQLQBZ8uu+texNGBXwfXMCUoSXLp3RrXszES
tKJN40pSoNchyMd3HjRYGBrduiaDwsziwWh61w7tmr6NcS6g2gKA5hiedRuyIGAdJicRZGdvz7bm
uAgamUPRl5lGTyk9YYQZHVk3Mb//wTfbLIk7cZIq9WCkKDUfnK92ZGqZ3TSpCJC2uzEbI9z5Kma1
k9OBKcSQxwZz8SsV5Dw7te+PO8MdoqXLrN4IoaVYGbYegMLAj2V7PcZfGAayuxIlvbv36XZr2NZt
7lMydSRVwN93mhuQ8rp6F8+lI3XKULqqNa31dRJ3ZuI0UAtRD0Uozc1xKbXq6xKD6ddeMGnxNFdz
cahnal3RsktSAaff7nVkKADUUHB3orjMfRE0fot21UMLyjULapUUWsDZUYG09m0ZRwUw0nXd3zTZ
ZDxrnW4Ndr7UydcqDMuboW4WRRDk9j6YBiJDdMmogt/Et1jAwjAA+rhmAGeAgN9jJKJAbB//lkvU
7sIbYUN1J6h/sMh9gL5J60myoBKTn+lxuWEgXAXI6Sa1q5/yV8bbCKi96ieP3VUnChQ7WQiKgRju
M0yomqAh89E9DIIpLmlZU/DMArUKvkj5d85q+zbAPqhlWUcFMjVF7QrRuTsX9gfDnF9m0zAuWULi
U9eAepNWjlpZtxYmysC/6Ea6egNtoa9Zs54sjGGNIwYvTOVQaM3D5agiilxcJDYmDGzmlWL52TrY
k/lCk+e0Ezx991xK1S3QVKugUkS+zl1p+ZKvdWYo4an8CvBe84XhCyHddSc9Z/jPU+lFB110qtjG
8ZkCFJnhxQRErhZ/tY1lrnVdiJHD+Wd/Vr3cbXQbo2an+kaDlDc0a+5EZAs705VwI1kH2JWYuoyB
nI++VLU1yrSxGgXzTz0oXgeIC8dOdj/75kkHA01mgA2+Rf9cBCjZve22hrmrIS01VSpAJIAEfj2s
LgY7J0c/VWdqY1gmgAKWIpjiY17x+eO+r5S7JuJhqOU2w+BROUquugbL4Oly6Uyt4Hi+IXwuGeKO
pxRWYBurMLDKOtjd7EZXgObdD0emp1pUQOgApc8guC+QxgWFN5tJiq9YrZtCMNe+fFT2Pep90dyJ
jTJKZzMfoQ3YuHKSOCEAV5ct7F6O243kTqMFAuJw0EAm1HnhEXfjVfS8HplugeyDl0lEDio0x1UH
SDqtY6KXGK3DKNDiMcow60Z3q9N4LK+Fz669ULNdHFcngPBvXWiDtJ7o98HrEqfHWFcShHeEvRdy
33g7G8L5z32rBPVRohEU37iaFNGLmtRmmkDRscZgguwBJYdJssQpX+ntG576IHon7NwpDKLwfybf
CiablAOgfllJIsyNt8XodNQdWsCYsX+U2jmU6QQ+w6LK5yPybo2LOgOZ2ritOwzdx054rA/xQf9F
oRh3w0ZBQ5GLitbGhZo5T0GvPHehbymYGViaKIjHyuvG9LUq5ivSkm+C5e2GGgVgY5ONEcj8hIRS
zsoUZqbhj19HdzwvN6BPjwJ6nn52Z9kdHnvQZ7jDlZDXeed+Vo2NXc5by2nQW8mawhOIlgMFY3Lg
EqttBg9evf5IiVC1hDnip31UdJ1CaNeAzC4XXjJtnJtMouEpharNcCyO0Qmyo3isXP6gu1FsY4YL
MXlN1Ly0MJtM0MOyXun64/K/v1sZgHDOP+vggko4tEYelaAc7l16zH8B5XQPmnF3dCY08oEgyw5s
juuyUdGiuM1qIQKdSTPOgBLqjoSJ4WY8/omF9ySdu/GKhTQmAdXJqc6eu/q+6QWFov3kYfMK4LZ/
VeRiWhSQnLT4bNJXE8R84PG6YTpfKzDnzSEFA1HoiEAm+1/ufV28OyySgqYOytxGWgV60l6rYSjY
nP1rZrM0ziOSYUrN2sKI3XjQwDg4XEf3ybG3jQC8lL0thOrshqiNOc4ZumbNQ4iHQdrZG171gBxq
htE8QcdlOGDkf3JZUoSs4XpNRbGYRb9PZ1jVkXGaCPLAXOHvm8ivVnMVZhTA19YsyA8jLLychBgc
yGuXjPkAMciibjJnalq8rUlKreMIllJypEbZn1t9VVTBt9/ZXkyHK2AVwfQ23nKc2zZJY5iD1Qwn
Ka2dsXInUzR+tX/e39fMkx3IgzmX2kwZmN8MdMxGzS/kJjzMDhuhhKRo9Ehc0Q27e6lvbHJ3Xm2F
bdNBKTwwzGM23A/ZUy+SrmJecmErecoDMx3rZmIKrE1yirJjBR1F4zrWQMuJFL7oncvhZf/4b1bE
bVSnGYPU9bHk69dyQI+y1wTL7/R29ImDPJelgOOxnp38KPqUu/frxjDzoI3Lpn1ezJ21Gn7Uf6mK
v0py1VmlHQu7RLtpysYOF9+AvoW2DxSOg2R11vApnfwF2VcIrnh0PIlXIWVvz3EjStpFnsLFNwp8
uFrJqItr0nfN+N7MN2kkmsHef3+xiRrToDKAMFyA6+vJmtMUV7fxKD1GPmBuXnewrpcD4zQBAl3k
LDunWkXl9B97XISL43lJkwpUGeSRHqebt5nlO3Jt2opTufIVvRFZ3HUSkAvjfQvcrcqf8Skd+rjS
4uEky/7UQ5F1vV2mX4suuAR3IzcA2ppuYCRWfquUbXxxTK2xMyxovAyh8rDqZmarY2NbhmWT8hfe
84LguL9vG3tcMltRs6O1BRIiNoeUecVz/WJ4OU4bqzlVsi0LihK7zgg1QYKpRxT5eXprxQgHNTJB
Lhf2tRuvj5o5uZkkGPbYrbYYOsVAp45GAkD8H0/0EietBJwBqDrRmWGzbAxfLDm9jcKHB/z+QfSy
21/Wu0EuGqdrLUVtjJFAmv+Oc2dsiL0KEUO7LrhZFbdXUdyhW8j0EfRjf5IbO3VNFDnuQF7RB70n
46CpL1FsN5hEEklbiNbHxebFXHICMTy4iWLXMm4AK7KL7FVwA+we6s0CuUAsx2mdmx0KgCYmAh6s
A6gnHyBDpNvx6oAcLsBY3AmQm8tWRV+VLX1z4oY+SdbClIGMah+o9pinq1sBetmKyPV2O01bp2Q/
ZGMIUwgppQmE18LnyclVezxPR+S3D40bv3ZftUDxVD9/Fr7iRFvHRWbDbFI1HyKmQq8d6Jf6NkVr
q/anA+OUKO+z0i6vRcFyP9/d7CQXnlV9ZgQQqwT5yaFxGHOXiedPCsJcUEpM/v+Q9mXLjePKtl+E
CM7DKweRlCVbtqvKdr0waujiPM/8+rvg3ueYgnmF3X2iI/qlIpwCmEgkMleuxTt++/ZUCRNCMoZ1
1Pcwt9lbTUzNpDNDjFK7CjKwylPv5yfRo5pOJMh5YDquOcZRI2mo03mFll37anj6oTlHZ0zq9q52
kO5CmydjvR+kN6tjXHTK2nYocugcTMiL1EPj9XfGaT7+TXWFYSFOwWE379uYYxx1FIdGL6I6CWJM
lX2r5ryztEKS3AKKIgClk8EW6gnpWTYM//xlfpWrM/s65rkyDflAgpgcB/1bmD3+47N+9feZjSSF
3I9LC+aRqLpoMibVwDya586sLpz8ZCeSybSFDQQ0YD6YIbs+6+MUa2JuysVxnV/G8ljO7u2F7Hmg
jPYu0gRRhNdLzDNrFiA6MA3GAmlsSXf6QPSJPdo5wUu5cPjUeDtBZGuOncBb8JbsIPE1BKX2NJK7
yfBK8u32knaop2hu9XGGmUAlrP0IZhhQZ06tVaMFL/+c7yjxw99PqffRaDrwF1qSFbthYYm/b/8A
umWfnjsb++w3W4q6BQsm3nAoWOqJ4qrLk9Af1OFHn7dWGE1WPPPA6zt+crVm9jNmoAjNCgIsvvCo
FatkiXLOy/85x5kdtp3jMcS0hlYclTyxQDNh11p9yEhn6fmPqDLsdOR1Y3a8BauieRf8U5HYYWIx
FHJxaYrQL+pLMvl6dhwqTqTYOwBbG+yqljifliLEaNBkT253P3hGEH+jA5otmH20p9uusf82xVw0
+nciSFxYbiuyJIvRrnRcvwJBhxU9KbZooQPjl3fTQXgNnyG7heI9+ZeNrY1lJmTJmTanozqR/9Ac
4qFzKOzSh9wXBl8h18ZbKU0iP52CjT0m+LeL1K3zhOAPFDzSzAR3aeJROeLx/F+07XjWmDNfCQCi
ifOM1R1WaBXKTmUTV3iGXguIp3jv/P0MbLM25oRPFamlVoTipPqsP0RPxlFys2Pvi/fSA6bmMBSq
3S13xQvHd3bP+MYqc8azeeymRjdCP/uWPClu9r0XrPZOcZZf0iH1jRf9bSz/+fUjqR8m2W5zGBfp
WrVhEfQV/BXUUF32hbOq/S/3PneDZw+wWtc3XK2hs5wqqCoY5+zHehJ90x0OoGal3CD/xTHYDSkG
xsUwvwzmDlb7NOxJmeStHMFRxEP+htIQEG6PlIJxcUrM5HnCXXnmIWd2b4SNUeZVF5cSpglEjGhQ
Er3smHmt22H2hNeP4K2N2crGqKdWz9Qi0JXOalQn6l7H6HD7e+3b0IASFtGVFzXG9QkwYu0cV9Dk
Wvxk+TpoP9eZE5J5Jhg/N0OlFXtpNv10TiQLvGu5P6pt9FR0s2rdXs3ukQKRy39WwxZjNH0Sp5ak
QDZUfXEgcgiQpxHlnAXtR30MdemKCE4kVWG+f1iqJbBKCkgj/gjHyRUQLYTz6hvOU2+5JW4bVbOy
Aw8MtDOnj0RoY5bxh8oE2ftEgJiNWydrbMmmChmy03im2zg65BBPkGN4Fd0UKA5wxRx41KM0xH+6
Ajb22cf+NKUGBlrSAFusLRYZQHabT6borT0khwVd4gkV7l3mV+kls9HtkGEgW0LeTy9zxc6dMIg8
xSJeDlwMD6m4s7wrY8z2jmMkxYkB5+nm+CILYlClxNKS3jKUkgP12zkSsqTKEu3aUjU3+u+bZ6ne
NmkqE0jGCNNySMIGuZZkD5V/+zTsJnib70VPy8aK1I9lF6aJ6S91dyfLFaAE5CJk62iD+f6xN+IL
gKi/btvcO4GoguKlLeARIrESw72Juf4UHEl+B7BPt2YBBgPc2yZ2j9/WBpMcGGIlKXkNTjbQTr2r
xUKsOWosRbaGN4kKWklI9tK/ACsYU0vmXHDvFxh7CrbWmYiZKxnebyCKD7rWKoPsR7VgLBBN6fMw
WOTecObHFS/wCDgq5RS/E8SVNi8U7PgPVMM+dpkNqaVqLGMTJsch1k6rqv7GZDBOvNhy8oWdI7G1
w9LurlI2JV0lRGAZkuZDNwjfkUIoTq2Ufwl5yeOXoN/txs6y9LvjBPh+UaB11XUQJFsXu1nA8G4M
7tqkbluGnMtit3yy2UVWdBi1yxlE+PiS44ypennKngmkDFYlvVej1a0aAn615CGXgH0cYycnpWeS
8QjiSw6d/TvByqeFA4IjoRFJKeCZsnQvNCRWavC6TfYAmWf9oH4RLJosURyw4nZ/GbI1goe4uvwa
7+gUsX7UDsoLL9/Y3xBQ14HMWpbQFaXusAkYMelTPWrwmqnc0fkb9NT+VBwq8bP4ZsB7Du7FJ31j
jjnHIqQColAJs2MUn9NysND1EpfYi0en6i/Q174dNnjWmHNbj/VMZm0w/BWsqFn6JwH4L1GOJHrD
Q9VRjX8uM6OBbgyT9FS7ApgV5oxm0HUYtdXoAiLG1hgetATp/cwpXO0+XTZW2HG/stRLNapRpV4f
km81hHbjw6S7UgA68G+06SVBtCL36n/zkNAxgCEIBtIfiU27pSzXBzL0hh9G8SOGMr6Mocn5XjsT
7djAjQ328teaqF16gfhGZtUn0Rk8DEP91tCxCX+Dx+pQAqj2rXyiqYDJCfLKXiTamGZSAaCq8gmo
K91Pox9afZlj3njJbgDXVWAPMB0oAhF7fdLgF1qpjSYo1FchWFpyZ5L8NUkXDhh13z02duhCNye6
G2ozmuqwxSSZ/DpASRNTc7mT/aU46X022l/vgRhzeIWlvbQNEURHfRObhHDCWM0jPKbBpxaCoh6M
MG+UJEt9RFaMAaT4yAW10L1ioqeM4guQgwYmlEWFCSP9oq9aR6l6O5ei1CmEEZqyloGBFsHnV8H3
hhKu7LGBpG5HXB3o6U0hoKjQjveWS9oe6JTc4nMrgTtXMCYABJD8GQpGD1jEpKiFUmLOfXLsisUq
e3uVVys27ajm4Il3l7XNSZngXwwtcvlFJV54luzYXv3e79HvRV+Uy/S9c7xwv8gqkO8YpMBox7VX
VmKlVVJjmr4cPmAC1wLTMu9up8GBdYqNCTYu5nFeGvOCMiBGKAP1FIEmeLRXu7n0Hs8Bd9IWWZZA
kmgo+E9TmI2bStGI2lIhfqiNVqvh/VWi8xqlPtgLD9Gy8jAVe7uH+inFLIEfG2ja692bc/Ddp71K
oAT5J41N0NrzxDn2+uTy1gTj4mo95mRdDRAaeBoQnkiK7iArqDi/9Ed6qJTQ5k0I7ATEK4uMS5iG
vshFTkvD0mO+ZFanukP0djsD2ItLWyPsWUpVfe3FGEDC5Si+Jn7jSZfitNqyPXrJgQe83EN/XVlj
7i/IgpammIYxRjsG8BoILg6VFTumXS/gtaOzw2Bl5LyNdrfRQHkdggQYX2T5muV1LAspBu+XKCXW
auq2mjb20GsHzk7uxVx5Y4e5v8o0zwQ0yaBv/UzXRqkl27viVcNUEL2PCee9vJeZgq3jY13MjSKS
LJOlGPYkj2bEsz+CgGW2Q1TXa7u0/w00/soe3efNvVm0MmnmCGea0jyumPpMD/khduo7yOFACAyU
Wt7ydHtPeZ+OCSOJ2psiEJKAYw3o+nxTp8eEt6wdXme0KjbbyIQOnSh6j6wbUDpPPlRHegCiR6i7
pj/Hl3cudU91J/A6o1/tz/fCnXwBkOQIVp/z4EsDz4loFsXEaBUMmrqhGgYgWyZz5gV5rXQwXIJa
zRYPkotqlo3pg1MT5C5xuC60cyNsrMlsyppPKVnIDI6PaLFCb8KcjPG7Q6m9cigM8/a33LkSYAs9
Q9FQ32mlr92nXLK5Nysc/VoDU27RugK0+KAXlFrgubQk89dtc3uBTQUHsALwlAAoicocjzbsRLJU
FR2OgVKHk7jLZEcnqjOPEzpZAsdV9+4HDdxWCipYgoxeNnM/aEIjVghuxF88yvNaOvNP9UkHjD32
SxczB1zCv53DQUcQUdnVDQA5WC2XSG0NvR9Q5u+6U1j9jMBt2fOKKjuEYZqGGSY8p1CloqPf119N
A1sckGNtH5A74zvtNGcZKIiturd0IHYXp/9Ou4ilpzqzF7vyv7idrswzH7GOI3EUwwZKYu/gtNiG
8AqSFuEgObXHa2Hsva40uApySxCUAJDAhoJRUyohw8R+76CG5s4njDg96vfVmUouGw8SEr/WA7BK
tXkT7nuZ5pVpxntIIodLLibg6VbfG/qpQ+wai8bEWu3xitb0jzFB5soYE2T0qjKmuESx0IzEM5Gc
pPk6DabVk2ct7ezF4CWeNEzfsMeWzMYyFLSsHUGSfzYeAdM0MKzWoAnd+lGgUP6HvwcdeaF916wG
vngwvoDJlD0gY53LRVhOhp/Kf3oNILzUmzTJAtSRE2r2DP29oSLCNrLe60MSR2sjhAQ38XKcne5e
h5qTFqwebmMXQtC2cZ+7mcM7mjyjTCq1lnXbgM0vCXoIVxIZAKfxq4F7q2peOMvbuSW07fLonbW9
+Odx6cIYpbgorn7FIVhllKYDV2Ck6RaAa4LTD8N9C4oGy6i6yCMjULjGLMacC2Tv4Q7WGQBwMfCk
i7LMuG3RFdMsYjIO7f0ykA90Tnf1ITvi6JAHo+fkv1KE3DssG6ssN4RQJWWj9VIK54WoD0ja5Nf4
EoMzEZw3bp1bIPTrnPZH9hu93IA7971za0JLVpQpfAnF0E/gqAICwF2epQFGPB8Lzerul28davvq
feknp/R+OaWF1Z+TB951vXufoXgAQm88sDVcbNdfHT3xJqsyTHtOCwYFRcCC48PSO7/o0CwgPj8X
n/do3MtoEXfBTInnLy4clp5uzBb00JsF9DemRXHxqWBJv5Og+EKrCLkdn/Tft1177wrdGmRSWmXU
u2ZQV8AeDS+pT3N4iXmT5XSb2Ni3NUGP8ebwkFnMS4w9x8cUY8iQQFhmTqKzswboO4ANAvA2mu0w
N3RZoQeq6CXop6v4lKnEKgBjtTqBvN7eq72vc2WIcYg2KTF2mSozECHGo3yQ/dDBg/QV8xnvMDru
uDH94czOgWJPwrMNHABApzM7t5BhVrO2CJF60IRK9gtPC8C2B+lBJFTcVvJeqqMLMiXOB2YCZNuM
M9RR1IEmPMQI52tqWsuxgroDJQ1NHUiLHg1H/r5Eru7N4NSEwJbH2d2dIHtlnVltMoOpqQBNR7Ac
WzBczn7j0IGQFLXqf3POrmwxeY5BFLUGtdd705xW60bf/KFmaKestnYoHnJbrHkpAL0jPn3MzeYy
+Y2JgZA8SjWUP3tbO9KXBrHB2KE+0lSu5Nafdg/FxhxzVVTZqkSY6wvx2Pi9NCDGeKg6znTGXi1j
u4sssCKT1ESbZcgcgg0JECl/8nAnXJaLJlrVq+7RvDh6LnlV8p14cmWVufaXrBuhhSOUR6BFls6w
ppiXc9Ns5canYkfZjBx0DfGCvYsTKZCqJ3THrVT7PVbHRPmWDg6Ax/aYc/yf88F0JopBCaBvjFQz
fCLcrwnwgtI94Wqn71ymV3vHRLAmhGJ1nZfpUQJMe0gh7TzFVj8ld6D/Xguuz/PMMQGlAeRz0LKG
BOAuihM0xiEFh5qr9Lv9qQXRKb4HzbNdf4/+1bv+aqFsMOn1ehCzCcTDoHnW76iUYxaQowAwMC9w
0T91y1uYWNKQpuglaFEd+3y0x/GgVPdlGayj4dwOkDw7TAAZ4znSmkGBXoTwp+t/DuSpUVGIUfzb
Znh+yASOMYl7YdBz9NszP+4lKxq8RNE50fAdcX5j09gHgwjmJnEc8H2oHnf3VB5AS30JnTogFi2r
6ZhzWW3zKJwKJ7ynk9zgLHFFu7dbzHS33Hn4vdfn1l9YlIGsLGmR0d+jQK4AGYQbBsMBAyHACnIb
6pxTwSIM6knO60WIACyFPk1LVyw4lVeih08Nhvn7IHB2MGWr5yHI92pCV+tkokyqNqTs1QVaPEHy
RMl0e8s8m16EQZvB57X8OK70CQfdqaGqtVhoV6gZ5tjncv4Sh4Yg2dEKLSeOT3HuBYMJNrkOaGRb
QZMhGb82PbCl5rfbJ4O7eUxQaVQw3CopKC705wl1+/Jhfkk8DV9t9srvPDeh5+zWCWHCilmVI4QX
EFbq+T7vPAly6NOJoFgAHkBHSjBQ84WzvN108yNlMJgAU0UVUPoafGP+NSHdxJCIiwnun1lAiVHy
Mw8zte8d4DJEigs67vcjuXkXlEImTABNGn4rNQkQmdqPAuovh77XXzgL41miqdnG0hJqch1qSnRU
vofnv5uzaeW0qT0/vaMhMGPWKs7MPWz7HvmxQuawNRUpNAlvZx8PZ28+NXgyE9TR0m/vSDCorvCw
M7yF0h+0WWhZG5MpCTkQhEptC1Fuy71kZ2Dr42wob2HMUevHdZFliEb580MerCgS4n49R1536P+I
LiJXwOPP2qt8IG59bCVz9LpJyXLBmOl9gTcJiOcgp+cmQCyACwIMKabTPPMHDna3E4yYIAHHeDXe
49fb2a5rJ+hRG/pV6g9zsALSqwW3t3L3Uv8wwWLvwSQXq82EEJmE91kI0ZYstqLpIsa8G3cPH4kx
6v9djMmkze0s9AQBGREfO0gBEeEF/Dz5w3qnBNP74H0PhcsXTHFLHCTbXlX5yjRz/uIhX9VljGhL
pz0RK7bTZ5TpsmPhIet8zL4ITmsvd/lf5u+Id/R3H5WbVTNHEKqdc0yMJMWACp3t7oBgiEAQph0W
/lgpx11YgIs6YfKmFxBmIJECxnq3yOjQtSM9Sw/JFwmvvMWXLz2PQ2X3LG5WyJxFg3SG2HWwOomP
5fA7GTivPN7fZ05eFQ2pAJUZ5PBN65TVi179uX0E9upscA80UoB8Biu5wriH3KbKBPkCgIDQp6Ke
WYBH8kkIendBUbP9KqQ2rya1f+w+TDJuQYy1msRKoIu6SEpyzNtvKRjqGmPmhMr93fswRP99E5GL
RByy3sizINEAIe/lI1F4AsPc/WM8oFjUqEsHsGmIz5EBdZD6Xbk+MS1F/A+rWedzz/S+s38sjHGL
Is+TfgyhkoZa0ZfxFKNN276sT+uj6hUX4AsP6mXm4NZo/vEpI4IooWZQ6BO4Q673Euza5YhiZRK0
2exHTWLpI/iQVL8Q76ve51VGP28rSs4iBsTR9tNFipy4NjeEWi2oU64H82DJotXlFkVAUWouA8Ir
oMwCnRpfWubTvlKrtKdpAKgBTjDGaoWrSKyWPjvKuq+N56Z+yBrv9oGjmePVPlITaJxCvJv2MwXG
J+dkXTI5QjgeSWU3uSfPJ0EdXalxjfT1tqn9TdzYYr6ZkRSdKC/FGkyPFLYMzaPvXWOFb9NFeh2f
WkTIr9ye/qfDzayPdc0ireNRBrM05k+gGglBgPBNu5irNT8Nzuo2h/4rCYx7jUf19+msv9uVAfcC
7gtE/XTfN2ddAuFGn6t1EURL4qpmaEsjJxZ/OgGMBSZDNzNDD5Me4NCMnAS0IbqjRL71wzdwoVlZ
cuB8OxoEP/vJx3qY9CcbtLWXpXrFm7gP2md8t9jprRJD1a90bNYoLO3rbZO7zo/5QHS8MQoPaeHr
HQwXNdW6FWo8c/kWoi6QjRi1+XLbxufJcbqJlORWQIVXBRzw2khT6kuZ1cMK3kDxkP4yX2krC/dN
aWuq3VsaBomKwyBYzUvYW+3XnD9Zur/Mj1/AHMBiSU1AwPs1gFYfpqzVX2j1oMhObGFwVRyTwaLg
etQ8eFQUuydjs3TmNGKcQNbzWiRBWZ8l4y5L7+T0RRU4h563POYrElKLTT32SrBAMnAcVlcZRavR
Hm9/x8+vceY7ssfNnNUeWplroJ0Hl+L2QkzZqB7klVyTK7nLtcYcvWWAeGYodNRrqKTwiN4jxQhi
dNFBweafZg10aZDwBsO2buJ/zA5W2VKZcSzpAdRgrLFB01PlkB7txSpJBM0z0IDQpXhvBW1ilSaP
0dArmKEr5uaPAWpLjDrz0n6ODXbovp6lSUmJtgbyc3kKj8MZo8zCm/A8vUKYyqZSJbUlPXG8Yi9o
SaBjNwAJgjILW1wLwc47NVo4o4fVO+AE9it7tKKT7M0uVfbgYRD2fB1WDOwhWoOqzpwodVn1Lo6L
BBPGj7V2Xqs7Ncus22va38cPG4w3dBBWksU5wh1KqkvUTi9rNHAc7lOxCQ63XQZzlrJ8zhtSxUZg
tNIMriY99xtM3YB+dAnlYz2YD4JeJIdZicGZGze8wZG9e21rnjlc0Sq14WhoC5pVv4zkNYlAN6HH
MH6vNW9ms3i3N5T30ZiLDUzn62IU+hJAKcCa0sVaC8zD6Jx09XNN+XpT2Rq3HI1ym6k6FRt9KsYT
Sb4SKbcy9Ukb77PqUKUHEh3EinMCdj+lJGEm2FBkSDwx15spi3myNpBDkYq7SHOE/FnLf2rjy4BO
j46BhPpwezPf8dFsmgB7/2uQuc1CEKI2glKhuobSuWJ358yTvdjvz7xGy24yKUmIi5SsFN1gBmWU
d3WaCWtHAEAvfoTHBm+OxJsfp0P8RNFwmOrgfcJdT9lYZIomY4oyF3QeUTR5hW6P8IfOyVQ2Hhtf
odMWP1GcsRlwgZS7MWxjlXkDdFqox3Wir4H0vQGOuj5UINoLD3SdmLm74z2GP/dxqaNi9BgpK1BO
GO6/zogWpYyg87eKwRTb8ZfQKw/kPtNdwcRQoeQIvnYv3aN2EXAcZ3eZG7PMqdciXRn0uAe8YS6f
pKYKlrqykVuDLnQ9pxDTisU/5gD6cUX8QlB8kOL5TlIznvb27tW+XT4TDlSxalY1UiCnEdAXXgcB
jxxyFoAe3PFXvRvMPxbNBgVjNfOhr6MlUPTOFka/mEzOdfG53Hb9OdleVlLOkVnVMXBLAONRdYP5
RSsPVYlZ0clpDtFz5fbEUs7xuT1wPyr1zU/RYLM+xndlMhRRmAHBpJ3nV+OItxcwMnNrzYDIxC4X
o/WpvseslYl2VQW6AWOJQIlEydzhMhDVQv5ML/va41njfTsm0olLHRpig0kRoz9V43NNnv5vJ4Jt
YSmVFOWljGu4gxQGAGdIacMTZMksEbDb0E5eOPZ274rNx2IyC2LOCLIUbtb23nyYneQucQ3MNWh4
jVD+Evnc/kGdBVMjs2cG/5ypjvl4TNwhvVgnZMDHEyN0fmvwd3eQGvpr+NWj1Vu6k08Sl7NiuqJb
7snEHHMMtaVvJagpufMrBCRtuExmR5W9vEnPmGtDh7kwrOGuqzmW930H+Hgg4zGEwybDUdUtoRkV
xTHsfrSDVY8F59h/JgJ5380PC8xdRdRo1pI0BQb3URWtabHkQ4ex2PEuwqSlVFvKM61+FKci+HsA
eLhreeyYu3kc3iv/s0jm8BulmpdxBYImqezax7Ys3gxhuPRZ8tUkcuUWhq6eJSLn9u2vuntLb8wy
QYCA306II7Q25vkFAF0ttFQuDJX+9M+O87E05uyD0VSchhiIsfxEHqh0t+m2bvIltCjklvf++9zu
Yr4lXfHmeZapk5ZkC1YkW+VJd1qHkklUNhW1VALZQ7HOyfizaTwfZcJBD4iJPhnmSkkslhbpzgoZ
Bwyyplbp50CD+JI/+PLv2x/v/5N9QHkOM89Qn2PJhmJjkXq1TWI0poxHsPlh/Bl80PI9KLASSwQe
rzmQ4B/T+L9v8IdR5s7PDDFuIDodBmCpdHozu1R5y3li73vl/5pgs1UJ5HxjY+jxMSkiq18WSwyf
R5WXoe4mUYBGIyHGrBRwoteeUgxgbOhaJQwyaz1oRzp4XEPZfXEopKO0eR3m/eTiw96nEVqtb6S8
N9Ygm5z6ZMAtY2esXd39Sz9Hl/I+shU/cfKv+hcO1/Xudm4MM+ENVU9lDcshDLocjhIldpppltE8
3/ZGnhUmgpn1UJKhy/AQzo+9mZ+jyKuakuMZn4HE1Ps2a2ECVhxq2qCLKW2Idn+UR7qLWgo5pt6t
rbKzWi4adP/ptLHIhi/wZeqJrIEp6Vv6ZXVQjwMLrXgPOkL0Qttz6fESwf2NBGmIDpCfDhjztV+i
xdGbETj6g1AgGOXGYKvZn2dt5Pn/bszSZapZSUVUWNmyrE8L0lVrC6q3wYXQuvaHohEMR7HaAqyH
qc9PA3eXtjHJHLm6n9pCzJFfz1Dfg/p5Dosl7zrnrIs9Z5i1RqdU7vKjjEg8SC94nd329H2X+FgG
q76mRcYICR05DKTH+pRioAMVaLApohxCRwRrj3zhPmx5i2KcQtJzNOMFgXZ6s/u/+QRMNz4kNhVf
kixwyP+8vci9T4VBxHctJBHsAoxBpVfjGhMDYdDrmRViNLiqLb4WxV4M3lphjvPQxpKRp0NyjE/r
IfG7c/8ygkYGYHKq0Rk3/1xODvFja5A5zZNmFoXRGbhalFcVuILsZzc/LzymMJp+synP1grd3E0S
YiiZPrcTrIR1Zqnkl2g+lmBPBKW8rru3v9PuG3xri0k9DCnV63xCfJIe1wNlANeRqdICO7Cf/+4S
21pjHh59OWmTRhEH4nN4Js8qJTvPKOTzTf8uxjaUKCoAk8Gdhdp+xHHJ3dxua5x5gqhyDX2zMES+
8zo9hmfwrdlQ1M4s7dI45nfMsGL6+CHiZnd7Z29rlola0iLqkH2SSUDir5hptSSB85rknDU23xlz
U4jWFB2SQjyOneEm651W8CrFe+83zL0JGAzHoLHC1ttD9CNBkgNofo+kI1lkoGQhntDnXyS1dTg+
ubugjS3GJ2dhHtcQExuB/tBgEkZyRR8J+GFw5D/3FJPMJRh4V679dOI2Fhm/RPLRltHfs++CPVCW
ktFS0J2cXwjIHBcZZBvvFKYuHaykgzGlJ17WZ97Y6GesGI0vm9/BuGhbLMaqDTFBtpCjSSq4k5e4
VK9cex7d+n7+j4okj3KXuuCt5TMuWi99IqRxXwCcHPkyqGZQ8fSzA+8tx/mubAkunTOhL6RuCbqi
s0COEUhZZxdix7lgeWaYhDUno9CL1ZocI+lINa7z4hj3vExy91R/fCm23YVzIg9qp0ME7zQ6+e/B
A4M87h1yLC5IKC0+jRPPIHPXSelQKMUKJfJpeCrm+5nXvti9dDYLovY3lw5aMwmYXiAaKjaLvRT3
UP5yi9GTR6hjle7tE767FnDmqIopAOEpMG6e9EJFYh2A5252DS0oFU5E3O0AUcac/zHAOPRSlCWZ
2wqdu3em0s4mT+PxvyRDoanMp8PzYYulsSmbVVwIWan+4t9TexBlvlNd06OjgjIn7ebsHIvdXqUp
byJzWgIiAGMjS0Ez6k+3P87u8dmsh0ndpiHMp2wG+kRMkMtXsV0rR4MHBtl9iW2+0Pu/b9xNV6o+
kTNYMf3wMTxSzLviRCfVW93UHV64z2feV2Lcu5M7sixjnv0H65gexru0f587pCD7lasitnucNrtI
d3mzvjFp9KaSFyPAKBn0OOrAPCTfIcejBVJAFU8g7Ze9K/wJPq9avr+3mJvXwfhGH4GM90dQXymj
EQlB/2tEK757L2CZP1qoTlTQtOTivnbT8A97bFzv0YkkZYzShPhQfIt8lFqd6a1xRnc4UTQNz97u
GTBkvG8B2AOpC7O8LmunsCYJKi+GbeYmiFYX6/YR2N/BDxNs0XiQxnEoxzkMwq/CMfIxJYU5NvVc
nahuGV+3Y9eeIggmMIGGTBkcr71liMu6mPKxeO8cgegU80GZl6MLmPrpfzE5x7XHXJE9mVbNlKsi
qNz6JLgyZEl0m34xCI47ifPPB6qR12zXx8QUUW3CwRxKCuJJ/Oqx+trqVvfaneikqnkZ3wbeed8L
YluDzG1Zt71ZQ9VyDdT6bTTv6vhx0Q//wkm2NpiQUnbKLBbJuAYjhNsxYg92kdrqa3T7si+VI/ka
hJRL5/9olIkrpZo0WWoORlD8KbGX+TOxtZPyQAfYaNzkZaS8fWRS8b41hDrvcZFKbWV3CfGyvnHU
KOfUGHefodu9ZBLwqO/CQl3gkIo3nhRbfhn9zokuVE8cY4j27U3kLYpJP8YWOpL1pKDcnhnQEOvH
5yaN/UXg4Ye4x4yJVDGRy3DW5AQVTZBcQSm3dmQkIuIxuqg2aLXeZO7k7949t9lIVgKojfVebFMJ
uKhj6IFI6K4/ahDjoRAs/pzOe1xic5+tNSaOtERsckJE4Phf01Pzjb5Ycse4dOfIzez1HpOkHm3U
NAGGzTwuBIxu3y3rTFTJ1KiRZBlnQcu65rKGE74g+NSLx0Sux9DO46Rcfih9Ez+Hpqo6BGH2tIrY
oOOaLbFq9egtUdXGMf2ZouoXWWFe6XeT0mkg7apGklrTHHVvSynJVlyNhtfGneAaAKgnNoli0a0W
7VeXDPVBbtpktrrSHA6knEb9EE1DjeOvRJgklXOlkKxG0odfQtgqL1qeJBcSSzJKfbpAIkutE7Vy
Zb0y8epUxfxPZYzCbBn9MqtuO0+FiDfMIoyvcWQ0pRuJ4YD6tRFCFG6q6/yHoGapbGdJnfrr3Ana
YZDlcT3k5UoelKaBcFCsmauvTLWiOBmmkXprlYiJ90rbG/fzIvFAjrullq1fMOFXBRIcPGtAIEKh
NQ3IA7FEK7w0GEOqbdoOVY/w/kANGi5N8V7eBS0jFe9oMLBJLKQmIYapdiuCsinZKcbVYjt/wPXm
qq7qxfctGkLuEBTPnU84IWwvK9kaZoJKHfXg8BLIEpiRY8iT1Sk5LyvhmWDCiSwOMqScG4rr7J3s
iRaOZ18LlGe8OyHFU37lZZKczWQTuzlLIqSwUhhoYvYnkcdTIoinuQZMGhTwRBDc23F5tyMJQRwq
xoaXIfKv6zRoKUzdIOBd9MtfwmN/ao4Umx3SIW0TDVipsioHZbSRcx3slba2VpkvF+YIBm0Lbq66
x4xqZPiSoFnJ1F7Wkcepv3swtraYT1iqqQhgbl3hYbpClBCppQPc3tfQb/+IdhcU0FMKn3jlnb37
bmNUYbLLRRwb0az7MjCKxA/n9E2pY8FauZzuu0gIENjpGNoxKRchY2gFfWQ36dWEokgb6D6576zy
ovvRI3HnwkpOeO0fwH8hoUAyvEj34ZPAY+PdraChRA8Sbx3JNEivr12oShsl7csxP9K8XfT7O9yC
wA7GDoh/ybcosYqAtvChvpqO/m333TstoK2CtLJhmgJGpq9Nd0kuYLpehiiweF7Lc7z8CrWvq3hW
lH+s84p0emuJycrquhwL8JHh6Fd/yspvyYUoz7cXs+czWxPMUUwaIhjpIBZBIkbH2MCBkLXLlKec
JJpnhj17U5dh3n4oA635OYynXNdtKY44B5xnhDl0wHQM2RgnZiAlil13XpIht9R5jUP6U9ls5GPH
QMZ//fmTdYok3czMoJMLO1QNK9RMa5wjZxQDsX/oin+xdSYkmqFCBO4AkPNf21tWY82KHvDfsLyU
yyk37wnPo3fD1dYG83niteqmKoHUL6WOf1c48qK/xKfhbTqox+awoM45tXby87bv7dxz6FtjRbpO
NXlUxr1DbWrG3pjkYJrU+m5YKd6gG2sOizH9K8z3urLC7F/eSJrZTbUe1Ml3Ao7wWV2tQtRsQ+w5
FzfPErOLyQRsTyrqcpCmp8R0x6ZwJu2Bvj1u79seIvxqSYyj5/r/I+3KluPGlewXMYIkuL6SLFaR
qtK+WHph2JbNfd/59XOgnrFYEG/htkfRbx1mFoBEIpE4ec6cjdCRI15xHDwqpt0c9D2IAfgUfTSB
+zJ5gGArYAbASw/b1A4cxURGgqJnctRwzahP+T48kRMFusnQJll4zdZbVynwEHwalM+9PZWXBmJb
moZeW0h/At5KbxiBmzxTxCmfLnzTBVfm6PhX5bsG5ISqPMWGlzZuXH6XRk6PzkZIOhsOtb/6vmlm
Yr2g/9ozO3vKC0vunHDmoQK3btVnVuivWFnRxrgJCXS0oNUKzkoKUVKc/mf4+N910H6lscO74HqN
mH0r1v2s9mEjIrkJ7wfAWsMryiItJpbe0uY69W5CAXK8mkU7s8cDj21920eQZIOQGI9ooAQ8H26b
qYE4jMiPjTctsifUZAyPImmVn7SzkM+DvukkK3vM9CaaVMZNl+Z+LNwa4u9I4lwptpAikCT7HBA7
oUoXoFs+NDChkis5xAUl1FN4qsAK3nryoZS4L/SbfrmyyATFCUoGRjigbhaYO1kzrBLUWkTldNPy
jDDxENwekBMtxcILI9B5Fg9d/CIN3OILjQhfQpQOOkX0pIEcl5VxUoJIKEAalPg9RAFVN/XV/ra4
WqAf2uyj/oZXld7KPFFw/7TH1ELSSegyYIFB9n/T7jQqb+7Hb7mteOop94bvhosrk6N64t9M5sos
Exg7WR3KaBhKr9OgpeR0yl7POSzDm+u1MsEEQxVUOpFgQhxYnurMmQM0UymlhDKxluacVG0L5ng2
i8weFsIcTWlmVHljvoMOZvKIxiY78MpvkWva+TEYr0S3s/9RcuMxP23u59U4mf28zFXXCKqBFStv
mvohq+455/OmS9L2MDRSQUGbxczpqSKk8P7IVxSX0iEFnnEMOls4CXsZdU4uq/jWKQ19cyLSCxm2
AOOS4jBBwy1qSs849c+6C+IBCwwfd5R27L+Sf+XZY3xx6tFA2IwtHGUvuekh3VF9jeluAhxLuTId
/fHyfG6tF5ooIIsN/KEKJpPzeF/Ehtm2UYcMrvnWDi9xYV3+/uaWRiECHMgSmlohZ3RuAEm3FjWj
MnjaG3QXLBxmv9I9qljtt/rj6SJCq4Tuadc8jfOtvFtfG2ZGNhcQYGnGCDTpEtDFDaW16ffDYQZQ
ddmZeDiErig8xuYFk60bPAyjoxYMHDhG2dRbqcZYDUgQo4uoflYt8Rrkz7mTXqOMBpBil4N7H3Tf
i519L36PDmXWGV4vT/pWsFn/AuYEis1IDJOpAWO7Uh2DGBStYevNIa9QvuU7azPMGdRoopQWBUjr
hkWyx7HZyT1Xt2drO+AeCNllkKxJxsfxvkq/SDPJalcLsS/fJY+q2+5BrH8l30TXFJ1oOibnQrOZ
7qmUykcywVwM9YRzdxXDtG1A8Bj7yt240916T1FTkE/EZufX/rcwFuDn/rTGbA7sy7ifUsHEmx4o
1u4CbHV1L/jF3WjxHmy2FmttitkOOeSm806AplhBfs3RMwofl31uM9FSUbFSdUBGgEhhnC6EclCQ
LbSbbZcDH0vQikU7wChJnQTeksjnhWb6QTY5WRtk3C+PUqK0BjBKQ6JYGjRQ1PkwKr/b5kYqni4P
bnPywKJmov3JEFGVP/eKCs27IQiQ0A1Nfkl9bg3h4bIBeqv8OpZPA8wpA1DFYgo6HssVRbQFiC2H
8TFBwVaIrUjcLbrbxQ+XLfKGxJwzBigUpqbSgPsFx3L6pi3O5e9vxSAUTHGXgcYbuBeZKZsTAQrA
aZn5Zfuj718F6U7R7y6b2HIADYcWukSgK0B0OsRVbIiAmdDxTFf4qSRapLqtlMYRllNU95ZSDbt/
bwzZBoqi4B0ywW90bswskkhUJgQ7OaEFsIOm72L5YQkCWxA4W2lr6lamWCRDHkM5TEoGwFzU66C8
k9U3U+SsztbqgzgDImS00iwSZu8Qkk49qaPMjwSI/r2X+bfLs7UZDQwFSwNNPAkEhEy4qWMNvG65
kKGhjwqvksPyItiK1TvmqfZAoLFLf1y2uOUMpiYayCdElUD6/Xx9mmIW6nTCRXJAN4oJ6Ukyox/7
R5VcKTHH7zYv6WtbTKjTpHHpw7CSQOhItbSQXxy02wI6HtfxftnTl6ToCrI6tukIV2HwF0u3Ns4s
nRSUsyimA/RXSGtBsczqO/vyVG4dglB5VcFCgt4sMPgze3fIoJhRZx2Kh4D+SQ7V0akOuUd2MbDd
vINpy1XOrDGxr+uTYWwWNA4D4zU4kwNKoxMaea/MJyhNAckW3P9Ff8+ZRSb2xVUT9kMboXmf7Izo
oKcPDS+gb+xhA3VXBQAyRCc45bk7UoGCUtFhQhLetGTfK/e9wFkmngnGC0N5zIVRQa8Xaf2l3kfm
9azsL3vCxqY6GwXja2WgxNMwtLoXF78aMC5LbtAfgwaSImhZv2xqq/B6ZosJsGOSVKUSG6kPjTFk
6mDJ81S/2/NRwHTqmbN2bYh9YdMHoxKbvDa8QnKG2h/lB+jGLtE7Zzx0bi6ZYdwaGuZQMS6XCZto
Rq+2vFP24g6EELvupXX1O+JTAqbYSWpuqre9oz6djzD+HU5K2qFlNfFr9IbEB/kJtWUbRXOouIuO
9iOBGOWBM1o6mkujJef+3sjxNJUlVJvFPWjroOyTXRGfSjXzs2aOU7LCUGatlVpm5rIX5r/S5rmu
VJDV+Yt0JD3nNrDpKQbaepH44WRh5XvGyBj0JpiJ1wfTTSllN72M9t56dis9ci9P4KYpZEm6bKjg
Y2KpE5sqUmZFnjJfEk5ietskeC2snHLkjGjbNVZ2mHVKiZbNgVJSloZxV97nu+Wl+kFFIGUXMlcC
Sso8iNHWfRipxufQaC6yStP0WpuyrgGloWqpnQ2W+l3iABYtAdvjjAlVoXFQhLU6aLOVnZX5gqc7
vLsCb3ppLF39hhGkfX1dgsGgVGenhuqUdozAmyTzst6NvOpsrPR3rOzoGlS1egEtuGL5bKa/WsLZ
Z7xxMDFfDkiqlpMJPmeASAK/yU5D+byknLC/HYtXS8bG/XkRYzNAiFTJc/A2aPt8P353y/hWJlyc
MG/KmLg/VXEGv8+Rz+Dsl3BrpKKkvSu73f4KKRRvA2yemp9DY6P/3ARgQpAIDcuLC6D1Ln0bHpaX
8bY+zg56Qp4KxeKRhWxGLBTRRfCgobKgMt4HFPuS1jko8aYk9pYpdeIc9ABRmt5W6rybIl52v1UB
hht+GmTcsJKqWspUYKFnSJ1ObgnkJCWKhIierV/TuU29BawsfBL3rfcjWNah/oW0UVRlxnMGocLF
pdc14Ob7XQMZ3fjX+Lr4VHSMNgZyXwy2l/PTHuM9maAIYlWFApaTMqKgxlZY0Y16r3ixF94SME71
wBHfXw7W/2F+/1hlnSif+8IMNGPygrfoNjxkrvIaarZ5rV4vIOg296OnXKFRuLNUb/j3zPzQQpYB
cpegRI/XfVbaTRWgq6skU4n6orE33eJmuAqO8w1t+wAq6Kp94bnv1hzLRNUhzS2BKo1lNp3rroxD
c1a8ab6tUhPiFNdt//vylH5Qu7EJxNoIE9nabjT6IQ1kb3KJG5yyxzAE4JEKTTUICd/H19wLqFbp
ybClm+hE9a1Nh9dXvnlWrX8F475plIsLzkeg9U6Z12tW5UpXIC+5HveZC+Y0m+yb5xlHhzV7GlY4
g3Lq5Xmg/vp1GkzUBCG8jocw5rAsjFzqwbSnoyLYedIh3o/oZ+czNW8FXbxq/DHDRKS6mHEHGiO0
EQajFTSipSucgdCZujQQNgQRPax7OdU9Ewd9RHY9VE0UJIdlv4u0h6rud5cnbtNJFVmTZHQM0RvX
+ckbyHFJWgL/yebbRkE/fv2jaP/mQdQAAdIfK0z6pAQhSeIEo2pQ1JAg9qO8SlBRoe+h/YH3krCZ
rK2tMc4glCqEoIhGgxsFAkC1pbBoPVqziL08Vadsz72M02n6smyrATKOEWkNVACCSUJ+OIMQMd41
3UfjrrBv9vorj72Pt2iskzSZmI6pqnkV+U2WY9MdicTrMqVLcmlETGARkyaNzTgWIM03OLiBAdKj
X+voQgbelwIaHv9/fshEkFoT+3gpASmr4IRim9tS9I7u2ctGNo/ZtWcwx56EO7hMYvhhchx/U7HN
AKQh5E67ER00H7m8qMTzRLY/Pk7FyGgbI/E7lzZoFk4O0D9kMD5o+aAJSLt18xfOIDm+qDM36EYJ
xWAkePsZ/X94FYyP14S/f3hdb21WOC9pR0NaMi300W2o5FBz+EeKQJGheiPcpa/dnssJynF/VjZv
wp8cKZPqkZsSrI2QfQI6JYDshoEGoTsDNA7dqTjxEOk852Hr5s2oDcIYddUH7YyR4U02Qj+SRRkW
yfcK3IO86sD2OMGkT5/tQZLF1BNjLQYPLkWCSWbmVrGhOYMQ2rhxh7vLLsMzxHiMUc1m2Jqp7Ck5
FPvqZd8QcKZIT5et/Ifd8Dke5qxR61BY+hiN6+2uzB26/YTdWLjzz2FHu/HEl/JHzYPGbg5N1Qj9
TwWskzkLZomoATC4hhdIr1l3vQxPScKBwWw9R0KkGA82GoRbgUNjbLRyWU+9UZIPwZl/6toV0I//
lVr7Zlhe2aLjXd2U1TLp+6XHPUx763cthLepJtI+eEhaiM2kbsa9+dEf/+UcWBlkzppoEpJMqqAW
3BexlWo/Fo5X0H9/6fvMOZNDkRKQFbB7kPJOC6513TeGykpaLkJ10xNWA2FOGLOuRmkJkRV0mV0c
M6B7kCC7ikP2VWPVJfg2czfYtZwjh2eVOXGaulvUIi1mrxmvlPGV6LY6c45OzgqxT4aNEo9T3GFg
S1rYfR9aDY89g2eBjQ/RooA0SsHUgWwxri01/skJDXSVL3jBx9PKyq3TNCaTNlLSJgo5aWTormi/
W9y9UzAvJ40lvNWe9B04idDlEi9ylugj7q9s55omp2kCsS/zIb2Gcih6N9Bzvac9yc19dQ2QuRP9
ewzuOmJ8RMqVyWRuRAmsLyDN7J/E4TWrf868V97t4+rT31kEkYiWonAkGFbxLVfdyoNozl55bE2r
g2KvJaO3u+aBRjdvYSuTTKzIRyObwCv9of2qPoBKHquI+CTY8+QGx+YFvYtP+h7VhYPwXh/m+8tO
xLPORBJimo0ag8fGI2O2q8zcM1rzzhCiHxTeXIjFIY/yg5rwyCw3b2yrQTNxRW+zSu9NqMSFURuf
8r6oj+iyKp4JuAv346wB5NPESvwG2uKGJz/DXWQmvCz03OlzWfJEH3IYNjpBU1uL0GlEe7KzX6Cg
adzLs8yJBewrey2i0aohcu2Z6XIbt9JLmTa7yya2mvHW2+Oj3LDeHglwBO2cR75w6FDwAxvx8iEk
vByW0ukhw4Ro/Xt+ELgi4ZzDiH1OaNtMhxoTHFgv7zryWwbiH9WokUcMvB1xNBM9JibEmDTGU+t0
1gKhJ5I3Rdf5gFaqbwOPNGvzMRq9OX9sMG4paOgzrwjJP7T/pofQF73FxsF6wFvCXuakQNtO8WmM
ccNsjIRy1tH6TcTrVLlPs7vLHsH5PnuPqiQsSq2iT7IRZquS/JzcXjbAmy720qQIUz1A3Fz14meE
SpDRCfayL56psgyaankOvp3F/Zkv9tIECbI5HacMSZWv7amOjWCT6+xDCzgHwRfPHm/66M9Z7Sdp
THVJmEwk3mD2rvJdEXKqBRyHZrPsNKzGqc87w6vQMJCHIP4EU1nHi3bbu/Nz1uivWA0jQ4Vg0KM6
9JeidaLiOiVWb9wg6bnsC9u5yKcZ5hSTyiQQcwBRfbJcD8Wxmt9b8VnW3pfo+bIh3rIwYUAdS3VZ
mqj2Chhq0STav1428B9uJp9DYYKAbiZpH9aJjCKOAdD3dAgOFIFdAZT5F4TciNmfppgQIJl53ww9
KmC68CajaBkOdq5w3Ow/HHd/jLA34nBu+mxGNPDUG8EFnAJjQqGtAWEHrg2ufMUtNWwf7p8GmcxX
SCNkh4WmekaJVqLsaex7e9GIlSrEbsYY4j8LiGBdpVGulFayEvDawytF/XeTg99GL3Nr6u+S/Dtn
XenN/2u6/PmzmJu0MOWLUAQqqKynwdylwVA5wRymLxEp3qWJiI7eqIIV56gcT0GbXA1t8hcoZoOC
FClVEcBqbBueEEPhr5KgoDHWgSMLC24fDWcjbkWVtQlmlGOWNXqm4/VZ0yqLGOAUrm7mmONTW7ud
UmnDdxUDTbRMkSXLxszIwYDk533saErs5NPo1pphL2nomjO3r3XL3mqfGEwsFiY1DMB5OOOZxMk8
dEbstNEK39LEad3aUw7V79nJdqGL1C3guQ399iW3oQFpFUCraZHlyER6M7i0qaveq/fStQKuJwLu
3/Yw8cLPpj0K/AVwSAYElJnbsF/AfabicSF+Du/FGuDmcKd4xoNOSchoTxLvXrXVNgG1mE+LzH6F
WNvYVCZYLAd0uUgtuOwD0GeBzOp+yKzOqgV0Aoou5XJoCt4T+WY4X9lm3FWup1yvGxSXIeBzpADA
zB1emgOtD1LKne7Eqw9uh8OVRcaXpDKdxm4CsxxYQ49o0jsI93htO41OYGlX4xWvsry1H9eTy7hP
kUI0CLgeqBGIzmC+lGCB4uF5NuPtakTMEW+0VRjjhgElq+BlrnWrbJ0YNU9DTByxxo085xzBPHvM
WT+ZVSNXehj6c9w5tf6NKN9bs7Pk0gsG08oqmxO46fe+7MDV+JgjX+6ybJm7GZ3zb9I32pcBrrWr
9BhB7hgCNlT/ZHltD1xJbN5GZPKADGDEqAd5kKc/oD60oEFqOaS/IN67L732nf9OyhsmkwygITGV
p0irPTH/VWTfo/loLAClRL8408nxSDZ4C3MUGB2OOg+cLeXHM0C+D479q3yTH6mCDhgOK4v32r3V
IoUgA8iZCDVFA/X28zDa5hDVqiRUVrpvgwOiluI9vZJeIsh0SHeLbXyr31PJ4ouNb00qiEXoOy2l
+VCY2Dbng56SBPWNXk1sQQFne2zcCZVpdxCS50zsVixb22JimZToQQfZWfjpU3OcoR1PrpTbwB18
0KS5uQvWD0703FrJtUEmlPV9qpOm0EN/mN24egoh+5V+uzwongkmfIGkSwhaBVJyBXlH+5U1LIUV
zz8vG9kKKFA0AdUTpCjBWM0YAf1lMSdINrwi/j4nd1mi7nUATmZtN9fyrhB+Xza36RMSVEMlvN3j
j4knxiwmi6BUqW+ouS30d6oMrFliCdXCiVxbaQu4bf4YYiJIXqRLmxMAhlKlsnWN7JIxf0rK1h1z
kA0G+fB+eWCbDigp6LMA6IzSbZ7vsTwMRbUqR8gCV3ck+VbI7uXvb2KRwOnwxwDj4dHSC0ScpMmr
G0ur7NKanMqtbW8CB7Xs6U+zaYFHxapvwhuNt7s2PXFlm3F2tZZnuTKhEqnSshYaHQcQBkRQsFiu
G0gM/jca45s1tfV4GceMllya83YC8+Cufa6vySFwRGJRhcHZkaF5LLyqoOS8PMnb3vk5x3QeVvlm
rsddq6K5zU+6fRqSXZQc1PhU56Vz2c5mIrQeHP0hK0NqAQx8tiSJr51kf3ymWmaGYz4ZN4pbuvOB
+66/vRsAJyMGfZs1md2QFUE4DbmME8AZHBMnD1hT8cR4HOzq2dy3HuUFSfbTrepxBkq9ks0fiCxp
MImmKl1jBkoiPSzkATPa4qVds9Nd/FTh9ktjsnnLg5ls+wyQ1eggFWkPNxtdVFBBLY0heRHqyxTX
UuPJW/HCHVqrbcmePfmKl8Fvbo2VSWZmg6gQx240dS+DPF3udu21Uh0uTyL9xNc5/BwVk5yEohjX
i4IOZ6HxM7wOqNe97uX5Y9jtFV7hcjNXIJ/jYcvloBGC6OyC99oaC0Y1xLof4IQEM2MOuUnaV0B5
14CdlXtOgNsMoJ/3c4PZ71I65HFdAD5eNj+bqbBqk3O7+/jpX+ZxZYHZ3YkWzUKiFgKGlnkLVLFv
jDvQwrqCLV0vd8oNRBOoVvZrdF9CBjLgxJZNR1lZZ3ZCmaptKy0lSvVKuterFyFV7ORvaAHXVQ6D
2QFThh0nFTUt1E6uaOtudqPqVgYuD6q2VbrVPrgmj5f9k/rfpXlltkC/VLqadTjTM4plvKJYRs0V
+bUtespcssPsg9yY1BRsmYEn7hc3v4dcqI2XulsdlBC5q6PcxYnSnBUzmWqAKCZznodo+0z02DKF
0eqVg/ZXRw4w1KBxBHeCyL7gLJFZicZkQMBjnqxO/lEaExBCb4vACSJbg1Ek3QDPH0R0wXKByV2d
OGEdLeMo1pOXzjcteTDq0yRxdvDmqba2weRAMUhODKPqMWFe/wxC3cPPzi+gUQughzMeuBhG+jnW
H9bmmIyoFUgXCoGS+OAvLTziLAfjvX0Nb5GO/JWuM05OiXY4yyI635mN1SWaOMgN5q9yOjQwQA/n
YHixPQHyDogTKAoqjvfRePdldCuDzK4ai0BAV1KX+HniicGvZvqLXQvxbYi8mZqhEZHJ6fp2EGtg
0uhiUWQT3kEgZMK/WW/63coMHebK75K2SYV6IKGfN/cLaEfS4qh2unU5AvGM0P+/MhIuZqyOqZT5
7VKIri6U4rWUQUPVRvuYeX/Z1la0W88bE8dHLS2kkeKL/kFuo7S/19zU5dXKtpf/c3kYf6uRxRXL
EKAwSH6pxXulce5H25t1tTCMfw3qEmS5isDT46lF3oGX+gc4SxT6pge8g5iD0OTyxG3WOtEvAqE9
gxLFsGdTPdeZYkblDMUeARzHeAuBhBYeHABJvM+PUJRydb8E2r/8Md5dNr3pHyvLzFi7rCzSPkCl
M2qcKjwq1Wn4G11kA9Q6IFLGCwPajpn9JMR6ok4EUPv/DQ9WQhXKUSYzgT8ef0T7y0OibvYlPKzM
MftKSkJD71Oor4bzzSAe9fFnP11FKY+PcXPmTLT40H4QmlWf76y2ncDqk/UJQG6GU1bySdPLwyQq
vy6PZtsMsnOFdkWqbK+nYhSanM0AbMnzSQ7tXDsmM8fhtzaUKuoSwL+gOdNYjrMqloURwsqhr0S2
nH2X5Jd/P4T195nDzxyrvJ5ixAXo7IGI5xUvWLbCS5LprmdXXZVQXTCAKJFRzjtfjhwMOTGUhyZ0
P9S2JJRWLsuWPDnCjIQ5yHd/MaSVNeaAleaEZECPCl4s1Fah3KQkBtSdA8La7AhC9iNCKw3tt1/o
PYD+HpU+z3VPPvXAnLc2OUQP3XFBi6B0pV9DeWY3HiG1+0Dv/cOv6C566jhXg81gCHIskwqewkdY
AI/Zy6YYtcn80YFRg8KJXhxN6JlRVGz29jfBfW2OmVhjyds5FcAWnEb1cQhb1wCR9+W123R3WQHE
F3UGFVIp554i51ORTQviQ5M8xdJRaTjxZ2vHqqvvM/EnpvXkOcKMDeZ+it1WuTWVmnOsb49B101U
rw16VJ2PQVg6QFEhv+5JYYGe4l29pJygsBVFwSIiE7TCyPhjRkGyOm21OQB7zbhYQvKYyIOVkH2p
8GDdHx70ZeeuLNH5XKUosSGURiCnOM9/Km8jWD09GfoPkdMXdoPWbOmtdoybD9FzV78VQRjAa43e
RAytx8rMJoTPpXBWUIoZbfNmAf0GKPGt+ZV6ePPEAyJsuocCbQFZwnEITcfz4cpGnPegotI9Uj+q
6bdWva+C35c9fHPtdFACfRSvCYuAkvPRVCLVREBXrjS0FHfXsvE0ahw89HZoWJlh9mpEulwnGc6N
xCNuZI+/gI8ExwLKScTuIKKBI56XKNFPfvEVsOhBKViislSMr/RyMkJnENVBFUQpuqu+5IAV63cU
BAsdjPfL07g9wJU1xi/GoE5KXEwNFM3G34FPaWgphQ8YuQEZoXVBzp7jGqSH3GorNDIpmibNJa9x
tQ9a/3LfHcI92VPVuepUcg6YTVdcjY9xxUGWxUjRc5CNiI9Tcr9AyzfgdbfzbDClia4S8ryoxcor
xVcZws6Nn1d/gftQP4fBPh2OZmFmOETBIbc0PtRV7Cir3bgXX6eWgG108C67xWbsXZljMo0xHmLg
MSXDC3GNkqLR1niXtg2wF80oRVMDdRQ4N1kMPYRWck0IwsgvjsTVgWEHA6xVWNW1cvj3B+65KfY0
1CYtkE1wyKXtj3n0ZYNz2lIfOt+x599nzpGlHKU4ySbTm8TAsKBaQaysDJ1mkU9BkHt6lDuCyOOs
/rpE50aZMKEFUytU+hj7RXYTt+AgfrvsAl8D7Pn3mcBgjEshFHFpekVl2Mht7a58iZLBWXLO7H29
Up8bYgKCAsbcemqwOlJVuopYW9ViOslk2kux2KU2noRhsSr0WF4e38aF9NwuExmUhSwZWDxzX943
XrpDLyce1CIHIkC9S5vs56ts1zz1B166+TWLP7fLRIteyNCEH4FuuTYBpdJfTHGxl+xXUeiWHt9y
Bvn1MDkzxhb0pWE2y0iY0NKJpx+aXuenFPp19FYKzU1O1Nh4pTy3xoQNOZOxC0g3e9mxGDAaK4PS
vUXuYzs9vtBWisofDyL4gngJx0f8u7AF2UKqEeDKpHRgovs/XqnOrz2qP8y7sGwkUudjZIKJJrSD
Gdck8slD/7sBh1V31bop3MX5eEbjeClnF7IpappmEqjp9dTvR3U3T+FLXYeRFcvJrpFUTsK98YB2
PjQmpFTjIIuThubYxqF3MVrlLE/CvbkL3Gy29H3thjdB9a+vEudGmTjTSFkizqhG+eo0270ku4My
2ZlZu5ydQEvcXz1ERz4KSg0oJzF2eqLLjQYtVb8Id1k6Wg1uFf10irXZlrJf6jg6cbTvjIY3qZtx
WgKGAjcx3MXY4sakdmIWG5C2a1UofFFcc40MK012IxpJZYeqmoa8us2mTVDQGLi+o8D7lT47L5pO
Q3IcjG85kawh5cUVngUmiBUxqbM8VlNffNPuaEG8PwFXexv91qwCJzhfy3RzI3wOSWNeMJZIbjJB
1EYvFR/jGaV35WDi5lmNO46fbB5HK0NMDOv61JzB5YP+umY3/WyfKa36dCgOwTvVo02+Nw2U0TTw
Fs1We8V7TPuaSWIzrIzTcL5KjqVcgUpgP6GxcHxQ07u630spb4DbS6eKIC4k6NJmNaWJMkRkNoLR
k4tr4UZ3oZruEc3pv3W/Jxx7ILh0/qKbFeNCzZeSuAJaazDuMkSdIC9ZhF6Imw5qXvR16B+xC/kR
HGGgDp4PWm5JPNT3ptOAmxtP2rSMwFIylWGUol5bVh6lWplcVfqezlez/HTZZTYXbWWFiSwDOmPK
YAoKf6ke0/Iodn5c8xaNnipfotfKBpMklVopQVAUGJxF31McdgKJkn4EM+hOsyiBovA3xAxYs5VJ
Jj8iU2DUEHCMfb0j8Y05Z8qTIqfkWoRi462QmeWVGSmLYBukKo7K2IH9tRE6HFBitNMryHvxIulG
4gQFdE1CCRQVLUAZzzdH0s5y0ooyJUoZHKqx1NcWGCqEnfYYxxbxVUh3xm5wnUKiiMfHtLHGsA1p
AMgGySgYMfPfN0AnqGosekWLRolT2PnDvxf70M5MMPNdDkRss1kD/XQZ2mn6O5R/CXXAmcSN6IZC
J8EgTNDLfukfKDC1S9OAuGQWD2HnGNmhDGWnVd61xI2UGiArTu/wxhaEQVrMMDUTz6fMqPJR7DMi
DaZniCjVlFac7s0iskWde6HciGtnlpgYU6TBaKo6NCMoqQ2BFKJUHGpnBPBBtOSX2CG3Kdfmpkt+
jo69lkPbI5oSbaHKxhlgaV5zS6tEFM6Vj9YMIESkWaLTPvwVJxrcZWWaOafaWpOHTAL3bIc6Sg8Q
WeZMV6Cr9oIbPKZ9QFh4r05bCeKZTeZ4EgQ9KBJscC84td/j3KrfzHvUwvyd/ju5qm/SG16PNsd7
PopJq/OwTsSgG1sz89GtYC3dbSBFdqXeirJ3OYRvb4s/Xsp2uLedMMxdZxqeHOzm8QZVR0vLZVuQ
H8tCsqAr6xS8RGNraDQrpK3DCh4/aMRZDU0NDSlVRUSU1BTttj6Wzbc8uSfJ++WRbdCYgIxwZYc5
naI0b6YwKZB/+sG0GyhylKqml4IVzZbWW+Ft7RYnXhVzK15KoFOVEDAxQjYDLcS8ytICEwrREZRn
5eEqJZwzcdMEwAsSZCM+iPLOJ9CcCN7zOtzfQTtzBHYTEGzIpkc8qqftOsHqHGTiSkSEfDLLYvxo
Q1Ls3E8KSzoEt/G+2WXX0It2hNumtrI9r3TJs8zmvLT0rOiBWIDgkUDZpHWGCM3kqFGAHgz6cZ0t
v1S+1qFXh8+fTOPyhYSDRTTHqMqkU6xkfhhCpyB8HKOnWnUCObIm6TAWnP23EbtBHqugMw/UNyrq
H+drqei9PAwZSKDS6rlK7xbpcHkXbPgKmDKRzoDXH2SK7CVMj7N+6PUO6dMS34VLeG2U8k6UeV2l
G5zx2pkd+jtWm1owykFfFPDTz3uoOR+UO+FQQXy+xZEwWABY5MduttW7fwRhCoFzuG86DOT2kGCL
eE3Hm9a5+SGG+Ide4bUi8ma7eBRQGLSgOWgvP4Yf0jVtO63fqwod9bw4vVl/QQsBIBBQdJV1lgk9
DqbSDAOoyRoZ0B2aunhCItpSrF6hgc/G2vvlEFtL2np6lrqXF3d71qGuCNVQKCwC03Q+bDVVKw21
vMkb/eTR8MP7HA18H7Cm9+JKvatyqohsuOKhsAGd5TwwbDxoYM11NEmCaREQO5YmdA6LSMgHsL+l
uAg84HzMrnsJL+e7Kpv197kAYXVfxbXXxs0k2elkii9SS9LHKklFVyz18BCjCZ33erod91fhkclY
Y72FmEWrxL5xSr/DBUE5hqb9wA4OM7iXxANJdjxeha2pANr7MyQzyZ7W14qWarMEXcF+RxcAYd+m
hFnLB1sRV8eQLiwTpPB4oAGUR4WDdBbVUcZxlA0C9EJpdZOyCned9VOxBLwk9T94rwgbMQSPRbKp
42ETOHq2jyqYG1kexSTwJrLTlB9B8lj9e00Q7FkRumcYEt5FFMaRJaVXs1EDE38RPxF5pyff0vn5
8mbZiLRnJpjyZV2q2pD2AvZBY4lCauO2ZV22sJklrkfBBPOACGZWGhp6rX1aGaohqLYcwtN03+1o
DVj7EbolJ77zRsXG3aZUBXOBSkIq3UnKW6hyvr+VH66HxCRRQZWOkjqivEzUYoeKpWPW4WjVMrqS
Y9XKzMSOiWIXasBZLbphGAf/4FwBcIkQGUId55FtTrJ4McwRbY+qhKbP2Ur0EbCfWrqKzPQwLsZB
EAeeSMOWo0Mthp4gCGoS64X6WLdG22EyTSxWdACiVxs49cNtE4DaUCiWpLLHRQNsgC4k6Jvo9GEX
t62FBrXCEgK8/nCccStEiBTU87+WmDCotxLqBjXCoLyvvHyXuLpodz6E96DIpt1PvIrTRxRgVkxG
94mGmhMum1+U3aUwFbJaA3kJSGDiXSRpEwraUvEuRJO+62aQq1lys4D+OGzaA8JJXtmzMOSV1VdI
Y6WyDvR914nCS09a0ccFIY1sHWVB+ZBXxlweMrMP7wxTRpSTwrd4LkO3Kpf6jRZNTtVIjNfeDMbb
qh7rwmrkcawt0pDmf1j7riXJcWTZL6IZtXilymSKylJdol9oLaaptebXX0fN2S4WCpvY6bl2bM8+
tG1FAgwEAhEe7pqrgJ9RdZvcTF/nIrIauzcEqwNRQYiJOLlPx9yVa9E6zlNsBGZRmvifqEaZBKLV
ijcjyKi/mWbRngGHsITdbAjTDsN0qldkxTDbRZ+Z+3HQqv2UCPplmgYTwntzbbhJJq0YuUhxguw2
0fMfcWLEnVtVY3HMtVaKifE6do0QEg9i1hivRS3KnlnLwqmeouJUt135q7Xi8GulStmNWoqD7lkY
h9T82RKEx1rPktbWgFfzJHVdnvRsCTuU9tew8osWP9HNG2so7WlupNGR02S9j+tlvBfGNIdcbJ8Y
L2NlTYnd9DWu4axphMJrUr161ou0ty7tmskyp63DrBvopmXg1rKQr1HnugBTR1YoYCDq1FS6oGry
UqL1YaslEhUB1Vl7zVMuloVUBD655sYoFSTXNFcybC3UOwxHPZAhsPQZ1WzShcj8f07ig/LExhgV
MY1RX4o6w/vBEEm1Z7ZNHv89+QuflvNeDjSod1k7Zkg1TDygx/mmTe/bJPWX2E0ayeWEEOblgmlf
ktoD+08neFE01do05lWQvwgPRE0jAk2DcjM70W16j1IdZueuW2R5BxjfIVCAkTkVEpMfo77WJmRW
YzaDZakbOMVkfDeLWXkqTC1+LGJjOIudwpszYwEyCO871ggOeOBwqf1sYiNXohUFpRhdKuIdYkDY
d0T0A3ggINan25iiZ2u0blHiqQeLppn9WqpjOf1qAGmRU25Hk5SEaR/ZGqKKZDm2d1FBd3cYUhQ6
Ud05ivPsWHD4SNmV64s6HZXhH0N1kMS976NFJXGxtWKOREzBy2Xldljtmnh0e/Cj5Lq1Fy3/uquw
vxo0SE3NAIoWb76PviL1YpK2SRuDVKMPqgOpDcwHjHIAusUd52RmQRtbVO6YSjPqjeI0QyV3heJQ
c9d9Sb5kHlG1V29Hx0QPfLjovQ1g3PTMrYawbnJwsv9eKRUzE3lBiBQwCNn7xVMfYGjF7Q/hBTg8
8EOFnADNPPMbY1SsVMpYbgrU6ILEmC9D1L+AzIBzyhm5nbxdD3XKwSGOCQ8FLZ2m9MbhTjEzexyP
pXZRJpCwgJLsuqewzhzq/jowhSKg4zr5OdvSRFaBNBnzgUE47YWydArrrpBdrVg5dlivcXlriIoj
aV5kNVpVYLnQ7NBpPCKeV7bQZC/d8Fb9GXWecLbu0n2CqTD+qBbrw22s09x7poGMouohLi4vX3Pp
dZE4jsHKXBVMNEMcAHcB/vvjNvZJV825Do70Vv8i6rY+v/Q650wzlyArMjJ+zJyBKOGjCauIICq3
lsVh7Q6yfOwbHsKUZYAMG+oiFJFAiUU10oawzJJ8lDCK0zh6bpcuksTYNzyi+nGAhnAwn5GmDjwU
NMsDVTJ/aGogm/j0mKmS0IDmdZEfZMMp9WBS4ksETrySC3pirg9eTli0FbTsKFcPozHWxmEEpTwa
hRKUG/NLsbMcEqG6oARbFU+WkuUUeMdYZMBexouGCsLosg9WFLdzICIOiwd5vRc69/rxZZnAvYJX
g6Wj1GVSJuo1qSIosmNOQjiZ4V/6uBt7jglmyQjvFnCCmyhwfKpwzKidjlKfA1O90w/1a505odvb
0uIVt0RzJt8l33ksuMySEewBpwJ4PFgCSC60CUu6JddRrswtiB4mELckSK3aY+Pq+FLtznLF++vb
yIKoyVt7lG/MlQpqiVYH96Mbgn2BUP5mdyW4BmvPuBO+huBgyD1Qjp7XP3jygnDQIuUdTO+8jd5v
FirW8lrIjbFABSO2pRiM9epTO3G6rSzP3xqhdlPOarUfVnMJGsPPmrtY4yyCWdvZGqC2r1vlysim
CT34g3VJwD1N1J9vB3/0CEXa8My7hxmTEzrKutCYQtiATKlM3SZqXAuNMmFQVd2tYNZ1hl1xlvGM
14POF3+0OXIOc58e4t1yGOzp0HLZSNlLfv8FdLRsZ2GsVBNDcKTR2gPwl8c2Bra9cI9hSSc8Asn1
nTstSfaRTlw3y1aoxFVA+JqjKbWC9mWBLsZK2F7O6Y9ql3wZDyCHQ435EWDHu/TMA3G+6UZ+Nq2g
rArgmGHQJ1LuG7WRO1AMpmGP2yGbDSNYwt68pDok0+1VKdafstmWe7VLWyB1FWmuHGXu+lOulpa3
yEkIDBGw6nszjsoTHsDhuR2KUHMqs68yL8tW8Vcbt/1TlQhSYYdCvdzGSZreF3MbRo5SlurOlNup
t8HZsDx0qJ6DgQIl9SCb02WnplV/wR9d/AoFbs7AByvMoovwe/GUfwtyofSZNWEu1noYxrOentIo
4IQglg0TPUtUeFGnwXvrY8hb8nYoh0kCA74BEVTVi33R8JZX1Qa16kH2Iyf8zn9ycYx+KpWjGQFN
PHkNjNlPtAetM2wh/5MbfrMyjfJaUdDXdhlVDNJBmcMEEV6fOuni6tnd9S1khbmtHeoyVFCjSqtp
QRE769Bssmwx5nR1WLkKavzoJ8noGep0GhkZQE3rqbEGubkHzFBsQfN1rrWH6+tgWtF1FIEkgHLQ
uPvoCdW4zNJkRVDDVW4FTIUBTFl7MfdeJ9tBn2gCgENXAVUMyIF/NFOqajmuSVO8sboAtiHZaLTu
9EsXKF/iOx5xBvPjbKxRRyixjAKtEmjOF9LOWL+LHWfTWJ6MXi4ucY3ozNDVEbGNkkrN2vSQ6cfK
cMw0ty3u5DNrEZaKfIQgC1QMCH7csjxepVytUcbV+2+xZBtFbF//9AyqHZLKWWhfIeNC35Qsc5MP
lJGsSmsZQmrDNXfJkUwDJrteclAl9iRnCvpdGNlqZHPf0cSpaG/YGqaeFwsEfAGxhniFeUbW5TS7
cf9jdYrbnqsIxLw6IROpiSrRa9NpEUMr7Ismz6I1iH4RlLCImcfUtI2b8ijdJY/NbXqI3ETk7SzT
QQiZHUYMgRJ8u+A2O6uhFytqeTiDowEEPyhkSUfBiXaDTwBZuZe4wk/efc0zqXz8mN0ATq9Fhm7P
rLbOrIm2njbOwoPKM51yszDy75uFVSBQVVcJIqqW9DOz/iojzs4xVqEQagbC1wWGCfpiGmdDr1MM
SgWtiWnA8VEKRX/mFYYZmc3WCH0RlRAshHhoYwVSHSzri6z8qHQvrh4j5Rt0EziHTP7s6x+MUQFW
m1UVEFbgqZG+gbsOhFamWxe2NboLFBf5VW/WdMgHg+QHbT5ROAiaOixQeCbDm0RCrXKys4p5G30/
7XlDvYzrQ0GjGK9cSEVZeNZ8NNYOiayPI0bAOvlQtrMN7jFD2IEYmrOLxHupiIE2IEBqIp4v0qdx
3iLVc1CL9urvN1ryJTn34AMjiojdMw87xnoTosSC/0OIt0ix5eO64CGAE8f93yxk62k6N7vsrLuh
L/qlV84Oj8WN5ZJbe9S5skapmEd9ig5G/EWo3E7cy+XjPLgzyJJCTmJBkrtPe4kSgaqjo/u582lF
STZqROHLir6tyynVv085yn2Nl2HCrcpbL5n965+P6SXgXMH9r6HyRxcn0jaXFktehADsnkGZdS+S
3HmFvjqWmnBKmszFWQRfhec80ifKIbVsjNaxHiosrnD65acsH9b2GGrP0vgVmsG20Hy5vjZWxMJj
+rdB6nw3EJeTlQIEzBFmBCv9ZlUWV23+ecIBwtJ3I9SZrstW6aIcFStIu4ALw8k12xx4ahFMp5eR
bqIuhxklWaNeBbrcpWVelGiJu5M3Brk77svj7Pw9xTYcec88VrEHJcbf9mhwYdmF2jpaenqYfxC2
RAKYDh/F29qb3PqGTHrNvNoB+fq068sa5G5Rg7ZEzEN9PNZ4bIqaUswYkx5bH2XA0jgY5W6JUnvB
gxD0nvX43cCL4bqLkOT2mlXq6ymr0khCBBqJWPX00VOF5zC+SZRTND9dN8TyRQXPWmAXIBqI5O7j
8ta6b8VBEpQA0AxbW0vfhNYjMIecM8a8YjZ2PtUjtK6u5jEqDnMu+5q6Hjuxda0W/ElV/mQZ4g5I
OBcO5rVY4jgC82DN9vWlMhIRZfsTqC9ZJXEIqcJWAIjoey4DB67srxtg4Qk/WKC+2pC3egdxuOLQ
VrU9qo5cLudp8THIlg8Yfoe3Js9Gz4mUzGWhwko40Qikj7p3QLbct3EPlg6jm0Hp3nxpEl4Kxzzm
uNJ+26DuGk2QtQi8bhlmLMFaAcgamGYcAwSlwk4Gj9zC8xZW9Ef00nWCq/3M/i01Yy3IYasHEId6
bG5KDOQWO/l1vo+CCqTjsl1c4saW7znfj2wVfeoQXiS8nbGboKChDsMi5bI2kXmlS30iSMDYTb+P
jg5sXunhLP7RMlF6Jw9CKKfTgIp0BXPpOIlEq/1reit+IwLA7V45k+kyMF8ONgaDOIGFGUGVjU0S
EDa5Hoj/FTMFPUkQn9BIWXJbB3GQ4PW2CF1LDYVJUkjmMUayrtitUfK9N0ajREnLeeo6wEmXS9nq
9qzq9lj3nloXT2s0wneVbwpmya9/UKYbbdZKouzGbG4tOsCP4J8QzZs19CPIffelG0uc7Igd3DZ2
qOJBrGJ8N52zGHwr5SMZE+zt+KkCQ3GNZgAXP0p+9ScvJewmkgqS+k/053OlJZOSgDGY8BO3p+q+
c7Kv1R1ydqf2mpNC+veYIRfckCcWw9xPcLuYKGmLnymZLRAW5moTZofU+qJXjhzfSI3TVn90DAF+
Q/1cV9CzpLyls/QlTSFki+p5D44D89byIsivSk6JiUvpgZe5M/dzY47yknYKu1zT8UCds+w4g0YJ
rQSvGG/q8FaPueAO5oW7sUb5Sh1lkdUKGiBGsd2/ABnmAWb6Rf4538FlTqafXPR7Xr+KeUUYKvqm
yJ1wR1BxzQzLsBBBeHswptYGSgeTZdcPGntRJubfAGkWFY3aQj0EkRy+Zn4IpcfGOmA4b5x4gYv1
3gFv0m8b1MZV6SjnQ9iA3QUqM8g250DaryfJxjCpO0N+Bs86/MONbJc7XqDmmaaSpBi8k5k2gLU1
zxZgADVniSB5oU1enxs3iyTeLBpv9oOdS7wvl8505WXEZFeCanEbWse6jX5MEaaA02RnWsslT4xz
Z0y7frH2afbX9Y/JPOUmINR4M4OA8u2XbaLmOg7TqmldegjHr0V/n0+/cjCNKevuuhmWU4L8Bzc8
3ncQ+qBOudT3RmMZEDMbld4ucbA7jeMyLK9E1xIDXcAsAmVErvvNQsKuHUbT1CF7rAdVr9qLdekA
abq+DNZubY1QZ8uagTmWo1ENwnC8MVQht40q+apX2nnuYx67ITMRQ5ELZwmlExVzRx+XhMKsWA0q
lpQG65u61CLYegBdG0dHVUNL7fX1+vJYrg9GPiLbBRW2T++Dfg2VTlXCMhCW9ZLL4lldSmC5rdmL
RePQ9tV5FUfOd2PBw5SNUfqxkBhZM0yyiGYe2Mbr/mhUl0h+zlZnDI/FoLmoNvQoJpq8i4f11tva
pV4IXVI2VYVuMfrEZAag20Xn4Y1h2Aiu7yrTM993lS725pLYixUYr4Mwi+21PnRGZnPJqjifTqHc
X1S7PO9HMAwvS6y5w1S7RRy6jRGlkK7r9iW01+Jx8q+vjHmqIQMMPAZaUDjYHx00rFNlsdoUk1RT
6UyxaU8coCLPAHUNtFmemnWyIkdfbibzL7PnPfjJL6TTK0y2/l4BFeyHpEiNZQJrNiGZlvbZ7jE8
gDjbHWowDa9vss75bCuvIy+ScFZGsx6h2mUO4zIA9I9DrYG+NOblw8zkf7M2unUnQYsLxBKNFBDa
+9wdKmf8Xj+ruD9VcIOAW8bEDPY/R3fgMP/eT1n+6BGqMFSWnAGf03Wr9WTgze9Y48A9u8Sbr3w2
+hksSo3YVsQv1DvU70AVudrZX4kzuOu3flc6vAINM+ffLouK+wSvmM0rciphnzy1AWH2zxxxsGWf
MCrx2pPsgPG+iVTcL/rVqgGuRp2tHJ1pqGx1vZ14Q8PMq2zzpagbeTG0TFxrDQi09hS2T3P5ZNW3
Mw8nzuohktlxhTA5gD5XoQ+Y2SyJJOCAzRfxMOKdHQNAZaLZYUcn64zGu68CtTXx2vzsu/Pdrkqi
/yYdaNFC1I1Jx8ClI/kqYR74noFXjBQxCh/8VDrvOiGe/cklVagr6ZhKQmpMeX4jWhF6tJDYTk/R
vexhmLEGbbj2RoqZXaKOc20y48fGHBXvFbletMqygHIC1gesy3Y7uteDO9NBNhZon++SegQxuRKM
4HBMh/qHNgzfhBnsgZ3w8u9M0Q5v6GXarkh0JPk0ynhPL5dBcPMks6/bYU0fwxvfPxLl9EkSFnUf
gbQ+PhW5HYMKg7hGCAme/Dj5RgtIX+EmkPLlCRwxjzRQl6iL4ImLptFHd+y1NIylVoLwT3dQIGbX
1Hc9IEPXl8f0iY0RanXRPC+TGIN8e8XIUlsfKvXndQO8VVD3vbHILXRyazmos/iIY+3nYu1qWvMn
nrdZB3Xrd/mMGeoImqNLeSvp95l1VjQ37TkCeWxnwEwCKuEg1jbpvExDCbVJcqDAx8HuYqeU7dXV
QaSl3EPx8yWqbNFvPWA8ndLhDaOzN/LdNHV6c7nuh1rRoZwnCw4EYwZIcVo5B0TNPMCb9VEHOAO+
oIKmkBFoSuUUwyO6lWu+2l3ByW+ZbqeDHh21IiBk6SekmpdDMxIteUH7qWZ+q3IAb7y/TyXq49qG
YbIADRJFd6AChh7Dz+tuzfaEzQqo2J2rszCrYr4E6UnEY0A6NZmdzHZ2Nk+DD/5pUDc5qVdC+9bj
oflYaF/0It93j3KFpIbscxVlbTBD7fpUAmzXOIWTPleOdKx2lpfbVZC9dg98vB3TPzaWKf8o0yxd
owpOuFqqE8MBi+ygJU7e8poWTG8HYsNAfV//LE2T90mlF7WCD6gdp/Ugd5YtxDxCQXaOtrFCRY1S
zCrZKEoFN/4EZTVSXs/OnV/eEBFYgxc8iEt8uu51DNqj6SoCP0TF2qZP0hDDpSg3XCCU+nf7IHGE
HKQnhRv53Dowzx4VerWqCGPVhG5WHGgvJL3InLGwkRu+abLezpyHF9s33pdHbWaToUWahYIcDFnx
Ulp3UmS+hlbkdCGP7ovtHO+WqARRbyG5LHTYyBqDAxAeSx8E7sciZ+jKx6LLa1LYrJ3RQthF6jFW
SrDZ/VH9ObzOhzftVbf4zgkonEXR1DRZ0mOi2Iqs/2SffijY5quJp5fkYJz1S/5X98yrW7LD5O+N
pMfslLIwugYT+sFqKgdliYI0V93r62K+lt+dnq6xRfU8lz3KUoE8GODcLnzQIEd67Chq4cj1nySF
BtRqVBWqYDotrtATCZtqBtpgKRNbXQ7t2tvhcFC5RT3mxzIliUjjkHk66mjJa6UhOCFw9PWdJrhC
9ysSXq9vHPuG2digzlMkZiGYZqBvqYLJmQiZZzfTjvDYx8/GWfoFYja8IxsMsnLiFPMcmyb6RxA5
gH3KblOqhTnUYRMYGVT9+nQWHsZKHxwhAjh9sKrBu75QphNawA2heKgR8MbHPLdQZhQttTg7qN3J
TL+XvMlVEg0+neTN36fWU9eCaTZJXwcCxtK9dF1BAVAMpl9HUGSsAWVwmi6XvDKpH+Uw4raqmQdg
Y54KVuuUCXMlAA0txLZmzz8E6FQ0YE4SnO5VP7WxQ3hXxX161h6v7+vb8/HKwun3bG2ZmbgYBYB0
yOvi59rK9B9duFqaO1WGatpqFxf7LplafNU5IZCVxOssaxIwvCAl91pvWt5aKMK3SuyrYBhA5Ghn
Yjei4jr0MSjTJeOmbo1kN8+R8prUcwdG8xmzQNfXwdpATQJLpUym+jCc+NE/urZbM61p0ZzSfxSm
iqrXQYOi+BoJDmrr9nVjzCLA1hrx1k0RQJjaJlwIRIO039zmBkTt3novP/Z/s/1EXEVGrkUSazYW
u6rV8WT+P1FgBeccMf9evUyu5MWH5sgD9TJrfBg8gmYUaEcBJqbSkHXAKEiWlyhMYeIHYOnS77+r
P4XZHl6ITpoQVM8qD7LKiilbm9QZN0ZzauNVAFPukjmVcSs1GDJVfsZCzLlueIaow15VUE0fJmB4
ZsP0xNqfwIUyqT9N7ct1P2EFre2CqFMNbQolshTAolAHk4tXJf1x/e+zveL9K9HF3mUQpqUi0rED
6HESKMuVPrDtsW197T0BPPeRz3tgMrsqmzXRxV+tU422WTFA27qLIzuqg0ozlAAlr+Zi6DnbR1e+
RsUSzW40UOJrX+KkAak+r0rPyt+2i6GiRirPmZxFkKbNT4AsJ7bmgzPMHReHQKSbh+4occIUKyXY
GqQCx7iUTVtXxKAs22l5NxuTW633HLdg5fRbK1SwSLOsWcVyUqFw2J66m+yg3CTBBO3p3MNrb3fd
Gu8rUZFiKapx1dNIDZL6pux/Vcq363+f7XEAcCgyyIwwN0YZWLV4jSS9XIK/ceWxEx3KvQEsFb9F
z1zLxhQVgcpRqvO0FUERisHfFlyXvASe+f03BujI05ux1BcYlU6KXWM4vXUsuFQVTKfe2KCijj6m
4VLrOWgAdpjQD8iQS3lMTtqOQNbTMw+Jz3wfayBxRfXTxMi+Rh2iVa0MrVUXUhEf0e+MIaMUuoDj
4wsh9eSgpNgb+G6MOkBx2SaqtADSmkCSO/5ZGHsFZE8cj2OcH7QVTDgbXgeGRovGhw2iTmpB/8XC
5QfVAuFGfG1c7U715X3oGI/XzZHvQWVgKNxCLswEbRCMUfuXt6BQ1CRYI0ClDopQALTBEO+csq70
D3aorZNK8hsi2GmBe4khEOKlZPAK3ADQf3gdvwhckBkjKftgkYpDKwgKWyB2rUCvf9TKYkfTrgaw
TO4elYbXmOHtIhUlgPZKNDCKqWi4mgdlP+6hqnX4/7CLVIgwNRWczAJmeOQd4buuL2Eg34KSFlBL
/VkIQoeHemSdL1LYJwyjFjpeMmWx7AYhydOCDK2ZO8OvdnIwO7OngH23dLjITqbvY2QC9Tsd7MX0
ozUVdaEu8lYNrP3qa760V0CeSlaH6hOXDInVxcPa3q1R8TDJa71RQM4WSBeMS/s6kebba8f4Ijjy
Q/0UQYcthZDN/vqJYwSRD1apCFkN/Vyky2QFSegBC7XUjwVPtYBjwqLahDVGaFuMg+uguDbtbJDu
k6a2tSziKFUxLqztSiyqhL2sQ9PVigzoK5j/xfh2FDn1uv8SNX5/IZrSqW0toTTGDiT25zKYT6U/
7tVgvV8h/y2e2l2+Czn3/VvS+jkevluk4mE11xLm3lsLSRnekgQpPtyTUcbymWg0y2690xz5ZfVS
O0bdnNcjZ6UbH7aUCpOdIZBj0YRBgdP9RpuoAJ0HMWMkTwF3FIVz3GgqdL1N4qkoelLQAxDwUTrW
GHxZnfYeVMUO1xojNfiwNipIxkvbLHGD4EVAv0TrlcAfk93kz96AiVSd0yhiVac+2KNCl5GAy03X
wRtLXpFfIQB6QBdiF/01vUan0Wsewx8yBD/B4O1cP+BkHddciAorUdFmoGU2gGlbL0IL2U/Nn4Zf
ofbPG0ikw6eS8V60pwzqftPlVY3GotKDcQL58WMj+teXwbzTNn+f+lwlNKPDDGIWIMNrvH5ad4OA
PmIuu/LcerI1O5kGFsuUx9DIDCrvZmk2vG6wEklSFz1oa4x7rSk4kjgbx4yO4DUFUSgI4fCfj9WM
vqxCEE0MFqLj81jte+vZqDh7x3ob4+O826A2z+hyhC5c1hCJqE8kDRYcEPrsRi9yZPD6ceMGb02U
r0dCuRagxtMC7WLuRA/T5U6BZkr3gtOMWZPFFm5588QseO+HNVJ+3otGL9W9qSPpISWacZ8EQA79
D0Altku8byZ9Y1a62XZ6A3bU1p/HW1HklJM5m0cXMupBHZfGwMeqil9R9n2VD5G2u36YyPf+FBPe
/YEuXFTSGmo9uch0vFLywOp+JWNkd1zYKc8OifibSt0w95XRFri+JkfdpaNtQlwx9kvRxohhEAWm
HTnqMZ68P0pqNuujrs0xadRaSMkQZVQ7E5BIzQTWr1X9k9C6MUNdj8Ic6u1E8l/8PztN0/2ie42a
O4XEK84wr8Z3SzS0RVm6tBBB+QnqDsyse5gnP2s3KrT4xl3i/wnMCkfJAvUzqE8wo0klbPOgzXIq
4yIewDkEgkd0yBOnOpEsO+FSLLLYIT5Yo/K2sBEsIdFwQU0HkmOs0IBdUlv6qt3NXuVDQs5vX1C+
vn4C2IfsfYmUZ45po1izBc8UIlevB7usfuY9V1uUHSrerVB+OJWzZDRahqY8RojOyouAhyaRlM9b
u/xVPpG2ssmrHP+XYP9ulPLKUNGgnFq1UATC21ZywT7tGp4B3CapeVguT/iAt5Pk3zdnPJdnTVPz
UA1q+WTUh9581jXeg5a3j9T91Y5dFdc18tC+34nFt3DmhFz2u3Lj8dSFlRjhuABDrgbGw+iCz+z4
9ma+MR/ivbifBY7zcV2euqumQpTrqULgSIPlyXyCU/iW1/n6JbRTjBKVd+WOB69l50/vXkHdWroK
mBLUeEJUVsbTgDoYqqB4s/Bw+OSXf75ZfpuhcUpjaHboMeERW6y5q+nuBHyXEtRpao/FN4z+Xz/F
PF9/e8BsnE9JhSzvO9QDiK+3P4lwr4gKvIKD9b9c/f8lyXhfHhU2xEzo0kFIDdzNXi3jUIfAtNWg
ZetOonEBNsAuICsO9ConSWR6DDgbwENEyEbRr/94yupBr9IpR0gmNEFtAFW91EdD9E3XbNx1gX7k
a/+8qcrSH3NrlDra+qAsvbGgZoUnywL6VsVNH6o7UAoipERnzYsCywmD1jMOhU+Cy7KvMPX6XeHd
fqzjv/0d1PHXtLFrZxWLj0GUppwgvQTzhpMEgOYMQXwQMWH4JxFha5OKCLGKgSMUeUnfYPDIHRg+
Nqj9KKj9TEfe4eR+XiogpFYBIQkRAYEomFQA2oNLWXCAE8MVr/2KnPSASaR/bZWKCWsjA84y4Em6
7Pq3MfTGgZbAF93FhHaOstpIShoWJ2lintnNztLlIAEqmUuIWTzUNMK7ZJ8cRnuEJ6c3CipcmLHl
2SNn8ooX03WhuewyYdDzEPbin5YPWlMXEQJwkAyvbR4GmQU1BGHN74NK14jCdFiLnKxOG0D9A+24
Z0L/Iz2HruYJXwd3cUsvPSh//Q/wNZKWXVsolW2YQGaA1h1OBBwPiucVXlxZAA5wbpDnuatFRaOo
0Y18UJFiVK0tzH4FddzYmY9EIRqwlDK3VQA00B3gHUpWrrHdXCogrWBom8U2QQ1lP/rm4ugH8IDu
utRWL0WgvJEmEgTAH1wyW6tU+KkUqOXEC/mk9uRBzbyG6GriqA8rgGbyPs5sXnuCt0wq9hRaVVtd
peoA4FjAyO5nI3R6bhLCPhcopYuYpifCdh+vlD5VxLBIZXQJ0PCFag1OBqjUMZAlnv4HDjjWU5DI
UP/HGuUynWAIdRsi4e48UsZMPAhzPsd+slN2tR3a0UvmGoHyk/Pp2Dv5bpVyGLML9cFMEeHWh+qX
GjtvT6ed7vbpXr0MAG9k4IMYX69bZV9XFlRzVAnih/Tg1DJBxqfoUdGpzJt6iDACFlw3QL7/54P+
boDay8EqqxgcqEYwFEb1pan7/t5opNBfBa18WFLVPLVD2v66bpRcBteMUluZx/ks1Y2qIoEkSNwM
ldK3JuruuhlmKg4azN+7R502s8hBGt/1elCeJo9QtRk3/aF8gobqIXTWh39pjTpqYi71Yb7AQVS0
sEo3vxiFrXmkP5wejNS2Hq/bY/vj++Koe14I8ymXolEPwv5+0m8b7ccq/HXdBHcDqVtdLoZOqhQU
d9JA87vIMW6kr4svupixUKFVzoNHcZyRHi3Ocpww0E1bQVm+WrPshcJ+rm4nGSW/uOLl+zxjVK0g
M2Ipq2ooo5nn9BGTbjcLyMKLr/FDvZ/87oQhgvRY3/GnBXl2qbxfBiFwH6ahFszAqlim3/Ve3B1r
8Szw4L+cY0bPGEtRnAp4vZMOODlmPdZFjhmvQsaJUbSiWDwvidJHM0o8614W0VuMFs634i2EiheF
DIC2TCosf7fyQWqKVj5AF7t/5+6flBiy0CrGAdHWatw2qH3ztT6Ge/TkflVojxXP181dP8AYxPl4
acZiXUplVhlBV4JyuPqiTyjX/0m54z0ESjTYK1pyoRSlFrTQmW+ElwmSINdXwexkbi1Qd/+YGcWA
6G8EAG1ql/GkuORNh7BU2jpmYfI/U+QAwzEoMDC2iUuRhnYkpbiKlhjBpIIjtJABRE5wZb7Otyao
e1E05HxZcLEEibj4mtDa62x9mQfzV1corqwAB9gWdj4VT3LKU7Jjpjeb1VHeLmrG2nUaVrfODyja
m+NOTvfdwPtubDOKBFi+SehEqNjepeMoJibMdF64m4CAIBUPkDBZ34yvBTQtyp11micn4Xg9M1rA
3P+ZpVsSgzJnmpyC9EMxv1nZuWk5E+3sO2tjgDpW+ZDodZcj461/RDcEZhR5WJWW2TUu/noX8ciB
WWUq8rX+syAqni9LXsZaDy7HOhP2xlL2TlnKjmaWttWphwglOaH5dv3MvYWGTwnUxiZ15rIyUoeQ
eKd4aG46Z31WXPOQtQ5hROg92c9vtCfjUN8tpxGVlO5o7a//AM5HpG8WUR3wEk4yJFYA8MeJYxo8
92QGx/cV0pdKLnZJuqxYYd6CgfbY1Xe1cH99ETwT1DmbI3kSkqgwAmF8iK3BzurHNc85x4xnhEpB
QcUuT6aI6DiaXyLN7eJ7fXWvr4PzMWjOXr0T5U4DHiAQlG8qWNx4ZKVM6MbGww3qRGE8ZF4yEKMG
ibT4IUotYEadu8IFMGat/bVK7V7ZRetN2HBiBWfzDOpo6aoQyilU5AIdTRtN8ua1tGNet5dnhD5L
XS+DuxxogDUb7WlwQzQXK5VzYHhGyDfcFJeHNR2ixkIXsWwDCKAmxr7jqe3xTJB/35gQY1BQQCgB
8Vyvna6FeLyYAsVp8MrHnHhnUB7dLFOoKlDkDPofa+6UpxqJUnIH9ubIHgB4URB+imBxZRu/4l/u
ovFxiRjLNY2kxBJNTA+FYFOG/rnac2o0zGTzPfLQUk9A+MrhCO6coLd2rf41nVHFEH4snSuChDHq
9laxcA4w+dlXojmNDVzVacmXgtzEoTeKrtjvcg0jUYHMezJyPp1J/n3jIl0/Z2K8wNWF1jMF07bU
wY7GnSX8FUvA9Hy/HpfYpb33nfwEeKmWuI8E7OR/JnxjXyps5WaYUKlZvdapneZ55kqGcw4CXRTW
l3UuR+SOeC2Uo02e/VPvlscoQF0PGJXkQUeS8yj4nNWSYHTlK9K1YYz1CGqryuCEe6nQzUHiEUI5
McI8h0tIZ7i1aN4yqeCYjGulV1A6IhzS1kMdiJ62T84i9AJAg0Bozae9dMvFA7NL7u8f1aLC5VBG
kVotMIt0nxx98FWRMkcHQno0OO1lz0XXcQ4kXSHWE1OuhxbHI3oiGrNlaRfg0pwLG8zmj6JboRoR
uRbAbtrDsOflIZzLlQYSxlKZFIYFZ5Kz0P5/pF3Zcty6kvwiRnBfXrl1sxftlmS9MGzZ5r7v/PpJ
6NyxKAjTOKMbflSEqwsECoWqrMyuH+1c5ARUngUqnrbCpCxjrCBDqMPdLFRBOe8ub032TgGYzoR0
HahzqcsnLdtlWUXU+JbqahwTu2/8xORsf54NKjR3uV5aQoereiUK3wcL2lYTJ/qThfh8wP66QRMA
T5LSDmo1o7SLWmv2R09/FolqFzlPnZfjCi2jYkEpZulCcpHmoOkR872IF1JWcYI+04r8j3ChiIlp
6vhaSlPnohThHYRwr7/EaLHUnJ3FbiBtbFBnNRxHsy4TDUn0afEEu7odj0VmW1eZk0Cb+oQQbOvH
+qzdqJA7ti9vOubX2timNp3RtlUrYE6c4CyKqLO1Hgra1kuScfXYeStJ/r651XJzLrKwhJft6z9t
HKGAWJhT9G4L5vnSK65LR4RqVMr5gixZUmh2vn9C6uRqrbho0fj2gsaQuF1eT1jkDlj79lj8Vq6y
yi4fU4A+NBDSAEbOK+2w8/K/9s03mPDGcaNWB2HtkFSmpwJUtRjwvIPytk+6kTwc1+U1Num59F5Q
hNkiw/1JfWOGj6N2TOSvVZI2/lAViV7I6i4E1SX65EluK8+E64lIGE2DXZxkf8ZTlkfCwK7zvNuk
yxH9DK3jQodjcRDuCrBDrzuLTHiCU+ryeSD7/VP02hiiHlGNEEp6OokI80ntRDOoq7jADtZFqUMx
VMO0E3TgZSq9k9VlUoayUYP+WdiTKdJOJOqXQbIbXDJWAAI83ZYcAOHO/VnmSf0wCy9b89TnS6qs
7EeQnIFihQj0dnbq9k+gMLfLO3nPewow85CNNbpXEE1RM05yCTmtM6GDlwD1e9XvR29xC7Brm1/4
eltr1NcrBLmqqgJLO6vfWnm3phxcCitabv9/6jYwVgF5RlcDuV14Y3mrle6oHMyO87Rh7cGtFeo+
0PuuKwQTPW9DiexaFe20/8pcC3imwYBrALwPJvKPwbhSFLOIhoz0ZskmyLz8PvIIIK0Jcs8K6m9f
eb5vDVJfJrRGoVLL3gya7i4WfybQhMwfLh9d5j26tUF9nThJet2qYhP3aBra0klBmS3Z5YatFHbt
DS4BRsypm3+rd4LLC1Gsj4YMUwdnJV4PIs0k0TZxv6qEWnuQbsEKVnNJMngGyN8310hfVyvYOZHR
h2fhWvQyL/Lqo3gj7QimWj4K33kZPesygSKmCpGpNy086pMtjaTF4DnRAz27B7+U0bxGPKZb5ttz
a4NySparXjcn5KO9K4KZ2B5uiVBXmTrKS/rjrQ7cOZP0FaI4zOv+dU2jdkqUVWFX6SiMat1kywJS
nuGm4mHFOetHTwanep/o7UzKINm9DiEKWcidNes8zq5nYYC2vtDpTQXlrrbDvkA/LzZ2NbREJXud
Uruo7Wz0x+pKU+4v2+R5Rr0iRilr85C8tmJzFxF6R81LxG+XbTAbVlu/qGtSGkDl204wUi1O8odo
uEFz+FQIO2m3gqkb+doNr7HNnNgCMRLY/QkNEirzH8+YmOtLXTZIbcxv4Vk9aOCxbBykwuEDosjk
Q6nFLtz0Jf7Nq4awVnRrmFpRWc+VLA0LzFLVD920L62nuOEsKCt+bE1Q65ktRiLkPenoSI/DInpq
rn/h9t1YsCgnJj23dDnq9KCA/mKW+VrMmwZm3b9bC5QPsSFCLThKsPF04Kb7hzYD1kbobbPl7HDm
7ttaorIkOV2TQRUrM1DugdjGgwE5bmwDLXXQ78VnBSIaNQ+exdwDZApehyYJiGfI3zcBXpeWem2n
xAymZS/Mj2b6ohu3nENFUgc6vX2btP+PDWqDRxhemeohIaBiMgIJ6sVA8OSANOoLP7yS7/5Le9SW
wGynISR9bAWzv3jqt8Qb9/U+gr0YaO1C+hKltL51kNohWSIsyZwjB0A01A8FLknTNU/auQokfDMu
+wP57z6tJ9QRQKVGyto0MRdgN1DdUQsy7hTekjwq8pJded38rn92/uRqjnjU952IaiaPgoz1ioBK
8V/LlKMq4Bu1ZoJ4BIVUWx3VQwsy5uzKGO4K9Hymdi9DaZ7zNcm1eMlb6lBItYJutAFvCYcC8Ta+
R87ovlUxn3gZIzNevTtIJ1TmWHRpVZlKYKoYI4uvZG4LmnngNhaoBEe1+hVVF7jTeavflB5667vw
F4qkKAZfL/4CnLlSOtwzwXOMSj7EvDIrKKWrQWZPk0sArbhhymvBa4Dt7y3HPH6JlFRHTVGDmKdk
4Wam8iwQKOSaMYF1WtDv5PkQTscxOYiGf3mDsBfUguwvOMkNjc54ylnulj4CIZOk/m7Um7S5aisO
IJhngnKkE0Ml0Q0EybkLyuF3F9pW+PuyF+yT9e4F+QmbOJx0iQgda5F07QkeC/EYeCzoaOwum2F5
gi9B4KJg9QODzEczXaNKSSIRYFsSLPnNWBx19cdlE8z0emuDCvf6MGVWo6PnXL+WJ+u1frCwxY27
/Ni4ysE4ANkGNDMH2cHa3u82VZEKElGDMLEq0J3rzKtofV4tj+MU6w7bGPg0cDSv9SzJuJrJZKQM
GHruF+dkR2om80488koYrJwDErsqeB4R5FWL9meV9baRsIaQQsPAbO0o6fMqPA1odHMcY+6Iv5Yg
6fNxR4jgF5ekGbODDUaMTsOjthfuQvDhiO5pesVkpMtHOTKrQe/eaSIVA6t1WlWLzOuCggQkyem1
iXKsciDY0YQ7Jc7cGkBImzK4fckozUcHZ9GaCi1BNlDVj2tcezjI7uU1ZC7hxgL5++bsqlq0ZlaC
gYhV9YTmMGtHUeTkNDwT1JnSStmS5R4ktGPj1uV5FH8MUGC+7AYz/UQD4+9KUXlTLxVrloE+L8AD
DurpZFzQuLOgs0AG3JNrg1s5Y3LRbC1S+YRixFUhaQD16t+AF6iDaQe9SCeTfPAht6DTU4/tVeEP
+4Kn5kZcoZOKrWHqfBnQGlfSt4g+KG4ogFCvAn/rOJ9mA0Oso8oprrE/H5RoTWjOQkCb2vCRWYQq
oCSoXkeTk07h9dhG/hrPwZe+4Lsd6pYP43gNcSVDFPZkXZN7JDI9HYno4E5AeyWuiel77ngX+fGf
1/LdKAmdm+2fJTHU3VJxDFqfPJjXvXQnHTBL5vHHnshnuWSKOstGAc7qmmS+ox/tSzIfA/KFf1FA
ZseMd5eoE22siMxLFCqI9mWAsUsfFMzjUfN6zFIXvjmiSs7LPNmnD7kS5uChei7SzXMxXEMjG1EG
IHCzN2EaUp1fd+q1sGtuMp+XCjCvmI09ai0TiEqPhtqpgZkeJt2Xb5rpXuIWEFmFIrCN/PWKWskc
6m7FmoCPs2ltBK7QFO1hEsErCQRLaSt9bEt57KCSxAlmPO+ogDk3RjXWSY6dYp1VNDbL7qooXtoo
4dhhNvq2DlJBM68bcRlLTHZ0HijenOrQXZkku971dlfZ8rUJvYHWwQB+ZE9PvLPHjCub1aXipzwl
YiVq4DMc6vrcQmCtioRblHV4Ddv/w0sVsuSo3eNrUl6ClLo3SuR1KJmau2qxkzsD2Fk8IaQQlCum
W3sZ4BYNziJ00SKTO6rGLLNDbuDvD6A8lRpLGMXJUDBtUgfzA8YAE1/wVHtEohIDj7zsUSPbk8HO
+NtXgurGNHVXELb5fimRmqdBfkP6joTrG/Jyd6Etgw+LLzDDWe1POVmjhZYRh+j4xKfQcBrDJTND
kdc/hQ/WjySIbrQ/wpsYUexZ/NFSckl8CrJ//f2UneWjUjZphhL8gpFk0SswQmfchb4Fcsn05SvU
mURH4j8fFkoxH2+PeYm7MI9TsrOI1ANYx2Yn2XUu0XaKZxsNbOfy92SfmXeD1HUVaVoKAYYVkIAm
6LXrKjy0Cw9cwXwtbJyiYqvaQw+ugSpjIL/ou2Sv/FwmxxAd5bz4sivu19FTeIJBzDLydiGpSJuO
ejLNAx6pgwbMVxlY0BrDcs6ofZH3ww4atc8abuXkmgcd5BxOTaSCbVvIq5kbuLo6Tz2Yf0iBT3oy
3XUXr452IHXL1BFvc2c58mphvI9JxaVcGGe5xfM8CKV9W2SOXl4nluJd3jHc80gFH4hllNlqIsx2
iwMEcPOHnMfYj3bjIb0afAwGx3+M28ghutG5w4XLsF/UukSeLzLUow0qApX5XMtABKHD7LeBeC5e
QjAiAOIKupXZWUCvIYYONx9hhoF3oyb1MKxEVVL7sVfBulkHsWM8hTeZk/+xDuM58ueJd4/yzFEp
spHnGJ8vUaDSQO9OEAKSTSa9J1/x+jPvec1+geqajJbzm1g95ZyatDGq+RjWn5zVJ1JR5X3hGI62
k139iUdWwsxFNsYo1/QpEselxvFoouau0GIP7JFO2qanauApsDChDyi5/XWMCqeojKzGTLiizDOG
yP11b4FslkiVEF5PfomP+Y7CUx5s9aahqDSwVS2STGgtDLhMCRowf6zBt6pf2nhtlJwSHPsMbixR
jgHEJfVSKGi4E6GFDaQ84CuxWz+F37Mz+o6Jo9vCLnvtv0X++N3ksCoyv+Bf4xBS/3hJQf5lAJwB
HWOxPWGUps6flf4kjJznm8wzQ8VRKLCWY7GgyDT7E8gNnBJydvXRujInuznHGJ4vvF5w0M0Adi1y
zKc0ciyoESCnbht7OGIQ4nLgY0RXIDXQsgYJLhhjaXRtjU65kmS1GOBy0Xe9JKVOFMqQ3rF4c20M
SyZaUOAH0GQQ7tIEOyBpN8NiBQw170FXadW2WArXev/nsj+MZ90HK9QeMrNsTPMO4lUW2vtKo/uW
9HzZAuM8QOgcGwTShKAOpmFWa5cPozEM0WHs1DszCt25CPdVnSi2bLT7GgNovLuJ4ZOhIf/GOKME
o/TK9dFYRuOorEC0/5MlanvQFB0mN7R1tLv4clmMT/XBILWIImhvsxJtqUBWfU3K7Fk5GxEPEccK
0GABx36ACDhK1XTFRANkHuidQsRLP70hOP3653RTnXQ/vzWvlIfLX43p0sYY5ZKkC6UFCVWMXZe1
bTVPUVXb9XT7/zeigwNDRqNClC0a1NvIyjovbQ6PlNdcPeXig1LcXzbBqiEYuixpgM4AivxJBhGk
Bt20NJEYqGAOrm+yQ+a8FoHmkbn8t3oMJ2KxIJIfDFLJNOp3YlKXK5m+rq4sKGH09uDWV+qed4eS
FIt6lHwwRGXUWibXshJPoIKpkv0cW54cYeslQC3K0ve6F68i2dpxVpO1LSBzZ4KRXjEwB0sll2B5
VYiUIHiLkEb7IoQ3IOsHfaDhe4cxivQK8nA+z09Wrke09f4apXLNNlaFSR9QhNVfADGHkOWMlAR5
vBkY5zbbF6MNmR1n2XPzPcab5YNhKslsqlAyNUHWgql2zJ3qQbFVvUmc+o+1I/St4pHXTOYsLw0H
jAq17hRrGIImu1KT0yA4esI5c6zgCECNCj4zE/NfdNdGTU1t1Q1RQG4S2uOApHK4u7xJWBagWmDo
uqUrUM2krmy8CpDakVWrGtD7h4eu3182wFolE3k/QoZiADRJxaYqG5sI+zw+tGHmLmCh70xX4D4e
mVYQaJEOS2BVpueiBEERxwm6OUgbBcuGJgKgJ9VuPK53Cnpc2c34kt3zCI+YS2dBwMI0cH/pOvlN
m7pxagij0GWaEMghQR8PQOK1+eJfXj7meUIw/GuF+kAQW7TqOBHJRULEA4rbqHJ6CMJXDxFmzPJz
fQ4dgVPu53lGBY56ihUFve8hqOvaVsQf1soLTeRX0+Fw6xUVJRqwUndji7V77rzibkCyiCvScqTb
zu8909YeSbJfPXHWklHMNbZWqRABaES7xJYqBH3cOYYkOYN2ZXV+jCLVuLyUyTkfzkXBk8dm7s33
L0jPMDdmPoQSBDsCDa1j6IwVINttuPMw5LdfWFF6kFnIRl1Nw054u8nSZ/nR2BN8/HSj21hPZ9yF
17rfq3Z6/hfccazYu1lYephZlKyuFipsUqKsTmYN0HnzFLRtZi/3+C1Rsv9oXzELIGsq0nsw8FK7
x5jURGjBTBtM6noVS3ZVT15Yy57Y3ww8QCrTlkoKFypE4z/NMuGB2KHJIAP5L6FjaVTGHYYBHLxR
74Sw93WdFy9ZJ8OCLreukx4K1GQ+RpW+VzM5b8YxSJPUmRLdtpTWHfXFDXMO5oCZo25NUQEsrsMZ
qnQwtUAsEEx4gvMKjoDSJuOrif+FuiUE6d8dowKZsGiJZaxJfCikhwgdjWZ5zjseHJBVPzBF0Kag
1ATRR9yNH5dvEYBBMRDADsK+BIV7t2tBPhcQKSPdz3w9dVTO05qVsyL8oycKEUH8o2eq40JNC8zy
g2UM5N0iJlNKdz2SbMcEX9t4Lne8eQ1W19kUUfmRJSI0ZNHNDD2Gyp3cADGk9c7iIHiup4KULHfC
42yglEekXiJn/N3zSJcYkeyDYercFd2wDmPby0EOVZnoCoNodf96OUbzTFAhWojxVdu+BD1heVNH
p0E6LbySPeN2e/eCdCs/bpHBQLYwA1EB/hLQMlYnYeVcn2wfDFkzDAVSpxplQIrUBPfnAPUdjIWE
362yda2QN2PJOr2E5laCupkpIQpS52kEqFfqRUkAH7iOdBcvzD2ZCSTs4/w6GdOljTESJTe5zmLU
dTgNEqgPk+48Te1Vr417DNzvLn99ViX+g1PUDlsAROm0LjPRTZEPyaPkF550BI37TrprXgk1N+Hu
qXz0jX5dtswIu9vSCg3ACmutmoZKjQ5p27hx5IYrpr7r1xBiyZcNsb/bplRE7Q5TE4cCFPX/cDFD
PdshHQ71TSymPPP2Oit9/FDQoc5TL6oLolcGDGPrvUnTNMDaitei3xMtqKvWbq4jlzvtyMgHtlbp
AbYFANFqmDH3XT9HV30gHc2b4ft4WA9kmkj7bnGKq8yP9161UqgCtVhVndXMGiDZVVCjoYsB4M4d
B85jjHkGNlbol0ySlSEGHOPDFPmyDJmTQYbouXt5e/CMkJXdHLS+m7NeynLMu4ImUFJsLbcT/eWy
DWYA3DhC/r6xoYZCr0ctGqSG8NKLD5LK2eJMH0wJLVEgWiHCSP3/YQ4tHd1A91BSfhn9jdmgtc9Z
Jvata+KGh3wgqmxvp2zjg1ZWapoSug+QJ8YPXWeXbupH38L96Bm5nWNjA1bzlbi+sUl9m9iMJmQX
dXRozR+jDjrt7xqvhM7cyRsT1NLNkt7rc5NEh1x6XNtDHkLsEbIciX95B7C/EJ7l6Hlglpbuja1D
qepmnoEeysptbT5l9UOfcWI525V3G9ShBEx8BAlVBB7pAlMF6XEtUyDSvYKHAOX5Qh3LsByMskwa
ORDT+2IAN+liOPLMxcmQlafeHJCqRGppkVq1QveI11UUh9SKTLyvSFqJuZbsXO8b17TjfXoIr5qf
vFFCZi67NUlduqtUJXkj1RjLgKbZM1HrKXbrHUQxyAYvD0Dgfb+8LbgWqet3jM1QCntYJE7mbvOt
BevJzeQPgbpP3BW6HE8ci7xlpe4nqFJNippC8F6/HXQ7OpKpeCLCkd6FzzLwtPxUhmORrqmV6IOp
VkloqsvvY3rbNpyzxUzPEZWQWQJrJIr0eEsrFRUaRD0BMRIifggE18661zF0Gl4PpxCwhn1yH7nV
nrOUrIOwtUt9PFDK6aIitHpQ6VYcO2GsqL6EiGLaU6/Vozf2kv6jS4W48yVjjVR/aIYUIz/jqjlW
uUrB0K1xYAA6uAs7C7ThxVyAKfbyr2Sv/vviUN97zo20gnY22qDxXZc86jymMGbCs1kFegKmjsVU
ixOVMCRhSuQ2eyl2qouavr3+AFWRO2Fan/cgIwv7KTSoeJHp6FmYn4YSZAUoDkVdlAD0jPaUvA7Q
QAuBFzRLv2xRZ+KcGeZ33pgjgXdz9Q1Z1KLSXQAzojz07b0kPNXxr8tfie2RYhgElo0CNHXT6QDi
GquKgbAM+yj71c4pSCYDUQkUeVeuz5eNsf15N0a2zMafRhumvOpnNRjTl2R4STQU63kVTbKtPn8i
QxbNfwZ6qDXTisJIx6zFZSTetilUQUxoCCbHsnT7/kfRuXVteJe9YmYokvpukoreagos7IQicSDd
Dx7BMoeuHIyVK91ifsnHtOKvlVcGZx6ujUkqAliZJibd2guBpY3uCDHvKJ6dy26RX31pIenzu2AE
UzBgIlXuIgHq3TrwQodOgSTGytmEHG/oZ3TTLWZvROBEQlXJa7NDr8mcUE2++idnUEFEbwVvW4tO
IuO5ykMjxLT0GrnNeqgHsPxajo7dfnnRmDt8Y4c6TpaZgJFbXNFyNkY7tBqnFc9NpriXrbAvno0Z
sqCbgzQZTVE1iiQHi2aLjviYQx5sbwL1tLz2P+JjfQXewl14xaMRY2cNG7vE/Y3dslSbJIcI8X+4
8DIwzWQ7w5udNwzkb164ZXEDmdLGHnWYK03SE6HStKAAJhs0bbGPOaM/sq+havkVjcYPxqhjLHRK
p+mWhZ7Bs3AvH2YQZBDeHs1bb8P78LXxp+MXaIQ/mKSO8RC1+WrWxhDMempP49HK95d3CvMQbxaQ
OsS6NrUaqBwkKKK/tMNR0MDLkthL/V2FDMNlU5ytTzdJyyqKxW6FL+PsS+pJNnbNyEGr8kzQD40F
jNIW+UJa9RD3wYTJYQNahpf94IQKuo0Za6WiVYQBsQq9Rr+fkpui8MeMWzlh2wFGHUU9FGbo9GXE
RWiuSSvjLJk7wY4dQfKMfXQoHBGgokA4a4/ivh3PPAllFvwWm+7dMLWKal9OnZCv0WFBTZngF1Gi
lzonBtP5Tfw0+QuScWDjlWivTTaP8JH9Cd+Nyx8jSDZFVSlJqxxEauQu8X61amcweP0OEmY/hXsi
fgoGH8lE5eCjlVBdmiJKBQEcXCM48FGnD131ZnSKB1QVZweClJyCAfNjbgxSATmslnJd+jk6xJbd
xUGsXmvyQdQ45RxmbrOxQoXfWBHnLulRm0Uyv88OlteCmOBfyNjzlo8Ku5AuXqK4kCUAas0DeRyG
D9WzAcSpuJevumPFWTxmoRTUQIoJWjQSYqkdmaL4I1QJ/PpfilVwO+FSIara055HccrcgRtj1A40
Z6FfsGWkoM79KSwdI//ThlzVK/K/fN6B7y5RO1Bb0nhIgJBBeVuPHRR/d+2xt6OC6KWBl41bTud5
RW3AZu6HuiehEQxwLYLJsFv3mOtxjQOB1EITfS+43HSA/KeXnKT2o6bXYRm3yLUR8X3jmB1itwcJ
TQdEX+QU98KN9P1ybH57sl+ySO1MIxPGdY2a+GBck9Hm5KBcGRA3jD0ejpad6hgqwDLACxOg2scQ
goQ0TqUQhW1gvH0CayKioZjJhZJX4fNFQ8lN/8mxjTnqCBhh1nergOr9CuqWbLmN829T9iKXd5MA
sMnAIThj7paNNeoMqFVctiKYz4Jm/GnN19p8llf7K59qY4M6Adka5lqaZnKQ9YMjZd+sOWjKYxw9
Cvmu1He61DtdxWs9s4sCG6vUOZDXppn6OFGCvnGBzz/J0JuL/RkN9hzIDwAkCGtWd+TqajHP+8Yu
dRQSWYvjfJHJbT6+DQUkLxi/cJEE+f9CgI153WysUccgmtHrSUpYy6FUJjvFvnMi9IV1NwuGEwFQ
CkHk87Jx3qah8uM6m5ZOmjDrpTT7Kszduo1wmQacbcOMKRvXqJRYT/RFtvAADMQX+aCBuva7tFcg
2DRVdveLTN0PT/+tY1SS3GoFCBkaRQ5U5MbicJ1OPzrRvewXxy2dCifSIHeVtizRIbRu2vFXxq2G
MTP993XTqQDSSOBHUocew2LPtWyvrmRLPwvgx1bMxIe9Mx8IQwJUNDBixTnpnM2oU8GkWtNWKKDw
BpGZ0G+H9bZudDtU5B9x89+uIhVTZrMtVsNCmlWuxnWr6qc15qk08QL/J1iOputjJqPfo9wnV+Uv
woTbH0Nft7uTkONZzYWz8rYGFTrmQekksVnjw+gnPxS/280/sx2UXnr0+NG7hQJLsN5c3o3sjGuz
W6gAYgp5oyvKCpp3d4AkNlpq7rgv91XQQF9c5wFnmPmkgaYKsJPQjFapM60IWdNqmNYMuj/dD/0x
x7BIuBdu+6suwIAMXwGLZ4860D1+RRMXaG50noS7u9sVmIOt9527ev0uvPvCaB9G3f66R6cKoSBM
Up2ZqIrUj4JQeEl9LtbSv/zJmNHXRPVK1ExZ+0QeVJsz2M9knG8LlDhg5RduE+XbZRPsQiYeTARd
raO6TQWpYirKRK0MA2wnK2gLpD2YJn4qFtRvgTbBbKTSu9zXKPNbbWxScQvTbSMoeLR/BJx0B63d
s37K7cmVIVYWOtHPyz4yD9vGHBWs5q7Nki4sMQZQ/mqGB3V0Lv//TFwLCox/15D4uymRDXLc9IOB
nlB47k/NVXbMXzH+dY0W+U54yR7aq+4+f7G+pzteV4i5QTaGiecbw1Zi1IaUl2ZQmtdCWrnj6kxj
x4n1rOE29Pvf3aOCVbNYVjcNkRZoGcALV/oigQQ6zzXzVZrE2B/SWY/tuc3b1QMx0JzbhRCZzY1U
asVBzKNmr09q/VCAykce7CHSm13ey1P1uNbSIvhmO8qHyRqr2a4SA7oXlz8O66YiPXCA9yAXBuTG
xyUS6lGes6TCoOgQBTM0j1V9rzXOZD5ctsPMQreGqPCazupcN8iWMBqR/ZBAk1n6KRhqtLMJPE55
lwPaJPESJ3JQ6BeEbEmaBEAkDrBF7ewQ6iulnhfRISt/WZgyqQyvLD198AflNNS7esLSP6UTx1XW
rttapba7sMRL2OmmEBjdQUUdWD3OEccznglqYydttapFP0YHBcNOfX4bSbENTBxnbzB3tmyplgYw
H3gjaMEEvRC1uY8XiKfv0uDt2qic4dt4JPOahEM4c8dH2YUoxM2w5xF3sl18t03tl64p0BhfKuQ1
YvRTqbMDxBSvhYjrIyvYKiJok+AiyJhNyk6vN8ksDw0ZJiZSsomX/S7BoBUCNt6eLXe5u3wOyJeh
t6QiahjW0MEjKNK0em1cRCXwhHIQL1e5CCzDlyC5WwvUic57UO1KRYa6W2DuFMBx+715Wnc42hgi
Jtlu9HTZJeYdubVILaEwaKvUmigtLofJ08AXtxq2cBWde+RrEoTMjd7lshawP9v7OlIvryJflzW3
aimYbgHgNndkfK2abEh63iY3oPn3eXy7zAC29ZLK2OZIyGu9KuJD5y2e/EhamoYHSpreI+JDy5Pl
tj6vhsU6BOhZSYoGlnAUXajsA2NJfWVIsxmI4+DIan7KZyXI6uyV8wVZq7m9wqgv2ID+UatnFCaW
W/O2uiJdHvNhvuvc5KYha/mlxsjmyqS+XhPLxlSbyKo6jKspvtk8j/W3/9In6nuZnSr0XVaQjHfx
FDA+yKVTHjsIJsh49A0pX3mevYomqKAxwymibPvxLo0HNbNKcULB6hoSJUAsmTe6+9pBJ8oEaPcL
FFBIO96tUWuod0IS91kzBo3xHHdgr9AGG1ygYWbsOCvJ2oVbS9RK1pOlrb1Jqhz3abTrfnQ2FEV9
MJMctFswn0Y3JBH+CqwVc3OEQdHASNtb0Nnkbk0cR6BcX8dgEh+05X6Yb1ecgZnXBWcea8A8wN2N
mw4jBVS4nIpiHaWwAZIcVSrSc8KQaOiQYXkIbko5bjlw8WIsJOGsKtkM9EWwtUttFq3OlVzpCikw
1Fe0R4r+ehkte4G6KOfrsXYlvNNUFTwPMi65j7sy0VRtViodWosvpKmGrtY9KBeEx+qkeOIRyD1O
+sN07N0e3fTMlMqo9KaKD6pyC2yy10ipq/cHoYs4VynPEPVM6iR9GMJCA+lI2jlic5e0YMopf0uC
5V5eQpmzhHT/s2+FuA0XuEQez0Db+ooLBtHfeEQfirNyZQYt1HmyZ8nTn/KdVIPNwbrhlnFl1oZR
MO+FgTJRwiDPx+8Y68Y0jpEcH3oQcRNyIDV1Cb+jsGt3uWorvHoIM3ne2KNO/WRkdV7WcHpyZhRU
IUaLkg/pLJQ7LlCfucBA3Wq46gwwY5O/bw57OgmrkQ1miDnPNjCeUtd0q1fp0F5hataOzzy+XvYH
3dij8mctBj5IXsq3bt5O9nLCWwmWJfBKuGQSkyjtyvvcQUCFyAQZNf1ipwiskX99pgLPGGpzOYzo
poTn+kHZj0+Wp/+yMrt9JOcyvMs1hweRYge7jU066Kza2NdNkmAjh7eYsrshTEiEAI6Mzhg78YGP
IWElvFs3qW2bYyeblQC09Sr90WRIa/PeQszq5NYCtVE7bdDFSYM0R++vPmGbANasdwmXAZl6a0S7
+Hk5HnCXkQqplRHqoUCU/YR9n9ga6pN9s1tqm+hMIMu2528JdAtDHlk2zy5djJLmSWmTlWyZb4sT
7gCJPpuKbQHudC2csXlxNAcl4L3EeAtM03nk0JqtVaElkWd0oz1RuIgB5+tAPk5aRzxJMq6bJBJu
ooE6S5rZgXMJV/I/kgNVuoPAywQ2jDedTzf+HU+OlnDCPPMdA4IPVCkgEA/yLOp0QJ8ERNSjNATV
H12zwYlPSHyKyIE+8kmFCuUfESqRXFZvJvhka5Y6IdkUZ31iYewhDf7RmZtPkj381iLwIhGGRP2Y
XU9BveNGeObR3PhLHRxp1ccVfd4BLTNzJ3oA7ALPD86iJJhATAR6juh65t0qzEivETIEYCVVcN98
/LbLKApTG8uARPmgx4g7VwE3YrtPgrFwu2C44efJ7CrGxiSVJ5iFuYpViItMs0c32yujX3yrRbv7
Dmj/A5I7VxFs0xOOEXRatBvd4wQLnsfUbhZbuc1HKOYe8NapA1wwv9tjIrkF6vylJ+5Dh3e7MfOi
jb/UZWrWuVUkCyZk5zg/DbK4UyrzUCXaXp0yzpF5Kw9+ymI3tsgW2xxVZazWEbRGpFFDHln5vXU9
E8YTfwSRcHbSH0TIIpBDG12nt+iReuk5uQ+dwbm8yOSIXPoZ1F06rJoYg2HGDOryGjRmveBP60Mq
RO5YZ/5lU+xD876B6SAB+C+Uljt0RnvFTozF7mUO9odngY4H9bTmGXFGFa/XZbC7iTMxyCzIY7ge
JAKiCDQHnW7p1TyUs9biTn4ltJ2oxLrhL/EGILvKsouAQFViL/42grmssLkhgJnIbqxTeyaMhGro
x5C0N+IbknC1e+Pb4gPmjBDHA1KRL/9pZ0CNFEKsIOIHi8zHDaoZcomB8RAySRLale03PEM8RfzK
F9sYoY54F8b9ko8oZ6zZS1WeGu4LnHmkNwaoI62tMygT5NyEJuKIW2nYJcfmTOQ/dLv+Ib3RTEx7
blbOWzvqQ0VSItVGC9gnwTL115DiEe3+mL/hIQu3uhe+x7+1h8vHi51sbFyljnIEus4IOLsQotAk
2SCNSvNBvp8dMj2bO9nPy/Z4PlLHWRNCUIdhUiGoWgADRr9KkC9Ovy8bYZ7oTZOFWsgFLXpFizAT
P62lrU6trYwceOdnNwwZ9yno/lBbthR6CFhay34wMzygsuVazzvP6HxT50VZBvb8oxVqn8thD5Ds
MEZBPSquJaZe25mOosaDY2WLN5jDc9dOQS4np0QrDLsuqv9/2/zjL6AOArbjYqXhkuC+UXzV687j
fr3TbknsCK8U7uX9+dx9NEd9OCEKV8Xqo+Jg1bddcojmQ9m8/g9pV7Yct64kv4gR3JdXks0m2a3V
ki35heGV+77z6ych3zliQ5jGHN8HPynC1QALhUJVVmaR8YDPH68vYgY0KxivxMARXeYtBEwMb3Nf
htH43EePGtjI03NjnBb930f+S0tUONShdZqqS5GGxYuJULK4dQjZdSsGLms6VJ/7F9AqY5BgeS1u
uAUM9ma+r5LyngksXPIkDUW4hvKNuDrJPRQ3Yrs7AYRGBF5nzwgJmunfXwGXa6Z8RhTQfp6VqAjV
6lZX70XD77jzTqwvSPo5b9VKUIlRd/YcT3VbbkWJYon0sgL8SR6FtWMc5vsWFWCSAXW/Zp/X4GY8
lTCltrNLpfDNmiyNUIKyMu9sxJXk3vIwXGivZNrYxr5G9uoOID36C3bRS8PUE3jIkrZfjKoMoUJg
F6byWVTyY6csP69HTsZ1cGGHHljtzS41Nd3A0fhafta8yhNne0T58itQ3kjdDQ1Fmusm3wqUlynD
pUnqjJhWXFbNFHV4fsrhMNmxvwV5SPBABDz2R9NR9jubjBV1XOwTK5Lvvig9lqWuq1YkXV2GWqRg
KmVx1EX2wYByvL7K/8Nz3pRaNajG0Ky4Qi+Vai5Wi0/IH6XKzh+E2xTlxPEcvyQHqLaAmZ/XsmBg
rMjWvhulbtt5SGVzFfI07LzFQwHD3XztcQiJHFx6x6OoY4yEXVqjDmWvxVWRSUkZdpirAFEQAIAL
AICqW9Z2HdTn5fBHAoAX6dif8H2V1KFUYmkaurROQyM+LOZrPh6T8ZXz+T6mFJdro8+fMmXqbJZp
OLwk96k/H8EzcRLA+jhCVQEFxC/SKw8nxLz+d1+PPouSjHn8SjLL0Byq5XHQEMN7RczQeRLujKaO
3GGMFCcqo4dsjPLjCD2L45huBeeAcpb+9jN3b85Sgtzq0jRpKJjHNKttU/x2fXN5BqiLCn3QTVwV
wfDl8lM+fyp4UHPy/T8GmH/84y3m7Rag6H2hqsOw+Esn2Wp738ejAykXkDnYmLyQhfxwfT2MwtaF
s9C9tMiqcVF0GG9qD0Ww4AHRfp183YU21EsfiL5xzwNwsq76vaeQE7JbYbqCYMVQkTeN4sM0e5m2
2QueXxOvj8z7UlQ86YxU7bI6z0J5Ddro98Z7ijNPsg4NN/TONEOkcbxRMwJns8aWX9XGg1mlv6RE
PW4jDw3KWIYiaWgFgIwULKR0/qdIRgzoerP4hp7bgiDZSexfdwESDiiXU9BKBXpLA+cJWp2XHwSD
vrmm51OCGuMUQG3BXz1SHOdR8zMX8m6Gpj4q+jSPGsnADEp8HvQHAdTZ19fBKJYa+4XQDx3wHPVJ
pU9lmP9GviOv9pvUGQh2ldv1bpjd7Bb9fTu/6089Z9Lyrct3ZQ8VKiyM/QjaQmG0fNIFVGzzq1Z4
spPGNiEWJiJ4feJGqa3fAaOMILy6JbjIeMOCrA+poG4DXnd0c8G2fvkh8zaRhtIS8lACec2wfV8V
DbTuvwADa+UvrfEjUT9xdpwsi1723iL55ruzrC06WB+2Ng66UkBbfB5z67DWGaZjFl3LbsvhBirz
h3F4niq99AuQX51n0aoSvCoiHg03K5Ip4KM0VVDRQG9bpJbfgfwBx3VCFR5sm9rbAPTipzeRt76Q
0bj0LxA4xoVBavVTtbR9YWbI/ybwXTlNBda8NXau7zHr2OxXRYXLVo/1bUmLPOyW20J6tlreqWHE
44tVUHEyTps6LwpdQNXdelkNVzqnD9WX+sV6qCM7usM4lSPcF1xkMSvfu7BLZWBqZZhms1QF+o0L
jOYHIh1t3EAVHbN3xs/ru8i1RuVd4lZvCWah05AQ+IjPkLhy5B8Y3cXqKofHmcd6mVysjQqpPZrI
/ZI0lk+eCcLLfIyCyFPvyHCJjDYRFzPFcRI6+6pUYzBm3UzDLclPZVVoNggpf/x3W0jnVmMh9pMm
aXE4eCYa46jNgkV6cTaHNPoiLnSaFVtUpAKSDPAxOIOoL9Z2Rpe020L8Q4IqT+FFrnJLXljdMXa5
BE/MHdxZo75YNQIzpZiRiY57F/ROH2NCzHTFO7wFPPlL86tyeGNUxL/p2LlbH/3NSmnLstkaUBZQ
PSF6auafcfti6Y5lJbwcj5GqgGHWkGUZmwlCTKqx1qu6nHQZsmLpTvyd++0N+ofA+cg/6x8ErKvg
gaVWPo/CimeVeiv3oqjGc2mUKJ96k35jYiiIB/VkZMsXC6Ov3WwWpaWYVD8346fYVE9jXo7OJmOM
UR0PQxXl9qYWnMue4SoXRql7RkuNHpK0SxnG+svaVLYQfb5+0ngGyN93t2qXx30mW8hcMx11jCS/
B8vow3UTrAh1sQjqWklEa63yXE9RlBLD+TcpSQnQSUJZCJqw6PD8zfP+wiB1zTRQNJSzOgYlzttx
lnzrdnKIFCwZD+YOPpNvQB2uC2vU5ZJsZhonQpEE048WOL03SVHQwBa2cSN7yL0C3gQ74zRfGKSj
lTXMSQ9MbtjHuZuLYW8s3ih37tIptpG5nK/H8xAqWoFqWEIjUEvDaCGlPUwMkw4rkbCof4h92EMT
lo9y5hilXyKi3C4jCCmq0FJ6e4m7g5SknGSHVXnabyPdkpukGad4LiI//lx+awE2Vmdb2Ox5BHqb
CG5mhxkc/6UNIB1nSzkeQzO1l8oGIZ8GHrN2GJewpzfab2g0vvQYcj2X4Efj0Rjy9pOKI60EZgcg
WasQzdZp/jHxxO1ZOc/FZpIfsIsjmyk3aY3x7rDubMI9T/yjOC0oqRE9Ox4hEOcEGFREMds4z+Mi
tfwoau1egVr2TZxPcM+bSPnX8/iA/b7fZzQYJ5EavMgXy/TN6mhYT6N6Fnkc8Iys+MIEFUCkJp1G
qVdMv5+N26GqvpozVO6bJYgSHgqEZ4oKHUpfz2kxTXmo6pC+UaL0QSmsU2yUuWuYc3Ddz5mXMhmL
JN4FxC+VCoCMKop1SR4CVEXG+FNf3yU8aWCGCTDNm1B4wugYSFSpSC+ahbRKNbaujAYrLFtzdMtc
X1y83Wf3+moYPgfIqwTuOsyTQh2P8vCqMuYE8jZxKAqfSu02y7/kxoNceNZyvG6I9bgE/zZe1SDJ
AaEhTd2rRPWYCQUaVGPjqKF6gNaI5IBo/iZ9am4zn6BAp9e/sUlA/JIsQqiIHrGCDIK4lk2fgaSk
Oaur3d5KPnqawJ7nT9pv6P4deTUaVhkXH+3dJPXt1DjpLT1Lizc8FCmKx2F8JMDe1ee5PasEb0J6
TtFQ31Kh40PZai2lrQQLnW/UiosgOmJK19UeBUwQgN35SNq2/UnIoDhs+dc3lnHgIPqkoNplQUQK
k42XcXGZNgXqtIvlG4lJtKuFbbBL61hvPE5P1kkAAEqDwA+RV9Gok72IAGRmxZCFW3wU1AIKlK3E
vTIZ7yR09yUUPQxNNsG1ebmaqibyeha8RD6m31K/hWgzBgWSz6RxUh1VLlEJ68zt7VGRcWySeVra
KAuLc/ZEtLHr2x5FrvR5fVWOIoot41N3xBA0bxqPuZm7dVKbmSyTMmByLgu7UldOQwkuojku5u9d
GfOEaZjHAIgJVETBxo3eMxVXQLQiNJiKNdHmmw/DfQ/V7xyC9BCCvfn33NlQIIM4E2KKiQBGq2RA
c7fo40XEq7q5ySe3XG/VhhMlmctBAJEVQ8TYjK6Srd0lAsO2VllqZuDn1iBX3D0p/anVD7P5rM+v
cvxYjvfL8ozZ4uvHjAGuNMy9Wcozp6WOml5N8xDPsCowMNMrOBIe8oRcQP0k3Y5u4lcPsWs8zSde
n418IeoBcGGb8lKtaYZZ30Qoe9fCoTT0h3kunq+vj3UQ9sujHNIEdD0qZQvvW/kmz7XDMPxqzMyd
Fd/qeaPYzPsH8zkGaJMtGaV6KmaloNFd1wIThtZoK6tHmLYjNw5G9TBEhzogI9KdYOt/sUQURTBm
BeyJ8uEqV3IjFky8RsO6aoVPUxKNwVY0q78U2f08NIPdoq7AcRvGObdMBXwK5FoHnTj15SRJmaXF
2vJQy56TBnRg36aZ88wgzyPKOS5MUF9Oj/sm64hcqHokKLL8OHuqxyfWYPggzEAQkhwDCcHk8tjJ
ZqcuZothb7zPcPxtQeGJK7P36t0CfcKsTJ8tQcxCrYuaQO4FAYKxS3oYzPrpurMzcKGox2I5SBmR
qEEG9HIxuTxM45iOeZAFqQ8NuV9SaU+nDKPerY15UCjr6F72NZM9I7P127TjvM8YK70wT714+6qu
oL+qJmGK7GAb8QSc4vLYyB0Pb8V6gu4t0RmyhXZe3q19gdgvEr5HB7jNI8FTmsDLtF5613/hwUpY
LzWUOKGQi0scOj4KtTqo2KhzUiQZxJm6Mymtmm4MZaY/2p68wWGGW+K+AScK8kcGvcy2WEq0lHhv
RPXndXxIJvcvXGVvgFrNJkDHZZqB9gOu0U2MX1H73NQAuKvgA+ohF/atGVInakIDtZF6fRz7o9V2
YLc0ndU6aZvTzj+v/yKW8+x+ED0bk5sqBGdBzxzMZWw3xcMqJk6MA3ndCjOhtQicWAUDCxhDqbdV
rdaradRWBoUyTBNInoiaTOsA6fUo/sR9h2Gx5Xn+Un65bpb5OQ0Fqayq6fKHXAV5LrLspgEJQ17b
mvEkN//+tW0hXUbqpSBJVz/UfcStiqIxEn1xvTPVJ2sq7bHiYFRJ9KAjso7ExFJwx2H7qOtNrtcZ
+gMj9CLSLLHjLXWXostsq/ou6MXXXBTO4rrwAI/kP/1gFOQVuiZBKAWB+jKkqbjAohqTjIGGwYQe
06/ZHbSbguoxd1OXl+ex4ooFFCM4tS0MEem0TsZaV6u+TMiGSAHU8rcXzKGd52N5rHwFpK5nAhj7
m7vUIAxIhH4f551eYbYUso4WZThmn/LkUwQ8Xif4/9r/kJa826BOO94/myQOTRam5S+xeo65o1es
z/RuQKJlyZRVMNKkxSKqc/+58cD64eN5iEl98PZxe+iM07RbjSRSTYssFXJQSMYIjrJqi7PuaLwR
HJ4FytWjttHUuUGsb8qHJbecrOc9X8iO035tiJaMS1pDh1qj16CDXAuUQugfQGNDOVkHMF/gNc2d
AWCUTLFX73aolcQdeGiXATVv9aY7Q6HkTnC0Q/9DO/5Jpnhw/Leb98O6gFCBrht0QqDtdnlecZu1
rVorZF2KN+LkxIFwzOzkwC2DMF0OUt4Eby1CR4nKqxJlkGthkwsQIjejo4coTQTJ7w3MtB7JtHkc
u6zs3gIM6x97VM67yEDnNMuAOtZx6sMq2M6J099AK9QZ6ntSrk0O0eH6sWWhZS5sUrFhMZqt7so2
x26m/lo7SuZseOWSb4dXPEityb7Kx+GVJw/NdM/dYqmA0TWq1FkJ3KYwlwNocD4PvfhjEYdHY0EW
UMcna9UORVcH1xfMSAL266WnC7u2ntWuEtNgKF/b5iwpN5vCmfVhddWgHIURCzyXVNQJqRORFmo8
CPNYhMtdD2mL8mBkjvha+aO7nuWT1di8vSQf6cOR2Bmkegh6VQyGOilgPo9Pi3Jbdg7B00Xd07Le
b7zSD3MHd8ao86fEWTwLoo7xm6hx+kw8DfHTKEmc9x85Wx+WZIInRZZBE4iKyOUpz4ZUTAZBhlcm
uq1IU9DU98ryWg0a5xXIDMQ7Q9QByMp8HNQBYVJEVhip9ijyHi3sc22ZGoQ4QCH1gaikF6xp6vMJ
wEogmtsQt4qLcirkf1UP7n80b3nciiwgGlggNMzxSzLIUehWf94LlaYPGSawwWyzBSL4C+KDer99
J/S68T0519nDdExBqq0fFo+vIsXKgi9+AXX7SOOcV/qYEtKszatvEci+tkcoUQCF5pIReNm0U2/8
wjsJLOfcL5w6eoU1L5lkTGZQasLXNQEtC5C6j1m0/LgeRtjrQ38Je4syDEqvlH/WQI5bpZC9Tbyr
4L6AmvR9+iv7XpzSs3FE0fWmbQ7d3z31ZRCt4SUDnm0qai5R2TSqpkXBCi+SZntRG6fWU86twDoT
+5IFdfiGokzNdMLMrg69gXhtRXRa58i+voXMT7Wri9AHLx6typxA9l6XyLqjn4rmmSsvuWclJ/uV
UPvVbIo4Q6s0C3MAP58EyN7DB3+u8YFUHbMwueFpGnBWRT+TlEmcwcrYW/5qvqCrgcbCAZMinJjF
Co67VdH9cWlukc3HSxZUw1GbHPCOHab5rhtFzidiVSSApAQDLaSbdZxnsr27kvEyl5peWEMOWPjm
oQpyTNzq+wj0VelBuOn+ukOwo9bOGnWmLOAPTciT5UHb2eNhc0u/tgmr4BZkXno07yJffdVdQioB
PQA3hpQ0t33NjNUg58J7GePAIISkfoMwqrPcbQXiVtgFzSspVoMZ70E7GmGBh4bhLq/XV818Ee4t
Eo/a7XGftTk0l7MsnMMm0J38IXLFAAiVCcx4oq/cf+bdDkwX3S2RSmurYuuXamrzYOnDJnqI1cds
4Ghu8ExQASStplxB/dry1fxTHX0eotlONW7Pi3m4dwuhIoiZZRGYYzDaptlZgkngyoOUgq1KINxT
PfXE12hnZnb7b0WFE7UXynnYFmB96zdkcf8ckTbbBrWIwam+Cn8zmYjE4X/dUadfvQKBdOYAkobS
pH9ZEz1xrQQLbIS28K77ITOm7CxRF7ZSojElFIgppWYbmh9D6l5Rwyr7fN3Mdc/QReqCnqq8MSIF
YwZNL9n1Fjl5P/rzKv2Xq6ECVy2v6pjMlhUkVewIW2tnMzhTYt3rdC4/HHFmOlXdfyMqZMitXkOT
CE8o81l+UMP1kIAvAboCgYrWjNTZ+XlzTCja6TxwLO+TUZGjTOopq6ta9vPkRipbW1cPDQrHKqcq
xzND/r4LUFqpY+AxV9Fe0H6I5lmZBeD67wceRQI5Ox+3EXEX6T6YGGjP0ORE7ioFs3jqcQqKO+NQ
BiBFDLmAA2bUMFTCxiyC+Jeu7KvLKsg6Glbh9DK5pFMuOEhJw8oWkRXzS0mstiue9Ab4A1EMRsyj
otRUqFALFbcslNRRdySh/py0zXZY5CRYYnFzF2t41KfmMetVaIpq1mZXQs4l6Geeu92voCLX1suy
Opbom6tf09vWXqGtUx6HcPwxIVZmh9jjDh6Tk/zhe/5jEUqvl26TQ0NSNYW6DUYxdvu8c+YoPlWj
GoxdbwtTc2O1ymSvRfUgystj1kSrE/eJcz3csPP03a+gwlpmKlUklDlo+H7jqnskLHXFp9JZYvAb
Qgh9OiR+8YBm1cwbPGPnTjvLVKSr9X5a1OyNvW06VyhYok8LjZ/ahbC8w2t0M88oxKTRYERdDFNi
l5utDdki59YEfqh6WuxEBi2lkfSpEw/D70nPZd62Mj/uzh7l1BsqsS0EzougPRDllsrNv0ZnsGE6
mZ/fqY9/8RFJI1gDmy8q9CIVYaPSivQir5OgeikCy0aSdMg8cCqWdnomX7D0Ugyq8Wgqmbf93iwV
X82yw/vEtJCZOVXivoGjD72Xpnb2TcVoHIEsXF8o6yvuDVKRFtjhuEEESQLM+mhePrdjEJnmZhe1
OH/PipjXcWTaU0BqiigIhU+ak6CQsnnKqhbs9xvQ5V+UBbJNze3IlWFg5rjWzhDlLuI8ViCzr/pA
vlm8yZ0tkFPGB92dfwwrBq1Nr/wERkzObrIuFAhRAXBlonOFqcnLM9H0VlQJW5aGWWqB8KDLb2Yz
fSotPP6y9FjHs11naGHPMe/RyYq1e8PUYcSULq4yMa3Q45lcMyxvCYVRczJiWzuoL63Xm1AI5KmT
kDNAh9u9UWqLtzESmlFp4rAfcHtkSqLavfn6F/5pisAPgW8XHQXKRmpBSX4wFlyd8zJ8NifgXJoc
/dxRh27DVi6HvzBnoWAmwkHR2aQiKAkHhTjJedgImKvDk3PrnHo5qTpnlIPx6ANUFQzaBgE2YHKQ
8hRzkVHqn6II/JDNOX0EsgHSE5j6ObdwTdGHGPm/LxHDIhqdJgZtwXZAJyHbnG6bkCWkDThDSgZj
b86baKrzRyiNS03+MUclYFy0bqFxLkF0mQplM0TXhaXOCH0qSPUWN65B/J55g18BCb4Ih/WsAQy+
gAeEdzMxzv6laWpzJ7EbrWRdIr9Ar1PvbAlgCoiOP6WyjfsC16HHw6B/PH+XFqnzt9W4mfQJGR5w
W4d5egWmwNa2h+vOyTNCnYXIgp7EsuRL0I+Nmy+1XVT19zmzOEeObQYci9CnQASlcZ1tbs4CeOTy
0JAdTfpupmcFjDjXl/J/fKJ3I9SGaThYRbqiStYeMEcCAKwExEIl2tttjLdLHYDf9mvsKZylMTIk
8p3ezVJbmFVApzfKRjA2kjfdg/PDV23JKfzhJvZ4fsjaSNxyCjDi6CoYOuWGNbB5glaD1yhXPXGt
bUt6Al0+bydJSLqMwkCim9CIICN2ADBQS0K40vVBWgH+AFOniCRbe8RIXQDJJpT5efPmzLi1t0Zu
wN3LbEhiURPkZALLrBgKd6TMnh5i9Y0VtHtsn1Q+4xvZpisLpOf34zRWW8iC4x1xnFwltSEfAcEj
vAof2qBCgSxDZS51/6LJfLGvCpXGF32VZpkJlfP+kN+ScjuZy6wgTkVascI9r0TGeLRd2qOunrxP
hcEaiaq69EtqvihtMC+vM1D/EVj1llDHi0Y5FIbF85+Pj9NLu+Tvuy+qt20/twKeac2LZpOOs3RK
7sbX7kBw3HUCTB3n6DMdFo9tC7BSkMPRx2JCGj/o0huOG5zhkCaXAx1nULZLj/9KYXSbIdr8Z/xU
g1GTWl4v4yksEWv6c1pgGulPY6r50vm9N7rZY+LzhXlZV9/eJvV4yBPNii2VFMvjwsbdb0ez7hZA
ltbFeGp6XoOZ8Woga0TtGPItwMrSuAsoVyxV2SeGnxGZOAIpGm9ALhk2rQOmLVCn/ftuwKVB2leN
Ya5Xon8j1H7b/Nbl2zotbX39ft1VmPuIIQ2QH6PD9mFeYrL0YdbSEkdwuynnws3H3mlk8RBJrqF8
uW7rYzKLJeGloyNUqwqEmS6PgSnIAvp2rRgo66dsuWsWztOAhGE6iu3/f+oysMo5HY2ohh6NDG67
djrEVQNM1L0hms7SfU8lHtqSGar3FqkrFk/wrtmEdUVfQQFRtCf5hCps+S3eEQLn3J1PXJOkwHJt
kdRdtPY1Zop6ODpIOW7WPnJErXL7tL8zY8mems3pq841NghzmP3x+vdj7i/xf6S4sqHSt4SZt5DE
y6s8zMfC7mVoyqZfMMNf5IWtWce8/3TdHPPMYWjNUHQJLBkfJJqMaqh7RS2JkLPkNfcSGkUDWFdC
FbdD6mY38cAL1KzTgFkNPJvBjwubVHVL0isjaiusMEVrG/2HgBR+SRcYww0bUMmQYrPzJ0xnOTEX
nca6gxUUXcl7BSN8b3nV7pLo0wSKfFGC8SzdB3+v3Sh3K/QdNJOLXGBdR3tLVLyO8jHNV61LwzTC
vWt49TG+mStvO+p2QrI0V+FN4LLStL1FKlobc6/EbaSsgTB7ivit678OPF0VtreAZdJAQRZvSPq5
N05FoSgpOEcwmO1iFMXdemdAlkawuW1izyfxkeOfzFVhAkDC28tCHZhaFZoPmdGrmRiIAFrbRPgH
qK4DOrdPiAG4FggvPw/axYqh6NngQBh481kaFXGKzpSyGrPMYZ77+mja0sIbR2Gv6t0CFWDmQoyN
WsZ0jVzdalXrGEhQLOsXZ++YPrhbB5XkjmUk6nFhCCg1xt9Ik88obesQB8bDdijJnAEPh8c8Xu8G
afCMOMtTp0E5KRCS5FwOOfoQjap6laXEJ6ObJU71gW0OVSogDMmXoiKJ0C5xLKeJFCi5V2jnPL3V
Cj8eeBUHljuoEiZqNFAA4wqnrrwYzDejrK4FACvRUYcIfH20DkTHbnXBcfg1O/KQEMxjpkoGijcq
VibTEBkhLdIpbWGxAwpectNDCeEUkueBmNO3XIG3QtZGoiilAncn6qC/ohwFdFftDLr1ihyyQLhr
wTqKx4n4Gp8n8J4CRYasNgmFJ+knx0NJgkVftDvDKvUFJ2MVhrmZBDz6IH31iIU64qdKR6lfPEEf
kHO3yswvCSgZZqNk9LAU6tjV8hbLudr+oUwiMj/5TfQ0OUVi57ltPOrnxenPqpfYoj0Otgz+LbsD
VWfkLLxhTOYnhjwE8L8Q8iXA/cs8LVlKzN9PFdH9IDTx+SEOS3zi9T/8PDIvjrI+MQGwq1g4hJFp
LdJCT7dYsCDFlUDCXXXqh/yUhiakdqffsxs7tSeexhPvMcgKc3uj1MnRtVbS2rUFi0hUAAgVxuZz
kfp/4UN7I1S0HpZa1JvJHIN4tc0jeYiJrxtAgm1QQl7vr+qPe3OUD8V6P4MtXsYs6Ev+2cAz3s+P
q2SbhC9+OVSH+RTX7vUl8raR8hXTGEuryos4VLMyAw+Q9ruztu5YF13JK8Czrozd6uj0s1BQ+69z
ETXc4/ZiAnCJAuerSmAah+aBgHiur4zjlXRxop6AwRT7XghAzl3rt0P9Y2o9mTeowtm/D6jiWoVc
NpCdQaqcFODPi2Mu87yQuRIcLMM0UJRGbLk8z+lgCdWGuB3GvxsyvTQ09lTZmae70IJzrM+QYCGa
rnwaLOb7CNM3/1gmQW+X0yZD2yrghRyhoj0CM90f1cxOB1eFpjXR15tPs2FzlQRYSfzeKNnynVFp
GNqxW0F/1MUthqENSBXmQ786G2qIoABeUPu0EvRstup5sbrZSYVkhIoT5OOgQTDdi0r1DZ7WOp0s
qE4kt4NjliCOue5dzFrU/ldS8UerVDGW56gMNv27uah2u/lT9aJov0T11lR/zPPipoQyZBoP1y2T
IEDfa3vDVEyC0n01pUZbBVEh6YqNQnS+uFYvrsmxUQwUayH6ZNiTjpQozouq5ZhnOTzqqJaMYTAd
EZ+6VrVB6tpOAsS2mT8ts2eBoXzkBSWWB+j48aDWxz32YZ4V3OFWWY6KEMQKaJ/TsJS/1JMHUn9H
3r5f301m8WtviwqAQ7dMTQLNUXSZrE/b6LxJVxwziIFhbHYLSR4m4l/FFTlnL/KtfyCjy/uGkdi5
eTuuizK3hHN1qt2oGtwWM1OC6KGyEgmcWMj+aO+2KJ+xmiWNwEu1BnkPolr1qCbQs8ierm8lK0zp
RLIbU/BkQdTtBdCfXvZpFwXZuqCcd1NW3+b2oZZ46QbrHtnbob5YFouptoxrHADuR7BC442Z2QqQ
LJiMkc+4mF2uQzImrE1xZ/ONe373sbIuy1OthaSKfiOHZPC4Ra1bu02hsWjYHWT4ZLc7CsHoS4rN
pfXgbKxMldkbuQKqw+yKsC07txYxsQA+iHXWbQxJev/VN6Sbu1Y/grtp6McgFeb7vNtetgUQjnQ4
x9vGeWGRu4OOY/stpW61pt1aqW5xq6nVr2x8lmVOoOLtGnV3iTGmU5V4roIhCtfpayeBXbT9VFb6
/fUt45wtOvvdQConZ5lWhvogpL5elp/6zADEMBJ42HxW5N/vGFnxzgmVDJMTbZtJwTJmN72qHfPq
t4Z0I803O2uhwrZuvNfbx7OGudg3zDWKeBgyJovfmdzktOywHCEQQ/Tfveh18CcHPYFb5dAc1Vvu
3S9/cIpLe9QSm1iesmnDPGkSJPeGt/mGY92QVmfuxh5XF+ejC15ao8Ii0LV9F5uYulVG27qbJrtC
hzXCw0WJDtHdn6a/yOntkOh06faXNqkoqbajLOgo4QX1giJ3MdmaBkG5/qmfHxA/bzpAmZaEl6ww
t9WCGLkG7uWPczHz0khbrxdv/cFz45G55s0BNyHmCCuH1/lg7qplEX4xEaTlbyKuO59J9cTEQBhG
QfP6hF68XU+/rp+4jycbT1tR1iSAUpEh0FXeZZUbUchG8E3I041SjGdRKcIUTFWxZnAeLYy1oPoD
BXfdQj4i04OJUrLMqRz3gq+ud7N6Xyz+9aUw0kisZWeAju1VkpelBgGoOdw84vDVSQoJl+L/A/NB
/i/K9S5sES/ZfZhWnzdz6NHnAyUlSCl7G4TyJ0Kvgqnd4/V1fQyKWBZ6RJhth2IcFnhpajSNtNtG
ZIly8RsgU1FO7cQ6XLfBqHNcGqGOL16sGEU00cH4U+covMVW71OEJzIn+zc4wEtz1MltDCHNkN5g
JnHNjkMj3izr+kOLRFvGzDjvxDIC78UGUklOtCpbOtZlFsafwUUARqHSsRyCqyT09NDPcTl7yTxT
7x/sQ7VMajG42KXa22wiCpGHpneiV7BjBNoxsotD/glMXhht4ylOMOAmF7uqUgcgi8vaXCTg9KFE
6QCb8YYhGELC7Zx6UsBZJmdbVeoIbKAQEIDOIBpBkocnWtLYho+h2SB/2lBj2WzR5x0FBo4HKzQx
GKgC4AKQF4kxu2NnWoWSIXMzQTj+Nq7lKH52R2ZiRhcvjMNyTO+4yDLWOgGuxHAr0EkgKKReaamY
zXheVYTRtwmK14rgOl+Xh80RXfM7JtL+IuZjhtbCVLUCbCfwQ5drnGcotaY1qBlqKRS0r6LJSRaZ
brI3QJ2HaRlFKZekIhgKzPyXByI+uzws8BNIEHn/vrgI5MX7cujq/ypDIkvH+FcYZ34Kolnjeai9
667IulnQJMQwMJEdA8Lxcsf6rm4qcQLKN7G+Wf2vikcmynjYYg07A5Srq3nX6mY3l2GmwO9Upwwh
mO4tXyBPpdoGeCD079Xj4GQh70izVwahC6LIDBFZynCP6kSa90MW6LrbKIUtVi/Xt46RQmFl7waI
8+8OlKR3oEnKh+I/FGGD/4cijMc0wQqJezPUuSXcr61SRHIwI7NovSXPnQyzKEblXF8Oc79k9MnB
EASICp1jtIlh5pmFEuwCXb1ltaWu4twm5CKkL34kYv9YoHwNj9esT0fd9Ld+tpMMoArxaYkfWjMU
h3/9GoLX7UxRHz9Ni1kpxwSNrP77HP/M8zO0Rq7vFyu3IFo4JLVER4kuh2Z1lktqv1pgGI6+1XL1
3GTKqzibT9fNkJD1cdPezVCf36xRA7ck6D9PWz04khbdYxBWsZehRnVDzr9vgjYftDblaWWy3eHd
Lln+zrsBz+oyHdO9QW5+KmvofFSDLHEcgrc2Kj3rBHDm6qUJBmWoO1mzvVqrMyiiM0avkwz5LJ6L
M+/A/TejUjVd7vNB6kWkah5aUp8rV/KXU0RoBwg/IiaX3WT8u6Rmb5W6lbq0SvAUF0Xgq/NvFvCz
mKAMLWf1Vsh9NLbmyL7xyrsKmWnp3ip1VS1qmcSzPJKKYvQ1OkJFzlXv59nu3TZQT3Fi83CYnANB
31YxBtmkasKQwap6UQl5oTKx20Hm+Aw7iPzjl28vmZ1fCvMmZekAEC2mftysICqnzWczBq+ZuARF
VHHbmMz4+37O6Xuksia5nsg8/eyMh+KpuC8PbWuDBSy1jTB2AIV8Ho7AEXHCMaPpQULY+0Kp62Xb
gPeeCMpUu5vc5HU8TqfOj8/1WfaQk95Ft1xMGOfIv/2i3dbmXZb22SKATBoNVNmZb6TvenaMfo7e
chgeh6NinHkKJzyfoaJMZRrD0K2m5UtTVrqFNPYHPV4h92MoXNZG1rsTHQPABiFwgtowFW2AKUzw
vl5BIPeVjOFCjxriv6KHEtIz7x3DdtJ3U1SckYx6AdwCALB6G+209NP/Ie27mtuGtW5/EWfYyyub
RFmWe1xeOLaTsPfOX38XnLkxDeMI5+TLa2a8BXA37LKWfKdhlKdByKsfzscHtnp+iqKcSwwo1DZL
ASCtpJ2L+bmmER1NXtyBW/9lf6tPSZRDUbIhBTtHhD6IWjhJ4wuVZ7U5R+05x6EBEhes2yTrqDVB
nnaOmJ3CBYNXWAsrORWV/+Ae/56GnsQtBEPAFuYUoqcoOjI40ec9QfCcnfJUuMBq58ljG9enPCoj
CTtRjvDIJPuCZutbFhhHwKfi1V6d2xiPMsE09S/jzcSHfAqlfEiSC+PStSaGsLCXrRd3VtfahZDY
+foyAxvkvCYyT6gAwxzTFxi0oYu0RlhMkjCryBgAllThpMUiBOdFsJ3iRgZlw1YmZGMJjkDk3H1g
Vs66Vy5b5KqH+BYLBgG26DHJ8nxeKFPvNzIpY07q1cTwEFSyaQ27wU5PhBXhjFfiZnqnjRTKjvWk
NgWhgvPFEta96oUBkEV2ZCY8c3lz/R9tom855UYWZcmmUeAO5y5ElWXy2qfotv+Z+9MOQ19O5xo3
0ZHgyaXefFIvYo/3LmNaON6bqGIa2N+j3XDZmY2ENnkCwEks8tSIoKLiKHXtaxVHIZkfjnRuVeDm
gkWAKOwmnpVWBkKaFS0RGeQwpfLaSI3dYIX+H9RjI4X8io2UsY/Vqmi1cG8lXbMvrFqYHHVYQvSk
k8jgCGMaABb1JMCRol2MQvpXaUkX14UI9C6oCdmtVtzlV+xmjgoaPskj86l7XiLCStK3EikfgqLw
IKVZg2fu+qJW8I9q4q6FYevyozZEO7PYn79PpnZuBVKfTdXUEAibwFz1O6+8Ny6Sm/f0sb/AZlu/
X0+dXwQajAILBngCK9d8Vjmi/bR1bOVTH9SMSjFeG+QJ5iUQ8J3iJNiNg92Xa+0lA8N1uS+Cxp/2
hjsceChHzDr8Vjbl37J4WBvZHIsAFaZg3Sc7VOfifb3LHd56N/MttBVFubWhVqQMwCQZ8toyKH9O
D8pbcqO7vdcFU2Du54fygUepzYoQW5GUj6tHWco0s7f24Bx6UY3mp7IYvAodz+ipG+wlfW4iEwYy
Ob27/FDcDFOH2U4O4h8dirkgrX2zOLGdme1tPAB1kxOmU/IMIH6HenxsqgHkJDtBlsjuSxnz1vp4
sqgrzDUxR7dBBm1k+6abXrbU+3RKHTP2Yt5w9UeHjDYECeC8IrpcGNK1KF+DOucwRgrgyiasqetA
5vaF20G1iSE+qvf6FcifbSy9OdLP/AGjR8ueJNP8CTp20XXzOygPFOc6hn3qpEBtfnTJIkXkhW5+
Qbbeln9ZYkTOtJFGuZ9ktNJubTsrUG/SwhmPpBnwh6B3dfJT/SO7JrQ6vKjIzkeBb4NakgimaPr1
POtFZOqj2gata+7Wd+GKdFswzT62dn4rHtULg5NLsfw6MAr/CqSqcfWUqVXdAIbLSlsQpliY1cLC
w5wAUWLRT4X8q8x0jmtn2+anSEqhlDjvuznCs0jRbyv1OkYL0HLPRw+Wi9meitKVPrTKPuwTdH3L
1YnwhihnXghmZmqbi6MUJCvNpQ2VNT4sMt6Rlq10aGS0dqcvp1Z4U3vs1yV5GUSpeZLE8sf58zHd
9vaAVHQaVhnp09QC++ghOv2hbMM05FLbs+EMPiGgAfDqWzH45+Xy7pVyq+uwqKgMENfdIrefndrk
rreSP/Hd3XxqB+VG8S5Bm1sAflpe2eJvgpOFwcX6MfRNyVYuF1/BvtT0iOYfd2GLp5eUUw2FIRoG
UEfsi+VqiX9V4UPJBQIjun3udFTOHRUr1kwFDPilQbTPvOpX/0aampKHdYfnhAfOyA4Tf++SHhRT
2qZsF0OwArPRDkIbB8B/sLNFemvnAUTj68N57WClTBulpEfDcgE817oQgadLrDwl7kbbaFrsVViR
axk5ZjuqyBN7UA6XAifHZ2A4EXf9eVLKp5R9biVF1Vq41+GVQA3ljyiVAezYzl8x0b0DnZF6a13/
73tAEKuLEAwyAuTilJ+p8z7MSrEElaHlCSPK18NNtPxKy9vzF8s0u40YytckxpqPa65IQZc8TcoP
EL2e//tMzd/8fcqb5HIetqaFKkiY7MPMM8fHnAf+zxNBeQ4ZtBBW1gHNJIrR7a6ah6RInSwZOTfF
fBltvwjlPtSwxGi/CUQfALIf82sStC3Qhc8gBRUAuRv5vGyWnZdsLo9yG2Ocd2upFUBwAJDyfJfc
tPvyB4ZmbPExPPGeYbxrpPyHVU1CnBOmTgPTyIfWjFtnNSM5qPRy5OTQHFH0bPWcFFYh4QEUzG2A
PVO7qRFdOh62NtNnfN4e3XkW0qQUV1IQIwxL2cHyCCmAuOclVrzDUP6hn0e1VCIkzNZ4IQ5A5lwD
Tfh53oqYkYsMGBkWisvf1udiQDKLiZKlgajctLFmq9br2L2o4/t5MWwVB/IsWNrABofJgK+Pf21J
Z7S1SwsKF18rWJrrMcJBVkX1dwIHq0ZY6Pq/iaTT0qmQ2qhQJlK2JEtcJigYI6+/WK7q19ZunfyB
B1XFtqrPQ9INnthcO7Wr8S612iazQZiT7kTFELxKFKo7bAY9T9paorydyXad9vemND6AM3rYJ33B
I1FmpsgE0AA7BtgdpAl/26iew6pQsqBKGwEuXt8DyjO2VbX8PZYJnNkaAGWF1+FiPwU2YqnYAjrZ
tDXX0doDQe+U++NbkmLXBcDoCGfVo1nYC8d3Ms9pYfUTo4yyKdNLg0YdJZJWo9cLHbdRfHHKKgn0
qE6dNJn2o27m4DteOa9mpmFuhFLKHMZdn9cjMkrR6BwwgNqVCR3jrbYyTfNTCj1Q1hXGooMLGEjR
0o/U2MUzgRKf21eOmfDEUI+pUqiGdRF1FNovwxyL4+Ghveof18ieJDRcAadA9g8TX7vuCpsjmmjD
t8Ryc0LKwdXymHfNUusg9wx3AEry8D4P700ALpL5Q60C+CFHIu+wlH5Git52dVhb+9YXD3prJ5B8
IM0MbENdWTeF5gFhUnPEPW8zkaMyKpUNlYnUJqOAyqDSmU4eJn7SB3FceJzzMZPnzY2Sn7Gp6Kam
umRGDfJXEtfJDq052WniT5ojvBL8G7Jzhv65UIIhhLtgzsz4NsLJ5W+Ex6MG6N4JgC2a6ql1aS8j
bwybJQHzfzL4wBTSpqHSlmq2ihidXjQnq3drfQfMFk8lWQqylUCZtpG3vWkNSnyIyWoM7tDTDwPR
D9HRYwBwk7W98mYePW5Rk5VUbCTT6/nTaslpLZjoUcbOjxX0apkXX6V+4RhefmW61qXoy+4CegmX
18lmxq2taMoFGHraChIozj8i5XCq76qd4YRo/95XbnxAznteS1m2sBVHmX2xxkVt9FpymNZ9NVyB
pXvkTTgxA9FWBmXoSjRH2mJkBgDEIuw3ZS8SUCpBTQKqKKd0hrdZ4GkOKxJtJVIWLk1jOSsrOAVi
sD2T8coR8P6mO/lyANmNu/ia0++sZ6yt87i0eRdKWX2brqBomQdQZ/THpjzmkZ9x6W7JvCvtq7fH
o427H6dFbydMWMxgMSgV2Ynz8WFSwWE9WWOwJMAizA0nygYXWWbJcdysE27L75RZgrN7bVV1FYNM
wkM5flQnyV2X4h8UcyOFNsFZnlJjFBYxMNu3bAas6sOc787rPtfWqLdeG8Vh3S+igJhn7oBHuOvw
yncHV8cDQklt3voFx5/plMdU4sbKzSlJDqH5OK6P2GO080S3i5ZbWyRWe05BqE8khZ3Qtxl2TYEp
QujOYz+61CVbflrc8sDHXGMfDPS9GrZbJUxMfw02Ur+Msj4DBUpTjnF+OVsnrK7IIkcjmDUasBr+
FUO5RozQypZVgrsjDl8b5RS3B7N5xwiBPemZLQn7pLlck2vRCLLJD/udUa62Ed0OvJ1hduD7/BmU
y1ymZVqnWWqDwhB22Vj41jRyTOw/uMxPGZTLnIxmCftOzA4zCsNgoDOD4Vl5yQLTJs0K4cjDoeZ9
QcphykluKAUGgIIZdEZdVALpQ/fQPXblrOZYHct9YNpVkiQwOWK2nrKCpJbXJQRPaqCWlSNOe12M
bHHhzEEwv9FGCGUAoQK67C5rrKBUvXx9MzROwYt5X59/n9b4Be8qOFag+erCaSh2cX8vSJofF5l/
3kUxE5GNHErlsRcsy1k3E/7oPgBSJLB0rIO45+biRJ++OYyNHEqnUzkfrBG0ZMFyIPMA4mV0WG8H
X9Fsa5d70z7nlW04WmBRCl6FYt4geSyCeq5AyJvZY7XYguH9366PUuu0wVZXp2MrnVTLCf12i9dM
zyU/ZVZUNjptkdNusm1pFHO17BH01Zf62AZkSBak1dV7/GoCEqh1rOuax9LFdhGbT0ZUdCNTxzJC
3tRwEY0Xyx9jYGQLR9r1v/9AQPIyRbb73QikouWAjhVQpIToAOxvFY9EsnnZpo7wS7ucQU6Dz7hP
HtGsCs5/Q3aU3silHAZIUpVGTtDQ0fAKSDHB2u+lG/J8wpj1DdcS2J5DAxsgcNtMQC59vdY8TZIs
GwphD+CCyz/zzq3kDf6EGar0hgDl8ECs2KbwKZGyPU1NGqOs9eKQrQcji21Juza1G84lsg38Uwhl
b8LYq0qfVcXHlklxIFW/GpBtKAfpfr1TFJv7kGEmqSD//v8XSdlemwypMlQlUAt3+kHBVKS0awIZ
QOfc1xrvk1HWV42C2VnGEAZCaY/+7IJUCxlP5sjYOLA/wHu5YMFs//95OMr4ZLEG9reBqWo9ulHG
zhaby3l+KiZe3ZSnG5TNWeHcyPmK3gBgv07yQfRKd5WcYcLgeANc4vRi1R0rtXlM3zyxlMkBzUCo
WhX8m6uQO4V6AIqPk3e/ODrJzFI3GkIFaVEuujlTQA8vvyjv83G6TB56WwtBtiHucy55wUf38HuM
+/vN6BcFWL/TaMDD/gCmBvNG8Us3PxJg/NzVJzSI07cE6IyyrT+GtnKQXVgFbwmAfa2mBYZsTNOi
yv/Vt6QD8PmmFetEifKM4oadqrZZeedvla2ZnzLIb9iEBcHUmjgt5iQoxdMyqXaNV6711moiRw7v
LJQFzAqWlUcdjSRJ7gC96mJLxB40Th7ME0Kp/6LW4hJFIGXpx9LTABMiZzuhfz5/Y8xpORm7agCw
BCaERK/RltJsRJOBACM0WE5WLvTn2quO0U8yoMPbn2X6KlkDrwQwM4GTSD2V2jDX0khH9lsUuxlw
T6CKss8fhyeBCmCyWCyqFuJ5YmhvQxjjecn58kwN2xyBileSkotraMZaEGYYGLktrNkuW6eoJOf8
QZgffyOHClmFOvdGZaRZoES3ygpCzddefzwvgp1bbGRQFjloSk7Q7bFWCmrq3I/vgDjlGijvkWxG
5b5gmR5vI44ceWOcyyj2vawComPZ6WhXdjvrlF9YlwRkNPK5LTBmzAfjCEbuQEUGaNiv0mRAQWvt
apDGMhCLfbDHYkdssi2H0D62u2L0JZ4pMXVjI5IKHIo8qFbeg858cgh4Yok0I/Xh6bAcZx6nd5In
onC6X5Srf/mQoPoDdjgZ46AfZJo89XKsRdFB2MsHQqOkomVPFsQJ3xovFSYX9y2SWFiAVy1YsEl3
ti1x6eIRtEaHUf0hyT1mmE/N/BivgztygYRZKqOIQJ6QTWSkmBL5+hH71JIrdU3A/HeZf+hoslOw
+U6ARvkzkizfoWDr3QCvBFhjaNCrOY5qXa8XQAhkoTf16lPbWK+cL8Uya4WAan3wbOk0gEA+mgJQ
gy05kF80W7giRAtgnDwZnZ1hqXGHtTQXOLyxf14s65Ntyon0QpAcYvt5lJToYDRT7Yxk1EafLsJI
sKFQV2qhcwoQRNFpFdnKo7ywAsLvLImB5DK0im1BGTv4sNtJL52+PvUyby7sA8rqjDydkjeZYZYn
BabN17sBMKy9b+4MP3VB+eP0XvsWYZaJgLYCrPxguZWXXP0D5yEI6T9XCnQqLChZOCmJoQnAcwJv
KVk9wZZoj8lTxwSQNyaoMNBye/6jMt/dgGgwYCDYAAHV0Vfj6ICrWFkNcBTEXRnIHsFk13/2H1yp
aOtfhqfs7bxEln8jiOwEbx7/TMqBK+2IdnNTYtrdvJujHwPcqba8xjxuW/bBNnLI79gEClG1WhBk
Selhzp3O+wPmPQj28Dw75EFT7toH3joPVyYVLrAxoC81sDYOYEhEcRNQysZqWy+6DUZTJwHCfO/z
dkVJhv9NazfHpL5fVWpd2I0h8FpR3sr9bPcH++Bfki7AUoDeCwv2hvhx8s1t9iDjzGcVRPGlntrr
fKX23nm1YC6bqJJK0C9AY23Q7mWoKsDO6ngP1u7sqwfhoncVv/hg5wldA2B+lmaLV7pNULgM7hQh
y22roG/ChIkJrniL0pZowlBtUphJsHRverTX638J61sBlGoM6BCOdYdeLzqx0elDHeFa5r1y2wH1
pfqYFxaxynL+VlmRYiuV0o5ojDJJAzvAQU0sJ+wKR6muq5QTGJh1NBXwWyT9twjA01dTU9JMb9Zp
yINlcWZfPxBeXSAgCb/WQ7zPfMzJ8GhLmRsRW5G0F4n7eU0VvJ3G9zpQ3CJD+a7wKicDyZF2CeYY
INKSsaga9kAKXRiQ2qkL53ZZrmz7IyilwUrnWJYylCbOHlar9vv+mBeJk/W/z39FZo6tqrIiS6Zs
gcmCOIGN9SUIem0og9vXuPsDCqac5CtjJ+KFHbn/Ukz7FIadk6/CsskAzViRp0GvAuZUx7pqCiou
TtxhuS3szCFDgqUD1pVSzNhcjARD7PFBbuQH0LGFc/VzAdfQc54Au1eTBLuvIs7nYpZfMbNngaoG
5HrAZf96Mn2Q2nbNGuyTZXZ8jzkyewJ+gF3vq6fsmJ7EI8l0jWC9O//5iPrTLnorlnqFSXEjyUuI
xNpA4am1gAHP3VllauLmZJQFRmtT1OOKfY70OB5BdDL6NSp4wHgKxJ/CQ3Hsjrqfgj3g/MHYhg+S
NoBZ6YjnJiV2ykA3VHU5anggDP1gXnU0WNoHhDcww9+U4LxAZgFK3QikzD5KQrlbDORoJZgKsHQh
e+YhvJEdxZUuBE91q4oUnhLbvGuAra/uE59XlGV+zM0voGw+QV/YkkNgawzRk7RemjxiKtaX1EQQ
BmgK6EB0OhCVSTZJTRKVByE+IvkF2XJjR9FRHXlFDqY1bCVREUmMymWS5gwDpWhYCYNj+PF7g4cE
OpZXvekYh8YHa02O1cvzH5GZJW0F07bfCILQZTVw815QkDiurnXRXZpBkTvGjeIU7ygbcIrALG+D
8IR6EShRCUj1V8PXikad4hxbTvKORN5xX3tNgPY2Rz3Jn6ENfSuGOpgRLvqki4UaACD1mAvr1WAl
P0UBRdFBw2r8oPA2npkCZQkUXEBYwswo5VlyNZLqVUTZLbPcEbt4mqth/mJeRGcV/fNfjZVJ4B33
VxRl6lrRG8taA50XMOJK8hyq78nIZbhkGddWCGXeqSUoAOipMIMe24NnDQ7hI4ndaLcuTmln15pT
3PGcGE8mZdBCNwhmLpogtF/L8QnUKwKgm00MqtvnL/BjQPubdmgW1BCA2N/5jBpRsLKZ8OTm4aHH
hK0Y3bX1jWw8RZgXEzDOSDgMf50Xyvxqpg6kUjzwUNahY3lYzbrV9qiVSoep78Ec0fgYPuYdjVUm
08CYhBekYXxnrQFujCw0QgpEBpTJxisgRbqWY7wg2tnyftpza2RMvYdzBKsXQF+/cdbMYjcN2bwQ
nkkRXUW8e0JXuX0HcwRqOmBrQ8kqcbGp7Zy/TWK/9BckaIYYPwN3oGVS+YOWWGqqy8DgzFXPik5D
cmHFz0r7Y+geCy7JA0svwR5GgO1UDaGA+nRYfdWLDPOvOCNhApIu0B/bq0HrmTbwgW8Mwf6XxwLY
4DBeb0kWmkqU+wIDo4LRySQ6NOVPpWntSbwu/mkrHFENPEqmhVkjmTa3asjnZdCFwHyRUOKUnkiJ
s8JWeI5TvYou+CRcbkeapZ8oyJkoxwGuQaTRL4e4mSpTBczG6LeB7oDm+y3CWDYp4VqBcORGOKY8
xUBahNQWDRFKUdD/BrEeoNrQuNV8bR+7IyAWJ+AHtDve7hNLTYAW+VcU+Smbp0GfL2FaG1MeVN3t
pJ2y4em8zjPfHoDtlWSYt6h96+bHVVroYaLGB/OBcFKV/ryfyQAoqTImVzwdZKaUYA3C3BacJFGR
r+cBSHuH3bHGCAiGL+kshq4aJM76X1JuszzJRhytGUmjdmkH7IVDXxb7TnmazOVQVApmyvPVFlJe
EGD54604qsY41nWoK82ApWgFKiH7yCZs4Cqd/2TsM2mKqCjAage56dcrnLAPWWUDNoUyaScJ4HcQ
vSIa7GrwpHB/XhT5U7RHJBR9loSFPzxQKSeVt8LQqMD33lvLKR3uVs2w56K1R/XxvBzWkcDXDDpT
DJSYiGZfjwReOS20li45zIMzzLfi7Bq55MSmu8Y/z0tiKiDcElrLEvbINJMSpY1LpaWlIgKAuw7W
IHULp/aUQ2j/odThNUJY9rsVRzldUGVVfSJXQzApqepJdWbt5WiROSrBsmKweGOhSAPoO8GY/XqB
61jWudQAIh3c4aipkYCZPyrY8yt888SrzrCgZr9II4feOKVc7zUxbcHxRgZX8Kz/mP53S9M37z9I
OWzg+b9EmWNca+7//vmAbigjjoGUlnCPfBUdD1ZYrt2AGV1Mkcle+VHB1+/UJ7wsXMFNOIrJekV9
kUcdNZ7GrOh6bcF4SXZrviS3hae8WZHdoewkgS0Gky05tsV4Tw0GAQlBcfw8J5Uq61lhEjjwiOzo
Y/3ljrBQYx9wP+/z3o52+e/FT/ey3/jlbuQtBzC8GCH+FVEGFtHAo5k5i1JKWrNSwsCwLnPxuIiz
3fJWHngyKDM0M6PMm6q2gqrPL41Wu1PF4gfAv97O6wvD/L4chTI/7O1KRdplWoBuv5De9DVnt471
2P0igIpnuW5VqbVgxjBWHHUHgHGnvep2yQ5jBaPpkLY1mkmczhnDK29l0quiYgbuqzgEEmFnXVvd
Uyo4cSLbRsJxKkwxiqKAxBFVSfEDIGNj5V0Tx2CLw8K/3qWVjXQ1mJX6ccktN0xmzgue1Z0zEdD+
CqOCWqiWkiAJ3RwMA7bN5h/F2O6kSQpwEbbQCn4/tHa4jE4xGH6NlQA9v5/NH61U22X6NhUvVaK4
/XxbmAYa+He9sNeiH+dViTUE8+UnUiqbi4KuC/jcB03AygAmWH3NmwvP2sluwu37sOLUF2mU5qag
RVtNYyqx5URgEzsnv9Kf1Xv5iqDxJH7JGwTmfW1KkRstS1opTbMDMoEI0EOij/nZPTZnVrtb/6EG
vT0cjZohzEIp5h266NqQ+mEWuRN8DFCXz38x8kGo7AWdMxDZ4AkpgomQ8t3tZKqRvhbYCVucWF5d
bTmG05Ns3GYrR33ZX0tDz568V+E7qbDUVbIWaTqWCbMfxUV4WaM5SFrL6Ncn93iucuMD+frfjraR
Rx0tlaIClHm9EiiIDwMYN2rs21o7FUAuQxl7GsbSz98lTyAVj+Qla41JNcAc0kl2ouwWEU0XubKL
+UKaD0L4+7w4ZnjYnI9yB1Uiy0055aBNNid37R2lqJxxeT4vhJ01baRQFr0Ow9LWw1AACgr9eDxU
gXJ5Av6NV1xZ3CHcj6fvuW9GWXQ4qGrUJKCC1h/SYPGiC6yteGAN3Et2fhf7FrAFyb4maFt/FB8M
SJMb2tKlFfzLUAB27T+1lbL1scEzqLW6+GDtjbvipILdLHTNnyUY4jH9L6KkM/KG8ZmB+FMkPdUn
4YFuLcmIMd3eOlkt0tOR2/9h2rtG6OdRBTBBvvE1N8yjzjAHojQEvuxPTmq6ZNBZuVUwWa2C7ri9
jHzudbKV9VMupUbLVISpRBgaxRvrinCZN07xq74AYd2P2ZPtjPSzOXkHTySlS2VVVFkVZmZgATIg
165kY7bTmrfyLjOtXsdcAClToR5HKYo41mk8NGGEwp96yI9I9h3j2B6xqu0bwMBAVFov0sfoPtv1
oJhorkmDDfTOe9lO/PD2X8bYQcv39+fQ5U5JaYpsGOMYJOSzT4A5yDunfBwBFomR7yvx4p+ueSOQ
es9baVHIcoQGWIaRnVUNdO0tq4PzXoj5KXG/iFBgz/pGJN1E0TQMMUFzL08Azba18VUZb87LYHo6
FDUJQwfasYpGfsQml1uSwazmcJaC8X10/yz6kAqZDPhZqKd7XhrL1rfCKDvsqwpjyRFhUZ6vzHwv
AtXmvADWleFtBCgtEGho34qMq2EVQJxbE2BXG75WLtdWm96ZcsvJH9i3huRXkzUDyIw6ZdiyJkwq
0iEgFO7IMHxziTL0SdnF+/4yveQhwDAPtRFGmbSYNgrKipMYpN2uNu9q00tFzsOB+WEQ+3XQtIDc
jJ7KHGI1xcB1BaZd/a2rfMO6O/9dWH8ffxepnWiYaMRRWZA4p2UxgEEtCMfbxALb3fX5v8+6ou3f
J/I3WtwZgF8vV7RYlv62Xd+1qjz0q8oblCXqScdpjHgCtgHYDXiEU0afRNVolhm6ieplfmxye05s
zc+AhInRD9le0X33Zi//L1iImI/JrWSqrqybnVy3YQM4B9Cn3YteeyW9aZgPPJDyhnoUbfEC0EP/
cKeYclFRS1QViS7xlc3Q9JYUYyiY8NJKgxAdE02MHWlWeHyWzGIKVpD/yqJuVm30NAfoRnro3/Ub
4z3CPHnxIAMW91HbCYvdXMv78tI88SDkWFFsK5a61ryPkxqdj+yQTIYjDoUTKprXh4rfi7Udo0Tb
FyJHU1mpyFYkZQlyBGCO1kIhWMij0h4G8xnzy6KTqbU3KYMzabzKM1t3NndL2Ua55iBQDpGgG3eZ
jmkpaZ9crrvovnpa/CEAAOgFdyuEaY46GSr9KBDTheg81Nu8iQFfRmbebiV32HUPMXn1HM3cSa7J
szj0eHvY7IPCxWA62kR7kMYImEUV7GpGaQKSQMWWHgZDbvVAAVgGoW6uf/0X6TKpcn9zCBuJVBZU
1dJUVLIJ5ofxQukUZ0KUVsfXPrsJjWtrfUi1ZZdqnCcl0wt9CqV9dRHLBTY6kXrkreGC2DxZY6eJ
X9d/ScwxGqygC4n6C7oyX32qpMelkUg65mitV3W8EzNeEGUFBdQRTUwgYz5D+igmb5x2Yul6Xlpo
V8RHcyfjkSXtMyc6EhJlDdj3ucNrmX0UpujvtZVIRdK+t4pVA2UTiuHWnQV8X7cjnDwBZmyehR1J
yHnYd0yl3IqkbrEB9J2hzFUTjFZ/Eae5q2S/i1E8drV6CDNFRL/J3BVi9GxNhl/KADZqKnc12nt5
ijkXzlIc9DaQsKggF0NP5esHnSSlEIsW1HzdmBlHRZIWHzzCmJRKw8nR1Dl3//cAguUZCVO9cATy
h9PffN+ujlcdp0Y7Kr0r6sEWM5HgkXLCFFOLNlKoVKyNOzSdm1gIlvVSrB6MbHf+FLTDxmQDKBJQ
fkTTWsIYJuWwl7RoTLXI9MDI0IUqJHcJJy+vTC9px+tu5u05fpsW+SNPR4KB3y2C3O7rVxorYDIu
a6jBi5Ft+GKn2jo2cfvdsD9/sG+D17QkKjDMWZ0Z4QhJ4s202NUtBgjx3re8dVfvW292rN38m/SJ
IjfGtCnvzUYUf2uLtHQSQzbaEdbCnI8TpGPm1BFHL5tdLb4Ch6+m2GsESuLhknNecnPnJFKvj3RA
uzxuIXEGnMsNOvTvIuaMWjBwCs70tO5+hdfRrnElJ93Pnr4H+AB3hfFbOfDPqS2kwJZimiCQ+Hrq
RawnBR0OPSiAjSU7tb9egMkHXW7j94hL5jUZ2Zf8KY5KcFJxEYa4hbhKuimiIOrfRuV1BaRC/dtU
X5LBO3/FtIehT0fp7lAW8aCKlR50pdrZwjIN4JUzPaOsrgdB5B3u2yuMFkcpsIoqLqaYcTrpiux3
NcA363zzaiFTQD5XGh3sP6RhTY401gF3SVdyRXHU1RCP6CDDwAXoDMLJlgrMlPSi3Ue+uWZ2vzrW
wHl00KkULZU+YxTVRtPJWtBHkyuIb5p1V048Yq5vTRZaCmWMa7ToC+amNQzndCAaxhihq3qxj4FG
twD9GNYsd8bOuOmQLoLd5+p/31egfwBlm908g0E0wuWurdeLvlC6YPU8r5zfHhm0DCpSrDVaRA0W
QTB9NHnA/XISLCykbnaZOMYux5qVBYwF3pQh2+I3akNF3a5u8rlCjQelZAIPEztzb2cweRA4H8m6
Hm/Anvy9b15uI49KOPpUErse1MbBqDgz5ogX+ZhEri7vhdDuuEiGvOPR5Vs5U6pUXiEuDvTdn9Kq
5SlANREAfpPveEQf33pt1EdUKQdqDFYDfgHIi9JHrT8Vum+oslOhXYyRcMDVDadCuM4VTn2EY4X0
mnsnpKneA6E1yNXcb7TOFdXhRp5GnoqSX3/m49F1kj6b5THSYe15EP9U3Hm/7tJXUP/Bn1n3HHNg
hsNPRaGhPCs1BHdjjTMRVsXilkDSZKBMN5/wWHL48Z44qnNHo1wMkEaMviAfzmqwVQzqVFP5zTkR
TwTlRIaxSoDq96GL8XX4sGAVr8bM93oSJRfMor7gSpzXPE8i5VIGkt5K+qoF9draSKoN5ZlzJhKh
z10b7T6A8zpIEb5S7+cBcR9kUj9+M4CnHt/wXiu841C+QwwXU5NVHGdtnqbqQer886dh5tKfKkeX
6ZvZxNgMJhqDNUTNJXmPZWByRcm1JkduP96fF/bt6UW5Co1yFbWWNdpE/H3vS75MlukflVPt9R7B
KJRv0x1v/JN3PDrbWoy6m2YIBAtRoruY/Xfk+SLS9rPK0Tue29WoTAsonW0NIEmMr6iTs6SXSGkH
9TkVM19RT4m5T61ruTpIMyBvjobpcm6W7Tqw6o5XpAo0TUr6GKaKWZaGhtknkipgjhe82LbqktW7
/BAC/dg5L5GtmJ8Cyf9vHgtto1RGLmgaRnVelupGlr3zf5+dSuqfAijvlA1r2Rd/TrS6kq09kqKu
bod2Cv49/fa8NHY0+RRG+akGE9KJ3JtICQiaa/mkDyiJ83gr/kOk/JRC+aZQjaMyHVUtKFDzx/fR
xhddkeqgE8ws8+Qkmhq7XCQ595PSHB4EDfvLWL5L2gdzCAfelj37XWuqClhfUe1Bj+HrJ1RMIekt
Aa8vaSwx/hD7jdTfGHW2m8X1XqsUP+rWfd2ktt6GvLDKTN03siknWs9FU0sDZA9rsMxOIRu2mQWy
cuosB/A4+wLLlYLK0SlmIrYRSjnTqVlKddQhtGjexGLfhN6iuZOEPQXxpeNhNBCV+R4mPj82dUJp
aCV1bGCRrflmxferguFA9XrhIRdx7YQ6VNk32CsBVD+GZOUDgX0RHM2L7kG54ZUOr13IsRMadUob
kXVlCYSZ7bHCQvF8x4c7ZsfXvxdHP8hHVck7I8fF9ZgeQ3W89AWvvABLBRkbBVw8x3V+21/+E5QM
LAOZ6FKqJnWBzTCuRjoiw8MGi6M6GBq9Mm9IF0m/lm7rt9mJT/qV7BOwN80NvRIjpP8rQhn1E+gF
EzBIpupKnpT66Jq9nyg/45QTn9iR8O8pLSr0AnitEZuS5LGd6s0gsk5E+/+Rdh1LjuPK9osYQW+2
NKIoqbzt2jC62tB7z69/BzX3TVEojHCn76Y3HVGpBDMTiTTnKGinVC8hD1KWbfmfoqhLF1PjlSSR
A62KxB0mjLyXvaOK2P0euHCKPLWoey/vwmnOC8ha7kSHjHQmXuHNx95W/B6IOSEQZoXbjsv/SWzi
q3N/qkjdfnXfhdFAcsBwOQzNj2i5Q0poK9Uxm2/1xa0szmvnHzKnT4HUbSg1pSBFM/RMg/YRGu7r
F/mn8SaC2qz3l732s+Q1G/4hsHyKpO5EU5lNccAiW1D3/io/9R+xOcnvBII0EyhjYgtZZLerZ6a8
CbYvI9W0Q1BXE7YcRg3MmCgMIlHUTvKB5NmrjRma79bTipesfgTb6bEhwNaXM4F/yOM+1abidobh
wGxqIZos0BHCtRGrXjNgX3DSmEjiNTy/dEBoVanwgwaEEEWY6MWjj1QjOns99sfCz1O8/MD4DYDk
ybDLH/+TllgnOr/7tVqzYm35j5Y6ZoQERw4alwBoYsgksPYceexn9P+fKqro5/JMRWnSdYSWevlb
MOvjkEegi6iORv6eSotfWPBbdHizfnjKujuOcHau+imcCkihVEaW9pfzKLvkKB2zqw5oPh/IOiW4
5lTDNh4vy2RflJ8iqbhkZlYyFLGC239+ETPBXk13Dn9elsExVcwknR9qlgpYBpPwEdtX07fszknu
TFd9IHwA4CK44qX8XHlUEBInYYDG+IgjJrrmgLx7E0xCmq89+BX5QOzsBBXNnr9uZo1ebrBiTMwV
5M5qSuAIKI+z4RndQxi5BnBCLTcaUq/+t5hI5+6I3fjzM631GB0YDCkjR38NG6dbXtvid5HxTJKd
5HyqRkWZ1Ix7fSL2QdjG4fVOhbFOEJeBRbn0teB/NBQqxtTa0GNrC4+1/2CEIqblxxEFT8KGE7kz
J9dQON5Obz2MepOrZM4aANyzS4K3jnsZcdTV9phIBINFhi6adJ1dNXigdsHol7/KAyYQnPz1CTP6
NpZ03MtHcDkn0ehBIWXVhF7ASltgjssR1EeqXWoAHJEAVAjgBc4d8g/F+7+/7sfVunkcj1Np6ZhG
JH08FByc/jZ/mHEGkk1a21FAAO/mQ3MaXicX5MBB9ZJOnOc5T18q/kRWnOqYS0ARWEnsNXGxvm2v
qze0vMSEY8gfictGVTFcm7olqsbtXje8sIjsqrzvDUCoOmAQdfrSVS3XAtdg1nCOmR0fDAPgNQYG
/9C/O/fV1pqnKsWYHCrd6JQS+Ek0ZlNs9obeZeth5yOblyN1fS1pUiizaBFJ8lXvys56GvzQrY/i
g/5z9QdXcQDRsVe+KbwYT2L4l0xzI5mc/+Z8UwVw8kOKN+t6owMET8EGcwFaj+pEsNizj7Edjq48
idSpYmSnbsoe76/pMHmu7DVIvKIrOQj3ZNy+9kMedAY7BdroSH7RRsdBjJYFEwvI9n4MXnmbHdqj
alse+Zo60LhksGjzBk+Y9/NGJHWVWYKurVaGYw2r72l1bY4/y5LjguwEeiODSqCzQq4MLGyTuYHQ
N7AO2LySFwmGrjFJ82cvoU9p9BsSkBLa2i8CTDS8qtrnTPAj5VEIvwlTaneyK2ZXpuwV4d5MbuY0
qK1DMT1UZdCInHF3cnNdMFj6oakqxSLVxGD72vAzY3EFITvOiu6sivxbEVDnXQufY7LM+2ajO+Uk
QzTOs0AMiOTQspPtk4N8a/gIBU+8gjw7CdrIotxjVhJtkBOcMyFC0510l1xJ9+QeIyDb+jV3q5X8
vUvnSTlHv0TYIUzIeQKKT9vlOxUwYD8VP7R7p/2lFnbDy9XZAcAA8BFm9gjP47k7AhIyaYsIAaB8
TYPi+oNwxxee5MdlR2AaQoerI/mLX3TELA/my2QssaqUN4IkzNI7JdYD/WrxzbfsWsVKlkka3afc
Tr/LN01QAVOYt5zJVHQjlnLQZdajLK8hNl6AGvKccHmYeQKok1RHgAoYFb5d5x1NX7CrA3AvHPNm
Jf1DzO/wjJPpexuFqKxSq/QVLHmJHsxN0LaK0+l3q/FurbtQAzEChiEu+x0zydiIo9LKQjElC3vP
GMRC7964mZf9MDrLwJmu5ChFt6jETInKRIGUIfR0zTWax1R/G5vebkYHM2IcndhR+1MpukeVzWqz
DCr8myxzksx8PpruD2zM/DeJOecEaXSSOGuVMARt1scoQvvY3lRPALk9CYDDw12h4PGfvYNVceBt
C7HrSRstqShWwvSXrIHgftctHkGoI4QTrvA8H7oAgcXv3ov3y9bCTtc2MqlIphQNCOVBVhuMaGso
S+NMhejO2WAbfeVZpuYVw+hmdWeXceJyZDOj6EY2FWGGrBcUkKHoQe2qpAsNCo/Cbo/ZgFoS2tBB
dsNDg+V9Wiq4GHqJDkcEs5Un1Y0LzdYiyy660rcM3uOGa7NUnBlLJZ06A4GM3H/hgbSkC0e6rgLZ
LW54yH9c26GiTF5huLQg0Vq9Eh4In1fohkC7JVORi5seE+6SEvvO3Xw9KtBgtlqTtAJfT9iXwXi7
7kEA0X1cuUBfL2zjlgebQf7ghQuJ7nMsDWoAukpU/AC2/wvKt+CyxjKz0E+96FaHVdQrMiTYSDjb
OsjYpVPJm1aTeKpQudE4VybmgaDK4OTBDBh7IOcHjZ9dYTLe+q7ca34EdnbtQIix1ImTDLIfThsN
qThT90o2lSKiaY9Zqz7Qjuku25duDP5K4WoIYs8KDIiODzygKd7RUsGmn0bFionJlNoPSQlG+RH7
HJeDCk8E+f/Ns2VMImHJiJGUi3IwEzByVsrdlPJKRczk1lIBHEe2N4C7cC5mGEYpXCqS2IP+k8Tp
1Ydj25n7h8OpADPRsZGLPTp6/r9R5GyVEjSoVUw6Yx7EJzvG/Jlbtkl+iqECCFDW5DGrUTMY+vs5
3PUS5jZ7wdHFXTctTiTZ0cipSLE/1adEKoBglL5R6xqKRcKtor810XdQV9qXzeEfotTfQmikBLkA
1tPUQci4015JDEaXxtN8kBtg/JX/sdgXzKc4qiYhYVI9TyuIS1pb0fb6+loa7jqLHLVYYvC3UF3G
LhjKRNTRpUWWjUuJom+v5o4g5NjAWvdYWTxl8/0fHCAm+4ElCExGWVWoawz3ZYyZNJQpRV+9I+ig
odvuxaBzjQPB0eAFeWbnVxKBcI7ZbzBfiJRqc2iAVBaYcR88geRpFal2iBHbJLM/AtWH+evHj9aP
Lx61W+tUYbGPk9+yvGHzK+hiaZ1IghVl+BVpoO1Iu4lgQfHHXpnfEesSEhn3sCSDOlzN6Os0kwl5
A7aTVPGmCe+LSXGj+Nvlr0j+Dn11gg7zbzmUc+tKCE6iLFQDNYwcpf9dy84YXQmJPzecg2MmIpCE
FVk0HQic53lkNCNdKNQmhVdL4Sjaa5qbqyOvbfjL6LBY7SSZmj5qU9IBwjpp9etyLMXQBihI+DCa
lfZTs5r5uldB/qN3C/fqY6WcWNkRLRNMTCrAvs5/XauMq7DkFcYrwc+hheZVpXf3kYDoloK4bli+
d6W8w5bh1VIlPujXgPU42lZvcvyX9XySQGgOrF0TW100LkCdY9JmVlSsVDWgyAOio+ZGXWVX8nPb
7+aKW8xjqS0pFiCpABCno/tEqS2KNYDUSrSNK3t6BiGKL9x33+Lr+H724wOAhR8v2xsrtG/lUcec
xKMFxG3IW9PStuSb2jyGkndZBtN3NjpRvlNHegu8UchQYvC7qJnTDekLNvV2ylI+XxbFjAaARVZ0
YMwDn5ZqzGKS2RzTCCYJFANQhbXKtYW7fkKDSPVM4TFLOcfHdFcQnWAADBv6Jj04iBxgjsE7gs8l
x86U386xV4X7qNdsJf59WTW2KIuwKhO8tA9E8U2+ZBlV1+ULAL6qYW3esEHdJdjTaNJjGMeYlkyk
JLox0z7/t1tvpKUH5gWANki4lwCbfG6RRhorZhGOSDe02tazQE0Fu545u0zMN9hGCl2mMEQ1k4t+
xjKKjZ4XdhkqvIsI1Ia+Q/l6f/komVn9Vhp1+asY22sVssOQPA/PgNxy89sS6Cm9DXAaT7nrTusB
gGZu4sr/nl6XnKcETEsSdT+QQc/Ps8fXzbDjpwb9j/xEGOkrX7yVbzQf5Bn/BbwW02wAlUhsBuxf
9CMpi9qwIslJYMXld7NcrqRRc6zKdAe5cpWy310+WmY82YiTz7Uzu7gfwhbiDBPnpwpuYcZ2Fluc
sEzupi/XJEH2QbYLsh8611nCxGq7qlGDQeo8BSBti6j6f6DJRgR9E8+1nKULRLTGExpY10v7Tagj
jhBWaJThWLhaTHA5aOTrbZxaXVVLyBAdg1YUD3U2ASEf8zrWW9Xw0jXWh9lKotTp43pB+mKoQZ0U
GLXy8uaXyK1tsIxtK4SKFVXaG1EOdoVgOBDAJ9XL7qInvbaX22VHKu7lAUtJbvHCW5VnmcNGLl1w
iAwM4i8AXA2U4RXQZCNvXYbzmb44EZBXihprsx/Z39i/gOPZUeubrnz99zYH9BWgUwCHELBO1Plp
8lhoDbmNDRQvpchRi52ac2Qwz+pTBr1uX2rlkC1rgQfxGINDdtG7XR0ZlnNZE2ZA36hiUCF2aCqt
00n+BmjsXXNdYhtnhuEhOe99RbB524xM895oRcWdcTIGYPpD3By5+fQrrryuDC6rxDSCjQiqkpCu
nTFpGT5OoZR2vvxe5IdUU+1xsjj5EvMpvD078gk3UUHGAG+GAQQk1m+LE/rKvvBHUEYtu5lcStyd
fmJVdDDdiiNnuxUnrEuRd1AMTDlBc5X5GoB/xCOvvcL7ROR8N2Lw2tYJHwjeG6Un9ugOJEES8eaR
eUKogIqnG66FnugCtkmlsMXWN6uXy4bAHFDZHhgVSxVxMkzBIC4UmD4gwlzz0IHTzomeiskmtGUE
WC57KcBuabiy3/t82kmmfyGJAF0Gngq42ClrBKV2OckE75Vsu5FGCylaiwHZoyp9XjWeOWOwlUZZ
ZDXWVQbOL5Qxfuj+5KnfSdpSH4Wn9HlJMDQiHod9xDnmL+DLJFPaCqXsMjfGHIizBNJ2sMsgBwpa
Z6eAUZcBgpLmNvLf0AYCw51yK3PSUZYVbSVTpioP7WRYJSSbnWGrMUqUrhDyQhbzAQ78KMKuiX+Q
DZ47RN3XXWuWCQYQ3RLFiwILyv2+xmQZWTuqbsqrP+nYbgVSX1GSqjHPQ7yOwlo76D3IOjCjd9k3
WLFk+2yndFqqVBebAa6Ry78ScC4mPxdA6iqoZYwvsQb0nNq9LJBtJZtCAaVU2apZbCiI/JWHOUdC
npa6MvglAzCjax5puhMG8RaPliveYBPTTDaiKQNV0RxI8xLBZtLdGmi11lGaOJZIQgkdm7fnScWz
tVSUTq2hHV7Qtqk+NnpoD6ZtghUE+I48rg7WFbeVRgW2Uo2zKNPw9VIjs9X6pHW3Vg8yM/Xt8kfj
yaHynFzvillRIEeI36bufY40O7Qspy5mjjnyrIPODId2mdrBwCfqkI9294Dhuur84kq7n+97r76X
9/GTFJS/mvfLCjKv8M1J0hmjlVaZODbQUH8itCeYAsHgGVhXD2T5OfZ4PUzOgdKEq8sUjtJI0h90
+RvxsOaxnRrOnw3egldFI+xJKnJUKqsrdbC+KioC4/yBrijtsbeh2s2JvJYFN+YY/z98vU9xVFaX
q9k0zD1OscRLeQ3WfeYBXcTv3P6g24Lf+tMR/3fFO022X3+KpYKY2q3RmGAvI1ii9GGI5sBK+tup
nDjTn2zf/hRDRa7ZLHUrH3CYoCl15X6nRG44uIL+LQTUsZjzsCTZoflTHBWtRgDgFWuLwyQEq9Le
8qbdivH9P2kdgvENRSMkJSoaYee3mpKKcZrOox40unQj1tmtno93UpPtOR7GNHkULlAmBVETlnbP
5SzimjeTVQObBZNkhF4rfBTHveG1nvpK1npQLb2SvhUW574hH+VLQN6IJT9rk8ViKDFKh7VF03nI
PFPG9DP6+T8v68a0v40MKuiHy9IJWg3YmUY7Wv2+j2bMWu8uy2Cu04JawkRvVJd1TafOL5+kvlZm
gM1oSXXKlsxt5PEVnH3fMoDAKE3lT6JpT3n/Oi6aE9c8M2EnsBoAxEVdIehBlJJz2rRJZ+AgNbBU
ExQ/ANzu9ZuPNUWXi1pCIsWXz7aRRt1sjWo0TW5CWnr6C1onfKy9wZUAb4mNAY6NML8fGJNAnC4B
ao7uSaUjytM6Mc1cynyrbGyznA9G8m9pCz7y440YKhhnfTd2ktBgzMJoXpuk8JJ8fa31cDcIPacD
zHS2jSgqEDdJE8sogWBWrYpPCtpA5iI8VBbWjjWDc2Uzw5RukdlJEWScNMn9Eldx26QYPYi1ezi0
Oe/R1LcF80UCdghmf7nPbWJoX0zD0EHJg9gIiisqGelGsdGEqNODSAVgJsg/p32TYe7e3MfYqbrs
dUzL+JRFY5AuvSblowYzjPV1L073udTdKSHv/mLGqI0UyjBKJfuPa83Zcmot7W5tSo6JM7/SRgRl
EFYVj3O24tA0gP6Pz7KFZR/dbiTNXqXRGdSbQm45InlnR93KZbqUS1L0GNMyXXkCnmmF+Msb7eMJ
IUe7Ce9tMUOpFHpNwztmh+3WuDZ6TlrDdCYwBUsmOlWSaVCxSB3SwgiJjDhdHmZt6LwuMWtbiw10
rme55jR6ZZY5bLodKnVllfOYjLowkPm2XLalnWArH9BNgw9eXdd6a1zBMxzFx04EFhTMF+yi/TcV
C1a6s/0ZVMDHVHQlKAtGIVSAY8aOcUOu7cYR7uUHHdsYst36H8CmPq/wxDrvrWDqvJMpN62WwJiE
5a2w/hgUtAQBiSG/XPZtds4PjkoQ5YFnDl2Jc9up5cayhCJFPL6zbKJactcei1P9QbiVcPk+2UWZ
jTzKVpsOyVFoQR5IRnWv8bRXwZZsjIj5hCtZ3MVHYORynJAZLDcyif9s/GNRpyYDRhAmXyO3m5/U
8HcyPUzmlVE+XT5NniDKaFtTaLCeDkGS8ttMnycTDw3dD/vInnjsKexUZKMUZZm9lVT9qkCWFvZ7
sA2cBlXyzLiwJbF3LPlVz9arEY8rWQXCoNDMgaCVnJjwhRD64zLf/AbKSM06r9JoxbWnARAbFXMw
EzoxSB5jB5TCt/LP0VuxPTD71UPlNjGKGTwv4ZoTdQ/WwrTIqoBTSFFGua/uYUoIDNIbIepcnwu3
djBtyDEnZrj91Jp+nk+I59UUktHU3hOqzF6L7zN3FZ/43ZcLfiOEug4xIzpWkwQh+al81HbGEaiq
1+vdB+nIk8CnH2UC8ykbgdTlOFQrlqaB9YHCHqr3IAUFh6wTHQRnvRu9KYgPc23nDg+tiXeWVPgx
c2yF1ybUXJNTAgRuCOmk98teya5Z4t0v45lv6ha93SL2Zh2rLWZuNVv3Y6AljQFGVJwZvCP1NRaZ
ubSgzDiwEUj5RVHUQPbACEkAuP2T0Ee+Wfa+2Asg5RG6936OHI6GxBq+WMtGIOUG85xI1jRBIEEw
kJ+kY3k0fHOXv0U7HmQsu77x/7JQyKfGVXSjjoEj/XGaozui96K4xaHwCVKTdsCF6JALMT6Apoqj
JOtKBOr/X58RgmmXyKawUhMM3yr2iOKz6ohPKUAMVLsAXDVZs6t29ZXxkyOVXEhfjxasDBjOkcHO
QFloHeZiWi94cmY5xCLT9gvH8DAna5s2UGqPMfe6YuUcmDz6WyL5RZvrypCrXhhqSBQN0a6S2jNB
bBAXw7dcXfwhVZ2w1XeXtWRlxkCllsBkq2NsTaScXzHWQppIik+G30tcxgMaQvyBRJa3b8VQZzmU
YqVEFcQQdsqiAE9VO/thLnECNBNUeSuHOsE4HLvSXPDyW2+S5+K76rTfGucxdVHxbu3BxV60V/8e
sL4n7uNfPDhCnpLk/7efr19HTJjihTtJd5N5KsLersvvl78XTwaVaAgoQnSSCBlL/aMlYK2qLQm/
L8tgudv2EKkEw8wxxj+Q6oNVXSUamiBveenNJW9dgBUrt2KoWNkqXRZJI1RJT9Uz4b6JXcOpX4yn
5FQEBKqDoGCuDyrngcG877ZyqZAZNwng82TIJVXh+CfWOt3Mj98xzrLA9rPdcNS95Z03xcX5cHSV
ZQDOBLghiXEAKEmeO3euGy/tas6FwDlUGvsgbmZFqlo4QDXcd/JkG1iaGf3Y2I9tyQvLxGnpALk5
yI9EdWPv2bzOHWDj0CJ/xiT/PjsUDsjSbkhAJo1/XgeSE6o+HjQbcZIVjXGjfoQqUhFO/GkXAzaY
V+pjfqjNBCEVEYUp7EItw/trFJ8H9P7z+1EMLjsYU5ONCCoaCpix7/qeYKugcdVZOzn7nWvY/LM0
t1df4za2RYP3sVi32fZZSUXGVAMeIdoTZGEhBYVNiYXbem9djw7Wbd36aTryPhczimyUpKLhvKxi
306oG6wgHqgTr80Tu1oeGo3zFuEcJr1WOSRW1scVKvhVfd3oTqfZg3ErNa2LgXetvJHC+8sfj/lw
BoUDEkoRVE2o/Z2HeRF77VGSorKTow0+PM1H5T45yT9moMVNe+xnrN84AonFffGzjUAq5qvF3AvS
Aj8jcBSE4TT5ZT0RiGeQA+x4EM9s8//Ujgr+cpdYdRXC/LNup8zPAqAMBeGP1me2Z0jF/m4Bakst
E5VqR18cFSzK834pHXmwl1f11dwlD1w6QFZ2tZVJDGkTP2ZNLboY7YFAuSFgX4mHrVDy3DG87FRY
WGg0bQ0oGw2w8hQ7eud8RGaw/PsjIok9lx6XZVfo7Yf/LQ42Gh3tJXbRRPYq+F/b2NweAk8glTSL
etVpUQl1VX957uwmsyNPu06caWf51a6oXR7y0GXLAc/JuYZJUpdplMJyzBajySbqdvlxavzL58j8
iGjUYYdHRLXeonxh0fKhl2pco1HR2X0/u1Nn2dryZPXYQIivlJSH78Oevt5IpByiFuXECluYqvUg
AQZcxkARUA6Ba6Tflnt0kwPlbvb+gmfh1RuYXS91I5tyExSoa7XLJ0yLSIep2aXDban8FJtjaM12
nz+IKHQsR20c7cuHzCwxbeVSrmIIQ2kICz6lfjV55OWT+eYpCz5wRrn9a+bN9LeSILA/t5tuXrD1
32NkfwbjSnGvCpzGNbNU9KkNRsvPBZT1YMhGDk8oO68PqkPjq4bXPBkYt1mfpQwIVOZ19sD7eEx3
AA0heLjwoNNod1BaMUzDCPdSK7wpgGsT3tI/6dypKnpP4KmBO5jUyemxKuZTnRpBCTKzTL3LytEx
dI4xMO/XjRDq9NplsApQJqHvb017rZV7Wy+l04jKqm9YWeauGVLNauxCx5qWgvNIYNrGRjgdU5px
kWtRRwFXmnDDi1Lu1fGU7y7bO/tTYR/GQDEcoyKUmwFIZ8hkoZSDJAnk0pPEx4YHD8JW5FME5VFF
1deTVQBnRemS1OtRcnANwSqcy4qwcxP1bzH0Yko0wmvXDEmXclPLdniQ9mDaxf22Oum94mU73i3D
PDlNsgzFND5AZM5dqxEMtRAMgh+VYDrKn+WbfuRQsDDnV7FSp2K5Dpv/lkEd3Sonct5HeNKkJwtd
GO2UHGJ3DfKdGbT7bpcFICx7GrGOUmOStHBLf729fKrMb/f5A2g3S+fBTAWgaASG/qTPbo2U6LKA
r58NTL4mZmMt6KdhvIEyczmZxTwiFPbrQ+u2HyTl/X5SMEU9eqTL1fCSc7ZEjFMoFnZEwd1JPuwm
GYrTtdGw+xAfpkN4J3uE+210lLvVEd3Ui3a8uccv1zZRcCOOurbVGCM21VwnB+TO9qQ8yig2qc9C
dz1GrZ1mvy+fJ/lrZwkzJY26sqe16oZchrRGex2GH036BBYAJX+4LIV7hlTY6PPVNOa8BI8N8rdW
Q0FrrXa6WNh5mAEIL94bUuyX04Qpf/Azhxn20PMUTyHV/ZMfYmkmhjux0Cp+VDw2H1Oo5HFOyig9
5IMjLh7h3QhRSwGvniy5VSC6f+D45Ig3Iqkj1uZiLAwxNoN4fonV7znYpjFafVmvL35HyaDON7HU
ORISfMZ2NNy+iI5SUe7/vQgLWH4AFNQN9AhIEr09Ob2PjVi2hECQT1Z/Wzac++trzRw6bAUQHTcC
zFwrlkgokoP1ACCaV5XgQj4A9t5b3BJcGIRYHnRZLhe+lZw/7QJQCSBbGorXUO1cLnaAxWkcUhNd
JPQhffU5x4PfAswwAKvdIgA+N546fJqZL/cBBgVEhDELI25YCKY7ZElSplmjgV91jGsnnq6jCYvZ
IueWY9jFmRAqIxmAj6FIeZ0eohVYzZMtStweK08EFZDbUiwiAIYK2JlQXlEtwUCsqmBAe9qRkyvv
8ivuK595dDgxjE8iX7RoJy6ybhIxaQy8lgXthrrA0IG0J/j+it8kwL+y4cZu6fDe+19zffLJNnIp
Ty7KdQY47YJPBvht4Jbuk18a6AeB1HIIr+X7y/72NRenpFE+DXi7USsb3HTd4mTPGQDnwHEGOOr5
Ll+A/vYX5hwPdYFxH5ypSGUQxlJoQ7GApLKMT+l61Zixm0W+lAzBZe3I36GcbiuHBgVpR1NcqsIE
oFadO+mAS6FSbUMdsZQROukcrL1fYe//slDWNXQmlXKHUuoVQ5sSAZU9ZdfdpYDbUW/yl5y0qQC2
U/KuG/KJLmlJ+UZpKmOBB0cYpMJbtJpHYRzsCWW3VHfVMLfj2busINMXJeAq6NivAcYAFcriuTZl
aU3CQNIB/JAkSuwOOm9kkBEvsT1rQADGnAjX93m8nIfIKOdeFgIRw+hyfCeVs63IlS1nd3r07bJC
TE/fyKIunbQajWSUpfTQTupO0O+qTnCF1P3fhFCnZoRRZsyLFh0w2GV31fdl0Z1W51xvzE+z0YRo
urndSkgQoQlo9BYLROXlVb7yGhpfe/gkYmxkUKmjkpoFEEagSG3Zw2/1QOAiM2f52bzOrf0XpjUP
ZoKllqxjUw1LAyjx0lgjZVRMK3BqQY2sgxAn9euK19JmmQB28kAyC4QWuCd1cACpEQGVWuAKy/Z6
dUr6g2Jwvg0r6G1FUOdWx3Gpq9mcHLLWcBaU/1r9KlfG/az/wXUMDAtDBwIk0Hzo8src6QYW30pw
qmeVLcF91l+XTZkZ4bYSKOcctRSAJ4qGuOqJv1Vv3Y+25Os2oYqVbcHlVW648igHrbpMTcwB1MmN
B2psr/H7vXTfekVA3mJIRTnxgGniW/0oX12WourMBlmTftWfRkwX2ZVjXcuP60FyNEernOHIg21n
WgfwpEDFgua/TMe7sg/XeBhwD8uTYA+5YMvDt0X6DZ4ol/PxWM70EbeBaIaNfXqIGA+/OIyzHBkw
tnwAMathdD7xhefy919UcKCkf7kskikRlX6CUQCCcxqMZzWbpdXEODvI/XcjfA1Fzo3LuitAvPb3
36cypqaWslC2lOQQwdgxUO+saQHSZJRkJ2W3Vn/gXltpVMaEVELsVUEGynG/PLbr71zv3y+f19eO
OEKsomqWjNUGVZfpeLeKlVkvkxYflJvZlVzlHboUDraDdTRzCWJg9QAv+1kLnINkfygMvADowyRx
8Pz60KcaaylZmh3MPn9EGuqUqvZ6WTeeCOr0jKrSRrlRwyCugDIc7qUu53wfZrTAhtnfWpCscHMJ
rskAFIlMCQOrLb21Kjo3zy1CmAOwceOnWC9vYCRBIjGCBcXIHU0sTpaRe2BE4Rwn61LZ/BCaDLY1
ZiPOBPh0qz439ZUm+xaPYpr1noWp/K0sTQBrTjpB27LSQ+9KO/UpnXbCtf6oPyxu7glu8wL2131+
FxYY8b38IXnKyeenrCpWaI4TnLpeXirloR3eV95ECk8EFfbHUA2TaYyyg470PUn2IH92Uu3hsh6s
wLs9QGKwG2tRgV7et2WMUl9nYZ0Ny/KeNkiGPaZa7SZyMriX5bGD1ecHI0pv5FWzLjeTosYH3Gju
3GMjJUajTPQmhU8QwXoZbHWjUo7MjHK0HdXkMIboeFRDn7lp3ixeYoS/pQiHWs4C+CpD6fGyjrwz
peKIsDZ5ARaM7BABegIsDd1o5+0prF8ui2EbP1gaARMoKeTyPD9LuEWnTGuSHZTeSU9lYOwa37iO
38WfdlLZAwAvCJyB2jrPHMHEuOknl7IRTH3EIcyySkRp5RBj9RLEfwDFvRaejbfRkwhJg3dZHNMP
NtKoz1iLRSPEPaQ1imgL6/Vkjm7FnR4izamvOmEmF1CTZPuS0mkUVEHQBRxmWKd2LN6vxkMInIZo
P2iToyaSHSY3SuL/iWqfQinVMgAWrebaRQcZ5TE7C2EoShTZtRHuLgti5nRoigCrkOwMIs86t5U1
LAdDWxAo0bUgbUfUVYCqrz60WFAHLUSZ2VbAreWQn//lTDdCqVJAIrb1BNpRjBz77Uk5EbahDJ1q
DHRfpdcd0lfR5u8fE6unhaoi2j+SBCQ7MP6daxpiG3PITDU9YMIhtVVTelxl645znCT2XhJCXbL9
XCS1miA2h1eoZj5h1t8x3gqUtkEgdNUdTd6lzvK4jVJ0I63QlSRs05A8AYSHBPueljf8mFzSHbFc
3t3GipuahUwRjyjMFNGzgYhcRVn0WXIQJSxyu6lUg2wmBs9g2i2LrY3L93HIYTeR+XT5WFmfziCb
z4BvxC4hja7URGW7TnltYZri1yDUtqz3fxBLDERLoAzjDY+1xXPjwMJ4YklJgiUCVXB6YL9n069l
cS+rwTo/hBEQeqLwS5C1zoVUbQZI4QZeXRs/5vYtwkS6+lIXmWNFdwXqtpelMQ9tI43KRIpI6spM
zWHv5lNcBuJwuPz3mRVZQ8OCJ9kpJdtZ5+oIkdRoWZLGyLFCMlipoIkL3qHBkYBbYLm8VRpWuAce
roEiIqprpkW51qC2SdNIaGMZ+r5ZC1toKmfOOHbAzJI/pVj0lIcQhrFSJwIKbH7yvSfQJwOe1cOP
ZXAIHEPpVzyJrO+EqXY0QETMtev0w1MQug61iQxP3CuMHuaPkpu7ANy9XiTbfADxgQ8wDU6n+MNT
6TBlYltas7AwaRgKdZbRLAuVJqAtlmfCXk6fm3YfZvuxOigVQDXS56hwpuk3x15YKd5GKH3VaPXS
rmpboU+GnLx+BPuOOz+QsnrtoX0McIHhpD3x53HZyqKrK8LBgaysUb6tG0Ua1yX6MGb5PKonHSNY
dXNIZ9mV0lslfEPtSeNd4MyPasnoWat4MRofbHSbdDYR9cXCEIoZqO172n9PeI1q5lvY3AigvdvS
+lEO8YgaDmnrDs86wfY+tu/StfZmYNIr90bwyYEYh/MRWVc3fA9gm2jHA5eEkquslWEOCeQKGOXJ
7fZk7XBxe8nBdJvXBRuaB1LrNK95OQNDLjZrAGiAKRsd2AaUXDWph3Vq+uTQtS2Y48brtF/2YSk6
+txxnj6Mb3cmitzxm2+HmVxDrepQCPRW8fJcvzKTjJPfsWLnmQwqdq7z0AnjjNyVDIv8Nf8S7uUf
koduJ5dOmhE5z4SR/98oJKDnnoRdagVL8z4Xd2Yv2dyBR65G5ANuhBSR2DRCU+JVemX6K4ZfdFcm
YyEOmf7lmiHzG4EfnkCziyrS13Np3aIrsWRk2UF9656jY/lgftMfzRLmt6BVLb6HEV6qNsf2iY1R
UfP/SLuy5bh1ZPlFjOBO4pVks9ls7bIt2y8MeeO+7/z6m9DMWBSE25ij8XlwnHCESgALhUJVViaR
d0aZJaZ5vDRRhKeA/j1BPgf8S3Qyr5TVfSGZ9azTZXvcz6YRArAXKk8Gm9vJzWK1Ky7Y0I7/9PEh
0p5NEeEAzwRuU3APYSexMiY0VgOJYxxp3D3T51q/WatvZPp0eRVcx9jbYO6aUQbTVqagSv1SinHb
Y/PU++a/WyLLN4E1ejjZb7SzxnJVy+lc2zkQvuHwdflqh7QjPjnjTwP6FDKmqURJCS9foFIiMm5R
wHwRod464tAOZZVCuSjUHifvX9NBUErKMle+BWLaL46LJIgdPNffWWS7t4NSdfWmyNJJTYtrvH/P
iS6Cy/G/mWYCMGci27bZXmaa20nS61scRgUWhXm768mJU2DPuy/gUD2XAugrL7iDL93UNHSzcKkx
wX0GSke1MvTOZDAnoDinH0rzx1SJaCi4ZlDZR96D1wQgbG+/lTYYyjSkuO6VuCOBlCy6H7eQc5tL
1QEPt3AQVWSPiRd2Vk3NTDNw9VhIId3H6ITJTJBCSPcg8gDHx3+lmMI91OBvlgEXsrFK5lAPWgom
zUxJwna7XudDLf9pOgHVHN8EIWDbpjmOyqxss8wGckSIG1Mf2tlxbK5TEbUyz81VCCmYMiKgYtqM
CVCGVLIZZXGYrHdt/VDFgqc6bwnwNJmYQIUClUzt7+6rhaxaBxxLFhLpO5h96uTBmAQBnIciod78
1wbjcG1KMvRcUPDL/0ijQwnrFkzlnprAuq5slyZK9Y9CzDnAi4F7s8zWQehyS5cEZo1bsIqCU5SC
JkePaoZAndUTgTRFO0nz/t1OtvTJFm9ydKrL1Jm3w1w8qJ3ga3Ej0n5NjFPbY7dZnWanYQE63eo2
e8zdFuRaIFeh2tRCllTRmpiwnhi5PfedCg2ozmmu0M3FHA7QOO6oeNkXGxKwtJwpanaKFsleXmuT
yL1UmlmoH4uTGWrB8LSEdE6xfwSLnSu4KrknTEVvH+8IyCuxb5ScTHJSrCiDL77ZOZQ9pnXtb8SV
8f8A5cy3a1Am/mWj1PXY6xl5xl+bTKTfQISpVANcE1yYt8sA5shMOvRGdTC03rtsSrQ8Jo0fl36Q
GqhphqS63bTbohDcw7zSKU7361qYCLL2RZ8tKXL47VZvXOlWciovu42uEsuzb2nxtDmKhoLfE5pY
5I1NJqIMstSuEq33qcfF39AEhYb5mTI4Zo9gejv3fnJD2Q26Y/c7+60JNej4x+J1yUxkMfJEmqcF
e6qYf2zzZC/nVRZNMtFwcclFmHDSzVLa9nIVh1va3W9S6q+jfV+o7WGJhme7/ceq5MyOMoGlWGRN
z0ZUB4AJdQbjdxn/msbnzXy87I3vxwMYO0xEMZRczaQcdtA+PilX4IHBA/qgeZlnxY5203+lU92A
jjwpDcaS6dAkiGE+Xf4l+C6rIyXQwTIGohFmsaadYgCthftEGJhSD+M14BunFGMX+R0V5rBvhIGU
excBUkFUlFZBu8Ec+CSHykOjIm5npxmrTQ/kRveiABwH4PM2b0SZ5Eu17J337Owxp34DJ6FiDFIW
1m1H2uMW1dMAeTAJuqyL0X61lrk/VXnfbU4/jHgTpAUJCmNqugBchmNxkO08/zo3mnQak7Y7dIM9
/SkSvfGSXitvKyUZzpCKi+4MKx++m1ae3Q5ttIZyUpV3kx5NRzQXN18F7vhgQW3zT5lkHe4LK5N/
5bJsPQs+KDee7pbLxKASElSdPGe4Fgt3iz0oOVFw7AbGThBJlJCbOukKOF31QDyByzMN1loQhQK+
hbyd7Rz1oIqZOwsP/bV5ooDxdKi/p1J8uLxEXhjfm2GK5lu+TYbZV+Sk6AcUZ51YE+whL6btDTAe
OubFIM0jLt1hPdfgSo62zLHKhw+sQlUsXcZjGxgqZhXa3CylbKR4esimi4LGnVyJCPC469iZYNYR
WSRWxn4zwf8/ByjhXeW9HTR2Kwhk3M+uGooFLAyKBoTxOEkBrZdcmEkYkS/WIQqS6tiUopca96Nr
eL7osGCqMnOKV1kbSJMm1sk2PTMCP6WQapH7cAcx5V8TzDpq0o1Jb6CYs9zOiUuLOUswfzOv9Fsj
rEKxHgSvDA3qXhQJsByIPrGDlrPcJlEO5W0o+2mgpV+C+EQ1Mxu3F7ymuY4Ajhy8mzCkpb97nK3t
tk0z2nST+ltPpvNaEghTG7ZIxY2/hTtDzE0dIzJMUSfF4eArP20M8UmHho4eQOYJwyJCYg3RupjL
S+2ifqkzPDrn+H6MQODrl6l/+ZhynXu3IuaSbvUiRwOPgOW4hTBs95glxF23zjHJt8uGuKk+GJT+
85HYrg/AyHM3xAOBfPD4MrpsrFDm2tA7647F9cdqlygjgh8KN7Fusc/d2ZjkDlJ7eE5fUWLgyh/O
+qcFxfrhCMp7AXcNL4XbG6NfcvciVNKpnroUrbrcUq+rqf+uT5Mv67j+y8TLEkXg8Nx39t4e/aw7
e4tVrVZDF2d+V0Pdrbz6s/oNMp1gafAxt+dk380H5dflL8gNUVRkAsU/HGhWZCoyGntpbYCvu8Hw
+t64jpJM4I1ch9+ZYBw+KWc9lSs0zJKNONIyBGSdnMoQkW+LzDBOX02J0RrphlbSVnk5rlhd/6m1
zuXt4rrE61rYiasmbS27liZgh6svknIXjd+q5borE8cScXBzzzBFskD8C/UptjVgSnOVgJsGiJYs
Oq/T46LFjlRgXrUVyTHxN+7VEuN2ag6Yqqp1qIKpKZph5zKfnEhUB+M7N+D9qgbhQ2CgGS+Qkn5t
IVsE1AAq2vNhuUpcjSKv02OdOs2X/M70k4MmanZw17azyjiFvESZtgLPFTY6BuR8vfmkqYJMgn9/
vNpgY+C42rM0RbGF6TVEJK/9rS9H/TS/iJqtT0TxRRpD3EWh3KcpQHjgdmIurDE2RmMjNp4/6ymy
k0PaenVifMTTd0aY77VqOcGdmFqnGe8PWeu+JjJAMSSSB+hb2Xc9yIiPl88WLxRBSVWls9+aqrBD
lPEcb82Q9mkYqd/W9CprBXGI+6Egn2YSIH8s2WAfcc2qrQ109NAnv1W+Up4N27M+l1cYbThkh8oV
fSa6Q+wbbm+Oyf7GVU27SUZAWmvtarMsp5LjW4K/x3HEM2PNrlM5F1zIvKixt8mkg5rczFXcK2lY
DpRxZ3ayqNCcFBqgjVmIXIT7wQDOxEPAAB8GO9U+KKvR2j0W2AwJ4pLplJKAjUBkgQlNtVGPyVBE
EGaX4t9prH2NNtHYM7eYoO9WwZymtVObuY3pfAEGJBUg+OrPykN8QrpE+6FrkBy7j0SlvUnmbJlo
d8lW1sVh3pzn8baPggwwh8unie8JGMfAeB2UNlicYKVmeYfgh4/TXsfzbZX1zgSpb/UDAxNE117t
MBF2TsCPX+i4ESFG5MhxWI3F/7YStoEMpTa1WhU1OpXK/TgHDXmyDM8UAZh4QVWHCARm+jHU/06a
BCIWWoq5VcB65ietDpX6JhKxwolMMN6cq5hgyXU07iJYsZyWBLWIsInvzbtlMN68IIb2doJuu3od
35Q3YKICU3R1zq9Wn86ip75ofIv+wHdRbmeQ8eUqAqfknM0JwEeZuyTnPLtb49JZB8zj6gLAFzei
AtmICAcqDZnVtWuGwbBB2Az0zNw8bTlqf1PynNTjt5nYhykFglkGKuryOeI+cUCI8tcoE1LTellm
DULyIGyeQUpfeJ3s5CDhVf3aJ99awSOA7yOv1ui/794AMh6G5dLBDZU8naGkkX3VhzLQLcE9wU3H
9qtifDFFFVpSUNUMldv8ZrozAjAWuPExPmFs4TD+yqHY9BHsE5BWELPDEBwQsEykMNZiMGOo84ak
bx2yPZhV5WhLMGmCZxs38r3aYQF68lx2KFLUaBxbpHCUdTkapXXqpzF1QSh+ELgH94PtrDElMavo
e50oK8oUhTsCLBTSMQVy6IiXoRv12J5Kfz1HNx/pVu42U1ff+skGdb44rwg51ZYnd931gG7NlgrI
HkU7yWQweYLBzLjL0MgDx5w1BCgwOmYfZKsAg8u95nd7yBwxUqiYN60q6RRBD3hTUk/ORQ83rglL
xdAdJIVQ7mOWYm1NTUiLuNht4MkHqZu9it5RIhPMKlQ5H1Z5bNMwxfivTR5acrrsa9zPsVsDExts
4L63IUdyJ6m/Bu25ke9n8FMOHzk+OytMZNgKWQLqEze5Hl1V0uo0Ze3m0i2Jf11eDT+w7gwxV9XY
JCMkfmwC6RH096GUCpK/U3OQwJdYHZX/ce+Ya6qBCHQsGa11WmaMMecNgEDNmjljVj0YchNcXhr3
Q1FEBoZWgS5hi8sjFN5tQ54xPmHdVEQ7kPI8yF+XWaQY9J4tET8emHVgc/EKBHM64xFaUkYlkWYU
/f30RnVpywQnKHbKkI6hFLPXXtEZqapytVPyXXT1867jvXXGU5pWhfYdkVO0HO5G8BUuK2ourdMi
nY07z0o/4Jgo2BuEpmjkHePlBEa0cejRejSK/LytfyQ7vSoUOQBwTXTn06YPm9RgQMMmNmofmHRg
Vlaqs6xU6ApB9ZjCXaJTfGpP6D4JQSfcfM2AvJRMVdaAEGK+4KhJkYR0DQWKr+h66eCz9SochMkp
44O2ulqogmitFWWivFAFARg6ro2ggT9vb4+2bCNc/mhMxEl8H02Lb1iSoCzCywv3JpjTLaHOvZUm
nCO1S1dKPGnTHeM3tM6m6J9TL5C9JeZo11oqdwZBfXHV/WWeXbV4GPTzqIpGj3k3/d4Ok78km7ZY
2orhmqRf/FyzCyfVx5semvL/PHrs7LBjQmrWl005yMiodWC3S7duA9l6zNSny2a48RdOZ+IyNECO
YTDrQXMnnueGAK7YLG3j6saoV84EcHrtmHKX3ceTTiavJbLkJ4UqtUclHqXSzdSmDI1uUDe3ldts
EZxy7okAQ6gC1wRoE0w0b30zlcAYb2pxBIKd7lR5y1mJ3D7zJnc6GG52qDcPdN0izBLPW/dGmQMx
j8VqpT2yOAVTe03iVCAWaOpzOfuGsCsoXCFzNMxFL+diQ6GLjPTEz5h6oBN2g4NGxk8ZisiuGoyC
K4nnvPsFMoekajNdzmbU+dXCS8fcyVGCakSCxLxxDrK3wrhUNeYtGES7FDyHmx8dwYHzWF+b3+S7
/Gr2BtfGgOvdGGiCu50XzV6t4vX+1mNA2LqYmQIMpNJ9ba0v8UcaGPufz6T4cdoCxBujbrhEYb2c
lOwpUwXPPupf7IWzN8Gk85U5rZoyI7akZewkOvSsDOiXa1cx8S+f+suO/q4ljc6gOmklWP7SQQqN
dfDGcfBiMt4VreqtyFUum+O6HVJuQGYog7TKpN0QfN1AtQYUlJa0FoikqsQxkHgFTZKr7mVTPC/Y
hTO2NaP1LfJJPQf3xEwcIOfL7UMB00ZWZ2L0FoNDjJ+NfZ41YwWQfHGV3xi+gum2CG1iKihr3Ylw
jfSosB5hYnzXsNArAdsPE5HMxh6q2gQuRZln2YkL5Xld4sStoCruzF28uOucD1eKXVZu0fSj4E7l
fTd6JUDMGUyw7ybrQDJkluCpkU5KfZ9GGO20H414EKRZPKffGWEf6uVCi2GRhGiByfcNAckAtnfJ
giUVPDV4rmECgAFKMzBA2exYbF9HcS/nIHUp2vt8emxFzS3eblnonkJsFMEGxZu3AUi2m2WyK0BQ
dfm6a4+aGhqZ4CDxLw2aJRIVpROAs97a2OwGVeMFuAva+db8imKwp6AK8lPSvyCix8ASsQbwfBAU
p1iYQvWaX36nXTHKJs26mTrgPnN9s5imk1fP9eLpaBOC3N8dy2sLynuXTzE3KwGS/W/EYPYyouyI
Y6rkISY6wb3QQkCMHjIMVrpi7imeY4CtE4RnMk415l7ebqqSQ8zLTjHaYGSx7UjWlvrFGGneh9b0
aob5dnltT1k10NHN3FHvm5MO2ExzjkEf66Mk7yfHy/a47rhbFRN0Fa0ZC6tCoW0CSqtO75IO9Aei
mg3v8bffOuY76aMx2WlbAlq+Vs6qeiogTun1BshHRD6rm2ALeaGCUlegXIARpXdwrazLZmuaWtoN
nxx1+t70d1HybCWCTILHOQKKDADCwJ6M2VCL+VLmVM6WAbQu6Dm7U3tfHwfLSa+NA7leDhjIc+LE
ka6KK/VBJGfP9cSdYeabaUu2StKaJKEtzc5QOckgGqTnesXOAvPBUO8FszfkFUK8WJwha501Oai1
4DtxjaDCSxVN8Kxlr8ickLHpKhwo4CNi07eXu1JUBeNHCDBfYJoG+DPMFL49tNAYjZIqAn9bjqGG
E6DHPgHPgdMDbTwciSfC4vIj784ek65jsKzRFZo6Dz+hnPVMJWHie8lVloPpDF/s8/r0ofE/3Pl/
l8hk6z0EIlOrXNA6DrsTOdN6wICh0OaGshcXroh/g3u6duboPbCL802Hpngy0Ukb7adZxxAaBtuO
6YO+8AOB6a8dgG3f2qmHnmLyaT05t7+penxbT7k3FfNH4t/ODBPVVbuepaXD7g39pxgp9do5kS1K
N/me/p9P9E7KjyixIbUSPD2Jy9Qtl7VwxoRMoZn3gik1flCiD2JUpDDlwuZJ9djOgD3GtEONCwQd
LjvMQ6qtGQFrp5VH6fplBstLDqIKH/+s7UwzW7kWpBjGFF+suNp8y0d58ar3KI02JWYRCWxwYyDg
TuhXA2FqWnTLd25ISLERfdUI1N2V34bdu5UhiVrvXFff2WCCh6q1VR2DtIeiSi07WMdPNflBBkEY
5LbXAJFFXRZgMQKs9NulGHlublWOGJVdwfsUzYWKAV75fnmM/Kr0OulAIbOVKxrW5C4PfBiyboLK
5B1qDPTSmqRUKC1Uqxb2WuSNSvzYKq0nSyKAAfcA7EwxOylJjbzq6madxioHS+corQ8zaLz8EaPE
/gfiBkEGikQNtzPLGz/1GHywC3jhbD9q8Y2mn3vp82UTNIizzy0U0/+aYG5HCalSNFUAiuX50wyN
rDLt3aHyiuqhTIggx+XtHGrKKvhf8J/JNkJRFt3sUsm7wEgw1dHakgXRLzmMx0UUOXhJ2s4SGzlK
DEYbW6dEpy6GkqvlQ8cV7Oq12+FKwQ12nP6Yj80zbRHkogYlN2rtbTOhQ22RR+km0LODLz3qmBtO
z727PVGOdeUY3UpH7YsZzGcREa9gc9mTp6rlaNcDyoeb4m3q84xRHdHoOjcj2C+NSdbyCiOiZo3O
FZVx7cFC4dSfpZv42HuqD66NezI7ykcC194m46DEiPNealDlHoZjKuVuAQn5Nqw1AeKKC5IDcxBK
DzooG0DI/DZygbKoXaqkx1lz6QxO69Zu9KtwFsz5ggLDE8oN84L+3h6T6mRp0mpZDKw6hJu2JpyT
58sHm/vzkSfaOrJ5EK8wYWo1tyWeJROIm/g5SZ+mf061hK+i2+gro+EHZn9WMEeepkmW5LwAd5m6
vkxgZFCa066nziHHwU0OIlqDd4f6rUFWIGca1WHJ5LUIjaS/3dTIGSayHYhcH7XCVFy7+Va1omD/
7l55sYnKBjoF0IJjG2L2pHZpbvURBJvuNN2dq88DRjf/Meb5xQpRwCOlWahyMD6ux+YGia2tCMfy
l6J6EiCF83KuJgGs4V2IYMzQf9/lGYYJJEoxA4fVRnd2+VBOR0vUmeXv1+tKGK9DO8oC6nNCtaYt
/N76rC2uEVsuGZ/+oXczS2FOa93O0FTJAW9pN+MwxYmfrMY/LU0zJpgDam6mvKVDAtQairfL+qA1
P83Mn9V/HHioHUx10JEsHCM2cNcrgGsjpjsCGni6b/3n/Di59RWdQFZ/gHUwuLxz3C9ETBmjJCDL
AxHUWycojDpvZU1Gnamyg0W5Q8npJBtfJpFPv4s/L8t6tcN6Qm1vWprgtE6l5potRHs3QeH7hSrl
Te7yYoLoUAgCryEK02+XkkxKBUZkDIv2mLgHRR6ueICQ3OiUfpae1Uc6hFu5PbrXTZgcyKeP7OOr
cebMjq1tT9GQmUGuhJhdcTqtcdPoXlJECJ73OTWzTOaLrVZXg8RjLkJtdL4Wp+Y0QsPa9oxD9ae6
gZaoUG7t/V3IWGS+nVnOVQaEh41ZNwBG9D8Wav6mp92TzuluWswriLhg37+3GIvMeV6JpCuDit2c
3cUzfFDonaHW4qov800i/jz6wy75DXOyC3WNilUyi1BpsjuSDV/ATnHWpPUQTdAq0n9fdhT+QXh1
FKbIMEPFCL9dQk6yfNKTX0aSCNLqd9Xqt3vH4oS1VbKKRtaKsLqik2EgJw7bkxpkgtvjffbH2GES
WzuOgIYu6iLsD9ERXAn+iln4J0i9eo0zuNW1mrnpj8t7J/ILg3lP9t2MdyZgQEFxigDJgnwvhCEd
VP4NCFpJYlgKN8dAl+HfIcVgQkqBNkxqgAE1WI/jQQ+zX0R15ucKJHkgD/HpxM4zAOXrVe3nlSNk
o6I7eMEx3/E29fWitLJahHPhSbdUgkRym8JTQhPUAqYAcCByGyasxONUbuBmMI4Zxneo9mp3SIJS
HEwE/s/qJIBBSdITaFIeDdD+94591A/A2Hnx3QhkNqW0aQW5Ae94Q8YH/FcA+oAWjTlwUBxs1NXM
rdOarZ+rNXHrRrod4uywdMmD3EI+5LKT8ha4s/eu9jvkoFjKFS2wyskxxs//vAyAg7c3wBy8SNPG
Vo10LUDk+o5pnlNaQOFTXwX3Kf3grPftzTBnzTQmEKFluLElEPSMv4fkWhcmO7zsw0BjlUIE0Rdn
X1lj10VdY+Jm6XG6EpTUHgqPighCEfWn/rV6GG66o4qBP/8jn+jVLBPxpyoxzU5FiJSUP0PxuxHR
33NvTEDKoOmko1uD9OptKtJW3UC2HqnIBPgH+MWPqeIXzr8naTJRbsU7untrjEPIoxSrbY8jVV01
JyOwT6Nf3eiBKFXkZh57O4xHdHGm6KaEeNR8jb5TwVCKruz91Tev8DLGlFDqi2zyAjClCAU6C3Kh
2NC3Gzkkca1k+paGW6H0jlU17maPX8atC4rc9Ad0Vzb1/rJz8Hfz1SSTyemDYlt1Bn1jc6x+QjjB
XdP8qcolv5fBILxtaEop9anSRcwV3LMAHmkZc3+YDn0hC9o9x1bNGhTJRF6HKbXB+NzMVxNqv1Ia
e5fXx93SnR3mKwK9Rkq7R28PrODnJjactm/OyQqfaa0bHIpDrraCnIfvOTubzGdsq2KpunUzgjE0
fv6LV1G7aZQDvb3pPE73OWkdQ/T65EbinVXmS4L2q5RIDKwAYG0OaKnut6Y7Xd5MkQnm1ozSJG+2
bYmCvrT1wtlyGZJ0wCiICg/vIWU06O/WwuTgZUeiOKXVjrbwtJ+U3ivzFuC2nfiqvJq/zf50MP01
2P7XPWQy8UjtWzXX2yLcmk9bCmiUiCBK5PZMLC6RXYE9N0GqD/RLEQPoAOC0Uoy+HlkfudGADtcp
5b2KlunbYCIVRVqWymgG8tQtbp/UIQaxKycTbho35Xg1xIb/bWrboskRKKv5qZmPq3Xqck+pf/aL
AJ/ENwSEPR09lXX2yVsgaCwyiPSgVA6BFQA256Fxx+a+K+9UWxAXufkAWMb/Y4s5TWkiT4Up6znm
eJXemwzphzXF2qOVV+NHaiDoCPw1xZyqfJltCckoADeuDF5x1MsDvOJdHcNm1YF8EzXc+Nf1zh5z
uIwmq1CMG/CsiOazQQrFqXXr80g0b1gLf5HWpxaPG2sgTq2kD3Fa3dRKHazT8PVyNBFtMXPYJKMb
u8mcitC01p9t/muLBy/JEsGH5F5wmoxTgPsU73ZmdzWl00aQb0NpVZXdHALxTq0lbt/lvpom3xYl
PigkckpTJNnHXd3OLrPLtloXcRIZoJvrMfdNvsjNJ1ukeM//lBpGQQhmIywUUN+e8XQb2mUq7QS4
qepEWy2lax3iT/+SHq6EkAHuKxhiK3/tMadCS+R6KzYVsjUHEKhnd7QYQ9wokE/GsQVlcHwr8lbu
lYP8gPbBqdALs40T4CC2HmtRELVDZYBhd8olL24LkR1uYN7ZYZwRYwv5RGJ1Cuo1P5BqdkhnOlZv
fZpHS9Cg43vG65KYO4CMeJdYHXoHRmY7hYUxqOagm58+cLgoUTCdmkWNlXH7us/aboU2Q2Cm2ycy
zC5JFqimV7J/2Q73++zsMN8HQMGolBTJPrVgdG6GzQPf3MNlE9xPszPBfJosssDatSBFbUn2rZTN
nwuRpMOgVZEXdfYouDZF1pivoy+K0pE+JqeCzD90tToCCXFY269dZQqyqfeEmDTLga4DVaIGxINl
NMzNytDBQQW8wAnz064ULLfmDWaonO4FLFj8aCFxPENO/CADN5D9FkEGFfpUevfoBT5WA5wJoBaW
1msjSmIRCS/DCYp6q92FZJM9O3nqknsTGs5NKCWlO/anVkTzxd1kUDm9YD6B/GBejMRYcIW3lhZU
VqA2ebBlEEFsYneS1MfLzsMNWVBJh2gNnlV0cu5tiOyLtl8MQGgD/bgeTLe/xmAjWKwXl1bIY++X
qLLEjcl7g8yJqAGqVXpMHr5wxifg3i2vMWJ9HL0kkIPsmP+4vECVdwLB94ArANg7iEwyexnj1tOV
JtqCzouOPaYA1YPiU7uRV6KINqFoSJUFVKcIhxv5TCEosS8JUjPuL2FiskyFmh54NZhfYrF7kE8m
qRzU0VVEbitJEAN4MRPtIaCEVNWAaDCzqR2d9dI25M2x2bgG8TF063WG4lzeS55bYhFQakdd2oZk
2ltf0fust4bGisNSOWXG91JGJ3ecHDMV5CS8RNbEicPlBaA1OH3e2iHTXPeg18bzRpY9Pf6Kzmqr
/8JTH7UVQTjjfpidKWZJcarX+hrhna1iuLct5lOTiyIm/4jtbDBHrGuGXqtsGWHEn/9AfRYNE3Io
r/KTdE/FvMT0E6JFMd5gTElR1puN+Uly7IzN2SBaftkTuG94cO0DGgR6aYheMftW5d3WJGtqBo2H
cbibElJKytkG9A7k5wpYrdWA3AlnI7gVfxQAMdSKhNV+R/K06nNtVJKVhPKxOUng2F0C/ZEcVXDt
Q9XUE6yRuhkb/vfWmKuuI+owVJq5BupRDddncGgfhyf1kxY2IdDC2bUIp8a9b2hRmgqIGZR87q3f
6xGWjYwBUNB7Wglfzsah+5I5HTBxokkaXsAAZByaSVSaASH3rSnUtKwaI4VQ/161AwYsfEtqXKiP
CvaQFzH2ZtS3ZspVycp2Qf/aXFRXkySnUb9ZsuwIURJc17AAHlOAV6Oj0IxDqqWmTzX6CQBldmiC
UijXT+kaTBMg7agF3X/uHQYjcEBaptZlxjOWaK7ScbWAc70yKdrpWLqmh5YFmhbQEXNFiFNePNyb
Y0oVS03WZO7xsayxcqf2Nq0e9Kh2++Uu1YIPOP3OFntTwTdzaYzAozaG44GqDiqxozz0/uxRdZDk
On0SGOQlWQAhUcZq5OGQCnnrItlcZlleqcZxdidvvIEgyRHMxr55ljzRAeN646spFvlXNJU0rPgV
AhtKdqZeP+Qj+B3X0ovm+Z/OK2MxFuhxcCmb6EKypWpt0osy3dBGriYXqpEe5Gdn45DLny7vHnU0
NkTtzTBeX/YknwaogoRyrmW3mPfsvF5SW8fOzdztpgiDNWrXObYtqR+5AayXeZAXql2Wx1fGCL0F
Qu0cUHJM4jnxjX2UAOddzkXtlV8hMH1cjsNvkXASd8E7q8yCC1D0YCzUKMJ0u56LH/IMQJntozvl
FtmXZTOOl/f3PbMv/Y47e8zdrepSZUp4HYBY3Ha7RvW3OZOgATQ/d9nyRcd8nlXkd7Fe3WKgTnAW
RWtlrvHcyjIj1bBWTPEumtclmofxB2/QnzZD8jaRAAE/hO7WSsPQrueQ6PIqNSTXguRkh/33DJoY
OsQi4m/q+b+olfAKT/udpavfWWtLsspRM5noAuhhfbCP6TlBaa+8Tl08tvz+ZFzLvooukn3TCjaW
e/ntFsqEnBHFxISok3WSdIh1nsftxhINFnFDzasJNoyCc9zYBju1gnn8XBi5W0dfugHP1U3UYH4P
KX7roS9JxW4f7U7Plh5TvgHtLvb3SjD1rmI5UQZCruEA5mF3+p0DoDA4/0XvlJvb7r7ii0/trPfg
brPq3DCD5af1s/nWuvHBOqw/s5vyk3YA+uhapI7I31gdDzmAS8FbyRwKeSAz2NUqwCEj8oy5GTBv
dpKz4GLcJhHJHg0m76IrqGr+Y4s5EBoIHXR9rM1gi6vjOkXHWBZ1a0UmmFMgzfPaDaldhHrzpUs/
rbHg4fn/fKDXNTC+XpfxoJYJahjKo3E7XdE2be7aj7rXe7I/uM1RNDfFP1x/DbK1C4zjoo+ignx9
6ID8bTxZlVxSCZ5t/ODxaoRJX6taVfuyGItQBuG6FuTH2ZeO3VFEECH4OuzkY7uhN5TU6LOpYBAi
dVjVvy/fLwJvtpiX7qzqSSd1BG0UDIwm5XeigtYEWE9Rx5BvB4UOOigNrjnGC5SlxzCWitZT0ReH
IXleku6QGbqzzafLC+I+DIH++48lVsLOWJZisdpCC+bwZQ7xETXP5ryE/1IF1GYH08TH9ofAKn0Z
vT+pr1YZf7CzXq1LravCpPmkqM/ykDhdA9Lrg4LS7gAq6iQDPEsTwi/p++WSXeZ9o+UJiU2j0gL9
Or2JgwKShPpp+EOfAbi4BE4v3FvGW0ZwJU1t3ti4MouTHrY30AYCCuzn+lP+qmH6rHKNu8sbyz/M
r/vKpFvapGiYtEMKskp9sNVV6ljm4C8aEZwDnh2IPwN0rGKYH0qcb5MB3W7rotexj6B5/NIquMpU
+dO85N7l5fAyqr0ZZgPRLYkMxHNcHiQ+qsOPDK1zNfWk8k9GDor66bI1buzdm2N2byonZa37CCOk
mPXBSMz1FkwYGtE6wBxQs4B0qoiwlZvD7U3Sjd7dx0Ui2a21Qh1kADGnHZZQNgPu7PuLTIwnyhhF
X425i/uqnjEWga9mLX5r3ihd4Vj1Rx5t+xUxl3CfxCooe8GlukYHU/meRdC7A/RAE9F/cR/1e0PM
Vaw3yxxtFlrao+GUX8qbBmjZ4jxAIeIWtKYoIwj7C/T7s9Fjb5GJypZejFsk43S1q2uDUq0+RlcQ
us1+5KcIVZ/1bHmzkEuCd3XujLKZqbw1a2NYjRZMP8ktxQRPAfkMpwwjL3VBo0Lf+YF5WFD8FwUw
vr9glhX8GXgWK8wOt6Qt9bVAyh+Z5yq+iodjuQjXx7vqAB/8a4TZVAwWRNDBgpHspIabp3ntZwCD
IZ8WEVCCqLh/oMJ8EnFl8T/lX6vstZeq5hgVWUPHdMvOSatIgwhV71wOKCIjzC23tCjMrzLCF/JR
Jy5Hp6wF17fgC7FqrWoLYSEwqCKj0g1ASJwOGItR9GThfiE0qymzH0CRbMVnINqkqWWsB3hYX0sz
MHRpn1vubIFUs5lmURbPXdOrObbqg3JrbG1zAfXq9dSNTi2fexEZFn9FVMwZbTTlHQtjO2lJvI6o
8Jf611Y5ldFvENa5FfQ2LjsANwOwIctqUeooMHLTtf4fade1HLeubL+IVQxgemUYciiNJCtaemHZ
ks2cM7/+Lsj3WDTEPTjb50kPqpomgO5Go8NaG/cukoZUSFzF6IUB5ozd2dmP6KFP0WJg9DYYZmxK
S5wl9+fF7l6bG6mMn+81eYkqA1AIQgj84AqYgq+1fphJiInOiyLhRlX0Gv7kF2WKaSnqqM6xjUyt
MmlKRtoYkzuLCxJC0e283p8OcQIOHdFKHEwTnF/hbkcdWBZ+i6Smt9lYLYnnMlyrAlXJwe2+obdz
PIJzprY69NIpbnGd3fw30zS7Fo0JTOBmgbYP6H5/ik2nxpzjEpkIE610q+k06uP5he16+40AJrCa
xgrUB+MEgy4vVBUjd0+GdBHpC0iRX3IhsgEwzNHRXVvYSGRirHkU4lJrgFUk6rYOnOckBzfGC9pS
OHJ2zXojhzmxdg4lca5gc6b4Y40rp0ovY27FiXc+jL2N0bCUgoDzIf1l2LzUPafXhXc8jGXlMIBx
Nlvim+C87X4OKVAWx7fEeCDa25xdVDGnmY63HiaYWoREW6CFWdAaABcmq5VEnNoI71iYOz6NUs3s
FaBh1hiwT6+b9tRGP87rNG8RzA0/pCtQg0NMKRZVZY/KaoW8JNNuJc74UC62Z1PRBWVoJ4gwyEV+
THyKEaCTi+Ug0aSWd349uxajoDEA7x68zVn+rpkoC7JAM0Y41BTg75pVmp0NzuWFh2K9ezYbQYw2
RzXwnSR1wVj5cIXQ06oBm7fyuAp3T2cjhFHpQh1bkchA+ZDHh7C8LEJOiLL/+wCKwCg+nVNlPJpg
ymur0ISWUJ/q8rGfOZWb/U36+H3Gf2WJIM91qA/+aPSLYKE7UniUK31cLEXLhJXjxfbP/kMaXe3m
3klTaZWFGqX6EheAWACnunUb0FNknIGu/cgBSH//2Tbm7OfQECvZ7EoM6HWPxmLJLkXkTxJLeJmc
9VG0wMToKfd/o9kfQhldyAdZTfJRyAIFEAmC+i3KXozy2OZ3/5sYxqu1QtbMa4VGsWLsrjTzpzyv
1tLUmpWbA4++kqcejH8bQUGWzhLe9Nl6CjFtmBwlwzm/nP28weasGAfXhPnSdkKved17q1IRFB65
0d3BkezUKl9y769eLx8C2caD0JCScAhb2JQe3pVJ7wCelOPk9vfNxKwaSr1IQzL6N4Vppa0Z6vNp
06BfPAHEFTIivLEZnhRG4Ugr1LMuTMYxlO6r+jIjbrxw/A9PBKNsiwx0ckVt0FMcdaUzkSE+tkb6
rZlQhjivB/ue7mPLGFXr6rAu+xzTFkZ5pfRvVci5qnd/n2CQhDZYApqOCT5zSYqaZMRLuWoe0/S+
Kb/8xfdvfp/x1As42ZqqAuRYWirfEsUsvKrQ1MPfCMFVAHBCvBfebWnjQLtSnQbcE+iSN6Vb9Dd+
yVZeCWXXR6OtG5O/aBRWTGYdVRoNkbygVf2rfOq/pvfgZrdmP38yHxonBJJA60UOD0Fg3wdshDLX
UD2mQ7zUOsrrsa1eG56OMWPBHgare51tSqASHRaOiVK38unZtRFJ9WWzlVKL4loywguksjpbZWx8
LeTspZsQvdfps4jkbz8qeKV0HLnUYj7L1dCaCRRaDOMwbU9qJC29jnvCT8hB6L/UACBJDpPkTP8a
khalUoyh/xbEKLwYz7IQry3INbToPgbUY5EOtpqHvIwDb0GMwoRioXcJqAQCM1HRJT91qQ3qwG8k
jDEUP6x3c6XwfMX+AxYEfmgCRb8yuGH+PDw8XtOmyFrdnwHSmTvpNXmOUb+/Ub3FAV343fREdKu7
0Ny/MD90QEn0rQ7OW+bs1lnvI23Gg6KZXxSttMjCsb5dd7sRwJzZTEa1FcsSe9mBKLXy50gGPvzf
aOBGCHNga2lGmNCqkb9RQfg0YT6w+rFGmadWPyTJ/5sd0wkSoIDqhN/686CkRRnNuc+LAGwazmDG
lpF8Oy9ht2nFQA4U7O0oqCgGs2cEfU5LnQl0eNTRxVu5wyxKUdsmqe2sv+qrxQKwv6USTrFoV+03
YpldFDBQ2S6JmQbmnI2unvWRk7fK/ToMDvoE/Ebk2dmubmwEMjrfTfoMDhtcMKj6jZo3yT/iiHPb
79vVRgbjFFV0SmYRxisC+cW8NoLBmy9G3cIoVu8aICXIKMDkzaJbyy3nEOluffKKG8F08RtvnE9m
VgnNqvn9ocktysxZ2L2lqhBKexp5GbDdYGAjjomcunEpdeTm0ZYfa4XVRRrIq9E1xjE03olRFdos
Cl3wdJya3mqYsrPMpsqs1piv66R7Pb99u3f2ZjmMlWlKnKl6iWJOSWYnkT0iXpht5MYyJ/zYv6c3
gphYHVBqvTmOcIDSnd44JAD0LkjjzG+g5ojBzkGZanjtoDyZn8J1lYBEhmal+oN5DUCcA7nJJbv2
e4B0iL5B/TyvZWq/sPixTpPxKUmvl5pezcRfAi0gADHoreSSktxnTsStjHGUkY24wkpP2rZDxCWM
T6t23/K4jPZ/H4yJFIlURMH5TzVU0qYUVbQFoEPgpZufel67xb6a/+f30dD85++PnYau0qHEAUVe
Xp5S0ZsWHkfrroYjX2PizkeXqcr4B3nKe0WOxBIDlEFT/5z1O034Vkec22p3JRspjFvouxJdFUuK
q0TOD1JzH7XNUecFnrylMF6hLZolTyQkqVXZVrUYMI5Bh1RYZfJqvLzVMF4hTMapIRG6rbQ8e2ga
Mzn0qXQBlOd/DUxJI83NtjEKVleKNhsT0jptBUDnTL7ra2RZ6sUaycRJ6e57gw9ZbPic1FIoVCZ2
L700amAt1mhCMY7ycQyM6/gWBCZ87I/du4n2awOqlWASg3EGeR32IQY48VK4nFz1kAQZkD90T/nv
cJd2rXUjjYkr5KUJW9B8FMGkWv2lAPbWEB1/aEt/ie6XS4r+rT4bvMQcPaFP1+9GKBNbCLqUjujt
BjK82x4VX3CHA0VA4kGa7MZMGzF07ZsLsZLXJRZXtPZPg3IgUmoXqXgVIVKzlEU7iWPGKyHuCQQS
MkpOmBYTTbbCWxZV1C6FZBzzhbh5/L3onxf1thmAXs3jNt29M7aymD0sijqWIgwjB+h8rXLg0v8C
iQnng4iGisThIcXtKcpWHrOZWbG2PVi7AEkTvswZCBd4Q+t7jmorgPG55qiVYtgWuOyT2m4AKKp1
uhOrjlzwRtf3PNVWEuN3mywhcawuxDeiO6E5aPmXnMeesisCFXgiY/4HLzdGBEmEcsBgSRHE8lsi
vLWZX/5rHmy4COB9YhCADkIQkTmQZiVrV5ASr8PyrR7eFl6dZvc8Nr/PnoeugT1awu8XQxR00Q8l
BEafKDld9Hw+nNzVrI0gZq/EYSH5JKBON6FVbL00JR6rzG730XarmDtQnAW97LUW+KtohW9vMnf0
p+dfmZ7EGb7zYsg997YVx9yEow5soUJCOCfIdgtA+USYrVbEEJ1agbC8cgzTz6af5zeR/ibrUrcy
mUsRZU4VUQvancT2Egy6ltrnboQ8T9Y3Tg8GIoFzM3K0g+10Ap98r0tVD2pYrbOU/DT2gAWuXDXm
qeFucQWuVJIICIFQyGNuqLU2i6HTTERJjdPmtnA3O4DkwSSTqDhgDjTAeNzaGMzlPLh3LXgjlvGv
pIzbtBbBkznm6n0O0it1MF+7MDmcP7f33Pyng9vIYc2YdEITI68G9kH1a9868Vvldm52pQALO3XC
NxOtJ6ZH0CbXHWZ7BfbQutoEQyO8XsBdrd18CGPvja6F1VpKxCcFkPv0+ovUd9eFaoCFMffNprwe
xupFFQteMLAbY20PmLH/rqnKPBJxswhtgGGnHLDxKNI5y40m2+CDVD30pfg8G921l81qGZewlsa6
5KAtCtQusuv2QiadVcf+LJ5IfF0s/vlT5ikT4xHgSltg/3YFYPAAMhyrpzCX3U7lGeVucgrlHxUk
uSh2Y9T1z4gnadQZAE90MgZwPtGF5APyH9vXnnhl9d1IZyOICVJncynKFhQPPikv9Pa5VU9RdZ2W
gcwrOu36mY0gxvrTPK4LYaFTAmb+FfHcQRjk1Uqz1eoKTr/I7rQP0O8ADIE+AYwyMhbQCnlYNUKj
e3TuOrtdDwA2vo4BN4p5Dumn6GSH+ory1Iu3f6EdG7mMAWR6UmqJOFWgj3EJkrGiW6t350XsX4Eb
GYy+50bbg+gJMjp3diSHIjQotzlA4SiTS+RkT+fl7d7pG3GMwueCPC2RBOSjUqxdM+wuhSr7G5sC
MyJ6XUEyBWCgP3W9a5p0CeeoCGYzcyrlC1jVnFT5cn4du4a7EcJcq0BUF/p4TooAg94eKRpvWW/j
xTkvZH+zfq+EbaJUumgVRlKax7p4HswfmOk5//v7HvZjFYSxVjXDe7qvgMJGvB71i9KwwG87HFab
IgJ21wmAt6zy9bxQ3qIYw1Xidpx1CZ2hhnE3t7dix1nU7u+D1xwZeFE1PkHMAb5rVNcOGC5pexKz
CyW6/4vv//h99uU/5qUmxgq4lklfO2HvhNxj2dUtFUg0RNRBf6EyJglq4wFU1bHg53pozeNPnVTg
tXP/ZhkfQhgrIWCQxkMEcWGigtIL40Ll3zROm5tlMCaiZJokpklP/Eo86c1dM3Aq6ZxtYg8iS/oS
TKuonBptYotIwOSrPZDj+W3af05/rEJjTIQIK4DeWySV0srSFZuWcJ4yr/QXxU5GW7XFCy5Yz74G
/z4ajbEQICrULYJMjCe+rL1HQSneYadVa8X7t7JiPzv8F+Ryyt5DYbNQ+v9NUgQEPVOdSMgbpAC0
L/zVb0pwh1BU2dZKXeO2VjmGun+tUpQgcJbpIPZkVLDIwbNojLhWB3s+pLJFEYIkK75WLgSMSy6H
dn5Ho8br0jp/qLuasxHMaOZa6WtuhlhqrHZWGR4aolnS4PxPQlhylL4tprRY8TzJ66UNZl3+OU5r
FWiCybmK6Nd+eih8rIbNC4pgx43TCA61idbMUsL6RlTlEyDP8D5Y9UOCoX3R7E/AtuK4EM42sk2B
XWoQEfSNyPyAomrpRiuWPcxR/s02IpkBNm30SbL2V4JrtjUSkfjD+JBLV0r5ZjacaveuvVHghP8X
wdhb2oltnCtIrGZxehkO5Huiomh7fhn/oOwfQhjzEspJVYsZgfF4IIHo5k5HLKGwGsBGOI1Dq5rD
tQiybS+3ebyRvPXR/28sG1FSrvb0HZWGsYaOQBU1/YQHIrvvKDe7SLVlIwX5zd5cJqJ5SzBfDl7h
qSfDEjFylwCchQcTtP863khjQuM86kgbrvAdxosQAwdDf6WDGdVDfvgeRVZnR0F00r8IXnddXvUB
XMxxuNYOtcfLfu6HUJsPYS7rukhauQ1L4revi23iK3IndtDE4MpISXjItRwazr232ydtbkQyfjOc
c7Ws9V4HZLt0GF4KUIDqdnZM/TKyedAfu7qD2RrQLuuY/GYRfrop7FY5VoBxZqZ236L+GDkcy6Dm
9cl/IVADoRdtu2NxfUimklGedQzk/aTgNzm6vmkV5dc4Lw+CaXc9G2GM668MdWga0OsFhlZdiHLx
1q8hp5eZI4LNgJmIPht5hccyQYMtZU4hPpzfMXq+nzcMGFKAQRcVQL4wlob+XqkoBc0Lm6o/ynHb
OoIipOihWesrA1BCr6UwzS6g6XiFkx2Pj24/iRConyQqLEB6tYgpWsEBPwOEA5BUD9a0zlY4hpz7
+X0mkVnhH3IYj0yWSJ2aKjGP4YMYpDf183BKD7Ji5XeCDbJxV3Lr2ZpP0/Xiq7yAb+f4aEejgZ41
hRhgHP1zd5cyLluln0H5EdSXtM4fg48bVIHLK9VIsbcGn+eg97f1QySjlLKp9uqw1GUggFUVYwKR
8RBLX88rDSsDWR9wwgHZ3kTABY44ZkvbZckyRRqKgOBuM2W3BUHmOvOwyj+lE1gxzDWXR5Mx58YM
9/sIOgmEc/OTnFo6yL8RSCpu7Y28MJI9L1Yi/f/m3lGzdGmNBbMvegUMljW5bvOEEyCwuaZfIkAE
JslA9gXe4Z8ikMKOpK7ugCVonuSwtPP5WgHgi8jTe54c5q0xTsmspwVwEc3OydfWUqdLQ8xszeTc
IPu68LEeRheQSx9RUEsEn+SRlQHeVfT67vG8vu1rgo60vAk4SQKUsT83bckwzpM3RhJI1+uBwrXV
T5FXu9kx9ltPP8qcWYtPwLXvh7SRRxe90YNqSWVDCNEThA44zesvD4IlWYcUY4uO8hI/VZcrXmvF
3U/zJrziPSi4i2VcslZ2s5ZQQG+g5l52bg9K5Ow0PHfAV9Uu+FiTnxrk3hdrgJ1OlbDDYKP/c7Fi
aiJg7bLofSSVtkbLmWscdfQ+jSuAIGl53nSy7+Pz+UPdVdCNWMY3KnJYocLdgP85je1a15w8R8Cz
iq76byGc2QUyLhE0dWrWqAirSPGGjrxDHLWciHzXCD7WwkLm1NEi5aGhF8G6zBZJRadWLorS/582
TGcsOgY3gFqDbNAXFsnOTX/EzKSCIHyMeYCndOu3VyazYWw1LOvqQq5MANd33dvSF3YF8iiMGg7d
bEVZaQsjZ/t4Ksii6OT5slSiAcghxN/FY3oju4krXC3P0uiMtoEsRe1hMP/Hyuvy2fX3m3Nj/IrW
YoAi1FT0iEyOMLxVPLIqnl4wfsQQuilVkgFH1gZZX9m6Mloij+T507OBHhcAR4Hriz8yIBj/NOBM
SaIsDpEdaJ31kADKtfFeAeoLZDsvxc6F9sTJEryjDbEKspXIOP3BBO6vhKoz0JvA52ClTgwqs2sN
mMxA9Bveg6rWE4FhhivhLrwlt+ct4VO59teKVVlC5x9gvd9d6MY/x6u+RoWUICyui94f8jX+KieV
AXSIWl5XS6in9XZYleKyHfL+3jDLdLJAUyZ9jctEfBp6Qa8cPIoQimEazJJLRXTOfyH1mZ836OMD
GcXKs2gtErNOjvX4JMxPIRoUNSmytPR2LTmbsafDYD/5vReMjsWjIMpqKggYYjp2gEcgYIA4v5g9
T72VwFxIYkQSsLoglOiytbdEoFU6lYhe8LgBQ8nK9T6fIvb300VdEQNBBFcSYfx1roWZuix0+qIx
8pMQaiCkJml7aPq1eqlr6FXUR8SuMaBhzWIMfJeZPApKJbiLkMZOV64njDWkgNFOb+Ze/TGvi3FA
mo7Xvf7p8cx8KMvNWIG4Coxh+FBa8qC4p3Mg2a1FAQ647bs02P2kUR+bws56zZUmgFIqM4+yp752
V8hP2KYbHRuAA6GHnQ/1sqtWG3mMiSPHo7RrshZBIhPAezSWxOvh3bdi4HrIBDgiQOlnRSS5NAIp
PwqSn+EppPA5tmCPuh0/da808qicyU+Gw3ll3r1rMKX9WyrzqpDjtRIbQ42Ok50fy/v2Hv0rAFmK
vN4dXTOob3uQrvI6AbhrZRyCUqNfXomm+IiufLe6GrzQIWg0p+kJ1ZMPMtrELK7O0A38rDMfS2Vc
w2CsTb0UBt5pnvmVoiFFCFxDK7XGU8SdP9j1Ept9ZbxEpiBH0OplEpSaL8XfaiQsZMMbwvvz57fr
WTdimGhVU+TZCOM6Pa6z8SPKRZBpT+ldNaitqxtgTRwB+OeeF7kbkW9VhglV52pdCn1IQkxyyAHt
DJKejOfELo6r29tpZvFSI/+gLfR1SH0g8lh/3uhaE8UxJoBo76p0QFnhnXaQ0vMpL6ZXHSY/feHK
3Df4D5lMFGGWsx6hBBYH80E5rIaVQl9Me7Q1K7spXXSY6c9cq9h3ah8yGQ9gDGWWLH0DJ/NzlKzy
+GumfRHRhEQnJM1/DXj2y2N/CGSMP8nqrGqStgjQpBvLKFGPiUV4lAT0fvpsdh9CGFsfQ2EBhcQ7
+k0Y4H3jUdSJ2uOdGLXec2IY617DoW36EIg3sfQ4xb40XYahd17zeSIYm+5zWctrQKUHU7x0vUVq
HeTl7dpckiTn8uPuKiDmHk2MMiuYaGasTMlXZUmMLAQ4ouYZAKRe7OaUedFRb60mtMT71A1vVY47
2Q+eN1KZYCPF7EDXNWkBuPTkytSP6lfByh1qa8l6s+YWnf/hzgbv6v2HULaFqi7E1VizTIBDMTwA
nHn6VXnRupNDywqpxx1F48ljbHvuiFE3NfyJGFD67Qos9JGneGrwa7pJ4qXuOEfJ9qj3xlhoYYpe
WKk7SfOLrjyd18v9yGuzgYwdF9DEfM4K9LrhOqV8HK1o9YWlenQDV16jNW859P+b5wZwTIBZAgRW
EADGTl7WByH9zlkQTwRjzK0mN0JL6UKV6/poPOJFBd7c1W6v6IRWDf4I3rjgrmlvdpAxbbM0WqGY
0ZtoVK9j49Zx7wgNb4xq/+bcSGFua6Bn9gNIt9Ha9NL9DL3Bo+REYw2YwuZIQBDA84l7mQt5I4/x
IaQYm7iXcFKjAS6COJBm086rx1F5NsZDV7XW+WPjbSLjPDpJTgq1jaIA4KqNcSmsftk8/E8iWPaj
Gt2yABhDb+IcifZSHUQAyTfF8byQ3YTnZt9YNpFcWpa1RaPbUbHqy6qx8/v6JnfmC+Wieeh97R4M
kYiNh7v2NHrdWwb8xfMfwHPD7FsAmCNJVFXQfzENDE89NF77pL6UF9KX2Y5uAIKONC9H5G7A+qEr
LEkRiNYWeZV04Shdn3RL+wm8gh/xoXgobOlKe+3eirtQt3gImvuh3UYq40v0Nu4weyXpqN0LpiXb
xFUvKtsAH2bv1pYQpAVwZbmB1u5LAEVRBejRIFlh6aU6TTFXRUWH1vKld1pklGMnvJeALJD7/Izy
vi/7EMYY/ZQZppzGKHGAFcSqJ+NO0/PT+cOjhvUp9tmsh7FzcVZbEzTZtKG9xcu78CRP8HpuiLXv
Tj5WQj9j4/iVJIObzNcoUITiBtTAFuim7Djvr7R1cMxQuK9G4/H8yv7BEn7LZJMKpajHWUQqGvtT
svH40F8IttBZY0DZFIRjUru8u+AfrtMPmUx8UMSZMYkVoSWAXwytUVD6ple6pcfDm/iHK+FDFhPz
p1naI5ckZMF8bZzoRFl6CO/1h+4SANjW4is8M+eovsqECmYsTElNusZv3ASgwINX91ZvZcfFGa8A
nu+ePz6q22cUk6XVqjEt1Ul4dAe67o3RlVo/teFTPX5JV++8oF0jA0obYCcNopuEMbIyz8S5p7hj
RHxOqoelc87//v45bQQwJgbqxKxIYoViX6+HzK9Oibd62RF0InZxQD/KX9RFZQWUdEAhQfz/7jc3
ptYly7yak1igmcJR2qdQvZzjY6HxMte7Fr0Rw4Q9Rd0tidwvSaBIVudiYhMP7ALD8HJp198NR/J0
jxwMP+yt6SL6ztnSXa8FxBCMeyu00MZs6ZK28bJmGPdJHjU8bly5sDAFkFjRRWclLsjXwJGZWfoX
AA/Ih94zHR5+zq7SAKoUI06ipoifkojAZE3nfomCXP++ZieRhx25f7ttBLDGHXa1OsWoXY6v69cR
rVujX/tD5CTH7jKyRcu8aS7yr+e39R0Z55PNgVcN6E7AxSbvBJIb1VkmLe80AM6Cnk86JA6Y5Eww
4MiLRdu4IrcGdPQaqHCfs0/BYCvMWPDMfletNp9AA8XNJwASO9cKFWgVVdFZefWVEORLmrus88U2
aKTcPr/k3dBlI47R4lAMe6nX29A3hZckP4o/ZP2oN2/nhezfCmjUAo8jQLN0g1HXkSymlJqDgFGV
5Rda8YncLAdyyANeMLYbSG9EMRetIOckLaRJ8GQBaZ8utnqjBu4Sxznv360AyJIx+I5yGXu39mKB
FEM6F0H1M74xDx3Ws14NX9OrFLAboaseRU4nwe5B6XQ8FxywmKFlLp90JmUBFqgiUOPbtPgSl6uT
pkc95tWG97PaG0HU8jcKmKXjLPShKHjjYXSAh1W45R19a3WOGkxHwRMdWpWoOB5tf3k64KoI4JB0
mdFDMQzTTDHhT6rmShQwEY4eaGlIbSF65ejiriTQ2wISydA1U2EMTG06EQmFTDgO2egAndYS0uSn
ZESu1huYPy1sYdbt2gAVYrg4XZo+CPPkytF0Dfip70anXmXR8Bc3FhDPMMNFx/BFFuQ6lgqlU0MA
DJT1GE1Os5DALAGwZhNg5lmNPvKu/F313UpkDlnPJ5Ccdn3oJz/bxAoxwAj3JqaW9EWK7amytEMa
hFcLr/63Z5yKJOHOkoC8Rt51b6NbjT7Vq67Ngg9uMaeKyZOexegtkxeOee468q0gJqZJpryTzQih
oeBXj+I3gKA51EBnwKL3tRv6FMgb+THQpBiuejMEk98ehPvzmkb3kL1MKKwM1qmIOm6TPw0JaNda
o6QCKFqEp6a77nkN4p96m2kKGs8wE7U1ADd+eooZVZR21RzipVvb1c93mlDfFDEeIR7qzmqR/ju/
oN3TU1RM8CNNBYBiZlMFA2hlnbF2x2I9ReajgYiHJ2I3VgSJ4G8ZzE0RjUmXLlGe4s3y6zmmz7e/
ak2FgySMak8yL6znLYu5MTpZnHHna1lg9jYJajRnCbb8RhT0B862jsRme4ofuIlUWnj5pB0fC2Wz
MWUWr5PYFRFAlMA8Y9Pk/q/R4X9NLfKuJhtJzJMMfDp1tRgS5Ryuj5pdeTWaBJ+VEwVpyRyQwRXf
udQiu7q/kcnovp7lALFG32gASnir6r1VM63zyrgbU2w0hU26aEtK4kwghi9XhnkbyW2KG6OQ0wv0
G6lgL2+W9blUwFZgRXpZXzdCPiE278yg7BKD9zH09mVPE6j9GprFwWgCe//T1tN2xibH8DdDsB7U
Q+auVnaqUovCcMkXqTc/c1bPE8gcapQ12bJI6GM0fcpySxMX2jH0O6c55q7g8LJqe+dJDFEEAx7w
HYF8+uf6ki7XO23ADVUQ1RbUL3rJA6PZjTu2IugnbO6GWda6Nhxl0zcjB3dShcYECrWe9Y70BYNQ
oGsBIN3L5AsHzlbuWeJWMPUPG8GTsMaEUGRq0t1KnWcu3+ueOGt77ElhjYCNU5/ieOB5HWoBnzRm
s6NMwIMxXbUAVET2kShxBTc80FQJn3N+96oghoIBUXAUG+B9+3ONabQqejI3kS9d/5pmKL8TNFet
LqiFuGAFu9HFVhpj/THpxXUQtegoesaX5koCTJPgavdjEF9hut9rvvMGb/5BeT7Wx+inJrRKqwlj
eCwvE1+DTIp8RSnYQDzxRassZA9f+ECJezfHdp2MyjZaOhqNEoGDfBqsAdR2ICFYZJujn3umvnV0
jJRILYq463Wg2hTI41E+a/0qflyqd5uobf4g4q62bCUyFtEqYS4MUmv6ar0aX3tlTR1xqaYDBqTB
wqpMqTtI2UOSLLWLIRnJNhdSPfTLWh/FOFLcv1q/KYPOG+8DhX1qLeag6hipzYPwtB4kB5y0jmnL
d5rVHeUL0+FCVe35A0VFMK4YGljR2TAHeotJcDDLHxUDTTZZZxv1BQkzR4wOhfFtiQZrnoPI/Lcj
he/X9EYsE/lkiobR0xLLlDWnmVx0wltJ/cTZyz0/rmCEBAzbgIzAZOGffiDKKmOKmwj04ZJFk/eh
Y3ZWLFq1SzsL4kC+TR/k2/NCaVjIerqtTMb3hCUyj02fgcp+bdyO1H6czhZAOa0CnUpFyLUXGq+d
k8d4Hw1Z2j4eZVoXkX92iIv10VrAjxgfpCvE/tempz+qP7u31hYciePW9x6XigqWWGA8aLrKIvqu
idDVaduEfjtoYmaRHBQYbhJFxk06hxgLLMtBcs5v796Rbp0QY6zLquZTGANEOAFFkQzamzHnWSBP
BHNXlaJSdKmeRsf3NLufOrNFyQsXSrQK0E9+Sfkf/LmGgS6DTjvp9Is2d3KTqUUfAnAAcL6oqC3u
5CkXkTtaxFEwo9p7GsioaU2h+rewkO9WiKYRyASapsmWtwZSNwkp5PiIIr1fC5KbTv3jIHccPdnb
UeRwfothnlKRXI9LKEt4CPeeqqPPOHv991qxFcB4k66r0nLVBKSLqqGzQBTXWDIP6+q9ueSTpW1W
QS1xc0rTCBTzphOiQPYw8nmlXzRfevTYH+CeX+tvggeoIk94iw7pBWXK4RFccvaQvRe6OO2NVNCE
o7AcjHK1tEKyzm/iricBED3yRBhoxIDhn+sb67IskEcqgq5tDavVsmxEKrGenWxexct6GSe7LpNL
OYtiixKc3J0XT8/o0/ZuxDOWnejm0MuRKvhNMR3GrHTRqPjYZZ0F3PonlGevETLzcEp2nfVGJmPq
Y2qOQ5c0KYbKgr48hfJVbFya8/XEY5z4BP5ELW3zZGKnNqU5VYoq72MMJyX+9IDxZLRB5n5xzcsp
0G1it3EriLkPalVoWhAwmv5SK+hpv5S7Ct16X8+f1adJenY5NIrb2EIKXLRUUwoAXDqiTVAeLFEk
wOgTWm9on2zmmJ7sAP/XOy93T0e2i2NUFLfKXA6Tgbpy3XlkmNyl+JHpgCPrWqtSyWNKCo5n2bvi
thIZrVTUPpvCEM+jYXiY0LIKqtcHAmrlepD/Ii26lcTo4rxObaqmWRIY/QNK5Bjp1Q/DdFVrPEIa
3pIYb9xVKKWJaIs/GojeFaBGoGint98SXnV8z2NtF8Q45Vob0CQi4hWthih7SorViDfn1WE3dN+K
YFxy3vVyKZhAjaD9vgRjNLRstgYUNst0dM4B7VoWoElFGUSUgHFj900Yps4wcsNHt68lAjlZRmt/
2XKAznZPZyOF2TVJnOq6Nifd10ZnmY+a8LboDz3h9tPsns5GDrN1gtB3S56jcehX6wKGnkCYkVpp
a0kBZjQd6PqYOg1v9n/P4yKr8p9NZMd4pXRSxCIrAURtPI3N81z2dlm5GTkmMWfAdu86w6A1vDsA
nMBdw1iuLo9Z1+Z4rqInHHR/kmiLUnGpNi0IatPxi7QCBITonkaMA0cr97f2QzJjyeVYL7KWdXEQ
/qCcJMMpvtbu5RTPDtApH8DJjpk8jmPct4TNahnl7Cd1HtoEzBetQ/lRSydEZ9RwmN3Riw68cvh+
wLqRxihpIYqzieps9t5rQ2z0pIiWqlvr4sxfdHj+xa8ulNLWJLd/Pr+5+3sLjmOiAxFDZrEwxLWT
4jIEj8KgLBemPj8Yqm6fF/EPe/khg9Ec0JPgzdMjfUS5ZjEyhGK8fpJwscl+fuIZxL5X+RDGKAuo
J5IexFqGP5ao2kh+X72GMy+023cqH0IY7YirpUDiP8qDqHTQR2TFhRfnr8vMefvuicHQhQ5OHGAe
aywohriSSJkIFH9csyPQwJBGvWjr1AqBw8I5I/qMZsOcrShmRXmkCYO24IyIR5FuRp9gahPlWvT8
crFeaDBzThaj7eICBFizy+Lj+qrRigmyz8B6uawum2MFVecNeO8mFLdrY1xzqEYFeGQwadWblnlN
m9nQKOvW/vQqv8oH1PlvuBNP/0falfZGbivbXyRAErV+1dZSu9u7x575Ioxn0b7v+vXv0Lm5lmnd
Zt4EQZAABrpUZLFYrOUcjorsILbed0ajSF2C8DTGZBw4VwT7R7sAglIE4Mbk/4nVqygVovhNn55s
60kc95Ug6qvhK2sonNs6TN20KDEGm/H4UHZ91VYUc5qXrFKHUU4R7pyX3+Zg9UF9EzrizzV31Dsa
riJbek7PYLK5bKK7h4ECfhgolKjIjnwMkcW4N5WEzg5Eoau3d1l63TR3g8qBet5zHzQY/1sK4z4A
BANsUrDnHiVM0A9THUj1ZGPolYOnsy9GUVQFVym2jTkCRarH46LhBW/ibStllpkfgNH7Ryv2LoSx
+z5D87nRQxes2NL9WKrvePlNQ8zzHfQJ9Ok84337H2XYp3RUlqZSSEAdAC/OX3Vkubby0C0C4qKr
+VZ7+hNLeJfHpARLuWrbHHygx9o4mGLotmKL+T5PTcS7y4L2bX2jGdV88yzTIqlKFa0LUYooiR0C
tTByQ2KBt6lxZG/ASMTil3fA5nA5gnfd8UYw9S8bwWEet3Wn6QXgsBa3/rr6yTmx9UPjKRSr57Kw
vRBA3ciif9/I6lcpLxcZxUDN6G4R/F8v6Pu7LGI3BMApIeARA74TIsiPMnJVjYGmMlPglOSezslk
wDwagBDvUIxhHnTJrkbv0liYwladVblsQ0hTX/XwZeQ8KXbbDDbasOiEplZFgzFqSD6c4tvxVn0G
c335rD8tL8spPUqVN/8JQMRWImOIMHgRqGwCjrL8OFXNYc11jsnx1oyxOJVUk2QY6GNQx9u2+BWj
L/Xf2QDLTq1OSTula5cEcZDcT4fZN9EhUT0izfcPqlD76hiSaahE0VWTOuCNUet5tciCjLGitDtm
gCVMQk7g/D+M4F0Cc1NMEhh/xDFNjwvAQTwNvJrJMTxhbDwKMBvrlAdeULGrEgpYKHgYsoKj9FGl
FQ3kcj+j0hxWv9qifCl0Hp7WfqSkSMAFp72zIgvB08SZtMiT1GImXbTTn2WNduAQ0CfNSf/d2/MT
mFZ4noHa1afLYyOSuQmFtkKJrpoR474NF6++ed/rlmJNDq0orYLFQ+umkexngSpBu7qIu5d9MYfm
sOLFA0qwvo1tpF2tWnupUg9lCrubXzk2v6/duzD2qsrkzEg7EzimC8hXkYFwiUNnGgb0y2GKIvF4
2I27URI6LP7WjnEUE6LAwQD7KpJEla3Wj105WKke2kbFiWB2rXEjiPEXRF2azBwxkiu1KAY2xyYp
eKbBE0H/vjnDa1gPI8bd0eV7M7kdADApV5yMCpzdgmTc5N66uxUJdaMT4zTyFFRbi9oafizHtRgY
kdB/wxARqa2qElbhYKa9hgi3bkN3Cosiue2UzlAO2jIdlFWZcE7QVXiac6IfQU6bfE9mDSNcVaQD
cWXuzK+DZC63i4aBBpsMMy+m3G16334+4yAyWcjWMkWCMGu9erDLQHHnK+F7/rs4CbU9Ocgko7mH
l5aki/L5PBkGKEuAVAYsuY+7ZOTmmC4Cpc5ZbIV4k+avMcfW/odm7zKY8AGYw9oy1jIIWEprfjEA
0bFehQ7tyERNhb44ROsfNDLsH97/Sn0zl439FVoiScWIs7TcLcc6oPivw9flJgsUj3Zp83q0OQvJ
ljTMss0JCB8wAS4vjo5mRb31APPP8UjUAVzYLnYkGgy4XSKSSfDDM1K87uwn9BYO/rqFuWmF3SOs
4j2POh9Mk4XQEap0XVHWFg6NmwaLq9nS1YyWQVtBAXg4UaxL8ydHwV3//i6SfY3kbY5epTAGVoA9
uYD6d9bO7p/lW/N7kliiR+u+smgXr0pk/UmfGxLZf2vLjrWIcWYaXQODifrlMR/RyK90nKOwrx2a
dpGrM0E5yeRp8Eg01W4cTb8lsjWEpyh9TSSAmWeHrgw4K7lr/+q7LOZkT/mIJu9STADbIk4OTWKY
7opp8OMECMDCo/0XnBzzfgCiqUDTQkMy7aH56EyEWUr0Xi0wNXMovoi28FI61WG0RrtuQAfU2+DI
5RyI3VOHCi3ggNEtAPzIjxJLbVCmpATGnNT48voy6UG13v/JQiJtIQEIGL0zBrNpej+leOxXWjCb
VvlYuMWdMllGaVWy1V+3UApEubzELtk9ehuhzFKmqK2vZdKj/msm8vS8KuV4mAXT7C1hDqvIm9tK
fm37uowCYZ2M9TmvqjxAYNRcA7BnBuxRook3Xas7YheFZlDMaT85yrqgvVICidPkF4q+kGM4A5bL
ElVBXp2iKWqXhEn5M5LntrWiFDZkmeaQPWPoRlKt2ERG04qKXH0tytx4jhL0inuGGmvHPIzC30vf
ES+as5X3+qDafnJ7JuWQo1i/eBV83OYqkQZwEovZsVYja+yux8VbM9hU/DM17EX5EyBGdSOOuYoT
gcSiOUiqvyheaRwL6RS2z39iVRsZjFVN8pIiFFHCoC9EGwBzByWeDlM03WmxZmda5WtYxUaXvcws
bhO1vxtl1QUx7+/L37F7gDafwdiZbsZoJNBJFHT1ddiNViZZYf8vZTD3vyxXQqoPQ3rUluWgqKsP
tLyKN7vEUYQlQ64LJSyMVcEDXv9ugAZJogikj5cXaz+j9L5aLPtxapRNjgmzBXl24uk+ZoImK7Mh
zZmc1srvxJ6CFfKc3P5jdSOW8XIrcFz7ooVugDcac4SGoJNzMc5NDtnJRFop8RqOee65H03UUdkF
OLP4ibImqgeQCo+QCNxmK51WW9Y52Tl6htgjvZHAPuQUjDi2MkaS/VnL0J50qmXRauJDvbxw9mxX
FUnHvJ6BGAbUAozvmAuQFxdghJ+O6SNFrqHZfGBgqeiBpun8iNswv6saprk0E2Nm6Etmno11Kpm9
2SEZ08hfxVywFvIlq49KwlnBPYunQ2N/i2GsolmrJVP63vDzWG9qq1wTNb0nYYFatVyKw8BpL/is
lWJg/VCm0BG+Yojr4zrOQ5PMaQEUcpWoD4XSV1YqkK8LqZxekXKfs2v04z+aB5WGkjOQG/GDbMqx
7ok4qUItIYU6uaipYri6sOnrsQcFGOGo9nklPwhjM45JUzWloatCkJZfkXpC578UOWKs8ri6P5si
5IA/UAeeo45OXGbHqjVN46YHDxjaJlbtrlQeLq/arh6b36ch4ebJU2WNBLjQIg2i8aTl31XxRU/c
yyJ2YryPOlAdNzJMIGUKAwD2kWQyb1ag2GHkfLJ0V7MWpz22h+mKh8ZDb8JPpoBxdwygEAz2vz0v
NxLLGDP9fR8iVbec5dxNqtUKpYdZ86o/uJSpcu+i6BnYiNLrYSqL0RBQ657c+hFAciC2LJ/Vg3DE
NPE/eKTuW8S7QCYKWJpa0vIVDwKAk/qFKz0Pk58pQJaYMbtfHkv8Z/S4gMX7dvIulTnKMer5ILaR
4RLxRh2vAbBoLJz2oJ076+NSMpe+Gso1gItJhBqqdqQcJKvfoyw9gxUUe4iWUI5dcnRin/tV0cZS
pYNBW8ksY3aT77INVtIHwTW/C7mbJZZ+pNyreDdyBH9+Z1FFTQneCqOYaP7+aDOaJNXh2BgYpXmY
XNGVfMFWEBAYFh2w4b94drIpiqECjBdEgqgV6yxO84oc/FqPMui/gvBoIm1t3Bo/18iqfhSBCg2H
Z5EEvH7b3WO/lcq4rpEMjdDFKJpIgEJAMgXnX7AiYlc/aOxDn+Wt7q5/4Je3Qhl/tsx6AhLiQggA
IGIX/WQNjV+WNmcD6XXM+petFMajoeM1Ab0qUJYRETgymoWqJ93FgKQr3PKsdO+4q6IGlG06ZAKH
9tFWUlNJw0nPwGeGbunVtKWYm7PZM0cVrBBIbCJuQ5b8o4h+0UKj6uMMeFTV9/WUHbXb0BN/jO4Q
tIfwnjtBtxcWbOUxwQ4gU/VsQLdOkH0RbvKfRWJLTuqZbnFCYqM7xb7hC0faAs7ZNarHp13DoBLg
RxTQlmvssdONPmyIGAV5gNakc+9PgJQYz/x5hF0FN4IYR5Zp8SwTA4Km7l7LAC40z5aeE2tNeCrR
T76g0qe2E7nW5VnpMYz4LbqfHxu7ONdXRtA4GLe4NVVLsuk5k76uD7xxdarDJcnMJqZpu1RNhtyz
LiVWrd4Q8jua/SgiqD7UVjRrVpJxsLf2/dj7urL0AHMu5hLJhRARXniYaIEgdsbKka7TL+Q3bZqr
58NwxSsu0wv1kqaMS8F9S5pWwzhLKig2aMispS08Tfqdjye54QH77RTO4as3OjLnvdakCagSSXoc
EE8A494OU8tE+tQEDVf5i9fFuutdiIaOFMAsgBGJ2UXKtRytk4RiHPmpa4+p5lw+c3tXrLr5feYO
SBc9nDuCtRPqs7CckurrKvFSiLvOeCOD2R9lyueqyLBio1ddS8A0lQpLfFg8SkFQc9Pp+yfufcWY
/cmaSsRcRyX4eIMudnwLINXYFt3OXn3DSXMrfY1Oywsgfw59w8Vn5m0XXe5NsBklUT3rYoNg01i/
F9G4AK6m4oRhPBlMQFt0ADdIkzA+6uR+HH7pGcdn8UyCHreNDgqmYHGfKboflyOgds9tFVta9Cdh
wMYmWFefj7rU6cC6SObSj9XC0mXUIMKny9a97wPfbYHx823fKOAJb2lclfiSrwV0KrLlggHuXyd/
i/kEyk3MqpKKXk+O6wDsMN1E73z31EuzPZoZLza9vPuqyDgEwPkoAunyKGin+aCB/ByDvN8vr9pl
A0AYxRhAHCkoWmPmoF40ezFaCzNEVt+VnCibJ4ZxC7OUodZPNEzYTM/68rrKB42Ht80TwfgCtKUt
c6TF8NWrrwNOrTVdkZek5G0I/YbNcYl6c4rRvhgfC239rnSlGw4zp8TEU4M58Uk3YEhblZJjkz+s
yaO8wqV5l/d89233fhGgp+WjGkbS6lq74iJonQWcYF7pKbddakWBdKTIyQgZeEP+PK0YF9CNJDXr
OS6OJnHT0pvquzL2L2u1ezAVcHQTERxWsskoZdaZuJpUBBEFe9XaQ1uGN6kgXbX6wgW82NVnI4zR
p1y0uVBpYEA7BOPJmn3jp2INDgG6XQGiyd4WAl7rzK7xbWQyDq6rojKfVtAUzdkp0hvbCGf78hK+
Fbk/RVf/FYEHyEfDAHm4ObQG5i7oIJwM3Lz8loLOaAHpLCXoI4uik4NpxDN7JPGWY4pK7uVPuKwk
2qA+foFQyOGQdUCNNcNjLD7lCgeKbf8hvFGRcXiyWLelViKH1zoS+sbesgxOYU9fMYhqhVd01uPf
acS4PiFZBz2ia6pk9W0YlifMYjiXRezH4hul6Kpu/NKIbmZNp3NI8mE5rC9055qn5JwF023/liSP
77ic4pePAGAkP8rE0EyVZ22oAsOmjN0VdBEEqRPBDn3jQf4RvhB38XlCeTIZ56hksdgNIziu0IhJ
QgVkcQ9E5GKe8qSwniRHbVQN4UkwjYEEaXPQvqqiPd3W7uw2XnRTCpZ4SHrOFbnvlTebyPgUiSQt
inkRIosb4YGChYROeZWcOmd1S2Tc/v9glXjbbMQx7qQa5TJqTHRQyg2wjoT6Vhyukm6ywV6bodEn
4Q2ScVaVJbFNSCQtWklhltrcGgdMXfcnlfci4Alh3EckN12uYqjqaMr22vuJ4M2Ed3tSD3HBSb49
GjeHDRRTBamGmaL/0IRh5mYN8uc04dsfUvzvvzzcb3azkVdPiaaM/6GPDWpvvupxU4enwaPtNJNv
uNqZO4DHccNvXnQjUwqreSArDvfQAgo+8ocDOIqQo0ytwbTUYw65TWrzRgveBmUuLS3d3o1YuZIL
UtTG5Fe5hbKRWxz7IHNnEJrHN+p1Ckyg0CvBxoHBw+zBDFKAWQo1Bl54rUSXYwnyVkfefAcISPRx
1vroOETnqlVtSS3RtuC15ny47Ll5ghhXkwrrqNQpLodSTqwFxzwHfUV4qyacS2j3cfR+2NniH96q
q6xMhu6HqtGj1TYN06+xXut+3xgiqEDKIn2oDTl5QWAVAnxYEueVE5/t37xoUdRlA/Stn/pwmrAr
hZ6mH2itBLt61b4qAZ2wpJDAwm0iWjPn4bmDMwcftxHJuNQUaEilNiFkCs+YXD0AX/+ES97C/eHx
GjF3dxLAMRiv0ClGJhM6qXOxIneDK5gSmXamAmB42dbT+FYu4+Cy0ewezo0oxskNQ9T2ZpqBZ7Su
rZCkVlNxJOyay0YCEyStvawijYO7gVLaSVe6S7Hw+NxF1Lo/HfeNGCY0asu2JJWC0r5YXmfCNZyc
k4U3nfRjTL9cXjLe7jABUi2G6hwPI6bd+9d4eimKe11DGs/kiJH2NQLuDXovUFRiIWhis5yadKR+
0+iOY7NaZMwGCw1wDilCNLuHs6MVw7Uq/kxizddL9S5psoBIzY+2lrzRjAMdPX6gGeMEF7zvYvyM
2CWJPuXorTb7TLypm+xJNJrBqdH/72WCWd1N5mBwXrK7AY0mA2NZQ3MyOEkZoSb6GtahB82WCLqJ
tzvEHsDAeYNI21uQGSaPlzd5NwzeCmSOe1j3XQt8CxpBDW7kgzAtGHoMcWuDtQI9tvIG34ytuncu
y90zrq1Yepo2t0Wc6Eg9jXF8FMz1UK3Hsb2Xx9gFQ9BlObubuHHijJw0rsoG2QHwN4l3RfGwDqEV
K4UNj6oK3JmxPaU24SFbjy2LvFNLLZn91unxz5vH9gOC5J3dupId2coruhI519R+wv1dRbYL2xBK
VWtWSAUivjN9/6t8L5w1T7SyG15jAlca4+aKTBtkg7bsK+cSQQ7sxcmfzfNfA0S8mIITmr7BHm+s
JEk14IrpQEQR5MLJU68FGJCQP1w2kd0zt902xtEB1EkrZAWe2ziPp8xtGiuW7Npd7QWtUjGQbBzx
/rJInqEwMduQZ1rThkUUDOqVMN7qWmmJ+nkYv1wWQz/8012xsQz6GZvlazAJSlI5KkGu3dikam3z
j3LtGwmMuxLnpRikBmBsjRhomExKBx4RFk8Hxj+pU7sogFpJ0RfyHM8/6pwX7+ze2+/xjs6oIMcC
KZYa9ZDWCQ/NveQbmO7TLFpGNq/Vb+TYDbZcWcsJY/epJXLRQ3nyGQXDpTRmM0oyMMwl/uq3/p9y
Hn4I69jmMg2ADGECdGLEWh2erk7W1naY3102uH3v8L6YbFdZ3ACLKS/wlszATG9adMZwvWqfIwU4
hKsr+9yS+K5/3whk4jokrcVF6kkfADb3pboWD6NjLBbt0Or98jdAQ7FvIBsdz3/mCDeSGUdY1e04
izr2jT5pabNPHlutP9vpfenCy79yVnbXZWzEMXFfPAgAHsJBgJlgxN9p7CwD8lw1WUWQ+oNqq3ez
iz7Bm67jZP+o/X1yIhvBjHfMRaXoSwxqBaWYXSXa7EwjsTRAlaB2fJKj5kuvmw5H2d1Dv5HJ+EdU
JVoj66Fs5wKBlU5f91dDDbR+mi1ubfDB51x4vf1rYCOU9Zb5MMZL0dMUVh8AS/cmB0roTwqhX3m0
BUGrD5fV3NUSHCF/B77Myc8FMy1MUmF4Tw+M5qRWvy///u7tufl9JvZpjcYAYBmSYyPB7Sk9lTNm
U1WOEvv573cp7PRSaMr5uHbIL6an4vvsgIv6nD+ulBnaUwLpgBwPumZ/a3hChlfCbffc8Sp++xtn
SqakoS0YVCGMtQhSHq2xllG4Tkx6zCeKv2w4tavGNrFRVXB46aVdl70RyFjKXIvS0hOJtlePJ0Jt
0zOPBSLly/u3/xTfyGGupsocZtLpuJrSk3GQ3dUXWjqrfUcoci1vAIS7jIw56oLSzzI6XX25tqXB
nk/1jeBK38Qfy2AryNP9A5hu6rQ++ZaNgoyFLmVeZ3MT5W+gEfChSFa1b+N9lNc7cnjssbuXxbs4
ttkIuIiV1IB6JdCyurHSVfiuRfJ30oVWG5v2oAFM9vIO7p7AjUDmdhrKJJ6nFGdj6fP7Iv4lK9mD
NIreZSkcc2S7igwgSStVtqKH6kBZk/+OIHhMQ/uX+0Yb5goyO1MuqgaNFZT+i465ybgITjPmdGmP
1sS9BegNesE6WFBcUyr7pclxC8y5vdh9QK4yIApb4g8wcoDhWn+8vIy8zWLciJxnpFEX+P9aS60p
uyaNbglJYv87KYzvCKPayJcCZ3paV2CoFxbmsM/5lASXxeyM7SDe22wW4zuMNQJGW9j8NVQqwR2L
kx3+rK/Eh/U4nCiMsXmr/8x4dXLeIjJOJEEVvtVVwPxX4vCrUJbropivRnXhrOLbU/qSbTCeAw3/
oaE0eNpMta0dsmvRLUH8K9j5bxSf7ORp8lB+BbEPdZXRa3xUf/7R+mJMQ6bsTZrGhH/xuGK+G0zK
CP9GR0DEmTrZIY5pyddVkDqhTQGKzk3P0vX7rLcBSjEN3GIAvMDfN0+6IsvRFZAj+W0kQYTqSfoN
NB+kKJxB+RLmGmeZedIYI9LNaqyqrAdkguBMEbjhWs2ZEtWSK83TZ5tIz5dXlX79Je0Y69GrOZql
souCaL6ZhddMeV4BlgigfI5f3r8I3leRsZ7CSNMsVdGGpoYtOctNVjp6r+RWiTTUXBid3U6VyVnL
/UDJ/K9QNtttaG1ZRSveyv2P7Nr0orviusA0OzgwXJAnug3a593ynsaa5Rk4Il8vLy1H5bdYY2M4
4ppqax53go+crhNWJxNOjijfgDx4SHn4dXT5Lmzj20WykZV3ZqwN/QhZBE3sSiKiPfpVutPXp3Ft
n/pmiaxmTsfgsob7rud9fcnHo2GOY4FRIx2gm51602hh6wxJKLnSMoqHfyeJBvYb/Va16g2lQzGh
Dr8iErQwAm61wx+9pTf2wtxH/SSF2hhCSlyhST+/LY6ho4DpEpAAPYDGeUHt/4j/3tePcS2TMudl
V4JxHB1Obw/a4gxQVluzhAMqNA6X0odWdy5ZCbXYzSp2KrJuWUYLJoXmDItxIwDz0JrQ6ygbhYPG
29exGMC9JTpJxSMR2C+sbRaX8TRR2U6mIKG/Mg7APfFI3bfhoFSr4T0tuaLfvPIgU3nmyficJtIw
vKggTSuMD2H9pMpf+VAZ1MQvLCmbgM5zQIw3FdIvyiHxi7vqrAEKafLya8r+ptzLnH72NwTdS/KY
+BboBPko1CnYQcFepvvJVQd87CvhuvllBPED6AvQ9a2c8GgB8WV9KBxwi9kY1UzPIo9pb+8trYmq
hn/RC45X/Edj6pd4NouyQS2ofiTjDzJxTuPe7m1/n7nue7wwgZMAjI62/BqlX6b5YdB4tZ+9228r
g3FgIBFalbrUouP6UAC34EgwP9ZelVdFfxg8OmwtW9GNcs+jZuOpxnizrJUaQYlr9Bm2L0t6FUfn
kddnuC8Cwz8aoEZANMuIMOJpNuY87wN5AqFF5835VTjzLtjd57ImvkuhX7FxKNJqDGGZ5Zjo6N+Q
DwX0BbjjsQjq63+QedxzX1tpjLustDCbl27Nj+uqub1QWX0R2X2x+kMsW0ZVWmpUehFZrrV0zTnx
y661S+j+BUSNRCfjPmoKZk6UzybqqlvB6Q3Rk3i5h90dw7tRBDewqcos3GfazGUO/AvU58YrTMZb
We4Ny4///zWqbWQwHjGts1Cv1D4Ocv0AnE9DPXQTZxZA2gtFNjLY7FSRFGEUdyj3pafysT4RUFY3
5+lpxrEyn2g2UZ2BzBXaos8nkduLnjVZxjwa6iwEzNwfd2lW0h6x7ARGc9muxyujuEUYvQwlyjBX
OQg8/mA1N9IYm4iQ6MsMglyDmCIlXFN8bKSJudm23TB2qxXjpca2EmGUIKrGzMBvsQU8jO439uir
7go0QfFFPQvfxuPgiA7teOpUize5/hYos7fO9gsYb1LkgiFXiQmuF8RFFMQwOiye5i0+r6Vr9xBs
lpRxKLmeokIfgz2qM65n4+sQu0XiXd61XZ+/EcF4EWFNkizqaiDstaDfQceUSCzKszLyupn2dXlv
LGAWTZMBQEvmJD9mwxOmr51Wix/Vafh9WR2eFGbFmnWVSROt6CborwAxHuZno3Qui9j1fZsOCWbF
hlTUamnEC1jQsmDMhW8C4U0lckSw7JZyVhKx6rEpRXkF9jdrMDjRxG7gtGl/+OQaoqFSwhXh5+yB
PQUZBPlbNjnTl/4B1J6HLEBG0n7GgHOEVtYZraz5dzpZXdrCz8uLydkvFp0BYNu5GaeYnGgHywA8
Vj496h3ntcRbTcZhJGTAADAc8bFeZyute6uXvcta7GYmt8tJP2Fz85OpjJPEiAwfFfy3cpFgozKm
HmgDVvXacsRRC/vsf0xdkjF1iLY8xtMKaqsLDVlCX69qzFL+bMJvVVZajeJfVmt3c1DOMBRM2OuY
KPqoVdWLstjnSEiW6bcq9lXktmRO88iuKgrA6+GCgCdmMHujKXk1KvkAZNvhoAOcyeoXV2yN697k
tXLsWoGKliZ8NEbB2fbQYsW47TCXGPpQQU853OU8np7djKe2kcC8J4tuFGc1r8234dobEluIx2Kn
hxkABsHSrsbGWqz8zGti3N2ljVhml/IeUNHJiDhQJz+Ews7Ln6b2J1f7RgQbKGnyKFeocAV65iUa
ylsRqPbG2b1sbrsJgM0Csq/HMcmWtGhSTF0csnvJGp4itwMB9cuEdxumKVU7/M6RuBudvSv2Fmts
z+2sD9qUzXSoyrhTjutpatCUQHFTbYq4GN7UmqV4EWBAgd4HAA2bI5+axKeTvJHPnOS1lBtpLqQk
ML4Z9mRTbofori4D/VoMWjQAEdDggDx5HF0upcSu2WgKeh4B7qZIbAgfy8KaCwI8r+DrNzN1Wlbq
9IiiepccV7dyIu70wv4J2chkTnuvKWmeEsAjUlZcEJtgoedn0NLIATkvHq2si8/VK28Gi6cp45zD
rlCGwgRmU6xnVpniUaa+CIbIOSP7d8BGOfoZG1sSlWaN8ngCSrJnHOgUNfomE7sH9oqImRpu192u
P9uIo551Iy4fMczfgZrgrVugOqqiZd6HJ3LogriwaC14KiwelOaut97IZDycCdbtlPSK6YN8zYrA
NYjkXK3XvFNBrf7TqdiIYTxaCxByI8NQyFG+Mw5rsPpKbRUv6xHnAfNJqeJwTiE1u0vyGPfWmHJT
hjGoRzoYpURh3q7LHnu32rE/PuX2Sni2wtk8NhW/CLK+Cn2Lwwc4/9898p3zwwrisOhUKW58LToy
RkQ4WnKOAZuAJ1FTtXPSpsdGtfQHyjoBHsmvS23F6FYCADvt6J+eEy5c+a6Pe99NNhkvK2IhkXEF
3JJq5Y+CdQ6/NHb0LTlLeD79Blc0aKmO9XlAIZK3zJyNfbtwNmck1BOiGYQmzbwykF1MYepWGdoo
ev7VVTP5csxhQ+HtLP37RiSJCqXt6jwLKiC/Ds1xITwSuP2O6c2CMo4mj5O4jlCXPtY/1sglL5Rr
K72JzmIgRo7xEN22x+RG4rUpcg7lm2/fKJYT9J2raw6O6hvRBm6pD6q7q/kuvp8P8R1v4pNnq4yj
EbJK0souM/xoRSd+gQZ0DO4PJQ/idD/i2Cwl42myeEmVTAOUrXhYPdNbQbLROJTrNrIpywbvvt81
DqBjywREu7ImMvefQJH+tDHFnHhWr47RTbUndzoPPJcnhTFBgB1UskBywHmQn+WYWqXBS2rtph7B
aE3Ab/E2OfPRyMd0FIqki0N/EEurFBxNRP8tIAjmGERbslUZmOQXz5GccQ403Y5Pjnojl1m/DsCZ
Q5n3sy8OYKSa7vPxtpOu8/keoIaWoQSXPebuOm6kMesYxUKYpx1GShcJF4OKHFr5/O8kMCc5qZRC
iBr0SPTirdwA4Fh4+XcCmCChHAR5SeQW2AfLt7npLW4L4f4J2iwSc1LbsuhqI4OE2au+90GDyNkI
ogNGAZ3hls8t+wa2fskEmBM7dgIsUsZjfi3U0Y6T5lUj4XVkdLqTIGfnq2P2NZzBy5pV86MAnBlL
nkq/18xzUi/3DRkiPDHFry36otwh0SOvM9L521QUyg2w62MrU9JvRYVs8+WN2A19dcqRpRsaBs7Y
1i8gk5bdWJo6QAd1Yo8n06sf5mfVrX93J8nOfekpe8BcqH1Z7J4J67JJgLAOmDyQd3w8qGRUwsWc
itBP49Culls0AHCO5J6n3khgoc9iUzNktSEZeP3yW3MM/aTHPHvXcyp9PDFMKjsuhn4lKUpTrXmT
Lz8i4ThPj5fXarelZ6sKvQE3N5xhNopQKFkYVIu9miBB19DFndnStxD9zrQ1cLT73/H1gteocpXc
8OrfnL1SGOc2Na2w9ukCUqmhsDTxV//tsn67D5Stfow/kzI17KMEWxUHbVCCQjD0/uZKjrhX3W6B
Wyc4cqASMk2dpRMqh1JPRRWtOxRMVkN7elN5cEB4TusH2tGMBmpuw96ulWxkMu6u73Lg4mBeB0+w
wQWzsJM6Oh5DeMknj/R1mTjGPa+svvcm2urJOMCmHBsFWBGQmWPqf/IE4SWZSrvhAojuziluJTGu
b5BloTJrzP/SFUWWgqAJP37QbgHx0bvRT4TRtoBI6T6858Ut+6azWVjGj4gYNZgzhEoA0RU80Vhc
INehztigeiVmVj91mADIDgSvpi6aX6TudYxCzhjA7t7Ct6PbTQSw9NvqbE5nW+tKG2YEUMhZdYyQ
M7QA7OOuJRiXLp+T3XP4X10NFk8lT/V0GYiA2NPM26eEiOmpadWWk/ikZsHeY++biZr0R2dTk6Se
FLVb/NDITyv6E0HLl9lLCvzjVCgdGQR9l9Xavam3Ehn3JqWqVocJplVNUALj/okfojMgDsHP61LM
LYFYMmfLdl8qW5GMSzNWZMXzCeNz5Y8I9pqjKo6nimfaAP5EvPgXTy+/oYDjewyR8XRpIVZL2gA+
khboACmcWc0hwyTA5KSRZfiZk/xRS75Ow3rgZgPPiB3WD7uqqlFnL47pqJFTKCo3AhExsiGAqmLN
XvNBXazSNADsWE8yx2L3PQNY24BMC74GjTXZrmyzohUBYknA1Qp+3W+1BzpaBwBRjmQvJzjbc+pG
XvLKMando7KRyxhxRwu+TY0G6cnGfIDdWasfPS3JQTrOroyytvCT8HrN9wOpjUzGjMtEFNJsApZb
fNIO4SEGl7Ydw6QSxOgYlaGsPItogdqBY8y7umoYiEayFEkDtmKmjuWgyvks+IRE1ppHliD4l5dz
18NtJDCa5bUwmDUhgr+UBcCoSxFEPEStnFUZeP0w+ydTIwCVJyZokk3GoSeAytfbDA7dQCafHHLA
7wEy5xZcfKhbtb/p9v0TjsF9S/2vXJ211CJOm54sA4iFPeUYfVm91WmO1VMGOuOkdfRzeNOi8jhd
gW/o8uLuuz8drO/YOhmMv8ztKYQzSZQBLE6TDRYnuzii5uRqgHml8PaAgPmj0BvcIGheAVc3lvmj
gwfb5dQUCfhqS/IrrJ76lmOPu3HH+++zgXc1a0Y2RAtalZUX8n+kXdly3DgS/CJG8ATJVx7NZrek
1mlZemFYss37vvn1m9DsTtMQ3Zj1vOxshCNUXWChAFRlZYbpzSQ3nhbq/jiEnKNqMy7x2Me6AUUC
qeRfPWnwHCqrDg2mYiK2sDhaTGxj4NSXto2cj3daclgd74muhokkKA1Yy5QjZHOsQJ/csps47zD6
lT8du6tbBJOxggnkmWUooeCzvOiNN2OOPBmvJ+OZyBkwwVxIGF2bS/aYtSsi6Cm2EhrDwj7+Fu4h
g+GKfl1akouE7HCJoXnmmANXi/Jp0kMg0GqQe4H71tPvNZeSNOc7qDRx8tV2Kl4tJnPMSm1dLlkC
HkpcSDMLrasDZPuKfXClPgyu7Ij7yaPylz13L9O9c2lVaTCtgiVPVDXPOvSR8p8FIFW9V0JcRLon
kbXcWZJHXzX0gWG4dyNvSm3zGFj5zDwxUkEcTLOBz7XyKCrZrgB0/3Km+rwTNFOESCqAb1QK5gO6
sXJOMJICSaUDATtu+tJeKr4s0+O/M8E4QbQl7OUQ4kBp9QU1yDy5mhWOFxtPhl/dYN5FYqYNWUg6
ejegonKRPYGS5p3SX8Ezzt2Wt2RMbh/NshcFQP0x9HNSQCMqt84svl1esw10J3VIA+24bhJVFhkj
rdTLtTqbIAKg5NnFbtrnX40eAOMSoqQ8jzb21q/WmOMjHMVBNeJI8M3Ckr0FHcWd4kS7+Hq5r9+j
m0V3wr8etJxzcnsp//aS7UwpOmafUwo5y9NnEyOY02sVfb+8kuqn3fuLa2wjqlA60pGqDPZ5q1tK
+7OT/MsGfhN7ZyeYrAsFhzCslzn94ItEFWAX/iCPf1ELm06vWxxz9ND4NR396hCTdcN8SJQoiFNw
AAwO1c0xXuIrwct3oVM+X7bF+zx0bVfJoSeloKQzdm7egULKTC1ApRuB49Dn9Er9QZ+C6DpELzTG
yNwVZVplH6zMlGf2L5r/xuNyJ2wHwtkOdXblzJIs0VK3E2qGuAh2AYVdQLkwHVHOMKBzPl3TIdk/
ShVnm0zqS6I5LAMJ+0qYJ6sWS4tgBUV07f/kO53NMNmvVWdMb4LBytfi10p9bbtDxPOEt3pMPtLi
OS2zRII+X/VIBCQ97f9uZSIMAMzSZBDbQzeD2UUKtHGrVq4FvzL2un4zdf/y7zPbJgkksWtnLfGX
6TlLr6WF86k3rvy/OsDEcdonfVAp+oQywOjqu4l4IW788044VKE1/QDckFfDpZ/1UyaALg2V4pRA
ocV8k15dSgV8SLUf9MGuEX9kKMhVZHQlTGMGPy+H2HaWWxljjog6jPop6yBKQ64r39xlpxqU+eAz
BuPIycithSfaQn/8BedYKHtSZFE4R4nga/lLkj7KFWQryHWcilajglXh6Q/cAyxJg84IpjZEg9mp
qoRZTOC8UXOE2Ei2y69NeU/ZXOms9zTaOReoQOOZ9W9tkNmzeS6UqUrVhBukcSocEbvmje7SAz49
8eCIm8G5tsaEymQoTUkI3Pu4TTihC7RtsJtsAyPD817zs6+X13Pr5FjbY6JFgbhgoABd53dRtdfb
FKPJdWP3msCbDeF5xqpCZkQTuzBBXLYu2JopE84z8VWnhwQuRKBv0rfLjm2F5coxVoGjrM0BkldR
eogT7U43XirKmDVCr6zc18pVw8XRcMLEZNJiUwamEmaYMJ/ew3uqbGg4qMCLX0Uncfs3Xul9K8uv
vWOSZJ6PYVdSdqZleNCpXDqXFp1ngcmS2twEU9kk8AdSuyBrxdU2dE3b1CkrdG9F++zOdLTHyx+N
GyTM2T+NopFAORTDyF+XXbzP0KqRbyfoJKuQKhMcHlsSJ/pNJpnEI2iaxwRSWrF0N5m+mcdWlLmX
faJ/40L+YMns23ZOmkTE43tQ8+veUF1Fir8SYJujpOfccHnuMMlj0Kqly3sBRVDJGRTHLN57jdMu
5HnD5IuhHedGicbkEBezFerPTXGjAZ8dlZwHB/07v1816D3j31eXwBQclhOkQnEhA52TooVuXAlA
GPfNYoWAhw31LogbN+XqQl72T2IbMEvRx03d0TEl0GyU9Y1qfidLY0UTx7+NZgRoMP4+x/D/GAe1
scimWqJcUuqhvC9zsANFDvHJFeVkzCtrKO0/eSZImESl/QgUEtgGSA9szgziBMHX8xewZgnVe8Uj
ttwoIVO/zjaYHdzrc9sqGsan05+tW36L0OI1bvsXOi/S2bSA/A8EyLZz79kms411vVeDUUHcd07m
dz59MDTHEZoxxjFEpelP9vPZGHsfyOZylhcRjGf6sO/Ht2XsPKK2VrmoHEvb2/lsidnOALmRWlPR
RxkCFP6NO4GMTinyyIA2Jud+/WLMlg4LMygXIoRoj0u74Eu81/bTs34D5OBDllnZTbJPoA6hF1Zi
h06RWqbDkzTcPquhKSoTSZFR3/p1L0iLpgz0J/hKCRlDAVIUya3e6dBC9yYzc3Te0NnmHVmiIqb/
Naj8arDBPJgclUbiZ1fNYIEMEHIHk92gcQ2A3z9APWx/ybM95jCVo7gPQjUtsNkpfiS7pQpr1Ztx
FUSYA6FT8DWuy7wH+3YuO1tltuKU9YUoinl6KLJ8ryVPTa/4ZnnT8Xpgvzm1z4aY/ZfNohFiDj3w
5zvVoyASmsjkx8bVDoOXedwG8vbd5GyP2YJCPdaTMHWBP+wmvHBtKuzQHat97SQ3o1/9MLm4FZ5F
ZismkVwuY1povtzsajO0pP7lclbhGWA2IYAHg9Arc3SIQIBSTp4wPl028JvE/PeisdODS900ejlP
GI9trHy25J8gQXrK3qJndNjMO8lGZj6FDjhQLtvlBOGnBqma4IkRQ4G7LW6n2Jn0xZr7r4rGaRTx
zDAphKRGazQmKmCGICq2OmObNcCdtkF61SS8STte/lCY/CFmNaog6WD42il5pFyixNG8FGAiCg/m
EX5vgBtpgj5/OSZ7KHmr6PEATWx6vCk+JcDPQWMo3Qe+/EIAq5wOdWz9JUkJLRP1ml9K5y0vk0rG
KVQSMeoSvzEC05ryYbHMtB0sPMZjN0kxVns5ajgJU2EyijpBQbiGnumezNc9kXdafgxqHvqSZ4RJ
I1kSkgoi07k/5yj81IObD1/jlgvD4JlhcocoSSmUZivVF0DD5f0lPhm7xq14K57KK8xU7bIf3EYB
/e2f7s/QniUGZjTR2WY+GNhIuroxBsrLSpXBqToSNDi80KtccQedeNwxO0gi8+icNuNkZZb5bngd
9HJQD5GP4yZTX+Xw2zB5esTZ7Nv7b2WG+XKpJKR6UaWU5Sz+RumJqdBz7oN47J/IPG/m5pU15gPq
nVSDrQmVC6CVqiu6nMkJgj77+b301V1K6/mc8Od9PeY0EFVjEKOY6qzLhtVF3py+aWpgm91bn6Z/
css8e8eOV7bVWDYLUWa/NitrTED8nVllyzFCf/CFcGQnKqXFNAUjr3U/L7+QrIf0qokxuFyebVkM
95pSpU4ZPRV9wwEIb596K++Yc6GYAaIjsHEIfwoPdJByeQuf+trRrgeoaaXO2FnCY/h8OXttP+5W
VpnzIewhXgmOOgJM5uR03zWgaCJHB+B0dLr7avoH8vWcGP2Q41m9lxszb4IEGl77xDhV+iuO2H/p
EpNQMJDQTr0g4CkAgJXsVg9w6Eb2B1vwjB1FLcj/P3cSjr3VIjK5BFR4VbgQXF9F3dFTiJkm/9Yn
Jo3o6AdCphf3VmEPETxwh05vwzOd9VnsxVX38YnHa8BLXDKTStROEOfJiGfffMjkD7lGwUVGVj44
/fnwww1g1a9ryCQS1FCo0GXd+r297MJ9ZHcP9Y9pfzt8CBwO9/UpPX3nHj6cYGSvmrNkxGI+o3Y4
2snjXyB53V5uKBAPd88TOFI5o0ebR+w5VNhLZpI1/aKrNRQFgjsifkEloFQ4hS/eUrKcFAP4gENx
GeibcXYlp78mmDz32+vI0W5KDGsA2XinJV7yxBPc5K0mk0xiTRXbScLVVge7uV44YsarJvOWj/6C
VfIAp5Jcm6WR+ovujVpt1cJB5JEc82ww+UMzjEYhFS5bmXoPUCoqak7Qce4FnGOTvTWOwdTluiGM
/gAGDEV4jIzHWrot5OOkcw7o7SevRBRRRRPKVFncYF8mrW7EGp0pGJxJtugYaYoaQpzbgE2D3JtX
dvrNmXK2yGzlrM2yJSjq8BB/GZwYssi5rdxM9+RBOVDtuPR5ebic8re/2P8MfpJHzkrkKkzJtv40
An2pxfYo3nL7JtsXxrMRBnmnaW2kjPqc+XKtuLFQ26Z2DNOTofy47Mz2JjrbYe8BIcmWZdFRHoTg
OyZpuuj9soHfRIQJLClgyCDCZTwhgS5AXy4UfMq82/njj9weLOMhf6TXDNPpXi7b23bobI5xSEYn
TRtJZPqxptlN+d4od5cNbG+mswEm7UiCNAXavADZLNy1/ZUSvOhBaWmiv1S8QtV2pJ1NMflnBP9r
DowVUE1d4gQxqhBo47YTT9yJt2RMCkItQJWhPoBbtZHiLTaBBn2fyT23usizw1xcBLlfBqMpaadz
dDVQuyVQpVUxJ5bcNBhrjx94yCaeQeYeo6l5UQSYbTgkenrVAVw3JMS5HA2byDNJOn8j5uZSRKMu
L3PY+h/ySo6oWlVq50+mq6B21FjqMTQsY0HxlIeY3k58MkZ70CE26A7+9XQaZkkcqwmDy2S2yWx9
tI73Ro03rHBNKUTHfX7k8WhsRuTKJhMqoRb19Qw2ZtDLZDtVfsiS1Bl4B/vmDlsZYeKEjGNi6HUc
+3Hc6w99m0ByOhqHW3moe4y1K9/jQJ0sznekeeHTS2xllImVpiNaqqoFAJgH86HxW4BkUTKCqhpa
M/GOh3zZmJ7EBXRljgkbMSjHRg8ISrXv2onWrQaMtZ4myEV2B2gaUwVqZ35G8RtCFaYvfb/sLe8z
MmcmWQapiU3UCSIMAjexE7WyncScN+bmEXZ2kcVGSmAOTWYFuw+sZVafHnMTmPHWicL9ZWc2d/nK
DnPATHoz5IOKu3ybPgvTfVlw/NiEsq6+1cfjZXUNDDCMFAWQE8UkaOAB/+stXu1DNBZtH15Nk7ep
P07Tla3ajLOhLtHfzRtrVsHD8TG26Ahf6s4zHoBehFGT80rYfn2tVpDJJEIxmz00DQAILoEhxMC3
C2JiJM1Hkpl2A+5Lb8kXy4iUO0zd3rfx61TpHATg9jVh9RuYzAIZqlSPQU4MfW/pq7KjejTFG3Fi
v/ZBTPlmcOZBODvgI62v1nnSy/8CG5OOSoukGKB4Wqqny5G5XWVZOcUklaVYujZe0MyevaK0miv0
EI/TW3AVBLvUp/efeZ89FTyGHt6GYHKLoMvtXFdpcugi9NO+GoVic/ziJMsPGtfV6sl518hdhBIE
JZJOwYxjulNuxchbhTsfoSZ82R7nY7GluL4OId8go60QqfdpuOvjKz3jxR9n0dhKXNWidRYLmeZL
p/hGdmfQXqNBTx4H8CjVvvQE3vjy7bJbH0NNF84ctr+bZnkEOJ8a+XOEuYIsbHq8koZUi67arurr
Y1h2QWSPtV4/y8KAFkaQteprCpgkWLpNIhS7UdCqk9wEenLSR0U8JvGsNhYEPDqvSns8Wc0yLOK3
CpKrltiIsdeVXRFZSqJpwmHoxnqfB1llOGgihLHX9qDqdkCEPA/7pZcCMPyaRnMlTK1aWHrahm5g
mEHmDq3av7W9ONR7qamafRDVmnajBA0xnbEkeuLKYJHkUoZtfiKMVMmiCm4GDHP9euGRQwNjmy0e
XqNmBXeNTzEU5r3sFz+D3ip9CgQkLe9esHmKrYwyR2XRlfpfNADDTtlpV+ApG1z9JnrWPAnAjdRA
VAjH6Il3dd28A53NsodnqBVJEM9U1tlI7/rS8Ob6+0Lmpy5J7+SFW5misKFPkbgyx5yhC6Z026YB
eKNaisel3/epQ7RjnrnJWLqG0FmzZA+Fsbu8AXhO0jSzSiPaHBqjYQI533dfYvO6xFz3nL2CCNlV
TV5hYjNlrTxknm1qLIQkB+WBD/Kdb/qu9Ipju9PvZoe2Rv6A3x7Xu5U15kTtEjDfJ5jN802IyYvx
W5H/yaVnZYA5LjVz0Go8DIA3G74l8j7qOJ+G7qVLAUG3xerTqGYqJyaB/mQQGN5k2GEb21qNwbVv
2WL65PlyIGwflCt3mINyLnNFGHMADlu38q9paTS3q2N81TuSmzoP+q3JWb/tO8/KIpNMUqmI6PEs
+KUrI5cUOzVxynf9DvZ2kmDxOlcf2reXFpTJI6Wq1a3aGWjEP8WzNUiOaGMEHOJHyaOK/9KZ7JQ2
qzVbue4x8Vhh/F52/oFuyOZhenacPUyzsSsKLRAMv3LSL6jQqW771Bz7F1hPbkI7OOa79jjy4A7b
97uVWSbDKEoUFiJ6MYfm6wCpZYx22qGn3FGGE0CLdrw35EeC/LTeUHrCcIGB+YKPsvUqgAc1lcDe
EKIQGWiZlUjjYoeJSrd6Q3ZLRxZ7LMbvqa6bVheUX+Qw/8mJaZpRPv2ClcdMdsOFVsqHGL+A3I2u
7Nae6msLNDZGh5Kf189/1l1bGWRSXFMvQV8nqL0qD9J7cpuCcy5+Er6FJZoa+e3wFO5CHkiO+1mZ
RBeFQRhWQwwRh9qp/GrXDTsiWMrNYKOdvgNVLFBjHmdhae75tLC4AmiYjId0CIuBVYq+Vtoa5Zzm
PRIs6QQg7I7uIIzGe7GdlDcYhcaQIQ/Kvnn9WJllIjgrAsApBVpNGkxL0i05495wNvfmygQTMmKb
Z9mYgWdgBIsm6D8iu4Ge1h4w8114i7cYEgJK6Ly9wltPJm6MYiZKLBn5QYn7xkJf2B5lTCO36Zeg
hEru5a+3eeavXGQChuRjHTeNCgRLddOrraMVxyB9SauDqt1dtsRbTOaIbMncg9+oAPqufRO7F6P3
lIn3atj0ZpVlmFME9HqROilAceUocXyrSotmtsCpBUu7hm6XJVu4k1PsnUf+6AF7zm/MeZIYRjSM
Kpl9UsUQGiWnogNUmsj25UXcPifPHrLHhaJDG0UT0ECfdrNLJW600Gp3BIMOycH0edMpm99sZY3Z
Y6JgRlrSqYJvVIoliDehIuziKeHE4OZOXllhtlmaq7JgUjD7hGmsqnwXW+fyqm3uqJUBZkfp0gJI
QNmlvjmLwW4Y5SBwo0BIgf1ZRnCpB33EK1LR3/wpKSoiIDDovMkmO0Y0JnLS4BzsfFRL1bvKV12q
VTeHgDXhmcItYG56uDLHfChBnipJDkZw4naV01azo0rfxwk6KbyBgM1vtTLEfiuhGSqyoC5Umd8a
+WTy/j7PEeZT9YMAsWxBF/aZMLkpuQ0CXEnID7ngXDh5ftB/X91HlL4MGxUER36TXFXVc8VlGeUF
AJPupiDShwpTLj4VVaegjcA3rmoHbT1MAAq8kiFdlkvhRpd15Y7e0yYvNM59+VXayejkmLmVXkOV
F0lvfPjDdLcKA+aBUMZ5L0cGZtQTdJKh5vAjEXW70+aHyxt3O92t7DAJvdbNsDZpuHUfHMjLfkps
8WHeGTuM3Dzy6vC/uT4p2LSqIkogiGWWsU1nKaqpW1fCSUPVE9Qcrvi9dVofnSNHerns3mZ6Pd8Q
2SkeqQ+0JlhEyr7XAzs0vAtL4pO55a0izw6zaWMofMtyqeq+ei3fEa9CfwNIs6fsWX9tr9CWhWQm
D0exXTlf+cZs5Fkb4gVTxhE62RZmbQGAh0K1M+2nuyn34sdk30CDkddt3m7/rawy27pJ9CiazXSC
JEJTWkVv00tw4C93omJlszV9ka3EjU/RdW9f/pS/idRzNYzZ72qd6+M8JhhPcShDE30xG4+aB+EZ
r99zWwQ0n3/e72drzH43R1keQNZtonxigp0ElORu7Gkepa3R/cue8YKH2eqR2RX5MC7RISUlVA/E
+GUowp/TVEecJdy8vK2uooxPFXotsTJg+ENpNCtNjmHhaDjIQBOhp+5lnzaz/8oU61NUZEs44Mmi
SVAJmr7WHccXngEmkYiy2sqzhPnDNv/Zm9/BMHzZge1wW3nA3DflSUn7iCwoOGWWeQr3xS6AWEsJ
/BxgPZHLa5Buw8pURTdlRZOIqjErBia3fBjEJQC4H+T7d91V49f3mHvdpXYR2cK1cpDcfBeFNu95
uRl+K8PMSpaolWuROQd+L9718rWmeI34enkxtz/W2TdmLatiIH0WZ4GvhyZmc6SJ7CR54XEKbd5s
zo4QWvNdHdEJ5AuqPsRRhjK92rxPKnhyh+cBgjSXveEsGGGugqMqS0K25IGfkqMqHVvhevgjhMrK
FeY8yYNYzvRCRbccpehlOoUdJ+dsH8QrC8zpkQDrVyUNpQeRPuoY014R7fYdgh0gtx+u+z13WGsz
o64sMidHNptmNUVgYUKYAQ3TetVz8LC4uVN4PBzjdnlV1aEaRSUoDYV+wlUo1HEOVcUIDx4nmKz8
y+wOfu9FO/mlAYINAjaKi7L7/nJYbB/IK6NMeh27LMNHawS/do27CUw/EF3J7WZP4a6FW91TnZfL
JrcT+tlNJmfk1WjExoAKzVIa+4Yc8JC0q/G1mkpPat8v2/pNgjobY/KEpJSmlMoqbopO9gixDsr9
k0IY0zGfOkDoOy+w0+fuqbAJ5yz5TayeLTPpo1RB1i7kaJtQRF2Q07kLh9ySh/R2uOs8Plhle4P/
bY/lTpylqcqqELogAb6gNr5rwYPw/6uBo2FyDhaVSSJmnUwZwLyxX41EdnTQs+/ieoCWk5D+2eDR
yhaTTaJC0stgwtyKiLup5KRHqFiNNvSHJA/a2blFGRzQfH2+HDDbSf+8ikyGUWc0sWVdCnySCV4q
m4dM6TnnyoZ86q+ryOQUtTLTKK4QGQluv9DnMndU6jO+MsF8rb7odutgFMjrj5nmZNwss3neaKCf
UVF+UCSN2RD9rHdznOBxkc6urL5M6WmcnkWJV7zZ3njQLIU0HYTpwG39azLTja4uOxCp+0oI9AGQ
U2/Nm+GQh8xAzbnejcfAVk5fimtek3Qzu6zsMmGzkEXSs6UsDmP5Qw5LOxG+LgbAI8M1+nyXY2Vz
x2ng7SYo2WAxme/YilLcBENd+6VSonrfzk5RyE/N0Dj/zg5zLsREK9XBCE2/H8k1eii3bQQKkyTj
NV9pbH96Paz8YY4CsUpmtY2B/Iyuehfooj1GfTBxR8dJQDO/+zNo5MoecxCg8aIa+aTF0BZEf4cW
KECk7Zhu7AcKOI9xxtq8CyvvkzHRT5Y2laS4SnxVPOTy9Qiw2zRywmIzhazcYhJ/HLdmq0W4pCzK
NyO8mgdOONDfeOEzsYneGHORmAngSkOZ75fOBtYZw2i7AmPRYm5rwf3l6OO4w+Z8fRlCYla4aSvL
rdE9yjyFds4nYRnZwGgoVYuMC3A7nTrZXsCSXDSqddmJ7dMYsw7I7GC5lHUm1tpRk3S5IaASpvTp
s9tSJcYn5XUCOwpqDsG9yFm2zTy7MshEmhHr89Kiu3gYO/lJKtHdzObZUxfJr6PK43i3+Y1WxpiQ
S7WyqXNtifEMUw9JYrWvIIK2+13pF/f9KXHH53p/2eTmVyNgYaGkruAyY54tfZYTOV/ayJfIfkCQ
S1cS4czDbKNvVzaYI0TqczHqAaU5hN9ABf09c3JvAE35PWVjMQDN+5j6xxE53+lOcT3zFnX7C55d
ZE6ScMmMvjeiAr1wwxNdigIAuwFRrDqx0qvSB/h3h1HTUbd4E/pbn1OjohCaqFHUOP331UMgUVQQ
+UTorwjFiWB8ZdQfL3+9ze2wtsAcKR0BhnQoltY3rvuf2W0EhaPAUa3GwCgfzfV/9LZZG2TOFmXq
OzMJIX9IXpcdneYuCgsduNFqTYucaCsY/HCKlfMMbyXLtV1m38dl3SgtRCn8NmotaSDW2GROGX4x
wyep73bd+CcVmLVBZt8Xi5aPBXSD4OiEmUVagBFvzVcZDGDAT3COms16jwahDQIKJsOU2EGumXS9
uSx1ekDZjaKeUe+77jC381f9ltdb39r0a2tMmhmKudAiGXCjeuie4jE4qHl4PTQ8rcxNFM7ZDtSN
f41/ZRmUDDJWsj/tAq+8w4C82x1GD9TYHvA3GJSnwAHTNzCsRmd3FQsFT84jdbNkvP4NTPIRprTG
eK+YHNBsX74XvgAm1xyaO0cJmbVxx8ZZvhAoYfMS6yaOfW2YSTtjpEvxkOCTxuIr9NKdYvDU/jFR
jdugOXb621QeMUkpK5zW5OVvK7Myfq2YAopDbxWi8ZB1ig3aT0dIOfH6MTvL3l3WzjGZLRPTqipq
XfAhgZhdJfZs05LD+BQ5qd38zI6Y7qXvHxRYbMPJv/Z4CVHS8x7l2JsAZDzVdeBeToVbWX79i5hM
OMuxUbSNHPp1/iNJVQudbVvpUtC87P6dISYDqlJmGPUwxAex/iK3p9l4Ckt/1DlWNo8OlI5MyFBA
pYq9rZmlXBZiW0V+XcTWKH0fuMfi1itBW1lg4jPRJYzSF5j7GfHtqtv2FeJ4UJzQvfK2htobD/ay
HZe6qMgmkJImOz8F8phINIURez+4EQq/LV5mHivg9pqdTTAhkNSB3pRSnh0ofHLu9F018BgkfrOr
zzaYr59rAkYs0zn2QSAPqq4XZbitxBd9AgjFGyfHVI+SfmzRDrscdJurh0WDGL0m4sXPHH9CANX4
XpWjQ5+2VgCR+DyPdp1hcsxsli7px/mfHebUS6akS8q0z9AhbWLAa5S9cC+/CF8UyKI1KNVUPxKP
JwzB8405jQqzqWupwZVCEF7HCSBvKCLxkHObofG3X+g4/3oSVUYmkWox40Nf/Cilnwmv4/TROv6U
EFcGmGMmV0ORjJiRBxlY44c3lKFXOpr3AJGd8g/9YloqlG9iLifYJvTy/MkUlsJxlhtJA1dvdjDL
GAxa6LPZglBojtGlPZ6V5KaezdprpXxxZ6UfHSXsa07Y0KC/5DxbbMvFMCHgXPSLELgE84sSPNfk
FEecnLhZ4167ypw6hmykQzO1oV/+LG8IuOyF0EIhMZot6UB2w7XgoOvS8QSx6d767B2kiFRTVmWg
IH+NnTGvsCNGKHAT7WtRv0SRZiVtaevyDco4l7f59kLqEMsyTEAtWUavFBP+eiyCuKhTO7eYfkq5
5I71qZzv/50dZiFJnxAzqkpAy1NrAbezll5X87d2fr9sZvtaa579YTJyLWmBoc3Aq3aYe/wvwyGk
FfzRxwAyFyX1m014NsckZzGbWi0Q857eSqoryL6odgj8nL3suz26p+AD7IEHDqxv1Wu444F0tlPM
2TgTJkoDxtZOB31krB2rMgeHncbZZjwLTHKORUiGCwmazWX+PQ9+tsb+8ueiifZzoJ89YBLx1I1N
Jet9ehBaASJ/fiyWdiNL74OeHaNUs8RRes9RALlsdTv9/22VLYNV0dhIGM3NDz2ukLHsTIbT97xa
2+ZDGdpzuk5ARAYSOyY/ly2RjDSSJT+sct+I8se0VR+1QfY1w3xuA9EW0YoIA+UY98Zp1KKntosg
eaxzlnhzR6C0a2pEV/Hu0JlUGXcQTxGFgaLG/wLmQ13MNT46kXzs9lbArI0x2xwDniiMthA0G4LD
0Eegwn+4/O22ImZtgNnfkgKt67mpC1/1Ol/ap964o1U4HkH2ZhNibYfZ2LGulJh566IDLfqV9wBu
eUB2TPdzD9FW2t8c9wQQPEDveHWHzTNnbZrZ1qWhR12lFiimg3bipH1tLYr1S20NIyM7GR0QPhpj
6xRYm2T2OXoEQ6pmWexHCbgNzfeARI4kvcRG7Fz+fNvOrXaF/OvRNgx5JpRSIoIIqrxR3eoEDQp/
uVHQmQu/QkvBiZ4uW9x0bWWQCX9SiIqYJ6bm141VlJIllS9BYdiNKrj/zhAT+nI21oKsQ8GgrhW8
A2xiou1oPGktr0G2lb7WiYXdAlkwYj67MH15zk9aYx6DIbktM2Jf9mdzK68WjtkB2aKFRj3GaO8X
3Y9CVYGaLbhTQzwjTKxPBIOQVY1FMx8M19xTWHPidEftpnGzb7TJztvYvHBgIl3EYDjONBgkzX1r
unkKVYQbYvzbb8QcbL045plcVdlhEN+GxY6rQzlzthInDNhTTNSaHBBMUfBT0UuRCeXveslBAXMW
iy0JLLmhSksaAEIqytctRlXUon2vlfE7LnIcU5xAYHs5KUYRW0ktMT43PBnkyeSRSGw+o1e7htUT
ryaxCpReytH7qjBHcQijXZC8l/1ToI6WkO2b5EHpMV3E6+nxPhN1fFWRVzIi9sncdAAhmpbRgAbV
sDOegt1v0iqV2EFXBSVdJqwDvdcLcYzCQwAcLIYdh70JyQ8Q611T9T/Zkp9Jjh4f5yJFdyd7fSOQ
EP+fVSbK26acB7Ge0dDQgakUHaXNoTC+T8b7OeANqmzGogTPVB39cpUVUJ8JlJPrEAKVcb7YpXKX
QnwTA+vyuLuc9raXcmWI/pDVB9OgV6QLqhIdMrwfvipO5gQv5HECTYDgqVcpWPx4sS9vruPKJJsF
A02uk6qR0M4e3XA/3lO1Skp13JxKO0XdurNk9I+c/mvry/sEDat2X9mUxdC85cpYbu7E1Y9hQgmd
s3kisypgIKjxtX10ajprBGmpPbjg6bHE5yVx0rfLi765SVY2mUASotbQMgj8+U1qyP4MlrlbNEIq
z5BUg4OhuWzqE7tboKix1qc5SKXDb1l8MvR9xyvNbJtQNSizoxMH6qZfI6htKimOliQ76NNtmj8X
owBNeM67/TdhejbC5JVMGsypHKbBx7RxAPhdvC8QqgK4C0LVpeQFKEouzp98prNN6vhqa8hB2+R6
Lgj+NDeWUB5q88Qdrdp8UhPpbITZf0SsxqyvPupaszt6rxTbMR07XLuFeyp4Nfrlzg4LK/+jGDzb
ZTdhEZFgHGsc2YBr5j9akBTwhvrp1vmUL1euMVsrUOpMkROY6Fo3ySHE/qaYvRPKjT2F9wH5o0j/
++FHmIUcUmIAtRKHh7K/r6TSSuQjmH8uR8R2sjjbYBaNNLI4DDWGFPC/19E0PERZ+EdBdzbBLFqY
DElRYqDdl6W7JX4k4O4KePgluhSfP8zZBpN/8hDyj2WVQ6to138pvkd2fgeaX4oYGNzQxjt2uJeP
hT1xcAqbrcL1u4spEqPbkoqKoIa+jrd54+v7ZNc9z7UVvgZOsJd+RqE1RlZRWyXvlbkdin97rDPV
iX4JSiGuIPRYGB6RvRzIz6Z2RfTUJwVTriqvpMmzx7z7jESf2maUwflmJHaDHRaPlmxC7uGHgOjU
kj8JGllSTCAucVcwaNyuMtUi/Ie071iSHFeW/SKaUYstVSZZmaVFd21oLQlqLb/+Ofu8M8lCYRJ2
+yxmNm1WkQACjmAI96XpJHyvhFbSOTU5RJ1kizVHsZHpNTsjFBxirivKxgKku0nzc5L9heADvT0k
hGOGncHZ2aEvstaBV0LEe5JOb0aDJvlecEk/345rF1rCL63ubW0AC2GpOWMmP6+KxHlsmEoMOpgI
RVFXdHTWUi8aGgVKsph9DIa0+qQ+KF80Xw8NDOWvb8mL8jgiNphfNUe9Ed3GHzANzau1bhfw0wXd
/QDqPKXOSpM4wXnK0FkZDuh5DYQDQqHDdThjnujODHWigtYuiA86zFx14dwHFXqTRDC0cqxsoHht
MdR5WpMyJQuJCaKdk5ZXbos9S26KBWXX6cf1BbF9Z7ciCqBJV7ZJtK4KaK/ak+o1v4xbaO9I4fZR
kNz1f8NouncUCqxBMLVkRmclAXKftlGcq3iAit7x+qK2U7i2fxRa52ZlaXI2onw3PWlp7aEWirlH
TvqD/cF42TmazLuPykGpdJDmYd4wOgyH4iD+xNaNHsRLD+3E+ZTiHRSdLo56dZZHFa63yW1u0j6I
ss8GlIQU5BgbzoO3XZfPO6iBwQjfigpauvHvO3gU+7EHTYqBsoUR6OQ3Wb9dPyH2Pbr8fcrrBFJq
sdoscaAbzkhEXx/OWTHa0I/h4Dz7Kl0MUf7WWl2qYRgEvSfJ8pqS0VaF6NiI39MuOsk9L13FWxbl
eL3WJ625zmUwl3dTmh56601ef4kJ4ayKHRdgLu7/n49BxQVtVha9GBkoHhPHukO7vVf61a/+TbrV
HiYo2orIrDsb/+v1Y2PXLBRTQ/8gUjsqLXWdZEaqQBxgAtd7dFBc6Ub+CpLUO+Og++JR+tpxWt7Y
F/lijoJbyShiISoQPUageIFkr17b/fjMWRPb1y9GKF9ftbIp6sKI0VbXvCaPmIt6ElNk8ocvm6p2
9xQhzPvKsblFM5/v18Um5f+iSGrwK2cSpoZHV4TymXSTnLUDOZYPgssLrZgtFPru1KhLgNpTX5VT
bgZWaWOW0kt9UwO7FpTDW2/0NqZZPXXUW97AC9cudR3EyhyVdkGNRD9vDYsZJjVMBWmKzjUxVIev
jZv85W9qnru10kOPYDFVlWXC18CUvln9i8j7xP0XHP7n6Ohpx37ITbkS5SqQMdbegRTPnt/0585t
gu6pxvQ+J+/JtUcFxuqY5aMiZWbQhWUASqcHNYiOcWJbmL0GmQTPWZi3ARdbVTFYYyKi+4j8WpeV
liBhUHku0/tZih/GaeQ8ZUxM3pmgPi1mPJzi2Olx0MmiXc66XUBZuYyWu0wYfCmROZdt87JPd21n
jtpA0q/WMq4kCdDS+jq1c9hn38YhOatktQVzeTLT1B2j9m+ga2eViogn3SRJAs7OEEUE2byb41Dj
1sq2v3FtZdtZ7l7pVO46cTKSASgCzXRkd1aM0rhbqUy/SYhNMJv0V0EP0rmmiAZyXaP5KorUrKJ6
NeIgWoIMuIz5nTRQokNkvEbJY2riCzHse26PG9NlMPOHQXADohIihZdD1qJBJKnjcJYw12Y8Na96
qG7cWFv7bv3blFzJEcLeqbmtYMz7sLNMYeeQ9j2RlW4IBAXl3fJXyxP0ZcYMOwMUSAqRFQ9JYaAb
WHywoC7eR+5Qm844cYJidrx6MUQzipIU8reVXsVhGmzhI8RgHTWQQnIkIW98jdkBpu9sUVc80tuW
LF0Ugy3C8PO75KDbM+Li5cizxD4ejETJwCvMNlO7N7RiNa/bh+esD06G922dDtffamYMov1jgX5Q
2hb0uI0OWp1oOdd1MG7EwHnGgUT2MizJNFUkJLBzH29yR0wIDMhmEeDzyMHgclfwqOXYy7hYoPAI
PQPq0EIfLlBbn7S9Eyc3ohC51/eKnZvFCOp/17Gtc4dIddXFtdTpQ6DcJRr4cjF19xxhxDbxBC86
Zq3bfTEerLB/b7nTmezYdGebChYFVRigDGeC1KvKVNDmVp2Xo6stKNt8dZS0TtwJ85uavWbl19kU
MjsZOv2+SBPLjSrxe4FcJQ8tt2P7BNC7n0SFlmpNhi7X0R7Vxm592ug+12P5HdSeiy+7fL1n3hlT
KFkPRmaCaQifiFpqT8W3pg+XMrh+xEy4AnmtLiqGaip07UJp1kUxeuxy1T2m6klT0V1wlNaH61aY
92FnhfIjURBni6yggFm7xWnGB6XsODeODYeGbCmyImMayqKQQ4tQRuzzLP8zRP9H6djL7cXfSKR5
wy3MPTOQGTNlS1dUnTqXoS7zOBqVMog6DF3oMzLt9UO35igjJLxwcXuPPrnczhb1XilyYwq6OZWh
epgx/g1p+HP8AFqC1NmogVKv6+0jhrBCMOpyTDO9zwAtNyBMlEw6H9Imi6RMK96XdbqJ1Tch8qSU
kw9nbiQoLFTQ2eA/OvoYzUaKpgpvpSW+zuK9Qe50sIxXA8cM0/t2ZijXUEWi5cYqYp5i/GZGx67j
pEvZMHkxQHMqzqZh5dGA7o8en39pba9BiT6n7Kw+qzawCnnSqLC7uzQU+M3ZTEza2aae5rXoUhC5
I3abHAlV5Nwdj5iGcjZegPzAKxYzvXFnjHrXUkzARCCPyKE/F67SrR49jp1tFY0zYTB7zDlPNdM9
LOjGypIl6Z+m5oUprY05LvWgtZC4Wu2ukj2pfgEBvnsdnpiubilgUsFbrQE/Pj5zRgLz+gwqh6VH
wBafjPGl4NKnMA9qZ4R6sWW91aWyRUpbMNrZjqzvo6HfrO3qgxThZPXiT71qbIhpvs8kcaNFPvSj
4V1fJ3NcDhv5z0IpHI7KkYxtiXAfIz/tJkXykh1Sl7idHwfQOALbn4W+hwjJJvkYeaY3/0AtijdZ
z7yOux+xncYuqCjUvEkwyA3twnS5kwz13qz+Rut1v87Ns3YmNgXWRhsUMUBWejUNu56/GeTn9c3c
UOMTMlu6hcSZYuHxpJbRdnU750sOnTqhwfzUYFsqBtJqVyU3So5Uvz/yemHZG3exSK1KWS1DKhQ9
CYykR4e7lTSOFHM/YGT2bbiYoZ63RO2LeumtOGh/6F55Ep35WbpZfc3P3fhBd1fo//We5czh4La3
5HYbbiYv6KzgOCu742G3wdTTJ7QkmvMsSkL1rN0pP7ah1chtj2oGtlrVbw+xm71dP1LeyqmHQp46
RepUZDLU+GEYA1LdDiLv04Cd670si56HL7VErMcCWTThRgava+1Xh+Vr9msbwp+9LhgPiavfqpwh
Vc7KNOqVsFBTL6wBhB1miRRllPirEDtlx5vH5ZmhgDQCPbpVmMC4RrGOZAIDfyo/Tbl8vH5O3D2k
sLSWJaLP40RC+X0JtxRodD8btoG+iofJl8AI0jrGV7S/Rat93TLnCtIJc7MUWjlv8NpW4kMtfct4
nxjMB3bnHNsG74BLtBQhg4oLFDTSHkMKpxqz9sOzmJi2ah5VjRO48I6LApQ0qerILMYyjNFrnpPR
WUbDB1/q3+TOdouiAGUiU2kVUV+GXTTaizU9Rn11TBLVv3427DBsZ4cCjGGJk1wxCnS1Y3rxVUVG
CcSWB/T6ouP8ccgd9QdgA9nx+A6uMXE+cTjPAZ250Ik+DbIBdjTSBrX6rRzOmn4A0ba/jndJ8TO1
Wo4rbodz5f2hExlzmlo1kXDXNDW1q/pnmb9kInFUQ+cYYvk8OgFUGZGYAq0ealsNObG6XAHtStLq
j6s+P2bKy/WTY/nh3gKFu0vUIXweQV0roFO/s+Jz0iIBX/Te/2SGRt4OBA9Vp2ySFVAWHudHOXnE
FON1G8z8PoZ3TcjlmgZUcymkFYhmmVlNSJAHUagjQQAegpPqLr7kiUcuHrGcYG+NAtxUAD2gNkMs
N08gcVW6LSacpG89j9eYfUCXRVF4G5uGUZCqNYNJ9UeUmyK/4xFU8ExsXrhDPuSohdha8PbW+WTX
k1sktV0Zf+XKl3VsP2JnRCtxNJGEvHM0v+fSt8LkIB0zZtmfB4WoSlHovZLMJJSeoszG1NIfTdSs
d5c7/W5yN+4S7qKYmbK9UQpfpWGsrNmclGB92upyOloJNrHLrLI3NaTE50k085yOAoQOSknNCO6S
kAwHwXzIh1/p4hT4QPsfrxIFC/VQJxk4n5IwtWwZiWdkHZ31MSpRKytBkcLLPXM8kAbUds4kpQVb
URAvXtuDPfhONJ85S9ouCg3ahog0lYyMG24N5eViMuubhuCMIW7JN/zmkB3E+85fwU/SHjBaXHkc
g9sf/GRQgkVThFqzRM9ZpNWorOkKDZkmB+GT8idzixYk9O8v/nJCnc4p3oS/aSswZHSaaJhCRDaO
wsBhTaZkqvsVxA+SPzxCFvhsbuTCQXqDz3cuPRzr6d2bo0AwIctoRcWmk7O2oMQ9CvVzn/jNmjlo
K3akfEWh54Wzr8yDRNYKo56Y9UcW8COSSKZhZhGRrWB5KE+rL3rbxGCO+rEzexibEo9/M8hk7AxS
0GWUoIUQyqgIlOSkRc8jphX69aCq75yFbWDxyWF2digE69LSjPRYiIPe31SOcj9+l++T9/Y4+Sry
jOlL6uQP5iOvEsn0051ZCsPMuBZiXJsiiKLbckX30F+EuvvtozALWpByW/boIcvKG1F7AufeNHDc
fvsTn3ZOkRRVwcU2FLrUDgW3VlLMNQ47YzQcvTb9WU8LG1NhtzlB3CkKZ6JzGQs2575mlb5r0tBI
9RT/J/cI5TE7fRIc1e5OlUtCXh8ZE/l3S6RumjATKyajBeXcNLqpyL21LM5kkd+abgYcP+TtJhVy
zCYoUMYWuykfZtfwQR8H1kfpGB+WL+XNGm69PJnfHZcbHlkI0xN3a6RudizNZQdhCmSLY5ApFz+b
+nh9aeyVqVAiMzVJg6d8hI4q0tZV0xO0f9eoXq2ntgPFGab59QjMEj66mJ3r9pjvGsD/v/aoBVWy
sohyHW/5tifZ+mLAlprxWtiYGLwzQsFTlpFuXAQxCbS0QqI2tiXRcvTYq8fbTPVAZmhnEi+VwrNJ
QdUE7dO8zlqAkvI7VY5RdlT6X0b1s86DvmvQDOJd30i29182ksKoTtfyzFDBbzkbwWx9T4TfiwGJ
Px41P++8Nv/ZB6mTmiv9ksuBIv1KIfsOrvLs5fpKeC647ezOxGqUpihD7Gqbio1AVabIvq5MTpOv
rmzahslrpOSclEl1IaVDFy2WHEM/5LAxo29T/FsGj/dGsq/uPwdk0li4SusiDuDgSetnKLK71RTx
YtLtl36G24sJCgGlMiXSokzCsUdH/KYMMoayPyIXyXsQOV5gUiiRTcDanqAwm8ruMn5VF78iX697
AfvD4XJp6akJSYGJbGhAeeghGj3GRxBnnvPvo2MdKj8TuFIMzNhCMWVwSeO7VLSo89EjSLZaAijW
4xwA0S+OJt/PkQPyzGPFa9hiu/jFFnVQqB3lpZ52YjDPJWZwhdwpNP3FTObHWiWSPUXIC0FwjdfX
zTSroowEBg6Q+dAJwt7EvNcSgV+1K29lyNb0y48syu2uPCvwEd44FjMRiro9WnMMEEtLtEqYohSL
kecQUsgRhJb3wN3a787WreEZZwOxjqMfEzd3Vk5FlVltNzTJAnscph41g8KoSR0bSFCrAy50el/7
xaGHJqURynbtcAtnzFu9s0WBVS3UxAJ7JQni18HL7zfmZ1BzLHeLL7pQDAnT88C75dvl+nTLLyZp
vLJaMEiIlVqEUMj12vvqXXgE3xuaCTAJ8M5n2OKskMYtsA0nemaB/0mJQpG8mvnfBL+75VB3AbMZ
6tB0qRCky71ROJ34qvBmYJnJVwPFU3zxWapmKdRjnArgr0oMMwo0e/IEW3fUUAwXrwkhM+CiEP5D
9vFdVPjTUX3kwNj28z+f1sU09S63yzJ3SB0hr7cpJ0GYNYMY9OAKh80a1/XZvnGxRrm+OsrVoMQj
ckjoLzf8EiPbujuH3Yge6NQrHV7UwWy7NjTTRLekbqrKp09NvSnGehgwjFXZ5kN5P9x2yPBYtwWE
m3KM9oDaNEx/VTxCO3Yua2d3e6F2QYJpxYIE5XYhGBu3eV1dyU59y4tEtzptIzHDMecEquz3aGeR
8qFZJbO8zAgipcJalCOEDwbJqTJDMHxhANWxN01xlduTPigQ6ExAsWTOguIuCUkGXydlUvlEqtNv
0bSuK+fHMd/j3W+jnKwZQIOnarijk+noZmtLIECOax7wMEPMnRXKuYgCYRfJGFvganxcYkc6DeeN
8bSxQCsmF04FMtv8i5Fyi/K85VEgWxVzVSrGgnm/6WaIfXV8zqqH6/eUY4ImMFnUqhW7Jka/e3Tf
mw+LGSQNL//KfH4v+0czmJBx0dJlgWIMqme/QaYE9ujnTd0scvWTaNlrbicgPAKxAapAeBevL5AN
4/9cVDrXBo2zvpgUkAdK4ms2e/XE499g7iASajooOPB/uvGsVSKxrdB/GEjao9xVdgJdwfX79UWw
Cxg7I5QLRpGsmFKX4vv3sFVW0eEIhR+0hNiZy3/5mBEhAhc8GyZ0MWhW6nIY0Su9NcWYWWynxbmB
ZAu63PrEmWJOPxsbXQwdVSxNMcA4QLl4kxYVKk0kxzOxOOD1d4ZD5UBQyFt83c+eeLOlzMO6mKOr
Tfk4KRYRMHHdTgdBOVtgBeLR0TK9fWeCiqcNoW7rtgWdnrw2HnQknFF80eMbI3kmQ+JqvJeICU47
c9s7vHsQDN1aFWwhWqeHb2VzkPWT9nvM/iq0xFSAivgSI2n0bEBsRlky5/A/qSGnPsO3ogRvyHCL
8+K1nIxAEJVAkyW7F8BAk/ff/sb/d/Yp/5dWoy/y1pJQwIuP9VMBQpbBXR3xVCNZXnFyhuzbBlpR
E5qhmmyJmxft9jSZ5bIfpnYMpnArCFSH8jhg+GG7baXD+6ZkHuDOGPW+kohogih1aJsQD/38U2og
ZlmEmcLrp+PZod7KVcIsYyobZVCIhzV7Mcc7UZGcRODgLftG79ZDHVVbioPcYX4xLL8IT2ao3GQv
htd6/WI3QX+wXJ4YAhOtdvYoBKmzITOkATI0tYjKLkEiQ4aytYBWT20FHQCvb5Upa2Fc7NEjHr0i
mHHVbsxvh7RwVNDRSv42FwTKtMJefsxY6+LG6L9q/K1fb/x6/SowEWxnnoIXQeh7WRpB9J5gEE4c
j5OS2Lnu/m9GKFCZi1FKjDrJw7LzgGKV9GrJT9dNsCNo8PKAlhPd+/InLjA1jmJrRs4/PWlfDH8j
+1AKuz2OoRFWbh4i37UcefT87N27GN2ihd3NriG7pJA8B5/eeleNZ6u8NWUOVrH90cJnlwrSc12l
7rNQ1eJAWtCRK9W5Ep66CDO16a8ewtqEs4WbZ3/6xMLQyn8tUTfajOYpVUzQtW2g+B8azj/VoMP1
k2Lv2cUMdaEbISsrYcRHpDWlfqHVR3HEML6ccXzuX1D3Yoe6yFAb61JrKaEkhBuFerkveOmbapv2
1qTR83JC/4JT/5ijQwFNXPSyESd8fwf18zY9o9+bzxHCKnJEKaWxuV/EzEj0clx0AXaOBF2o5Ibg
VakD0Wuc5twe29/bmG7roAn9wNUwZEP+ZYnUNYbyWJ3M9Yi8qFsTt34ebvG5CEaD9G34MUD9OnZm
TOgQm5fyZWfAdktVPl6zTO2MxUpFEUtd/T6ASORdc0ZHlHi/HkRfPulv5a/0hdcCwXFUOs2XpnVU
ZkqD7wxU0psMhCyqbxhv128D+wsc0ntQUhR1lG8oCFFaPc+R4ktCSFFLvpDYw3k+Tuj2+mL+KO4L
tz0LXzveRwbX6rb2HXANZQQijBFHqR4UhCT1U3Qf/8rARQs+vJs4c4x73ocT+z7uFkoBWVymySRr
cQRp0fY0Bh0IXyyvccm31ZOPCW92jv0eWLoOcmRzY7ihnBUtYFpaRKKMvHfz2o62MtqFNx/10/pb
Osf3y2k8xy43qbg9l58wdGeV8tS8R5pKLjQtUItftXSfRUcNSDAElnGOtJMueyv6javW4zjR9mev
maWcqBkz8KtJ6NcaMcA3oR8eakqq23qYrfT04/SdcJKNzEdpt0zKfVJVa6KqbdE+boVxc1MJj9Ny
O2gnmZf8ZoLczhDlNGULBuw5mYWgy99q4i96wNk5Vq3HFLfuDkxMgAWJWomcGqNSKaMYVDPGd4z7
Of+VrIexwuxEnoP/Mrfj/M5qTPu6XRaU7s1S66osZW5Uc4iCdL6Rhce1c5M+JNwZVeal29uh3vQ1
l5FlG8HdjWcCnR7ornoswTjSY7A389eU44dM0su9Oepth8BB1M/zJAb6uXtVPel7h/k8UGVsxCPz
DbIyThNo7xv5SAUResutkEsVXXIrbzDHyQUwI+utIwo5B2goi3TeAdoItdyNpgRVs7NhN0qovjZO
dYgPvQf1L/C3+9Fd+w0z8e5w85s3AMM+4ItxKvoYW6se1KhvgzWvq9YZ88yc7Eiq9LsOqrnntBL0
v4irTBl08ChLoYeXXq4gx2bZ51YZLMJbG32Ns5eJ18PLDHIgl6j9+WqXIO/y8dnIYmEQLX0t0LBR
B1ZiJx5xEwd6CFqoOe15uOHqC7EAYGeRLn4JtTwvFmT/wk6zy5O5jaZjlgkD12i6WezhhHzxTfE3
b/LFcyBa+3GZMgQz9EHKheMWOkavzWP5pN7rOTJksdM9tS+xy2OXYS7zH1+VROozLDPFBNRAPYa2
MPwS/S6Kh+t48y9A8F9/hD7cxyWRAo9kncAfe/BOlPelT1w1EO+gVuubBTfTzIwv8BcxAQYpGWR4
KHwT4ryJxxzmBicdHNFBlsU37/XTHJavVfCH/urIWeGG1PQbuDdJQV20SM2agDY90O6qb2nizs9F
uFHsr2HeOOkjuRFNm0+bwL7nl4VSiGf2agXpIXAgYpAjim6I9iuxYjsi36+vjrk4NFsaEHtAc/mf
/d7Fa4u4VrK6QgNykL6u/W2nPiYpj5Jw+6mfNhDda2gkhUIMuhs/uohIpEQojApkqehbVb3Y64/Z
yyDY4AqubwoIXKaedh8jvH9DLMzTktn++DXj1D6u0zANc5tiTHgA+Vv0TMYvGuLSNbmZJp4MFvOy
oTnXQDHdUCEs83Ghcb1OmKgF5a2WY1Zl+45oOA8h2/93JrafsDuvGWkVyGqjGktOctjdSkfBAXnZ
s3yHzxX07AnPPOIm9mu3s7h50M6iSf6QhYMLHSkWv7vFBfcNZL7Lu1m0k/Pgg5rWJR5mlM1jBpXU
kUdCtEH/pwPc2adufFJOpEwVRYJKI9hcD/2fXlKRy+b4L0/Q5fAoL8UYSV0SCVTWU9TYY3fOiy+K
dUggCW/cjxh5VXrN6ZAYnEMh/aJbz9fvIdNNd6uk3NRY2rlJN0EIq3qYFwODGFAGyhwpPYqE95HG
hJadLeqxJdGkFNCpQnFBLlyoRy3u2JDMM3U5ccRCmJ3rS2MSwJgXe3RDxCIl6394HtfBsjGRrYOQ
eSDnHHKL8GaHZD/7vrH1hROnMWFnZ5Z6+ghK7dYgKAQqUm9N6ub9GRGGPbeJ28nOjEoRZ5mc229S
LyFEhKNeQZsS+Hn1UPOzLSh2NA+UVrghhR+7vFCQt0AKbiyN1IWSonVhjdajHj9o42thLrZleiC/
d9r1cH2BzKdit5809Cwl6ZIVLgpRczn2K8Ee9MfrJv4F3i6xJnXZ2zhRSCeBDEF6wpWTDyIS19O5
OGhepYLOu/KREeVUUdjLupik7r2gjmMMFSISzBCbsVFQwatkzo/xYn29vrjPhnTMdIFYyZQ0UUIF
9iOQ6kZsDZk+CoE4VYdBKI56JnpkFTnH9BlJPpqh1mPk8Zx39SoE+vz+Djb0Rre7PswynqoeI/L7
aIiCrMgUO6HI8TBUsuZUul9BWS97r9LMLuTONnO/y0tHFV18P9jV/52v/KNxCsPQYBU1GsEqieoR
0Y3NO1DU/U/nRbfkg01BVdpUiYKh+a4vB5HcixHnrDguQRNrK0Nfp0ImkJAsP1rBy8qg4Yq282xQ
sGRAGq2IITyHHGeJdO6mFK3dJr+Sw6Z6C9lHcMO98AYZP78wH07nUyCEDytiCBGiYjmBlPlXGRVX
NLyg6WXhPC6fQfejJRqUIHFSd7VhBVn9OumnZPCuOwHv72+7u4t+equRFWvFCZXCOxG/Ee7jyDNA
oYIlJok0ZygLdp6mOPNpo2IzwanRnNTKjuzCFVxe/plnkkIIzJWsrdri4q7WdJNOTWWPEa/mw/M6
ChzEXI57dFSDiB+zRh1BXG9+03oOojL6Bj+ePoUCSb/Og6GKadDniFzQbrm602F+U26L3ElfjY3k
6LgEW2Nd7vzFdNwH43RYE2Vr2qoKeKm21tL42B3mo5zaAp4s9z9pMDK4GrfJa3vUP4bDsKopqqhK
8DzMxnx0yG4x227uNUiS+NHDNgQof5Uel7si2Bj1jJ/az+v+zzzHnTlqh4UyycjcoqimQz/HaG8U
rXC06W8u2cUIjbRSMm3yKIZ1bMU3Yri5+TdIjq1SRdHCnzEoCFQ1pCsrQyVhh8ivhfBlNr/FvE8z
JubtjFDRmD6X42IgBMRkTu5BnAqDLIOdRdWx4DLrbb/3sw9c1rNd8B0opWkUm4VJStA2TZ7q5JjY
TV5qb+tbiO94tE2MmGzzuIs1CgLFtFemKlrh3VCO2ZSDm3PugoLWlb+0t1tFkNcpsfnUteVRkDio
4qhA2aUMB9AIoaGleRAzN9JzT1q/9OJdbs72dSdnhzK7JVKI2BuRuTbGkCKj25+asDmjymFrB+vQ
g4KZ1wnFvlKX/aRu8FwWyNI3SRVIaLOaoAq5LF4/cq4U99Soi6voY4mWYAMlP0dHKY44cmPnIBYz
wP3WPI8P8nfeJyzPJA2IUiL2MiQEoPAlgSAKiYI75TY5Wy8DNG3R3hxCVYznnMyn7HJwdPM7RJ3l
um8wxVXI9Umfk4dW/r/L2sL9dUw/m+I2rkvX39UsFtsokczjClmQPm3sxjpy3I+J6TsT1JdqPoNx
tB9XC0XTPhgyF7rRLQr8E9pz+kNxlyEPwEFEhmTpx1VRkNgqsg7ZtbL6k7bdugqIO4IEZ7VLDUTg
sg/BB6hrJt/z3DG5dIvMU9utl4LKXmxU6LgD7ydn+N3pNiifq3C+gTL4uRrt6Is+gnhA57AYSUxY
2VmlULMrm06AZBjiec0ucii1rq7mqofVxVCIb3iDq/qW6KDV1287uz3wWjqZi8bQvqZZYBoFefFH
0LaM1DKHBT3gSVv76oAi1sJpYN5Q6hNu7ixQQA0h8EKyuto8mobTKDdTjXnemjgGOYOz+K/wZWeM
AumKyFsBZYwC8TBjgr1016N5H59UW3I2bRcrkILrt4QJmzuDFEYno9SmgqQIgaCPbtY2oh0Z+sOA
GVnnuiF5u27X9pEC6NKKUlFpoNzQedEhOVo32dH8bXyx/E1ZrISau5Me89vFbb6W78vNcMMt9jPx
YLdUCruFTk2tgVhbylXxC684SPVbp6DIubg5tISF+l35eX3NHOekIzCyxkUzVmhIFNI6to10fpeT
yf0LG5huByO/Dp5VhdrWqdPAM9FjW5UI/M/Ga23wGMSYq7BUXdFMcLhaBrVvaZEORYU03FFbtdte
Xh1z6TjFDKYXXkzQb1zeRkU8zQVC1VE7FrpxY+nZg2AMnD4IlhkUXMF+oaPQJdG5RFMdRQtaF0lI
EqhIfwURPjJT3FYWlp9JW4MCdl43Pg0HmatFsrWPi3AynDqQNy0Id1Ds8ti52xAnX4SeMfoHADZE
WYYsFFhbjW3du8hVFSu5S/oFJ4RBL9kp3eZcH6Ww8ZM7crjubswt3JmiAErVu1QiVQJOoNryibnc
lfg0k0seWySjbrAtyYDD4ZhEsCB/XFI3DYU6lpEVDGHfuoo/HCIXUjxn0vyZhM0PvIdsuyc0PO0N
UkAo5BK0nMcpCoSpbo/KMoxeOgoveVS9qa28OGvXJoccTTuc54W7UuoC96NEslSYtzreJjGQeJUT
H7o/hIqFb7k8gRn2AV42lrrNQlHrptFAwqwVfGv+Gcu/2oJHE8SxQY8VEeiGkjQj6GNPmjt1MkKC
juWF14vNjIx3R0ZPFkkpKqzVSkhoETv7pkALTfkuOMI36QGfN170Bp0XXoDHvNsXt6TniZaxzcZ5
UiDHfI5vYfHQ37To9w5GrwSrddTZ2vP1+7b5+Se3hBQElIgQ4oB69eM9QO/I1EGzCZkCRcWQGXTm
9EGzglQeVrsgo8p5TZgnZypgLZVkdI7S6xs6Fd/A+bLxMg9OaUn3VWv5KGv93yltcL0tKAkryECo
oAj/uKw4riZ1WDavCEd3diW3sxsHkY7hxSdd+sPQnGLegpxLnVO/Yn6V7k1TO2qWXWPFVRkFZo1G
pw1X6huIvWSB6m/3jftNwNzS3VK3f9+BszwtZJwypEmq34tjht3BemxvymM2gLJ19rZVpudUc667
DaO+/HGDKfyM6l6oyhq0MN1iC3e1K5yGsIB+q905UdCldnzO7fpVO5ff5lf5iIQl7wewwuaNnnDj
fTcxRkbh6dhGmZ7mRYUCc3FrIaMWHYiT+8ND8R57+h/yPeGc3csgNo5daCm7sb/YaPM8gBzNu74Z
TKDY/xYaYqOymWoJJAeVV72ihhjqX6fJ3vRsJad35N62Ah5VO+ve7k1SMJtYq97Uc0NCFVqeFggg
ReGY6PJxGH5zFseCpIslJOM++pdqTYmSRC2mYEPynN9vaSvThUreNouvHtE1wYEIRqsuJJVFsJHI
iNh0SaHu7phFchGtEHwz34fX6L0NoDp1bFKM/6/OjAbCAMSlDi97xby2e6vUtV2lQrCMXEjD2u0m
t/6jQLn8lA5igixIAdqh69vKdt/LIqlbO8ojlFwaaJ2vObT/zC/tWrpmfFrm1i64wQ4LIhC7iwaY
QCFeQAslGGYN7fE4wbT8l1VyybOMsSLi627zxXivTtbD1nLN+3Bm5iouRsH1SfmN2chzlsrpH6YR
4ihH9GS8FyAp1O38VvYrF9nB24ELDMx4R9Zk3QLdno7OJSpHYlmiYKkSxOA6z0SfaeqnHeg4N5Hf
wiUPuaMRTh5y8wz6Cd0bpPwVTDcjFEVV8IxN7tYdMUyv132FuyTKN3ux0DNZl8H7+iQMtuwopw7P
in6a/CyyFWSbjOC6RaZ37vaQ8k5TT7NiMNHYiU8aTFAL/tDdaP+PtC9bjltXlv0iRnAeXjk12WrN
kiX7hWHLNjjP89ffhPfZbjbM1bjL+1kRqgZYKBSqsjKFkw4kRkk4J4G3fcxNkjXyuhj9nBzRfLLF
sgaxOic+78bKzWqYqwKjDXKjqgoaCVam+70qCS6EQ+APUVse8lUhnLuJZ4+9DhqlVdqRCEFcg1cn
xzjTXDqLltviX+gGI1ZulsZcA5bQD80sxhhJ/LL6SZDfQ/s1wJg4JCiQL7Ypx9V3Rm8u7LH420gq
BqGtFiHQ7utTFDvVneaXfuont2DdWUD3aB2H++qZRwizG8DOy2RZhDIjWkfZlMAMh+tnec3Nuybi
QGI5H81iwoaoCb0glSj0Ee29bMCjA6HK5CHjqZnyzjKbmRatSrpSALWy+ig7gp09RoBMjw6dNqaZ
Co/hlPraleBkMaFDA2mPlhko35Dxa63dztOPgRzG0WtjJzF4EDXeZ2LCBril1K5JoI+A6oSdqRAa
Nx8GnfOheCti4oUSS6amCGJ+jEnuwhMnwQaVuZpCc1x0/ucTxuaZmN+ZrIJAkmC9p/1icM5hlEZ5
pDW9hIsN2620bM4zi9rPixY9zxnWLKDROuSzZtjbvVc9ILP7q7hL2Vox4Um1Vi7v56ozI6FQ+iyU
5y91+t5wkXX0xPzpemcDrOslCoa8RrEEJezkZUHnxK7gKI+yn0PumDdVv+96Z2OM66VSWyqLCT8f
AKobP7fjazLyLvr9HPEXwe1/toxxvTUSs6bI9QwyGcY9FaeIfTmMJGT5spv4/x4oSGPteUnMtUX0
WlXnYS6PZf4kJsNLVlStDeexMyt+NECekYg8xhuZ3hfXvhlzdQll3UC5fC2hR6kfqdrZ5Ikg4MKg
GjrIqds+ZDepnx0w3zl+tbzul2ZjO4IlJD/gd+GddT0P2VGvudwD5n4zLRRUYxESaK1bhuULnYcn
+C2Flz3qIZ3e7e9mz/n6nP5K77Jn3jf4hwP534/wRxaLCSYBBDYtJrPCPuy+VAeooDholrzWXCrD
63sPAa7LAwl5MWFUB+w9JQKijInKgQ5c8xrZ/3CHn5fE3nSU2H3CxF6Y2e9Uujh3s0fyiGFhQBHG
2/ZH9Hegm7Mrg7icWZq+Vr1lQikhPRkntLaPWhD70Xfprvasgxkkz7wy8v6T/PfhAYLz0iJoG+pG
FuA4NPgAJerGjmQTDxwA9PPNd/INb193EwhdRjWCdkQA9Lm0SEf4MlJqKMuX4JjpfsT6wVwfYhJe
PxI7uGwciY0d5vMlCYGQS4dLVj60IW0zrYcmTO3Y473geAtiPhppjDTLW8MIsmmwdRRbs7t0RS2l
eL++op0xwcsVMd9Kbq0sHdY+DyHWBa2a1koo4EeQDZDADOD/skHOpwIKtmjT91We9MemLMF8IwIz
pB+MbEoqu0kb6xRDIhJU1bpVi3aMLnlsR7WxPFuyBfGWoe/FUyy3yrFKqvyHKY8YeypK1WtzcLvZ
pVXOsz22FfCOGcGI5H2TaL3iXl/qfva3+XjMNWUt8rJkVR8FaYKevUeZUfsbCJW3YFJcQgxk3HHb
ktTv/gjpG5PMpaWKxbxaVQR91cFOnqj2UHmD8g1QMk59y4uXu9fwxhhzZ0GfJ+77Vi6h8nuqisXV
iCN2XCQC9bxrS2JuKbWOVMw2SpCf9oZf4MHmEN8nt8av1k0PJmwO2PwfPpuuKiAnkgBIY66h2tAb
MypA89X79Qn3AIIz+A0BGKSUtvErL2nffX7rv839CgGbku4sihXaYJQPybxd5a/54AK2H2EUgTeh
u1+k2VhiglZUirKgqm0SjrkjHyeIErg5oMajQ14ILvST/CF50JMAfYTM6ZXuJ1Mb00wcmxOlF00t
GxCh0eGDbk/qolQeGBB6AD78cP3g7fvleUeZWLYCrCPI0GwMNTWyI+EJ0zQ2JDuuG9mvXG6WxAQy
0ktkNqoyDReAtqVTf5/7yHifDGcE/ZymIkGyXN7KuPvIhJRaWVRVHgsDw/6LV6AbXKQuRSGBQzhQ
HnpeCYCu4c+zd95JJpwUkHYq1NmKQikvYhtSsiHUIDhp374Ni4rpGICJsaOHltzlRjkX2XFVZ7fr
MFTcO9c/1f7ddrbARBAzwY1UZll2FJvvanoQpi+m5kHLzL5uZv8gn80wcYNUsVnM2QCKlKZzCd4K
YuqSOkzir+jy8e4W+pv//DK/jbG1GRQWDAw/4GGsPY/vBB0BHObhdnxbPusn5aAdp1NWwwVLx3B5
gD7OOtn6jKlAtxkUy/nRsHrbXB1M/9lt5BUaqqE8WxznYAs1qZpFpVwlybEU22Bdp6BQZU60+Icz
dd5KJlxIbWWWYw9BgPQ0eEnQHAQgzLSD6OKdwT3BHF9kSzTprOvLYMhLMA1PVvMu6d6iW25udDwH
4X0lJlLMqyTNRQXN094vB0d5V8GSSR7JjzoYfOswH6xHKpaWuDwlQt4CmZAhNaRs9CW3gqZQXWP4
mmbfBetns3DWx3MMuvzNrdmvupVG+ZSARONZlL/LPN2N/Tvk7BRMzECTVY7Tcs1CQ/8WWy9oP9rW
+Hg9YPzDhXw2wkSMKBl7eVl1THm6tMCAx/ar8i1+pq8zANjs6l74HL/Wr7yH9u5MBnom/xdyLbZb
Q+RRldoVKQdglhI8A9UawIram2GyhdfJ1RyQDoOKtjyU/16rgmb/Z8tMCjLG+kCEFWfNzH4mQ+0o
QB5gCzgBf/9BuDHDpBvxaAraYMZ6UH70QAQAsQsqUPVz9zE7Ak2FX3nPJ65FJogImF+fp0ZEY75A
J6r25yBWwpbgAbqiXpQ/Dm9LYYt/g3zYbic9JZtTUE6CkpC4BpXTbdH61v1/Cjf9N+1JDJVDujrD
CfSBoMLlzSf9Q5J8/pBMeJGnqB1bI4GQJbIf1QNk9mA4rUedh9rjqcdx7TFhJa3SUR4gM4ERuXi0
Nb849oHu1p52QNvf5RdOrp9/i2UpjeI+VbKJcjh1njx+lmNonDxdP/67sIrt12NijCAAY92nqAHR
skX5uTuAJqZ9W+8STLIfpF9NHeUhR+mJvBkuH1VxPYSiuHbpPFk85mLX9uDIGTpHin7mEydFvn4V
WOzLxhJMcyxrEIzXcedo7WNHentKZR96XrwDz/lcvyp7m4OgooFZRSJ0EuTH6afwgX4HOPjIafAV
AMnDIRTBSi9yvh9n/37lFRubjbnIk6KlVpCboWF+TmvO/6f7/88pHjiUL79PPWS9JA9KFFTVj6xy
pfxLFOOic1XtR2Pd1zxoOs8cE0vkWSvVqlDQBtZz86Yo5OGl7Vvxti209WhpIP+xMXkeQ3QN45Cp
nZsd+Oqvn4g9hwFNhCHRkpqhsJllAl4xNDnBowick58Wg5tokR1bkdNAbPG6qd3C6NaWfLm7EehB
9BnU86hS0pnE0u1eYxekdIKtrHbtjV6D+28V7Gnwr1vec5utYeazJqpVlkMZo6S3QkLWcCqVp4LJ
20bmS8Ya0Q3BQt2pBdWl0hWuhonAPH6OZJ6l3UfwdjHMNVBYat2apgmwwv3kLV7tr29aYZc3rSc8
olFiF/fdG4CM13dw77BvjdL1bw7e0vXLOs6A8xK5PgKu/kIqFLZzXpdptx0A5DXoxC3D1AyV2UcS
99OYy6b1H7L+W9AAQ3hNOeooA3FZFfbXdLbFbGQ7T92s5xU5ql/G9xUJO8gpKlBTL8TVn+vcjoMM
9BQ8QfR9XzxbZXaSpGNSWiNWOFqv4+Djer3+pXbr1wqUhdEPQBlbZYcWRFSUC6Wy8uNC9MYTmm44
SJXxnor14sp9ZTim3rcgqRDiG6lenyQx4XHT7C2RsvupJoSJMNTAHDdNgTD6YpaUSeVTnLwIPJay
vQ+3/f+Mk/SEqKVkSiJu0VfAWxW5sNeK12vfO9GbTOHXMdx4vJKnRj4peHJPw9da/AYuDH+S3XoR
A8732tutrSHGIcxethqpLaRfLi++akHqmm7a2uUnypyrPxVoDHLu7t17B5MNwG+plga+sMvTnKQl
JnKTQgjScD2V/hgohy7Mj7wO+N53Ah/obzPMykBvnFtWvyThNONINXbdq47Ko1rb3b6NEeZVqq9q
kxkKBhGrrLuNpPJOMHhsCvuZ8MYGkzVqZal2a7VGIREf8zAJ6FxgozlrcUMfNyCx8bnDj7tdhY1J
+gm37idpXSkpMKkeoqMSCJ4KzJFwoOUD7tuUIgX/yHrOtthZzqJt5MqCDAZs1SFVnqLquZGtBjzY
G+dbacxTNJIgglEamRXIrb+ojd3Hfwch2KyFzTGyVqbVpTlofi4L5m0p7y2aVtaX7KE+1q9cWOv+
3unAwKsIdCqL8shXTMFokQ6NJuW7vByLRrXluHDa+CgOstMvB711J5VXP9vfyLNV+veNd+BNXw59
EtFRUcmf0DJ/bg7JoXGh0JTb7bGHFHHwV60n42yTCRqiNI8ETSEr0PPOFpoWKqw/evmvOkEbK2zM
WDJTI3QcDtPSwr3wTqXJ2jfltjcdiu8vb/890RHKIxhiNn5NTZgs4fuMkaA8IkB3D9KLbJaOYnm1
whmy3f1cIL6DRp8ObmSTWVSOgRoipY0QLsmbQelQucJS9EpljzBGMXTguSGTbCrMx0klKxXGGDKN
Iji2cnd9M0MFzX/Kf1EfhNpOvl2/tfZC+9YesyJMYhpLhrHCMO2PfUcCc/0ug9foupH9VHezKia2
D4rSTBPdN/HYh8pN80MybPNkPmtICEWb6mVJpbN+51il//XaXjLRXjfGdDVVYD4tPaBMuilgVcu9
CEsH4zGyMfFwS0X5+K2mPTfZbioT8+XC0DvRwCSApcR2Lb1YXFqdvWi1scAOdi1rLY9zCxCmeqBS
m3NA0eLlHR/gTL//lT1kwRrowBuDVoCPJZ3euk50tAS93M5dhZ6T7nIckR14wuPZLFOAuELduNOL
3oa6vaOlvEcX58uwahemGScLEWpUb3Pou4yvU8yZauIZoH/fBHQZ/7fpVSJAhqqzI/D+ZSbnBbf/
LpAkcNFKOt77OpOVQ9QoyfH4NQO5XxdwvRDXXPNQEdovizlBgs30DHV9mdP6oR0FHvHGrj9sjDPr
U9JWay06PL62YQrvNkA3Y4hfYtnnHN7djQQFLliETQWCXsz930d6Za31lB9RoD3i7N4Ld+VbGWiH
OICs5Y/mhifTsOuAMiRdZBGk17B6+eX0WJObupWE0Cg+15IdAwVi8joju7u3scEEBqkRidbpBohM
MV6SVZh4X3rHrCRHSjivkd3Yd7bE1g9nVWqsNhHLoyFmYYVeTyVEX4xFv1cj410hLSfC7y5MNaE1
YaL2BL6zy81rVpDGdjmmdAw1wwB85c3yHI7ZcDcMgvs3nrGxxXgGZOyICgVgctRfRz86oJPvmg/l
G3JdzRZ9Ov65/K/LY45cUyZq09Bb0jC/z5AhKE3JLjCtKyQ8RMvuEwV6V793kj1gTdclVlVT1Bq9
Kteb7HZ5GCGw+n8JwL9n0MZoPDRyFcWEcjMqNZdfrgLWQzV7jAiL9acsAjNL+3r9e+2eK13WMUqk
o5DByuE2AsaD2yYn4VzKYZVLT9XauERt/yaVVnS8gkH2DJlVVgo0kYeKmEif0IrWY4dOW4BL9yF9
I+GKjDPzU4zjcbx+f2lnk/Tvm2BfyiuUk2YCjTnLUbqHqD00C+da3PeHzbLoydvYUPvVzOioOGqt
7Uk5VbfJQTrQHqPmxB7xec2i3bC7McdkasqoA5lTYCh3bN+X9NM4Pl33hv3C4MYAE2ZXLR7GOgWk
aNVmWyl1p9V6TzAVL4pjpwWZiyEOnmq0AanMtxEdguv2dz8Z5ejQAD/SMRR7uZ0GkbO4ykshWBTR
7mvTG3BHd8PICVK78dDUKb+5qUsQ9L40swyJVpOeYOq0zh1dezDNW2t4guz69dXsfi0LYGssBIvS
mM1UiqjrCxmUBXHUg90IUjsrpw+1i/AAkwWuREyHSyp7DyOX7cXMlIUgP9EpQSp5ObgATf0aF+bV
s3YfCjRQSIhJoq6xjKGk7M1KUEH+sBxJsIJY9da4U57SBWxlJIVJMB0epM9RydnH3VO2tcvcKcvU
yFaZYJS2d1FA1nwpGDGWPB/Fd8UBewd3ZGHfoKyqJkC1JiprzDkTMNTbF4aZhkJs56F5HDCNHvlR
j0AveSBS+M6rte42bVDc+G2R8ZVxEPRkTcv42MTO4FnvKlQ+03v9IXPiT2OLopR4Sr2OX6PcRUyo
smFh4sJAysqSomhFWRd5jL3VbPVIvprH0o3C4qnAZK3y1NvyR/PSPc8NGLl48fkf1nw2zQTPrp4y
capVKuMSaXb6sIbSG0pV5mfrLjmoNpVTWbTw70osVHMeet8oFeDUXB7/NqtnKZoGSqsKlp70bkm+
tDxc6F4k29pgPKhEVyAbLdx3jXlXTr4ifVYE+3p42X1qbG0wPqOXSBoyAdoQKYqloMS3M6cIJ3SE
eeBM3mKYxFgnVtOkEQJZqWe2nN5kwpeOx2C5e/VsVsPG/kjto1WFhsGxPEk+LY+OdudSJQ+BK2i1
F/+3pph8OLaaZahrAaJd6+2gPAr17Lb9KS0JJ3Bx9k1j4hYSLlUxJ1JCAykFw91gS8LoiDyRCd5q
mPR3VkG3qJayFSzdSc+eBR0wIB318ojjbzw79Lrb5Do4qIbZpSLk40EOnFsPaf6moQvLe+nth4Xz
8dTorm7spAkZ62mBtxFI4UAfB9xQiVdgztOzvuqgcvYlB/o4cPKaVwnjfS8mMGhSOlh122Hwsw3M
+aUzGzdqVv/6sd3LCrbOx0SGYjJbxVAQfbryezr8MP/qBbY1wIYFWRtGFTywCAskQJHym4BwCg77
k+Slx+HGqm3uJ6OOzNahVMiUouiKThTeEZefzNCxaYMG8pZUBWvdcgvQ3Wk96M/9JxGKWDyikt3P
hCfYr4Iy6DWYcJSiryvXMmXWsLKgTohTAr6t9Twg5n6689uOwoIJda0c5gmM+iBmzSBOgRu5ulWg
MmYc2rv5rj7wRq92PQOycL96uhbqHJe7mBHSDZCfa0OtCaFCZA8rD/W+my9qIjr/SH6RwBmM84Hy
jSC3w7U0+tmd6lWH/Ea3F5eKNhOfC6Wjnsa6xdYa44nZPGaJUmVpiInPNKRA0OqQijbQ3DfrARoj
wu3ord54SGe7+1ZzxUv39hOyYbIughLKglL15X62Q673upbgDgY5d/OE5MnvQSm0gskQNh+Jz81o
aKj9Y8Ebi4xnAi4A6sEKdDbQj4gfMiCuCyfyEbTMe8WroeuMKbDr0WR3i88WWbR8X7Xi2E4YOisU
UJPkwveZLM9rrZ4KfXjMegwmAnvkXbfJ2dc/wExNrWdEq0GJYj1n0VMec17VvP/PXJuGEoNmvJ/M
QBPwoJHyRynl0lvtNX43vsE2FAsrb8dmkuNjdEvZgqGj63ysTv3/UaPfTWy2puhyN/eZNlYKmmIA
wFQzqn7QoFl6yU9aCDxAgKMaQlldkrtWMMBXnCS9C9bUyBWtKpFstVO06XD943F/DnO9krqO8kSB
TtRypIxiEHHyUM8PhaPIFZLmfUjmWsD7W5pjSRGDQnvviGHPPJ1v+g+unDeW1WAQa7HIa7MIxUax
4+xpHaDboj3lf8MGuP2ETCRRMwiIlbKRhfP0XGZIeobveNq7nC+ze5ahhKabKJOhRMYE5ziV26QS
VyA6kWU/Ul14UJNAFkYJwI9six8KJl4qvMhmOsvGf/TuXeJ4BP42zyySzKq+VCvov0afIuvwyrZQ
9rGh0EBLdO1h4bV79u5xcDYo0DUX0U6VmYNhJWtXKKCbBZrcVaYHrfgZ8XLj3UGErQ3G28uqy6pc
Be8yFT2cDqB4OWSnCoOP6JIBh1wfmpsRLwzlgfMt6bf6wzM3a2NcPysbSOgNM8btXfU4f0SP9Uvs
AH75TXWlY3HKv6p+/Shw0eT7W3rGhDGhU0+NCUyIMZoKZe1bKchhJ0/g8cPunroN8IzZU3GAal9v
LWBfjrx6PRnzU7t6y8oFsu7ephs7zB5abaNItQKAG3gkjzpYRAoMpNsUfkGr7Saogv+iPbhFvDEH
sCYSIH0xyULLym0r7ez1b4gjtxaYM9YMsa4JEFs7iuvtEj/nw5OY+tddbzfobnaNyUEgf12aRmyi
pyQ/jkViqy0PPMJxMra9LYh93hciJkLoyGsf5tDMsNXqpIeTT/lk0snDqG/0xJO+/Yez/Nu52W63
oS6imawVCnK3M8QcDb/6Mgd4GJ6Mu8bVjooTQRQQM74iB1fCWy9zqEwN/H6qjrNMkNbVqR9JPzve
q23fBvQpVUXToSzKnKl0MUppkQHz79MTmT531r24fFx3jN2qpgbygf/aYM5Tg760Okp1doy+UPli
3Px3/U3tkQfFaR3xjUvpuR8nzvaY45T0hVYq0gK+Pp+ytBsBcMaA9E2fW09/b1EvFtzqWxNwVrl7
jW1WyRyxPuu6RQA3yFG9HV3KQCJ4kV+dFGC2oRbyV3c2nlPI7KEJa7G84r02JUMe1fFxcapPwju4
O+/lh/SZEgRScB99WFUvlZt+WXiZ/+5gFjSLf5tmDrphKWkpVUA2U/Hb5gmjStDB1jE0vYIifojt
KfgrCOPGJHvyTcz1rRoZrWAEpEBSak+KLbsrRzcW48dpaW7lOPkiNqjeAivP+a67J+S8XPb0KxYU
MtNRFcPoC3kSvdmF9oy/BhmIbEjv/RrO8mve5929gjQNCjQK1TyymCOTlR0h5qibGEObPDAmYNQU
44TEju9oRmS53Hxl13s3BpkzU4BWDXQCRoSauPkfhaUHeuFRjtLE5zV09rf0vDrmqCxp1IM/vCBH
a76zajzCpU8pV8Jkv+ag0wc4ygum+Is3ZfP+MeaWiECXIRX6oMzdUgB25gysvotrBuINz0d3r7+N
NWZNci2K0Uh0cszAtUqU73V2uO6Iu5uGaX609SwLg/2MAXEcpaKUBszc57mdg2h1hBgEr+VFP/Mf
6aMhywrttSnoVFy+GXu035ppgSgL1CA9IXYVUgHfGkrKl4Rwkp79a2Fji3U5RRgkawHdP1VIltzm
YIa6O/jSkabHucNz8d3925hj9m+tu1mUUih5VrroFObPWH9XI06KsnvzbGwwobFpW0WJlQIzzqX5
w8r7yiaVvjp49652J8DudZfY9bmzOZ0p3OlRNqq1gjpXDdqdvAyjjKeWwNk0nelYiHlidbGw4gx1
abDGEqoIrZ9BRff6QnhmmExHTEij1iCUCLPiLVI+1OJW5xWP/sHdMDNpSjJIr0XGRjRMSWzoY4SW
NQS5nRkdVncMQCpxj/GjzBYeeFW5/a9zNkhj/Cb+TEoiS3U/qoGI9K2Rbpbs9fqu7d/E0N3+75Lo
L9hYQByFTF3eZDhBVDIl9tXSMV9KkMBQ9pLmDdOhK+eBuf+lzibp3zcmpzqR6wqE1oE5RH6RYWRG
r52Z+JyV7cehsxkmDlmRlKkQDEtoi/YR6nJBdiSzrT9YTgdu8gYOb8uQ24lvecTg3D1lolKbG1Xc
EUBblXsQ86GS2gdjYdcFBKLoKDamllE/5k3b8lyFiU1ATw5Rqc7Qa4d0aN54BOQI13eU992YyJSk
WkqkDt6vgd8mroRwHYxPfNLK3fLm2SNZgGG0QjBcAfcSns60B0QZq9Uweo4DMdB4XbPdTcPdDkkV
gNFktnE760RIRQkl6Gk9TMqHJPEK+bt7tjHABL9qjGRtge5gADQ8+o2Kp8kvi8Br1u573MYME5gS
omVJn0/ZsX+PHhVfwdNyhQ76ZE8PFPYhBrPq8o7xbrMTIITfm8cEJ7GaiYiudwaFhza07hV0vvNn
WpFdnRWNpsi2Pv1/lProhfRHerGxygQsklXtuqDOfuz1zlbEDGpWhpstH0n3Ao0rcfIjjKrx+mn7
fgLScl0E0gVDyJchqxIt8O51kMsz1hnYTF/ueWp5+45ytsDEDA1aOMYkZyk4/t4W6UY1X1eJk1ns
4mU082yDCRGG0o01NFuARXpf8ajNXelmBLrrSQExBeofIDhwRFt+A5/PW8ub+NxPpZFIQ5GUSiex
Mm6SULad2S20IgZGKVsK2uA0Ozrwk7nDY9yTqb//4SQbY8wVs+idkjYleHYspBuyDXIK2SE3OBgD
eqE58Jvm84TE6nP9KX7qf9afFhfM9B7vhb3LJYEZ299rZtxGqcy06EspBZfE6ndfx3cQx7tAuwTL
g/mQHACyn06UN3LqMTGSH3jbsHsDbswzPpWQwRIKGVTGTRKqeMxPr1KZuFJ54L+U/nRfMIWhlwem
MYnKPTKnsiT9QvJy6cJu8STU/QczJNO/v4AujTBfFc6jSGWsIDXWqvRmNXG3d8UQPym1MnFeFrz1
sF8uF4YhjlFvksxXYn2ymsy2rL8og1wuiPlAXSEuWpqAqULGsE2JYRu9tgvBVu0ZZLpIx1/1u5Z3
5e3cFZdGmSigNKSS2xgv50J+maSbVnKLtrQzI4jKpyFK7BSqOc34STNtTAI5w3joo+/XE4mdQHT5
E5hMIpumuW3bhfKkUTJHJRhvdLe3R8+47YMEo5hURW0KJMk2OKY535WtAhVTDX1XHekuhc+OimEX
653cPXPW92cKc7E+tt6jJ0YzqEmTY4iKpjDJo+BJd5NP6y6J9K8fcJe2mKs/zgbMHfeDAByiFZ+6
OV5sTLcInNfVztPn0gxz2XeqUK6Yd9fD7ud4UsBXbD40Ezw1C8un/IuBesXb9U38M3hdGmQiyjAk
zbAWLR4mau5L5K6qU7usn2d9DNBev25r1yvAk6KZKqhFJZbzvW4GYdRGA1pVQmMvy7GfVtusvetG
6A++vJOwILQLLVXV6DALE1JqSYtStM4hRFS96NKzLHAcYQdTeWmAiSarMMhJLHUCaCj7kFIxTT6N
I3/TG780xESQbNDxzohLguD4tVS/1Lp7faf2P8d5p5jwoDUW4MQiJrRUGQ1c2Rnk2Z2mf48JvFgF
GwoMo1w0MzHhYOObYGV2l9603dOKZ+H/tBo2GAAioa+T3oAYJX2TVr9RwSH374crLtfCBAEt17TK
HKbyKPdfyTo6bfbxvy2COf5og5M1LuBbVY+B0PFxzd/Uf08rebkI5sSjMyf2UI2DTGLn5SJA8gmv
LUsd58oRZFkturLo10aKY0wLg6LhqIaLr3gZd9RlJ9e9XAlz1DFMJJCIFgCk3mlPhi+91d9GuwBJ
NoCM2TOX5+7PdPfSHnPyJwxOCrk5ASJpNqkDSUavQTlqlJf7PMrCXF8+qhSDh/3kd+oQZroEoH4u
f7nuIjvvwctfwYSFDo2UuDcKPdSgEd2G8efpLgeh8OiglkQ87VhAoUG/GwzO+eLEVZWJFnGTpWbT
FUVo5JXdUi2ShFOw4rgNWyVYVrDVyC1mEKFUZLzkhYh5oh4yUOgPRiAszzFqZJHVzaO4sVUwfHLM
79+955uDJcUghrbOzSonR+EmuqWChhRTs9wrB9kvXIFLI0i988opYaHfJKmSUoDIRpinKoTb/Xno
7AV0smbB8RhOnNeYoKLlQ6PLCxCdSf+B+9e2Kj+yeLci52ywA1Nljp4KaOTp4E8dKu4cGJ50gHw7
HXJzeRViji+y+O9KksesHRHCovStrj8W3ljWzovy4oyxzRUQ2SSyPCJzzk+0iziWduzSlHn0HtTv
4vPozZ/6A3lev6u31Q0vQO/n7RtHZOOMQgiCCmBWMRXjSOxocf4jgFAGoMSqf0La2xcw+kLlAXlI
hp03/eXSmfBSpkWJqioZIEQCTjOXsgLTYQviJQf5PnnVXeBeDuOBjlwsgQw0RczhS+duPhNpRmlS
O2sWEwq8PJm3VOmzD+ab9FvtIegdFE/+WNzSywHMUu5FXh7B8S22U4MJNssYW6xfb0+j/KpVh+vx
m7c8tlGTq7NkaQLAnhOI6ClHSPqcQ6jjBi3x++iZPCxh4oILs3Tq98SHbPP/FsfZeUAD+L64pVnl
OsVuNIRQEeRY4MQblt9gFnr0opR2DqNasRPlc4l6LPjAOVZ2sPcXjspWuhKhzLslAYoDefhJdpqn
Am9Aeg9qh+gjev+lWvVy/dvtIGMvbdKlb3oqBTGXVGh7zFCB7kd1hgNGXXxK5J8986D+nOtBZ5Kb
chTXsRfF7CgQRJ/uVqyeIiQUIwhSOYui8f/KRaQz4WbRRdLHelseRfVGm1Nb7FsngrSeAVEuMMYv
92r/OU2+GzlAurmDDOC6fd5CmYAjVShlajUeCFYqenFtwmWMG9WK7DLKOeUmXsaoM6GlrgQxbkWL
hEKw+pqfHLU70Mf7BOgmwf332IkLZ2H5/whwXBI43KFpXWBAxCyCdjEcweLhwnbTJoz3AmEmaprC
DmzkZZsQ1VLRLU/7B1la7VVYngQhcox58VRcVxZmU1XZ+4uvtrHKfDU9GqROnrG4cjiO5s+lHmyD
jjTkHGQdb3XMFyMqXnWq0YMbEjUe+IhH6zsiX8R1N2id12PSfsjmZFdjoU9xAdqGofVlB/JbR+iO
Qo/cOKx3aGRS0OIj90HBM8q0rcTZjEGqgE9Xfowf+QudtpFD6Fo4o2Z32MygBsscj/dyByQJv9ws
Vb5cqjDJIgieJciMnWo8H3Qo1kIV/YE2J/I7DBvYhb98M0IpvO4xvzhE/ogzG7tMHlrWijqrrV6G
1U85dsjT6ipuhyTb8NZDguY+ODnWR92mvVvRtj5XN/n79V+wH743v4De/ZuPXGpTOcdJV4BfD6Wb
x9j9KD+hNQKlCF5zejeL2FhiLgqjtvTeUBZc8gVkw4vWjv6qILmxwNwPw5pIxKrW+NiiV2YNnyqJ
9x7iHD1WnKRJS80y15bQgfP5wzxIHzQLXQPyKgGnaXnq/egNYDECBRfhDuDyjgYTXyYrVXNDm9B/
NL7qiUP0xRb/qlS42UImtihmNWHgvU+Pa/GZxJ/IX6Va5//PTl6N49gW69wlYRMNXlQNwSjHwXWX
5mwTO2g1idOgdWRFYDRUJ1bvRezTnLnXjey/jDcLYSJGNiq5SMB9dCwjjM+AfPBoDcqNZhInla2X
xoj9ojNvRkqZVS/mzSK+zm3zs05U3gGmqcifIQQwAlkBeFVno3SWVJO+dtoQlph9/NkRG7JoQHhi
ULA/mvfD58EvP8UBlZflESLvb/TZMhOqjQ4sT3PXCGE/WvaU5LYGhQge6eJ+1DgbYfZ5XcZM7GQJ
RtI4iAQQVxi8ydj9vpQCkkVwEyoyeoiXMbBJM7NDkYUcxccmh07aLzmqB+lOtdtPktPfARDCefHs
f7SzRSbqLqk0tETCFZ7pN3OFT4evVUrO2CbeIvMksPdTvM36mMgr9Q0RY6OzkKK3J6oJQTwDzBzd
iRJLSZ85J2M/Rp7XxkThWZ80FCKq/KjflqHoTYfmB+VYWQu7Q1cAmCvHSgHwXj1aleP55G7mvFkq
k7iDRV7Q82mWwq4/dUKgQGYvepCiT9fXyLPCROLBJPW6ygAKQbLXNhNiq+ZPU/uZm5zkfP+EnbeS
icaClq9VSvIc0tfPEvgWMvnb2PO+Fz1BfwaQ/xqR2YHtUYAW9JI2EBuGWPmvEl9yEO/X4/8j7cuW
49aVZb+IERxB8pVjk+rWbMvLLwzLA+cJnPn1N6l9zxIF0419fPzqiC4BLBQKVZWZi1OjxMfz/OtL
wkTGx7OW9f24LBmahl0WiPODVqP9UfI6zcdB431JTNBAnTSeaa7EoZJmtgGM9Pi/55zfEsZ3C0zI
SOpF0hcdXYkIR1aJEj+K5Psu5WpGXvc0mZUyzQTguToV/cHeM58wTDIU1qaDi9HP+/XWfFgw5IyH
WuLKnDfGcSlht0AmZmA+e5BFYUlCBUz+AA04Umf3N0lkQ5cTSDIagvDvOealH9fjIvqiH70jzaUa
VUwcLEmqUVRriWFleN0XETiMTXKuyBpcP8nXg5X8G2fRWNJFnQDGrs7bECpYtIM2ULnz9X9IF979
hYkYM+2HdTGQOCZn4pePkrURt6oWmPw3iA0fpPCHF827QSZ0jBNgCvUEMc5kmSxNINbcTb2vtPIn
U/Xm+GmQLExciDfRo4YR79lRDOjjgrUxLr5BkIxTbuecR3awEg86c1XMhQSQK7QIijd6zpswO6zY
vPvr2ztn947J+qUQkSlAusCbwKZRuihDOVC7Rwuo9iDwxKnIcsLY25W7M0cVqL10UQzSE8EryEUR
L63hXXfNPzzN/v2Ebz61t0GFqCjnaUZXqzkvINJYT8VLHchOwn92c87BW4q0szW3Uw/5PpyDzk3u
txShvqj3G/JXsNsN82v3vvHW8ml7i1cU4hz6t1C0sx1NkdHmJly1M0ZIjBVO1w6u2OMFmhOryyPO
I+4Pj+73fWWCDErpiV6Nb+mQDKjZ45adRMHwE3z2gfoEGVS7/F750LY81RA3R3fB4XxYnq8ySQop
5zFp5Qb5WFjegiHFX+LTJi0+nXtfAzz0hVc45XkrE32kQm/GvsFttVQQlRrtHs9jyiPx5R1yJuLQ
EZ+sBHo7INqXEe8QQ727vm+cVbx1EXZ+IgMr0A8aUgcTzICNqljV+nWQXq8b4Tgjy/qqqVXcmAs0
h4D6tIpKs+KuwStSsBJyr/AU/3jGmDxl0IcuWVUDbR0BN4Ix2VtlNI2smnaOwkuKeHeQzOQsk6SM
hTD1Y2CeBqhP5+4cOdBE1+F5yQlCEY2j8vCHhz4BWLUEXh4R1O+MTxSLXuhqpUEObiGPkFy9oSS2
r38w6TB0vdtgp2kwVIiqeIa3FPlkfG0Cw5UbWw1lUOhuksKLiZFGUDLIaFTi7cGlH+JZZ/PZQTOW
pWr/U4zFOCFGn9An9Hlp82EeuFsk4ylj3iqy1qKXXIm9rUWOpEHFe8r8dX64vp2Hh2xniHGSNILU
dS5h4kDR24ey/N7P2NieBxnhfrTNcXZnmaajMZQD3B1a6E3iNM/t50192rxNeqv6NTgjtTbJy8yN
XP1neqf9VQjeLXPbhp39qmqNLKmVAb150RYs8zVxcugVLv9/bk34cX1Xj9PpnT3mzoEiUDbNZQ8p
Mx8tgU1FfAM7lwUQnZJLfT2QH69b5Jw8lhYlypOozAZFCNoqtsZlAytwkrrjssJuTcyt0jck6qiy
Aqmun7LuxSjPefpTxZ1GfszZSUjtTi5tkVzSOry+Np6PMlEFyix5McpgnJPTl5E+t3VjVYp/3Qbn
wP02eUOJOsQpmh/rnDixoTnD8tLJtV1pnPjF+VDsiE3WTKkZawggYwr2TlB66tn360vhbBc7VbOY
cR1lxZgCn5gCyNlBZfXHmvPogf/g4sbGp6urYJljQpSySpmZr0P1RnCRnrpvm4ZDdZrtOuiet4q4
fv9X1WSwFvyPSSZYLXk0FYMoIUIVEKXI61NrlO71zTu8oncmts+3CxSG1kuzoVIg6jQ3FQBkV3+k
kyeLIeUWYo5d7n01TExSFCigtQrqqRlQDNQSnkion+bX0s5e89oCagQTljZEqL3y5foajx3k3TAT
nEohU3oUqjG+mzhz97KCqVJeXv9vNrZ93u0jOLswCLigyrREsb3ookvH0l16XqZ7fJrel8LEJHUZ
xlLrkOOMXWCWQLiA/v36Qo6rxTuPYKNPrMyl0OZbtTi6SB5I2WM3vmiX5DGzwG/Iu/k5H4ftmIiC
2DSlglG1sbrLCQgzjNMicTV6OL7HNk1qeRqMphzMoFds3RqD1UPGC+o/wTa/Jbct4rgjggmEW2ba
0qPfio/vm/mboHvcNkU8rHFoIDbF6m2s+oJwY2RnM0bVTsHkBThLSygfljxGAt6KmdjRppMBfdMR
svWyGbldRZ4MMnwiraha2jIpHsdrtp+7tlAmjuhRPJQQelLAeb9AzbHCm7O/UcEYgHLTabrhErps
jn7NHhNMupWOghGhFyrdzd+FO1CsOAkkvUGVZ7VfRgznZ1Z610FxRPnBWSnPYZloMtUDaEYbnA8Q
0tvJveK0F3IPgJGDPllkbaCz+Ilwsh2eTSa6CL2IOdgRJQRl/KVDtTV/Jn+Fy9p5KhNZDMHsJLHU
ysBQ526xjViENkfZtWZpm31VcSr/f0iu/g1kv9G1gqTebHVcbR1IWyQn89R/IrDUb4jayNWer3+z
69v3G2frYqRFUQioTkrSWQIe03xseOrF1+9Rha37G52JMbtZxwxhDzXT8TOFJGynuUYD1Qc+vO26
94NjiLlt8Dyisymiavwkh/RZepZukjvT1V1AyP3Zbe9rr/ezr5HLHVTlbSUTVoS61FOqobbTe61h
x6cNEP0d8t2YmZk89Ly86hPvzuP4Cjh3Pq426udm0CLQ4KMHa/gq6Hbir4BIoXCu+5AtvlSTfd1f
jgfu/z0Mirjtwu42N+KsaBsV3onBd0Oz3u4KPLc3QbzUB92iFrmiByL608JjDeHtLxNd1BQjBK1s
4CElFP486sGkN34npO71FfLMsAFlLqmaEdQI50S1jHZx5vae9hUvl+CdCiaodNWSFWC13E756sm/
xMXCaPGpuUnPbzjEL2WgIOOrLjx88PE89e4DMkkMoXnSx+DiQT9iky/o/Nqmp6WxNGrLz8RCH8DO
wUZHbvvJil+v7y1n0Ww3QOzaas4NqFAOSmNrU9RaZkSDSJlvlFp3dU3gIsAPL1/wQ0kGYMKKyY77
x+KUmxiNrYAAF20Z8PP8p3rfnCD7hrm54ZXPGM0zyJzIFLgQJVYA9sytbPDHM4ATXm9JjW08re50
l3s8sYHDMtRuhcyBzPpOqFHTxrFYgjG+oXrQmA/jfCdNwaSA85GnmcazxxzDroOapNqBj32bQay8
3Ec49ylED6+7yrGf7tbFnENJXCe5BAY6LJAFWpr0jS7rVwNiSEOc/RMbnVvW5DTni0t73aZG7YiD
gAA401M9dVamgkA0yVFnGZxB4mG6jl8Cuz+OOb0g/5rVDjcnXrySN9xuql3mIz2poKFAV/Zr6oFt
5fp+bH7zW1a3s8gcWzHNhqUfFDFQ4m8VfSHCp+u/f3yVvBtgR/2HOZf0NIsgbPIUP2pe5+PSvKTP
W5M55fIAHt7SO2NM7ZTQQa7LOauCbr6Tt8qHccKQoC+nSBJVzY4H3rzl8b21s8jkBbFhmtIs4IsV
5/GsGyBRigLpFk8P0cNwNQB5IFdEAdLnkrof3ic7w0xaUJixQsdixED5ps2gutPPBKS66P4uluRi
kPa/0MQ9DLM7k0wMwriZWmsr8nCtqW6aJb5tcu1zrzX3C5Eni2icciDHNVkuzikbaJ7pOQnWLqTD
jyLjTCTwdpCJOGMOBv78jWVIe03JaLX6t0QfOeeLZ4QJN1pM8yHtUcOKshOKExaBOIz87foZ2/7Q
K2eYMFFDUcXFXDewS9ZcSOWS4aQUTz0PcXJsxVBB42wSWWbleqpi3QhtIwwR19+L+YewXASM9Sq8
+Hx40UHX18TbVRR1tm8cdcKgT4MOVgOMDyeig2GDwooRLyqXXsA4UPCP0nZGf9u/ncntG+5yz7nW
2xJzhxvYfHEVR7kpL7o94R09+sUnrnYhzxrjdsDni0UprQVUtER7a4yD2QV65yYALrH3v9d7xlTR
bmmM+zWKUEHjeiO9Xy+acCOooU443e/Di3tngvG+UqYdTaut8QKOK+Qn/gYekP8SPLCzw9xUA8Ql
F2Xs16BxiB/hUdLc1cCsqZhlX86ys6HkeLt3PDDxbpNtEEdJpWAmFd9qoy2HvqoHUpPIW7xN3ani
HbDDeLczxlxecWVOtWgIeQh0ujX2r+vkXo8TPAPMXaXjmZOnalKEixQa5FbWeMkEd7+YS2kxW2Pu
NtxbB1RaNvpEueggKJJ/xKufoLgxIMoCdNTmD9dXdnjv77aOuZmyeomUogW8SdICDYbWCiQeSDJm
p1Baa+TVwg5D4c4cEzCStqwhCZoOwdR/00d/xey8PJjW2vNaOcfZ084SEywiPDHUAmI0IXVGYGQ7
O3nS3cLaQlPlc0sNvG1kosXWEo7lRERo8lQf/FJGKDmpO94I9hzKXust36Fp6FA/5lLg8lyTCSJT
I6y6PKIbraFnZdQPzcgpf/GWxkSPXpfTIZUIsEZt0Av2VPqLNNxUwlnTgdTOWs61z/twrIiQUWir
CbmFGO3gFAo/rV+d8kBCFp9jAohHrXmchb67icKEjho4d00bMNSpJ9aiYl5tdaZP9SV7UZ+mL1np
zCBmfiOR9a+fO+4ymZBiZq2s9BthwfIwg3Rz8OfTgNTz7j9MfZPO29bD7AB4EdMQIRyosxMnQ53H
NUiMgSkcrPzbNlxsPoo/qgVM0MQTb4xHLmHBoWfqpohkBIpaEPT6mBwsM8ZWp1QATlxfNKgR5D7E
3l0yr6EoSKFmzHYFodRkBdN3VmeOqpYvYh5Ru4C8eaZnDmfDjzfg3z+HxTvW6bLWCsWNlAXbjQQs
G+C/nzpHB2R7Oa2TNf9z3SJn/azY6KJToTQAVg9J9lSNtlQmvG96mCK/77DO+BDRp3HoSbyN9xOf
Bh3eUPEDepS/NoWobWCu+MStVm2/+VvKB+ZFkYgQvjFUxmZVtBj8igFSKwDPm+C1vTV4mIREU5lP
QnHcyN5ZY67FbOqmrOihB48G39etddLZ403yKkNaCPCu7cMp93/FObWzuX3XXVIr98nQjx1Y/9sU
M2dLY4TJlN1Ni+rMIqYoYsp76RwXL3YWmVtx6SDOUA90ABH+f+6qGAPA1vJDQX18o0CLwHH5fN05
D11nZ5K5HvV0aaW8Q526qu5o6jTiwzR5f2ECDx4VHMlQbFCYfez1uVrJ2A2BsVRIYO7KLownzvjJ
4Rnb2WB2ToRsOma5uzlQ5J/znFtU4zx1jz1wZ4HZqKkwx6iMlwoDoiseOdqJ3nWfQCsNTvvtjJWS
BUba4PrOHU+M74wy6UTTZAVZJWRlQmVFs7XYs7MByaBJAGLmFINKopesVglkaOTyrkTeljIJxZzR
SFIGEBckyfbZHL0vOHHr0Pd2q2Muhn6lZEwUpGZZWlmaaBnG3RRx7leODXYSsVxMhN42TgK1+y4T
t45vdYnj35yN+o3SKwNTv9ai0Sma3Q8BCvS4X/6Pq2CCLYVwy9Jv+Px8vmsrR5WeVF53ZfPf3+K5
CRFIzUBFXn9zxV20y8uol7UUdCa1+Lwq56nrvQrfRF8W97pTH+aRO0OMX+lSZhBVwuhT0bWOXKR2
mTZ2JZfQKArV6l7MJo6b8VbGuFkrkT6iAgDdEigwxpAI383Kb83n68v6w1n9dwPZl+60FD1JYpIG
KeaEJKu+VW3t1F4wqXaBzkb1S/yCTvtJvYkdreGs8Dh7fd9TdkK6VmYlhUC0GRSFnWBSKNQ96PTe
gM2E3OvEET5vBO6NL+qW+Hh92ZzNfePp2bnNJA+AuiaNEOgRXt3ZyRB0axpuiNz8FZpkt0YmBRBi
oa3HRojf6HOb502CU4eMeYs5NtHiI7uPT/X759z+f7+wZtb7KaJlkAOTOf1IDc6NdRyY3n9/+//d
7yf1SKUFDKvBHK12uYxWNSEHr3n5Ps/M9v12Zky5pkpJoa9giKE+3tICqFaeeOEf7sb3tTDXVG8U
uZGao4BPQ6g1PldgBI2cubTkp8mJ7eiGfq18dC2vux7vCzGBJBuXjYQ4BuP42DwiUX1MEmpfN7GF
BjYoIsPVQNEJdV6FpQKVJjCtQWESYGOwFxj5Zaoz8LZ/b3QwpGBmohhem78ag9YUpNUmtLh0AOKZ
L5Y0qh4RsIsrd8150wsQbOk2+QwMDIaSMXrNedYfVpwghQSuZtUwoXElf7SHY0XNocg2hn0KXYQN
BDeHgt/e8c/UWwz8bT81vDx1ADVV8621uPNGmeCdIgH0FqjS4iyr5urlRZu+jxATp66RK1ZUCFYz
3bYJ9UjS2U36WYmolTaCHS+oAQgARgwnmp/igudNR4GMKDq4K4E4h/Qz48PlUuh5JI5gDypWDBU0
qSi8TMZcFxez0TJIUJFe4D7c3kZs2A3ZW2V8OB6rBN9Gy0IymvV3ecpobK+ka17buRfOeTz3d3mr
T1/7clrdpuyp1xRlG4q6BiiMpvRq6xYGMK92YqyZ7Gq5YfozmKTPCYGmxJgAITOVtOl9YciK7xiv
F25bU+l+FQ2VXsa2HFW30cxFDYW0lx+WoqPOJMfzbI3xKjRWQQvIVGU59RPsBOgNJzVu7TlNyE1m
oABaiJTOdqpl0GlU4yJ3db3tYneWxPhFJJGCdndffl6JnEKTSYmW2E5op9wvkPZzlDrVDGcGg53d
oWESGpEkXvpubB0Kfv2HpVnM1DbGlaZWRUnmLLo2eFoTSbKTGXOfonssrS9xF5mDUw9t1VqoauDh
1BfzfJu00vxFWJbmR7uq402a0e5TZRbVqRhxEuw6zVYngVV3MQvRcCIxaTpLlpI8HKJxwcAFqPGh
lS0qlzwT1iCjYvR1gqzi/ZrXUWRDm63/KRWoVqp5Ot1UxTJ5o1KBAW5MuhP4ITVvEbLpLgJBXOKW
JRRk7EWMaHGH4TTZKwwyUqwtz+SbVNGW5LzUVVzaQ52SIhyyaD51WV48dnMnlZyQdnje9y7HpEOi
EJm1WYPxu3OHzybmwSMPIoeWek65MtJHl8+7KZWFsbdRb8YkV6qgFe4nTLIUPQqFz9dD9KENSCkq
EHzV8cZkCndNO2dtZqZZsMZgSh8lq04Edyw4CfhhmY7szDBRclymMh570zypIGffaoMj+iZlQG+L
EPg9zjc6utl0EfzT6iYpi3V9DMlla1amOCMqtFNpGcLDwEv2eQaYsKOVJk3XUZuDJP4mZ/cz/Xz9
oxwF0/0CGB9D3CR4LspC0EhnLT+TobQ0zIDWJQfye5h57AyxsxEdziTSKJIFC7Xm2tq0aTOn9JF6
IOcuPtfPyY16iu9G7vjS5lZs4MZloUO1EAUwVWd2cBIipcsbA58IA8rZrZl+Gqd7MJpNxC+qG7W/
keeXTOM0Cg9JvWFS0jAyhWyEBaaYo7SOTRdHQV3eRMUTnTtgEGo7Af2sOTYOBKFG5UtLOKnqURa0
t8r4flYYS96lOtSR8tRvRyjB65FvoIdXPGTySyWejL/JWnXwS+IpKm56ykwOlKkabWsdn7Uz7WxY
rSw+TYQTOA6rbXsjTAauFUlhdD0Fy95N/G36rKBRg3HJmzmMn7WwcBO34zxhDk/dblVMLg5O+VYD
KDMKRumnHH03eNpqvN9nwoY4pLKaIU4huxqsTqVhQXiKyYe3x37TWL9f6VAZE/okm2Qu7lAbbEuQ
B9vmSnnzc9tP/X7E3p2ACSL6KrWKQMsibPGNAO+wDdlwK/M5akS7K2251jnRZNufKwZZfFmdDLqg
y3jLmvpdiQQjHR1i1o7ajlY8etcj5NGZMpDfQ00SuabBdrfKWW/zEjXlU9F2d+o0yXY5FRCNy9dn
WRUgW2Q6qUxdKUp4jKRHqzR0FQcLvqbq7PuCNGUkmTOBtlCFAVODuII5WdtFg2m8s9bwSleHx8zQ
dQIuP9CzoOX08TKrB4gM9YCNYHxtHrZxDav7ZATSV4hOKiHxMlf4R+LEyeMlvptknHShS1PM9VIE
6fBtWWBHOUlF7nTSbZby6sJb8GOdZr88xkvjdY1WOqlJCJFqyLtBpdeOPO2NjJuvIXSIF99ZY++7
waBpu64tWldPKkY4BswI57b+ibpIKl3B4Y2xHx1B01AlzQADl6yxvbJS7bR1lWJA3hI/rm6EaAAg
KEM1OMzl3DIGTtrAM8fkckU0KISqaPvRObdJlrtRQmR3GdVflanHVp5APzbpeChJnlXmelN0itEH
IgknQ/mStCdp/LGWniE9KQumWR+uH/vD07DfUaaKRce6SUoTw5wAFCbP7e1wif4pXosFsAD0tt3x
Mr3wyjNHGfLeJHOZ1kpFYzmbkCGbd/V0Es27iTf3cGBCwulGMBEVQE1ZKdmkabp+q6CccjO5lSP1
LjGbsxyT79d379AMIUSGjqymKGypQlxo2qipiRshO00KeDm+5iMndByVUiF/ib441oJKgMlkBYsi
AEZbaWU4e9VoKV6HhLJ53Wak2vvVplZvV+Az52X8BxHrg1UmNWi7vk0GDdpgI0AiVPs2tV8Jgeq2
6fYGta7v4vZbTMSSRFMk0OPdasIs8bXeZP0w5iN0f/XM1ldHw3itNDsxT/joIB35YIfxu1VfidQ1
RR6W4woewu8JT1v40B2AUVLBEGgaxGQMSO1iqEuFypWo3+TVP+notbxE9Giv4NmoiymioossDTnw
ZEtmyoV5KvRAmGd3mm5o8jLHXLDn0Vok5LpYiiaBNZK5siKaGXkXNVNQw8Wgl0EADqzBk2bpbosx
Iot4Sdid0pfrrnB0n0j4Jxsm6n+yZDB+l8mJoIHCxTzN/zO4CRKE1RcuqpeF3QuPb/ZwO3fmmFyg
pDOUZ0UpQe7htpkYCBEQ1Oht6zx9gKNuzIeFMfs5mZpZTLKAknQoPIEE3R2+orL5qAa6LYVtID6P
l9QxA95cm8xbIZMOEGOABmbWQxDBG9w4tiRvstPP5ef0hEj/Q3cBE3jYFDGb8LY8r3ZkKS4yoGA4
8erIhw71vtUsRpkMkpjMJMVXjD2if0ZFRE84uc/RAYfrYKJnk7ESWWa4aBZEDQVLSOc03/vmNJvc
vtbhItRtbMBEPJY1Zjf1NBXkclHNE5rf8e324KicrrbV3jFSUGxvKrCjcKq40y0H2bkkvdtl06x+
6EDBvkSAms26vxSzO6u61eeivRRACaMDKzblqVJ4ZZmj7OCDXSYBGjId9Sz4Txh9bb+t0AraEMIE
AsUZ4jPwHvHfsL9/sMgkPzU1TXmZ5CxQtczvKsjvraI1CrP/N4Fmt6NM3tMZi6oBEZwF8qV3Ni44
TALfy8/RHbUAY/HWf67b4zgOq7owL/pcJnIZbW1JeQAg0vDThfeS4hnZ/n/XzZh1c5yVOSlDKoMe
SrPJ/ENX/iYf2bsiG6HB4bEQXA+YXy2ib805Pm263EiPHfGOamA0DiDqBhoAHgMc1xeZWN0WYKpR
iQiSA+jDVoDioD6y8SMKBcjn+tvSiT3eu+2oyvrBG5monUIrq1jhJaFxqYGY3V5TbkGt6Yvqqafl
xK2nbWtgUyEU0yDdYCJUEoXx/mEYZW0qRS1o3clNS6s/b0yeAD0+5mfhQQZtFK6JOzNQOZHzMMvc
G2aOA3KzZG4p7t3Wbc7JPfCPaApYMyjnpI1lCRR4TnVRe6s7XT8Xh9fTbsFMyrREi1YUWaWfmug1
y55V7SzErsqbW9o+07VtZQ5GNlOSjLWWB4YZY94Ro+SFIeAZLg13NW3vdWBMJ8Lb08PTuFsac1AG
FBq6dFtatnhm9pzJGOwMru/esX/ubDBnIi7mTFIpmE9FogjeuC6oa8ct0gupUR+1jp4zoYytJu5L
S1iLR4NKqElXQmeNuvrE+VsOb9/d38Kclb7MDQNjb+oJWO8nI1yD6QL1o0v1S3hYkVPklVW/ckxu
XnntuzLXcZQ2uSx3VR50IfE3zTx00bLX0U5uIWTnxImVcyWuOCbZ+S2imRIh7Yp7w29be5O8iB9B
YH0BrBMF/lcKuDBUz+7NC6CuNr0IoQgyC14ZhPfd2RGvZulzARhMSOph+G/ryZd2A9aC1d14fnmj
tZygxE7W9ulcjqMwJuHaAYchOOuonzBpayXoP5OKU9s/fgFomG2AMLVhKmxLfmpE2okZ3rvbOLTp
FV75qXgBRTcU2zFY8xLzBCEOjykxN2SaIaoqy3w1NqI8rLOCCqDgtaaraQ9C/e26nx5u4M4EE1yX
vEQv1kQvdxHvsgkBQbwbpxM66s5kckr6x++MnS0moDZlJxtlJRZBu4zzZOcCHSliqpj/UoCYoCHt
6lx4HCpCP6dFLXtpTyPB1WpaRp5I8+5G1nvxpZkmySeD2PlAOkqGTQjIbywDjNm6d31vDq91xcRr
FhPwJgoczOZEZKoJnYAT0e/Sxz6yGg9KLj70Ne0JTGSBWoH5mOfRXKPMLkWDalJlyjattDeB59cK
LoZKx+CJXuVOp1HyuNRd293NBivFBHhYElGRgrfh/3fZmZKvslokuXDqcLc3951P7osXyd9oNXVg
bTk3+pHPofilqHBssEOw2E6Qm2RUXZC5dAqGApTJyua7HuIT4kXhMn0cHSFVBxM3GtKGaLDvLmLG
YkswVR0kgRwW9xhP8PA5IXQynM2whnQ94Kucm+/osjE0Ypiattlkx/wAP28meK54moZvQg+ITMwb
Qzr6XAbBDiItkgi88+PnkhW5F4RUgEDpuXxsvBFjCdvzGLTmeB7wym2HAd3AaAKgmyZWxBYsxbyZ
BiVCXad1//Oq3JQgW8f0UUUPiHv9zB0lXQbBB1PwVFYkFlskNQNQPsQAUWgnWWS4m+dXafwUi39z
Pe/tbFu883gJCpp1Eud5qDzNHmAg8Hj5x+qvtuoVD5H9FwxF6F7JEoAnOF7iW29+Z66NcypMzVSG
63LbL+caArfay/WdO3I7DMug4S3KqPKxBd8BBJ3aJICWpO1FCEDVG+7MlCrO99nSFjZS4AJUcP8B
FmWwVYZEpk3arAu4pgGeqeB6m5ZqDwLQ64s5SvoN9FB0A2gZ1fxNZ6FT847mUCA9JQEJwU7+dfhU
+yTQL8JFD6egCgswsT/y5DcOosUHq6xXNJqcRWIO/ez1MgNjVSqOWHGeFUdt4Q9GmFsFwwrJEsvQ
uO9A9N7Z1V1/6sMBgiLyKee1uY9Slg/GmNtknMemXcc5DZPBhtRfcq+BK1x+VhJQuYhvGs5cOZot
+jAu8sHktsk7X5eVijQQOl+Dgp5G81ntHrXkeSy9GfO0Gf3USWG38iLiwZUCmyqIAjDqsd1gH20m
BqkgzYTywsbnIohWdB85q39r4kBLECjoL6lX2PM9r+1+7C/vZpl7c0ijYYnLtgrR0AXdn4N5QYdo
vML6Hz7iuxnmLZHJmMMjUQQy3F/Rw8ZqUvq6a0BbDdEq96JHXg5/EEr2u/kbw5EozGZXUci6dWdz
Layah6A+SgU/WGCKd0UmzVWmCFAs98YzqD2et4mS8WbVreg0OYptvPQ+bS0eGeUfzt6/O/l21+18
sx8wk6lKaxoCXbkR/4wn81vnbMq7KVfMnLeLzDlPxCFCT1gpwlJKbvux9/uBR+HD8b+3XHK3nAo6
MW23bWPd3hjDZVEfqcglKOcZYc5zLS8yhms1cDw/jKmV/bOJf5iPJLH0r6BE3Ig1k6/QUuFcZ0fj
anARnSDP0WXNYCdMElGsiqbXAA//PjqrMweFM74aEIMdHPoo+BsRI4+BYTuuv0eud5OMV3ZpOi2L
DFyP0MZ2oxtuLIatgGGI0tPM+xHVNc4tt90n1wwy9w3N0jUiqPmEeLFDf+ztZH+vU0sLNwQ171gf
f8j35TEOOapxVMw91NArME4b9SfSPKeCfX1JB/nBh6/G3DdrudIObR0ovvfaqVDcGsqzhem1ee2l
yzntZ6+JebnCYfBHLwztWRVwKLYfOPeNDGXGbEZl0nzKbwWrs9ufKHlA1fCrGvRuclIhuym3/l+0
6FAI2Fqqiiyi48L6CzA2ZVKhcVaLD6b2oywXp2k9Y+TNvh9Gkp0dxk16gLL01azmAPw+FiljW/ub
0ZwPS2F8A7PoZJyleg7mVrHXJoymJ00599Lj3BMnil+pEZTF3aoAL736113m+HrbLY/xGVzrlGhx
OYNb1tjE/25yu3EHbwSNQO7FjsB51h8eg505Jp61ZoMOi4Rj0Aktmh2ftebzxKvcHDxjPmzn9v/7
wFyDSyPpmiyMq5/5dKLyiEqnRaOfnK07dH1TNSCfCPwOYYeOyASlkkFXNzR7f25DgDFK33AKNODc
1SXwenTBXCg+B0v8N7GLiNsq0YOXJFZjuhbiutESzMatd7O33aX9SQzyYHH6/+YRuvkfGyn31phM
q52mVdXiFO8B2SKNHfmbfr1pm5/Mr8lt/ayeeNX/ozO3N8jkXKIUaWWhYn6GGE+1JlkJ5VTejlxk
Z4D9dOpCUPQCs2MYy5o9G99j+UkcTId0fxGR93aYIFUpbSWVOcDYM4b+deHSdrINcEWcACXfxHYB
cteZVyg9uteIhJgooqJkamwCSWkmJrUco8Lj/gecv73dVJQMwDr1xCsZHBUoDDx7VQ3LVPHCZmJX
OZA8MjuQf2fn0dmmkKKgQKV9oyAVnJaXlxwlCXtrTLRqF1o2jSIhHfKXX6Jbeahvv/avce4s91DD
AOlK/CVxa9EqWouPXj08B7u1MsFrbCZ9nBKK4OXGj9sIpX7bQLOlPaO/f4Mnzj/XA8wRCu3D3jKB
LMrqVkrUt8Fia/YiXzsDYB/ZuS9BZh3ioqjpd8HyHcKYmwrcZeSq/mzu+dvB3y14i4C7SGpUYy+I
QlaGS7i1wjcITh30/1Ub9yiY7r8sE2PSPKl0XIFpCCEDt9BOCzBYRLUN8bOcc7SgDqMLgAmyISqg
eZGZ6CKPsllIRQKR7urzIvzsYk6JlfP7v41MUz2r874rQm16EcenNucEleMz974Atk6XYQhPmaYo
x2z7pq+4UUWZdocTXnuVL3Ce98erQcHJBBOPpGiME2pRTgTajWkIhs2iydAv5LQmjlICdLTJNsOI
EXOF+fJqASjdNCVJiFm/8jIimPgiHSZw67e8x/xh2N+ZYr68kqq1GXdyFAjSZ0JvlfyLArKIMtN4
9zNnTWw3MGlKWR3UAugDzfoy4uiqODxQv3vdiGh91QOxliM/Xg8XhyfofXG/9f7AHzAVVMvDqpP/
H2lfthw3zjT7RIzgvtxybXa3dsmSfcOwZZv7vvPpT8L+P4uCMI0Znwj7ShEqASwUClVZmUEqTC/Q
DLoqQANnL8l0KMS/0OdCZfrPd6Pbf3latkDINWtottm5yPNw1HhM9uzvpYMb0pINzB5S1+egpeUI
tdzkKM5fWimshddauEp4ot/M166uvJkhN+ouzDV1pFlibECQ0Sd3GBHlyEEs7RS/yHgLjDOvp79A
AWD33mxS96YQp2pbtil415XatiTH6At74imNs93wzQh9XQLrPNRLs4SyWGPQ5lpdFzszvMt+xzNC
fr7bvVzQhx7YrPSYW5FT6s4Ifryq+Ksg8bYSKgoVs9Js9YCcfjNKt43u67x00uLu8krYgXX3Uaj7
bozMVZgzSQ/jr+U1kty79Va7a0MNSbUV8gIr+7y+LYmKexgtVtZlFqA6Kn0CBbc/6I9mddfHsdN2
nN1jVvTRq0JtFmSrOp4s779RpzbDMo7FAuKDXzeGHd8VbutgANVZfv4maI59gEQu7yd7hW9WKc9Y
o6ruhEyuwiI7L9tzPn/WylMlXwEKzbHE9sE3S5R7TNuWrbMUGeG0+eYYRugPc+eDSBT4kAzt9pBy
jhKVCKFdUQgYfDOYQqj2/SK7lwGBskJe44+3IMo5ekWvimlCSQDqGgeM7YQFMPBbFnM8nveFqAsx
hhBtusUQshHqx1556IDums+J6BkZzwOZufPb7tFt07Vp1WyoYCl60gPzqBwALrhfb2rkzniou38h
SwV2HtlSFXQk4O9USE82pTKSFJFPzR6y/moQP+vD4bJ3s6+NnQ0qhKub0AnJtvaYy5xek0cRmB/t
hO4AxkChQiigRQv6eN7TmFmw2a+MOsqNlIqY/4+Rh7uzJ3+FBrrgyOFK2kkP29O/wFcy/X63TOoU
G2MdQ5zcAuLfg7Suh2GnsPnVeSzAYswb0CEO9+GQ7YxRB9kaTbMSVgmIrVDxlcOA5xWhGOZVY5lJ
rYq+OuaNMDBGa5CUfSyKkwIiQs34WquWLRecEU1yPj+u480AtY5hWetJG2AgrX4UwmAXmHmTHpb0
WQOsnsv5xv5Eb9ao0IRurSoWkzXCE9NPTTgGsdc89776srp8emZmzNjtHRWa6tzUKvBkQFZeRpl3
Og/Cy9DVjiLYc895Sf3DEcNUi2bKAFyYVHxK4kkV8wUto9kxg+R2CLVz62Ck9hGso858U9/wUW1s
1/hjkg5UnSH0elSnkAAXzqAcaKOQEzbYrvFmgEpqt84qMrHqgYM8Ti/JowS1NMnuKjtxTbdJgFHs
z6Zf+1jZLS/lIF730SvfTFNRMe2ibEoiEbXsr/XiDM0YdGPnI5q8XF4jzw4VGWurNzQlEsawsKqz
apzGITp23WBv2/+nISoYjk09L1uyTuB+6UxvSYQvW2Q+a/FwWCPeqM6v18aH3fs192RYOliWqDMt
Da1lRpYZH/NPBIuTfjXOnasfG1+4b06ta94YVxImZlZINQ1XlcMTrGRnpzv71CmvSOl8s9Li2L1U
IWT2TvJn8UY5/n5NcmniiBteWi19zOM001QBFOLAZDx3ZnG3ahDYqZvnOsrPUdy6iSn4eRVMC2hv
eATpTAfSdB0jxAamG0Xq3MuNpmemgnMPeg4/Fr0V/WjgzBxpOlz2VOZ982aILpYmloQZ7MrKMUVJ
IDVloARCAOAd59Az07mdGerMz/osVKkoLaE4fUYusgDEn/KIqHlLoQ53vBXmuIwNCjUZuNfb0zje
1cmdDNY2cfqZRpB75lWamTkdWEXIDKqq6wblkPIIFgCtNYwQj7IrEYWUJ+nRSkG2pGeBHA+rozbK
Z3Mr6pu5r550JYtdBcXpL5c/ITNg7/4KylG1oQQOOZXjY9sbgO572bLZly2wT97OBOWOaQUQ46hB
aquJ76PM9Ps8bNVraZJdUIFG06cSbXgUC7Le7uZHjm3O8kwKbzgB8zX0oDP/ha7pMW25HMxQDcfX
33TCsuVeNsiuOusIcJoOzgdgRREYdu/5WVpQcRkR5qDBCGyDo70YN/HB8gnrCIYSG6f4FH9fQytQ
UAj+F0oMzGRmZ59syM6+2vbqtqpdEeYKRGu1InuAjkZ7XCIFz0aMS7W3sywV4LCpwAw+JbXo5sU4
PEKR27whkGHe25L5AaCtoQDAr0sARbz/ewygn+exlsCfRPhlqydr4ew4+3W+s0Cdo7aoq1qIJgjP
+sOZlNkxSfddrFDSXd3Ka65id2tsMeBRKjMTuZ1Z6uAYEfjRFg3kR2v/Zch/QktNXCa/akCXtvAS
OeZHRW1XB9kFgMc0oKTLDGtNTGwi6AQ6QIzQQqwD89yVXn8mnWYu2Ij91d4MUhE3jQdTzEVpCjt3
cOWfmo/pz1vNG93sngghW7dcmSb2dr5ZpOKvLumamvSyiLxudXrdVjp3IdNoZDASOIjeXl+y1Gm/
t34T8IDrPNvUmZ0WMbLUTTbDtq8s1zKz01Y0K1RT5cIp+sy0S1Dh/J3bGoDo65Jigurp/cHQhL4Q
1Q4aEslZvSO3JxGJte6Xe8ze4fFbOfp9w5XwYd6kxptRaqWZGadbWYtlWMnnvDhtWziknJxA5tkg
vrWLQIolTBo6fUSbbYSCKvRvfZQEvTmoiWCdG3ul079ukDmUD+geXwluctVcjVxeoX+IC29rpV7e
Vl3nUEX/vcHB7Bm+9hyFptu6kZ+HxH51Nz/zYLjsN9duh6l4N4EFR1/buMJs4+j11xXqhM3zONsq
xntJrpn2/+K8MpMXUwSfpWYaOigZ3295FGdKDSoIInYwhNKBSAslh+5vBLFNfWeGirSrlssCWN7x
7tcB5snduYidcX29fIMyk9edESqutno7abOMVqalg8TEs3qMRFXHNXu5bIa3ZVRSEtW6oDaFCbw0
5LPIlpHGkshVY2IeBuBMDI3A28E6+v7LyFU5RHqCVLzKfWuJ7dq6kXLOjjGD9c4GtZQ8Wy2wfRhA
a85flAaMm7w7nP1J/iyCvn7WFRCuJlGmcK0Tu0gje9Yre5TPS8yJHeyVGLokaYqGuEj5MQreK6gz
ovi4lqccrDko/Vz+6uyggDPyPwuUC+ejBFEiHd4FCu0KlKOP02OOQWs9DeQbEyLZW2uPULfIfV7N
jB0YdpYpT+iX2ErFHIdnAuRoeKiDcXbioCltAkZQvCroG8/4ztNdZO6oJYG0R8Pws0WXgNqpTtYN
RL3QBlS9Qm2fm3zlFaeZPv5mg675RJ2S572IQaXhRbop4mBxp8fxqna0a/GhT+1yshPLkU+8JIV5
gndmqRylFaNqkvA+Os6lAlrIqnanaLBnKCwqTQ5hMNV0KqlzNoP3VGQeh51h6uaOxUQeswwXi2Ld
DON1rqU2YlXfepd9lb2tKoiK8Y8QLr0PHZmRgN8A44bh2IKOOr1bpLDiicmy32ag9fifESohWJYy
ipG6E1lOIo5ZB0D7eS2SSqLv8nc1mJ01OjUYtm2tBbCo1R6BS9bQOMV4IGFdIgeg5ZIbMKswO3tk
i3epSNaCZEActinUkWH1TnpEJ98eQfHEr1Gwz/fOFhW7hA7TI2PeEaXj1cteMRNg+obXu5hc9i03
chr0dp95UYXtigZONiBkoLOinrd4g2xjr6B7rGmvPUi/5gfU4mPVueyJrMFOEC+9maGOmibEWoXS
GuZ+UOkh4oXTKQ7MCoKTv0NXcsXF0BPv/lBA25mkvL8RlVYttNaEFNBm2b/xU3EQAfjhx2go80Z/
WHESw20KBh8VACYk6g6dQP6dSKaaHYXGVefntb+9vIWsD7X7/fSHiodtWfoIsu0YgPSM+NaogCXI
Nm9BuLpsiSXcbO5NUR9LX4AIkmo4PR6LIrTvNLATSW58gBK2i9ONEshxPEtAvTWBfs+xzYpZe9vU
V0PnDfdAsiA02pO7er0jHZKbyX5dMMu0BOCDOPHmmJjnbm+SimArhqdWpV1TPFU3v/9qFjYudDwa
QbY3eKtr+svTDNmoywvlrZMKZL2mCBhHRnlXbJ6s7JDWB4vX6eCZoGIXBtFi0DBgKDJRq9bJ5e5e
VJM75BAVz2HIR6GP2n4HqchlCJXZiPmA6PgynGVPOphu6kwg8gAV0b8Q+eIdBSoFaydVS7bOMNGC
TTeneJTwRFQOyykPeh/147vuWkY7B9Dvy5+MbRYgW0kVoc1LI/GGBvRvrYUqpN6mPorhcQRdWeEo
8R727EjyZodanryAM9PYBhDJWVfL9F0ZOfhLtl+8/X4qj0y2XhaaHJEqrzo3LQ5TtHoiL/dgL4Io
BClgrTXp6Sw5UytZHPCNTCO2ztGWTOEgKw3nkzDvFQPlLLSDwK8NEPT7+3mQpWYSxj45dq9J4jbh
b2R8BfmLK3CAovs62/m3y27ADo87m1R4FEpxFBewnaIPtDpaGH+C7KQDwXr0D3t/fFlOUGC9to6l
z8MeMB1wZ5iKjWMRrXW6oNI+zW1YQ/aizWTMMmX388i7zZg+ImMAWcHgNgYsKFNlq8cDJiGTo9r6
0qgGfSfZacXDFzKTR0zWq8D36aoqK1SIUuoYCg1jYUG7c3HJCFj+Qw7rs3FUT8btxgm5TOjG3hod
pkQdkBEJNUk5kF6AM0Qp37hGSnCwAukquudRPTD3UANlIsi6TXgnda9gMEutktkQwhhQeHX6XE8P
VRJynJHpEzsj1D2CBj2Y9WSIihE4SorqWBkQ/KTupmdCUkD4diy+kBR7aTpIGNB9wuGjjsCMiX4J
FEc93hPZNdQn7nFjO+DH9C6vjkS6D/eK9maG8sIuFQqp7cQqVJTEjnTHkEzbyp1RX+0048YSEisu
WaO+19wtAtRdMHQpAyBFmCXyMwggoVPJ43dnO+JuXdRHQ91IEsq+28LuZUBe1SOveu398kzmh/j3
Je9jkZ/v3jCFpaRtUmIXtSG7HqvF0efsKp57+/LH4pmhTlcT5c0E1fAinJfxa6P1D5M8fAP33f1f
mAHuWZRBzYnuNHU7xqvRm5O6AWYNSZrlU1FDXZvT0WS24IydDeqGFPsslZoMb1pCXj+F0m2PYqzx
0viJbznjqxoqPR65wydS5hm//Q12DgsTEarwHy/r99/LqptMLhu8leoyyCF/NB625XB5E5kz6Hsb
1GtlVcRJ6FAbCKuX8qQ9rD/Bt04UMZzokAtgl7elo3XsAoSOx8uWmV7ytji6EthGU2wqKbQNxtaf
jaBQfEP0L5tgluh+JR0mGGiQrlEOP0xi3raTGBP0f/w1x+0s2XWwft5Q1dZfjSPRnuWLVrEvM5Lr
/J9Z6gCsuEV1MUe8JxL28QmXWSA/LKApwAT1Z967nfkFUeTGQ00HNzNoQt57iaj3fZ9GZXWMr4VT
9KUJSy/2jOsZVw1Ey5cjoGdAxo4HmddKZGV2pgSeY3CqobBEyzRvytpGVtIhn3NFp7jVHRK+imfd
JripFPOyNq+7xrFITwvifq26XEirYymuh95MHjbIXV32GZZb7hZFay+nzaBHsr4YoR6NbiEOdmzm
tqpybmveQqhvZgr10JYCpm8T+Udb3Cv6X4RguJ8EemgV9Wm6jlotSzfpy1wdl0Vz0yx+SdcETPjt
0+XNYr6YIaKBj4/xLUAFyDp3N4oyVFvcpRHaOHikE3EPEHbdCo5427pakN4Spq55dS8bZSU6AIuC
pEtBno/I+N7msG6SAHp6DF1Vn0zpqkkwCW5ca3nNK1Wxko69ITr8ylIFWrYZM6M3TW2D9UFyQS96
v0Fg+Ua/iUCepYBVJfVBnvX98hKZeQFohVQsUkYp7heDx25fS6UW9a4eQfvgV+f5NylC5Kp2Z4Ah
B/TP7l+Nj+4tUh6ZWvUmjFY/o2kuHzW/DdRQCggJCWhbUXLkrI9sHZ1hmTphgsbiQG1B3TpKqisb
aEEInNS6meIg/UpAxoKXJE70mIeErSa/Mf2ux73Ke9Ewb4WdcRrIIyWJMQ45GtbKQ3xdPHZhfjAO
ddCA660+AxlQ3hbefJJ4jw5mZIEUASj0DRV4OmqHR3Xt53HS51C6wWzEUXFRRdtcFOTJvKxsd1f1
TXQPwW7OVpNk9eNWv5mlkllV6FUlmVBHQ6O1/0lQkuVV7sjWkRTSyAEtBs4B5S2UCgpxkclDpA5R
aGXntTg10W3Cm8jlmSA/350PrVvKVZBQNFMSXHLJD1y4ttzxmEl4Vqh7XMvXRe1HYQkNwS3Tk5af
Sh7Ii2eCCmbFEAuauRgzBsM+R/Pn2Phm8ao87LP25gBUGIsGKW2kGGQkc5W6YpE4tfatNQ/6dJti
11ST53DkyffR4Sw8wSS4Oerg779NirFOS4kM0EGtjpJj9mJ1Yx3A6skdhJMpuI1wmsFWMEaHy57O
3so3u9TXKrTZVGKjW8NeTmt7zoCbg7SVLSo8BlTmBYQexv8WSH0zXcmXJMkhI6uiWDaoqSOZPTQ4
n7WE0w5lXkA7Q9SXWzIZRLbyoIc9nGPM72szUPRb3TgAjs+BkJIzeemjUQHZLKJlrA1EiUVfv+jN
kzJw6TU5q6FHcau4H6uuxauadK0rt75aZ3tpvPgp+1agbUfAZ6DZxPTCWLtcihASXD+sz8Dkgkp0
azWR2koDta1+ESFhMjokUdGd5ZBCDVr0W59P38jczJ0xajMxigQuhlSrwqo7aOB+49XzmcVO880A
DZY2pqEFF0myhfG18gLxWydxcweSZ2ED+kuiU8FLvLkWqTpPuS3dAmr37Gg9EPzTBopc23w0noyA
qAwUPyTF5uoMc77Zr2fWLsjr9bgumlYaoQr80wLKhQGFGC0QXULwyWvwMqPHbkupa3LU01qfAUo5
6muoLw5KaUAbfL8codh+gdcS9GF0xbSoCCUKZo02fGWGRBU6zTFuzNO/YK/izQIVmrJ5iIbUxJYl
67W+uF39aePJhPAWQZ2kKG0B74ak5FEwv8bTXTX4lzeJWVUHuOXPLlGnZx0GXYDmYQVyD8nXndRb
FLDcjy7mE+/ICFrkKOGKU2ze85Z2effwld7fXBDzrQ1zbK2wBgtC0IDax60Txfo59hNv3IHs0sd4
9L9FYhb4val2yAbMtUjVsdVPKWAlGKhWclfKDm0HD/zG2VKyZZeskZO2O0nbLFnIliwyzAd4qBsf
wXxz6KHEKF1jKMFtvpT/95RBOZBjm7en1LkyoiItIHwKgZJk88quONXlaCv9xBnzYyf1f7zGEonb
7paYgLMuieLtd/m7+Z44OXibnRT8N7Jbhq2fP6yiPX7jhY1fofbS1pL17+xiZlFOdU2ojuJxCsmc
ZGGbwH11XDJYZtaxWyAVPIa0rnvADOfQLDxrfBaXO2H5JvI4QJin2xRFFKgMvD1pcIGxQPZtENs1
bLTBK9JnNVrty87IdAhgPwmJiYEYSHk+VMGlHL+1Om5DkBW1K8RhwpWsZJbgAF79Y4Xy+MrCEEK3
IYiQVj5BDrdO7Uj3ZDq3ueL1g5lLgt4QRjV0jRCwvvcBIWkqLdLq8ljq9mqBbUm2lyjzLu8b88vs
jFAHqZwqFfOrMIIJ8Wb8nszh5d//C5fywZN3BqgTlFdrnyjEk/NPKHmAR006GPfmWQnQhTMQfxW8
FkHnfZBC8f6yaWZmuLNMnaHGkuYCuXsbphAYnTQASobNsYT2UZ0Sb8tS3ruOSYAK6YI/H4w6S4u+
EBlhUMmSstUE3us8UG0CqpYPvElPZujdmaJu5E1SCrVvwH/arA8KJCeMxS3Bj6tIqm1pjxH47JPH
y7vJcxTqgl51belSKWpCqQVFNHj9tFTmRFtmLNotirqitXxOENMBE9aj2V7Hwh70L32f+GLqX14L
u8D4ZonuEgzzmpTyiqjXvaTXq6c71UPmTofGWzwlWF3lBz/X5ewfLZldFjGGjMwSlcxhdFphc/h8
/OSsXjhqGhUwrC2pV8hAodjmSD7R7AIfv1ucFkcIID7ul98u76LMXhIKiUS2AyqV5Oe7S6rThGmu
cvCXZUaZd7asd9FJM0tTwDiKPLhJPmS3uiZNQSNJoL8BdLo9FMCLvtRWp9+p4jgcMTSIJq8oR9dg
Q0OaohTZo16sylXWAB3gRC26w6ds0Syn69Z59VelSMH+NsrSUVmajEcG+g+O8bYkOmYMS5/hbG1h
ArTpeC0/CdcdqBezT4SEDdhywTW4RNe8baTCRmws7dZkKQaLNNuYYKbm4YF5Fqho0ULFpZvA/R+W
lVdCDNBIuBvH9r23jaPCgyCMcpMba3Jc0mLSbDywrMcxatVnwdKqzwL4Jb+Xxlh9X6pqO1WJFb2O
4Prb7FHswLmq91PSuaVa8PouzLQfKTehrpUgaUlnHgj7cpuLMoAmmO3p78AS3TrkUExeeWutNuko
Fc70ajqxzy1Hsy7wvW0qJ0mrQVEjDMOEVmV3NSCi8QnIvwqEHmJjb5BL6mxwRB6rYODNV/MsU5FA
Tfsq3tJYDEcIlvXf5fqxK18vn36WT+0XRyUOIPIfjWzLolCqb2LlISrvLv9+ZgNyb4CKLrFSxeU6
jxIkpoETNe+EmxVkeBi4yIPJAY9zd12ZzuqW0Bnh1iV4+0eFASXqVLVQSSOtBjZVcevYgdx0BIH5
zoYyx13lJV7hDLwxFmY9ZL9mKhTMbd/FRVenR3MNMUbZf1KJPqHbaScM+pGJMFKj4ILeWWd3b5UK
D5G8xVZTY7XbzeiRjkkz2Mp1BBLy4NfYx6Hh+ScrfdlbpKKFEg2qgDrvFhroGDRW7WSLcTDTyRuK
0k605bbQUbhDP8W+7FS870plGN2gSVFmmeBDkn5W+d2c3FsSJ7cgn4i+hHdLo9khp9wcrEIf82NX
rmdwOofLKDo6JO0loXUur4bZz8ObVDQg5QEeBZomOFMHq1LrCoz7d+YV6dAvB0gLfZmO5MOth4aL
3GZ7yptB6ruZo7JFkg7/nMUAqCnoCphuOduQt/pK8ACN8zdvoP0KqQ+mSFI+LCawqlX3Ihl3dfPY
8airyN/88YP9WRPd/c9GXeysbcPwvwE1qj5OdM/ok1R1VnVVH1u9Ua7HQRnv5Q1QNY4/8r4gjQsY
VVWJxhgFZO2hO1e3PZ6TlifftOgKg5YQjMXeZZdhvYl2+0l3CyM5XtUliaDhjPGuvrItJQDRoz1k
3+qEcxDYZ+1tX6kLIi42s00GEO0MrewlhSK6aOE5SAxm9/KamK/y/aKom0IG3EfNIpzqJKweyYhQ
jtH6/DF2cjf9Kz1Sc2+NuhvA0pRbWr5hGOlq8wFrsrvErkFapLqja/3sHPH0N7jcvUXqVlDbyGzy
rQYLmPg57TA4Nr922qPGk6tjfTDTekvhqLM2tZWqGhvy0ERBf0s+Rd1RFR4534p8i4+n7U8+Rlff
rWxchnTDG08M0mvhBdVCMI1rX3pXcrIDBnZPPI//B+94s0j5oaEI6ahHRkog3BOUVecgCqGLiQyi
fJTdJkg4r1jWNu4ugF93/O5VNCp1OQ+asoWaeDuUd2J5Y+UKJ27wbFA+WI/j2BrVr4HawknbIizF
HynGqy5/LN63ovwuy8fFylYjOTZgAivi2TaUh8sW2OHo7dtQmYc4pg1iBCrIpTHciNbqbnkUdoV6
vyAq26lacFbE2zfq/rImTL+bq76EwuLX26Oue7P0enlJvE2jTlE1GXpj4WIORQOIxxVlcevzZQsf
F2GasqZg3pLoPUL4/P2zO5pSwTRNC3QikHGT8yBpQQLBgynxjFDLaOomXiYTEKx8fBoXW5+R+HJb
cR/36t1K6FzJGpYpEco8ASJaeFhqu75WDpFrjlDA01HtnnK7elLvL+8eI8eGUd2QCL4QEwE0iE1Q
mmVo1TFD10LyAWo8Rm50Ho6rjwqGnd6Uz91/vghh0BA16MaDYAYECO+/V6ynRRaLpCljuGKq2Gni
LRM3kyCPyfeBlVgBwTaweSIU/qjH5rwY4Js1ZVL8EaFPC1KLm+5QhnMIuerw8hZ+PLXvTcnvF0Re
1G1bAcwYr4uzQRqgf4bWgtOsT2P5ctkUAyr93hYVvYt+1sXCbLdQOOjHxJmffFJYBWjNbX5q10pg
HXMXcrR4NYBPjweuIl/m0p4S/92F8qkfpXLNpjTsrckZhKey6r2uXuw5Hu3KuB3k/z6ahdWCzZQA
HwEqoJnf5XUAuZaqCqFYRLY4rl+Lvn6+vKOMlJPYAFAMem6QMvxVMdktql6tOI6yEXw56H9reO1h
MwHK020CAUy5Q0XMM74zRwUSS1uWTUwxfNgP94lwjkWXsx7ibR8+0psBusLTxJmhT8NahOIxPZR3
iTvYyTV5jYh27P93/dF3m0czloutoM7NktRhqloYqC/CLuEVp8mtemk91OmK+0bYICRrhDW46yXp
NZWhyjIdY+Xr32wcZGmhMiNaQA9S1/tQjRhGqRQNtFSFDMU2oFAd7F0LlQ1IWfPRmcwPtbNHXfZ9
p0X9LGCKUzg0ZyJeTU6xdUes8dN0ptvtjFFBF7gjbdwsAV4OKNrWX3cK5xZmGVDAXYjRKwMbSGNp
FbnMrGxW0rAaXvT5iDbT5c/D+/2UG5iC1Q6pmOahor7q013XcnD2rCCO57OBviKoneAB72ObYaSJ
DufFZGN2noX70Bv7sNaCy4tgBdCdERpR1DZVoUZqZIVyvNhDDCLBUOqe10x0CzmUIeJy2Rwradmb
o+5Aed0Ec0jMHCzy3wb1SqhP7X8XnzLNvQnqs5QdQIfyIiZHq8e4uHajjZEtLF8SseDFNd5iqJtP
M/JhUKc1AnbDJk2q7bE8QmTiVJxwH53HcH4o7ngifRynoN8u2TJJdaJC7a0zQkO8j8Zn3bhbOzcq
Od7NCnL7bSSL311CqpKW+aghh53TMNlOerTYPeoQ6sCBR/MWRMW4ooy2aMsIu4wxuFuHEnz9Q1jL
YMuhtRjVPEZ8cmjo2I2JVpGAsRVw4FLfLO61qF06kCktU+UJ9QzJh+WUyrOzYRYDPX6IyyV3S6Hz
fIUZLHZ2yc9321lpaQoqV2MFd71mm6tdHnp0rqD4aTzhEhGOEAh0y4rzDZmZxH611EcU+kbMYrRR
MU4gvZL7AwSSngoyvOqaSCzyiBSY33K3SOpbKv0AybAZVCLtKthxpUAEqrM1YHHz5Iso8ErUDOgP
TvrOHPlzdnuaRxhfLgeMYatX5lUUAFbvJ6K9nCCU7BHeBsUTQXxs8wbYuHapm0s1h2aLjQkdq6vm
TLTf1smrBlsNydg34aFJjhK2+Z5Hzc4olLxfMHUj9FKx4uGKBUuAVaNMEqO4q1wZV6L/rxgcWenA
bn9p4O4MBHWFKTp4j0t0zAjvvOEVNlSOXL7KEfPVt7dGXQ2Y6YzStRy3sDrn9+OXzBUc1S5D7ag4
A+qsicedByFn/UIsoOE7zVSJ4MmehF9E/pJbuOR0TI4O8sQS0yc8Hi3eaVSp2GMuW2tlEiK19DCA
tto4ZT50OqV78aXDw7a4E/47KvSdv6hU0EkqKW+seAa4u7yJZk9ZvlS8C/0ffFLTCCjewHudOoTd
sk7Qx4UNHY+V9FD4glechCsFFJ8ARB0upw+M7j9Z0Zs16uhJQpVI0F9YQkWyB7A9lF55tQJK4W3B
Cq790o9N27yePnPMsk/Cm1nq4CWJMNcR4aSZneUXJ00KfhjwFIRQTn7g9jY/jqG/WyRddDFjJWvW
FFsqi4p2HSdbfc7rBlQdBe7Kb/Vam8ekyDt/Lq3Oz/UsDSyj4iItmNnN21bTL11rHcQhIh+2LIMY
xL+mfE60Z87Gsq/FPxur0MmaKsUYecMoKQGo5p7sEHLP3JkcgUB+7crReJ+SfUe9WaQOYTwZ4rT0
hG/8ZnDbr+tPcvDB/N/Ya2ZLQV/bqp95IiAsTzxJGd5iqeMoaL2al1kGNI6a2FBMFABX4ewnM2vb
fTTqwt/WsR67Fv1G9cvyApGcs+pUiV0995/n1s1DHfSU4OguH+pvlw3znIW6+SUhajBk2JbhNlee
tQ3uUHdOtI7+ZTO85VHBRmmhu1dCW/aYbgfFepRqPFD1ILJk97IdBrr3/RGk4owya2aRFRgJIKCU
7qZ2cofs3nTF6xzxIppChZa0FXohJwIKQNKB6pZIURSJnTvpeTuKvglftLhhlHMG6Is9w1RguaXI
uYXuKD2svXRjVo15rUjNfNd1Ks8pyWZ9vGf/HDm68KkrkMwZCwiLz44eyI5gF6D5J6NAhEwh+9Sf
y9saQr3jSeTQOPDWSUWXzMgssdYRtrWoAK22Gqbr5o2qhenrMVBKzkuG45z09b6OICsp1xhwodzv
UrdegkE+5hvHNdknDZQyGGiSVPx7n/TKZm5ZBUaaQgujqtrBGO4j2eN4P9OGYskY0oUSkEIXILs1
aRY9BhhcvaqQ4NbH5CH6DlLO4wxGperYBCN3Spa5eSipKooFJiCUUN8vS11zOQOQ3wxz87pTC3td
b8vIlzJOTYWdruzskKXv3gxqDN0hs1YSUDQovupJpz5DjWtzxrAJsqeYJz/MWxb5+c6cBs78Ho4B
Jo80CSLd72dUc2TbWnnvWuYnU4ligIXys0rTNSVLnM+ZvKAKL/2YW38Cgn8IL7sF+QQfjrGmiARM
ivo0Ldm0rinkLfQ0CsW1stO53OzJFHn5JHMdOyPUhnXaOC1xBZRiA1ZPtDCcDKo1kslFgvMWQ90k
qZiIUVmDCUq6WV5A7AkGCwOq65qHfok3BXzEGm9h1I0yCfEUV20+hRZ4JQo9mNHC1/Lgbz4RHABY
SpnUjd+721plA3ljgB9syWoHbVt00bPev2yE/Y4hnEzgnMc0B/2sWHNVypHGoL35Un4lKX8E2jNz
BJBe8vBwcriE6CROf/C8nUHq0E6dOcjq0MbHXgNGU/UgEnNt5DaBTRMIjsUR3GU/8Hf2KCeME1UY
Mx38O51LeC8Lf5h84/5Vt8vb4Uo9E2oCI7F5gqTs2LQzS/mkWhXNhNnHKRQDkJUegHfyjCACAvVf
kdUwHXJnjfKVDSRN/ayA+7h6nZ0u/Eau4/hKRZZYh09f+eSJPHtUorM2fbI2SgraJu21nA5V8WDx
CAjYNYS3NdFTA+km5fUGzMKxG4L1+Bv/hjKC7JiDsxw3R4fyw8aDenCtUpWLUushjKriPKxHEwji
zF0gXTv6hN6BIJwKrtgEY44F6elunXRi0yGcYLgPL4nzhjkCUMOfkmuCPf0XTSFmErWzRT2YJDkt
pTZCDTEZnSJoS7sIZa+4McM4KD5NJ7wtXuuw8JonbmrMrM/sLFM5waxMBJ2GVU6+cEOoSQSwnfcv
k0c+Y+QsnPyNF9c0KsxUXVlk/QLChGW0hRvCGQWYr6t+B8H6b8nouXYvh1LmLbRbIR1otGackxW0
5ykhQKkbO2s5wZpz6jQqphSqWLZ9g6k7zdSdRNqcXlOfhpzXs2aiAPYeSUWTMgFpAVjZfuGxqzNh
kpHAh6k6YwlWR1IUwvMztZtP3VcVzLqnyuFh+XlbSYWXLVFUrSsRs6XYW8YfW/N0+VNxNpLmGVXS
Kd60FAmDvng1wCFye2egWHDZCGMW793BpockE0HSKrUkhPT/j7TrWnIc15JfxAg6EOQrjSiqVKXy
bV4Ybem959dvomZ3ioXmFebO9tvEdPQRiONwTOYbXEHm4S2Y97Z5ZgDnqssAzNzQrg65P1BHREck
MgAeLn5VkFIYnSIF80F7G7xJXlAUoQ6zuOWooV5yFJyXqcWVyG5wzkXTiiI2xpkRL9ELsjz9N1B1
UVvDeNFFeWBsCvrZRHFUzE/ETOuaZM65yFqUmaDqiU6Rmbt66TWh4tRt68DfONcPKdBMg3MrQ54p
pdziTmMrDlqpubR9Lsj7RMrJ+RGiRRVWomoMKS+am6frccbLk04CXyJKUPhp9pZaYL6wEAqUAXkY
AIV8/Vl9BqQeSGlyR4T1Iwg8BudS+jXL12oBkwfpLSxEJYEh+bR51brIA5qlwPKYe7imDpz7qKhk
DAWIDE7qWHiSfIyGQ1V8auYHWk+HGgBg2ut1rRBcGT/UHinrnM+mUgRZ/5irTiJ9HURs6iIRXF6C
MkE29bmESF3/rPHi0H9U+fP1UwjuiJ9Wl2ujJVoNBjOj6e66OL7LmuqyYq17VnU7bCSBBgpMiXLu
YupaIxzRyT9NHXXMBG+1/x4K4oMDprxbWMpsXbRWCtradOLl50wGW59FMH375zCA74nxFMR/Liqj
PRpGdY9MYzVe5v4XOJCuX8vbc/9PdX4XwNlO1w9FnyywVGy15Z/J0+DVgQrqwsjrj8mJFdhXR/G+
ZAP2u9mjTYyrsl9CBSfl/52Rs6hB6S06h8jedL8FIXLmg30WUJi9L8oT99X8b0F8NVNXByo3Oepu
a3hZta9yd4yXz9e/53+IjO8yOFMCdYVRFeDmwGRU9M04Df54owYzQVBmWyDdsRAgQInOxCX4kTYa
BrYiMYQPNGfrsJi/KkW0aiVQQr5eiVIL0AvyIT5NAxLc+ID2oOCr7Uf396/GGZM0JMOsUJwiDzB8
8LV4AcafT+7KY+8BEzVQMVXW9Xb/xXiUH6+LFp2Nfd9N3S1ump4qSZadlv7bOvwsVIGB/Yc33/vR
uIjbd1Ul9wDHDuIgfs6xFhR5bDav/s3sqjgMN6IsYr9R8G5POuczZKPC3BQWdFEdsAC1jZFDQOQU
jvKow67CFmMHKpafRTgn+w7+/ZycI5HSMVyxjicFdL6bNB8AlYexBRe4+W22lqfrlyZSF85jZOk0
zaSGV9Sx/RGShzkdD2iP2H3+pKvou4qmpP9Dnefvw/HlAoy9kTZhz+hhcVgvOfxSfl8uP+ZHjAKd
2H6eptmDXbvXjym6ScI5kwVwaPkkQSxDbFewoheiu+rWx8FlqW75wCpoop0Xlf2jVyICDz0ga6Ml
S3mOJsypPRu/dWd6iF96cC73l8hrb5b78Ck+WvjYYHYpMUMtXBTcWRdGaMU6hEmAWqwblLPJpS+0
QTOwsNAj1886G5QJTvFiADCWFWas29FDNx37RcJHBssK/jj6RjBnq0NC9aYeyi5Q0c4wTqDJPNTH
1e+BJQEXdBD270XyOEttxzpBYyXDmxsoI6rTvZUR+rdd3do3PUGo2HdFm+NxJrpGadjKyVxiuc7w
Za/wshMaa16PepfmrC+L8IPu+oSNQM5OiV7XKzo5UjAUiZ1EFzN8XdpLrD8vsmjfejcOvoviIVuz
qQE3SYyGb7+gr1wAVDKrg6QRIf+LxHAWCWTHLk+GiWJo/FCRu9C85KLqLvsoV5TQ5CK6Ws1YHa8R
C1k6xIBnhn/Er7lfGtx8Maac28jXxrQH5TAQUi+Tlx3X43qHISqn9f8B3jkznGtn4uK7Pqck66mU
n0BT7bHW7uR3TnxI/ChgjITyOf0HJDz77hPQ9YSCEVMBmM/HE865VKua1EuBEmPJI6/9aGq8WVIC
U06d1czcqJyflyG7LVq0p5YIJM5ScuwbIECOxAmnVTSIuP8Z3n8QZ+96Oa4lrcBvY8g+oQ964Rbp
V32IBE/U/2Do73I4Q6dGVCSDbBV/qZBNPsWu5Tymr2xcLXoigaikth8fTTSCscWmsvmuj1+armNf
hRV6Vg0Cwtv+AaB+vli34bn1EodghZ3xf5mr6KDMFv7Qq41c7qBxWSpxr0yITW+DhwBZlQHJMQO1
s/TSryLGsd1ccSONc2dZ3nezlE9jUGClJ2tST6mF/FgCGX9kGr0pUT1GdRLMIr7mNreSt3xREPgU
QGuRe8MTPYr2Xyzvp+KTjCjLwNw+IMlofwxIMlg1NmnwFVkhMfsCocH1rGbXhW7kcf5NIg24dWYs
isYktafsBkUuex1EqZNAMwjn3Xq61PGQKDHmcliFcj4Cbo2AbJLxjC03pmjeSHRt7P9vnGmu0STs
eqhGYt0V8+dZiGywm/JuvhqXE+mLVVRaX8lBqCjD4jellZiOoWpTYddKO5xol66tDaa/4mE0x+xH
Fk3TU28aY2djOD9/7vu8mp0indMC9KV185uUBZZBW9AMjE5SZ/VrphcJeGELpHZL2VRovMV9p9ml
NIYo7Lbtand5nHw3qm78oo/yiMLztKa3U6jV1FaSXMFf6Orwp5TGKUDZpLl3rdIEJJQ6ACpVqfow
tGe51AYnaSMNXBDjqD2NzWLc67M532XF0jzl1lCf56qyJrucjOWy1poMar1iij0cIikc2ra5aeeZ
Pii2IvfzpymjJf7ymsvfaVisnwqrL5KDQcpkDeYwCS+tBCBDJ241jFXkRZS7fTyso6OuMnx82i8q
tswkGXXKRJWqzyZqidj2XoHZXMfIUE8ppkifSEyrxcXGGPCWhlzyklArbsC20SifDTM1noBqlR+7
spVKZ54y86XrQPDolHOCp5CyGKkthXN07jVzbdxOagBJgTVHVb4x89461lVkyY6kAgPf1mnYC18R
IlPgwmAHKgkjxOol4FJXwKXmBxXYsuf+rTlm3K2i5ti+OKoZxKCGofOZWDMqJC1XQCXFAQMCTg/o
DETBAG5S+UgDUS9uB7kMjwVAHf+fOC4j66Ym1+rJjNDhtM7jYOdnmjvtmSE4s8nwuXVGZLmsNZEe
R2/5MXr/DExiN9fd/A7Ora19lim61sentY4cLNPqCTaj5KAjwTKG9r9woRY1KHaeTQV4kh+9zSRR
NevYDFRTvQLBJdEfx+R4XcRuWADiB/v3QRpjUC609rVZDYRV5cYDg01q/P4GM++nv3qqNFger8vb
iwpYX1PwHMDGO1G52GqaoU7NBWy9XR7ZYTfeRUuDjUwRiNien96I4SemFzrVRJoxWVt0gA/DJvyc
ZoLL2fPUWxGcQg5rhY1uA3m1Onu19WACaKr1V4DOx34DPL1/8dnAcKXhj0FUXhPGWmnkMjXTk1Gm
tgV2n6W1zdq7LmQvbQW7399CuNizJoYSKTqaRur01azvDUwQhN/y2bkuZTdd34rh/FQm1XHSNVEB
jVu8/sd4YJs6qGrelEfjST2EN/+AKH1vgn4rk0tck7yMR2sFJ54U5nZYf2sKNzO9Fjim6V0KsHlA
6SvC4ZO9Z/9WKGdaXSSNuVxjoXU6jS7IBTEWpT3qwElg+fl0I5qK2r0+oAwDNA9PIYVfD431kCgt
1Rmr5uuYHUj2TOfvaZULVHFX79/F8Aui7VonAKsDhGRBG/Nco7DzwJau7prObD5R+JjMHhIzRykc
+xH+dd0RHJHf4G2zJC3TqgF8dZoU/rQoAMysC+IUNA1da1aElFq77mpzWPWjBy7aEjN1WVycZPCG
HbVjBnbxUT127uSWYBe3fqqPBFRw10+5byFgLjWJgoVEELV/lFqPRR6XKiC01K8YXmAUpqlr3aGw
qzrW7eQaB/2mvKXP16XuukxiEYwJgmlIVblMem4XZVVhKCcrOdMhttdMkDHsVhzB6/m3BC6cRWs/
KEpvAobpYfLaZ7bZYXkUlV0QRXUodWI1ENNt6RGLAnfVJ7GB7Lartz+Ac3BQkEYasUlzil4H76/t
R+Wx/Q04crCpi4YG9+o7W2GcmxukSu3qfP5rYyA7Zf56YtsWohVL4aE416Yv0pIudTiCqzr0+0vj
0MhGB+CU3WNLrrZFHdcdeE5wwG5ukfNqtTYU6ZDm6an/nCB7Hm1yyE7RbeKrl7nFW1Lzcsbiwarl
iiYWv+tUkRKBOQGDzTLfpJqtJrZUNZsBmjK6MtjAUyzr1EDMxRbiQXKF2DO77m4jj1Naqi1TDFIU
NsunnyR7PSt2ZD9Ht7UXKuizGECKZrNL8VlUpd5t2eqmRgCoqDNMNk7yYA6rpIz5jFEYwzeBXNYD
sT8/ZH6CHu3qmXZ66L+T29WpbXjAg5E6Isjqfd0CTqFsWgpFZOHc3xiPYTsVqNDHZwY80vktmIx7
TwaEZ3T4N9tQ4An6WxjngEBwvQDPDBSbYXbU2qdFf7nu4HarV1sB3AeV4xYVxB7xGO+yxYk6NMwY
sizGvCN3fRg9VjOYPg1HdD+vS96NIpuTcX6nmFfajSmgv5WnwmzsQX/U+9i5LmO3GLg9HedvpKos
qzEDilXyKl1Wt3SVowTuTvNJO6kuq/aK8g32ufii3FYg53jCTC6K2oR+5tZLKT/MiygMigRwniZM
htTCe744ZfbkIGoA+ClzbCDJBmwCWgxAsv8W2twT9zipa6xhWDllb6HoGDvdbXwwAoYHr8LK48YW
9VJ305l3eTwOjj4VpMU7GoCjSehQ1dPH0imylz4Rdfb3Q+9GEvdYKdRualONlCg39ufmRvdZUlH5
lrOeZgRh9ULv/nLaqAO68DeCLRvBTb65uk3ZTK8ImVD4iE5Nm9kLWsXCR4VIAuc8+rwdCNHReZjA
v8HYYgDCe5/4tcf6DuZNfStyzyLf+Faw2Jwpb6pMT0sD9DfH9UAwct0eW4912BgSj0hTBB5E5TwI
CDATjXR4milx4QC7eWpqOzMFbmq3VbSxaJVzIbXcxzpmPjss3/5Fd/2j95oAEGsuFRSHmW/4w3cA
IBNQPogsROPPkzVJM2EQMlgSaTkMlla53bIot1RJZ4+09HVaY1FPb9faNjK509FE00slRDCr1IfZ
ulHQ6jXOZSjaJNq9qo0Yzi32zTwuEQHXnNR66fKa6gdj/XHd1+8q+0YE5xjn1TJGleHhEQtd5PrL
NJfedQm7Wc9GAucJh2mZ1z5WlkBNPxngJsi+pmpuz0btVPSWDs/Xpe2OhulYIjOBiEwYxt/HB08x
4o01Ns0cZHV4yIbEbnLQqy4GYPFay0112e/60GvX6SFaVmEbbf/G3qWzz72xZK3VumZMrBT9cgUr
gN3tfGSIIdj9hu4Xh/yW3AuLtfsf+F0mZwBJNgNxtNGAxBeEfnMabqMbFERu1Pv093piKz7VZbqR
iIN3nnv9Y+8rz7tkzgzQW5iTPonTk64AvnFwk1w4tM7Swj+t+10EZwIlJUqiDMBDkR/yIAHKTOaH
h+j5L9gw0XlEX5IzBkLymWRNawWUdIeqmU690XkJmiCprlw0dbUJHQUv2f1McqOvnHm0ajHk/dAC
16YFlWr8szhqN/V34xld0Of+W3RvHNB0dhehpgo+LF8YsAY5jqxQXYIUT60+f6yr0VGq40IOi/or
h92Y+WjP5nldbqNelGDu++y/b5XHf4jNuljGeAVMursA9UJ3qq8pKGT1ewwUgBUZ6XPmWl+0L7os
kszM/4o+8aAQbFJCT0d87v5Qn60BC+OoHWATJwryb+Vqq0cRhvl+Mm2BBdBAL05X+ZECdSWDVpdA
hSpzp7JnV3NTULPoXyzqsIZKi20jEYrQvl2+i+SMxiwGI1dCsGKq80XKb6363+RgmyNxdgLNqHJt
HdPTsGYFisd96ksqHQXeRfjlONMIOz2OiqFEDg36g89YW/TeQJiAga34ikMcIJiXvugpsh/a//52
fC8qG9IsXlU0hxKwu0l3ivnJxNBlLlgDZT/9TzV8l8Il0Ys0ULTYKiuIu5O24AVp3I9G7o7h72j9
NA9BNAgmufYD07tA5g42gSkx20qV5hFYfLBn5XZcKmeQv18PB7v1HCLLlGCgQwM+MdPLjZCuTmjb
tyqGLP3p1SC27JUHM1gU2/xSf/8xHYp7DJMgoe1RdPgikL3nz7ayuShI51KtRwm5knm7eICBcOej
HrD1EfVGPJ20pyRbYVzgU8xQoV0LFPg2iSpXkcG4RSNAVifyRcGNXj+aSBhnzS3a2K2lo8lRhpLd
dCdgDoZ3ZB4FrnHPJ2/PxBm1lg+VWoVWfooQ9AZdc6oJMDkDShvj06QU/vVD7RnAVhpn27liFLpZ
5YCPUgw7bk9adx+Fd1E0uFjYytZDNf66LnDPJ74LRGnoo24SNTJjsweUsDGX4Ir8HbeC7ycSwJm0
VIIfEFi3mMwE4l78Ov0b4O/tATgLzvuySaWZjbgqv6f459x/I5LgG+12C7YyWPTcGHAWjWh85JDR
eaFfuuuR3lU+6hYgNwBSmhNntvUsgi67rt4YH+Rk6omRJAuQIM3uXM3f8/oJ+m4DOe36/e++SLdn
4xzEAq7hhABG5X/XH1F7PamBDO7G5CB80IvOxPkHgwG4gwWNgZyg2yNj/xZ8GzbAloMkiJ5nIPsu
wBBkq4eiyudu0Nwek/MWeqNqbWLimG+UV076hIYIRpI1tEPw+n4KPREZ6271YiuRcxwDsIWHqlES
KM0EMr3cLfz6iHGZQ3WYjqLwzG6JD5xbYZzfULMozgGXVp7S6DVfv5vmT6W9XNeU644Q3c+PChmt
4BjVRuzjJHFzWQAvmWiRE/Xqna4biR1HAqPb9xvUUHVqyGAl5MSV62pqgzrlAVWlH2or1ceKyq0g
Y9sdkCfyuxTOO8XhpClzaGnAJMG4FDLu6ba5TW7VZ+2u/j25eAJgxq3CwoyINYjd/p8X9i6Yc1uV
FVdTOBcoNxWXkvwc1+9ycayVk5LNdlYLQuVu2XV7TM6BLUMxJdMolYDgeWPu8pfJAcMI5v+bw3KT
+sIHxX4cez8e572qxiDItjsriKbotKr9E01Lr5fCs1I3HhipH/rMsDW9/nxdR3d34omi6xbaV6aB
GZiPSqqQwdBxDeGR7QgtOVKt2ClBoR6Bq+x+9ckDtscc1U5Be2qvmM10/1WzcPsLuIttI8UKFypR
oM62b+RT5dG0mUyGKCJ0a7vp3ea83MUa3RIC3Am9OnJhzLsl2tiZQzw2J5w+CN9su/57I427VUxi
pKCVBtZH+KttsWbBHqjJrRwsh/pu9WcQzzX3tRB6Y9e3baRyEaoZTLQkc7huOn7SZuztzJ/oJLAQ
kQwuMmVUq7I8Imizji9YDSbFLzp613VTJIKLQCRqrUjKAJKtFOX9Qoi9rvR5XkQApLuWt/laXNjp
WhA9xxpylRHdTFYX0nyQ/B6Fcxu7/nkjh4s4vZLUiVLWrB1g+v0z6xLTu/KmxugsBMrHJRWCEgnU
jw8J8NVTLRdAMi87zNxE8vIy42VnzzVgC+pVkInvh4b3A/IsZLNJ9U5T5/CI+uFJeZ4xLPsUBoZr
nI2L+bnFekcW283qYk/Pva4pIi/Gr3hLemcpKx75qANFj8pFvmuBu5rdxAf9vvIlrzvk32pvOAPV
Fh9aF9XABIrKb3xXFGjxc5tj/jLR7aH6VqsnrXm8fsRd1I2Nm+Rb76Uxp1GXTAsIKipvBm14e9/9
krzwmTmv+HEA5EbkgE/Sl49CRknRAdn/36TzUqbOZTVjINOSX+sScK7HsH0QnE/gmPnylpysDSpB
1hjkZ6w5HoFRb7ee5csuAwz6N70rgvEBFBdMVSc6Z4tDPEULNZIqwOqOb8gY3bWwD6uLqBX3Tf5v
MfxGRaZK8pr1aFnUiexkLTL4VVD/2bfwdwlc+E7qsDIxIhUGplradf55IL8G0AloAgPbz4fePxi/
mdnoi1bVMip1+gOAgLCxhXl4wEex1XK8BsTriaJzcWE6nYelTRjySX6WLrPq9gFAYt38ErvLPXmo
gqFzc695Em2kiMSyC90oegkXNkjWmAdZCHavTr6t8vYWY/VOapW/riv8vk293xxnUwvp5zLTtSXI
MSczPiyaRxORR2a3/0fOvLk1dtzNcdJxDZtIfZuLGt3oqBzDZ/kze4CDgPr/qyFctF6GRmomRtQ4
nOozm7/KfDVogFqJLXpAsYtWefZfi5uzcWGbVHq3js0UHslF/Z0dq1s16Nz4cQpYr1sYvJm+XfuS
nMPo8yQ1SqLEJ+Ohe2WddQZP0Xvxo+xmrhgoarf7uHFQPJLTEsrjME3whuDjcvL0MjSfW8Xtzcdx
OMyAZK5Mj+aDc10lRVbOPwboMmsjbQgWGhKbvu3SmUENZsUOGxQl9uhESrM7A7I9Jpf7G2vfJTIx
0XI8R4/rM6Ar7syf5ZOO2Zqj/uPt4YGkHFuK3Y18nEpQMQmfHwIfzaM7yYueNauOiZ7aHbwFdYfU
HXsbRJw23lvOcMGCvaBVJ7B8Hka2BwCYSpUoOiGo2mmN9Da2B3CPCS5TJIZzMHGo1H1noV9kGG8g
9EDpwovuZPwk6AjqT2xPsfRz6gnECizF4HyOninJtE6gSjduzYfxzIjBfqSvFbbferBOi95zAofN
oz0NoC2OKPgDTsW02nr9OFgn1fw+E0HZQ6QknLMZ9LwsJVJhwtMsTJCG92uB4nme60IW7d0DYV7e
wNSBoYIV6qPLHtIejA8GCg+qb0xuc6ejDjZj/WU56JcSyHTEkY/pi9C/7WZfG7HcAfU4I6YSS9kp
lQ4MkjLH/lJaueFROZWPrS+atdnVTZxOB4yyZgFc6OMpaTzMskp6zHKU98N6Mul3IbzQvjPbyOBi
ub6qhhESBFi2zaE7xUNyS72afUj0SskX0e48u5g/IsRGHGduIHzLKgPrh6esxwy5fGfJ1NZHyR3A
HGakj9etbFcfN8I4IwNlTReRAe8dTdbcYZKPIQLhdRG7AwVowP19R5wm1qY2dYuGKgIrgcUYS33b
azuEP2sPo9QOxvERZ+9Emfl+728jltPEELSUJCxRkJpQ7G4iuy/t4Vd86Y8jNiAfW+CVGsBnkmsv
qd3xlygBFGoNF+gzdaV12yjY4EQ1avmFN7qnASpgwIYDW4IW4ceJvjIPDJUkU6tMxQzWtCRQT/SQ
P2W/AKZIPfIVtc3fyX2L2pvk9l+u3+4bvesVdeXx7ueV5HpalcUb/od50h0LrETfE+Q0iqdjmSTy
6ON6TF7ke0w0oBzXHEpffpRDpzmiPH8zi8q7Ao/A89yoYBfQm4i94I1LgZTHOhdUEBH3XevfCs2P
6YcjeAMlqcG2eVQ4coEZ6+KXFIXnetYFlf/95PRdiXn06VrPVl0rWZXxDV0lBgpS6sroEoEq+laU
wryNol27S871NKo+Gi0KmzCZ2e0e22C9KPfzIb1X7MZJXrRb/aI4oZ04zRmjk+74Im5k71dgNifm
PNJY6NoK22WrJXgADE5hADuHrZe1x+wMHOz2OGNIuhvBSM/qulogAg8SKRDnrgqQ1laRmqWn1vxW
a56hJrY1BdetZleDMIBDDUzl4+nGHTLKlVzLw8gMpPgsN7/a4Ve2flpFycZ+93QjhjtKZjRSQmXs
BA0Y+H5lGUD/qUUOkFK70bBUUp+AK1LbUSzK/3e/4UYw53sXrZHCiUKROo+BAsWOBVZjlzoMz9U8
wnBecmADXf+m+zIJNrwAlGKoFudwo66jFeA75EDVD+t4qsqLKiqSXBcBcoCP2YZiZYsJ7EeMxmUA
TO6cGdjJeuhfP8d/uDXwJmOFmOiUz9wKowLifEOnQH0ICRjim8fhBYvLDh5QD8n9+moe05OoQcwu
5A/LB8L9/8nkLswoklahTQ0WarrYYAYEvkLrJvRmlb/p9ZeyEYXH3bxjI4+7rGpU9KgLsdABtoM0
KMFI7QwJPur/71PyM4V6DJC1bpDDo+wP0ETJ7uBA6SO5HcDtARhvJ/QMgRru97vfj8aPEupVlY5L
Xc6ArpNPxokczS+M1Js6+WsT6McIb+5P148puDx+hDDNs0JuC5KcRlm14wrYJzPqkcQxIn8pX+bi
eF3cvhX8rSt8zp12YzGBUSI/JRHiRNrZZXiXixaMRUK4pHvqSCoPE3bps/qu1i7Jesg6wQTavhN+
Pwf7CZuiVhtrZZ/KGBMgym/SnIzwR9g80+br9a8l1AfO19N07HS1x+0Mp+p3CiTDU+FVPvHi3NZz
oPwAB+4g8oX72edGCTnPP2p9qZvhOAXdST2xbVCgF7tgWQLfBytridyHyGdpnP+gS55jPBmI6OV5
dMv76pR48w32ps/pY4SlEcYLIBywE/gQnkxKUuvemrpUD7Qn1D/UU+gDudgZb+qbtHDzO2y8+cI+
7O7z9v278lk2pUVT9RQy82A+D+gI9ScgabNBFpQmRVUtdkm8UzY0EA0S7CeaALD4qKBGRs1mHlLM
6ISmX6FEYEog3jRmZzSGoIrjw3VN/dONWEA8B8UoIQy3UGZn39gDtunbPo6oFUgGWkChbPdLYq/h
/Ty4TYzILdr0+NPEmTw8XymmBojK60y7htLckNEMaCwd8xakoq1hvGCvRjTdzYLJx+8IQciyTKJh
eEbjnwRgarWKaKnBqBLVD4DPdauxRubYU7tuo8jWmuqm6ACCrBHBQ2H3hKCUUsEuZYDbnotyYxeh
htWAWK1ZOw915sGeMXyBUpPAxwjk8Lt2JU0HSyKaGXRKYFi5XVeHdRKkJX96S3xEC7Ukgoe8qlic
dpSzZYHYjBpBSb6PVWACqtQYnZQK+lA7nuujHK6is6xVPkf5ugbtZ9lhdDThfX2T26Yd32Ce9SCy
6D+dyEdxXJxpG2MwezqZDPQqGx4kRWBUe7pnyPjDCMxk4B58NKrEqBqVZLUUrEvvVK11VsbCNurT
iIHG1HBI6Gnzfz1RYSlbkVwrrxszkhGJrEEYx9Qfa72xY9XKbgGTLSLc2PH7H2VxWkHnusfG/GwE
0Sub4dKOrYzicI2ly78A83SQaD8K1/T3dBG0aUAqwpwR1WTuhFMb0WWpxjWQv665M2qOAni0Cm0i
+pJUtoz/xjC+bLPJ7usucs/QtoK548aVFJLMgstKFUxbAOZqIYAbe7ouZOfRzz7q+/E4E9DMKSJl
pJso3dZnCioY06W3BRaDUy9y/3sM+I/COAMw06WdmgIGEJHP+uyW2e8mE1Qxdq8Ljle2kHXCgXAi
agDnz6UBpo00d6IWPYoU+IqAFLJer3+4PVuGPoCcVwZv7h+0cHVNrSiixRAMpkS8xRiAotrirXtd
yk5hEV9sI4a7HhLG7bKWsK/5UAfyI7DWDu0lddubBABd7d0bViRyHnEze1f7NoL57xgqRRcCtiBI
sGksR9SepFMb/hYcT/QV2a/YpAGtlLVG2ashBtvqIAYRduGzDj2DL8HrAnMh/0oDN8di6rMROIZ5
uCS6QgOdYhnzeZZ9pRUEyN2osr0zLh+OZRUbmBnGGxafkTx2fi3bhrsWtuazKn4n43sK9ET0HbmU
uOoquaIR8oplNSYPmVyOlKPpBFJ2dUKVcTbgIsnU5JTRGPDea+cRi79aZSfxjyXy4+m/fvBB4Tcy
OL3rtFxZhhmduAGPPTVxZlW2F8n5N3q3kcLpnWnIfVJNQD8ef4wY08gP7ac5sqvziC1+Brhieobo
4+2rxUYmp3r9ONUV8HWRGWLWoA1Yj1G5Ux5QcoRSRELYHKE8Tg3Xup3laOom4FiUiV3daUcwMToJ
IDs+//UwE043sPvnc9/t3XFaKM/z0jQNpimY2ivPb0TzA7Bd2L5q6eQvjeBRvfPcZcpCsfsuyzr4
MDhlIVFlFYkRY5zCNnzw7aL5UiOHs5wlZzA2bi2c4Ng1AQ1lVIORuAJZ6qP/qGkokyQCamG43CrK
N7Le1rqg074fkjcyuEwe2zuRtcRAAWeA1jnmh2TJTj8VYEmufU2ytf9+lhRf8V0eP/Ifrm1cjOsc
Y0gvAYdJ5P+VTokq/vu3pSNg6qaOSjT/5qNzpIx1Brom8HQSe3gdfIAel9i0stnEDTudMjmiDufO
gCdOZygm8Bh0TVH4EcSOzG1NFlBcGrfSBaykN6FrPGs3BTapW29w4+P8Eh2ArFt8+jc+BjyeaP0R
C+CTnI+B1o5RoyglAJbWw9Q4qrceTZBA1t/K/2UUFGWMzKL/sL+NRM7DqFIERtwCYI1DKp+XUvNJ
jl3RCqTJnWanke4KTrhr7xt5nIdRaTUoqgE0EtmnF+ZFY3D6DeAfMd7ItYVIqSJ5nPER8K8CEgKo
2SDX8VYMwqdYsCyP8kF2ESSOot2sXVs3LQYUqeFBzbfezNnUa3VAuLOsS778IORmkkXgl7uBeyOD
82B9l8nAUAeRtmF8HpvvlYipil35nyrxfgZOCSts1wCgGHiXiYlWzPJoyZFbYu1dFrhi0Tk41Ysy
uSyLGsFNGjXk9Q+LMYliNnu9XjsKp20FpiIkLJljLnW9G8L1bJrpg5Gi51xax1iJbeVWD3WH9CKW
dZEacFqn1hbJyxyTT5V1zqVPgGkm4eG6Je2KsFRKVba+A1y/j1GFyAmwgbFNe7JKbKssl5nxfJWi
D7h7Rxsp3INy1KieK8CSfNsB7O4Gn3EzZ07NOuXsvTfdiEDfdgsSG4nMoDfZtjoVaRSV4RBkbeIZ
rRurklNoj4r+24yrc786SSY65J/To3D3G5GcQWkApgGpzrQieIJf/aFysCjjN3jPxidR+iG6Nc62
kiQCfsUyrIE5fbO0o6Z+saaH64qxHzM3x+HsSgf7iKqyOwMRA5sI8hqncMhj4lDfOrGttf+eH+vj
9+OsTF4mJZJWQI6sg9OqAG1A6z1ORLe065Y2x+JsyszCeCIEUorY6c/gBwoAfDg5aokRSuOJIfGV
3nRsscAlWlTejZEWslQkBAo6kJx+YNs2LpQJMWtUixetz510IKjhTLlmT1jXs+NFBK3PzsL7LWCb
o0+MWqZlmdxZ04y0o9po6C6Nkh2pknmc4/U2GerBTpflUHVDb1vl8Pu65oikcklkG1WluhQq0Czl
2p+rT0v901wnOwsPuoLVWyqoA+6MBAF/6v2UFld7NMwVVA99zFDzWswanlFNxThOeYMVqzsQ/i2A
eUV+l7qi2cOdGY6Pgjnfua5VVKfQ1LeZINb+74C8nd+U36XX1iMn1ZbtFCAuNpZs7qxA1Iza83Db
Y3M+tZj1eKwIY7eEu2GwttOBUaeLKse7b4KtHM6T0oaGutbOwC5fbLZwGLuYBgr0J1Dm/pOW3p4X
3YrjrGRZ1EYeG+zO5GfLXsFxEXkMT0I/oGnvX1fU/aMBH0bFYqFOFJnzOGVYAW4RQyoAk+0x79/5
0mN9U+YAd2YjnKIV6t1nMd2I48xxKuV1MhtgwWeFb/gMb7+/aTGj8nn5LPmo+rvNJ8EB95zdViJn
iqB0orSUwHVRecupTv6HsytbjhtXll/ECC7ggleSvbC1S7Yk+4Vh2WPu+86vvwn5HIuCcBp3FPPk
mAhVAywUClVZmZB2cNnpADnWL/O7dWOfnP14kF9Poki3Mcs/6zoj0dKxsJQALOS5do+kLNZPa7OP
SHB+gTJD3AnUQ6Kj3TSi6Vy1nqM1bmhBX3jS/EG/VcJf540JK6LbZXEnziiquuxomJ3Wmy53+yA7
gfm4xaDctw6M4PTEPuGYgjWK9Z4z2bdkjv8hmL95z6t3bTKaqIgxY12O7FFXPdb0kBybQwhR5fKx
i3fFLSM1kHVmxaF1Y5M7jBPEC0jOlAXyoP1CTu1ttsu+Zh50nK+TYN71XlG6oF6XYdOE/ZbtTnP5
TWV1JbHzpQwKkHM9lt/QvrQvqkP5st6lPxzX0d31qngwvkk+sGyL+ZRnKSt1nbXiP+WPqXFXvNbt
a8yQYI59rrz8YMucSvS2sHUVBR0dwrGEp1EEB3wcDxbCeLboXoZZT3IclB7iJJXbFl5mXq6Rr8+J
pJ4qrE1szXJLLfvOGTQFzYpxr58a5ZUZGNORw44puqZH9QJTVs/lDr/ny/lNFu6xblhIhGwdPQwu
CCppTrVBWeJTVF5b2uS22b+ePcCtvDHAxzybKE2zTnZg1Hdz89LKJjaEMfXt7/NdaBK2SaIPOU6E
qvmgS1mTXdxbfqxJ2kniQ7AxxAW3lMZm29lIL+hxBpmtdqTX6ZMOhSnwtKFQTC/1yJU1KQRjs+92
j6d5Bf1GkyyWNiLKIMZFP9itSL6RG3uXHX6aiwc4D6RZfLCtByTfyZ4A4hsZ0zyGrhMLfB+cW9I1
LahjYgin9R3gXPK94i3f/jQvwt3nXPHNGLtdNhFV6WiTDSES1aj5ma/3bXx33tUF1DdsM98McL6u
NSjwFF0bvyaI1X12spDJxEfrQj6hK945gjojyP9NXX39LZvFYPYTkSRcQOL0qO1tMFJk4J+x0fZB
i046vSg8xBtj3E3YFWGdjzp2Lu9Ml1R3s+wGEBqApiiQBJoKuCaXdOaqOVAtAzH1kD6lmGdzRkmU
EL2g7Y0B9gM222VqA2gmUP0AAZbm1o1PjdqzBokR4SosjVCNOgTKR9wJNnI9qtaWYEpIi/GkZWpY
/nkXEwajjQXuQ6QOUhLNzKD3rN/ZWelFw9HWLj8XUzdmuM9hlp3R5qyvGK+3lv6ktofzy5BtFPc1
1LUZSJlUKB+H3W04N3djau7OmxB+8M0SuJQisgmwPeaEciTAiasOGj5MNQDlJjEjWwkXwFKjgZ6W
ohhBUV0P2eoayq/z6xAHFcehNoVWJlSfuIXEdGriFgJrJ9BGoOdUHNbDcMnYX1BQkBRLhOk1NaFh
AjURUDxz/hvNhV0pbQxEw/KQR4nXmZVrLqHbpd/DWfHPL+y11Pghwd1Y43wZ0C4TqCiQd1lX0f1M
AQmPAeWve+go6w/rfecXz0yarD1UT/lVAaEIqVYCc2P+Fzgq8hID7D4E/YP3QWHO1wyzhBiqCa+a
ayA4Ykz1maBU+CNEtlzIoLkin9za4+6HqYWeI1LD/FS2mdeO92r2RVUlDsnSnY9rshiojWBJPDY8
AVilz8Bx+YeXDHQt7C1d7GVId1EgclBnggQ0G/bgEaNGUmpJq8QVWABMN4u+NMktqnleLCtpic7X
1g7nklhOndcFtDyi8iIZb5r14bwXCj8JrmX0dA3ANW0ue0yajC7AoWYn4K7cur8ITeBB1vvzRoSb
9WaE5zq16nagVoinXFP+JsVjrxO3oqdWpqAmzCAdi0BJSqOUOA4XjKwhQprfrOw9AzGEHk2rwjOu
mU5P82VE41+DENmtLGgIH42461h6QPCI41NIc07VKKElIxme/f52uFovnG/9BWhtHhhzT38IoWs5
Scl32WH54OgIVZBIgKYbpGXeH14aNXG6QqUxmOvwkCka1J4ic7+mo78sIOsq1p05Jf+c/5BCb/xr
U+MnZZZoWKwshrcUVX6LIe6bujKC8yaEDolPB30AtMo/ZEJJPdLSBtVLMEFeXXFcaNv7Qy1jvBfm
/VDz+2uGrXSTD6lDF5VYKJMgMu2vOa6WBarjmMz1isHrvhnXUWCcGh3ciZDtlQIORRfN1jrbhI31
tFSr2SBYpDG3u7CDtHVMPD17Lq1nJZEkZWI/eVspdyiUcR0j3VwBwKFHFSDKWdkpw86qfKQ4bqrI
FPlk34+7U3oazeVaaXMAYQY3JqCJmKirFTL6AqEZCmYeMNMRFfnm+x1c42ay6w5V2kw71bVPtEeQ
4573RGH90qFoGTO6RMfkgfqmoofwcRym5dRd5z+1C8dnysPmo3PRfoqrAHmzbhGcaN3BsBtX14+L
KKNGj8auXZ3G4bAo6OWdYusoWZXoDEMNG/0Y4EJAjc7ltnPR26NhrCXmtkf0DpJd6OtBf9GDzyI+
prv8a/Fy3qIo+m8NcketHqdOHfGACrJlN3WQiqFuE18n9N8LTmL/MAngAJPvkA+TgrE+acAtg+xd
X0pXx0CW3SdeNj2eX40wH30z82FaUFWopTgTmN0nD1oP6IJEwPHYB0zuHmQ4HpGTI+tFjojLE2Ae
LkxEVdWwDxif6mx0G1p4a/vSNakvWZGoJLc1w0WIKiusqC7NMJjt8UarrCcLY24t6tcKJi/dcq59
TKHdW9O8XwdZHiWKTlvbXLiIprleyQBJmmk5VtVvY/41pEfDOJYGcUkvDfuijHdrjgsbox51EDUu
mEDZAiZLBtSzfGUXBcqBgL9bVu0UfkBwlFOCGEKJyp21pF/HTh2AgY0Hw4+gE9M63a3RyDpzwhO2
McOdMKOKomgOQZOzqtdWem0X/7SWn9J/zvuJMHCgl2uouoN4yFdcKq2iTrzWSzCVsduqX51INiQi
XsebBe5FVE1LmFeOhQbNDlT84XcH7z0GbdTu1ZsqcZU7Bv+X38bir/RmlvtKVFlnOzdodjIJwCBV
kEatmzS787snuvJRFfm7e9w36gtjsicLF1aEF14BqYsk/BUPjg/wYWdIbMkWxP7/Jr2IMyfKyQRq
jrhMglqJfECxD1Ymo68T1uC2a+ICR7TGiT30wN39pTH4Xni9q4INP5Nyr4kD72YHuVBBM9LmrU6R
WfQrDfIkdnZq3dWHtuzipyiFyPmFEvfRfdwt5Nai6UDdCbWqyqfAHMjIR4XJARAGmADTTRvPTc5p
dKWZgQIHI47zNfnRB9VddqXeImAte2hRnfIr7fa8/4g2G2VO0zahIAkv4u9tU18yxcryAuJd5JQd
ozvbs6+qAGzpuxysGxJrgkCJlziAtwBUMiVvzl2Vwh70MTJjdNvboNyPxy51rWTXv9KJJ3581Q4S
k4Lw8toWsqC3C4MO93m1borq3MrAuG39srPfdiTrAQlO4DsDXOzPSlQkdULsIOrSwDZ6tzG7nULX
h77/XofUPb+DgjMIWWoLjR/IhRk6j0XRhyYyW61C/a27dAbfnr+HUpEZ4ZaxXr4GNJ6KbO79Odd7
Yg9DCUqB1mdqzZ0X7RQvv6CH1IWw/V6GwhL5PFD1eG4Cf4IvZHHxGdlrQlYH9RuoUaoYzB3QkE0O
mM3qd4yFnfoyi68icdwjFxKeVCMaYMVU53kldVJU1jSYIII6oD2jHLMf+mHdF/evNGxH40VBuMl/
5JbbJW6HF5vuZ+jUtPvz31JwL737Fdw+15PW5XiD56eFiYmBCPQpbK40qTy7dLXcoTMmNaepEodo
Ro3+OroUkAn7egYCjfiYmfjeX4xeFmi/42N7YrSCjhflbnwAN5y0LyZbMneF9KCrDcs8xpJPdVDW
rkPc9AH9Wa+4hKxAeZ8CzF1+de4rSRQQHZvtB+euFLVbtaHsoTsa1nhjhb8cct/rks/JDvo5p+Ii
jWWNVhqGBMxVNaQdwWU495E7mj7ND0p+zCbZyJBsL7nA0wMfTklblZDroAeCLvdYaLtS+Z3pks0T
dblB0oYLyYbGtw3F4/cBYUyJDpYR7J7+vfqtgpgF2O0hc8PAWN0scclzg9FvIFAzADZkdTDhl9vY
5r7coNWk6imY6dKqdsOhAJ5R8RqS+J84iwbaZAZbKLjh3i8RQ8SVvY4A8Gqk8J2o9idULLUp9Coq
sSSKriDa+2uJO40tXao8yjMaGNZL16eeg77cJ9ZCLENnPT8No6Hv16KmMaGYP1mDpfxnLr6YoGAc
0yurkiAGhV/GssBHhC4Km1p/b6YxdKMpO8cJwmJxNXLss9+rTC5VVHvVMf3x1wj3XRS9X2NzDpcg
gyrrY+zVN1gNmMrme2twrZ+sg29+6UCuk0o2Uez0G8vcd8o722jqGGPD5ArTV3XwR0g49g2wp6s3
6nPoYkjibjiq9+e/njAj2y6ZO20aBGIto6+SU95B8f5P9XC9w3IZUqiG3prEHtvCD3HLNqA46UCE
VFW5E9YWFfiDaGcHirFrLwlGo63aXe/jx/m3s6+90pOuUHgEHFy+oLSyMNLDlaRoVNApYYV7ME0V
j+az5jceJolu7e+R7pbXOZjnZBg+Qf8GNAQqUmvgCFCl4hZpZkltV3ScgxBsB8alMVhupsTeFN4Y
zgKKjNZ1EknYFCWGW5PcfRAOYdE7GG87JTrY/MLVb6zyuugrv2hWT1kW//x3FB7HzQq5U1+OedKX
JTpUTtRcqrbyrdHpflZsyYNB9O2AjUC6BqIRKJRznSNIRM2Jhed0UHe7wmndYfx9fh3sS/DuuDXA
hZU6bTJVU+w5MIjl2mbi5eR5yi4dxZJsmCjvZIiCv29nbseAKKm1qCkx/XQXXTOETuznZbAekPSx
uDJqcmUlwe69M8l1VzowAihTloHTzF92jGINgLWvPeSSF38K+gP1Ndls4Oth4vZza5IHWoVLWZPW
UVDFaXX796COd32vPMV17Xw1HOAs83qxj3ZUvIRLZfvN2MlEUAUfFD/g7UnLfVA1cvQhmvvktFSH
IfcT87Zrbtp/TwFF9a3bcBcF1XtjrswGyg/6ITMXt8jv1PjLeddkDsFt5Tsb7OtuCiAQOu2sMorC
QHWgu55f5uHFWB/hQm5PQ28dalloFoWQ7aK4q2CsE71WbCyKHiGw9DzcG0/tk3Y/3ynfZ4hvMk6y
aF90ni65g16bix9XaqogIUFNAKCb9yslubKQcIwdPBmmXXS8KiGRjvlq3L3mdV24ETglTaR7mIT/
ne2jfeppD2R1z++28CLUtbcfwR0Ww4kMY+mLAhj2/vVeYjpgjKwDkvd76TUouiE21vjWewihp0TJ
wNbR/uwBGn12MKuT3JGguBrd/PfqLZfGqb7+gxCR8UmLYjdQnJDQwmqtD2AUVanNBC+T5GQDC1lc
FdaLIm1tCUIPnPfNBncD9mFtg7JvCYNqmcZTPy/ttROqbS/7akI7UIjDjDBomj6gXUgIxYYpHuzA
+TrskLLdsmZQ/UJ/VODx+FYBcJKoEpvC7duY1N97q1MrijOQIj1F9HpR7mfropNB5MXOqDs2ciQd
w8j8pDoN145MBTjLWp9Jc6W+gWNwYLy17QG8NdXuvPMLlwT4po4jiBIMXxPJh3xNeivUgnhs/NAZ
/dQ40Fgy8ykaTtN11HigM46BbrRp329cGq5pnMRgoVcAQG98lYkZ70DGdoS0uIV/79cf/49RGJYi
fAguG6tcGK2qSDMJUwQlB2NPn5Id3TXP9I6J5NSyoVPhPqKIgt4CDjf6C+9XWNtpZxWMsjptHK+c
9q1ZeJGsrCl0+Y0RLlCFKh1BXJYkJ4hSW7E7UTJ6zjjT+/M+IfZBwiBIOsVaDG7jwtS0nSpD7sWi
MvE6L45fJQPoodwlN46kwy/cOtsCoEBFtRZx6f3WgTkHwNsY4Vcpv1n64iXKqcml456i14fuqKg2
qgbmV3nWs1admmhGDwNaDH+4VkI/flkPrwIe+9zTvp3fQ2ExDMdY+1N+/gCNNsbaWAsFgkbWFSZ5
rCvGODsdpq+r2xygwOD4iQcRV/AeDn6/m/blde+Vh+Yh2sv0GETpp779Jdz7wE6dyB5j8O2O+/Fy
BRkhvqZxDRlz0G2gggRmvf35tQvddLN07iyYirYUmsIwbMPqJsa3RZklUUuQ6r1bEncQJprOZq/Y
6LT1eKKH+7yCDFx0W1afWAla5BQvORtvSMJtXZJai61bBZidk6p6yecetBCJoR3//X5trXD7ZaNZ
kacg/zuN0cFYv+XJ4/m/Lzpg27/P7ZYV913TMgeorPkxn8KA9PMVOGglt6OwhrKxw+tBVSnp9dbG
xKx2wxBJ4SNeOnt7F4Hgc96N1/PVcpRBDIShamuTeybmcdLWKglRNPen34yVLPPWQ3jTumzaUVYj
FN5jW2tcAmCjTTeG/TIjMCar134pMblq3ls+wyZ/gUV/OMoO0/9YITEAfzdZgORWOCttH6U0Q+AK
QNl/xQbx8UqFGlp7UAJZdio6WAYIm9CvQC/J4PGU67pGA1EKLRirm354MIrWL7XnIpJxUDKX5q/m
jR0eUhnqGe1Qc4NITGg+lc4A2iFauRPgQpUN4FocoQVUTJKSgmRxfElhhsjJUKZxEyhF57f2jZqV
vm7+LskkOQniA/d3Fx3OTYrJyjUSd1AdpS95/6OY94OsVi40AVZxpFMUMip8Z6kltDQ6PVSCOL8j
1lEB5rmT3MvCiwNVs782uKwNrYx4bhsUljQQ/IF2rd5Hu/ZYtkg8XB2gZNxVwflIJXb2jUku8yia
rq2bMAJL5HdtjxLhFWSZ/eRL5LFanfQ4ixLE7QLZJm/e2U5KUCWJQCHGNEAsTzsSwx1Bl8cyRE3G
qiF0+c3SmHdujOVNuhRln0/BWN5A2+uQl9epHszFs0Kvh2qSpdyifAeIXgtYFwzufcDXdt24tLk2
MaiQ6jGwULJTrhPkO5i4vUAxW/LlxP74X3MfoLV2v+iDoQKzMYKLIZ2pNw456PwlN6WoyKQbGEME
Ug75KeGfKyA57Gg5o8W4oH9b4AExnuiBvZVlEj6iigjL5FF8hC2U7t5/raRxEs2qKogFNcdouCHK
rgojNy4eC+sT7Q1kpQjsrPuACtZ7S5PVR4OTwy8AcBlKxc2TYz18O3+uhF/HMAEqBNQDrScuj5lj
o6FaGSUnAvTOXM2uml525HDeiPjwbqxwKyHVYNVTht7Wf47ThbIDNPMVmFnsTUMSZMXpxsYcl9YY
pJupFZPwaJeudRffqrvmVJboiLrG99lrH7Uf+UnxiazrJdlLvs6ZxYNOqiRG3bgJLC2oTG9VHiQ7
KcqgwSRlg5gUo0OYbnnvExinTvp4QsYWV+5svJLVQejVo9ACv0SaC8kqudbYK9ziw53MwBGMbxsv
Je7zjZQMIXh3SrwTMFd8aYC9NsW777Q+YarzJnzQvNYlF/kB6PzDV+UAwMQ3Wfoh3FuCKUJML1kA
RvMxskiIstRYdwHiivgaIgyYkPvM3hK8Mw1glAmA0e/3FmMvHbpeIMpJL6fd7A+H9WmZPBBHm9/H
HSs2WqGXaDuJVWE43ljlVjZnehJVvRKfaHMsgz/sPOSLqrkUVg0wnsgUH4RbaVIsEoMdKItzl7dm
jI6hFXV86rXmqp0gTYwLZ6xL/zML29jhbmwrLsJGqxN0FV7rVdEuuxoUF0LBPluVfdvKcNIiIB0e
8Yj/JlhkMD3CbWUJTE21aFC0ZrC97Mh4+qAodZgCPAdlziL6bFtbXOCk7dpjvKm32fNip+4YU43+
7aflDpfkSOWkEeyn80dwa447gp3WoVXUdOmJPpCrYVdAH6/zmq8Ya9uNsbd605fCj/Yy5kNRtCFw
E90GWADpArehTkILbV7A0q5mT0n7nMp0hWR/n9tEozCzCvRX6alAgzsit5FMnIZF+g/btlkAt22L
DdzkQinoRMPca4vnsV/dQrtW6D9GcWLUDOVwd97thUsy0DNA2Uo3rdercJPMOXaYd2myGIGeXLUp
MvBPDIiA5gbzIZilsAxkO++jlDkpUT9ivP5Ew29qd8qMr6YsQgibL2i5oFjJWpMfFAi6NK2RyCVO
QBZv+W3u8Vz3mDw14w1Jfcfv9upPPDS/YQPJXrtiFehPSIJQcPkAnoYxTlx2PFCzXJcQkioYj2Xc
l6w4pb3UgIlNfuSNX8uDDJ/FPOGDp0BxFamjDfwNX6LI1i6JOoPUAdXT75E9Hw0r+21m86kHwVcH
PIIev5z3FGGawvSSIPRggS6Yn69LIa5QlExVa9xXj7pXQF3asKGAx9hu+0N7qr30SkaVJIwjoJ4F
MIfR3prcgUhTcDnGZesE5nI7ZL2LS33IL8voH8nahMcAzkMsXG0aEsv3Xqo5cZ+2FZogbGIRnNxf
zcJVA/MAkkA3uaG35H75TJLJWun/Ncm9rUNboZVZYzu1G/Vk7KHBFgzfwMm0Z9dNK3vJixdoEVRD
cAqRpL9fYNxl6GSxY5itpZuQp66RZObnDZj8SCJCck6MBpl5SEZ3yip3lX0jlivyLo8umQnfA7cs
Rn7fL0HXQQY2MtasdphPxIl3Pfjk8lG5z0c0HMvZrTLjXmkNt4Dm5Xn/EC2OsUHg3YEpNI0H+FZZ
REK1AiZ6je8X/TqyJM7ALo4PS9v8fWZ/G4UTjDLZC2YDFdV3HF+Nq13VIJapi7vauSyFY571wRow
aNhKwOoMndvIQkso1WdnCMKrP8oO6/UK3UHzFcEuQ7CK0jfWgMHkFAbb4QbvlxZaejq0Q52c6KT4
C+anzFx3U0sysqKLdtACSlBj09P0A0Jq0DMTHA5ozOmHEeO/BDqoMehytaNzq+yIn+audVsf2dhg
67ZYaLR3VnAQQjoaqg/S+qoobGGklUKUBPTL4JR5v+h41htnUUoa2CYUgqPmIaxAuJ5Ax8ggx/Ou
KawkbG2xD7DxHaiDhmNkGQiM1sWY3nTjt5JeKyZ1cTjcOjsSmZCRMG/dWuT8J0axpupTtAjhoVCb
7cBWVR/tgwGdatlYmujggTsA6kKgJFYpf805eVob3dyuQYb+yNiDH5/knzjbYMu28Z8Ocige/Emh
7TaZLRhZmuZnVl8O1i/JBxKl3vB8CCXjEoOLcttlAjSQWyNIRqYWeX5yBLeX51z2YGpkLPHTUfb2
FHoEqAwNQBccbJnJXWYNgXpqCfHU13cF4zcnAZuLzPayWpmwjbC1xN1h85oVWbGa0Ja4cw66t34p
b5gSmnE3QInSJGColvVJROHEZhUFHSQ6YBfgvB1Fs0hLW4w1O85Dqb4kdnew1ukTlaytEe6LTcba
KDOemqeBkdzZLuTxqMyGyLNBVwFxLlO3sRzOhjmVGdi8HPTKnGNlvVTGJ2i8oBOAkRQVemO2yuMv
OpMOWMKSn9TTdGLYnOGKjdVHoILC7LTXPUAW2pO4OvvR/M2CISx2q2AyBWPh72MRzaeeNinj7buE
gtsNYEjQC9p1XnUA6ssA0RFm0kDuditLE0XcD/rWMOcWC7riMTDX+al/Rirlay/0Pr1RPPBbBPku
wSGrr8hRVloV9hW2VrlvmA7WioYWBEtNQKwD52Qfc+iw9m4U++sOwf5TxIjv1smuwU2wT6quUXVo
yJza52GX38Ze5Tm3YHqFai/BRIF9so7Rnn45/1lfK4HnPiuXhU9qMiydhd1V76yDfscQAJ27X75W
nrLr4E3xUf+JySPMUkpRZsJjAkQFqItR8QWa6P2C13w157lN8lPtvFjxtSWddRVFZ+DHEJ/RW9A/
qCdNGNEcHXZMup110l8LI84XDe0FpP6n9B/ZERHGr405zlHjogpVZ+hK8C12YBfbkRwnpPvUOdxY
4RyztfCYgXBeGcRBW7nGfjhUh/aF3GIm7cp5BgwfSlfNsZc9MkTli+1ect45l0ZVV1DlAUUUQwcX
B+OwgndFVvmUmeF8IqNWUmktBnYN6+ts7IxpcZPkV50/6OndXPg0sSUpgjCsbbaTezwBDTCiNEOh
S2bHgdVAZLnSL8Hk5tk03p0/a+Ir9c0Wr2hnt8gnHfbK6f30S3VtA0cKzaHfFiT6gOP8Tn1d0h2V
LM7isoW4XGPH7JoiMMbGTWzNLYofa5khiEmR1exPfYgj6A+hLo6HL9q97w+zqoakzyjW1uymHWNZ
RMOaQQLJXj+asjal6KQ5mJJkHQCIYPI5eNl2neJ00NEl8VOqfy3bl3W4Ov+xZCa4w6xlTTpbIWCU
RgrB9FpzW+0HjSzZaRaa0SBRCk0VoClNzv3yZrTmBUoGrxj48MRERyjAKP3OALS3PYS7UUqrJbza
EHINA8NrQCi9vrc2F01VIRtvKlQiTVT2Y5flD+m+vTA7VzuUP9ZdepIlk+JVvlnkTnVZrvkUzTFY
jhMgu9Ck1yExaLyc/2LC4+Xohg5oCLYThbr3LmgPzTIPhHnFdxUiLkxfAL3XyAXV0CG/rgAFkHFP
COtmDMzPmBgBRDG4YKw4c1dYAyiOmJwBZoMvGswHl6qbPxE3vMl+Yb7St5XD+YUKd3NjlAvFBh1j
8Ps6StAUh4yYbrnuOtngiYiYGq7xtjJ+M0lkrEqFXjkbzrC/2A/9ZX3JKv3rk+MD17lCpOq5u0X+
5ZqSnEQUtcDGYiInwCMbdOLvvyOJo7C1mwVcESYIKfQfQ3g0Jt0bCpm6rcwQt8YGUMsuxRUTtD11
lzxYEgO3DRrCpPU/8ck2S+KPeWpnUV807CGa7UjTBk0/73tb3503I1kQj1iiiz7PXbLYQUgnX898
u3mZZs21ZONVYr8HSNVBIwaT47xwWFcZXWMMKJqNe3A4pgzWfnIQsC7sAwOJ5t+70i096euXXSL8
JQOAmUWZ+DE0KDjPgPRyO4wRHlblZR8035uvoR9eqj+L2xlMKW744/xuile5Mcf5RzmniTk5SnLS
bU95cA7subO6ELr7Th6WZzYJL+cjEgIUtmvkXAUkM6D8UJo1qP9DOBAG9QVxGaxZjmUSOszbCnmc
wJjOkLZd7SowNFcB+nF4TIrKtVSZTokwZGH+FqqzoIwEj8L7Iz2rKMNArCc5zeZLqfwg9ujbsg6h
+F7bGOGyHWt1aidmrFHjs3Lzh8p+BK88vVN9VgisJWf6f7jH26K4lIfYVZP3rREG+t1z9CM8lCBO
jV+6vfKd7MnFL+rLGkOyXWTvnc3Fnedr2RqJraAx5FXgh5ji28HIJSkJc+qPZ+xtVezVtjEy22Op
5SMoPAb1EAGgYq9url5mVeSxrDEjshkZ9vfO2WOL3tirwrZXYya7pmt3JbnR8uD8KRZ2EB10mcAU
AiJrNBjeG1A6aPjV2utNNvzuA91roQy8HtXbxlM85Qd0nq/Z5Jh+XQSAVvw/RjxEzQ1QZhKDEdEi
z+N2tKnsbI7Seg6q5sVuzEtArH6pa/gAoic/TSGApCc7faaHoV9uz69duLeY8QV9N4qs4G17v3TV
KpZmHCGRYSo3TXUDyeXzf1+cJdggNmW0waiAckdOr4vIssEmGRDMRgfZRXTPntlx6dIdxqp2+XXr
orHy6IBhV9aVFfrpxjR3+hY9A02dDdOKFt2EjfV9tFa83hylcdNmvIZaiJ9R8nR+wR/iJSbDgU1j
VT3kJx8EMyMjUisyQpO8KvqjUld+A5SuPuj7zpRO/H14UXG2OL9dsrQkaqSmp6zOv+Sxc1mkkzd0
IIAuk/UpKow9Xg+uUse7uch8tSwkj8cPzvPePu88U9MpXd8DWbtaRX4gs2MEBAM37vkd/XjfcWY4
FyLOqllJ1rBE08INy0ST9dvOp4ccEm4yspuPRAacNc5rStsY+iTM4tdmcHeg1+Y+9x0oSXlQWwFc
bAHXjcfEmq378+sU7ybOICgh8Tzha8IZOPiWvqLola23avEjdO4+8fcxugY9Y8OANBe3MGouTpsh
2QtIeN2bN5H19fzf/9h5wM7hxQ26cxBpUChhvo8lITqxjd71GQbVnNOAAhADTUK1DapGEkvsp767
EZglxqEBUCumu3ip0WolxWyGA1Qkr9Z9eNKOmF6ArS5AkeQg06P5cKdyxrhljaCKy+w8x3cBw6QR
aPHV8q9h8JwJLmuNJifJ6dxjNGKIfS0bLu158JpZNm/0Mf/h7HDpqtbX3TQYCVPaZYXy6mDed4pL
r5iq1nIEKYgli1GyzeNCVDtjVrPtrCRI24Aaia+tXjWG7nl/EBrBsx58qiCoh3O/dzyzmjBIoABv
VrS/ovBInYup8s+b+Fg6YFuHKwwjcIywmAciYpSvbquqA0Wmp9w4J8NfjxQRIb0Gw/Pn+BA5g9yi
xgaABnUt0qArDs76nCs7y5RUsD5ckMwE8h4G/QJmjq/IDZZSR2atpSerSN0mutHL33G7S+EEOv1h
xrLPJAzkLLtntXyAwfh+bq6Xtlm04NbFY9ed0Rhaj2sDmdHKz9CuxvRMWcUubUx/SC8b7cf5LygK
r3iJAv2CuUlEWc4T17bsl6HJrSAHM1v91KaP5//+xy4U2803A/xLSe+HkWRdQwP1rsndZWdcdp4S
gXXZjS7ZqJPhDRq0ukJoQEj8X+ycG9PcDZlNSp8DOgjAJcOQN4/Eg4IddF/6k/WQo17XH/61iAC3
WO4ywdRVkkN/OTuBCupELQgUI3JF2f35PRUe7M26uOdMNQFwbLVgOk8hoZ0DZhyGo593MuZW6f5x
Zy2nvdobiUqD6AeE6qFUZ14XhwTwvdCdHvDJdjLQoihLBOIAqgUAqltgyeciVpeUFZkMEP4Xv5PW
9IzsQe0O6HTJPIPtEH9Tbg1xXk+dYdanfCqD+Vnb1/vmK3SKF8VVbwBsfqwxfZf647fzH014y2xs
8sfcWaMJ428x1H2PA9gwgMf0KWSBYNHrPUUqCyQ8eFt7nPdH6mTVIQCYp2TyrRNjgALa52L2qmDZ
EyitM+WJUKoaJYonW6vcCWimaeqTpS0Cs32e0+dVBhGU/X3O98cpSqrVTrOToXdu0RHXVD6Rvm9X
wHk9yI+cQiWNEsxpBWjNU44Jb4krsE04434mO+Cbp7vd4TWrQVIPt+Zrz8dnRLDe7CmHYl9WnlTs
UrZpfK4GU2hWK1HQG82VbVBPU2q366EkZnVuFc7XpZJ4JImPWZI9TMTeJd3oDnS9rEtdUiURxa7t
7nI53dxpczfjfR2URhJqmK0lChDcmt2Apikus9+f2mlLBX4VLTbArd/vNLrbGm0t3K1gbfYB8Ueb
yIR8AvN9Rdo1FK/tzRi3zXjzgR0s6/BZ18Dqf6bQx4FwzfkViT/lmw1u/5wqtsvQWq2gdFJXaV5G
U/JS/yj9gzsMUiF/t4wLwtqAljV4VAHNukNxgpwIIocOJc1/0JUEVNDwWm85ajszA26FwSOpX8ra
lP8jVoKZHD/ExO/hfkNu1yikqZhv0W7IXR1Mh8rD0GH9ekT0Y+SvknrP/wiWbwa5C8E2w1UbAUJg
BBIg6TOA484OyRWaYOqA8RPGSplfmdCjlg28/I/t/muZrxZojVlqagkPRUcxPBh+AbFy+1q7d4IE
w6r0ivjtDmJl96wNt9wpl7HsF4g96u0HcPeEE8+QTpmx1zMG3ee+QGDYnfdZ8bl4s8DdCaadzKM5
NU5gLNF40FOiHTSoS/lOo0hvdnFofbPF3Q9OSIaymobylDzWgb7TXqxbAkFYzWu+xSdpYBUnLG/W
uLuCjKOiOZEOUAx1x58rtP7Sfd272SnagbaV1t5wyaC16sX/kXZdy7HjyPKLGEFvXumabCe1vM4L
Q8fRe8+vvwnNzoiCeBu7Z3Yi9mEmQtUAqwqFQmWmxAoR1lejEtsUTkmgt1ru98Zzhfv+8u3ffTMq
l4WRkcR82nF+M5857iBjLLq3r5tgBR39KqVNXVEVM5FkvCF48HAPhHanmeNt65IvVtoQLQ7NjjMn
5tTFdgH48eGoBKPmsc4PlQrhzF15zuz0G1Ab4k19VN38PnCmV+7h+lpZn4vKL3MC6shw6CGqo6hm
DiVXgfG9GJ5IX7PiJlbVBfPefhNkZqy/JIY78pIdpYzzZ/O2imvi36n5PZ+tapeZk6us5IVwv3Rx
Zwoc5i1CaMLIhZ2QqkLO8srJ8fbRcIYzqeFJwMOtFgQMBDxjP+muXZSpbSWk3eSr/KvRyZYOmPD1
L8Y6g2h8Q5J0wI+XqAMbW97nd+/jYh7vx77+MpwMn3k/YH1BsuTVxgZ1XlR6gPtBYwenajADdFNq
zDIajnKRXwRH2yOVsCXlGclZpBJJJhXzBJF30vwKPb42S+Quw9KsDhgmqO3tmsfskaUoynQiKrss
yxSHQaj2oFppwFoUQQ1N9Xm/9MHs9vo/jxe+FzQfHkuVTDkn9rmaKpK/lDdichC5Ux3YDGdh7SKV
T1pD6aeIMMMWR3DBQyI62KORg3eyylHbPQ/80uwBLMsCkmxe0dfRSOUVcFX2YsTxaAWAKTw2CQIt
3pMZX2gGFE8KAXLYrHFz1tej6RMCUBoZ44Cv1xgmuVkGfuMNVvb0Pu2KtgBjb0kB8vW29M/3o3Fo
tVCrQyPiPSXgyicuW9yxkE78DAlXJZhuci44dopsc9H4UPFo25asoQ1GrpGo8iU0dFWZ9Gr0+/z3
ODyoMgOnw/r7VMkCKDvEGsI6AX9DYuaYqNHE++tbyPBOuhOsVkmZFZ1S7NVYcEuuP7TqdF+EIqvF
wSi+JCqXBDHUuHUhnQHfg0aALZi11T2DDs1Mb0WPNfHKWhSVQ9I44eUUGpH7SQRHCH/PKZIjRgYj
sllWqOTRqEVvxNAD87u2MoX4RixvDEwQXP8+rLOGZmdQMZcpNeOQ+t2PziaaJiVe2LJDa/fH6VQw
tbsYR41EZQ0Bw6GKHIyyz2uVGWYg83zJ08JMIu/6uhibJ1PP6KrIzdAJazkfw0AHbhytSAX5hMoq
JBnLkakbjBHxY9CUoG+rxZOhXgL+zMV2We+uL4YRpjKVBlohAFHTpPW+PMr2MKWXvCoYGJuvKDJy
VImYdFCgFKdDNetzDaCqWjL1WR75ZRJ9S7jpti2OfGwqht1B7r218sU49F1tlxD+vb66zU+1skxW
v6o+6gEq3L2Eej9RIES63AXRUZgv121sfqeVDfIbVjbaxVDDckSpUSoHY9gpyn6O7xKWgsZ2MK3M
0IlBmhNDn3gwcu/mXUZY9yt38pJnPMHzLjQ0XNZExfaBuLJIJYl0VDKt5EE1xXnBKfYyF1q1Xg+8
CxFA+pOH17WPUKVGVZRcDMBB7+uxr01QZZg4E5Nv1vVvxfIHKkVUtZQXDemCBrHHx5cFRmaFcWfZ
vgB+7Bt9aenFYsKMTxuhDCzAKSigEMSJcdBAC0aKzwpCMgYbkLV5Sq2sUumiSLJixPMJ1M4yE+nI
b0/iKwRISEeclEtM9QmG29N3lUWY1JHnVFD4P3VH3tF3gx/vq0N4nH8se90UAG1Pfsl317/fZrZa
LZLKJLki5KXWyhjDD9FYytv0rqp7FpyOtZNU0ijbcaj1Ec34xu5BoJI6pdW9k3ZlgL2y6ONY20hl
D8AAYrXO8SyrCD+raJfGT1L+q+4Z3X8Sql+KzdW+UclDqjlujiGF5yv6STMCMxX9YDmkcwTuZPf6
J/o6B/k529N4gqavy2lK0fqrXqaXyu9BqCncDd6P/DiTpqPuAirKFNQkH/7LAoGARS8cYwFf6H/z
MhUn9MpTYLv+GnaIOnO+HazZFjHsgDsKx7iqb+0ohr8IWBkEeTpd2yRJGIE5LE72AaQL1cXXwvM0
HaXEU5aekbQ2E7EBYxDZxvuhSlNMIQ2WjRJiAr51gsjqfMGLeBO6CG7kDZdix5qc3XJJzCVigA+M
FRDZppxlnID55CZCbiyCsBkMikZqRbrdJSyw1daZhkFMEHeCxceA3AQVadGydOGkiylcpf5N9Fww
pHJeEATQcylt3vufMeYShjtX9qhg6/mez+sk0Py8fOKLx4VFJ7uRnj79fWrnliKOUtzqdL+PvWl8
LP9gdOjT36dO5DJJ4Yoi1/iC/lint3zw1lasYm0jkj7ZoA7iCOozrVgruICA5l9xBS89iT+Xs7BX
3ebUY5SCUaIxnYA6k+dWCtWkw/O4cC/uZQs6c5hNsaLf4BjDo0zxq2e6HeMz0W/Wy6gjnkDIgnga
7Pqu3if31SH25xfxpcQMvwIBT8Yity0ihAkznooO2+caMawqGYq/GtE7jc18euH/d3Dru2t/WKBc
L1G7LFUM0EuLZCCl8clD/GBWjTkhBzb7/wKgvLkmAXKe+Af//z4MvKp7AbsqpVKS0vcWm15a6aGf
TExr+oSMdEntsgcpAPe/dxUwvQQyE9wjwD6pUM6CBresLZMC5EBzKfhHjtWv3CgQ13+fxmQabRZn
lYixxiF6a9UHntDGts/XT8iNowNjWEDri9DN5qHt+NkZ0oDXGrmbOagvl1aQGX4/9La4pCc8Tzig
PBgZzrd1In8ySFVNRtIETc2BEWi6GV4ATDNjM7E7T/gW+xhytYsTqze5dWJ9skh8Z+UbCd91Ioj6
E9AiW+SiAqqInzUqADy0omXIfPjYdMXVjlLh1YatkswV2Nq68T5TTrPhX/9iW3PCn9ZDRZfahEa2
dEXtzxAfv1vs4SY8ALpo5+hJAlAC2VvUGQFRSmaCnDY9ErSuAgJKxrA5ZXoYhryJ5yHZi6cZAL8z
hKs83a68+WZoTP4le5ddYbWyWUapg0btM25ccgxZRuVDnkxm1fVWHO+u7+rmV1utjDppcr2GvpIB
t+Snb6H8Q2L6/eZRJhOtVjCXEFKWz17ITWrUqgsmbcd97xCuOGiXambqg7HBy/DmkDNqws1dW9mj
rmCtOoZ5WIALaBweJ4gRzTdC/fgHe7YyQeUOQuxvtAaOrk4UPaGu90Ki2//OBJUtkqlqkxndBph4
6iV3EZhvUMRlqWIdpeXHd6GyQxbkQVNlab7XTwD09zoQg+SWADaZU2+noj08kckENmBwM/GCCksh
OkLgFqMcTi8EwKsHtFCkEHjEylchJATHA/Oi2ETW9V3c9oUPW9RBJVXGsIwkJcWy2w2xqUNbhcVe
zLBBD1mkaa7IUVG3viFbk35Jw0NiPF1fxnZ1Bt4aoroNhtsvTXbVEPMmWPA++Gjckx4u6Tn1rnZB
hY7ZDRZ76eaScLwrPCi1MK9MZbu+QAgZS5L4gzLZUWinbWABgsY4ETcdcGWFSm+5xGVNABTWvuVG
U01ljwP/Kz/JTtG51/dvM8etLFEu14Rppo5G2/qaMThiZxsjK1xZO0Y5WqkKwQL8LYj7pdBc1F09
PBvF9+ur2PaCj2XQ1G59KRq93gGwLNz0zl/FpWqnEMmY7RwSEqxmIPnNXxIEFEwwOS5IkNalEneQ
pWo8cLzmd+MuK29AEcCnrZWF56a7CycI9bEuPZubuDJIZW7UY9PEawUZXYzP/JP+lkF/fbnEgDhB
yrSxxOfk1LKMklVcWyWVyzVpCdDPKjBWo1ti+Hvo90Jzr8S1OQKlmtzH2jdFrhnJ/b35eM0old3B
1qurWt0nYKOfjsVrlphQK+5P5Q4XfAdkD6YOlXY38coH0c6gKcBSTtoMiNVOU7lfDRs+GuSZ8+My
FTxVy/CS23fFLcNhyd59XSaGPkGhAuUkesxB7PimEeSx9qWbv6WTFCd6C8z/hrlou9w1PqxRi5qq
IB4zZcTBAkyumSpo4IETYRh+ZhVIurswu62LfFcsjWQWeHszu2Y4aGPMqlK3Fi0Bqgt5OaBjoISL
TVlV3QN02GJNanCTrjE6ddDqQ509j+XDAuKEBgNcwpA6Udm5kWH1rNGVrZS6tk1twdLmkaSOGnTm
mp/gQM+5Xa06fcoAsWzFKboToJQB8kyUdep40GuRtMIUzgd9wjELgdQbld4dZBZDydZqBDxH6KTn
BtoJKqn2GOSHQk8Y+jM45MfUjnhcaadLwfGMknGrJFkZot8K5ihWWjHBW4FcNXYpn1JQZhZQsNGU
ytKZsuib9xjcnkVQk0j4H31nl5cwmQa1+IuHHHyBl8gGn0BnoluqHgmv4+zFgtU//1EDREBmAe8i
GcOlP1wpcLg9yXhLQpVuSdlFyWRGwbWVWMD1AtZYPDNCW5hyQJ4TlGgS8DTQl5klG6EZzs/XkwrL
AnHOVXgZvRaLyYyxyFA/A59NQv26gS3vXi+B8u5SmGU+mgbBzxvoeD8bqs2Nr9dNbJ7k0FaB0A8K
cEQRVfqEWRgUUiLFfgTmOru7LR+DChnKhLAvb3dW92gk5sIwurlxK5tUEZQ3pQq/A1hqmTo4+mwr
UeZeX9e2CbTWQAaP2KRL+7IGUWQ8kKHL8qKNOMeCmuFfmx8H/fe/LVApIcerxqJEUuQP/XQKpdxV
ReNBTViUvZsHNMEJ/ccOXdRn+lCVYiSKeD2cwL5XEP3vmx58XZfmmXsaXagY+eUrZF5tNEbFc8dS
hSTroE9OsIwTWg7g9vAC8NnLE/LoKyQSLi7pvdQ5nLyL+6Mo/lSnY1RD4kpgfLnNfQXHLJwS5PQa
jUsMAUwMqzQHK18FSUNoynYYsOHs6+6xNVEGjDLQZXgEMyCHSh2NFXJSpU5i7Av34VlyoVBgpbXZ
efK9sidKTfENC+G9WRSsTRKXXaWLICryuFGzdB/1VoO3jcCvuZ18w7vDrtiJdzmrrb29kR9LJP99
ZS/PU26Qyjbaz8Uv0Lfb0fStTRvn+kayjFDekSlFEqgNBtG7oXT7AWkkNXx8Qdb32qqNyaUTVGhE
ZZlWkCvKuBkNqBxDQa4+FyjG06O2J10bFhxwM3GsDFFFOK8sjZArFVjChH2afq9UViW6aQCNXk0E
s6Us0aTDUlwnoH/tsGMg8BGgFiCnT8AbYjnpi6BaYBgQgRJlnCTbzreySmWrSC+NvOQbDjNr6k5z
hUNZut0+90OrcMbvJbNLuVXHkHb2f1ZJ39iWvJyKUQEsL2odqNQ54245goX2V3EIejzmGb/jB95u
CCDw4bpDbh9oBtSoZCIeAGbPz24fRZwWihoKT+l+3jfvvWbeB+vOSYQGeOiywJyb6fHDHJ2elXrU
hwiDh2AfDz3imL3L7QC59f7dsmgqlbjno6VLwerWNmb6poJigTunlnIaX7onQjTFmufYDOzVuqg4
WIoihO+OiAP+IuBmX90HHGOwYjMSDLzc8HjFBgyWMmEIQZ1kGYC3meK0wn2eMFxhewkff5/K8bWY
1iDEgA824nSvGvMZE73HcWEdWO/F/5cTcrUOss51oo1muRMSEW3efXBpfxO6M+2gv7W7wYt32WGx
irMY28WZsAexhrJIfr1mm+zByjYkqMIxitvJ1+bOGlszGgNz7hVbyFhPltuFyGqZVKrv46KtemkA
i7Ql4NVIsoXDstiE6CO4EZzurbSjS2bVToZeLXsce8tZJB5iYiJhYRDfw3610IST87BRhmwfiHFk
qnER7yRlThj3SZYV6lMWhZDE0tBLfiI0pqTfTzErjreccr0O6oMRwRwwG4NgfAidIPbzp8kmJR2G
2R9G+E0CNn3CY8IcL2fZpb5eXleG1I9piOE98LU7aLX4iQtktp29iZis6E3JFFhHHQlg2jnBOAPl
LsICqNDN22XsyqRPkLPmvWiRoTcsGRzZwY3qzgcW+9nmp1s1O6iW3RiXySLoFViIlpsue5m51+sZ
eHMDV3+fylZzVEzjkOGlBTPF5qKH94E0T+aSN/51O5sHmAy0A4TdAZMS6fFyuey0OUyGdK9/62wA
LHZkz6TL7JLeKhtBv7Vva3OUY0BFBcP45cJ5QMSaqdqYIAa4vqKtI1KGchAU1kD9q/HUzukJGWEf
8Qy2cPsIPYx5vpHj2yk3o6cyf5wWFuxt60vJugHNCEjs4HChQqznjJxvDNz9gvYuyV7G8C4eWADl
rby7tkHtmsBFQOeXFQD62k7lvaR+XsR9qjLS0eZKcDRCqQXdO4GWMs5yqZ+MJov9Qf+egF5Pbbyo
YrH0bC7lwwjNCpo0IVIesuo+mLqnJgchWw4UcpuhYcdCAJCLPZ0QdFEk8hSqSpR8Pp9WWdBJaq5h
RrRuoNUTRVaRXqLy0AcuP9w34eW63212t3QQRSmEVwtPSJTj1fLcjQuX5SAlj58jX7t5F+c6oNFx
x/tSYwqg8koRUixR3o2QEuHouK1AoYs8W31epgqK2r41NM4bo+x2iLvQhhSaaF5f3YZv4IpMsis0
3TWF9o2ZU7oWsiiZ3zfuMLrp+Jwvd9dNbHjG2gTtGXMqZmKnR9A3qFOTi5vJnECyW4XRnh8LFqZ5
cz3wDCCgwIL4RadeBu90lSd1tM+lcDfhFUTJY4tXK5ZTsOxQzSddTLoSvEiZXyumDPAh2GIPMp45
HooZlE5wCeBx+cj9g1kAFC0fyyNJclW/CFPd9HzYZXhB+gEKilr8Cbnc659r65K3tkHPN0hCLdUg
4Qe+xiaaLOTEzXcB+rg44Z+ZwhsbV/JP1qgDF9XXrJfjwmPC9dZYfoyaNYy3s4HOceHJtafxN6HE
IordGl36ZJQKaa2UpTzteRBjQe7acGMnchuPs6aD5vREjOJgFNYf0B2JEHKSwB2FgT10yz9/OpAb
aa1UjoZXY+oGMD0rG6o7LlSc659vK2uszVDXlcGYc4kvy9Rv9DcRk9LMvSN/gMq+n9ZBfsDKBYeg
MepRziOiRlQ8AOkrm5NmBkBEnSVr2kWoZvB+woo3sjtfrEpotqEAQPlOP0Kp2ixXIri33vuXBC0X
3WPsBuoshVOcWO80W8ENce1/jFFL1KpGSONJzPYxd5bH51JHsWFf/0ybLoinJrDxgx4f+Z1KILPW
BpzRApbC7+rf4WLlZ0J3iIHRY/d7+V29z18xr/9bC1MEFQNfuCdjYplq03NRXxYodgJfPRVHGdpw
RGYSuljP/C2oO0RI6wSxGzIf3rd4O8S1XWqxRqDPsTGqk6deJrvyNVc54BQ44I0AtCHWRMSG3fGQ
OCJ59wfR0h/AIT7Zp9KmOrWNNJN1L9qjiIJBDzxdye20Zjy+b/Sr1nbeL7+r2IikUhgi8Jn6Stgb
9wMfocuiRqBCCaaRdwW08mo7KYuSccJuflYFrIJgvsasLq1J0Eb4140EHMYgt24sFpeM1yyl43d/
4LOQgf/HDrWNoTA3Ct+ESF+9GVwEN7Kk792hfVUyW9pz4A4nqIGO1XVkrI4enu3kJmuVVOU8sT3G
yq2R+CJr5GnzzFutjNYwGcUwbDMBK0t8olQBlInTOX8VdoXFKuy2CqK1MeokUNJOI0kUmKoRBHHV
aLf93oh/LvH3f/e96KSpJVKdl4mge0B47AQzdarbzOWsHpKkR2EPBNeerxwm4n3rBFovj8qexqKq
KQdQodfv29/NQ2smIJIKjpiFWyxQhtyENgu/xdpQ4kGrsKuWYVFyRc/J4NVdPYMbCHxnIJw/ji2j
GbFx9cAr1j8RQF89anGRCjWPel+J+c4ZgjjrTSE0QDwh4QGyxoUE2BZ9nKwqmFjI3c0jAzSbhJ0L
w6eQmaWWGSGP1i2o5zkctvDTyk1szqlHaI80DTBQEEbz4+/AxTPcaPODruxS/lqVVVfgN0FA/SW4
1Gd8UEwoZ8/cY/UUeWDZeBRYJehWjbFeKVXEqOU0l0InRfvwqektdV8QxRorPmYZ2j4L1JeZZeim
C63WSDmtmgmz1ok4IYR7efcXvGx85cB+Fp2J2vNoSn7osiBYW96EYlAm4/ro5tEj+xjjL6SpLAN/
7KAJMmMy8bWcG7ybX2bxbRQZu7qVR0lDCMUGpK6h4/vZfYJh7jDAZGBQPnSiGYCR+M7oXxm+QnyB
rtPWRqhQzMDOKlZFm0KrRgJZZORq1a61R5ucDUJh6S3LOVkGyYddxX48cQAh8nrnD+Ix2JGB38AF
eFn8McagS/0D7TDsHOZNICcHmn28IFKlTJNWYplXauArtbiTxRcMRFwA7LRwZzN5XNaLLAExfcYS
TNj8eBivIQRvGmpg6uOBd3+ulCCFFGf2S5Le+Pgo9oyhoc38AueAsBGZ4+BlqjpM2w4Tn0UWeEFq
Qpn1qTVB9rTLfuO8qEBwo7rA3j5OLI/ZivW1VWpDK6EaE31WA0+GLmBMVN8s6dzt6yOJu8Dh7xge
yrJnfHYYNP+joevAIJIARU3UNIrvKWcSTCchsBZn2/CuW9xKn6sF0vdpbLZWRBiv9yYRRa8ymFHK
Ksw2g+Djy9GCrSoopvQG7JB4O4pBNi94GQbLLpjowJOeqJnCz+sr2iyX1ksiv2cVdKUSK3FhRAlk
OgkZGeGxJvQbognFLftP6j+4vIF/oEUL4uzPxvggL+OomAv0j74L1WtYYLKoYSCZt9K/pvJgnVfx
5CvSNabYgMEqXIZ437QAuMW8FfAvXKfaAkjUGXu36Q4rU9QpvmiLVsgzSgh5l94F+3Kf7wikeNmH
PyUHzIk7Jo5p+3OtTFI7GMt5nwKLAOyFSxArqTN4M9QPQEG0M2wWzpe1PursHji9gT6aonmV9KvN
QkuWc5OxheT3fjlkVushP2HlftIydFq94H7e2JirBpQ+dGZUQRhiKqGzazIr2s3ku7JHHWpClneT
KKUBxkaQMmzBW/wEOq28H9xA9cdsTtE3loYEyyR1rOVBVqtapGpeVCa20bsYD7CZb87bRqCpjsYv
WrS02sK08H028EB3ysZgJW18t6iyWUyae/17bQfXhxnqXIEMYApkDqZ7wlZyjVixY7nZS7W+K3VW
d4q1IuowyaDuPYv1WOyLunbVyRcSYdeFf1JIESn6/2wbdYLIMSd2lVAHftY6Ze1yxb6p7q5v2XYQ
/WOCZg1L1YXn+FqBQrrkToFs1nJsX7fA2CmJSkMRP5XSKA0QVwM5bT3ZCwJHqxmRSr7s10D9WAYJ
5FWgzqh6s2aJdI+bBGvpD3NrOEG3ixeMsjNuZqwdo9JOIKWLOgvgYJlGUAGWx65l7RjLAvnvq8Vk
gbQsY6shJCdpX6fqueaZ7+ubxcmHa9GvtqrSz0U+4Kyrnd6JXtGdOwyeDHAht+sj4ED/6Gxd2aPS
DATwksaY4QV6ep8WuZlC0jdrS4YbsHyNSgAYrubVJGoCv0CnMbWF9m1iUZ2TmLvmaVTgY9Yj5+o8
AI+RcV/KNbgzbrO+NVXATcSDPt2EaHNeD6Ct4U+kAI2A8TD4/uWBuIJ2vRxAI9aTl/Hc64rPpbWf
FQoG/rrvWg1svIY+mWTMViMo/tiqFv7lcz6BsHVgNbA2U+zqt1DfcRmFWoegX+fPxWxK6q6Xzv38
LKuMQpPs4pddBgYESh/AymOM8nMIJIEwhKkBdwGg3YQQVqWlGIo/A/zoovdp1ixc0WbIrexRmTYY
42YoezH3G+n3kP2KFEbZt10ZfRig82wca0MutaXuiTt1F3sg/lfs8CRdaj93Izzq/rzuM5ufaWWO
SrptJS7NAGaKvdi/lbO+C3XeFkFRlnF/VNCuLFGZN61UTJoIPFrCEqJgsoVGtBTc4eKH6ytieAQ9
AV2EairFMsQh8mI3tfdpKpgytJ+l5VUHcLBOFEbUbaaS1bqoJMyp5dI1Min9ihs5ug/5yBJzFl80
0y3Ir1il+iEXlaQYpsLn30eOsvvc+jFZgTnt0M3wru8gyyeo0M2VUtcwpxP7BecatSNPL2PsMJWm
t+aBRMCT/w5dicrB6VgaRpVn4T6DOGFkxQ50ZZQ7xZn2hGQAN/vSvb4upkUqWaCeDgZZjcCSh6pZ
tYqbxdP9wO3d1u92ysgWbmX5BpUtFoNrwrbPcLM/8vvxCSTLtnwLmaDA7RzALXf184XVed7umXxs
K83aGAyA78jVEu/VxyI2o9vK5e4WIGahC0johjCEZwV3Q2K2ISMQGKlRplIJlw56LQdB4Ckpb4rc
BdKTjO9HUsSVZE93Jw2+KNWSQ0sUxIA+lHB36a7bLxbarxi4Zo56s6xR9ZsImjleD2XOC58Kn7Qw
tLthr10EJ8eDJIuLnuEpNEOUoaQYTO5F9EtC10h/DfJZNFjdNEZcy3QOWfouXfSe84Yf0UN+no4p
BruR+X3+RruoL+WtfIhvWEB3lldQyWQ2+lbhe7gjX54x7GrygKMw3IK1d1Qi0cRUV1qeB9+FYXZH
NGNyp7pfPM6JLQn0sjvQOO6DM6tQ3aI/XOcvWu4oS4OWUwUcNOqJ0OVKh/aC1w9rsGrQv4xu7RMV
dJ6FfmEcbzKVUmo5L/NkEDHvmmpuJgQOp6UedKucxVgsAxxtjT5bjA3evAN8pBS6Xzh23dw1kYS5
r311JJHAWRhlAvnhDIXhgjn7/Y4tuBLndPOwjSe0rDFZSfI0AAHpTtrJQBOxG3mMiFBIClidqsq4
NJWS55AYi0XfmO+j7KRjlr78A8Dj2lUUKpVUmCdKkxBXQaM8yZNV679q1kwbIwjodnwcVOlYtxAK
1LRHWbWk8omp+EDi6NpnofLHIszFoGNKzm85nGPJoetfFO2Sa4HZ6j+uu9x73X7NFpU2uokvQYUw
FBCZ7kAqAhmb+rF9Sm6JEJYfHNNd5aTQkxnt6cybxa50LOF3+Bpa+T0rgbGqBoVKL12RxiHmizIc
4v076SIY9h3pLOwI8Ia7ZU2GsPIKPTuhpMsc8caAZs4xf1N6S4ZIIhj2CRn9stcSP2pN8VjhxGNx
jrFciEot6OpktdbMMVo8mjNNsy/z6a6VEgY8ZgtXso4GurVdYuKnDAcjBOmS2WSWipG+eh9+w/fc
F96t8EwI8BvOgf6ShSc61hQ1q5SmJyuEgk/GZMSJBDoKQvQyeBVUc8hjAYrOwGGeE4wTkH4tUJRo
GDQRx276JP6u7+pd6GhOeuwgNOBUe96D5DgjYbMsUukmU5aIC2QETx48q8VbMDAKsfc27JXoVMkP
WOXNAvySpaH1BaYVswcRVIYQwQabxuyVh7/QvOUFX9eugRTqzOR37fMP2g4XS481F8f8mFROEsEu
YYDPB5MArooxmcUT/cnSTWgAIkD+hO7tk+dSWSkUEq7FeAyEB93oNnlt7qGd4Iw2//BfCQIz4pGG
sLeqMOUq0AvYZSB5Nau6AfkgnrWEfXFOvOGEKUCwezF856tR8JMK4C4HKFpHD566I5WkvGjATLQf
km996shiDD2ay/XsvpFSYUQECho6NGR6hfafrGyFqsLU6XIzCZjprcCYHzzEvcX/4CCAHbosEM1G
a4xYBGEChhpUEO5QSVyMu0QsNRkPCxAka++UQ+ykJ+Wc/O5t8iwPEuecxTi/uZMrk9ROtkony2U0
9H4V2hX3PZDujPqNsZFf7yifl0WlbC02lGLo8Ajf2H9JEQa2eNu7RCAvtMW7f2eNTtxDYRRVJAIq
VOCRlbCyV+DmDRBslRUywQb/zyfDPKoqiTyGX6nQjqIKI/VyG/hS6oZ3hpufCq/DVFFqQtftn4l2
1hjs9lf7sEqFeKqHehAOIKusQXtRjINTQgs2LBvWIfg1R+PLgZgEsBHgYCCO/jmFLr3EER6PdD/u
k4cWIlaEfHvaq8DNEzxlYbFeQTdS5WeLlK/oaR2k6MYgVQq/gtialcbM++NcvNXda5TbXXDbTQ+t
ypmR/HzdcRhrpbHEgdLFixo3IPMzxNtomUKTQ6fsuo2NS8On5dFAYiEpga9ve9nvlfk5qLMDn/J2
nN1FYwMF1blwFBkNkLxLZ1OfcpthfdNtPj7n++avTkSgzcZ85voIEIXRkQZzuA2d3Iqt3pZfmnNp
Q4+RefixtpU65mc56LJSL1sfJC2h8twqjOzC+vvkv6/WlEdjyVcaGDIiNHSqAliSgXV1/3oBIx9N
wcYBUmSAB++zCaOABLmk1xi1UUylNPE+go6Eo5y5X5MlWPlP4U31COpWebj+vbY/14dd6jgohKCE
+AwYEoXBLLXEGcW3pGOtjrU4KsRTZZn7RAM1IjhVrLh/XfrK5uKnmtnY2f5QH6uhIrsboWUS9WCy
BNgR8BEMQR8iN96BZ3KfQDAjdlkd4v8nl/xjkaZB6Dk1WlIDStniKTyTITfOWc7yzeSAYcRlymRt
biTqBQNswqgWaEC9Lgbd1CcQrQNC2wVMxYYWjXIGGudevSHs2ZgGs6JTFHjXnWTjogJiLF6TNXDt
ANpHQ9GqOmtnHZy44EBQd5072KGX7rXQ1HgH4ITSJ4x5kROdEiuezfqZdfMk/vG5yv5knoaphfJS
BXUa6h6fBW/NlNdm2AIsmXcdTiYBpXeoP+gqqzYTtqyCXoLHeBNOXZ0KDSOc66iZwTPRT9rDooaO
UEbOkA+3sjKkppZnZ61UvVhJd706PalDazN2nfUDqLAZ41bNeQOyFEsP8RfClZ899y+EKP+/aDWR
HPllj1erpUKnCvIkLmsVjaaT+Ft8g8K8o9qxL+1b3FmqHYvwcStSITfw9+YaBHu2SqldKAaJLCNu
5hL0U2Juyiy9BpYFsrsrC0I4SZ0cZZPfpAoYEw6DxDpot6JxvQaqaZYG+aANXBf4JSYCJjs8RA+a
W+8a8KXq99UTbwM5A6Y1BmT4/fy+8qUM6rTjhtEoIMhMxCFGNEQyN/DTIyEZCpmNENYekv++2sNu
iRW0yXE6hONjMaemLr1d93GWAaq01ZS+KsDygmmg5TYcLzUrc7zf0q5tFnWuzuG8hN0Yk82anQiy
xE554iz12L/0Nppk9ugRSWLObr+zHjI2y3ZF0DCwi3sWrpBU+E5ZzAWGVBb+4C5uBGCHAyqN95uC
BPapFmALZodlM4ghNgA9FAWnhEb5/NxVaTnkCfCts1UMpmBnNpo6mDLdaflucsAE5KmFff0Tbt5h
YfMfo1QYlFIuFCg3M1/9Fj0MR8nrvPoFmk47bgcdIiYfzwboG6fByh7l/7hDVD23KJofYzROrwsX
o4yeGra+xDe7mI/uoPb+IkqcnQmQ4lSM3ZSPu6qWKjMxKq9sDbtfMm/ik0fGRmweU6sfRkXLgNfu
dqrKCO8g8bl6MMwWb7m6Hclu6/JuaEEGKnYTEPkUTOLzzThamabiSGnnFNSyEBVa4iNBSeEN2Zpv
q9nUHtV7IttZ7FihtVU5rj8DFVlJnGtGKk+otYSnSbLVwJ3bC2NHWcuijmAJrPRczkEHh0zHzg5n
VvfDd9UmeOfp1CDhsZo+TGemglbtRlQCyQIxlB/SD+OF0MbpduHFg5k+kOsos4BkLZE6d2slAEhC
gKi4vJPc6EdCurCOfANqTgDV+UN7CL9f39Rtg4AoSRKGqXHn/pzTi0nM2xjkFnsu+db1Txgxvf73
N9r2iE9NFQxJMJCF6Ic5xZhxkfg/0q5rOW5kyX4RIuDNK2wDZNNKoqQXBEVJ8N7j6/cUdWcIFut2
7WofZiZiFKHsLGRmZaU5B2OlofaYAXmv9mNX85JAv8uc0haCitBB/fq/L2G8E/qhM9fPqThPk3Gy
atkHNcSLMa2OtckcNhJmvn9Qju7IJUq8Kaiak3ntHeP1uW/+NM5IvVE3m+yEUy5gXyG4/2Qwn1jg
nqLsv8rzJs3qogKomxq1d52Tu8Atr75O/u4oHhgiDPsv4NXISb7JpDxgNlI5N0cQouj3fahgLqRP
/UJz5kiLSB9XzbFPwzMZckV8uKUPMiknEDGqh3/wQEzRWSK8DUWw9w5wfnFlbSeRN4pM/roL4ujJ
kHZqAWynIynI5/R6sx6ANWcDxKjIJtfCiP+2hw0vmWdGyzcN6ZmQASjf2Vh0aijEfpI7anNuLP+y
4zGvn4MI6h6ugAi2Ia/Oo2JS3bQ/V0k4xN/TWXZa0eFvyTPjyEEcdQ0nw2ABqwFUXsIpu5mvsd5V
28bDdqfg3q/88jNwDnmPBt4hUqErXrXSytMa9B7jc7Xdk4WdaXcvnyIzqQfcNFjegCRu0thC3aJ3
yg6vAyJPuCqfK8BNlOP1wB3wZ2emB0HU/TnEM5YMC72IpmgBTk4oubWfP4rn/WQ4Vun2oKFOwHud
3y8nbgWUmSeaFsG7QFj5wC+3AWChWWSgoJEiHXlCKIbduToZY7DlH7GzPVw+VKatWFiAt0Ts6CE3
fX/nLKXZp1BXD5cKTEQGQhi3k8IMIQcRlDmWYp6qc1GC4Biom7JDLu7UbwG2BojrK96tzdOHMkSy
vV0kFmw/nYJZaOxR+HX5wJj3jC6KMoG2BkI0TWdfm7GoFQm6T6M/fDF8ssbVueMrTcr/4t3A0uco
jbLFepIES9bb+DS6xU39Dbw5N1bvSPe4ZZzOV0HY+6R8uqwhKwYfRVJXW6kmZtfuVQ5cw0dMszmG
+LJZ53hs7TYtna3+OfTBZYkMqAvCAQN8d90CMRqQNt5boa6NY6/ohBv4OrmZ/TokGBu5Oz9piZ0/
ZY0Nbqw7Um5t/OXUvuzfBE6E/i9f9e0XUH5Qd9q0FhOgj8hrVHe6IB8cMaxCQllZjXbByx9YTqFL
gJ0A/ruiYXP0vcZdq0tZmZkp6BabL92Ncord+qr9LdyTfIU3NcE0IgnNUuy/g4GBLk6O05ZUad+m
IZjaqul+szgWwz49yQCMOSil0S2lakZGUSi7aODFkYatjH1UJF/uHlj3mANBm5u/eM66bnQZDNYi
3pvih33iuIubZBT3MswzW/qqOpK9P8V3WTC9yJ8AQYEd2Cbmzj8y2zfYdARuvgksZPzn/TebViWr
egNMalsyutn83A1uFs9OAhS9TZJsGUAeGIrXuMODzM93kEs55JoUWrnUwI9Mr63HrXwtHghemzuC
4Ww+gZBUE5uLg8G6iY7aUtmm1onlVIt4jUiPQu9JL2SGggB24f+QVx5BnLkcBdhqokAig44PoOvk
zw8lLclIlhh9TTABab5RA1L1b0bUCWQbCBLRypEIWeJ7EU1ZTctYg+IhxbAz4c4RPDRqtXvM8QQl
l4OM7RYoNJngbkXaTi8mzbIwFjnmP17rTPVPBUOJ+Q8sCk0hwBFOG2/Fk+kV2PXFpju2k4Dx9167
AUM8iTI1E2ZqbjTj3MSNo5f/d9RxHOFBCGWM3dCo6tao8WlVX2bTzqvfqmj/hSEcRFCWl62jrtUt
WEi3XftaibptgkTlsgjmU1gH+ydIivEONkRKDXnI2r1VNwPQWIu3u62//SJoGYNr2tUndKRQfjTC
nnfLkDhIP2+OUinN9gww6qu5GKEwqZ5ZKJ4xpp4lll9AFHKSZ/SOzCZcN81vLaAgXVaZaR1YvFJ0
IJ8DiYG6Y5NZqnYV9K5hvz6pxd1c37XZr8simAVw/SCDukUxJiGt0rBWoWaTUx0ADldfWQRjhUt6
zlYHg1PgrgNbAT2fExdFsgrjrIddA16fKm58tRu/AuglvKwTMyoBvQIMDBg60ixKJUPZUt0cUdNf
Bb/Vd+CM8JA5mZUtXCn/iqASZKPrltww+glhgsB/7Cdtc6Vg9kgV3MTc32n/eVkn5tkdBFJhUJzy
od2SoQqX6TmtJLvMTyXag5eFsI3hIIX8ikM8N8xZjIsU8XztLTeXOmdYfiYFKq31ZGdD7mmZo1Un
HXtWm8ErWxD3/eBoB9lUKCxWpbUmoREwHyrsETwMPJOFcTM3oCkSNCBdWsu0nORW+DVNMnZrsYWl
ACwE/6csnKZUpGCqty0sWqlwAaLXOfWg6w7ngFifAdcRkj9QfAOlgfLIOde2cp9BrFBL7qLZdYgd
3EC9a8F2lvTuH0I3/tIIy6CPUimDbvcuMafeAm+T2QWDuQaNxinFsfUyMVeGPgeIqCjzWnVrbqyu
zMNc8E309w08m1WFd3pMPV75iyw8GMAk8t68iiSOZXWUkxCo2s7okjHZJLJuOhcwOmjEphEX7ogn
kfJTJTfKQVeHKUyBqt18kR3ZG9A36kpH+Ly4EhjaYl49jCXyGBqoa6rWCVuKUOthrwOS1bIavMpM
KeGt3ZCzuuQu1L0klOW6z3qWhr0r+YpLeiPynXD+AyazcpbOeb5JlRS1tihnFdWiaBBVe7aCLHtR
hdKxpEACVRTHx8gv/++a4Vn73koqGcjKaz+gT7rZzRfldnYVf8F4M2jXLFu/2+/zm+ouBxQxABw5
bnBZT8DJvBc9ptm8rTJatHUJoAgjcxvc+6a3mZ9LHlU25wpB8+C9rBqLGxYGLY1TfJ5nm1QlyOpB
eiNmtob5DzTWeO7HNhnQQoqEu0w2KWewQM+tFKuYYgGmuVmCOBwxoD5cxzYhoeQ9YJmdRR38M/9I
o0LKVGb1nGGiJ2pKmzxEuqCWHFOxyx/V1/LZROOie7IyNz9nj1wgE/KdPpiQpYhoFqMip9MsTM2y
KunaY50JwNO7rWutaufD77QVvVEBFKE2ZXZc6r41FoMtdN9HtX2+bMTksvr4A/B6R0gFUxwd6YBQ
bqKUJdVRVurmVdY3U2RueCAZdf6y9lvB+7TMLBV98X/k0Z82KYt1L1GNkbvNRiC326y/E3vjJKfN
naBrt+ueBOUyX80CjyySdXWAkORf0dR3lnZ91/McXDlthymi1YjA7+GoMY8KgiXGgOHiUU04LUzy
54fUxKxSEzWuGsRaydyhkFZq2KcqpHWN1qRRHy9/PuYz0DzcVJRS2aakddpUmES7b6/jSAI1ifCZ
DIWR8Ya/qcTDUQzFBHwDSDuoUJ43TZrsQ45BVkAZi7dZ0jo6dz2GWABtkWh8KWBvFpG40C9NcdCV
fMIaGjLW+bpCr01cbOmh9wYsqGwnbO7uPDxF1hc7SqQuwqIfVU2oMRxfqb5ZeDuYO02TtwPHcrSj
EPrsjFYudqCuhPX6VBupvSug5lvtWeeVdFhXA6n7KWBKIuTb1NVQgjRxXKwe82OVaEtdIIg3VbJ5
g/hsZLxUmPWtjrZOpcJdC4xhuUCnfl795Iassedu6qJ6NCQe2WTgNzFY3+ookfpWUrmV2AoB29pU
B1oTSVLQS5yMhSeC+lJti5H8Xuowmt6jBbo5cekbg8lJHnhCqERlVdWumGvUaGUspse1I5vBKvOw
GVimcDgsetxOTTtT2uUF7GBW9bRh8lussO0hZtlv1Uz8euYBFrIyyqM8yvTEsVNTc8O93Y6WXcqi
3RcuJ95xzo2+rxYAy04xRs2RTeaf4giMNwA/FdEw+yJ/xSK8XdwWEreRxezIG6IOQDrANQCmmzIJ
DVKHZG5FzPiQHcghMGunflr89DSeLXcLtiteqGUWhA3IAtmZAVRyuiAsgU7OmnYBfV178uIoi9qr
zdf9wufukDG/2kES5VKxaaJ008dDqN9Pz7ULQGI8dKxzE6anEn344arlfETmNzwIpE6zkpCg52rd
h2rspeJ1K0Xa+umynbCiLd6HWJ0BsDpoaInOh0u4LoysWLt0DbvkazqqgdU97BlANOeXy3LYlnEQ
RHQ9CFLFYd8nHZgMvW88Yl3XwQvnu/jN+D576Um/4gdA9td604wKuckidL05LmkYS4VhK1o32EWS
+hy1mJ9Ixv2rYg4axB3U00Y2QE5sDn0Fg1e+ys4cgsoKW0fXWbg73acEab9e2bxBRqZqgN4nuI+E
G4dSzYirVEx2wHDnq6z7q94PrmFuVcDRjZVzY6jdQmvHBNivQtlGbK3aqKVaFqXpgzldp9a3RDxl
lqcJk1vMwaDe9rtnxjzMLeY7ytBgjtgtVAHBRpkK+mdzUldIfWNASn6tbmTscheAmhS2E+m08Ket
mU6ADq5mIZfCXBblZ7ElmK285nuobydDH+xNvLKy3l5/cQ6UlQVgYxIaKZguwFbEex/oMXA2SybJ
Qc/FF/034SdJCR9Y4loAnyh8Hjke61ojuDlYTICtfOA2jhVzbAZTW0ItlcN5fMxmYLr0hmvpjV3w
ZpXJIdHpqKlLCtZzZEBs0XPX8ijX46K3Vlg33zBdZqdA6DE+jc3vqv6UJ7yjZNnmURplm4k+CHLW
DmDJAeAvitz2fkWmGUjmy3t7Mk/xoBhljh0AzY3NiAGUY9zo+mxXwPKWJcFZRmcrLE66w3xkHxWj
fFst5wz0QFkdTtEI4JU9tbsgvmtrO3ZVdwMCEd5kbST/AJvYt8vmyfICi/gbuhN45NMD2VvcyEpZ
F2WkdGFhfpXBZ5tVjmp+uiyG6d6kJonHPOkDatR5ikumy+lAmPg6N73DEB1KXXpuq25hBbs3YrWe
i8rOCpjE4eAMeHCKNFhaOayNtG8YS5ywkgq4txS7QcCHvipC9WUHTo/g/s34L3lCoyYKsLwPJCmF
sVjTiDWccC0nV1t6dBD63dVz7ZFzmowSkCWiJIKAgsa/RAMCVYU6KtWUY28QO0+qU3jWzQgO1uV6
DIxQ5qDOkWSb8vF3wqhPlwx7Vy7CnqHeRBic55MUdKF8mk4cpRiB8p0cyglGc1HTzbTiMP5lnutQ
9daTqNhJY6+O6oP12OHZPsNAMPILxyJtYlQkyA86ZCeAmajimJxiKnzX5pe1cTgaMYLIOwFUvGrm
IdeTAtHRPOezvbrGbfNAmA0zR/BG23xcFCc9qVf1WX+4LJmtGUr7xPgl8AS812wARsdolJIQmmVq
S+W5Xp4vCyDf/INNoI//jwBioIejy61MULeqBiIVrsxpCYURcSrW3ctSWI0sXCyk+mfoiFA0plcr
oYTcrokCtPzEbpoobnen0R+7/FrFej50A7Q3xh1/S8N3jmRGXMRcHrqbcGQMutBxcVeSKlFVKCje
qwEo6D3lCgNZRdC5VThdl/hqWGu/5bka81hxjyJlNi3gjFLfbRpjuckztYgyQJ808+M+Xse8YU6m
UR5kUJ9OGcVSn1LslstLHsXKo9xVjm6cewxV8qBAWPU3S0R2JcMGXweG3ptJG9d5qRaYW8mvuy8E
ky110XgA5Cf6q7XDfRUyIwgmNzFdIJISHFH9YJVqvCVSlaJejI8WVd5wTuBmAEJ8kbEDWvMR/JhG
cpBHpZByY4IbWBCBjd46IogwwipKfTVEBfAVMgYpwxDW923AS05kZvw/CKbqI2iqJpI6VBIAHwUf
0ITgJd5P8MAb5Ufs2qNN+Iknt7UN3UZrLIfmHM9kGurbD6CnxeM+R0+uyZJQ0c9rUTjy4i85r03L
FoK8GXOJpKhKxedZq3W5lU3UiufPSt45suiO9WeOo7OP8k0IFaOXeio35P1FZAGweAIk4gJOjvqq
GzzSy2y5+GWvpFofQidmjA2EM5Il0D6uz7OcN5KAhtGIGRgj1ML4u2E3NwTnJMUu/ZX4WIXlze7t
2On1C/tvFD7Ip/zfGiSAEchS/ToUDDwHR3qaYTJKRKiseZc68xMaeK8CxoLEUep0C92a2r5q5rC0
npP8ixI/zTknPWENFJHhyn9lkN9w8Hpr6WVUWmcpTL7svuRuZ+l6CMjd4Bie/DKE1SMolqpbblOa
GW0Ocql8pTdQh7c0MO6OXxdPxVrbii0/tKVQh2pu+TRc7GCK5FJTyBykZVKGo1b1aGo1mN2HzVFe
/szpjqcy9jCiCz5X84FjKMyL4iCPMhQ0x9WcEPSGqF2XtnElnYorgmFIQI0IsqzoN3f6VeLzsDWZ
UfUgl3L7TB3bRI1zVCD2u24s3V3/CsReu5X9ywoy89qDHMo2O6Nt6lyJMakSIICe5hMBEqx8I7ws
huUCeP4jEbMwHIjqzXvz3AVUarZMm0ILWHhTnNhTfx83HCHMqHKUQhnHkls1IAFiExFl97vdKR6k
6ybqgj+gULM3XQvfRR8UmGgN2JggdS4rSc6KDmpH8ZStaMOcJ7EMJdW58WTFAsTr819IQJVZApA3
3t40AaU1rPk8a0oTNtVmD8bKr56zPhQgJGRgjmDJRaNntVepR22qaMFXFn8viqsu/bzxPhNTBB4c
moRXooEk7L0t1NgCkfsF6AWtYAwA7+tNvEtHaW4KF7wGAo9dmFGdwZgeuWPI9ppMPwOEzOi1Oskw
gqGZj8aOd3BpRcoo+XIyneW2dbqk5d4vLLc6CqVMoa3SyhBQqozUIDmJTudZ2KAgM0JxmAXy7fTN
Ostws+VU3HJhAMjfTZshlEX9FyxlmPulZKtJVVV1C2zhIeq/1iG5UaXEtp5FUIVmjzzPZhU1LEXW
MF6MwWas6lD5X1/EktRuk4UIIvmAwGmcypm+jV/GB9mugXo1frvsA1yB5OwPV12miFnXdRCYh9jc
B+bbbguOgaXALtSvMAT/cFkey6vxCsGgrgJgNFSH3osbgbFVxTK4pzojPasyNDTk/PdlGSyXOMqg
zlBUJbmoch0jD+1kBjNucntpN9MBhgxHG54k6vDQLWp3ZY+LCAMcKf4x1VMHzOHL6rAur4M6dGug
xcis0YMIPRyx7afGtji44o6tP4Ujh/1pLBlRRET/iy7Ti+Y65lNcIvnIr2PlLlNPl/VgwdtYCEeG
TK4ulM+ob69NQg8EB6CTLw52x0p7CsYnw4lvCf1uf9qDbnLIIEXpWaGmuGi2XJbP/FgH8ZRZaIMg
JMoApJIWRjFeiUaw82homYmjAt5GjBbj3x/2yQRNy2K5UhPECjAOuHFng83t3F4RjEitwzJxhbQq
9niPfFZXDEf7Jpe6BQxp2bq1WbNIARz12oRbOeBRnNsazrV1xaVxd9PN2+9p6ak5KMqSK83i+AIr
tzv+BOrrYjnBVOdVSKJNjpYtAhmhXl+bUzCMT5e/I9NOD7pS37G3JmlLTCmLyvxalp+ykTOOwMyK
j5pQXq1uAgiUCsSouAVg6wBQ0RoFSkK7CahIl9cO5pwbXVM22zw1khIouGvZR4JS2bsqB0Ne3OR6
5fVrElw+PfLjP9xnb6dHvxVnvNVMcYelkLuUbID3GBzpUeO9LIbtbP8aJM313jdto4lzDWfbbkBE
JSbPHa+rzbGDD8Qb4iLNQjWXUW09b/XnRPEuq8CMu4eTIvIPN6PRx7Ol47YK626sgyHe9mBNKgBB
LrPp9pss/0XCezA7esEI+wiGKJs4sjX7vPcP49/UPo5/PxUj1K3P11hCGzZev0v79Sx9msu7y0fG
6jqBCQidEWzTYsVCpGQodZPkfWIagJDdvHN29QdmUusd8TEHoTv4ZFzz5udmuRy5THOzgLOKuQ2T
oKe9/1Y50nhB1Ls5TFQsWd+CMNtZzN5uNVcU7pvZjetvc3utqq4m3YrGN3zPfOFcb+yfAE5IFCZk
vMyo51K+6P0oiYA0WQAFoC7nwpw9jcsuSxT54L4o9PwjRX6vqDkYS4HChPGKY1KjRDf97gCKpQEQ
y3gATpoKmLhXDnm35Y1AM0vnqigCOhGpqajSO32jMgCO3WpWlHkMO7kC44Ez2htQb/jj+SzfBv+q
DIIllCWw+/FeTVVXV3OLQX88JapkW/3stjHovy5bDcvBj0Ioo5G0NZ8WFXmipcxeN/woCsPrM9XZ
UWW9LIllG4A5UNBBx1CT+vrUPoSSoe2bDaSbeMBkT8qIOlIXyCnPB8inp03jKIQywHmZZGO1ZgG+
R3IP4GA5ygMpQBASWW7GQf62S9IoQ6yxzaBJQkqwCv+Dp3yC5b0WxbloQYwZZvjU2/FR5RuAmScp
SlhE1ooJ1fkk36JdaPNH03nfiQr5at7P1lQYWygrqi1NP6vt0Rw5xUWm1SkaetbYikWkoLKLBsDQ
g26ZSdRO1a++n/ypiB29apxF5FFoslILoJ3+I4pOLayuGNplW8sIi6t2UdxpWWhiFX/4oRr3lw2c
mfgeRVHGF5dqKos5wdgPycAeAehssVATu2NEeq2kBpbd8qgLWFADaBi+KUgZoZoqFbDtXktUZtCH
4rnGwtfz8kwmYsC0BCZ6V3QrVx1t0c9ae7gFys3D/1NzyjilFcsiwyaWmAloQx012+wE78a7FljV
Ct7Rf5aJTB5uNDNLPepO2aoVt+Ogj0UBKG6yB4O9eYAgurNThflp/DVwkmKmZxxOmvz5IYKZ8dLH
Yo7pyG0Ctp9wU42uOvGgdbg6UemDmbdan7XwDbLIKwDYLXeLs+qSWkt95iXeXGnUJZP2wCMVSqmM
tohwOK9I83entWUbeHp/BRr4zlap22Zc1mxeczUFseXq71jlAa8NXmgzIJvHm/Y+9Xi9S06gUahA
s/fCJG6FjreouPux1X5H+vTdXLC+2Y+rzfECTqihu3eDsJTaYmZgpQPBBhAsz7svO9ZT7lvOvjna
9/R5xQpsC2Qr3u3AUZOGfNJj3Wr1Ag+a3EChuGj01BVTebO1Rd+d0eJCxhB//nDxvXnChwECzHi0
yE6SyPxu3pMn1Gpbjnqr3W/uCP4QXhmcpx4VXsAKPnSdsBhhIY7rWZtX8LPn/TS7k9GtT4qEAlRw
+VtyXJ2eBMKCQzIreOSEiyldja3uYITg3NecuMmTQgWUZNLErdotROmslL09lzYy9H8fpwXv3cN8
lBwiJb3z1c1aW1lVhRInsGdu9WgOB8yw9yJCdO9tX6379gblOy9+2DnPIZ5TUAGmrlorNpc2CzHq
96nuFQezscGoztEslQ+7yVlRZDDxWccIQxOEbXNVjuXal2H1pf+UOlXUna3Gzc7oxN7Lfuc3gtPt
3B0lVkFBVUxUxpGsY6eNuoOXSoi3oSCnGxJv+NPzkk/c3ijbEd7kUI4gT3klZcAyChUAGdnLb9Wp
XWACL3Zc2xWAebGB5baOdccD1WLW1o4KUhdttbRltwsVutt+GS6lTe73Fe3t4npy+2fgR55487bM
1ttRJO0c6Q7s1Bo30+Cdiwf5eTj3gMQRvOVOuf8DH9b/Mv3U075pP3mAurxzJn9+uOkNcVg2RR7B
XNIB0qKwsKWpZ3bZJjZuLy6FMFOahlVQGcAdqvrquwdpBRYs1Sp91ZQQy2eReZf7VdBfLX7yU8ao
SeJmol1xshlm1wMTo/+KpS7jbMcT21RzgsQF+gS8ldLMJ+QJCnh8ABr8Q+OyQDGvjYNE6ja2ElGs
dgWKdh5oMhMwIYJxCivLhE6y8ZNH3u3Pzm7eBNJvzilHSaStFPgloGrJErEcjmizJ06BOSneLcWM
5gdhVPpvFWY9xhvASBfULKerfLhe4y+XryWOpdCNOLA/DVZe61nYjbG7iy87oGoa6W7mEXvwVKHi
DORk1igMRihhnW/Xb0uoFAMr5P+nDRVUFGXspWZaMqBIliJmdGbDLoxej6pe/l6tIo8aglU2Otj7
B5y7agdQB0CgokQ8W4OrCi9dozhr4aUdJj94DVvy4z+kSAdroEKINqR6mQtTFlViuAgvbfN8+fDY
8fEggLpYB7Wa13GEM6mAgJY93HQOVvrG15JUB74q4sqii6oj2MA+S+iicuIH82I/yKfCx17m+6rM
Yx110nkuFbdZrqbMG4XOUXnoJzyzp+JGOw+CkdUt8JPQ3R/HJ31qbBMwSskwepdPlRcx6HJBrFn9
KJTKAkAMAhzRBZ1gj9Hml6fXpTTeFjAzcXg7xA+dCJAOKm0iksSBIOCOmKIHwQUfX45t+3jLgVJD
AhYZNS1TNkU+JxuMBdWjr0B5RCMdO7M9SqWbPwIwDHsfwIDuA1Cnxg/cMEwi30dfeJNORcbKGKQp
0V+lE3KJFag0tvB59UxfCFOBE1XYsetNGJWLJVlVYfJwLyNru1MTZzRUNxdz97KdsC3yTQgVIEtr
zBBOtjISqm+jdbJK9Eaek45jjTxVqABpqBvI2w2pCWcrqnE/Y/5W5ohgF63Qqv3HMshvOCQfctzV
VVNAEzI3OZxrUH6JdyBtAu1ykDiivVwpoXjDhXZjF9IPcqn4uPeKAGr1DO8Qr7hJTqWbePJdFYrX
BXekkGf8VKQsLbEb5h271ZuZvbTpHMzV2tlrvd5lwBbRWs1TjZH3EOFZCBUe1Xwqql1+1U+PADR4
kk7t0/owuE0Y26NjATEvdqSfl83yv+R0b1+TipRapqyyscklhidnwFbi9gGWqxT8KQFmfHJG9i33
rzyak6hDG7pKG6xiqPfpHTDKb4EyOrwQgjrZHs+10z0tXAQc4sAfognZwFOx8CRJMuV7xmxJi9XB
wYsvqyu8BjL1jqxFY2qSX7Jixq6DNMoH1yyZ1l4Bc6m1+i1Gn1Jfd6fE60INS4a8Bx7T4Q/CKGec
WzObhVyaQ0MPheqr0txMLQc+gfnFDiIovxPTfo/HfU8xtOZXqA53GmfHQ+ZJoNwtrxQB9Sgo0b/M
7uqOtw3oBnRHAj+WeT1XKAlnsV2CJkI+i9HigVbK/Q2i3+CyKzCd/qAn5X91M075soxZKKZpsLa3
rY61gcHy4lm8UquvOoYMLgtk+95BIuV7nYCmJAiAyG7LCNYqlP8d9SdgJVH6J2Cc8sNlecz8600c
nalou1Iao1mUoZye8vJH136xhCtxHZ1qkv+fqtFpSjVtdQ3sJwxMaFjHkE6rHV+nqdOnGOmRnDGw
wrH2L6vHLjkc9CNh4HAxTfO8NpYMQ1VXD2IJCRlexY6g+Bn2XK4JxUwdCLNzWSzbA7HahQk5Exuc
lHuMGkDslBR7C7Mq3WhT7RvaFjQSJ3n/L8q9iaF8ZE3Tfe7lOj4NHgaxwsKrd7frUERdnU1G7Czc
dUZBkPcd2TbzJpZyinyTrD0xtCoELTJwU8BpVgW4/exv39RrySHP4sR1RU6zjyeU8osy0bUd6BlZ
VJuf4010BjWz9y2ywPWZpxnn+7ELnVj1+s8HpAncurFPBTEty7AsHTGQI8OXnqrP8U/zWsE1CN46
r3wAx7WjcOqc7ETqIJhKcuceBU5NxhDyJjT7tbDP6LVVifhZTaeXvFgqZ09ky57a8Vbv9PJhXbSw
MhrjqrQA/ZMYOmpLbXHuZe3rIvU8rFS2wQEWFuiFBAiAPpYRPF61JixZuN0bt9nDYBPM+nS05dv2
y4BcpAx4dI/sp9RBJHUgWdbPLVYB/zSydvBDEfdVzkKgnv4XZMPk1v+QFRykUeECkz3lVjeYjxaD
1Rc97dRgGxTE1JHso7TkKt8uxwlWeqeJGEHBUqFE8C7fR6c4V7bM7AQzFDLVtrJbTALYcXxv6hw5
THt+E6TReH9CNxdNX2k1+XCPY2Z3N8vN9rkJtJs5ysEoOzkr8MHFk+UqPy+ryEKDwUg9OCBVUZN1
nR4uG0erLWR9m0M5IJlPFeyBFsk2mJ5CjiTyceiPd5REJVlSssXJriGlww5OiyX2/aQrtuZhyNef
wAjIG2hnfryDYlSaJXbGOk9EXFftzgA+SZQ6V7G2x/kTRzFKEpgsRQyw6wDmxriSrtM1p00Yu04u
FGyjPU5fps3eXfQkHghjBN7eYPEZPQxURi2GUy4LpnKw/8gF6waeh4pq0UsXCUaY410UKmy8jvZY
hYL1eFkAUzEDNBswDAlDvtRN0nZV3umVbpz0GYl/l/1S1/o6rQGwycW+5YmiXE1PsfGhqEDPNvMQ
gA5uWQKTEVPEGQ8JnA6Sf07tTakPKVWeTFm9z0VUhpqPDamn8am/AgE2BrIrFyQzoORtOB+Kyjf+
iASWHpgTMFMGYur3cWTd9K3pAKcQjfNTqn0f95PZckQwbQFzgaQxBfw8GkCvS4BpsC6EEnd6XpXv
Iq+EwFQBjQtswyBpsujm8zANStaVfQd4hhYHtMxBWY6GjREGTvrCE0SdVQ/qhE1S8jVMjMwv1jLs
Z9DsAnGJI4duIv75KAeNyF1zSD1nLTEHfQV3Rv1VxEDLhHWv/ir9YZwHoIYQ0JzuZPAiBfnxhxD4
QSb5igeZYl10q9F2Q5jtpz/vTMtJS1tEFuMTPBteUY7lVWTwD4vkZHbIoA4TT+u6z2scZtfeNMlv
Jb7r+8+FGlwOE/Sj6FWtoxjqKDtpbId2gH0TOOj0pwFIYwLkusiAcSXZJm8SgmXsR3nUMVaiOuTN
gjX8qb6Syx+Szklm2QphDg9Ta7oJrHZKoV2KVazGplk0+8Kt6IES1d2+DT6wacH6nH7mXVVU8vzn
/AjDJq5hHcu+VOG2XtQhluoVPFSg2WzOWfsspE9t8bPseFiRdL72QRSVr9UbqMflbOnCagB5Xhyk
2Rd98cG0EijoNCOdbaTRUWLVznSvLriJO/nraQfAhMK/mlIG2eMtoMidYoZZbn6bBKBrbMPtYMhe
tohRPaN40CQPSdL/1Ov0t1LxysZMfziIp76rMDfVZMSYMemWW3k+1+pXwFTbc/l82SHIZXVJS8o+
p6JXlFazQBpuzUVqa5LcnbrEaG9SQGZEkzFPrp5OrSNJPbKFZeDB97Bi6PGUyZ8fwsw4YU9ynlMr
bPR98po++2EqmxJhzt84XdaUJ4kc+EHSplVSo+tTFs5ztOf3bfkl15zLIpjOgUliYDzBN4AoQonY
16SrihrjZI36EotFUAFSSpu023ysfA1U1pfF0TXrPx5ykEepFOd9HWcrcEBlDFqShDi77sIeE12l
w4tjzNNDt1KWX1HAaKAUrTFSU8y2KsoBxTJmt514s0/uZX2YsRL5gALMI1zbNKwl1tC0fYux4yMm
qy33lr1zB8WYX+gggvKqud21Xt/zOtoC41F0zEh1pgDEo1c9tolMO/uJPA6IUbzhEeYNrqK7oOtA
m8EaGhU2za4Z0kXAUj+YCNSIkNTqIVmwk4IqVLwdwVo+cWcpiTIffPsglAqg/a7HQ53LQqiMTn+N
arhbOYPmvMS3EjiwlhPXHtkf8E1LKmRmuN3XwsC6hXrG++L3GG6f51PzUgMZ/hozK77l8ktI5O/8
oKQObg/AfwHugt4yEaZYryTJGsLVzzKHzFTo7h4pv5H5O5lvcjycGZWBoIbXk4ZiHA2p2UlGWZgl
siKMytlJmtqZWdpzfF0Lvy/7AjMuHwRRoaTts6WW2mwF9Atpm6gh2elouRy8TLc+iKEiSJ2M4xDv
ixpKS+ptk1HZvfrpf0i7su22cWX7RVyLIwi+cpBESZ4d28kLV5x0OM8zv/5uOOe0GZhHuO1+zorK
BVYVCjXsnaWpaNliO03BEqsMKDOwivHviriUzc4KxgTtNR2AteNV8hA8tjsKjKDiOLbOZx6c+EBI
G4EsBdAQzuGGOqO9XgBnMiflHZWzc91LgirBprWvRHDuJUexvOg0lXxjHp6KqgXEUiswt+0caCWD
8yidEMx+gQwR0GLSDUM2bw6AHAcdc85qSAKF2Bv5gysBcoEqDNocLEN/Xl/xEktmTkG8qOQ3lfU6
S8Suo+vBfG1rrxYSRG1GJyT6DLlPA1UY84DVfawEGL0yO+AkKze9h1Yv2hPafQ1WljfQPl8Ygjfl
AaeNoUqAmZ5wR2l12hBnLSqO6lX5NPnasyrZWgsEp8nDctZD29nGz8s+vBkssHqngh8eEOD88qDa
jzSzqIbdrNovZczt1Ta1vieDiM6LL/X+zgNWgjgvXlTYOi1UE1ZSPfbX81Wy617rL6lTeWzmpu4c
9dn6KkoJNu0fFU6GzWzAzzhzaQtwD0nlBBisJt6PanMYRRssW9EJFStMIYJMTrV4+Ge5ay0aLMvi
J9GZKE9j8jgUAg/b+kZrESxhWFnhSIIslIIh9o1E3Y3RryD6lk6AL/uniP5v32gtiDstSSG9EVEs
a4xHjOF7QNnB1yH2gi5H40jCd+dm5FjL++Be8kxJD+w3trahoNodoveuYOa4A3e8iJ/y4odCkOei
LVA/ZbCPYqJBbV+18cmUnq1EMN4lEsFF27SeU70ucH5t+USAd0a+ZJl32V+3RWjgDWBAwYhJf9oC
NkWTStJJgSnbHx1Wk7T0oapEQ4abRT1WQP+vFPZXrCxuIkUqEysyD6WX+BSjGMB/bWs7ujEZ0oJn
YMlGOA++5aprmVyAmKSm6aIBdBwWel31+ExESP7/w9zeteL8KE1oUBVWy5rNc2MHe3Bi75b71mLE
skiopcfLn0ooj3MnU8vAGVeGoGrHVgtb22kOoc/6acyZRJO0ouPjfEkv426OExngccpTpH6XpsO/
0uZDtiIrsTJQDaen3o3YVct2xTN5GNBHSQHhZAlGgdhfy1/z78aAGs6fBtiaNKyDqgLyPNAGtIPl
jTuQt4mXAy67k85TJgU6ydRcwXDwZNmDiyK5tcOz53Y4TrMzA6T6FnsQrnEr4t4TqcfygJV/Jei6
hUaNQIG1DowGSJ62jw6yUL3LNoES359ipiizcDthUTmonpb5tQ5EFr6Vr6w/ExcnrChOwoo0xXG6
YeMbuZdeTaGtPrCHwIzHominYutpDARUxD5Ab+Fa5zxYkaQBNLhxeiyVr2lUemPn983JQpmv+iIw
9+1P9C6Kc16rGo0Z/RnZnwE6Ex6IU+51X7o2rrNf5KyB5gYpmQ10/fvecifRjb8dOsAurgM0GmAY
PCO7Ns1lV6ZyjCVNNq/VOoAgoK58Y4AvvdrndHdZ2003WInj7LEPhyjLWznwZ+shK4/glhpFKDqb
trgSwdliMUbWOKkggmysKyL7ERVuSmxKAGq/rIBTB7TsnBKSBQXqIk0QM+gRwIup3YZOAipXh63x
ogVRn+Obf8oZ/jtnwnAwtRRdY1v6f/pYqjZFPyxlcqysG9aDYKxyVb6Pvkf3oy8fPlOLBALx3+I4
swQQvG4EcRwcqvaYdEBJKWydCMbdNnN1tNbAaIJiBVa0OCHjZC6SFQJLufVGT75qr40TA+8DN98R
LNfn6q5yxoNoNp7v2v8+yZVU7gZT0jEgWo2e2yDt4l/JY+cXGH8AWHXmFq/ZqXULe3b1yBaPEG67
27tofiQzIHRO4sFk+JmM+B1jw5GNqqinHTWvqW3RnJ1IVZO73uhoRBXbFmG7b0+9x0gkC39CnzsD
Zzo5h+Fe8RKvfybeZT/fLHGsvizfwbKKmWBYskf1az++KTocwqvqwIBCMTLwl8hahQfL+eTQok5f
6CDoVcH8sK/Q+Akeybl16zMBXZ8w49oMAavvyAWZOAiLSB2RBMU4VfJWw7TuMavfxjZw2wE2mVz9
05Ed3mx5tpDGLFISDWi1s336N2atAkh4P8w93TVXxq3gAzLX+5AYrTTksuROU/MxVOfGD1LbeJCP
li3ZMiqY03333O+y6wZL6LWP95pwAET4LblIR81KAnISifE6TG7BiQIaeDZSyHqSiRCbeLMavbZU
LgYlaaVQqcRzjVkq4xWIHuR4Pzm2gn3NwkG5tvLi5395ulwIauVSa9UaxeHk3ACToUKwuQqPwync
gx3Cn13DqXepa4729FWEuSEwXX7YTE57UBv0aCyY5eNEjr0kIDvfvOLfDYeH7I3miloqw3NXxgcZ
6LnlsavvBccn0oErXy3N0CVNZk5+dO5c8KnfKofu1XKyp+hAT6lr/VOWi//4HtFYhQddUD6ODk1b
q0pV1r7W24b5TdeepFyg1Pa5vYvgdCpJPy26AbiMuH1V02sNaQXouD9xcOi64GIHfCImx7j7AOUd
vZ4LYvohqF3Q7zGw+TAcxtv0jFkrv3RxdqJ0aauotBbJ6TVOfU+XWo+PbYNIEu2tAGRR6qMMlCGB
cuyX+JC1lsTdAQvRArVPQZ6enYM79gyWkElUT28rsztRwW/zhltL464AYwi0Gr1PhOMdA1NmKUR3
UG8xcLiv8ciPvgi0Y3/9Je2Y/ayeciDanBI0WtNjbdjZI9BU7BB9M+16aGyVQb3uRIGCB695M/q1
htwVkNRlR+pGSY7qNwqmNNyr4zUq1EByMU4RCD2Mu+DG/DIc69Kuff0kucpXgc5bl9D6L+Bugqqo
TKCcExSNo9bCpl9SZzqG2KLS2kVEHYEVD7AqzP9EPebPE2okdoLpEPDiZVkSPUtSXIICJyYdAQX8
NAbPRAbAppfLaq3fYhgrNs9JrJLMbSrLkveX/3j2t136Xty9skxVjL0mzTzMMyZpNC9VYvDDX6dN
7ZixoB64FQ/X58RdJ2ZGtC5httEkug1QZ3fQREt1W+EJabquM7Zc2eQTujHWpTHN2tofotaRZOwO
pY2HjWDn8qmJxHA+DPZjElQyRpLUyS3VBy29jjr3sojNV8daFc5zKyUo+jnDS2r4EZhO+4vsZ6/a
MZj3VHPGF9nCKw7lGOFU12a1cy2Yc+FkrssxyVrdx4J9SmzpheEHSY70VAC04ZbhQ+SR3R4uq7tp
G6sPx3lxqCxaADYCMErUmj39lMpM8Mk2A/xKAOekjdT2k5a16GYWt42S2lkzOvn815iIeGxFmnAe
hULNWIwUN2SmRvZMzmCKuXxUm7kgZsbBb4lxRbyzudJ9kElhD5rp1o/87jz4+d10Akl8CAjSFBSH
qVuVTrYXvUc3A8VKKHcn91FOZ4mWud+abqADi0X/0QOpGVurWvYpW3jXj7uL47YsO8xyz37Z7Izs
rJS/Lh/g9hd6/33Oe8sFJKVGZwCYFobcB4e5ESSXIgHs31eXYBQ3ahnlQ4TFMWI3yCRy5VPW/K4C
56OVMutDDShHv2l0T1NTO5xCRzd+TMXr5bMSfXbOL6umGIK5wRyr2i12MeypUttNt9PaW2GdZTOo
ol6lgxCOwLQ5x+m6AdTClM6+1Bzlxa6VJ710L2uzHVRXMrgrKMPCsL7M6EEoNwQPKbY2NR2IXx1y
LC8lhxTxdDyIehHbEfVdKj9K1JRhWylqSfxwBimu7OhOfscqSOWPyclvgeclHN7fjHYriZy3SrGk
BoPSBH41PasAbjfUY1EA2NQTnOemeazkcK7a65E8mR2epcuDgRNl1CcFakUn+pNGtrafvM6R/OGv
bC/aCNt8foNuAgMjKgXn6ltauPKxglqd3g8dNESdYXIJ9iHQLL3+PXMjog/cTqNX0jg9h6ambUgX
AN3slp38Hdh9znAwUxt9wLNyBbI14RuI/eKHxGwlkQtSOTYzl5Rii7D7kfm/m3O6S3rU/DoMSYlG
uYUKciGrjNNFVfU4OmoP8xtad+AWzzEgHWYAP8onYcmPOdoH9UDRq2NfAZS2/GhHrIe9NqR9iNJC
ais/xzsVeGK146dXS+Psp8ZGYcPAWGThfGYeDA2TvyVzB1uRJFuCDI27IUftVtW+1PriR+Nr36uC
Nebti3olijvUxYwq0o1UOkQ+rMbTDvEEPi4HXj/iK9JX+RWkM0JI2c04upLK3Q2hnmpLVKbREdGG
9fFKrAy1TugBbRsUN5bd/EquKcKcCA1KJJe7KqJSjfu5BLws6WLPwMM5HSy3bQUlv62Ig9EcQIZj
Whc041zyY/UjKAnnEVOtylkvvMl6VNvSnjUvtETj7FsKrUVxQTS1yj6QjQG0gpX8EFS9N3TKgeqd
oL/ArIB3hbUYLrYkaQaYnwjVdqV8NMvGXlLBwoFID87iE6WM1Ukaw6O2YKxIulemaF/k6e7yXSBS
gzP22CwmnWbw6BmbO+XwPHf+ZQFbd9r6nDi71lPDMNUaXYIp/hZMTqN8qfrXWfS0E0nhrDhOI8Cx
zwBUjGKvoF8p3VPzrpgEh7UZb9fKMDNfXV+S2hpjp3XYet+Vv1h4Hw4kdjMbuPhesyf36v3lwxN9
HS65wmZkOUU9WEkylB/M9rangqR908gAAaOh4UgJhvb+VMgkSbfkJsalwzn0qwFdhklNHF1qP5Fb
g/rkbzmct2j63Pd5hMfBtNz22j0RrbptJmtrAZy3qGrQhIM65UfrkPnJbe7ViJ3WNcD3G6/10W0j
DhU46ObHWenEuc6S0DY3ZDYolTwvWWyrpSDEbGZLv8FOUOzDzDUnYULthQ5hFKO/NgDlvt1jbxs8
t/bigeR2b7iXjW3burEiDtZqFKh0fi2gLNWRVnUBFuTfkMCnpLOzwBmwaMwgFwARpYr8dtP+ViK5
z9aMPVZJCxCaxmppx7IXSS/a8BknWsngTtHUiyKQsDF4HMzvzVeQ8NmXz4054YebYPX7XISj+hyO
kzVK/izVtkJ3EDPVXitrjmS+FNPdZWmbbVdzJY4Ldc0AaAwi92AYR6ueONIzI0q0vOJgXU2e7NJT
sx9P0V7YBd28wldyudg3BCTVNb1LjxHgmx8TdHolu3kIfLP0uiNwo7Cx7TN0RRmdStEC6P/whHfT
5AKhqdeT3nal5Q+7YG9ibguBFx1Yhq0ePmiCZGXbEUDSBecGDBvVuS866Uoylk0no7Nt7GTdznU7
2KH46SU2PaG5NdqKQCSzwQ82tJLIfVQZUKDtghDmz8Gt1f/Ks5vLVsP+/6Xf5z6elXZFoM6gfpXK
q0ZusMnnlDV1ktC5LGfTnwnYgk1TxuY7P4qW5F1ft2EeHw3rGOeh2yhHo5M/JQQtBA0k1uCA5D5P
qyXl1OY1HlglcuXw61CeOtHs3rbFkXch3BfR0zJRByoBN5SBpJ5bZzpo16wBU3hh9I+BEN76IWz4
GmABhopaCmfgmBQc+qgYFb9xTXvGHDFrwVQnYy+f5YPwYcyu2w/mwDh6DeDsqAC1xr+v8phab/uw
GDLGKci6S+V+Ce3YZ0iA8qE9iAbeNus35kocd/t3IFOMk0lW38g5+usWkFDGCUELcP2ag76npz9H
fwmbaJs+ZYEdUmGM2YTnmhgsacTCShVhlKrH7tAZK0unFDgkVe4x5s7GmZ9l0X3GQ2f8/o7vQnkk
gWrSLGyQtzKAvA5x81NvKkedvhTB4NSGZzXgCk18M+4/4xErqdz3HHugjgZzFvpYGy3p97LZd+b+
smdvB0VgbKvISDS2XfSnzYxpSsGwYgLmBrOEyrm6idwfiFc7Bh8EFBJRa3f7672L4zIDWVZTXWry
yR+bRbNTo0oOVmhMAq0249VKKS43UA1r7pMIA31JVoIYDmR8k5uIJuo3jw6AGRTlC7yBPzDgaErc
AYRT13yz67TGHRfSvo4F1jyPCVUBB0TqtvCzFpuyWhiXoZ8vqfJTyivUIPoYf6DTDdGMMTaax6LW
29bF8MZpBNZNDfs6fNxRaVZKagF4IO0umI7Z8GUyrmsRGsDWx1xL4Qq4Zlmaks7q0SAaddoM8IuR
JzBPZuJ8SFuJ4EdPUHUzGiPNVF/Xd7S/SdRfQaHZgEx2pew09E5q+FIV2LWQ/WHLhNYfl/O9RJ4G
ba7QNqi0X6n+sNSNo1giionNA1xZEOd8GIpXRizpBD74+WyqPtP66+XzEwng3E3F2uBMQgm9Kekb
6Uo7qD/zmFmfE+dqSEGsrgy7EDccCHOxmKt/1a46j+zQ0XHC18vqbG5sr6VxOUKey1k6pQvrttE9
ozcJdu25AbyamEhcdHRcpmBkeAZmWoecJ/rWdL9KUSTcTEXWunDJm5wFcltboQrwf/nIFvgIY05h
o1zN8XP4IGtpXERI+mICK2ObHsPmughcOfjepF4g4tlgv/LBXVcGzUWEmVZyVPXgZNKMzNa6XyFx
pfGbmhq2PjE+6p3AHliB8YI8/l4OWlJWNRIwf1TNa4b+OiAL1ifymCj9sZmITyjsEYgFlhEJBije
NqMvyeYixAhI2IK06QIuceWl828ilCa6U3w0PQAJoFiP5zzImxOMeh8uay0ITTw7xQBoEXmh7EGf
PLfRz0G5CjSBiP9hnMiukLpidOPDWnhbWk2eouPRH9UjA7vNHeLOL7BNNDxEOd22q4GeAAsFOpH5
PUWtWGKrboC0idFjByshihDqYfvI3iVwvtYF2QhAsC48SiFgCtsRk/eWOtpyKZq53xQE8nUsgigq
Boe4iA7EV4NMdYzKWzuhdpShhIwO+k7SRJ0T5kkfrG8liIvsZduOWm++TUszPleYnI8x4k+t6dCV
GC68k9GM0qaSMIqHKohuer0mmsHbPDFwz4F5nVG+U06RLgMzRyUF+OrGa6e5WvSciMLEZlRaieCU
6PRYDVML12wWefl0FY/fdf0hMVBxa37S0LAvu+dm0RI72X9rxDRePcOKUq30toZGDJsRDzFAcNMz
ObOBSVZPTq5ELJaiI+SuqjHuC4BpSZ0/mft02Zvy4zQIKr0iEZwDaZLWxjJBzEnJCd2ssvGbVBBQ
RSLYV1wdWxWbsTYbODa5Su0mdWILA6eL+6mPA7zi/2TGXNRGtRq7lhnJQUODkYNbOUTUNj0GCZfl
NmYiXUQh/7JMUTLOxQStbOgwSGBJCwr9UMXpuYmUHbuQ9Pkz806rdNnknClXAC9Z11pyJKF8Lg3D
zotQYAnbzx7Gl/qfE+S8STMBeiFlKO7Wv2ZMv7dO6RSvGEeb3eCNZS59vnx82xftSiDnT3VrJMEE
gli//NWd01N61FwGxVIcWAl78ICM4s4HRFzh3uq2Rb5ryvmVErejooYlutP1IVgw2gOUJe+ycuyw
PoTxlW6cX9FAWnoFg7p+SHYEsCFDIIKK3Qx+eAQClJCiZEI5CYakTvqEdAEAurrdS5Gb0Jem+qKP
z6nV27noLt88s5U4zovNZCiUpi/D42R+ofJNVJeOKXrdbvby6UoIl2a2YySVmtwMvnZj3rAVjH6f
3VhO/yK/WFhPYjgvjSjVZF764Uu9y+R73VrZYr8PUGoABJCd9LAc0n1n12eGjD8ehHXKzZixksaF
KdBSlmMky4pvPOjH/DD+lU721Nmhjs0vxQls5YqclnlPr4UNARYiLunJRauqGMZlVmnsdy/Wi/qE
7pRrtnboy7vRL75ZX4XTLkyVjwJNVdWwTMoQLfHvq7g/jxjoAftMdiTGnHjLuOgOGjunYi5Cv58l
DUbbnZfKanYkz9pT1g7ZvlpI/njZE7cN9/3P4Jy9lAOzUGb0TLGlKQ1PbX3V1w+XRWxnBmhZY1BU
ZbOinHOkiTZihk8L8eSjs02+1450/8P4RuzABl4CULUOkmA+lXn3h8NdSeQ8pUJRulkaNTk20veB
fIss3c2bqz4l3tLfCbTb9JB3WTy2Ya+pYzothgzMJdVpbeOVbbfmSEs7DNWJujmbYQ37KEA0llVA
0nBmCp7rGCWaRfFl6xpARbYSfg/xeECVVO+ceiD2ZeU2rWMljrtYNbnSg7yY0+OUfJv6W1M5Ev3w
70Tw96pCSzwpQDeq04c6+GWAB10X9ItEWnCuRoti1PKisfwpfF2k0u7Ge73/67Iamzfa6qQ4P1Ka
fOyaJMdQcm8cR4kA5tISJFTbRo3OA9hyCFV40vZUVVp5kmtEjOVr1vlhPTnKktqx9CWpQ/eyOtt3
jf4ujDszcxyrZBhVoGPUjVsUkds13T7SVMVRsIgexvRO76sDsC5vaoI2adm+zJF6Msp01/ell5W9
QPnt833/e7jzNVoZi9UoTPlJeh8FTiLclNt243cBXMIQp0lQzyRiFMLB3jhMB11zJ2RapTue5tAO
vl8+4M2bbnW+XExUIm1qSR+hRTZgi6L+Xk/HDgv4SzR/xoUNVBdMGZ1Mg29imv1EqrQl6KagbZOk
lp3M3yT1M48Y2CR6UwqwqXgmXSm3TIBVFhi8au6t9hBkgxP3u8sntuXFFoN4VImmAgmHs0jJaiTN
KrrUT+l1p9yG6oOkP14WsXlTrWVwVtaQNKmVHIyZeWN3Ljj8UNTqJTvFVr/D2Dozbzy0Iv7vTcWQ
BqiqAYwEADL8mQmA9Lxuilgujp05Gm5UTnY8gEDNQkZwWb0tHwLJ0d+COO0kPJGCvqh6Xx/OTf1z
lr1/9/ucCy1KrkuSagLaC/C7vdQ8harozS9SgXObTunUJcYw+1Hu8zMWuW7jSvRy2AqzDDbMAjET
pRa/llvqfVpmwIM5zobsAXvQiZdbM3TMdPIz8+nyiW0WHNfCuPt8pEMx1F07gaiPlUyimyhwtXtj
z5b/x3ovwurbPr533bj7vFSqok4XMOBE6BBK9DnIBSa22R1fK8T+glVaS7VYjq0SRA/DbvQWV/fG
L+kdcmkGKbebrou76ip0PzXshXFczQB8u6kSfls37IvIqrQU9bojFGt88zSc5Fv5YXyR9urB8kUT
LtuBYiWQ+25trXeKFLXJcR5NE3Mb4xzvh3aoa5tIXZt7xWCkX2hOSeflZhiciEWr2UuCUTpWVPur
Mkh1LWXzvKPKPImaU5sBBeQoFpVRFVF49uhQqhckbqnsq4EX7HOPkX0tiYN1CAm8JSqIeKWz/CyC
ShRJ5XLuQqnNRbeA9TspNhllu+89PRUl2wIhBjd6LRFVWhJJC49WhAB9NQBB4hAjSHdHvfXYXgKA
UEQ1581cCM3k/54nb11T1PZxHMUxJj5mLw3t4YEtI7IJejAqfCWH6v+DxMdckX/CrIVyFlbNNTVb
7H5jZGeIbUYmMtgg/LLfCI52/bOogsGC/yV5XGjAAvMwtGHf+CoWSaoqAqPICIIKt8aw6WeC3uo8
uRihljSQk8QIjyYN7KjYvfT70BvcGdsJlHhj3jpC9g1mfJx2JvChDax0mRroRLiraVjIGGoaRsZU
zAhVGLhrd9K+2/f//DHzhxjuekqqXJFUHe3Gwmh3MT1p5rVaSP/8mv1DCOdoFkXPqOyr7Ci339rG
n8Swu4LT4scPjKlM87EAg0j56/eobu7Qx+hBckwneRrd6o16avoaeLUX7QXGsXFFmdip0PC6JZQY
GmccUdspfZArKlBJBwyqNQ9gQHJA2bOP7n/D9MmiPadNiRipkoFWgdSSn8CbdPxTnoAbcVBbW7VS
JyACpTZSCiBNv0vgEq9IXkDDroBDKmmP7ejN5IVWX2RABZD2+fLxMQP7YOca0nws32Dw2eROrzUC
a+qtNDliwtRuUGgf5vtcfSLLuZNvAkOg19ZgAkYj4TgKPAvUR1w4LsJmpjlpQMN4pkcs1Z8GZwaF
pWxLrmj5dyM+/SGK1dNWiUU5knjq4rjwpRAdrAhPJfLYaMeovL98glsZzB+CuMDb1EkYBcYU+onm
9F5+zTi/spt0r/ZghbHHnQ4mrsopsZEuiIsbd9sfgrkIbFkxpVpmoe6+XMdd74ZA/s1iwZz/Vh/j
DymchZShGaZJOiB67BmibHyM9+Q8oHHPUs7AmQSzwEJ5TOvVd9NpXMV0waT1DO6U2H4jhXEtxzAd
8w6vawCACAdCN91tZZWcuxWVDFy7BA0MPZKs+17LDHLKS6M5oFbXeUqZ1Q8oR6puEebLlQHSulNX
JoVLmsA8N5SSnzKtlxsylYWXxdLyg5JZPeW9Fe0+YWqayqZ+dQDHYi3/z7PJq3o0ugnEVtXLctt6
E7huxz0ITffZs/mtPJvHehffiCLsVrhbCeWR1fSpK3sSRbkfJIc6+MsaHwVabcWgtQDOU+MpzGZa
UnIwbFe6sV5iw0a+5NV4ABgOuLvPyT1DExbyCGz5D2gSZHAlYOlDVplZrCxtASJ00sxYzrIOMmjs
9rqTuWjDXGNqlSEmYyThIdwJWxYsHPARdy2Vu/KrJZcxsQqwscQvn8xdvQ/OjUft1v//7MhuBUFo
R1GmwlsHoOt/qlgWg0nbgOh+2AIlN3Ha5JQbrZ0vgmtk00ZWcjjDbKZEr1UJ/bm++66qu1AT7kCw
YPbx2P6rCZW5myMzxkEvJXnGGBE6Wd+Lm8BNMUFNSjAqsXxaBAp3+eQovxsWSK1ElwJgXmX/pYrv
pfim0KkdyqLbY9sc3vXibo/cMhLQzC2zT656j205IWnyyI3mMKw7URNpK9C9mwN20P80h7AOLS3N
YQ7S3HiA/MfOo2+Niz0CKzft7Mt+LTpB7uKwlKSVwgZIbAOgcxQMK8woU5BDWPiX5Wy9rVGr1LBZ
D2BZWdU4PyZlkLd1U4JQEGvnIJQ9Amlup933vV39wpMLMLZNIkiptw5yLZLzKyNVC+xtoVucj5od
AOcLr1i6U+TeGeg/b01BO1NRDR3Pc0xMcd9sKGMyh6jiF+Q+0jKHYoWrwm5auOwy66fgKLf1ehfG
6aWZfZGThcp+/Su46wEhP7kAazlGLlYkyANAqY708DacsxcI3nKDtZZcAMGuxmzKZY79qreJVexk
yAjCo8tmFkxf/nZZ3Fa4WknjW3B1nZhkXpT4SK3nRX/pXy///Jblr3+eu9CA1xwCPUPG6EcPXNDR
wyi7Xcg3xfT1spytC2wth4sdVtBOURzi9YhCLajLrkblQcNS0GUhm2dFZAN1IQPleoPLx7o2wVCO
ijmWqO78SAFXRyyqP22e10oE+/fVRZzWVkFnBT1lI3MmNwBYPcYUrqXvYIV+Q47I7oEXudfvLyu2
eXpABQTjIVIqjZ/d1I2JjLHagmm7/V6bjhUp7ozU47KQTdUoqEJNvE9B1cU5FO2BHVMmwOjrmkOC
+qIFIOPwZFoCXTazZgXhAS85YCyh1/vnEYJwjKgYW8a+fOa0TyBhuql20S51RrDd2+3PyBNdJVuV
aMQJ0OxgSRC4yfwWlRxrDWmslPr9EZxIWErsDsOxR4UL8CmuqKTGjom//bGRyLbPGSkv5Y5xBLFV
O4QN+FRMej0EqbrvkzLeh2llOPHcYhcT1KyuUlahwMW2vt9aMB+X1LFqGkWNj0tQOlM/2dbwU5K8
nIrI5gUa8nMzM0XLWesxetv15Ys8x4eOWj/LCvmaVh6HVtk3y7C7bJtbDqAwbHKVmhaYWDmbseIm
qsLAiI9WcCXp+3Z6MAvB5bWpFXJPfDqgplB+ZLk09aEs0SHxu1S2Z+WwFIrTT7VdGtdj+qXoRO2E
TZVW8rjLcirIgAmkKDxWeC/I3iSdh1l0VW0FRAVPMMaDqbJr+U9XU1qykEqdCuzHFo/xSQGf+655
Vq6xqH7LFmQb4Po8X/5S284GPiuZRWA0LrhPZcSDnk4TuKXYOKYOdOsUy5ioKEv7fGd9FUIUbyXb
ykoclycqZLGKZQIenHYTPbKkNN0Hh9C37tjdHzjCYSqWvH9w75U87khJNcUSScBoKB+B+2Lj8x1M
rJqCf8AVHCQzgEuS+NtMLeMwsIyesUVoPzTVVsFlmjsW2s9O73ZPKBAd2IMCD7/Hy6I3TROs2Jj8
Ae8BRrj/NBtr6StlCLrBb7DaWh865a40BRfpZrBaiWD/vrpHQy2OEhBUJ8cMgHcZGp2k8LQu9fTp
x2Vd3hIk/hhVA1ca+JiQEvDXmi63lUQsAL3TOQ6vmjJ6KrCW/yXow9wuQ/kvqctPcb6A9mA0rme9
E7V1OAM1dWIiHcFNB3xpA4v3nJ9bdG47LZQNvAZ7dA0joD2yzYvaZWZTCNug3Lf7II67fpIklFMt
MwGG1se7KXuJCCxEEgSWTSEEmT4oT9nIDieEtHGfjksEBOHQOM6AGTX6/KZE6ij4dixWrL7db2XY
tC6qvdjH5PFGC7WRDfy8iVW0CiSbPuPyNZ2KTSbnrpjVhjPKD+K4WNLNPe2UNiV+T5SjHGQnzRr3
spFbdjyKBha2j/BdNS6ORNScFd2MQXrZ3BXZy9Kf015QnxSJYP++8rFeKqoQhW0C8lXUilAhSjzD
FPIccffmh0PjPDlRO9RTrIb4BjYjVI9BcUdAi4u/dChMse8UvFUIUKgSlXtZQnPJOjjPwuZxhUWX
goDoUtkVLtto6uwJU7yGl/rhV+w1gTYKoBeutBMtbPHgHr+1NlUD3HkAwqUKl2wBP7TX0qIjb5RB
gWO44ffstr9Kr7DA9YPYJfbllav5kD9f9ojNT/ouVuVKS1Ip982sL4Y/JcltCNTjNE5uR02Ejrvp
CKalg7UX63QG34o2Ira8tWiGn4BsJjedTP2u6YMtj78+oQ62rcH8pRA2QPunhSYLHds4q4kfDL0d
EEyLJeckEwxwbZrJSgiXkASGFUq52hPc2GB3OsFQMVCu4qn+CV1Q6NZZtMLSG+dtZoTlzxZ8Kb7c
vC7DbUn3ChVosvn1VyI4Vwv7AC0HMhI/plg1r1xpyG1dVEPn32e/TXslhXOroI/TmiSKAdPWds1D
6MV767sCbhKGoylfk/t/d27cXaIjxIfSAKUmy4+Hu0I/1rPg0/A5wAeVOG8d6rCbYgMIoVar2FXq
tRi1z0s3CbwRxjB9wyHGogxHJJRvRoRRGo1Dj3NMI4BY6F8M/UqNvM66pdlVNLpF5vaiSV2BgfAM
BSqaXx04doiv6D/mqLal5Q4lddGtvJnRvBsIfytHRtOqS2MYWNlWdoqLQpibXnVoHzJmOzOxRQCv
zOA+xPmVPO5ajicj1KSQGNgirTzQvls03ZOg80e0vfJBF1wrojPkLuaZtCArWKCdnrlt5tXyqQsf
Lps8+4lLCnGhIilCy1jG2QBTGk4LI8YintXNO3l1YlygaCyZqLkEIpzF+BGRv9TuxkiwgwGqqvpm
EQ2GCA2dCxgZZhYDUgWGX9WBbA+xmrZ2Rkb9pltAdxj21l3djq+ZJXdOYmbLXorGSVAl3VIYawMa
RYatIs/ngkgJbvQUBBNsO7z3JVPC8lV7a0RpZScRcm1V9ZJEhKO9dUkCCYqqmA0gyO25r0iURtOj
GvfK/5F2HUtuI8v2ixABb7YwBAGaNmwnbRCy8N7j69+p1r0iVI1hzdOdWc5EJ6uQrtKcE8evS3cw
4n2Rej2L8HhLHddSqE+pN02STjGkcFF6mOpyH7bF4yQVrB3ArVR7LYf6iBM/h01YwHUkR9I7X8Cb
sYCK/RcXK6tGRg9XvDvktTTqe6F+NOZclGlekXdvtVybc3UBcfkdxxe2ggE7IFO5mDWyplF25F6y
btsfUzwVD+Z6LLCFgkSfMCI2F2wAgPUYqEqAcGKt69ATdnTsod9KIFCrBrgUFY9pu/A0UAzkFl+Z
QAgUnxSXsLYlrrFnLdO8J6C3fAx1xHwQ+ymC0mLGLhPN/oX3M1d0l9Ik7EbDoThkL+Jd21vTC6iz
L/+rT6DHrAre6MUsxdsjV9645HFEkSvSL8twHMu9KNqj/pRU7u2vummPYNoFgJWApxPNI4dkSMsl
tCg9RfgxoOPEP+fpZ56F9ciSQt1rFoC0SUOtHFJUv+kEa1Hlh2ycbVD+OrcPtGn61wPRCcQ4F1of
9KPoza1kyt1dCHrBIvmLRyIA2mCMwISXPpAa9WBxbcROEbxBstIhdBfhTUxZDJNbEXwthErBo6KY
I71FDWTOMazQnpey8RVtPOXj+E0dWdsUdJf1l3dZnYlKGDiBr+qqQsIgPkT37WONfebgODiNMxJO
rTs23IW4rRXXW6SSBkGXIqlO3h/BuUnKnqgbWIst7SNb9SK7OaAm6QxmepxtAsKVYPUmvxj3D/HX
v1GZ6++gYlIwG3HHoS/hYd41MiNhrK20nMEhL3MzQztZ35QKTFkUxWUe6oj68mNkSADFeNbn3cSD
yTDc3z4VPbf24YNSwWlR53IcMk3xjEt+BiLiw4TwpB5j8BuL9myXO8Nrdvrjbanb5ne9SypGNVzS
1KqGIpcwp9ZQaK4xl5EpahiWuy2IpTyUS0HFKRV7EelgUmFTSgTJnTzHZqgLu+7/uy9I3yTtl1Hc
Koq0hGk0gNdfKl8JG4zY2LcPRPcAfklZpWOUvQOVs61VHWoYvnQ4yR5ISPdA1YuAoJOAzJtVKn8v
e9DBbp3+UQavzDU/NdFC4nn7RT0JO0JV5f8iSG1eAQYxmwH6tf5i8WjTVy6zFEV1BT4cmLL/hWti
fQwzFQ4Oxcm4szVtsYtGesxG7ns6RmYiTNbADzK4xhdGNkP08NbhKZsfeGOejAyXXcev+fik6Ehm
MDfdVS9Ffa8bjG/LvGvK7os4SrkmwNsiOAmX8qXxwM6EabTIDt10NBtH3NVH0HTD06Z2Zv0/0Xg+
XDTlCQaMk2A5pUJNM49cqVp2mBw6tECSuK3BmyYpoNCmAVlWBQfGn4UpJBdSuEgoGBScb2CtdiHr
f3bDXGchivnx213lUKavp30YVgm+He8SnPIK85HqE+9Jbn8k46Miw6URNbwhjgbXKgUe7+aKvNxj
8dJU1esSfr99cf+QWv8+kUSV9OIpBlZrgA9EQBXeCUovpEOG0aYDC4XlH9zMVRblZnJhjrO8gTOb
vg2YxRD22ln4rLjyDnykbJjSbRu/SqOcTNLFIjcOs+phFyqxuEywJExymbqy/Aya4tAViZMojZ1E
ZYN9pCX+myhxVUl6eWCuo2gQlUL0Umyq1/eBdjdoB712Gd9vUyNFHtSQmMJUeJn6fqXW1wpWWFQg
54OU3sGuDLInBYC6usn5BHT2f5RHfcOKS3QDwULx4hfg/1mCyT2O9zoaPODtsbITi6ds0wJWx6M+
4hSEASZ4czxz89IEqlzHqja/E39/sLGVBPILVl2XQW2LIgMNIR5ewg7X50rAM1ns1OleCd9y/qa4
oM59zPa5nZwIAwtQcF5vXyrxGrd+Ah0RRLEQeB42GKPyqJTe1J31pLXnOTE7ySoat2w467ZIcTNb
Wh2bCgspKOy7ckAGHHmqz5nz83IodkNnGufwQfbIQplo5hiNKneZS8AdsWTw71AeSQS4dXgqQvQl
J1daBnzRYjzUxluiLqaWvqAeZneRaN8+9bYHWp2aihOClMXyiJlzr3a4O7LIph7JGpsI0OKQCarH
umIqWCh8PYVNweGzFu7A2YBAw3b9hXEihoHQrR8pL2cw0aFqLdwVx/xL4JI3TGfOoTPuWq9xDZvF
NcU4Fr2CmGPJc5KqUvTUIjSz/jAV91PMwqRjmAQ9QNSJORjWNGIS7dcZn0m75xY0C3sb+/wAzfDK
7I1xkaxjUZ4mVBo1nwsRtfgLuskgTHW483jPnZaHUDQHwKmK/4ZbnvzVG9pPT/zM49wocjAp3nKH
5Q4/99NT8ATY/2N8P4BugEXOSvT7ljhyCStnV+ZTE1Y9ogWulZ8e5BY0qsJpVO6a1pfH77evlHWj
lIsRDBEbYB0UpTP8PPlZDrUZh4wpsG31l9GLxJoH+pLkv68OFIio1WHwBulL81UOnwcW7v52foSZ
CcAhaCrP0w+wjtOLUlmQPs8+dwek873oiW8kV45t1tLVps6vRFGhfI6iTha7Fq8iUO9pZ74Eo8tB
zx/jpTb14m7Ivt7+PtvecCWQiuVahcK+BEpujGuMDkEODiqztmeslaHk8f/FSPz1FMAQpQZ6OkzU
i9Txqtaoh4JH+7+Jv2DAkuP32uDcPtGmNqxEUAeKo4ybCwEeNxFf6uieZ0XN7UrVSgDlJICFPUed
jjGC1gH0ffulP2e70ElBWc2/FWfjJfGZ1HCbT5uVSErD9a5RuYxc27ArUUsR9oEXnqQTFrXOQNpH
8y4/jHvmJOKmX8ImGA8QFQ3TWJTUWQ8aoYvw0AEtsS1ahE+QUDRq2Knsvchn7cltv1JX8mjHpBTG
IhkIzLLLIWnFSr3+sICrIXbik/6kHhVMCWoPlUkIXQlmwG292fRUK+mUp1pyzNWBl0T10uwSFF+k
4iAan26L2K6JrWRQeY4YY0odrGlQ/x1mo6Qdsq0978WymVodmJSqB9RZ7jmmU9lUn5VYKuMBOkQ0
FCCV91IFaOD9ZyMazRojnjkLh3zT9laCqGxnbvAS4WfYHigFzSyPzSja377C20eR6D0tuYoXfSkR
vAIls/PgPNSNOaN6UnTfbwvadoy/zyLRG1pCLcpavqDCJz8sO7JIB0RpYMfyNsmEWe3y28r3gdql
jQQgg4/4QolWH3pRMPsKlfCahYmx2fYFKMl/TBowf3+GSg17kEGlIbyM1rIL/PSh2RNwl+HEeiOy
DkT5DqUb+2asW83Taq81HGPeZ5PD+EIsXSC/YRX3lwAv+5hYk+xWXuk0QFIDea0Wmsuj4Iu7Aq0D
3mZ7Y9bRKEeRLAGw20J8Kw7grvm+4Z+SyLt9NJYIyk/EnbTUGGtXPQBA1klixkCRmYLJvC2FqeKU
X+CVmsskIiZq7Lr+GXGZWStnDls4BbpXAEypdC/QP2nKUzwzvO12FF1pIuUqjEgttZHDVFztZEcs
x2JOGtjxLkk9JKd4MDAGyDgtyS0+5L1Xie+2sVKXspGAcY2tEk90dVTtpv3ilp5oonHNdLibo4Yr
O3vPKFeyZLmNAT2DYBJ+USMrfcRek8WBymsBaGjsca7kvk/Deiw/wogwwNb60yaaTEyFZYCBE2yY
5A27Wz+6fWwRFvTEnEFfFjjRZ+bV3s4UpPfxtNVxx9kIgi6E1GHXHHkndfITZwVwLeMx3/UH1pIz
wzzedWslTkirjJcXkg51Xo+OS/Cq5CwUDoZzeR8RWMmIMuzmcxy+YLW8dk1mYi0tDKyRRbdF1PyW
UlLOJBKDET13HEV2ScslhWa8Z94uQ/lZV0Z5lDFusXoZ4wkD5bdmK9wXNlbDPd7jrNquvcIPL6xS
7+Y7c2VvlHcBtAkgfCrM94Sz0wv7KDFMTbOb9nMguAILtvwfLE4HujIm9wUQff2p+LERAVXZwEii
eiLk19V9a6bOcghs2Y7OgjXC0rOHEN0NxsVupzxXudQHjLlR0oNkFj1uP/tiZKl+sSMQMR3vpl52
JusCpcZy3Ntf8yqU+pqVKOa80eLFG2dm+kW0BLsBWyFYXzCZbqJxVn0hk58Ni4zxH9KHq1zqk2YD
NqFzDjPGWliYdQzm3/tIPC71ZZ5B+JE9zLmXschMti3kKpMKFFI3xOMo4sPyIudW02BiHWQPZ35I
Rs3Ox9JO+c4TQubrh/Fh6UmOee61OW8wGyy70bGzCRxe6OBXfCdrUcMJOCGMSWGWQOptPAjoKZUZ
ytwSkmcJuF7Z+FcDY/Lvu6SnQIHgXklg98Db2COPfdTUFGs5Y28CSW0AmC3mMsi2F70KpPLNKq1S
pcvw8Za73gn3qVOfOFDwjXhGAi0WdOZ1YVa1WX5lZrrb0f4qmdz2yn9jyUAUqwCOtUTTcRQ4Z8KK
IN+DPD2XPC7B7hDH82Y2LKIplbGZNvWP256BYaM0jBPPYbG1XGRojPGaKacmuNeG/W0RLI2hfE+a
zlySZRwe6K3o1GqMczLncjZDu6LLOuZPgdlKV2wSVVtSLAWTVahfvcEMi785eGt55GkpEw1m89ZW
4qj8JZNrYV5GiJt0t6+PSXAv8G+3b21zug87Zb+PRCll2IJTNhcgA5iQP7VdBh6D1CLsk+NONzFR
9S+2lLbDE+DDVBC0y+CCo2Qu4axFmJ6CN/mcv5CmsX5fOUA9GPZSa6p3o13vQLmRWNGRlSxtp4Qr
0ZQlyHLUF4E24Av6JO9dDllnSmcDADiDk+3BItKZvdU6EcvZbGrnSi751CsLLNRwrAQBR+Y/K+84
S6VlnDsfSwPQHcAYvzLTUJZEyh6COuTGvIdE0sbLAXdCAHdSq/0GZBXMkIU77em2KrEEUnE4xjIk
x2EH0ZsCX84eZRYB1KY1rK6QirdpZQTFNKMzkJa1YXZtu7iFDi89qTpr/mfTU69EUWE2FtIhz1Mc
JVz2nQyuNSuaP48oFN2+MfH2lX0A2ik1IdY4FXJGqzr2jclbssXdTXckwhLcxeow96B8B9vypbU5
N/OBkOXwe1Zyuv3+/H3eDwA8cZZlY06sQj4FJ5I9LabxmB16OzkrmPb7F2/C2zcMQKg/7aFvtWCR
M5wcg07L2/gCLEsr/yFXpvAQR2C+QXh6DSzpiRkKN1346qiU70mSguuTmHza2UwwTOxjst7m8NhO
BbiA0UseWAXrd/rXD8+alUiiBSvb75NCCJcBIgnsrrZDI/2rjk7rfB/i7I+LX6CQC8ZnQJWGdmVn
noT/kTsYtmRWpwCL2Swok+3aMlbqDSDbou3wAXBTUiPgUL9/7hkgIKo1Psf72q14lF77XRuj56Gb
6i7dkQ2cY+GykrvNDS1l9QMoUy6bYgQGWad4ILOfCN88GdEITXB7L+B4bazIkVlP2O1At5JJ2bRQ
YCFcqnBo/VQ85U79A+me2pu9TbD1NG8+tP58YAEjbubrV6F0s2wulGBZpB6FHd7rIy8TnnUZRwZd
dXpWuJ1cMpKgbR/5+8vS+Nh5IQHhtIW8fASRTvOlFFRrYGLEbqaTq1NRxktIJ4ougkLXsxMPdpw+
lCoWVdJdE4C7vP1aKX47nCee8SYgWvHRjq6Ho0xXy2p54hJ8waGzmvglz31j+qZPr3HjpJVz2zVv
+6erLMpmhaUpi36GrMS4E8YYi2infnjBCultMdtVx9VVUnmBEBaRmCX4YL2fnklhnb8H00Dn45kO
R5+zjkVi8K0rpJICRSgBeDHiWJEQmjKm9ZTaTpuLvJwLmTGXv90oXh2NygeWVOp1DNIiXr+IiGsA
szwNpn6nopfKBNFgqQblUMZO4WNFwzV2KHeMZxjXe7rT7AkuT3lM7zWXt7PUVO5ZjTqWL9Mpv2KU
qTCPJFeY3hYsEwp72RMeNMDlEYpzNmanSIzrxiekwWuWWlKnlMMnrH+2B94lM26SXR1nJ98n7xke
d+r87qe4y17eEUtsFk49wzTonec45ZOwBZOK12cHIz8kqp0ltm5YDMvYnFa8qg/NppPrSxwnLc4J
IE5zXqysj8yx+B4UzhAoZqy4S4aeaMPqA2xqEqFcEg1gAgPehgrWgzHGuYBSfJruuxbIE8cheCr6
nW4EZsoaVtoMDythlJcZujrRUVmBOYrDI9aWzSSL9jMXfUqGylYXsFzowzPGBxjObTNKrMTSTgcl
s66Icca8/I7NH3MZ7an4wvh+LCGUq0lBVtzVKtL1hsy2ugQtMEdRV0eZFby7glV+Qti1/0ehlM9J
cs1I5QwnmzGwRMbZjHM+7Is9eZ/PeyEx633/qi8ML87SGcr7GGWXaE0FqQqwOEMZpsd745KY+bxX
ZcAHMXZFt1OZ1fejXE6d80KeJlCb5k0zySxCsutRvyZ4FfF3MorD7sluPxGuMj+gSYv5zOU5zlg7
iIj2eFpMzspeEe8zvCd5EM4NzAorUf8Prm4lkyoCjqER9qMOmZ0t++medI0w/oClzhYFbCzzn1kD
R9vheCWRymyWgQeMloyb7X3ZJzmx8jj4g4POqYP9P1ZRYNPFraRRvkbG2rEhkOapIX1LZBSu9umc
mkLjCbFkc9olViYzZyGRsS6V8jnJjFdnXULoxA2Oltd7TLvsGGZIfvitD0c5GFHC/HBDHMyI5wWI
16z4wXBkqGcARjm8J/YMedtnUoD1YUiKwfOUQSgLxgZzHrGiN14L/Sks7HlwUn6f5bU5gaEBJPb1
sJvjV0k9CIubDn81nan9/gF0OzVKhDlUdDi7OIyA81OBooh0AI1I4Q6NMDWWZkyqU6bcxeC4iBUq
t6/7Kp2yE6nkJa2SEZEj0SQT74AsO6nfscezAy/jAX7v0/9233RjtV3SmutJkCSTE63TeAQUSnsM
9oslWe2FPbTzD4Z5PSJlKrmcALi6xgUL77VzDH3Z0+O4W5wcWyYsfdoOXVdhlInkVZBIWofjRbKj
lo/zfB6bC+MKN7OolcZQJqJ0sjTyxIdHxwID58sRV4hctfNnHArrJlZuj0gfb0vdzjeuB6NiclPG
wSjnsJPEA5LMvtuDygrPfFbFgyWGisLGMqLhANpFANbECPkGJq+jPVim3dun2S7mru6QirtzN4oG
n+MOyRY8oOWA2FTbqj34BkEmO3Hov48H1lIzUxUpZyMKnKKi24C+n6T6WOBxQGjpdqruLdMPSU+P
fS5d5jz2VTgfjY/OQ6jbjIMz/N17gWdVUZrlSUn4ED+BBMbyZYLy1JYRmjFw+5PH6XNot4y3N/lk
Hz36b82hOx+EyTdqdKKuWDuRUw40aIYJcMmpBQ9Cx+CEZH3Y9zfQ6nwFBwiORIaekooZj2kYecSG
3rBH+RplUJh8YrZf2fBpDLt/34xZie0AyPUrL5bCL7l0FlGCZaXe28/Fq86+l4RXMpZFkTC1B0dW
Vy8CZwnhox5Eu0Y5zIspJke0b0NAFnX7nn8MRI+hN4xA8b4DsxIuToAtlIjeJIiJLgnM0Z3hiHeD
E1rqnn2hLFt5XztfCUwMse6UAp6AYGkCatgWRwtbC1a0lw8o8bGgn1h2QTke0EhwfATsG/C1f5v1
H9XIuECWFdAOh3CqtDw+3iy6HAhke3dpHpPclPqS8aTYrp6s9ITyMoKSCIOa4iiyW54LrFUOfo2s
N7bDHWt9+x/eE7+Nm96qVJZeFzlS/q/eZl9GG8LBOuxOtsOTfpys0ss//QvnvVnHuB6Q3rNEAUEB
/gx0cUDdBB1bvAyBIp+ZEoC65kPF6rWwVFGiUnteDwt+LnGhhNQAYJkIt4GtINQWTrxj7VMzPAld
RZg0IAnF5EWYqPsuciv9zMWMWM7yJPSmR5IPcRLHuEByIGmnWtMBQ4OW4UbYzCvchVXPY30wKmNB
lvmfep76DMJNv3fjHzrG0Cen3oV3zJfYZo15pR5UqhL0yaRUKnFVx/fP5U6H1JJczhcBN8Nwi6yv
RbkNNVOXYJ4gCyw4QM0ytZ1gYtHE0yz1DoWK++ZzeGGWKlgHpHxJs8SyIdcQahTwxWQEU7wngEVY
PWcmZIxkU6KcSRclkahNqFGC58rM0GTrIjNDrs4cPCN/6EaaQFcJDL7vc3GE3reOsCPxBV2lDvzw
BhQzAzsZMe3pPrCGT7H9d629q8rQm79jOfynLaF/JvM1EoA0gx0G+rDNn8NtskAbGMGGxomeyOr2
lMJrYpLQ5truLM8yI94wFFMm8XwdPltlVuMeItrxi7Y8Bsp39uwxSwY55krG2BUjIPbweJxd3Nqj
AihS0hKNbPBejPfyt/oTFt8lVnjbLn38Djk0r66WBvLSAxjPk0O8V0Xxp5yi3VlX1iwmlipzhlm1
vN22o1lKg82wd0YYlynf0kihIQcGjqw+dO8TuksL54IZrJ+Nn9qGnb8SDgTtyNoDYAV1Gkp5SuVq
mQcS1KfCzEC1pJ443eMwbdaO+2n6mufibux+BMAgZByZ9ZUpbwMQ3U5VYhx52A32iTMjq3TBUm9L
PsKf/R3TIIxL3nY5gLqXDR4Qs7Qx1oUS8pOhIzqhKJEkn+L6c79cxoEBdvgPT4WrHCqsV1Xf1oUB
7L7ODh8ncKhwpmBGd3WCLHMEowWmJpzMZc26sE5HGeYU5mkoJQbWUkCT1lhSfJenx5b16PqHxOx6
OMo2CynNSqPE4Uhgqp3ypbiXABJcHdQ77mE+dla6Y3pR8jc/uvCrTKJJK3/Q99miDSWOlnWu0D1E
2YMyuDz3uUKjt3waQVZYn+b5kIm7Tn+ejd1tRd3W06t0yjT1MM7FsMWJ57pv/crIW8yiBaEWmUvf
lJ1zW9pmUgioYxlwt2D8+UC4EqR82bcCzIIUKmXEq64zyftE3GFU/yvrecIUR50uT3nQVyvw57OP
wU+nsGMnsqeHXzkosym6FYzXh6PSmtEoOFJBJyuLZMyFVAXTH+L9dMBs5G62EzMCYzpJN5RPMqsl
svUd17Ipf1OXoTgNHU6atZdIcKfhJEgMD7PpTdcy6KxG4JaAn98/HqFhKV2SjpI5WgwtPjEUZcvg
V7JUEs9WVmF0cxZKBWSR/ZxqF9zXiTOBmLF75E3SbZnuAovbs5zopgNYi6UquzEG6nhOh1hS4dIO
5Q8sJOdvqOui7gkIig4wDYYdfr19WPJtaA+wFkq51EEPAMxNYoUOrLsJrkaVj0CJ+JTz9UHiMl+R
AkZ1adMwwFJKaGWBWAR+1D+vNxsTJU7JY1C5/JeZTT9KqIKWu3jHqoJunQ/EHqIuaxomeT907DMO
aeo7uBdfPRlZZEfTYFXFW9/3sWm0g6n1E+uxtmUPK5l0114aukouCURa65MJO8Imn2LWg3uOzuoO
+4Au2moMnd1S2bVISnfGttf0ArzLmAVyBKxn8z/DEe1eVmbBuE26T98muaJmAXIawMT8VN/9TGEn
uwEkZng8wRh3iSnugGW/Y44tskRTWqMWQTaLZCeb65pjrp9ADeWqHHY/Ov1JHjHYm6WeHsl7bfrZ
VpdWqc0kiAszV7q9khgPIRrsZSj4tcha/d3W56uK0dviI99mU0gW+lDAxGzjtJdtAJBjti2F2bLe
ylt+fv2hie6tfFO+GK2mJyJxEvFe2BsOwYcHghTjmbyZGKzORAWvNi7ROyAFFH6xuOnrjHmM235n
29vxEiH8EVVFl+iDZIocK2SurMW+HilpC5gKHQBJQ1K5xiw+G17+N55HXcmkTiVorTy1CnQoNQcw
P6AsZJM1Kc0lMHusxtLWl1oLoyJyBOapMCsRFRNv/aVYOdyWs1mLIXazUgi1S9GDaCBGU792+ZNQ
OhmGOm9/rC3vspZBBV910aJeaLFSwgdOpRwHoTET9cFAq/O2nO0of/1AdEmBC1LghjVQigUkDnIQ
7JIa3EWibGpGb05paQpZYYmgerWy+m0MRoZ8xiej3zFi23bzSABJE6/zWrfbS6ivEcjj28fcMq7V
ddLFhCZpjLKXcUotRY4hxee+7Fmqvv3JVMUQQVEvCzSQszGMfTTPJbLPzCZzcrKVP0S78JQDWdLC
OwYNR3H/L8rL21d4lUupyiJm5YR/kWT7hmSR0mtUmNo5+gnARQA/+DMgpMHf7XDfZ5fzWN5x+2Z/
S6dHcLty5uJYgPSS308oRomoff3Ft1s9IqgwNE8S1xsD8qUlv+ODyFSZVO6bBr2SQM64Mui8zfKB
q2HQBkgnTc7EtM8nsnak3zXn0vvFJcSaEie+6FYWSJ0qLZZYqg3IDCWfj3xB/5Sgb2NcMrB33b6/
zTf8OuGkjqcBwlmOGlwgqRoifIOPwUDlsHuNoZgynmJIdPkDa/yGdUAq2iQa6AZFBVIDTKFzyzld
envkSkvQ7nmJ6cZY0qg4s3SqIHQyRt7JuATQY7ATXqEsqjgkmcekClD0Iiez/mYgHHOM4KdRDAWs
LpTtGUaaT5USo7XD7eZoH46XksXStJWFrUTQgGuxMPPdwCfoaNbfSsWOq9Dsgd3MG4+dVJitUrLU
hWjeB828nonGW9MkbeZCHQJ5V7uQRRnurJ1LDvwdBDgTzDKsrbFNF7ISKP5pfp3c1m2VwTH3qeTp
oeJyXfB82wY2fTPolIHOqRqA1aKUcUpmYW4EnEmIvizGU1b+MCbUQVkTZ5taCIRn7CiCyU2i9wMS
wJeH6Zyh8nla3jCbccpdtPkeAjvYGSd+Nx7VXYJyWcaKotvHu8qlblBBpbwvKsit0sbXq9aposrN
JNUF2MvfeOPVESm/pYo1r1YzPla8OLIegquX5e/f2Wo/KKDEqzKW6zWgoFFGpU66MdQyRID24BsZ
a8Vs4gnjF9K5cnqwsgJHY2/44JiPTObqzKYuXmXTm9hK1mK/foLs2Z9iUzhmdvwwfZU9xVEe0vv+
EuomxlxvK+emha9kUi/JUuYDjK5BOXOpsAulcfmJM8s02EVq481a4KQBi3VwczVOXcmkNCZM+3SS
S5zznYMelA+AaEqAo4ERXj8BDOniLhZBvxJfDV8+FM81b3K7fh9eWCs8m33W9S+hFEpZIiFLR/yS
xiaN6sIu3fgUYxLFQGkZjo41YMS6bSoaZmmcFpVI3FudneqqNwdef6oq7ZyPL3ULeB/57zLD1WVT
3ocPA7GqQohc7gD/vfR4eLVW4Cm81X/jv5FXPP9KWmhMbd70CyvBVFSs2jntSgl3KwimItikD1pa
oAh9Rp+y2i8P3AmISXfzK8ujb44zq5IM+ELZEAhKxp8uPcFmnKwFQDQhT03OVA5g5sWEqvotMEUU
9DhvYrXPtw33KpE6ajEl6ciRCcZf8weFrX8KfxA1is6AHEElVovt22a7fblXiSQYrLJGkNn3ScVB
YioY+6ILnKLChkgxH6s+390WtVnwWN8n9eRMNEMMJzIZkxz1ByBP+bqtY18DuU3igDCMlQJsxrHV
56M88JABeyMo8FzCmgRe6dkR0MtOdMmt6LVFQZ1kjTLWVvmQ4QmJWnz0/L+vlM51Fm6qjSojdUr1
VNfemD0IvcO4SsbZ6PSG07Ayn5M9595Xff4Z0EzYEU0NMz3JXugB8NXEOrKTf21GBqXt5l7o6iPS
GLMA6I4XdcDpQA18JH4OJDEOcoOn+lvjCCAb5zF2p1uqG6M1vGch45NvdutuKT/Lx3KvDzW+aeIR
KHQCxkYyY9ZLm/UJKffay2neB+KieAW6rIv+Ggl7Xdzf/obbMkDjQ/pKBnhp/rQ8OVObRq3xtOB5
v+n9mf+psxL7fwhLVxmUP8nCls+HFDIIFsV/C1cGoBt4gL2xd3a33ddVHOVMUqMs0IvD+0WZzxwm
BlP3L65MRgtORFoKymbKooUCO+jCO5qO2JpjpJlj6/UBwyNufpf/CsG6PdXFafieT8BpiERm+AKy
G1MN3LpjOfpNt7sSQmVLY6FWXLnAfgV1r7vgy9ppj+KTfA/+DKdpsAQh78R94Gjfb1/gtgteyaUy
JqnT+kJqILdBdYfUT5O77oCJYFe00wtrlIF1SMpY02rp+GgCv0RWh5YyyF6kGk5o5Lba6i+3D8b6
aJTB1iAmSRfSOhmjU9KChLqdzClmqB/rPJTFxqNaSQBCB6qxJJtDwX0RFw1NAuD4q6ywvF3uWH0o
8ltWcTngI6XuGyANAiULbed4Lz6XVneo7eRltqMD6csq96ya8GZUWQml7Jcv5/9gKSfyBNrw1GyW
xow07ozVip06Lk+3P9rHNVWw7wqCCPYSXUNXT6WsoFRUpTYUtXCrN6C7DkftUFzy04J1AM7BUq5b
vvW2QThZT/IhOQUdgAdZc60fAgr1EyiDUBWwWuS5HPt90T3rIX/JRO6xKaVHcH/zAHfsCMnjoRdS
RnbyQWHf5RqqRgjTJTAs//l9WwwTarqkxb6s7jrwAg9Ayq7ebt8vQwbdTwRU0yAnYx350pzspcBO
ucySC9Z6+gel+fMk9KqvjH1GThhSwxMLd4xBhCRduu5RDoBTxdoXJVb8R/SnRFEfS8iNYglDXFoM
A+yR/rcsu9uUIErI9hFeAOJMWQCnKlHQR1HiG8lz0YVAYWAVBj683MgZVhKoJLgR1Tk3xibyM6lZ
AAEn/wjG4aLIqANUnREDBFg4lAJrzmNTFVZSKXXD7BWGgMuM8yowAWjyqSkiM453t/XtI9rdn2ej
y+hjnEk84O5gTMpbrJamqnK2ng5mQHgv75T2KMOq07/R8uvR6HJVqkrJYCgF50UGCDZ/KEDDKWRG
Ss9QC51SvCrvgcgvRZEvCp+apDbriRG/PoQW6uaoUCmMRqYByT72a/5Bmo/1Qyn8CBTWTjDxpx/s
B11TzDRogDJ+762ugkqsC1oyTgDmJOMFpU9gySRX8yufvYy3rXBXUVT8Ggt5bMQ5jvw5Aap1GLyU
S3dJy5zhRj9muO8XZxjwlTIiiE5dnKFIRcinWey3mEsF0PsBiC2N8wtBYs5NzmON22wf7CqQqMrq
DtOy7zi5UWJfaWuzGV7a6okTGIa06SOA9q+gzisDFZeyVmz25o0oprGvNZE9LJMLmm07M9CCk8Ew
U7d3slozLnLzWFeR9LbYyKXZEMc6RIpWh4dkL2GarmP12TZjhcyLhoA1XMDzU3YUhLGQt1GZ+EXv
a5qvc99K8UWevs/dD4Yr2jQoPIJReZVF/EPOu/pMXaVxfBdXkFSiZ198jzC8Y0a2/mQ8L1Zxns7T
c+T0exbNC0sspfZNTILuUsW+IA13wySYeA/dCXr4ea5ixlTr9l1eT0iFqrxICeFoGvmTkT9rZclb
kpwaVlTN2gE76l6j86wEeNvBr26VCl5zyYd53haxXwh2CDT+9q0RLakYnERtLbEIvGl81lmUtx9H
PoiNr6RS5lBqeZsvCcJK9xZyTq7Zqk845EJXmi1DMcdvybk5YxZzf1uHNk3iKpbeeBrVQlYjLk58
iduN01MoHlX+620RH99jfx7tw4ITKMzj3EBgUR9UX7JD/5tsym+EFYwNz/CxdEMJo6yvlPi2mFso
5yKAvrV6wj7JQbAzO/iEMSi3yjHTOjkdZKcX7b5gYpwxbIPed5qrUY6yLkz8vHnM9GwHg1QWcPew
MqztmLD6cJSLnlDwCCup5bzy51RiUA+VaiD93sdWoO0XhzASsYLCpsNeSaS8TVjLWaaWeeJP3IOq
1naDFaTymIEDSe6xlVqwXi0s1aTcTClynNiBGssfMdOmHTo+s+bx5/+RdmXLcePI9osYwZ3gK7cq
lkqrZUnuF4Yt2+C+719/D9T3tiiIU+jxjZiefuiISiWYmUjkco7ANlmh41O2sFGKCzC0L43Jbpr0
JE9pc2x0m2LYe0AFuqvb2s9So3lp5kW9nhK7Os3WvNzlVhclvuDPEJkNF3OKZiJdVWjJaardqQ0Y
AtZ8JX8z7ywfsNinsgsYvYmYWOjzE5xzFy7s0CTvsyIdpbB/yUMV5bP6W4ZRbONGfVxP+U37oHy1
QvosUJclLBdOnR9lUls57hYdVyQwIkD8iSIn/Wp/TyoH0PseJl8OpXA6k/n9J5GWoiro92IZnh9E
VLuqBKvrTJFDvY1W+FR3oqD3Wae8ey5EMW8vC1VlW35rqaCtwtuVnq4JNRWgt57M33VAT3Joggox
eYn9P/HLrSjOduCVNVm0FlkNudY6r1fPEQ06mwKHO4xTgWJ7Tqkqqq5bikJsMPV+TDmqfs7nIuuQ
iuqB0XlacWULQVN2z04xCAEhiWrhXx9lFLTSs3HEVSgNjdenni5jSkpxx+aVZAdMq3ijERD1xxwJ
7sK9BxDs4x+5XEg1BnVUaYXY3c+NqyepK0K5egMH4I1QVWxNYbDJgLrnakGYIZ+TqkRqUb9E9+Vj
448exXgwcErMu7Zwet86YUkPbXN6BzgKz74T9hn33GD7F7D/vkkZtars2rXG9bicokN1isIWi7+s
1ccwN0WZ8P6BvqvLfUjdbiNA8gMBIo6ul/LH2P28HEf2jfH997kPhjZitXQaO070vOZgajx7FtgE
89NLX4z9CZvzSjE8X6s2bKJEedCZopesNpzKJHeL0T7msyJ6vYpU4i69OrIsKpWozQBsN3G6321Y
sCqhi9iICU/7ejiPBxqoD5cPUvShuGiV1W3aJwWsYgTIfJo+U2H4FUnggtSSGkTJJibhjQuEsUyD
xya0sDvCcCxQgRKa+t4lszV17mqLk2KUFQmfTv1rcWucI/VtX3oaAjauUB5EaIC7GdlGHp9KIzB2
2WiS+DScyjOj7Yg81rkfPP1tlEjU9xJYCp9VW6tRJXrRIVr1R7m6r6VQF2J0CL4aDxVQKoakZhTW
WKRvFfrmlPjEU/7SFYd8YVnm4ogeJOyrXHA4PoEurGGa67JCgJKoS+hpLb7Z9hUxHWueXbv0+/jX
ZdvffZ5svxsXRYycWFE1lfGpBT64/gavonut/2aWgYhAQnSiXDxZ1AJ88hQhcdbS/Ii9/tZVV1VU
4d19TaoMuJEBGyuawYlJJpVaKjAVkX7IT4qjHKvr/ofl446ZgvQ4lI7kxdeFaJ/o8zAJssmtWC56
WfKiqlUjsaynx7Pg6c3NPe2gvsiJw9bRqKcLKgT7bqdhdAbqopjNr4bbcrOoC5FQtry3bv92u+hs
XWunFRMXkhD0kwWqT/a5EcdZS5o3a7UYlIRJYQArO1WusqnN7tccXCN6a3d/yVbSBb0lLb7ATvfe
COpGMvdNCdAZpFaf6Ck9l2eMvOV3iqcdK5d4y218g31p0N+6qZCA8fPeAfuoG7ncR5XbbmnVHKHb
/rL4HfyjcBfAyALB4Cjc8911j40s7iLSahqXldQkpzboQS+pu7Fb/BWFuiNdW6fCi+9F4UYkkLuX
SD1oxVLDYlfAUSu1rxJBwrzvirqmWTISS52YnEpJziqOVKO4+TSgUyLABLgFQfA4u8SJnPYv6U74
+mCm8MlINzI5rdAk1q1eRVVnuo8rBuXhU6dy1Tu1xxx57WB1MigP/zVVJrOTjVDuvrWNTNWIFqH9
Mj2P+lOrYIpsFRDE7frAu4xPQ599W5Zpr9PTUnwZ6KnF+CWKLY4keQJn282TN4K4TL1Q67w0dAj6
v+ei5JLzemLrZJZnCbTaj5sbaVxWrhRaMY8FgspyKEMVMF8hm5IgDlD9vNgXDY3thrCNNC4tXwzF
0CZ2iINROzIof+ybOcPgzOhWZaiIMuj9AL0Rx0XMctYWVQNrGiYMGbM6CMYe10MS/i8S7Z19FHy6
XZfeyOPiZGK3llJWkc0w9e23GyE7zKan3LN5IMmbnOTP7r2NSC5ESnQuB6BKIPhGoG/x2bALMFpd
A1sNs3KqzioGXUSDJ7tqGtjvAru1opga5+PtOlYzYqUdDkb1pCryozI/Xj7J3SiykcA5dJUYLUph
I94iEXhhGrhzBXBLVXCB77r0u5RPtSBTHUoVQ6GnOK7d2MKsZEXdCR18o/cu6/OZbodFqI0ozqn1
Ka2BfUCBSLi41qsWaEeQXN4Sj4aaAV/Dq8C1wvpEPaGB7JY0NpI5B59Ias9xgaPsbedt6TlQwwrs
nZCJdWCRnrvBayONc3DaG4DvoxY9mV97L74bDnGQPwOP8Wy49UE0T7OfP2+kMUPdPJHHOWvzLoZu
dY5nloZpSeumPWrYolDP8lEkTmCU/Lxyb7b5pKHHdqrW61I+ZzAWmr8IDGX36bhRifPnsVvKdqoX
vHvQUmO3py+56Y/5vlxQoaxwdwKrRyCSndKnK3sjkksTtFiLlIhV16cTFlIeABjlRp5yA4KfKWBM
AdLPP3pAbiRyAQSATRnNNBOlydmfgEzeHA2RJYo+FhdBlCwnBlq56amqwX7YlC4brU/KNfj/HR4/
jVwu1E71HIenATVB/c2Af6OwfB6+AaPTxr40hso7W+RlAuX48eRESc0kz6Bc0775dAQWucfl1r5m
IJIp/Ho4Wo/a42VVRUK5QAJQ5THuhiE9UQ1peAsAsewoF+FlISKXNrgAMtj2bKG7jAByXYbaObmv
U9cCacRb0g8MrElISiPwOIMLIqXUjXOS4F2sH1h5fgWXfXtV+73PYHlNCrh6gYq7ERk5uYGMHCvA
JufiVd03VStJ5UE+pT+BAHylHQwAE7TuchS9MfbTO0tX7TdwHayvfoyQMbCL0qItKmD/dzfDE4O4
QzPyvgpnNtjtiHHAd+9UopsyW6LDIDHn2lGu6JFpJWgnDf1Tuv7KK5A402bw+kj6cvkgRaI4Fydg
25btGUNXzbA68dg4ST86q/GSxYKtbYEg3sdzRh01dBi2SZOvZevjIe7OuMnV73+gj41dGLYPI2uf
Rv+Lwc7QPkaXc9Qk1aWmjXd1PMbSd1SA6y/aaOWCbYP9F+JGJOdteDYpOV73yUmN8hzpT1d7STl8
kzX9Sp01253U6MVUatk3zLY6kh6DRrTtvkrT+lpW1YgJNFVyWiwSCk6cXTn8laSB+ENVZR2VJB4s
0VyUnmIJAiMJWufEndckP1ODoQsEkWgfcy+sbUTxSWBX96CNKDH0WKvUUQHHX/1Mf13+sLvHrAFR
wwDJGpDxLc7j9bkqJF2W6CkDFS5oYtbzAKhV+3t2BvvVEqhee+ixUe5cFruv2btU7l6f1cHQKxNj
TrKWBGnc3qZp5Q66aCZnN8Zopozmko3/IdZ8jDFZk1Q6yVHFTBrFpyRzjQEjYkn/ve8lt1Se2mH0
lH4FBiU1nyryox3Sl0j7ZVjzz8sK7773Nn8JXwcHpUIfd1jTx3vPPGggUgX7SOKi0/pSP2AVVDiX
sHvC75rzhfBiLtG6qBTEgvyQqVeGcdWQQKDTXka91Ym7drNKkUkaI6AWxCUnNrq93szYKFjO/2bS
Yvf+3YrjIoKMRUss5A92aE0mSqlK6pWAZnKshDoTm8Nvl+xHsaqHQVlKxyaYxbAllHYSEY/1bszd
RCbu4hqpBRRTIpNwNIvHZX4m+uqXMfF64dAV+6VPsUYGFMfb1ovMQ3JU/UTNusSMUAnAS/RqQL56
0O/SH9OARWIJ0MR454rSnF3DkQ1VIRhWNnSDCwhyLJGo7lFG6mK3jB6jzlcHweN23y03Mnj3X1Vl
WAoao46kvUQnIH4E9TPFLIBxkk5snEt+uGyq+wf5rhR39c/2AjRWTEJjuPuvYrnTJffy76u7t4Ji
GLgQsHdo8CU48CfXxGbJDLlucdMHsp++2s8d0O8DEuZOEQ6PLagyp6sazEb0PjsM4DwoTwZW9axQ
BD+5H2w2fw33pB+ToZWjYoHzD1/xGduz7qeB7Y5JKAFJnsFeih/zezNDmCv+5wS4YNBrYzMtMa0O
aVjcvCVzQCQnV3/WP98K4sIA8h1C1QY5qjY9N1nuDJNoRYv9wie30wCDw3ArQM/AXGTzdu9HVaLm
2NFTHwAG309O5A7MTcb1ApoosFJ9U2rnsvmwa+iSQM7nVjMiUVTi+T6o1ldbH54wJOMBFMGJuubL
HGe+Zne+3gIq9bLcfUPZaMo5YtRi34WWmJLJ9aHwIgnLLqlFNWcwSOQtVLG8puy8rjKv6jV1jWz2
1Z6EJYjXB9QYBH/NXlxFXvXPsXNOmi8DkIZztDl667AiuWqML2lVuTIRpJa7EU7XQC6NkR0LC5gf
P2800WG205GedCs7tpnlgfDsti8UAU3Fvhh0Gk0ZSxYqf+NTopltYiHH6St0HC3DMZX0gWoCKbuH
tklHOW8AlxKqgw0eAFk0OaMNZsH6sdXu6/hVYCrMfz/Z6EYQd2qJPRvNUqEwot5LX1hHsT9i34Kt
UqcgUxGhHPyHvPQ9zeZ8cGzAmaRYlQQQDUNx0taTbhk0VHVQQy0J28Vha5K2uOmwG8Y2anKu2Nik
a+shKg9pp7k1Vpkm7FlHv+uyc3pA6vYDtk+vjV52Bce79/Le5Poa54lSV06Y78JVb89ftNYMtOp1
Gd1ewqaT7tL2qsUMG3lKRKzZ+xFgoy/ndAk4xsisROgt5m7XIsvQ/flIzkrtzie2Gypm4du12E1m
yhkSWQYgOsgsa1SyDjjz6dFSXsEHhh0/qgsea7s+uJHFWVFpJ/2qpOjSkip30/ooa6mTl4J48hnw
BRX0bWLK2QxeaEVh6Ww0D0MFQermZ8Z/UBws1zgQsO7ot4wHoULTSjTlKNKPsxrgio2tNuB9YzUv
o9Gc10rxVWqLFNz1/c0xckYSl4NWRzKMZIhdegQ6aWC5KpRiwJ1ipXY7Etvz5F5tJZnywV4aCfCY
8aOFOW7g58ReD6rz5nHw1hM7y8yz7kSnubvksBHMP7irqaFSwQQDYwDAUVg0CMGqAqSIP3r/vh8o
DxtY1TUQKooSU1jq6EgDdcb0izYJ4Jx2k96NEPZVN2lMq5mMBhJFm2HGU/4XzWXBhS2wPn7IRCk1
tI4wEnqSjOxct6AkI+pdnsmeIDaK5HARo8qKcjULFasSaEaFVhCmnu3PsivDBG9AhRYAk18QOPaf
KJvD4yIHdtimKm3g03bs2IARw7Syn7my4qi3Ju6e9iCWKVKTCyMNcNJaPcMw9lDdSVPqWGApLh8E
ZylwZX4EW46rbMEbGp2iBYOU0eFtANBtOp/tf/wLXxYpxYUOuapzzPfiHNF37p6q34vfhxro+XoH
96t9T7DxIiY0+Q9fT8P0E/asLbCPfTR9YhV2ZdAC40/X2AKLHyWn9KhPv8732n3xKIN6WTSks6/n
u0Q+ZimktTLklWGUaY9kKt1eXo6VCDl495lp/iOF39XTjWWcC6WXgFCRHmiTH5vJfqQjptrblwYd
l8vGsh9A3qVxz0hbWYdmKOHfDQH0fZe4GJG7LGE//TCR8htY9EKizE3Oj5hTS8oI5tH8rm0HeBun
6tA7bOehekMq+RcMBrv5B7ZgLY2YmBGwuC9Fp0rWc0XGRM5LMXkGOt7MNpDN/pwNR31J7tjgdxII
MaUEcvkV6XwZSTdPOYamX8ZX895Ce2w6AMryxvxJK2d6KW/QZL8VwXzv2iXBCBJGiWULxfuPnrCA
12NKNUyOSuxFNYdGojqzqKP5tpb66XGAhVUDp4qXDt9/Lg2SRDbuMTwO0sc2nCOk6rln4NEM3Lno
S/wQH+dDBrD2/KtoUmLXSDeiuaipRR2gM6fICqPmZi2umuTbZRPdPcDN73MpFmlW0tGCAOSgAGlI
NwfERAo0COLyrnFspHABS1mSUW5rjKbSWgV0nKXaXktV06WqBhYByzKeL2u173gbgZwXyGtnrJba
pqc0BP67lwftlfKQI8Viw1zGnQgm743K74KF8I0qRTHqzByxlaAf/n48MlKy9pyf/54uZr0/5YAC
4LUKXwgLzwbzKTaePXEAEBgM36GW9Dw2MpNNyzU/VIwc1o+Xj3b/9y2b2AhrCvBNPnpcno5WRQo0
rubIPjStdtVJ2a/LIvZt8l0EZy1LLtcEv4p1zuRsqN+L6YsWCUTsGoiOGgmapQDE+IS2Dmp2O4lG
pKjrLbg8wZK8sn3R0DxXnW8D/jz2RVfo7pt/K5Jz5cWurRGkNmjj/85+s/lMNi42fMNuCQ0n7w3t
y10EjrfbVdgK5T7XKA31sNqYHZhO0+8+VI6Sb39FkJQ9wDC5Qpy/vU+3Fcd9Om0EO2uS9elpOSyG
Y1OPDQfRU3lFWn8IijA+mqiZit4buxuNW7Gcu+ettOZRjLGM9XY5xWiavDI6mxgDV5h+TRfHujcD
1B40RxEUUwX68k+qGaC1SUUgWMPqWJzaTt9lzmQFlx2CnRofXTbq8e8pS82NMplSRLNG9ddOBhxe
/0rz7FGW7NNcaz/AxtSJchdVIJT99837alVnUsgZvDAOmbFWh9FJztaBTfTbnhAFe68ovVWRK/RZ
C1ZAiA471a8HhE48wj31jp57f/X7Q+SL0pW9C2krjkW5jXKNYSqE2Oy7SfdNe1YovlxxHPS/Ln+4
vWC5FcPMZyMmblpppClcvit+LRG40UWrJSL742KKrNezaRcYgqL1Uz+mjo2dGeEoi+jbcDGkVwpd
6lQclnRUXt8KJJ4O9FkLkKGomHsgcBnD/9+5cWHESCNd70xc3/NyYyf3diVwKNF34eJFOyrRshrQ
CN9lHV8jEdSeKNbz+UBWKyBBSZANLyd6Q29akCdI/utzcS6fNEBJil+iAo34a1+TQHYjgzf0pJKb
DKDPUirqagpMjR+S6dpeNmIdZyYf2rPqK8e0c1lDHDRJeFEgKITkQTT5tlt71GVsUCimAcBufuAZ
5Gdaro6IfPT34i5+HUgPJUoV0+R0wYwiLnAdgPf4lXRO9UMUI/7D3fkunLOSxtSBE2BB4zjUgWGB
+TTsjiuMx8YT89jsrtxsVOWvEprEkla1KQP8YdNwzcFa0X8gDmvKiQmB9336H934KyWzxmwsVVzU
TBr5xZa21DD+nj6wkRjEd9Gw337AfZfH3SY6TZW5KFGqloYvK3aXxmsZq5mKqK61q5ZmWEB4V7B5
w5PoRKZWq5EEMcrtHLDW++pI7vTN/tqcCZimhOfIQt+nm3kjj4u/NQ5x0aUatTtaT940ZfV1F6OM
rDY1QMKT3HaVeFW9y9Fx1xM1W1UV/B/U5O7KpImkSDYAf9dhTzh/1KQXYxatce+mHBsZLN5sbq6s
GIt2ZQtgWoFQL//VNrOD4TNnbB9MO1isb5dV2j/Hd5W4i1KqhrQ1FgYeZyx3bZkdGrO/1inwBvrv
c/J6WZjo/LiPVqJjSaoendhmvc70UybPjv0nSFf65vy4O9OaqmmYOywiLybeecM9W7LW5xcbfShj
8JNB0MMQqcRdmPMUT9OQQKWpuskAC4UHjVw2gpRw14c3OnHxsC/izJhl6JTIqhdndZD2QJHMHK00
3MtfaD/0vovig2Fu4BPJNswve5r87Lge6aE/FeFb8nknsvXPcPvocOk68OMszURRnJ8LBv9K3DSZ
bYUjwMEs+tp2YTX5SwUowQ4LtFQ+JXHi0/y50B7y9q4sDnXbuLmSO816btsnQPI8RRo2IVq3ibAK
ZB8bo3MUUdayW/fVMeFra5oG9lidc0oDuFgFpnoB0QaYIxl7mRROiSzsbzQH/QpVnAfBh9h1zI1I
zjFrKoFeLdekECA1s+1oihcdTNCEFa4MJu1DDb7wr8XZvi/uisAKLwvfNeqNbM5P5b6Tki5nuAj9
d1qcxvxXrx3+QIQFmFJF0WTAB3J+01mmZU4DygDJ6tAByzn1jVmKCs272SCwULG1hUKwiULlx2Da
LPKEBBrQNwPqQ9mN6ha+cgWUz6F2upcqpJhAL6/r1L+s215KuJXK6QagxBb4BJAqgzapbTKnEtW3
9z4Q0jICoG/Mhel8ebuT5XgoZqQsSvuSJU9SeTWKXgK73VKcnCbLbNCE8GPttRTrU00BPjPljIEC
y8GJPx0wNPyDhqPff2+fIqcASpIw+9s9vo1gLtotfTbFRYKJEKyn4aLtz1hjxKT7teFXGJ0gDMLC
w2ahKFESiOVfDtFMzCy2U2B8Sc+FmQFrVuDSux9NZ6GOWT2SiI/GqFZV3tctK9HEbgbCizo9Tokh
uCr2tXgXon4UUkWJvFaECQFZrPLFEuHY711FmN78RwkuBQIzspJZM34f8/muPOhOXGGcZFjCuBHt
lorOi6m6yYRG7AUoao2XVW3Q24IsX7rUOOiR8Qc3uIH1A3Ag4V/oF30Uo6etVRcMHosWB2n+EqWj
M4zB5Yiwf2rvMpiqG1XUiWrqmAM7EhCSbpw9Zhi8X4agbgRvReYafFa81YUL3KSZY2KNmLtjgwZl
MB67QDr0B9H9sPtk2srh4mpOCLXsnlHynMo79sLunREYHvq/KTEyi72kExdN52bWRoKmOQqpqOmj
HGZ62J1G7GYAF6KMZPdDGaYMjiWZzdxyba2mGMyk6CdcS8PgWtZt2V+N0gsQpkR51q6fbgRxwcDQ
dAy59xZ6Ig696UMk+ZE3YvtQ9gp2LR2mZ9EUikg1LjLk6gD81NRGK2j6bg3ZN6KcF9o85eaf7NcD
Z/afM+RChMZKPLTGk8JwMPnFYBhij143Xn7FGM5hjd+EZei9KbetSM6H87nXLGNKpDAPF19x1iPx
Xhlohpj9dy8tMxAkwOADHFiTcNYYR3pVWZMBTx6Bg9XGKfUMNcqcjiWthlRiLbEsFkFQ342EG6Hc
jWgZuVIOTYR1k/VWI0Em3yWiCLXbl9koxkO7m2iRTHaMLUQGzKMB3lJylYcRRSbWH2mulD9IMbEu
xwDnbDSc+MxsAaFNnSno262l6jdz7cwRdaVKZIu7J7cRw32urktlJW9kVt1OvuePVpD4xUH/qV1b
912oH2vAe4mQOfaTzo1M7mvJVgniMoIS5BiwelIeLMZd+TyCh4NipsioggodksP6Bw2RzYHyDXnY
69Csxggg3firkgbrfCut/uVbbD8lfNfs7VrYXGNjYxezVNbdwbhVF6c/21fJX6DNgmaai1d25XQh
GlyAOxKFZaFkLnilqZzWRQPJk1u+uXiHyT3lGHuv5DZyUgcfElvA1Y/LCu9aD7ZVQZGLhRXj87hP
Kxc9wyWJK6c2AOdEjpr1dFnG7kUAUhiwzysIKzZ3ZQOmTc2i0sSmZXk7RA8Z9S7//m7Y3/w+d1VX
GKCoW4vAGser3EycAhuWpDOcEui8lyXtjjli3+8fVThnk5ZkaQ19Yb3/6qbAvK9yyO7wbVxhY4R9
bj4nQBFYQ+RQVc2WOUlWDipvecQEUf+/KGKR5tju4DHoD2VyRIgSe99oK47z6CKzQFHVy1GY1amj
tbnTicLv3rWykcB7L5WNaRhxmZwSALHlIBRs/ppBSDEddPO74Cuxs7lwdrwT62vdWxWbzJaOfxe8
5dPoWcFwjelHTN/KmFQaMCixXImY3Pe8aasj58NJP8u6WgF2Vx5UV1LcrMdYc3W4rN6euW+FcMlH
aUj5Sgn2E+XiMK0Hu3y1s6umFZS7RZ+LyzcKCcCRaDKBNqS6Mc0bLUEMnE+d6g2DiPF8t/ZkGsCb
VywQaJtvNbRN0O3GutG71k5P5HpJQ/BnP7EyEPEaz1jD6lE/47+IAv3uKW5ksk+5kWkWzaK3GIE6
XPVe5SQPdsAKT4nrZ0AS6m6P4i4Mc6FPVrmRyIVBOSpTJamS/sDmeEow9bBFtvbwJ89XE5ki2IFQ
JJb5tMNS+1EaY4ypqn3hmKXfJoo3JA8qxmIv2+FuFrCVxIWoZWkzW1sRosZg8lev9NI7FhKBVve7
f6rgXvlBhDGym8NtZXJxSiVVOilaDBrEawWcoesxc7Xr2WVMmlkQuSLqvF2Hfj9MPmiZfd6a8YTD
tFtfzn6O5U1pikrfonPkwxUwTNSKgqP4lJ/XYPWmmwbWHz0yrZbHyvs3SLoivbhAtRaU5qTBMdqz
8iMzpC/mJJ8mKppu3BdjK+BfhmsDsu6jk80VdomLVonCyFQLp2qKQM3NZ6mcBW/NfWd+l8M9NVvZ
6tRMX6JwRMAtZMziLKljtImfCUkkWXT97MXvoriTs4ukNJSqYI+IEWRwJeb/sO14HDzi9A/yUTT9
t3uVGe/i+GAfRZlkE/hYNstea7bHXjfcpvkVraObqGVoxJXgLD+7GJHBrwg8A7CLgYf5LVHdRkal
TyUyYR7b7gFX4ch+GSiKa68OwQaX1zr2L3R/Il8QTD4lIJxUPpiYctZSW9KxuQKCk8JBI4I6GRIe
xV1XsA8sx+koyrk/RWROJhdMurUEQPeqZ4xAiHS9ExWnohgcXV8DswozVXaWL5fV/OQQHyXyU+i9
RVbSDFiAN9MvqeYk7QsVVQoEB8nXYIfBlObVKkG4Vy6vK5Z0D6oyijBGPmUHnB6cFwxdm4GXaDZD
ECOlfgwKg1sJm/3XGfgOgIen5IeW1ERw4XzyBU4o5wtRhqmqEvTgJwDgOKkSOVRtj7XhAXmiicAy
pQnkCcyDT0uynsiSukLJpuicIpIxGUccWzvZ0pnQs5JcVZVg7+jzVcCpyOxn43tVNi0l0aFifm5y
By/Q7vvfyF3kbN0j8ZIWQHyq/z11KyeWS01UJTEwCkAyho6cJK3TS5NDmsfLti8KLG9IABvlptqI
er1SSNh7bHA68dvn/ggUwLeF1OZZBKAtMhcuosSSXpRyibOUlrtk8tP2Gru++pwG/XJKwdN4Wbtd
t8MIv8x6H5gO4a46oBUNmJGCNBMTsHV5tKpflwXsHx+e6hre0TujGXG2Dp0JjsuTfG8aWPgoUOcZ
46D8Xd4wuH1Jc4RoCLtuvhHJlN58sSiP+6koCI4Nk5Mo4aLMqTxMtTN9UwqHnpuQ4a8kshOtDmZU
L+u7Gyo3sjlXSBRarRLzdqsJbSBb2LepqJP0KW1gZr8RwZn9oMT92uWFdpRkjwCaYE4e1Zq6mLvx
Luuybxzvn46d8+Yc62iM+3EwshPtE1dav/fFf9vh4TThbL238mWRFmgyNYmvSKpnaY9jKtBiNx5u
jou7LvV+nrpOQp5aNYlrTOjI5lOYFS0YhVVXsb8VSM49uc+Dy4e3HxTf5fIDG0a5NutgxkbY+Fi2
89rQOEoPPdgtJk/2wFz3LzA5do0PdR4LRX5MbRDOMozWsChwQLQjyWiQJ/pZW6Kg1CPBI1skhrOL
VMnNXivs7JSlzxMFHP1PKsJX+fy4ZqaxUYUzjdXEyOZa1qjwnYHr6ipOco/kGDugQKlqwhxQhlHn
ADb+8kcTacbZikGbts8WIEXY9XwozDR3sDDh1qYoEflckfuoHl/Ut+U5mvq01o76CoILKZMSjMoo
lSPZ5Z2c56c5qw6ZYQIHzSxBAJxPomH2vSCiKjrmATGmoAEk76Nvx1nXjX2EQslcL27VdOAfTIIY
Byp+Tu05oApmQwC4aQZW0rg7xqrXGlxkyB7VQXPUAUslBVGdYXidkjhsMFTg6tRQnabPny5/zb34
BTh8YhOLMa/zoyxqLlEdd2l+KpPSKawnItrO3BOApUIVCEBYmlT5Q9TTUuuBCJyd5Pp1Xs758OOy
Ap+3OGAmuowHDVSwsdLH/oBNBK7maEnM0soATGPe20Bq8AzA9cYBPRholBBgxLyRasSihG7vk+kK
CAcVAu4EdFE/yp0TU2qAcIC04Dp+JKfCn3y2PoJBLg/0E4feVwPpnrr9IfFE3dA9F4SiYPM0FHw8
mTNMo9OTVQU0xgmYfpZXlBhv1lMALmfR6+XD3RVEQJujoYIHMizu9R2TupYB7ZWd9BzgIrOXqdj1
HgU33O4tgObBP1JU7iQtc+wbrUfJonTIX4by1sPDnO+D+UgHV7ed5I5hQkmPl5X7PC7ILAe8UfgH
6oGc9aPcxG7G1bDRX0ukPg6WtvuJTKx+iiv5Nqpz3Vnj+EdPp+5aHiwaVPP4HOVW5qdKJ3rZvRWC
PtQe8KfghJFhwpJxKXFH0BjtSOZpzd6g/1FuC9Qaa3/ARfaw1vwn+Rf0JTKQK1X5EwiPPAylqSor
wEbk63rwlfJXLSrC7nm9oVoYA0BKCyQV7pLQ5yXTseaOZ8eA8T/9akq/Cj7ep645O7F3CXzqkMy0
HKUJY/bDGLkaqFkNPXay8kEqnLpwu+Ymb52VLrfmKOok7jkFujdYzSbEkHExfDSbrAIwVamZUqgu
oZKAHf1ILdHVs3t+GC4laDFDSYszzWJtBylZcH62GSbV77QR1YLeigWfLA41IMzHgXDe5usVy6oS
Ve6t7ji/YmgIQATxY/wThAIY6bfAfVScMaRZfrfuDYAUK1gmMFJHhES5d7/C6v/5E7joUjQjYz7D
YBGI3+9XSQua/keLulRu0/Cytex+so0k3r2Kvo8iCvdKlHsKDOYRbESTqNmx981MHCQG+2XLxHro
R7uIyiKhcYunQA2kA6XXPUDdXlZjXwKx8fNvW+WcVVQZpTNcrjtKzeRky8tc310WsHdOlgIcYA23
KcMG/aiCHdXNOIB5G0CSsaOobtrdxLIAnGs37GJXG1wESHgYvd1HIWM0AoSl1TDWcJBzRwI9jRcH
8q1yMluv8soDkF8uayWUyCXjo5aN6jQiVuRncrCDFXvV4Im5b7F/JCbK3PtIW/U4M1B0dDHkDHdm
HJdOHztEFwWH3QtzK4KLrjkgPOuC5v1Ru+0rB6SYHtDA0OPqnRVstaEZ5PfRg+jW2K1SbKTyJf8G
2M22ZpXYy02cIXeyY/fLxi5VE66/9aDyxHCtu6kdWl2GZQDbUIVVfrQU3aLNUrSgXEVVMD+zpeDu
QP1u9E1vChQ3cpqg1x16K2qZ7wWmrVzOz5S2sybNnACq2jXXQBXBiOAUr2GPdsKxnSxR/sPU4EMx
5rEUGwv/RLXeYAI2GaySS3VaEOwtdif5FP9kZUHJH12g460+w5ISsbrsqkeAn6raFpIOmfPyIuq6
OFMWO+yS5yUag75X3S6RHLXsBW/F3ScqADbwrngbD+Ftpm0qQIDViImx7psnK+jc+Tjd0XA96a/A
3DyIe7G7zkFwlqZpoZ4Goq+PRjPUnaZTApIJ7bZ6yiNHQTZl+9b1+tt+o/pqsRgsal6y3+S/IF4B
Mh46xEIWx70FAIlUSkqMTHLqziW9KbTJqeeHIX9sikNaA4HscDmi7X3BrTzu5lRNySgtDDOfFvLF
AJgPcLAH47WPXy6L2T/LjV6cpWA/PE/1dWZpafWkBMsTe98UbnmkoXXQg/xY3Iqa3Lsmg6QHqCzI
HGWZL9As/0PalfXGjTPbXyRAO6VXLS11u707jp0XIXES7fuuX38PM5iJTPM258sAA8xDAFeTKhaL
VafO2bQkmwbDPtb5aRm20pG6BvJ3xpVdK5+tgoAFJ3OGNL4a7NoxrAKkSTPa073qSKqojMj/MZAB
Viy0ikGVSy/M3dHUJsBBJwmq8iBN1iGzTrELy1XpbkF5lu4VP7kXET7wrmBrZ5G5HYkh1+PS0UcJ
XpSF3yuoOAjSCP5n3dlg7sNSkdKNND1gW0fztJ21cAnTID7rtxjac4v7+YocRe12bjVnvy7mWtTn
vKfPyfw0ms1ZWd7Mrb8hKvFkMDoWhvU4qI+V0TxsU3m47MTcs7JbLBMP5niF6PKs2Uct0Z1+vE2r
2K2KIM7vL9vhZhm7FbIZtZr0cmzQW2N1oZQFqp/o1UQpAMhy6ESINEt/dR0+hBzdxKvV0GjKydyN
6haPEIGJxnDwuvP2phz6UC7A/1dDUwoHA1hzt3T1JyBRDoNTnpHtGsEMxZ3Jyc8W9NFBeIzOwtPl
PeA77+8fxVycg0Tsyuwr5NlEPuhR5JJBu0lNgf+KrDCHMjfz3N5WsA+lGFGawKvUWS+FJULfUoe8
tMHMQVz1AYjRETXx7kWFAnIa9sBupEHx3IT2TXQYD8YJqkVXc+yI5te5twlCny3jeQlcJRPd15qs
mJ8tklMpmbKTzmhWJwA0R8trLEu3E0hBs8J0tP5P0h68aP+xy0R7SVajpW3wSsLcmTuPt3P2ZdMr
ZxQRk9Dw8mFnd3YY183g1a0y4KBI3alXjlHaAs3hNC1EYkcRVFtki/FIO1vNpU+wJrVO5kPe2c0B
5GqWU679K3qjaUAkU6TQxI04kFlDr9C2MVLOrG+Qk6lMJeRXpRygNG5pN5sSSFL4B2dtZ4VZWdGT
tBpiXBRaeas03jyGqRASQ//Ghy+1s8GctHlRIHdbqDnUkhaM+m/hdJ4xMGOdqzw0OgejrAqIVkQp
gMgqc/LkpEdfqAdMpe9ziAj0L+aWCmaN+Bc7gLZEBjubhhbU+4vdNFZpQg0kO0XX/fPmWa1DVbQm
ikqRIKVIHzOiJJH7nLHQ4/+lpAWuGMamag5EUWtkNoYzeUi53Tr3ts/D1XxnPYKxwS38EWicyjWe
/sBTdnaZ676dE03t6BxB11nn3DKCTLMguCmaHBWuj7nik0WS4yjB+ubTL+W6Ry1DBcHVbhofFGqu
7AFP0gKDE/xJIclGxgjeQqgc6myW1uZys1RbBh1HxatkgLfyb2kaYLjd/983cm+H+YCZpWLqXwPZ
+9zcqavsAJzmKNLPy0a4mdLeCvO5tE1RpGRssRrzAb3XHgotrfGQgDNt/rJuD4DrWovgsuOduL1J
5svJyTpYIEyfQpsE2fqWCcdi6ZXFBpK9ASYJq7syirRIpdIcoPNa38pkfRhR4zb17gQdCi9p2h96
ZrkYMvUGuxKNHPNugZ35D6mZCRpSqTMBuR9PoxyM5d0yfkUCQURZAy81waPTVjRTgYQX207rxlYf
86zBXzY/ScszAZfZWG/eZQ8RGWE2s1yjSpr02TpK5Gjpn8GoJwtjFXfHfi+EJeYkElqtRSPR4XM6
jgn071X1WLsRJIHD3luobt299dk+bq+X18atMu120GKSn3arrKzuiR4WxzRESxsPkm8QJ0H8oFXo
afL1h8sW6aH94Jq7lTJZzzqiTtLUm3Gc1itZdsst6KVDRwQXjuCbWUxOMBGzr4u+McJ1hd5IOEmt
s4hmtIV7R4/57rXaReZYTFFtH/XrAYwLEK0aPFSKJ3f2qF5dpTutsCooWhj9951NOSVWXjcTfUs2
Twt4yVFeNY/gkirPNSqRQ5CcxlAEABOulInEuWn282CiNU9hI7qLlc6u7feAlMZumzjFtYgylhsh
gXOmdQAVWDCmwmOPiF5dN01hMahHeayfoEX75bIjcpuA9s4G4/rTpoPQe0HlOMXQYv5CisOoXUUZ
wBX5vQ0li61/XhJQtemCqj/35bo3zBwBhMYiMYvEOoKK8C/WPiVz47P5CLYCsNOKkM/8r7dbKHMY
LGky9KhCotCC2GabeieW5MM2kIekGR2tSdxoLh5SdXN0tFmgO52CFKl0s3bZXMGW855a+5UzJwZV
xCYyhpSCB5A2fC399pNxSPDQk9wuBI9oQHW1JW/8voa5iCle5b0w98aZo5NCyc7soEl2MpPIM/r5
Fr/Fn1Q0jyaM19dVsEqQ0UudOdO9uNP9EmDVXFKPkz35bWrf5CPgPXMCAEDuRuVrG8/OmOrOZEyu
WUqHfGqdRCYnqf6+pFmwFfbL5d3jHH2wyoB9DDcdxgzZ/nnUre2aTVN+6tJPUzV68mx4aSJyTp4V
BSzK4GvGW8pgqamtSlkHPLSQvXrVMQ7LEJOThyGc3BVqt8VpuP4XE5sCm+ztlw71MEYpXo31zxlI
3dalZMCSDyLetxbc+sf+2AWxV36+vJ+cm8iEWJQFei6g0z5gcZRuBBXYSLWE+nutCywwvhjnbA4v
W+Hc7Hh6qLThoIJ/ha2Ppzh6/bpWuCT6b8uWOZCSdOfoOmm/yquoy8zx8L0tNu+aUHzb1Ko2QsyI
/pz1xpsMoOO3xJPIcttWxXmaesGR5gRqmIRIFeoYaJxbTCyzqirR9AXAVnAhgZ7TbNHpszuRpDov
ZJp4bkDjxLbRmWJ9v+jrsmrT1gg32ymOHej7IXf5TQmK3kF/Wfgk5jokmgsKBumh3MiCjcZY3jZL
j9AiMq8SM4jao24KAE1cE3g/GeidAKvFFhTrxJAxqGzFp8XGZKBfq49qc7zselwH35lgoq2cNFKX
xoi2/Tyif32vkEc1fYja4LIZ3v2Cvs/vpdCl7nISskhSbaY5njPz/JavaF1U60szrJ0DnPohHjDn
XZP7rMxbR5ubQ6FFJ5DmnMe5ebv8S0R7yqQpdR6BjktB/USKvk7mF025VxdhN5jelkwCi9Vq6DxZ
+O9D+zCap3KT6cTX7CqH7bx+qt3cnVHmQkmBImhFYYpXO8H5QoMUxwutERboQOLOKJc1o5N6zeRQ
vsTatbzOjxRHO1EmSEwHCuC0vKAF0iEaF5GCQRvh/ReN2t6U1rqwAbjJXMnwle1hVXtnzM+tKUjD
eMgYDKpinBPAMHBImUwapg41iUoFTa/8Z6M6MSbnr3HxFtBDyF3daZ7lGpMaJfhbisB8Kb6CmTUQ
hRde3Nz/BDaILYVV2zoqpP0E9IAcpzdptt1kbXbU9Sgw0iHsahHQnBc49zapm+0OzYo54GZWBvsI
zN+zpaz3LdGcy8fh14AZ66p7G0wASKFoWy8FpgaNx+2weNuRwo2Gq8j0s5/lUXHbA7gQvO1Vl/3L
lnkHEWFaRsDGAAcG798vLiLA5Ky1MoRW+dOOrrTyZzMJ4ievbmOChomSp2HITrOYqKPIM6Q86sk6
dhmErdHt8uakc3qJoPWy1thOxW8V+1ntMNKqqn8QafbGmUiTJ6kmr6BnPSWjDG7K6HtiyYeZVEKe
BK6b7FZJT+rOTWQoL5I1GdVgPQ3H/lo75GA1ojiQxTfD5Aq6KIJ8hf/pfm8rPSs7g4bSpupsSMax
yw+dmju6dJs1h8vuwXkGvPt09N93NsBOGfVGpkKVdOv8JSWelqTPCKlOPhJnAixikMfER7YrahUI
dpO9181GmsdsHfH+sEBvAXGB634QEUDybt2da7AgXjXZOsMqU/QgoVajrmiZ1ZFHIGgHeeDL2/iR
eNnCjP9v57CZYzY2q5wWBKOe2ehub+VX3a08yBqFrQJ+qAUpknoLmYRD1jrdtahrwF8mBCbAbyt/
lDcqZDtPZyg5nRIQ3bebmw1PXXq7kE7gK9zYjAtCBo2cjiofcz20A3RH9RqQlgn0hUif229bqR5a
DGml3RI0oukzrvvvzDFbStQUwqsdniJm8rnvnqcZwuOZYEn877YzwsT+SB/BpLhCa3V6a8Ge8Wwf
2iC9Lg3gHCg9Tueu6DkC0E6HwkRdR+4R2Nmm/747e6adKZI54+yR0bhRrCkgcSS4d0R7yETmeZ5I
JNVzfoq2+07q/BlPHnMcBWmnaCHUQXcL6bIErfphso9ZI1/FVX0blaZ7+YBxfXy3V0zwHepoQdsR
ozZqbjp1AdKT+qDIYbR9vWyHm0GrO0NM0NXmKTYh6JmfsrN1X98kyPCoPJkKMDeI6NODCJIm+kJM
ANajxNTGMTJD2VxP/VjfIPMsnMi2RdUEmih+yEB+L8xgEskuGvtB6lf0gxUA/McbPV1QIr22rFtj
LR0yvGIW2SGWyKzAN1iifWM27NrccMD0QDtIn4tD6RJ/OhkBRp3d7prcieqVAk9hefcjWzX1qFYx
4VxE13oahfqK2Y1MA/eyKovEPvmrQ4UGDMPoM5rM10vUeV6SOoEUpi674Mx1MunxskMKLLD5vz4N
aLlMaHmU661egJohTQVHS2SBCeubWehTmsIDU4lczeuVVk9/gPM0QRf99zYRJpR3+IcKaprgbwms
ADqGqChBrQSTQvoBco136sPlPePVk02QB+sgmbDQjWKHSjpIZKV9giUNh78kbKOQUk/+EesIvfgh
K2hi5AOoUsLsnokZaRODqtZxBdt7llduhHJpjP8LlkS36MPx3dlhttCy56HS5c06ju7qlg9jEN/T
l6dt/BI8gKCDwJ7GsQd4FSazgcXBcA5jD9IyqMdEtNUWjn4cFhCYsTvgrAET8PPDHBoi1XPeucW7
WrNU6JDZNjv4AUxJZnayvYVN7dh6EVryjVF+Q1lIsDKeu2OyxAT9mAlMoU0XvrusRiUv6tQkkMhW
7tvxqfiDVjlmN37/fWp/9/e3JQHAWMKIWlz+VHPfTL8YoqSdhzd4Z4O51gfFyJA/1yBgP0Bp47Ac
k9HB2JirBdNz9RWkKm5FZ+dFLS/uJ4JIooqZQ0UDt977pUmjAqJVsOKeNuvT1PnVHHvmeNNF3wW+
J7LDXvZNORupHmH4LqiO9UPibldxMF2l4I+lSmNDIF/9C/g01zF2q2Nu/qYyLYgnx8VptDeC9iuo
2sHdGWHMV5qWQx5/t9FRjEvw90/oLzRJ41WdDVLyJQMxeSw47/wfgy1WUflUMOL5fqvRzbDzvrVR
ZQUUtpPS0LZE5HX8Xf7HBJsQLCvmKPGoSE5oPVkSsqouqOSrbhYEf/pL2cCFavvfK2ETgAQ00JWq
L0hwTrKvhXkANmgI5ooeQbw8am+GiVeKEUddEqP6bXThNkVOlbqRPPxJ7NithYkdZVfZcZPX8Uky
2zutKb4u0+pfdn7ROpjwoQ/xUAHliRIjSdO7uWi1625pW0+OISxy2ZTIAZgo0q6Npm65BIybNviG
PUN/zrX1K1XkaKIlMWGjw3hYqq1IqVMIx6b2D5WsThELggbXiK7oGgh+VfSqmfTWVOMV6u42IFh1
dtyGyXJrtfxZDLZ/edO4BxMMGyiPImsx2WuqV2cbhPMWWn+D7UjKhFFLwdHnlmEx3/yPCea7WNDF
y0HTQwlzttGd0GP5C4C7vtVvcepkzxNEnMoDmrPu8GaHkHv3Lq9R+AuYLzY0K+btCywSYIp7I/Gq
8+oTOluOYga447/mT+PL7IEX16uP0JMKwIt++Rdwu0z7PWCugDxa4sE2EH+zs+xunvEtOVDTs7fc
lAB8/0drTOifVqtvtBmhPzk2x+ZQBxvER/9SrvoX6ot8F8IHhryFpX6Qt+iVTlLyHqC97dYKhqfC
y7CtbxGiMGQmMz8+iCjruCEY86Z/G2SWhy5PlOQUXjEdrFMfWMf8qMCBRNvIjSc7M8yd1RSlic4+
vEaRDovmlfFDoVyVuuB4CHbvVzF6l19NZIm1eJGHELPzZ01db9VNhEehzvXhyvq9kF/Pi52JopJi
y9jwqqvquL5VeyvzNQV8A3LW3tfNaLu5nL9edkFu+NqZZK6vqFi7yZRT9KazxTMN6UzW1O2XRtBN
4nawtJ0d5gabjNIchhnfKDsrb2rhUMRH4rUSoor+Qu/l8bMIZka969Ju0g+6280SLYMkI2AzmRsQ
QpQvmUqcVsX5QrvYdDFmJHAQgbezmFhpg1BbueLrgRbjNAZlEB9tTKKIvJ1bKdpvJRMktWWbF3Va
EmgW4pO5uU8HxIivncxD44LYL7jsIaJtZCKi2ZXLglIekm9Q3UwKcfrY35ZAz1665pCO3y9bE50y
JmRottaupgQ/mTTrC0nJT/QFBN+J2zbabyATL4iVWHqmIuqWmNR8isAT7ipWKh0yqW2CUjZvSwwZ
HEZrfUArGYn2lqqCnyA4dSxKI9OgVaV1CIwA4m7SrbUs0G4T1bFFjvLrtt0dAJmMW6ZSK1Li6EEU
NHhLg+L1S35cfMwiBaKSoiAOq0wsqfJs7g0dBw5ET049fqnUCSPtT4UpekqLto8JJsliR1Vq45I2
9LdyfFXb+9wUvB5EJpjgAXbQeW1S5EIWtLtm6b7cbrZFYIPr6+jro84hGxYYQt8HKHshJSjA1viE
MohrxpYDMu/Lp4nvAjsTjKuPc5SVjaEvYQPVM0xz14F+t8SUsYrie6EOB676w2Wb3J37bZItHC6q
gpJvTVf1abGfohgKZEKUE/8Ig3xIg64Gto+dU++qJmtJ2xYnnGAH4E1Qj8Ra0OPlbv+UFskx18+z
LgiEXPfe2WRcIkmmrUNV1AgTyFTmV5a5Oh0QsNLL5f3jtoZAVf/P2ugG746tNCmj3o7WEuooWcrX
/afoDjIULvm0YIawBq6YzhFaD8WnSchCzavV702zV4s+FgZ6X8UpHx/a5YHYn2LlYCPLjuzI70Ei
O2ynOLv/jwtmbhgFcJoa2pxAFr6USHZc7UDxLZJb3UqueSZfks21T2aYe2MommPhXm67vWaOYFtn
plo3WPCsQCEsGrVTbr5smeJ3ZRJkeX0g+iI4k3Q1H9ISjJKbpq5Du5owe9xJ4LVvVrTGTGPL3UXv
/Mnqr1QbyJdGGV3ZFGp2cxe5s8jsb2bZUGjshxR4Tiuwfk7HMai/1D9szAhtrnpWD8kDzf/t2RWN
VnPhJ6is/rNYZn/tqYwbaERCAtWPgt6tHvPFKT9Jbu9JQXOCWoxbo6ZrPYAw8rJTcaMQ5IgxnQRY
0Qc6JJssEZnmvDjVxsuqHqLkyl6O/8kEy4e0RksfTRmI3IY4e9IaxdOy4k5rhU9Sept9cBgb4FHI
iujqB/ajmZTqNmDwOKQs2ZtH8z3LIy5ELcE4aB9N//KyeGEOVVbQcIHlV1fZgZrIjqttpK+pbWnd
CZTKxfxdNRcvUh4uG+JWk2GAQmJlMOyzN4ViJ3ME6T6IL5zSh+mpPck/sLRjE5IAkycYQ4kh1fJn
JCfm3i7TOum3qTVKyhRJbuMw95PHEsKl5lH6QZkVD6grXJPGab8Z3y+vl+eSe7NMegRi4EYuTb04
tevtVh9H49u8vv03E9SVdleHQWqIyw+ILVnTOFuFwQXZwYTjZSPcC2q/EOYi7MxYbRKgSk8apirp
LGfltdcrBEEoWq8HDsUF63FgvGb3ohl8bnlGx/AoWNRws0Na9f0CiziOlKrGHbzEiGX6r6MQK5Sb
xqf4cNH1wM2fkORTxi4MhiOSvLentMsoDWtKn63FkaCBaPutR8tBFKKReiJkBtdFduaYcDk32aC0
eY+0pr6361cbfRUA2gSfj+4RG090zMQCtUMIFAyZiqUcSxPZNEzMjStywtIHpuFmfd1u8vPm0pe4
ljkiRBnfZXTI9+LlBBA3G1T0picraWmi1g9Hq50P26ydaqJ9zioTtd80lJb0KqrOZb8cylx26yW5
b2f9k7J8jcjoGAD5NF2GKfxeEO3+ny/8+5cxGbKVVzUwbtDxBMcSwuuZph5pYD5S+a0lSHxRjZO/
+//YYwcdulXN4nEuixP6aN48vG5Aul7+wHwn+m2BCW+1nqT2klooKjavgMh4aXufgdrkshFeFgMl
2b8/KAvvTPXKhugFEifJxpVurp0nNeSJ4ru70fIsjFRctsddlKGjbIlsRSe/6ku7yDZEQ6IOdmSE
pWEcosWt7c2NiOiu5X6cnRX6K3ZW1GqJu2oG022dlUd1mYLV7sL/thAm/bNHOa37Glxs6vjQzKBD
08EhNopSanqXfDjju4UwcUuN0qi1OwNk40C/gN3ythmcKhz8JMQQ6QM6h3+wKAyBAINLv43G7NsC
6jmtxEDzKSOhbvtL9zDlz5dNcD/NzgSzb/AueTS3FSTE8t2qfh8Hwbgot0IJhUaQDsGrLYUFVBC9
mNpcAyqOylzh+RP0cbg99B78zOnc5togvkwE+yY0Sr/jzuFsiRRGBJo3cPW620sUzGCFH8Lo0L9B
IEQK0Bl1ldfLG8m/QyF4JoOuHZ0AVp0808uogvo1IG1U4xqyP+pRA1HNL8JXT1QTElpjXANamwZY
iOTitCnO4Fmn7jbytBs0HezAQA1KFF758Xy3OtZP4h7cQ6oOrsMvI9p9d8ZV+mml1K7Rbf1UH+JD
LmrOckMhMZCWoHOmI21+/w3BriQNG9rlp2QK+v5u0c5oqztZPzgKiGMEH497DOjYCVSAAMVgubpK
zZww2Q+HaRN3gcy25JT3kddA+gEEby9AYAgb3Pw0fWeSiSUkruZyjesU88aUZekJN+Sn4ar5rH6n
7Zzk1H5TM1eYMYgWyqRCQHVVzabR4uUVxQFVh/La1Jz1uwHpRhzHH32IfODy5nLvmN1CmVQgI9lc
jPmI7MsOMA3iqctZAv7yshH6Rz5EZgvFHRtIIND0MSm6HMf2WBN8wAyjlVBL8NPjr/aH4Jrhn7ud
Hbq/u8gSrcNo1tpWoJmb3hCgiylZ5fSTbp44b/1VsL60KuaUW32qbcuMU45OX9C9jD5Vc4rDHiSZ
km+ex5fN3fzMN06yh0lr0Vq5vrJbK3PmldmYNpJ3gN15wzlvXaquIfn1i/5mPdLB0cK1v1/+ivQv
XlovcyaAfC/neUV5mGyDq6Zg6rV/DOnmK9PoXbbEjS67tTHnIOnTfGjnBnJc2o9aWg596TZTaJbI
gCSBa3JY6lCRMnSwOMp0/JdNsmKt7rUpLyIoPS4Ygn7unrLGwQP5kGL0VyFXVK1VLKLNuQRhFle7
gmEh0J6zXI7FNuU2KPGNkLL0GECW6VDBLVsHabiDimfjgAzw6fKufjzq700yOXJjavEkGXZyskCs
gR5M8rSqn/6bCfX9AZQ6bVk0A+1A03625WDur6pI5Pj0b7x3QywDXK3I9LCDMttxGfMaxMoKPpge
JN8xrh7kLkTGUodq2PwLpBrXHMiQwfsPrmKD7XCSSmog1I3nqd3h7gESabvboJqzGQ1U6j0bk55t
fydbX3E9e6ZoDoo6+oe17owzhzwa8DQohjgC0AYzlhoqN8143DT9c7MS107Wz3GyPVz+hJwgSjf2
94KZY26k8Tokck0PBAXDGJ9pAy17hm5x2H8TCZ5+jGLvjbEnfcyMWY6bKNyGF1X9Ef8Bw8x7A+z9
ZuXWEivI0osXM9i86U4JGzC9bCZE5CH56JFX6Ew/Vtciw9zDhkIDSLo1zMGzrwNLarYNQnhozixO
Vn43tSNJBNn7r4bPB+/Y2WC8I091Mo5ZO4WRVd81Boqj1SPqi7dK+qxD884m4GWRgYptqoOmQHms
as9m3riketjk2Ilj0KjYV+ogeemQOcrcO1WifOma/srMNgEdN287bACAdUg4a7Lyq1ayu5m7SZEG
PcvJsen9oh2uTVK7Jpi4L/suxwq0OdBjoCKwH/HhC2nUQStQBRhL9Pt0MHu0/jQd/5sRJsYVKNKt
dh0nCAinuAVJdV4F6JyKCo40J2I+rg3+BDwiQddsmRo9Obsd26pcr0oZ2YU6gZFC9fMveQC+mwr3
xWnxVW8NdZHmDifr1d/ZpPu7s6lX+Qo4h0HA+D3P3vpTAV8/GEaHMD+bt9nX5Kv50t1kJ1EQ4H22
/VIZP5ZGSdPLGvPrqz7f6+Z6k0nlwUoSgXfwItu75TGRbSztqGjkjBxndwKdD4B+t5aXQkVlAn2Q
MEHjfkAN+G3MjIAAkH0imU2vYBSyjo7riarVKaHkbg8tnta0bFu4y+tlt+Q8AvHxdvaYJDsajV7F
AchPxuPoT6CKiE/qXXFFVWLqQ0Qc0auTE7rf2WMcFFzGo1aMfXSsyDdwrfWdIGTwUqR3BhhvbCVz
naUcsuzL7fAG6D2ge5IbE1+9xbQgWLq0u/Tz5T38mOG+30LGEVXoi+tLjjYQADlQ+7iqDMB+pnMi
ws/ykk40twyZ0qJbyDuZW8ke1EhJGgXvuq+Lh6lVCa5oeiZq7BXGdAZIEZeJQwSBi3+8f1tlc065
64xRqmQK1tJRBi8A2QL+EgS+5eyUtSMfTWfx9dIVv6e5J1zH0Bb0pBUazd4Hlq3v5mWwUyRRyrmP
M4d0D4u9OJe/nsgI45BTiXKpXFpRaIxluKguGnquBeqIy1a4PrJbCuOV69SOcxKX5GhCb2YcnSha
HAhPucQWNi0+IhPgjjtTjDu2jW5KpbGCzFqz7oYsu2+UT1bWXK2yEdjDgOEIC7oEww8tHw+XF/nx
AfbeMhMpUfgojKTT0OZdMTBeVqexUf1sMj25/JmqmgAoyY0ku3UySWC5RG1bZrBmW6sTR9Atzd3L
6xFZYM5baoDsb4nh+ZhGcgo0CPVUsGMCt2D7ukhiSd6YeCYoY3sAnZYbKfg2suUusS1YDAcI9O7r
sFVb1ZymZcl1MKyinDJeD2EBTEMWqqHoYubM9sESYFqGCWgOlFqYJ2NMojRuNsQp+kpNr7RwCKVr
1NNPRSCad+J+op0pJq1qO6PNIREBLWw4gSkFSfv9sg8IF8MGoamuW8icFegP0NpadNRThNzFp2iM
ZPAuW6Me9SF92y2HLneXSk1ZvKgSkazjRIKKUqShww/9QBksdNtNEYdKIoru3PBn0tEfiOxB74Y5
s7K6jIBRg0szOcc3dIGS32bOqjnyI8XXF/4axrIziNhWOE9UEGn+NsscXtLISTT9qnWPybmo49Kz
cilz5+lEcikC/1LtJxv0uC9vL++4EdQTqTI89DfYnjgofGqlBmo2JFPi9ZNX67NbDsdSF+wqb1NB
z0dl8EzoprCiKSStlS0Ga9Mp0i2nqBQQ8WI6rhv+IHpA1QbMLcgGMJfJeMtiS/laFDZuZozraC0k
g5bHbvBkO7y8bfTvsF6JTiIIJglqTpbOfKyCzHq3xSiQpt23dHiVdMFnEf19Js7iGVysSgKUyQCu
vijQFdEdz00KdytgR49i9Pgi0mtaiNb16k93IJNwiiutcWlOmHsVqp4iYmveZYi3Kx1uRidfZXUQ
q5kklVG3yWmLxoNq3RWIG4X6WsbfVFvgB1x3AxsU4J2ACH1gIUx0c+q1EilvAxzSlt+2feIn0sNl
J+Dv4W8rbDtew+UuRSbGje3Wsx/Bk7d5kJE4kk/jW1U45ovyXJwMwUH66BmUih+dRnArIgVl5a3j
ZrDLrSXFyapAHNaDM0/kGh8/E/JpylqHthRezR/4wqbJaqSoJ4GWfyn7L0V/6PACsq+zXFB3+Rh7
qCFksQACQNvXZA5rgakUZcUYdzip5xbjRMtV1EEkTeAK/OX8tsLkmS205IwM2kpHJbEQdVAe7vxy
PiVkOSqKwBbv4+xXRFe8u6xSleTx1qM/Uyvgi1iBW/wmcDl6t74PPO/3jLmcSFX1yWhMxakvvK7G
yUUn70rCZYi6LSSaaO12/J9j3XuTTKyzjHpupAomC/1thub4+r/fDe8NMMGuT5s6jvoJQ4HKT3vL
nZp87bRZEFE/RoR3Rti8clCHJu5HsOqr+lUy3STZURNNrHH9GRcpqFVNnNBfeNbd1++nBXDzbCbw
qx8JBv8sH5PZriGqm3EdemeG+R7jKK1jk8R0yuVBrh9qNHX0NpjGsy6apxFZYj8MghDiOUCHo30e
NACrsvtIdbTkRhsFUY3zkMfn+b0odqhlMlugPPsuQcPDchZl8KS6zBzJekCL4q5PFaeO5U/63AXI
MJ67rPWL6oc9GtdD33idIkKVc50FchOWAsluFR2t9+dYmSGrEqkjCafYbyd8yg4Mz63AI7nBArqk
hgrxSdS2mDdBE3dzV2bFFCpD6xRL5WSJ4OTS7/MhWOwsqO+XYeRRb6MoCvYc0ruNGmp9aMuvJRgx
2hzsZe4avwrCE/2LHy0SFFptiHUAsPfeYtVpXR/3YP+dT2AMPOa+Cqnvz/MhCTs8RByRUAF/C/82
h4vxvTk8ETdoYyVgA8D4uTP2Cwgge1F44h1rVcZ5BtoYLsFOQi2lJc2bgRs3WgEiqLTCcDF841ZT
8j1JRJxsPM/bG2M+WQfRwqW2FswdAuVlK+WNlI+3eFM+Xv5QvI3bm2GecFO8ZdAvrvVwKkcvNryq
Fb3baBRiPWFvgf6CXTCkGuZa1s5aqCzGzTph8HpIPYvk7kbWMDPHY14IX27cVSkG1X4HSga96Pc2
B0NammyUAPO6lVovv9EBTy1d5cv8Jn2ZPdXD1Jp/eR+5cQs6c/+YZIIxGGdaTWlloAcUbync7mwf
FuCLndazoL39qJ2guHMdC7G+nCL1L1kaPD8ww2TqLEsgNPTass7y8rS8TcBKKGEFukqPgKAKffar
5If8cHmh3EMAgeO/7TF+qU2FFc86EDUpWT0gw90GENwWoLbDZTv8DdXBpINxBU37AJpu0rQvuq4i
4QxZNqgunMcg8jBISdCcbo8DRn2La1EFnlPQpbv52yjzFQfZjo18Rr9rwzis4SxvlFa/DdTjrDiE
uH2NgrIKIN8f4RdgGl0pKEdDSJzIzDmJlmaLtL6guvTFk3HoA8kFY0vrVT9/TRMEw+wQgXwMN8bs
TNJ/3x1NPNGneamT8pRWd2vhm/EzyQWVSK677EzQf9+Z0M3BbvK5I0G+TU5jKIGK2WlASn1TFdbW
uKceqHAdEuPQh7KYHZzqMV9AkqaH0JMEz540uomb+nmAlFhfD/kT1byK/P9dqQzfbWeV2cRWk1PT
bIH2TZLZa7XWU9RDsR0XDSNviiM4FB8L2O+NMdtJjD7frLhDqtBlXq+UGzrMY+qYo/WQJXULVT3I
MW/6SRqb45qDrVtgn55uNpijfSqrmHYzQezMbPFmpmB+zzcbvFrVkTqp8aDcQ0EAiMHYE13qHPck
gKXYSActFbcEk0Ok8Sab9gI9sSKF/NW5AbugUPuK84za22DHr/RY7tE6Av+uGvTPitcixkjPaM46
5iE/SE8iPmxOIkYIlW7X6OvgAx92s2FCYRwQPWnFtA/yYD78GzohzqnDrAkkJmXATjCkwexcos1V
jwEN+6hGoCkYzMc6b/24Ub/mRMjMyDl1e1tsD2zcatOMVGjadi924Y7POmSQy8Dwcepk2zFOUyB5
IvQxbxttlTJ9Qy6AUse+jyoyylVZVmYjEEvDcbwGveBxPYspjHmXKxz9tx3msisyrWoVC/R4xTl+
qLzxB3DdM4hcumewJATK7KqCSggnWSIUvQYhZJVS1TLBpLHnpOkHTAMSwzZf1v8j7bua5OZhZX+R
qpTDq/LM5ui1X1T22lbOWb/+Ntfn2BoOz/Cz76Nrq4whBYIg0OhWhPklw1xJmCyjDBGs2QKgblja
zu1B4/Pp8uFmHbe9bSq2QIwN5V9QDh0k5XW2CpAcOWoTXLbx8fSlAggWiCIPlKVB56lQF2yRYKKg
iETzsI12+rq4+HwB+NFujOlDGlxx1KufFtdfmEsD1SGYlfBUPcslkmIDu1JaxMduExob423TMR8i
w1kto/z7O9WwdqaoBWaq2VSWDMBekbxE9fKYW9/VPnn5l20EjR0yTjwadfq9U8cNyBbFYQrXoLjW
NXv9iXKWWwb6dwmqfdpDDXKG6XENpfvLhtkb+ccudfCEbmtUDH5B4TnBRD7KTdL6xeIdAvaxA+M7
4VIkNWLqlrGyaYDvYDSw92ZPJ4q8roGkVrdJrIR3HC4vipX1meiiY14DtFgEWnIaToRW7uciXhFA
vMkvb9XKG4PEX++Tn4MnOcAH5nb2YNxzb1PGbW6KSG2h3aETMi4qvKhVUzY1gemYueXMy6GqW2dO
X6w8qCq8HKSXdDiolnt5tYx4DaNAIxoSKF3PpO4UrTPFUoSOzDR/iqRPOq9vy95N4PQkGS8vyFtQ
caRBYycSzN48JIfRI3SpyR24UZZPadC7em0TLEaKW/aaV3Vj+CbOHeFpxfSEiNHS06/YDMOwzCjK
HmIIjQP/ZEvmUzV9vrx7PCPU8e7F1hwzCGmEUWa8iFnnJKXxE8RRnLSZdQTQHiHBCgzeSH6og7bM
JTgrCA1Q567AOlX+9s10W1c7qmHyUNzwWF5Yy9qbozxRaiXoQVkARpBR7ar1wNRgNzwEHuPWNonE
D6ppYBwGdPH0A4HCGbPtNXhtNbxqpMk1QD0xTk4+fRbbtw6KYWX893NyuEqhvwO5H2BkgA06Ndmq
VSpPeG9B0vdZ0a7LqXJANm9f9gkGDE6DDfgd4OdgWaFbMZ1cgu0whvKnHBDoeeFD1U5+GjzI6L0U
LzyZada3MsAcS8DTBlRcqG2sJVQCiqQBcV6LF2rqr9KPWuEECXJWqGsaPe8/Nshv2D3bChOMx3KB
yYQtqewlCWoJ4uvLY4SNLHi2GMnqiS0qXkydZEVthY6wiI7wUryAWMlelIeK1/9h2sGrBazK6NYi
Bz9dU79BkGxa4zGcutZPjN7W88rNhcFO02+XHYJtiRQ+TSIxpVErSlT42GTMoJLrDxnGJI1UtqFo
1HE11pifCY/P/zVEhbypSNIkFoCJHvzx5/jaQYXvqgxUVwmip/aaaMWr39qn/yC0Rs7NmX/sDFN7
WXYrssUJHq88kapTj2dTLWA8Ln+uPOGQ8yYcmetEro8GLlL+M3rMVSvXUYggI7RJP8Q6kMTVTpub
rr2PBZ7kLPN0GXigSaoJTQy66dmaJVDCS64d5C+K+B5nYJfjmWC5B5mzwICoBmJoGsk+FcoWL5OK
HLjJNzsfVD82q5tJ2r42UcS5SFjL2duiXDGShiYFDzYU8eTkJunax0XI/GzgCcYx7ytEWCBIiLQU
MuDTw6XXsbw1BlI2405JbUJCaUBbZlsxevOhO+AJ/t+fMYRcBfzoBiAENI4EnPx6mq14durr6guY
z5JFu89L9Pi9y4aYO7gzRJ2xpDWHDfh4yHR1ii2pB1OW7ZwHU2A5+H411PZVGojYIaiBeGuqjtg8
StO7WN91FWhgORk8K/3bWyKX9C6yz6i+/0LkgrLIrqywqHkMhgw0BNo+f3aMvg7FScVAjSBpqNyu
66+py0DL7f5NOkKW0x/D9YpHecG6gi3JAJU9RsfRbqLHIcrZkHJwBEWwSehteicBEn1xRL+GJnzC
kYxifC10WiQFdB54LYDq9nQP9U2sDIhepMdZll8zKb6eDNCImImjLU0o9rzpZ8Yns5AFYq6NzHto
NJYJM7xCWmy4IFHdc+U2cvqO4+OsZzlM6EjaVeQUQFCfrkgSyrIbGwz1zLqrPBWH1cOMYGdHgQ6G
zcitVoxmHaXjf5kxZUTDE9NUptvGxtoPgDIfFQldu0oSHmpLf1CVSEHFnTc3yzjMJ8aofFBYAAHZ
CGu4oUW2Md2vJUij25fLEYP5vSQR5RuiWabT2Gyl0ZSyFavosJBHiOa2Dadpx3piWcrOAuWAzWqW
CBRtdEh/yoi4DYooZKZsOpp3fWZ3IGio7yxX4NwlvHWRzd2FjkFfxj7VhfSozVfTeCtOHCZDVsvn
ZFnUZbWqZtlLI9gZ1gBgNPnhg83YETzptn8DjsoKhiD2ea9/xtCXdmKVCvDLZEHdI23jY02G4UUv
dhXbelpc2bE+TeFgkyECkOXdlkFX2um1gOGPlMs+zAop0I9AXR1QQl0VqbDcyVHSEgjWodKuB/ll
zVHUN2/WKMi2KbjsnoxnGNb729QHGHr3Gddh6Q19G0Bk/1c1aOZR25mhzvUwb1mMedzoUFg4aYT0
z6tHzmXGs0EdZ6QActrVIHCsCscAknrxIq7GFtvr/2wX1SGven0w55SQRN7lr8abjvI29F++y0/S
sbwvvDnMOa8HjivQPZa6igrRBDd7OLZd+hZDVMQ2xCULY6tJXsdOKl+aWl9eLzsFbyepsy3La4EB
iNQ4VON80JsOYtXbrZRGnPo2M9jvnII64V0t9il6ZARl/DQ3P5b5ewSBQImXYbNSEEvBSQK6VJZ0
zaIcQ1ILDBjXMpDpX6w7GYNp0ifLkx6TV+GGjIslx4UrccNc2s4k5SeZ1UjWUoIQRYM9KNZatk4m
rO66qzb2ojswsUweBtUg7MrDHjC/3c4ydRugAWQ0ak8W20EIPQmnNvUinuo5M2qA0Q8SIyjrASB+
GvyrQW50KQf4ZfKJanIeKBDC4LOwMxM5UPn9tkN5yCZEaVKlsJOuNuEViz3BWR7Sg/ghYsdt+DP6
f9beHBX8+2oY0GVp0PC/G95+seeDBuVp9icPw8w+jwb7Y5aeejif2KMS/SauiqrTgLYmlEqbD31y
F+XRMHpOWzsHoaV2TL7innMSz1Ls+JsYDG796fJRZ73VMDaMJi7etwo4dilPndpMBgQfU5u91xyi
43QnXQ1XxsvmKE77lMUOb9HMb7o3SDlopmxzO9fY5OQg42SgbZwHUAAG3twtkZ7zCsGsiI2nNaH3
Q/YFUddTV9Ugu5jGggTu4Lpw+uS9tV4u7yDrwO0NUE4zwWNaedKUcMwiuzCfjc6wpZHzyGDFk70R
ylMEI1HAoC8qYWs2toJBiTz2tHGwlZhXv2RdOEDoQfnWslBPpAtjCUa5ajRAAFeFSMs0ZN6WPW9b
7lvTi5k//P3WgTMQvQHCPqTQ0wZjb9TGZICIZFWXO2Xo32J9fYra4e/p6zQyWUCGI2EEYlmnPiCr
Ke7QAnZG4dUAWlTWYj+pefcMy9M0VYSiPOStUfelnk1tAxalftn0sJlXR5CeZeEfPG1vgEqi2iFb
JKXCEBzkS+1JDoca/II8rm3WKojAnWSIgLiqdF1eUKOhnyLEpBVZt6WANsK7/NFZrozqu0LAoIS6
gdqmSkrLaTUwjriWn1LTEyVUUHJgmzTeA4IVzdFJMwHhAvxXp6sASjTLpdIji45fV6c7YCTNLUQ7
8n9J9RUv+uPlhbFOzt4elbWr1ZJu0LbTQyW6Q6PWsQy3aV+AkLGL9P2yKeZH+rM0Ghfd6UO8bXGB
MZ34alUeVfP58v/PDNK7tdDo1nRVy6VK+gz4s82XPbB6hNBt8n9p0f/9bCLwC7vVUPnZgEHcqd5w
y9eg542XN0C8Ly+H+WXQffyAlyKbINu5e+TIiylYQhVlx3T5UiutPUALOtJsXXWaiHffMOYgsRod
uHQIKaIuRNeDYr2Lta7CHKTQCmkgZPNVJUmRXw7F9xGIQsDY59QbrUQNjC4tr+Y8N256MeX1k5ku
oqsIrpA4ljCOdLrmDkimTShjZKD9/C1Cj8iOGt5MEOvqQ1lDUTFp/8EKcmqjyfW8R+VQDWu9PzbC
1RJH3ig+Xf54LCMmQDCo94sY16YlDRKjk+QYJb2DJPe2lliP1iYEqbBx6hnM77a3Qx1fcdA7A1Q2
mKEB05jqdE8oyT9YQeHFlc1DJzIzv50xGmTQV40VlWmrhlZlj57ypvjzbf0IbVc3D4gSe/NTetAC
xYmuiE5g/jRecZNdloPsfwJ1myh1jAmJysiO4kNzTQZaE7cL63fl4Rf9QxLEny5/SJ5ByiObVAS8
fAAOG+M2fVvZk84pAJAkiE6n9yuiUllZj6I4M+vyKBggQJX6Oz2Z/Lrf3BXM31P0I9F5bAU8i1Rg
6ZfWXGUT8ymDfN2N3lIS5raXrn4Eja2NGZTLG8iMyuiooMeBC41M+p2etzyzzHmwyKtyWG6W+LOO
gY1aBJpd+2yN6W2s6O9l3th9GvtTnDh6I3/h/ALiFGdbjHgiSYBUENbc01+QLZEodQmA7cYTeR+V
L6QiNr2SATMenwbz3O9MUSmvpq6NruYEQ29BmO5L1Et2I/CYC1jJCNq/YJhFsx5S8JRPRsksJ7k4
KKEOyuFalb+N2no3F5Mtr3Nwee+Y7r8zRXlnlEkbuBM3UGXJX1cjzAde5s4zQHmHtFn60g8YpBUE
BBC1cQTebBLzk+yWQP6+u0fVdRCVOIYe7AaqZKn1usxyVE6UIB505mE7G1SuXmJEWynUdgt71GLx
6s3b6pOJ+XMfb2XlcwHKhARYM1PgZFRsR8BoOEoaKtEKPl1a02jbICtY2qiZ9pwZdp5+qYcbCdnC
ZTdgVqMgTfDbEvWZOvAIlUqJKDU7EoRXDgXy0jiQnwobof6e0MnyitoMqnS0ri0Qs6MEZohQkj5d
XGvNkpLrfQ38kOKLweoQjYLpW+SuUK6Wgh4DFPNVeme4/zCWfGKYOl6GroN5faqhhbLG7oAHuMJT
3mI6/W5p1HfLun5btkpVQnnKgjSO/LQpnctfjOn1OxPUB8Njsc/7BYvI1vt2DqvmlSfjwA7sOxPU
wQIjf2d1goZ9OkrvvxAU1RWZ3CUNS97Nz1sPfcJic20xB59icm201RlCR363fr28Z6xTDC5a8oAE
CABFrlOPG0tZr6tMSY6jeJC0u0RW7CRXnbw9dhoXts/yAbzvYYVMXJ0B3JdSEZR108Dra95lE6af
KzfxTTdWnPJa78LIRl3J5e0i85vtrNJQ9yYxsriu4RYSLiboYC3hel++6bbs/6czzNxRHOOPHJiU
XU93tMpkue2qeA5HiPR1lv1LqkKfHQgeVlcF6sm6r7x0L+PV36u3oBS0s0z5y7qpTZ3WyPLNwXDG
+mcOeYXc9PuJ0w44LyoDugxuBrDxY1BBovn/W20aO0XfNFRDyRGYQjIOUfq8vOLcW2CG0LggFAL9
TdcfrAUQswqs/MdYmWzojriS8OOy858fMF3URQsqbMjSMJZAPuXumuyjXF/UxoLkFa6TobYzlM7i
v59cPzVCpUeDaq5RP6ZaKBlfx/jOlL9nEwe9fnZV4VuQWWcRE3eYpj3jgpWGRI8GHaJ48k13rTuV
n3ofnWWHTFgA7cpVsjirRv+yiElNEE2CnIuuoeVDMyd1ArDc9jS4pOJfB9E1WPaOsv9f2r30l6LN
URdjL+mzkYMF75is6o0xfOrL+LvQipwL5KxDT5uhrsE8ys0yBaj2Y3qRYPMX0c4fTHdy2sOMyRg3
d2M3ual5SDk6qfmwi1ghovGFWUKR8pFNiyCbmBqQ6ltbp+gDIiZe6G9KUnBW+FFw2mdttCXq8SxM
ZrJ2ca8B5j25zXPjT9/058Ueg8w3PCJuI7tmKNriJ+vevOWhv9j7+2eddBN7nFZhVs1iCRM9rEdA
ReLW32rR6yGBUNXZlaG9NeLmFNXmDT3YvNsXPU7cTH2N1GM3VO7l43+Gn6E246PSsDv/ayqKqTlB
FLkYnauysJvnGoT6g2FvD81rUdjjNbSoAle7V75zLJPa6YXP8HFn7Sxv6pAXMSFvbsr6Tpqjh7jQ
rpY1sc26vlvq3k2rPiy0/GteK48c2/QFRa+aysS0WNMWrYOzDb6EaobooeD62XgUD6M/uv0huoIc
tCvflrxe5NlFTBsmAX+36LEUQX6/gBWpXIFRInWMybZeehe8J67w9/c+bY66iONaXId5khAUH0Da
FhKGJPGgBUTuLvX/tjRKG6PuXqPZJk2SINQm4EVxiNMkugUnis57k9DPetoMdWMlWadGVgtgaHIg
ecUCuRDlCC0NjDbz6pLcw0oFpWU2BbltcFjlYIT2g7445ZfMbT7Fh9kXXesVSMfjHEYbb43MWC9b
oGzA1YwCLeWf3ZKJYxzL4BK5QcUNCjax13wDHw8IXAlTdQopSG6Zj3kedzYp1zQ7UWrjEUBEEbMA
Vti9mV7nqscEepQVEkYwAoyzU3XoLwMMEIhQ4uSUxOic6uPDYoQQ0uxkGEGkLjhLBZBDqUwlEI/R
sfKnEIqmBzC3hJcPP/Oi2ZmhLjhjGWY9kXRkPIDFmuU3q3ot069xwemCKuT/OYtvOzvUN5SE1Ugj
wVAC/YYAO8HW44/BcvXe48ib9++Lo96Xt4A9vEAF06nBQC7aQFjcmnZ/mAJoVDy2V39L+0/vMPWJ
xbmXDRCWRuE6ZN+3aLrtqsVrpo5Xnma6727pVNgZpHUq8xUvKjw3imvy4Ig9FSj72/jQgNJz/JBu
rAIh9S5/WnYSuDNMhSCIJNV5LiCup7jJDtU99LJaW/PQsG8PUE0BAK7CIP1lo7zFUvGoGxO9VgFS
PxrKj04NR2uwO/WvKzH0p6MiUdwZappmOBzSnR5I7nBXJfZyheG798XD5MLn4QfvnDDvSLARQKSF
TJ1IVJrU9/q86uUMcA6BNI5IiNTetsrHTnbrjEPwzDyThgE+YANMEuCYOr0WrW7aoAqTgI4b0p6F
5Iiys9QvQvF4+VPJrG8lg7wRDLO6im4QFWKkdO5rM/4fqQ2Are0tnOwBG9k66gtS3dDyDKfD6CTA
HouNTNefBHvEzfLXsG/yPTUAYQ1MeUFzRKN+SRm3zRBJuMUESfCXaTsocuyraJIPEqSG1chfsyow
JxkEXJCM7bpjulWcJxNrM/Y/gQqEELWv1yUGK5rZpm66BWWWOcDIXt5yZsajkQ498Bkqps2oMAgu
lLZukAzglTT+JCLsZVCFEwCrHqkX8d7/rDXpZJhNEjHSodNT2nPbDVa8iFMIsIjlRVvpKJI1hHWV
v19eFzlvdHTXMZatAA+CRyfd3ihnMgA8puURvQtplezFuhJEcBFdZe21UHL8lvXUtMBcAzgIHrdY
HBW4qzWVZ7kBoSH4+Dp7DpZQd+PD6IKww8vv/oPUCfkPT5YH14Q4miEpBF2B6eLTA2mqdYtBxyg+
SHd4FEQBobDpQpSapxX6pniZAT7KDd9nEQdGP7TnCJyDVIBPjSpbPkxllZjhhv593Nqt+JYK/pTe
SAWvFHv+7iG2dEjHgMUJ42D02M9YzX3XbirYh/ACiHI7T5wKCqfoaf4YLNdMgNmusb2y271Yz5dd
h22bfEfMbRMedOrgabIgqPNq1KF8U75GP3tns0EyZj6De73zQFoJhfMEMoVQ4eUdj7PGMc47mGsN
A5PbFtA/Z3UrUzCqDtNGx250flH1YIoQhHgOZOR9XpA7O4zEGA49Gf0wUfKkvidoVJNNNvvyWIvK
oc0NJ6mSN4i3hZf38+zyoMxQF1W2Jno+xrioVqV01qkO+kYLxVS1h4mT03EWRHOuYGxizPoszY+5
1PXHCf8WHSuO9U9dKa2Fe3lZDGNg5sUsK3wEUtQytSwRvNGJOqBotrWHGqPTy2pbK68pfNbch0Ps
rdAVxmxoi95EqhpMvuLrTn/bQgBW/Iw7WIeE8q16TwoiBFBau+s34Xk9LlPIY3M6i6XUb6DuQiVT
l2VpFhCxlCU4BNvVK/JqsOvEfJsETL2qnxNF9v+/dvcje989xHHTyuKm4rqLzadIPrb9Xa2+XjZx
NhVC7y119ZlN1lajNWI++GFOnOSZ6IwkPoALAHcWznbUjiQftSbnsl1G7D75pOTvu6UNVRtpdTEC
QdSD7A/djKh6uGyBuzLiuzsTi7RiDDWJwbhyh+TQzA4fFRR3sI0vrULIxqrb7Eq8EjgZC89RqFsp
0tu2j03QTujND624ketnfQo01Y8iJx1i++8XuQ9fNON91c8gqh0V80AecLKjuE1lxw/NJ8IGKSFG
Y24zim2etB7j2J9YpS6HeihXucglM8xXu5Rjx9z8TuCujeEjsEKQnyCFxNgctZOlDtHAukcxWYK+
CNhstuvuCfSgMcDxkn5Fzjv6n4fLG8pYGTJ8IoENtC74bKhjnoFAB/TvEaBz6PcXBjZT/lGrnJcE
Y2EnRqjtM/spV1YJLkJk0iQwQahcmhBGmnJigjrWmyCNU2OBz//XvKECusKv0BhGF08KjAD0NalT
3OJGDXlwdN4GUgc7q8qk6TZULiK4npU9a3HuImTy/J5sEZX7nayPOtzZVKarEOFKmJ3NjwIFSH/z
AJCSUz2irxz8/zkF5YjSZkw5fAWvTB1SNNDJ6CRQa3Cfz+w1YbRXIkkfunanActKwEoq1gtZ0+wt
h+6J9IYIimF4FENemGJ9JzTUgDzCkLx2RuEfTUVey0JhBUofdMvdIl9tKWfbWG6OIQHyfhTBpnSW
QpK3bSrhaskVQEDSd1P5efm7sJJUA5EB/OkGBsNVGvVXd3jQiXAD9IEw+iC1Nx9CGQjxkmZ3nW08
qOgdL6//RXKXfHPaAWVMRAPkhOQHrH2nH6uP0a3uC4wFbcnLOkLRxPRFDYxbKqeJy8qGkQn/MUQ5
nyVOllZngx5W15ovfEp8CxSdSHdeIdLKqYkxPxjhjgF5GDJw+r0hKYmgazXhzysCNX6o24Z3bEnY
Odu1nQXKxZNMAAvnAOb25T1tgZohFdT6vX1b30lnuniROOXa85c9Sdt+G8Tj9PQzdcMGLZ0GrDjg
sqtt0gYXnNSBYjCwDHja84bJz4t7lD3q/hCteQKJUWmEIyblq/sSpf/BRrvGB6kqRH2NA8/i5W+G
R+npAtXNAMdoPOAuMZ/M+ovF49onX+T8i5FHKLkRRZVyv2Qz86ooZ8i0HLqDdhVBhzy/h7Qm533E
/lAf1Jd4XgONSV1YaT0OlYb+MfSBZ6CFofeKUjNGtoganDDbvJDO3LadOfL3XXIogM/A1DZpDue1
USdb09r+oBZrEbuXQxQzTOzsUGECQjPrnGUQ5i4n1c2Gg6RexaviSirHznn15eN9QqhDf+0f9Z2s
eo3kLW8gGfVzcqMj3imfmtK2vqx+hd5o/WnkXcG8lZEMZLeDa9OK9abHBigZrvPhfZ4OQ6k69cJJ
p5n31G4DSbq9M7O0agSN3tYIxjxMCgm8bbfq9Hr5I/0fmweqB4y1kCIAdWqFsTQnMAQbgRyYwepF
r6knoJEF7BGYzgHL0Hhhib2qPwapU9tZuZY1JtIX4u3bgTBBFFDhLr6hsuIl3pigzcIdpOAZpY5Y
rDeQ/4bu6hGNB+W9+6A1UA/Gl1SwB49MojQ/QP/3/fLeMuOH9mel1EEb01wp2gJJzS8Q0vABQuoC
bvxgu+MfO9RBS2V5UuPJjA9D4Ujvylt2Px1Sr3YmPPf0Ow2UGx6hyuGi1tjPvT92qXOXGX1qmYOm
hdkhuYdUSPQwtg4GT31rdXs3upuv5+fxMHyVQ37rl7dm6gimSiJOaYwPKsy4TMfWayvxKos0P6tE
//JnZKchu+9In8N81TsR6J4PabXNTRyI1RygFYYePQ/kyj2OVJYgNHVVbGWXHk3ApMiwlImUboAy
/X8bl+KcC7piVrdCIxppiTdfFn2dpepmm5TbEUMIl7eQfA36JoXumKUBEQ2OVpnaQYyzdUk2YGhq
rYd3ZW5tee7DUS2e2jy+iZKREzjJwbpkjtrEZTXMVob816HKa1vH7GkkeZcXxLFAl+WkfBqTIsf8
Sb1Vdqu/DJN72QAzKUAJGm8hjH+BzpYKHnWdTkI0DHjRXZuB7G2Ymht9aBwgVqEN7Vy2xnKDvTEq
glRFV9SphgsN/oCuhSGsL0Mx/pjSOQ4vWzrDj5Oi294UFTQKc85XDWwvYeultyvosJ3xJruL3C0Y
XclRvOy2uyXpafaDF69Y4RjqiJjqQWUdVJHUxSN0pZrVnZQeJa0XvXlJvnfb/NgtS/a2yGt0k5XC
9lPKi5ulg+DN5WWzN/iPber+SdU1mU2oeR3nQsHjzISYcQZF0HSo/qG+sl8k5TaqsY1xPQD0GEGW
tgQX0TA9X14K+R/OD9efpVC+gtIvnmTRKoS6GhHQq/Zcy7znM2+7KCeZEzFte8VA61Oq3Dl3501y
Mm7rk6Q2l1ZC3SGDMmm5ngB1bRhNjq6WvJagOhbM1JP6PhLdxGyiImiHVsLzSRzr0R1kqY/tTE5U
D09JHqUeZ2fpQdlxArFCl6NRIkjgqxp+iFZw+dMxiwY77/joNuwyyjkpasWakuQQr5B7RFPUTp4F
CIdjTNCTdLdZbRF4BTC7/4sOxa+T/9txPuiSdsaVKMrqSoyxPHjm6+wpbulNIQizr4uvRFeMDwHm
bSj5+85iO4pFmeWTHm7FtZU+Wz1vTJ/jpx94hp2BeTMXa7bAKwXVBC+Z7WW9sbaFEzuY1XyUqWTS
NAdCj4akptHaZ3WhWQc1yB+b1BMtp34A8aIDYi706UXkWmjcc4EzzAf9zlvooXepapu1Ti3rQ4S9
fEyc/GEIDY+UYJbbxIsx5HPZP3kRmrq3tzgW4pKo9lhyl9izHi3uVAM9004NZqhwlVsrBDjG6EoC
3OWyaWbitVvsByp59ynBKy0DKRTrofigHnVHCZcrFVmsBuiiHKYuD4zJ9BzMLFkENIDZRyojQm2/
yiYFQkWjJBzHNGgT1D0NXgGNXGlnEQ4M5AQFQahcqced2VhbhImmMiQ4Rc2XrsiIFqFjKYFm5S2J
7S87a9QFq5eKLnQrsojhffGXa8XFU9IxPAU6HtUteYFwXz5kl87Xhy0ko0FAr1ARXClVLYLwZnQY
XOUdAgOA6XxKXN0dvO1Vfkvvh68DDBc3fy+T/hHMCOLjfyxT30+slQRjLGQuQ3rO1Lu1uotrTqrE
dBGiskHqyMBAUPU7IV3jtl9B0aFNrZMuL0mjB0nHmcJlvaMANfhthPIQY92yZozMOuykV6hbQWC0
q4Opr1/NmivywgzHO1uUf0zCMpTGAlxFV76IyqvJg3QyH2r7xVBZVtu1QzlMWvwBPQZFlj9riJD1
QUEZSO04YZm3GvpymeNJmeUKVTvj0KYpCLPfOCGJeXoByzB0oKFANUEtR0uqpgWbRXm0AHd50o8z
QD65o8YgzwBtYMCLvuzUfGePWtGiKtNmlsiE0PvD7Ft3QEM8AAIWtHT6tXKrBCDa84dXBfBiHvEp
ezP/LJWchV30XS1MLTZbUR5V87aRvpoN5wHKDu+7tVEZpTLpjZCmQ0r0cR4xzRGgm1pgisIBWS0a
hLb1mdvnZwYnywBrBgIv6EIok/MI9Eipwt0L+acmPJcxpIKvqqJ2MV5iY8L6Hx69mEYzoPNFGC7o
FlojNMK6Lhtkzeof1nJXcqlcWe74x4BE9xO2Upt0NFdNDGV014ZPoJm9Xx7Ii/Q/jEQS56ZD+94a
FZi6TFcTWcByxKC5Xlzd2UJ5tlNndPN7BQLpPHJEVrTd26OCU9ZDPqnOxfRYRY1yp5c1eJeMt3Ee
eRgvlqvvDVGn2iiQ5FRlWx5l8KjMqg3FQpsTOHgmqIOc522St1pVgr0d+b2/+HE43pCO6qbZ6T1G
xLj0c8xyxX5V1AEu43nI56ED3lI6fkjbOZhSKu0p8lYC0uPKIvI+F3W44mlQVb1DN01V8DZsLDwl
wBpvGzwKAWZQ3C+MSjFQgWnbXMMFqT7gyRsAlPy64eESH8sA9E8dGlyii0brbe7z2BeZrzVIeoFI
j4z4G7RGbGoAoKQU0IitriUQ+v3voTNedNu0ZTc7koca/+gxtxavDKiIQX8e8OfTWDw2grRUEx41
Yic7mQK9mFH1Nd6cECvxQAf+txUq1286oRsG6NRAbOLNyq816WuRANAwfOacBdYjf2eH3sSmntBD
Meb0uC3+gLCVoYk8VMfyQObmeh6kUmYevT/LoukRIHjaa1JhEHFJcLi4QKcfG9yjqWcBuwqM7tXk
zG5nVw/ygXxF5Cc3VfBPIWb3I6hYZtbGgC3B3na19jwb431qcMpM7PO+M0FFsbmGOOg6Ausiom2k
YrQ2dxpP9Mll8A8SliTb3n9EKqAVgAGosQykavWOrhEUxIB3DnJYTR1zflq8+QB0rHfZc8jBPruA
CP5XBs4CeCgqwtTdvJjagtI4pCG2KfEqtBFn0157wW0Gznayj9wfW1SQiWUg/bWqARIxlm2rBSfK
bGsTxwgrHwE0/feCqHPdVpBYhDwcemBaMdhAtj7W2sOqLKMdQ7HMGIyvw9i5lzeRZ5M65Yax1XEi
ddEhT9J3FGA7Xzer5CEul0+yKsTeECWyl2tl9XzZLufjnREqaIWayb2eHFfxQRYqD1oETeLnKeiN
eHrK50OIH875e191OlOBIjCIWJDnzQ/mzcdhuOlC6QvB/xNa+8iRHy8vjrOpOnW8G2kE1/yAOuFS
IXZYPyZR8yvjLbVioDu+jtP7ZXPMkAaEsw5FDOSWtDmQ2te5VeDwpRg7luXvosY5acyrAEqcCpkM
Af6QcsxMmeZKWmBAtvIwih3AV90U+HA15+DDmV4BNlKALCCxcIbKAlrL6gxpjQ5y3n8u2vI5L1p7
zUVbVQfbVFaVl4gxLx/Cr4VRAkwy0Ah7qe2mEY8qoJhvJZ+M1qDLcR3jzuaPhDBDCHJ/TQagHzP6
VLhqodsIBBMYmyY5sdOodYz8ZzH+C+gda/lthQpUNXBR8ixBU2EtvU4BOW3qSAkvf+UthfIHddEh
JaeuiPbT01pWfp6JdrLyzi3TrXdLoULTkkdjZqRzecQ7+7ZMyslOteb18tFhPjt3+0X3Cfspm6VB
Gk0wrZiB4deIDNbX3gf7JdSMhGv95bI95kkCJxMmkkG2cYbMA1gP06JlnRz7bvwR6VnjpKVR+lI/
uGVec2I72aCzC3JnjPK4KlE6KJhOeLOvPWq0imPJXjxL4Mr5YejXgqzakO++vD7mNyPz1rJCxq3o
emaZQMmmUOLquKiJrUMPaNSCyxaYIWJngYqt6Mb2lYImDGap5Huz+qpHgBTFmreNnVPJGWcL2esB
Z7YJBTmECfL3XdlDXTsQo26o8CjTky7egIiFF4GYz2jI1xDZQkxu0hVSWcytrc2hxE1qSOB57j2M
ArjRIb4epheidh77PBw5s1+h72xS59eotsgYF6SfaDEJTyTw1SghJQAD4gcEklN5VaA+NjxmVmbY
wCJVQvxDyPlPN3NUIBw2bW0DIttHtfGV5t34p++1M0G5vCDk0ZaneLsna+6U+mpXPGjZ/7F5f1ZB
RdhxlqcYb1sDA/7rCtQmoRo2UEcfAaNMbgUolfDvDvYjd7cu6otVmVqtdSSbYXFtHqu77I6MMHaf
MCnt1YfVrTwMq1R2gVc8r8jNbBoQbVSMOUDrHNq9p1+tnpXUyFo4i3kDT/kOMI832JMDFgOnvCdN
A+6zmuknO4vUDpeNvG4F5jiOSW23GOL4Cr58YOjBHH5XzO70U/VFOwWjyuXAwrNKbfHWa3KKyZHs
sBjxk5FBLhLKH8b6L3VOlBrJ6CL0oxBTTrdTWQYR3IZgDG4w5AMqzecesiL5jYxxmMLJv1dfIg/N
tMtLY0YxSwErOnhzFMyPnNrcNLW1lBT3tYBUqvl/pF3Jcty6svwiRnAetiS7m+xutSRrtDcMy7JI
gvM8fP1LyO9aFMxDnOu78MoRXQJYKBSqsjKTW9ngZKDrr82FBcZJ8rFtRRLhkynX897YS17m5F7m
Rx4Fw/Dq4GtfCnP1UIaH0hLkbJkt1FNRpY/b/JhP8k+rjZ/VQd3PCm/XVnMDyGJJCjieZTpC+Hnb
YgKtWQLdBlTpKAVDcShfJgyDeb+Sg2An8PQwVxe2MMgsbJK02RIVfKcR6PZsfFa7Y6V4276wlhQs
F8X4AjTGRlGv4/RoETRQi+QqK95ytYGe81C6MiCYNgGpkjnzoA3UA9hkZGmX8RCxH6bZjGaUPPUv
rXIzV/CMYZfIKcfXV9eHfB4D0BTMxpK8hukQSmBLHzyk+7tAvo7lb5P4MwdDkPKqB26sSO72hq4u
jB5kA4PeOt4Sn71E7YJ4zhoTPWijOMVJCP30Ukvyw1ST/I6U8cCJIKtOAoFKC44CBXAWD9yCuk1r
VUwgq/WLaP2s591k7reXtHrHQYzqtw0mycp7SavECAMkFaAnkAoBS9BpDu3mR6GB3SH4Adi7O9gK
ryy2WlAFrwAklxRwfwOh83kvdTEx2ioAAgxzl+fab+zKaV8gglFpjnJF4WchaIpA7KL4xW57yatf
8cMyC+FQQHUcTSXk4UQTgCnQtylgxlZLvKDGyIxcA5Rn37ctriWyi7W+90oXqaXQKxDlbOTEN6p+
H+rNl0gbnRicqU1FXBEVmW1z69FssULmm2IGcjJCBfYGR3SoTiJIkAUHb4Ae8yaiPZw63pDkqqfC
QSEAAfpCyD8zX7MTMnMCQuvYEK8Atfp4F+nO9qro4fojqmAiDecAk2JA33w2YeitCspKHUXq8dKp
ll3JnK+0fhQWFpi4ZQ1p1+ojaLjF2xZ6t/le2AmzLXwPoUsUgkrKuIlfpi/bq1o1itlSMFWj6oKo
whgNBXWcMFSW+Jrdu82lvs7vpJc2cKmwJdXCmzA5W3g8sszVVI8+S1Uo01NWDibxEuKIVHMNVnwB
7WswfhPXuGCxtBI+O5hhe0gP89ftpa6du6VJJutS0kwGQkSxPGK9mKFhF83BspxQ5bEjvrPtsJ6C
QT+QgYHJnJaYPnvK0MdCNUeo++OwoUFKBzPxzLoxLpBh2oOuIoN+MUjrrs3L5PESlnds0pZxxk3T
VIpHSUD6DikXMCbGnvowe8ErmFzeITiqLT/L+8jLXKg2dK0t8x4tq7u8WDzjT6I15bWk4cOKxSlt
XPMrdEztdDxsf8vVLHC5x4z/SLnQks6sqTZ0fqacJ6MnfQEzb+GDnM9PBXvb3loEXZpjfEdq9XbK
5g4agGXbgBRXMZoXI5Dehri4Mzr1daqQZGybXEWwLG0yN5TahVMzWh1u3wC5dJV9KwfNLYPyOBmB
05XlacYsVZWNtyQbVadKY14Y5yyaLZyHqWVkJERfNTpTjOZ0pPscuSrIvbsCM1WUXU70MHx+z1n5
WjRfrJytohcC3r3YUNpusctprx6TE3EFJz11KYiC7T7FNBLKWVymp7UQv7TL3CIkyoe+EyXDT3Vy
U+jQD5trTuPlH84nIDxA+mHwmEVytWPWB+hf0UzfLB1pn98kuk0HZVqv+0EeteN4kPfZMxW+o3vL
pQRfX+OHfaZDISZB0I5zTACTEx2AT7Jd4Kt24lu3InC3wCB6vEf2+tf8sMjsqiHVqaXWAdLx4r5L
fFGMnIb31FhNOUw8dP+zrcwDqkwKrVByC+/OUwc1aGCVHB3jpqPzrv72V+/CpTkmxCc6UJbRKKDC
Dgo5DG24Y3oyeS2K1RwVeCEIcoCEARxATAQAqwwY0KK6xFDV9NjdhqcEybF2ke9jH0A2J0G37k57
zQ889Oaqj3zYZX20bAWUXaEddDSihyKAeiYneq96xOL3GR+0uoCg14h1pcm3sJjxiNlrLQ+PvX7S
FlYYv0tIY1lzG6B6Ztm5L++0k/5YQWm69bTGzs7SkbIHU/ITyh2n3KtfOFGM3gl/3MQL+4xLqkZq
mKOGGqTUOvpB3EGQwZ9jNH4sRzpIx8nV0RGcTqgtXHFfN/S3t2wz/tli3DCZFUBwCmg3K3vFE3bt
kTzSLmTmpgceUzLPYZikIy+7ool01GT6ttpn0yGK8v32blJX31oQk1akzVAYpMOCEjO4NKJ6pzf9
Q27Ne1POE0cQq1stU71JkzlP4PXAsviKTKIhdFIfFyXKvOpV/x92fMzhafCgcSdjOImXwfEOB5Nq
xHPXpKTHo1uZgCjSXjKQ2vCeoKt96kVkMZjIAjWaeoom+CY5g4BgdLV9hNogFQwJIrt7Jt+tIzlq
fv91+ytyjgSrAD90pp6mlNLMrE23hMhAkj0S436IMEVgNo4s8XIoesY33MZkIk2WauBXU1FRLsEM
+V4/D/bJObpMLh6J3E+3npV+OAtL2ZZ2BRq8s2ICIDbsKCxSvBmB8UEl48DH2HMOncnEl4xU/UQE
YMIlObbDUrU7bveGE0bYwUOM50VKamD7MKD3iCLJITwmjnidQZ88g6AM1x7vczFxJKgTsyil2YRb
UvDEjAkTBSw99PH7LzodnJPGgnKJ0E9hm9Ku77XSOUblUspL05dmW5kc+Ud4I+1kmy+9zTPLRJRU
L8KubXD7GQPZa8OMYBLfqXrrbZ81nnswcURODTWMkyw7NuO3QLrj9szXKwcLZ2diSFDMHeadUMdK
hb113foNRbY5gEGCfnrGBSe6+il0eZIAnN1jMXxQdp3AUopbPTAvKjl1RWlrGacSw9k6Frhn9sZU
Y7QIhevK04UnAlnU7W/DCxSsdHhaYRFiVBEIXVN95mRXNk79/5wAJnF4hOHr5ZaPb2UxsSJPAxEi
Z5jlVvpT7mv7+SQODtS8HhVIr4DRHlO2d3+Ff1xcMmzzpNHDelJ1dLTT83guz60fxWB6pghkBU0b
UPkiOQfF/W3wY94pR3VPgL3/O3aA5V/BxJQRuMek6cHeq+lXgXaWsl0GLtvulfNFOaGS7V0auW6N
aq9RsKcEckYQFJ+EHYWo4zW3j10e9dzq23zxQZkgklRDl0EMAr18IB/MON+n8bzTNKeIVDsa/O3F
8c4cE0os6MuRSIUSQqXquQu8OjQRsiRz+wo9021T6xmCBkAW1fEFygwX+qJUradFitkFgIqS7kEN
LlPxPWmeE3JNmrP1V/PnpvZhjNlEs9CnQDKQ2w1OfSa1W0MYJvAtB0wBpTc6kqM5FTQ1qIqKzBnH
W9/SD9PMlkqNUaISgYzZkn6CRi2sn0HsvL2V/5C6fthgAnQiTADeDLoBmZZTIDyWIHE23CHfmfK+
6r5q0rcpwqSLO4b3s3S3bXs9gv42zb4gQ2FslK6HewpVozoamB70sL/dtvEPQe3DCJPcpWJalD1N
7qZjt8u+UJXTyB1Ku/VUyFbR+knL4xfifDaDJjAL91TDSk/LDCLzI+gXu58xmqelwZO//Yfb4WNh
TLQush6TIR3FQSR2//xLEDM46x2GbcXzvxjYWI9dH/bo11ysKs4HjO0bAJEqdx3mCPzES90esFUp
cihrteBz76P1RO/DIhOUTUUAbKfC+wPcxr906QJISJBLYBf/QluF541MUCFK0g/tQPezeMzN+zLz
tj2R9/tMHEm7SJmbEJVawfxeRDfzf68xAljxIlCxE8KJCLxITZ/zuEGLx+JCu5Wm34d2AWE42qrM
7qyvvCoQ93yx8SPsob2TIkZpdhmjhBJ6FGzR2vkbuO+psIjlCn9BvbdYKPtA7EqYjDpwqejJ/NRn
+jcZM3LbH4u3LPZNSHLTCqC2E0OQeXTVXXWB/thVXkNwdtxlrtzalitzwMacsMG+C0kqC03WUgec
oW46vYDUwkl0TqmCZ4SJGh3Gg6wcUgpeD1UuqT6ExkPTP29vHs8GEylUMEA2VoM8MijCnTyRp0yE
al9Zc/aLc6BMJjzUcjImREK7ZQQeNxTn60IpnO2V8IIs+/rLCsPQwhyXf/+jSLzapxyM8TkxgXED
pztXgo63JCZGdGNe6XMZZkcivYXqxWi/cNbDCeLsqJaVC0leT1hPFzlCCJE7CrU03Tq/dM/5pdhb
PnfcgcbNP6srv6O4yQQIqHaECgF2ypuTb3Ni2br5TU68ud1vL42zdeyTDy+lYpR6OnSQT7b8M1F4
82c8A0wi0Ud9FjWhZHizBuoRqLXU6W57CbxcjH3wdeWoJqWOYg0NOhJasf2pPKmIOcCtHTSfR5fK
+TLsew8icZIOfzO9kPjCgLEa8GF3OXHUigeL4IVT9pVXGkM4KwnupvBN6/C+g9tdSV/Q5pZup71w
QBxysyfObnLCEIsyVKecToDh+ayjzobVHUcP7cGn3mm/15AMHzzppuHcTDyTTA6hGxX0gC0ssw+u
1OJ7GV5F8ev2sjhvH4sJESSL9cwiuCUyCzRl5GquZr8ST1XSuYKi7U1yv22PtyT2DdKrmEgx+8gv
AdT7PldpGtoqkV5w2niYCN4JYyIFmMRAoCriPZCls6NXqt0YnPj3PtTyz8EImmSfk9g+MjAIoOHl
iAGEU4ZqpeZZF7IHSYI97cMr+a71zPOvR13i4pWsuSM0q2//BXfCdnKL8Pj5L0m0MsikEVxS6pV5
295nt/FPpXZmUJ9Ennz6y97n72csEufP9iZDHfImRvpeShCBy3aUagUU+9XzjAKL7JaIL9uO8w5R
+3OvoYkMeLGimSwWCkMQaSKKGWjTSQ5ueF0pyGibdQnyr0FJwhOaC0loG8gdU6fsupTYuiyDeEmU
pmrmhNb1UPf7b9GYtKcaFFGfBGSpWT/bQ3aZw69Ffp0B0L296HUX/rBD/3/xSMoqHdK78oiWmvCU
Nl9AM7n9++uwIe3DAD2uCwNqa6CPJhWYFYQLozd/LPegoH4A7aPfU52G+TK4ga178otFuFIGvNUx
4a0dWqHoTWB1y+q5QTy3QTj7wlngerz5WCAT38qsL5t+akqUyOqzckfApIzh+R3adw9ZgeS7cJFX
cnaVty4mxiWB1c1DhpgKzIWNcSgnqw7by+KtiglteiNOoTkKhYeBu51aDbvK+p4MDcf7eEeOBeOM
BkR5wqlEz9xv/eTYoj6FSIoaB/dwcxbEom+auZYCUGBER+uuEP3mgurUrj6F4IV24vvhnHqqF+14
1yvnFLMATozmi4KR4npVitCB5iuUjnZV+F3l3Xkcf1AYPy9qkjaGgFPcWhj3SEWKgdv2h3+4iH67
ucK4uSEawE7kVohTLL0PKHRH9Sg7OZqstESVORXI13snuFauwlcFaJ/6m/U1OnQer53G+ZDsxGmt
d1kSDXjo9sj8QZjtpv33WOINs/xDavuxXuYAKNGUKjlAPsdCyslulg2gwqzhuUm07n6Mi+yQxQCR
QUEkfI27WcDgPNgryrA9mp3cOIqVDd+3v8A/PO1+/0Usk60Rx5ZQSajHGJ0NvkaA427JdXrS0Jr6
Xh7/xY2//vb6MMjc+CJqM0FSQZ4vfFNBGQe6+1P0NN6ad5TO33J59D68LWcnD6qqjXLVjASwq8Xf
+zNQeftg/y7Y+Uuqjwfh4pwalpV+ntOgLwagqwjeXjHazYXCidMcX1XpX7C4/GqlyAdDmdFfjq66
+GSEV53KKSpwd43+DQsbioWUxeqAZxxSl34mygqGB/LkNM89oBwiF/nG2zYm2Ahg3rFGA6lJAsTm
nB9LjacJ9g9Ajg/PY4INKKL1JEzGyE/PvRu9YkkIMMqX+dLvGr85V2g9IQX7m/FK8yNVUZlbtdL1
INSHBDq5034wBltUIgxO8Fq9NHBsZJkqE1jAgjaJGmQGj2kd7QoBNWm0mPXpJlHsMv8qClcFbxqF
44WstumcJUoTFPCQbLw2hmcFo3l4eG1HJ45TaEysSKcuS1UQPR1bRUdAyrqfdfE3s9+L76PJjKdH
oYH5LoKdK6EVkNa1dW+2YebNdaZcxKz8ur0kzraxuqFFV4yFRBBvxfpLKZ71+IFwEUucbdOZABFC
ATIhgYmL+zm8gMPqUDwEr8NNcTZRiu4fuhdeh44XLtgZ4iix5J40OL35c/zYnlHXOIg38yH2aU+Q
T93P20QmWOBzJZJSwlzfQn5BeOqV8pyHnKrnn7sIFVQMhKqgjqVMgswj2ZQIZN6jOAeyWrY1Fdcj
j+eCBpzPh5ZaAMMoVGRFjJ0yAUlvzTgJtMHyu/kqmby4f5Dz86hDR1twt71ufS0flpggNPRGaORS
QXwrfDAgFTHwJKr//CKfl8LEH12M0npSRDDV5xdD28XxCV9new30o27sFvs9ANzPxDaTMYXWn6T2
OSn3ZaQ6Wc1rKXKWwvY8jNjINYhHx8cUkbosXVKFO70LOKkvzwoTdtpITECdJxFYGZx46Nyxf0jn
5+0to591a8uY934UAeqWYAT4SNTyMKXiJcG1YBLxS2i0jqZHrlD/2La4kk/CEeDLEkoJqqaxzB29
pISjTtfV7KYdLd7mT80eM4KYfgh2IgcZsDKA/9kac0FIc2Aio+4Dv9rpB/WxR0nagWjxaboRriqf
eMAuXjR0KLpTwalxrtRyP5tmPmAR5UQUgyoGIGL4RTjQn2SM6J6HffhKuWqEm+q/Lw1+tsl8z7AJ
1TxKCgwsFfcyUOCtwavcrLrl4vMxV0cxW0JsBjU55t1hBpNBcROjdbrtI6s2TGBWIJsDNWv2IMtp
HAkT4HbHRi8AwDG8aOicVhB5X4juxh/ev7DDOIfYxdY4j3CO2p12OhB37ZPlGO8wFTijM/DWtRpk
F/YYjzCmKibTCBShVnmRKTu1wAtN6063MME4gEgCYUzKKvD123bfU3Wy7mDeJA4VbZL33f2/ADzw
VsV4BMwlRZOIgZ+FrTcJUICILGfsByfvKjuOdK/pa6ftJ5uQ4RyZ49ckraFRglFIjef+KzBK+P9i
+dSzFq+SIjATMlWi6QcP2Vvqp/flPgSO0oJaeOpQfvV8B/3ubrftr7wdYLKNTpHLViuyzpem0W7C
xIZo37aF1RNhaZhTNyGdLbL9VVUeEjB9oB5vJngcVECCtvohm1qOmZUXEPbPsmRwp2uU8Ir5lqLa
zVk0ZjgRP2qX+L/6npkDVZ7GNgwUySSHKqAbfwGv0qCoJ0P5EFpZUHtnjoYgJ0UuyKXuWXfCNblB
dcezdur1/CYcKRUnr5K5egthTl3DOJGhGxoruT6EojaDk4gAjA0K0HNzMC7mOTvTBmJ4J37Z/npr
/kHHqU3oBkLTmmUQVoYCmm26Hh71/AIyTluunrYNrC/ntwWF7dfMrSTOU9oIOPbWj96n6ka6XYLz
BYT04V8MbOFjSZYpYSgXvHVsfZFkAFXNJgl9uYlmJ8uK4bYw0sSz5Cb9r8mXoRIIS9DrBU8ruB8+
H+i6k/tRnqHpXCiiM4ARbZDftvduLWtcWmAS0yQ25TJOa8wHam+1CiH1/GiKrvE3+e/CDAvi6wXN
SOY8E7xqwqSZvNegb5Rw2x70xmJvNLwYQCeI3AozkUz4zxWlNIoppjcaZUcFDONlvq38bB/dShze
ndVYu7TFxIpm7oOuqaCeMT5fWc+YunSFS45KOkj1C/dtsgMn+5sLe2mSCe+lVo+znJTRUb7t3dhL
98lB21WucRBdWhrkTn6thd2lPSawZ10wxLM6C14kQ5X9fbYejFtOadjd3rptH2Ubkxt8vYe1vGRp
lnn2CVqZG7OlzZ6A2RcKpqHSC7mHcLgDgNDlAQh5q2TOWCKIEVR5kKhOk1+RRzT8LPlu+5DRQ/SH
XyqKpouapYArlTlkWSyCjS1FpqUetD044g/DnkJK/3sFTgSmDzNsySmb4qowGhVQhuolxPCV1fEu
yNVQvrDApIytFZayVlfgGPRU9BSj6wlMxKjZ3VHoIJ2WV0N7iPbbu7f6gRZGmctR0aqxs6Am4Uv5
fYu3M7kkLechuGoC/Ao6RfdT9ePPcVbLi1zqiBAf42jIka3JxC4M67FrB2d7LasZKpgqfltiXAFs
LbOJMSjiN2/Zl/o6vA1exa/zbXJGcoE34FjsuTQKqx/twyTrFiLAGFEqRjBpdv6cNneyGHLuqfX9
MyCWggzNAm3K5/0D11qkGWAz9lPMZRNiG3Fla1PD2bwVFmwQPeEqBBGlqkpg+vlsJq50M5QgkOVL
19Zd7RseDXpNbYsOCh23VLhIuo0uFGdMWekJGkVgpeeX16g3sMdZ1UFMYYDBBeUvxlv6IAORnjJX
vqJ9CYXnZCTOKL/00/VcvckWb/h4NbuheT3EuMFW/Yemj9RXsx6pTXKkajvGvkL8mA8aDfpIbnjt
mRWqCKQcii6Dx4hy5rLqxEVbaUJHAtmvpugyjLpLI0lQRHvIGHmh8phA97BS/WlA0zj0t0/HWsEP
zJ/QmdAVCaySzOFIshpJUJGHx8lEPV5WW+Wu0cYvIpT1DnEaGFCeKw2O664m/QujLCSwTvMMO4wc
C8yIb/P517yN+lrvpEO/0/f6qazs287eXukKQoNmdr+Xys6FQezOEPuyQqmis8dnEe9vxQt38U/d
13bjcQY4cd/4VE4pdDWfy15PDwrrwUvrzEFKRCkW8wmyJSjOQBq6cYorC5kEVYYO97yu7tpxWRqj
9/3iVaqBBFdVgg6XRnwu6odYG/0oCA+kAPRk+j6mfwFx/7y3TGrWtVou6j1kQesfxVt9Hg7zE2RZ
ytN4FPdiD8IPOgKq8BJC3p7SGLlYZp7XXZonJvFVHNNfgwjhQb9+H4jbcwH1axF3ualMxC2ayay6
HrBF+aCpu9gbDuEOlGPzYQohjVFfoPTnmF9CXgimP7vlOExuljcTGeYWZqv8cW79tM/s7ixVvNOx
dmUtV8dEWFWQFS1qMA+q3Om3dJTWwHzCYDfP2ZkWMQQ/wIOcEwh4Npngk9eGSjB4Z3lzkZ9iub8x
CY8pcXv3TPaditJ5Oc15WPuF5YCnzlHjESAiwVH0nHNVri9G1cEBLGogrWW+U6kWlVLoBvhVlXtt
SGx0anjfaH0xHyaYbySWuUkgyRrDA+UjJDAw1oGZqZ8/z2ddQS5T7PnA95U+Gj3ZHzaZbxR2gJUZ
aUSO6i0dPW0O8lehscvdgAI6xNh+Trya5fqN9Nsg+27VE3kahQCH2mxqR85usnG067lz8mQX67fb
dwLnmxlMcg2Zws6Sh5Ycg/qlNO/znuPg64nEx+6xE2dGVzeWLBC0O2J7ep+VEnYzIP0qEqb0wKPg
5S2HCft1RYBeqmipXH6rxLeB9/vrEfDj01D7i3irhyX0dJUoOcriUbD2pdLbafz4v30SJqZrcpVW
tTrHfm89DNNNoHISntUqwsKhDXrIFosIhqxIqgRXlVg65L6AivyeEvPoLvqpdeqa1xSWZ15mHuqC
c3jZ1mrQTBgjKCFkESCPU5JvahDamL/ZiQNnB3lfiYkSQRcoUy7jwiDmoSAn1bw2Cefc8KICy0BS
DaEc142JqHBlXJvHBsRikWj/oJDl1mkfeISDHMdm+zNGaWlJhPTC18oy2mnKGB57ncicCL76UlyW
zJhwMIk9GWsU+/35OvfrdwZryxl+UK4hzUn23YlXCPmHTPh3tZGNDyGGY+REx3BMswPN4D7CLBv4
FyBr8XU+GAeqjladqqfJcrcP2bqLfJhlAoWg9LU6VQEu9cIR5SdLPw3cNzC9GP7MWz5sMMFCCC25
LdoepRHxlhS+IHw368JudH/E/OEAScqOV9PnrYoJHVOsYl4Z5EnHSY+vqxEqs0JyB8pizuatgHnp
lfixMiaCqHXSdmZpaH5Rv/aJYBftWc7w8rVUx6rvKCw1GjAjIXPI59YPwYdZJsFQ1UmSEi2kqfxV
LL7FCe9Qr6fTHwaYwCFboR4aRSp44eO8R6Z5Hdyr17TUSdCBqbz/zQWZvILKU6a1DD0NAv2n8V4A
EER42zbB+1Bs2NBRLA7LwIR2EMgPqWhLf5T3VCOSF584nscCNOo5K5U2RHwSpLM6+HOPUSpoHG4v
h/P92THUfNLDLtfN1NdxeATIGmdcmDo99xtnliUlyrNQSJMJ+RAFP+sOQR1Y+kLn3IiHHMkZOQ+4
FZK3TyeJZSia4kLNhkILILjUumD4fn8XO5QSvrlCpf0Qv4JCHZzDMUrQfKK8VayGjlKGrqP3iA4G
Ewbr0EiFdGxMlL1Ln1Jo5TcgeQVXZeBph+TG2GXgI0Xt/wtv4dJakru0zATHOehQXxqS5Bh8g8Qy
SKzBcAfhAld8L+7K9zO0nQN7ADtg9rLtRav5z9I0EyVJHQWBoFjk+DwdpX1HaW3d1k7tJ+PQ+ZBp
cHk18tVrdWmRiZex3pWBgamEY2A8V9K9Op1VvUSp/NiitzxnZ13aJ8V1UALTZKDP/G3gPd3Xjufy
D2Aip4DxbauO487XElk8Q12rvavEIZ29zpBCgZPzrx3TpTEminbRKE5qGyV+qxI7Mu+DgnMPrNYL
MXElQWfLwpOdLf22Rk9UwDrIkZKAyk7kQAvXz6CNPJ143+69f8dGhKUtZuuiXIiEzJiQeYGQWACW
afbGJxMjLEZm5yftEEBzN4tslLD80gn3ILlwwmtuW4wCG7f+CmZPiZbVzZgnqR9e6BM0cHt72Ot7
GXyn26dj1VMWW8vcSkoE0ldFiQOvKH/Ekz+Joz0m7rYN6u4bi3m/tRYPkNaUYwg0m4LXAJKShc86
sKmi4MzIGbYNrWaXi4/37kgLS70kiyTTTcsbjspzfmOcssSOrltPuVIOzRl0Q6CwFGdUOzl2V4/A
xy6+v4oXdmWzjEuk50j9rgYqVu9JmW12OyqYqUAxaB7sdrB5j9PVt/ZytUw0H1WgIQQC3TTK4USF
OtsnFTTodIiZD7bjLZH+/2KJRB1QASoE1SeNR0JEM8LTTuOuhwnUtVSN01Ch52FeZeg7gP+wfjJ2
8wRuHFo84MUtjuu/O9NiRUWIAi6ApZKXBsdkhGh4HoILjvcKXr8MFr7BBBQt10bZENAxHY7ycXoU
H6Lr/CThuhMO/aW9Gk684MFbFxM7NHCPYhRhAKtjeWPUd3V8VfIYtlafw7qma1T7BfJcrGRfMBpa
0U9JhIhMi/upWzgWUGAjCHhoeZ+H9FyNIMBcYExa0yi1zGfnk0upTaehmPxMug2mQybfieGpHzno
5tWNW1hhrm0rbyBaH2mpP2GynBid07XP4vhjO1bwjDDuUCidZUB6DrnBuFOU76O2Tzvefbl6VhcL
YT0gLwW1mILAN7/1LqXTVb+Kr/G59pQjfWHHTz0vVV9PshYmmXvEyvKhFioh8IkvPkpojO7jw/Qa
QS3+qDj1sUY2iyhIeET3nJX+MWY6qvpQGnrqx0phy9JTy2PCWP1chiibuihbOhBZnz2vJ2QKUr1E
kbu6yZJL1j/3PEjgmnMbdJoLM/EYT2eBcmHTKFIfQeeuyS9q+GrGTpAg1/gLxT5NMVQNcDygDrEa
JoK3ekBCycyAkWvxwEiftWC/7dqr1y/Iv9FXRUyAkhfj203SJnGYoAsnHgz0zgH5g4LsjXyvu8Pe
OAAK7qmZbbgdD5RKf5dNMJZ2mY/UmlYuBkMb+JHhpXjyxsYuHT09/1HzGIHX3MGAToYMaWXRhKzX
Z3cgWYuZlGpMjn3llj3IEUARWXzf3sY1n17aYMKQHAykmQI98Ivu+2A8kt7d/n3eGpivlJT1nMqx
lPpd/yI0b6EELAXvDuKtgfkiopXWBj6K5fWgrpCKp46HWlxNFpa7xAScsIvlSc3rAQGnhgSZdArR
fvUaFx3tvSXYf5MsLMyxM7qa0aT6WOCRM4r4IhdVe4kSDvaO811UphirJSIqlMCleXMUnOq+8Kay
PvY1DxbA+TTsMG5PAmWUazU+dupe7b9Kyv+4DCYrFYK6nXU5jI9lLtqCcMo10TYT3oWzGjQ/DiI7
gDsS08AsaZr4kMKzE3NnGhDsRE3yb7hvETYXlpgjX8cgTFDnMDnSEQaa6gQuLlLMwbeHgKspyVsW
c/bneZrbpMkgfdVp5zqrvaSrd5mEwd+SR4K/msMtF8bEgcGChjCZMWQleBhlQLQWAG6ab9udAkgz
X+pn9RW/tMfEBIVI4khSOJ58CA6UuXQ+VD50Hp3Q5REWrx4lA+JaQNirUKBjfNCUIYwCZSrDQ8tL
zH4IwUnMNM5jc/UcLWzQ/188H6o4L6B7PxIfNZwgUuxR4fk4bxWM5zVqmVtRqoEXQNnFmOK0bgTr
cfsuWF+EDkVxVFeAHWX8zUzlKDC0GPVPyVeaL+LIqQ2tLsFUdAPgfAgPqoyPTUAeSJqGu0yS7Ci5
7oLXCEi27TWsXwULI4xjFULbzkaPGgZ6zt1OOie3pktqO/RnJ/JED3MyHIM0Ev+RbwAmpmqShMSN
5bdstKwrUUm1cPf8IjeZj5IDiKAtuLyuAf3b/zSloPlC5yjAYPTZywKptiIp6VPQvNc7wUQMCnS3
j7Pb1mxvwiR+mNSAB8BZcwqTTtxiekNHqsNcRIkxm2GWYMIphYho95pXe87+0T+aXdTSgPx5UUMT
SVqfoW/VYECRToVpgPSSHXmargsqU4GYEFyiwTENnuU1fwT/EyR7DQPgPxbdWZeKHlpiF3itOwNQ
P/udDB7F8EHbAZcWv2O/LQXiVX8RK0yMYsoQxdHwjmC+otWUs6QCuOWlYXQSlRydOlnipI2r8dzE
7yPe4TTjnfx5V8My7EmRA1wUvingt2+vUxedufHLODnGwdyLLwmPMn315C1NMidvHlr0z2JzAkXS
L+XE4CsKNijk57t4z0O/0YzuD69ZrI/J+ARTBI9IN0AuzYcQOASo6h0dJmo8jnfSy2HDDvumLPLG
nAaBpLinQISzqw4TcVXI04EcPXSAeXvIecze9MuwFlHWhmgvHfmx/ngBEj2fkjzGzWg0jhU8d6UA
lYCbQXoqs795MVsyTjf+WUD7MmevMAq5idsJwZI81Op1pXEi/mqnZ2mAuXtVQZWbsLAsv8p2Hc53
YytP1kV/Dfain52zm+AlvjbcwnO3P9vayV6aZa7jYuqAq2sh5FeooJRXhjutIXYphbxx5zUvtEzL
VCBxpYNAltm/ahAljACj1IuO4bP81phODPku06f6APqzBi7J6bm4Tz0RjhI/ba9xLTAvbTNbW2TS
UOkjxu8n4awMPxKDUwDj/T6zh9qIlCbMMGXZKd2umOH23fP2Cla+kgpFOoy2KSbm01n8GYEIoTqJ
MmgxAMToQV5sNghRQPNvm1lZyCczzEcifVy31gCm1wJj8C9Ci8GzYhR4A2dr7VQUUkQMN0LG1UIN
53PEHSowR7SqHECcrndnF1oDD/GuOs6gwOv2KP0jj64iGz2/fzE4tZKDLG2zD9I5QKWFRJA2UA8Q
n0erfxqAzK3O+a48qCIn41ndT0tXVB3FVwWw/c8LDcVGIXIgET9qNBsi2baac9iO1hxDkvHTKkZw
RYPFV6WqAs+ukeu25ZU679Qwtyce9d3aKhY2WHREZoqjNRRA4aM4ahfl1cDjgV6rgiKEYypQF0UR
Yyp0lYs3QR2lsymksYTmYXwpdFv78WvMFkKQ6SPlv6tyOzryJLhW0qlPVpnsogS5Flh6gLlUw+Zk
JXLkKM10H/0faVe2HDeOBL+IEbyPV17d7JZatyX7hTGyJd73za/fhCbWYkOYxo53J2JfHNElgIVC
oSorM1wWO7O+Xz5ZrHbGmTEqyxA7c+1UAZO25VX+qLjrUXDE2jauV2dF4ibvu6PJRWkwkuAzm1Sa
MS9yVQkjZm8nJw+sR+1B1+zVBVwD5FHy4+Drg73ciL6MVysvG2D5DBhowA4DDWXELHq5tTiDJBGN
2G5SPIin30padH95S3kmqNXFaw4qbAsNInNabTV+MnkC86zMEC75uQgqTs2FlJRjKEFgwl39ZJ9h
dKl+rj3TXj19H554fG8fo+RUPrO1Rx80ZVqGJdLBjjYSVJUbAemxPjY76ySdhG/id9XGKdiLx/DU
g2n1virt8GT+QcTCGDjybVmVDPSpzk/ibIxR0iR5dgCLr91Aeb7kDRCwIhbm6TWCfdeASqDOulmg
/qRbEXTngMAzfaVZzFM3KJERID2veeRiLGiXujVHHfJ5rsNktsCXTt6cyj7bzYcO1RMyunPZHZm3
miIrSBBFDEmBtux868RQKKI0R1+08xS/8GJgVfzoDSjNVLRVtwrIbMsk2vn1nNqh5TTc9zzratv+
AeTAbKJo0srlHInoawuSLfmWnwI0cxItUK72AKVOvO4B83hs7VFfMu2XtItaHMD0KtLB5wH5Sce8
6n5mgYoiHzhkOBVSrkHqWyp9aSXyAK4J+c66ifbgX9xLRBxDfYGciZO/aY+XPynrgiCkExZoC3SQ
P1DnPxKETEa/HmwdyynuZrssgiK/6kzuGCFxDfrgbwzRSA+h1atK7dAFnA7ZvepVuxKk8avTBYQA
KHQ09/K6WJFza44qVFRx1wxTVUEMfiyqO1CkJM+DGiacZJLszqVFUaGkkftBLBtwsJKTJ+31ABLP
/8NkNTN52K6GOneTKYh9laOXKd3k6GmgHuvVqdMfCHNuBEwgJpVuI86LguMZH7f95qhVjdTpYYVO
cZIGWarYoFix9elkZjxpS2a0/HRBOlpWqpQvSOpQr887uwSJoBiUfzDaiffYbzenAR1QzcFkdSkm
gaG8icuh6Px0fG8g2zkPE8fzWK3OM1tUXlD0Bgh5LIgxLpoN2iuMN3bXhNV/dsyXziUakK3D19Dk
+giVK0hqli1SWmWH+meUQ1tndTsHQ3nuWBw7d3VKdPe7/VxzTgDrTX+2WiqATFVaycpcovCyU3fj
39qk43EC3O95PvTfIBiKwGzdprv/84R/4Gk3/jnlUwpeD/Ssh+ooZG/d+vrvIwimvQk3KMjSLJo0
cZHiUS2qDpFRvy9VqIL8vPz7zJ3bGqBCvS43SaR0cQ4dwcUr3fwm9R/D7y1qV+Q2S27a6/TN9DgX
DCtibY1SzjmALgmVwJSAMTSfVMoIFwRm13aXF8cKv1szlDMuAyBhdYEzUE4PiTjZZvPwJwYsPLFV
UdWUj0xl8/UVEzo65dqFgTJZttAYaCHwvg8J3nRwx5S9qukoB4Maifo+Rb1qYb+m0HnfLUDRgeA9
s9d7UsKEPPPR5FSPmDsmaaBdQw0ayEry75sFtfmsp4XZZgcF7Uox1J1CyXlnlRVpVVkGkRVCoQlK
n3MbqEgk8VyDikEGgcs39YB+8hH0D6fiSrle3yWvdkrnD7rjhHUJ3FKyimoIDQcronJZxQnUO0p9
J4w+5nc93eJxLrOqzTimOhilUCOVFZFy6zzKpmkGmRyqzclJhm5Ef9QfZoe4duhZ+z/wvY0xyrkB
Vpe1bJ7DoI4koPU0IXMF6Kb9iUNsrFCBFQKVhQk6wSwoNd0Oy8EWh5bjEEyf+zRB52QgzUjKvJDi
wCTCur+smRMFWCnE5qt8wdwqkriYtS4E6VA6g7KzFqgWaKndhu+XvwjPEDnKm8MTC1FY9BoIxSBs
YatNanfDXZWBV2D0LxtinqDNjlGJGGBavRxVHaa0wxzCNq2vVM9SPXIcjHjrl8izsULFgjGyQqGJ
FT0Ak84I2mv5KVZG2wCcUv1xeT08D6DfN7gPTKM3wkDIrkT156Jw8Ia8lZAPt/kwKSp3CrpqfWD1
hluCSm7SHSO8H5vEkWse/yL746DGpko6nvd0KXJOuhANjCk+dL3i1WN8EJvhVGnx3eU9Y5pRUfER
JVU2EUjP19SGnVStxgANWeSrS7oz5beZB1dnXdOYnkdTUEba+mUap5pDQeo1MB2l01GYrtL4tZqe
LbDX9eG3RtxZeGRfXhSzeAcWZTzsgaLF7lFHSFaTJKlrVECN2NYeauCmUnc8WpUnvDVXipN6w3PO
65azdhK9TwX2TMkEI+35Ti6GVJupgPhQCwUYj44NagYmtxNJziR9mrZWKB/X57SpLTwFMZ/bv+iH
aVdhnkp11dlXDpU/7UvNubyXLKffGqScHiXBLl2EMjusleLUpnwM56W0W7XxzLi/atqak6kwtxFJ
gy4R6KZBa4g1sWRMarJAL0o7duVqV1pnW3itXV4Vzwq1qj41oDKsgv1IMJ9MwCiHdLIt6fmyEWb9
AyBuHf1HFFWRD527xDCVa1Jpa3bI0CSRbPWgeuVD8jTadev3wHHt+h2ENy4bZQVBE2U6nDTDkL6k
KIPSC6UW5/Eh047yUtuCzpntI1vzxQN1GQSKKBWj8kj5+dibA6Qmu+hQTECcFNJbb71WmnInZcr3
y0thJkLALvw2RTl7m8eLXFc9JBLtv6l18H53Wo+QUpW7ZXfZGnPjNsYolxBVYEXVFiWCbnhasxfN
4hwkZlACWBgNE9RqQXZJBSW9QVVTHgAYVK+th+4bgdgVu3Kv6WAdJHJgRrA+XF4SK/CCgdUyRSCu
Ub2lUuSoqsZ+gMh8UBReK52y2bQrxCdxH+vPy3oSJB6Si+nxFnjsCfcqri2an7So6qQC8XcM4h59
J10Vh7C29V+dT0pJ7W56nnnuzlyiJsENAVQ2gIE7P2KVpKl6ZpXkCUgGabJdB64ndGc4SQzLOayN
GeXcDJiW12LJ03CfFUnz3PfqIiDmxmnsXv5iTJffGqJO16pBsjEe4/QwlMcaOlzzHgXp/Fi+j+/j
qd3x6F5ZcdBCWxctVhWQeRoDEhcTYOwLsotiHmwZVNXDvkCGfnlR7M37NEKVL0O17fpUQUhfxmU/
J7UnhDze5H/Yt08blB+Uc1IqXbGkB8RZ/UAIF1C1IVXZ5JYQNXOlLsnv0VFwu3GUQ+RxoYNhGaOa
8ZWAEQDQox7FYPop7FJCq8lpGjPLYVtrlFeMiqGl5TgQIN4YdLozx1CsIgx9E6A6+Z3pz0/RjcQr
h7Ei/dYqFX6XerEkokAXpMlTPf8yw2uxPUo84RWZ54NU4F0lKVrlAeQ2vdsCC+xM7wqoUDPbQMvg
YyTUKSD+G7rWag/ftTsymDqAORWCUX9C2KcClgQiZ8BEkbBSF/ZUxaKY5bEQEF4BxZ2hPGztUjsD
cxwvA2FWVre2SGTbvCbKBRomeYllW/sF07fWh0brfAwfe3u9m16iAo1mQlit3l8+jf9wVH4vkn4o
V3M84iEDGhlhL/0krit4mlckYMkrXAiScSIa8/BjhE4lHM+ipVCuq/WNUkfzFO7D6levHdBeuLwc
5u8DCiiLwKiCgJu64wRUmLrWwmpCiD8mp1Tn/P3MQwCxZODrUcv6wqOYNspUVsUEtZH1Wsvujf5J
718E89vlVRDH+hJOPq3QxaxkhcpeDnhxoEEto7BKp8skP697xyzNQFGbF1UqeWGZee42NqmwnFhD
HOdVHQfadKwwUlA1gZry0OPMrAfU3v/dP1phWRPkWdbX3AqW3fiT3GjNG0qoqguHIypsyU369CfF
dDwzgQQQRUvCu/b8ZIVjH+dWKmeHqX+qB3ss3i5/LKbLgZoVHRikOfC8899vhrWDuh5el7r5LITA
uCb+ZQPs2LCxQH2aUquUtZqTLEivNMvOTjJIWfMbiH4EwpN1l94TvtLshhcZ2K7+uS5q3zrNlIUl
BtFdhX6wfqOKjS3mN0vMeRYxfZ0Mz2mAXRtQOzrfPgUQDRPooTSQYnGH3uapKoQbDZj2JO9cSyrw
pmj+uryhH9US6nxhphb/Q50Y4PIPNtxNsF3HeVArs9CCItsLymKbYiBB/DfBiN4crfYKlkn5Bhqk
Uv8rWgM9RyTMetRDfqxoHseSZIfCm1a2IE39qRmjrc6TU1dPZvdSDc9h/DTX5b6KNFdd/Tziwe8Y
Ke7Z305dw8jsjboWNSGQdyTFHTGUQ0bf/6DLcWaGeMdmi+QqNMp1aJtAmpvvqniDpvP75a/Aunkg
g0zKQMjU8QSiv3yPkoyU42Cm/S4NbdGDcNyd+L2sbsnrIHd4lCjMnYM2AxnKQG1LoY6RWTRDVSZS
uO+K93BEqbYeHbEHPYIRGHVsm7XidAKnJ8XqhGnAxAF5jFqQZNCUQZ3RdAjiI0BB5q75S3Ibh6CQ
1rsClDsYnmiBG9f9egdRmDvO9pK488XJN5ap89tbmqoW6RId1s6yMRRfqa6R+2YrOp3ybR33zbBT
ZN5ySaJ7ySiVCOuhNltZJaNzWWDcCVgIsNorlafafW63du8Igfbr8joZ99bZBpPwvHHUcEhqOSZp
6Sr48fBmzU4pcGoBTBOgL0eTB1QamH05N4GqQ5GbXRkHsjo+NB2me9f2Skj+hAkCuKrfdmhwawQ2
DbnsMGar2e3VktuGD0wtVJ0kR8jtzOfmt4ybC/YgM2dB0wFCc9QZNwVTTY18yQ4IcmWgAvOv3nYC
lAht8aW4jRwQTDrz98ufi3kINzaN8700MrHBQRMXEPYDcnTswcAkefKRtzbm0jAHZ0HUxoAwAHXW
5XwNG0tJAIpI4Hu97FjV0+WFsOB+qKN8mqDOFxjMzaEsMfat7lCOOiT7/gqvMSe9SXb3cqA/fCCh
fcnL3OUo7yfoPl3+Axj3s0ZA2IhkILUy6LwDdPNZt/TIO6plL4vBnPh5mdhaxMmoP7bqy5He2KG2
soCAjjprUJqeCi9N/FRyqs4vlStzPozdSe1fQv26Gv/kVG+M0ptr1EWpCnECCcRfrd5B+qDy15TT
hmSea6QAYGUXyWA7FayiTDKXRRnQBW9zuzZ+xdHoSvH+8mdipbz4Tp9WqABlojyUa0C77oXj7Bf3
hSdUrnRS7SqoXOS8ICLnVn1ZHOhkSA+8URiuAa6cWhku3VrSE8VEfz9pHB2V5twvnvLejqBrYuy6
AHWJQAQQtnfgPPeXV8w6e1vj1ILFsoukEDQpB2nuHWQqbldzfJIECdoltxbIh93EfAHK7WpkdUoA
8nMQu9aiA5XJ23Q2YscQOkdKTd4oGyNLPdtQKlRaYqfFPXjVDwPYijvhrS93UupK1kNp+FPLOdms
uqmGbydB84HMItKv5KisMNu5dMkhvAbnpLceMwf5aFDboKnzcodLqcQKJahzIJYAD6ThnqP2Mx+h
DlYqgA3fJfeit1yDo2p+zRzhW/aoQDtDwEzRXf7EKwawNnVrlkoAVQsk51YhDYG+7jHTsRPnzKnq
fS2ixgkcWc1rXrGWqaPujbowRiFVesJTl8w1EhfIPSTlEfzTaHIPDgqRfrfyrnJWZNlaosJXOglg
cQSN50Etj2Pf2Wu8X+Tg8jFjHQIUpiz8h3QW0Jfzj9a3ShEnZod3p/AcZsfCuhlqbzVcgZfUMRez
MUR9JqXppUghPTg9e5+HyJaKncG7r5kuj3YLiGDwQsfdSR3prjJD6ILU6DxrKH2pwF8LlvtTvukQ
JcmsfNHbl7eP+fzYWqSOtArt5VWP8fwgY0wEyghBPy/cEyonK+DRDrBioq7I+EoQ3FW/TID1YgxU
vrHisu5yB08CW8m8y+thOvfGAuVyEDiZVsziwkJvOKMSlElpg4J3H/KG23lLoe4W3RoGhJJiDpoG
aCtZ+F4XFedi5q2FukGkUG3WuFXjg4Tqee6P+l1ZHvrSv7xjrFR0+00ol0P3zZALUJ+BNlY/wA2g
YoGL8cCbLGCxnwJn9/ntKUcb2l6XJvJC0W6Ab7ZzjPD0V5KbeeNe2kkH7dq6g1qsVz41r8IfFZbP
rFNhQsyTCNxF6FWpuzYYH7pdexObNjKBYPaa28pdr4uHyeaSEzGDxmbRVNBogV8tEwRWZKeeOl+L
WmZbScK7KFlv3O3Wkk+8SQQa0VyFbLbSQ5E950l+SLKTNvzVjHdZ5MpK4YagUB5uL7sNq/2y3VF6
zgc1oEFD5C2D4RA/6kj8kfS7ltf55sOQQOec1C54EhpsJ8IzDfHD1DAoSO3n2KulUYpgkhXQ7Ens
cAf51Z3sEHcKXcNJgHKyhevsMd4T4uPIXXmrJmk+nXMBA6GSWX5QgtHD/KMgLNIyruGeNENgPDCg
c0w6ErkzcD4rWcsXU2DqBbZSwWQk/d5W+wGkXYVsBqlYPmZh6OoxuAoUNbFzrfo2N71byDWvckHi
4wWj9ONbaq00Mlaw16rX5Gna7ea96poPf4vM8N5u7MvHwL2NmoKIoSPi2BvH7YwqWqIiRu0LWqi6
0+zW1Km9/ESUyiBJwMvwmAF1Y456w7W1VgllsoK1RXuJIHEVPy7xruCl5exLfGOGuoNUqS26JSni
Ax6iREdxhdaq+DD40kGGWFju8CbDmUEGLmmo4KhTv+DYI0Mayizs0LkqImcscz9UJwfT8JyrlXnj
bcxQARyoAhOzbakaDG2W26YWBtm6cp40PBtUmE5ruRtaGcODcwZISJLeTpDFvRy4vu4WehSgtUXj
DUjpLydYbtHTiqGdHKTpj1JIfCl77pLKvWyEUS44t0ItxBoKa21SdOAGkshBydDXTrpk/y2AxfNr
xtTeuTUqLA5THhtWmM4owmDm0i8OyZ0p2PXrvLdAXLG4st3OznLch/d8wUH2foJFCDVBaAHR9JxQ
hJyWqK/DPbx98sx3kkEKTm7Yxt2K0m7pYWrvmTfU9g8r/rRKOaMIkoes7+MZfCARpCJ1p9uBZOhB
uFfBLEUAAON1DECeHT3wnmvky51HSLLXn5apL9s08wzgJrB/CUQWF6W2s2I8zSoqybHp1EvCed8w
2l7n9qhvO0mzZZgrGlCgUF7s/Ha6Lq7bCiTm/XsTVKiKgmnAN08jD+jA+65UUqFmSRW1A65apWsw
tOWZ4vvQcxbHsUEjbeZOiPsKXBOHNvPDGs1PYFRk3mDi16h/toE6FfUh7F1YY4PJAasJwvitrH9W
ihuHb5wT/zUJOzdDRf0YknAtSC20QJpqL21HJ9ZGtxVkB2xungFC6K4C2wUuOGPgcRswtxEMFIDY
mpiNoOtcYW6mqjEYQlDJ/b2Zdl47oBhpfL+8Qp4V6jmCINPlrQQ0kSFdLcpBx9TqYvmXbTAyAuzi
Zinkj9hkBC0UURWAIwpEssVTXOUYuvlz8jGL273ySIWYnrExRgWRqRFGXewgtN2rv5q0t3V9Xwz7
avp2eVHsjTMwig4MKmrVlAOWmGmOehDJBkt/L4W+qV/J1o/LJphBCRRh/zVBOV/ZdLmRaBKELbt7
1QQT2Zy6VXOtiq/LxGMU+HpHk0/0aYt6+eYNpLbnUo4PyfJDlh6EbHd5LYxS8bkBytGEcAoLbV2a
YPSNn5392uyiXfnNtG3IEqFOzGMLIIHsS0DfrIdyubJoqzAZMFqiKfVubI8L2ITj7KWfVFfRn5qk
dvTyT+LexiTleCBHhUhfiNtrkL+rVmzr4F1MeE8V8h2+rAuvB/AVifpXFKglyPJo9tA4bCBvgpbr
TgMv/a8Gk6Kk1Wrc9jzYKdMJNwYpx1DqPlcKAFACVavtJbmuhF+GiAp//5yXHKIppg9uTFEu0kAz
L1dGvI0q66Fv70Uu2OTrOwg+CJyMTvgjvoLecknuxLkRzCD8Ed4le2lvumD1qWxC6wPREE5OygxE
G2vERTdRb5SSpEqsDDsXQVFiqG4bo7iblNKvMl4JjhmMPk3RQDclM+WoXivgMpdAk3K7yH2ZN7r5
1Qaw/ZidwUwtapgof5wvRw4NMHJJoGxJIn9CNTvu3Ux8vBwlvnrAuQ3K2Sqxgkz0CETBgMtiNqZb
WeU9wBkPuXMblJe1wqgU2lLEoJ4pYze9LTExk+0KC6kXHsR+Ets8dgjezlGxKKvXSAGMVg0wVGVr
zU42XwXeMf0a785XRQWfdky6GI1FIFjFtt5PeVF5axq+g6Bu2EeSYe3rvOz8YlWfyiKu3cufjRHc
iXUVBJooo4ARllphI5UAieQf1FWKX99EnnEfv4Z7Y0fYL4TvS2Ev9/+nSWrB+di1Q7MCVDodyiD+
3u0wYXBUfsygpgA1/RuIfL3LFtlf8XON1BMhRP27amv4Td8dVPFFAQtNyRuIZGRK5xtJvQvW2Uiz
MIeRurLNAyCETvGm3xIhvdIzO4cn+vUPh+FzUVSMymJQ3kwmumO9vxxIbpb6xr3uknINZE6uVU7x
+/IeYqnnMaRaNWtqxzYNjHW2+/FkalfV9HL5O7HXJEmGgTAFftWPt9cm7q4VeJGqDv3M9Gr1CY4M
RbbHcE/kOdpdfM073V8vSKxjY47yi1JqxCwsMYZUxNcpFOx7CNJk3U7Pem9Yue1T5g5i2AmYQkMC
Upf6YFqr61JYzUXQebMrPRZ3KWqkSHJt7SBe5Z54NAKewiPxufOUgyzwt0n6clFzcRakFM04bWrt
ZMZoYXaTatcpmC1Nda+APOLyB2ReAht7VGatFQ0GzdLGCJokM8ABU9b23C7D62UrMvmZS8ui7rNh
6jNlgBAi6PbiX4CdgtoyDkbX8Jsd0oLvzQvRcU/v0pPpJ752yy2Tsv3mc1upu65buiHK2ypBY1rW
7OhkQt6vusYNkQggnhR9cx/fkdy4dHiJCaPKf/5FqStQEad2slokx02Lkp9tKM760bJRfvSLU34b
v5kEtnfiFVl4H5b49uZgVrNlphFQowcRI6lWk30HccL75a/K81X6VqjLOqwtUwikDG8l9aiCM1fz
yqR3zbq2RX6hjL0mE9feB3c0PepWyVYGDCIKR9CMrz5aF+ggO+qNLjsFiI9LMr7H425k3xLSp1HK
dVq9liGi2WQQpxqvUGH/aO8SWqbiVt7z0LKMWhXxlk9rlLfkUaONU0QOSuOXgeFH3niEpOIj2l5R
BREzCSQ1ENc8mrzBcN7eUv6SpF04qd1YBLp21AsUQMLGvewu7Gj6uTTKXQYNQ26DjMZIMd9I0quu
pHbS8pZBfuRLoAE3COZjJSDdabyetaIaYfZ4QS3aS9EKNjqz9iiNdqhw6gXMHHBjiIpo2pDjRpw1
9JYCPG6OkOvx433Np1Mmv3NpQZT7LRDNqI0IqDlywZJOiOB06IMQzqD/gSCJ6QWbVVHuJ2aNKJpd
tAAU3l+tAWGIJPed6BN2SkJ9wguPzMC8MUi5HbhlVmMSMParR+lPIZPsxJwjr9Gzq8kqByAEZfuy
F7LT541Fyg2LQU8q5JNgQPCSk/Ay7Ipr+TbcRwEBbMSRE3q88gjPJ6mkJe+iJCxNAER05QX1R0+2
3sA058q8WjCjt4vgsVkaldAqygyQjxZhKGYQC18e69wztTRz66kZnGVNTUfSY0ha9WnrTIJVOFK5
/IjGrnGmMQOR/NziCRGLkhPJ89M4jj+q2UxAgF6vvpqut1Dfjb3LX4MZE1Bf0dB5g8IBLao0NdHc
9hMIqrriOKqBvtx2vNIuO0UFQSHgb+BBQpf//Cbso2QFRAMYqtaNEkfzodjhqI+GZpuAwWV+ei3e
X14U83tvDFJH1qzjRpw7Qw8i8Xs+HGrtepHeLI2T3jOPqoLhGUsF0glURefLamqj7hJLANfdfJwB
bOH9PvN23/w+5UxxHGJGHu+wwJLeW0Fqjmojjl4fTaVjyE3lI+nPd1nKrV0yI4JiyTrmHKAtTaMi
9Lg0alNok0B76DEENbkiMKfjMbkuj5j2eyhiT3Jkt7+23JXXsGHHho1tKhuWomro8s4w9pq9IE3r
7KbCmEX8mhouQWFX/rDveRKi7ARxY5Tyz05uxGQqER4mR7iBPEX7MZ+dh07zItwp7yg1ItKvvy77
KDut2VilnHTtCz2xlBboXWDIwHK2VL5qt+/YWzv/EblciTvmodjEJuotZU5Q/BAl5KMlRL9G46Cn
o40ZC+Xfz1icxUAaEGHEayQrYVShFu2hFW5r1rEXebcW5/L/eO5skmulWEszG4aEgAwlbWeJD0Cw
511vayFK0eo+G/zLn4uze3Q9EDjQDANufXTQTGDkEz/MIG8tBX3qXrbDDCqfX0mmvCKx9HmMwz4J
euvGHB7FKrj8+8ygsvl9Yn+zcfogrhWGv9FGTB/WCojy8matD1L1c9BvcrHjrIYd+jfmqOxCrBK5
QjzBeb4pb4fd/Co4+lUyftSg87fQ4fGBss/yxiD5jpv1yTmE75Z2iQP9Wr9b/dUlKuHCfblvXkxA
UAs/PMmce4C7SOoiUFRrzszmAwIkOqJH4IDRE9FTMA79LrrhAbh4n5C6F6Z2BdVqMetBl8e7aMmP
Rb86s2rtDKN56c36MEi8ogg7WG22lQoeUo4bsC9CYd9CL1VyE6+4LvdEqrffDXuJ46PsnOT3E4Km
yKoboessYYKWe+RnWXdYyxNmDzmkX2wj4PqTQNtigFfn3FHCtpLSNJwB07EOJohMkh+N4Fw+a+yz
/GmCOmumOeYA27VKUOt/JdbrlD5e/n3eEqjDlYWWHisaYEDg32vn9zR6zGtOk+offPtzDdR5MvEW
XkVwr+3HF/mHiTnA9YgXSeqoD9ZO36N9wHuA8xZFHaYhBG1aXQ1CYIaeFqMYVp8k4dfljeN9GOoE
dYpszJNJWKLWewOYHyXjTZn8Qxz63DfqwORzMRZyR0rNkHxP9lplq+B8MbzoytIIhMpN/PhN4vVL
Saby9a362yp9947dmkdTi9CgPfyt471GtvA0egTKGjo8MVFmovj5dqC5R5ckhGBai+qsLiPu9cor
dMV2axR5cj+5hbpyqUHZy/v9WPmScUt6o6gTmnKp4oQoIEZe5liZ3YHUXXPQD3Yvu8k/OP+nPcpP
oqmZlTwkJERX8SOEjtEtkKGMooP9Pz+gCLT/P+1RTrMU+VhLITZUBBbZAPj3AMp6pXbSE+kslU8h
/o/XSmOft99rpBkq1gzSwWmTzMGqOlP9Vxcfh/zf09yQlPDTBpXVp/pSghSujQ7TXRM78QjxC/Qh
fcMTf9YtWFFG74Mni/P5eCuj0vp4zCpAjhMhKGfV06XxaoJGW2FqHLwnz0ss6ibpe/BUGei0o0kh
+bEz7KqdHhgeuR0h5XobP3G8hLmuzcOBRLdNijOE6dKNFh4O/Ut039xLe4Ai9EcIBq4HE6B1lIne
DMUO/7pslmeV/PvGKvD5lrbqELcP0d9P+2exeQGng33ZCLuAslkbdd3ksgW6FBUdwfSqOPauviMT
j9FBvtVAEq7s5329V23yEpwjp77mgamY9wIhHJMwaAwIF/UlazKroqwTRvwb1fDwwA/3SdO8XV4j
8yWxMUJ9vj4TEwPvXDQ9e20PXDkgGYojoBo282bX2LXsjSnqm42m2oujUaKXBVirciW99s/SqXrp
veyxgtZMiEOIl+0fTIDhuG/MUh8xEerBbLJZBvhp8sZfeQwYb+JUAUgDdq2TQoTu/vKWso8goOPA
DaJgIn3hb46lpTeFAR/upQ6me0LNAO5HN17BKUVmKP7o+bmxRyUp5oxW1oCeDrppKBYcCHXHAHY6
Xi700Wz8cp9v7FAX0BgVUp0QeVO8Z0B+JpwI7TqIsviWmFfrxhJ19WR9YraygTkwEZzEe9Trqx/9
EUwpP2XLnnrM9fO4z9hH/dMineWHNSRtlQLfrFjs7l3ygTJ1O+/vaz1xem/1kl38Tcyd2fvIlnaX
fYZ91n+7DM0hkoxSM8wKmvNpA9qiTHbD+uX/s0DdP6pYqHE9oFWuaoXToNPZKJwHBvtZttlDKmBl
ZSymYRuXqKxKflLYylHwGrf3utv2B38CjfjABW+kh5njulx1nGuEY0D0u93/SsvPYFoh8QMlaQUc
L5B9oiJkZ3VmU6nDGkTfysfG+JDJUm1lZ9xrp9mxdhjDzb3ElUOH55Ts+uPGNBUx22JdUKrvo0C5
EQbb3IWH2ieAqdrTFqc+6Ud+lknO8Ndd/VwtFS3RKID6cAGilRikLm2IFy/G+bPrSk9t1HfDjlet
YJ/0T3tU7GqMuA9bFWwyvQXkHJq4RHxPOhWDox3Arg8q+svHgHnfgZdBtGSo45l09X9aq74eFdJ1
lO5aFA6ifaa+Rzx9Fp4V6iSEklQlyhCvAZTVg9pqGju15udxGBwVhJGXV0Sc4MsXA/ZL1WT4KPhX
z1OhoZqKTBXQEUzGv8xxL9d367+f1MYR2JignEJsp6HPLdQ3e/21rgSnWU5axIOesL19Y4V2hTCR
Ik1DvqNfYy5jxux0dtfvu+9ZAj267orkCK3Gi1nMwLsxSt1pVZuOTWYi7k/OMrnlY+0niPTFlXRI
CDViAY5IHnEc74NRl1vfLENXYJA1CLXBy9dXK4odLXMvewXbAy20TKA9BnFVal1aKZS6MvdFMCzB
XPj19EsUbgyDc5rYIR+//l8z1Fq0eIA2dIwWY77IidMlkSNl5W0WiwEejiBe6H1tHjEaCHkBoTl0
evQ6p/Lj5aX+g+P8948A9fH5CSgjNA/0sgCkxkNYfLwedsI96C2d8MVWj/weNTNE/l6zLlLvx0Jo
2qoRMKuU94dFvTMmZJSD4eggX1F+SDzUOYMPiBy+z9VRF7c+xZiFwhTpoYqd+afoKL6ylyzSpIEU
IJ4h18VVfFIflLsm6HeiDyQAl7SN7bGffwIVzqJO7Juxz0tAg53WPDSCLxacVzk7Adssk7pmx7Cb
xkpEctmAN28n4XnV7SJv+W7e3IbB8n125neiSBk6883wKvKeeuww8LlCKoiCUNu0KhXJhGL+pa6H
GuWOy07KzFY2y6NCqCnWqKdEmMOsytt2mGx5/hlat330w0qv1VHbazGvEEDC5Zd7QQchPCicVCg8
UG6qJCBtSKEceRCgCHmtHiyMTCY7MGUDPGtcI5MtAkJym7jmydB5cYEZfjbGKactyngaRXJj/F2h
JygpVXOW0tGJsiiobo3vLU7mdcdbNXHFS6umXLUb6r7FwHUXlITqlhDFmYF2yshq/8cZaObh0IHL
x06bJugmz6OPCR3pZhnBPLZ0V0O8N5qjyEMQML3z0wQ91TfJg25Cmg8hIHzolf06curq7K/1ewn0
QF9fjGDO7uEq7Vxhyulb1n/Hcbej8OnyIeCtg/IKKa81iBVEUbBWN2l5inmSdbx1UB8fA49DVyuo
MKhL6Gb14hTxbsnBUphy2jW8hZB/35SfMMkkG6BnjQ7iYLpzebCsP3rTbz45FZBG6FPoqbaCRx+V
LXG2LQE6s9NgR8N7P/4loK+cRByqAt6iqBAFyqQxrrJkDQzhRwp0alpwGgKck6JTCV5UQv1H62sh
aMrKaYfZM9bS1gZeqOV5AZX6TIAtrcJSDcE67oTxW7Xcqb2jxf+eGAf38n9I+7LluHVl2S9iBElw
fCXZ7CZbrdZg2bJfGB45zzO//ia87l6iYJzG2T6vdoSqARYKhaqszN0XYs69NEdFZQ8qWkPKBzm/
bxTi9NVrRp5vnxl+NenNDks9PUF4Zp2GecMAZwwuQNq4SX5B3sohoAAcP4kcj39t/BsLWE35sexs
tVTg2pIROfN0MKMwBvsB5I5jIRRL4BCsrEJlTsAQGRg5UuxLA9wkzWgwX287ae2MtdPfUXFccb2M
n7WCvlEF76ahK2zCuBkrni8q5ldojZyyZFCqE/NCmaIBI/obr98ZY+7hthigd5ouKZSpOteKg0n5
UHU/BE7C/Wo7I0xk3XrAaKD4l4bT6CxIDl8TF/EC9z3YPo/z9yl2ep9SJdifhW0pbmazM80E3VpR
Z3CfYVK2PxirS/vx9ZfMQ6ZxV2PMtPemQ4cJCVc+Fxfr/u8SjZ11JhIb2kQqdYVKqfVS1Y75nRJu
JVeoWeDNqD+SMDvnV+OvihY7o0xwriZlNHFflng0zgfJqbzoAW7r0w4LBDtE1kTflonLsdGuzajH
SiCd+4/w1gsV67MemhNmyu7sx+SUofzUAmz0QeBU3IfObplMvJ61xEgio65QfiKvde/0FLxyKEFK
/Ul+SF0DPI+tP9RuoTn9SRYsm3sb7YwzUVxRl6mJV/SV2joLamv7ZU6F4Bbnhp+dCSaCT6a0diSG
tqMMUGxqnbv1JFWDd3sXBetgJ3jsCo2bvsfxz8tf8uDP0N68bYDf3H9bBotxH6VU11YNcpHK8xoq
vubKL+1L4o+ZMxeuVaNXC/UHrxQN0fBfbDu7TMwx+kSr57hQUaQHFxeiaFq7Nh7ehmN91h7UwDxS
DTRT86DM6gO+2LiChdPI+Ueuv/sBTOSJpk6StwZBT1tdkP6eEk+j40oOBVbFnhaLNpr+vVv26Kfe
ZX2R2aeLAUpvxJrBA+mYgRhr3sd3iuabx9YHdlI4csbNZSxglQnIvkEHw5gsiNybVqcnkApJF29I
Dv9oZluAFT5vrt66w337nPviIgf3bOwMMyHOUjprXpqNBFGN0ajUcOOMPJKkPPzNN9zZYYKborW6
nXW4ipMArovcJvJpa462yURaKKIlMeEs3yrdykvgbHLk0UVeQVfzYNWiB6jIChO3dMnW28GeoCyH
IUEzBdl2624n4yF3V9/wcx+coKkvuoS5QWa3i2wkk+ZFjSW8Fhb9kGZf4lxQnRH8fTYHLTp7iWV6
E1QQn1+/k/TnbTfg3jQWjjLUiRULtMbvT1Y1qdFQDjOoDDFwSNQHYMvdYYUAICDfw3ZcRfhZ7keC
VqSGjg4Vv2U+EgowdZG0cAXFvhbxHZlf5Mj775ekIMFExwi6Vzr7pm5yo11AI1GFkzzEhWc2Y/mQ
QasvO6zFGD/G6VQ/qMqqewCkIlTfNs5bnwpqTtVSZEPBQMD7/ZQ7ud6sRRuDWbpb1syx5xdb/ovn
4t4G/Q27aFi0FXRszSoJ7Vhzmmh2mkUQ4EWrYGJDbcqTNKsA6iTaj3k+xHhqyYLKB8+x94tgHG9V
x3boChPcU93wEo+jk6fqj9vfglue3nsCc09aSqkppbrpvxE52gEMPJljHiZXgSx285h6Olprgp3j
Phr3NpmrcQU6HJqlyFAHf3uVD5UPIW7KQpt8pY+c7KcIq8K7pzASjdo79PHAGswcqD4ZN9yMagq1
hMIZpMfKPrey7Ri24FTxXGJvhwl0WguVbkkrUgjX3a9KUNRhsr4Ivhfvmt/ZYKEAUps3NQSRIpBU
0Gyq8Go3PRrePwiq2Lf/wgUxUQ7yaANcb4bBnKMcgzNWNA6gbCxrpyxLR80+314Rd9N2FphzpOaV
TpIccolmozuZtLgxZL/sXHRc+Y6+s8McJgvCZsjIej0orMuQo+eZZofIflrHL4bVegZY7GIQGygf
lhhUHJgzybWvsVweby+W+7hHw0uH1KCpIsQz+2klBIlhvhS/sa5gMnXTA9WurYMKmnnCpyDXWXbW
mL3NK00bSDLQ8cEmyD4rUMxLj9sxTZ3Ro6xAoyjt5h/tnUVml4eqbKM+7exg8MHUiqdgE3mgYjvo
R1rOlz8100Gwo1z/2VlkDreR11EpFWWKJFSy0aKPS7DDJlAG7A7y6i+H3y2nn8IYxo0pFuBvkOlF
D5MFXsjVYndGVRehelk7h1Li0mmG2iWm0xyqwpEela8yBDCEhmlAZvN8FZEMlzYURaAq9/5mi+WK
VLpEUiBLynsqjtl6dHNjF2K6wqyUfwO9GWM+55a2ST1hOD+MY8BqK6fRJ0EywEuu9sthPl8nF/k0
FWMR9sl8jHX7Lm5lyAaZD/JaXTb7dbQHQUjjkHWaYK+EAAy4MlQiW3TRu9xgGbqkHBYQJ68jHBUM
uGrrgXFBfs2TdDzMijVAUQTiyD5EXI2ndJkxT2zZ2XFGf6AWLJ/nRvsrnll+k8ZTPayIBzr4HeTp
VILWcgtU0SgTN+5gfIOqW1FJJo21I8VZP8conKrHuXCgroAzqTlyDb9BdUEI+uPv8c4ecxXq5rrM
hapCTGchXreepXh20tyCTtxRSt1M+TpLoTU8YD5HsKHcgsP+6zIRtiiHJmt7eQuKHvw/VEdiK518
duTP+qX/Td2xnmTTIcHtOMQLQ3uzzLFstKWurQl4+y36pmy2Gw+XpYr/IsHYG2GO49osYwIBZUgK
x65RfpW2V6HWOf/L7U4H4ymbBeafLJNiJBiLr/g2xlmjUx00oXiCnx9d3g4i4ySboXcLUHlILtIn
Ij9KQkwoP1b+a4AF7EvR1qpzauXwekim6L4CQgI5sK6ULzwJRegtLgR193lYqQ1FbpN5QzE93Ozu
U97ahwK0xrMJ5hQlf9Si3s9T5WhNwJIREaJG4H6sxOSmWLFRGLUdGERzrFrpHBPzpEs2fL3t5tw0
ar9GJneXurLRaq2DEMKBVtO1Q3+Ettt5fbWPupscYl+kncWPkG/fkInWMiAm1ViSMWjlo1mmobn0
h3Kw3A09mNtro+725836ZomJHIDE5SXZBtrLssL+KB1o0Vw9CWeoBW5vM6FCnmeIcGx0xCO0jt2H
9KnyEt9CmmSgJIl6ue1JgiuPxoVbK2PixlbWozkOXRXGCByYFJTRb6zJj1F+tmdLsIv8q+YtgLDg
riyWO9uMZRJQdAVNiujoUXong7GiOorCLt873moJNALs7vLZQKcjizBrvKJbOygP0QZhqynMS9GA
Iv+AvRli/H4hibHIQ1QG1hqU3Zd6PA4iuQP+1fV2abJa9RmpumVT5DhsPPM6Fa6GgY76CCDvk/2l
+koH02zhTc11xp1NpgEoV9EsGzEgtdCHLJMXSRO5A3fjdgaYL4TBzn6VyxlUfGBBArnqLw0g5cRf
iQOud8W1wyZMveoimqzguvzOLPO9ZhDApXWf5iEGLJ70CLqXh2Rbz7H+oxJBJvkev7PFhqhczmIp
jZHEYXZEdTEqcrVAvUap+dJn0aXG30/TJgbk2yApzUQPEJNA1rfJAUQdJvlqkdW66LM639f28jeE
J6qK0r5pA0CkshRWVmm1Nsp/RQhF1MT4opRnTRXcJ9zPtDPBfCaFSiNC9wM9IDJQAR9k+zN4Cvr0
MGqbwBW5O7ezxXymqLDlVjJAV2dl1ug0bXWntcOv0hD2ReiP/iPc7gzRH7ILSmZdbDaAV1RCPX+i
bYMBZFiztx0wiAVVJ9GTkBsDd+YYj5i6aW7VGgqaaSOtAcjP10MJPnd3kZbP42J9uH1Lcp/4e69g
LpNylvNtUQAt6bz1kJ/QyfeqT81BgrdT8o/8m8AeN0LtlsckpNMkbUqtAgQth7SPZt9bP3q/xn1C
ycVGZwyJiFpFtKFMXjpWEJhUc7wN++osjc+L+TnqT8oievoKzLB9i7RM45z0dhm0uq8W3+P0Pope
slW0Gr7bW6pGoBaC2hMDQFaLfCgLdUuQlYYz8bv64zCfBN+I6/GQGDZtGy9qyKu+93hJLxa1s+M4
LApXBl1ofB5fKO2BXXjFPaKg334SWORu3s4i842aNJX1MdUJxB7NaxMQb/2ZhsupA9MCWHjuqpjy
y3q1oK3AHRMEZv0/C2XBjmOd5QDjWiPaypNHR3MpeHQ4y5+HcAmjawQBjOJip55gtfSS/COi7Mwy
tzRmr9SckK0LVNOlzAKZhzkH4pBH1S+Qc4uyKv4Z39ljLu02BmF5RiGE0mnzVXQFMCZ/kK+jR2Gq
yUWU+XBddGeOuQXqwooVUkJMI4Ykl9yee2nyChFHFP+a3llh4n9mqXIkYZ4U1dB/CG2hq0G5ES2/
ukg/FgGyivua2FljLoG5tltI2OpjMKGTl9XysdEa34wBUumXwzQpTr4obmYLGVbocb7lKsxt0JlL
VTQbEh/JyB2IRLv99LmQLlsDVmv5oMkvGMB2+ij4P3oocyu0WVZkiTblGChyyo/Jw3xMMLS+Aiof
ypS47Ciwx70VdtvLRJyMLPkk5woSh9GRrlaYh5bXxRB4k1/pF6VYfPLjtk2RlzIhRykg9F2VfRWa
Zu6YUUDMzF1Fowbcib5dhGFvhbHQCmmQ5yWwlkMW0P5Y79Qgnp1OuTu5BGKvX2QILIuHzzhPe7TG
oBxA1bkgW/E7KOzSlmmFNv0qyUkoN+6IQdPSIz59vWkBiCNmMBA+tB/UkyhR5xSc3ptljuU2IR2L
7Dk6ySHuwRcKstSP8l17jT1Re+LPS+O9KeZM5mPVz7OCabRVt5x+vsrmXdatzjwL4GEiO8wZXJAz
W9NKtqCuUdVdQgsihDU4DkWH4M+z/n49zKGr50Yv0kwqwrju3KkO5PZeN31jfNWyH1oXZhDXEcqb
/HnwqE1oz2BAUSEa+yhQOm2EVJ4Edq/qS9NDI1fEskF/9PsA9t4AcxkshT5rcocqWqpVoETFO7GI
nKm4L617SQjHFq2GcT61W/NIT1QwD2uvfeNr+vfbMYNzk2I1FoQlIDcPlleVCRqWksptO9t0bnDz
pwAYWEf6WDgLeGYgguQKE5Q/M4V39tj+8FwU7Ua2qQ+SYPxFFf2Gk/kCNTAvwzyuCODK3b23xbGD
4ZLe5sSismf24uvTD3N+FOyeaDVMHmJLgzrrebME5Hk80NWUbvGtw1tDO6e+6B3FXw16uzooKmWQ
WrxPYpNxAtk5KHnDAgMnB33Ul7DI7da9vaY/bxH6gd6sMBfXBmpTJJF6EdrSl6QNSfWjFt0hnKm8
9zYYp5Mz2+iinhRh891Anjp2mDYyfbRFnyW3OSmP0YfeWw7W8/YRJG+4SmLhXvKj+r/LRIfv/WYq
Stugy5aUqIn8w06ZXSMAEaFrfBRxAfG+G6BZKtHBLKrKOuMksl2PcTyYcWgDrAI1ezMRETVzUkcb
LvFmgolJlaZXS2IZJs1umgDkfCcwu2jeCC377jiezQ+3fUS0Ivr/u5t4GZp+3AbdDGa8bqYfuchB
OJXG9+thLsK+3daiM8DcrQBUBB07sHhmfn5Mj0OoPceq0wZgDRA/2qjfsaF9v43MvVimVdQbK5xi
eK1PyIgD28+e00t3ohD1wqHUVOOdckjC5EV0uHnHbm+aOdxFK0tqGmd0GiqcMPG7aRdMkji3vxsn
eXu/r8zh7rvBLjoZcJnkrrjTwgoaMhANmN3uBEhA/IGq92UH6TOZxaAqXs5hy7YiA1dC9eUZ0w2E
ClsE4+hEruPBdq7ABvnJdZRo77MMyGE9gcPceFpFwGOuXaC5NEz321CeYL5pVw2Yp6xxNOqGHAo8
dVrTWfXeAevQ7c3lRjVawAADoQ0gD8u/DILfKtfiIgu3utPOQynX+UGON+tVrqs6aJWpdTVjUR/r
sVTvOyPajr2mSufYLnovnyfQpBibfjKtqr3YXbZA/CttH0fk4udkaTFlqo7L8IDR6WhC+msrfiV1
wtcZDRR/nADkAgqwlyaxTMYN5VpFtmHFFjjL03v1oJyqTxUdlcD8ZxKSB9F4D6clCYfc2WO8Qp5j
bRkN2DPjyJXt7jGfFzeylx/Jtqhuqs9PlMDfV2aSO1HZHW5/Mr5vvK2WuYfqLR3tZNagIbgZB9J7
2fqkY8A3j7/dtsOPZ/ANE4BSE0pQzG2zNZKeGKNZUI7bonby+/K0nY0H+Uf9Gl3rO+lIleQUEZBV
aJYpy0TlMhSR1svB8n39Zb/mZ+UEhNWlOBcfewTRh/oaPYkQeZwSFD7pbq3MdZeu/SKXFSS9pOf0
F5VdSMPke+Yb3urXpTt9JUB0iHv13EQWSqiYKtRt7DEbX7oebxoNlMFQJbGfuwDSnT4Iyi/SZfXA
OeSJQOPceG1bEGPTgXEi7ID4Us+zHC1GEo5gn88VzDOMurcgnN32HO5NuzPDbOZsF/JabO0aFFnj
ltlxKEQc/qKFMKnDGsdNPmWjGZT2/dB4ZLkClXx7Ef/Dt3nbLCZfyBZl+0f2o/Olq/yxwKQieWoO
9jE5Q7fMFz7ZObuGkQ8b2ZZiYnBPY2L+Ik/FuqrxFkQXxdeh65X+VJ56TwkVt/aKR+nHfz9vZRMZ
CopQ6TMQNdkadmLl0RoVeRnGxS9r+ByLXtKcQAUgmAyZMpuYJoB17xMuLco2uyqWJejQrtmg4t1U
DoQ83SUSpZKcFIgAdgZCHMjCqIbFuEO/5f28RS2S1QQ41CIJVOCgy6Q+z8QI9QwTkarmtOsmiMQc
L3xnlvGQPs/UZlUT8P0AAZvNWzgl0n2UVl9ueyLfjA2yATAFI+4zZgowci96PUZBO3t2d+yTl1gW
xHquCXAkgY7MsvCSYnyPpCkxpbbcglV6UJP1uIBYt5ByQbLB83AFzDtgNjRUZDfMzZVmybpW1lCj
cvuBKC+pkCVaYIBtJGiTnKZbl0ZIBIyj/iphfrF8wUSqD62Hf1jcNiKIdbwwQZA/YV4L1H+2wRKz
S5G+9DrgEsHiR8ccGMDk2T7Exxopd3fUxJg4TiWHKDbkbUxMMWuQtGBOlUHymizlHBQj1M9wI+rG
WcNcGvG0UZSG8p5oyEBRldIs6F0iE35vbAD5RaRozRpUd0A4UrEuyaWpDvjT/zf3Ie/77cyxk5PE
aspRIyaKwXpgkkBPhckFJ1XcL+j3C3v3CARx1tIYKVRjjUt3ZyCoJ/6A+jZIBkFSArKZXkQzwysA
v7PIXIbtkjTRYG1VaF1oc8twJxuPQgAn7qsnHWM0bnQvUmsUbSMTDpWxneZMNoDFnWMPbxgHovMi
t6c/m8m53y2LccNlzBW5MuIK6kfyL2DSw9xtDtZ33VWBmBblLTyfV1VQpSO0IzgpjBuOpCiNMYUM
b71WXqMfpNozotSJtO8l8W4HW96ltTP1ewR25yCLhkKfXehRUMbYt0hyNPK9MbxoEKUw3MChYoBG
x8iWijuYcYwhireqW1eAGTFSTpkQssTp0POnQ/v5tWgdkQoR3xV3Fhm/mBSSFKWUpFCSQr8TcxLL
2bxXP6R3tIS0nqD4IWLS/z1W94eb7EwybtJP6WioGmAUq9VnIOlu6vqAcmrmr0MPZiRoqw0uRoqj
p05uyKkytOjcNOrwyYil4dmW4/4nprWi/tDLElKuUVKu0mCreQDusavZkvtEHZQ7dAaUg2VI+kEn
hfZiQ9j2o1mshm80GrpKmjkspmPW0vJsFjJYwTe5QL2i3frU0dKJHBdVi/RDa1sYWJaSGJ+ajv36
SgWNFMcoB7BfzSizLIL0gRtdiYY5IB0NflRBGbe2+hLCRGWnoKwsXW1/O2vBjOGKztFOkrBNw7vi
d8bY2LpWuaoZcoFH63TOpeclV1x9EuIUeSd1b4V5vPVGsRApy0oQ0xqhgUmqCeEVvSCnlJz5dfUa
h3qaHDvj6IukQXlHd2+bOVBFIxE1WvQ1IKWrWtkBwlKOvcZuZYryzf/hy9E7ERJzUF5iTFnNgD+8
YDNndwJrYQ/0neTqB3qOqqMe3A5JvHCOvtC/xphjqxikySDTCeyndW2LTw0kiW4b4AaGvQXmlFZ9
RJQUstZBQ1z6Ci0vw6mzPYJx/s5Ncmc89+fOFxjlOqSOmQ+CNxYQdszzoFSUvlHyqQBnsvVI+Vwj
rzpVv5wJzLvdcT6J8Bdc99jZY06b2hI9NtcUxXMDbHp+oV3s5j4ZBXPTAitsq4ik82CNyoYqcxHm
xTdJb7y5hWpW8iDYPk6bEgnnv9vHtommSLJmG6pygV5+LgxM7KsfpBLgB/W4AMHVeXVXelH2etsq
3SM2nO+NMn5vptXULmUXBcmY+EQar4PxPWnnc5uPXod/7qfGUZtFKMFJXfyWXeYIxGO+knlD/146
jwfiQ7IPFPcQTYEqIaA6nujE8WpQ7zaXORBWK6k22fAeasvDmqCUT/D6L11UfZXGNV82ENUiuc9c
0RXNOxNouWCS0TRkgj7s+3y7NOy5t6F2EhjRHdT5lvGjLZJX433CvQlmaY1ZQJ5HBo5SA4myckqP
wAV4eFWebnsKdyWomQPhira2xb71ZPTjSoiLSUGtv7bxD12anVVMME+vE9YvaGX+/1thH3yjVttm
Ms8rLTF0aCEBz1G4Gy5QdJDm098UmlFleDPH3G7GuGz1NqsYZnhU/PY3zbvtJh8pJ3QNPI7y+fYe
8gL/3hxz2uwqXkmvKUkIQvv7zcp/DqaIEEdkgnG4lthFFQO8FCijK4PgtyZC4C4vIu5XwThcWq5K
nWngh+0P6q9qwgAr2L/uh9PkNh+V0pPC0ktaJ3kUPRq4S9MhpgA4hY0xa+Z+SaTMtst4bgJdxeih
9VntHm9/nt8h9g/v21lgbpRIyaUVLUU7KOWoH9yKSJGvgPbB+qgWbfFhqpBndY2lA1Y4T8rL3M6W
4q2j1KCSo6Jpq3fRSasyrTvo02aUvkUmK9RLazhkVmGe11L5aKuRXrtK1k7rITMz7YsVTY2vDur0
Zevkzi/kVH42UKYH+sburh3oTi6kUMk1yZT5vqvsTDSzwX23oNKBxhQONuqVzCFQymwz174D3udo
P9NYnHiUCstGzZrS/vxFj5EWVv41xxyCxUxkleSGEWhpYPadA4ExR6lEz3Ru3rqzwpwDEHYPhpRK
0UmRO6caF4doX+Tszlyg9iGC5/PTrZ0x5kTMQ1+V0orbbPAo53XvFs/TJ9vtITHZOdNLFDuibr7Q
JA3Xu2dthcHRuBrbFB9tXh0aKiMPQ3ufKXeTdFy+NEdhPVu0pTQu7Eymy9AaBUExTnk2r+lTgsdA
5KWu9jk9go1nONDccv0W+7oIm83Pzg1KrmDiYQUuFsZyvNQR5H5qSufwqoGd4gc1Hd8tYJsv/xc6
TRxeLJT/DAONYtNAr4ytAY5qgm5Ejkq6fKwLUPH55BodocPz8ycGgq8tWsTPK2YVoIwDzN8n+8Pt
OMQLdHvrjO/ObTJqg4lMUIq9DfpGkiZswfNu870JxmOJLPUaAU4ztE/Vnew2D+MFhcDSqcE4BtVr
+ZS18FmhGoLILOO1ZlPOo44RYExFWMfEvbZHJXa0AK1kjxwSp3Kh7S0qWYh2k3Fbu1hMY1XwLcd8
OthLebfOlX/7g3GXZaroupiot6P/8t4/Ey21ZakxAGhYVcdS6+lkmT1EhQYoaNy2xA/Wb6ZY4KsG
beVoMS30cCHPBDXK9V45S4C8jq+zl8WOWE1CaJG9Hky70dWh1wL1MYPiZvmz+QQvGX2qsYWXf+Tm
n26vkbebqA3+555nlzhU6DRGOYqDhR47pvGYR1e9EEq/0Z/9510P1QpDN5GXq8wJkOSqVpCa28E0
614+dGdDAwC7kyEOXGo/pTJ6HSotVKX5fi5yT1caQT7NQ8EQtEz+/QHMWWjbpVE7Ld9wFpRXAuK0
OswgnNGcUigXQLAb0bT7GV9FPRVeFN+bZY5DZ1kZ9KIKMDKRu16OwnQO0/oxyyDAbP28/SF5J29v
iv6U3YUx5xW2swY3bGJ8m+WP0bfbf57+0ltfkM0Ht7pERoj+KimvsfZogB/JLJ+bSVAAEK2COdzV
1M0TSdGfKUHb3zzLUy8403x//9cR2ArDopAa6aJahb2pOCB1N/PBGURtLe4qDAImFgBswXnMrELS
ALpFGwo1DOVxiqDCbQqSZ+4qDGiYWHjs2jK7CqVbiZauoxJo9U9N/mlvx2k+3v7g/COD9rMsA+qA
BzXju7Y2KzKZCtxayp3pQN/phHm3h9aznvUc/Z40oHJg8jn2/uYZD/4aBQhlSwOsm9m9wo4j0qYS
Gp1o9myqa6uyN0nPguXRzJd16J0VtlUxNCDXTgoA/4wvbeFY0OeKPC0ofmmvsVuEZiAwR9OIP8yB
7kTV4BAqsLD4/93x7PQK+swlrhLMHNPpsArCRJILvaCRSiIB7ir9zTW5M8jsojQ1aQTYOjL/hFh+
Myir30xS6xIMHBwEi+P5O/pZ/1kc645d2nRKouHWt4H/wbjscTm3M9X2pCjv9kE9RQdxa5AXW3GT
UA41MH0CUvZ+R6WeGJGhLErQzzVAMokntddGNp/qqgtM+VkyPhT1sUy/GLHpdr0Jrhfiyql6wo89
GFvt1prxensfeKdy/4uoy+2+cdKopFOLdQsA2148WYMoE1pY+SFTlI+3LfEQV7RjjpaeTFlOf///
ztRayik4g4iETmx0+Q198sqj+gDYVyj7skcpdKDs/OO2Ve76dkaZKyar7VxOFgvMK3PsZO19gy6B
SH+e//zYGWEOSq0AVYMWrInWaHoqqGheg6Y5EF3+fJJ89b+fwKbYg7eNZI6JmWR1TcBfF0CNzdG2
/ENSW75MhCPK3COySyUZ3xj0rZHTrUlC5Qo90yagsl1g3W69+i4xAAjA68YVBR2RTeZp05JST7Ko
BnKapM6gXePm822H4D/ddquiv2DnhqDhSyRtiKIT7cKqX9dfqqs420l9oEkrdD7R/ziM32lpoznW
uGgF9vnpMgYj8HyyCDRqmRWam66PtjZkYfOafqVaaHiXZ2Ayl79TbvHqaApOgNAgs+ARHF2gBQCz
5hw2d/FJOeWX5jyEs6/5A+jaRbMzvKwLZMZ4idMSnMGi2mS9sqYOHEuBAuaG8ZCmD2v7YUoFs2Hc
gr0GPIyONqoGMi7mYCOX6Mii6Qtaqel9fBqP7cUK4ovpbqDDUL3SyytH+DzleefeKHPQk7lPrJlg
K+2T/lwE9EgkvhZsRzw/7GMB8kFhUYVrEnB0HVS2BjIb5sowp3zuzSYuw+qOVhiAOqq9cgaChbaN
oZxw7TJvEiWD3FiNW/9fq8zRj+M5VXoouQYSYGEBpSiq/O0TyNXQ2M0+2V8sJzvl1206TELADi9i
700z50NP527ABy8xX0ztktPwqX+BuqoLgBVCztQ6doB28u2owHPavVHmjFjzGJulLa9BPHy117OK
PnkHBOE0CwnN+csDPZJOgPy0dMbSbEsAFpDEDIpgCFq3qMAFeqw+mahwKIfpgqGb/hs21RAVBvgr
NMGyCMlaFKyYL1omEl60GZDAVrm5JVGDKXVLBfEtFb2ceUkOjiXqxIqiAgzKWCIzXkAQ6yXB1oGz
vVpc3FQW8B+SL+b6oX+LTVHRnrHwcMFEA0Ct74O5mWtVYsQTRR9UH2iTkHKEmCHYdtEkFBWmuVto
2sjvsSjT0pmjOG0AIOcQogtBSe8pIBslpVMmX2tLBETmrmpniNlBU1I2FKRaE/Sf0UX3+2P1jU7Y
04RCzCvO/VyWbVoGyC3QN6Gr3t2H1kh5PxMbPQ2QcSfj6OU6zjiemboCRq3o4+2DxrOmy4Zt4IVJ
tD8gyGrbNL1NaiNQW9/KURy1QNqV3y3pjyZuvNu2eEdNB5JRx5sTz0EWOFlmpYqHGeg0NNW3NUDJ
7rbxcNsEt8yuY4TXtgguPFVlfGI2AbPR0AaCNHoR9PeU78x+UUFw/pupdXgp3EHIzcjdw51Nxj36
GDLo2xR3gXaJvixe8lnxoHL60nwjF/MLdZPhqGhOcRR1Q3lX0X6tTGSWqlGblhprVcrGSVJvlRNX
sJ28IwaGZDBME9VEjGSWJsuDJCs1ycFSI6N2D0E7/VN56c6Rv+Ba75zaryWMZYg6h1xP2ZllVoZ3
YlNvK8TRiuoqz5AieWlT//+4NCbwt7EsgaZVWUG1YjzGPXoU8s/MGz5Zd4VTfZzv7I/T4khC7R7+
0jBCSms72FX6/7vjXaRTvi6olwSbereqPma1UKm9vTSRCSaC1KqRjLNVQoSUfFcJcpPkqSUvt23w
RrAAk3hbBz0Uu3VsfU3VoPMsXEOaNFsAg+ghLUKIJCT4LvhmiLlSELo2S2onNUBxHvpUg4Usdnol
w+yj5vxTsCrukTJ0YiL2ggaZTZaVuazwgMOq7GcqjVEfzUPlrD6t7lJVLNHauFmzDtJjQGrB3ovU
+f0uyn0cyVGkrcCCTHc5QHlfWnRzOzwHRm/1pi/KCKui4hj3BYJPB4FK2jBDm+691bTaGiivK1qg
X5X6N4Foelx/aFd0QDCvV7yIniDcALmzxzhkrxlWDb5SM5iyuwpQs/xram/uqIIfH6Latz8h1/kt
WwNfE9qPf0wD1KaWrRKmYkA/NTn9VDtaNTlbJnru8FICNJAhUirjcWWzoztLX2DsYKnz39hhqCYf
FsfEbFIbaOf5ZJ9ur4mb/mO0Ac9TmU7ZECYeLhGYi/KGULSjceyCJVieMXsQv9iuebR89dyE0QCJ
E1GCxT/kO7tMjBxzeZ3N0lgC+9kKlZP5NPp9UF//RvoGL9SdIcYjF61q9HyCTGGaFxdlnD5JbX9R
4kmQyXGP984M64h6n0P6HQXbxd6elFW9TCK9RZEFJiyOkhZDNxDup60FuU6LgbnlZModgUPQoMfm
2fv9YoJiVRaVPqfTCr7aLJhbNyEOZaxDLTiwnOYpfciD2dNpzPItketTZ7tlmyl3NVuupvoCp6DQ
W9WlsILy2J1KkP1Tpry/4ER65xssmKBQlmYthgIsiqcioEX23z03PDtdjSInLtWL/UOwvYIlakwW
OU5Gki0NhNCk0z8EHfZ9eqREYZpPicJE8ZEfkN/8UmPSLKPQZKVt6ZbqTgOp3icK3LafMG8OmuX8
ofazR9EauXFyZ5IJKURfql7WqTDouDl0BmJT3Eb1b2+kyAgTPzAonSWUqjqoFd2XLGctADJW3NtG
+JfobilM8ADtrxpDh9YKjMfZHQ8Y3WzBqGJ80I/0hZY4yUGUnwpOOZsmWHm9Qnc9SkMJcIhaAQn8
LEIXi0wwgUSfzDQiWkSp7bMP0dH0t1N+JJfZX705yA7zWVTZEn0rJqS0ml1GaRZrQbIl7rr2bmy9
kE60LN7JMujcHBgbLVpwfZ96oBhpx7k50moSlQEl5/wSHym5YexOF/ETibcoQzGQ5VjIBXSLOViL
XDdA29pGkP4/0r5suXGcafaJGMF9ueUqSra8rzcMt6eb+77z6U9C8582G+InzHj61hGqBlhVKBSy
MkF/UGmLCXUjsyrvGR64lY7XZqhgqtRR6FQFZWMJ7Jov2MpOjhHBoaMcB6tbcEr3qCELR+7MwGFC
y1iLpKJsDDHsLWSt7kdXslceW2sx0Z9zhHcRFZ0K0jjhlqX5vVWUqyLKZEMn9Q/dU2qkJi0HVUn2
EEF7VqXZ4WbtSqyLQz3ELJfZXN5JNQzcEoJA30FVseuKMW0rf3ClV8HuPeAGcqtAjUzKcnGXOWpi
ZaykshV/6soq9Uk1OV/UNBUjSNpEg9n5i7mYKVRmwGt6daI7YbaWN/dUlolwGRBJqF3/DI1q1qNo
yWTFL42j0vl5+aQMT+Dc/07tgGf/33aozJKNXDRVea77S20PboGmlvFJNHsIvh7qQeIDcHIxFDTq
f1Dnbe/ql20qyYxt39Zz30p+j6dGUcCIc8RaHssEVZ6ALLaKu7QH0yBa1B+n0rwzIZYR9+hY9ChS
eDN7AlUOIwUwvh4NhC/FMi8BwuYAKeWtxSbbKSWW7POSI3iGR97mkmsZxPEs9r/t8Pi9pbToXV0u
hTB0vepz0H7posSB9MSuimcGRyxjW2mCPMxgGXE1aYKvCX/NWW72zMk11kKoiOO6AG9xY4BOuAtZ
C60HSFbaAZlXmNmz4pA+WuZUULjyLn851sLI31eNjFDmY7KBmr/oXpmUph49XjZAHI6ul6FIiJan
Ck0cXad8PqikGcyzQFFUen6tyakl6XNniiGkO4TOiRqwQ7WDKVXp7r/ZpQKhqftR0tHiwCt4uCtc
DJQ5gNt4LOGH7f37vTz6Jpwlg4AX4lb1hdYf4080ylmhJW5tIGTDNfL8pYIe/s8vVLZaUmCQRfR1
KJYTkZ/UErwWWfibQuUgoV9Zo9LjxOVjEguhhpYMaWzV1zxnktcg2RV33BugXpe/0ub2rcxR3jEl
88APgdD4sXCtZh9T9uPy72/eLdbrodwgjCLgLXSw9fZQvuk/SFMrtbgnzcOj7E3MbC6R7Tnz9q/1
6FSBN6VTMKN7i7oVsHJRy62u3IEj2IrKyMy1b9znV2vTqXua0VYJ5sSUGohCHGYLplzsqeR1l7GF
5BtcWhNx0FWKyNVA6LoKuZ33lJvm9cQrZ+P8PMQeeFYTUK2esOW8GRyTkVWIbHu/DKAy2oTy2ei9
2JTZWGVonjU2oS+IMOmaW+GJKD5mIr42cxXmof/PGI1oa/WxKlW8SJ6QMz2GUBWP2/M71mzatlMS
qTeAG0F5opCzYLWj2sTNnNaXOQbhl1eC0Ql/Kk6FjbRFjHHp9xNDdnzzdF7Zo1JIooqT3HWh4Quq
35W1KauzNXaeNtaM02SzVadqOlDKkg51CZqzi2tKRSxUwEm6z6ixgzsiZpnp5nAYb/kbyRswdRHo
5j+gjibH45mTrgxTsZBERdWADScjW+oKV7Un345v5SsUwUGSN2smxygINrd0ZY8KirZujKrV5Wyf
zVpjiz0KyrYZMYTVqxg2n4yXy0G4WR3gEofXcglEYadRsJXHCPlU4C0K9fi0qFZclYcknO8leWQ4
ymb6WpmhVjW0ShSBE6L2lb62oH9iSvFNOYhekLjVv+eHx0mDt2usiAevBs0+EJV12xclZidBCJAs
V4txO+p3l3dtE121skGTDmQQXc3lKdeQuoZX9Tp80dFKiN/1t76w0muoaVi8S4QWgbVKIeIhs5qF
m6nza4003Uu69EulijGmsS3eIrcMZC8vvUMIiprTAeBFBkUnL3sHwIKPGIl722d+b/AJJ7jyGbnM
Ar0epsrnp+U65DQg5tt9sLB0IjbNGCLoI0SoS6s0F4E6LuXMxZgm48NXQxzMQHyaWA/bLBt0cRwK
dVkGIaqsYLCLZMEsY2JhrsS/7C+bvTR1tRa6GlbLvFg0HHVIkNFtfUz3uBRa0YdyXYG2A7PegBja
/P1lq5s1kIHiTgHhJjiEqZqhU+UwSsGx5cvLDZzFlMqnywY2EaG4U/+2QCXHGPxoDT8GgAWI6MMo
uRm02f3QA6WCjqsQhaMpY56Sq6trUVNwLQ2g8cUxGzWbR/nqf0ElF7FZml5Jx2RfO2A53NVgppVv
FrCn/hPKnu0zdmWNcpm004sobvXJh/zX8qsXyrg3JWVubznA5vZGXYJUGJQT6Q7z1DKCMZby3lWV
WUCDRQ9HJx/1RnINfeIjxtGx7cxfX4NysjFUw7mOIBWXN5+adM0prhIyLj+bq8eTqo73TTysYirw
zwqji4MsSjoeFExecE3uP8Yx+pEdZldFC1+6ZWEx/oc99BjBEqcCT03WvMo1I4hdpXTMZr8H9kly
cycGJZg17UV39IlmC7vjsOVNYAb9bZFaoZBjsLvJZOj5QPgDZ+K+OyhO5xCxcemNpQa2VRiujZFz
c7U8nse1qKmWcJ/4A0gLZJ9sZPUt0oK1Geo21GVNujQC7qxx7mmQNxNvQMl/ORdsJZu1Ceo+FFT6
GCp5O/uBakvzbMbML7N15q0s0PNwUyinbRaKhi8nD2MP4fnaG3nOSueDOv3sOpbg0ibmCRU70Z4X
UVDQ9tQS8MhcAxk/5kIIjXd+rfdO/blY1UkHt32JfwQflzdx293h5ejlQ0UNFBN/+kOa8G2Kfs3f
UjpEgrT7odzD363Wx+RLYrKohTZHibSVQeqzJWXfdQEHqC8m0GdUEpFVWwOYaSHEHZ2weKTDFt6w
5ym3ktXKML27caOH2pQUs5/nXriAHeAg94wqiWWCOp0CKKvhdTxM9011XUovKtjBiu94/df2ndUo
7dTmQgI2kKWbr/J5uu6NN4ZLbF0I1htFnTehbgxppJ9SRAPm9Tq0QH0QX//s3dIX7eodUFrutv3B
mo9kuSKtWQ6yMqGOeZB0yNfcQ3arHHQfqmNmeUUyYWirjGJls0QCFs4wNB5Rp9IlLaQJx7GTsU7Z
AxbUan92L9VLPZqYADPJa8vEmVxhsSrpbR/5skrVDlyqClmfRpyfcO+N/N4pLriGLn/BzQ8oSoCX
EBg/6IPpmOaUQRjwqMPFvNlhCCLgEvQloZlTsfi7NlezMkX+vjpOIm6KwrhWDH+U3qbpeexeY5mR
ojbz/MoEdTw2yVxKc8Sh0tF/JO0VWHAv79a23yHzqURVAwOO1BdJOrUK6xAij7I3OwBuWTPG1S3V
1DH9F9vxTcC6zmwnenRaeZ1wK+j0jMWihJFSqzlGNlFhEKrqpHKgDkVGm/6e/dExgsyaPdi6EWsr
o1SmL8toivMKWrSBcRtzD1JwJ4GAfzbMJXxg7OimV6xMUTk+GJKuKiEm5hPF0fEDleuhvY7sFEAP
wYoOiYK+CevZe9NNvmzS7esqm/sSD5iwxd8WQP3JNmNRJHnTfZnV/tEzhnMhhmELNgw8DKHeviLd
u2B3ElF1mfMwjA2kGS2bUhOjDETTuG2nH8arCHpVcNccO4d3e98AZ1ay/87zCdFNAoMcXvUB+/8z
kgPMHVVhF9U+hF+47oCGhsnYwM20tLJABXLcFgbH6wDETzdg9bgjnMLc/RwDDKE/dA55FRp3Y24W
BSMdbif6lWGq5sWRnGeA0pKaN95BXm7ZlRZecRzFIw/PIE3aK5zJwgKdBj/O/GVllYo3Oec5YzkV
Oo70qR7Fu/RouIGvXE9mcrOEQLIPIFZEp5SMxoUPmj1DV+Tylm+G/Oq/QMVhH2izDlZtuGz3Uqjv
EzD0YonhV8HUpx+XTW32S1f+QzeowlyZs2AoIMULiuPJDneGS4TDm0Oxg+a1m+0Gr7pmVZObcfK1
QPoIHzNejwHCrnxOK296PngLo8xZ+Jrlupuxv7JDHRGT2oJFGvnl9CgsXBHZqthvfd6MmNPhrCVR
1ZcRFZPcZwh9tfoUOzdLdoP+evlbbabK1WrI31eHtrw0Y6rnI8TqR/0+KrP7KVYZ2ZLheaeQXJkw
+GXh+Kya/Shb+I9h5gdLnIGLBl9TYAtDoDlxVim7y+vaPslXC6MyjAS62raPAd8BXZEr2ISrSHM0
XGZIBWnYrF4BCZ8LEX666qwWCTh0iCYkxokIASDxCcUjuEJWZmZ5BJVI+IFvwGw2ST5OIFNMbT68
X0rv8tYxcjPNsxBKfC4tYwX9N0F2p1R200p9TMPA0+f8/rKp7ern6yvRb1N8zQdRlg1ALDoDNJpB
1wzlLwICra90N7az6+/dLECPofOKhmnPM8qZJhsbmcMgRecONhQrgekgSmPy37OlPqs/uP3BvsyR
v6/8ohhHaOtEauCHmAIunT6+5VsGNwr55ueu92WC8vRUaWejiAGAFrraHEunnG6m2hHa21wALXDl
fOuTfZmjTtAyldF21WU0+n6FKvg/Wkt4AUdQsMN87vRrvoLu5j2LYeB/+MmXUcrvgdMTGy2LG1/l
99nfBABWEljGRzqYpFDmTfYo4nZq1Mn1F8LyZ5R8iTAtlThDqadcbor+rzZ6Y+wkSd/nH+7LAHWS
5FmZDFmHV3zeWz4DT9pNZmq1n7F/4l91WRKI/6P2+bJHHScFp2XqQDQ4tYf8CDxoStRaJXO87ZzJ
gaZ9aWV3/aFkZGLWNlInTGDweaXN0MKKs4cgeu8SRuOZ9ftUhC1xJ4hFhLkybrlN+qeJ2XXeDuGv
baPiSxFyyK1EM4jF8IrxOTuyNT5hUiP3YjJPzDmFI4LthpU4Nl0eSQpU2JirFM+Ua/hEzY0iUk5j
RH7m6m/akfe168kJLXj7g/HYsga0ha1MsjZJhXZedFmNJgkGR71GsozOaq4MtzyRAgt38uPImVAj
MAMgo815JzLOgq1jZ22cCvFkSgC4rSfFh8RRCxa8cAY7BC6LEeM1ePPdaG2IqoSBLwnUXk/JFYBo
iwgvHXQmF9QFjZd5zKn3U91JR/nKHP0Q1ucQJNDbBgdOGGTO0AYPXYWne15fHhK9Sx0Q+Ap216Zw
rloLAa3JM3MW5avLyWbLidf/C6odOSVcLcnFCNR+fdsmx4i7ncfYvGyD5bI0qncRlgJQIQOkKc8Y
mbWaApjeBpWQBCn2v7VNvgOUXC+LSmlZNOpagpNhb8ifhFCgFX/OamxdXtdWhlkboTKYLoXKPBlR
40dQ7VwqZ9R+fMMAsHAADEDHB0TVfxYJo96BbmyCtAj0t8xK5UylYzj9ZnCtLFD7BOnBfCy6EPgm
DDcY+i5SgHluH/D4zdir87obYgH4BwIiiPkpikRlyypd9EiPwXrPe70DaCygaSKoFiBf3/r1zbhj
CZCehzNlkEpa4N3OjWbggYXjyoMRKnYtCoeqV60w1++yCRqMXWFK4mzLAPI3few2bfFvvx/1X6BS
lxKXQGOkIboZas0JTimEfbBLEyBnGGfpWRQTQzgMVII5BcUEtbngDFwKXcB0+KDccNpxjm2JxRd4
dgZQJqjthJIPH4AADaoF0zHSH/vWbZLW7UPZFPHCLTFJ4Ynn/ZEeKXvU3nF9phoRyDv36WxObnmU
HUy+gftYFqD7m9tsLoazaD4ZhFqWCMEsWaBvalDsFjOdIxzq6H9E5WSOLATjtktqXyaoNcUzPxXJ
hMLu72m61ip/ak5wA56xf3Bunt08qfXQx5mixNHIGeJp3JjQc0z71gcMzr+co7Zd7/ea6JuaLPVF
p8cGHpuqO034ULJfItgDLtvYTh66BPoy6HBhWpsCjcRcpIG7TSXXwdFZ7NQJncHMDoRNGc8+LouV
9vzAInu3skediuC0yDjo6IDpHlS4slW4wiGE5tICcP/kRfvx8D13X1mkUr22yPOYRRIZtBwdLTaH
G9I8lk31pgZa2Iz/vULNaYkYacZANh4ZaPaWNI/iZehQHrfGSxS8jfNk6hVr/mQzpgjXiAruGyC6
KR8E4Fkq5x4+mIm/qu6jmhinCkk6Z0ni9++fiaY2qgjtiEBR/L44lONb2mdApt/H9Q20Nxm36fNb
EtmwlS3KJyY+6Ja4RUKqncltnyFG7qJFbA/73A9v8f4J0htWf3gzhFcmKacAv/yYVMrIoe4OvNyB
4oeLoXMmQnczhFdmqCIgD9F/WyQZZqBsO00/phZ6LfblEN48PlY2qFpJ61ptGFOkvjw9KPFTHhi2
oR442eObyG5D4eGyuS3HgztAZgdvErJEd5pFeay7OkjAQqBAsaquD3WRMhLfefMeDgFIBHAR4Dw9
V4qUhCZAG3kR8XX42alA24p55WE33pKeYocnYtEt7ebXbBeQKvpnnBJb/o9BE1wFZREDRzRLaKgW
ol5VXOFzPfr1YmVjlNSaMi9a3sfl8/KWbibFtTEqmKuRb5ehhj52Z4/AINUeP+wI5ZvqyofY7g/q
MWCxLW4G3comPUKq98bE6YM2+dLD8kpmhKIbrtipfgP2BckpQqt66nf5y+WVbsUDGoAgm5MgMXmm
z5miJ91OSi36ivYUTLtW+mtm5fttE1BjAsYZZKQatZflNNftsCiTj3en6zwpwdOHGkAIGAfnVgLB
EM3/N0Ofm2rP1wBYA7edgPCs93RfAsS/8Vjd563gXpuhUqOMeY9lioDpVGXMgUhvnPEmRKXddvsl
fpByFp0aY/PoQd9Qg3Klgvk05CvMabbvYZ7YmvGvYQskvFd7R2VFuQZvRBSB3ixo70XjeVIOcfx2
2dFY+0YlRTFUha5tBBz6eYWOZWxJPYjami6xxqDcQdrtTeUCxjm2uXnAj4FWXYZ700iGXktqQ8eU
iw/CvWB848pneXy+vCyWCWrnlEWKu1oC85wcXsfpD8Ww5vLfQpzIx1mtgtq5OgLdktqDnz3iJ3Me
XpLQvbyGzQNkZYCscdWfhwoip8YJvv6QvLfGrz5k9F02P/3q96kbmyZWI7i0sUdc8TjjVhMfJt7G
y7dttD/yQfYur2bziwBtjXY4JrhBfvznaiDVhzpd7SpfH2W71n9F0mOfMHaMYYNO1QUf6Vkt1Ytv
lNdhPdsNZiqYkocsI1SmSfo5D4U0lBAxv2r5RYfgpNEzonLzmqZ+7ZZElV211FVGutSAX6ERSIh3
P1u79hNgDtlkOOQ70xXs2hYVKwKGpsRWDzg/mK9L4ZoP7pPms2URoLG2jQqXSBvUOC/K2Vcmd4JS
i36zFPeXXez8cZ+E5GrXyP9hFTGzLJajNmGWcrQmUMXkTvrO3ctg173VH+Jb8Sq+4R7TxOIYgXTe
R6XsUpFkBKXWzqNgnL7W4pdWbg372kdxySShPJWN9NcCxhxtFlxoCEfen2uUpJRv+x4Jm/cqH7Tl
OzJUU+NWzRq03Sy21paoVel5KwWyCODhaMlefC86wk5NQIMzWWBH3esv316cBmJI4BxxNFCxhb7E
EEkFH+4VE/Lxu3j/d4uWDfw+x/fik2nilyUqwKJgmUJMHHB+86qZiw1usOotszlHuk6vgpvqo36c
PH4HuZmJwS+xFQdrw1S0aW2eiLMAVsoietK611kJTCP0GYFAfuTcSb5WRwVbFykDZhHQ7Zawj6Il
W2UKjg5wdvnKPtpFeyYGfbNKXi+LcssUgP1KieEs6l31mO+qB+Elrs3gkWhc8XYJxcGfms9skmyl
rrVVykWlpEjjMRbxyzfdlWQvO80liIrYgfDUFR4RBCvvQVTGfKnfOprXdsmlaJVoOFx4YrVBBcPt
yl8EfRy5qp38Mj5yXAnmnXwUGSUTyyA5y1cGO30QqnEYNT8fCu0GrW3OmSBtbF32m83tBLIOozJ4
VDgbYhnKTDEWndAD6k111wxVvlNzCFNXdVqZMdIOY1WbTTUQ6Qoa9GANYICp76dGdSjLgjxhpkT3
VCtxlxKKYZ1DBgSra+2WZ9Xtmwfr2iL15cYlUDE/qqto40G5K9ydMFJXy35xSptN3LQV7Gtr1GeL
Iy5OSk3J9tJwECH6HV/xDaOu2l4Rzmgw3ZLWO80onejaUJfAsWIPBXfwaw8qyPUrEdUFPxD/7+Wy
kDhBKgE0ukSGnRRqSeE0l7wUFoEvVY96cTUIu8s+uOXp69+n68QhabWCEzQ/7D+m6mVgVdVbPr76
fZo4RZkavp9xN/GnOLGi9mWWPvvqzWCJQmwtA6N7hNZS1DGrSfkZNF21SG7RNRCLY9U8aP8aCUXO
r9XvU5+hGMWAr08kZIX8Q53Ch5nr3JJX91FT2Je/yHZuV9CilSQ0UM8+uarmWlHGckQ0xXrHeAVL
hdX8ABJcNZsM0quZM5uGzZb12/pU2sou5QoJX3edPBoxJi2kzkMXHD33+Br3+/y17C2ielMB+a7e
swBzDLu0i4x5AkrxXmz9oNH3Wl1YUcK5YSfdZQuLsW7bTX5vLV3wGLVqxPWYN77AH2vtSU8eGd+O
ZYCqc4ZerHlhSslFgv8FTBkIqoWj4Cl35aOIlr6Bxqd52eSmRegg4ZYng5OdpsTm9UTMJkK7rTZX
XP9XzQLtEM8+q21Wv0+tSFTVmYsgEATYGoQJwRMqfkRoj8yRHTcvU3Z/eTVbGRyP3xq47A2NaHb8
efACcFiVLSCh+zSZHKmAGFEHZKgcfSPrrc1Qrg7GMb4VdXAKilIJrh4wsbMmKjfPiZUJ2quTCDoS
Ag9xrHi0BZcoVwRXgVu/TtDpa65Z/bjt24MGhSXUSUinGlUQ9lIvxouBhtxoxR/KzUnD29LxVlHG
6EpnzvdeTyHV99siVUzEGMDBcBaU2JWIQy88BR0vE2G96dwrG1Raz+olqIu2BfeEk0TO4EMpCW9k
QA1/po/FEfCnHYv7cdPdVxYpB+znukyHAudhWh5xZQG38KOkIPvJzpzdcFDHuuzvZAFn0bUyRzli
jn7tCG3cyc+WGreGYy1iukj3pPyI6ygjU2wfLF/GznrD0CWPch2E5KBlEwyTsJdg2OKo/sX9FHvM
GXGeuOt5U2JcwVi+SfP4cGMu92EsEyBI4Qd7LNTiwHHT24v1N4kt88JAktKFbaX7xWOKB0qlyxY8
1GDG/VCCLaX+hCQu0EfLaLJSJMNLaY2hEXPNat/gttCIzxH/NLAYKFi/T/6+uo1MGJsSk7wt/ax9
Laej+q+VG0hxs/ILKndUcSpKS59Dck77gTeQVIqsuPQvO/p2PlwZodJFK8VxoRQD2jTKYbgi0jqg
glOIwCJ5YU8fJIbBzZNkZY9KHZMygKJq5jW/5O/CyNeFnwb3nVNkZYLKFYnWDX2llpNfG0cRqtLR
/Hh507aTERlAFAWQntNEtGVbh1PaSlCvicu9mLWmmIPjNKyfhbBwUwRyWOWMhLSZJAjGGeIkOokS
alEyV3DhAiCVn12VxwqYzwpK8qqJSSzRFHeoYL6FE9PJqSUCjA94AmVxBtF6JcukSZnZ6THHGFYI
evw3/kbZF05xXRf/nhSQXKpWFqmsi8FXTq8FBFTCH6EOzPcMIPL2Jn4ZOHuMDqV0FiXoOcfPlS87
we38lhcQICcssYUn3+upWXgsBORWHQ2eIcBYdBHgQZoTQ1mmcul6AijhBktKczcGqR4EUw7hojxc
dsyt4DoNqqoaWhcCPRaYtyqnyZUBSpf6GdQuHvqWthSUjEbv5oLIOOz/WaFShjgJURSMWJDQ1qZi
eHx8KCTZLBf7v62GShWcVoHBCXDIvQgWO1C4mLFwDy7Py0a2fWK1GsrN00Qooj6fMRekWbwCIuEb
ABMd3eZTV33QvNKuPBbOn/WZKD/X1FTIoIw3oZj5axx3ZfwuyQxP2O4pfS2LdvWe70pOHOsSGIHF
FZ9Hbzh0JmYYn09UrEwnP0emk9hd2aN61h00oTq+guAd+Pdt43W60lxp1z9xR+XYu8mxODbHYl8+
hBEE0y9/QcZunk641TE86gvGb/mx9gfhSqidpfmhMmfApY3CBcO2oFzGuaLLNEYrF7JBHQzwy01u
dIsnlX3kcqDD1EH10T8UIGf6xpJWDUGqsgDjgJ43MspPPX6JQptbnjqDEcSbu7YyQf6+2rUlUFq1
aBVctfKfk+hE+tGQ3G+s4qtHRt/qm6wKiqiKoRM4p5YGNWWxvpMSVhW7+WlWVqiLcJkEYb1EqPK4
3eJmt4ByoootTtN96KK6rE+z+cq17pyR/89q47pUKMJFJlABi7shjCjQS3qR9gAYPbGm5LeDeLU2
yg8WLisWfUjSfTCZ8v5EIlqbcWKPLvG8/AHMqD8uf7PN3G6IMoSSCEZcpiwGQ67ngHiC8KUAmUex
F/tdkYD7pbUu2yG/Q98E9JUdyv34JRi4kEgNiuAUFJ/U4vW//T51RilakYZD0Uhw76i5mTngCS1O
lEOmWMvWlWa9EOqQKrheV5UIb3WNPdkyHlvLJ/CLYVaxcJDrWN7H+jzUYVUVQt4MfQL47fQ+j77R
pXaGpmfH4vPezA6rz0OdUABdywDkwA3QJVkCV0l2BqvXwzBBT91UkHaTgWGDpy27YKrMbHF44eM/
eQGtVYiZGhU1swjY/3gQMrzpe5d/n3zcC158NhYiiBWnGSjngvRn1zgQ7wPhuSOA6zG/u2xpE+NI
BBfRSNdAc2XQgTkqC6/OeMvkvcldoLbRQaMaqkSEkISzxIf0pwHKcygPlGb9VwlCHHDwOJf/D1tf
zOANBTwooqxhDObPzJfLaRWBZZjzq8ipDfSDS6f4FthrbYQK3Fgw8rzhksVf2r0mHEXpL61iHH0k
SOivtjZBhSzYOaMyLqAW1ETxaBWzpjuakHFWm0+DpfVaZis6Kk5lxl5e3sGt8F1bpsO3n+ck7AH1
FiNriutnQz/Oc2zWgsiYJtrs7awtUQGsSkUZBJkAzdEn5UHeo8/50BzAz9S/QhnYqbzQnu//y9oA
xP3TO6aolEQuzwNf1V96pL5WfJDl50V8uGzmshMCSPWnmbASOn0WsYVNeLuooaMN4MbkPi8b2Tx4
v7ZPOVPayFUB3T/wOkyv4PzBxLvmEIitgBlE5HVXZj3IbiWStT2qqBCyMBmSJcj26ThZwbyvdX3X
zd7AXZWYPby8uK2jd22LyiTDLIpFPUTJXkneS/1DLxm/z9w8Kk+QawCnaB2owcC00HFWCU5G1TIc
wphU2kPqtRCOfbu8qE0ky3pVVN5oIT4hxTl2cL4bXIL/Lq2gMuufpTUnZgvhTML3mUemMZpoNV42
ztpRKqGM2iBmCiaWfAly7VP/Fwg8LxtgOT2VNzDivmSGAvnrdLSHxFXnI8+k0CaBc5YVBdxwRJCQ
4SpHuYURhFzXCkA9tE7gTQW2LjzxZk9PObvTc6KouGSN8pF4qSaujSAv9jeNZu1NiRW/DwDr82b8
FFsDwA+5Lb4kmP4KrLC1lMfLW7r5zVbLpfwlzaXEqOVI9yGiYKtcY+k546OxLFBekaUG+LjBBO1L
wjPXP2cs1haSwi9tIeUUPDcbfKdqGKvn+DiyxjTVJ4+bivF1GeLgvRuzzhWarP0EycaTKhYLY33b
Z8xqC6kzZk77Fnc8nKOdS0jXAdCMbNUvR7PbZ8+i23lJbbLax5uJ8ssmXTWKgjq1LV60/IGEmgpK
NFSO3X1V39cao+RifD+6eEwikOWK0aJDX0MRDmWnhN44x8+X3ZC1iXQJGQd9UIgVDmrxjrCdFHZw
Gz5pAP90z+RhP3Qhg37Z5LbfACBKgCsyKrk/T9B4NPRGJGKJvAyaglwzBS6/zuIiM3sAJxRez8yR
exdqJoCCZZhyWK7VakHtIVKRP3eiKZwUCLrDwlv1J/9JhvsNu3sr0IollKLfuqgZwteyKW+tWy7g
sho5lMz1Ebqh+AmBbxLMqHL7rWfmlTXaT5tOqTEqHuj+vB+fZWfaGVZmSvserMRsfNX/cKLfa6Nd
NR3jKsIsQQrZrOaK0BKTCd34ujPJZH/xzgZLb2KM1+sT/3QiMdeMMjEiAALQHPglibYEuCFn8X71
PIBGxwweeFDEhTaTbI/88HnW+1oqVSmVbTID5AAuHSLMUd+3nnYcMYvXmKk9M8mctlPAlzHy91Wv
ZwrEDCTdwCOUYWMu8mLm2ePlYGRuJHUQpmosyo2EUwJJ9JY/jhbJo+G7igEhoIqS58URd4G1sLpm
rJVRx58+S9VUFGCakT3tarRyPCnlTzMI2c3mF+HfGg8s6cvNl8a1y1B5R5qmtislI4MI4WQjAF21
sIgWgeA0XvtDYK2QOMIlR6GyTZC2IV/hHc3vs8Vq5cQu2h9F6qnRs1yhCT0eguTQ6K/R8NZHXqQa
jCzLXC6Vb+YlqYEa6Bdc2Ml1vUYDPrhSrntoA1aewAIRbFaIX9mNhrWMUydlSQG4EUa3TUMKTZ2H
HkhWWQx3ZfgN3dMVxkHhF77DzJ9g1r90+Oq0kwBA2vUQIp/91IU6DuO6vn2fWK2NyjVck+b1XOdE
YwVE20eS21o3+jhJ7bqZxTHqms0lihL4eAUIyUDH4s+gL+W2VTqMM/sxhnCX6WrgXi5v4ua3Whmg
PJOfVKFM42r2Q/RYk+E54/0otS/b2HzWMkQV6GUeStkgU/tzFU1qVEtV4z6k3OhevsvvAj8CwZ5F
ML6NJQrWeOh3LKqP7a37Mkpdzpumg/JBXIOHZcH5M0GnicX0sllDrJZF+YKCQcCcF9N833HXcge+
2pY3OWkPeGlWcmaCWgLDCoyt3MwkEgZEodsmEJWBP7eyy6A4VE2qDIk8op6a77l7QlMIzhJL3sUP
rPeszSWuzFH+p0VFEi9K3/iERk3YhV5OiLw9FhiH/MxZflyZobxQQAE9jbMO8rQRqgLaIRqAmw7v
hDAx8/b18hZu+gWQ9BAuxc0Ss5x/7qAGVfhMy7rZ55c3CaxmGc/IS5uLWRmgFlOP8RzzA3i6y1Fx
BilxIymGBDE3+oIRQLhocC4vaDu7rwxS2V0Ql2QuDBDjRz5BEky7wSQZkBBCs6st4mBnn+rLGD3Q
N6Zd3Qihrvt5g4zU7lXFLkr08STlW66+skQFMChou6zS8b7A7cIPot+B0mcE+a0EFmPClckaA9p8
NjZWBql41pNOK5IerwDhs2aqHv+sWgXYkznLU9DOlhrUzMQyJowZ7P+bUbYyTIJ+VdpJiZJlmbDM
/lyJ9zqEI0x+Ll1tjt1WDj05imsrbue7Tq4ZmXkz+68Mk1hZGearbInlDAUsZmaX2DH4x0lk4FxY
JsjfVybifJzzyMBVZxLxBFV7nfLas8BpjJCmWaTUsVUzZUHPS4mvuOSVG3aXI2xzDRh/A85eEtGV
os6vzFh6aJijWgTZnKgca/2GYz4dE+c6i6uVDcrbIzwLDh15Xp16SHhINheaaJJ7yvvyC7ycO9T7
l9e0uWcre5Szc0MDUE5aJPu2ve+z+0ZlZMHNPLH6fcqnlwyQnX7Cc1TU7cP4ryisHK5ytVRhVEjb
FdnKEOXDEt9lQ9tG6Z474MZ54jNoQJj3QJ7B5138g9WsYzkD5dDKUI0cxtihtpuVZiE+KcXP0ni8
/HGE7Vy0WhV1zkMPVOwhGRPv40qdY0fGa9tVGEriTSbUgp3KesSb49AO+ynK0h/zXHJWryfS9aAU
BjCamOY09XlQ9mo+cjsgosRDnGn9z6oa9EMuxcvtlJTx0wSYfW0nig46cX5MMUMyDJ0NQCFe0wKe
hwAvzrJdlAZqaHZFG9yUha4+97UePvZ6ze+lOuPcctSTwl0SZUnsqojrBEpHZZmY/4+1L1tuW9e2
/SJWsSfxSlIUJUvuHSd5YSWOw75vwa+/A177LMsIQ+yd3GdXeQrg7DCbMdI8l76VdJQKb4gn/VpT
7OE1TFM9d/qYJGcJZJ3yHlApIXDypryN3DBRlc7VB43cJ92cPrRRPrp2TjHV2NOJ6h5Qb9ofFAAJ
V6pVmoknxWPV+kkJhPaxiKafcZH1pm8QK/IziprgXpIBpu5kTYJFWUyAJF4/teZXlTQpnFFrxrnX
m6Fxb+WMtDYzW9lrWlX/Aq5jDMSPc4qi1BQrfhy2zbEyQOC3U+MyuRkrCni4mLRgyB6N6QzE/eUb
6QaS+6FcJFexkSSzAzYois/SV9bXTiexb6FE+sOIw5A4ZWtJvg2q732hZsaxV6xadVWd0pc4nbtP
QxcZV4h+cbDYZqY6S6iXD1Gb9TdpP/WSU6YaSmJNRpdiVw5amLta1Rmlb7S66SuVkUZOKZeSZ+V1
EzkpsSne8US275aoXLLXOi9QRaQ5Na80XUmPSoWJKSdLhuIrDYf2VU0TWQT3yLKeLf/GpV1jNVsJ
AfA1aBWpuwDE35acqD8a6Gsq6Q8l/iSwIJH/4bOwdDTLlMIt2E/t5xJpUeXat7R0oZjjEWzcwO63
r/VrkXdYDeUXdsvlYkOoAYe1luOjfGQJc7Kn/n+D7K0y97lxnXwaFsaNAZ1FyBvRgC9P5WF5GQ/W
Z+In4HDvHepbbv4pvm4O+SfqFV65F2O8rZeL3s/KE3Km6AINvQwSN0ZGMuwB2/+Q7AeveTH2WC7G
o45eFd9Fg/Qif8/jMNhxOWbTgPQa1Uyg66JIfbBPuiOjGSoBb0hYqxX4e40LZA2RmyZOkMAwtJwu
c5qn9DsBmfzePllnxq1a75cxCKm3rcCrYoHRg6VfWdF/AfS15VkpSTjph6zYySiMJ/HTkokSp9Wn
yoUQzigjqSu1HnO6WKtLvDZVHtRac5clDvK0OxMq2vIQnYmzyVJt80yyUe1XTWwMloujll/K4vv2
xa0/hy4OxZtgLOHhVef5UXmJdTc8JkfzoD/UhZffm1fksDwI5K1mUu/y+PK6XGQjtRs8XiN13+XX
Vtk6BJSO5h2I3kMoSOaVw1ld3HK6m9KDmNlScKt8wX2Ml2weVCgom/pa0Ezwx8RP9h0QMXsXXebs
gfzvfJ2YsCUXZ+ayxylJs6aecGZZ2hUZuglLLchP173LhQjO7oyGDnFXJcUxR6Wt2KUP2eDZWG/B
atfiLrvCbyu3U9zqu6jmJrpPLqE0OzOx8qFbDnN9MyzyrmnPsiraeRZYHk9/TfMyrRQZPYuUpn5W
Pi/pnd41Xm48huVhW0FF5+FSSdja1BoVusuT/UD1h9K4oqKJsFUTQAsPJSkLBSideyD10VJNAyrM
xygnbpllp6m39tunWO8rXcjgHkhpohGJULkD6Ft4FwVZkKDSAfd4Un7KJ+AsCpnQ1zXwQiKn5GW7
5BgkRzs0PsweSIf2xVMfTBr6EpPHYNWTmxQNC+uH4KCrof1CLKf4yTRK7RKhHcLGEQoGahoASx1o
7khaaGABgv9P9oPJhURO49UkWdRugDUrbdAnj5poSWM9Zl8IYCp6UQQIy1mpOjZfmZ4GIFa+wSdF
JywUFgmmUyuAtYrSBJFGckrfNPJkVPqMjot0WhIQx3z7y6/EhU51ahvZjLGFrLS78I7NXi9B/Vxk
PmPzxaLGuXrelria0F7cIRc8+2WoOn0spYOugOSTfFeah7Ca93Ofe38niIufcllbdrywlsBCfawQ
eVVd4y1zFdWCE61H6vcj8ZETKbqUNQ0idXnKQ0fdLYGEWrZCneHQu4mQ6G3VEV6I4zyIVuWmQlr0
pQwldiY5mEwst9KX7dtbfedcCOGcBkAIzVatWPtb8ZrKLdFgNM+MTT4JotHfliVQcoPzFGmtxAlF
+D1a7eTY0VNqCgSIXCCPZNLSMiWtnWDC0bfP5l14rG8KkBqnuYP+IUayTD9D12v+sn2u3/gLQ7Es
LKkpAGv96C8AZkLJtGAxvgOys/kpvxkD3as/sYQGoEWeKOL/RhH/lcc3qDAhCGbUMI2O9jl/rP3w
NnHJmQCetXalg2hufv2rvQvj1LA0oIZFBzUk6qdBVgHwKULGXlf0dwmcDiomzbQOS5qH1vzeab6G
N6+V7ba/kUgGp3tG2idy3lqoyRsgUqj9rjtW0fe/k8Fu8iJs2GaEYxjQvqK3jxLtvVA1gmYUlSZ+
k1q83xc764UctY8lBVhxCeY1sZ/m1n5yV+zbQH0oTvl1CfSoSviqZNfzy/sdOET/0XCbi09dnVea
Nqb2gZQOOq+s4osN9MN8pytOdWBPWf1++zJFRsVzh5YjSl9hD5ig+NCemLPtr+zH5Y767Alr3id/
+fG4eFXUFMDtJib0M/JcxAErMVqJoLnAguzWLXJ+IlZaW5YUAI8sBLTJV1JRObaiuWbfuLJolHjd
bG0ThL/oAaAf/1FJaMxwlkr2xVQTKVjhRqH3R1/oXQRnU0BFl62oQp/8n0HUZJftl/sc3NZsTCN0
R5GbFR2Jsy+FjkqepAW4wG5Q9Q0YHUAf2I/1Lr1OAUlnXheC7yUSyBlanxmRiuE36VDSB7W46XrB
/1/Pkd4vkLOqMiuUGgXV/qD2TxJ9TuXTlHZuWgj6deu+710Ml/spBSWxpiJcSBTb2t2zSTEHQt1t
bRAJ4eyHml0pZ2reH0wUoDWtdStKvCp73JbCLORXC3o/CmdBJipAVRcBdyPORyfWdqM1OGYXkPCq
XZ5mcu6z/bZAwSfie2lmD0jCpsQYW4+7SyynU2y3s753Yn6hdefw79F41KOCxGreMOoO7aE8aKfi
nrH3gX7TNbAUXANSIgURHLm1fmAVfvuMgk/3tj91EU+UqWt64BbNhyJ/aLJPqfqlaZ+3RazvGACF
/D/u6K1AfCFDz1pdjrI6O2rR27gz476YLbe8kmQ3O8m+gdnO6cq8rycnFL19ROfj/MaiFfE8zTnw
pADOgTHh4ukld6T73ml3rLLeYgnmj7YNycV52W+6OG8zSF0i2TMKJtkJBPZaemxNr5hF813r6fv7
tXIepIvRtdIoJvXCc3tAVvNkf0vBL6MeFFTyyV4Do0M+O8lDfhaN6YoMg3MqtjEgXJawRKX4UgyZ
A/a7bAQQjXC5QmDyPD1AMzfZ2E5YdyBBehi9LOiejMGnt/G1dFTc0GmB4DYE5BHraCfRaozokJy7
yRa1QRvLxPRI/WOcdXc2P1Pri949bFuHQEH57og+og1aaCD6quefYXVeJHAlilI4QSzjux/Jkk+p
xuZxSX0nhy9VLkLiFHwnvtGR1rOcGuxRMvps7wuYe4Uj+Vi4TICO27ml7Vg7M/IUCrSwzM8WMbAx
e4lsBAe+9UHBRIdyPZDqWsCT6U9gKLq1MWg2nsu9KQipv3lp/mt4GudTDADZkHFAFRuv5TcOXnRd
3WRnRWARpH53wogCPJqwWSAIEhrnVrA0K2vhDFfd++AQOiFZeDAhFhklVuw6BleLxnDih7tetKi1
YgrmG2Y0pjo1xinw0aFZXZjldl1GxwbA3kr/uTCIAx/nmuXXbWNYcWkfBHGJxNBQtMIt3KydHFBt
dvTcz4frRH+pjCDSBkHsWxv2hDhdlQ1ZtzTCb+aaSdVlfRizjbsoaDIn9YZxJ9/YILSqj3IQnzWs
wj3T/fYh12/zXSr7+0V4mLupLo1uabGMvvRPhRWme1IaN6PUW84QD6Ia2dp8BvC+FUB+44SypXLy
4tyMSjmJ2CmxwXGDKoWb+4BXtq57Rzor2O9LvOhGxSaAEAR8xblBNAhsAPcEuGyTU5whnNPBzCVM
ZP5U9/Pbnk6zRywGLz2DdsbMZCZGmlhxRh+EckoEjIZ8XFJG9EYcxUdTBCPkhs+wKyfMaB7iKygu
XANbfSj3quVsf921bAegT7qtguxAxlfWPn5eIxz6xW4TjMN8Gj0mNzvLAHW37tk2JWMRzl1aAC9J
5OTXEDY+CObcUoZVYn0p7OXQGXiks62ywqXKW7f5v8DzWPFGGJG2gXVhgaLItLg+ijSEdUPwyDzG
B+WzfQQRzBU13fFZu6Z+cWsH+d30iLTuu3G7fb8rsQycRZgwl4EmawJG+OP1hrIdUglIxgfVuqol
yUn05U/cAiboNEA12YoCFN6PImLTWEba9eYbJrIOY5lDjDEBjnzy2TYsynq6ZwMfTeAX1kp7bETh
X7ncB7TLkVgSrYuD/ZVdqRZke+vcIISilgi/LjrmSsiEOJCFA7IbqAQ81BFrCuht0iWY/2Bk18CD
BF2btbfxgG8Ej91VH6QoRLFl8BHh63BfTYsKjShVCln7MyuUFvdaULweMkB+LG5z2+9RU0fsEtUv
11ztpVguh1useGhLFQPURRy7XXxEV9+r9S9VO3vbWikQRDhr6FSAGs4NDQ/UJju73FU0cs24cBdT
oP5rBUATaLI6sLqxX0/40lhhllZeGuoChALqxrfWVQq4V68OpMxhCU97R59F6wlrpn4pkvt4Oai7
umrGrtVg935mTF+qEYxg04hnPrpHTSao/q0FDTwVNTD7EXBN8s9FMkpTKpdTdlTnxE0a2QPVX9BP
g+CTrZvbhRzO3KqRRrGmT8thql0G9QDO8NNybX1llIwoXwhMYPUSNRwIDhNmQLhSeqwpST1n+G5K
+K20j0NybcglinNXZve6rYsr1VPmkU3g5llYW9JNzn8lejK28RhhXnZXHySnfWNipDcLHkzdTbkX
jcqwe/qYen8Ux91jOs9I2YiWHeikujSabts2FKXcrGK5JYPLfU2alqSPbYzInRdfR0GYyK76yPgS
MFYmOcI9v1/t+eOZuJwpTUKw7za4QuxrUVf6jDizI9eMF906Lncz8CwYbWfrb3+5XzX/o1SmQxeZ
Ie5OVbWiKY6W+SQDulYlN9n4aVuG6GtxxjwlIL2IQjQQiP1NnT9n7e7v/j/nclUU6ZpxoPkRBDCn
sbIebUtUfBZ8HD716CMgeBeZAYVr70s9aDFznMlOKxwFEMnhTBZYWFKmGDIJ5P3oWZXTfmnOktuA
ElH25v10QlQGgOgf7O190AKLq94rk6WMRvFmviFoLQxfCcguLLGULB0xyeGZrSATePOoG9ZlcQ6j
yI2xTRc9O4RP3a7U8aa1jx17Wt4yXpLx2YLes71kyZvP5mfMo2JDeRbt16/krx/PzfmRBLPBSWPg
3GzTHKQeLqLpDRu5GL6LcmWBEfDw4ubU1JIpJ1LQwAfX9b6U/tJh8YTWeQfYKW3BSBjj1dBdLZCu
9UPnDafySG5FvYq3VG3rA3KOI7TzIcnSsWZVskOD2jEb5jV9+Q+YVj9+I857jNM4LgpmsrGKkTvl
6Idgp+8FL6hf328fZXAepOiJumh0lgIdpLG4uN3gMyhvEca8wLr5RjrmLiU5XEAtOc/Xpf6aDpFD
jc5pBoEqCI7Dw4V39dKnVagUb0UG9gptd/8/jsN5DTO1ZJCfkPiYT8/hmOLld2qnOz0RIGQJQhQP
Dp4nWiKZpgI2D1JX3/VFlj61SZp4hZKI5g5Fojh/kFWSKS06Wn502enxtZbtNNnfDlYrOeAHXbPZ
b7iIuDnVFAoSIRIwSlgsK3hN44xOj0kvbad+F6EwCNwO30lPJiXUWoqJ+yVXd/X4w9QngStfqU1+
PBDnCaK8lnRS1wyuo/nUV+h5aEFyNk/S0wIYKUAD+YU3BaKtQFHKyb/vDF1KdTIm6T8FYGDrdZIT
p4CIBg6Dg/GlwAgFn455mg2XZ3NeQk4S005GxKwaNUKjx9LqZyrd1NltkgWTiBBU4Cv4592U641l
p7IUgJA5Wr5R83Y2Kmc0n7fVUaDx/BuhIAn2skNsadvVJzu51bpTVQt4R1fejx8UhHB+om7lsiQD
AhNGKw7yU3pj3qo/GiC6aG7v0u/5U/KX/pxw2cVU5qWaZWmKrYRwzxr3yp6hx1iH7csTGBeP9KjF
U60ZuYQVsql+GCLTM1oqcH4iNecLxmqko8ya4iiL4phnxinUuONVG/vAemXr5vExrf5Oz3mSs7TF
YE7cN9lRMagjJYU70M7ryl2nIVbh7W/Jomq/IGARzoVMgDobtNzGWcJvcxnohQekchm4Uan0w2rc
TNltfziRzyJ8UtHlILuSkM+zxobmSzfsWkNvmpwXIOd7w0N6xHpxIJDKFH3DgRDOgeQNCkNZriH+
3ySfwjd6qMztcnfyWIIrxCRmt/Z7cb/gPDaRpJVY0ItApTT9zBLXnjyQ9bAGTrJvW2f6LBkgwzKe
GC3CX+Y6v6A/KmFXAgjEzA7oaDoq7V+1ctyROHwdYhH/wbarRInqY0Q1wnqK6SJjU6/8oo+Dl2Ev
0qjcbFAEhiEwRoMvtFskrJWwR6hbbmYfS/de40q7ZR8+sDiHhULvrxQGLaOPJ8OIn5XWFZ6DvWfv
0dZ0oqN8Wx1QAnMnIXGPSF24xKTrDTlNsTUX1HF5N9TVWW2wcpGYflWYrmYJOT+3rcGQ2We9SISm
POkkPcTjCwS7bIcFd+m2xFNigHcyGA3h0sy2u/6F4i7Py14tVBi9Uac7RY92pBLkQm9TM7+YHJgG
FduSDbQpuMAzd8vc9ApeecYDyV15154W4HyZxzcQpdton4GzhxxtX26RpvT7RNyVXnWlF7+AU5ms
GvKikpspmNzRK28VVJHALOGlnu012HliSxLjDkVblPdFvTd19YIvZHMaVA+FrRVji9MrDvrF3rBn
ZFNAYHEs8Hex+XVlv1C0h7AAiYk92w135Z0YhGP9WX/xOzjNKqjRLks65UfALp8YFjtZnPmObSPS
oDUE33w9vbmQxgWvllRFl3fQ496TXTZ7EO1A4Yx5sZ9Au8EQVf4ki8onoovmwlcKmKUBwNMkAI/z
taoTR+1kQbASieBilVkD6RDMxvmxnUpXj160RZTZ/NoMQlr4fm98hqvPSxtrIZybvgcD767Y17vJ
wzsVwCyiRG01y70QxZXVmk5LM7BTZgcVi0LyPdVfaCJEZGENlw3b59PcImzTSKnL+Fjp8VlvqWcl
6gFIO94sYRE3pp8M6aWUtWtZFrXxVgPgxfE4r1NjD8sIixk7lsaVruzDMQCCmiwieRGZFZ/uTnZV
qXRGlkbj4pBKiauqratnL4Oqf13QWKeS7k80DwqSO9kg+oaiQ3LOpe2VXM2qCiMweu2qdA+ubydV
77Qkc7ajrkDz+fS3p3UraZmKJ5E+3TZ98SQR0UqZSB85l4GpzkEB/FJyLJNevp0afQgyaV7ONgVg
0PZp3kZGt9SS8xVlp+dyYYwkYK2ZIgj33X1cO+QKWP7e6M7UiQ7VQXO1p/iqdetXIeSyyD/yWW89
FkRvKxNZL3GS+xiIl/13/VG9aX+y9QE2LBW+bp9ZoKk2j3CeKlXb2gbwQUaf7qwg9WGEd8ae4RcK
J5XWCzr/Wh/InD7mMdpCdUKmMIb/t/fyDoMuT8u+38VB5kde8bx9tG0rsPlcd8C8BZVmzO6pVuo2
5JRJBYCy7yfb35aznupenIrzKWZKML+XobjHqsmM6bo4W/f2ifrsEq1bzF5uC9w2CeC3fbzFaNK6
amgq3KJ+n2GwtHrU0y/bIgSaCMbwjzK6ShoWEuH9Nfr6ke70Xepr18bZuMNWIgMq+EL+KohiEuGj
wCrSwiWmCHGS+TJF39RE8JXeBql+b9w2j4AIEopyTOZUwgNhAY986ZGA3PR+fmBE4ZVL3O4zvQVN
5G7eO+ENw50oXeJdDYKPJ9QWzsnoZatkKGyjBnhUfLY9IxtunXsMR57F8+b7nOy3P6bIELj8pJuG
OjG1EXOfFnnNjfgxGX/mpuybWWULXCjzxhuXzE+tTGo6DYleyEGrJKFrjkl9tSi98amL8VwJpbq5
DReii9JKwQHffNzF86ivx1kilZkAuIC1c3I/Hv3obD92PvXTe9vPvMSzMXgpqNZtvx/sN293IbbI
I8nE6ifLypgOZfsJEC3tXtQKEdnim0ZdyLFqVa0jsKkeweQ3FaA1BVn2MX5ucrcBJvFNhBcKRvdF
l7od28Fb89Eg5Syy9FCCl0lPssvIW7unbK/tdX/cRS67UVGfTODW3uZBL46pW0vWV6yyVajUUxIg
vWqFFxlC5EuRHM7T6KUVKSj1423rjF74k77GXgYc6+akYtehdeUr8aamSCSXxJTTgF6Giba7Mj8Y
Nd54ONgs3D5crRK8x6G3Ma+LC6xHMwSeE1L3yZXd/rE6AuUCA1zVrXn11y9H+40M4UKanUtR0g0o
8WOf90iew4N2N+5ap3frsyifFVkAv+tDZFmjdYUIW78Yjnkc9pip+t5MzuSzAVn5OfJEU1Urg6Ls
yaVZBuZiCfC4uE9GZUobrUCq0mFhz53t8iw3euYsdRIfzE7Can7Uxfs8nAY3rZsrpRnJa1pO0vWY
a0D0auLUswoAMA+FFV3NQ/W9L3UimFpar81e/EgulmDjqo/0goTB7Ks/1V2yiz351rpWb0wnDtgs
6/yFAVxuh5N1ZX6/GS6ckKmN8yREN6nvgk6/TcDIOYm2Z9ZV+f9kKHxWKnUARtNbtH/RZz6qGBJW
b5kqR8DRl4Subt2PvwvjstIuq0ncKiE0OcwSRwujpyw1EsdYugDfcl8D8462dLcM8Y/tm1yPlu+C
2S1cmBCZxgkb46wcUrhpZDhRBKxG43MmZ46EWchtYetB8l0Yl6VSzNpnqo4rjehNn97X7XQalN6R
ExFgo7qtIAqfnxphb3V5QrJDbjXPyzj1ThjSV2Q9bhW2x7JsbmYby3Td7NMBnZq43tt1A2BKlN5k
4KI28aGc6x3qY24WztdpF3kaCU8mxftL+lpJYL0hw2EC1pUg5IluiJ3r4nNYmIa3qryxAyyz/tRM
6WZayHHKx9MsLyIFX6+AvH8NLghZSk0nDSxrgab90Lsn0B8SYzeruZNoJ/AGltSziWijYj2iv8vk
XFpGa5KZEtSNJKd0+NkaglmK3zzv3gVw7qiIbTAZpPjw09viTbLrv1tvY3km0iJNVE0UmS3nh7I4
TNVYw3Hy1HZaBbB8IQAOK78jxwYEyGX8ZAmnUpmR/Jrf/ntCPr+NQnuMYknFmxIL/gz/vsCiZP6T
+qxYnLsiSDDBF+MTW6kPFeAoKmowzdU572CxIk7E34TW9xNxPkiP0THNTHyzWPLJ4kl4l2sPvR20
I7Ay0wMNvfkrepu14efxQQZY5bZX+s1z6F0+55aMxKBJTlF/oCjCszQTKFbn0cnfyCbJF1GnT2Dj
fFY7xnZPSIbjqoClsdx48bvqRFqBYxd9N86TaNhd0nob+cowfmurl04SBX5BfHxLDC5cFS0No16w
2vM2GTPc/5PD9qCXsr4VD6JmrOg0nN+wq77K9GyIDko/Id8iEyAmxlHkfQXBkM9e54qYE94c2aEb
VfAXRieaG3tVG48GHjpoInnbiicIUnz6KtN6iMbIMgHnCgLBdF/nz7oIO0ogg09bVdWMcqMFKZ0y
Pg/AI7Kf29rfPobg2/C76VjoiBctQlQnzaHLv4V/m4nxK+hzNvcEI1g50PMiJGB455L76VbBftbt
uAc0vUizRQfi/EFLR2ACppS95SkYjVBMc2tQxVwrdwpIHgp04lpRM249kFgKkU1DUzSd/aQLYypt
PSP5gLkRRu3HxnknPw7kQOR6flNqfZfDeYUwysF0C7weDBmUt1oABIGDwhj8gnwvqjKta967KC69
KKYp1CwT5btUV1/HrHEUWykdvHgEKdOq+8baBFE0BSSqss4JkpaOao2BMUD5zrhhA0RjsFzTm+LE
wGpzoNptq/vauYhtYqkNcKaKZXPRilCQ+BaLSgJF+qqF/mxfa40gi1kRga0MGS1BrF6Z2GL7qA2d
puVhpyPEy93gGsN1PFouEeUu7J9wecQHIZxLbXVadiCkzo5xGN0MBgjXgfRJpPE8qo0gwq4Y1AdR
XFLWVlMB1Pw+DACxPZ/MLkJaFkWiD7OyQ2Z/EMNlY6EpVSZd2hJF8OK695srPJOxtiNdD5JTfDbu
MNroJ55xaM9/8B69kGzyb8XOVNN2bLGX0SuSP8i7ajKPVfr4PyveByHcG1FV6hEQcxGopcrsU2+H
tQuWwGNm93fbclai4Ac5nIJXQ0eSYpGTY2QablN/zbTXrN7J1E+0YFvSup7rmm1gDRZtF87rka4F
wNwQ4vGZ+YbuZvEToLy3RTDV+lXL30Wwn3DhWCOJaEMrpzmD9yims0weBvNWD7921n7oTYGei4Rx
dhvnfdNbFBSzti2h5RJlRfIYyo3WAy2qwigQKeXRVcMRa8ZSPk2v20ddNWh4JcA5gWRe4fkHiyxt
ir6OEyD5YFxMrnzSf5PxpC8WUc91LYyY+oUozqDNFCs2AOzLMETMhigUB3iRwT/gWyLWnrXXAdTx
/QtyfmqsVKyLdbAtuXbNY7GLgQdMb1oM/atvnMGGJ9D/1Xu8EMgdLoppA0TgrjiOWeclaeIWA9xv
qz6RpfO2P9m6qb2fjfNYZFbLtCu7+JCrGMcmAMKIbjHh6+R65hezvy1sbdzp/SahJ9wO6ph382Do
7Cb36lnfo6XmKlgN7YE/Gx3BYHW9uLbDCuvAzEan1zhsy1+PAv85LFPTj6Zomb1WGdYA8eW1VXt9
9rz9/zcvE/+f91vYb7FbfSyOROl3g/UYgfMB6NEqGW8mWWDpm54LsrgUsQ7VOGojXKXe4qUwupGN
dkQq+GCbigghnHvMsJWNglCSHmYFs1gozGh66Oqd1wA8ZfvqRMfhvKTNKiaWOhfHSvlSVPtk8LqQ
CmSsVYo/qB877oUr7iJJQSoPu2oAMlt9i64y7I+Fp+RgnpYjUzzzWU8xZrZ9tLWKEDZqdZNoYAaR
ZX5Zf5ClnLYl1K6v76D+Tk5ujOjKqkNPnwwvno9kmZ15Bl3It1EUfVa/4IVs7guiOpR2dMAEaskQ
ydQdqXsHO7C1iNRn1bQu5HDfD3MGDAwB/tigt/X4Uor+/6p+XPx/7tMtYVxj5XoJDzLwD5ejWjsd
+b79nVatF/v/lqYCUgHEeh+1QynbQVJkXJVkT1dtUTSOHg2HwqCzkxd9ICeyAJNo9c4uBHK+1zI6
Y0SvCgi69k1ovw6moDUr+P88bpM9233d9UN2jKof8zg4kQhUSSSA96e2uoxNjldCHWYPdj6/hmri
bX+UdeN5vyQet0nvqkjN2z7BtAybK0l25fPgM2pRGeSpItKy1fTpQhjnVPVkSbXYHgAZmQFOK5NN
6ZaqUu6iIp476pJcK7XxmudjJghM7Ev/kiNeyGUXfeGYpnmKhkhOJyxH9gdsQ721mNU/WY1kCMD/
p+E8PFOaTC0hMRZrsLyTNV/N6cpIROAPquAonKEacpvaUjEAyGJPXiwM8WYueSoOBoJ69CDqz696
hYsDMZO+uLfGzPEYBpgAGNckZwDAGui+qvjLtgqKtJzzC5NdkAL4DsVxkL/k04ssCeLD+iEMtFcV
JLSqwd2YHA0yBrTU5JjriQMeQLeTvXIUpJRvpbxfVexdCndVmrFYWRSVbE4jHt2p8Ch6iRj0zsHJ
Z3tm7PRAG9Tc5kdxS0On3/9B/RS69y6fu8W0VrtlmPE2GNWfhj44Pfn0v38mw0SIAJqEAZQhzpsu
lVG0OV3io2SCDxW7VYOIInftQ11I4AeQxyjqpkwqwY0mRTtzVK6lsj13urCctKZwl3I4t6rJdJmj
viCBea4PbCo+upPc3jFvFEDXMigsERj+mtu7FMhs+sKM8mGK0qnLsmOZKudF7gx/jsvOURaMRnUd
th5oJlkuuMhFAWRVKy8lcw7XLiK9l5M2PQzu7LNpyOnrWDo9tv6aPZaOdvE9CNY6jz5iuscPO0FC
KPqgnNvV4ygh9ZCSwGoOM3A6qk9Vu9/WytXH4+UJ2W+4uNtWMcNCAovpcWqUYCrVyAFS9U4NCca0
FNVfMILdLYBuzPCXSunukvgbTT8bk+1llrYT/BjRgTlXA04RubfnGvtdrgp2d0w01g/pA7nWPTan
OZSOchZPFoiEcp5H19uUWDQjQQ3Oyr6/ktWfiqjdvpomXF4z514KI6xIokFICtZW7ZR6sWd8ZRuj
bLe3eRbco8hCOV9jFYk89BPuMaNviysgNn3CjFbnFwfqpQHmovfS47bMbRv9ZRgkofHYlpYB/xnm
TlXcG2i6KndRs08BqS6aE10b/DHfr1PhX8r2Ek2RXjXpgRGvFbMDpq7lykR//rreKa7hzg34EtHP
pkF4LWpKbV8ugNQ+WkyeZ2ms5FWGEbhHKcYMOEDdt++SaRwfCy9Px3kdOk+F3mTlFJQ99scaa49h
EzDpoZDUWe4kCZE2mMPeksf5mXaOx8YMsV/U7aSHJGj2uuYML/AC2FprRfv1ouvjHE5djFQqMhOj
taAFM8PYBcbC9vWtrQh80A7OjbS0L6kNvqW3XhFonV7t2+V7f4WpTJgdAW6itE93wyHdIaPVwN0t
SJjW+i0f5HMeBahc0mIaBl5qgb1n08OAjz+BotMxAChMPBGvm1Ae51z0OYkxxKtHQNurVeymNRhz
TdzykwywvXQXH0UWsNpHuFRQzr8keIVkdgLSovBpBAmZ4txkMzZHO6gNRE6Hdj85d63/39ytQH34
4Y5C6iTUO2fUcBWnoE57MFGik66R7JgeEkQwzEueJng0iBSKH/GoxqRR8gHuptvJP+07I/YAZHSX
gKupdwYvXhw0dZ3iJXItbMi1wtxU9IHfostFkE6LKEEGBFSD6JMN5sX4ob0CSfWxP7KKMg368k80
2AbvqSZrGkiQDU6jMLKjJ11txCjLANhN85TvNjodqUMMp3tMGUSui9nJbbNd+7JvoHyY6MRcGA+y
2pflMFskyY7jcKynkyXdb///1Vu8FMCZpSWZcKsUnf7+8z+wohKQvkGiu1N2mT85IgoO0Xm4O7RQ
ILftDgl/YxPVKetB95oC1RTBqVbFEM1QDeA/aoCj/BiO4mwypMJMokN+mjGb05yx3SV/0T1tL90x
NpOl/KMyBLkQyUVA3ewlUCuhn1x3xGtlxY+S52WpruPavLbSxW0xtLN9SuaxuQhlySpQLw2gKP4/
0q5sOW5cWX4RIwhuIF/JZje71dply/YLQ9647zu//ibkOTYF4TbO+MzDvDhC1QAKhWJVViaj5Hu7
SJtEWkV6Fb7hnMzQTeZhl4S3pab/j3Y4F1HU3hnCqsUg23ClA8avVZkXFy9qJ4kogmzpzXo43wD1
0xTPNVrLYwQGw/qs9qjrLjcZGlENZsjm4+XtE6S4b8xx8Xpysh4aQagb6S3yZ9PZrfRqLmX3ix37
hUPikTRUG5x+hkD3KSJHhZYgYb8uIY8ZgoKtOEN3uVxHr872S7mz9URycKLa+XaJPMZmsMtYMUiU
nboWlMWWl2WuA3JmXzs60G3tjsbZuAKjwZ0Mgy64fm/scncBUovt1NSYVbXzx7yI3Eg6uSbaVsRD
YhgaMVTC86BFUIatncFpj739vUpDX1tAI2erV7ae7tDQvLdn6umt+XFJ9B8drSCyMVgv/95/tj+B
uxZGvdYTUjY0poor6NTu9CJ1c1oeLlsRkInbFPSMjCBdtw2N57quhpqAFHkIg/y8QDeQgk/0mHjr
iRzooUeBLpXKMIhOb2uRv4dp39ojoSDI6jFc0oJkP5aR8onuHgiJwadt2kCs8NQsVRQWGCjGWIky
/Jxr24u1+TY0UwnmRtS6pBqio4YejkM0PkKCMVsjUWFmpxrk2F78HaNAh3DXu+RATmzkYPnc+lA5
R9eSZYTRTjaXK1zmxj7vInk7E8NZUYUci7M5IxVbCp86jeSey8xwB6YuibUOGivfOs/R4tVD5WdE
d//CEXFkxHFUAmZ7HnZRRZmqxEuMS30dh+5wA8GffaFgL1muMF6zYS7wlTxJrIouuq6jwqoy2llo
q7595LqBGpWijfEpPq+51zIZXIiRdJE/+/Z+CSxfYk8XxGsdxiwL3OM6OKXf2jOqeWrXIrdBrTGA
3aLcdSCvxgc0c5N0diOpJKPwgusWhmGB4XPMd7zEtoHXFTMH8an9NPhJkJ2su3HFF9l6KD+CD3ZX
W1D4lTGrsceNf5a2RlkM2CTPGT6PxmhWY0iI18fqFB4HzBvKybNEKYoOyRrohdma6ehcHtZ0paWo
xAZOIP2Q9jcxcMv9OdIlL7nwndua4d6bsK1UQOnVFiWyX4Lo9skMVjfzGMVjdVZB3JPcSglVRXHS
MMD0DPJlHZ8F3B5WfaHkRY2Sb3qO76B0dF98YNoHzvXqdcf5w/R1/SxxTtFl2FrkLkNLaah3nY4x
k3P2wJile3f2wJyK6dvSk/VpRC6yNcall0OfKtnQNuBWRzmJoL/1a7Ze1mMQVQHBFf9nG7kgOdpZ
2Jp6k54a02XUZ/PVGLnKD2YNQEyp5JsoWBq4aYaJxJk11t56vm2t6jynBGoR0TWQ4Y5zU1USfxR5
Pdi4iQa6EQzh8TFk0NZh7HpCA5oYt2QcPizpeq9poTspo3QMQhSwtsbYMW5uckuccK0Y56wTuxb4
o8rd+mzcmfiCU3f1vZyvSuj1fxbH85s2bT+NYYG6yqpM/QHDjeABmaNY8nSzU+Dj02ZVPLupoTpN
XUwA4NlQ7oyND2PnO8l+1Cq3ap9mKWuU5MR4dC5khtTKqDS8oIi45qOZ916jeWZR7i7fYNHmmTYT
LrEt5AX8aza2q7GkwDEEY94Xx7ktnDvdKPu/sGIRE3cKBTVb4ycE9DSpc4jBAENt+eb8MCo/Lq9C
tFubv89/07R9vNDCJmBIU+51+jXMQQGQji5BMfayIWFgZ68HtIEMEypB3GUFjlqZaAHOXvM2vtN8
82pF75OVKyn1tH1/QOL2o5bOrYtOyQEqXFcNgLVti3tOwFeWJY2N0m+hVFfwio+k6veSlYmuraMh
Ohi6SghARm+vbaiHixa3mBZA4nsd3dgQBK8OAAyCSAuyHP+FfI3QoG44tob/GE7xrcGCLGtXjAXe
jtYybgY1BRKjzCuvUmntmTStfL02HS80lPzF6PrnLq3Kq8qMkutl0e2dlpSfJFsgciPoMFBM++gG
lG3Yv28iF0RSOqt1KLLzbznk5WO83Zqn7xJf8cdTi2Y3e7alfHuCwwWjCqUmwK5IS/hPj1WvwKs1
I42d7Jsq/Ur/AvT05u9z8VgFUtJaszkM9PlmDTPXNAovlKl8iorNGysGD8qMy4E0A2VfFovnDNDl
KXxQ79/Ysbs+zLga5VWPnk/k9R+cnf5dcnCC4PzGOJfV5Zk2WGOKSvdwWvcsNwh35XNzMB+sHUA+
Xo6Xh41wr6lUQEHweCNRtnXA8kxHQ2x76zKV5jgA5aGJMTUFPk0/RdnkqqovWR9DtHKPD3hjoKZh
otCL4RD2KzaOmVRREY0D5sSZAmJ2yq4ZeUR5+i+oCITOiA8bzcGcPgtzby0tkb3GY70CKDW4pNkN
uYtBQsCiy68qWuuDy2IBmFWeJQsUxAKQfqimZkAxxNZ5wgq9pzPGxi0a6Lf92dmjS3hEmwKfqCdM
qR+L51XmMaJ14kGybQP/A5yS7fhmR7Mqqu3czp2g/BRCMNNrHsAy6xWH9b6JIX3RQ9culJ0iyxv5
UwTBls7WCbksiwt4oTp2Q1qnBeaxwgMYqdD/0e4gppeAijV0bcxJoV5/tm9kOmyikrq9NcxFAENZ
ksnRygSI1X4379CLCboB1IzQB8tfdYxt43D5QEXXYmORV65owxx4pBFuBMJ5a+529XwfrjJJdeEZ
QoBTs5GtI6/lfDXXVm0Yk9w5RuPslVN8rapSx2R/492ZUdth8jkYlOLTvqaOpjkztBA9JaZRsQYW
eAndETxb6b15pz5c3jbhijbWuBVNedM2sT1iYGr8kJEfZSqZIhF7wsYAu4cbt0+b2olqiENB0XFG
oARLv0d9lpobe8YbJpvaFH1K2ciJfm8fW/DG3qBNNc11oN6UQDsxgY/6atiDEBilGTlERLh7tmmr
CCAozfDzlUViDzOAsKhsV9+1/POcyS4we0beOcPGALd7rUaVeF1z9pJWO0W5SvOfnX7SzcSLaOLm
6XNtXKmx4S2d5Drx+8hGVFCUxDwMsUyo7fHCJWtYR7Nd1eaRJl+KZtprZHS7dNxNDlSIOgLhZhDD
19lHfEfekfyYQiv6smfyCKR3v4A7yXlsFhIjeQnq3a8yVHZfHeqrEaMWEJH8ArUlyTcrd5r/GMQg
JPSxsGh+NIGay5r2eKmCDly9zSnPJW8Ol+yxvw9UCKQiCcSqNLx1b12zKpQUdbzCChIUlRW7PkT6
Yw0653LtPMneca/bO1Oc38S9k2tqqZivI+b6WcdcrOHGN9qeSTMmO5moExd835njjipbGmcChNIK
8qxEo+o8tNeVKeFR5TKudzbYb9hc7IrUIInuGxokRewiT9/lmELrwXyr/FTiAlrekt4GH7neGeRy
80E3S8zeJfSgBIPP1Cbtuz4woFTImAF1DKJJvveF7qHrtoUvIcyv8kIPTpupGPVEj7GOHqbisS+P
jmm7howTnj29m5Dya1kbM9zTTGk0kbky81My6RALb1N3CMObOaU7fWggHl7v0kFXvEqTiT8KrhcB
bOA/6+NhqG1Vk9rIS3pA+kPy0lsQxS67vdCCaYAJD1hxB+/0Wxcx45WsHTRKT0tH3bJFOicrNQkd
3cTfx4cTS465zRtwu1fbYsTo7Sdt/BzbNyT6eXkRQhMQdDfxScwkQLkooXV1ZNSJBkn3OM8Ce50W
t9Sqat+GhLiXTYldfGOLCxNGpMxJmoP8uP5Wntn3d+Tbu/UwfJv9Ckz9MnyQ8Hw25rgw0S7RQBYH
PVHagJPf1zoZuSaX7/7y7Y0BLkaES7+mcYtOsx0mymc7sZ7w/fSpWqPGr7I4viuyrJLsocwk53Mg
nIosxYRHODG5xnN9Fxf2c76mXk6rn0UsCUoy52C/ZhMEDWstl9TCgenp7TJd1RR8Q7v/0Sm4jwZd
LYukSCMaTPi0ZZMQ1GciJmzOLIU62b8dM3t3aNydQiVaow2kjg/Wl+FVvVTx4+dohGQDSxC1h8vL
E0ZZCxUgaMHqOuElUxpMRGAOxjKDhKCrVQddr7p98ZhL1UTFR/XHEOfsk1InBh57EIvvwgXcG+Ve
eWhTT31kBBV2kEHfblZcWYtSfMX+WOVugFWrS+9QpL8RljeCOrpq/MsbKMoMibrZQc7js6LVonpo
U5Q+zNv2yLgzyZfZWxEylJ2M8lv4Wm2McQ4PkLtjVGD4ONkzNNILvPix5Wb4sBs61VNs65hloduE
MjCq7PC4O0CVqAlbEMCcSOXs8652azsLZv3z5a2UHRbn+YWh2KQtwf9iNb3bDisGzmWX+bK7o+zw
NmAQreoKkBeijvuzIyemEhCdtLseeJQKhNjqvrpjKgnyrqdwaRTfDg7j+jBNrj5mjLPZ5xbGfAcV
M5xpdlg1GfZLeEYbE9xDaaSF3RRDaAVFWT/Praqcpy5S91rYhveXz0kY4zeWuGeSNOVa0SVGb9XY
UxWSDmPtRqvlLUnv01Vae2M//F2GtjHH9nYT5NWxH6yhRIam3c+f9P0AYTv9uv3J9MX+i967bHFc
xMgSxzYqc2BCGqxxXEBCesbsTnHoT9N+9Yhf7VHJvJaBoWVmuShiOFbD5qEQHjv1tGJiSDm1Srpb
lN4t7efL5ycOWRSADXzb4atW5S5aNBeUqAVjvfxHuiI8JocOim3VfgqU/WVr4pX9NsYjkdsK9czY
soAyp34bPejDXY3KojO5nfo32cCfZfEQT0wR1mkLvFTQQolgme4145sqLagw537vjX+Ww10zR3Na
yG069BC9KJ/U6zkwdso9OWiY6FKD6FbWchfdarSNWcnBwPNscOamRK9DavZWMNexX9OTTUs/jX9c
PiJRdEKLkZWbHeBc+AaI3Vl1kzeTc1Tmu8b5KZWQEEXd7d/n/A1wUfTYM/ibOhRuQj5Za7oLkXqO
0SJxNl5g9jV7+mOKvgvwul0WFokwT3A/Exed6BiDRJan/VTcfBcew70DCW7QOfgmkCBs2oD1DMMb
KWhIFLS2v4ML+GmpEKVrkRXEx8Fnowbh0/yQu0zyC4zzsjRH+OWyNce5yYAxAyizIs8Bt8kCKhUo
j9wiZBVu37qrD5xSIx/fEHqNrqoUCDCgEXnhE7Uw0gHf6Pbhld3sKZlde9f60V0DbqQQEn/yAUeZ
Re7h6bpkIE5mQ9EnejCH7+0iAYkL/XSzIu6lUUZzLVSKJ9Qw9lZ8DxEQLyvRxe5l/LWimAgQOq4z
RlxVdOTfPmlt5Uy0s0IoEuiaG9vfqPo02G5iam6e7S7fbX4289eN2NjiLl8U9kliTgkNQHn5M3sw
Pmb++hWqO1fdfgb7eXvvHBgaqv8wBbJvGVGNarNMi8u2nFWJNGVpgDqYc+djUZb0Oeqic+Jod7VB
72ZlmN2iVLPD5SVLdtfi7p5OukQbSuyuZaheq3u09hs19kK616u7y6bEHvP7IPkaJoBDZh9HFpSk
nWfbPkMv3KPqp3aQUEwIX4E/Z2hxjt+XU+YoGbo5aYxqL3lp13I3oBJyeTH8uCDvKhbn/znKsbQe
U/sANmPfekEX93OIfKs4dN8wt3QwvfwepJnd1SITxhFmJFtP4bKuOaq63CZJe6SPSrT7xYqeQWQI
rYpq10tp1qT22LlucspSaay+NWIr6PfFx/6Y70kB3Fx3Ri3TA2GR5A4KvQSlK3AKog1omcxhN9bS
KgnxzaFEx9L6apAj4/gpteNs/7x8fkIv2Zjhogoe2DpWYwVfAFHs2qCUH0DalZmSICmzwsWTTLNb
Xc9SGoQkdDyAipaDCvW7PXSZZagl8bP2Z0V8AMGkLGaB7Yq+1u2tl+ZHeKSe5VqfdD+JXfpZloWL
miwEhGf/OSk+dBAKhuJuspfX7H8+rmewBHiZZ92G39QdTs2Ti9GzS8UnlFuT3NMdE7Wc2lJLURhh
g0mdFz9mB8ebXym0+mtHTksqcUc+miBwFFplZzlyk/zYAT79pLidNwcAWa735n0ILY5ji/67FLkt
NAwEJDSu8OFB+dG1qKKZbYZxfAQwkeSecsuwW3iKKMCdznX8MB0ZLULoySZdhXaBNADwzaIYK+Uu
xjx25pTNoDBuzePU3bb1xwEJUbdIrrnw3dmY4W4GiEGGVAOn9jGtisBRjF1ZJq4av1TdQaqDI7Fl
ck9rm5ogy11LK6AQ0bupvlTksRkPUyW57MKdcwgaCMTAZA3/SZVWepG0hrMEen+qLeJbyikhD2qn
yZ4eYVTZGOJuQRNbaZsCsX1gbf7CB5i/wgvnMuybBc0bDOfeFc/aKjErunuaig9gyHeBXvjddZ9B
wNrEEWPoq1zbeWippGsrWtbWALesIcmGmFDU6mZ98sJG3fdF0E5Pl+O+MGptrXDpgTrNo5bHNQg9
Id5T7sNjhtF+QFlixMpll/tT0GTXBZVsnmxtbHM3r5rWdWbskBx0I1ilO/QOeaTOYLoYKpexJvAT
Ea+ZiUZAYOugyac5NveC9qVuL1VVl0GeuD04rj9qPgkKA1QN5qmnEDg1PZAcg3rjb85vY5eLHMU6
2PaQATE0lak7J7uJfE9kdIpCJ8S4JgF9qQ7aGy5sTI0KTluHVkHXgdwrPbS55v2Ng/wxwaOB6nzs
ZiVpyqAJferqe8NP7u27NsjO6c2iuRUaC7nEpihyaBuTXBLek5oCM61XgdkfDMNG9DgteX5sQfkm
WRz7S/wDurXE3bEiDgvT1DAxPO71feHPgQ7Z11cxYeXYy760hcsCHgKM04iJlJ8yXPJ+6EwDH9qW
4vj5CNLLCW/2VD5BaXR/eWGirydtY4rzeVOZlKxWaXwyx+qLZSp+QYrvBh08XR1xm7Wr2iqCyybF
kcQ2LNsBoEvFjNzbO11NvZbnEQbao5/lEd8A3mJ5YwD+y18cLGvjKneyNujrI/LuANFDRqcScJJ3
kG6kwwCPligPscmjej9emdelC/Iq4BwtCSH2a7XxvS1QBLPpSdPgC/F9ms1rY0NO1CyMhwYsjk4I
agAzgchUtLh6X/lro7hLr32EYvuDZHdZHH5v3DaAIQVjAFgD3u4uHpmS5qvhHI0DdNlfFYpRhVow
kaTuxgNjC7hsUJQkIFj+tsfdQWOd8UMSNlM5Wr4+PxZx4yfg9NWhF6t9uGyLB+b/CtEbY5zrOJ0+
OSYGqE8mSj8vi9+B5K9/xnVHd2WA2D2qDe2rLHKe+pdNCwPoxjLb9s1DVPdjOju9jky5AmLPm4vH
y3+fBWD+2ADJR2EU8H+N2NzKRqBTaNoQlIX+lTaeaBk6AMYAp1JgKfiPnUSPYmKk6HMsa+OvtXWw
Qe98eSUih9ia4ByiBIeVNdaJHRjVd7u+isnqDfqDkdiYEP2LksXWFLdp3dgofVlgNfPguJGGQS7t
ZzL+uLwe4QeijjFCUH1qRKV85ToBwpWmoP056Y/JC+sNQfzSnx9q0DyiruvsZPmAsJq2Ncg91iTN
p07BBPFpJa5xT6BvzqzGe+us6q5+bbhMyTpBK4WNEKsyel1hfP5j/p3CbWnPfV8keH6aBYQjQPj7
0Qc8dyuD2Ycum/qDioC+u7zLojdva5Tzmpm23VS0OMqw/drE0Kw4qdPjHD1dtiIMIFsznMe0ddmT
JKb5ab1lRfsa/C0Mnx2d1dsJdSDGJ51f57LWtvDW/fagdyjHsel76AhgRx0QxJr1o1VJgHrC6LEx
wH7AJjplNalRLVnoQQX+tjv0AUPMaVIlO+HV3phh2frGTDc0QzVrIAUdQBwxTqVvN/a50KjbhiCQ
l2lyyHaNuczGWpbRaphaXIOloa4FVqNxPVx2B6HTWaoGMLEJ9QqbC+qLXo0Z0VDERWLg1Z3t9RYo
qazbaZGk+MJaICCuvy1xBxT3bYcvQxodG98CDVWD21wH+j3G/vZgAJEUjMU3eGPt3TmNhrFQZPuI
8fsscrN7fK6h2kO8/qbZt+iaxH8TiTcWubMa2mHoEwrCoK5H8Yzkt+VYgaRIFiWkK2MeuvGJeI6p
pii9AsVx+q2B+hsY0qzjeFpP1dE5QblWPigvSv23R8d9ntGs6lrHApyjWjwbRBgpZipK9L8gYZbs
pXmq0Ok3G8nFfi0t63S2bJRx0bWxRoDAM92bldMcfemdDjKHIL6qgkH/nBLM6dA7jJq4Rv0Xyc5m
yTxsFIDsqiUFKpSZ7Smac8iKWnLz+Emy10xua4KL9x111CrXzQlIc2CXbU/7aL1Ay2yneOE+O0a6
q9xXZ4j6gShGWoBlQf5drvVnj/mmYq2bkVKMGMDABP1ThEEyxWOsB8Dk/BfzCry64z8rBSAHlx8D
zJS7+vjAwnBLqgBr96Hzx934VEJNO98rXvzMerXfkmv9xoBW5wIF7RYt1MNyugdXrOSrS+hXFJS3
KIkCDswzJa4VWWg8YbhU6VJIRgJdKOMmFse4jQkums5t1tlLsUSncAUZLdO+yDy9vKP3oasjUcmk
58j+4Ltz3BjkdlYfcnUOMbUXtLv8SfOKIN1FmQvZdSAl+vv+h/Zw+bkQZ4Ibg1xcDSd9suehA7Hm
a0am+GkZqNATgSgVC6rF13I4XjbJ/uKlJXJxtUoHUvQLZh5r+yWtEb/bzB0g7HnZitA58Ag6IB/B
cDAP4i7tBMpYJaob83oDfDVUNv+3v89FbSfOwyHp0H4Iy+9r9S2xJb9fWLrTNwvgYnTftVWDqgXG
SACkWs9I626zL/1zs1OhulJ+sDsIfv9VerKxyUVqug5p1zUo28Xaj0x7TmTFLfFb98cAH4UxSxI1
3YIp9H7X7yYAPKJT7vYg32YTtqxPJLtQQmfbGORisp4WylKDLjvIyQ99rj8XTeopyyDLhYTXdmOG
hefNG54UIy0HCxuXfLTwnubQr9RvogR4GeKnp+prJ+kvCOsxG+/g8ce0T8qMDrUVdFmwWDcEZB8U
TOblWS0XXyePhn42E9kqhSn5ZpVccKrxyRjGC1ZZmG5+pHsmXjPeNZjFW6E3bd9a+xrERa+BYy87
yP/HdVCTAXEXgv1rqN5scRVF7RC1NgqjrnO7+CWm261jdU391Qvd+ZBmrux9Efb1MRmmUrSegUFV
uUi1dNpMInWx0NXUTu3oWl79GO8wU+/hXD8Wuw59N6xYDhESJvEbw1xwiaIid0xnZq+AcaiPzlV8
2wdm5c8YuDW96jZ5XO/02+L5ckjjSb5+Pesbs1zIUePU7keS2thixrvKcpfsmgUe54H6xSewgXrF
Lr43IpcNGc93soxbGLM39rnwU4IpmxQtwJzJUt3bChowsfkX01EGIPuYvAWH0juhuEi3nWwqo/JU
k8itl3Ov3rfzTpeV1oTP6tYOF3cAdiz6QUEHvvFtjEz3t0gDH6LDigPMg9pASnT57ERbt7XHB6BQ
a8ZeB1BaSVV3LvFJLgN5CS0QVPFAr4V2Et/9jvto7Mawy05JsvpmcecMsrkr4ZOHXulvE3x8mcyJ
pmXC3D48mPvM75FYZodhnz+Up1fuf2mpV/Q+GKxEqaFPa9HXqLOJKjYUkULwOoZH0n2qNY84j4us
iyTeuD8muAwrdpYoCmNwyGSg17ZX0zXy/eXDF6I3t6vgAhWAVEMTTw6Snf1aQdciA7Ubfahj1xgx
idWASaK+YRhlJ5i+1vgoSP0SbCWujAqNhSU+s9v+DC5sTUtmrSBgq4KyeSrBE5s1d31qnG0TzL5r
Ikkjhe2PrTUuWqVdmFMrTmJkruje7qL7CTAToD8skNmNUkiN6JMZvR3GIInogenAty/8SqEaiDmc
hTHsP+m7+aoFQ/Kyq/blQdZ+EPrkxhTnMOOSh3NOjAhPztWgPKYoRK2yuSKxDRTmQSZHgV7m4kVj
amGKV68KZtNv0o9pfahHyQGJHjH2VDuqAXoM1LTf7hjUsKietFZ2NDLXMG+qAlwHBsZFDe+y98vs
cM6ftFgKBQftcSrSc6eZxzyad0VGDogmkqRctGvbJXEOHsf9XFRZmB2z9DnSICXZHZVIBuoTGUE/
z6RodoH4jBcfSGkfxdYK3d4oa7/MRGWsocMTmbpFsnHCyvHWEucEehdX1BknaMZcWVAj1PzMrzzz
gXogIgPK3Nd9uIXiytJI1q7jw8TWLEumNzG3TKmTmyO0lsuz5sWgpqivfklXShM4toBLlrhLWxr9
pEGqAsPeH8cdq6slB8Yp+OvTVnZtRdmxjQawhvRC1cnr67ZZFolM4EkstGO76saa/KLo3Dxq/RDD
geU+bz44zo/Lji96WLYGOcdv8jTLoxrwrCY5pqR3l+zpsgFh+QNf0JrzSi0Fduy3J1UMS1g24IbH
wMu4C08IsrOL4XW3Olb7IvP+JonZmuP8EdS/+AJtIY6d9dStkjtVebm8INGOOWCwMUCBBp4sjbu/
PRlTc81AxIiBmoZ+jGRSCaJQtP373JNkq1bdFo1uBpOqHhOS+N3UJC4ZQzBwd58ur0V0OMjFgAh0
LFNjZY63h9PUSU8sO8Qg3uJC0Xk3xBkaFqc1AdXwelbSxyK/jqLr0d71f1HCQa8VTmG8sqbz8LYM
QMg+TZTsWIe9axg3Rfl5kamVij743hjhvGFc66gYQ3QyFo+649li3PMPiZc96X7sp2j7S8XZBYHp
jUUuMAECOQ2LY4MTC3rfyxiAa8mr8sNopV6jBwq5r6F+1mr7ywfJnIILUm+sckEKY/rUjivbDFK9
96K0dzulc3vQfa8vEfGdUIoZZMt4b9BC4xdMIkxB/a3jODq+s5QRhHnGdb+LwKUT7uKvGNd/VRWM
djJVQaGjMu6//9jjPuswW9aTLLfq4JcwAgnMh9FDB52hVqUJvSAKYzd/G+NJNUmx1mo8qf0xPbK2
YXZgc9LtQeYrglRXA9meamO2zMFHI7emearzOWMISIM8hRipHCAvWvkx6LCd2b3sH4KghTI7GC8A
3wPm8vVTc/OuJJo5MhYsSGg56p5GxM37/n80wbmgUpSDOVp6dlr74TAMxgerqmW1RUFa82YZ7N83
y2hCpUYOrSenDjPQhhIUTeh1qSTAC31tu1ncm2iRLk2LBbnF2uwKbZ80njEeleKh7Y8ZhBKb+buW
XIXzd2I2u8vHJFwfm8UACSM+JvmMOpqAULRjqB+ruLrqh8X0k1lSvBCGRKDnQHJJQeVp8KSnC7jQ
zArEVCctPeogCSenAl2e5KMTHbQp6O38MC8Hw36ZLW8oWwwWS0KVeHs3P4Db3jQb0iRSIXk6eeOO
oEIU77JDt3cOgELuZURKwh0F5xy2FLSMgKG/9RhNbRIzKnMoQ1p+WF2vtq/JhqRlJrhrrHXpFJcZ
rnEUPtf9FSkAk5XCjNmm8PHW1rAEVBF1QG64TSsMa667xZ6C5eQEycv0kTH22QBpo2S5a44gCgT2
BUm4xFtEIWprlkt2YjUz7SUFujlr8gnMwuXHVdefyRJ5dvIlkUpYi5qC2tYed1yYxpjWpMYyO58A
KbueO6/ytDumRRcG1nE9JMfVi4Pilo0qQDnN6075ofFleYNw2ayKhHEJHfT6XM66lFMYZximCJA+
uHQ2XbN5VJbqoMzBGslKVmJjQJ2BBBXcIjzELQZtyzCHCCxl8qUfO7eMJndq/Hp4kirxCJ8BEyIH
AJgaFkqXb29DCdm2qOsmFHHUG3W8spyny/FL1FLQkOL/NsBtnB6SvswJ9IvYBL95BnVmQA/aTrtq
JB+AwvuwMcQldiBBAJQPshhBmj5kFnE1ZT+PXyoqWZBww0DhB37OV+FV9u+bB2clxRgp1eAcKS6a
rf7onL1kx4QWQKtn6hpUMVA+f2uhXYCjSK0ywrXW7n+1h6Pr8irDeLRyYCgYR3KlhTu3McgdkaWU
+pxTSKk3kBceINGcnx31alR/XF6YbF3cAc1JF9mV3SODaoOGmj7QgsFlC7KFcJm2rsx1NcR2eoqA
rRmiHwqYB2qlvaLz4l+2JKrEa+Cn/31InBskdjHmdgkW4c7vz6w1p3gRQtEvCv74WkbbIN47yKez
QI9KNhcFi7gfE+B54BPNcFLq4pxCR+fykmQmuEerKotRm5SYJYQY66igWzpEhYyQSmKEp58ICW2z
HOrjJ9P45rRo0v4FgBB1BVXD7bRBUWawp3lzPWfFoPWwGtlpWm6T9C5LDpd3SZirbA0wH9wYKJau
jAdw/JwmYN+6tvzalWRPW+VDnYP/J4PDDdZO62JPK9OdvsY/i+FZ8hNEX1qIC2AhYdWGd/Q19hyr
C1kZfXziltA2x/fIdXiuAWWMg/lQX8tg+qJ0ZmuPu7hZyXY7X8DIY47ush6I/WhGT5cXxRyYz2a2
NrirWxZrbzpDlJ/65p4oV+Z4sMenhH6okhcjloHjhAvaOAl7fzdnqA7xmmj1nJ3C6lulevkr49C/
x/m9cUTuxo5lppJwgubPUALcvbpR9GKCE/vyrokC3tYZuTtrT2E1hDYY1yJl8UfM76MAegpjssMY
q8SUMOJtbPHP0pxV1FQczFPa1/2RfmUC57NXHZcz4651pMxrkqXxCRfVYktvly6GXF/jWtZ+MhdX
Gw9DJQl7bIveOd4fXzA5504QSnqrAqPhoD5BmbsYPxf9wzDfAPcwFignDIlkI8UGKb48wE4DxlX+
tS26ro/UBAWoMdk75hcgg93UuhmWmx6TxvR2krGUiXfyj0FuhajcrUts4+tK7QvfbEuvmcv7GaIW
cao/XvZHUXhHVff32rhbXDdTZpMK/WJNMd3WagtXq2WybuIIDL01vIagoAY08u3tDdWoy6pZd4L+
m3VojwOqMcpL+jO8Zaqi5SQ5LmGs2Fjjjsvp4q6IqtA5giLMWg8QRHCRknuX903Uo9acjRX+jKI8
cvKitZHxJTfxHWjd9sUhujavlevqqJ7bg/lZRooj9EPI84HFE5oTqsM/ZPpKjMTIo99zNDoEfdp/
q9XB0B8aEOO/zXCxNpuguZmEGG/P0zNZMhcti8t7J3w5LIxDA0AAp+AlrJxYU0GqaTsBSecgjafO
C8l4syTKUQOpsTsk1a7tQ0l0Z7/6XdTYGOXOK2n7XskiNToadPIxGOiVdVCTl7XBtD6JJSFK6IJ4
61HoN8Dto7Jbt3muegxDGdEItftUOye1V+exm/7FUD6q/X9ssN+wsVErRaN2GcQSuypxzQGI7dHr
jGunf7p8WuKN+2OH87q16c2FDhAFTiP1Yc27T6U23zdJdrRU4q1mKXEO8auFajSUZtHUAs/B23Ul
YeGsOahkDwwYqAHAMD4ztmnYAwIeNL+yF1l8kynEKWyTieLwPN1KWKqTXvVOMJzCGtxPQNtiOLq6
dvzWN0Fj/Ip/lYHhhSF+Y5TzkGoCQEK1oNRijeQwr+oRng/OpNAjk2zAV2wKpXBodKGV73DxsEzD
OEwK3GfL2DuoAM39hzq+7sxE4vTC8MRK7v/Y4W6YknURGN0xBwIS7eN0GK/0A3QoDvR42R//Hwf5
Y4d/ssgUL21nRif9tnxihB/rFRsAAacCg47+a8nJX/Fwsy7uqGIQB5FyjcIgQ0sXiqTlgJEdmXCC
7JC429zbazVHfY2YGI/Drh6nx3KCZq8GTvydZqDHenkThQEKb4iFuphqoBr59pJN/0fadSzJjWPB
L2IEDeiutMUy7dRG0oUhS+89v34TrdlpCk0VdmbnoMtE9CuAz+GZzFhQ4qlNo0Do7uuYbrTa0uBe
l7GrD28yCGPIattWY6+i6Z4GxlFC5Y++dkTu4tZuvWrzECFMvCpiJQ3FWcE0KtxsLwz2utSHph5v
pNZcAXje+lGa3wzDyxr+q2fJ27uOrUynszqliwErbtZLNOZOE1rjJHLyGapf7yLXRgjzrTS1ByJE
amTHtvzUkkvHyzb3deHtccp8JzNs1Cmv4B90DfRCZRD1H2sepNhux2LzkVTGiDp5WSal1MPDEgO3
pvsSY7tZ/pSccyAMahblJUwvvIYj5+Lekw4BaqkwUIKpytiqpceVB3+yGxrfvozKhEZdbvWkqM3s
mGNupQpq8rEaLLJc8BK5bkr7JwELCXwr+IVYVMbaWEu9NFDCKEbBCiPdinhbfDwJbJCI4ySamgJ4
RurHAb3g9v76Cf6gAG9HYKIDtksWVexAP0jXGLqbzBVu2hNAvLC4p9rlZzBmc2qke3OBKCm9SWTi
xCCi1lQvA15RFcy/bpNvcTI3GMZpB9NNYK7gbTN0t8aIcGUvJF/uKz2MikAsdP/64V+JW96b8NtP
YbS/WOpQETMNNS67DkSs8dvLcTg1LjnW3nwwMWeF/hloeYqgxv/0AFDHbVTvP8I218FEGNjBLFaj
VByBszeuN5HsabNbRIHSwGMqCDcFuLaxEvdi6jyeo93gthHN2InYadWskxrUKz1GoMMXtT638bOe
cALOriMDyQxSOB1j8TrrKEUzBgkNVngnzcmGr2KNiXzuVN6OoQDh8nX3QFXIO4QPRZ6LckLZK9CE
lwS5Wk4ajr/fS3Aw8QdvqVFewXd4CVESqmhGDhnwPLBTF5RonGl3YoBxnoAcALzFW6nY+TwYVBMl
vFUAUYUVut+TAYkg0wC5JrDhmoOiP5T9D0N2iuTTdSPY+TqQgsc/yBnBpsFGgLwioUzWLAoGobhV
2/4GSGBeIRYP18Xs6TllmQQIHVh3gFDJhLOuFoA7WmO1iC7BD34YgFcVmyF0QyNyeHA2e4+H36Qx
flOfgA5qykoIIMTRUcG85iVudRHwYGkXS/eLO3Kof/DgnHavkmCgFhMOwM5gyZTEZNDkbs6LY7Ze
tOWjGbpTGVy/Rp4IxmNJWigqrYJpCZW4+YLwOXjdpHE0fW/RBLf3dhD6KzZv2ErAY0LM0cGYvfhO
B6M8EMNpn1j+HjvKKXLlALmBLZ4Vt/C0DlVL3jDKvq0RHZOAGKhRMLbx+y8om1QKSSfEx94zP/ya
gUpfRrs5Ey91h1PrXb/WvWQVJ36TxySruSarE4xQOGB6Yw1CMSsea8yR+k05fK7RNPIx+LjauYaJ
s7IjX6eoyDh2yP0JTJ0b6XI2mjNw9LUKC5eRHWHid3Q7/VRiVIQ0rZVCq3gTI7v6hGK0BARB4HCz
baSogFT6rY+zdDYwJAXYs1Tg0ens2j4kAF6KIElCu+X3r6kP4tI2EUrQ+ZmOHlQ+5Ss3AbwqWhF3
13ovEmyFMZ+yLlJJMFtAIfXtxzb/wd0d4v195juBQXnsBQz3HhNMoxTFAH40jjbKuyKQJIGPDX1R
UBz9fl+JAQUMVTUKwKoq46Xee2lgAlVSs7PM0m/MJwA421lg+rkVOsSi09njD4HbOdgbQAfj3dvv
YCJ3XSJg5GsGjhjUX6qH6pjNluCKtUWswVlh/EtnZx90p+BMIPAEs7OzOYnbsaN4MNJtdkPu5/Pg
K7olPazHIaAT4thk9IVHmRejdu+dzoEBKZWgJMPce5yKciIBKuxollbyTI5QVTt0kJflwKGJD9n/
AJyxKxITIzJoBQ2syzCBCjW1RDXmCkvyWI9p18ou4w/XfdueiUsbCfLvytQ0GIsB+TClzMSEVubW
BD5V4FwdTwiT1Hf6ikrNFJJAWy8GFsOWIDF4O7U8GfQqN1GpwACrMTbgM14/zF51U3vh3WhNXn/q
gcVBKH2Fr3+/fnf7XwektaqE6eJ3azjpqnRmRQliDNBliPfR+vVf/H3kd9hsA9S8xlJVq23VZ+BW
SY6DfOySb2r3+frf31uRxRolfjsIMfAvuyJLIow5FIVAgZUs415yao+C6NPNUc0hH5LYoTlYa2e3
3HmzfRvG6ADsCf25d0g3TaL1Wi2UAAD+FuUWhTGJ3MKeTUfFfN3HIpBsupyFfe+Bt6Gz8/5XYEl/
S2YUBd5jJIJE8zCsZqX1x75CcSP6bkhnXb/jXDBVbOYJibhpqDLli5Ug9nelxKJMEWkrXAZliP4F
7LF8b3Ct1EXltvJ4Xd6eDQAwFNwECNegM2bEaeYoxXpahIc5ER+kGDyF2YKxZpHzMt4XY0pYwUAl
EvXp308ltnW7KgJtlAA4YelGXyrdOuFR+9Dwwd6djKTjv1KYSC0tnaLO3WgcFHP1+u5FxEZkkd4t
XXss+1uiPZeqff36djMRLLthKpxSJYPN9feDyfOUFWK2ApPxHn1VIIZEbvgoPFFcM8HhjXvseY+t
MOZjTUnS631GAMMbwgBKuy9/Xj8OTwATnxGtokU3wCUZpZLb6KLTCAOvQETDw7uP9HZjbN+nQBKw
KgvAFulIMVyHFR0Tn64YYf37xEOUZ78PwGKwyU/A4IN7Q5uOHc8SAJolA2NFRcqzArMmc0NnjSzF
XwEtltvFP3O/76Qx9zdlpWbMKaQR80WVFAzhPv+jD8QKYNNrM2trIZuwewPeo2H4JPP+Plu+eyeA
SR9ajZQhSKvUIA4kNHhCf/IpuePwabSjO8rJwhvf5X2h1///WxQ2mwwNWzVQb0VbwRJ46IRnciu8
jpjzEkHqZzbK9+54TFqB3Y4wBpmkGmAMTBqA6Nu7SXNUJ15qQYsP1+QwEQMMfnqpjS3I4VVQOnaP
QzhbZX1BQVLTAtIathidVPJyXTlev/41qdQLb65SKYEn31e4Su3+16IlWNt9Gjc6Xj7NGPG7e2T8
uREqhiAWnRb0zupR5IgVlc3ojD1BRwh4jQv28f5OGuNkZ31Y+46satB60jeK3B07qiu4+mV1jQMf
wIz+uWvX+M7N6lM9LwqMrH6cQdvWFnZc/TCUw6jzdn3YpObd0RiPIRR6taQRLpL4itfLluI0vunG
qV190zH1UfsKRvlfJkzPc3SFHuLKIWWmfKaIghCaZqG/ClYPhZ/YwgWgFa5xnjwQ/AE9oP+E0jmX
LptJBdgTv9aKNkpaNoJkmDpMQ2rdNHGz+l4Y3euH44mg2rsRoVaa2jUNUYN5NK24RW1JPCRcV8mx
gVeQho0UY6wnLISNAKWZ0H5M/FjRAKMC5i4zUAarzs+6NjnrMGDHjwOVyTsf411G7NTGvQp7WFZL
Vz7GqtPJHBG8QPC6/bE53RAqZJzICF9yMfzs0FzEydLO7Sv6jmzJX0MbJ73+2VjQ2HeqwXiVBq+X
Ts0hE9tOiQXHkoMAla4rToqV/sQEty1b2YejeexBPsP1MjS0XbMIxsuUWh5mtVbBp6XDMW0ayzTy
zC6M4qZTqapirzYb8ZyugT+nO1UpOZzj8xSK8TviIkRFQWZwb8Sv544dYNYoFwlv0dQFpgZvNoV9
zL27b8b5qHE6hxVBvKBltOhUvHpWJQJ4B57BxCMn/ZN4Uu5qnyeZo8BsDmgiTxqw9wbTGQvhuavq
8VSkbRyMVcqJiTxJTD4TRppZVMA4D4bxKYl+FOSsRgfOd2Oy5r+ukeaX6KqgJEl/w8ZUJkMLI3Ec
tCA9ozeADGZ9iZ3uE215RnbxIbwhHHT2/UO9CWTsRAlnjK+bpRY0aK9PlSUoXqfysC/Yvuq7Y7H2
IA4pSRKo41wL91GSuXmh2FHU2L3S+nFVBLnafEyS2pXM0YNP55nDfhh+OyVjDl1m5KPQwBskz73X
PXeLRWGkMXzpt60VekUwH5M7isr4D9su7w7OmEVXV+Mq6hPif/hFi28KwH6VHJ3Zz0P/Phs7sm2q
dRiqEr5gJrptKjmLkcHqOifJ/tk4JHsWdli7HI1immKEQpOElt5c6MJaH3lJ+jVPOVr5B/f9dig2
7JbpAn2BHUz2igKzFwIIS3kp/PW+OXdnCk16WCywFgF7+7oFcuxBZbL6pDJGsQDFXDC2j0Z0WNKH
JeRp475zfjscdQIbI58VMQTHCRI1QLSXGHQCPoA730vH8Vm1M4+HjPGHvPBNHONTakLiWu4lNSj0
6Sz10aEYl0f0vE+j2dzNy2qnM7nMJsgkq1V1ynx1xkW00h7V0j6GKpWHXhQ+Xb/mXaXVJQP8p2jw
YuHy9yuIwGMpzWqhBVrhS1kWqKEbZ7XTh7x62/6bcCOJcXBLqyakyVRo7aE+JwfpJNjJuTmDhRG9
wX/YFv9lIhthjJ9LRalNMwAXBUkax54wzaGHHZQBBRYYZ9kOvCoVT1uZwxVNNYyCCb+mtse1Cwb5
Zc3961/qDy+mN/VhziSMxZD0CsIeLbIIFsLEfWH3lmaZ2PCMjzy4f+qK36dOb+IYV91MRqXpRa8F
dfqk4cWiTR9N2ZsjR2yOZHm4frhdNSRvwhj3LBQ5SasFWcuUvIzmUzt/07TOqnmzWPtK+Cbn3TZD
UqZYOEaWrXwggKSHwdvLneqHFnoRfNBsjn9hl0/kNOskcaDJH1pjeLXYGHIsMDCUAP5kOXCXf/eT
3b8vkSXkJE0EEu0QhyPls9A8zoZsh+WzJt+rSWiZgBMYrLVLrPafTmuxAYmFFRyXFjM9PbT/F284
dgKC6Nyg+Ff6C8cKOIbG0nRWaVKJSUkVxaitJDmXmg28nOvKyNUS1ilmDcmiGqpP592woevGt7pL
7Sx3TT7vIrXbK4amMb6jDZdunWX4KtE37stH1Sudxi4uGgibs4Duo1RedpvbPGAtjslpjDuJAcuz
9Aui0ZzBHBL5vq0iByOXXjzwKH+5F8r4EjEvEc7l1yxC81endFKnsNd7ioIsODzMBN7BGF+Sqn0C
jIMGxQjJUetDUvorVg67grerxM4PsWrPNqBjYP60XZvpwTxYPQgse/B29C/tqT0g6XtEoeczf3Dh
D++7v41cZx4/yxoXUQ225kC1Bnc6Gj4FbQeo13F9oPM2rZU5403G92U037qipTqTCE5aToCGCrmL
P7j0BV/4xuPgzTatuqt3vH0pzvuLHZNq+7oUSAtftqIGifSsIty30G49V0XnUVMUjNETJsMcTTNe
zARWniZPIItV+0+AaapA92gGXT7bc9ZZHfly3bW89o7eXeNGKJNy1kIMALMIxeryrB0lp/QwEnjO
bnK8Mml5N7kXbO08gvexfY5fQPbtLrev/x4GlA85Fd9dQ9n8FsbNIWeZKqmHL+3Bo5k7fTKBlf6+
WXjMSyypwi9D2QhiPRyK8yn6j2pQuQuGaDU79QRM2o0viY+XZmu1D4lT+oat3M5cI93V241sxs01
RicD/xkVoPy85JZ0Tu7bl+VT9037RgfXo8TjgQfs5k0aGN0M2ZCAKsK4n37RaznNRS2YZ4C61V1/
FPSHbm5sWUYFQWofDEPgvJX2/eubTDatibRwRFicacBaXMnB9doS6AaIJ6LILPKk7eYZGkarRVAP
Yime0RtgL2fRIOPZRFsSGrAfE79xdL9yxAOvk7QbGzeiGM2RtFkIi5x+PfIQi6Ebdh2Whb6stY3C
hX/dNnfNYSOL0ZRk1VNlxVBvMOi9Nw2ZqxsoMisv6ch5v/MEMdGwFdVciAk0pCWypReXvv+ilG7a
c+Y6dlOlzXkYRYQKCkRboBSiMtq6hHE6GZFpXoL/69rYskc1VqUZKzoaOZHfg1Czy22zfJFHzhAF
59LeFT26Ip6iAdWVUC1s0k2OXN3Oc2AuH68fh3Nr7IZ6u85GjN0jEiiTHDSR/CXEYEozxLzF9D/Y
7N9WxBY4WrFImwQPfWwPAl689tJbATOz+qV9BqK5PxyuH2s3nr4pAzvBnellI80mvlKiHOXxU5r8
vP73ucdhnEIKRzfkK6LpZLfn6gZcBgfpRgOVpfksOLxa8/5beHMcqi2bys2UL3I5Nqr02ukqveLS
fgXbYu0CKhvzQlJqGa19/YDyrgJuSgpMulD2wkqUXqOJl3ysNAujZQHKGAfDWb6rfgVEkMFbbRpU
Qts85OfS/tAd5qeEW9vYzzs3v4TJIbpJV5pFgOakZ70NXlmPHd1FpzZ2hsqi3F2RR26c6+ffVaCN
UMZppXUiVwCilgI8IR9CLUObPeGYHrtq81fVRsU4KdhlQUzEfFVN77Bp0kwgzvLKoDDs9aME5FVH
OWCA1ZmP0k2HAUty+jSiBnmkJKmJl339N8c0dGJgHNJ8hwlJWk2qCEFsq+XzmN3XvCrOaw/2XQKo
/1fAu3WwpG3yollz1Bz98Wx66yG65Ce8ZZWLjlln0KcAEwAA5Xbnam7raJw6y76ZYjUbFJuYX8V0
+u+GU6utvnYmdAcqGuR30kG/kfz4RrHpbBNvUmdXZzbCGEVt01TV0wWXWRlY0mosBZPJ/+JzbSQw
XkcIcyKogqIFivKzST8Psnv979MY+e5rbf4+o5F1STLRFPA2b+UfAzwa4MAGuwGkdy/buezFVckx
s/0OzUYik4VkYjsPU4g764BsVGSGC9jQIK4wMVDEliKhhgn4xuNUVA5ZUDWOUx7p0n6ZevMLWEuX
TKHSfj3W5SOdAzWOwyW55FZ1DgHM39vpEWPknIvmqQqTrMSGltcRpsiDChvNYnEr9pwASDXhypdk
WYtSM9OLlHaCq1Hzy0gEcqNxHHORkw1xzsEu7EeZOspKg89nCpOvtJkrRRMnE+LoJEsT14FYYIpb
RNo4wHDisT8oPhAZ+e0K+qK/dmOMq+hyeQLpH62hD73VZNOdgk2DIQE+QEpszPtdtLy3zKH0FFlv
rLBKnKyauGshVMq1X8H4kBrklKrW4O2ItZvKCv0SS5f1CbD932a3grfkpha7r5s39TcZlzKuczbm
PTxk6wwuHYMCvdVJ98HXxR9P4Ckl416SLJMHKcanTLrGzeL5UKqZFYvJJSsjt6lBA2N2XxWz+z5O
1Us/galpVW2sH7haRAAhPHAC8J5m6Qoir4nZYZA9M0eXi7DWNb1GRQSZTQbNUjFphlrSv7CRrRjm
1I1ixMBZE0mQ5xpCH4o7U/H4f/ltk/GigmKWy1LDDMXjGEiHFieh+AW85ynv+zGuspniuQcGjh4I
amLNymelvkmal+tHobdxzQDoR9ukuqncJGXeJghB2kHOHUM/R9MpSb3rUjiJAWC+fxeDz4AWeQ5V
fOONCp3yAFRgTP81HGe8P4mEbV9slRGU31g3WRtZjjQQc5O0MyIjxigjxXQULEo9iS22U3wkLafc
Rb/5u4vcyKT+bnORAAEbVfTjtQBk98scGF2NhqtoCYC2JbxJq13fuZHF+E4YUh01YEF6vU0F9Vla
8FYvtOA9nXi10v362kYa4yPBttDkqghPrd+2GIo2b2l9tj+N2EnXzuADBx6PH2HzK/d5fdbdcLeR
zHiMPFbmFS8/SM4rS9UepZjjK/bfBBsJrLMoMTMCrkmov9M9o4PmxJ/WYD0oD7kTubRUKrkZCG9l
p7wPT7EbeRLnF+zaH1bSAXyOZQBdY+xvVuaxbskCp4ilsuEoZ6cyai3CA5HZL+y/yWG7CaUqKnO2
QmWin5ovut19cjQcFXtsAFm49OBxoZtlPdcZ7z+lN3KZhoIIRj55KeD0wTlBmzO6lx0FW7ngKTkE
tDfPc5qcC2U7CQL2zKZSRTMIG7MG0OTac204HW/UaNc1b47FWKCpdm1rAhA/kMMboEd3yynhWTnv
IKzZaUYR6yWeq8OEBc/5bKA93vZWyhsN48lhjEwpi7xUI8gxdb9WSrteDsbUWCTjeC0ard47yL81
Xae/Y+Mgu77udZCVYEZKNVyhcXXx0ZAnYJY8YDHXGnklqf3ZItNUQC9lYoVbZII0IEWaLOlQ0it+
mrd9YHqNHbmdYOmRFZ5Hm26PKq58Su+jWz1Ivl4PeH9wLG/Smdi9FGY8DyOki/djbQFW+CC9CJiT
xEgFZRcC5oAFrr+Tgd3Z5hwf5IPxMP+rzgi4bXUTZHy68Y4MQFYw5aN0yG4n0POEfv19cuMAMD6v
daXEtOTbIigfssFCW4rzjNg1/K1s5nOHaj6vbQbPalyEb8B6P+kuNifAzaLaMaIUL7HeCxU0rVRA
2wNUZXZIoBU04LloCFKm1Ntrlz+PjfTA+aY8GYxFFkOj6XIDGcJheG3dSwcTO6CUCJOSy5nuhBHD
0Crd+H50RSfzBuzrcpObvSfL9qSMvfayTCatwVs2Pkc30UE5ZE+jJTxXZxn7p9OBt3+6Ww/cymM+
JHBOdLGRIA+rFB9HyenPqL6eIl/EGwIj125kA5Dgn7LyvhbrtlIZ683qxShMug5D6mciexHmmk3Y
z/UvupsobqWwVgrUEVUrIWX0Fhskn3iPNT56a7Z5j4TeEhzC0aHdhRtwtGDHzJRUVWbXGgWAphtz
C29L/DHIbxMfW6go6pr8Oq6842+3kpgbjA2SRnlK6EPe8GV3PWR27eo+nYiLQK/Aucl9rXw7F3OT
RkOMYcV+8a/i6mpVxxXjjpThXRwt5UngStzLt7fHYxKndYR3N3vEeYxy2TGI6cRD1xR2h+lb3iTn
XrDfiCLM46UchllqF4hqFlcd7jTD71RO0+4Pmvj3/REmTyrJMILpD+00ExiuQLe0wwxZPZAOgI2X
5ocCtYiKO6PAOxhVoW1IpgXxbELyOdlU/dHadQCMcSzsxNasxRkf4iOPn2A/LoAqGTMmGl1bZtRS
TfWE9AIMIMeIQvEKxAHgH6cGDA+FaORV/rjyGMUUUikW1FjVMFkSfWkDWu3Xbf0yebNLK/z/Kg5t
jseoZYuxp1IdMYeqtd8EbPnIunfd0nb1/k0AW2mMpWFRChRqgqqLAq3vzrPU2GGXu800BcZUcsTt
xryNOEYvgUcQR/GAbvIkPZbCx4bLkLGrgxsBjA72ppID6BT6kFYYcwp9YktW4oYBcZZb+RtF+JhO
vBkunlKw3Oh1OuRqK+AroS6AWK54g98flu8dcsLczS88JaQfnU19KT34XzpvMolDIjVZLYR4LWjD
U1xeJsW0DPlHF30Ti4uYTt7KXRLcdccbiUySkOdiHUoLesyd2wb6CwV4Dw8U7ooGGz1YeJGUWtG1
EzJJwlorLQgmUP0AlsRt1c+NlQnDF0OeXwZK3CG3Ze1HuVy6141h321KJhDdDEUXFXbnrFeMmghg
a4AHM7B6DHSaV49Su6q/OL0tn7gtrn2DeJPInFRHa7RtJ1T6O3dylTNdPtYc7QMFYIucyuU3ZOkf
fH+1bwIZhxmJRtHPa4r8SxTnOyVX2mAp9XPTF2B4acOMc6U8cYy/rCMljTDPj56XdK6Gs5b6kVBY
RcdT0d17lDEapxoATTHYXcipUDDcOMZ60Gn5x6Uxz9rSBNe1Y9dVbkQwZmempVxFrYSjoO49L6e0
vxFka45vhebndUm7fTV9I4qxt7laoaEdBiDyM95Z3ghbM306LRlxgcl4p2IUMDYEErUJgnY9+Lno
6OShxL7HetvovEHlXSeyORSjeZLUztHSw0tOdjpaskuJcejUcASKerrCwnOTu73B7S0yumdiCAc7
lZWMKmOBchHAhwHV1V30m9BDb/5GrCzz2GDNmEc3tZ+Vb07KRO20klUhL/9qTSgnuvig+ukBa/CH
64pC9eCdMb8JYtcYYbRttiSZDHy3+8ps7Fw8FADSvy5kdwpgc48KE7TFEoOnso5hkt4pg/nuF4my
clgPtOcSY0PA713a1KOI2Hxy8t1i/1Y8E9JHacmVKWrkQDBXP45UwOuAv4ssn9U8doo2d8p5PMXo
6oHhGUG/+SKAQvr6FXC8i0JVe5PZAlAyKYFMAtM3v/R5ZOkpx01yrFBhfIuoxyuAECFgVYDcuryo
6ueOzE4VnzKFozNU66/pDONbyrFQBVVGxpfrX3PR1qOHIfKm+DvRvibV/fV74+kn41x6IYxjZUxR
4oitrvxajUe58f8/EYxXIUNdSH2FmyPVcwOmQVCvlbzPv1t+26og60nafFbkEv64c0N/vG388ZC/
hEHsge0Y0z2KXTgTHlXR6wirfjYd3srRfoq5sXTGpVSkSseZ7oipqHtnD5Nf+T36T/UX2aGFBd4D
nHdi9pEarUTVCpQc6OQPmiUgthVAnmq1p9jLvyboZHQBHpF2eqGP//JjfOFnKhxFZd+wFW58AVMn
FLV1FfVuwa4JlsK1s6Y+9BNHUXdT6rfrJayPMcu80CrUV/PXciatvRGv5fprXmBnx/jBKBAn5Ywy
Zg18gSX/Ok43mYCltS9rUdqyEQCzxY6yS1LxsH45lkgYB1NITVPXHax+Hl9S0YmGR50Hvc4TwTiW
OjISeRqRtMNP2wuoO+CNZ5lX2eB9KcalpNMwo8QGxazc7LkN6Dhlht5T/GHE2oxDF97JS4n9IzSg
7v7Va3yjJYyvSde0nbBmj30I8W6pzrrBafryrJyF+Y/TckzWBf6SUpLQ/mH6oT+BGdyjxVghEHnv
LN4nY7xKqZpJqbfYPlJD0Li7eXZP+pfr/pmn8uzI9TAaY1Wo8FxYmHBiu3nlaF08zYuPocuRxTkP
O3fdqWG8EDqm3Hv1eZQtEOAB/r/w29fHquAvofV/J2Eq4zv0SczqsMJHI/UC7tfJLldXEnhEGvuF
c0WUDV0HtyR5hVjd5CAN+CuHuILio/UpY+4Aqp88ATQ1AY575w1OcdcAaImXy+464Y1UxqjTWi5j
qcHKdZt704hmGxLp+abWTzPCQtJ8uP4BWZzmX3X6jTjGuisULQ2zfU01Rbs0rfU7pdCM7covT6hf
2vLtctv/BHE8sPwz7BHzLHzfAjdTRayJJ2tjGhl6XCBQjB9DXznETn0aPFS67371YK6fmCuQSS1C
DKIn2oICAJ1xnVzNxgDQaT7otnTMD+3Tv9rr384zMSZfJQBolRWYiAKsoNctLjdrLANVTOO2cV5n
Pg6gPuIFWPrh3mWdb/fK1hkxq1OvmowPO/XnbHS68QOJzlHNcQB/0J+/h8LYUZ0KAAWNjHkttCiT
m8lNboobOhQafc5s2qON7I5+SfQsFo9iW/0bHIjN5bLTjnIk6YKSwZ8mXWapSqCusBtekKAq+O4q
AYpjYmsLFN9skAjR9R7WCa9L0RePAAhAeUChncODcm8eC4eOmAwHCSDG1zV117duxDKKA8bjqm56
2oHVl29KTHJHSyfUqMxZ40jaf/G9iWJDxlzVNcY5TeyGp72jNZ+FUrQIeqClu7QHEtoCyPzArxGO
bmJ+u37KXX+3Ec28dRVNrvOpK7BNgx1D8SZsFicaLQPJRSY7vcoLjjTtuvIt2dgRh/Vf5XfZXz3d
awA1FZ77Iw2PdIKmO5iH6+fjfEV2kafKo7DrEWGCJXSH9cnQfV3nHIongkk1h6UgSzigThYXWOUi
/qAvlkI4L/Jdf4KlBxE8D1hffH2/bKIhdijnUKEgbrJ87LPHiDy0op3ygUB2jU3VcSPgLcI4AOOe
o7KtumWGu1z8CpWGQHalkyFY4t3ql4ckKILkE9Yg7NDlTXK9VizfqYaG7RLsloDqnSXLWJVW7ic6
AQgsN81vngUvvFRglG6OkTtaiW1eMnsFXjoo02+ToH2mpfiYk23v3vLmN9Db2dxy3AipKib4lGLx
06hsEXykSvgs8ZiTdy95I4a55Dw2kyjFazNY8yq30pI8KmNvGfp4n4MaMg9VDmPPrpFv5DGuLEvC
JiQLPmotP8fj6JRiIMXHqLqJTKue/esWtx/h36SxoQ/Ej0I0LYlOP+SA+gGoQhzTFm+N28WpnIS7
b8a5TTYGzsC2WHOKZ5oq1ip8ltbMWgt/hkfJOa9mjnqw4U7B6qG8TAh3QoIm76z45dBUmL4nrlFn
PHbB/ebM5h6ZIpxOGsrYiAAUXmrgH5knyQKlkdtbgI1cAfmdOIT3Ptqv5G5kMr6smpI1zymymnic
z78K8YJfH0ubF125WkK96sbUJrCvVa0Bh/YXoKnVPfWHHkOxsy+eIo9X4OEpCf20G3HooMxKTPP6
Plt/ih1YV4pJfxYy5Pdzrk9WVAgjJ/Ts1+M3l0l/00ZmnBl1rMbwaCNwxTFl/GE+qIVFwEQQglEx
vdceBls88SacdsPRRirjXEStGSp9hPnV4bFJb7rwmOQcN7kbxTUCulwwgZgi25DF1GBdV3QVsKp+
SJ1sTUvHCXd/uDsDO3BEF7HwxzwyEQtqUtcYdyw/9o5xJEf6ko5+iBguWhzZmSh7KLdctX+uN6GM
xfWhOpm1jkbzkmdOEz/LCQ9xk3ra90HuTQJjX4pc/wWU2mrfOlnBMvbzpHww0+NcP4X9MVpanjem
0zXXJDJ2Vg1CMs7YnAQ72rlPXC1v3AXIcIZbrrc6HpYdiAW+cyIATyZjbOCmNAptRMZu6HbVPkWG
nSneQr4ZWE1L7xcQH/EgIfe+nCGB0ksH6ybRXr3NxtR0bJPUaxaTwAB6mN79qEveS33vTJTKhQJH
aPiPSZTVqS1LAFIq6OYlN90X8SL0Vny7Pox2+zN9oL3K/NJPVkxXfP+HILd7QFUHv4iO/VDwSP/u
S+ZWENIY9Ef0nZ6T1Z2zwr3+1fb8hqERELGDswaj9IyigN8tEatSwCMOxM1m4pua1UYqR8heJmJS
8gMA2mGNWGFcYlLnhZAQCIlmp5uPCUaXS62whOI7hnCtWWjs64farSJtBTLecOyqjJhzRNDJyG5A
QHzAZsK9flOcKbRt/0QO/G3JvSxhK5L5VKFgmmBLgi6mbRDnD1BWDNh9zBsuxRZVOda0N4LYnkW+
SNmsyThb79A9ndJZD8AoeMWb460F7CnHVhSj/aUWY6phhSg1csvkU9e58fSJ86n2VHwrg3H59WKS
vuoSgh2L0Vnc0uku8yED8XsTpKfC4wMVcJSRbU5oWBUJ5QofKo7cFYNSXXaz1Jdw/Vqs2F8PebrI
u0N6/o2PUrBg3acK7pBQXnFBPEty5NadyFN5GqWuqQVjyGkmTHlEVX705CO9x+gYPqKMaUl2eAJf
C68+w5PHePukGcZWpvLSQFssIFf76g1m66zxWXay2/9hJpEqwrsDamAho+UgTWQZl9o2G0o1Dqkr
Fm26BJqW1mjBHT80FF+Co5e7armRxqglaB07lGfgskywFOkfavXuut7vuovN36fXu1ULeZJjYMPD
sy93BIVQNFnjLya3Dso7BqN92ZRI0Zzj0jqQo1LYPOVMgZ6WuwGp1PqUf+a9pXfVHSQ3IA9SFexn
MWpYiN0y5XFFAlEDmScgxI2XJnq+fnd7lTNKGiUTAq4RlMqZeDI2/agYiaagbUvJvuaD+IHqeY8l
idzmgUftfKnfhDGxpFz7eQRqjxKEeWIvfe5kwyGOC1fIHzjH2pUEYh2DNj+wBcOEEGU2Iq1ACH19
ORRu91SDrPETteHFSS3xNLyYioVlBYcjd8eyZFRg/iuXXXOLm0SQJ7DAYkUjvKfluQTFlgnPlQJE
JAbHUe0oiAwyURAvY7sIaQejIJEKyoeogL9P1sMw/YezL22uEwe6/kWqAsQivgKXu/heL7FjO/lC
JU4CQuwgFv3695B5n2euCY+ZmamaqalZ3JZotVrdp88BNlzHCO1WG2nLyLzTV6erNmrRdR2MmGnr
ueWhttEsRXVzY+NWrhKsBQ5oIhyBk3zxwYYotVQ0311J6RkVaNTMXRp0Nxo+VgXq7AaAyhGjHp0v
Cs8Ntmpna4tEXRwREXO5jqYtQkhSRlMtowKiz+YPOe5rdoy2uDbWxlghqfe3jUX8QPbLYidmMyhK
D/PdeC6C0gdfati/CF/fW6ccTVtAJGx/E/O+ErogC8xsAHIpXpzLt2AyVJUYI4AV0mN35jdA2Nce
v3Res4vuhrNxKPbx1szCWt4IQTAsmJkM0nFLVbCCRSiDDlDrmAmF6p0KiZdj7otAS9pJfC1Ajr8J
fl+bMsU0kGHbjALsbC2Lr4gvo+o5sKr1bgQB+zyaLE78IQrmXg79pZ7nog9iztYbcc1/APeZ5Qtd
5OTL0muSTO1oSbzXBsJTr2Ta1yHvnjCUshuar0nyjco6KAfIxBojtHSQOcfpva7KfUNATANKkI3D
tBb9rn+dRVC3rRQD6LqGwtfX5lz8aHqvCPiO7y3MF3+CiCO2Prrhm7MOayRSxrXdRXxX0Igb2imZ
/Wz4NWt1pkF/w8HdSfzyNt+Jr+zY+/0OCKRDB/yPGcZoQSOcvNBN9eOtLVjEEz2ZKlmlqLDYF+c8
TyBByPJz53h2ivpRjRoZuW8u8rD1pJh3dpFZXe/AsnSb5+MUTfNcruY8jrnfC39Slcei08h/bnzk
tavGASG2i4I/wx/ze/sqMFNnqqHLiIKcBGH2X0AJzPqf8+MsMLCFG109ztfWFu8XQzedKJ1rqdl5
Jg3WvdoKQFXy/c1EthB59aPWh1sJ0KbReQuulgi9GtkJLtAYKr12V4GANv/ZvLAzP04c3GuaxwP3
OG6kq6spEQ4xgBOai4+5bJeaGJJPpgjIcIaysQMOK9ene3qKgR/YxqytFYyNa2sLRyVx3RuY1XWO
kSzl59xy5Q5CmflPq0nK12joojdTytL2a2oVtxqr6kPiNHTaSCWc32+1pedChhB5NIpAeEUursC0
iSx7hBD1cWgmkr3lzpg6Zz0dISRvCpBEParJ7H5pY2zzQ+4wN99lzYC6L/JX0w5HOzLdIsigCqz3
n6hVdaQ6j4wl9Z0owEOxl3WlTrUWCbRpdGJ/Gct8Sn9GrlQ8rPWc8vNAUdC+VHWcg2tuGLnlW6YO
5TuVJ5p2H3c2NgXQGZ37eSUVJA3itmt8PXVo/z2KIXwT2JD1mPZuJ6KDTIYhCzWi1fYuUXIQR1Bt
cudUpXFMPjeDjJ0b0TJ2jxZ1bt13qdMn+z6yLTyEMMz8Pa1sJwuNbErHIJM8a3ymSaMMnCYnIJ8g
Vex+ZtMwjGEvNAOytWXFpJ/kXaJjlJxG9n7Ei2cIhlYXw6mNMCDupYkr3bA0jOJXbzfy2XRz7Vfe
l1Ph2f2YFL5wM0m9KLJ57CVKmPcgx4r6C20rMYWdiJNhNyVobh476cTi1a4bltpBR1tV7WSSlPyc
1FPsBlVdmOAvzmtb7ay+KPE7WRmIf86ajafEuU+5Xty0Olh3Qoqfx9+qvnF6v5VldEmJdH9AAFjj
3tBCt1Go2HgZhr44sMjIQeFL8gLSm62lxpDFiRYKWSExK036VdN7woKCWOLRgNxu9L3T0uqT6ITT
vtWdzpvCq+nQSbZTjixuElcwGois7a3XrmgLwBt5AW+baNd802wwqz1IHXMNYeO05ZOuclME6K0U
1i6RNqQcNFNpGOxJuyikvDAPo8GS0h+qTBIPFat2CiPo2d2nWoEkpMDPyz4VGqeFl3I66p60Y+Ot
aBNWhS0ZTeFrglaP+hDPICJD2oNXu6klfihRyR+pUJM/6K02/hy7tMH09WjRM5rNUh1KNWGeKivG
6I0k1RgWtU0/uZNb9wA+1YnhoQnKi2BEJD+kDulv9NQYDiWKeD9szAU+tyJ32z23K8w4sALjwB7+
58n11STyyhvSqjk1vczeOimcMKucxPIcBef/HKW5nZ/bASr2Hhd48qAtOWnnobedn70k9NwVWXrp
SqNg0PbSHXHoZMHSoFJuAtij3TU/k0ZOvjnqsd+bvb2TVoedMYDBtgIjJqwPGaFdeW/0Uwn99xHy
awcnLuQvXVoM6IbBYiEhsTpYmuPekghwxz1iFRD3biE722tb28KFz/Wo9XhEORS4iCafwHdiJv7U
uwqNalHQhylvNZTySWW8VlXGHE+1qqFh30UTCaE354aR4XZFGA959MSyhg67gmoiDSypBDqwmRA3
tB4mss/aqTimvTWGCae5CrIscnbCcav02DRpFNplrh0o2NIPAn3q6KaP+gnEc8o1v43wpOcWFPE7
vWpk9yPTnOnJiCON1J5KY873Oo8kVBXGoUgwV2kJM7SbuFMv0C/J6LFQKQc/bG4YsTeBf/5FicI4
0MG0CzBblVN1UCrKHQ9KqCCeE830U7cB0POqIR+ZJwUlv5yuq91A9VkR6Z4OtdnnIU2K9FxNzfAm
hzzvfiCCDg+tGvXKzwsip8PYJBhUEZh23YFIo05eZAywac2tOIEMtc7OmlVpQZ8b/LkoM/eNKr3E
GOVIRgxVSRPaOqLVxF1i12Z7YxT4bsemc8nRyMb0duBOcWJaytVFNGA18pHxTwdi9FoWctu2ai9h
5fAFHBhd5RGzdzu/zM3hocmn2LjPU24DdlDHzj7JM3aHfU9+tLSZymAaR14ddEBnjP3QJeI8jFZp
ebFuQgo5xfv6PjcKI9ANIz8x2Zss4JY9lIdxiu19lMcUz/jWyXOvtSoJ8BnX5NfczKM0LHqVBUAe
udbONKYoCt1xMga/RCnlrI+J0o91mzufuFWkkWfqToThorSC6l7cVj3Z4UcXn3BXDV+j3pq+lXUR
K6/PnTr3Is1K9p2bFa8DWneuz7jSHpuW6HdmafTQeslJ8sxcogkvrxKMgsf9dAtn1Xd9B+x0nU1d
kCvdeRTMdL9EbQoSZktTGfjYxXBLERO/EGBKbsbadT+Boq0/abj59rab2SJsMJh0XyGUfU500IhX
DZkCRwz1TTIhNhdWU33DU93CESmBYdNrIB2BIMCofeqaLzEusjaMO56aQTpO/ChGUzqvnc2r7mZ0
cJw6i2U1AnCZGUGbKkZ3zJAMEF9JraDWNDdgnVaSE6n1+kGqKP3S0FLbEzBenEvbNL/OtQjiJw2b
AsWt7BBbzthAyjg160DovQY1+clI7kenjnUvS6y2CAYXujXWSLtXgOBYcV8lQ0n8TCRTkE19JzzU
zMc2yKOijlsvbVyhjphxLQ8NjfQ7XlV1KCm+gQ91sTy0syamO62UNdCukUFAEmXF9j20oql5qHiT
0FdsCAbxsrjRjB0tZnWiOqkhhJjEPQYVipb8klSNLzkt+L5l0gzRh+EXmlcEYIgm3RW6qe4NLY1M
T+CKhaBxXhPTb7AzgWnEzoMBYskgwt6ecT3WwQgeoCd7zOyQGcL9ktk1+q6yBi9HmfEX3GTRvWwE
/aZiuzyrzrG+YMyx+5XnNUS7VeRk7k5jwoLCjwFUGXo7HfeIk8V7bmrRDbwdA3iSW5PXDBqBfqNM
k7Mc2hSI9qJIlMcmt31jZYeBqzhVZqi3CruKl2oDZgQMDJ5UxnMDQZTSYGqnLvdwaqJLO8VmmMRF
jP+WqvyYV3EpfGqYOi4oO0mPaqCttRuiDiiKOIuiUy/sl9Iwi3ubD6afmU29z3vouUOeiAbUjpTj
I6+YbCg8mTizzVTnt/3IZOrFTVb8MGVU7sjQZHftmIyZJ7gkT9zunQuJpvySq6nxi9RJQy6j5i2q
kLN4fZtFmDe3+jLZQUsZW9xw0Me5uBM9LR5z01c4b6U3OSn5rDSM/nolUoOdC7WE0GnNKihonx8d
lw4np4/AzSbjruh9RqY08jOlj6UXm44qPeRd/SkqqvzUlmb3s6OuODVcSO4VRt7uDVAVH8bSiD5L
nlZnc4rbX0OlicfJTdKf8OjpMjpOd1tXE05S2U3fzUlOD8omoIWrorjb5ZoG5YBYc0cflSncCBwR
ffI0/Mxzl+EoNrwHQfcsC1h7Y12XaeDklhn0LFX7jifpC2+cRvNilUUHbeLJ05iU6S5OBx00inhf
vLZ94d5i0zsrqGIihdfluQDQfeoaJCbuhMJErmv3tBksw4+zQWuQaY3dQ5H2zsGWVSKf0eWR3HdS
PMh8yy3AvDLUSf4Zp8QCnKDs+icK3s47UyHBmbKOjAFuO/BX6kZ2p2l58w1zCrj82kFVrj9G+jBT
LA9gPRsbPfdzo8b/QdxBxSEp8kFHpXFwXjJKJMRi2t64rSmlmtdUiv4wuwRcc6Q0XzMe87vO4gp8
Tn18kUaf4MdCzvrMx6Fnfqs0coYunm15Y6Wjd99bwj6bBiROvXxUbh9QraCvjc3SN/BFGme3sgp6
lHbtpHvKW/emsSshfMZS40YV3NoD5DJEvkFw6wSUkD5orLyc8BVc99apmfsLWgzJXhWK9wGHuPtx
dGKQWrAa40ixbnxOh6HDcOlgOr7qU/Egkfcihx4ac9hZrl1Ou6noqwNpjKrzZNcn3ZGMKbDJTpM0
gZFr0ddkTOq3DG9AEzKGVoxTbGfiQgyVqe99G/MjznpaIwPL+ouVGXrQ2C460mYm8rdB2rjxDYiF
vXJ9TMMekXIIbMjR3eJjtMIfG7czvaJLKuWleI0ESTSQp5KYxMH9LpunejLSvdOV0W3CLPvSGbaJ
m62Wu7bQkMDEAxN+3cnYDXsnb4PJmCChoHTjBY+HaLgbBMYt/ISNEQRl9LS4bQzW4dQZBthFppom
L53Jkks+6bUMh07Ik8wBAwpJSWQSZG4pDhg/jmIEJaJ9JWwQytMB+ogfqmqs0n2qTzXbT62d9Ltp
0Gi1i6uU+K7gCr9HzuiTmVmYHx5i1e5k3UbMK7DJ/KZ0K7xG9AmzjkGsN8OIsFhqaBoMZduHqdsA
zZu5YwbmhISpUyJL9tOqoUUagr01ex07ZzyLIo9/2mmjnYlm6ftcpxBaQWfPUUFKx+4iI1t+ETVr
IJ5hDhfXtou3giJdGW27wkMu7wdkGYS8TENSNx7mx8mrVuUCT6JKpR7pcdj2ig0OxKtBf839us74
zagzfS+iBMKrEXFSP0cmLD2DuewpBQ/djeE644tqNTNkOWt+5XKsLgx3dGCJWHwykp5YeJL3cq9T
kjFINrCyZbcWfo/WxwXikF8fF67WaqW66aKMYgEFQn+j9q6KOkZmt0ky40Cg6+EXsjzEzAQse0vH
Y80MKmO4lubwD1Ku97UjkBqSmhsRmqpTiCOD9wcc+vnjpayWiq6NLApUZa25FH2LuXMbf5q7Z/aZ
7nsQu6Q7edgiwtxa0aJCk3Ud/AeC6ccE4IHkvq9+tObh4wWtm8Cn0TQEhT90YXHbqrquXchDoMlp
6qCuve21rXb3Wml2rhf+j5H53185AImlQBXKwaads+OIKnE9qzWjFQKM61t7no4iGG42S/Rr5dJr
q4uaOAZYRpZlWNoApqHxaR7ycndQhD2Uj9s6Vlv7uCiEO52ZjUaNT8V7DDzE0h9b1y/luPv4c632
O64XtSgeGk6KLkiORc3jf/Un8EcH+qH0jXvyqQ7chwakRrHwS8xSbzjK2pCecWV5OXGBVLTVyWwZ
IrcNd4McOAkAzWntDc5Bo7djdtsR0ISz48aSN7xnObFXcoln9YitbdFTYuA/dl/IJ1xcPvNQqDiA
SBSd1s2+7pbVxUFvqiHTaw1Wp725b58VBx1Fu3dCfnL9IUSwb24zsLNudu42HGk5fQGN2BYvV2xz
Hw6QPgIDxifQZiM1QEs59cSd/N4emvDjLd6yuWhUOqwD+CyGTVbcGsOxKV/q4efHJv6PwPm/McCa
f4erGOBofdfqEWLAbwTKud2LvQCiDA572KbxXZtNf+esi4gT1RaKvC2+3szSIzy2m6fyLfBRzCKt
1m35czI9smsDcK7/0C/mwfnSd/8FGWCaJrjHwfyMVG5xH8nRtMeS4Noz9xOG9viJfupOsxRatY92
/UYPY63he21s4a40MUBDyVx6tMUjT6hXxVvM9asWLJ2ZkIxC12DJYEV79BI4S8yj3vbUs2LFHyER
O2xwtq6B3A10kJ0ZJ+0Ax7xYiK6cOMEM9f9HgEOTBvJt/cHaTSHFNB5vN3vla85/bXBxyaZj3LjV
zDdm26Cc0W+s4TOUFDa8fy2aXBtZnDA3Qp/FbJk+B08VqkDs0sckbG5A2vOg++kBz10/+bnFZv1n
Ow0pF7UcfUbZOpa25ChNxtHRFTWSk33Jn81fCdqzSfDGOZhgJZqx/T9gSfxjOxcmFyulqDZNU4dq
lKUlfuHke0cScJ/bGyHrj7brbMY1XWQs8wlb4ulBaDYMok34SarCE3L05VChRKz7TJhQS6qst40v
uGYQPRum2bBH2R88OhWqqrTTOEYDvPI5vS8/FWGKL0hbz7nwJw0I+xwDefJliy35z8iJpZrzkBfy
Lwa4zGJH2yHNSNpiR+mdCjmwgsS3AOOYKX15uIUw+nOEZmFtEaersiIg8K2SUw+aWUh6g92MX5rD
EOJq8CofPLpPH+/smsNcL28RqnU2NDpPsLw23yXY0yZUdMNZ5h161+kEe5gGHMwMh/lNg/r+7iFa
xCLe5mDREJonkhSKN4//ehHvLCwWkZZJ59SuDbCv9ZagIlYm5yneCPF/hkYsAx6A4iqOMvilF6Gx
ztNSIgTjnfswD3c0j6DORBpkgnwFjLjbvF9rnoeL30WLmJoYo1xy3SnUayLeacMuf9ZDF0IlvTf6
xTeUTv+BxPmmtcUexjb6D2WOvjhEH/35xlQ3FIprzBv3yWnrdTDn40uXuF7a4nFQZ2gmFoVywZp5
Np1dqkKTnWUhvdY9lG3if+weq5/u2tzieZASHfzCow05t4v8NVMoz2c4e1Y+2TcAXm5lrytnCioU
houJVA2T7ktUVB3bdjw4QIpQewzQDw7iFNWrekvcad0M0GUOwFcIiYvI1LhxNRA7AkREnC2Deh29
wUDmf9g6KGr8r5FFQOrHUYsBFYQqcWifZqnVpAV4bgrTwwT9k+GwxaO05hnX9hZuyEhrWMpFAjLE
iU+aS4fCDIAw3tg+84F7ztaA91pwoo4DInHNRqq45BXSJcbdwLEKyAsnu46RTwUnG+nHyt1l4+6y
MRTGKHOXyLwZte9qvRYdFXfnKh7qnePRAl1H1pbfab51tlZPsompa2pi6nqOHu/jrUpT0WlkIkf9
LvutKSj2/CyRbM8g4y2Y9urirowtnJC1EnW8oYqOgEBgEP+snC+Mpz5XoeVu4uzm33wZNkyUMRCE
IfKiOwtjmuPUCkiBeWVsTzyU5Q7OLj8PoI34JzFx9rU/zP3ONpAemvby6ZuPOcXVVUKwRnsi401H
vzrqUFfBx0fsT0oMXCwYhMIJ/svM4mIpVKIIQ9n395vT9MdQg1yfe5j8mb04CcdPUM8AUW2/50cT
LEP/elLmt3kHIE6K4UVtWR/EPxtYYuF6dqoY6F+Sl17P7UPWlRtheC1eWQBzoT4I3K+9HHs2rbbU
E1qkYYkaSYxmEom8zNiodm0ZWWymzkdBHLQjISz5QOfGa7hNo73mhgyRHdhT1Iz/iBlz253ptR4B
dM72HVQPQXvzNL0NYPbAkPr3rQ/0Z+0HX8jVNdDeanB6yhZrQuKBbgQi/VG0AzgybeKPXGEGaPQT
6UBuG/cmdeqAg+nRJvqPOKUbLjqXtRYHwQGPCdgcXEyPIIi9jyjTPERu5mLY9eHMasTAUY6bE9KS
H5+EtcjlgBuWQUTdApHQMlIKy4gtAXronX0pju2tODk7qOTglv4nzN1r2/rXN5xJaR0gmN+vSgIm
I4bSnD+jDcL8em/eJ7dzJOGbbH0rXvnO1OJWkz0aBaOKQNaX34gOzV60ADBF+B+2Tzc1FOBBwgTg
++IzkdHQCuFiQfQuv+2eAD4Oei86OPuIg1VrK8tZifzOtbXZaa5KSkWZVxE6g5CtpdWZCgCMHQnV
OYKuvBlK1v77g31tblkAzUVRqYRjcb31yci+1Cqs3Q0Ta3ki8jWcbMDnUTYy5yVfLWnSAdDgtI5w
vxRHUgLFnQYzLxGk8v7yi8333kooeWdx8cmqGU1Ecbgh7iF3HDpbUKMOmh3o+QL4YbhVkljzQwMj
aMDZ2pi7WD6jR1Ww1uZTdGRmqKazW6K6Y7xsuOHamoDMd6BvZUGKx106hkiVjDVwdM9FchsceRpB
BXWeBEJrfY9hkh8fG1xzxL/tWUutObyYNWEaHRyx/m7VmAM2moA7tkes17jYOGNrtqBRj3YNqnBI
uhffy+psGVUp1lZWz0T3UR3L9UCLv5npRuK9bsgxUevTbWpoi4iBhs3U9SnuGHCFANzjcdUC+vll
0O5tZ2tRf/IHQ4cRHUJ4vPVbPWlxwdBilGh4uvZRl3trBBe/BaRqv+8NQPV6tPKMi62yvQvsjelW
XyWPAuGckYJ64A30OIETcbQXk/5zKsrdWMSvH3/gOa1bXj+AlyKbxWjL/Dfvj6Ud0ZSiuQzSLs3a
jW59KMkQ/hcT80SeifG1P7j7IOYnZTaXIZOJniC6eqdXdL9hYt7FP5fxt43FfTOYdZ7IvCnCWRPx
zgCmv92nwXRf+8NljjP5rgeDSfIovpJb8UAQd9qz5Xd7MGDfmC/9N1mAR1Z62SkOfennXnrUbh/j
7aGerd9zsd3A7kDpbGa8H3wD9GWzMl7xIjEsVYYQPzt+vCurMXdO6dEWtwx0bxdjFawbWBQnSNjM
vfNaheUe2twQqYNEFuYNtjuFa75kmyjFUyA0UdlbuHrX87YCqv93tgtYsdPp99VAt0Q75i1afupr
K3OIvLpIdKtMHYjdkqPQzFOj6UOoDQoMFsLKL5YYsn9dtscBvrY3r/raHotF27e4HPU79/EvTkSz
8lwAI6E2lJzI01ajbDVkXFtcOHNfutIZIWaNchENM+DkkArPRH75T4xv7+yAPWbFLr0BycQ+37im
5xj70eYu/bMvjcaeYDrJv+TjwaAXgJ6T5rECYIpHG4Fh60vOcfpqZ2uDxgzA/OjYpoeCB9x97slZ
zzLv42Ow5ZaLe4UaaWWyIiao5Xxzy3srfvz456/1It55yOJSdvt+0NwM2dp0KlAUwMPyjn+OznUw
hbNwRmN66WXrQ61lG1c+sjzaGi91OwHS7Kisbhe3IJ0qLlay4Q2rafxMbwLoCUptdMnQZ1i0VxSj
EFiZ+UvuBeYsld9/K8F2vzVttvqVrkwtjrUk0E9yAVs/KnfydMfLhy0W6LUGAF57f69meZI1i08J
kKqYD9fDOPbKh98cTHxfg0LI8lnnAR+39fBaSzYwhYuUDfmaoS25+myA0d2qBJ1jiuIy+NMxDUHL
H6rMvaLe4gVcfeQBA8yg440vhrGv9yeqUK2WAAZXhRha/AZ26P10xzxx/9ekqBVs+P3c5l0GC5DQ
QGkSXJzz1P17azEtZTZETXwqIXgP/sCgjEIuLln2pXSEbyZQx0lOLL/phq2Lbcvy4sRBIJ40DcgJ
sU5+ME0v3rmgjLXxNMK1tuWZq9fo1TqXZ81ooMZDJKzpd31APDS8H/rDmwzaJ/Spgi2HWXVTTI+j
qYpajmmwxUnIEwjZOhxHexYvk5/EDmDB7xhNPM11gfoFW7rb+JBrgfja4uJgmCoqMeQ2VKHx4N5N
OyCYHmIkSewMfuX6yMLyUdxFfrkVXdaSobnKA+eZE/El/4+GsaLOLRIZzjOtekBvdN2fUQzy3O8n
4Aw3ksTVVV6ZW7ir4+idXqQ2OeYlD0RUnUiXfY5riD3SdCtp2FrawkErZNKisB2k+3twG3k5xrYx
XTpCKQQd69uPP9/aukB+ouuzYqcJeOD7Y5gNlCQFzYzjUGZ68k0poR9ttzT598mu86PSkmnrxvuD
/wo5EfrFoIbQGV42S3qompE8j2oT4lfVW4ZzLxxPz2y/qb+3oL3SgcIspwFw13wj5MxLWUaca7vz
VlxlDA5KMDRq8aRn8ehVXeLlxcbbcH0z/17ZMicpy4pqkO44UvI1bS9MGzCA993lGzwva9f39UIW
vjixdEoyG8UCQoK+O+jyM2aOP3aL1ThybWPhg1Q1kzUOKvpN0kDP4O+ovepFuwPeBJIdAMqnl+z1
Y5sbu7ekDEF5pyBEznNJky87jM/Ub+74JMzNctyGIzjzBXHlCMmEOScAn8lRZsk9ZqhOcRV5kmAq
f3hpyWszQ7ergR+7ZghKDI7F/ehZmNVyu3xrm9cu+KttXsJ6RidtGIH5IyZKrbfpuQQMBjhQf758
gcrHNMxuV99N37dqhKvXEgMABg1zdBf0JVGDzRjBScM9YV+MCxK0kxtifi9w7d9E5vG/58CeD/2V
vcXRKOs0iRUk1ECtCuYLp/QQIE7Ay2+k66tH48rM4mj0KQat0qqKT22GrKI9jqLFSOBGINkysjgb
CWeDMaQt+kLDjcWe4ukmKzccY8PEkj4BkKUxTkd8HlBoILdM/Ul8dov/dhIM0PThT8zaLVO+XkDz
0e77KpzRh6npW7+1uTUKQhTdbytPO8R3W6XO1WOOMifK4b9v7sUnMoTE1DNK1EdaQZHHqTzA9P3B
MDwrff44oKxuImbdbYoXFpijFrnQpPQkh2oMSgpEhoQRvxGFnzXWRhv5T4bR2bev7Mzx5iqe5BmR
OYg6u9DcV0caAIkExI7HLL84dMA1liEPSnDtEo+//PsFuiA9AlUlFFz/oPLGPYBBDg1ekruPCsL0
/Ot/Qtfgd2fobgEqhOL0/DmvFke0Bm+QBLdmE4zhb8YLMOkJHzN/XncLqd/Dx0v6kwbCQUp3ZW8Z
KJQeY3TdwtztvjmCHeig9vWx288Ftg1LK+7xztLCEe2yUQXGmef2Lmbc0qNzB25dEJlZO32vvRbf
1M44yK3lrRoFU4kD4AGq8MtOOeTReyuekxBtP/nts/iEmzRgQfrLlJ44YghnNx3yrSO39rQDhwcY
7lwXTEQgwn3/EVu0OtKyRPbKmT8vMglo7HUnVEvEfbePw25L8X7lin1ncLG3vGA0sSUMRpj7n2j6
0OvZBhX5ShyBCVdDXRjUL2hqvF+TlqZNbGvQgJKtxFRlHihL7pKo9c1+I47M8XyROL6ztMgXJGZT
beT+OlxyxiiJ/SxxlYdbT4zVr6TPgzLApSIe64t7hThTAeluqiPvL54oWGVcH5X8p3+mXrllbbl/
Rs8NDG+hkTH4GKftnszP8VeIu6NXDU4Z6+cMBfj+H04cOM1AigIvBGZvfvhcxRK7jYEYQiMbjV0V
trf6AaMnCqRmHW6bPJh5b9sb8e9jJHjU8HJD59AwXGPhiXLs88xSPXRoUBrKVeW3wH7JaXMCZb5M
lk5ybWfx8apsqusirxgYt9iegkA1Q2sNQ1AzBmZe2eahXoskVwaXLUM5aUqL6lGGlvFcqpMoCy93
uP/xJ1s1guIT1OIM3ADGInA0TpyPhWwkyuQgF+g1bywe2b8mAUfI16+MLD5RIWrliggwijzn0GN+
G3/+h0UAwjP3Vx300eZFXrkdVCKgnNugtWDEjSf7g95/y9nGbbJWd0d++7eRxT2ZkoFGlgDjWh/q
SOHBMvYZ2ivktrvhYPqiPruZPPc+8ttTfKfuty6ztXiLnr+BGxqZjk4X1meOArPHvHCYktMgv1bm
Vity/gZ/uPeVgYUjDLqVYyqcMhCzEq/spzsQfSQgzxEglivkjWr5Rnj/jfL4yOLCK3STyr5sGlDY
xRcw+npNq3uR9TOtnnLjAiJIgCdOIi13CRRpu34ftS+spV5mfUPeHJSl8miyzyIWNORV0OdO/0yr
L41EEz8eITJmeTVQTmZ0KF2QN9xKiqnbyN1XmKvN2VdoOG74x+pBAuzU0PEXjL0sVlPxQmlmhgsx
0cnMsIOZerBINv++MgBOcRMQVzRlUVtdBFjL5koVAwKsozrfJIeqc/wu3SgZrbUskHPiigLpGnqD
v2sHV+eJOZlWTm41hNIvjmB/ACcFLisWVDtxFPdlKAISbFKgrVRt3xldHOLMAQkRwwRM2IfdcbqU
vvA5emgjZDQ306WVCtU7W4vTNMZ9ovUYFTrpTh4QTDbY4qQVypugy+iAL8tq8Wg5W1tzrWuP8nd2
F4csnqbB7eeNnSXNoRhQP8zL7NF1BQCwfYRYzkZ4X08Crj7lwi0T0ygyEN6jDXrih/LUXmKogsxt
3uim++wcP47Dax2hd+tb3JFuEZeGrqL4REvMmMdGc/v/SPuu5Thyptkn6oj25rbdGA69EaWbDokS
0d77pz8JbnyrHhD/4Kx0sbEXimAN0IVCoSorE5JHYNmd7dZTZxzkWomhD9S1VWCgQO8l+oqpdrNP
/vsDHu8iQ5V1wH51nJjzC6EqSVEavUOOkgUNTItc21DHqipZIG7BO/NbM8znBHcFKZUWzzNNP0EK
CMog12X5fHlPRTaYDxhpqBaXiokaVjf5dneshl8ySnWXjXAfZZsTz+aKq1ODgM4C4Ja6CdWhJECa
Uxk44fOPm0b9dsgPTO4mtqR2nOfGktL29exjztOvMNdT7jHOQTPuZ+GRoxHx0y2zscdETAvEPvWY
4RWxKqD3c5ObZL9+UW4Ihi2wwP8PaXXuTW0DzAakgwKqM8Yp8lLvmkazgcs+lXfaVQx8SeIZO0yx
go609EBaJ3D2z3y7NL3aWGRcpK5TJ25rLNE2kfi62U30DyAAlMwr5t26w/Jq1B5GPiFBLqozilbL
nPi+7PspWWrrkGM7FQgnLiJxI94B+L06AFbOz7LaZ46d6JUFBGeQgJJwrsDStwq6TZeXgZrpuRGl
K8D/JeFezQA1sLN0V0Xt/vIZE62DccRetWZHS2HCUN+rApdqC7rn7P6yEX68/9cXPo0gYIyqidTI
+QchrQbrnvavjZ0BcC35o6G5jeeh4ne+bYlVd7GMkRvc2fK7HFhXVKWPUGZWiJB2t8uVyN2E66O7
vAkfJDGNXOnhb+3rEMjBANhm+aV/X4MCBKmi4CH6ZMw1QsigD5KNPl2WHfsG1B3XwyLIgkUmmGiR
rc1YZhPOrjyku44cp8gBL5HACP2dn2LgximYAAFSq1rvdIQky9zP+UlLHHdaW7fRRfcuP3NEoRlv
FBC/OOybFdpxEyjgAL+yr2WPzomkfnJNlDBfAEOlk5u1ZxI3l3aX3Z6/wN9mmeNrGgVYskpcxBHI
NbXidU1631IaEPkIUmN+nPhtiDnE46DZ9ajiuVw3UPNpeldLf15eCv0Wn7/Vbwv0/tw4eDtLLYjc
SvugK1mQTQdARN0YHJny4BvkNhJKgHDvx80XY4/wGEWLCTXDj/tYcrPAvjN903V2VEZFEzxf+NsH
8C5qRGhGsI+kwajLRo3xhl7sq7h4NIfw8ubxT9Pvv8/cRvoMUG+hI/rFagWBJRnyvZpkF+DXWwQr
uWxJY2+ltOvUCpy11kEBg1dzWyTPrQg5xnfq/y0G80HnngAGKMh9WBJCQ/vQtG81mN7Ln9X6eHnL
eI1gxPDfZhiXVkpzsfK+tFCwLg9AFKJ2bNeuhQHb4olWthx/ELaluE6HeTwF5E0qZsro0jdOvhit
CtZHGsX9aEdnGxUL4xJjQIU6oyBa3ctr5O6kYwCQhqk869OgVZWl8WDD0Q/jrHhZ+7PSgFVXXqNC
9P7heoVjm7ajQm/m07xQJE3ZABZUCbpEeEk6iru8S27sASp5sLMQNEPWDrKWwsIyzyzAY3RwB3TX
6Lydb2ftgKCmKzBIZi7X+no7LTO4ToPLe8h9u26NMO5oQ+8jdVYYaV9V21NfkoAEtq8/KhiMgjIi
ZpVFECDeZ9taZDyzjudeXyZYHPtdnJfumnw1m1cQLAseyXw7hgHsH9QDFY2JGrFaT+lipuToYOOM
9NkeG+gW7MpJsIW86IcZkP/ZYUW4Es2Q4hXkm4fIuavkvYoCkeAbiSww36g2orIi1ogxMbyrQBwO
Td7Gi/1hcu3eM0F4jF6l44u+E9/9fq+L+U5ynxsT6bF/jTT4Q0VcjBJ7jiwqgfJuxu32MTej2o5r
oelYHBik3Vy5maWrIb4zll3bvOgiERP+mmzHAW8jyggsfCLOBhWyAwpgdmNz20ikeEirFrSVajE+
CD4adS/2xt9WERj3k7piIKSQnQP5voD5qAXj0nXvt4dhF/sT5EZPSNWM1gVD3ymH4IH287J93rYC
R4il6pSliB2syRPcZRnumcOo5bE3Vf2jZuCxYJen2kL/fmmulbETrJm3uzqGDjBrCFYHky0wzhMo
KXuMqx4iy2un3aqB+v3b5WXxjgIe3yCiBfmFKbNgo2pWhyySNdRjK+IlyY1lvl42wIsa+OWYE8K8
t+V8pMKbOwzSqW3ZtBpI1acanOezGy2pbxa1Z69vly1xHz2oK2M6E6AZS2WbNAWmF8ZayVFnujWP
tPWUeW1A7uhknBjQyvs2W2PUX7brchrLrhNE3b6QHxw1II5554wCCCTXiI7ysgmAkg6VzHMjYPmt
NGfRpYNRR7sZ9ALjuoRJIajP8Qa8bdz6dMob3Vb427mZEiygij3DCcbRHo9zqpTHsnQSHwTYX1Or
lJ8JiP09qESkbpNMyD+M8mGVwDO8tvVtDVIVTyltqINB9OBObQ0D4EXQTmJTtLT0anJdJIlo/Ix/
z25+M7M1qNUuQyvN9kG970/L9/5xvtLvmrf0BcO4u6z2RaJ1PD/e7hHzAgX5d9mlCZxrqt7laa8m
Jye6adTnyz5M/wob5LZWGK9ai86ek26aQsyZBeqCTS92mf68oqjTJX9SMtoaYyJqrQzzpFDkQFt+
tUCMOjiuIxReo0nV/72iTy8AkNVC4EFF+6qHJs10s15FIeXq6q9FnRHuBzKRTpqYEkBpirnUSycv
EkVGxZTY1aGTv4GKrFZt12zi8PI34l1EYK341xBzj2PQt7II5GMPugpFh+zOWH9E1f0AGQplb41f
wFZ+2R4/rmEAErQSlqVa7EhYYsbZHCvAaUL8twYWqNqpB/Tv3v8hzIiCy+a4MQeweZtiE/A/Znmx
3Kjg887JURkNv0xv20X3i969bIT7sRyAnqGwpqNdzCQpJUF9OyV4TvdkcOP4lEholsVv7Xz4Ozv0
+ttEabmawHxe4yWd19CTUDxd+WlKRyMTFFa4e7ZZDv33jZkk7lsjX0pyLOoXO7dcuAikfkWaePxN
s8HcQ6m+ZIM5rxogCNCSQO+0kQ9N5E/NXdnlEAcR4Pj4i/nXDPtM6jtVKYsBA48WMqo685zqpyTC
U/CWgqc6KvKgNsCkMuNk2iR3UUkzG0z13JjteDObhjdl/RXwxoJnC28527yR+TY2SXtnnRTnYIAd
ECysgVz336xIerzsaR+PcTbQbRMduuSND9T10gMe2JDjMvm5ti+ygzK9dJHlk+k0YGIue9IxHDV/
c+zIn6FFUV3L9imu8nCwHsBp4snLq9Ks13p3sLKbGX76K69sr8hMr+7B9K3voDvgGh30hUIMBUUD
wGpVCKphr8x9Y8It4YH0PjdPBAXsJvb072bz6ExXINsRnF3ehuKzIWEEYhqkH8wdZVTo5g0owIEu
LVyt20p7Merw8mbyTCCJw2g+AAwOWMvP9xIqS+Y4GzM5GsVwdFo1VBDUXV1K9pftcAuxW0PMR7Ot
Ze3mFZMKfdhDIRkO4o8/9ANU3D0zpINJ4mcgJ+N2INSNsIfheSBVGNePSzBlTgXQ9toMGowYRDbr
IHB5zuk6M8FEVzKlA0i9pzGMlK+tChnfaTyo5i4jg6BizvlOZ4aY8Krba990RhUfB0k1wr7NZd9R
u+RxtRpL4HW8WxClMHSpId4KSAdLWpbMSSYnKijZgJIOoB0JOVBK/GntyqB8Fk1zcXdwY4wJtaoO
6pBEmpxDvN7ozSkygxTR1hCUyelJYULGdklspI0XBcxvGmiRZ2O8rQwf5Uff+mXUpjuoL5YmiFDc
j/V7TSzh7GoSzco7G1UPfXST5JVUo5cIgb1c995YYdwbNIeqndmNA/AmgTR8ct93Xnat3Rg7PZT3
xY8hEspM8mqzZ/vI+LsFwFdj1FCnmqB8SIe8G+JRGM4EIeb8ngqLmg+XA4dolYzjd/mskSxGt9XM
0LGGdCsotf/OAhMCI7UcinmskFLAQh417qAILAh8nH1cmuak18aEKKHlwAQ2ReMEUIu7ihMlbPLY
/7vlMM+n0SRp0shwiyVfXlQHc8NEEvQahG7AXEym2gACoo4ARkFQl0IPi2uCYWsazFNXvRr2f8BN
euZ3TJSI1jytoZyFRZkoUk6ZtR6UtbGDKWk0QagQLY4t1PQr5Gl6Bclf+9r78U/4uDfudTj5EmZ3
KijORe8AnouDIccBDhuK8Gh8nN/BpuTEZRNhAKHXyVez02+NXsSBzYt/eEkBkIq5S1z07Ckq5aZa
TJjInesM8w3lVVnv5QKBnYTq/AdHFm0NQEMxNQQ2Lab6T2o8OTSQrx2kSJVdm7RHiYjIIXkAIWDw
QdAErjxwNrLUhlk9Q++rQr+rVO+mBFx5xkGPv+nKXW7dR9ozBJpS0VXF/U4bk8wmAhXW28DlW4cJ
TV1bS12L7C+f3Y8BIfaewrsTIh14VuvgyD13hRnVvSFrUfvofe3NPg5B81167TwStFfxjxZhlpbY
ysY9Tq8OMBQUvyNC6PEur+1PUM9/glPWOUp+inUo+jAi71L1aJaCZfKSQVxOIM7FiIiDL8jYqJS2
GKoJ1AZ0CqwAcXMIQfodlJPeTJfCrnIVXQEhLIn7/aj6CbiDUFpmJ2EiaKn9MwyQgXVnPXVeG7tQ
bUl2bUAf+GPlRZYr5PWia/n0ScGaSolt6PQxs1b8EqerCOL+dAS3LQAwFFsGfKUHrLYQSMqpajmg
UsAwJabDsB7Gf2xpRuvDmOyDhpRjjamA7OxJ3YOseqNTCt7ivGtta4xZ2Wz0RlRrYKh2lpt5+jmZ
matPL8ICJM8hgS9WVMzdgNyLfYyXTW3KhAKZtR76deqdY+e+6YSXT57ACJsgQq8OonZrRo5J1ih+
P0oY8NdKH5FHUCfhZtegtQVk2gCi/BMl8Ly06zglEgGvd7QDyVM4Anb7RgdSqnDaGyIEDM/pQf8K
TmAAtIFwYILWnGpyXoHz8BDr7xhy1xoBUI03huBoDoY5gTLHaKDKGFiNpeuMApXzhGhf06mCThpe
kapz53QGlN1QRKt/klW7ncwvw9IE0BELm1kPQLDnVRoYtiKgO430VZXAL4J+p1coPy5/Wu4ObH4g
k9+B7hfKWvUAqlj1VEdXaSNwHe6Z2/x9ekw25YgMCI+iklDGG3VIxWVB0h562Y/6nbI8XV4Jr30A
bSC8zUBigpE+NpHsu3bqnR5KbZRPD+RvtNJLITJ0gDvy6z2QzV69N47G/RxQuIyIoot3SqBjgDgm
Y9vA+3++VL0oF2mVMaM/z1eddZeYP5NKcDfQP8GGy40JtiedWXEEZj2YkI8EJIg9CO91UN0KR99o
JPxsxwa9I2aN7E+DyJFexItjYCwyPxRQECh2xrUNYfPmlghfTTwHxCAQim+YZtVVjTkhepzpUlVj
7g0VuLF/jipBGfHjs39ay8YA4+HR0uFmm0HaJ5mVMhzHXE08CZMzbUyQjI958TMF/5I3goz8plKh
SrJTW3WByqJUT2tQ1xoUf4EhGedAm9PylPS18RLXjbIjZUz0bxNSLXK/dEn0qlfT8CPOm9pCoUif
Zhft2yW0qkWbXKcc+ysNSrjK00Iyu3W7apFzX8/S9HFoVogP6lm0+kS2ml3cldCl06t+dSttMsYb
9JemLCggnfdeD5BT9HuQ892AaLbVv+nEUmcv6kiZusnsTDkovjpp9ZuetHGAfEVOoTYBqe63cSa6
E+hZL4VSmvZ3PVmat6w1IdkbaV3kK8qINF7PC/UA2eYWsuGZ0l/3M6a1giJZClSIyNy4iT7Zz6aW
1KNbdhp0/HDjzq0/9Y3cvkOidVEW9/LJ5sUQJCXIEAyMKiJxPj9YqMQgkaZV2riOQ6M5Kvouxfxb
Xj8STRAOebc2rKDPDYZHgAmYcAUpu9FeVXCQG0obxNIrkmfX0t3VEJTGuO8opCFgkzKgeYLuw/ma
WjzYqzYHQab8rXtfAu0EPZdrCzMtb8VhOrX3+fP89fIu8g6aDb5gDf8BNfOh2bWJxDJg/HpXToCV
SmbYaM0dsYWj97yX1NYG/feNDShHluYsZyaQYgbIh3C9PU+mJ904mJrJv6u4AcI0kL7G19kXRxAa
uW+erW0m/DpZ72j50EWHaATYSZNcAzy7VLJzQKd0fbbGAZ2Xb40s6iHx9nUbwBiXmVHLzyIHZLhN
9Stb7+pa4Crca2UTv+jp2OxpDIl40rQWsIvD60TeGyBqYiKwIVoD890KMulzXoLCBvqwWnavFYIg
zHV3wDow4AMGd/NTtdla0iJvUE4HbJHSCJB7i7jmgeol6SG02b80P0RXJW/bthaZYlxJphFiNSNg
5vqrFSH+pm6e+ZePFDddxag7UAuoG0DRkfn2ilTaZiOD9XDyhkD1KA+yFGCI8YBi8E60Im4yaWk4
vBhJVyzj4wRsPKE10FCJVnwlKvVmvk9gRZ33SbB+AdPdewm4mBaoP8jjvKshfCKSS+ClHuCcoNAj
WwV5B+MizjDHddXiVdroIXTJ3bQOAO4yesjaqddO/CuSv1/eXN4HhB4U3qPYYTAxMx9QnYhsoIUA
sb4OgDiyH7NHaRYFDW683xihB2OzpZ0h58RpYaT3o/v8ZO+MsLx1gvgL1Kfy72YoX6XXbdgIzH4W
fgO9/+ZGM5nNbKdMWfsevSvKluY8Ni/2Ednc1aS56Uv+Pf+iu5PfhOlx2tse6Gt3+U76g5bJ9hcw
0VJZAO9YI2ivmMbypPVqCyVlTT6uctsIYsvn72hpKHeBFQW0KBRDdr7FhjOlgKphWMJUnvLhrmmu
9fJw2VU4M1WwAWUSAMcsy4LDnNtodacAcZRCju2bfa28zb4Vln63c27AoBCF89F4b28qHzy5oYiw
jVOtOTfNuKlTOlWlzZj4A4S4DScCzTlfPWoo/Kah7avaA8VJp0dRis7d1c2KGceFxjMCRK0hFqTH
Ot7NKXK4F8Gufs676NIswOVkFSAMtopYQwg3qwodmleBubg1VO46175P9tDm3ku/KCFqAaX0tyQU
vaQ+n8pzw8zinGps2mgqkmM3Qj5+1I52T7Py/r0ydpfXSA/a+eOALhClIPR4gThjS4pGJrdGXOD8
N3XqVlUV6F0OvNmr4izBOLReVnWPly1yN3VjkXHVpSgKPBYAOUGWH+RgQFpH4mbdUV++NPPbZVtc
J9FRR5EhBkfZEM6PRScb82L28E0F1ScomxvRazUEf2DDACELULfot7FXYKGb/dxM9Hg7xOvzV6K+
J2l42QYnfcBnMhWMKUHYEXcfE63UohiMBJh2OhY6h/Wd/AtE4Lv5oXsd/PahPpY75+myyc/X3ZlF
m3lzWAaGsIYOvq/v8jsq5ZEdnKP4pc39QgDR4cWBWu+nWYAVIt9Di6vuaC+HKg/66q7JBPGXk6Rg
KRsbTNmziYo0K1ooGbSAFkiutQfD0Z3+QSxXgBdL4A8cROS5OcbBu1Uy9WJGZFIel9a1XuMP/jzz
VIGxCoVkiAEKLHL30EEBFCHKtPG4OffyPCqVOqogH1nUb3LpV2XtKoMAAcuNSBsbzKLGJmrGJdHI
MZtmryl/WeAAVBbosgsSZXoiP8WjjR3mNlkVU+4wdgUqjTF7rg0ttAblL7eLCQqO06XNqoKTbzDX
m0pODnmfBNE4+5cPEN/tNkuhn22TWgE+YYPjyoiPmIQKocKM0fHop+43h+Y2vxbNfvK9bmONfsCN
tbparE4yECGqID2smmceB1z/QKrfV6Mr+/3uv+uswM1R0nUAAaFux2xjMi7FqLcAXjeKEVrz5CmN
ueuTXHB6eXHIpqI7SJ3QM2S5EVRlUdEXVx1U4oyQyhGvRwpg+JMbd2uGeWSOKIY4FgGYFPpdSx2g
7Fzqr7YkKIfzTtHWCpP2Omq85lZlOJAfh8tNfZj0eaBViRerqcj9RBvHXBk1DGlTnEFo6rv2qkEX
Urlqb9Mw2Y1H5T29obox7U51Mz960A6XXZ8XkDbLZOkZslayMr3HN5ureyn62lRfhcNJ3NO1tcEE
vWQgg6VIsGE9DrkLokiwHC4DiKVlH3ywVyJUMy9r2Zpj4t/Qx6o2YAjgkMaBBKXcMbCgiq3bbgqa
7su7x3USaEJCeEIF5E5jVqaPVmmgsIqp01lybZAveyM0VwsD91ae/ffiDZgUHZsSajno87BlOD1N
1LKbMThUYIpySG9s58fl1dAwwAZ0pM/AFuDJh8IHc7CcFDDP0owhNAyNHbN8AoPNZQM8P98aYM7U
YrcGsSY8JUsbAjgJ1EEMze2S5Jcdr3ed0nwnqRwsqrO7bJb3lbZmmePV91Im6Rk2LpfnHUmXY2EP
J21BlyCO7i+b4uXoG1NsKuZAfqxeSTuHRK9epuYkyeQ0LQ34rr4s48+BPF82x0028RLAfKaK1iC+
2flVMhcDhG9aOoYSkps+zE/mERSNYX0VocN6I/uZcCKU6yQbi8w3rIvGnsaZgmryylWTb/N/H6m1
NAdv7w/QCU4VYyAiIJMj7YrbEUn6vKwBilZ+TeSTZonGEjh1WDyoAF6gKA3ZBoThfPsGdayBWEzj
49ounlwlLmSvteV6BW+MVnhx/0M2VncaBIkTJ+ZurbIt6rqWllgtEO7LZPCtcVen+3gRgSRERpjQ
1NRVZaU5hu8qAwylOM+OW+pfBe5HUzwmYpythAm1k5phNjhCxIgP5AbYj9B6eMvd9kX208DxpfCy
OU5gP7PGJJztlEbNYgOmQKzIm2vfwot0SUbXqu4IIGSXjXH8/MwY/fdNkqYNUj3EVAQVQjGepkAm
5u2yAQ73L5xPAXe+CaQHgi6znEktYqiHwg20wZUhFOVHR+jwdl5/1QaYE26e+ncZN/+yF1GdcILU
mWFmaUvVUgBAHh/Tvgmz9luan6RGCwfn0Fsv/fonG7lZJnXUzUaqdtPFZg9rE9Q60tcUl9fljeR6
+sYADf8bA/pCqRstHGJdeeqjsM1QnxAkg//Ht3JUlJQhefAJcSSpcT/lYxcfe1+HfgNmiuqQBPpB
ucFQ2z369IBLYvhPYJZzcQHujnI9qvYW7kL2YT9BYCdVTOeg5KPX955m3sfqE4kOlzeQ9yA5s8PE
ilHrK8vAiBgEoT9QoMd53+/RSUT63u66L6J6Lj/sbtbFhI1Wkayykcv4uGAsWbpe1Kv8dg5j3bMK
N1rT/aT+wUPybIXMWWs7jMS3NAVN44d5eVPjB6V+vryL3ICxWRRzqsx0qQhkaTCkkJz6nrjKKJg5
5RoAforiMSFyxlJbrPXY5nMNbzAytLO1xCull8tL4PqbjTkLvOFA/MW+E82qsOKWUi8r9X1JrvIR
j57JrXSBv4nMMBFhKaYombUFZnrjKRnRDVqiO6kswdWRCK5akSn675vYkDu13szdEB9nc9gp467P
7HAdTrFIGYgbgzY7x+Rhep5akwmV+2OiPbXpfVxdrePT330cJi9KujxT02qyDmS8jacU1If3Zncj
JcFlM7zXGi35ovupoWZvsJDOtHPa2gb5/ZHk7vROheey6+K1b5FPUi71QvDo4O2cqqMpia4LqEfZ
V03SzutCGhW9OiA4M1yCVu+m6uvlRfHcACbQj0RfF6SNjBv0reVM4KYCK4DpT4vtS8spIbZb1LVo
92ggYTMilZKzA9iFDj9bxtYgLSQZVQmO6oCG0nWvlp75pLtjQOnZzRtdSLPE20DaZf1oVwOnzQTv
Jm2GFAUZB0+ADkzmfuylj8aNDmo2KM6OLnDuYAYUEXPwYpEO+DmIluhaWexJYQxdBwSPHOrxq16G
afv98gfjdcnAf4BbHeP1ePR+UPxuDq5lJuihVKhpy/c1uEasqxqKW50Xh5Q+UvMgotS6/QfyVkQG
wr2dtqYZZ7GTxImtCKbtHiT35KrpH7L1u1EFS+LV4zPgRq4iyjZ5HxFUGdhRqhRnsA4a5Qmky/Q8
OZpj4vUVuZIW1ZNQ8Ly8rdzPpukYEYTusqZ9nP3NrlatYxRqjKVVRTC1d8RKBLkYL0WHSMC/Bph7
tpjGBRctOu+5Deaqfdu/jvUxUSp/El0iHEZYDANuTNG1btZSpE6W9K2Gt0d2suuwHA8alAmiaa/U
u7nF9IoVZEXY1g+Xt5D7pTBLTHkUAAVnsQW2NuPz0FnEuI/BovaklT9N4+UPbBgGwohhWNpn8ETe
jlGVo9NSJt2ttqi3eoWW+yJSNOV6A4DPCqjHMXvxcQY3O9hYs4RBUlTXnSL2k9reZ1EqcDhe4EU2
IWO70G9DeD//SPlQmJWx4CNpgw6qvkcrV/bzuseY6h/s2G87LOyu1UwZDFzoqwx15aWyT5TTXIvm
y7hX42Y1bAe2B2uaEXeoLHZBtGsAgyh+oUbrObsqlDEwtfu7NTFZcrzka912kDmspy+OnLvyemf9
gbA3ThGQszS9x39s/VdK1SmfHDxzdYCdpFsdTAmOB1YLOtmgYgpwnAQRgu8Rvw0y15XcR6bdFpFz
KGr0ktM7jDgM0lMmIuIWmWE2bxkwbNCjTXBs1MJTwIM9WPu4CtTW/Mv1MBHPabPI7moboHG1c2vo
Pzff1vJXkYSXnYH7Rtt+KCbcOcVqqrGM54Vi7rMbHaO8VChxyMLi1B3SY3QjqrZwA93GM+i/b6JD
r5exkac0vgKYUijXsdV5/11e4dz76Ffc2DCLuYOANvCIqZa4qXEopN3Q3V/eOe46gAyHgAeuPIfN
j7TIxDyDGSGfXQKSo5zjy39rgnG2BPKufTJBZH2Nn1eQtYyPaywIpLxVGHRIDm01VCt15muM0Aa0
1DVOjm0MghbTm4BymVTv8lbxDs3WCPM5RhyZsYpo58Q275p4um8SwLUrzatiPbhsipcobE0xD6Z0
0exKnUExYdcrBBQKKcsVr8lSGbMQs1EfJD1XMIW0Oqtokbxbb2uZeUcVRTpXNcEEaiGd0iFwyl+X
V8bdRAU9FKBYoH3F1q+BaI/NlSQAWZUAEgOe3ZDypo0bTy+i/WVT3KX8UxmSLbg3sxSr/l9MMJLn
qnpaIv/y3+c63ebvM7d3a0wKuuKU7ciZA2esv664Xe1MFZxQbnWNdoxR4aLrYIVuexDsrpMO0V5N
r6dHjHlUT/bQg8ZjrrJ58DJHHyKPxEV7WwEC+a3MS/nQVw6058w6+9WtZvYTL5XoPYU42M8VknX7
Kdcq0a/kPe2Qxpiqjo4fZDiYCNxG+aA0OQZazPspmA+UkDq/mt4mn7LZG3eyYHyZ60cbc8yJry1S
VUDWAsYBfFfXoAWsoLQeaftaVCThdZFAq/x7Zcy5n2RlbgwFj9beNxwX76wdeTZPumvsaAE6uc1C
EecB13PRyIGsGCbZPqmKjURXiEWwl7bSBU2bAp8rCDBc391YYM6GATX5lkzInqbJiVQv1qY18RvJ
dnajM0cCyA3fg+m0L4j0IILNwp3NpDBGq4IHd0fzfjxRHFF1bX8tv4A3P6xO8R6oStMTNe+5T1UD
J8ZB3dHQIaV8fn+OhQKb2Qo1inrxSNK6BCJVUuzKSuw2xi5bbvImcSdRNZXrmihJfwy5IMwxOZwl
L90Sm9hbS0JaWnxf1XtVPUR/0sIC2uxfM8y1Wk/5EE0RUqvBAIZbIS+T/XOZrf+MLrZA2QX6M3Rg
gPMxGStWL5lygib00dRsd+69uG79VJTLc4+YCSl7PBlxhwOUfv6lClk2Mx0eeUxeihvKtxE/Wq3X
pJDSo8y9eLJawSJivxJaZZJTSTFbiKPgvd8F7Wk86QE5Uo2WwY8fKJxE8kUz59wn0nadTJCUdJnI
pEPW2PtNjlCi7O2n0Zv8yI2u4kDUyeKFEUAVIIcIumfKInC+q8My6ZU5IUaaWnVlRfVLVi2CnIi/
h3ivGGi0OEA1MWfMNqRWXyUNRFEnO6APvzqcf+Q/bMVdPQ0yH8pXR+CR/FX9tshcu6OSOmo5quQI
0bHdNMi72tJEq6JHlK1TYj3/WxX77hs7ovbrMkKnKO2eEit5Wee4cOc1/95lyr2StkBb9vEY5n3T
+LVSn7JUFaI9BQv9pNgyoogIdAY55o6rHyk9keSlP+Iveev+M5ZiPa0/L6c0os/J0qjpdocGx4yg
YuuvwL77FPleSyfrenkFzgqHQsx7Klomcwozc+gkkLeh31rbXjuqfpzeCVbFu+22n5P+hM1DSh5l
1S4qOGl6KK7yA60CJ9+S6y40UbZH/h6KoawfQ3iXXIhJUKy4kGrw7cCFbsFHXoNpFdLM4AMrrtXD
XHvr4tlud1A/WtjFl8sL5t1A2/UyGctioW2QWCCG1pTYG5W7zAJLrkHcWYTN471TtoaYd0oNdtwy
yQYYag6S83UmOz0NyuaunUXpJY0jl7aTiTNOV0qrLpEEkXN6N++VUPGtL5icdnO/gGiScW+/yb5k
umLaGm5tYbtIJuCsIIC3nRxFuVJdQ7XrTq2EwnuGlBMMx3aaaC4UCvcOeCdkCZIHSrzTes1VNJFY
lClwY7bhXeZW3YKWKjmOcRLlHomS/KeT56PuzrE8XueyPD11kt7PrjlYUF9wIkOFktxYRrVbmF1K
3DpaCTogRWwvQZO3eZD1dkQC3CGT46exjRsXE/F15QJJDAnxvE+lqypPByAEQeMCZEkR+c3Upr8U
fZYyt84rMxzWcpb2Q2t237t50ZowSaPCL6HaaXvDqFXfqEBK6pZy3+3KJjae5a6AYmg9o/noRmbR
Gm41W7FXW3WEI1Ep83PepqhEJYmavSZNXeDnGE4Ug+x5cGaX9EWPm6Ufy3Ae9LkPoP6nQ+TaziaU
ehYJ49WZORtu3IIIyO1hIN61RgqPMQsQDiVTqYIBBZ0odH6s2mhdDDRK9/kgxXcFOhv38yKpGMXT
8KhwLx9LbkygY3CgFgBwAXLM53FoTOJJlyG4d3D2+nHadWhS+3GYeFih7ri0pJjd5l51JSZM4Trx
1jSTlJbEIfbSLCAxQe77buOarnb2k2H6fRDvZfAOzIKgy4tBW4NMSqeYC960CsFDP3swh9JrSZhp
h2oQ3Fi8M7E1w9we/ayMsVHpKPxhRKEeh2fMz3sY5fq7pIPN6RNglFCRmeJjTuSHYSA3pC1FSQfd
kQshjk2C61LqAUlDiDNAyhKWIWW6SE7R4+L3XnstzLlF5pids4wG8kTJauJZK3vtAcDI2/l+wiWP
SLITvcV4n2kTQ9nGL6KlBFtdfGylb1H1AKiaazmi88W7jSDNCWIBE6PJOGHnx8seS7LWzQyYwbLs
YnKnaAdwLgTy+iONZ9FZ5m3f1hhz9aFVs1orLTlGCw6zhpmIZBdhKObg3FN98z/6XFt7zAVoS7FW
9iryCemqC6jU+LhHfQWTe7AppPLgPlS21pg7T8Zz2rKnJgGlmd8ftH3kJx5yepMOYHjltfBhxEsC
N/bYqy3SI7l2eoCQoQk6Bf2huIfGr/lkXZuu8W6HcWDfqH8ApQUOAXeDBpp6yLcwa0xLaM/lNpKX
Yt3bs6+P17JyMqAQJ4j6/LX9a4eN+nKHY9bqiB3S3r6PD9FuQG3M8eb74VUN88C5E3V3eIfNkjGW
DJg6BJ9YUfq4mdI4ikHEotYJ8MFZIFvZYzqJPprIDOOR9dIuajXieSk1h6r2cKH60ipqiHHPtCor
/4+061qu21i2X4QqhEF6RdzYgaQYJb2gRMlCzhlff9fI54rgEN5zjuwHl8usYrMH3T09HdbS6FAX
dt+YeyvvQqJ1NHBE2QqGhxZZTvKgjsOplgdLnwbn+sfavbU24qjXb14KQ2HqgiGI8bFWE8CFDPYM
zhOtkOyZV53ePT2YnogONnrlv15iG0mZMJVx1RW4UQAUBRK/1ZllTo10L2fGahPqh4TymbNcKkok
tCBQkKBMdD8qkp2o00mLHUDj2EQ5LwOXBmf3YxERS04KoFcwMv7+9JYYODYZ4rKnPoyO6CJBO4hB
dzGC+ZSB12pyZCf/aoQ2D3xu9yzf5JpMXiUtgzA3ETxsMMF8N6BJKz1EPI6zXTfeCGEtUdKXqOvw
HI+KxVKK6oCSPScFoOfDZgCYev7/8zMZ62tjIJrq9JGzABRKOQBY18MTkXuX8I6LufnBpQGWOBr4
+uIsJC+RGizy4Q/8aKMJPcyNdStp/p/X75Rk4AyPkeifQYhsleAdvi5pt8q7PTSq7UaUHNXjIgn4
Lma3yGfkZqkd0xR/VefCIXr2gpIjeiUmoCXTHmuzoN3wOH/CbtTYaMskHhKQXWaAhqH3cSmeKbtu
M1ugwFtPpisrINjFlTlb06E7/UkXGj1i7IGA8BY3DGMwUSkmaqFjZXsNM0tOT/0apFnKOeF9w9c1
ushFGXcY7yqzoU2ysUXRcnyY1Ae94+G/S7t2j0q9BrBATEexU46tUZBhEJIw+Lwc22ANhqfxMIoW
nq3SfRYsjmyFoqXfafcI/Xd/dIZvjzKdsR9RTjRlVel6oflQlK+i4I3d03UD2XW4jQjGPppSExZJ
wRRnBdr4Jmrcvj8DmY3znfYALH6hfv7necluqI0KKpFJScfkvi6LhZmYGOjzoaO64m1xptN6d5Wz
HKTgunK8p6XO5AFytGiJsQDjQUMtNiAuZd1rviuf1mN3liGQN13JO03mltHnOGqARg92WLL4YHZ3
AS1zGPOOMzS1e5m9fTS2oakN2CfMTZRCo+JnOqPWEAI742RWF/TiOV9u18OA8kEwcwgUf9b+jXEl
SVosZqDEpSW2t3Pl/8k32khgjDxRUDSRCNru5efFDv3CjT1yRx4Bmurnbn7hLSHv28RGHmPxY9Vj
mT82sYVcALA4rO/igbi1np7N3LCqTkgtQW3dHOsv1mwobizLZ10ov5ni4l7XfDc0b/4Q+pU3t0OZ
DqCTAoRy0K43fRWIxa1e+pPx5d9JYVyADCqS8Qwhck7U8hRqcu5rdWtYUpYVgZ4KhXddHs9gGBcA
Mn2bYNQSiYIoOouZOSOPM3HXyX6fG7Z63p+brCb6UszIHcf6IoQWgOmXzrmuxP4jcyODyaiKVZxC
LQfZw3Qkx+yAG9yOn6tAtWM3dCuOIfAUYq7KTlbB167FYFMxz4aaWRiFsmqB48g8IUxm1ZtJp6Ei
jCdldWNiPDAJUh7Q1fVPj6nR9x9Gl7qxT2u8UKLla2uedB7aww74Kl6Mm69Cddx4TDUmbb+q0MHp
vdnTfqqe9LgeRmTyGH0E/4FstRh86M4loFdLm/dm4USODyg0ay6SoTaxrxahRow9shl1gEB4Xr6v
NswQreCRh+C4+9EA+4BJYmBF4uHyXmE1a7Hmv+AlpkWlt3RDoNfJYRFnTgmRJ4bx2XJUa7PTgGxV
zy/dUnlFN9kqj5B736felGG3Z0M5qZWELo9Jt6MTocEs2MTRbhW7QD/7jwoNG2GMA5N0yrtohLBW
Hx1DCJ+7frGHueTNj1Df/PAu2shhfDdPVzIpGW58ytSSf6G1r84h3wGYC2xxHi/ffhqFTUYDjMWA
6mBRaDIlzfqC3pVFbFMAYgxfEkyszCCay85D5wqg6M4vPEzA3YtqI5XRURSXShVL+LXUflZMTwu/
Vp3TSpydyV0jNDFgIYOGAcUHJnoIRFiiki5Xt8IxNT2i0cbMv5TBBJBwMOooS1Yg34Qvk2lXBH0V
TmVjNzfbqMGkFz2gbU3kTEhnwm8jXlpSdaqTACAWS1hxQjp1yw+2txHFJBBGnSEkiBCFIREUQjOf
AjUXXsd5MO8ubGBW6feXYaJQa9TAnhgE4Bd6v8LeYfWrIEXHvbT/yG03ophItIh9XecJdo7H6WVt
/TZ9Wf53Gl9cIm8i2ImvlayZARwDWLPUeaQAxC/KPikP7HT/4YjJfDqhpEvgPHgfuls0BNM0B03e
ZM+oU1PUzvZVBSyWYDfOkliUfSDyYj+77V64r1Z6mX+0jDfhzBdLDDy30BqloXb1cEvSUKugnzY5
lVf66g8uY/y+82LphFIcisqvwLW5mWW9x/LVAOcFey+YHZzOUl8NZ0r8xllplQFooRV41l84aRqN
4h/1fBPLOJuYhwroQjG0NJD1RlYeiYx5FA0DMKZVhU4suHIVyOrrnAXXBe+pawBBXwFXDFCLWN5I
haCrPUUNMgF4d+o14ZH0fxCqgN0sYl8YwR6gloz9RLrUKAp2fOLqVhQOnXgX8aaE9/K1jQgW6L0d
IqMzawzQYQbFQtCyeEsqu8f0pgNhLuGkwr2h00w9rx+l4tJWzwMP6XDvbtrqwNxNYQqEgsIE9H+o
DsGMajgG4d0pOhs8uhveYTH5MwkjTGT2dCKv+GlUX8Exft2kdrPLrSbM/VcaJQLTACizDvM3om/4
ukeDRTZZheGngIRpfV7njoYB1n22IpnrEDxVfaEVaISHDcYWyM2y3MnjZQBmZNnaHR6/HBV59sC4
6zqL+TAsVXLUVe2kZO3FaPKL0q+dlS0URvt+lUSnwuZSEwpAb0FTb/ir0tbbREluxHLkXJ+7CelW
fSZEF6GsdHWDB3gcCIPVBlgL80vdqgabTnbif0/29QPg6c+E5bysKqFU8ImT8maIJS/vNGfseEXR
3SxxqxcTOvCe1Mc4RegwnkR7caeb3Imd9sW0s8QC8DtAh7HRnPCubo6DsLsA8xr1bVsmQjCkD0ko
JZYqzq/Xz4/j7GzHTTD1dlEbJKLxoCUXsQGvlRr1nwt5zu1ejx+uS+Odo8rEFhCcAicxAkHF9Onv
8dHok2CLt2JtdQ4KKC62cV94APocl2SxZdIlLiUdjcSjpPycFTetX9L+tSeo3vgr1x95n4wJOULU
q0ONSYFjMjlYTaMviUOtWyhBZEGIDCUDFYfIqwXzhDJBZzCMIV9aBFIJtAdSp1gCrzG7m7BuHEBl
4kwCBtw1kUbq2IavOOtBKizpawHA9OXQ897ovDCiMmEkj+Y5wg44QFFim/bGoifpPrFp2pMf40/c
bHwvt9sqxwSRoQevyKTDu7WvxTcqbzyUJ6W2KW9X65e2yoPp4XkdE050ADepmgpGtEJqPTnzk9G0
6HYC+aNVSUMjhFIZ0YU/5iQToy8VpUJaRbE8NRtYnoql3DSOelTw5UhkYTuc4+PUhz9egW8imdPU
+6yOKqHK/clevejQP1S2gEmZJghfIu6Q/X78fxPGnGQoVxizA0n7UezOvf7JnBydd6X/QxrxWwY7
H56Pc1tgkyQ5yn7cH3Fpim7mho5uC9mD6VN+UN7Czu5kNmh8gAANxg/A4zKpUaeWSruSEYXlr8DP
O1RHlEtv9KcOqX9k4xw9iTPAt1sI3EpkAtcUzwvRJnCF0aoLeTbpEHMfUIvBOCdCCiarAGSm39X2
k4wWZwb8Kk66thunNzozUSxS2m6KG3DKadoSO4WS/BUOZWcNmBSyVAmgBpVD4vRw3Vqp/X8w1o1Q
Jq4V8Vr2Bub9jxMgiNvs02IEBU5YTS2Ni4ey97TaHjHji2uUo+rz9xGLNh50NrJEb3QVrMzxmAp2
b4SNWowPrmYnzcCZB+KdCCagH0bxeP3Y9n0C6DFY48HOk8Re5Og8xt0wKbmP8YjRoRQalU0Ea/Cy
R1p9jI96wJG4q9JGIuMSyYrLDdM6ikf86j62i0+RK6CDQO2ytzGH/rRyXIKrI+MSYyKhbQuc+aPx
Nfs2npUDkCHsprKaM95EaFvwNnj2vd4APgSmZjAXwq7LLrEKGjRVSPzqp+Kha+cYipWcR9QgkTg4
dPDvj55gG4lM+DRVMSJ9i6KCQGKrnO/H9un6Z9u96X4LAHvj+zd3HGGOsQFk3LFL+7OZ1VY0t4dw
lN2m50JS7N4FG1nM2xh1XEyGNHPqq2BUtEIf3PZOdSmeDKd1F0d8nILe55klTz8moY2yGtRdMXqB
Wm76/Txj8kMvTmMmW0XF3Q3edQGUZjBBRjdUNUZBlMZMUQAq7RFbed2hp68ru7ey89pa2ufpLB/4
+zq7Z7oRyehXLvXQRyMApiuwmcw/QuJ2C6dVsv8o2MhgPDs3i9ocEviZNrugmT9U/iRY5LFcbODu
2a0lW8mD8CN6uW6Zu5F/I5XxbrMKVS1KwDtVhagHzAFo2myDPKxVZoUG4Vwzu8sAAFUF8B5ohwh4
TN/7Af5fpOYFdMREfvhNKK0cGE50XmP4It9lIH/LccNKrgiAS56P78exN9ls/iKFUxm1kiEE8idy
pOu44R22EM66D+xG2wx4r9bde9yklM+Sgc6DwVxz8jy0KVmwKW/GoluXmh0Ce39Ze0CvNpUtt4Y7
GyWnRfDRM4CXBiYGYGQBLBfUIO+Pd6hCM8mkJDu25qVd77XRv24sOxhcEKDJ2HXXTGxYssw/o1BL
JrZGOr9xzdvWwXo4+qG/FuZUd/os2YDvflzd4bF64KVFH+30vWTGcjTUE9NwHdJjK//V9q7ci7ao
aKAegVuIznU1P0azd7LYHdIsr9VRmlMsJci2rAFNtn826xv+q+TjE+G9HDaQRYWYgj8lOw5Hyoip
HMhd7RaY/aLJNO9a5SnFhDDQHiaJ0sXZUV9UBwtTTpcvF90QraKdv/6782MiWV3OZdVOYXrUQOVe
p/a63qvTitobjwB35z3+/gQZg5flvKqXykiBNgxYQhD7ZHbvUvAlfgOJK4tNzItoyLGqktGVOGfu
T0X+YqafdNkVxE9SchDa1z5+KSXv+llyxdLvummAJOkIhi8j6/0WKys0Xa4uka/7ipt4PHDZj7fc
+9NkQtYc5nVtFk161JMnU34yzclaIt72NM8OmZw81MPOFAYZzmUWN0PpTNLq6fNgTX8AW0nVUbHS
jH8TDLy+Pzmzn8vUKM0OL/ARjbL6NnZ6a/Ikd778F+ZBU7j3T6j30pjDq+M8KkpVSI/4a+6maHwZ
9NDP48VNdMMu5eUoCvlTvuSXoRg4Kfr+d3tTlDnSBZNRwqIJyTFGa7sGsHc7WSOPv34/AL8JYQLw
VA1DHRlw6rq+LFNgRBctudOlo9p8u27xvy7iKyfJdo/KpDRCOdU7f73FRuPd38BW+YNwb7qF33mr
bQJceb3E7oQpcd5zZ988f6vJdpakIY0B12mmx0r226SGWX6Nm8KK9MfrWv6DX78JYuKxlFZLUZa4
SomvHdUD1azBGBglP/zfU5F3pkmYeBzK41B1KSamK+yIValfKZ9S5JZqZqvGgzRzl3+oKVz7gExU
xlCzMhYyBVqxsQ8bxw4dvgyD6DyfAH6CFAH55VH2MJh74g/67+R577Vl4rTQ6kU1lxg8nujUJ1jY
He1OyH0KX0d7L+Qen5PzLTkOyOIwi3Gd9gSbIJiX0I6CBfK+p/kl8fHe8kIrPbQ29op5KLk7z2To
CSQUDdRigFP8QPTQGX1ThrDU5VPxvCBxxkOIfNGfZrt+Tn5UKD7I99f13A0BG4lMnMmk2axSEQty
aZKdSIpNdA1FfLAjWgvaesbMo87Y9UVUVoB5iYeeyHZlNCkRhE6jvrjc6p1jmk6TPrXc/ihPDOOJ
WjRnfaggsgkH2Ve+h0flhPEaDSvud8vnEKS/1QO+X3PizXTvvIbwBTf6MX4ptJQbqQf/quyvXu6L
Pl2QpmViyQfHu7/6IkqMWO63r3/GXWvdiGXcs+8xKye2SGRyTHmVsqsJXwGsdl0G/R0fQsBGBuOE
ZlZGcyRDhlKCPuic8rII3u9n7vZBntsZ4zzZ0WxirxRGu+GBbfFOibnPBQXU4cYC/Casd7mjGHkh
YCmbh+vHtNPieW8CjEs1SYqO4wA99Fu0iQEOPR7m4wJsnNZGsehwXRpPJeYKj+ZVQDqE5+GSvih9
aPXiYTR+XpfB+TAaU+kam3qYdCGDQoCkN0WrQ7P9uoTdKPRmWmz5Z10pV1oNRIgiy5xBRJm6pwP1
J0HyuCtdnBNjkaByYS3WVoAZh/23VrIEcNrXAieq7gfyjUJMGFCUppTjBWEOGBQmwk/pVRfyJf45
gZL1GznUl/jSf7l+hvuX5EYmEwPiVglL8HJjHc6RvPURRXjXdMWHFS9441Q+8bIdToj9hfKxecTM
XS8LWE3LgL1agcrTmbEL36huw1u5554lExfmJTMibANlx/S8fqfsjbmj30e+DB51Z8XwdvxV4STf
PNWYOIEpIaNZTXAeDkNxxsTVfdth2ROdTDPkoiPxZDHRou2iqB8kmCO5xLKV3w0+xi8OOthRQf/l
KcfIbu30r+aUvHDMZfdxszEXJnKIAGVVuwLHuqItFK+JtVRPfa9bXWePhR/rdkQ+zzwcXU4oYcsw
Y1zOebukGWhiEissaktN3et68SQwBRgx7HKyxjBLScGaZnVoAF53XQInWLHUzmGrNqocIWWStVPV
3K9pZ0XmMakOYswZGOeEKp2JIrPYJ8QwYIe1eQnb77M8WqvOsXVe2GALjG2Xl0iW8Midjv15DFas
OA8erbigM+NFDm/HmSuPKr2JG2PYGK2u4TYRff2B4nWEd5qz3gyO4JNTwmU2p/5zJWvRmegBvAIw
QkQ9Hi6K7tYDOnriKloLAVBd0uA8BdEa+jG4biL7RqhRyDrUv8Ha9l7HtSUkTkp8uKVT3K5Uv+D2
5PDE7MeNNxHMMTakWIWoA5VK2dflDclGDMDF8fAkr51hj4nJCRc8jZhjRDofGq2MYzTazIrn20Xl
JDI8AUzMFfu1lElJkTrM/EdhTCdxqv3rX+UfTO/tzJhYC9AmEbcUMjPpVr2l2COVrQWNo/gqSCr/
hESPJoJv4pgIq07hbKgpgl1TP5d5ZBEes91+fPgtgEUbSZrZzJSuAnSmDBI70IBkajNYszJy+lj7
PvQmh4mppa43mVjgjtLQ70i7LyNCniZapP1cRx6AM/7dZ2IBhMaxSTSAXKXH8fvgrufiWPjYn64s
w4oP1W3oqo/XBfKOkQmzqgbQr7LHTViDKSZPOi8D2UmV9+51MbxTZIJCK5fqIKI3cCzNgjjLorwu
VdfaQ2M+Go0g2LpaF9aoDtzRVfr3fwyBb5+PCRVDNqU63oYZKurq9793qb5TfB8RC+mY8LGvq7mD
kvvO7NkaLYI7UHCw0HDMz5MrurlHgH96W/ny4+RNTmRXt7lmdwce4TLvKzIBJF5mYIwvCCBY8XdV
MXbztn3ANj7nK/KCCEsNgingNAJbIMD4L+bn/nY+0fE90YsPqi0fSpv3sufEeXa0HxAxOojbYJy5
vljR6s/qACAXL1U5fUbO8bEVWuAySH1CCzMj2hKdv8wP6G9etwxOiGfrsJk6qxn2PtDKjAu7Vo+h
whuU4Ckhv793DSkeBSLhCZQX66elyZ08rU9C3vFsgKcJEzEmVZCKRkBxUMF2IpjEwRLYnsQ7ELEH
wDhD55m3TsqxAsLEjjpryyWqcP2Kwh2GK9M+mNHbN1dO6OWdH/35JjdrurbvtAi2LUnPrfBtFZ90
ueSkz//wnvsdjtjKaqvqmIGlJQs6MHChEH7zyXAwJrDc9a5+lA8md1CApxcTG0zRKBvNgEhxuSWm
nTavssJpcfC+EJNbRMVAQMWKgnwnjcllnYrhEGeFdBglsh5Ii7LJdWfiyWOSCzFqusis4UxEyDGk
n4VnAqBHMRFP48wDH/iHktbvT8aO68uJ2ZZaiBkP4keH9qHyAY/5q/juTYcCoP0v13Xbbxe9ZU5s
lViOwS6FMJ4dK1e/JZ01HcfB1iiOL1BShy/ibb5Y1Zl8n126GcfvrtDDu3JjsjOAkjLo62ggjgwa
BuobgKphmLiqwUsmfg/F3s0a0TKB4XldbWqF16QyUYVI6xDOM24wQJyCaii+k1XsDpTdoZ6Xp65o
/l04ZnkgYwMIOEg50OGgtOYohfUzRwLH7VQmnIRNVvSZBIXm6SZMzlEdrLxFcZ4I6iabiDWXSQP0
uxZbQtF9kTl9eTdzmwmcxI2d2RelIRyVtsyOwJyVfUwPr47iYK3aNn7Ij913zYoegXlqYdPkiZfU
8AyRiSqSoggoWEO9JZGPWqZX1rKax2ZN3TCR73pSWVK+IBkwneumuDO59i6JYzmz9UkbGmNGeGmw
p3BTPlb3xE7c/iCBWtGbwEzqIsHyee0TztdkK83TrMuLquHFpCDdlwRimSjTZp+v68aJnGyxuUrV
KYoqBBdNPNatmwHOsC/dRucRG3DMhi00m3kvi0kGOUPxYwW54ZxZwngnJY0VyfcFF3SNd3ZM9FB6
WW1n0JwfteouwTNQjt02/XH96HgymDRkUKe5X+QlPZqRnxAJ/LQoTfHCIE8I/fnGpUGqIwI/CEkI
YHctLX0lg69VPPvmxFqWijEVQtBR1r8yuO5ZOmN10M/s9qf4ha7Fa4fEAcTgjR5w1x94cunPN8rh
hSIOpQ6/oktiXWT9DTUVuXqEeej0ZbTJZ81LHPOON87LO1UmknTqqvfg3AHTeZM4aXSzrK1b1MF1
++BpxyQlOVC4DbpQcqy7oDcwaReh/4UuqF5agIn8d7cLW0sGwLYmrwSfUNICsXxAXdaqVP+6Qrun
htluQE9i4lNjJz4XM2+bWEHFqNeDvLdBWYR9jesiqM98uPU3IpgPIyoh4HBDWERJfuTDk56513//
brjb/H7mm1DgBzGucHupE+jmpYM6Cpamfp8HTkFyf/rlTRCLr1fLoj6pCfKJeThm9X2cDgjhqlXG
h66skFwcDfNlMJ+yiROU9u+qjWCmPAVmeHCqzsjua8eobQzIU+CJ8SQGxTm/CSVrdinHIW/4cv8d
sxHLPDZrSdfMdoD9GZfBNY6lIwFeuHztLd0v3fpCTjwX3h/VNcGxqQDgRwLd5vvgMa7I0HsZ1qg9
gf6nP09+GMyRlfZYfBN0G/AFVm0PJ+lu/F5yF2/2XeFNOJNpxR0AzpoRdpphZ6qsDyNWMfM/eoBu
NGTC46KM/5kBWFrNWfRz1MdOyktLdzbCkNxspDAuVy5yWXUZVFFv88fVydz0NgcRA918FuzpTv9K
d9Hmp+51viRebhf/M1rDe/GMR+b1ChQg0L8EZXuYUDcK79T5j+LW74/F+mK6dkMTrnAJ7KRUcZBE
oa2tvEbY/rPw7RxNxvGkCrxDlUIvs8VO7gULrgbMRLW2/zuP249kb0oxDjdLddfOFIKiR4/AXdVw
vM9NdfAxHCZYDTbs7q9HTq5+TEo1dW1tiqpoBtHPwZ2e21vAhLy0P2fXOAgOb1KX590seqIa56XU
TYif/XfsKdqZG33KvfZFfoyCLNAeZK/BazsWACDKw2z6hwj6drJMYEGfcSatSFPV4/gZD83ykbiJ
G9/iYg3Mi/a5GlHb5LHDcQKKyQSUSZwl4G3Beoj5QuqzJr2Y2XfOF9yTocvg2wYgpaabLDZ6nTfz
2DaiEHStNUxO+iiAaGU+CM/p4up+aMnn2I0c7sjCXm99I9agP99meWWvjEacdX76Cya98AeMuEZ2
zwXl2J03AwclgI4ljJ1hte69JKnTG9Jg1i1QrfVzHlSNjU6+ZqdOf6h/pjfCJ9zAwHlyKHrQ9bPd
PVoiqYAXwz4fFmLeS57NxgjrBqyuBiZQJ9k3zMGT9Jc/EKIDOkc2RHCNsISoM8FiaT4CCraXejvK
3LwEHVfPeQzsarIRwhqiEupLnQHRrmxqSw9PRoyJ3fT1uib05mLTPH0jhP58YxLxtMZKhrctMsmn
Vv8pmHeNdunmF+l/R7wEftRGEGMRedXU65wAxhbbbf4gC147DBboWjjZ927M0E38gyV8VcQO/nuF
hkky0iUEE0t6ju/UQ3yr34yRZT71bmgpWFsV7pLXmruCv/utNlJpNr09RiEvs67pOj/8iiZCiSmn
xi5s9UZ7iG/ab6rdAIWCN2u9J9MAnx8BqjO21tmqhDLOQFEQUZUYlkMrXNL8p8J7F+6mJFsZzFUq
G30qlU0IAngEKfBGWCnYgsDw1Vndk2CPduzgeQqqvS/pN9lLrdjVOP2fvct1+wcw7izKTVeOeoa1
m+nUjoUjij/BCdcU0h8421YOYzZJSYo5l3GY+jLHFiG534QiwBp01b3ucLuNuq0kxlQkATxBua6E
Qfs9/IT8HFPjmQ2Ax8Wj8Ei5rf7gCKRHxLr4ViC1o41tRloqDFOLKfUVhQPa1jikr8oFjY32ub0B
bQanK8/7YkzYks3UaLEEgCI1OLsTcjOKX2LlUZ04PaEdcDqTbNViI9cCkH1BacCAFGSJXZ8p7dx6
EL+MhwZmWZ6SAK08a/bLzMmfeO1Pnu8x0SxpNHXNwhlVLWIVGImL40Ofc1o3PBlMPi6JJRGHCjPb
UQMIkS4A9JI9cPfaqGFfsQ62XJHXpain1MPLc/NMGfRSh3whdDf2Gey7XO7d3ee4IWFpFGQjQNQ3
2JMD+IZYx9Cq0nFs4zGJbw38l1Yc+/bBMG670Deq1CnJl+tuQE/ro55vcpnTXNo4ErBVh0by1Fii
iRKeEXS612MAZu4sU34xeUXyvavVkAkycbp+DLDT934nlHEiqKRA6w3ImWDQsLTqUtY/egAMKs9/
oNybKHbhWK4FLMHLI1DwjEIPLSzUjo9mLo1nLSpex1p7HMoRTH5Ns7pCk6vWdem7hkqwCiwqiiSa
bFus0PuOAPwsPSoRNsLkxiollMnjhHO17waWjRjmKqj1YYxMEYm5FvfOanoxQXt7dpLm5bo6uymE
sRHE3AXxpJgZtkHo6CHdmJJdJMxedgnPM0gl6/UXaChvGWy3bIPNGoK0RQF9O5u36thR1Esz6f2q
tUoMofqguQAWTHkCKOStepxvap9XKtq/3RWwYMN0gGXAZhBtNs7jQqhMXAaBfInu17NO4T3dCAzj
mjMf22cQmAGQybjVPPHAuyroVffBJzfymexC1Isxnw1iBFnpGh2GL4aCYzP733IjgjEa8FMt6tL9
WhBLbtbYITaYXm/DcwlyL8mOJqs8xi5vg3z/Yyr4kNjJV8DMzVjQvKRjiQkZuiw8nnVvPciTRQIF
8F0AgToNhzW1eHPvu064EcmkFaYp5jXW1OlmZu4tUu10fXVbya/XfYMnhf58k0uAjZMIAp1Ji7r7
ug/k0jMnzrW3nyBtNGESCFSgaiNZMdbXOyP2+WoPiIYHvK/Qy6STvwMneu0nEht5TCKRzrMwEQnl
S9HUejdp1txRc3LKeuW17OgAHIF79A0x3Sw2ikBeM+JkpBLsVlU/mX2Pnr/erVaSyYoT4lc4GLA4
CEuNvYORh9XNO3/m9oS/KEsUYVUIL0NriHRwhEbW0MqcM9l3TDzXaCySEZPef+a6VMNEWZDDaebD
mKEHtN5ft6NdAW8hlh0cGkWtUmuCWF4aT0p4Vni11B3aImSHGwGMoZpVos5SXqNl22AVFNw+djOE
AMMgym0Vz4co7N1WqhIrkUt3XXjIyZyrip0lkmRparQS/fE8w1C34UbV46Ccu9G7for7rrLRkjHd
cDIlVAjoExAUD+2v3Rrxi3bOfy4eRZsriXNdIO+zMeY3Jkut6wJcpRi/DeOJ8Dgrds17ow+TMnXz
NJhyiKYQ7t+7XJcOTRLaAwi6r6vBsw52cKgYO7EnLfKlNZPdvgCPSilEgGrPbCFsHsehzLBnCp7f
0QgIyoAc6Rwt2QmXBJDqBSYogEX+vW/BIpCBLkZ3sXmCJ+Ctdru6KMhxAfD3b8K3s2WnXkiWxmOl
I3ST2SWZVQayi3xxsuQfeAr+Ek681I28lmOkHJthgSzL2SzVqkL9uBi+ic3XyTxcP07eaTI+kJmT
JuTtkByb7IGA2Aplf942FP0VH/KUzdExZl+Lc7tUGgaGxFa3k+VbKJwL3U7bE+AEg+va8E6L8YC2
XbUQED7pkaz6YzlkTjoVHBG7k9Cb2MimfUvSCUPUI2rMsgHm4OVZ1Sg19Jw7AKF1BzmyNTX+Zgyj
nfXEzefiMYxzZ2he8kV2qtx0FYN3wrtdhu3fxKSCSahOC6g16DC45PVBH0hWYwfCTfSX9hgeqnNo
qXYRWwkIsv+d/bDzMMVMCz/IIIMh/6mJoY22tKPUHCfYtyBDAhqVbiCXZyrvotSjGTSiWIEZ0y8K
qqAqCI5nkRyAVtOjScTjitw1I5C9oTgo40HBJqAlrFWfqdOZs0ei70PPWc/aveA2v5/K3+SBREbr
LqpGDMOIWaAsqWXWaPJWq93zculd995Ioj/fSJLSZJymHJmCaeaWIRyUIrJ6wrkQeMdF1d0Iabqx
mgjdwFHNW7P7FhNOFXO3ZWdoqmyAifRXVvVegJRSSMd2QS1nsYaftMxS+ZFv6r9IOykf0/Uostt/
2cpjFErURNTrCZ2z/AxS3Ls+SE65E2FQTgwweRDfpIf6pvcjT1s5J7n7uXRZQkkaYDgSmzmGSp1g
ohnJe6zF1lodgFlp9fXTdfV2rW8jhAn5zagb4UBQcGi02jISCIqTR6LMFtEGTqK6/5TbyGJivyDn
GG2kCwjaRfOje93LvmpO833xojsVm4jdq+pcV06WYQsfbpuNROYKmAA4ILYdMHaSn8YlfVzc2gH5
OsWnHMF4CRgVW/PqQ/663A2f9SM5TRRV+PrfwNOajVdCOnSK2gDQiPjmZ+M596IBUJzrMb4BjrG9
/pXbs86xWarWR7WB9yaKmIwBDMd7FwFTUGQOQ2cEKYD6lANmOo9ISI68/uCuqwO2EYCfRAH7BT39
jaujMB3iSm2MQJMEq0VlLsNj/PrpUZP4qMmbCOb134l6rGUKQXbZBEsY2n2XOtlMPKV6UKenWubM
bfA0Yg4uyUFGPRRJeozCh6S4T3NO8Nq9uzYnRl1+c2KSvCpF3c1oWKjAvSRjZq3zsNhjqtul+tmQ
RU4DYb9EvBHIBK+e5PLfOz/lWfJovyL0VOAw/Td4Rfvh6u1TMZFkHNNmbCv4mlZHbp2ZKL1JPp44
znWL4H0iJojI0YTCwIDwP0nE0iXD0hr/uoT9pyDY1TBMYKJQoTJGV7elkbYZ6vh0F4K46kt0FNy/
6ybrk/iifOHI2z25jTzG6uIyK8u0rdMjhuiEh/iOwlwaMBFLDKJHTDA48gEbGK/Xpe4G/o1QxhTb
EcNeGklRxBfvwM5uS/23IvXi8X/nKUf1YCOHsUAwAg+yEcnpce4+GXSmLSa2iX0tI/mT5NMAVxj6
twQ0kIygevw/0q60N24j2/4iAiSL61fu3WpJlmzZsr8QiWVzq+K+//p3qJmJqBLT9SYTDJAMDPh2
se5WdzlHWexsmyzHCCzgEVPH6G1PMwUzkEfqZ8uGrqAaSUBczyXXSjuNiWFic1Vl5teMmc4kMUHV
TiSCc6t1jDkCecWIbR/PfkVAGEUFDb9jCTbYmSzMk4CT+b0bSsqxb/MtR0vXz7P+PI+Cj3Sk0LCc
//z9fA+lp21qxipSprH8XujeoPxSB0HWfPjysjEwopsmQg9ROSNFwRDpa7ugSJs5FuCSC79Gcbhw
a588jBgHBcuQD9Rp97rVHGafe7GcrWZqh0BnSGVo3U7+azn6NHiz36KTgaFrgbSjOG6rmGwCZ5gJ
jeaEDUyhXWyC/SM/JdEQgmvhJIVqJEIY+ptDvcnhfIFZylKblSD+GAMFU5IZCAJ0v7hs7HE0FBUZ
DpVvdyjOTgENQdtyRt01H3RnZKcuFni2Q/+N1pliKRrmigx+0TVPNGzNVzpqDBiZCjb0zfWb5cVg
Ypy87kU8J3x4op08zieo85rGpdECjXiCx1ETR2pe/ona7URwPkGxl2JMazV5LeQrOFFxa/qGAzi+
IAmEw22b7fBZFzCXDcXESJ2B+Z/3/sHsiBGztsV+N3gUgGcENsFNI5KT+ZA+bqMVIg08/IKGZqs6
sWxVec3jd3lRr1dpxrQSwcgGoEblGCIsDZEAzltQAGEqY1Vgy6q66+SvoylItI6iKcLOXwfY5O8O
MC6Taq46QrhU3QJJlJX33RguZvBP1GAnhjPUesgkbdKA2K47OTb7oyaU/C4wH8xzjwEDUVPz8Olr
Y+gQUIUGwYYEV2qp7Law2ZQiMaGuSr3ytHGQYZInavF/Fte4n7yNQyd2seZy/aRHibJt6iqiuSLj
AceZVJI2U1XLaMExNtYO0ZXVrQaMoKVw6XqMVoMssLDDkLUTyBlY0y0tSQqArcTY/gNluxenYZyL
anOHamhi7dVWARoDyPv3amJRaegxhgWm9uquSltXZ73gwx2f4y8J/FyqltgJsw3wvcjVz4ZWYVZb
t/YkC1LkQylIHGRdRV8W1LPvz1GUdRFrEpj88irB2C39s+tH4sipsLtw6Il2gji7LRNQuyyGUYad
b15ar79ofuIDL1e+lx4UP3/4JyUyeyePs2PgdNWASkqAubN+arCcgHqSiGbx8NvZUAAdM736B7JI
bcy6bAJbzLnAi68K1vXWEKnZQd6gY0gGz3/blAFWy9ltXjVmTzvQprI8Ule/qFuPDr+k8mbEhsCG
ANbbIpEHp9LlzVxRcMCkKE9NnehSCYgaG/bTZf4ae+AecRRZgJZ11HiBFCRDqo1xZExFv9e7brJN
Nc/hkAh1c0A7eeXGHO3knu1PQSpHQEcEEq/IDx4UId5J5bSdgrXCVLc0rCT+Ogd5d79a57S/K8jq
/aPlSDAnYRba2kKhzC8JAOSHNoUCpMRlanxVWR1UCL4wS4RycnhhuC4N6aqObIl7roO2qW6UBZ9y
Vi6rkbqoqvht9Q8CFg7zJoXLJPQ8znq1tMxTetmix3pjAybVBCt77YrT5YOg8U4Y511ZxapEysAn
WSrZCPbPGpUVTCQ4Wl090CZvPHstRST3Apn8U2ci8xqvFRKzcvlcdT+6AQZ3ozYhFXmmQyV8+5Kv
A0i7DMNm0tJlDQ6XdJeBfZPL73EaKdVvqTlRw7sefY8eV/svyedj+iQpNVEk82Q3xO1rrF0uSAOb
rS9x31cnGzCkzHBI+r0uU0dij239q5Ff5ll25urp+m8RnZuLAIm1TmVtoc0j9fmnyZi/D3J706ll
7mRgdXbARP2zjSX/utCjou27D8DFAbAKaYmmgBW6/ZlRbBti0skDRZTpy/dgUPKVX+IZdNFBN4Pd
XfCka0Wp2wOe/VQ/9aV0OzX2z7KITyStQ/Q8aofZpmi6QuAFVO4xxtKpSRoD5wRroWt12PfPOzeV
RIV4kRjO2YA9BhR/WgWSx7lxR6p9sZYmwNKHIAs/SK/e3Rrnbcp0TYYSzJ/nDOSm0g9d+SxQi4N0
BCOowLQ2MC5tqHzRQY9XGfM2qHE+t159AuxziPFebGVuFFdijTj8ajtpnBLKQzMjB07gomXjnP9M
zepGsx4ER7K2mMk99t6didO7Jh/7maTjxkKbLLc1W3slgLNkn9vCaB+a3qSpr/ZrPgRWY/RRieb9
Y1kPOngR69JSPRvN0ahVLfs3Ep4NPTBrv9X6IrcOW9dxdZVhaDFYlVAVaCdEawNqm7GvJGn6LC3q
lDrDbAJeI03Ve0MCHErdEBlzqcqK0m6tMMtJFmWJGlnTw2Rp1lOCFDdxmor1N6PRV3d22bQ3A5Px
JgErs47RD6VMPrOqMe5nKVfOco1uSLD2/fycLqT5Kq3z8r1taW35Wdymv/pxlQO4kW50uqoaL4le
prlrxKvuWZ0KDKZl7oAjzYpFcpmyapZXzpmhR0nbEM1NCyAP+SAabzt/qJAGOWlemOj+5ypo+NKx
05yUVvS7XGR645kl/hs7tWZ9tgam/6i1BkjL5TDJ33tZAjncnNSFb+DXALA1t9hTPA3ZD7lR2nPb
ZkWPcWRAELmNXilfdIybDw6yP/IHiCSb7yMMLMoVo/9mlyrABrC5RR8mI5FLN6mAVgQywtwCfVmj
uuYwpI8xUVfDoyNoKP1q1szKr80czN/ZVA6NC9BQ5dOajPGXtWmGCEwEKfr58baHmRnEyP20M5Mo
sdr0uVEbE/xhGrjXXSOT0tXp1TQbPUp0DQ15kgEII01NZfHqONE8psnKyQC5QbTONfWJPBQnm04N
4BI0lVwUVEEuiTQDggdZ5osG6rxfa1lOjUftfGYeyQgBkx1LujtdMteTWed67GZtEv8uUkm6X5jd
+TorJcwXW40FHpsiRtbb9Im0OCinGVYwJoScs3nSwqKLu9RpO1xQ0sQY2BjqOWiTpPG6Lhl8lN8a
OehiJq23Va5KUzD3nfSM5NTonJaw0ius0rybWY4goallbQQlNjZGv46B9+umbdL6dT6bfy7dkJ2M
Gtw9ZWmhqLbo4107M9MzmgWzX5Ude1QDW0yGZ6OnNlT5FpNM7r2hY9odyKHaCzOs3BvMaT4VUmtn
Xmyqum8S/FwjKRTZ7TGGF8pMXn6w1lgSh3WJlp6u+4qDIsc7T8EFC0WhgKPCeu55zX9U7NxWwDlE
01jYfzl04zu/x0WLnM2drUrgRaWn+Ny53S/rtBAnjkZfd60b0IzVjiZqtotkcqGDlG07JS3Sqzz/
UYJ8XBFhnhy/XcBjq29jK9ju575eb5KsrFY8LfMTCQx3+pWWTh/pfuctXhOof9a3+a1oWOL4VBiB
t0A3gTI5lxFnVTIbdMFyrA1oQUPtnKbxr+vEUbEVSvGXCL7YypQ8XxozTjE3aQNxtQsB9FZ5GyMc
yI7uyadVUPg/DIrA3FUhE10Y/t1ilmqtdbQDUFl5p9LTJP8yk9//5Ew7GZwyzHVSGmqNJs8ypalr
KmXnair2sjHPTDxb7vL7fJLXFxYz2VH05neDSS7gDK9AvsieYmY9Xf89H+zOQhvfMom9ESErlszl
AXYvl6iZq0a0Iqbk5H7Kg2ponGm23euCPnxbTtD257sUVDHLLNvgc8+mYQSU0kC278kYXRfyoTjB
CeHsIDO0Qo0VuzyT6raeXmYWzFqo2aFpJx5mApdsDa4L/KiinETOn6ymPrR0yiqsoJCgxAw8LaM8
dQ1n8So0ONIcq5C+QOaHrIqTyakQmFEaPZVjeq6p26JqlQe17JjUk8I2TLzq23VxH+yck8bb+TzF
YyoxMyIW1iFISAxR5itQjdcx4J1qWLQDydKSs/P8c/T0oAslV3tJf2MfuEP7qwSr07yxWAkU8uMs
4/uD8XXgJi6RXeZSCShxdXEXv3PYAwttX5l9GwD6z8g7MHrVLC4WTMX7DKJDc4WfpDWnOK3QFyvq
CkPvl7YbQAomiKoiIdubY/dlESgy2qywbrm8S4eTYf1SsTb7P+nH63N3JwPJ9VyppDPDNflklX/I
gwip6WN04y5qO+VOgizLI5WStHptIQKdIEjGk04R3MDf4JVhjrRmdbQfogAnlMt5E2a2y2zF8Cb6
541obxt1NR9Z7iuVPwRbe4yGdLg1nq5/z48FEu64nEspQDNTZ3ZjgqVu8vXAOGs+MCfc+WyD93Xy
Wmd9wiyZYHpIpCmcT1FUCY8Ia5yizirR6m5m7UTzpXeqLFYFhvdat3r3KtwOCNRUsjGhygofZg27
W+Q1V/XIuKWn5i4DtrlPbsZoBZCrEi7Bhkvot672jfh4+gaKwCiOffZOPnfWcqnYZMd4+xqF0z9r
5zqoQv1O/ow5PWAvgUVREJU+9sC5A3MuVEsr0ORN4CceAwq4gQCtNVcbfKBon9twrALRrtSmIVc+
MF84JImFFyCdsSoVf84rzwYwkS67peU3+bNAWQ+jg62pBgaaFEvneazXueuYkTbYAhuc4re2gawG
fYT3XA7+81fi3tglL9eFvpZCPp7vTShXqu9tAHnoegm3FhLAlrQ/6WUrowG4+V5yy5t0cZTQAowE
NqPRRFwB89qGIsyFv7nUtx/BOXAJjFZjOhIj2sx0g3/Kbk13dqWQoW0uGmz42C59VaE3aZwnr9tF
LRK8gKP8giaiequdNUxy6THgaDQP8BzkXH2hkXqT/xKhah67wd0Vcymi1Q9GKvfMiGqvvuRgX2zc
4kk+TQE7rYjOS2SeRDvZh95oJ5Lz+FWxIjqPqn2qKux9l88S/kVHQcdHpLqce0/acS2ogoFMdU48
JV/dSdS4OtIRzNYoiqYgw8ZoLCfCbBjthy02YiYtbJxtR3KFZsretqwrmug5OM87YVzc6LR06EDq
SM+T/U2aC5SxBI7z4FbeCeD8ZhVTqaSlbkSFwVylvK0w79yVX64b97EQhAUCvEQFYDTvgz2dcqvP
qMLOdByTLxhIMJ+wEoXx9EmqB4Gsze9yfgQHepPFHYiNZpwsaGaei5b5Oij+ugZ8sBS7o4o7Vy6K
lm4xCV4MR9HP3FRCA129IhPeOY/grzeZZW9+Q3bZ4/SjC7sB2HG2X0fYdKzvFmw8qw5S+c8Z0Kl1
oZ4cxT/8gm1y0gBoF5Cm3n9iJZUGMlkqPdufARXmV4hGyan3LezubKVm0Sj3UULzTh7nrruylFel
qACE9nWDJsMr6TYH9a75pGOFN1xgDEmg3RHiXdekjwPKmEDcn5Pz0HE/5NNI8OTEdsW5CzcuaIoE
CvSbQiStQ9vbfVLOPafTVohdF3qWE0xOyYZDRfFm08UPurqTsP2CXRJcVOrI0jXFKpLBZNPJURK9
Ty27Pk9Fad3p85T/iimjUYvILwIBPbTJnWzeHUtUygtJphihQi0SXEvrE6Hh9dsSyeBdJWYV5zGr
7ZOFRWa5+4kNTwCAfr4u5ONG6atKWASuWAb0GI/eHCc1qiE5wz01muGbVfoEUwR8w1DUgH+Vyj/s
RZrCrp7zr+NEH4u8twTPpe0cH+/x7RdwSpkpdWyM2KGL6hhIV+n30mQo5j5NonkukRxOI9uJoPfW
mPQsmffM8thaBboezHkisLJDzVfByGrqFhCuPowUFIWuWKOBuo70o8H7shQEHdHfz+keIXTIy84g
EVuZI1cAo/nvS3KbUuyOwKleKlE1YVhnOK/36zMJNg499VMyuNt2dh1iiVSwCfKxA8wJ5GOcZMhq
IcfJWbtVfvYMWBcARwfibEmd9Xd7B/QzT/oi0PxNrz7o3e6QXKzLMiLJ63bI2b4l1otZoU96zpbc
a6eHujhN7Y2a4WV7VzZPAsmiG+ReP41d26NpF2O0AUVoruKANPDbhkpmh+oFe/eRiAj50JX8ddQP
b5I8gY0XK45amIB0K+3ALme3lEW3uFnQ339RDEW998jlqrK6yugYtZ718C9iJO1Li2EhxVcjAIQJ
bvD6Z8TQ0HtxlMgFidFSOssdoNyGIvlUqY3oTFvov3Ymzmvk8TBSOldjFJPeCpXYBmmB3atKEcyD
LGWY1bAwHCpZkvasFYmKNbt2RPtvxEAMEThK0S1u32MX8FqMn0nTOton1hXg8FDAQVon3xqAgQv0
89BT7tSF8zCFZvUW+PCsU/a1vTSP8lOOR5XhoQGqveghcZnHas94XL9flyu6T87r9IWmdJncGeFc
DI7dAbJPNK/5ETLlnZ/RZc7PYIBdzjplAk1xiz2G/KX5o7wAazcqHiS3x/M8jaxtyzR7QcdQmBKJ
7o9zOEutt7FVWfTcWZ+T2pXHz5IoJzrO8HZXx7kWbV1aq2psgCWst/WJeFWIJ3h3mdHME+MwHefN
b9L4OjX6IhWzZQ2kEk/dgsGdIWRhHNDf1f9T4GHKp+qKTXRk6h+mOXOaVU0xwI/1UpAqvTctd0lq
gmzlWenvFV1ULD4OS3iQGPrWikWC9N7iiMpU2oHCKWxBAax8QZsdHMAoaQCxeHSae/kmfRCNPx6/
kHcyuRvEVEapT3JFovl59MaTElne+gD0Hk+OxORym75/8G5vwvgL1NW5JzRnJDKBvlbMJ0tiTj89
lA1xZirq+oo+J99fwMhCRuwFyplWDohD3TooQH7pJRcZVMDhNlSf34o6mIcqszshFySGfFzrBtd4
bpVLOkSxHMaGq0mGm+iJM2YirLdDH7YTx4WLuFbTuFAB35OrAOqhiluIVglFErgoUJKpinNNB1qI
8n0sHbv8dd0LHzr/3Qk4589mox7jwcA6meab6mOifaoybLCaqXddzrEv3gni3H1rggPIypEtGLfS
4MQ/NsSsxNdKF6gM2/LQtuUleXP4SkoViexMdEwuEpBUqzp5o3cZ0ilMJhQ2bJOG80zR0SOiho3o
zjg/IgOMNlZthJ24+1Oq8Fr8cf1bHkaW3afkfMaQ0hS0TVJyXlNweMde1Wm+Ir1cFyI4BF8kQdjM
hpZM2VnBaBVt3HkUcbCJHAQ/dit3GaaMJjxtjBolZKzJOuyH6efM733ijmjmxq4QAlmgCPz0ra0k
s2VSuMBlfLJBfxZ/7seXWpSrCm6In2W0dWntkg3Wqx31xCvbpnOxCeTPkub/b7e03eI+SdQzUD3k
vX3qFHaZ2uFOiUWWKzrL9uc7EWVm1XIHN3dWJOp2Zu5XmW9pgq3W49ziTaf5YVkMwyWl1i3l6xxB
gZocsT31i+FspcDC676lIhyHY/1GpAfSiWnZfHTKLG3J+i06KZkeMpRxLZMJLudY195EcMFoApmP
xXIUxVJQMU0YV4g1B5S/hojI+G8+3psgLgyp1To28zJB3X6y3/UJezxnSJQVZ3nWgjbUP4l6IqKP
x6mdXChGDReHBhvwCLRR8QDzd12x/8Y5vJ2JU7uuxXheC/T6qPOVIItKLy8dpJve9mwew6pwE2Hb
UPgduRhVzYtRV/kMKFwf1OrIpqXO0TtMx9noi06R/pLrruCYB7MspozZS5MAH103VC4w2T2tdbSc
AbabRSowXGlgnSwQyIIRlwkbsYemvBPGBaZlm0GKt+cCFv+8pPhzkWenFBH+HQvRLRkjcdv/uIuj
zGY0kVBipFh+yfyifW4LT/DVDi1Le5PBXdS8pGMyDJMWdWcrHL9UZ5DPBC0AOAaP/DaCFPD5li8a
tD/qQeKubPAo4LpUgBS894QFSZNRthst0sL2MoCBrNxIb+6LUL4f0WM1brZRdVCbRILTHlrbTi5n
bXptak2yzCTKOnYqp8kt1OWLVjXMadshKMfcq6fs1komvyiMO5aW3raV2E8YH+hjwYjg8YNl92O4
6zXB8J2tKsowKo3RkwJVxvzSktyh7WepRQyXI4Wc4j5akkdNtFd17BR2wrl7b2O1T8u1p+fFdAff
fl5HsHVQsHW0izsvzuoPLxhhFWjbsbK9XTtnomtar32rrUakJ3+wFYLt3llHYJrKz4KLPnYGb5I4
+7TnuWvIgJIBuV+DDQAhvkgPWxtfzNF6aKU6ONkUgt1jTLC+12WyKLpRAob8lKftuVSbwGynC1ak
BN9OJIYLgRQOb+wGeJy+VZxKvS1svAT/vP7ZDl+1u6NwZmkVw0xHuTEic74rtG/UOjX5XZ88LKJ9
ji2v/vB83gni7NCiCtC8CGXnFe/mYv6D1V8m5TlPfdP8MpmGE9OH6yfb/sJrAjlbmyvZrKZVAgJi
BwDMYnSAIXZdwtFwA9ZY3/SAsyizalTWDzjTRtIkM0955WGbmSM9tb/pY3fZaJPaSSBWdDDOpJTK
MOO8xauzsZc/WwClgOhTIOLQancH42yp6kgnyxSal6pfmYUNOwyJpJLiSMI6+KHVYs1TB04XmA4N
7jCrYQ16NqPT1CBTUf0mbHP0WdcN/ixsJcGxjr/cmzDuWFqc5umqbe91I7mf9f7SZ5UgJzm0J9PA
w1cxiA1WpPeugTZYl1uy1sIUU+8U7KYbgWjY35qm6Y+DYAblOKbuhHHnGdURE+cYP3gF39Dgyykg
muh99YuhQTL9nLzhNHwmWEIWrLMdOiakJ8orG4DCX1qbTSoj2Go95+ZpxihP8tguAiSg41C5k8Gd
zWQ6njRrqWHSQT0rwcY3uEGEAXMKpNsiqo/j5HUnja8KWIUtzaMK/muo4TaGxtws1P3Bwy4/WLpE
5XuRPB7AQmXA5F8NMBiNwQb6lwYTUOpvcGmvuBVr6Vb+dV91aNFvBzS5kCWNMptVltCzkl8m2Qdl
JZhY3TX5eV2MemhiOznqe/238ejAUsBEIvm8rciUpZOBgaw5V+HoaJ59Kwfb3G0W6CcwZmPCLvaH
c3MjyjaPfwWeBa9AgzrhfL9SJcTWJMbOJiSWT1jpEhxzC4sfgov9JoDz/KNeFmnKcMzGN8LV2+aK
26h4qoP+ZcVMHSb4MWfn5b52wRDheVPYMWDfrv+IYyt8+w2cq+lnXcpsbcSnTozWVdRyclZTTrx6
prlAe0TfkzPGDiC0RYwGxtls5a8qSYNVF718/sYk3o7DmSBl2iRrJYq1gE/V74GcBUANJOaXrEKX
Cc+SsyLKxo9sQpEBNPYvuDH+SSJrfVqkPbBcsGF4Mc0IzcmtgW+dlLu+daQfBTCRPTxMhHQERze3
F7x97l1VqE4HwC1qNj0b7XgjUWzN5F3tFIotOOGxHMADA6dVA1AOZ/RaQibJBCFgNGE1v7406mUV
+ekjzVDwBv+PCM7ex2qZVoXAECr6TcMiq4j2+yie7v9+Lj9te73vdUpQwrfX1VNHbN71DJxTWH8a
NPWXtNaC+vBh4NlL5C4nl6xaU0oUoMsLWh6qv6KrhLrJLaLpy+avrhvx4XzbXtx2hztdwGLrZBfb
B2z8xVU2UDCnC7F66fX+6raADZFvSlcU7441/+3WePe1SGU2DbkZLfMfpG6dxnxE/r1OoeBw2+3z
bnJ/OM5FtWwlxdwouL3UbdHy3GjQksyZAiw4YflCBIIn0nfOTWF0PelrVUWJpjNdZrs91u3zVpDh
iYRwfqqdWwlrtoC66uK7iah+Kf9oNBEWz2Fqt/tyfLexjutVttBviUx96r/KrRyDKyjPuuk0pZqG
nUlLWS76bJPnqhnGz7be6N9WO2tld2zy4VsmZ8qwVRjIOa1ZQPquSp0yj03sCg5ZYwkczaEXAIcI
2YhODcxyvVfiZMo2IDPsI0kAv9F+1aoIvPvYKncSOD+g1DkW79PERPloAZUB1j0A2PJAqQOsYr8M
S9FT4fCWd/I4L7AM/dD3jGqREV9yUjgq+cmo6CUnErL9+c72e63OWTwWZmSrL2VysdTf4yzQ1sM3
Khho/7oaztRrqR/kxsLcQRuk+WX5rbqozYK3ciAOvub6W/FlJ/PUx+uWv1naB8PfSeUMX0K9lmmz
UZ5z4CFNwSqdbfIjX89Sc6NqzLkuTPQZObM3Nbp2WcxQ0KzYCVTzF+AsOiwm/nUxxzr4Fuv4rgep
yCjLDLFIvbVMd1v9wfJkZAHZ6VYNID0SyDsqmex9AGdVRgO4bJmgUDsH9cm4LR7n08ZSZvuaYznD
RferC6AoApRNT0J+tM2ePlwgSlv6KyKc8VpM3KkmUAYSIPtYaFK0jxRg3Rv0pl16ErBLM0cKqU9D
KRCcdzvPB5mKBgT9bSscOw/vzUGvq55lQ07P6o+ZuiVaMVtWrRaBHGwjOaIBoMPUYieOswyjyDpK
e1iG3OKpvgDJ252NwSHzrWQIHsyHyS3G9v86GmcP8hTThSbAAJ4ekj+27n0aGN4aIs1UAwpCln+w
A2Pu5XEmsRTlpDXb/JShjU6bKs60BJMuSJUOvf7uUFwkTHo7lhszYedmWW4YbW96UxGY9qEf+UuE
xm+IocTS9Wybxky6JtKbP432Uz/HQZmcKvmTlIhGUrYr/3sNBN7Hew00i0bPgJdqngCn7FjVY9sj
j8g8ImJkFsnhLNuqO0NaJKjeIH3TrK+d9kgBS2J9vW5Qh35x9/G4mGkMSVOmc83OepZGEsX0EFGB
kBkH18VcVwONRwGAR6RKV+Iw6zJ96yWAYNT1fw2TimFE7HpuANqaDUp1Tp8to1z6tFpIpJrkBMBZ
X0u68PoxjlMucHdgqQf9KdnmLp/pBP1/qgIS7oQpNngfdq7R6fMNj4Rb2UJ1cn9oUA0S7V4d3tNO
MKcNxQJzxTogVthJhySt8nr7TvvvWTu2T/gWknmIT13qemO1OyxCd9FUukz7aRGBQziOkG8yeJDP
ddQkYJVU2PUIZs8MMHfvGt7y8999dFE8PoxRO2nchekrKFd0jBxjRWdF7RjdXy8J1c9LYAQb9uvy
KFCQQ6vdyeP8XUwUYHiB+eSsfAblDjDxN/yEKlRMJw4QFVvLXX///xpOh7273eXZ8nvHJKV9X9hk
RTp62176U/WwRqk3lCjzsi9G1LpJ6mCS+n87L28QRrV2vWbW9Fw+xz/AVwpkve4ORGbe6CSX9Ktl
hfp5e8aJ2JoOHcrbd7Y5eyiLpsXKF7ZCVnRtsJLk9KL+xuFA3f57cq4ROC1DpevSGKm3KFpkzvqz
/DKeMDrzZN7VEXkgt+wiV07xAjypsyFSJIHi8msvLei3ai0Fc1MC/CcKHtgS03zkEdAfC3XloPST
+1I0LCH6qFxyhZG0CkwOBB/VAtCX5sqpaDlJZP32Zj+7nJEZpkUkI2MA00PCSgDXbnk0dfPf/9qM
F+0biE7E5VRTDKINOkFNRjq6mgbkR9Eq/HHattNELuzohqQuqQSLX+97ALp2GKExgWs9ABmJYVjh
nzTL91rJOZhpXWcM/kKcGZ8Zcm4Aa1l/aqJxsetuDFTc76+pn9clbRXMpIGh3narqrsd604P7Dq+
bST67boTuX5JBp9RYV4G640WfEgC/5RXX4EtfV2AwDVi+en9caxezoDHBgnzvXVrPMye5Og3LJw+
GQlAbbb1UFH7628yhf+8qQ2Z8x4ptZoU5OeA/kw3uPNUdao7PAYxSlHeONpnEC2uiAVAocg8EdTG
ptQfMtS/NBL8Ru9Pmw00yRTM10REl4Ius/yO1r9rYp9Qh32aRk3wdQ/7OQoozYAjbGKJk6dS6rR6
VawKJYrBzU/1KQ6Z39xKcFkaSOQTkM+0WP1NXHr+Tm8QDQI02cWvmb8pYrz9Cu6DL5LSg8ZwQPeK
ukYL3P8Blkju4FyKyul//6trpjJHvN9zrL9vkrnvXRjYL1BQz4rSEwXXRRlkD8apjmZXca2of7KF
RB6HAoEehg1TjEoBZ/n9BS+p3GRpYRbnmknRKJXf9VQ0gHiYb+5EcHmTUmGrJ5bRWlWI5K7phVrA
KbQFDVzROTizlOpZb4c0maKUfbGaU6xS57rhiwRwOqGRSqoBCItFdOW31dpOLGLbfq3nfLC13Xfi
7l7H0ymuEngWUAz8C2nXdnXsCIHERcxpcHwpOlb7AVygALz+/b1rrLKB3bag2EN/WDZWrrovmSxK
PLaP/vFEb0K4E9UDRTdsLE0QSLE7UKPdxycNwxbK1/IshpQ4TrKAhfefI3EpB0uzdp4sHCn5upWF
MWJ2Ke+zW/kTCQevAWgA4Fd7HzxSTnG/yM4/mSNXduL5dCQd44VQ1CDT9VM8fIdJ6Ypg5fGwPLET
waUg1krKYlXQVV8Nc7oZrNz8yuzc/rOrp94hEloQVNGHgJqqoKAk0hYuMZHSuaS1vZKoA175lHlp
PjlSpgi8/3FGR0CSBcwlFdOo3CckAA4AdnGf/XvApIPPl/zxDPgqzz6JoB6Oz/QmjPuY+rgYqwl4
glPR5k5hXdL5j7gWeKXjC3uTwX032uqSOuUDO2OR30nWMEXCQIKkeKpqT6s/X/dQh7F69/W4dK4B
Nu0wTehox8zonbzT7sqWPk7q4mQ1gmcz/yOl+OtwBhc6kg44GeuKtKTQSo/ID1QpHX30rx9KcEv8
7CNbcxAf6gXGLDG3mtizg5UTkgvs6m9cx9tRuOgBB5jZMTgVMZSv3zPqFI0LhEQkHIULAj9nCKbK
kX+a4UbPidG08PoZj3NKTZUVA/9YmEx774wHNlWptSDr2bbOASrorhG7hQtz5GAOi/shEr40DpNy
TUeFGLRQEModeCTgAUhA6Iv1yeoPLNn6LBxd7CFsxFoIcd7wikclemkfXiawXCwLFX4glHP2LaOn
DuhQVNwh2emkx5r9GkSIbYcmB8IcTH5bFgFM6PtvaehjS62sBbeCBnqZdTwl9XgaSR6DTEkLErk/
MdUWWN7h19zJ5CyvwHo0KQlGnY0B6GyNv47ofqH1NATXFeUwB3mTw+95ZZpWlmWvGFGKIox1m8Gp
XBdw6EJ2ArhUrQcvclE3uKBpvi8wXWSHQ7Ei1bmls8AzHr91d6I4DVyItepALN/gpiYdSyMbYO4M
IL37jRVDi6TJFc0+HN+SrWxMlngZapt27uoFU8nSRRpW+9Rji8juT0WCdhZm3+w0uv4Vj6/pTRCn
5mlvlhoguPWo7J4V6YY136///YcqDuglouoyqBf5echYis2uMAEFpQ2aV2BcA7RUDPhMeTjGYzjH
ArjFw+PsxHEW1ZhVXSwatFsxfqrW/WKI3N921R/SxJ0Aznxo0w0qmYA8hgf12QY5awFylOqkAwlP
PAylCr4ePwuZEqmXBwrF+z/Svms5bpzr9olYxRxuGZrsJFnRsm5YtmwxRzA//VnQnN+iIE7jG/ta
VdoNYifssFbnzq/V7XIfHkBh4NEt19HPzrk7HemyvOZNzvJY7CWnc4rr8mAGy+KBnHx/+S637eD9
8OykZFhXEhEi2LQVtCfR631KqZ1+VW3wmXjiV96DnnOZBmN2g5gOUybQb12ghqtcVRFHW7YnjFYH
Yl4WEzHyemxpL/BBjh0FECrfKfVg5bdBFHkkRipOd2/4D4BN+14Jpkdf2/cozJZEybiy0IsVssvU
Y2ZGx2SQOV6Se2eMJynqLjHqcsBA8smKvPC1OISu/FO9021g63dXcqBzPurbqusFEzEYl1IlWkq6
Gdem3HWuslO97HsUKMfuq4FWOWAV962XJ06CgV7xpJ46f/7R8WLDFgaxIa2+Lw0eq++rd7NRVLEB
SL12p2G8By2rBpMdFgIEgOj345d5l9+Wj2DY9vpA+smxE97tMl5oglKB97Ez/PoJkkFziqBx0F39
On3FcN7/x7B+mHrvslzqey59eMY3ERC2aEU/4slVp7cgkLJTTbajUXOEMtTsEqLNJf8ay7wdW45P
ZFtbAkDQU0ONqkMHAoPC1rUJDikCcL6dom15UATwbBSN1NxN06x6Y2EAbKMsFjE7DvHYPmqFWHDS
/X/Regt4GyoAtJBgfbz/qNCyGnAcWiA/y37oK0CeARRMcqL0m50Pxk+O0m+7qnd5jJXp2VKbWErS
AzBZgNfhG3hfOIbMk8BY1bjEQhvJiGyFOd0uBEtV6v1l9dmu3ervh2CMJo20eRqaAZBjsa3cTS+U
/SvyBE+6HQwHvCOohjg5JspML+/cy7I3T2cAjAUpPoBZTPr3lb02mPRsMvoeFIXGFsInY+HYBr2A
T7axEsBcUJ6K4EwZCBbGlO9D9ioAliRNOE8zngzmiuYmFYpsQEkgT6YfabEQXx6nwjGjaORUH7Ys
XUdyiFooRpcxv/zxc2ltnghdU4f7YVddFd4QJCeE4EPMseytA63FMLcCYgFh6aMxBQzQN5nYavws
8KYXN0XgYQfiPKzLSyajc4qBXSO1wVxqOF0ncmPP5n7p7y8r16dqpUb5SDUDNDQquMsVhRFiFLE4
5+Jk+HRcC6u1wAQFGKhHUzbewAKryKwoxvVL8dT0MwGvsJSLNt6MXJ439oOxAhgnDx7eKRMbCjK6
dE5jPJW5ubN4I568L8YyhMRFvxjyoANMFYvQiruge4N4Dsgu/sYo54upzDsusdJcDRt0X4v+u45W
88RxnJ8qFswXU2n4WvmWrCUAzAJmKRaYaKGk8ucRpHDa2fAjp3aiu+XL8vOywrHmyUpkzNMoa2Wc
msQMKG1McRgCxY8DOeDRC35KX1k59NOuTraItZqLJZRNPWMGQW1t66n9Mj9QtG7xun2cQf/8Dfx/
Dm/8cvPKDBWLfOCwUz7RXWoVqL6mDNNtZvk6lVdmurv8/bb/v4H1Pcq4Cgqyj+eaUtHIUwvZ8aQp
B2FIfS1q3csiPvXN3r4ddgv/TwZzR7MymCYB7+4bDgQWCzA2Yp4WZ3ZpazK1D/GBVzrbtNyVROa2
zKm2zFpZUqwGordU5o+1HmKyUuTEhk/5N3sy+jtWWjGbYqeWzUJ5DpYdaNfwTLvpcLjMzzEcZveu
6GZu/WB63RknPVtB82P6cvnrbhrA6qhMJJTkZNJqBKmDmcZPiSC8AmqgtxMshj6CGQfvRVF+ncXo
umi6+Y/MfSWbcfYlqaxeBWzvId4P7uwlR3IO7yV/QDeFDgQn1wIn2fwEm89+cMbnD5XSDEOZ41H8
ovtgIXCmPUhjPPNeCgRP+F5gFBmIQEHp1Q6Yazza+eb1LXkWw0QFaxy6rMXa3cEA8ZBD1AWd4JKX
pH3KqpmDsjW9VGlbEVTLKYD6hqd/gLbaoAyIG14L/v/g3+hVrZM2Vh4TGui4XE168PYt1/QFpwTp
LvG7wrauojPZDV6L/pj4Q7+tKo534Jjqm4mtTKiO6qKXCzABGYOdC0+DDkbEm8smsv0xTUkGVLlm
giqKMVMVqY+UG3AHSpwnZ2upXwDoajqk7fqHKgPCXF0AAgBU76cxMmcnter+tq6lh2YAzplsxD3H
b2yq0Or3MDa7xBkxAYUd72XxpuwTO1H3nBNTt/3pOlcSGMtsk0JuZ02ID6Mjge8PhESxSzSHBkdN
tQHbxznRto9fCWQMs9IUodeGCMN4dvZIqWYyLy8BFWhBJtm3vnTmDyrxPiNjiRO4XsTQEDHVUxqP
eIWC6HH5E+18Pxb73s4Ad1XWUos+E0pj2T4uXlMeMvmn9uab6a1kMKYH2Kw+VtteD/pD71EQXu2q
cYGC85YC8oa7tlO0lTQm4EdjpKcCmfJDjzoFsPr3NSqrKNaM2HX4DlfmzHbo8Vr+m0a+EspkAGE6
x8WkIktTxdJNRI8Q0e71iBeP6L+5oPXs03ZckkGZSglooy8z7dThSd0GQ+0AAhccH7Gv3F82s+1j
4U0IKmVMJ7FooyRu6nGJwmjf6KlTyUcTILGKEPydEFbLNVmTSRbjwvo3dnqnnOyGcLIIzknYeR/N
HKuy6BbUs9D9AKjvk5VilLjIOGehv/XzBWEEXANEK7Z6GMeX0Jbj0gk69uc6AKUCYmin7kRutr4Z
zDC+IkmUDtBSqONYxRTB7MM8MxL842Kqntu5ji1b1IxishNR7a+nVs8zWwd36tPlq9oONBYQ5PEA
Rs7O4m60mRzFk4yNNrjdnYTR0ymIHgA1hDE80Jqeebx2W7dGQ5qBNQHaPGVUozfMUtQ79OVarQrP
KaCtehsTPDLa4WQwflw+3Ja3XQljMxLSJtGYRYD5SHsQsHV9cYzmlFPb2/yAioJqi2pK6HybjIJU
Qm+NgmxWARahgIAhBfHO8LpD78o7OYhc4+flM23Lwy6HjI0NVC3YiXaDFJKk5aTA49u6Fr1yZ36L
zli89+RdsQtTfk9/y0Up6M1Zqg7yMIvtdUdZq5JGRsyab8JzcfXPMnJ3sJ4nr8I8F+8hRL8Xa3Br
cUweMKV1qLS1gPgl3IBCoS30XYrUOOUuePLOxcR/PLbyNqlQWuieosahA5rxLnPaGFuJDaCQa593
sk3dx5ytIuqaIX8ajhhqIKgpEwbvxL76OYea26t4IRs8isVNMYBXwgAN5aVVmMi1hJ0ujZpRBaG2
M1FhNLSdqPHgej6Vg2kKoKykMA4rrsVsnPMMs5w78WAeJLe8E65Gv3HoqnrnDY9pUB+wO63eXtb/
TZteyaWnXznKPMmWdhmR3tSYw4+70LYijsffVMCVBNagqzpFQRDT+BNmgAy5dSbrSo+vicBDiucd
hdF0bSFZRyw8y9Adt7MYvOK8+ilPAqPiszVYsZkp0WEsjyW50wbO43YzNVtrAePOO0ISS0JfHZu2
od8/i2eUarHlIh36AQgM6I02tsaJ+59GnBjNY6uPo2SqizBDpvxczfZ8QxsR+XXovqBz+CN5yFGL
bK86p73hVyO3TctQJQpehlEYRunLMNQLJQIOVtzuhemlQzaqh7xezvZHtUwRcxG6pQIp76OK1/oC
lJMW3Qjku9QthSnetPM38W6Y0UvHRq9jfGlm9w/saiWUUZUsrQXwTiCdUnKhAuNEtm/VgdMx2Cwc
YzlU1WVFVcCazQzaFdh8LcgI0xox5XzG5P2LPljjF7EWb3NVcOcqsxNJdxaFeEsWuSZ5/e+HXMtn
3i1TY8oTuiZgR2hNV1FH1+TBS29pyFoC81YpDU0dxBmM6laZ3spafKcM/XejXp4uH2TLR63FMD7e
0q0+NmNJC6xMSnfgS8I6SuN1DSEH7KZzt762QuVaHKP3lgzwt1FHQi9d0xoW8TN/uSK7xaELihYX
Jm3Lba3FMT6+bbqhlBq0qg05skOsXXH5jTazqLUIxskTi8RW3Q4YOmjt+aAfqgMdkRwBBn6q9tWu
9HnIV2/vETavWUtkrFoTwNaSatocpAoqvGO/09Oi+qnISe9UnQyEhzJtQSmdjTaZMXg9JKrsX1Ya
KuHSL2BMvIuxC1JEaA4NampLNWiedb8mgLPIwYTX8F621JYvSWNCQzhpvWmU2JYqAJOjCvdWJYbY
+CHTDi2X2Jby4WVcQuE4TF3mp6bJG9HceritvjebJ8thorYJUGwxso8BEzzcNJ829bhtFo6yssue
c9fHstD3aE7fiAfZiR3JjrzCifwIBBTgYm19peZ8W55IxsnI5bQYagn76IXZa3vN03k4R2/I5xdu
z2IczID94L6UoCuqItrm8kC0fDp26ZJ6GItKdlms3WpLU53RcBxtpS5k7F0UspNhDCHogHdvh/Go
7y3B059jaV+hFqvXtgLwXksrA0Fe3LkwniOCgorWC8+1xmOr3azuqZTtWJUtoHix19+I05LCTVLm
LVucbRE2Xu7oFmLRO3nhoV9J6yvnnlfR2Q4A73KZEFONUY7lM2CdtCZYLeufSiZ51n/Fv6Ep0Ppw
jAKMkylUYYiXRE7Q3VVEkOAWMgohNS/X4rgMdp47XMzYEETQZhJvcMdHchU/xXcgrjyRxDbvmj1t
hxmKHT/zMEa2P6OK0jf2iCRJZLyHbqSzEs9KelisDiSh4rnoy2Nd8MoR25b0W8ynIlKDzX9pmA0/
VHchUMsMjCVddrr/oojvIhiF6IGubKD5YgLYcXHpwJcUhMANR7ChlNu02xa5vA0e3rEY/Vi0gpB2
xuLOZDyM/X3FG03fTFEBWPF/1/MWXlevMKPKjSnM8N0o7Cdm+LwYLDGUG96JnOFB2PdH3qA/RyHe
ftFK4iAUSUdaGTvSRiCS0ibhvio4+SnvszF5h1I1udBYQF2bpl3eEVuRv15Whu1D/HYO7Ihsglgn
aS2glXVQF8yTrZemI1i3l4X8y+W8S2Fuv1jGpZuLyNoLgXZdn6IAS5/7+ijdzE/GoQCyMm+vl3cs
JlgYytT3rYoi9jRnTjMfTEGxReXh8rFodvI5Ir2fil7eSgHyajHbUMIQmJo15akuddEdzOlV6pfM
L8R4doSCfKuXYnYuy+Udjv59JVfMdXAUCygTaUBgt4bHRHvReAVz7pUx6ejc4NHUNYhW6jOIxoFu
QPk0wr1+AqF7/aod8Og78/oqvINR37862BxOgLYRkKBhscoVpGjXCZEDMN+//H5M1plWUzqCqBsV
30gI4gRXt9hkDDludtt037WDiRdimyRiW0KKJf2qq6CIv1/Wgu0H1+//z75c02SQ4laG5aZ4jgjd
aA/D4yw9SkCpviyIpwomEy/GYmrNJhKh52g4aD9it3Dk2paerXN6O/j5OVR8lyOS2ucF02JRCEkV
Cr3ZwJsrd4PbASttCCK/BYgzSsrufOShTfK+JeMuhkrIkbdEZlBLgjOT+XbJARZrDA+TrHF8IUct
2PZa2bWDLoawqxmpp0gke+H2Qnkfj/EPJl7gpbmgb62fKX0Czf6RZGJYKEI3NOIjbvOOxLiKQRsU
uQIjBAZ4Rm9OQHBX+NMtRROYgYGt/ojueI+BzVrvKt1kxzCt2FjEqRHMfetOLloObn5Nt0Abuz5m
J+UQYbGkfpBTR7gXOd0V3mEZ52ERLc0NC5FFAAcxfLsN2pHLys/xgibjOCpBBTaoDAlSeF6sY686
C28yhnMI9i01y70u6hFEKADly7+LPHwljj19StLRbU0zgHwemu4ETFxw21W2KT2ArI3nmzi6zgIN
TiIG+yyKKgcJ1SMqvnS9aLHlHkjTwMMMtC8RJ2PafsX/9rssNE6i5sDtACothnMpjEwXjOAoan3e
zOKmFgAnDYzUumqYOqMFqjJUqdkZ2FuNXDV7nOa9IbxeVrRNLXgXwW5rqW0B9hMBnU9UBt05y67E
seOsIm4qwkoEEzriZYk7c8nSQ1WLsT3Xjd8Y8hfloP64fBTO12JXr+bBaPpQQuNCyUR41crWxECY
/L8TwkaJQRzjhlJpiOTHOGSOjuqR9euyjE+bQG8P6dUXo5e2yoH0KU7CeAYRiX5Wb+gMUO9bt1Sr
B+etgesCghX4dbHHw6DfnM5VV5LpN15JHiUxwWAz3jNzWfQ+OA1kB+CvnqhjEB0kB+3RVELwP5t9
d0zBnzXZE7mdi8bOhMVTiYWKzyLmRmRj3zpzLKvjdRG385DVD2TijExE1egjEwA2h+Kq/pYAvqyz
AfMJxhm0dhKMSvJ2w3gWwiSklpwqoC6mGyb6bBfD/TA+XL5unt4y0WSSq0qIGpTqyrm+64Vivq6H
7r7KrJyz68E7CeNOzKQJJTPv8JBEAmACU5dbZtouYL9fD5uQ5oNOml6q6KopIP8dDA4dOlCaFvcy
BqL4mwv/Is/UgX0OpC2NdV/tXKq6hCmUQye50wtlGUh3ghN/Bd/f4FmvxY63T7p9We8CGWcma4uS
lGMMdgHruQdmoFSeyH9G6vvH/t+FyB+tUI5jcRKBIACcMjrIVu7k1O5TG/gqZmxPB91WnGqX+31h
Rzz+RKrNn5Ju6V0049/iKhN6NaYFyqpAOR643BWc9gDS56mIHEX+dln3t+tQK3mMq8uEWe/TCpGU
Eozo4CcGX6P+hmIT2v11dVeiIvGfWczevi84Dujyji5j5Ofj91XVcZDaEBCno6gBZw447K6VpOZZ
TAbdLmSNc8hNnQGjoaRK2IsHCNRHcVgPq6TeTMDV2D+pUSCAbbX6zvmOVCU+3dtKBqMyXZh0Ajwy
wHvfGG/AWrIX7ybHtGlBefijUv9KGqMl6gxa6SJEqB3aJ43EtsGDL9h0VSsBjFqgzgykudjAgk3d
eLLUBrEWccpq21F2JYNe2yrW6VlPlihFb1l9LveSCzBah5IuVQ5y1WtKO57tKDV3tuNVkXmHY2IY
hkXEJeuxkm4o0ldDJpji5EEk8FSOCVpETqRhTLDtohDlqKWNI4ygUecypm1m3rKJ9UtsqFnoIn/8
hIVCpgT8XFrQYmvBfCx3XYBFiZOEV2bnJzteKN4+1bs45saWtpiQDWNNYohSRzWFU9dFPtFL+7Ix
vU3gfTamdznMBfXgAUfz7G3om2ZfxAG4ItaTzviMXuJUUI32DTuhcLtfSWnzSmDb+vEunrm8WKj6
2ihRaxmBITDPqbuoPCDu7ZmH1c0xLhBvF2sIU1hwmzs18PfAKuZ0GoImVXuewm++AFbCmMRDSIzG
AGAHGkN4L4vVa1Q/RyVydN7o0uYEuPouiIVMEuuZZCh9AOn5qT6ZBwAW+/OXfLbTK+oG+YGao5As
epIyDnNMJiyXzH66LwfbnG3JpaBa3SHb68SbXaDBu4STx21nPatjMs4+FjNBMuHZAtmfgJSMnYTr
VrQ7ABpRhMwkc/7rUu0/AfO3RrK7u2M/WCpgBrG0VzvVdO7anaxx2O84Sq8zrmTOe72rqY7MxRFM
67L547JRb78cVh+NcR5zoRqZkaMWSytUFOAANAH6Pj8mErh5AACLDkSYcmIMR/HZMe1e71uAs+Ih
lxS+Wkd2mp0rRYZN8zbIeF+PcRnZ2FmZKcDfF3Xu4A2BvWeP8/04vl5nPIaehLmWmkMK8DhppzsJ
2Lzq4xvcIIYJ9Ftpf1neZiK6ui7GZ8jjWJqKqKKzVt8s5K6IvqNf2EPxMueyIJ41sW+IkZAqG+oW
B3ui5G+xQ4ARo/6MHy2f8pRlPC/FORnbbpMSayKpHAMMTfnVCthzGDCCEGjVbuk46sfRCrYiUluV
Mak93GFV/5yNB613OZ+OJ4DJA6MG5NOlCEeE4a62d0wwYVQ++gJN5CYnyrYoB/3Xmfs+4qiiQX/W
KnNrxUEJafkNRYABtd/YwXzvdWdPTvJl+B8gjaiqfUoHsJoC3ERNUw2L0fwaw72TpOAzakO6W4oC
HBLIsuX9MOkunL+jzQiayx/5q5VUxgBIOlshsGOLgwDYJl/2EmDINaPd97aVofum0rl6T+ZUtjcd
1m+hJgsmnY+lmmJ8NgW25i/ROCqqLwMTYODOaW/e4EoO8ySqiDAkczQjv38V7oorwJwAsyM/mj2I
cFC252LQ887FRMw6NVtJWrAcKSrSsTLqVzO2ZptYHXYlo4I3XbFpFqvTMWZR1HIBBkATVYkEc0pK
X2q20NcOx/job/53tcR+zkcrqDVMqqoRgkt4ptMO0WFW7DIwfLokMBs2j8+HdygmfpZ1kqpmpGNd
FyDNOWoPNa9ptZlNoV6jiCKuQRMZCVKoAdUekNiHqIjsvD6oMtCneZChm8dYCaGasvIdMniCok4m
GDckll1LtgpIissXs+nfVxKYWBzFwzA3owlcnepXJ2N2eMqcQRntjLg6j0hlO+NVAeWqganNAtPS
x+O0bQGs9DEtDgiNmGHc/7MuUpk+BXXlL4tsusKVONYVRtWYqINhIN1NML6o7/8ZX+RV2bYv6f1U
jO+L6mWU82imlcrayYrbtPp1+Y42/cH7Odg5vJ5ytIyJPAYiGFZHUMtntdNn1UlvdI42bCv176Ow
g5iCaUiCRQAWE0n3loShU2EntFx/Sr/7J19giBIKWjKsh13MHrSk78QRSNDTi4q9F3KrBc1DiNJ4
51V7A4+REW61PZfnhvcW2TzfSjJjT+q0iD3wcPBYdQZXdYidm3bmT5Gtn6rExjIW8mptLyX+5Qvc
NDJDAZqQYSmmqjCKGBatJMwY/DxYY+pVXe9hMjnQMb9sGaGjNNxm86bCoBGnAe4JpDBsDa8bUy1V
BCwkqj62R5WX6La6io6UWhoQFcdkrxymPOh8niFs10dXcpnAJYZEQbBEKbh6xSLkKd9VjvytNuwa
kOIgS9SDOcCoa8zrqW7f6vtxmQiWLWqqx1pn7GXdLaZ7LGsR7U9uEFELIEqqBKBSJnxVuaKEpMN7
QotvEwDvE9VGRuD1PbEt6+dlbdl2kyth9Lwrr9+WZa2PKvbCJhB0I8M/U9sQnumiADnyBs82dWUl
jDGJPIu0GPChVmAMxO0NvDf157r0kpTzZN7cOVJXghjnX2dG2+gGsppwwAwnpawoHEzqU2BlwSGu
4Vdu7OWO5qQeHw5ye3VgJZ0xQQVUCqUoIC2WFN020h2JzkKLjuC8rw147Racy+pubu/+8iqZ2IDh
GW0YMKMd5Ce6Y7UAzbT14qvoDVGZNxS0PWTyfkh2rcs0MguoGoYWjDeyb11TNnkQRgq2mNrqvXo9
g78+v0l2eWPzerGbJriSzKTIKijDqtFEEimO6V7QFC/Vy2DQeA2f7efvSg7jYdRxUpshRAtNvJEP
0wlY6rfzFxXLcnFQuPGNynlhbLeYV/IY12IKpSSEWmEE2aPpm4fC047A3NkvvnSokYzbtK+dn3kU
8hybVBlvIyqqVnW0oQCu7r2CtkjeusJg2AXvdc/9noyr0aMkbUUrwkRFfUPnJWOUA+GwhdppMbYG
fYk9iTMQv60q9MGBdXlsKTNXCA5jrVcVWjsrrzrFiwA7Y/DiPL2WTxmG+S6DuTY1nwd16M1oj+04
LFtJ4IJ7UXzjRnyjTuLCoPDEMffVGFMezgOGnscWALeUxx090OVmcTDa2O/pdPrC+Yj0P146IHNv
I+CnEqAcYKI2LE/xLF4tCQ/ilSeCCQwiqgh9WaSWn7YK1gmv9Yq36LctgeZFumkhE2QPQUohNXUh
2itV4g81oDt4hrSZeJnvEpgzEEVt1apQsCxpOmlSexrokvLiRyahFNg8c3w97zhMgJsw39fWpYiV
mBNSrqDwkochdWpAR0uOcMhvxuPwjSNy25bez8dENXlSo1oT8cLpdsvT7Al2ckgaW3fpQwejZH8M
J6iuvikT0iphbEF+lsR7ycrtSLiq8Si5fKxt9/f7VOxGSVukQPMXkWzF0a1eEruOd/Us2IXAkfMv
3u9dEBO1+ngazLB5g2XIQS9FiZ0ifzjQCjvGc3a8Vhnntt7yvlVeZ8QtnK2i6oEOCIjoqVaf0oRT
ROV9OsbxKUmoFIKOeCWILthT7FE/9WNjl4Sj7Dw51BZWR5G7KDEiXUQZGuNrahs6YfsUNj4qnfbf
6QLjIwgZyGSESKDMRrEnOu8MYJUFTPICJ2ZwrPctE1idaNLJnMiAQz9YETpiwpEMqnf5KLzrZ/zD
ooTWoNdAfBq66dyGo99b8ynVzT9LtN+1mnEKXdrPoaDodLFIfNX90ZPc9pqCSkhXABXYja78lmx3
D9GO1wfhHZHxDVOLl4u46PFBE3/NZWSDv20nyZFz+UNyrorFpEnCZSlCgqqYWbVuR17LkTOgwtFu
9v2sggixpCjaB3lssBxqL7UEVubcRsFld/ko//Iu+X1ZLBCePpaRaGJGECNF7b5Caqn49ZVsJy5v
PJfn7N5AFlcK3oNjTxsRcQ+ta+ROixWF0E2/tl6d2xSnKH3gBd9/SZ7fz8Y4CQkr7/I8oOHcvSgv
Yg7qvOE637XH8jXs7RFEhY/o/4LIktcX2Iz6lmigyKgrIjASPjonPVWFqkPRDMkRJVd3q+FhEF1D
nfYRpF6+wE1dtFRZUYA0YeoaG0KErmjVZMSDpEyxmi15Rcgrb2w/61YymIx5rMyqJxKqVtkrxQyP
v6jO/T3lhsarlYAgutrPp5ZLUb9dhqDfEMBMIqa6meszxlEmSUFL9gDxxeC44Kj7Cqv9NDgK/KWM
TaNbiWM8fdHNFvJNSru0kwFWtE/vk6DElmfioJB1+gco6YabulOP9CmRXkmlv2plFYqVlK0YAwFT
Px+nF+Nae8pAgBS75Vek8NEJRi8ndniMvWg3cbK3LdXBLBKAUDTwBuCx8lF0DW1SR4KdhgJ8RFaa
Of3A8S48CUw2QMI2AYwIgJklswxBEEMGvyItD2zlzR2y33B9EEZRzKqsgQeL2TSsNBSP6iHfzxR1
pd5hv/RlfhJ81W49PfGyk7ijo7Xm7czD5N0yeXARaCjOgb7QMBnlaaIkJBLNe4bqm5Zg9lOsnIpg
RZ485SW3pUtv5vOB36UxSiNWRpLrRov3OfDK6PMSBayd5s9uCuxZropuvS7XZ2PyBsucp3gQdDrL
QGN54mE7CrNdPUD0ih0YZu//u0dbi2O8p9osndIJE9ChjMzOpNfm7u/+P5MjhEZBhFGEtljJ80iu
hdL/q//PdkuUXtNGgLhQ5kzMsAy7ljsGzLl+tkuSJFZckdAsDhh7029Qqg0dEflvk2Wik1ZyZxtW
LwJBNu+vO0uZvbnVv2fzAGplS+LFn08kuXTaaXVdrBfJ07FbQsmiDEajBxoOl1KJJzcaVswir/4h
+UAYOJS+dRodbGR7cWAGfwY4B9xFwDlpIqAZWAA/QH2nkWWhtlu1P6TBTwfN04TUTv4EtAGTySbF
WqT9Q8bTJIuAx26N9YZsancW+JiKemconKLfVhK7FsL4knEwez1XY3B3Gntdc6tmb8reZR3liWAc
yBJNQmKil39IUzOQjIMeqr4ou38nhPEbOgYG5DkqMc/VJTsr8us8sWf5P/N0ving6k4Yf9HQqoco
YgtH9OlKQ+X/w1D8v9E6bSYlGvqGJugKFSAAMkFzqNBSDFNAN4I6+G2drfwxACuPEl7PR24jjerT
J0cvS4YMWEoD9UoK0LPKDpJStyahb3C2A0URq8BW7k03dF2zxdzHeCRHmRfJthISbSWSSSjbBaTl
pQxTkivgmGPipHInLN3iA2Psv3MXgHLzPOb2R13JZD7qpORKlY5Ju+/Kb4qK0kd7AjRxkPU/2+gG
aAAqNkiqBwIkKa3fX1ZSqumXvjCTohhKj9H8LkdXKLS+ExUbY1noAxPxGzFqjj1sDlWuPy3jPRps
TLRo8Fl74k1uVbqSnbohoBang+W3dgw22x1XgzYtffVpGWeyhLqe18ATA1MF0HMoN8YVRm4d9Q79
rl0U25h7cP4IT2l9UMa9gBi4HKZUmdH/VXbjGUjPIPP0pVsNM4Lt2ahtvbB5aQrvoIy3IbGWl7Ig
Y1QFEyRxb89h5xrCz7/TFsbXyGEhLlKpokmfEyeKsc5o3kXqowK9uSyIZ4VMkqLOSxrlKnKuSM2f
+1q39pVPcseKrvOhwrpuNhrjQU9blYv5tZlcvCsMW9woJLkejRZKOjpgccQiZea/dJ7gT2c+/SFV
+AvGx9Y5sIejVUOGXeRK10+yYOxj+enyd9yqb1go7lNcZKzBAAroowfVNdKXISmjfTKbRxJ2vkqy
L/iR+0FSgyxJ3UotXDlUDiCQ4Q3LbviWD7IZ3yKIBTiJlEkIUukxi55k43EWcrvizQZsfMUPYujf
10FCyuRC6VshUIBuonWPpPM4H5EngXEiSVonMSlj7Lk1rnAN+CN7OVIssAK0VBRqbzzqs/sHMOcf
jsU4kbKtxlwxMKyll8c4pTXkXc1bHubdEOM0Bo3UkZDWwCbQous5B7XHnAZt8yuPuXBLG3b14TiM
66gXlG+MFAMAyzU6uY8NGGY1YgsPg6d4ta9b7uU723CHH8QxDmRCA9eaFWR4vXSdgdprAeqDbNh/
JYT1FVpWCaVMKmy25c5UnBXRl5fbyyK2xjbWB2F9hJYmnVwQaDfxktvmFuudYLU8YXT6XB6jxC4f
JUdLnNQW9porB9yRIqoBjIv6IJ71H6BbicIWNjzsRMd60h3tawq0DtXtd+l32qCufXCBg/LHv3xu
zv2x1VICZqZoLuGGDfFLpn6lKtpyeig8EYzf6M1FmdpOGYNO+pWmmWyHJUD/JJ08XD7KVnr34RvS
H7JyUFPe6tIQdvCDJ+MaONPBEKCJAtBOdMNBNuhcFsex6TdYxJW0vFeETNdKMzAAqwqobrfKMWnX
WDshETiXtK0cGCYF2L+JByHj4EGKCejPJEUDefxK5vOcKnYov2ioxai8UtrWDho+4rss5rZCbepV
EkMhZjAE9/4UkF2OQn3t/A/DStu+6l0Wc2EAOW97SUkm4N0VsLgp6HfhNWUGmW0A3XE81duT6bOJ
vUtjHH1Y6q2Rg070kJ/Qgn/qEGKUXX0C0t5OuFX30o10QPX1JKN6MILUTw7+AGb0w6el17zSGDOs
E60TRuA4AHN9X4vkTpL1Ixxbaadd8SschuamL6zqqFdWdn9ZW7eN8P3wTFjIjaK2yrgvDvF0Z3Sv
Rv+Q1e0fuel3GUwsCIHvqRcopR802TFNNxluMuvm8jG2je63CLboheJ9LCQWRinSOJJTN4r70bDN
LCKWD+Yq5arEpnyzuyxza9wTHAq6hfl3bNTK7FirbFWWkdFVEyu2zTPllCnOKRb7fsYIEZ7kVO4c
SCmgTznfc8vsLUXEEq+IgWSdHcYsQmlMewMA0Vnhi8pTodyS1s/Ul5ELibbVNLPWohhLVHs56SYx
iw9CoAMDN98txyEITzrouDCm6IOMl/NNqctijXEtkDHGNlossW6LBGzSounQ2rLlTSlQFCRHxuck
wCzhjBJttenW5seWM/vSaooc7LBAS6OjS805/AICx+ohAX4L7fV0v8ozrlHknZWns9QLrsw+medQ
URvsDA3FvdHhhaq/aAsYI8Pg8jfdUpeV52axo0il6FOhIUoYkYqlV78ANZb0owr/H2nfsRw30jX7
RIiAN1u4BtBN70RtEHKE9x5Pf7M491eDRahrRl9oyQidrsJxdUzmNyFlzUztmsRWFhUlSqUWhlYi
YGlB5QwO6WBVqNUL1yPZsXXFo2EXjMGFP2RoZ9undLTLRiXNEiUCtBjeAZZ6WBz5SfAysNbHz9Ih
fyasfBhB+xdcXAzvSUNL5cUEWNYQWS5fHWbhyVj9tmKhlu61lz7oJxUehi4JUUZHfBLv1Dsg6Txn
qkmwD2I3/V5che5szcAXUgKMPFWm7LE7MOSj0Ta5/ahUjKjmRA31WIRNtl6YrSY//7isoUwTpCIE
4oNct4kECYkpfFnad86CyBkxX4VFwdkpHe5Osv4FASApYP7xaNigowqc4ZjpSzSgoJL6pNZQHJAY
Ws0jG4rmorFDEFXW5Poq0WtZTECJIHwfOxxFlnKzWcJDM6msCZg9J/r7g0EY5VmKJgyrVsQ08nrT
2wSSJrbDx+SkHcigQ+R2DMywi/oBcVQaqswzGkEjgu/EKabav2bpE0M/9g9koLspiaC0oIeTBCEZ
GtUI40B64IPpmeyQ9p5mGQpyeAyLsMuW5IY+68VZIG1zYLlQQbM1e70tB2T/XNNdDYxqZAcBy7+s
ybg/PFHO8igTW8pQlOewinzxUPqiMxy0wsws7Yo7IOnsTVbGue+3zuIoe8viNEo5oUBGFpp6IyPN
POUca5lqN3nQjd9S6Oe5hgnuvtEgRRCA1Q/kCtIdCU+FfkPCOcmOlJKRkzEORr/WowHIxXqMSpHY
nrIV+BXhoWVxozPPRZnXFCfVtBQJyVFKv7nGQLy93nW2DiTu1BmOLOXYj9/na6TMK1WlLiu4BZUb
lTtFmlskqSVgnCgfajuZf142tX1bPgsjf98kJVpS5rkwykkwZspjr4qPZXV/WcK+JzxLIJ9wI2Gc
jIbXsj7yqzjuH0D3Ogc1t/IOhuc0P9NWFqzvbk6yTSkpW04JLbwY5QAHWMz8BFrZAhMEsC7+QRWA
wUE84l+s335Imylz5otGzgq+SoJGHM10AHFcz6JNIgGD9lDbU1EmHAH1RsxHvfVjnktstQ/vk3xc
7blReneJjMIqw/VuGKrVAXFwZ4oRCBRWNmgyy+DI1958zX5EaXSWMfHY55KlGN/CDACEivO/qQz1
BZsJNNpCDe/YKqIpRw91cTDG3gwHhvcgd0bf6dZhUZ8t0roqz+oYBl1jmC2NrFk+FUBLWITGGvXG
rstDljBk7nXlkN6d7YH6kKXCR9wo97A4bLuRjWD5Va5N7hsZmy+dyZtSq2SO1DGMUKLynrgwFl6K
3kGTkuv2S3JdP8ZWao8IquViZj53GG7rA8uT7Uk1eEK5LhoqqAAp5xLzQ1Ki4AAco/nYStNBaO8L
7Fm3LCJglhzKxWiAZZwacQDKv2rri2I1xU1ofFd6xbqsl7vfbnsg8kM22g82R3luNOQljaNhNdkB
2ran+9yTdKfdGWShL2Bd4e5rZyuSsoVFb9NIFkBISVZ4CdxVN9gEmj86YZB1RjEfvEPH9UG5JW8e
1nzz7ltkK52ykLTsjEQgB4Y3wSDd5IC4GmjVrReZkr16hlW+leRnkLc6IW8bPJZr3Y2+259A2UsR
KYRxGeGwA5XZc36bBUJB0BZrwNx/K53M5Ww4xMsfei8qbmTS5aUkC8NkqGEuXHw/D8/tzChf7dYg
twKo5wE4Qdt66VFlX3/wh/IU6VbxjbzxIscAyYcQRKfMV1B+jE7FyUBOmP5iPTN3U9DtT6CyGqHJ
c40nS3cEx5IguPeedDXYq9NbETPhZVgoXZPQ2jnTxQJLcK2+eq04AphTH+6bqvwWTXntXv56LGGU
2ylFqQXXkZIEaK4pBQbivF47DixK991H7PYCKa+TdWXZNR1qH8pDlWPFV3NBCWpL92kL7j3pK1nr
Fz2QWLEygb2otZVLOaFh6I1SC9PGA8KvWlvgypKD9RRbUaA443FEYemk55Z8E90qGNspmV6d5QUN
yiUJgwyIswmD0qRln3mpq11zqykBJwYQ9kD6PeSHrGVVffYSj+2pKU+E6VMQ3E7wRKlfXc+JKTqr
N5ojzrl8UQIRu9TaLcv37MtURV0TMQ+O2u9Hdz+t6lhVY5QEhf6gq8CT1XgryRlBZV9bz0KodL9o
GxAM1immJTvwd0iNed+54dAwPBrrKJRNINNZUXxsOF8rzVm8Bc/PIDmXze4PBmFooAmXZUyQkd+w
iY68Kk8r+C7xGMP4ZW+TAnllof5/IigM0vtb2rB5xvPiD37sLJUyB37Segx0oSanPCxWCMau8Sjc
S3eYwvbCa8m/fMb9wHAWRql+pE1CyIMEJZhkxQJn7s0IRq3LIva/1FkEpehTIay6DIRvbO5PlqYG
htpZw8pQh932HkjOfn8rKqpm6zIPVSmHoKAWXM2bPeGwIgFVQT/NmpRi3BmdeyYZ7ItLpdDLpNeF
d2P+cPnC9h9857NIVDANK2Pl0yxLsOmTXI8/Wh+sbX7r6aWJhREpIOiSM+r5jLHZPYhaY3OFEuUd
sOObKwa2vjAVDwIe/tAc6/cosHpSauk/QSr7Hk61Z+zps5SedaeU00DfYOBSAWNGk8XdICsERNfo
rccEH1E32wDQpKwBgT94/d8aQ3ehuLgyDHVtJR/kiLM9j2iQ2Ah5mCuRwdxk8dIJvdIjGieXv+6+
ezyLpZ3KWg5K14VR0M03fXJfFz12L30uYslhmB1NWW4kSS6oZYTdkRT955a8no3oa4ptFsaBWIIo
FxJPkpAtfIvWZQtWxF4oNafqCrhLrmACyRIVpB+4WxWlfImUyik6NNgHrzA+lQPgKFLtMInsQgIX
X3MACKq8Yk8NaxYCmrXu5S9H/vNLwikXoxQGHp0chPfLS94qdoNNGOOXnCg+P7rdxEiLGNdKY4Hw
BRdhHpPTPEzQBFWVH/tS+LomI8M77yZfAgDQDMwsYo+KMjxVnBKwHWuTl/CZo89fSvFrNhFMxadI
OMiyHbcsQu79ALcRSXzBJqy2RY+hRQHpVh45+kEDkAwIniYTc8uLq7o1Cp4MDWWdkTK5ESVcERVI
YG+/06BmB9AOog4+eJf1Y9eyN+eiAjdKBmPPl2TfTp/umhgIrGg0hZxodm35Nx0SYyOLMro0rtIq
6rQM9fbVMEmLhLtW7vtgDUjHF5zzrMPtB6WNRMr0uj4fqrkHjH34S0WRBUV+YERaTW9XqYlywYGs
MBo2k+SBdamU0S3iGmH8FBP8qn7d4i2A3QKzkMxeixkZxG4EOp+PBmZFGWTsxmZIgrjB1I403mYJ
i0aPoYc0Fmvfromi98gnpdqTwA8YrpwDpPRx8HtFN+Pq29AxYvquExEA16cIIB7g6dEAeWhHSU/A
9iECQi/yVc03mBA7u4XcjQziszfmLAplM4Ut2bGQXqNIspcoMrUku+KNn1VkmAu34qGhvmh1cdMC
f55h27ufDXheqiZIhqzTSUsadU21Vj1ZkvmWJc9L9FfJ2EYA5SAzTk3yacmhF/4cBtoPAWsHs1d6
mezokT07kYW9yaeYIXZvLQzvs/O5KCc5ZU3XqjF0JbwKDyVKU9FRAAKi9nX1SLdmdEKTbJmH1gzo
e82O3n6ymSv27/Y8H0QVWYs4adM+HCK/zO/16aGbWJD+u+q5GUCiEl2xmYVIibBCxSdAMTMbLeLe
ZNnIZQByLj2Lwp34xE/xeyONUtS0jvmEa5M0yMLbKXzpl/sJPcNpBUQrqxjFOhilNKWWCP1qaNBK
4yVVnQQ1+ExlqMj+k2dzHkpFwqUeFV3B+JZ+NdoiCGjlV/WxdUho05hUSKwTkb9vrFxLuKXDVF+I
gDM56a3xHrX1U2NPduylHtgrbCZdPEv/qIDaiaVaFDpmqcKnyRGtzmwsNQXhXvMDYI+AHAUrjcKq
lO4/Cza3SrRoc1AVnSilHNH0zUgdChWMV7204p5Q4vB+4ZPHF/o2PaujsXvW80wcne6NktpGSlEm
wSBKL4NuvPVCZ1/OT/ZwCLZdPZkyN0Me46Q2QrKILACXMHcTjGNrwKWPTsbdAmQldGskv4vMNjXx
wLwsfTeQbw5IWV9RFtkqZAZgtBdzmASnnnRbLw1AlTEE7WrqRhBleyHfKCDGgdfKwxtxCQzudl4Y
pscSQVle3BWz0PRG669p+S0XBXuRh9PSlozovfvg2JyEsrnJSPBPhiqWeuS1a2V14is/Lr+MNjrk
M/if14kBP7Sfm29EUia3dAA/5WUUa8g2Mgr4oIuvj5MruqJn2KzKL0slKFPLS20s9AGvX/Car1Vs
Z6PgtGrrtkPEUH2WdVHJa5SUTTfl+GBipARlw7UmAEGeLis4+bWfwsvm6qhMVa3lSQFEJd6mwp0+
29zgJQOIrMS7jAnFuXscTZex1IrOyqe11iYStX6tVBBXXGEmoPQlu7GKQ/kSvww/iF9cUKa/fLhd
jdcVSZBVFau7NPfITAgfUg4BbR2CcnyuptuMtWrJEkE5CJSMQyD/Yiq4iYDMjpXSZ3AzP0qYTb58
lN3L2xyF8g/iXI9rMWLpZhbeijgzi47hHfafShsJ5BdsQkjcj4qQRILhCTdjZUaJNYZmh+60bo8E
llH/oX8xQELO2rXZPRie8boKQD4RReuPYjGQRxYBxNDnu/tJeOj/gljHQE76+/+nLi4RZaOIwfYc
GOPDNHmzDNZT2YrDt8vfZ//6NnKo64vSTiv0akUtMBADNYhfO2Bf6VgYyvzulN+TlSHFvyxzV/c2
IsnfN19MGXMFKX6bBCpak63TA3A+Hl4vy9hv/G6EUL5Vww6Mwmm4v/zL/KMGeHp1EK6XwUx80SU9
pr+KUht5tHtVtBrIa9AHLTZbxTPSK335wTjTrtPbyKAcayk2aTUKQNEX71AvKh9lZz6CkkO2x2Bx
pbf4mjxTWtBk/JW32AimvG3WtkKMBSVE+ZHPHV3hG6vVZc4S+ooJM0gM55NnP8uic7NUD/VOm4ER
pWOFyOQmcOuphpnxqqNPaFiuA15gseIWjehIa3InRpMdLs0j46qJeV36FVT2putZ3mELLPRQyu1t
PZCO3H10wKU/kxmwxGW1hnaj8+bUlDtJMgFs9dwU+U2OGmuQD4nJrV9zUN0yDrYvCECyomIARJSO
LeUC3PUR45xen+ZYThzhWd9UlFXReR2rnrOXutYlC7mC4lVyLqbOuPYTCHcxGOeHoZZecWMJAi59
UBInD0vk7aB74FNHE2KJ1Xbcfx4AYP//fix1K1EodQp2ETDJe1P6s09ql/VRPRlfyR7qgvRZ+Hn5
eva9+lkg5XWlOkYHrSfMLMXrWL2srE35/ZQPjR+8FVVs5NAVYLlQjBonSvzeJpj6uT2i7TJbJI/g
mCkfMcvPSnwWRvl2ZK9hlYvljHn1MOiwG5/4MrYqWM2d/Us7i6H8+dTk/RLLxezps/rYlakVJ8XD
5e+y7/nOIihvXolN1swLvoteXzfVKW5APRtPoLm1Us67LOoPEfEsi/LkXLgarRiSh5u7VLf/DIC2
x+GVUBH/WBvrf1hjRMT/rRmUc2/jte60vNaBt7G8EbLbzOqDxB8dBTyV1ffLh9z3AmdhtENPFXCh
pigjFvxd1rgFyHKm0JUVRr+DoRl0mVcdC7WpIh691fquE1+qxrl8jD84iN/noIu8Bg/uQUFBf2+9
qRbzH0Sd8JH7JR3S92C4eMLtZZGsI1EuKY2XpZB61IEW8dEYnqeR8QxlfBmN8kBzpY1aqHE4UQIa
xQZ0bxjg5scDnz5ePghLz2l4KGUcooabOiREh9XlHcIxENvxiwqAS9AKmAtG01nbs6zDUZ6irKoo
QS5heL3CWbp4NTZAkmlXq1O+XT4c6ytR/oLXqpXrpsbwCqM2jeGpY46rkO98wbdqlJcYZwy/A8UD
fbUvPHacgSV2rI/iYPJY/E3cv0uZz3pOOYeqUqrYiGGvU3k9o+0j6jfN8Hb5zv6QMp+FUE5hKSet
XIsq8UEWaqMCaCV3IdrzGuCxRZMMil6WR37zhRukCcUrWZaWEdPawSj+qvUrbMY5TXrCHrM1c44a
v16WxoiFOpXQdb2kcTGq0iCGPoTYEANz+Xw19D/yGbjPNW9WrMEV1nXqlKfI+yqr5xGbhvJV/Chb
06E5aI50N2FNtEEGycrRGbZFr/cDmLRMKjE0/AEsNvLwKqMMXhV3S8LwG8RGL302Ynqb11sMio5S
T/GirxCEW+lr/dawioqsLOkTQKUsFd0ionmQGnDqBvaIC4vrzOELxqRxdcyBGJYqUu6iRimpATg8
GQ8Uc1Nxx5tYwlBMfIPmvGpOtnxqHhWL/66D/thmtS9YH47yJAA1DrNRRBWwin8KKmf2tZusgEUU
GDkU68PRPiQsFgnQEKEXLj4A6bUyGJi7hAy/q1MuZAznscUCjeFNlnEjY7H9cQDjZniSzSG2m9vK
LZn8f6w4Ro9bN5nUxTVXZkHyJh6IJyYsvY3mqCfuSgKwv47ywhVri5EplfIncSuC6yvH0yQ9TdgU
uu2wZVhYZLI+Oy2uEcheeWCRZDOFUi5FBNkYYNCRBncOQYxdPZByP5IckUzQa3bjDB5riH/HjQnY
dEW5iUAIahKNULJOUpjN/RoF1Th8iwEfEydGABisQzqEXt5hXlkohSMHXoNCm1ytTO/rSLpSwp+X
/fdn7f34MygrWdc5nnl+SfxK1U1O+FZKjxxr2WzH73wUQplIJLapmAG4JFhAJLzauZ1dyf5skSf/
cGQ9+Xdaih+lUcaCpSxpVENgr5YS5q/70sxAlCm2lpC9tEVhavxB1X4Y8bFmNR4Yd0nPVMo8X6ed
ACQzHRRgmqXNNxlrqWZHVT8cjh6rNEIFM/qtlGG3X3Azb8nMBg/Q9ZrAGssu1tOPISYX/nNs+iiU
sg9UMg09Khrgi+cPYnpowqt2YTxpWHdH5edZV2iALIjyoCl7O1Ta13CMrbCbGQNpn9MVchIFO3tA
ilU0hdINeeK6VV5BtsEJwnUogGVUyNGOmmxNG78mQ2GPjYQhynJljXj84cP9lkwTrUszqBdaCanm
6IpWBcax4Sn6yl2ryASJHaSZ/cZkPWecli5KFV1WJnM3R35th1fL2+J0d0kwXefAfgTQt53dyoMl
YQc4/5ofWOF3/4Oez0vpzBjx6ZwqS+yrYfKAXXiwh9Yvg1y/XvZfn6P8hw9KF36qPNXVIUTapPHP
0piYTRc5SqfcLILgXJb0OQZ/lET+vknQ1HLkBtDHGZ7Bz2Y2+9j2sC5L+IOfPN8ZudONiE4e6wrQ
WznGdMibe/UUp3cIrsS/AnhiaQeVnS1VWBjtXM9e9lafZlTNGmsGduA976dI1hztgNXLq/qAPecH
w9YYhsi0ByrwaJ2RFjzfJUH9ZXTDOz0YDpVVgsfl54TGGQZAQB00OqzH0R/C7vmKqVCkaUtfaRNp
0DmCK6Ic1KLwCUQWkwxths50x/ikLK2hHE5nAJdBMdYMZh8/ik5zwBvMbkHcvADFive6IxNJhww0
fXxIfNBTujhUN1geFyU+RHWy9wEpZY9YJSX1SdY0JflClwRRqVoxLT0anKnh5XlXm+PaPLVRWpql
nN8PtXbIstW7fJksgbRLaeaiiWfUiJppRqPEmzXOLJPMVMfGMlL7sjCGY6ELRmI3rCppF3tKqjzL
Um1P1XzFgYmszytGbWpnR+fjJ6NcC/bT52pWSjInJwFmYgItPFjwsCnhdXafm6EJQCK8kFj+Zmfh
8aNcyt8IYaQDCAAo+ID0HBzFzYL8e9WYlUW25iInw9Yjd0gewSfidt8bt/0Xv4FhHxrthJJQWGsQ
m/v6lJtJ/M0YWFPGRCsuqSnlaLq5zkM0IGJAg+cnwjhjXNde/IyVSrQrmcknw6nStC9jKuT6QvqV
nUPe2GQfV/dDN7kaGjN2mx9oKAJCL46sgjfD9n8MIBrlbRaDAOBnkB6f5ndOCNXv3MHmgc/yL8hS
GCGerjRFbZErUwhPk58wTjdaSYQJgdiV7rMTJoENK/fGJ9S3GHF434ULoo7HEwb+P220iX3bt+Bu
TN9fa6UtHYurwhKuq5PspkF4rTDLJrvn3AikdHQNeX1JJSH3JVM9zDYBvkljE2yOMxYrc694YJvm
rllsRFJKG65hrVc92uyqCtszngFgzLhGlgQ6ECbxIM8yDG8psXYy4bkpMAqRzA9FaSMmh+JhNtBy
Vh6Id+kO9YtwnZuFn3q8FzqslGI3PJzvjH5+raCF0As9Q+5Uxuaqa2YJHEVQPafKD7l4vBwdGLdH
P8Pyda1LsZQwMpDbqwAMKeP1soCdFgx88+Y0VLCTlGxVy5TDYn0GWkWCMVAdWk9uQA6Yo3acHkHx
eLgsczfkYeqGsINLgIOn3mAyJgLnJsJS/wLy7PW1DsFpqx8lkbVstZ/nbgSR293kuQWAc/oI8ypg
YVaQXuq6Uymgy+HmJ7lfba4FekEOtrNsCe+MpZZMJX9qRolp1/vnNVRNlnnVwFTYx58h8kvTa3KV
BrOLl8OM8ePcLn7NvMXn1nt/0E5c/bph0yvsa+pZMGXdaa7rRR2OurdGhRU11722YvPrx6ijHpKk
f2XoZ2GUoRdgfW+0KsmCrnzOwAXa/l2EFc4SKDsv5AW8iGHHHTpH+6G5USDcE9wU0W6tOAgZx9l3
xr+FKdQ8f5bJWcLxgBXpZafjfkW9U4hPl+1g33GJABTlMSiqKSJ1ID7JxqLErCXmI4prxS1vjMLU
H9WH7LYBiqHxKrBUcfdQZ4G06+oBa7GgFIdhO/GXkJVWXnhZxnqK7D4MNkKofL2vZzEPRR2KEIcA
esIHivrbuONcaeYHW8IOfZ5Nvqx/rxXRv3yju5a2EU05s0xOQMMN2gu/1bFoVXkdRpCi9LUw7Mty
WPdIeTBlBL1psqAKn6yxbMsVf1cWw02ddLp5WdD+83VzIsqF9ekyV5mCkqZ2kyWASEUT6rr01kOR
YLm5NVMzu+EeV0ZQeAdr+5TLbqSS828cZyT1ixLHKnlNvlPBgG9ptbUjFvp98ad00NFj7g+Y9H8i
z+fsO+PMu0FvI53yl32XJwLquIQVYnKa+y6zC0u1OUAzuVAmE5eMMvZ/ZwBAHBTBQqdKYNvR6XZf
YeST0iyoiSzFUUkfB/1GFlj2TjT/87WeZVBq0605V6QpiqrkYITZIAp43ziUgPH57+gVH49D6Y1c
yFyuCo3uDdzLqj/qDXYWGMfZN4LzaSglEZE4RG2pZAFXPxrdra44LetxTGLGpQujNaGfohig8VlQ
h089yHArsPIk6Y2OYsN8iFgLgDs7H7g0SZIFHUyaovrurzdqr+RRNPc88oUORZsmIPXL2glttC+v
Eosk4b0lf5ewfXvP0Hjy4T+dcyOY+loxlqXrCgtksLcejGbhbfKUHPpgsEntBsq+sOCI99O+jUTq
40XKMkQVp6FMq5h19U5yABiI6waPSVDAWkSu7rBQE/b9ykYq9T3rpo5XvgX+iHxYnoVbPhCtBGSb
sa04ul0qZjZY2oGMBnbH8Bd7DOMPpyZD+aKm8ga94pnI1dRNLcBtlRvFXizBlWzhGKYogGhXi1s6
I8YlGCFpPwkF38b/yaRi0lTVkRx2aIbP8KWlDSBvq3tFxmtJDucz17d3fedGGuVioqznRS5FHbDD
jO/41k1vDFUlP/ezqp6PQ6kqtlIHscrf+wtEVeObwpIfSWFTABpXyCII2/Uxm+NQaqpXWmlI2MoN
5PpUzW4VunrDej6yTkQp5aTEvTpG76XTyIut8iHOLMOSDiIYJxfQBjNeP/tZnww+N7J3QFqyuOGN
l5Hzag0TDghVOegH3itwbvgz18x/2Krrw8hCriMH+PTJNgIpneDrXG2EAvXMNP4eFvcNhiB1rjLX
/05vBve5kUOpBt8MVTimKC/y3TejtybluuUaU6msv1HBjRxKKWShb7hZQhud9CYl0IzpthoDOlo3
gQQVqMyW2m7Y3sijFMQw8lqWwxTA9Ff/v74gWNoT6R204GNx/sfTUY+2TgBWb51lGJ7xsciJzsHE
AemqObVYDqivdNbpWMpBPdvGthqnhgeYDB+vzjRXZqeOzpxcZePb5YPteiYZFAYiCDpVcCx/VHux
Vps2qnCLSXks88YaMDx4WcKus1BkHgFcVkT9vWG/MSw1b5Ysy9E+XvPHfLkZ5ZdBY+keSwZtvEaZ
zUpHuCcqM69M3lptwjkn3hLQPmkBKjApgbLKvbsPeUWTsdMFbAJgj3y8u2jtuKrjV+zZlo7c3fCA
12+/hP0xY6VAu9pwFkSXWjXQzQMCAR9pkF7b8DhWP9UqKEpGTNyVgvgL+lRDNBSZUnGpyfUV5FcY
0da9URWtqG5NEECKsXtZIXZQmuCRNoIo5V7Snp/VSedQOdZu8LlWF+w8VvdrPmrX06t0F9/zdmRV
N0vPhEzaP6MsySKvqpphUE5KA0lJpM5oGIt9egDoAnbn15uYN4KBZ+n9foqhnmWR37JRfA4UGnk/
8IC/eYhvEw+TGlZvYutjQWUkcVntnP0AthFHfb5VXRsx72BnhpydyvqrUb5OqaPmAB6WscK02mE9
H7TQ6kY4Z743R4GxefvZlSg6Rt3gR0CNS/b3Pp63X0pdTEoU1PjVq+uHQmH8/zt681EAFTGnJDbC
euJLvEDjx/bLjA0iA+UZ6aW4yiwAHQYzqnh2ZnO+es9QWfLbPwbrj6KpIDrhcYqZVoHzG7Ksqrnd
k5pgiZ+g/SzeGHl/wUzyUSClqO3CRWKec+jliM+FEbtV55SjPa0Gy3WyvhqlpSmfD+Wgqzrmkycn
/1m6xZNqa3fxc3ciQLbyPRMPZ8cwPp6N0lQpynW1JgsMZCSa1LYB7ezJduVjgtj/72Xtj8IoZ6MK
oRCqUZYHmoA8dRjH5YuG1opvxIsIPUrzdHUuKwvrRqmwUKCmvHZg0vCXUbZ5I39IB5mRHX+Odx8O
RUdtDuFAVLMEBOmNDxACQbzhWIitrK9Eb4Ggt4fnaCeCfu5hdRNP8Aq4rwaoenBfHLMbvfMI/Hgk
yntwiTiNQtZmQXyqnjWw7KWoL2FgN7f/oXwwbJHhT3a/kyyg+A+iDlF7L/Jt/HOIUJAvJN7VkmhG
1VM6srzG55orzrSRQNlWI8zgxFL42E99wQU11WEFFTo4d5m3t6sP4CNHjUQW4X2p4m48NnGCVzxy
LGwY6M9z86SX9mWt3hlTIIc5y6A+0KhrMwcqCUDaohThau5wVVlSYa53hN9nsgE3aEYPGF9gFkWI
W//kezeCKbffp2oDcNMoCkQsUAT/QPpiH4577r78s7FYs9DWWNdJNGejGUa68nIi4skEKqXOjLUQ
Y9D5mNvzOoR/pYTnWyU/ZSMqWuVkGFq8KxLAASZrarfpj8sfjnUYSglXQRAx1VgafshHqqMqwnNn
ZKIrdEyKGPI/ffpQioDXsy6omq5Sjk+ROr5QKp0Hsa7drRbhbEmeJPR8AYtef6tOhCG9trRbVuqz
e8KzXNobSkMo6XNrJD4nWhL/ImAhXRxuL9/ivvpvhFAmNk4tNwxrj7oqGLOfRQuo6y/ya6uZ6RsK
giiAt18JllXKojrZ9VIbuZTZ6arIJ0sOGuiqB/hCp1kZa+uKdX2UfekLkM9zATCbXeXwyVcdK0ox
awzn82MdzmNzCsqi5L5ba5nXE3hCAo2qfCek5wQHtnhIGRa1kwh/lEWZFB7OGdfkkwBZiWeA5QaA
x8pV4xdu9hA9DMf/Puv6UR5lYPJcGP2aA+whDE8iKkZJ/GxMrJIbw7bozThDizERM8AlxZ0dy36o
56aUPGsxaxiNpW5UulTq5SKmc7MgHVzwigZg1dP4glrHdPtPCXiqnSUyGbZFdPiC46Af0hLJNHpw
tART0IP0E2NEN9PtP/SNcaAwLJmc4IIw+jGtV8vUdjEABZV0sOfoVuXdBnvB+k2WoVTFgpfYlybr
8IpkMV2mjKsRuTHm+zDyR0U186416+4WkL0msGHK4qZkduP3v99ZHmVoXcwVBarBnBc+rYBdLpzs
Sb0tUJA7zI5+7Bugas4S4/uxZFIGVzdj1ocFso9wJDQQrwb3d1p5PhVlYtMip1LJFaQlTyawiq/F
L9lfD8ZXopT1IUHZ/pGhk/se6yySeqTwraHJ4SjE/hSOFnhvuOkYttfZeNdwmQ3+lDj8ZVS3Yu1c
lrvvjM9iKftrjTXtq1RJAyUurFVHb+3nFLGukyWECtRzaqjplOsAVhawEWdO2J50SpuQFSh3bXFI
n4Ewhbcfa+uJIZYe3gApTdmkjab72lg6vVqaasabfcqw7z/4/99XqFCRejHqIuV0FEJIvzA7ohti
o+7yQ7AAOnL1L3a59l3zWR4VobNV4eWlbuKAkPisdns7HKSX8ag4w5cMCAAngPx9ja+W+8uKQr7R
Zzd2lko5Fm7QImlSQ84vWkue72rtS3qXLY5xo93OLNik/begchZGeRWtS0u1qoUkKLmvS+0aSmJ2
1VNdvXLSl24EXASWS/JHbigtfWA8dYmdXTonUapNgjwLHSdzMER/aJ67/qkOr0Mw7Q6Hcj1cvlCm
3lBOpumLaOzSXvD5oLzVPMEMAdk0ubHXHxrgiLBWi1nWQDmYsZlSPYlQs+7ExyJ6TCW06xRW3sVw
zQrlTgw1XBRpDWO/dUd7tteTgI0x7f7Hao3fkIwfWH1V1qEoz5KISZb1BkJBWuI5ox+nGRREIcM3
M1RfJc/ujUqMJaZ8ylQGmbyPCBdkhwGroX8DRkbyut9KT+9PaUrZqrxkcH5ZvXbzdZe6DIXbT3vO
AijHYXQYx9JS7NgiLSD417MHoMJbAlWI4fQnFhYp69YohyHEWZQXM9wimWaQwOlMcFbZfK4Me1Vp
VyGoKYZjtcTXqjuxOS5x5VTi8xy/JbJmXr5AhnKrlGuYphm715PG+WP0TRFrS8Lm0v8mgXIJpZwN
dZctgi/Jp1R2BRbp1H7Va6NjlBNI0MPUl0pT/PFLBaLT4Z1XdfQUTFV9AXyRHd2wHsssN6dSLkFU
+VrM+o5MkSmLu4qmaiWguJLNEosu1qwC64zZXGe4BboygCpKquRlxvvZG6C0VxTpj4BuBQUNBuZU
VBQLu9Rt5Dz+5c/HEEsXBkSuaLHviUdTw78u+qnvviPFvyyCdZ106Y1b4cjbpEgDUIbdk609woC0
Brzbmtn7/vhleawjUT5jmVbO6LMRPiMTTfAdYAnLlDNW2GCkNPT6E9/U6ggOV3wRs8lJX+C2M8GE
BpbVGUPSCcAbsMKCrv7CGuFkeA8aPiebsCQr8vC566CCs0tcLTh6U9cxsdDrq18bMatawDoq5URS
fm45rkC1QD4QAkYAenkpCNOXW0KQq2L6KJ/N0mJa4a7Y/0fady3HjWTbfhEi4BP5ClNVAD0lipRe
EHIEEt67r78L7LkqMImuPKPpiOmXjuGuTGyX26yFYhsoK/A/TeWSVKxT56E0GjPG3G2ALOlBjpkC
vcBEZe0Os02PSFdRLMtuRP2Q/VxuI5nToIHJtAjXdXz1uE6Rxod8dJYjwbzjCLSDTIQKvftFN+K4
sENAEZYYcQn8/vJLZT6Q9gV9C1tGBhl38l8Z40YYF3zKMk8mUFiAChXYv5oLeoeb6jk6opTgqSeV
CEmc1d0QtBHIaQ+JmNpheBVwNODlyG16nfnGQTupKH5m0CIKaJoY84rrFEx+v84gNI/VsT0JfMKu
U9j8Ci5MlUyzYrkJc7xVp1S6qvtOKV3VlHr0f7V6eI3UpTFBhdJMjW30eY/hQlIro1NlMrvVWYnZ
hRmMjg5GmvW7iI3F9cQKMG9THO95CFXsBOdjTx0MTq2Zv0Wyw6LloEqskkIaHFlm5Knoyvm7Mhcr
Sw8brN5Ts1RhWN5o4xtM9nZ35WDOk9PFbOpPTZ8thU36Qq9cAvZ16SQrpAU4lhyWvzHT0z5qGOd4
rU21T5/6UkpGu5yqFay1N28zEJT4QMRLD2k5LIataPV4jJu5PlWsxKikQsb0UZGSKmgHRmcHG7+t
jtr6gMptp7e0wLBqN9YHwUfYe6dgAM8g+BdqA1xSSshEmk5KQYqEImfnxMZLRbz/TQTnMyKzZvNc
KXlAO4+y2mbGndkKXs/7ful8DM47ZFqZaY2OZyXrS2/IaxDvmgCSvZ5EVERvcz8fHnabC+Mcw5Rg
34ipSYFdSQ1Q7soJ9C83a+pL70XDhGtKc0kU5xZAq9mORjMWQWiCQFhBAnKSQIKX3QyLM8+C3fbd
PJsogKkHaYkla1xKp7O5A6CM0uIZyU4a8Mvmw7rxJspt9v34Rg6Xx9WjVMo6CLHe5vElcL+2T2vD
1EBFTH8Wvev2v9ZG2nrqzZvLbHLAECl42Ekn68iuokB31RcDEer/EBsFN8ibUmwpocRG3GADwkID
U3YAT06PKhB5Fi91ixtM7aCaYzgM9LrCucJdj24ZBK7MMBREp/cHlaLZ0oqkjQIifWuzRz11Lhux
sjqCD8r4RwBgXN8LwJL8yAAJl73FKBlTaqAuQIEBywYCRdzVeosqRMPYHUWj6L0glmO/TlbhkeZc
/7F05l2jgKJ3UW+yJLWllrlEqQSRaP9wFG8Iij9tqXyJT+oWre0sEIxV82RLM/B285PSfsrKyVba
H5lkuGl4pJqgoLl70o1UzjEWUoqSaV1FQcyeWnbFFg/K6qxgu3Jmq7noC65/7sMX3IjjLrZVl7or
G6iIdAJIvt1jp3wIWl89gWT1rzKajSzOS0ay2S6Mab2v3FkPEaby0xvttsOjSTo2QXUUZoeiq+Rc
JQ3LYiAY/fBncFt32JgnoKJkWLcATcoLaK7t8Eq2x6vYE70Rd4we0Mkq1FVXsYDKcxlahgUA6jnD
+JoFWnnjdjGYU1aGnRmKrSQnoh3C9vdlU9xJmyASm0WaRi0QxXLfMetSwuRMxhZXfTO1r/l4MAsB
sNHOptiKCE0JJuNAdCDzoHvZ0M3mWMrYIXkZ3H+maCpiT1eWm+FhhWcUCLp/SJp7+WQ7TuydVC4h
RKYF8GdAjAVReaWC6iYTFGV3soR3f5+LcQkrZqWapjiYWAVSpVLxqKncAJGjuy6IKgJVFUlbdXYT
ewCMU6ZROEdB1gb55HXA8Ru166EqBMa2qw94i+FqkJFiX/y9nJq1RpIAmsaXgVCc3k7a114R+Y7V
XjnfQeWNDC68RJpRLtif6P02dgAgjQdYeTS85di8yocVk1hIVi8Q+OaxN5fHkoYin5MxPXNcGcWH
K6BJf41uwk/AMgEEhqUdL6veXkFke8K3TGIjcDHrEbR/zeCXrx1DXXNdJCKe3NsaUAa8BjA7kyBn
3dX2852+ZUobicUQNYD3XYDxAdiJSlU8JgtC6X6ytXlhcQqv1xguT0dm+okVXZWms46MSeqTAnY4
EvmUAc+SHcz4S8SwcmMKpO/opUU3wjm9nGqN0QZ11UCeSo+2XRDPuUe04i++HOT8yf35xeeStnOn
y6gMTAflkHuRh5Gk5AeoZFGIBC78fSsq4O4Y9lYgv/gcJdOUzGVfBOXsyPV1KkX2WHxtchF3zv4F
/jmYxuUHpIuXpTAxA0rNpzH6ZZWfLRGAq7JqAGfY787CBRNdWxKSdpmEqRPj0MR2+KW6m4Dy8svw
Mhu994P1PAEEZrL7HyL0bNHxuByhBKg1NvwhOgOP64RvpiCsiL7VXiR7d0AuMzDlSBtCDY8oLHx9
X0AhaDynKM25lVf71okEpVscJ9H0k+ho63/fmDbAbJpCjXTmW92hzb4rALOLv1x2WCIRq5JuRJik
mfBaw/RYojJ7rl6pKttt+vi/CeH8R0HjcmlnaHoPvJUZU0gqVqPGr/+bEM5PVOnSR0WOF3Wtpc9D
pzj5LBU2htYE2YXoxrgYJvf5kCx09ROT4oxlb09RYwtJdnecw7s4wml12JkMyAEdhvlj1e6kB1lF
EWhQbEyCOpfvTSSJ0+xFD0kFSqXBt1RsghYgOgwf6+i71Ir8kEgQp816FaEW1SPHbXCGpfwSZU5d
x87w3wNKIOncBEROpQtJ1yjI94pAH9y+LWwqB/UyC7Klvd7VOykfdLpXKzlUI8zGon6dAfoAM84D
eEWtu6FB0LBWPG7v8qfa8bLvZHIqrqlZh+RTjQOlPaUhccniT8PnCDuu7etlScLjcVoeopi8WAUy
Neupug6DyVfslf+q8Szwp2KrNnL/Yj5me7i3Pe2tJ5oVOlQWxnLy/lrtb/TlVskFfkiUnfF9hwij
4mmF0mxgfauxpuNX6DpnV2PkAXWnvy7e+F8uX+SOt8CpTDB6aUCJsXiJZhyTiGSwYywn3fRS+7mP
JicVNoNFYrj426HwL5kabIuAljhVa7uo7hdROPqX6zsfhnNKNVmQagJEHc1TMLSjwdD9kP358IbR
d0Nd0Wr+fmZ7Fsd5pm7sDSuvrd4vwZWoqW7SMoHv2702PEwpUalm4PH9PvqVedMXcYPcMpKyb8ay
OKylT5GI7m/3HOr60FZNlKNMzlVgyS6O83BhgTJqrpyiDVA8X9ayfXPdiOA8gyKPLEqZEvo9KNew
bXeDAnnW2ex6hWvAqyOykydVYE273mgjk3MRmZkbIwEbUICZYzuqv0UqvLrXkNvYPF0+nkAS38nW
1LxnSpaAvNU8SflNSF6G8brOnpgiONLeS4fK5zPx/WzdYmaUdcuEiQTZ6XyU5Z3M7l5DO3fFM1BC
aZzVLlOe9rlarYDW6879dDKvJ2d219pu5giLW6t1cjk6zmZSE8CBWNk1uLg4ZXVpjRWQnfSjdVzc
/pg/Ueo0ANld6zC4zdL9m892FsjpvbHMmWppM3bvJ2+qThr5WuluMrlj9hdt7HdH49S/iya96DXw
afYYe8wXp3ycfNQ/j8mP7JV9lpk93CZeBCfiXz7hvv84n5AzAWWuQ9JZ4HVqZsWVy+/5jLeiqKUi
EMIPfBmZWUR1DX6v1Dio7LfZPGjm39QQzqrBD3slMobxsgawktmQfFO1BhQVRPRO23sjbj8SX5HX
xqXBAxvkJQCTPBTAsinfuNABf/qp9YuHwiHuSoO3/PfExcgHN4fjohbw3yRal8C2mKzvshb0+Xdi
yHYjgoja9/J/dIEf/Wq6JK6NGmKo+msyjqn587Kuif7+qiab/Khj9WJZCiDM+jy2W/VTNIiqtbsO
QpPxDVQQ7KkWZ0VQ5kVi1ltPjdiqEzsEiyqdnWFnu78H5o/AeHYPtBHHGU8S9jLAYuvJb+TOrQZg
tojgUte/8MHjnSXwNB5hWTFlWNBKW6sSoEQ+LQG4zoNaEJ52DVSXCVI8dD0B4/P+y6SGpoaKBcVm
s6enPztQ4pnCPUCREO7jKGEDmKgcZY4wtSusiageyOmBUKT67Qt5SIDEOgpBMXfj7uZg3BcaACiv
SVIr+UrttpglaJFYGvrncrqbptb5C/U+y+KrYZYSh7TJRhbE1ujkCcDQ2+fLEgQ3yNfB2lSajbpr
osC0IsfM3YwVDmu8y0LeEvoPOrc5BxfTDdB9G5TizrCyHnuABTaDzsd6gQfwLG92Zz/+wa5N2whC
ezp2T8VvUc1bdEzO3SUYEklVlvQ+hSs3PknABG5S0dKLSMhq2xtnNLVmm1i0Gn1W/tJKX68qGySq
l69S2TXfzVWuP2IjpEdMx4DaxALtUwvgarzWsMsAdpr8RXqSD91t+Am05hjYLJwH0Xj6rm/aiOZy
paTSiiXuaBJQdI2JfhPKfxNxdYDCADoFUxJ8Z6yajUUqp1Ly9eKeoZdjdIIpxn3bPQvgTlBGpRlp
bN1yMSbXAKOtOqdOMjtSl3u1KEXZv66zMM4Daii8VaoGbMYp+ZbT13L573sAVN7cFuf8aNHpEdYa
o6BRf4egNe2fltQVaNtu9NvI4JxdNptRKKe4MOMu/24clBMWTgMUczzZTTzqirZK9i3oz5V9iE2t
2o+pNBW+ZV0R6zZZgkpUcBOJ4Ar/kRnWZZfjdUvV7iobv6jpdJImgd/eLwro5K1lqKtAbX5vpUtf
KETFWhhabGDKwiwTOpXPgEX0S1e+klzRuN/+U3cjj/tOnan0Vac2GILzJhc8bliYXMESZLT0Ci/5
1p+EUwiry/7o0v+ckA9NZhb2vTbncbD8VA66V2IGwQS4nHqd2CCOFujh7kczdN0gsgb0Z35YPNS7
UC7I2s6TVBVU1EbmFHWYHrKhlwV97P3351kW/66OjAUcKFENkIu7fw5mfZa+rah58ik5MkH43fXm
G2GcNmJ2Lw9Bt8UAE9U7Yda5cfGt0l8aCd+PPGCG3MlEpW3BXRIuFi+aViOpQL2qnCJXr2/LJnd6
IEte9hxv3/+DfhjrkAPolYhqcN6PDZMOXP4shkaCJxEc6k5xkDy06V8Onasc6AGAACCqmpx1LL57
GA/ZY4PJsdBJAd6JkS7hfPXq2y/9IM4k26Y19abrgdfzRY0ORmTYanSdgS3k8sFFYjhLlLqqx2hJ
h4kB+qmNfJIfM8C0CWfU97/in+vl378DoaOemjrY4mz6Kfm8Ykk1p9QnDljabeRT3q9M4NMEB+Of
w/Wgy4qxIBTomRUAFREA5VhHXeYTepj/0xXyb2JzUdu4IEBW6kBpmF1J2ndCn0F2KDjQv1j6+Q7X
4LdJpfBwIFaSg3FvdMIZkM3/4Js2r8UtVhkOomkm0Rdb04WNtHLqmVQs+GJEN3/2ZLhf4uhJCk3R
qXZG0bBWjlaPBdQtMKyvv2Mjp4/iqOmqES868ArjTOyYU7t3F2+5iQ4i+qTdQ22EcQkVPn/blAz7
Vtr0SRkGt5GdsSgER9rN2jZCOFfSSv1AakBx+mS+TRKsIXf3oa7a+nJdgWH2su7tOuSNLM5LlP3c
Y4pXKQKtrd1JfTbkTx14J5voUM2PChls478nCUQlZiORcxhj3OV5Vk+g2sHWF0rG3e9pwsshzn5c
Ptm+up8F8RFbI8XQSKaCWklQ+NMKCesat+PPdegnuqOC5HQ/A9pI4yJbGyeKNjV6GsgP4BJZWTRX
4qnyp3pX+yp4FITjyAIt4dFaJzMqcxLrPcCpotN0WOFYGCapJEDEjofi+z+cScWT6FH0L9cKeDud
vk0Ncl4ka2YC7Otu8bNrGTse7TE/ompjD2+rlEIGv10vbJ6lcV5k6uqxTS3MtZYeubPWW71bUz3J
kX8BUscE0Kl1i6Wdz3+lO2exnFNJ5zwq0gEzoOYNGG+uV5HWZwhcnwGYGBMY4b5XOUvjvEqaVKwe
ckzT1kVi69UV1mKdVvQ82xtMhuGdpXBupWAN4L4GnQVoAFAH4E43DLzirTZ4Vl24NO+uxx7UPvPo
Z8tfteM3snk3Y3QoFnQD9lQbV2YggNMeJFUEyr6rK8Bx1Ux0W1GJ4zwLOOABJFWkMPh0cQASow8n
awSodeVf1o7dz3WWwzepDYwVVMXcxAFlrTP0zF7mu5YICrFvlagP+dtGCudQ9M5Q5CaRgbaErdjZ
w15eZltBfjVhd3nya9T91l2H3pWOQB+7Yn7thyAJ7t5eqgyDSOL55D0AKIp7/f8X/Eantgm1CRhb
tHZEL7bHaHTmNA3GeYu78sic5DuzjuQGFrJ2GuMb0eb2rrPbSOacTg/OQpOMMpYiCwBES2asuH3f
fqFgoxzNbraZGQqeYLuBET0AolpY0FN4KNgJk45KFSF9TvwBLcDouPIVggzy+De6dBbDGYYaooPa
6mPm6/Opnr8uSjBLIme2Xs5HTTrL4Owii8K61iy0nq3/wERL3vK4HAFP9uY+RTMc60++II5fgJho
HEp5r6V+pPh1QZxCO7XpN7MAPYH1ecwFxrhv9H8Ox0OdNASlfw2OLej7yo0s8AWGultVRlAtotWO
NdZcOpj6PtO06JykA8PaeJZeT/OjIVqFFx2FU3K1A2wm1ccYREUewabmfFRSIC+IMhWRmPWYGyse
mxAUCwBU82sv89vGJi/YHcRYDwWV8mi3LqqE9vAbRUnBisreAhXcx/lTcUF1ZJT22EAEjltbNk7b
dodCTV8lqfcxFebVaGdgT9W0i99SxARPrP2C0Ub2eimbQ+tRnZhpXiUoI1sPw7V2Cv3ZcMqfxlF2
a3DFWI/WIpApUhcu3iZYO6XLxKRTPSSvsmG+jKJNxX2veL5Qznkkg6WalTIyVNwqxTaX4ywdlfhF
F8nZG3x99+U4D2KhMZehkJggFknYgnmVV6wkz/S12/ZgPCi5u5LuCBfE9+Psn+Pxb/6ojUg3m9ib
/oeVBklYjGUqO73piF1hWWCFYS10WxsFoXc/xT0rC//0Z0qjTwCThqJmI+gyDWDqM7lyQQv1tVao
6ikaU90Zpdv70SrLQxtVmg18oMyjcidqXO8/LDY/hvM6Y101VkTl0C+9tMY4SntcB6oZUGh/rrwC
8kkXsWgKHARPgzdJoaanugbqMvAIjiEQjczJxUD1JFvO/xT9+Ha5RqJGlyuj86O26D4bBSuvS3mI
ntQk67zLov7lHtedFku3iMFrU21aLQakAHpXeytZQnaw7qkXoSBHg+5oPooa2/u2eRbHpW8FaI5y
nSHbrvLqUx9HnyV5RUybDkUMCp8pFDgbkThOS2TViAeNLNi9N/TFTprFaYzGAda7p1HZjY1o+KtP
dz4fF6yieOyxJwS1NOl8mjvqWfP4Ky6T18ufbd+JnsVwwUqaZzPpNAt9e/OHGf1k4+Hy3xeqBReU
8noyNItgHbqhtkbtsj3IHoiOXOIo1Ze3MSxhdf9f3On5UFwwgkXnbZ0D6Hl4wZr+9brcq/sTOAOB
IezNV/khuxE5U9E9csGolDQ5Nlu8JigAEJQuwgS+qJGwfvGP6dH5VFw0mijKs1RBkNA+lV/Co3Za
Qecqr8S0v9v9H+D+993UWR4XlNhA8xQUCo3PmgNjD/PgFRWqtCLMfYEYvj9itWqDudEo9OucOsr0
uLSdnccHYgos+F+izp/z8GOH80BIMWIAy4/9wl9hdJa3DhNW4twMJPSX9V4VHYtzGHpkZXpMK6R5
RzOYT6XHbsNj761bLXkKbl+GDXMLvNvl3XCKvO4Ejr9j7zc38W/R5IxANXmknWkolFZJ0aFsi9sm
PjaNqEUhsnF+wleyyjihEQZj42vtJ+gsD5Kj3oO2L75daQLBdfr18uXuDy2gn/+fWEM4p9LOVZwb
SRlifT/xpevRAYTQ4hYgbNNu8+MQhNdYKXuRr5sjc0Ucif+S6p6Fc95lSeWcAU6bvIH/alfzTeKa
bu/Gj/n9ilYQuZ3guILYwwPzykky6ZGUTL6pgPY6vw7V1k3TEo/yp6L4LrhakbZwXsbSaGMWDb4l
RdEzuweYnyM5KSZYy+sZIFpY6XcFEgV+jYfmtYpFzTsJ0/vK3XIAfOAVIG1uVl/9tgJxEI3o7me9
fz4fD84rGXFq0cwEPUPntONNN15PWAq8fCaRDC45GXJT0VWJhieFBnIO9mbl3qyPl2WIohxPXJm1
i1Eo4ZQhcTXuBlf2xmNWAFES2GBO7U8r+KIj6hO+Vb0vBCGLS0sSlslqbSShb6UtuhjHjgTtU3M9
5HdRDdB+P2zs/Dc9DJL+FKbh7fAM9LdZRS/CWWrldzYNV1UkHSWzcrpoDpiSOtZCT2ZnOYX1fe2H
JCT25LnypBLGtIigooSXtqr/5p2K5rieW4oOV+XDZ4CLEBs3w4k40s0QLE7rZ172JNJwgUnxY0gy
Cvp5aaFRkipfs/bKqEQPf4EFWZxHaixD7XUNsUYOgEYRAxdqOoWH5AvoHAHxhYRB9Gja1W90SHXd
wio75dfYFfyDriAg4pDOWcmXjt0w7SRQ7xWk5IOmbWRw6UeqjSD1ikBeJxVpbzNaOFOveVbaOLn6
O21jG1DYX9AVcurCehLIXoPzBdn8RrvUGy3rJoTMsHL6V8Tt43CiTxlxax/NrcMimFPbT03OZ+UX
2msaNao2WIC8AcZXgR5M7mQ/umA+rNDTpQgAet8INuK43EQBxF9CFrQIWy88Dr/AjnOUbtkN6IUd
41W1gXMqYZhB4BOFUjnXMUXWUuUy6Bbj2IWrv+uB+Yfk/CE/KrdGcbW8Yvko0ASxc9WSS1+Ss/es
qBQAgsDeExRxegyIVB5Af469SFsFFvF2+I1fMcOuaocV8n0OAEm2uKsJKiD1Bk8zmnfA2TxIo9P8
FpW3hZrDmX5bpnU1mCDKXWs4/4xpdbB9eizRE9VEerrryTaKw71yGlJFwNmxYlAUWoHuaFfS4/i1
fJkQbyJEm/FZuN6yX9TciOTykRbSqj6yuje0mBWDCjAT/golOF8Jp952E62NLM7lhIOUR2EHDOrq
BUG78rG9c2xK17omKapB6wqPjGG0/op8bkSzvoKb5XtemjqONcX6VZBMV2b+2IqGO/d7S+ez8TuS
vd7FCdMW5reGnfiVT04rqTcBsrfq9O7symA163+Uz6EgoRQYBt/TKpeeNrkM5t+F1feaNNkdinmS
MQhUU2DnKudc4q6geasYWDpNdNAKEmeZ+i/R8ip1/WEuG9T7y2s6iSgz9l8+m1vl3Es1Z1oi12ER
kKkqAiMbsRkaT0t8BPw9S5DMJP2LmWsj9uWT6qBPZvZkUEZVO1myuHOjMU2AYEUtwIEJPJLo3jld
ztUuG2MVWfWiuEXVoPVw0KmoJCHQWn4EpK4sHCvKpJP+oGAAr/8d4fuWLv0e3qlu9S1MHMDvV6Ls
Y/dpbaFsJBPUPECz+D6HU81Ip3OfoUlrto5aSHYYPdHxrhCBIa6u5WPsOMvhvF1Iq9aYugRTcIaS
5Z5sxIq3kFTGTrheasclWhqPdW0HZJHSaL5dzkF2vx9FdqUSXZcB7fT+kPnSRUY6of7XRe7YHajy
WRm8/00E51rrQcmXWUNBpM6vUuL01mRP0uv/JoNXw8lQIivCMaZRsfvqYVyeQ9Hg3a4Wnq+KB/Oz
dM2qlpUVkpY34eQO9c/LZ9i38o0A7jm3YI2LtQtsSTVsjNT+0r3EDV3dLrMD3sSHEYzplyV+9GYm
MSjYKlSstWugwX7/8aUZkM+ylISnrgY8WfiZlYtDi9yl5AWwHk453Jvd78sidzYH38vkvpS80BAb
AJjzmzKnn23sMxwyoBVnrgRAIJveLK8L3hZX4CI+itoUO1nMO9l8DXCOSqXWtCF+Y8ZeEavQjTGQ
Ny2AR5ZPimha5qNhm2APxSoXZr+BwEg5r903+QRbjoFACqiUcjkywLbG+Wwr4a++Q7FdEJs+6ud7
caupb3LDwmpjo6hM65RHD23+vYsENib6+5w/JPHYZGBrQrlbw4cCd161HC8rh+jCOGfUD7nRMalF
Szsc7WUYftFc+iVRgPxq1alhKHJq2dNlkXsmsP1GnAkMKiWTOnX0xEbTVaTK1bTkkOXqN5pUWJBr
mtshsw5RTkWV2x1rXz+XpoNfzgBggc69jkAtkPaRiU0E9bim1GvGqd2sT+kObBZiYsX17t5HmVUc
Rqo0SwN8BZ/5xWgxG0luWae4O8rNU4sWc3qbRsdWtCm+ryZnQZwXM5ksWXM8A2k5/h7LT0YqKEO8
Xcylk3AXl485ttFDvLWwESABkYr00+2A5ca7zOzkR6K2dZDWg4QHEVgvMjspihxzVzkhjhU3+VUJ
c13RnKfluQecYgmMHOB/2gMd1ANC5Iz/B1DtCqcy5DAFazkhmiPJnXHToZ53GIcyuyuaSjkmymx+
pu1gzK5aTnXpTWbMEr+WmfbJGNnomVI+vbJG64K8rgrPaJboqNdsuZPmeva0pZdOJC+To1Em4VNd
kQEcrklcOnI3V6K26a6am4pBsKSmgRudc0Xy1LWqNHZgi8bLf32f9gcdAMWid+LqYj58mo0YzgX1
DYgFE4zXBEX5OR1vEqN1pFZIVLCrYRspnCMqgFXHJmKo/ox1zOpT8rKyPjTekqOUC2iAQ/mjOVz2
EruOyQTCLYbcodn88olkURr3OXbqE4xX4w1gE0y+jKFkl3LrDovdYuv5ssSdBynsdSOSe2lkEm3C
kMRveBKBclpZBrO36VzxzvOua9iI4pSjbKV6khozDnodT8/4qWFftflEjdpewswTnEveUxGiWCtR
KLAp39ziJko1U8vUNB0Nf2QhMrUEV4gSvG56lC6fhsLt5Mhl2PAJNcE33BmcxY1uJHPH7ORZVuoZ
AA9pfuyBFZRc1/EvkJrr2clUMRKoXZmRIviMu1e7kckZRAcHP+cFQFMVA6Vmby68sPg+Ft+G5Ifg
Xlev98H0NpI4ozD0bB5kEyraeumtiVIbGG3DU++uw4Hxb9ECxXpXH6UZmoJni6WD+QH/ffMVo2SI
DSBJhj4SOb3/StKj4Di7noScBXBOfunUEIj4fY5SJQAmgAiOSTrQ5Hkri1URxJ6R2PG1kBx9NaqP
x8JYCZb/38BT3x9Lnpc51TI1Q4exue5va8yLz/dDMLrydeqOJ0mgkrvaYWHZRdNkoKzLnHaMFaPl
GpaDKAJzxXwF6kXbmm7L7FvR6/blG939YhtZnH4QswXHkBLiode+APEO41afLwvYza6BufnnNOtp
NzpRVGnN9HZJ/DH4ZzJnqTzivOE7H/vWEU3m7HRnYc8beVzqRrJlXqZIpafhkHzWXmaPXUk/0ocV
4DmMPHrMvOq3fB2AzPmgCnKQ9bI+6MlGNPeIiRqlj6VRQY0QDL0MvGrkE+t8XRfsfe8awVkM3x8g
aR0NUUFQU5Z/z4YLeh7bFK5m7DqOjRDOlOeYwUU1BKbs6IASWnd+CXC5153f6kZULtoPaxtpnF1X
UqoYgKf8D0ySo53II6A37eZWFfMK7F4fAJLAiQ4uC5mvRcYU7IxmroNX4AFLLpi8/75ixFEHG1KG
zVRbC1awepFr3GncQy83YrkjZlhoZqGWRIGC3gMSPWCrWX74i6FfqjnKkxgef9/yNhK5XGHGG3Me
aAfSdOOpqlNnKBUn6clpjt22H2xzvppielJjt8mIZ9SDwFmL7nl1PRvD7yxrmgrZDAEtguHjtlqW
46jXKFexxRIY3q4olaiKQgydyPxuSDu3eQ8SIvRZqoelDjoA7jaCsdFd2z6L4B9KY66WzUT11M+X
B7yjnKq+V7vJ1VTnsr/czSnBzQAoQWLiN3MfDQSiZVjLoApmim434Q85+5HBmxSR31T3TETR91YA
/+CyNuK4j5Q2TCnaDtOgGvavyKm+zdwaGNrVaQqoFz+v3XztjagpdNSr7KjfElHvYfdiN79g/bYb
NaFqriZE7UK/oE9Ez22p6Ww6vzDjbz7gRg4X6ZaIUDAw4304p8+IqzW+XfGaD4fLn2/3NKiYGsaa
Oet8M1xtFRB76GAHlFXZqcq7SSudysrcUbSmtNPQhIKAXwvw/kQxDMrdG1gGItIoeFSNIDLIH2On
uKPYSLcn1ArGuxWG/NdfHG0jkLtA3F1eKRQ7M2p+FZNjYvzqAbGz9O5lMavGfdBIUEpRUFMaGuXn
k0MjxxrGlKCqH2EinBl9ZHeqaL51N8XaCOHUfhkTLSmaqPGz7hjLP2v098Ph1gyZrSfCpHVfGN40
a7VP1XjwKFJk+ixLyMGLF+1OB32Ua5wKy05W8MbBC+3MU1/iU3oYf4ge3jt9tzXoYMcX3Ayo5fO4
lBhDzXupAJKxfixv6afRY1itXzfLptAbPPVtpCpzFIGm7IfzjVguB2NzY9ZdPWWBUbTHukkAoFyB
5AKcNsVsa/qnCuArimbT2pbC/HRZf3ZjwUY2l4Q1yRiqMwHioqJ5aeYryU3CBK7kXyLrn2vlK8YS
bSdT6XA+9agcVOzlDqEj+ysz0QwiD1t+vHykfVs/n4l/V1VtPErAoF6Ba8JjGZTH5kqvbNQFA+m4
IjsWR/N2Fi0K7EpdGZEsLFlZKuVn6uU6NtXWQlLWB4ML5E+//r2qzhKYn1CQBIJICjYmgfXv2cpW
Jpd2FsNMQkok62SChbHOb1lMbLJ4bVzZoeX/xbVuhX1IybDDQ2pphUwofPaoIfStDIW/5Dv95zqY
a0W2nDjmk0DsXozAgjUCBJFBy8IzwZQ9YVa/rPXs2QacnJMduivgQ6XYtIxv1w9a3yXfQk/Y51jv
jvesBOuOBqiSAFSsc1aZo9YnkwhF7T5YDm/wR5WdvyS3mhcHWNa/fMrdQ26EcWaYJQMrCAN4tqWD
WFP/OitXrRn7BtDULwvaixebU/ELictEMcHZlAWou4G6+yusflz++3v+hBBMnuogQzYAcfU+P5kU
/GSlwt5xVUWOpT7n0fe+eb4sY9/UNkJWs9gkQUAiWZpKLdCCwuYPcbXGVVzssLjZVfO6WM5UIwvD
9IcrIo4THY5TCbmZRqKQFHyS2IJC4dJqg0QWNbxEQjhVYOFkpno/WH6s1v4yFy9jlB2bJH0QXOKu
7zhfIt+JNWies0obMmAXNL7qSc91akcPxmP7Nfw0uoBteE5d0JdkT8IF+N04u1ESnXNb7aSP7VKy
9bU8uPOXlRwzuYOTvluc0G7vU0ALtydR+Xk3DG2lcv7L7KVunCqwFOk3604BZttcI70pf+b+inM+
hI+XL3j3OwJ/FBUpdDcMftC+mAypluUas8ua11UnVbs3hLP160/+4KPQeUaN21DQG+UMARQPQ01m
E2QV10CECNJg3VUIwa0DOl7JFXXbdn3HRhqn/qXFetNIk9ifw/9H2nXtSI4ryy8SIG9eJZVKKtPe
zoswVt57ff0N9mC21Wye4t1ZLLAvDUwWqWQymRkZETlS7MVdb1/eM4n8E58WhOcAcBSGjA4LFT7a
TNNViJfi2wD2pDsQTlmftasRAHPNSXfhneql9mHyeSP1TN8wRc00ZUQuQvb6MaKEVlzK4yRiQMFf
CThmD/YhxdZQAOv3OATcTJNVIzUlGe9vRUVjm374FEtvpjOyBaj+iY64I+Kw2d7YzY6wL7zI440b
k5hBb6sp6RIal2hfyRr5spuAGSWFWJdopQfCfDLy0Y6W/SIX7lRUmJpsHcvgUekwWD/RklWRSZsS
eDZkkXqYW7NUq7WAtn16MvfyDq9k8DZ0BKHgGA4GNlfMrgY6umeJa7ldZMt8hCDrcGx/ArVoq9PX
Slug/ktKSIQNqT+qmP0Q9qAT586xsU475hQ0PGM1PGhVKmqLfRareQbAbBbdmvN+mY9pzMmjWWdj
Y4L20VoYsnJOsixALmQZrTvrrl4BIhjZsQ6MyY/LR5F12LfW6BhtRnM+yFkY5FF5VlR0Yi3elBcr
6dmaIB9w45UKJgsA4JSFIJNVu1APU5TatSTYmepfXguzmggQGlQvRdlAj4Cy1EAOoppiIDZbd9gN
T5ha9lVXAUnHuCMqa1ag7y5bZF2u4MrQRfToUN6gi86rboTJmKPEFhq5u4JdN7wZp9Xp5deep5zL
9DyDKMuaCJrg3Pu4i2mV1lWaZ+D0S/2qdHMN1TzOaiT2ct5tUEdJygB/GgQzBKHfstORgid3KhiW
hN14SDGZ4RkHzIc/d8+8JJwZtzZrI2vfeEhqNqB5rjrLXw5EOc4MlH3st9yOO/NkbcxQt044Sk3Y
gE/VXxO3qL+TDm4pf03lBtPtx0XnFS2Zfo/BFUNBeqDL9CU3d0bdLjJ2M5RHu1sSb0nxSu19ReD5
PfOaMVULeh6obCP+f9w/dJKEcQbaDvQWhemQBCF0E0dE630/7zAg5vFSBPZJe7dIF351bJoV4ash
7s8eYbUHKvtZDNpdekdQ55HHJQVg7iZ0QvE2BAshqkbUGquhSTEVlh5qXGyJYQGDdyPkN3HKqZoz
sUZEP/ePIcpLpLFqR6tcNczaKV52RQD8lVM4bYE2z7jPSpvb52F9PktCSgKqVXJxU0cbr23c202O
dqM3umRmEkzgGdTjwUriVtf5mdsNZB2ErUHqnCdrlFVyLENf7dFFjgyF2czPIbasnwwc9eqUnDDU
6Nd7hUfzx9zcrWXqK7b6KIOiU8ED+IyL4AoEtjC6ePkVpqXRNObJZbNut6056luaVa2mgipDArBx
hfFXnj9djv//Yz1Q6gUxnIhyEHXyVhWdYlHKwdUGQa/vb2ImR+FrFKBO81vZkwdDZa5IRs6MFAT4
Gpo4symtSFzrND0sohXZhdH+NLTOvbwq1lGz0GYH4E7WJSBrPh61Kk0noRCTKmjS+2gSHUG6smJU
g4SYY4j5wkfBUFUtVRRF4K0+WqqBX8xlFSlUtIDjtLiqvWhn3E2pLT8s34cTutIOyk3aw+X1sa65
jVU6w4onoP+rSScQyWMxjvYAhpW23BHJPKN7vWyLvZf/rJDmagKfejjEWZEfwuVsVYUjWW4kNU7b
fL1shxwcOvXfrolKfTJrqMUUNFRBArx/rZ6apXGqhvO9mHED6RVyLFxqkMr4+LnaPIuX2CwsP4Oy
vWz4keF26dNifCsb3DwNT3dLZa0JmE9ERLzVoM/70VxY9W1YyHMSWGX31YimX3Xx7wmLdICr3k2Q
n7DJPMJ5tDSkv+AJq1BHWg5FyWPoY5b9tyaokBfGqLwnPQGTuKunQl0kOvQH420YjIdP4G0YdXCB
oZ4srcDwbpEixTauDF6+yyzpINShVIqQhyo4dWBltKmnvFkgNrmLb8gFWexiUAvEvyyAV5oAlLqP
eAs6l32b+Wz/xypky6hnuwDx5iJJy9BvduphdatDfC/eSHvZy3dxZuu8DIB5lv4sEuaoN1Evze2U
onB1aL0ZFcanzsYwpqM/VJBCH04E6qH6vCSAZ5M6WmBk0QAVx0VSh+BYBG+c4Wvhz8v7SD7Opxix
WRd9nqyutCboxh4iRXQVNJ9mAY/16Wme73Upt6NIdDLeDANvXdQBi8e4jXIT8N3WBJVo/pyNr8Zs
cByEbcQQdQ0i8qJC18escAzTRpEQZIt9rZ1X696IOQMD7Jse5PR/bJDYuIkUw7yYpljiGMt7PQaT
dIaBE9TWbR1Z9kG2M4930zMxW+gvaaIkS7pp0I/LvCsWDa355GBI9oQ5568KRljj+8JZ0Jf1iWCa
7MY74TVO0HcCKezusrewz7quYM4JBSVDNKgVl+NqJhaZRYpPtdvtZCd5Q0PPd5O3gkOKvNAslzt3
zfyWkAs0FElX0eymYtjYtYJqhagoYfTJPKcPgo38ey++lsfu++pAItMFLCPgLJUZODdGqQIrND/j
dRKAUYt+TbFD0jgE6dSZb6Xb7lR5GaBP3ChDTtun07ixSW1vOgD8tNSz5UvXoLBC3cq4i/bDYBfg
Tl586ZWnQ8BEtVgGYICSiAIJ8sePHjyDDqkzxxUJ/5fenXYvrfsmLXO9V4P+W+Eoe9XTvgzu72pd
uAs7+292GZPdQJnhWSzSc6eKhMzfkENgJc5gGD0BWv8IHM9R2UsO5GzO2iuPZof5TLUsAE4I9gQP
LGrJk1wYmVDlpm+BULbRwcMA9trn7+CV+BX7uh95vDDOPjQWaQxbMk4N/Zab5bUaUwMklihmODWe
jYFgl8hqBTJy/r2S7XUn++X53/NZII/ZmKXCrIZ5WmtESf1QNy/5+k3kzUQwT+Xm3yd/30S/dAF9
yppC3UmsQZlZ3IfrMRsmjoPwjFBHP5aSMILWWBG00U1vuUV6Z+gcJlBGBmviQkdCCWk8vAwpE32T
asWCCeDAECxHUwGi0e0qus3jyZbMBYIx95d9nrEk2NMQv03gTDSRypcmNVqUZawAzZ4EuxaOBiha
1tq7bITl5lsr9E0xpEWOl5wZ+kmdmI+y2kL9ecwE+eecjOAO1qZSR78o1svKrmTZeqxCMD84khlF
QTlGQnHMoR0N1c9K6L9gaNqcONhc1qlADQwKe2R2i/yUj+7TTKsmpRgIRSdQ8khEz+6IaHS9I5CJ
fCfsMcLo8M4i45lHxsBRgFMVA81w6kz0+hJpkzWFvtLFLnRoXwwJeyFmvhqqTppqO85XIGkhFdA/
2KPPiKRZ0yA0mBD1SOOx2pfHChwM/x+hE1ZG/MEW5ceDHq+pmOM8tojkskOoSa1d6YNjAqOvvDBK
/rHPCyPFKeinYgCQyk1luZtKVQyhb2QEGAAxpMdhPko6J8NifS7M1gKniqclStzU9rUTSnKJgs8l
rqUbWuGLUEuuptSnqJsetZaH8Wf65NYetYV9YXbmCtL7N7iS4q6+0DpZ5Y1Qq9EcN/Pk0NFupJv8
5bKbsJcJnSNk9BgnpvEm5qxlxVwUpt+Cy0v80YKyUgzPs4pJUd7Tk5HVfAgL1DsmXtaqbIHPDea1
tZdpvw53l9fC6uN+sEB5RprMShwqUQUhJSO2F2cGJL5zwtSWjjHoJI298Gs4vRWEIezLsU3+bdor
wfGJdgjyUwPTPB9jSmbKeZQKGVpju+5JAbeLeSKKnbKN+xUaQxxrzL3cWKMCudCvWp0lUYKRIfTI
0OCMr9tvINrHzFC/n47oifDCCctRNuujS+xGGgEpPuPU/WnGdLpN9C4KJ31ONADzQfiPGq0hHXmc
MuSkXdhZehZgGJKoMhcNtSR1EUCLoYxuN8/ZrhvnhbOvTFMK0jOUfSGhRvdIDCGq+7yFElfXLa2X
1Tr6BnGUSue+zlWOWrLM/IYbY2THN0mMCoXIZm4VcgtNQJiVLhQu3GpPNjU7z77hiN+F2+ahQrY/
p3Z56r3asVweVzxvyZTfln2lCP0cGlD0ru2+eJHT0VY0TjBlVVbRx3vfWMpfp2gRdKMerUC774C8
MY7A032Ln9MnIpOCEsbP7sijleFsL/2+mKYwRYs0Lg9T/lxG8U3T6Lw8gnnm31dFV1M7oc9nK1zQ
BG3BBUSqxS2YldBVDsgLmAffYN17mz3UqOgm5xgq7cc4OYRJ5A1df4JmCTjOpvkEHhDOQWDVF7Yf
jC52Juo6hwXGBDERVqEW4yvH3tfICN8doZIVuByPTDdU8U7BYKkJVDm1OFEIDQy5jZZvAAMDdFuZ
nI3yjhM1md9L1VHcx6gbepPU+0tTSjDGWR10EZ6s+zYAjZoHkmHNnneEHZf3CHrLcz8Fro056sIT
w1wEHa9iBWMatfZYineJZTpJCKSZOtngA2rtqs2ctcDnjIvby4tlb+j7WqkNHeVsraS1BE2GuB+z
r3m12GvF21CyYZ9XCPCxjjqejhfzxxBWxRix6FUjRdJC9JaK/bpvAtR6HZ7WEvMw453+xxBZ7SZW
rl2dR3q5pAcdGixrC48UOB7P3q93C1T+laIRn6RLlh5W0DNXcjCqqEFkHDok5hHeLIMK+euY67Na
VNFhroLefAYiCZ2KBawpl789q8iP5837YqigPkzaKAhYz6E8Ec6A2BttVKuWk8wtFPM+DBXY6zHP
rBltCiBvz70aRAtnx5h58WYp9JmdcvB8NLmQI+9AgWja4x2DyYi7zq0CzA54ETCbOEslZwfJz77g
2HTOscrq2irkvhqt6yL9rhROqJ86vM6FcteHvaPzZpLYARcS5cDJSWilmlSwMM0sHXRRx6SyH13h
8etnZxUEQhqgJ0BVBjwMP/uRvrFHxYcGoK5cUAaiQWLuFRc0BTe5BBwn5DGRtIrfQEP2FxhjoB3f
l6h8PMSTIA5rPQDKjwnAdv6uad7AI65knuKNCSogmUO1LnFp4tqybvTZ74fVbqxXzuli+vzGCBWM
MmUYa31G4kY6Tp1T3hOuelAS70NoL8l+5EZchCr5+p/8cWOSik5dNral2cM76sEBPOIgYDw7fRpO
BEfGyzN4e0gFKVBXS22yLmkggillTmwQHoU8HDhvC6kABQkpo0Vjy/RHyzpoY3OYtXx/+TOxTegY
31CBx8Q7/qO39UVVdiiBYLR1RcJSpcd0tHaXTfyPQ/uPjU/BSbIkUPlpFqAy+bD/nVEQ2vZktIVb
nCMu7debjPMnRwDAT8WTHdNqFnVsyyHJqhVFdZ+0anJnatb02hJ0C6iuAbSJA2gk2mOq6u1VY7Sq
eZz7OLoT4zH3oVTTy6guxnLqhdAJmJx5XLyyWhRMCKWT+qIMZTU5qTBNeDuL/XCF5GKEkOEEDFsA
1GRh7dKs7YGbT8PhuiFsYDdlN1aPQ6csj2tVcAc1mZ9ws1gqYAyDIY1SKJRBH2uOUT0N4jPnA5Lt
urSd5Bds8op0UCod6gJFIO4xWus1IJolmtKE6jL6uxwXo6C4mkHjhPLrR2ODXsdGKPahX9U3cpza
q3Cf/QXvgCnCIdGtArBcossQq1UXXdlhWKTWfbm4X8Xbqg8ubxozPqCVgOamTP5PxYfMqiKgO/oi
yOP4uom/C5l8iNX7y0bYKczGChUhNDXUrNbowVEC9ccS1dnc7lGZhda3y8MpsI/xxhYVKpJUB1u/
Dtysegav3Qhz0a36asa2eZ3foS9znfH8jrOHtCu8zWgU0hgHxa8ykIHCaM4W6n2C3e7IFEyFriKY
zbm8mLxdpV+sdVToSYtCVSCBEEtPnvrhtBqSj3t4CA+aMdvxeo0qlqPyJj6JU3w6aO9bTD9e07RW
SwVUbIdMKxxzKexV25slSBXaH+nEcVAWcNgUwf2JYTARJWKadLRoxrk2ogRsGD2IMbQXBSDG2LUc
9RpasBhpPU8uGb6RbmZOnYOZ328MU0mcbiRKsZpVHtSd4FqCYFvy4GhRZ4u8JIRniboH5nJZyjaG
NvZQ3XT5flhmW5jdxni4fAyZfrpZEBWBUQHoQKAGRFyqrF4L3uq5zXatzMM98VZDheFp0a0mLhTw
jFbCz3FqnrtVuupNxRmMlNNy462I/H0T8RsotmlhBjGZXMLk6FDZ8XAqM/e/bRuVri0Rpps7TU0P
BiTSh9esdCLFv2yCncBvPg0VhltcwL1FbpMWMy4KZIDBeCS+mvdk0qS5byEfyAU+MQ/xxiQVk61V
GUCfIycH/bw48c301F0Ne6KOkGOKbnnpAhy35+WZW0ghn58OHsh1wFUF+hloQVHO3maDPEw9oB+Z
TRDJsSP5BObVA1Cue1CP8Hla0ix/3Bqk3N5oBauX+jFE0lTa5vhqLvdy9SLyprd566LcPq9irFgC
m7g+f1kxgRhx3JAZ7rfroJy9Wsuma0u0Cebr3iUiBf2z0dkEWtHuF940MbsLuPlMlNevczHlRobl
pKDgwvTVuT2iBwz6BDKH3vPa8yxAEsmA//EK6gBo5qoDBxybvnItHxRv2pfeNLjScTyaUDghyUJr
a06/76dddM3r5jLrEsCO6AAiYbJHpktfypp3oBCZsmCEqMn3EYIFHsHKk4piaTpruAOjP2b+ec1P
VvhC59ZA/x5IEkx9fQxfhliUFRS3SkzAnGoFbfTlKseqObGFaWXTIKe2tjWVaW7EOQyGQ/tSn4ge
W3EbHVq/3Ynt21Bk5PJUd5g9All8b0VSWZipZylcCBW41gPErDKd8eVNxN3TXTnzQslOHnSv5iKf
yD9LB5eN2U+pWGUqWbKg0VusX7rypIzQAL/q5tsEuLY5flaFF87mkk/02SBmpkAcpABMRyUJUz6j
7iIBhLEczAOUsO7MhwHgR2felbt4VzpLBEiLzTHKeujI8NU/RqkQOi0qoHsRpt7UfQhOyuKRCDaV
TyQRKvfQK7xsjrlEsIPgfSBiFoGmT67yIl+0tYFElIWyYKvY89xwHgjkrvm0ixsTVGhLC2C3RhPM
l41VHfUwfJgUSNpY8308GddzOSW21Cm7y8tixlN8sH/WRUW4fq0XNTPBCZm3LhkNC93WsNOn6aT7
1iuvM8c+EBtr1CkUojG35Goh828tzqDi4uEetMfGVV8iQNQAF/vGG33jfTjqho8HzI7PRYvsSAtt
bRif69ri9D2Zry3ES0NXZOQSoND6GMKESFTWSgF1OQbdIPWo+PO3aI+qPqbw69vE44pvM11/Y49a
E2odEDmdGuRD5qPePAnDuQuf08ati8zRzUdl8tVidobiS1LyBozIUj476ftSqZA2FaBnzTLA74wk
PoKM8xHz9MesbG61JHMVo7297J8cczTljZiZ0tJpqNxpM7Jnwy6rp3k5qMJZX+4uW/ofvvnPymi2
GynO8qpbUJAk5WMyaa2kjvnwmyivxTyJnTvCUeDk7sxQ/f4l6TxwUds1nYHbOohyaB06tW2cEvoE
tloJ34G40t0U7ussSv3c1OrT5RWzTwZQThYG2SEcRRVvrCWOVWtoTF9rw5slm4IESAFO2GRmUDJS
vj9GqKuhVfKhCSMCiX+C9Mfb7ClB+S8uQGkuL5VgviC21sjB2TyFlq7SyjXHLd8tTgjcgZd6yb4/
TN9fX2VMafLS+DeFlc+n4X11VFadDJoW1tmALbQJSow8WPpvyZfhMfUKpz523uwoEMNDaEvc0Al/
rq9Fb/Mi3P+I4e+/gnzozapDsRrGBoLOh3C2syuofCJdbGPArAh5O2/NPK+hbindqrSwMiIrkNNn
C9hHuXu+7JasTG37DakbyVJDwrzf6L6CgB3PMciQTFvLOBcf8+AB9g9uHaBiUFL/uGe6WoV9JOEm
Epve1cq+tbtY/FXrIMRUSl+TWhdwsSDGCODl1TG3b2OXip/hVIEsPJuSg6wdVeW5XjnkBuww9m6A
hqo2iaH2shUVBz2zw9FNvi67AsHMDIbXVdzHX8lDKXeMH5eXxXw84M3wZz/pFFDMRaE30lb3p4Nw
jdnh1/Y+vm+PUZA/5Veas56T2P5/DDMQZ/h0ADdmqQNfmJYhVhJWW34PvyRXqiPZEJY9hsneuBo8
yYmcdratG1TnOOvlfMe3lGBz5iTBqHQUktJgiR0ydVYdsh3EpdzuZc7xRssP/GjDNgn6LkkWZbDh
UAfDmJXcSlTg1YRY9JEqno1ocC4vi5mCyu8mqEQGVJVjZUw4FdJgh/po56m3mD/j+ocW/aqK4LKx
/+Ez79aoM6gNZZv1Dc7Cmjtd4faBcgzd/Hmsnd+6q8s3BcP1ERfZyEwqwLSAnYQKBfDSH89+XzVx
AzB5HiiC/DJI3WlWpNgWjC7QQTg/jua3ywtlf7h3e1TIhFCSnOgWREuXGFS45uQlXcFJQZlBc7Mk
yjfCqC1XYLeiICn8PruHRpQ27S+v4pMJRQPrDYY5MaFlYKSYShekurcG00ytgMBJ6mZXl5giljlh
+bNPECuyCk4fMpil0P1HJZbNsVlUEwRC4W1yV92pu24f/dTQix6fxq+Vm94OR94N+skhKKNUkmKY
pRphUhXdEnS9l+/RBNKZeidON0Vcc3bxky9QpqiApahl22caTKX9Xs+/mQ0v/pOU40NEfDNgYguB
3DV1+qEKzAVUXsbVeOMEq280f/RVG0UkR3PGc+TyePA+J3iUPcq5K1ntoiZt5WC9hojS24C+j9lR
AKZQyaz3vCoVe//el0c5+iREWh8LgENI6eOS300aDwHJdHNorPzZP+Irm8BuatG8jossBrW7OCPG
JrzmMXS/D5CX1P0OULC/gCeQLVTAcQuyVB3IfCongFRLaTQ6OI+W5YsF2DM4PSP/8uFlf6Z3G59q
QlGXrJmurZApAefMbvYJtPo3l0jCdYpPt/LHBdE9uVWLk9ZoRCsoqhs1V/a6+XNYnmTF9C6vivmt
NouiDpNg6LM0TokV1EnnSMZDp4e2Udz9NyNUjh/Nkai1AF8GeQqeHiDbZCl2auHnZStMv94shfx9
43ZqPWpzXGEpU5XarX5riRwP+JTwUt+EOqdSUXSrMqtKsKppAhre1jKvYxBgmwBMpKpxqEH/srhp
VEzGrjeqSXZ1LZx/XF4l64NBoAODLiY4pMAM/HGVkWVM5iSDnB2/QFl/6Mtz9+85qrBQlQicKbpC
SIipYL5InTjpE9RAoGh0Le7O3V7YJY7wBap1/x8ld+JjdLzdmqN8sOnWohJGolhwqBdPR/kTIK2D
FILyjggZ8+Ifcwd1DePKwE4RzruPO2gugJCs6PYdDBARacNPTQZVYfz6F59pY4QKSI02ZaaQ1yBH
V35E0JqMskc54thgRiSw0f5ZCX3TN8CnjgD8SG+0DaQF1jgYLveJ/nN6y0OAsW74rTHKKdZ6nbo5
R/m2EpudYgFwu4+b+1QBZ5kq2f9p9+gpXDNZRD0pxyFopEPZHGrrqDWPl02wNw9yiW9s5dDzo7wu
XaLOSAFrAs2P5MWYrxh9HdjK5kRYdbllW1ZwwrzYP9aoEJgrUQmxMlgjY81EHjE66K+EQImwLAqv
4Y5Lg8H8XhuLVDjUWkNUQkifBUVrzy8rGlGWl3vptfoq/1hvM1DKBIR2C8I71TNna0ke++lAb0xT
gXKwFIjIVhOIIjKvigLLXGwDdPoYdnUatXWL7HqVDhIXeM66M7d7TIXGQZ6W0Ug0I4ijXbebXXEH
JWbNHY/ZXtqrAPQLwq51SodXgeR9WyrfMdIsDq0OJGqLHh0aMDnN48jh++AtjYpZmb4KQyuURmCa
aDrvrf5mgtyVyjsTzNC4+XBU1NLHoQ7rGD5jEbwxRPQemsfo0TytB9MuborvEDLk87RxjNJs5UB1
qIPZRFjbo2TZ7WgbIK7IztZX7bZ46IDF8AvPcuU7jpOysvyNt+hUPJOiFJQteN6i+UWKqsV5MXDJ
FWAChRRcb6M1LXI+Im+hVMSJjVIXohlc0VpV2yPKmUi5NJ768OdSJrm8TdnUCQcdCAVoV4mKJh21
dQjEA3ijOtwJetBDaU741e95ExjMFZnAUinQ51AgR/nxKh2kaFCrFVepVryKkl9XmZ3OnFuOZWOT
2tM1m7KJ5yaWZoxHWLas3sfFHhN5nPvmc8mPpHYqHnsqKHcxa0QtJIN2528CpAzzmRAWilGGzs5S
tcM4TvZABqTxXHo1eRLEzLVtzFKRox31dYaYrB5E8DijArXTl4gXOljRabs0yh+GLAKR6ZSDFqHz
pvpLyku7mWvAI9kUMR9pSTR9ACRqh2TqGgzH6NZDUWASTF58peaVC1kREMnoHzN0UbbIullMq0IN
1uK6HJNnSbpJ5sNcQ2rkcmBg7tfGEBUXtEKdmihHkUYaIBjbHKG2dNnA514ncbaNBSoOqKBcXidz
HEmJMA2IbjF6uG71kn4lo8GZy8vcWCvCeJuK/2QLDk45t17WjZGWHQomxauZPa8Dj9uInUttLFB+
LKJ50kF8mrCoTzsQ4GPSWbtLHNRMMPIILXfOBvIWRLl0No7DpGB+7hCfrGsSvPVXNUDLTwOGSfSV
m47fIWK533YPqZuxq3oRQPgYk/jGelpMN7J+FW0frDoHLMp0jo0hGqYa5qPaLlpmBebY3q9C4ufm
+GMxjdspgTypYpzwePHkzLJLqdnljeXmYIrNGovnpMTNP+Vwm9BOfVIlw8sJYvIRoNbhftqDGg5Q
6yYgkyy8fhizYgkCnH+uEep7RnqSawZx0PCnZtlQ7M1vyMAzSPGvxGCQ3AXqPqfEjWKbZ5rpSehw
gEFKxegnPdJVzE29ZIRUqRaj+0auDmO3/JW3bmxQx13K+1puQRMIdYPwoLjDz/lZxgT58wQVeNnO
M9sSwJ3FscqKyurGKPXeWPq0ktNUMQA6DqwBckyz1/WcfIZ97DdGyO5uKi7DDJHSWqukYNLsYVcH
hKu+9RN1Z7wJ6nABS7xFkb9v7Y0ThA0nZMHyvJOla826MXkTssxzvlkSFSunbGgqaaqlILJGv1Wk
fThG9ippntyowd+EsY0t6og1ghZCwrMx8HyXPALk6VQ3+WmAU5cot4E1EBo20TeOUWbauzFKnTUj
q6s+ETFvtxwmUNHj2dtAvmZ1ugADfhBwc/mcWjyTVOzs+2FuxWlEuA4I9T4mrMFpoJ+Ikmi+y7mC
jZxPSEdQEWG6KQlDuCFDRiRNnCofnUUA+0w6O5d3k2kK9bG3ShISSOpoY9I5LRbINR6k7IuY5LZa
+nq0t0rvshmm31u6LklE/gf68h/9foozcRnzTgrGGp6xfKunr2ro/jcblON34mx1GHgBdK71ovYL
ZtLlkHOn8JZB+XulJnIhmuBWm0D9qRVANOp7ffxyeR3soLTZLMrBRTERo6msZYRbyTO8ao8yvfeb
5AiXJccBeEuiXHuYJrMp68XApN1RsR5GyTcEXkL6eXKFvOjeV0QzxEFiW5aaBldxt9P34wPoVfZ4
r2JdykH3Ejffpz4hcPr3fDKUXSoTHubRaOKqjqGyJaE/j6zumDxizhqsjqldXFsBD2HPTn42K6XO
k5hm9Vq0NZKOLx0gZDW+nhpIVy1g2xU6YVz+GmZk2tgjf99cKL0AWs6qt/Rg/L5ghJZgN5Wr+IlQ
daCs6QqcA/CZ/IHaUerCbNalnRVSAajm6xCsnFn8UMy3YDq389YZQ8yeyKCV4pH8c7eVih/lWqZR
MlTkQ9Y4FJh8us/22i7+pe0lUuz892L31DqpYLKK0L7IRqwzDmZXsLVnM5g87aA46eFfEwFRpqig
kglZpKgaiVuSLyUPiXUoB95FzaxnbtyECilx3g1ND/KvIP09lgen1Pay+5etiY0hKpwkdShqVSOp
gRiaYWbP1dwHoaVrT4ZZL/ecQHk5doEj66Pzt4U+WwL5SBj6hUpg56zHMMic3Iaw3JtmWQrV2Ms2
Wek2RH+QaEPyF/SGVESpQeiiyAX4zKr2cZTPk8G5KJmhcmuACiBLP5eF0jcoSGEoiKypO5vwv6v+
oN2KXmtDPPxaj+zsG2/Ij2uZCiUWMM0JWNMVMNGG0A3og2yXX5uv4alzodcJqn0X0zXHcFftLm8p
8W/6nbZdMRVSemsSzUrrMQZVXmnCwSwRns3RtepTNa/OZVvk2F6yRcWRwdLnRRDB/yOGV3p1Fzaz
J69ulvGYPJkBa7soOn5IoTmvJShRuh0pj8Re9PhGuL86pl3uJl//G0zJ1iAVRcxwmKQsRjHYyloo
uk5l4pu1oXHck/etqDiCwliPQX3sX1Us9myldhT+6qbMMfNrAUOHlz8W63hvl0THkrwRRyHVBDDr
XWmYhKgfrCT9bzboohyk4HqtjECMMzRPSvcczXtZ4I2NcJyOhkUqSz5qaoK53Vw4TLLXhFcLnpfr
4+XdYqaNm+16+/smFcCwd4HUG6mAfiaMMsU59BagH0H6C6UY3tAk59u8+f/GmNDFeVzMohyUzXnN
r9UR4ky/OAsiAefCYaVn0YRqUtqmUAWMa5UBxnuA6sRow0nbrzv0UwJutsj7TlRwKMPKrCZhlAPr
vkat2e6vlePsp8/KfnHF03DdozdwsFwuLzZvL8nv2uxlneXrLEgi2vmxLR/IyGt3no/CTj9lgbJA
VI5c0zMP48S5yd6ug43VrF+71GgQoZKnNrF/qwsZaBzd/O7o1pWTOzzZSN5KqfCRj/WQhskqBR1E
yuauASlneRNKyQvHc8gleclzqMiRmYmRiyG0p8eX2dWd1VdvEid6CG1UrQ7yHccaZydpEENVRxnY
RBCn6hf1QHh352dQDdg46WDlFG2+diTzqgbrILioVQVlP5G6MrVFNsKmATYjxgwVbuYWmBPC0yem
UGZWYqfAtMG9+H0F62/kcfvyrPVurVPnpBoLubCU2Apearc9EXoR+S3rksCxlHkChhw4G8wKBFuD
1AHp6xVCu6KhQBUg+6rBnuB8125XCNMSNA/XHMt7tuaoq7Q1ynUU5URCIF29DKrlmMk+oN2/I1qq
XMYqVtTZWqPOhJwIEtQ7K6BSoE8uQcGS4MjDyTZTu7ehKZneWb/6uwLPY97Dg3ljbE1Tx6RRqxlt
D1Tqe8+EPBXmJ6EnGX99q93xNaA5bkNftbKeT7IxwG16r3eH1UkfiBB0srfOxWinnd3afHJJ3hLp
uzdJOwzg6jCaPYEP7LQeh9d2N+8UEFpZAXfWl7dE4lmbmLpWICkXSmxot+sxKi4+ppiczo/x1XSS
zhDnDHhJOyugbr4gfQ2vsWBkagcS2bXx02QPJL1dGpzxNGZreWuEijZt2OViivINGin6L91Bi3z1
++NUg9XljZfX755TyEhwXlrMFFqHOpaiqjjbeG993ExRjJtBGyA5Ku5nDFSW6DCqQekTMmACp5A4
fSvmt9uYI0Fo8+30uAH2MTL0QGsCJX/p54ATxZhhZWOA3sYk7xq9SVBIOEhe4RP07fBW1qvB0slD
s3N3jwrSuRD2+ihZSJ6/C9eJn93G1/WxUhzVk9FfXJ55cYzECvrK3X4tKkZbViomhgIkH1oCt5WZ
QlR+7l8yre1sdWmuaiic1W0EeVxAOv7jxlLxOiqsMI86AVVZ9G6JkuDs1+BVsvYlbr+/yta2C6Xi
dZYZVZ4I6H2X4CmDwQok+9FOd80bUbIRyeIjnuhu9o2zSOYduPEeKlaLS4uhaTNGh/HcBsqJMFQn
UIMyfgGMjrvhb/L7zSpNqrTSmXmprwsammOMIcY+tNvhLAu8OQXOmaPZIWU9y8a+Wv+PtC9rjltH
mv1FjOBO8JVLN0l1qyVZi+0Xhlfu+85ffxPyPUc0xGnM6DtPM+GILgEsFApVlZlRgLlZKFTnThII
NlAEQXOi5BrpWeZAZPber9tlMTElUdGDCLMajwfloOXEAs1c0Z51BR2y2Lv+xfbXhheXCGVSSWeL
U5QWSl1N9NtzPbEm5S7MH68b2J2TwsTSvxaYWhTU3IS4VzCzoDUOQYc7PpBHoMEoQ4fg6A/Xre3u
HKSnRaD7VBP95r/DY5PpKZ4M6DOXwvK7RcHVHJbHMErd0cjcRQg5H2p39zbm6L9vonGcg2FClnCm
9bW01OhpXI/X17N/q20sMAEyaUE0OyURQe9StP/AdvXJip7Ux+HQnSiRVnyOJJdjlbeNTJjMBii8
jBVmkOX79TDcZi7SvCSIL8oDGm9W+814Tl3TmVBH5/XT38sIoM6MCQUKdjN0/E/G9/tMhATqAHeZ
D/2JSjEkD3SMF7XM8mZwppN6oxhu7mWH4YX7ZKC//e52ALocaoZ0TE1hNpuQuM4kEbpe4+fXnm2Q
gVo/eqSZ5n/xXtirdlMs+z/WmE1OCkNLwqIkgDn8xhyUFY+3xSBaJHaLylu6cyp3jtB/xGMVA1Mg
soyRfIXxWGnRl1QUIN5hkrNSB3rFebDvnojN7zNbOOdFWOdVrvp6cRyFz8XAyX/2D8TGALNr8aKY
S9YSYFz8yJt+Fce+tsvv4k/tnvITZk4ngtfbKuLD9SNB/+73rvG2b/TEbE663FCueeBFfGVAB0sl
l6aurYzwEDzc5TH3to6mKqhiNB2cmNlz/Fje0cHS/qYPilN4afz5WB+574G9ESR9s6XMpS1XUptK
KeoQgJmixuJldFAhgIKjk114k6z7T503Y++wmV1sjmGTAFV+DO+VEyDCKEIYrfU6+8l/t+76owpN
CVkyCaTZGXcxo6wTo1zQ/VhyksKtninfYwpGyxgjbJFTP+uHOOD1V+lHeucsG6OMs0i6EKrlVKCI
E75U+XFqv07gicPIlZbf1RBsv+6a77UsaMjcmGN8pojksR1LwL5MbzxQPunEpdQO44tySxuPxSdi
yanVObMLvJa93Bi+7ka3K49vZb/es/k7GD8Cm0U9Fn1OsReiLZ20l+pM/BLvyuRER22QcH7SwT15
V3FymN25ts0GsI17ZYX+mjzAp2J/VezluQpSMNR1UEUJLfEH+YF+qIvHC+eW3HctAzBjCdKEJkvF
qkTN3DdDiyVOKza0UY1zsiY9Z3G7gQekJzretpj+Zs9L18nyOtYArbaoLZN71Qzi6ct1B+KZYDK0
cRLMMRaBC5uHm0Y6xaKdNh+ZFgFg9N9lMNd6NCylXAN/i2Mfef2nKFiRzB7nxZocqrGi89p1+4F0
Y5DJBMOQtHE1D9RgDai5BSSQS3zxU4UZR9AdUcCvNlnTR8ant+ukTrO9J9BaTsMYQ1Gt5OgQmiDa
d1X6LuWcPHf/4bxZHv2mGzt5kWDacMGo0hQMGC8DY/2xBJiPSjZmh/hs/h+9kAmjaVFOoqijATUl
WgDZ+hwhGxfg0Cb+dV+kMeJ96Hw7VEwsa/QslNcczXKj8dVRAwmca45ZMFY3q5746eqSurevm9y/
ktQ3m0zc0scZIngV9HZjP7yn6puL6kx32rG4k72ss1Xet9s9b2/2WICzXESGEo8GrQSMzqsKtKuB
LwoJvSODUbO281+L6YicI8izypzyvpSywohH4kfNczsmVl14mOzmbCXn87Fgv6Ffl6yoljjAfWfX
j4WXX6KvSYUigHp5FXpx8jPk1MDwLSgWD3D6Hy6gfz8kq5sTieoSFgXmb9QjOkXOemPejoGBGlZ0
7F3aY2xKK7wVH7j6rZyrgCWGHMD8Jxc9Jrg6sKrpdnOcO1u/o3TSstX/yhsr5BaqNXoSrpwUjYkA
fTk3UadjWhZUt8ZYWpOQGrIVrrJyaw59ntgy0kjM/81l3rjlEBuxk5SQ2AK5o6x/7eakWSzVnKPY
LqfeNKxGrkvMLI0KCRREl9KRmgqt83ItQslptRoNG6WQwu9iVJaXUZklAA4m0lmCmuBIgq88/dJB
mu1xqbvuEXJleGO0ylgYlr4aVeWpShOdxjruC08MZ/IJVf0OD7tQwCFXAc+5zdSEQJYi0W5Jn/e/
loIkKOvITQoOWC0hbpjEAhCWoYC/tVJzoThk0VqZULfPFu1nK4zKiyDluWKNFRJ1THiV0uBXGWaM
D9ByU3qnBdn2Z3Eh4RMYgntIEmiRNlhjpDU1pxZNo+G1T8NEy2YV1nwxUBYYipuihsZQBnbxIOpl
6/px23U7kDFQom1oorOUcwuEyc2mRnIbNeONNCm+yI2NPBNM1MjzSo5FiB4gVuWjpRbw79huYys7
in4O5lc8jdXeGjjXDc8qky2U8TgYNZC8QaOAtqusLZOH1dnPGTd7x+QHMyoPpjIhe+vQ0aHjL7Q+
OoM11ot84xivoDcWAcMvbe3x+kfbra1sDNO1b27uDJUVeRmBGIgLvHmSMwiUqLyCNgUTj+qKZ4oJ
EaFeg8DXLBTfGJbfQ68/zG3kCVqXWaQu7xYQx1xf2ntSO/oS2ayNcXzSlmgwF8h+wif9KECisDkb
t8oZxLUHM6AS4f87FSJjkXlqmRT00TctnlrHP5KTTYZKFUDfzmwbgex0BFSdH0GzbJfJJimjoGDQ
vsY0sjBZ5vg1XxzORu4G981GMilJak5tHbarDg4UdQFSsv1hXBR0ecPn/ECc2jUW24jt6lF57s/c
J/pu+HozzlbVpTKbpMIE3ARyBOh5os5CoQTyHTmVrbUGFEnffC/PvGI+59CzZfaqFcNa0ZDSkvpH
k92oKg99yjkOhIkq3TAUaaUCQZkuwiUvFltSRq+SQ1csxEMZVx9qDW72kQkxZTOOPZEbzJEgaqpP
kie4Pfi/6QCC7i0el2uV/t67a2djj4ks01p0vSKjRiXej68ElvNNYa8PCipjgJNdRE4ey3MTNrqo
5lSvMorEo7ZYHTIerYc4aH5Z+omXofNWxsQVOVxjc4oBptEuymc6WtHf1J52DC86cIgRd9aJ/uXX
NpIJKrNSiYsBSdlgAVMFtGLk5MkUEs7lvf/s2HwuJopMegFfbEeaK//RbZ5vWhBg/dFt5uXGvMPF
BJSknrqKUO4Xs5n8WCv8dZl4QYtjgy3DiFqUZE2T0Vyhya2psem7lIDrY1jQq/ijysl7mPIewgpz
yPRQrZI+QvFrhB5YidYcjVQ9Xvh0/E7weVfqvmv8W8dg6+etKeWKHBXEN6Nvdfm8zs40HK4H//1t
fDPBnKs1K2WhkjFprAnfjOZQqhx0xP7d8vb7zGFSC3FQtRw7ZlSRnZurJcZ3ZeWubQLNRQvk9xy/
4K2HOU3yrLcKcjhU7AlwYtVj0XAM8L4Jc5D6SY/SPFtRd+y9BS3M8RDPnIctzwRzfJoeFBB9quNJ
Ex47aBuIrsQDn/E8ma0ndk2q5vIImCJEDUrAR1QXFSunjSz9U+V/SM7gNXf61xFY+fEmJFkiaAYM
giejAAdDGkTGj+vO/B9SwjcjzM6NSZYloTT8IeSRnMYm8xEDgKqzBigKo3+5zkc+FHL/qv/XKlti
kaZIyrsa4S72zct8QlHHzi/FE8T0vN7tcyu0ZAuvsu6m4hwuXt2RJZSbM0lPZQ2ZW+2IGBdYvmK4
ygGp17l3F6y3PwsOb4qGc8DYokvfLHM5dCJeFOrsGgqxpII7FrTbI4KmmShD4EzGe/PvV8vatnGz
iGAHgTIh8JcupLIfZxtUjb9ibmnjP5yEN2NMooYeHxBxC0bRKbok8xQvdHoLN8orzQFgeJz0Yvdw
g1ODErmoxGDRpa2Rq10sYb6jWL6CwB1Mzt/WlOcXux/JlFVdggynZohM1F3UUBTqOX2liVp/UB3u
3KnsqLKVh/Ve/Ww8j08fKzRubDKRNzMloWn7mA4PRLdRZ8luDtXl/CUxwTFgBD3oVqbv/Gxt9/Bt
zDLxWNLbxjDHV2Rodgve7Rzi6kepAKCxOdW3iita9XG44bUxd7/ixioTaNLIMIYVsFd/bBRblhsr
rX/2MTdro9/pXW74ZoadDx2WSk3jBGZ6ZwTkLranyS+OptsdtKNwjG/Um8hBlyvkPgl3c2BTA6Sc
FjhFjVmfAmhhYywA5S+1LVz+0EcDXdhZRgZCDtrGHHgHY79I8maTpYyS23qW5gYkiPK59LWD+b2O
rfyT+WC4qpV/Sx/Go4rAetZ+Xr809s8K2l2U7UhWNcZv5RkDsRK0D0Gq0FiYyrAizq207ytvBhgP
zeZ8mXWKD100K5tEq10Ds/xIERCkjv8sgvleNe6Bgii9DIxG6EQiVNXny9Q+Ep0zcbEfLd8MsR+p
Dc0WrDNIu7VPrWL/YYeoX/rIEr6Oz4qbXLhxZd8V/10aS+kFEiJplFt0D9Rz51I4L3JuzSan5UB5
YVDZ5zXUuWtkbgQZbBFFR8m2xkPkhbotTwBnhwfa4B0u6ex9RPeMZkebbaWbsKnTCVqryvMMwOsQ
0LHzLEAbY5rs9VY5Ir5YsJhaS+X8nzxfpydjY1SUsxHK0JSyaHppjG+y4l3//d0WiQFYqG5iXF+E
3N7fBtZUKPs4x9O2cwXgh8Jg9aQQ4iHaefq8goOeyj9gYqFyipfrlveO3NYwc/+tTTL1sdFKftMp
lqB4OcR7pJRzrvcCx9YIEziMalilBOLrvik+d+ZsyT3vGqeOxob/rQUmcmgZiacmhFfIx9GRoDkG
gtgjpC0P/XHyuGyWewdta42JIdIQyYmq46B1LuV7olQ95c0IFhEqjRDavBn6V77PK6tjKT3AZ14O
koKKlQo95dCOfaj/+lQftcBbJDqKh+puPQNu64AXiXLPlGeRe89xdlhhM01JUmNdmilc+g/HFbkz
XDpOTzlMPgKU3mywwsaVQpXNqkWq0oDLuFcUa5Efrvv9buhCugfGbEMUTQzC/n3i9GWts04DI+mf
3mACQmsdAIEBK8I3vOWJhu4+QLb2GJ/JFDkfgCAGQ/yx9+l3EwGy8nVLsuMbjMrZQ2inqtN/BKK6
Mcv2omYxUuMypS0b/XMMAbBEO0Xj4UN7aeqqBNZFAxTkf+9lC2W8McuQfOln9ZjdQgAeTBJQHiKg
d80O0YE3WUT36t15kBTRMHSQrIO76m970EXN9a6imFhkP5LXo+b43zDF7w69Ghs7TFSuI+hwCyri
lnw/ntaDBmLORLe7yaJ+sjjGc+PjWeKG7nwhPNzv64v02iKZTVUjwRDUGojcLq6G0jGJEX9Su3EA
oU9WqsSi9NidXZUzdFG6NoRk8lrPd2AfiD01E/L5CN70HCqafR9UoZ79jiShCt2lF8aHQqiXyFZn
QX+BKJysQ52xmFNbaAf4nzYUQnuo4mTBnuqZlLpaHxq13cuL8mUoyNBiYm+WWjcpyTq6ad5Kht3l
8Sg6zdorCAgFGT8JUao9xXUqi55G2hlAu0mSCZTUSUSOpib05mkSTa3xSLv04CZapKJ0ur7IXSWL
pNkWG4JhE1FaP4+DNAeRRIqTkujJMdSk4XYIEyHnjODuOxUEJKHNp8u6ziQWwzhFCroP0usEaxb0
3nQAiaj3kYqvATGrf8wwvkvk2jDqsAROgXyLyLNGnOuHkbrFe7d5+33GZ4tagHCjFCu+Jt2Fyh16
AKBEmDXevO/uFbhZBuOdZdPMUHrRB3+5lwPJmc4U6DgC6CieeopIcq+varcqb8g6AS5BBVudzthb
kqRXtQ7DOT3QCrRuhEDqd455HI8fgysYAI6h7iBBjZItCpRDSfQCmZpP0vpQavKxawXMfKu3RNGc
VtWOnMXtbibYV3UTWDXKI/l3PMtqo0rrxVQxNUZa8P/mh2n0JgxgWCXofzERBzC5z7G5e59vbDL3
eWLIcRJ1Mi0A/nkwp07oaKCuq4AY1zjWdhPAjTHmPpcEnVRGnGHIyQQ+vZWgy31/fT30un7n9hsL
zOmdw1qeRBXHapJFKx0+t8bPZoImXm8b0Wyp8wdekVQc5Z8vxpxioV7zNURY9ZsxcvEajsPiIGN+
Kpms6+vaPc4bQ8xxVss5XsUZn0lP/aa/kwtMQKSf0jTj2HmvHIx31XZFzAEjyVg3kgic5nigel/p
ITv2Fv4fKtydDQK5A5oSbn1O50CxEowyXl/mfnq0WSfzRFiXCrLPE0i+NCu6rX8M4C8HEj2zQFnu
RjIu2w9LL2wXzSSBZWwafRiCcIsmtYIFqWJojCGrRUZ9yH/xQj/9Vtd8lN5Am1fknJlDHdfy4PfV
o7gEDbmoFeeg7VJsbVMWZh+TthQ6MBigaDqDwaO4lY1vc/tpjh9D9VSnN2X/IKa8SsduKNmkScwu
NgN4cZYyo6FkxuBk7oRfdJ+SlvXH8IGHO989EBtjzCZKI6Yghg5+Kpa3gkoOa/mcJbEj9r84Hrkb
Ud4MsUFZziGOMJeYWkz95GF1CreMLTKhQ9JQZg2MzdfH9Lh44k1+5pEIvPKuvvOUjW0mOAtz28xG
+ko9J9oApVp57firhPI+EAPRWcMMVObIvfU71sBgoJ7jIxfxxdlntvpeK3UZ9zOeYHo42p2UOqt4
rwCJsnz+0D6/JSzM5ZdHeiwW0Up8FIX1Iwk0T3qJL+Zt+hL5w8kMqoP+Eru53Xg8POd+1WWTxDDb
DEgiFYeeomCwDTpTMz1T4nPKu9tEjvlkAKXRHoVHZbJ5vaHdEu42DWRuxEWDyIxQi6OvxdagWdJn
WrOmORQBnfEJHWyXtgEiblOKnv93nvUWZ9kOHCrkqxR3GDdeB2hDhHIW2uOYp46UD5+RED3HOR4C
17+wvGvTlCVA6lQdKRITH6D5pvVzBPTnEsiUGSzQFbBT6BZCBfoexq1gWGjv0PpJaCH7OE+1a/5U
QKkrOyCEP/A6Eru5JEEBWNHBDEAIS9m+KEqsp8KgIZdsnqlOr/EwR2iDCPdUbweDr9fXz7PH9iaq
rl+yNBVXVElN1CjdJDDtxrSEs2RTBxsFzl2+d3Q362ObgnLc1bMWrasvQZRwig27T5xF/q2FPGjR
Xlq3NcQ4sRgt8ro0ve4LwtfauFe5VPF7N+bWAJPV9QQsfWraKj6eiLVPEVShYKG0cCpOo9vfgo8b
lDzm4/XvJdNfZc/I1iqT3EEAWFCjHkpn/0wAtX4HPm7VxQDlgVzK32YMDtDqAJHsc/qoWModH4bK
21om7zPKCTIWoUL8kNzMktsQDuyA9/tMupfmeWc2RSH6U/G7KS5D4lzfxF18OcEJo/Vs3YBA9d/J
Djhbp3BUhRXP6cVV7SQANwaosEDwz00e9+LL1hQTX8owKSBEbYBWES6fHvowB6Lge520Vtx+JCsg
EBIQiU4bxmwpthqSsEsFLGu9tCfVRqH5N8q/B9Ndb2nfHaPDB4iAesgajtc3dPcobAwzd1WXysmS
NriruuUiNEEa3qzF83UT+4FqY4M5z0aea0paYXH0TUipxCI3AVFq4+fudCMcrlvbTXK2W8kc7miu
OiXMYS0+zQfpYB6Q7keNZdpong7oIdGcX3A677X3YVdefuaxtuyf9M2CmZO+lM1ajh3+BKrYrtua
l7i6n17kuw5NpC/yJb0dEGISx7jTb6Pvyz35Kt7w5rB2q4yvAtKoRhPAv5mjGIdhKXarsaJ6Gt5D
NdoZ/eEp+5W+iMOrpAPUls8018RNyHl17QYBA9SnKKnIhsZezHncpsuAF4OP8V5LMQRrznnDtvSP
fxdLiYRiCmo2KNUyi9MjKOnJyiig7E2CiKrL9AimqYOZ28DMwQ1K5wGjS8FrCO0el41dJvwYcxSF
/Uin6WKL9sjLT7SnRkHN0kIxR07sDh7XKj2E11bLRKJhqYs2msCb0x9qv0ZyU3oVSsQ0kePJpu5v
LEF5SqGcDCKzwKyRxyGrJxO6M7NDcjAqfZGBMwFHwfVjuh8UyJshZk1yr5fKMkQYUfWmArcw7V2Y
dovhCpSKFq/h2KM/934L38wx7ztUvGtBWmLRJ90hVjpL60ZXij+HorPkl5I3DbDvJv9aY1OzWZtz
o50z0W/SF4JBDbnz0w+x75C3HWTzscTM1XQBlNc3LpR9GqTed1jYbJvHBq5feR1vop6zh6+fdFNo
AJlrI+kZEsCkxXhWoVtjiBpw24N1XrBU8iTwOpT0o1z5aK/Nto3BOtbzNqcSB0t1VzWFO+uGZRZg
djG8cX1oIcU1cELX7gDjdlOZ0K2BD05KugaxS7JafzhWEKhfasuApiBVKi7QFOFeWbveYmoSgYgQ
5EFfr5PNMqVs6hZBaMH91rlpG2TxQ004hcX947axwaxr6QRdrCEm/XoHryc6jaaD0yj2QHbi85KK
/V3cWKMr3qwoG2MNDaIIMjNBfyIghyoPgis/SsfBKW8/OtxKNgaZ+yApO6EroXvvF1kwqRgjWu7i
Xv3IA2hjhImNtSZmYkQ559oQumLJN2kArha4SmnglL52D9rGEP33zfYJsZEWag0BODOvLilpXSpn
osqZX8goXYIFNRRqhxOP9y5tUwSNEpTaQO3+LvDPEFtshFcEPSWVkDzzVv9Zu5TQEqnKJwIg7XWL
e4vcGmQWieax3E/DMPhAqzrJagQKyey1ql2hVo+FbDpJtHykvQRwLkTi0YDBTBmTG6LRlxARpEP+
kKypbbYw2Mn2pPbohRAnH4WffaUckTjdDEnja9CW7boCzZKRcFxpd05g+5ew5zGWaqGivW3AYiHB
10sOfYhGQXjopk8iMNOx+6FTaUoaEjOJKl+8Fo82bpXhvpcmsRJB10bv2+Sr8BADO4FDuTjjUeyt
0K55RYPdBsDWKHNoGtmMoK2VAj96gl9dStxWlDeRzpEJ7oDIelaC7E490ZIML5nhGmd8LCGyYQir
vAKTZV4mFzkisRMPJPK9l5yMYxD91IBxQ00sdrn5914mZUomnA0NEAOFyL8PcZarcTimygoBzvYz
9K9iX4VOFVJUuwjR59d/LKfUFZzs5fqx2o29W7tM7J2BhJbG1chQYJYO6WeaE5vodsw4yJo9nssz
r+e3Gzk2C2Vib5pqzZQJswn++uWGhOD/U5rj/7woUyRUaU9UDEpexFRzM0UqCKlmiMAeeiFIQAsb
nUtPOY6/RacMQGb3IZrWv20yT2OxXhaNsgkdxWCB60znyh5RYFxt87cMVh3OCukj+O9c529r9N83
h7OQk2lVaj0JRCwvcYWHHhV4awCIIA26l5lXY3vvndScASobNOho2eFvc+asdXXWp0UwDelxFQGj
FVZbq1PLVDlB9312A0uSipKobKIpxg5dDbVeLU2OJC7PbbP2K/ml7UpOOKVB5N3mbWwwcb0JFVAN
AO/mVWL/E9KZmBESD5LenEJD+1LFPAjSTpn97zUxZxtcbiWEEsPQK36rgeyCPeEkWVR/K/OjOw0+
mbp8Qb/9jaTDSVRAFxQAf38ybZyHWGoXtKi6h0W9bdbblDcPsWsCJIZQklE1/MfEyzmatFpt1iJI
cgwUa4rVpCn40HmXwr4ZVVd08HRh7IK5E4wMQIV4JaafQ0ikbSwVw04AG3NO1K6Lo+7xjxVmMSC0
mMQx08E55pmf5srqfSQ1D+QkPKXfJDu1RI8ykX8AEgTfUCQNTq+jRslSGk4gW67lYhE8DXRAVvVM
6V9VV7qhRYIsdudnWszj3e17a8XkiEIU0VQxR8/ER0meRlHowUHW5JKr6rcJBrHM6lejPV3f1Pex
3hRNJNqgS0Dg0FjQ5zpNYiGJcR6s6o94+toPzvXf3+mdwQAIvGCEhnmR+WiRWiR5nIWYSnD12h6w
d4pTX2g2qjqaZgn3JoAsKeqGvO+2u4Mbw0yBIMswKqCUOfGKabW0VLXquXHV/GSMnEi/5/ybFbK1
gSkf6l6J+jRoltIy55MYPXQiZxt3P9PbYtjSgBmlXWeq+Ez6+BCnn4aWd7g4u8WWApSRDIKoxyhj
mtlTZuiHqnghverGMVeojWeKie1qrpfVIEmhZ0iCbeg/yPq5IsJhnNzrrsfbM/rvmwt4mNS0DKNB
89r1ViJf8uXx//b71C82v1+ndT/rE0kx+1JDmfQ5r3hJEs+z6E5uLMz1WiVhDQugY/otG04qW5TM
gcLpGsi+Nbb0XDhxwC1P7u8cJkVFtFxF43UIZ2M3TjDDXSliCKVyK7ulmX1hD4IFrPEEiIjq1XZU
WuP/PsJEI8WbVXa1Ilkh/J6anl7/gvBVjulOQbtTC85x3Xe/NzPMXVUZmpk3Xb164rIcVYyLGqA6
GjLh0wTt2eseslOk+XtJTPDTQ8ggQ68y+v9UYZQ0PDu+cgQ4AlcYgLcwJuClSR2Paxxnvh5P56hW
rcLM7bXWj0rNHR+iZ5TJzyQRcvaiTgBpAxDlb88kI2ZHOyNL8Q5DKn1XH+Yb8U61CJC5/f3ywhvm
2TkIf5ljQ8aatymo5ougbs/d6JvTE7BE17/Vjs//ZYKJFukk6H2k6yg4dadsGi1FeL5uYOcdB9n3
zZ4x8cLsUZyvV0Cp9XN/wuTcJw3Y8BNYslxKw1Q+VS+8citvTcyJWpYIA9TFADyN8V2WnsPVub6k
/c+CWX4ZrwA8PZgVZWQOlWmJiiAFx9NYeaH4W+LV6Hg2mDUQM1khmIC6Cr3GY8DUzECpfl9fB/2N
9978tg4mJESDWunFhLcTQQW68hPBJ5or8ogh/oMDvJlhooGW1SCUidMyEO/p/Jt2I6FC42vu9EP+
bAS0SRLyeDR5K2NiQhjKahGLcujN40trPNTrYhXGd72febk53aIrW8iiGJM5G4Q+Vgpw982n/JB8
jZ6E2/pGflwO7YOI1mhor5fue/+Bl4eE6peEhyioqwjbUTDWOR5WKFv5UfUjKx2t+zbOH/HyjQkm
MtQAJ1StDhMz6JVVzemVwjaTH9ddcKd+iOiwscKcJSNf0rAbI+CmAnJET/1r6ISn8ABWSb89Dj26
FByD1NvefbGNQeZg9SjWLkkd0cS8PgFdHt1Q3t36e+nNmLCChsdN6ZoBkJI3Dcf07pGW0UpGOxJl
JpagymzCMIrSkHiQcDXT2hJ0J9NyjkfyjDDFniIvcrkrMUxWgCBK8kbJXdX761vIM8FcgmEzams8
N3kgLn43XqLiiyn8um5i7/kE0gYDw3C6oRkYRPv7oo0MMyNRBEgfWFEe286rbunooeDO9/IF7NfI
z+5kJ3cTh+cf+4t7M8x4vajXVTg2M9j04tJqxuQ0LpErtf2Bs0D6O+/ccLNA+ndscs22VMW4HEkS
NG7zLNrTcb4BUaElfwbrNW2Ic2vIPIOM37dzORE5w6R8kWeOPuE1OnJ6jrytY66TRomFpZ1UTIHl
q5VFTj48DrzWLc8Gc5coXd+LWVckvtINqyOvw8++MXq0yRbuCCp142tfiLlDSBjHDbK9NIhbh3ZQ
o1/yY1RZzUlGVWyxiGhzXIL69DuDUIlHdilDxsFgXK+NE1CT5ZCF6YWDGoD13Q4d6dZ8Ms/p7R8a
Ko7B3RWiDk0nTzCHxs6gmWObR2qJ8R4xiH8WGN9bLjrNZO38Hl+Pszy6Xe9X92aM+XJylbWRlokg
RT7QNip5nYCXPV4BaddBVAnBQzMk/Mecq6EVTbwItDSQoXpW9nbbod6S8qLs/rW1McOcpmpVo1Xr
O8FrnT/UuVrp1e7oaqjpaJAUvuu/XP9Y9AffbZ+qagrRVBXoOCYgDkY25EZUIUXLj53ktWljieXZ
SI7XzexVhNFUe7PDOOGiaXOoq2DMadzFXtwYg53Fr/5G9UFJfE+lWyYvQfr267pZ3uqYr6ZPfTcY
RZ36ZQ/pkjAYcj+V7kM95tyO+7noZnnMdwsjJQOhrqB5aHcXNxA8p/M6QXQeDnmOaTIq7M7zyF3H
Vw3w9GAywiAs7UQxmcaUFwi8kI44DscRTK0U+sHDkO09uvHl3uww1zL0YmdTIi3l56ZpNiZoXlns
DCh1lUfeGNJ/2Mg3a4w/Npk4jHUOXU6Kh0IBNUZKb0Aza3XlGBVp8GxyPHP3/tosj3HMuonnxVzA
jSVER9CxidLTdRekLvbugGkE3R0M46HDw1SeU3Q/xRU0SF7cRvaQP8jq81L6123s79rGCJOdmdWw
aC2kpTA6TUvC6Ld41TE7G6+ZZ3Mpn3i7xrXIeMVkVkVemhmqI1/NwUpKsO7TGZb1WBhe/g1s9d7k
LZxPxTXKOIe2RkUyi3nyWv+JPNWeMXuAhvFsT85wtz6VNg8StBtANhvLeIdYF+mcCQSVksiNu3tp
OiXLzcJF8u/emODQBcgWrXCk8XCiTdY2p50qLClquAM48FdA8KKAOI1jHAHB44767cfijTXm25VQ
Zh3WEnUMcib3FHUYuRBT09zRrnwNtZPEIRAI4W3l7kHYWGU/nlHWBZ4wgr/SZ5986MbGzvioOLpV
787bxgzzxaRpMKZylgVPPJKjcaiO5U3hR1hVxBWd3Q0dqNiZGLKlPGaMqWExZuh46OCykCqoxd13
ZedcP9i77mfSAQlJk6HgxiQ3RSgmXTv1SdCPL+qYW0kxWD1I9JKf1+3sPV4lSZEx+yKDk4OVChiH
udC0qjU9MVFteThJ86kjT+HqttpoSS0nJO5eKVtzzMZVERknM8lpIV5EMiCBE62wRV88UAZEno7Z
3h5ujVG/3JytOMyydSgjZG7FeGMkVdDUeWbNZmMbRWhd30eeLfrvG1thKxbFEEppAOGHY1Gp3tqu
XmUqqWU03Y/rtnZzRYgU6ugQm5qG7/a3sb4wFLUnAiAeXzE+Q5muKps4yrmHLoA7+RmXDWDvBG8N
Mg8xKQRSoVPlIuglyN6B72aJHJXLmr4XC7dWGJ/vp1RalWxIQPVt/5mCMuzWTb/BGf8L3Tnqamy4
QD9fQkcVG6kRxhXVcNS7qG8Boo1qS1uOusyZVdx1iY0Bxv2SmEh1XmDYfxpPnf6UVr/QgplWThrP
WwbjC/DodpaVNA3KZrKgaGwVgn3d3ejHfbdRBnU31E0wmcdsVEokMoRyARUH825qfpXjb0H8skR3
c/p83dDuLY/5jX8tsTs2molIVC0OlMsMTkGQ2mCU/xh62Sm/lcGSIDxKP6+b3N29jUVm99SoNMWh
xNrM+CFuPqU8OMbuwdn8PnNwGllta6ONI580rZ2lNxI6j0vPiT378WBjhTk4wlD1bQY+M6DqZ5Bx
AVpCZVdG5EYQDoLG9JmH2ONapE+UTbjrkXEWIwjUgDCd3MzLQMg1WsITGo0gxc+PPNzQbuKy8QwW
BRZDoXgNcwVyWZcFdbvQogJ9yHXBprlcKoCWm0M6A+tW29zxM5qdvHd/DWBaDS1clRW2XhqRLE1a
R3iX/D/Svmy5cltZ9osYQRIcXzkvah67pRdGq9vNeZ759Sch+1oUxL2wd1+H/eQI1QJQKBaqsjJn
V3RTNwPTEgh4HLpUweGhLY498sMckyy1JcBp26SAv1ufXBmTuSUPYcuzQP//7uxSjGCRbEyQWqAq
BPoTReOMOh4GPh1lBZq6qJg//mwgM6sUqgkA7CGvuVrJXWz8buP4quM9RY4X8mGHubxynkUS6TG0
r5pXc5pbq8mpS7/Xdr6cvSGBahTysgrAgJ9XAs3ESYwKuHnnaX4aYJ5JDpTH+GTeragVz8GQ+qBO
ds/HJK5V5nJJSrPqA2IuRC+SW9FdTnH4M/KSZymkYsGNH/Gor+gfPLNMFniD0Vu4XKSgg1FJ01uu
RdVF3YzdRVossxHq9dDfAvcTPc6tOAekrtOO86k8gCObVLpHlyUKekOF/vNGG3lsCGZSRIEQFKf0
bfs1OQ00GxDKMiSI5g8ht1ByU34urhLw33qHjrSzzjjSKsdmk0dbCQ0cz5zRwdl+nT/Sw8+ACbC3
jgFdDRLTn5fXSsYG+LypB1tyXWpB1H/rCO8jcHSIMoqUoCOFECOY4T7b2MRCxEGtmPK4o77692sS
/ZpgudMg49Y7/Wm6Mp32AsKXzvnl8UwzXzkhlxKtL7ccCXZuFRPANeNzsQ7XdWTaTZV7pfGmdZp3
3ijdM9Zp9+tl9rRX2nEQVqw377w5dxXia73oidHV0lwaRctJgo5OUAaCUFNlMFRgAPDz7vbiLOqm
kQhB04dK8peQP2TR8/kF0QP6siBJA08ukPEUD/zZRNY3wrCoAE4oBV7iZBEtIR78rgYC2cwkjrvw
jNErsfsIrIPUt5WcmoExPiVj4W39ScHDSNpyTg/nMKmTCVHx+QZZM0iFPltSzS2KdNqPxRszNMI8
jH5V3+SHwRUdtLMfhEeRMwJ7dJtljL8CTqNinkVjwqdY15Uc1aAmHVD6XQf1Kodw4vmjOvS9DxNs
aW/M125ANaoIBw1se1a93mTKlSq+SZlm1dIf9QZA84wZOAyoEInFlqaTKDcRaAdRQt9QHM3dDUzw
UdA7ajhhSnnj4NIPqASQ5uPzTWRTMYDIpM6zc44okeJGa/oi1MubBUwd6yTaRfM6Vm9K9dhANqub
H9t4sjrhD+Lk+yphFk0kgwkksZHNS5v3Bl7Pxknq8xcApxxjqrjs5fS6frlrdDv/McQ4ZZ4n+iaS
aHsnB+2vgIRegQUcQawvBkTiVsAO8+X9whifrLWpyUgsCsFsi6Hk6ZDuMS4xvWZ31uTzlQMO/fNj
eazDJP2SbTER0YcgE+ZCW0uPVUskl119OcqX1VhzosnxJd8ZZMqYNaD5ZTcSM6CKkzrk4m1K0UD8
GTqsIEcfrDn4k6oiyGQwlgc/IcCyf3ZSI1k7EMoaa0Dk30S8xxPB1oyX8/f8gDIBN2FnhHFIYyB6
riSjGXTft+/pM5WYFZ+KB8GFbsdqazd/06T1gd2f3lkYOV+dA6qCz/YZP63lWMykVKW4xwXl4d5G
tL4Z/fx1/ivxWkcK49vYHu409Yr3TT/84O1WznhsvxilYS6FEEztVUtbWfUt4fsN3b8v9/DDCju9
JKBgUaHrSmu2yPhORqjAdYTrKpDuZm91OgAXGgi78SqDnMUpjLsWCt6uRNHXwDDXn41W9hf6KIJk
TC54jDqHH6PdApm8odOmYpDjPA9lpEaa2FrNH/VGZMhe4lOHiSWiMyc1iFWR1AWCZvxcnfp7yart
4QIDOCfonGOIeQ14fE6HucOHQRZ2BBbahhSikJ8kFblJ1/lVb15ETeM3EvHOX0CeKeagxi5TDEBM
sjDNNPkibjByWqRR7oozKV0TbyTOQ4RnjzmuaovTWFvqMuwn2SnVxBUg15jzRop5VphMLx6iKulN
pK6LjI+r7q3ZbSnW91Occx6wPENMllfLk9l2agR9ByO2kzZQssUeltFqtpgXqWg388tN3jkFvXK7
nCGN4kyetSg/tRroRrTOllMQ2xvXa/E9jnMrqUQnkU5L5p53kMObvDNLd2BndiqIIkzrWIaCcLfJ
9tT8hIv87yaIKCMpRzsQSSwTgyVDGpWkJymoYi9B3myL8vPC37+jSLi3wtziTWn1GXOcQqDf1D8w
xomHb3UR3aY2dJoSewsXtwbUHbBP8NedX9/h43tnmn3+L6SSUkPX1UC9EW6SydJ/GqFRQLU0c6YL
xUl+KLUFXos+edcdSp7+pOS1t89c8hjz2F3SRWqAqVIr6ltrWjjeKR95594Ec69lzO9N8xgVQNXS
wQ/hGjSLp7y1uotKf1dUUjF6VuM9IlrrfXY12lwwxZGj7n8Bc+cHKSfCMsCLNFyG0QZ7uLtdqPex
rzg9paYbT4Cu2zxef55VJgCMU2KafYfuQJ2eVijalYMdzSvHgQ6NyLKBah8wUph/+3wHwVk+KBWY
40K58yCpiE9cZekNj9Xv+Ax3ZphcbGkbA3KsegG8lxksnv4d/I0AtMm34o3a2eBuotz+FOqYPUm3
kNir3zj35CiaErwnRYUuFGzvn9dZTYVhDi1JT9tPJVS95TRe1RjVT+3JzW/FywXU+xSezbF6lMsT
WhlDn08R8YD+bHVDPSXqkISGw/eCji2NoPpvgray4xPVgjCdxP9NC998xqPDrH5vmllwqjWofBsF
vob/T3bDw6gFZZKkGw0Su4Bb6KfXgP2MIJNBmwdQOyg8MSZnWVPyqoDqRdmBjxJcrJdgRMAWR7Ej
e91/wUZweKg7g8y9VMB8gXJ4Hp+Gofc3PfZEdB/1WXL7avM4R0l//LnFMbdxyqdYS3tCs/kZFH09
Ml0T2Iv2VHqVL/zvxDamtN9Kem13n8ZI0cfYBD78HQiPaBOst/TgMGQLNW/efPRRnrs3xsSAYqsT
dYq3JEwww9cvtqpM1vnd41lgrn8PEW+o2otJKEZuMULEbfx93sDhRdt5AvOdh7ZlH41kgMCRviJK
KzakEzwwSdnAbzk1KbxsK5zzJg/rAvttY776ySL1lZGmJWIa8UrwGsovSupPtujR56Sc2WR0OSY5
Tshm7wpaGmvcxMVpgcnuprVTf3BlDE9RzSruWAnn1Fgx6yWZl0HaRKDflfs5J1YsctMXGgDP3Kov
I3SmXOprHQElnga08k2Vwc00WL0/xV7uDowt0rZCnhRSmiFcyLmTzJVbmKOdipoj5smVmOYXSCAf
lqp/Pn9q1A/OrZFu8/4u60ovFG0toL4CqhY/92cvCXJvDM6bOfySf1wBgwkZXZRMJV1fqIFrM7uY
l2uScaqzhxAg1LdVUCkYqob/Pi/F1Fq5BnUQbR1HPpjLLn7C/Tz60v8vvmDHzv5hjAlLkPDcGlmL
W/SVtLANgYSH8DhlscX38o8GIvYrYyKUrMfxtCxTGUqtk6JkInbfzh/P8QdZh0yLhlI6BR1/3jsR
Uix6JaR4DifIIIlD0VNogUOh5kTLJYNf2Twy6ePz2tlkXC8pFTVDvEB25zeA2cd3IsgvHND0eI2v
30oNJ8xz7TH+QYZErtp6QR/rH90r4brDJBVVFoudP9CKx0dytzrGQQgxhtFUsaNmhXxjOOkB6k/g
0fN/bjYo4K662uOc4WGGo+vABYuYCEdP6fMZ6k2ttr0Yo/0O5tG6tzCoE7SOcLeEpl+4OVJ0zo4e
XuoPg+zzrje0HO2Dbjg1yf2aBoPizTGnY3BYJyU7G0ySCuJ+opfaKAd0UXkQ+ZJjvCYnWi/tfeWl
uFjs6hp5jzNpFioRYc25GYfxcWefxoFdfEyaFvSciMt4302nLQCJLlTZGp9X+Tr8mu3MMPcvBdJm
nDMBQJs4jSwM81zKrfp43kF4x8XeN62N+nJogLUzT7lAnGF+aRMeRcAhoGZ/YMwt06UIcV7RhSB9
phSZrU0gPuLm72SOQgge+DBFPFad82s73D9DkjViggX+C4uOmJaTFksmeJskXxp/jS3HDQ6n/MjO
AHO5FhTV8qYb0NZ87VIrAjgclWuPkgwrD9FP7efwO38UHSXgf2oOj+3DMju325fCIo8YFQqN8iJD
TiB3J4WrUXZ8bAbeoAB+YnSBvcsTOiHKoBpFGD3lzxT4mXiR4FcZBGMotz0K2vcYpklvlpfzB3eI
SSEGxoJVzJlqRGQ8f2ybOJFjkoSNs3izhNlk+vXJfelOni+2ULLpTMjA4+I67H/szTKXAWpmc9x2
fRmKvuJvt3O4fF9BKhXfFRgZghjijeKVnvliwDjv4X3sqx8rZm5IMpab2S8oGWnlaoHackVJ4fym
8iww3565gaxcZwLq1TSOJL5IxY/zf//YJT9WwOQj/dSkxbZCATEXLk3TW7YXoXk6b+JwCRTXgqY0
CKVYlfeeSEm5JpihIYP6omr9VanwkBeH3WhiqvhaGmC4g0TY59gOehglNmf4fFXeiDW4KfGVjGIr
1i4w8WppmR01pmMCm8fr/h2nWwB+YTZDRePdZDZw1iatzgjudHIaLvVA/VYlVnJD7tPLxR0fqzB+
WCX3Tzb0wyTzCO3TrChnAUw1MXjGFNW0CA+Sevip3C2KCZGRkaBb2yhl2OqUa+JyHd4U2dNl0TYV
q5+/yRvPz+k2fXm8/GsR1FWfD3BRlAriGFsaFvJ4B2kyJ54qu1saq8slV5c4gBN6a1hrkAUHzxjm
aQyJxZuYS21GotrpgQKMVaKnVlU8RumrXPLGaw8NSSD8IvB+Ir+LyO5yjnqQlUSohe60gMAFNE+m
7C4YBgwwjDvappjy+hCHxQIFfPVI/wGRNtm3p6C3Onil8ygYvN4t0SQoMHc1hRWAcR5l7udlO0fx
Y2+PuXiJmo341qL8h6+RPZuF24OBXOV03Liror9it424XiX+jXKMhEheYueuYHdIiKFWA11Y0+Fx
Mh2e2m4TmaArCcKoVGmlB6b+RKS3UWqtuXOhTsIJ7ofBY797TPAwS2GcRHH4u7Sj2VvwLrUwhZML
PTI8ZQpb4eE4jy4aKtMmoZViCHQwa6uQBdcrOCHCKbtcIhlF09HJ598zmn+xbJ8PVDxbzPIWfUyQ
nUKDLJUeByO1WhEnptgS+dZIf1CV2C+LiYlKNBqllgqQMSr9KvJAgrytd+dXc+zqHzvHBMXOGMVN
qgYAulqnID/m5lHI3s6bOHa8f02wmLFuTrss6bcYq7hWU3fb3hQop08ihxPkMEXc7RbbL6igICtq
HVhuKWQEh9LbBH1E+Xa5124Wl7jDU/EXCot/VCfY22WeYGbTZdKQYBy/+U4rBY2Xeeo1aezNhbSf
z5MEP3Q/BVTVEqDyYK1hHpwYFGm2rsLIaVzmTidAraj9uUWT1erhxiPNOkpykAP8a4tZ2RrhEzAK
YxHO0mMZgefC5OW5xxY0pPSKgVzDYNwvJdmmgncWE916ZEtx7rQ8zcBDB0eC9o8FFhE253q+pbmW
h6KGkpF6lUw/9ILnekephbIzwhwKkYq80DYRT9ef0s/uVPhCAAoeDJmmqFcCu27ntpGAkYRWqrhz
Gpw9NJlTGvSZjAWEvyBoOTmYgkFt7EpxJkykDP7db5PXXeFtKPMg0jsVrVUNHMiYR5ldHXonuQ2Y
mxOBNnwCthXp6h/NJO/3l/kgx1layXI2QaeZJFaOieSmsdrk2uBqz/P2kv0mg1MEaSIOUknR+5in
KrbEcgQgWcwe427MLbBa/yJjNltRp2WWUUAvu+jLGFzeSo1n2RC9FIbQPp2PoLxfxXzeynUkk5ri
VxVVdavG5fdm4DVkeKfKfNViGRreSoxrEqmN3ZPWkotXvfH+/9bBfM8yA0O3epGC9lz4NkDFLeJ8
zA6/NLtryEQTM03HMZcRr4Y+aIxHc70ZDY/MHAz04dscJWgFwhxItkFB9TlxU9qkVcxZTMMtnmKr
BMgn2xSvVXKwoxVBuYJXve9fTeF1W+cQIj2WqMuvCjy36VVbExcguaSbXoTQ5MwDLx4WkcHgbagq
fQporJwBiJDM1ChQtO4czZdtDUiB0l5ve1DtADB6On+eh8iEvTXmXpZ6G2ug7e1Oq2rNrhGS02gX
l83l5Ihuf5+7EebFakhedt7wTOzS48Y+Gmy+vHk0kEyglm1CPpu5GemyJd02Jcg1ge06gWz2Ib5K
MtAqbygKUUl1wivTH/rYziJzUca6liBfPBVhCzVFSXRMKIgCWFbnnDTzsPCk7Awxl6VpcxP69BXo
2N8Vg3ur9bUXsQEnp9VDnYF2cvpvY+OfP9LDULOzylyhSFGRdY6NGVSkc0nqrcLknrfA2UD29oBK
fDPKqEQwmx+maXFNBbC5bLDyhke7d1gU3W0hmyutUqxqURInmCf7Wy5YAtAJLwNfPAEPfmrC+gEg
29shs7iCrxzHZOEceRl3qWJOCQihVG98qq8MB+q2lBevQrESrQ4ABc/v6/F78uPoWKK3BbRQYlq0
IO74ueQY26NYe9MtCxsz63+LrfPeycfRZmeSuf+rJIiDEQs4y0vJo/0c2mU0feqbQFpwFshxTXZU
biPDCoiKgpFi46FLAFzmvlx5rslEk0LQ0mwAljMwrpbvs4tR/OvZ3wLTbdwc+KrH/lSFK5dm/Pjh
sttFJqRsLTofNb42Qb5aol09GpvdPUDsXYA44eRCyUL+Do4Sv4j5M740MT0TP3UmyKwLSUiUg6e5
AASdBIKrPeghpUOJbN505/HmYsYLjIAoo7O0A1I8AkLQNRBkWF4F4Wpu4SODZ8a/ONfg2E0+7DAp
nLwVogGhYfNUFXb9jO+QXftgpZp9MCoBA4Rc7lbhVcR4NhnHEfUMvMkiCkaqIIFWSa2ruw7E2BZn
aYdbqKMDbpK/W6ifE49BG9AFj3Ud+tTL9+lSppxi4RTovZVfSmEEusPi1bzlElQdOsnOLPO6UcVo
WsBuSzmIRFu2gT58Sv3yRNz8hidcf/iQAsk/QVoFNmCZ8UfwiExkm5s0XFbpDfEbMnnt70gg96SZ
r+vtTSSt06HKyNnYw+x3Z5b56m31FLW5BKq27FQ8ymBnySDcAWXOBN7SoANfO3NQDA6358+xy073
Z0sqrqWI/An8n/U0oSr9M5V5HwaeEeb40jyVQZYRdafJMFwVEoCRUFiD6XL28NhL/j06VtQlltU6
HcuZfvGojnwLpvLY1yE8mHo8ZtHD6/ZxXIR+fHeV01Lv80FKcN1SEsqAFevyt/OL4W0Z/QE7AxEm
yIwuwYD9kr42TSCk3yIeuQhvDfQn7EwsQz/NBKJNgYxEeXJm7ef5JRx/VXabxMSkDTSR6hwhNc4u
G2Cu6YestFtnC9VXKiZGdV7BXs8BOR1vHMgiwJaCgo7CGpUyUYBWTRaq+okAWdIundVImXN+bYdW
0EfHu+n9H+Z4UHXVBGh36kG1JI4i3LcSeLVm77yR4+RmZ4U5IUFq6k1KZaqPCDguyirbRRe8U+8D
7czF49AqzZcv8c4as3NEmsQuNfMyLJUKaiPCSzLJ/rCmVhaL98JcPs5RBgC9pl42qvpX38y/MsHk
LPnQJw0FjKkSGLhUdgq10wXNyE0lDhXpbgDhbD08cPaU3syvq/ywwMT3WIP06TzlyQnjdVR+p/Cm
ABOFIQn/O8k1umtf7QFObUr0IaoyT/W6XnNFBUVVaMgvRZ7bUnPbaJgDfTy/rkOHxMAiarJgmyVs
6w3vjHyIDIxFJ2h+FSRy87647Nb+7byZw9XQUXwKEVdBSfQ5ZkQkGeeYVGmoC44kvIrLnRKDAzaV
/+R+7ewwFcVGKxYRk9B6gPZeVRCnNN+EiNvePvQFwGEgEmJKqFYwH92iJkIiqRHwYJ7hy27m4XlL
ALIH+4sjBmpl88ZtjrfvX4MsUiUmUjz3jYQXtXZRzlftuliCck2qp/OndOQM6JqrlH2YToYwuycQ
ktZ9DxyfKD/K44uqO1Fx9wcm0OGFtBNl9WbVsjCKoTbrgOmWUfQr4JWqH1wKmMNV7EwwN1UV0qgl
I4Yr5SKyit6XTQxGFZweKM8I4wJJPYjL3ElJWLTrq7yOdrLEd2Wlcooa73P7bBiglLEoFBEFJVzm
hTUnupJmdbZgCn1xhsf1r+h2Og2nCpK3xql5KH3wXt/EmBut4XlGbFX+tFjZBRgUvZyTWhy2R/e/
hdnYGYEKBRAAigpyrxqhlgXAYfrL4CumbUyPw6A5K+kcfbmaMEgYK7LVc1vPRzdh/xvYfV/iWh1U
zH5sN83ldqlfGJkluBhqnT3JFp3aobTpQmMJ3nm/PYS07Ayz3Zhm0jZw6yQL4NzT5eiXPn4CqAAg
J/tHkG5VBq/Ou7qMxoZ+c51iiFAO8QmSbLasOuJyPQ68auBh0WVvhQnJcpGqJmS9AX2+WTw1RdMx
dnVXaaE3TwuQ2jWPo+LoG703yEQXWlbSqhbYKWV+jTSwKMyn82d0eCd3+0bD9i4xzfpKX814EoKs
G0GBhCqgOPjROtvnzRzmp/uF0IXu7FQloqfY5oBEupHfU3Js0ExRbaPRaa513/Aau7DH0uKYpfvz
JRTIqoqGoyGjg8pcPzJkRd1VQnyiZKnEQXUHEELd/3s4iNcbPrxnO2PMPesWMJjMchGf0sqH9OSs
BeV2UcXB+TUdWzGh/YGyP2WR+ryT0ZjofSkXILJJvzXazRTPlia8yDLHzH/w9Q87TBTthqkoUdgp
cGJ/M7VPF6mvOYO7Xg4ArMw8hYJjgwQs0hoVCtUJs31DthrZJKvwdQx/FF50K+ABY9zMDm1mjFb0
4/w+Hnr+hzmWk4Ho8dRgEGoO5vRKzb+3ojfzcLqHtxecmxQEDwZdmdlC1VjTauwbUBb0Yu+A9eVX
JUsr56CO1/FhhHHxMZPEeeoxaFKBQHxWrg3xr5JHdXf8GduthDmbFUp/tYZXeKhcRarVnUigvOAD
UvzG/MdmRxYtmQipe/6E6B/9cnk/jLL1khSUEts6YmqsuqTTQDgmH7MK3JY6ZwMJE9QrXVCqqIaZ
xrxRtTCTJzBR8XSH/oN3/3tMbMHEyLWxr2mrLjtNDm3Vxa7gdheKhWK9J7zwWoPHrgeIFCbaKYE+
G9fTWp2MHpQIm/S7F3/HvIIG9aqvZ/Px95l4rktrXCULYF/m2rlDc8rrHzQSrdovHUkq4QL5eeuh
h7j7fhhKvq3C8j4VLVwYkC9H9w/UO0DDAGmGDIbLBfwfDuxjhUyc7adkIMZkzEheDF+zxyvK/RkF
MwSWirC44iF9jr3wwxwTK1Kx09VsMsEftuogW1zbyQZAsr9bKo1TtWF7jYaCQTFgefCfQbke3tO2
3V5matq2qHQop6yGPO07tTKlSJ+s9VeeWluYXRe4ZjwaS7bC8sUsk8uAKVrLNZ0iV9RYt0wNqrhb
bmu6ZDVd/Lstelsq3qR2uxrS3JsFxSZC5J+PKOyh/vMbACsF75ypgen0sxuZmVgYQwsBx+1m+07F
aRLKctpbye8V3NyN39bOeYvMsf5tEGhuogCgDhIn5h72QHrLKxYeqslToSzAcddWzEPAHy9rZ4W5
jXU8lFNk9MZpDIEDcMmFfi83mJfb7OY6C3PRqjkfnfdn7e7+/70ucKcZGp2SAMPp542cmzlXyh4+
pN8YPhoTFtBQ2E4JjG1SbE2wbHzXMN2bgzsWcwVv8wVvcOHYn3CQqiIDlS+z3aw2X9S5T3XIYfvS
d4oS7oLx+2avUBnCfCDPc5gA9L5gvCipKaBOgUz+vOCiHMYu0mfzpEghmWVrKO+BOxn6BzP73oO2
1Lhbtquyc8vxNo7uEuXbeT86XO3ePhMfIhFp39z15mntyOhTLacnJZ/Wq7Qzbyt5ae/TRCN2JazX
6LaoVrFksSXJyWYthRFznJraYg9//1uYlKPuyKr0OWoeuZxOdhMhzU3k1nCnWR9e00TtidWDaOrX
+S04uErIDamutgHEC+Dln09g3dRN0NDcCLtOxxyyU85giTU5D5VDI4iP6EhpgCgS5iZtk5T3ubkp
gbJdFdEJc8IW4b252McQ9SUgigBcpqVXEGoyUUgxlinNUgQF+VW9qU54EGGKFnyHiZfawmtdeItL
5+J5OcHR2oAUQjIqQXcd0qKfNzDKmxaqALJ+SqPbvLkk20s0/8EZIcfB4JsJ0kGNxe6PQ5Kns6aB
vASXEcWGVHKltvTOOwI9A8b94Ac0n0ZRFEthrsI2i+MyCKV+AvbO6nMwBQlS9XbeBpvxvp8Rzgf+
hsiNCW7mvtdVPkKBtdV9qliLMWSPfilKf/QMq7OKECXZl/MWmYwKDH8As+sE4zewCl5b5nQmBdMy
WgwF93w9idE9iNRJfmcKDxVQQFtye94Y/fWftvDdGM4HuDaQ6arM6qAcXrXmkunQw6huWmO9rsoq
SFRo6qw651Px9ePE2GKOS8lyMMPpSxZGr5unuNmNYM8v2fNm09Hq8WLi7OMX72DMMcEpGYpFVYmc
h6U6gYdhsPX/kT7gy6eA+fZJZBbiWCjUk1B0kLhWFtECfxsIlrQhdc6f09fNQyzahVoWP9VNqhYr
HSRYtKvuEhifqy6IoQFM63a5B6TPI8ceUzB5XxslwcL4DR7hgKF8jhFrkhl1DdBvWK/WCg5WQGKi
UxcYqGWkFuViyHtOxD38su1MvsMOd+norPa9HqM/cYqulDC9AKemI54ohct4m7i8GHi4oSAqRPYH
m6BuZ2LvajTdkiV0NrezKGq7e0i8Jhh/0i6p9iZwZ4EPgi5YC5FqIuEGdTKbpYzaHMddg6kOFbjM
6XFMXIWXCR2YIKBrBpcQPiWYB6M3YreByThp7dqYS1Bll3n/us7fjCWzzjvGkQ08xVVEXRDWoq7+
2QZ8ZUKRocpDU/eX5kYdf0g9xwT9E59iElobRMPHA2prhiKyYNaW6EUn9zPwvJIWCjWY7qUuejq/
jCNnA1jIBIkkuMNBqcpE2QwNiA7AYUIZatEd6O0W1FaDRbN/CiA9b+1o01DLwtmgpKWCtfLzpuVi
qklEMEHHBmpfcbEhDGzVGmcQ8Og5h947snBwWIFPm/0cLquuCgWtX2Cy7DuubeQ3UInMkhuAr05U
JbqsneJpvT+/tqOdVEB3jdoqwELYUqZsonZL1A96qgcoaFy219NNGgo28fPbFi8Pbu5ybA4qVBom
EXUZX63Pe1mAcz1GPxTk0KuVXscBha8JzyUo+57f64O80vGBN9Kv/7/2mOUlKulrVYdYr9xDTXFp
9efG4PIJHyTSn4zQaLy7uZsiTXPUmsYJtMXvWKvspveTh6Vxo8vGRQn5lN/UvT1k3EDPWx5zD9JG
kOtSb6qwhk+u0XOZjJzrfOD8n9bGRAyDbP0QZyrUjrtL9F4L8SlV/vf7BRNImiB1rKCrzGQxUVou
GAakgyJdGDU/DOVXTTgmjvfpwwSTvGzZFgGqhbqTLN3VSuJ1uun8yUXarYJJWKQimQpQ3xGQiswu
5IAQkkpbvQIODR94XvHn2OM+1sN837e5UsAKjmtURy7ydPTfkXFuSgrG3hRcf9y6HcceGwJLLZtz
s2krtP0RA41X6ZZYlWxtjgbEWPE2qGDWBV7ZQGYRuZyNPTw7MAoCgor060uNYotyVUpHPFN71aKz
enRESzsJf0WJNbg0+azs9BvHJr03zEcMmBBwJ6oKPjIyKwozCWKRaSY+96AcMWzK/ATSgKv5Z41Z
+gG8fjxCusNbtrPHXIEOZUMAJmOkF7I8WOVczM+kXW8ksMlzuvfs+Mc/D5SPNwPjOlLUjWXXCgTU
rcnt4i04wtQFcPLKeKmvIvDKd89g38SoglIHJjeP4rxYWDhHExVlj1cECWrVuG2G5FsfV84Col81
3TgjPzxTTOhvdCMZwSakBBjYtvvqSdDdbBstifeO+PrGxFPFBNOICR0MaEewdQATNHzRoPf6ib4x
i8yqHoCpB6qedlS0QML+OrweJduTfz/FvU1mcQN0HnMd01/BTLLGJl1il2V56tYtkMz1OVNVS+9S
p43Wm6iRf6wDftb5K3K0u/sfwHzzEt1sV7x5kEnWwCkCoi3U9iZ8MyXvvJ2veRGzu8wnThfgLquM
0C3eDaaVYB4U6R7w2n8ZEgYYZWf2oLnL1dH+EvAYq8xnT8X7YlUaKCMOoKvJkcQOumiJ6kXRXmjc
Hu2XCMcYo9Fhlz/U27zWMp5PAC1KnvJkSnau2eR6CUdnc0unyP2xt3kzoV9CDmOUHvDO6JDrqmn0
CuaE028jOBoi3PzaPn94PBt0l3c2ZCMuRFNArQ/EZVa3ea3+Q+SRoPNsMN/dWd/izFDA56thYseo
bLO+lTceKxkNip++B8xmMUEzz6NaM9FrgSiM6sHnIRYhuVnIK0+fX8sX7pG8lIcZSh8o7elOJePl
JIaLYXJu7oG3oWooAqdPK3ugqfl8KEIdiz0euiAoKHpLiC4FmRN4vyb5JhL7nQXmSJR+jlCB74Cs
XDBDnYf64ht5ZC3q66zMNpm8aVCcuLGG5Hmbee+oL59uahwNMSh0AdAMYbfPy4s1yAYPMjh5Bdke
n2efCuBFD8kbJjtdinjgUXSwA2s0FH8yyFykVci1NDXy6f0tWvyaNzsHIXrsGifFAdsJlGcEDFd1
fqJCr/j8/ToIwp9MM0e5aGkjQszKQJLSWsJMwlQRfbMhL0OiOOdNfa24vC/ThLKPiUb0F02pUtsa
pJ0tCSj8rL2WgsT5OYXGu6gIv8Bz6KQohmhwULTcNOYUtVlqKs3EO2DZHkh5wZ3OPrhpQN58/H3m
0MqiMaZxRYUbo/FOVnrNKDvF4J3fM94imOOphYhMXR3j1aGDl1cxrJbHssNbBnPTtDnLFXE1ND8W
kQkoYV3YXS/wmBKO3EyC/jteadCE+6Lo1KorGQDKBkmRn96nMbQs56degYsPlnJDOZoTKEzm/w2n
99Flpg0ClTJqgc2cWR8IBAShaXCZKeMwKP49WnSmWBXNW4PCTt/OH9hRWiXt7bFxvlxyqSpULYiv
6cyUBNn2yEOnEOOf3DnMo7Pb2WJrwqmcgymxxECMAIok86E70UeGcXmbXio3AtAkscf75B8G5r1J
Jms0hShGvw/AxznUbyjZZXxVz5bqK17uqS88c0fuv7fGpIhEiIWqncBJNw4/svWt5KnC8TaQyQzx
aBpyMhXgYoJn9oYlQN414TyXuFtGF7lLYeq4jGSljrSA3EDrEe1p7WQ8aBYG453U4Za16ZYwecbe
/9hx2SLZSlEFqVo4mSDPp92q6Jd4M7ibqwX/xRArzxwTBSVN3IQpI1ogQ9BIdCnxQORolyQEOeNF
wvky846LiYYp5j22bEY0TFOQtpFphcaLUtlSb/jnb/FhuPoIGmytflPVRgLidgtGUPy4FeYEHaMc
2/uolWUfFFoj7y3Ec3QmasTpRspepdCzZgnbJRbtckx5dFmHH+DddWKp0EezrKY8BetT5yy1RSny
FcSKLRTuaHiCoMTT+W3krIolQ1cVssWqpKch1MjFS3xLRVeYpPJ03srR63nv8iwhurwWiVgXcHnt
VQMgjDiZZwIxKj50rvguIMsLvIfugR6IAegUCkpsCdpQIqFJ07wIjckREr/oLqLENRdOEnzo7RoE
1QEWwgwD26EApUlRLhJeDJL5VqNUlfcOLe2c37xDIwYIaoGmkHTgwD4HJ4BDoAw4IZ5HJfJp5f9I
+64mx3Gl2V/ECBrQvdJJlFptx78wxuzQe89f/yV67u5QaFxhZ8/L2RMxEV0CWCgUqrIyHSN9V4si
IN+GAfZnqikNTqZrG3nbtpKsZghJceUYlZ8Wlaf2i2Al3I+CEgoaILKmoq13bSVCE3uxKetir5/X
0XJ0+bNqOUosogsQ2WGCUBwreP3IsLNaL9t6medQyT4O0Y/b34Vza5gYC8TIPBxAxmAl3dTdrbGZ
Y6Fs5mCG5LJ9jw5VAHnkH9pBDizkLSKHfntQr40xe2elC2kKiT7o5OlF7epPJvzt9oLeOoGJuSWU
5mUC1JRpM+uZpEjetFayQhuCGYr92V5KSIcKqgVvATWgwNxbYRbS9FK56RWS8gVzGfU9SuhoIgOr
fpwbOuTig2Hx0fD//F6iVqm0JpSIEdCYNMIiKUaTM7o2+XskXSY1SEXwQd4X2ptgzhCJSZ2MRowk
IiUoYf00eu/29xEZYL5POeVShEFQuEDfG74dz8tlteB+t62wI1l46l5vFfOBEtQ+q16JLJAKGIeV
djkg7tC68lf9qJ2Ho3RZUJDPPs6B5ha+FCYHCezVaUBiR6SJ+PYc018C4AuiKzTbCZPJVs0iF3NU
QytuioK8q5wkWv3M9rbxj7OWa0M0hdqdZEzIW3aeyRo0jM6ZCTqoDQxCieCy4FyC11YYH1zkeLIM
Kg+tvyifKLFo9TAcC1BVt3fJsTkVBxHyU7R/jEe2dpp0aK3Hp4wqfNmgQmsSt1tVbylFLVj+4lRV
NoFU1igV7PUWktlo+1FCqTiFqqRFHH3Bi5G4WykF2nDQyGEGZmPUPIM8yEbkapSLKxfJEnMjGCBS
igrVLwxfMq6bYW5fQkW3OOXa6i2gH+8ND8u/fUA4ORq+484Kc73kEuAVm7QhgvVle1Gz5XMfSYkz
bRHWFGdPndKX38CHahwqVMSe5mRMDhsBxrMsIMRsJLHg6S5aNbP16ahGaqSArhZNl5+zQipPHroi
7KpZVCTgW7Igwaxq4PXSmQg0yrU06VlihlKHdsBfUh80ot3l+ixQGH+bYD7hmsnTsMhLcSrTjzU6
OdkEOEaX+WshYrjk3t8UjPO3KfY7tm22dh3aVEUYH4eXxMvdXwqv1VMsFk2jwer61Ue95rc15iu1
kHTViqozUEGcPIK6Q32pjjT5FbNwiPaQeapIaxvrXQk9j3h7gPe5VakFdu6p5iCgnOT5A+baMDcK
JTgLxaPrQ1+BirmKwOtzaoztIYvsJzP/a5BEFyvfigF5AVSlgAVids5szIb0jVqcMu15ihwtVpyc
CEoAIhvMlqka2XB3I1aQ5oPZACytOq3y55k8KtX2PwthG+xFvNgWPkt+qq3GUaMl6Jr7KOv82/GJ
txQD034Q99YsDBUxSzGnQp1KbUpP+XKR5oe5+6jMgsc3PRmsL+9MsM3QAZVwdVZtqMVanXzQtLX1
l0WVPSC2em8miXIXbaVIbY2zLhvoJc1EhZAAPUX/fXdJJ2TcVHWVtmMi30fm3RRfdCFyn3NIr2ww
0UdJlm2IUn05dsESyH7p53+1n36hO4S8IiJbTPgZ5LrJm3GNTzoaCccSrYSm8GjZk770F9GbiHdr
QZfcgPsBlG+pLKK86sqJVCttmRy3YLkD+ZY76+C9G14xWeY70ZAUp2UC4sedQSb7SEtdUqUF6ngU
K5OeYdRrggn8Ds7iUhF2MDh5JQqgEBz+0wNA2VpeVUFQ/Yf8yLWj2PPSdkTG+MfU23jFKudMX94P
df/9tpm36ThQqXQwAJoHBlDKTDqng12vbyawZEyd7ozyhyEXZOJvHf7aALOOvMY/97YchXS02MFP
cZF4Ta5ViZqFXEMmwasP2bapsRWGuF1bEPqANnWV7q34u9l/MYUaf/QquA4Z+LU7G4y3V4MqEa3F
YvI1fjLL9H2jm64B2DeZi9rJehnFk+VC7N7RQT53+0txfP/aOHODDPNablOLT1VAjwyUSxn0+OQf
7ff8zjxQmV1Ri5frGrvFMiE4j5Yk0/IqOym5GowLuE9t/c+z0Ks1sTHYsJbZrFHqx8z3iqIupvQP
qWteZigiN1CeWQQXJH9JVO9EBT4WCK3rQ2XWSxehqoacosmcuLqTR8GCBAbYyxFtznHRYjhIvH5R
AGAfRdDrt1kR3bB/VsAKw3RlssrWjBXMZPQXdBIwAxupf22TYKf4p+m3HeYxaSZ/79TaR54cu0af
+YNItopu95vjhGuQ5q6QuWEzL1Opx7rdOimsutbJk+ZiLcoPWY38adDcLdGcJu8caRLtIQeog01E
s9YiqowZGPYrRVWjjvpgI7n4UH9YfQrT09AkrjBrW08OzpLXvBc1wDlotmujTB1AiYamSbaUit5Q
6G3ubx8rr3zWP0FADjRV21P0op/iz8NTFYPd1Hi+HT34W/17ycz3LGS9KrZ4Qdsu94rlTi6OVXlp
ZOKkyV0TNx6IM/+DQfRCAeBHpQrVOOao5cOw6l2dAVDzPp4+581LrQWTMYKI90EDxELbZP+2Ra7L
7izSf9+lVnE9gh6OEqoZW+tHzb0WD8c4+nzbCHcfd0aY3AoLGrK0TEGnc6CMptNRQ0sSfUPB7rHa
8ahfwVt2dpibRio7K4k3qz9QeubmsXebBKyRMXFysE9XaOr1D6hY3c8PiR97IkpO0SKZmwa8wnWk
ywUEtNoN8o1NPjtK1OgvkaUkTl/pH1BOXo7aPD+1RiOqr4s+I/1xu89Yz81ExiLLT6tymqwnFTMz
q+DF9zbzv9pctq/Sj1W9xVDHwUhOTkWVK/P7nPsz6NKN6fG2v/BiDbg4KE8QQAGABjAHLzdXUBLJ
AxBYYQo1wCA+F6CFknzlSX+qw/Yxc8TgLM4lcWWTSeo0iLpUKqhoTnH7Tc4o17arZ8emFWwj1ww0
24mBuRYZLGvXXwqVGQUC6mV2KozMPjRFSp63CoTeTUpeSDxYzu2t5NytFpWI/9scs5NglMoqrdS6
wxp9lEAXMIj0tDi1FOvKArNvxjAo0BacpbDunO0THWuhEunZ7P2CUosSLI6nX5ljQuQ29oUi5/hM
ORjec9vrltgjxaf/bdeYqNhPvWYmDbI4soWynQBULIiI3F1DQw8YQKDLcKMyu9aqqb7Fm94drIsC
997Otls41ndKeRSL4cQ8p9tbYzatzqR6aVQ4HR4Qy/dodWWqW+ijEYuhwcqZTnSQ71U0UfT45ERF
8OpAHgxz2hDkYQd0Ad40zSyaqRZqfKTIys7vQ/EMF2+BaC0qUMZBoQDsYdenallH2UT1EFrE6Uel
B9dJuQWg1HCH1nq67RpcS/hkQOpjwgnXzbUlYNnazRhA2aJndaAmGErLZrc0jTOaQO5tU5zKOpof
v22xkACM+KGYooBSUAKaXwsoXkT9rNwrB+mAA30cheIRnBYdLNKhekgBo0z9+ot290gxRcDBzjhd
42kJyIn4/fsEoKzq2H8nD79gWarpCKfU3h5qGyVlyNYhu0T1iuWpGNTVKnugl8Lqk/awfIqP64VQ
8TUfSqLbkYKkJSEYh2cTmDeMMBo2GvhsIM4js6xlqSlPtSaHY+6ByyBsReGX8/4ESdbOChN/C8yN
kW2GssIQwCN9CqvM3T6gqPbCn4+i0svbcE85uVD5A9UvsnV2sKWXjLZW6Fi1XZVHBUq90Sx6f/CX
tLNBT8jORwy5UO25HilJHG1lQdAgdtTPzXkNDODMwNQ4CGmZuN8KdA+0Iygj/DO5VQIUkz1PKg6d
YxeY1+mdwjNmB7LYmIsbIXNUeo1bfxMcP/ptrl9a2MydVeaob1arKtkKtmZKS2cGy3F7pnFSx4CQ
7TXebWtv48qVsTfPq5pEqgaW11OOLpqyfjSqu3nr/BVNkNuG+HtJFdvRsqYkKdefr7KVQp8VTPyB
eMrLdOl+wXh8ORBB8OJ6IspTlgyQNoq29GfsvGTQoQ2ZrMCV2NNLhg5y5t9eBidUYcNQkgC1BKa2
MVB9bUApsmWLdCpcdEjxWT4NdwqUoyH8Q4ecBn/Y/ORMOSxFD2HuwnZ2GV9EO0JuLR2SHpi6cbb0
YyyqyXFQqtcrY/yukgZgl00FcjalT7XrysMSO/b7xZ/f/ZeC1ZUxdmKrsja9L620C2fyqZgGLxUO
V3CuMYorALhAAUeCBbTU9ZdaFksGX0Fsvo5OUqXmxEsP4Cl0DUDn6wcgVEUUoG/fKtQicGtIBQzM
ITPZVVJJdZ8tsJga8UmKtYcY+KzRngNUiFMn7yCiLPBG3qnaW6Res3N3uc5SeY0wxhQXUHyjYN8W
7xVzc9K79k4HwriC/vv247ZVrlEkIcYrRQIG8q+NSopdJo1s18e+1KNDbUUQmIp65N1gLQ/+2BRu
E5xm9H4hWMrCxBKybECeg7TbTifHKD2yfNLXL7dtcJJiJIo7I0zMmLW40CRJzTEo1d3JfuFZYXHu
PelQBuNZ9F7nnOMrY0wcjLZa6qsaXZFulkYM2FZ3yOD++B1BM18CanCDjj+zh2vYymXWixEE8uAO
Ar2ks5iC5yRnFa/1RvAKWLj12QJ+OchyUtoavDz9IoM4W3t3+5vwriXLtEEVpGGiH+23axez82Q2
AI8xjpZaOZ2qOaZ8GevKbURsVdy0Ym+J+fionEwKiXFhtLpT1a+sH/VBDSGtZbzIIH6gB+j22vh7
93ttjAdMK1GkaorWY9U+TdmTtAr+Pqd6iTC02zzmiqoxRAnt05qCy1E6JwdM/7n1kx4UUJ8E/1pz
bDPcVO072VmP0yFHsUrwC6gBNoPZ/wAmQGizpXe2BN7gVCVgR6gdpb7POkSKb3Px+fZm8g7v1WKZ
W6vo2zJJgNM/yk+jnx6Vs3kfBSN6EkCE/6fkfbcwtgVSl10OjVw4S7SkZ5B6PG3pGK6mIAPkOghw
aK+UJxCDogniLqhLtWquUgpEim4PDgjkEiK4NngBnBIcvkKIQZfG7Fkca2BAJ4BraMqd1nixrAPo
9ue1QRs++I8RNgi1mzaq64Rh9775EU+Zq06fMvv5P3x98KeAjIiSqOBpfL1VU9H3aSTXdPREPdF3
jvxI+Y9iN/PjQKQ6xs0o9tYYv9YJGNsXMuM2qsDT6BhPDXA86GtfmnPc+0vhRM6/EHXlfi2Lco0B
Z2a+obZTTKnVyjSyICfp5F9BE0+FHA9N5E5gAaMVbT/FPORzLPDC18oqc4otmapY4H8B0WXvXrse
welryaAzy9TQ0t4pw195+6T2Z1OanUkLc7131FwAjOSdZ0s2FNDS2qYBZWNmj3sUWpoO8LJjEpb3
BOMIxp1+eJ0G88eziIaEc9IAIsIFhmED1MFZBvBZqpqqxyD/SQEAWR9+aMJXq8gCc9QMLTLxlgJF
1xTEx/lCiVT7YP1MHMuBopUTvzSiV+tb9k1gIXeLYivmqd4io+iRYVAYRH9vfKgw/EBzX4qCoCcD
BVM3fj0ljSt52qNoQusViPDGc9AnBEOOQuU42WIz6dpchdpyOKV6cpTKsn0atr525tqIwMpoNI5m
xJFnKzkKgnP+jfTD5NtNUTpTMjw0rfpeI/03O8sM12rAMbBV/YvUbfjdw/hXtK5TUMdx6vWtJR/X
ehBm1TTAsr9/nz8xv19eomoA7Vh2arzJWzzULFFB7APzQGuVIuVUTvsI2RqET5CyqThtLLefjIk9
q82sPJTm6BClNS4vST6pUvaRdNMHW+7fl7F+HzXxuYyW86DURyOe/aX5NCfTlyhbnKYBhCeyn4vF
8Eg1DJ4gyNJny5vt2P1A6uO7+0jPQfBltBhEIl8mLzqMIMUye7Ad08pLcopc/d1tg5z04WpDmJTM
AmpR0ccEnIBdf9la5S8t+RFVmps25SNYFwUVA07X53r/mXwsL+I8s7pNAk5y9m1wHKuY0IRw+3Pn
t2FWOpgY6S7FQUS2wUlxr1bJXF21YaGcu+p5mG8XMgRj/dQnB830b+8lN57uvYuJp1mhV3UnSZDR
w6xrCcyGvno51BQ8xaWa9MQWYIN5AW9vjwl4qSmlXaKhTqGMmLKw8CxtBBTVnPtwv3Hsuz6VSktP
NQuMYqqjDrIzG/66iYDdvGrIlRUmBhgNNMsqAiek5cYSAB5Vd4eTeaBYOaCDb38luik3ThgrEav3
UTxsYx4d23TyjLT2h+GOyM9T6Y/NqZq9cf552yDX6eVdiKYhcHemWwOi5Ro4c490edYHxakP3RGS
G972U3M7F+NE70UcptwtRcUbZDYmegigFr22mS89OOElbOmUvm/RR4iDLLOdevQT/ZQP5yV7UtMg
sz7cXirPIdFVwJyZiT4NCv3XVrtihPaLTfC6J88a+ZIl4e2/z8sKAf+jYGHwEwKVx1R9rAiXrZy1
83F0V7d8xnz3kaoIbW75qLvNf6PpwQ2/s8gGZGBGc7tYo3BTHKnvHHMN2hhSRdMH2cydqi0BYH/u
l7/m6D8c7r1hJjLX2qAsir5Wp9I8p9NlM0UdeN5VszfAxOK0KmfIljczeAOpjgTdR2ykCtRG5Z5/
CD4c75rfG2MisNnXKwZ6UfDUYq9B6Sz2wTgPSuenxa98kH0KHIXviL/9hHXEihh1HmnFaV0eVu2U
C/HKHACsTY8VrawildDZJuEwKT3GEJF36SgGQu72g0mH8b9EjzZqnlC0AjfKIQ3iB1FtmldE2Rtm
O4ZZMbdWqSBhoinnaz3c76CmQwutZWCHopSJFy7BUELQ9dSggEuYD5cUqWnXFdZpb/dpZmEOW3JU
8hMKbmb9JZ8MpzE8ga/QcM9G6L1J5uMl3TqNI7LO163twVMCrrgLhqgOcFVBQkL/1BtTqNzhC2Km
CKCs64A1zoZSE0pcCJaDtjwnJJkhMklm+9DLVQl4X9xpQVLP1Rd1GQpBtOQZ313f7Ngi2Jsaa8kx
N52n5CvaOF4zNM99MVwICLnqpXyXIykX7C3vYOxt0n/f3UVGp6jrIKHhZUBuYXTUkw0sh+RuhleB
zvNdB00wKZT/xyyCCWW08mjXBNdCtwSF+VXB6KllChCmPD/dL4z5kpVZTBC4XGwwnKBOgKHGPKTj
piK4Iv0zrMPszTDHweyLiBQt0IpjOh9k00wxS5s9jZrq6xAHu/2xVGZNtNCi4LmM5gZG70DkzuRF
62aNiZTUNkSKE22EKpcW3c1Lc+okxdv0GFLUywI0aFzq9jsVskB3jWVC085KG38ysob4VRFHo1dM
a/09agojPeQAXf2U7BUy3Yu5yK60xfad1aggfYSaWoa0XwGzAzFnJQTSzfaTJekNjHLXvZ9MVgt+
bUUpP6OMK6L7ZxOWN2tlEpapySNbbojhRxfpAfzaqAsb33VXdqgo+u19Zc7AqynoEYIACRUzW7bp
xbg7A1muqFO0patfSV/H8iGeBTcr4yNv/j57xsAcMQG8bYejWXgKfHCTQCdxymdRn5fNLN9YYg4W
mELbYk1ry1+f5hO9VrNgsIKtdIy7BcofMhQ4khzPfsEGsg+dN3aZw6bmszVIW2a/8iUqKHl03+Rw
DUggH81w+Xz7c7E33v+zBmpZC3SEAN4z1mKylVam4Ht1weoqQeWluRd5qaufwPLzgsmxw22DGvcD
6gqwRlRQFOfv2kEUWTKUUssgNxCO/oTKUeyMh+LOOmCioT61PqCX7nrp36Os4q4Bxj7b4L7xR08N
5lAOsjOlUK3ufiqrg7Hc5V4MbOFvye4XMh/eqJGVWqm++oO3/ty8CkDpCXyDoCoOjbPk2T9u74jQ
HvMJEqWwgaiHvcYrUgcDRofa1e8HADOSZ9n7FxpFtGG8i7O/vrmO6RtwL9DRQCYcrDEIO5U5X/0Z
X3x71x70++IrpYrVRNQv7JvijSkmHIAunkwtiEHD1jcOC6Y3afeaplSLS4fh17MoOeUfn93iGP9C
yyFeIyWxMYQ/+lS1vYA/q6F5eFXgDQXfjneLgJEcfO4EWgJvpJZ0DFhu6YLjM7sYj3G/PbQoTKLv
mrraab6j+ib9+dihOikiG6BO+OYbYk4RzWTMMYBq9PoYjV2WY7QKUUJSjVNDsju9ix1oKDiCBdLt
umGH7X5oehY1GVqnIUbOu7tteGUYXo7Kcz66eXyg0CFJCLgULM5g7maQPAK5h4wylIx6DpDLgVFe
SmzPrGoRRZxofcxZkAwz+sVOu0GGMVbdCC/521vIdZHfX4oti3ZKplYQfAT/AuR5taMV0uRJHFj5
R21nh3F8y+ol3VhMG6pf9ugkj5SfbTr3nwlIfU9jCHYQT5R7ijaPjZRAv6R2a+OqkqdTb9WndFkF
16HIFZjgWI52XrcEnBpl5PfFYS0fquXpf/tATNpZjGpv5gsiRvL6VsfhDUFJKdRJ4EcmAyGXqrLZ
UIG4PrJ6m+RzNcCOetC+U3q57giGT5eSgYgZIvn79tsYs6hVy6XVhF5GGNmPaROY2akeBJ+Gf3Ht
FsS8JTOijjHeb4vfob2gupUHIBweB8Tp71oQ+YjAmfyD9HtJTMhD0art1XpcfDoGk/vTcQzsk3oU
vUJEy2I1UyU7V8DXUNEEjHITLUdJed8dyxBiNJ6ZeRMBcbRgK/kH6Z+lsXwtUreOGfTV6WNEOing
SM2syrvt5cJlMZFON6Z1jPUF1+5l8lZMaIMn/lF9BPEWOPjnbyJZEOYB/uvm/+0cLIas3ew+Miai
h3YDseXWQDeCxPZLnpH8WHVyHhB5rN3CkqyvtxfK2UsVo+5QbwFwGDUVxvMzpSlbWcmVUFd/GPMn
sGXd/vucBBbzIDKw1ng4AprJpjTTVE1tXiuhDILgBKG2t5+b8cvcC2qUIjt0nbuXVF/16rKNpRLW
aeKU2aOlTf7YvxjycPzjBaEA9dv5GEPFOvWKmVh6mGZmBd/uSz8xlCeQ2bZukdqKwBHp/r/NKH6b
Yy6Nri7XcVTwgkO5xGnkR01+sbbNs8uXjbzcXtn/5078bYsJuSXwRd0ilQjtd8BEGSesLDA8CxMp
hzVQg+Ewgq/gtk2O+2E30S+GQgLFTzK7KcnLKOsrZujVrfmqzuX7Ka0F0YL/NN3ZYLZwlkDhPVs4
yroz+2XloYqXQQgT2jv3RjC9X8/T5V9MwXCfDTurzGYmlTGinCcDRwtVoQ3PlOmYh8mxOolCh3B9
zBHGxKa0GA0BEvO79JIe9XPmSe7ggO0J9+UrT3UoxMTw49Xv78ZcZpMyW5mRaQtqJOpPG+MiPRJ5
yVUf58/pnfQUOcjiH6m4hSxkgOKaRoUUKqMY4NBY+rjRNLshbVKoXp6a2F8CBQQaGNU9pxfl3rxU
H+LH8a6j9oWJNifGUDaifywzn3SMNqNJrckOC4AS4uapzh6VzZ+IoEbJLUCBqlqn0qIAN7FgmMpq
atnscXXTHFg/J8EAxjojIOfYE0FhuIkPPiOlcQHuhhW6lkqFSGNeYui4fizHyxp/XRRBWOEmIjsT
zE2ayNGaDd1KE5G/M/oZ+bUIX8n9OFBVoxRB4BZ8vdB3F0Ce9HoCMeHVV9bWTdNHOfOG+WuWH24H
LJW+pt4E5J0dJmKNbZZXo4RywOtAiuYANAD8MCLyuXZLd0SclC6yV6HgO31F0fCbCEnMjiL8ShV2
P4AJZ0Ofj5MioyREEy7MTB3KY+aVrvyofgIt/iH17DB9EFG88dNxG9qaIFDXKfLj+n4dtNzETHhl
IXtNHuNzfoo8EkajQwK0ejzxKedv8297TFArJ6OJTGqPknWXON7Vt/QOt5AnH61OdENo3G/62xgT
zcw+xrLX17rE4rXP/YUeOfuiAKoFtOw3UVWPd+iQEkF3VUHpCL2s673spAq8pZFlYdrzI8nPSRU7
skhCkZc37GywlYi02gy9kBAltbUf3UTJiNsbVX6MMyV3jC1pXZVkgpPOvYn2RulH3Z3BqI22lqTY
xwKBy3C7xME4PDBUHoW9UQxaZbjFRdQ54/rm3iwTYcZ2ajK5RtXFHlw6wpKhGFpWbn33yzlFKHje
BbQ3R71pt0pzrowE/Ht2qMfNUcmzIBo2Z2v10EoakFOugz9t+h8CJF9P/d4oE3bKxgQLCzTMQzra
R0Hd4NYGCSydzRzPwhuIF0xR6nyVngW44TVT3C3RrhS86CAzH+aktpsgjWsoddWTHMt+mrQGAHpb
pT5XaOlA32+QQQMD0lP149YQEGZNcv9pSTUtcdKoq0qnzCeCdk9fyO4g47/fb0dkzmnCCwNANRTI
IanJ/lY5NacsVlollOzyXlaUD4NFviqy9h8eSnszTNjNVx2Gqk4JZ4zNK9KzPgg+MXcdAKqATNow
TcDIr92qkSeo72YTXmJbUnmWbnbPErjuTmadRqLZF44LA2lLwHKGGRvsGXNQk0ketSJtzBD0jeHq
Y0zpF2E7HaZfXPNkX3rVUb1j45qiaanXOSHmAr2yzZzWbgaB55xoajiB++y1yB0YkgPmqXRCIZgO
X+SVg67F7NQfrciVBDMsnG3GICLwGMh5CFpuTPC1wMbYTXVmhUkWneJh9FL8t8Ys2h97pbI/QYy7
xMmQzK2K8pVlx27Tf8Q4uduT8LYR7ottb4W5lSWtJ13e5ojyDwayKxr6pqP6uB20k+xNB+lzLXhm
0zDDfLyrZTHXclWYTV+VuFaMSX1vR8WnSMheyC297BfF3MZENSVgJNsFVz850Y7SciwBeW/uEd3B
uyO8PkRrYjxCa1LZXhWk21DcPE13VG5xc7pvBRTB0s8daIeFFnnJzW6Fr6M8u/BqFIBajA1S4iWY
7iqMXBK0r+gDW/wOFUTy13R2Z6ol3WaotPMRz8SbF7c13lv212UTpMXcrHS/JOZU98VUdgOYaZGV
Lp7i6cfqJX4ajqbbht0zkIVnHYKzoo3kLg7juJjhRxBDe/Q6ZPbJGGcr0IShqWHAKQ/MOkxzGYya
z4JzxnvMo3P0jyEmNmeVHMfzCpfs/fSZSqvEoX0wjmLXoL725nztDDHXPGljxC4bU5XgogF2JD3Q
h594Dpf7xNwviAlPRpSDVlDWaXVi8hT44HS0L+apc6uDqPfGT892a2KC1FL26aiMhh5O36u7LhwP
mEpwZ9tZPZDSCoe1+EnozhwTorpxRTEQnRYQvDnxPbjD3PLJNh358/a0gmMTWLiXVnYK97aLcG5U
oDh+ewgTtBRzsua5GNFIHUa3w4VqRZCZN861dRr605QJkh7hpjJBq7AHy1p1nDcKX5cc5NXICDuA
8yFa/VEkm8p9TPxe3JsBuKqDZsOEwkcvk9hHNflxLbIfVlc8NEbfHPSo+i+NRirfQMAuYUMvm9nO
Urc6TS9o2JKf8tq3AHC9/b14aQjGLn5bYDZwamuErLX5VWQZ/QjOciaYAk685tj53Qcb/POVr9RA
8oqUeTgpyM40fsN12NpIrhtlhN5jn79UiCH1fdMI3JGfGfyzPAghXNuItYUOW8EGKBRBAl36RSAB
6Ko/FfeUPS/2RDK33Fi8M8jEYmVb61hRRjMEVaSZr66Venn7kAuFmrh2wCAK+jVQduH/XC+stMti
1FYNjVuSOUZ2lrSfxrC6sUgUgJsV7OwwkbgbmjZVcjwqVfUdUV6E2oJcJ9j9fSYCm4W+2bmZgqh0
u6gFcbUSYq/WH5IZ/3o27qwwsbeL9bVrrM0I7fJhmX927Y9W8W+fJNFCmHhrGtJoaEMShYtSPnV5
4k229EGOhTN19MMyVyMthkJVnhi0ZcB49DZ2aS81MxC4R3LKj9uxO7be5q6vw22xJyxxc4LelT3G
oXWjjkwF+k+h/VLep1/HrwnIT40QkgO6sx2Kr5j6dGnty/zxx/uJuq9uy6YGdRQgv64dPDK3UW6N
2ghVNB7lhyb9WMZ//gYClgjqwgBOmvhfJroOWTm0domtrAtvSs657urWnz8UMAlIieAoG4dmM16h
zXVCcGsooTXc6f1PeUpEAZxzQK8sMItA13koy6FSwiwF1iZFdxHfJ73YubOdTMA5fPlo3MvPf/5x
9stibo3cGNKkKGG0mhMnit8DterWq/e/GAFr27UHyFk+1nYMI3MRO1M7+GCmdxpJEpjhZUq7HSTs
HRENyxqRHnbKn7OvoiDoTEfJ7T39lIYk6E6JH/kiWAInWlzZZE7VXNvRXEMYMVQUKZilJajArFcs
727vIO8NeWWGuSVqpY8iUOYoQI9EB81LT+VBe2UISI7yObrPP962x1sVdJOg8o4ZZjCf03/fvbK0
ugUxSrQpIelS3yZfGmlym1zUF6J7w0bAvRUmmKujUdXpAivrSQmaoD58bz08r5zc+xevYl64xWAT
0V852iBHfr2kJZG6xTIiIxw+bcF2pxwtr/H1p8lX/BwgNtF1y9vBvTnmNI+LMW9QrdbDZJidFVai
j0khcnjOMw6UQL/XxJxeSUnrvJARWqf63aid1OWUTR81qXbWHtNUtQsapxbH7bZvcBKWvVF2cLFY
wMFZoq0YqlHsjq3kbLrhd9CmSdUkuG2K/n7WQXbrYyewIztLexscpyFtHPaH4UjVOMWQWMG3YucW
hyZKMYkGM7V9P+iXUvVQBP8vKwHFAwEtACUIZLyvTDfAODMj1NTUAarDyB+BU3Vr9bHuz7HqbOun
2wb5a/ptkMkupqY1jcxWjDC1+sdsAZ1uTb5N89NtK9y4BPjrP+tiwl/Z2dkQKdi6Dmjp9r5F19z0
G5BxgtO6DMT1BMLxCGgtgwYLjD0QkGOOldqRfJv1xgjN6mEyPycihWyec+//PnOi5sxsRrLh77eK
7Mnj6siQAjHS3k3SWFC0ZvkFaC4LTb9/1sIyHMz2sNlp3Rrh6toP+XPmTkETghLQRfeaSj4cezRf
a289x2H6iBYzEACiJjPPSyi/CXrl4AlWWfx/0uO2lGUsF+NSvj0uDjbYN0EOeNtNOGY01bZRlzeQ
Ab5hXe9KHTQE+maGSQKZRDB/kN6pc/e2Ed4TETO5OGBARGO+gGVLVSp7ldoyBrQojteDoWnOEE8m
RhrIgs5N8aUuiFOb+bGNvgHZ5fYb0OFx/5CkizNE+ofbv4a3ZKiAwvUx44r+AOOopC2rpEsIPu7m
R/qdnfua6IrhHT4NqpMo+mNTQZZBf8Pulk6MLi/tSdIwzTf78Vk55he9O7deHeqUOeZhJYKWDq/M
dmWRHp+dxQW6T+CkXXV07RoUvha4qH4CjsvFKL7AZ9gxUHo8NJ1KnGMPQcjJUi2StCyWbLOM0PiS
3q8faBGbFtqMz5CoHU7RAx2J2TIn+SIcIuAEGaD6KXmlTkwLDIzXq1TMpm6S1NRgucEQCninzHN/
6c4QG/5pfW8jRz2KWuj0TzI3HVwXuQlwK1R8lbkfImWOymkZSTjHVmB2Xp99n7vEm+OvYEjUKsFt
xPWcvTnmdpD0crXVwTDD7vtmO3S8qT5U5z6AfoRyol1m0fqEFpmLIlKbciHAqIOdTgkUrzxlL5b3
XTuBKxxsJKIhfd524kCY+Iy4cQEGvf6Cm0rKBKN0Wtjk7xsIy6eVv9ofart/lxrqeYm/3z7svNAD
ukSMYmAYBNTrbE5k2LGslDnsUQwLhsrPub+AN1/KodlDt3OVHfvdbZucAEMoHyQGbOEubzgF04Io
paSsJoi7MrdUg9iKnGwRxFSVZ4WgbGDqlIbvzSGMK7XtqhoHfj1RzffCyy+tax7x32P6f6Rd2XLc
OLL9IkYQ3PlKsopFapcsWdYLw5Ztgvu+fv09UMeMWRCjMO07MdH9oIjOAphIJDJPnnOgHsDQ8Bjf
cMAyfCyfpZ8lwOyR2x9FF9We/yCkg2rYkAmUVAzOfwZJggYupejg/x5f6f3k02Psj9AQcpgWXHYU
ohB3XIj1k214EFijPpEq1QbNm64qrWC1FmVy4qRsns3IznPHBp9Gf2NNVXKEcOlquPVQrKCIl5KT
Ihv0i6yjVOBIcpy8ggWd3ALFRXIXtKTKjSIvlZ+Vy3Kq21HUcN8p8Jz9Yi53MZdkLKZMMgOdSC5R
DuBNd8vuEfxucy2qZ38M6nEBa2uMT150GaOe0ThqgdqZXtS/F9mhmowQQBFjuB5666rJb7P0x5BU
xzJujoMeuUVziz65kyaK08tHSp7Z3i3pcJ2axFFty9Hi62FMBK/MvV350x9HNnMeCpbOon3B+uOV
kbqa+dpE9aGLj9pK3HkxBYF15+bAc8TQcCahdPlJ5oWiBw+cUochkvpF6W9yYRl87zxuDXCBe9Wz
2FAhGhrod9ltfq8sjn4kJ/NgxR6IGIbg4y6+ETEViJbFHb4MXMpTlc8AeEX3YPjJRUMXO++8s21j
b/dtWlHLbRmPsgo2YitkvTsGBBIPSYmWwf6+MdNR6JsZHcyUxbHNvqy9IKPf/zg2oCyodDIfOP/v
k1klXTyy4jSVXbtqXTm+olJwOe7vL+KPEW4RmlJEaaGPmKms7rvk1hTVpVkKxx9sA/nqfxbBFrnZ
JAxcSdpgLkh+cq8zIXaA712cZOnfUpay/A4f/Y8hLpdctBy4IEj7BsvDYLnj9eCDVe205C69na4L
yHs2ghLu7i0NKBLKWoTRyapcXkfTdRgSHd8fSJ3E6W5Zc2zEDT3+xvWJJhJ6xd7lj7XX1sQ68eRR
CaZRMPN8vptjRbS665AYMC4Txe2c5oaCYVv3gQq6Ex2j3Utya407p5hLAT9bCWvNATUuLzvEYX8y
vOkILL2fP4su5V1X2SyO8/ditpfIysH8P2nHqP6lSW9lfVWsoj3cqXKd7SHn8Xk8ZmtBsao00I/T
DUus1pCewGklcpDdu2KzIM73WxnF0HbEnd+vmduuPdLwwU/MypGq9aWNZ4dY6gFPlcNsj7fUpFcd
WZ5IDY7OBQCvAXRyC1ExJZb8EriRaKe5szKQPtPpmGvYAvyaqnFXj7rpHYhG3P5AwU52GL6MflEK
OXB3Q9pmR7iq6TpnmUpT7D3Vf3Zr7cz0VzkIujd7WJuzD8ydSzDu2Is1DRaKSPMRpBiMe6r0ZoBt
6G39IoGvsHbrZ9Ezby/B2x4WLl0CQsqoQNGnBlZzjYfEewUmJQ9q6YclWl6koT8uarI6lz+kYDv5
rGmw4qGvbBZc2x/63HumccyFmuICZ+Ebi3old6C/QZiLQOff3rbzT1JdAeEreBuIPttH7NvcFEM3
gOKKnRYZsEoCzmkbcD3JrQ/5D9Mdw2bA06cFBKz4enkTRWGOv2cTu1yRZeGe7T3ZHb5rKJlRDzPp
AV5ATkMdIeJHtKNcBDKU1JzLGK6i+ZhjRFtuPBWZU7m2G/v/MKwnkmsGogKPyFvY3zcbvA5mQWbM
LwQaNO/T+pCAE2pVBfmxcDe52JLHVmF0FFFcpq75ztCC8VviW3dNAYj7/zJ2xHbrU4bxJ6Z8FH42
y+pAWTR2Pfxzql2jXB0zERJPCAI5z+1PMqOlecSOwBs4LnARNs/6qXL/UbJTjrLX3NX/A7H23jDN
NpJ9kKRulpZbudakwGoHcjh9714mt06cHv8PyIkV5iYP494vDdB2q5v8VK7FrYz9HOfP5vKFpDRL
s2liATsuPPXIcqrY12pngGRODzAck2gXVer23RR6waz7ToAaO3fTqjCyogLLWZDTx0x9Alf2KlK3
361DmJi5xZi3QYxP1Y6qkUq9bmBjaR2IOt4z7hLNbwPiNC6mH7tn9mZg0AnlFD0Od8V1EdihBb4W
EURzz3lxG2hQCIKYDur354ttRsVOI1ZZosuTNlQOGOMEd8ReXAWSGyVoFB0UohicCbzhy97sR7Sj
yhRtvKu2DHrpS71EjoH+eURNJy9nxwIP3hClh4U85clNjsqakjbOtBaCpGjn6579Gi4IkVyZ63nG
k3YgYWsfI+uu+hvY95kNLgSpi6GUeANaH6RHDPo3nnRonbHerHyKXFmcl+98Rguse4ppY14AHN3c
HustNqxZapZyQAf4N+NjiDz9oL4VQAoop9w3BGF2JyLBoGUSlJIwHMwfErXK+0IuW+DX4sMql66W
+dV8nOzxAPC0wIN2rivLBtaGyZChU8Yr9pYYVikraIwHujSsXl0s0nXaKsCU9cWvuTeEBGPsgHMB
/cweFwDSVTKgZJkZAYlswATcdjCh+GpAKgZzHxp6663lZuuvNTWduD9MayRY70dQ436ATZh8qQUO
K1TPOf+ZSGxUeqxqQfebBnRyW8/ywR9nHlGUckHB51tPalhT5MoRiM8KcbFwZ8dtBQ00oiFIGaBV
Oo8KdRQNNE4wMsWeeatHnCTE0J2nOTJmGKGj5E1X0UGUHuzd3GdWuaOpN1FqAHZvBspbdGOF7d14
Nd1374PH5NHiO/X+3+ddZ/a4bc5JCtpbts3j0XpobhPQidcH1ceIC9pN00n4eGaPY/6zbneVe3xA
gYs2EBLQUHyOfNai6B2g1ULMnyDZury2ncfA2dK4J4jWAZBvtT3mQLreGaNjND60pHJGcmrml7l4
vGxN+OW4t0eftLnWWoUeyD4T7GPBBwPuXvS0eIVHDyLs304M367u0/Bkz1qFEKIJpOiIgqtL0tM6
/8XNeGaEK3Vo+SQVRgKIc1PN69W4pF19kO0uFlEsiBbDRRtLGQoNGlW4LNY6XFI1GIrqWGcimgXB
keaJm+TVAmB2LtH5WCB+rCeOSlC7Rv14EtwMIkNc7KCZlZm0A8fRamY+5uVQpC7vx1JxJmV4uex3
IlNcwBj0SUPu0oEQw0y7exVSaVfR1L3RVEXD2FSG4//PHPs5m2xYJ7m6mBnRgoT4sXE7Wt+KwR+M
RPQQZXWmz3FCh9Yx9DV19OHO7bRyBV2tDtEXwx+VkwBKa3nRsT2wwITjFIrqbDvJAzz9jz2u7kWb
hcZ1DKDBONmSM0q99rudo/Hb3+zeHyucXyREtds0x6qS9WaVvFx90dGeVSWB++2hJrEaG501/A/Q
Vq5BUk1oPFsz271w+Jh1Mq8aH7nDYThmo8MyMPvnX6AmwQQBMC1Y6jDjyvdLSyCR7Wzp9CBLqK9M
o9vkStDrwhuEfflPnoGKLupykDlEvfncM4rVssiEPB7vwNFjnZLCTdz+N+OtA0e7wA/33AJdHwbH
APPLJz5ndJyVXp0wIpk1vUNl1alErAV753drgbulciXtKogqWYFidq5CGifCm71BVW4STbXuBVm0
sAC+gACgBszz+cZh0/pGnwwrkPr0C547X5u6cTDl7/x7HwfuQcbgA5jtkRifmzFkSdeaxlDB73Y/
dt6ovtWWJxsCtt/dbbNkTCKrusVc4dzKnHVK3Zt4wigdGqHrmHooP/i2krZOnv74ixVtbHEeN69o
0C05GuZTqzqT9tDYmVvmTxFKN5cN7TwoGHgMgwMyA8PxX0hJ8nmaKkUNbLJ68gj24shdctkxtNJF
IfOysd2EBTgAAuUmDf/mD5Kt2XVl2OgAQhRjCK2KApVO4siBlnjnotiYuI0sR8c4bb9aRQGoRUzB
1Z6r9DoaJgViEKrIQ/cGnmzGMwzFIwJgwkclZHO7mLide4zoAADxgObUADlRr3Pnk81o6OxDggoA
1AOugeJD+q0KYvPu5sOZDFAcAyGgcMfDbq0KUow92jp65ozWKSa1Q9ccZ7FyYrkXfGqWDfJRTNtY
47JFq2xrgB/wPNYA/i6PUTAcm0ABH/Dlj7x3TDZm+ItA61OiqD3YWmO1eijAPGM12anTzVdMpH6/
bGpvRUCUQAcc3Pdg++fOvZX1rQLuAQCX1xfJXE9KHqRqfSxJ6enxgwJYl7SMgvC8tzwEZ80E2Qvk
xy3u1mY243FWrWBcjCcoZh0y8MJnbeJHUv5+eXl70XNrilvemNvzWEkqXFOF8El8XRbWcei/XDay
ewDAcQTcMAAqivZJg3uQc5NEkDBb56fBUk+r9rtKeqgGHCi1wzTqoSbQOEUDbOBwqGfJsSSgL8ff
BcY8lpu+ezcWUUdwN5nY/iblPNRGK2jrrIQgOV8cdYFYmIoJDPymyRsX0GavoBGSaif+t7rCrJmM
UQWonzG9CNniH+CtRVBAorBrzPmjPI/fpNgUnMK90ioESwwAzkEshX9ya5OJbVfLgBeB6nxoNB41
PEkjML9fQzMPON2THgwiBDzzFP7oI8KDzkr+kCTnkrNJT6ZCy7CuWnkh6es6Cc78nqeyO17HTB2U
+XjMrKTEa1yRCrPM6qOZWU5Hjpk1e5c9ddcIoE+2jNoXSqZc/FJHUlBMJehBtAR57Cn1gyFqEu8d
buzRf0zwAuCrVSTdGNV6UKZtuHYAxFZ+tbaPg4j0dt8LNpa4Z66uVu1CdSwGdG0ttIrVU+TRHomE
m12jFwstjY7ggS1wPsEW6pzv0SGrAdKD72GQyk3W1zpuHUuUwO7daqBkhzACpMSIyisbmfWIcYuq
xbjFON9kyeSakgqQVHS0UssBW4BgTXtoYhiClDqkAnbE1IvKbvN6TvDReoJ5sOE6iRAbVhC2dNTV
EuWY1XgZYPYN8hNI1xqR/d3DBYAxaIY+VNY5v5yjNlIbCUlufk2OMIlkOvJrqHYgZZOubT8/5LMz
nC4fht1UCppc/7HKq8xI5ZT3tEMS3/y2/OSEOWaXflUfojv21MIQwLfL9nY9B0Q/yBUVqG/yLWc5
tqq0whMsyMw+PcrZ+LbSYfblxfzXCwN7IcuwdWh8MuEeLlaVSa3Y3TSkoXWTfvnnsWW6xtN4YNS5
pZAm69PXY+YQi8H788EvxP6+yf9QoEmV1VzB3Nb8yJrX8fnyvu3+55FbArhDoGXBcwQQvcZk2lJm
ITF/qNHkSCJg4qeQxX4/phAg0aIaNq7x898/xIZcr0sTh3kUTskvzCA5aYcUaPAuL+TTqT63wztA
NGTLYuKfYYqXYoZEpH2v5UdpUA+26ETt7tmfJfHIA6VVSVSgAxq29Q30tEEudXkpLK0+uw25pXBR
0Mqq1R61rD8tWRODPlgyh5OEV8DJMBflWku0lwHNnm8TDvW/jhUwbUAhnCWOTLaMC/v92JOsntQs
tJ5pAFmq7+VTcgMg19u8ON1HMi6awfz4MPxqtya51cbypC1dNqehTL7ELYaCk8oxy1Ne31vmI1s5
xEWrH5d3eO8Loi/GmJPRS7E+VFk3hwpBPwI5xpyFale9tXnpYqr66bKJTwGJ7aQKUD74cUHQyfOd
qna9znOppKFept6afh9T289Ew0B7h2trhP19sw4gimu1LLCOWJddCx02uVQOhjQ69ip4VuzuGCY3
ZFSxwO3B87rnRtM2mtRAIBpDzaY6OoUs8D2RBXbAN2vRI5VU6yjD9ZL4qzkux1wV1dRFJrj3bGXI
M40yFZA6GZrQaCpngmj6OW3CVzdNnBwwmuIU8a+vXu9iS1JXGiq6U91CCOG+PSV4ETDWAXRcHXoQ
jZzsxb2tRbbmzbbF7BQneqGf2nEKDLnw8kJ2lQn4gbr1i4UcL7v1Z6gnVmghk8a8NM7NJ94+S65R
FTElGkon/R3IhNN40jw22onRiNgT0b7tOTg03NHuREZtgfjgfHVF0+oUbxFEde2nVLm0upO1+0kT
sRLsOQZmkixGLaeCPpF7NLdmvDa41YEjJdSdjexgFyJM3OfuLdu4jQ3+Qxn1UugRliKH7ZfslpVx
IErzQQLbgXxWe8cOApu73mDMzP/X8AbOOItWGy9pZruytEqmYRo/KtJj1YWRJEBQiPaQi0WjrAxd
i0ZImBoAiKqJk9R/k3ph0AkTOtoHmzPnDXYyZF1ZU/QTQ/0o/RgajMpl7vTO6KEa2dF+iLLYHffT
MBCE9zZBMRBjVufbptqEUrmKocfbBE1+Fa/UHX4Oo6izv3OGz8xwcWmlGU20oQWxRzooDqg7T2U6
/Uqq+E5CGdcxpORw+RSL1sUlZXUKkYRylO1AhkaBMapO24MXQ898RQQ/FSyN78nm8mBKeopyVC63
jiIVp15/lSXNA8F/p95dXtWuLWCnPt5ZkI/lvpYGRSvglPC1mnp1Fs1y6xaghOhhTddrQxDp2YHh
shbov2G4EMyfmC/nKzELHUujmXojiEp/Qq85qYijyYLP9PkRZUFlTseFi7YVSJpULjfSJSPtx2nE
rXuYDqqXe+sP6z6GNvwH6yAEUAVdst0d3Njj4qAMmdPcjEkWKmAfViYwpt/O5cuyYuB98S9/rJ1w
cbY0LhxGvZz+U0Kr6XND36FKdPm//xlf9rF3UD6EQ3z4xPnZhX6eEcfraAJMzqi0qhBqnMmz9aUt
HKaFXvta5A6yg1qDIEztrgxsahpIdDD3wc9Ery1ea+C87U6JWjmt+WRa3uWl7fkeACPoYWLGHMO7
nFekYz3qVY2nzlJDRK0KbbD8iqnI9qwgbwWjLbpJssx7uIKigTIt8IX+1Zi8bnWJlxwkQGH6xekt
F9p05KCgGCi6qva2T0NtE+dKRu6scKc4T1ESwTgJBOUn/bWBzvScVQLf2z1XWxtcwB1j4P0nYsDP
HzDDyJAp0mF+UB/orXZMD7kvSmN210SwInAhYMyUz57tNWbK7jL0iVaQ5I5fpvXrZZfYX9HGArdr
mknVMZITXPCYHlk0JwqWyQFGCpUmt3yL70aRhCPbIj4Aotjy3yVxW5g0VmSNWiEFZCG3pW7cqaWE
CY2EEQIrh1mC0ljSCgL8nksy6QigRTEs/2neGS1pAuWRmmWDB2k8mtprbD4INnLXBu56dNGJAgkr
Lsfo61hdoUIO9wPWrPTyJ01ybJf+JiGDuOUPJSR9wa8gePx8pgFAtEIH+r9muYd3NtfNqkV9HMp+
fW39BunA11J2zFvNm11QEAdtWNxJ99VXWzSVwtbz6TtuDPPBxKjHZS2rOPyHUlQ99afp2AXjjajv
9rmRwy2Ru1yWfFSjNEepiaEHu1ulxVBnfixc8zAMTnb9D4awBF69+KF+ufxVd51VB6YAQ6VMiprb
XbIOehlZLR7j5Fc2f08iDMn7i+m0OjrJhoA+Yvewo8fAQieSEF7Ye5Y7Q44zuzuNyLmRCQNYRVFh
vbyiXSMfQ+K4rlG84z5bnshoAdWTFFgDyCLm1qlFnrGXI+LXAzaCFy2jbTy/PzO7T9u2TeKQNOn9
QBHsh/ILhbr1CubLv1gMiAxQI9cxUsy/8vJGjTqUOaWgim6HKaSrABmxe6Yt1GEM0LOAS557mnRL
XyqVjPBbA0M3xeE8rQ4UuS8vYv8Ib6xwITi2er1NEiRryeI0i2Pe1QXuzA48N6tvPNHCsxh5Lhtd
Fg8n7BUeGFj/v0vkwnHZafnc92qE5rl6ZM3zpfeUL//E/8yzHtvJXR4vL3jXQTYmuUeEVVaQr0+z
LMy7+ZiMng0y+Ly86hch8k3w/fhpj6FEHyiX2gw1Byk7JrfVbfNAMO5ieY2X1vdot0KDVNQmEn1P
hQsaS1PGKmQzURpvD0totEBeoDhwpf1MVDd60kOmjiE7fzF7weLkn33li5N1NNlTWeEGKu3CU4g0
OV1sEEH82I/GIEWCtCpAfoS/51DiKUHxjFpY/z4c2pFREXuW14eoud6sj0yEo/WRILuW6YiEAPc+
J2aEVYQvzAigOXAeWXo8MCTaoyG1yi8FVFSynnqNqDS6FyC3RtjfNxUPnMO0XXMCbciUvGXa+BBJ
7eHyAdh9YoDBHEgLVjUCiuzchlFIpVSmVRZS1dVCNqCXzG7i9wcCucvIyb+zceu/IIeHg2zNcpHZ
noYqNlYbpBQKUP8YFYLoprPksZt33wUrZDGLzw62prhP1SwD6YbaloL4RQvt43pVuNO9cS89tld9
WAQfcsOlC0llIQqf7d0ly9z3s8xJnat8SkMmStPdgOUPalrrAUfuJJqY318kin/suQZ8HrefpO8K
WZ2nLKylwlHSr7SN3ai704fiWhFxS+0FTdZ3QKan4Mbj21QQybX0tCdSUCq/2/ZbLT8n61NWPgi+
G/sun3YPAz+gAIBoBrrP555pN5UKKpklDZvf9N5W2LTjoYfC9wzi3arz/gfmo93ztrHIDv3mvEXy
lCzjik0k41fpaUaoTEL5fpzvusohGLFk+DRhiGZf5tIyuYt9jNIeOZaG3tHDzFAK7B0HP1mOi8dk
qUUDBrsfb7NG7obP1ajR0xXAcil6s/WDlL/m9buavV/+eCIr3FWud/OagI8vC+208+vhdrVG18ye
iOFetrN7wSH6QuETnE64Bni/70DmgJmmLNRuWuJVy6G9No8rdMuHd/LWvCrkY5ITd6uQSn13iRvL
XFhRItKpQ4yETKXPFCQ583vSftNFVf3dc72xwh2CPur0iS4IIdJ8tSz+HB3ml+xpVgSFb+E+cq5v
V5VS2sMgfei/m6/ECxInfsh8Bs4nAIOFvZu+WYKcWbSF7O+b8zaakjF0JRZnFb0zZM/JF5De29Wz
wEd2A8lmDzmXJ1oyRzoLJJM7e32QgQ1LSR2kC47t9745OaKpA7ZZn470xiDn/UoBoaFosdFcn83v
KtUdYifvhflFsC6RGS55beQpmyBWgArQmwzWeyjyNe54VX6VB6cFxvYAqVFMs4kC1r5Vw0Br2EYP
TWd/33w0axnUcmBSlDZjwTfuywa4WhG5J/vpn3fwjxHOM1oZfoF0JQ0VPz4NEDBlNEO9L6IO23tT
6yZKdCAZBqyDV2Saa1OaE3vFDsYY2Ojy2W+q6JqO4JyJR+muiKpfvSLqdu6+c/5rFWVJrjyjQf+E
TvoiBXhkFYtj6ZiTLr30Tk4dKN5ag1N+r+6hly04bRcXC7NcppdOSqyhJGsHfSd5q/3D7DW3raBW
eaybFyr9uuydu27yn62FNS4wj2ZW6gOVMBGYd1foNB+TQj7E/b/XNmeJ5MYOF4ZTK+u6ugKUyXyC
AKe3ngrfuibhfFBATg2d7tPlZe065sYcF4+nUlsmIPzSELQy2nqqh9ixGx/kcY4c/dDVp0ETySl+
BupyK+QOHLBHEN+ucBZMOMeNEsYn+yr3WJKgvau6M6PlKpal302FNuvkDmBU90U8ECkOO4g3pSOu
t9q7vJMiC1xUjgFgH6AEgEIopJTA1AfJq6gQ5JAiJ+QDcW7FpgLZ0nBQp9Jre+nYzwAt0nY5/v8W
w4Xi1CjbfmnRaNAW5TnXjOuSCMkGBIvh024LHKtSXeL8SlftdX3fhKlHn5R7MFcW10wvtH0GzFSk
uraHldier09lRxpTKiWwSgNGZz+fZDBisDJy5uVCQTSBT/A8NfagVUTJNMjTpF8reppyQX1LEAI/
OhCbu2utOyWWGcCOoh6Sgu/GYPoTX8Ed5dltaNSdwMdFZ/fjKtgYTCeqZV1kSh8lLfM0PK9fxx94
9OI2634Wx/wGs5b/msL5PF58/KaNzVEHz2MMrcFwnPXT2li32FbwPlZPl11+fy9R7ASJogZkC3ed
tEYqD4Ti3dKSwXbmAUprUGaS2sZdqhGlw8n83aZ/d87+GOVuFa2Vx4YsAIs10ddRe41EZR0W1j7l
HSBcskwdrAsAip0nN0VXrGmngRfFsnIvL79I9lVTfZtWEfxy3w7ezygdYfv4bwQg5Aj0JZB1sT3f
qTGGaeoiXYNpXd5WuxpeL3+qPTfUdTBagESDqaIYXBycrCxddRWZYn6tvsePH81C9z1JnLJFI1n2
lBPKH6Krci/PObPKBUU6qeVkJhO4xAOmld50jvRjzlB+tEHvkN3r8bF60u8vL3UnSG5t8uOqsRlr
YyKxlSLWL1dm9VKJUo6dIIUODDrXaIvo6K5xjk+lPlPNRMnhg7FLGoyYCE7WHpz0zALn5VE+Doae
qXkYqWDo7SYwyZxI/RCRG5CKHon1UneVby6CDsPOugCO/OOT3JWvKnGkZgmS4VTSSgeqv89VLkI4
73yeMxvc+cIstiGvI2yoTXpIdHorIfEcu+Fw2QtEx4v39zyPVIzipSG1xkNSDAe7bD2jdwpbPV62
tPetzlbEOXk7NzW4VHTMqsWPVon5LYDGpu/98mKaX+Yu8sr0fa5/XTYq2EW+l2BmZgmRqgIwvMby
DAVUnL3i0zUJLpthP/1TMAQ7ja3rQNajYX0eDJcurSZlwdW/WE31uydR41QTGIzmKPqqTZXh5Wv5
ItkWuMHULBNcnXufEMV1AIZYeR183efGNTWbhh5swcGcXVfpe9e/ppmftIK6x57PGzIA1LoKMhqo
K5xb6dHvbwwsNMzSk5K8z1RwpvYQkx9DaJhD0030BTn30Otkymm84ML6vRxKr7pNAUlPTo2f+VaJ
3J0c6Pf8+xTImLTLXWH5aC8Gb+1r3DZCf4P2NkWJpcMDibHHxwdM7kgrKEzYE0n5Yd+LgCJ7Xw4g
UWypYgPhw6sBxFpRxUPegqClLxxr8Tu0nbr+YM6Cvd37dvBO4JTZXDU0K86/XT5FeapjfPMEiDr1
1TkifmsrIoyIyAr3vmxmuSJmBEh33LzU0nUjC/ycRTz+kNnoI4HsFhIG4CQ6X0UtlVUtzWYWFmk4
rG8mmkgAjx5aDKo1hn/5QO95A5oDGs4zeuHyJ474pCN0yqBoiYoRQ5TpYJ2jx8TVniRITrJqs5DW
gf18bnmwiKYE7krdJjyQQLdbs+lUJFTlNZ4PeJxDzQPdZC1oD2xqq/QxmP1BXSjK5HZi5NYwP7tl
gb8zNVe8mqNxcKj0sPaJa4kElnaNYJhVUZEAg0uKu87qyOirdjLnEwFPjxR/00FcLk0/Ln+1HQ8B
XcofI5yHdFmrE2rreVhFNfpk6uDYQ3SgParO1Q81f7lsba8SDHMaQH+McM3mU9O2rW2rGFHbIOSD
CLk40CdgiO4KH0qoJGSEVehfl/9D03h/oX8sc8FYK4tRkZZIPxlF9r3MkuZGWSTqaFIcI9sp1KM5
js2/ZmCzMEuLkWw23m4Bns/O/+a1hIrU2ugZarVxb3iZ1YY6tOBjf03+BgGApxJIEAD/VnCzcc4S
R1Jpl2qNG+1Ov1u+LzeVD3zb8C0JluP6nU3e5X4pCl+7n3NrlfOeJB2tuZIl45QGzff2lXQHxtsu
HRpPy137TaLA4f7T4hWRTe7dfQArYUoVvgvUIN8j12qtSkupME/SCeSa9sk6qE4ZmMfkLX5Wvcq3
MXK4ov4J1k30Z+KjiB99r3YBjiGd4Mmj4JLQuG9rDl2cAd+ahS2UTBgZLNhljoMn+a1ve/ZJcHDY
TfAp1G2ssWCx8aR5KoqxKIwooNeMwe+0BpC4PNWAJAyOBnR/+ktIr8ueGpdM8ifGshMjh1pxSDr5
MUYl3qVrWThjSRevjOXZU9QKdBe6PHqVDeB/oSr3FCNKR8HS2VV76Xdwrt3jRVRIFo1O/yB36FG5
X+6S6yoAVOk0yO5lc7txYrPRnEvLqUznsolAXlpXd7YyHpTJuFkT41FTUEzJ4lEA2dx9Pm/9iEvi
7IEuS0MVGho37MMCmuRpKhCVg8fwM+2NFFD//+u8nwBlmI+kMoXzYiTO8BkvrXlbXkEBlp6Uk+2J
kFC7VxniEvRSTcynfxpy6LUiUpImDyXyS6n8ufYbYTbK3PGTm2xscC/nBIPWROuMPEwS+ZZkmtuX
6ZUOlgnk5oLkcA/XAlThn/Vw2SHtCtvKLDgJgs91/lP53rjxA4md7khC8zeEqI/pjJz7L1p/MItM
QAfRBdC3nG/WJIk7YuU5sFa503ZehIKHJkTa7oaajRXOIdEQWMq6oDj3GA34ornEqXykcSBssCGy
02NxwkRuJw/eLox/jyUdIhtachRIfahQqV7zKw71RyV4X13VHe6A3mlEAXX3nONi1jCnBwElHr2f
L4DPqGWjnqaHxe2vAaFxcwWyhRboX8sX7ZWeRr+iTn4jOnu7fgqyIAxdgLQJesXnkTyVxsKQ+igP
02V2SnBtzBgd7qvVHURDTPtL/GOJe12sVjdJRl7koVwtTtr/qqZDhmoqiRNUUQUvjQ+w36fjt1kW
dx02rR3PcWTNJ8gWA+r1gEtZhjxBE4J7BjxyEFlNgikB5MsO6a3ikWdcycHl0L17JRMZymk66ABM
DOGeb20NXBKakBGakLiSIS/oS+5ynwUGFOJyVwSZ3psowL3/xxq34opCmU1adDht79bB5DPSe/Jg
BExoWPbEnN57QXRrj0sBSN8ksl4amGAo78zkOBXfCBFULPZ8c2uC/X2TZSBDjvp0ZhXwzAoX3VvK
HJH6kdSPl7+UaCnclV4smNuRoWATTKQ5SIrsNO1NMQpa0ntBZbsYLlpqXTK2xQxkhhyPgTzIfrlk
oigiWggXK+c5Hop5hA/ID2WgASHa+UwOQL4zHLSxvPZGDG687OXWpw4/3opSpcU6Zi5R98YD6khl
Z35AOgTqIXLfCVuDu06BTBbDnOCZ+zRinKirbM20wdTgwfBHHOH7zq1c83GMnfawuumpfkgfooMI
CrKbGGF+BvNbTH2a8Grui97V/aAkECd8hb7RsQpzjAbdm7c5pHqIm17FvSsFopf9rlXgfUFjbwHZ
b/PDaUOaK2VHkzycDeMdHNVhjBQCgu9X06C+zRkmySRZPhj29wj6kxNGrktifLP15sUuMaVR5L2I
G3H/kbV56XBxptBXTZ0mQz/FizNDxQAjtnjdSYcRY/PacQ7ZHdm6Yrbg3QC3fWJxAScbRxLVGobA
bOok39uAoeY11bOepuv8kOBBuf7892Fha5ALP1atjZGZo6NeG5GjZ6+GEjtq6l02shcWtka42LNq
Gei71hEVj6T31i9qK5o+3DsvIFIFReKH/oLFrYIWDQXNVmYGRXmVkcankHuIGyfPB8FTZTcN3Vri
lqLk1qiDX0M9VTrevtIrUOrAWIcQ15Xc+VFz4uJo5uz9exSij/d2cWuaC659LvdzIpE8HI/VYT7G
V4zgLQH3lQwM8v+CiGSRlM8vtga5SIvWQB7Ndp2HTO5BPWW+Cg1wrE+QQwg+Ho/6n9AYqwcVvdOU
LL8xaHcwqqpz+7r34ggCwZddcbdkqhIFZMVA+rOZ/fP7ts4hDYymM6vasHlAgOwqpErx4EYltJyY
sm3uzn/RxMTYKgEsHwz1hKcQa+JOSe0YEDtLGn0l6SBtTUM9WkTOuXc1bu1wyVhZqouaLkgIl3C+
Nq9q6tCnuodoFxvOjq4GyKJ6ZrB+u7ylu3no1ixz3E0KU0sjKmRLxaoFfVA+gQj0UJ5mFwCgkHEh
oFUQqiCpT10alEFGHfXn5R+w56foTaAoxeZzMVB3bh96M1IE8tc8zO/JVedoL8khT08tutLT37xC
t6a445+AwLImFQruGnCMBIy2J/Wxr7HE+bBcV16LMarInaGpKeJc3Tv8W8Pc4TcTXaJVRJOwp4+d
2ToJ+XF5E/+PtOtqjhtntr+IVSSYX5mGnBklS5Ylv7DkxJwzf/09kL9dURA92N1b5fU+uGqaABrd
jQ7n7OqODJglQKvib5Y/Zy7Eqh1BnHpsZqCA3ipgm12cyyJ2vRugjf+SwdY54wKzYkuKg5qO2kH1
kmMG+0UDGsp2xO/o3jXWQPiiKLV4+aFm8V4xZm1clzgxsmPliuJBORI3uaNpSjEwgUl9F9Jkj40s
ECfU3rcxG7nMYZn1PElTTTQ/DnTjID5S20kktHWl12tuLQEw2WweQNduFIV65OvMj0ixvd8vVtAT
qR/iJDnKNxpVTh9osgfhMTlPTmhBMW/0B50zqEvXwTqIrUjm4lVFkaS9ugAVV7cT4FukmLZLjVtp
fTJar1M4abu9KwDUYfCS0xYlNFS8X2Dddl1YSLkeVHFyVeGNLccJR0P3LsFWBJPQIkU1pcYcaX4P
Sue5/pIvgjUMvBmAPXu1lULeL2RqCpKpZFAPABU+AsvAVw8pOBV5qau9cTokrijIN4BZERsx6j/W
7WSkC9JzdIxaALdfGlvF19jBKJ1p5ZZk06yZeSvf5lcpt06x59W3wpk7UDV1kmFkngpfwBgV2+qJ
TjIF7SnEesdHyj0O2C6Fh2m0qyXIedJ2L138gHZVRd2cRvAUwVqCgoAUz0uWcNz5rh0DTdTfMug3
bByelqWNNOpVibVJnnrOXCGyluSkWJMjOrU9fIt7ju7v3m4VUJ209IOX+isp9EZkiOZrUlZ4GKTn
6Drxk6MRlH5xhu2UXKBD2L+49oQGC+zl3kpk7EkmCU2SCCN9g6LYgjdvihfglwKpncU3a2CU/Ht8
V5TuthIZc6KEk2ZmupJToLLftFCTbCVn5YE+Pg2IXe873pN3T10wTIgWSxR98fKld3Wzr4UZAdvD
hEOXjBs5/gLi0cs+j/P7rNEaCSA9Ij1FZneunHJCrzKvY2nPmqgEHDm/U/0yc8v1vNL0wsgFnw4l
SoBKoFC4xOeNVuyZxq0Y5j6PythgBGDOj7qxHvIhPRSy1Quc6Hx/t97WwpxGsmCmNdeL4tiJd1X1
OeG10u5fo7fNYttnoqhesmKuZZ8cCiu6Vj3Zx9yQQ25+3yP+xPb+itCq+dttsSHP0HVlg4lnDE4D
rkvN57Mg8pjPd8Mc7NnfMhivFY1i0TfapPh0Hkr1lKPspF4rWqabW4OT+qJXOcIt4VUteEtj3Jg6
9SDI7AyURsSHIv4+83oL/3BYb+tinjPr0KEM2dYFulyLF1I4ggk6R6RGXCAXdF40ImwsUI/k5aP2
PNd2O+m6NyahxmziWmpZfqxJLlmrOL6Elfqgakgy57132TzQy/nByG6OjjGyNSaTMInRyv7QC0ew
095JTf6oR61TDbG7ZjxgU97SGAs7FVozjDJ2VJJdoHWP0fMa3enL0+VF7QYegIBS0HCNsBs8Ye93
EO/5clGiPj8C+8wBM8a90IImuU+RvWuAdLU2d6E6WlFUXofi50lZnWkunRKsspOGYlQRnqUMuJFp
eavGGidk3fXdFDKUUg8iu8pOXfRLP4zAL0AR6gjiivAonQQbfYJI7IkOpVLjDXLv2s1Nqzaz5X1R
IxNVo7dzma5iTIeF+kOrP17e8N2buJHBuIA+VpoJf/Sg7gHxaRK3q2XnsojdFPg2h8fY/1bqF6np
0CXdudg3OpOb2aMtPmneP3q67UUfGoC2JBPDAYBkYFSoHsFeWKbohEhNS0MdgVYoD5mdKx663ONr
iuzJA1bcc6QIkjErADgWipD7XmujWo3EfGonX0Z3wEOVN+1jFM7KuSfDzZLlw48p0nJbMlpk4vXE
5ASVe2e4lc4sGLhVujnosKaTUtuKoFszrwq6q/pbEYw9TctMTmSCa4nksgJSRPiJyAVqbmlXiSX9
Qkr7wNtTqhWsfduKZGwp+MtD4BVCa8zZA+45SufnvAVqf/FFgIOSIu+ylvI2kTGnY2JWGGaN4G0n
ETUL0KWGtcAJxfcu9HZJzIWeU02ZdLVDGrZd7Hn4maL8IJq868ZbCXOly6FuxajLCqTMG8CFq+p4
Bc6h6VPSVh0YD8D/gzGdl8GogsLM7idVuJ7M4pqk6pNqLN9H7PjlneWtmrn+UyeDxAV08QBC0g+z
kNyB9YNy3n6/LGbXdYDUB6VI9AeAlYqJALtU6mYpHnW/w6uj9kRXPVfXGlq9BNecLR2E9PHX6Anj
8wEPSGGv85/yCf0lmm3Q6QFvniDGlZHGxOSp1VyZrnqQ3OyG+zDf8/pbSYylMUmvh3WEhw5FHSMA
gpS+GUE/eMk5C0DXcoi8wXSUT6H7X6b/3q2RsTJT1c6RqMDKoA9zfvpNuaAhrkHzeAVeNt5Kd7UG
SGAUZBjVTDYDMaxx33dVip4nWbF0Qo4G+GgbtQg4WrPnLfSNHEY7V3mdxLbRqXNCtVT3omNy6LzZ
NlAQzu/+AcjH7vXEiAH8hI5MlMwIFCd1lbqlMXztavaaa8lKHcpvlz7SMCJzkGbnGIRdldFo4zUG
zJC+YA6uV8NeaLoyPy5oLb4eGqW/l4Za/DbqNTI5k1TfCGrPS+LsekRgxoFfnBLFsSnFupmETK+w
rf2QRlYjpk5brw6mH85pv7iF+mMuE8dIeHWM3c3diGUsrJJFgCutK9CZ1uOpTlZrHHmg6LsiwCEO
8hFA7n8A29ebWZ4FMUHjvHBWuud+5Gkk/cYPjs8ArJ8CKyYDzup9MJGlRbWmSy774kG4r67VU3yf
9lZy1TgCwD0p8ow3nMBVw6OB2l/Ym1zGtCxmtvaAE8JNQGRfN+Jigb2KE6rw1sboYgXUxKVRkNNI
ROkmB0q5LZuVfmxLOSjL7sd/udubnWSiljJKyWRW8Le9l+YeNVmxpwNgG+2v9GFbAhGMI5F+/6Wz
o3u8eQBqYZNUmTzkaDMWbdGlrReCG3rmgUrjdVDxDowJWUy5BYd3ZqBffU0p8GOcfsLkZ8XZxd04
bLOJzJWatVWpZxnqmKObYOmTs7YYDqqFj2KmufoqHNIlbTj7uLsyFDwJkSlgI5uyBGjpgsmymaKd
ZU63SLbMRbnZtfsbEczmSaCq6+oE6ZzRW1wZLs2XUIOfnMiWf5aHyuVZ4d3KDgUX+WtNzD6q65JI
4kQSeG7zhnpusQJEC5r7POIU99JnAeW/y9q460I3EplAMB7zGlDSEwy/OVnK8AnAkXZYeJeF7D8N
NlIYf0ZWdWz6EM3JYMX2Jlc6J0fdVdBcE/ymRuLlendNyEYeE+aNqMzr5Qx8BTnKnbRxJPFZXwdL
rjgL4+we2+XaCJ3ZV6UxAPe0vFWUyLTMJXJnUeERRe4mq4BJjQw92HUlzGS/NxprkxaRofYa9g8h
CHHRJYaQYPDKk3SgsETZPfr6/MvHtnfDtjIZ3dAyuRd6CcPRs/YtG+8JD69wz/9vf5/RCkOtonIR
8GBEFDA7tTzYQkNcdOj7Axozxm5srEjVjkJBnMsL2zu2rWBGPboyHbt5FA0/NtQcRDi1n+nmQzTx
uOt2U6cbQWzvySCBBWrtkA1CivGTDLQ2CjlJGeGX7zg0dPGsV/yc8G4uBblR9CoQ9BIC0ey9rmB4
qSnkErctPzePNJXS+01ux4/wMF554M5X7O/m3+LYh02RSFk0mCjFLf1LO9rtsHhjrXLs1L4uvglh
Ao+RiEkq1tD/sP1cS8+Em7vnCWCijlis5WJoweyprJFb50UAWACOtdgXAa4V8DLKoCxmRJRLuSAM
bhS/6D+rilfNkXVZr3ftLP3xvyRQh7YJLYA0VIg9YE4xxZAHsqf6ZmSVpyRIbiMbGLyeyJNIWBdJ
243wHx4OGJ4AORyzJhkQLLqydjGeRqb1VQJfw6vI8gtgvmIgXSsWqMZlO3VDyQ1d1cl+8SHGPnQI
sR/BLLubMx1cNnoRzLm9dq56o2J2mQZyY2iHKGMalujIR/FJvTPwLfPVP+gF4e0DPfvNzgM4U5Wz
IcaQg3Q2DugEObYnsXFIjigywvIjh5dQYK8du2j67xuJk5oucTa0hj+BPQdY6dJPBSPilxWKjetY
GYzX6UDRmPcFNrYx0DJr2qspWFHn6PEPWbkaY5428cQxDiedta6RE4Bzla3xiahIw6AKg2fwYuea
ei4ocdmSfb28xA95GXaNjBdqFZCaACkJDd/HxJeB9grutwNxMF7tX5bEXn9WEGOWp0UMU3QThz4p
fwkVOHxHXufHhyiBEcHGI7WaC2KrpMAnwACKQ37FcDfzKfQW0/p9D2h13eg4WsLRRJmxzU0lra1a
CoKfJBjdB/yv1FqzwhHywbaxa2MtTVrL4KHEsET4dfUysGsiXzDV6HqiHQplY6nPyZf/14HJjFlJ
YyHHjqIprloCWTmR5d9yv7JLYoyGEgLwxsyn3gc8rqXWflWMdszDRvwQDvyW8joYRZsY2RmzlFSy
EWKyNiDosx1v6FCLgl7ULmhuSi4kF7UI28ctK4xR8mQ2l2U2M7QbgWumK53BbLypk4Aw+W+REBhJ
rK6ndd+mmtz0gWDO9z3pvvZ6co9SuCvpnSuoOmeQZvf2IvQWNRCu4mnBnBWSY7MW5oDm6tXPc+7U
qDb+B23bCGDsuS6G9TTJuLu18FUUgCgZcsKP3Wu6EcAY8wjNL6JQ5vERRDS3Q4hGrSLy4opHqMkT
wxjxWSRioZtReYxKV5dbp2xOfWtwNmtfqTeLYax2IYhZlzQAHPyd4+7s7udo9VYVLMFy4hVZPwxs
vOoaMVF0plMrH0ip0BuvgqwEWr2oaMF36tfBiTBxerd4yM5I8B0HZ3Fy1HcxSXJZLT68IVjZjBVq
Iylu1BKKp9+UD4rbXQFwfZRs8xrlLpArRLZyyr8qlV/9F+u3WTOj8EqTEGOM+vIIvJtDS2rg1q8H
ztqozf5gLcC6CgQJwLOCM/R9DLMuEZnEURMOIwafBEv3Q2DdVQHiRWDRdpwbvL+TG2mMB9HTJixq
MYqP4JPFkPQwPwumeozF0E4EEixpYafNYC2L5nZG7ZDFuFrRwz+h0W815pOOQaEi/teA+q/HC8ou
A+O/QD5gASWyVJ0K0pvgHBngss3vupc7cWz1Pr7IU4Ay+wTgHac+1BPnCu3eU9AFAH0dxFMA3nm/
90lepJIiLPBuEzJZtR50+k0v86TsX9SNGOaIQ7M2clOfdXQPSZ7pSZbxHB06gCpUnhFx89P70dxG
HHPGNXLHc2wm6J3siL0Wdpzc1No3vXJMrXAn81A3GKUpOXeUmrQPagyMN7RPwjiAAef9Vi5aWYZo
J+oDfakKt1XiNWgHrbWJMr7UyQLypFKdOLOQ+9q8EUrPdxP/16oZD1UIGKAeaeQVD6/UCWVreU5w
j67Ka0q8asqWfM9lUtz1hBvBjB/J4mgQzQ6BWLUMLsZXr4ikPV02DPsi6DsWg9zAW2Z0sx7E//mQ
ccY7GTQPafPzsoT9cJJCq4DQnLZkMIGKoM4LeGuVCP2nq0fc5lDYxoPqDo7mZWB15Q2RvAKfftCR
N3lsxSZdV6EVlCI+LsfhUQbwcO1jcnt0ZXfxZ944x4c696tVQRkPizPBycSOJvQCSau8gjSgGQFl
+Bc5Asr8NnOLQ/xtvUM/RlvAYVEdCW0ekOOuYdnIZlyzWZjrUoYLpqirOx1DZOi1DB3O6e3JANwb
hi4kDa6DpZqeQpJJBGjKIOloB7sNimNxlUvueDRu5keCEqlRWMJZcy+L1XhiGdUfpW7NFrxBArGp
Ba9FGvG+X6LkJknN3I1C4Afbcl/OmJcr0CZiC6Tw61E/6SJaq+14yYvaamu5fjGrtLtTpWh4Ers1
NUEgUYq3IGHLfjTTDDJwMSJtYRfAi/jZK3LX2VI5pPd9kvQvaZrHV6UpuEuh3BlhB5SlIevVU6vO
X1Qh1Gw8ZZsUbW4rpfkDf0PrTPpkKE4JUnp7JqSBchuh5GHcx/CNtNN0Z8wX8RFyDcWe4xRgMC0S
YbIVmm26WmqZaesRkGYlsOCybrhuuqq5a0HCXDpKkrWrRapGvumaFWN1UdG2hZu1Uupq2pqcVy2J
5iBXzOpTWuK62bqmiOABLmbjwajadgG1VqHqn4tIkkJXbKKF006zZ5rfFMVgUcwTUvRaslbIhIVe
lv4QzdIe6+/DdJv0I08p96KZrSzG90xgkO6aaQgBVjA60pkycygW3M0B8cyR1zD9oVZEr/hWGhMX
KkpYYNq5Ae3VEegM7urn39QVg9Sr3WIep7wagO78HzIYW5HUbG9cTo756hh00ZgSK28qtHgMGee0
/rAoMKKhsi3CMDO2I0pjkq/DUgSjB+AcgNwD/fWTce7d8KlFBlME1SInzN2/0m8SWT+wSnU8T4A/
ropTTWmhBKsOf162G7tZUg3Ag/9bFlsHAJvQ1OsjNm6y5e9SbeVnYiv2emqODWq/uq3jFXMkQX/q
gDeF3iuL4pTYK2/wnJon1gdtP4OJxdI+GsfWGEy/qX4opLSW6tyZLwQsApfXu+tct4KYmxAnujzn
qVkc19mrsdbYRnyLFg/AzTwRjwb3vOQab2nsbTA7MDxrkYm0/XWnoF0mrOyo7V2l4b1v92KT7dqY
SyCsizGUE86yXk+1dIyj+8ubx1sJVdjNJavMspyzCPPKY15ZApptl9suO+PZflkMR+9NxpUB6KzK
ybSqPsC+2vRmnc5t/OOyCN5KqG3erKSQwhLjY2l8TEA+KCW1m9fAGAgfpXZyLkviLYYxG6GpDHjB
VOD/WAJxfFb0Qxw+Xhaxm1vdnjtjKKZRMmMzJb2vZRZsH8BB3Py+Fi0MJdapDSJdwAvV9tLZINm8
LPqyxqGm934fk1ldDa0V9QDAoMDv/VXyICM59xVog+8lKFmfq1osYDDGDQ8lCidCZ+kdwK9oyTDy
gGNqck6MY+lBJPJe5KD0cSm2mOoWD6s3n4GFcVye9Sv1KIObIPPyw/h8eRf/sEgD7B94Z4NEmlnk
pNZ9MyA94KvW5BIbU9SQKSDdT9s+yRdeumFfJ9/EMQuUs1CqF1UVfJn8asgpTb+YGqdTal8x3kQw
Rm8YoqYMAWeIUXHwnCWRVxe8kandZ6YGiLK/do1+w+YSi8KSSnGeJoF4GJ3ZUVzxJ526Nz9nweyq
tuxS2hTpx+Wz4i2MsYFkRBv5akwY5Vzus/6gNBzjx/t91vjNAui2YzR96eRxMF6y0bv8/X8wFm+7
xpi+Tm7bVB1DdBice3BIIZJR/B4TnOjVqLziXgNbov1ve/N+B4RvMhkj2C9irbcTwKkTebSmXrTW
3OUsi7dvjA3slomiNQsozJ0QKoF7LnQkVF2BxSAjOpu+AE9R+3xZJucasROOSTEneD3F5VFcrnrl
Rz1+JwKHvXg3abTRcXY0Q24zrUcfZ3qcBU8X3RlVmCR2KnIwkC1aiE36A4l7Tjpy3zv+fVzsFJOQ
V30RijBHRn5vRmc0hbnzalhG998CljdBjJVQ+2Xp5gp6MaKlXu/qT2hE+E+H9PYcZ9Rdn1ahC6fE
8PPW1+OzOa6WqPIKtdRgfoxe34Qw+o3e4FApBqD0j54MlKzIVZ7NzhqhfKVbX8WKc1nx9s/nTRyj
661M6oYQKk6yqggw/W1tk+mx1kv7sqA/OKa/JCHf9d7ExlFahKaG13j71LmveKGB5ijO4jUBxWbk
dc3vpqK26k5v+cakp3MsSAkmBIIJWSEKsB074Vk9aB5KQxyLQc/kw5lJKqaf0TeOtkbGCc56n81S
lKVBO6oWIaexOCy1r5rX/XpoeT1CVMs+CjMMHUlYAAayKTZdkYFV2ihRAJz+IFXDm1bvrjIMAnVm
6S5l/2+Hu18NLt6of8ljAgplXeO2ypbQr7PKqvvIKkSeH9nV+Y0IZv/qUEzCtQrTQJdHJEkyS6uW
0zpOZ0UyMOZUotsqdaJ1tEk2XMEEXBWFzANm3k3ha5uPYAzIVM11LwxmEqRB90IBjUxbPSS3FIgd
/fmc27DrYjbCGOWssiI2jCoy/KpNHAUZqZo3qMaTQD3ORv0HaVAGMmBmOiXoj2i+JTxo512XtVkC
tSwbAVOfp+lUyVEQ5u6KLBC5SYXHyzZjVwQt5qN2BsRsloiilToyziAJ8GflU1fchn1jVfnDZRn7
dgn5HhHEjRKmUBj9nscmVRYj7jEspX+fnd9EqUkQ/ZDB8Vza/7YV+fU6bcQxup5lQgoMhR7NK0lo
yXj8FjPxw+b+8qp2d24jhVHmqgiRwBIhZQFYQvJA9LuUB8qwf2E2MhgdXgejl5NEM/3FnlwVZI3F
VXRVu8QbD9MXHn/GvjnfSGP0ua4atFwQMTrCygKxUvKTK1QOPe3E7+7Yj5Q2shjV1lajVIQaT/o0
oKgdsz8e4aQOfEm7l1RD0KUCnxIDXswWporQD+UiLb6S65aWuPHMUzf6qR+8xUYCu21FKSxxKSP+
Kk103dAyQr58rkb5VzgWnFhvfzW/qxVowGEfuwJA4Yqs0U1f1TU0RPoaQPwuq/Wu76MgVLAFVAKj
1qB4yLIE4/6BqGrBHEEN5NLVgAOna4s3rISTqN3fvDdxzPHoYlJPWaKjszR6IoKvGvd9fkgqzjNt
/66+SWGOaArnJFNoJSlvg6w+K8JdBYjSyxvHk8FotJlKQ5JVouoPGrAEgiX8ZPI4MnaDoM3ZMNFx
VwA4D6PXBSJJOhn9s6l/9ibokJT7gvyUosK9vCIamH5U7LddY+JkSSs6MtVhEWS501QoBWEEB024
0ogWg8TTJDzeE45+/8HivclkguUwbVWxbkOwW99Qi9ccUIoegOKD0odoxV8VHqY/R/9e7dTGxRIV
oIeNVsVHooX2INd+WtR2WRuod/I4n14rwRf289X+bmTpStyMJcG8FnCwZ4dW2qtD21vyJ9rIv9rq
UbqbwL6eo5ALUMmV46/+YN7/3trXrd+IL2MQJ4IICHmk2WgcvdUMDLdLv6aUmI6mVrVrpteLejLT
zOrC/kYZZPuyPnFuyGuYsPkAMiZq3qi45YkxPoXZEJRadycW5O7/J4YxKbmh622nZmGgIx+XuBXk
zJybsZ90fO291/DcUnTmamgKWsaErgXI8BWl1eoOZWfDolA1LYCtJfoJgJc5Sbrd7TMQo0mow4P7
jbn9sxx3jdLQaHAt3FVU7wdzdoo4fry8ffvR2kYOszazrmq1GWshoKPtsQ3SUidBcpNyh7YHQP1/
4sij4diHa0GJLwE5StAnxrxa6yFTgYDYJUCGTz4RVwJa7AwUerTa0+CQ99ba3UVTot01hgZiNMa/
Ge00aJOEUB0x+5Ck1pwGhPCcKE8Io4LaXNfmpEuhL7TIESffRfIzJJ85+7brqTcroR+xvU5AmO7n
RouO4td4sK+6xxn4z/oXMDS68nEyDrNreP+AoZm3NsbPCXJd9XEjhIHZ+AZyt/1LySsp7UU5gEgm
OB7QFmEM5f3K5EoFOAyR2kDAqGnWTlbBiTp2k9FbCcwB1bHel1FbS0HxqwNKzBMl6VELS4EZ7lH6
Dr+314WD6Y7g8pnteZutWObIktAoBjUSMOHUfiKmK42gJsWrYebWsXg7yBySGo5iSKQc9kl6IKWT
RVzod3oG7K1FDysS+jK4202R2cFBC80ImawEk5hLa1GOtehOsMHrOtvCQTktJ14ZZNfmbiUymzdq
Ul+O2Sz45K4lAN4DdZ2t29334jy6UwBMmBOvTYErktnGZELFAvOeCQbgJnc8jw8ZpiUBU3zsXcku
I6s+8CZ39y41yPgA9Ud0DW1XjJGXFtQ5JalNMLmyICeDaat0xdQppuHq3O4jXtBK9m7zVh5j7Osq
JGTUQgEwU+lDfB6fyLGAEc4+gSPDHvEqW7zyOgrMO/U4nTsPdXAvdQWHB/ixezHQX0YhCBRAXjM3
Hs0/uRRRPsxk+honbjp9V/qjysN3313sRgqjs329dKRTVuisgDEPpEnxv6H3L9/x1+zgh5uBdWgq
EpUwXoyUjHSxrk3IHGJQWERiVPcypLoit/XF20621K/GjWRTRgbNVa7kyeI51N1VapjvBWICSBcJ
E0IPeiSZXVJhMlqdr7sV5ZSF+LXJS5JyxLBjE0TGcySuABhWNJlTCaAaV6VrOdceL28nTwyTO0LL
eh7q3YhpHVW1hSWarFXNv8pawqOp2TWZb9vGDlUizZJLvaYDkqXxNCG1wN9mX17KvtfBk1ozQB5q
GOzsdT5mo6gtYhxEL+ltb4IVNfVA02Rlhb2CqyGye3sF0PQhPXAE764NFMsimD6Rg2NnTtQRG2e0
ueq3Xnumr6p1uBVESKZwku1hVq6V1M7+w4MYVEZ/C6Unu4lPjCI1hTaVo6MBKDTS+sZ0m3ERdfbe
qFshjIUm/Too4wy8p+Wulu3mkb6q0CZt666ZWWcNwADm1YT+1N+I55xt3fWBmxUyxjoV5ahLxT5G
NxbtnAbgFYDKKFa4fpDd8op7jLt3YSOPMdZlLoV4ooboGPoOxojX6VBXsDO8Fe+yc/JAZ/LUIPrC
WeVefA6mYjT2g1qXwlq/P0fAdQtxT4C4Lt9TNPnSG30xMO6Jh05VPncijfY/WM+NNGaNxtQipS5i
UnSVTEvI40DQzxPqFXmkurppl/kJxLi2xEu17uvR2yIZo7lIWlatEfqc9bpFvUyZcgtEHZmVDkCD
lgHDaaN4EcThHFplLnDL/PsX9G/x7AyFnLTdHDVFHKAnqHgxwdUxgS3IkC0jcij+de7GjfVfEpcG
SKhBlmkCTl9mLmg75UYWrqLp6+VDtiS2JH4WTNiBgvMg303qGJICKDFawAMf9XsNygoRsxQ1aIlS
jDSb3nxSHPlAl4VUi82LoPYuyVYYVeeN2UkXPZGLcAJeeeQOhpsCOFzmXYm948J+YUADHfFADKP/
vpFhgvVIJsOaBoMtHlfkryU/xjQkaPe+/zY1vFfrbiS6lciclViX8H+wN8Fw7M/KZ+DM4aGyeJMD
DGVAeVM6h8vXnrdE1rDWubSgaxuVOh11z+rzGHM2kSeAMSvGjMfFMKB1JlcAcazc6Nya554p2e4Z
Y0rICnQuQVejgPJ9yKfeX4+UNyXyeKezF73CLNPyLZ29YjswQN+zgvGmwuzAVBbeWFT6raCEspMv
NWYJR5nbS7VnkrcCmXBZEOd+LMgcglwX7MSn5mqNrPVu8UBnd1Kfe95E6R+0722BjL5nutaPoTCZ
fpK/UvdNn0CmPVmGo1hgIn2WMsCE8bzdvn68yWQ0firGQRzAZhaQ5Cosns3y5bKC70Zj201kNBxT
BpMWT2AeVe/LwZ6OITh25m/aM+rv6S/zMB7Kr+NBcHjKsm8NDdgOlG8ofTwjVw61RI/jsAA3C8A/
ae3LtOVDeL84Kqi6zB+Xl7lnDuEvFdCVyTD1bMWoVMukm2XB8DPgkqUPRHQEmTdBthcHoVYkge/C
EA3wOLw3h2qqD3JVgvGCxkGJTwxX160R1A0U+Kwjrj5xfdfusjYiGZcykliES2nTo5L/DCPFabN7
zHxwbODevd6ui3ElcY0BNRkNMH5Rowlct8EJarXycRw5T8a94GMrh7nOVaksU0MKA2n/Upd8RRjC
a7OMgBtjthq5Q3ZUewETh3JSuqZuThOgxGL3X6sJxmaR/hdFA+9GjbnhhUkirYjKDInDyE7UaySA
XUn4flnIzn4C/BJNs2h/RsKX7QMw6nbOiwa1xHmN7o1IBzCrcKcDlWPBdPBlUXtZ7HeymLNLqlRS
62UCRXJQvWAsL7MoCXfrYkKCPnkw1pVxHNqelZQlVVKQxsDVxvzR+2tA6rAm5tJibOe7cuyRK0od
7VY7C5/rR83L74xr9eHyIncuwTuBzCVYq0onswEHlw6Har5TQpBzckTQc2fCcYgAKp5q0jjn1Yhu
Ih2d1FFVyVIagBgP06fPc+NdXgNPABMGVHVbFMhhIB8v3Ri9rdafLv/+H07lbQVMFFCF2VSCehGp
0PWuXefSKrXQCfX+S97P1irLt4NaP/WlolriKDhjY3xb5MyZqjtAyPDGKfcP7O1bmFdGuXYEBVw8
4DD+5CCbdzCmyEZYEXDWTA/+wqmxDWw5iVOjrmH0//cwtSl2i+jhUfqvsd3QbLNVkFdIpY2C1BWZ
s1EOk6CXxGM9FpElhQanr5azbWzz30TQZrOMcRhk6kmaPPB+ailHDXlq8jp5tVlHSj2bJiGfbVyh
H/muugK3bYtMr+ilp/guvlqfO17ylaP6LPCkmMehoDUymiVzB6M6Vij+hxDn3eHQjd0sahorkjaL
gY17bF6qF8q2lRzEQLkHpxMsUoQJiYRP2c07LuoGtlLXIUpWsiCu8UeUuSPVKu7Gk/JDDCYPZW67
v5rUA3eMcScmllEbBR6+CRIpXWbu1tCZmpilWXQcnxa3dBK3/Vb6rxMZ33Kbx6+5u8Q3YR9MvWC0
ayMYxXEiXlu0jilols4r+ErU9n24xpqh0fF1UwGd0vuNLJI0mpawEQLBj1sgnlEQbuELxcJHn6h2
k78Mr5gO/CPcXZ6OByXw2HTQQTKOpREz0YzbTgBaUWjF41Ot1ta48GpIPCmMix6FTsb0NdqVJ8Vb
NRBOHoaSYzl2r5huwHHpumgCoeL9DsaFEOtLWFZBTAhwsjKkVHi2dlfvNiIYbSd5mTbAHvk9rEub
oFEZRWbVxCxQ5PGQNPfN1EYa4y7TpaoiksSm3x1Boz4ihZxgFr8+pb8G9B1Q6nSFE93vKqFBEBvq
UEG8V95vYTcsptEbU4lmMNeY7pbJGZC+0QEKzen9oY74g7ZvBDFRcKjGMmAP0CdvVq3uCmPpL7p0
PZPGVsTCWdsys2rhJ8dT7pweRbL6++lCFWhjq5Qm6hU6Ew+gQ0r/pmG+tP7WOC1431DAub0sbUcb
3wljtDEfIy0JQdyHDpz7WDxHdWVdFrBzVu8EMLoo1EO7CCteRVIq2kWm+VIPgo6xclTUomYu8xH9
OebEQGeqomcDpgKDcIx9Upcc3fjyDJ8Z5k8DsvxVB2IczdStYuh5Af1OTANhBtB9VHTvAoXs/UnJ
UqjONQh48MgcnTEATImXHCgjYctPtO9qxUYWoxVZNZpipUMVMVP4RCne0LrsRQ8iiFOR6LAvH9qu
VmDMQJQVyhipMsIiLeuTUsox2Lze5um9HHFelzun9O5px2xcFi2xqMwKSryLGcRdcgs/eZaz6tC0
g3d5KXtwIbK0ucPMWsjU9BEKdkBfstrz6I1O8alww2cAxT1o92jw/dSC2jc+mI7Akbyzie8EM1dL
jEszGccaT3XpqGCqNh85LSM7V+udALrLG0OxAnJDq4BHEgxyd2dks5Xm1Y+8kJxxEKzZUFzOTu6o
4Dt5jKFvq7YbK9oVtRzTW9lBgzQ6K/pHCr/Kb4raVZHNsTFvJLUSlCnJUKorY8UaRsMyi59ZeFeV
HGdJT4ExGO8WxcRoRYqnJFouhWAW1s/LIr8Ia+L1BS+woD/zRzEYg2LsUj8ORtOlORAtFAA39UEn
/KrMm/z/SLuy5bhxIPlFjOB9vPJqkt2tW5bkF4assXnfN79+E5odi4I5jVlthN8coWqAhUKhKitz
uImroxp913jGzfXeUr9kkMqXeAPV0YzvQJZ7Wn71JyLsUR4J37r6Op54pwI7Q3YgV7QjWcu97C3A
soK2uT+MV2wIyV6B8WOXsXziWhtXDaMFsnDze6ScnOmq+k5+CSB1Nh+bi8ccG9h3HgVE0QCSqBL9
2OTbRBigNR0HJSYtXhfHcBOn7836qTyWYEd75m3VQ4r6srJe0/s1HpAM/mOZ3nYMtJThsCI1ceOb
9qax8LCPSU8b/bL6nB9YQ2h7CF7s7IdBameLhYs0UG1qXm+DFId3MkL3lNom9yqb6ZXs9phkioAa
CztTt76A/YdxA7AOAPNllcactsI8KAmvj55k/ODzO35JTEbM2Q2ihoqEH8UrFOqo6A2SdiOtmxRy
6CdgrJBbFgeDt+bbMfibXkosmKwpuwktAfqBP44IkPxx+yUx1MTWIfWhfD1D/be9Jy30yBeujPMM
EWq7P7BQeHtRCEskisNQxoHHfj4f2pBlcWXAbRQO9RHpSZOvBJGl7/uej9AxYWuFunbHoZT6SlCg
BPkrPBcm2c7IOag2WJnkh+Jx9PqgO0lOYcdBgz5O4+RnVkWStVDqe2qpGvH9hDKQvngj/1eRdZa4
smAeu+EG302RJMFQgG0hv2ITbirUcTEHqhgoEZpkmBu0D8DIFQMCTo+GBusQ7jnp1hx1EdeooIVc
3qpehPZ81z0xv9weUJ444u8FUVdvZwjtkEc4Bv9Qgkag1Plv1bO92Lk1RV28gN7FipCC8r5AeTWH
cEFXRlYo+3E92YzDTbz6D3/Ee15Fdd8QIXTy+TM1uqGvZQJ+SP4guESlMJLN/IkUgngvjICDZkST
Xefb2KOcT1kh3VJEMQjd28gRgbdbZVPg7i+vau/NCEDB70VRvreCPU7uFoyRDetZUFH+9sselxx4
t2VHFF8vG2OtiPI8pRa1uZRx0S3S4BRVYRKes1x4vmzlX87Tx5oo92urWlvSUQB5+UkAP3VIZriv
jUNEmoM2C+LKWhPlgHFWgzmxG0IP2EtD+67Ixzb96/KC9n38Yz1U0of+DvjZOAH8r3F7aLs+MZdI
O4aZEUhzx/LynVcizu5vYzRBVlrO1ZK28HL5UECPrznoD90zUb3hPZ0V4hnOZ1Dph16AlViJExQB
h8KcNeFm6UC0lIl2n3OmLtg6BFYub+UeHcin5VFXV5W05dKOFeeDl32x1KDwmoOETt1d5Vd2nJni
iTywWCF391kHjmSQ3UAjj5fplrUMIlRjMKYQzN/9abXH6/XIT1ZiZneQzDush9Hh7TJ3imvOZ1YJ
90ZFpa1x6jzoUTiKUiiBJwmftHYL2Gt81WPPDe866maV1FlIuyRB3QJ8pACdmnV8ZTRHTcEcT+1e
/ook8v0RiTd2qAMRiVmiZLoO3Ti1h0alEBRx6l02sfcC2uwZDc4Ni1zsJQGcrqFYP4AYObaKSrS0
Nj3oM4prldy7c9gFuTYfLhvejSdgr0WXV1AxaUWtbeXjYmqNtPDbLsfsCzTYwsaGqBcEf1MyFnvZ
2q5jKphVlUilGhOp5Odsco82wRCxaEw5HHO0JVxr+bX+ov0IMbE02dNpeCgdKJbZ0ovgX7b87vL0
R9xapi6DppdTDQqDWZD8Iry5y7ciWBwVQ9NEbnhIzNAdQH+l2iDHIER8IDjQ3mlSgeKfvhIVtr+F
OiHKIgI+L+C3pH50bE8Y3n4HFitOJJrFM8nd23NWO5d3YC9zx0w1UKEyWi54lFDHRdR1OVLSTMac
2OQkXuaEst0fW4eDitT01B6mo37HMElyFGrTYRJzYrxiYHSLlrPswF6eCAKwfTmuRhFUlcYVkE/x
kxCISKMz3hxZWczeG/OTScqh517NSx6T6r58K+GrBkTjNca8pgy2UhNqk+z3+84R2lqke0uYES3y
Mm4BxUi9yvgGStZFf2Fs5E4I+mSDurqiSBNb3hiiYApG0ay+RRhhVDEsZIpvFaTUyJlhjXiwdpKW
ym4UucvCfs6C+hmIj19E4id2Q8Aj2tf/xGu6kwqAbAwITSTYgLUo1JdTu9lIpgFMjmjwm7Xhq21i
5R3EdK7a7Fk0XHWonTK6XYqGdR5JfYl2041lmmoqhAADYCDrgqikBoKZAzEtHaaT6DGbnruWAEQF
7T3q71Br+hz/eL3UNU7KZ59ozgyPxDELP/WyexYab88ptY0hKvFQG2UokxWFXcIJVk/cWcsXcw5V
RrNpN6hs7VCvlDys4f7o2gVRDEje6hKuELU2uxflLAURZsATV2ZFFfLb//hcMkZ14CkSmp3U2mQI
rBqaBPXfydIQnv3cVe7Wq8HO/gKvdcCqVO8vcWOOWmJX9X2xhmPnS4IdP4SH4RD6iiPczpbwK78r
wBnOIt7ZSVQVbWORRIPNLTmWnD4pfQp0ORcBxTPKOAiT4a9Amku62azrN1FhMWvvOgxINwRZFHEW
6N613Edd3IKbLACKpuLNSpoLkMi3CThis5BvWQJTewFNw8yTREjeeZV+3WoKeqLhsCAdxQxZaYvT
0+WIubuczd+ntnAWlQ4VVXTEVQQTQf+RTbUzyYykYg+SCuIOA1NIiFvIZ6jjXElSkXJDXLwDKRsg
8u3czX6mgMqfx18dSLxIdSAyuSP/pTOwsUydgS7k10mVoh5JNuFEKw6aBplvvCrcycvAjMDCvuzu
J3p5gMCiNS/rVHDWs7oF9y0uuTgdTU7yRLW0+vTt8kfbSegVIEH+MUI/BkOJmydNr7NgNYKsceXB
n9frlNVf23W9jRX6o83KsE6rpPv68n2KvIlJ3EDStz/i08YA9W16ra0wIY+LU4dSSzAdmsciCP3a
45/Ve+lMZOEylzDwl1+Yl/y0f1SkStQMXLXjXARz4aJ+a05Sbo4T48Ww96b9ZIU6Wn2XFWsdgpd4
vVfPhA139njpqpnQ74LKHsgwsK5sZQZF1mcjHroJin2liPWKDD5omxq8fG8q60wRF7702agXggjM
BB+WQJQZXGXNipNIkxlVTqJ9a5PbInfF4vmyu7NWRD0DyjGVowYSIkEItGsUearxeNkA81NRKX+a
RxiHUhZUPCxCYNJZ0jHkTMiZjQZGAUDeia/VlH7Dms3cK8l+8hEqXIRZzVWtDi7rCgNKiej1wmlt
WvA5VW7Y3MoCnnut18jXec7wTvHy4QPM4bObFEo5rKOUZMFgDU56g57PK6EhD29XG08BqA+L1/Vx
xPSm4PSHwv+75i0CKADwD6PNuJtBf8QziNN8/i3CsBaAv/EkgxZltybPPHs0l9pUI9u4lV3xyEr7
LrvUH9MD+CbaIJc95yvNs9b/NAb7skex/j4VYeZQXkspB9BimB6l+Elfv3Sv/Y6dCk1ToAjTSNI7
8Psc9INkA90DnZJnUi1DE7q0ZgZKYO9aI8V1GeUbEeN81AGJQi2plBCz34lg+FyuWlnEW10nWP/3
bduaoY6DzBmxMRZqGajcU8yX5v9ZiheoXgC+f6+DRvYkhlEKhYRta+bZQoPX1ngvHxngvD1/BgWc
hroNWAFB7kldbAv4PKVSLvJAuOYD8gQtrOgsnQdbdEkarNxc3rV9e6ImobtJ6M0UKiIrmRBNk7gI
fmu3EBMw0KafblQzNCH08h8kDHecQeU35qh4XIjT3IBciTjDg5DcrZiYir8An/9kg3I4bpnWtW7j
PODrX0ld3XH8xAj6OwEQ0CQNtMGgZcAbiQqADdQQC7Cu834f2Z0GbhS02PsKcsDdjZwZJuMT7e7Z
xhoV4rhsCkEOjcOjQD7+LLjdVRXMR/2kqXZ8JVitKR7zMwvDuaf7+2mNlCMWgt7GEwfWMcLHf1KD
ElVmxamPs09ELtGzPYFe/hnVHt6sMbA6vrB4yvcuuE+/gAqE3JLlitaAh2wp+Z/68CCpoan382ir
0ezJU3HshtyRW3QGwRimxAXribiTKn+yTwL1JhsylBJcgGk9+Hn+vZmJGMEL31zHZcQI+MQfqaTo
kx3y/Td2qpmvuVUHa0QOQC7X3Vf9AUo6YqRDz+gqwTzcZX9iuRN14lWpiPpGVhIfumoHQQWXOT+0
ZqPWPy7b2WtS4M0mCDwA04ThnjqHVRpDrynClEnXhLYyHGbNLQxrWZ6V5Z35e9Bf6vrtstGdBBM2
ZbBagjRLB9vI573MljlVE75Eo7DxU/FKHEZTKc48/y2Jb/rwrwTZ+mWDe/nfJ4vUKhfwXM5hmCt4
n5KjOR2Gn3pqyjbBHqPtdUCZuTQV/7LVXdfcLJO67EZRHZI4lLOAq24n6SUFyFn+KSyHy1b2wPbb
tdEwpqhSohVl0cSXz7Nb+pFXQ+YsClRfPSV+4VegV2gP+Vm8u2x390B8rI6en0nmpE/UqIeCgH6t
QRVb4iyRn8w0u5k1e2aK3e4eiI058bPPyHJUDNOYCH6VPQEyaRXjueiErxzyjREqmPFzEelQvMyD
SbuPhtNYZJba+er0EBrnZDUYydD+knDugE2XQa1C+0cIJFRpqJEvVS9l+jAmZ5HV69i9AwF+/18T
fxQS2qqT+DEHy4iWeTGIwgycMyM0Bf4FAp+XHWKvPghH/DBGXYHI66o2A4whCB9JVlQEGi7bCo0k
NNVM0As8po9MDU/WAim3EKVkyTGyXvoV58TjTdU/8lMg5L5Wz4yvtQdv+LQ8yjliEGtq8TTlkIjh
UeDqrKSB3m5uElJj7obVdWA4B83U0JUqiLSiOQ9K4dSGL9Lq8xUjPv1LVPz4YOQ3bO40PRe6Eaqg
0bvoTQGuJ+kKIxleY48OqViXj+oVqya0HxM/TFL3WhLL2TCVOMYTfxAjMJJ19xjSsBr58bIz7m4f
iKxAzohSMLp9n5emTlNVDnIb+0Uuv8VQItUk/iZuWONU+z4P6JiB8ifuT5rbUmw6rdSqNcHFIgbV
3XQmIMDR0m7R6Xdba/F4VqNhdwc3FqmrTC4jDY8BgXw0cTFFp7yfzcwaXNyhZ6IqWwCxWp5Z5CT7
3r8xSwcrqD4q/Aq+Y36xpGfSAwv99S6TrO4EgMyRhQBkrJIOXP0cgZRYzvNADG+A63BzzL+GAB0b
hnvZUYgj/JHXfayLxsJIXVgsktAoPte8pOgMaYzvxfr7VIBSM0EbNOBv/RrybyVoBo0vIBdUHo8c
vHFkvEVpNpzE6Kp4TMHmn4gjhljW6CpR53uoojqXd4p84T92amOHOrpjJmr10ktpoGijvQy2rtdW
Kz62uWEZg1/VkTWwpsZ2TzEKEoBkIEFFO+bzKY4LzP03IwpznGCCHNdakqMUR4x17b+uQWchawro
aVW6Od+D1LABHQshSwxvZ3/1Wg90NfZqpV6KUTiWhuoezx6gyryArqSmiIpOuQR6vusyKino6jm3
+jU5mj0Fxv0KEtTEATPJPST1QKt8pxWH0Owxt/MFgQnYl0BnJMkGDwalz7vaLYU0z12u+50uv/LL
UAU1N41fSUu3Vmh36YS8laJoghao4M4u98YD0o/Oua2eCh8P4rv8LjXbA4ttc89ltmZJwrC50/J+
UccqFyC8KJiKdjfEd/nsXT4Iu0F/a4MKwS1fo0jTJCjC4DXxNx129khSgQnayZVbHr7AlwDKXzyZ
JNEg1wyVWfFZnodCg2JJWF4JxbMwOy1LT2MvTm1NUE5ZimUfcRnetxGaW042hyg05hJL6WcvrG+t
UDmUGKZFIqgtcMkLZ6bKYFXqW55dhRKjQre7mne0jSAhA3j/ghsvQNknzzNjSHyIBne128xPl11g
18s2f586QmVVc5GxgnVNmp7m6DhLwE8mjIRzd682NqgDVMUYJ1QnHqR57a1YF+Y0+GHxmOXPl5ey
W8EB+wdwJn/vFXViSkWvpLaO4c3ZU6rc5MajrED/2Fvzs9L0Zo+R0uLAVafLZlmro85QWhvp3KkK
2hP5rxb8TBA/1A8aC2b9L4tDDigQfh+ATT6Hg1rJkTCF4/zemAYhrYkBJ493SydxWfiIXZ/DMVU1
KD1hLITy7UVb9EyP5jJYVX9MfK56vbxju/cULsLfBsgP2Di1Uke4/MVM96X70SZ8hoWVWZ1bnCTw
b7Kvid2Ub2uPcnK5Mma9VUGtE70SrvjmAKI4N3kfJv0P7FK7R2qzOsrdp7UL56LFa5hQfxhmbHUo
2aZmSG6L29ERHN6DSmHy4/Km7rohYJ+8BMUs+D8V9houUua5bww/1R6n+bWLa1vof0hTzTjM+6v7
sEM5B0iSQI4sVYB5NN8SIA7D3iwTVpuAZYRyED1Cy1uRE8VfDn8TXkKmgTf1h8bO7yo7cxPXsJkc
a6wdpLwkmng+6mo8VAf5QQ7vYF1u/SZnBHTW0ijviKOl0QZFi8CH0DoQKjxOXHvXRrp92R32r/aN
P1DBMOzjScDcB3z+W3ZFOjvZOX8y5neRPfAVHuJHqIpftrlbxAfmWARwBnrlYDz7fK61eRW6fMGl
iFmyu/55dUnLT3bIVKACcpWb/KiaKzSyCYd1dZ0+sn7Avyz69w+gm2bKoLVaOaKUl8SWcl/7Itqz
8bUomclk1Rj+jI88mMScy8ve95sPo1ROM0hDL8ujAUqh/KeSnYbyxwI8wxzfXjbzL1Hzww51woWm
bEFa14NW047wRfWf+TXnQBPidnWm0uQ9Vud511PBkazIqGwbhkLZy5UikpMBLZkcROjhdM7rzJRZ
ZZR3ih36MQaBtd9WqHiCLq1gYEIOIJC30SVCVJgpI4Ez8Qg41QCjJ6EpVc3lZbRyDHiGx/ocWtJf
X9nczc+gIo6iFAP0+Ug+d1ufiJwIGqEHDdAeyapczmYJ1+1WrPByFUFUioeT9H7db67A0ZBnNUzX
KBgUU0ZzxH+HWfrZeb6T70MQldsEaMk8ILvfFCUe0NobALnRE6wQqwj1CXrxmGkniPHh0D3qfum1
zmRHlvqU3IcO65G267egWQQAEfpfpNn8OSoo+ZR2KijKg9l4n8FszuNR6wDfVt9ir7C5G8hLML4m
cU3aqbYmqSNZLEakthqKZmR+sL1RvOxA9H34Uw1Y9f97gdRByVLEQmOQDcDww0OHiSftSn+I/AVs
XwtOpcqaetoDKUIS82NHqTOTC2OyphJk4sLvGoDbN7GV2ro9vIxB9MDlNg8sWmZrNzXr0cP8lNQp
kdSyH8JQGsGBy1sQ0/25mpwlHJQgNOtbtoDkXqEGMgwGDzgmIoRIpdbNBEbNyRBWqFViuiEgZCOC
k7msaeT9/dzYoe4tEeMbqtToSVBg3NmR8QUBZfoJ7QVTe+Tfkhvd5XxA4FiP4d28dLM+OqcfxDzL
ym4J/fmN5KVEd6dz+WeiYMTOS/eOPqahJcyO4Z9BRxxeajopETA72cf2JDUmj2GKRdUYOQDLCnUW
4qgUloETF18BURZkkI2bamBlh3sX7nYllPtPsR6jkVwmflyZEtQsU8lsrAIk/hY/mMMbGdSUj+Vs
lj+ZxWPW8qgDMEp1I1byPPji7eBILlwFdEWcZYDcIXyO3rkHWDTQ+4fg47uRn7S5KWZDTTGAVyZI
qoiLtB5Ga+32wJIc331gbneVSkyLsU/ksQY0Rz60vnKMgWvDuDBKh2w1hN1dFAH0lxUD9K00m2CT
SzO4OnRkFpmrajd50ZlCx8CB7TqJCIgRsE0y0hfq1skAuQ9BPcD5VS/bDRintfwch1dCYziXL5td
Q5hxQVWLzEPRVesiluS85lVgAMoXdYZy3VNSuHXNqDLsx4qNGerzSEusib0RcqApWBB6iThMZeVH
cskgmT9cXtNuViaCLl4FUAtazxJ1xIpazkpRhjUQZBnAnr0ZmDR95zqD5A9/k50I5jmGDE3uYGRp
eBaC9ion3JYswOXuTb75IfSB65KlK9Ys84diNmv+ruSCvH8awYMxtjfc9NJod4Lxk0vO/fQFuiso
uHzsAXXwxqnJVk4dJL88AVN+1sGdWPkSznhpxV94FG5NUR+3hqABTvkEGlktMYWit3AZWRGTG4q1
mdSbkCvlSMpBoP6eFpU3FXTlRtM4N351XR5YcWv3kG+2j7q8tanQpyxCxx7Q/5G7rovjzDFaUiwT
1L0tcZLaNI0GqUrjNetfJMWNWZR4xL/+yCQ/VkGPAmphLoaThimJBTxuIJk3+4hxY+5awHwcCR2Y
wqBZM/G16yQrYQFMDZbEt7ZeqgwTu/v0YYJeRJ1Ko5jzOSReFXecb8L4SpV783LI2H17Y+4fY06S
CI44mvNoaYpaWKaW4HzJIDBKQy/tD/TFwQUUWWAOnI6sCeD9vA2PGF1Ey1aUaTbrfskTtU6iCmhS
wQV9R3Nb/VxjM3KAqvHXVxFMw7f59+WJmQaQ8PeHV2wMU1lOxHNiOscoKKaDxd0TtCIIXntb+o74
j/mx/HFiEWrtfsKNRSog1+E4yaugdX4T1b4OwDFkPG9ili/uJwEbM1S45Qq9B7F7RShKan++z12A
UX70vwaIu7Ws2ZZdx9/YIkveJDZSUyZoY3KY613OqR5w4gvDI3fD3cYAHVWjqkBLdoB22n1xFR3X
I/cNaZqJIpC5HJkMDXvWJB26J6BSAnMN3doK1XyeDAMYlNTvT7U7e0TGcDilQKxGds440Xt7tzVG
OWCrFmq6ihiY7LL+phq163Iezcvbt+dxWxOUx0lSjOdCE8d+I4weVJYejaVyBin3LpvZS2+3ZiiP
64S4KtseVVdMziO97ZHermCHZ83p7q0GoAJVNEBvR8LFZ2cL6zht2w7RydD9ZH3m1u+1cXd5Jbuv
460NquoQpVW25iUgBOFj6o+n4cCBFqRz16Dyx0PkGqyUcC8Kbe1RTjADrNhJpQiE5HlwSIkX9q7G
QDVj5OyGrbHskb9HR72tPcojwhHMTw0HwA6Psi5h2DOs2tEOipXZ7KrKnodvjVF+sUK4ZVh76Pv2
YoOPtp4wcPH8lQ+G94dMuBMIcvGzU/BgGSmMMQUQLqh+hQeIwdmGIz+I4MmUPc5mJrO7TrixR+Ur
2rpOecVDlBaDfIu5VmYC6gTUbjBg+oPck3xoaq9fe27JH2bpApzECc2cAqMWCE1jD98TDPaNNeNR
zlgaLTC14lORcAsKiGw9t/N0mATUbJXv/78vplEur0IxIJ0lDVQCj4tV+8MhdmtPB77bJW210BK/
kJhvt45yecOYpJhrCs3vW6+UXnUjmHMmpnv3HG++D+XqQHSnHSeKC7QCRru+4X+GSMvJ6OV4NT+y
SXZIlv/HMZbg8aggYsDoPava3LtFn1egGoUXRrFoLoVd5ampJJM5ZZNdsKCZe69joON/G6OeHLqx
JElI+JDX8Psy3HGJqySZrbO6arvRYmOGOsmakOhRlOaGN9U3c3auWCzmu+6NBBPEbUBiCjSpjtLy
fZdAu8JbZDfKj+MKIQT/sm/vXYTAxfxjgp7yqeJBEgc95Tw+6H2iEtA6sZcGrK7O7k7JqoJqKsrS
ikx9kGhQmo7vFc4fuWBVxp9j2v+8vJBd/9pYoL5FU/FQfZn7NIj5GLg6p8raM2GYXWJ7rlkaqLuN
FKjZEDgR2lTgzPwcw1WON/iJiA6Ej3N9FgPSboR8+V1Vn/VrzJVhXCg/sMaVdl8e6IEjmVBBXf6H
SDDwGV2UzzF6/Le4OW5rn+BIuSsMgi6zCwytXaL0L93IvHV5b/eXuzFMba48NMss61AnhnTVL1m3
MqAZ6qflZb0iqe10HQ2m+MQqkO96/8YodW8V0EMGMSnobMXyaAivFX81GYxCD8MEfUcNqyIsggTJ
XBXXVHfMq6MwMwo6LBNUetYlmhStYQI5s9Axpl/DDJ3QObMZH2g3SfrYK/qGihutE5ShT4L1mruv
riSv7E3jEVRmASh9XIFx7e4GjY016n6qor6LxWEo0SFR3NLNDpPLHdgZxG4U35ihDhnooCaVX0jQ
wITRaiviqchGS5wX8/LusT4R+f/N1TTmulQnSoLQId9JnR2HNxILGMFaCvUoTIU8q8eMDJKE3c0q
8SXUW1dzErNTumRfmiQBi70GOC4qI7gGPy+oR3BSm1aM/PzEW7xTuslt9BPiIafiQYVC++BJD1/Z
wQ+D1FHlMblZTfkUQtFjEkN7EWRjNbtRhJBpzIUl49TuFn0266OPLabfwmmcwJzf2xMaZzl07i3u
SvV7Z3ZEW/4BMnNm7N11EkReEdLaBpRZ6HM8JGKEEcYYz5ClcPpn/VCD522aLBCRjZZxkE9lZ4pM
OMRuBR7CbL/tUrlnkkT90PAgLZ6syelvOjQJpQPEFy35iU0YtH/DGLhGVaAjZdWgPmSt5b3e9gLn
dYqp38KgXwWCV1iG07nlrzo387s8MHzmo3J/d/+xCyafzx6LR16p5Ch8++t9BXoHvPNStz/KtcmB
sBBvFNLTlrHREuPo755LqLYRdm2wBdDY9a5ZBkFuxtSHtJ4lVA6vYcpltRbBuXxA9m/QjSFqY9cm
BfZQ6lcwiIMIdT2VbmVJmll72h2BQfRWBfL91GyeGHaJW/6Rdn/Y/aMIW0RDERUzphsPegA4FhAJ
s4UMz0xsViq5X4nY2KKOCD+AoEk2UoJIIIoqiaNd1d5oEYoM3muOTKdhfDyaRiDseHVKdbCSIAz8
moH/F7wQkslPxuPwTDpFtWXc8BCiZFVFyb1zaU+p629tVHHIJUCvKvGl0l8VFrHQ7lCxvNlI6uLr
s0bhk8QI/dEtrkoU9TCehJGynikQv5s0bwxRN18odry+cFkStCCYqtXOTMsrHkO9VWerDeMIsGxR
V2DGa0uftfhaUnwnKF4tJ6AV8IblL2XgGaea6Ynkt2xudHBQzzVvwOuzX+0p9kPE6uocP6mN3fmi
J6Vg6Wecs92UaLOT1JWr85Pa9Qqhsw/WxOTMKpiuOvRK+yfSjBidzk9uFCt1etksD6zOAOsgUMGl
zbl1HBte8drMjeNjJt0L3FMzfWOskVw1F/yermZWRVKJecuBv9bBO8AimleVJb9kfnslQoCeYY2x
KJoTrR2HkZPFpsLFtz5L1wQ41l4D+OCo9uS2q9X5ClDbrK0k3+nSGunrlgshiLpqUPWS31ptsvIe
og7XXKfbjfHWCu7lRe5fe7+vH4WKJNGk5mu0QhhqlO60tDQl2Jkk77KRvYMHBBye3tAZIjzOnw8D
qPNGJQl51BuL2GzkY7retXJqcYpizsvzZVu79xxICWQepAhoS6jkq25OXsOJ4RxXqCppnOglPWpk
kWhF84vOvXLJQZ7A8lVoZly+1qlsFqFd6rIZ9t8akXEg97xHAR2DpAKUrkKx/fPvMMSyKSEnVQQC
V7vTOGMQQ0htUXji44w1abIbbjArC+IfCdAFg25Ctpma8xXX4l0eGNeKCy7gg2x39mSvkHn4mo8q
go5xWUnmpT/G+hr8glSKIHMTVd8k3Vt5xxiDTBLNTkUCc/uVLwo0HOTNVeynRu2kKqFEBMXKGFDZ
BThNIKsr6M6NkVk9t7lpBKTWEblf6eODlBMiY5i0UzW6YDRGYSaguQt++tzW5JOselr/hcO3NUGF
bK6vkrSphiTIxNnn5p+rkB9nYPEu79/eEYcwMJaCzZMUnjrioyj2vFaDZX9so9aU1rt8URPIcayM
OsO+E24MUd+pnmUlrDoIVXUOITmKAdWJkUP3pnZQXfFpYEQV8ufoQLldF5U6JGOb83UdRoFe/Mwz
KDqrDCjV7itva4EKJYqozvKKsV+/C5bW7L6Rh97s1U/KuXfa1xzdJla7jmmSyhsqvh/TVcbDEs8f
YJCkN8J1FwXrwdCs5Y130XRyWS1cloNQbljrhjKKgwzSDBWaYoEs3SVMkVsS4v/4WISuGwNCYMWk
y5V83+Dtw5ecJx9CEEkWVmElPnhFz6ya3e5zFYTEYGLlNUQoejhWXyu1UjJp8ta38JYo6HHo1iUg
qwMzXoxR3cuHa/dq21ijXKTrs1qoFh5N3MTXuLPI3eWqUzW6ZYysnHL3M21MUa4B0gBVadM19Evd
a2XJnFcrA4X25fXsH+KNFcoZljGV9JqDpk5+IrR1K1jlQ48MxhLPyy0W4m73ltyYoxLHHLSCkWBU
sT9Xt8OgmZzw2g6Zk+gPl9fF2Dy6YFPp3CiLIYLFKHxLwm9c9TbnPy6bYG0d3QtMw6gA5h8lUCVz
5aB2o+/RGV5xW4HZAU/B/1AsIaH7j1P1sXt00bVa21nvopA0cknFQjhGjamDMYxM2yE4PS0s8tz9
+LSxSF0mbZ5UvBgbht+7dWuT4kzijJ5ytVwrh+WUvaUBKyTuTldtDjR9/fN5FWMQH35P6k+iVTjl
qX3jg9aXPDQMrbQ3Oxeqzv4EXPephtyB8dflD8vyHfL/m4xSLcNslus29MMaagoq6GHj6BiqrJHn
/cx1s7dULMl5ZTQ4BZSU4qFNTJLFFZb+AP3Ka8ESAaeBvMqdeHd5bcwPSkWVJBz4bMxV0N4NZvpA
bm3QXVnpD1XA4Eh+B5I0O2Ji5hinnh7HKaRIz0uAHDxQ/bwR1uf4WtBM2R/c7KGFZEXkVk88k1KU
9R2pWMMnSzm0A2hxo9QTxWMmOxzrKt0tX26cle5mQkIJaBgVaqDRNzmQLeNY3ab37bF2qpOAKpR6
rL9HLksIkbGdNBd/3wno3ApoIpUqONGM2BbFv4TqPs441u2wm3N9uCjNfFGVqZ6rMkdEjhZHwqBa
3ln1UQRBVONmLrA+f+kdyya5cS4EOZpgPed7NRwXbGkK2WnJ0u7TG+0Yg9jrpjeF2/RK+jWdkhci
+Ma+nhguo5P92Bz9tF64Pk7X3Jtj5WB06m0941TWLNoy1gekIsxUgO86VRQAeuW/WvXQtndJNVq6
yvp+rOVQEQaiDY2ep0Lqhwr3bUxSu52GV35kymOy3IQKKnmK6zZsJvCP5qYM5mTUaVKXjLoLIHh/
WHwyysiKZCybVOICQbZynRawe6mNZGqRQbTYGLFS3PVEjFZAjgqCDSp1+eF5A4lrLqt8/fuAxgRJ
LctjcVpsHZPZrMzyXxLZD2uU7xlDLxjrgmmRJSDlw+KQYYCYO/wNrGSxcO7v3ocxygO5vEddLcwG
vxa/Ff1L1HzpcYimzj97R7meqqxTuJC+jnDdAHNWAzkMqIcnQl+uuYHwFetbERf7M2p82KNcsBT0
EuLWA5AxhOLlpB1b4CwLIP85wu6Fbq6pe5iXtpl12P0z9mGY8kNlHAw5SyAMGH4Hbc6p8Dortg2r
daTYCq8Jb0VuJU+XPXM/RH7YpG62VWxAnMFVRQBOG7fQT0s3mgU6LE106HQfUnHuZXu7eGkIh//z
Nel0GnhpXeFVTCAQbJP0VncRaEYejOUu6xGmn7jY78bYlCSbYZfhpnSKLc5TZ7RQEH+f5HCFU+JU
Vu3V31S3trzJFBmDFsx1koiwif9xWYDhEUUGX5ErcGOqw9KduqU23AE9UV8Bjb+j1SV0h3ulPRUr
P3tlNM2ZyWl9xzpBu5cE+LIEAw9yaChRJ+h/SPuy5rhxpdlfxAjuIF+5dbNbUkuyLMl+YXgZcwX3
/dffhOYei4J5GuebefCTI7oEsFAoVGVlxnVtjX1F6Ql1ATY2qR3nc/mihmp4M3gxFGPQbfLEBPi7
B2ljljtIfWSZhd7iblpOf/OYE9fUnJE4xZmRmePW9+wn7ak7Gz+vf+xdmi3wvP9eMHeShtyo8iXV
8aTAfHF6Vo7WfZsh/5+P8YHxvqZf2EzSkdyDEqN5EfXbRdvNnanFNkEkYcdZ2FX3ZLjLqh+mfVgz
UXVuPwH/vco/Gs9T3dhpY8qQ1UiU0emUtXPkQlkxpwrswhip1qGyS9Vv5aV7hkJRfFBH1XaNvJ6d
BGoubi3TylPrUQS133/OWhB3Mhj9Im68j75fa4u+SpWUnVpgHNIjSJgOEQKZ/Bqh91/fihrFu/u9
McddrlQDei5Zcd0pE5BsxUVpgdKMblNTtOO7AXpjiMWYzZkeEmNe7awEw/xoeu2QOIVRYSv/Waiy
sXMypqiBn/xoBvxVXZJFCJHZTc8cmIkwW150pJXTVOAcrZAui3x2TyYcEMd3o9w3y9ZZsVQrV0Lp
SJ9VV4bWWerPTnsGlfDB/kweaiADyxPQqF9EsXJ3WzGvjuNK4C0yFyfWpJ2QVTZRaEX3Vl+7FdSY
26/XQ8LuPbexwUWEqm/tOp4o+g5ZdAPBkTt7RWSYySFvi8A08QaQRLP/u265McmFgSiDZHdaRIAU
GIFdm26Vf10x5QW+5OtLE2zfW0d+45UzTeas7soMYnE36fIlHzQP94DAKdkf+0dS9L6Yt+tuY6RM
izbTEj0K5QZI20J1LTV1m6L7Ekn2OYrGzxJVXX1unv7d2jivtBQGUl7x2eTktjDQ6vdKEWJB4Blv
wWyzMozsDnSaR+AoE921iqT3iKSfoP7wCb1pVxm0u0pV/rq+rN2bcbObXCDJK6oOtMHjcGyqoLMs
V7UiB1hLj473gwgoyn7s2qdj/rNZoC3nM9AteHlHWnJrdsO5z3L/+npELsglGE1qTPmcNempK+8M
Goz6rRqLEqrdiuVmz7goUWNkvI5LZKrlaykFTGWvOaQHFCqs1rcPlWd/Eb2jRKviYkaRRVnfzFjV
MH2bkuohGY2g7oR4bJEzcHGit+zVaGxI+DISdy0YDuaX9DS+aHf5zewbrn7MbpWw/iyqju6nD+8b
+pZEbf1iti3Q045xOAfRIRmc7jM9WCiLAkLmxa/Zw3TUvvwrN3mr124slkOaSuBYx2kuIN6+kNtu
UQ85FRW1BN+NJ0sgdt7QIUYjoqwf2tyN6ydJJLEqMsGlHCN4EgrFwGtiKCs3Sb+MHRKCXJRvCE7u
G+fAZr9qBYP8K4ggj2ps3xPTCoADFIyo7Ua/TQ7J5RqSUiVZuaCIW+Q3ClRF5YI6SvUtUr2uuKXC
LGN3RRtzXDwHT6ICvA+eBIiyDuNkWPzhMB6j4+pqbvRd/KjevYQ3BrkPtZrxqJdJQU9x1Af5JLst
eCGdbgBNx9D9vO7e+2++jTG2+s33gh7cCEr1tQBgsQ+N49+EIJYjAcguKhfvOuDGFPv/jak+jhe7
xDzrSVu1iwQJULAhhMskqkmIzHCBfU2TphxtrEjKgyF5QVat06fruyZyCS6uRxMyIivBW01Z7isp
dUxT8PwVuQAXxi0Nwx+4cXFWteU0T5GfDYkPNc9HSciTLdouLpRXktZMnQx0pa0ljp77S/Y9UnNB
vrf/vHr/9nzCV5FSiVS2Y/QXCNkD7TgeTRA90lAPMn84iwpigg/Ep34t2sdkVdHEqqT5GVN3XygV
VbFFJriwIKv5Iuda14Vd/kLJ82gKhj7277rNlnFhAAo4mJ2PElDODC4oxTFDur4YsTPdK+A7eyMY
bWRHRGQv/FBs2ZtDuqz9QFs6oqTlZ0/DnXYej/pTD8Fcpnxpo4Qu8gyB/731CTcGZ60Y7DlLQM9/
WQuX4Z3WY/q5PndBo71hmTHockuerh/g/XLzZnO5ICH3kpFL2ZiBE1t2GeoECn/H2mdUu1Io8kbR
ErlwQUCqn1sLK3qkj8PwYJc+iY7XFyTyRi5glNjEyrJRLuvHl8WanaEWRCTRGrgwMc95PKfaEh1t
FcIA0dNKY4d2L9dXIfosfH5ntoa6QMcOTeE+WM3FkdYgX49yBzWw+tkCZb8FPL0ECjBgp0f5L4H1
3az23Sn4XK9STVopM4KU+RAdJCf3AbW6jFBNUXD2cNkXfu1KHtYvmucRnXU+/ctME3O5o1W8QfnX
kD6WHlNEmwZAUWLXaABiFp500Wq5+LIWWj5NMko2jY+K13nwZyhtYr7Rp5ITBZjrhuWxcYwv+uP1
fRa4Ep8iJpGVyUmKEGOi3Gjc28pTPPz6dybYn7AJKsYYKynNSnrqigO1E0xF/Rqlw3UbgiOnciEk
Iy00e3UlO+nzVy26KVr3+u+zE/XHG3jjjez7bdYABVJFVfI6w9QfEy+nB+WgBvpRBCwUpBo8/SJ0
YjoyJDnibwnwThM/QAHW7bLhax2n3r9bERdDVBuaGeuKrKYI+7A5MBaQN+SOIBaK7jAegZ0uVmvP
Ix4IjGtWg7Y3gZLUG42aGcjn6E7I27MPhNhUWTnMd6IAKTDoRha2r83i53cKo273+5f0YIL87qIy
7Whv+S56Ne4e4Y1Z7iWkoTratxPSnCyRXbBp343EwGRT6lXkW2mNwfXP96fDmxbjlAVRHHg0iMU5
POl7teutHIc2MZ3K9gfg9a9b+DMywAJQu7ahgVrH4MM/SBhKY5HRsVcU5NT3SY9y9dQJjOwo0H20
wu1anbbFvNYSpicBsWIo1+SCHo92TAI1zH7pl9kv/emolDdUMEgpWh6XMsZykZiDXufhog7OIrEu
YupMeMFe38Ud/2cLJJDYAU081Nq4yF4reTzKywrpG7TOZJ+5InWJD/T44X+qw//phh/tMcfZRKqu
XlQ5lWU8hxSnDtE6uW1fssiVMycO4/vxLoUIcHW07orXVZAk7+/o+0q5OD9MjS4lyQSZyyVIrFMv
3VDt8/Xd3PX6zWZyXm/GWlVOsUFPY3kph19JISoSitbAxflBXmeM7i4ZWuh/88MyBlxs3C2Ljgmo
IfpAlJDugO8+fjEuXUT73IzqMdVC9VCEQ+P+Db8rz7hiQN/8jAHCs3QjpBb686r5aJWL/+2UkYiY
IwjVbkA3WT91YHSV/Dl2hiC6qJ+0gx70B+nL+uX6F9zJrj7Y5e+DKKu6fMrBEspqHKkff4VayIHe
GBAsKkFnafmjIjqCgo/Kjy9La602yOcw2Ns69BsmRs7dof8O5t8yIA/JsT8Un9PLmPnXVyrYYI0L
MPZiNQZ65tIxWo554ZkoTTSgRBNNHe30qrGhuqzjLsAQOjiVPh74fkh6tVgykLqBBTB+Ng8Yevcq
Nz1AAcP0mtfJg0j6sTujYe5NjmhWZXeVoJvBLI6BiSeL7f0m3DT9MIFUfUxOpLoF0auUXEBh70j2
X9c3c+cxwlb5bodbZZyXdtnVlHXkMQ2BRrx10/uM57B2l7OocC9aFBcFlhJ/izrh6qtiDNaa1uBm
9XjEKJkny5HohtgN2JuVcce/WDPTSActOQ3m5Md5d2qodSkwPVasM3p+5atgJ/fjzcYgd/JJn1vy
nNfQgom18haqnBQKz3FMLj2krudTPKuR7KDO1Z/yYShaH0/YVXVma5Ke+0UpLobZyYMbW7PGdCyj
Cc1ytUlvSVyBiXGuCaSACepIZZ+9jE1t02ODOtlkJu6gMPlQTT4RmeiPvYKad2mfR9Vo3NRKaNAM
1uPUzjiXUnUH2rN6dNsmUvwKKOgfa4k84VD1dgNS3EyRqZstahZU+dzMrm5p4/BXU9ZF6siyPfpW
rw2DT6ldvU51P0+ONJBocvvVkjpPHyazcckwp+2xijXMA654PuRgZhrp/ZB2GJqe1awjnt2CEsCJ
ajoMXj8CYhNrNCVBb3TqpchW8yQNnWU6llbWXwz9dizPZoS3GpgBA3usJ29qLEi12GALLoagG9P+
Rs6r9WFdZHLWwLV2U0UAWxb1SAN1WKM7Q8uLI4hfpPsJXGxeMkblqVuUGtQ2S6V/LVaJPuVN1xVu
TfRm8OZhnb5ZeTfdlSX+dg/5IKRaIScOSoZpiUYvmeP8rtOjJHGsBN/Np6WBQKeVSqM6I266yqso
KT+Phdr4o2QsD+qiWboLPIR2iJVi+qJN07x4vZwr35Z1Ni+mvs63VZxN95D7WwHISSVlcmJr6O9S
TYamhKp3nwQeyyLlx8fXh7PPC3I2OcmW2USMKW6UgPE8xjemw4DpiS9mwRMcR5sLaKXdD3M8lRi+
K39Khm+j8FFnF13SD3QwRTcTO2rXVsZFNVCdFWMEfv8QVSJLPsgtyPBZ+Wt21PvlXvqKIUP9U/Ld
dCCMfhSTTu88lT7uLBfo1qgfNatEkUV+AMS5DRlSxPb72CF3xJ9dNbCCHI1RUaYoiK82F/LALh01
RMJrmsYPBMMTq/WqAuyfBtcdh32qa7vLBbq5hjCjoiZGuFYXtb7p8q9N8XDdxO5KgDgBH49t4ynG
vTWLylxzkmDCMUtLh6a3SnHbGbgzhOolu2dgY4h7JyVlOuR1wx613hqA+iqwapDFI0YcGe+KKDvc
3bmNNS53aaLYGJV5AlCpOpgoceuQVbe0w/W927+INla4p5E0a2pBZczUT+7sraMzPbPDLYcp5Bgw
oafe4E48Qn/3ulnRJ+MeSLJVkDzuWY1lzW6bKDuXETghq9Qp18W/bmo3lmwWyMWStaVlU3W9FJLo
q1z6K7ivQNLtKBjQ6n9dN7XTO8RR3thiy94kYrO+WGtpQ4RxDKDv5kFWp/fmRxqWIKufyuN1a/v+
oUNcVQFzDFG5k5UnUq9NylSEs/YTU+GOFYHypEq861Z2X3vGbyv8UyEpiEWHrMjCYiz6g16v+e0Q
6ZVgLfsv9I0Z7mjFVQq2e6plIYF+FR7Mf1mlq4c0dbSThjdfunqiEvP+wghUYxVo9IDf6OO3StpZ
ncopSk9RjpboVyV7vr5x+48syEr/xwB3smxqdGNZQUjKVkEgMXusgk3dCMwmT8XiGCcmHNCJIF77
B+vdKHew5hbkfVVH4zCbyidl7C5WVp/GdKRutfy8vsB9/3s3xR0s4MYka621/LQ2R7L8TBRftQSA
P+EecgcqVYsuK2szAgupK59MUETqfuonwXpQlIPyJpsoekyJlsVdx92S2kXR9JiXH2wnmp5i7a+U
CKKu6Ctxd28zL+iqJKCmhXd00rOMmWgrKGT/330gLkBo9qzoKwXHTS+d2u6lAF5nKpt/Esmh7gwx
L7CqGm9fcBPytFZv6rSo53AYKyhEZAPmXA2qB9IsPUfAHQigLvtv0I09zuuGwVr1YUQTeDr1N0w9
zHa1A4IEqG1iTygcxj7EH9nLxhrnf0s9l4ouxxSsOrLffTVuhlvle/wX5vEPLPNVVYz2AoV+a9wr
IuTp7r21Mc35YZmn1apDDfxk1sl4yWpD+rEOXezXbZ96a64+gjSwDq97zH4Y3hjlHJPaEZ4wBGfa
uq3D6SCBCsAzQHbNpjLLz/bTQAXZt7p73DYWOSdVU/Cu6aOUou88+c+g2sHNSY+sQjt8qX4gUCbP
DQRSC3zdX8vBYIxU5yQUtr/Z/XLlQ/OF9iEfMpX2kLOhUNRYW9UtZPm57ohb6j9123jpldSXNaRG
MT0svegNsnsXvW8C32eV6dJOjbbkp6kAHXKBKcdUpDgo+rT8fYcSOFC4FqqqqDEkPqtvSm5/yp7j
e801PtcHYba8G+Q2i+LuP0yNVNKU1gnOzvQtf65D0y0/oeV/Ls7IZplcVeLnjS8SEGcOc+1Lcjeg
UcUziKJs9Kz116R362J0Uvl17Im7ghLSurSmLfBh0UK5kBTF2tiPHXY2aSTPBrOFDvZf1HMU+9e/
O558h3VUu5isUjyiKw60J+jm0MUAvcXgsa5hLKa+3/dLHe8qkGabFi/SUjSm3VRKI73N3q+vxT1u
rPv09sfqor44fJpAPX59hftb+dsgzxZodbStdRQ6Tm1rQ0Awt1N1dOmY6o91lcfPamyUgpC3H3/e
LXKJZ9cUZmqXk3RM1QcTzBPTp1UIXNq/Rd5tcKlmKjdpmnWDHSoXcpFdDeSLYHiZnHRw5Z+sioJm
aDCAvzj/rouAZvvXCMHIGChR2If8mOYSNZ27WIZwcdSnZ5kMYEJRexCixI6aRw41bUEDatdlUAI3
VYiPgZ+ai+dNPXbT3FAplPvvNPOpIuoOsT/4j/P924DGM3VCjiPPkskoQm08JxpWEjk5PVUWgJoY
QzNv7PxIReiJ/eAJNjHMXJiaBQXRj7tozbmVQNY0PzWt0/xiL5QEA81K7eYhY3wVj//uHoSNQe4i
1tIWpKBmmp0q5amS/bbMnHb26lHg/cqua8IvNN3WCNqGXOxK+6ozp66iYRLGd5oz4GKgoBLPPyff
7dypKmf2K285qncEUmSCuLmf3WNUlOBRohiYGvq4q1QlRptkMM5qiopnnKXH+LN8mRnfqls8WLEQ
zbd7GjYW2bZvstW0S9c1lWcrBN8dlNH9MTob1Z20fM4UUVd99wvahq6rlmGr2OCPprQht+du6JtQ
SZMicZYlUW/ntkH3p1N0d1VjUU1l/1valgVlKKAFUIbgLNrS0Izs5gOHWPw43qgoY8Z+9FRTR7pN
7iTQcGVv88fK/Sw49XuLBeeeosh/3xWcu8bGqlEyoDPULMovOsqFs06xO2mm06ZE5DYsceAjwNYY
F2IGVbJ6neC+VaHWVHrFJfH0kNwyTuL2ltw3x+t30t4NsTHHs052y5KOSjLGp2q97cxgtM+aSNJL
ZIK7hOZURglTQ3hZjPOaGI6s+2YspGVg18yVfeMnOoch0tpCUVh1aoRUE32j4m1Cxi0jfjoJPIJn
lqzxVplsE8TGUnta4mDRId/YeRXi5/Wvs/sg3H4e7pzRbIiKxsLnIbQqgqXNL3pJKteO287XKyAn
5UHpjzJB31mWusJBk38OFHWqQrtfRCRde7efZUI7EiOfKMzxjMCjpg0pbYDoN0DgVtk4h5p/fb27
rrKxwGXVxJygI1oyOLJmOct0yZYYUx5P143sfryNEW5P5dyOIHMPZWAr/6UVX9Pyc9/1zlgF183s
Fp+328UWuwnH3RpXMa6G5GR9Hnz9JDlMRlpy1Z/dq+kwptzYE42Vs+DwxyGANKoJ0BZgVXzV1Kw1
2k5kkCCH8NLNP4YWNZ7jhOyhWCo3Up2ip6JV7jvFb5N8CTWTy061p2kI9QclgFhj74JL6tgrpyVY
PFZGMB9rEfx5303ebXIRBeTGktLHNA0rOfaWHsOrKvHVVaQTKTLDQs7mA84YtcRgDptynpXsOEty
7gxJNh2NTBUJs+3mYNb7l+PFWSGFKJnTkkAo4xI9EMg+JEz9O+gLRwOWEOxYvsA7d+PlxiB3CtBr
WqdGsZbwPyz/sS+55FYCZsz2RFfADuc2xL431rizYFYxWH8nzNvXDXg6ZXUGxcLUv0LTzfi+NuCQ
grK9M49F5KwFeJ6UJtcP1xe89zGRxBpEs3DoiM2Flmo0IzKUrRnO6o093NPuWCcC0Pze6dua4LaU
RJleaNNoYkr8ppI+pQvwDho6dd+SJJCm5lKIhEl2IxlRZOh/g4pX5R+UkTGto5TnehgvfistSKKj
MJm0oLKEtbO9VNramOKOnAl2rGopchPs1KPHxuIIKL9uOgypEN84JI/05/ST0QCmvSPCUe5GmI1p
7hhaYwItV6mLT4uGJqGZghwjSp7/794B9A96JfAQCCVw3pHmmd1JHR52IDo8a/p32QJecx6jz9fN
7N8JGzuci4ASl+ZgIupC81aevHRlYz5HeiA++QqUx4/523qbByJ5qN2nyHZ13OlDp7VJAYYBIu4r
bVz7E2vDQznTjcHwsuA9govhIVVcwVr3niNbq8x7N+HTwDoXSoATLV5NZH0EArIlWNXyW/Vn9quB
lqv+qrjUWxxRkWzfYd4/JvdUkKK57ome5ieqSwe9UD05bQTRZP/kvZvgngSzjZomnYExzKFEHpte
BuyyTVcXs/nXd1FkiHsOWBm19ChXoyOa2LZ6bOt7g/hyLVjO7utq861MrpBCl15qJAnXj3EZLIy8
6u7wdT3nbvPK9CU6j71Zm6B/ENcCVIGbmFxkocqckEXJpjfcge5qXhsC9YV+xIjQQh6VQ3xgb2aw
4B3iSx5Ed+pd508O9WpXdFDeysR/5E/vx9PkQo3d9wAuDU1+QsHgWAb0tj1C1iesL6iL146J8RxU
Ktz4U9Q56H17rCsziWhI9y6q7afgQpHagv43msryZFjJTS79mFfNV+o8uO5X+zfyZqlcJBq1sm9S
0piYNwEthrueY+CQ/xfd+V0PhpwzRHRBki8TLvjUdk8tc0H5vza+N9HdaD3Yy3HsRaXA/aeSrYC3
C9ptJlT3PoabZQJ2LUXeENIWsHQdfdT8oH7pvPRe9RKh5N7uV7LBxY8egKyDGOajNaA3tai2MQ6U
RbiA3bzW1xsQOZqDu+ZWLjiee0dkm1hwW2hHeEOX6khPrdKPTtYmagAsxuy1cxUdSn3q/SK1RYPV
u3fV1ir7sJv4PXZ11UwWMKqgbL1JvwGk4KF0fVQOS+rQEAgaLxYTA+7t69Yo24qNUbMd5jZiVBPy
ITqsT82hfSGgBpS9+cR0imqwkis/BUeBeQZ/6rc2uWC+piMwmnUthfRZCUDAfwtlpHhwC0dxGWDc
vEtEky97NxSEEwAUtZi/voXjzSq7pM+mlsqgdx8/k+w2jkSne3dJumkim5EtWdO4bxf31jQV7fqG
vcd13x0qN3eLXxp0mNFsDExfsIV76SGaKL/tcZ8tV7o6jxgcpPHX12p1oYbk2Of0AfIsJ9NL3fRJ
BuH7s3lOQaMqsL33ktna5j5fpswNJHUgUwv69UPuZxc18+vj4GH6C7IGHv1+3d7ut4PkhU0wbwUO
du6O6IaoTCQVJRlzlpw1d0krqnXungHIllior5qg2OI+3pQUcdcxckypa28Yqj/LbNc0U+f/vhCw
7f0OYdxCsjYF3eBM0pMkfU3AT7x8uv77e8uwsAiIqwFXr8psIzdOHoPTfQDgBD44f+qNsNFBmjiK
HG/P0bdG2B+xMbJYqmFnSkKO8kPvMb3s+diemTwISMi89JPw2Syyx30bDJl2OVVMPWwDTHPFxwK9
kuKc3qwnPaABtP/C65u4f09vdpE7We06VFGh4+Wchc0dYyJJwyYcb/8HwvU9x95uJXeOLJQfssJa
DPRDR48NyU8mVFd7pwqhcOHkiRPd/d+ZWVEW2CyOy271bpZzU8dcfrG2jjF9jUU4k/+SFfx2Qp6J
oteadlSgBxJmN+qJKSb0yOiWQAOw5Z8IJpiWLUNVQ4cKBCbxuCw6MnITmglGebLk9WcSSfMpoi3x
0ywqHRWiOV49R/XxuoPsnbKtTS4Ribs5JaiG0XDIjpX5QtswSQQHeff9uLXBR4rEaCEkI0Pq67OF
WXkodHsWqDk7GwBGM1gAD45frq9qtx5my0gbbds2QOvHOWNia1nfGQqU9b4y5nbNSx+ip+WSfQPa
C86vPgrssXP7Rw6wscd5Ytfl7ZQPCFbLCaJw92UAxpJPSWAh77BeMwew2nslTARK5OxHrxjl29fp
mg7WSKo3IW21Aj+9Zvo0AQ9/Wt61RR4Axe7oleleX+vuUgEJNQ0bRKsmP86VkakAgzC8lHapqwFu
NT0TYFEtEb5x3w6uSMXWIc2j8/E/Ndk9OZjhMHyLMdPSnknxaY1FAZI53x+bqLyb4W4AHbPLct0C
bjidBp/JsVrh/Dgg/tOgOFSCmV7Rmtj/b66bUpFHKbKa+NT3Q+G0XXoGo9KDbBYVipr/yCc3K+NC
vz7MECRSAJKTCy/6lkO580F1FciWqPczCeRLWTjJI+OGV/5BwxOa6L+/HHf45Bhd5D6qS4xR2UEs
gfPXRJt+nHPM3UFR7Lo77gawjTHu5MlxoUZ4DianZaUn24TmndYd9FaESt01s6n/crGZURdnKKJC
ip36Uxya8l8lXQVL2Y9aGyNcMM7UCn0JG/zYSuFOz+j3YOAV0KyT/QBCZbcWShOKFsXOxsYdEyvF
/FzSYoxQfzWsws1TGQrOf13/QHt3KNAuiomHtWXrKg+UGju9xmheBkq0H4Ofdg660h6mlolr2Zio
rQ9Cjv2dTGRr8I+6Np20cUl6EB1YobR8L3XBhbazbR9+n/tMhiwXc0wAy5wbr7FeNeVLIaTI3Ynt
H2xwn8bQogJ6g+hH55jKH8Phc+JFIbn7S3mULzSMXdnJcqeeIDq0HK5/L9HqWAq7cYqaVGnUYabm
GNl3ZLzLy0uFoevrNkRfiIvtvVZIaVHqgAzJX1TUJPpF0EvZmzaBKh7gHgDPsC4qW+VmFX2Txx3E
P2IwNDP4TOrnf9XnKUiO8nEV8dPundsPxriwLplyTMDvmzGHAIQtABzarQ62m3fgiOqBXxPN/+5+
o83quNBuF0pUZ2/KyOOnwkrhgsCYJ0RYFGOezF2OHxbGRfJSVxczh51TmoBsiwSMGiKWIFqnev8o
Gn0wxkXyZSjraJlQ8I/j1Cnyl3b8ZA+i65557x8rUkHPD6k1E/VEzi/SVaZyi5CHEu3k109snqs+
N6/JI/AxbnRHRYno7g5u7HGuAfLCcljqEnwNAI1jA0/9Kb1nQ+GSJ3oN7eXZkLd8XxvnFSuZV8Mo
UOlvf+gPyT2k5A4mAzjpFyZR1h+sO/nx+jlmv3htNzn/II2kS8SUjVBKMF1IqwPNcIOsVdBbkPct
ekHquev2mONnfV0N+ARuM8emNAso3qQn6Kc4IEH9THX5CUpfv66vat8M0luo8RFi85WHhGo9IfpC
jpQeZFAd6l8rS4TvY3/qHzsHkMV/bHB+aCxoyowaJu8KFZ3r4aR2l3lF/1MXCTXuOvzGELdncmJa
Jm1RDVoeFrcNywCyri/9yXSakAlYiXK/vVYQdswm+KeCUobXmM11vU5JS/rQbv2qgG6WFiRuhycf
dfXBAeYizEOQvLO4WB9ERefdL4cDAKpYFC4VHuVHVjQRZPSZT1ZHnHJwDAnCF6PAC/fD/cYK5/UW
0E19AnKjEAAZZDRH+pDfxgcUcVwmKasDq3zdH/cNgrsCGsHYVJWv6GVto5JyxORJFk7f2GWmooH1
SlFY0Y+1a8aO8SSwuLuRYAVi6q4yoMpcKEEjhA7lAm6QztegFl8dOhRia6c80pAhejHuUrpW664/
BXZ3vXVjl9va3lTSRjFzVnguQiMo4K09eIEGj/ULUu8f3aMbc9yVQ7pGBjgnNY8a4lcZf2njh2r1
rq9JsJU8wilqli41qx5CpTn4eW/t9SFJRGzNe3Pytvy+EI1LSdOxXtWonaFR5FkHA8ThfeSZYf3S
+qwB2x7kzP2EAXBbMHEmWhuXpRaWrAKru4L4QLkrm0+del90ggAmMsE8ZpPImRQ1r4WAAUBayye1
Nlyaag95KfpK+2dss4NcSlpoipSjPzGjj8z610w9J75tPNNJjkzHRcQwILTH1r1ZV9c0ZWtLCFV/
C2AkgfbYod2ouAxSroWN6MJhf/8fF85mfdw9oKUVlJRXwGjXFgNGRu1IIp6Y3SttY4GPGeugLUoZ
W0fN+mZngQWIZGSnjjIPghO1m3VsDHFBotCIOUxFAS5FK01D2o2GA3oa4o9TA7H2WfplE0VQuBF5
IRco8ppYekNgspqWIIbsdUOhXCpiyhd8I/7hWiBUGGaNCZ/a+mwbD4YaXA9Fot/nooRpRkNd2C0J
VetOL6mzEkHlR7BNPMR3bgq0ARro/erLcR7RGbqhpWANAi/j+/TSVKcJwg5I3OLancswwZlBIbIc
BU4mssP2cnM+i2gwlcEk5KipCvF6KQ46c0mclsytS5VaUMrd/zJEAdJUgXjRWzN9Y00zqrIqrKYJ
E1uOnYZmrau2dBE8u/9L0Hk3wxa9MaODBytfSIwC0wX1R/uVYmAcpZiHtnFljzKcqCBX2l0XEOgo
E6NkIBucwTJaDALhc0x09bmvaBjJK0Qv/d2UYWOCCztTljdx0s/0d9+pahwJ3fcKuptIr29FzyzR
krjog6i96rSiwNSXX1pJdzBvLfpMu8eIkWXIJuR79beH3uYzLRmJy3QGomA5KQGok9nEL/gRk8Sd
3fq5fWRKvmntiwZV9rgu2TCjRlTD0mSVH3ha8omklb5gLOfC7kDyfToUXnXQvQpCjrh5veU834ol
DPYrhBu7nJfYfT6Zc48tXf6/jprBxjbfuNNiTyTetbu5G2OcvxTViv2dwHfZ5avbzd90K/f0XPAw
FhnhnEQtqzSOJEaArV9qvLutQJ4FJnYD1GYd3JVUVbEaKTFdw6S81OYzySB11j90SyTwRvY7fyQO
73b4S4mAe7lRlEID0iuGsB7j4dUD0Kwf/sHdtDHD3U1yViyGPUoJhHoBapWqQ5nI4XUTgo/C304d
AS2aFUdAcy33E9TayDfzHzA6bU8Qfzulup10QwEgS4yqepY1nhRFd3inBtdXIjqpfHOMplk5Lwns
gE2iDFWE8V52Fs1JIKiculWYnMkJqocHCWOLAn8Q+J3OdnkTnNIRFHsVQcPMprFrQ7bT+Jwo9alO
NYEhUVjgO409lRAEdcAp/0O9G/staPelQwHGXSHLjirwcy4urCOg1bJUlCfpiErdcT7qHg0ZuLmG
kqKQPEPki1yAaDsIaFiAzJ7ixRmD/kYH8W4ULvfGVyDV0BVnMG4REl5kk4sYa7xSuzE6esry0WmH
3o/TzDWyf3mS+ZlAWaqh0IxB4XCpXQWTeqr8/br3C9ZhcKEiWSN70UiLWmpsvjTmfKcSKP+KCKxF
Vpi/bPx8yPKSJoSWJ70+S8apIj+s9OH6QnZTCZtY4IYxMIDOs6lLCuhaVhmogdT6JMnfYtm7/vv/
5QS9G+C+OAHtajQbuNAbHyOGELAHfbWnogLHwG0irJFgNXyhg0h2as8Qtz62VmhYD/UiyJHZkeAv
IgVNRF1nKutoFXz8ICtaHvXMKBwTxaPKckzaF3VoHKv2qpS6g4jKee/7b81x378bFdYcxUPD7DRn
rk6Jbjm2iBx3D59lb63w5Q3UuWszBpRTRqoHjrJTBHiR6v0/0q6sN26c2f4iAdqXV23d6sWOt9jJ
i2A7sUTt+/br76EH37SG0TTnJhhgXgK4mlSxWKw6dU5+yzuVW3jcf1iin2/lz2jpCaOVo+c2OtYt
ICpuEtvVmw5UTH5qT5GT2NXPljc29cke/utHAz8GZq5VeDhjNWyHsQdHTx2oZ/NuAga4PYsAUo27
2LccmuQpnrynXOMLALq0B/N7yDSs/PIb6JderTwPp2VUdSBJhP3id0H3UDvRnXnKT4sn2905/s4r
2NKr4tqimXxWJloyJVpeHoqwc6v8jsiKA91n1dhNCydt2vbSy9qYW2voG3kKCVqPnZjs1WzoHaPV
z1o38eZxtq799SYyF1ZRo6WG4QY90BqvM84D2LHTQEo4BYStGLK2wgSs0tK1sp9QLAVZ20EIVTsd
edw7nI9jMUiODApmSlssxaERlP5DDAfL182w+jkvbV/Ysbos4OJpyo7zoTZXBhScAbwiTgJbw48B
BxbAZ0yCSLoLh3PLbbzwDDCeoGAco1/kDOx2AQqlyAgFr4nsAYcstDtnfgbF/v3162XTJVZLYlwi
UwgoD6U0w4fy5+qYJzdxGiQTJ2vnrYtxickCD0dUTsjKQJJqvI4dhzSFswoW4ilokgYunxy7Fu0G
s3HL3gSXdOhEmsixtDUfZIFl5n8+wE59yEOFSQEL9z24bNEndSjChyLrE9zK7eiornaWDrULGVgg
Bse35Yvhzjx0ON2uX2LT6jcw11qiTqMMjVQCuHsXQOkWYzsg8N//DtL5H2tlLrbOIkYSaSOmIih0
QAVvb6TagIn7kKkD56cQ8NKPzWRnvbvUkVZhflLAp1WHKaomd4NLYaahq9w0QGDQuQ9e54jjlWzB
rlDAwTSPJdDUmQqJqzj/Qgr55/XztRXbUQTSAX808Z/BbKGVDlmjKMjXazNxitpTxu9LzvNJGu5Y
f1gbYXYNpBN5NhiUweOj/ZQAUZ38kO+SN0rIaXjKneSAwtcFxd2u8Xmjlltnb22cuZkrqUIptUwg
+JG1tpneiBFg4+hs8oisNgufa0P0h6x8o1WXCbEKyY+8Wyg8B0QK4an1e0gPNOiCL5xrbDPZWttj
gnGtL0k75BYSjtolr8J7vs/c6dgck+emscljEmEOUDzy1Jm4ZpmI3JrTTJoJc5jxqffoOAMo5YXc
Fr+FWOqMCq8o4oazLS59ylYRdr1eJkh3ZKmkOJ0A+viqYsjaUY7TnpxwG7R26aM96Aj+9bOxdf5W
BlleawUog7mlXVVTax3wbfHbWZzTZzLPDWXKu1AvGxLoZekUrbGL5+GYqa37Zwth4rGoxRUZhEnf
RwX0i/qfssF5Nm3CgtZbxYSR0LK6smxjITChGPOVwrioWlwFAaNb8V3FQzC85/o/52CzaX8l9ESW
F93Ytx+UjM94Lnfg2LAMB1BCTKoD95ndgZsFYW3YX99P7nKZmBILURcDf4y5JGX4uqjdocwAT4+J
vK8M3U7LYTcR1YU4VYCmy94g/a1I0OAhzQ41aE5z4nNk40p0ZVWwBDC8q3UC5Ebj6jsBAz7ZqSvt
xY1x5yO8trb8KN0JZxlSNlQpgDchwAsIJhOHFCMRk6gEOnp6yR4LYs9fqWXB6xO7O5i3UmaPj/OR
N+PG/QZMHJL1ZQGLENBNw0vc7JUXFaWHyDPd8r00wfagARIZepzvTg/Kta1mQpCiRgpG63CRqWfK
1KbsTXe5Gf3FSzzB5WoiceIP+4oQa7MjnQCodhzEj8oJbRKnQcUw+0qhdsM59HgcKHTLrizPYsJR
1dQEPTTcYBF47vUotdW5sSHKUiy3w+TMvJF+6hjXzDFhqVVT0lfliPa6pNpCWtjKlNiD9Cgqk112
v9FdX0UollxliFuj6gakAZhUyBbLsYbXbuLCtjgBnVXpKNq8hH60rAXlh0ZhTf0u3WmtLUy2fksZ
V9VjfLCC6dt1v+Q5ChOOkHjEidnoWVAZT5Xw0vFIXHirYjIbzPyI8hjjhMcQAjHjn3FJ+W84OB9e
/mQxcSTLK6WZInhf9zLmLh2EEzxyEs557IouxRHybhDOBcIqcIjAehrFrKlBHL2W3VdoTtp5D0UJ
nnb2ZoFq7XtM2DDDdOy7EX1+eTd6cuFJJ8wAu+kZYOr8JGNyMfYgNOyMSGcGrwdmsnL6Iw9HxQmY
mOz+Z35KOn3Ih2gAmexdFiyu6rTnaW/cT/fCmQ6GFmeZhwfa9hsVwtAaHeRiq6lCqBRRTztISHHA
P+ADw27Xw+668/+L31ysMGFkyBO9kcQxBgmACd2vGpDk+duyo6S8eHPy8w4aBX8NWxd7TK6TQ7Ul
JBpe2FlAYf/0ea0GGsgd5WPLSzS2L5yLLXryV2+K0WqGEXT4dHCc3FC2df2k7Gj4T93I5b1ueZ+L
CSNjb+jxokNOU5Tuuu5BQBLXvnI+1vaZuyyICSVd30+6XqGzB92bTw6M6HBPzrMCHRfTph2D/q09
8pRcPgV8r30yJrQoEJtQSQPIJ+aGSxuEFC5YG96KgCIQQBCFeWxlB8haBNR8g2MofWtv530U29yW
3PZL+LJ8JmmpswTY+gk/pOvK2rV66dVQ28eh71u/kdTbNmxex1GoPUMnsS0b6Rtn+7ffUBf7TCSq
67RrKwktwcFffFrAy1MPOfN5diGCZdrJmYf32L7j/zbIVr6yBqpVZhlPgaQ9Lf2HaZ4NciOm38zk
5frStu/AiyEmd0ksrCzCgypILDvKAM3JOQYkujdXnOizNrQ6i1LZmS2Wghr7ToGcSH+DKb2f0aF4
S95kSLRiBseNboWPzGtFu+dNM/H2kQk6epJLdRku4X7KoLxdJV+nXgmGqHLFxnI1y+ScU545Ju5A
1Kw0jQ6STuAn3gnha1Qc4mGx8xJIOMLZWN6XY8JOJye4mJIR13De7lq1gebz4l93Dk5k+4Q2rz5d
GQ9Nbalg1ksNEDfpLgo1Ts5jNOEZYYJMOocZFO8XZM/1uxC6mnYUuXcdb6+Y+AH+oG6JISsTlJ7w
UD3qePGkOzEIH5SD6Da70OPdCTyDTMDoy9qaSSyF+0QNS2dE5/RbnqrJ3R99n88n7ur7tHPTiMAj
IiwusYMer2cV7yZke65b2XZqqJRpUHOGljPj1JGBt4Y5myGQowLeNk0fTPF834a9U2tQ30pS77q9
bYe42KP/vlpVoYo5NB9ARos5eQ18ep1bpk/XTWyC8g3tYoO5TwvV6KywAYxPR3FBERq3K1Mb9Z59
r8bH0BL9HHMcOuifpHy01T4D/5sq2FWTPC0oOYkg6i1FSH9d/1W8jWZOAnp4oRpFkPABGZSzhLsK
MiIgg0Jre9eOPCQjzxhzJDI9L+u6B1KjsuLDGOPBWj2okezXpPQnUeMsbfsSuOw3cx6EsejStM0n
iGoMGHRKd9OhDRqMvV3fwX8pqvxth703FyjTTxOZMPW2hzb9iRylIzTjizcx0G/jfeIVumPe89qW
26m0Llo4Ipj0AFfSPz02L8HYm1mA0qrfZwffDRQTqB9ZTwZo1wCG4HJobJ6QlT3mVuuTvFCXPo2D
pLrT9ZuwrGwx4Qx3bHbEMCD496KYY1+nupGMOgrWlduhZxMeugzzs5WfPjVHObBupqPu0qQ6cgbV
lk/QGd3zOjm8dTKRoGoLCDaoeNpCidEZ1S9hN9ozT3qMZ4QJBdkAHoYGii+BiA49MEWYkLN7PeMc
gM2p5/V2Moc7TcW6VWm5sQdqWLDcGShvojljjxze8OICRAKVPRJAe6OP3zkUqy/JHPWmzoiaY+I2
qF6oe/Y7/Vsm2qrbeOEtHd6CCPIP3tth8wJc2WQOfKJZUm8VvRyo9XsNxhVeT53z9w3mVR6lUSFG
iWIGbSalQWm0Hybosd3rO8czwiTHYD0e1ZCgk5gpQKMIL2XEi1c0MvySHF+2yWAiB4in5aqLljqw
HkZP9RbUKcuT5EBrHA9V7jOKtx4mbuBzTJWcoPWlPZg72el3C8SaDbv9NvuSoznqmwrX51UzqHdd
WyL9UevrPFygTpJnGOruDbusfJHSq4x+2wRijUp7xolbvDUyMaOFAnU7JUBtKYngCaVxX0HA4rpb
cCKGwUSMUAhRNCSFHpRF4QtG/TxFy64YdJ5z8HaOCRlNiMqrIaJs3uHVKezLo3nOb6BfDn7f1te+
t1TlhM6r/yYuaxWtDCZk9HhVC2IJQN/wMrjWSw/ytSJ0NOj6FjdUeAG5j2jwQiTvMDAxY2ikOAKm
HYC7nXwg+3pHdlEwYr4UvEnc+VLepc22Kckkay20u5EovORfh1OJzroG6rBn1a5Pup8/mCInj+Z8
TrZrOSw95UsFN3laK3bXeWXyJdaemnnftO9dfX/dR7nLYyLL2KbCTPpF37ezjRNX32NSBRyfEzj7
UBduQHLADS+bSd4lmJlMeEknZeolAcEMe3oCsOQjBNqDEqT4JeAKOjRdHvqTcChvizPvvUWP3JUg
wzY1Rb3qgFNI4K+qVyv+MAdZf0pVzsHfrgWvVsgElyHKrUydxRCAp0/ul3Znao50X7/0rvUh28TV
QCj2p+eC7VSqZDKrecxjdCon1J/pyFF6hrwhpFgFV+U4zvZOqgqIikHQguyPCdeqKmI0DFrAYarb
ebKz+t4Jx9tR33EclGeIcdACPcgoNwETUHeAQ+BFDtirP9jRaTigaeZSGhP9vuM9ezahSBB//Xt9
rJMmRZ9lVYHxs9KG4BBNh6Z9dixMh0pGYYLK46xz86G1MsjcfwtoAwxFsMLPIbj5VXEjT7uBPqV4
O/uA1cZ2bNei3QH6u+dY3qyariyz3gp+ZrVLSPlJVBQd6bMLCftJ3mvBdUvbF+JlT5kLESJUY5YQ
GOqbfCdYutubKOsZI89ltu/2ix3mQhzK2bDGCcxL5Yc828Ytpb8N3eStftfBkPWl9I0vxo8/Wxpz
ES7mILajCLl5RXYKqOAtNxZv9Jd3EJhrb+macBpKtLnCzvSjtH4Qp8HtxeFULw1PjWQ7REOGTlGh
rKewYiRxNixg7B5TgHgh9DPdJfMtCb/GwAIN4r4ZZi/kWdxe3cUi4/5FHxlSKGjAG2SZZYOfBMmD
OYlu1U+qXZmF7P7OB7vYY5w+SeUOHCR9dEjGZ9kKHRI/LVCe/TMjjMM3pYRP04CaE9dNrt1oM0j8
v143sR02LutgfN0022XJlQYVqk531QR6EtFrPkdOlJZ+XvCi1PYJvlhj3LxNRK0rc8kIZhIo4skK
T1bzdH1B9EP/ekVfTDBu3pBJjDUZLO5JP5/EMHaFuOZgeji+9ss8ZD6XWSQhtlfiR2TYavw1KX/E
E8cKZyEqc0MKBVFyUQJ8tqxSfa+3RXGTaTPPjzknlZ2ILOelBHCvIsE8Vc9FugAfqARWEu0iZbnV
5eRebytXDnkl/+0k9e+vxE5JdkW7mMXUgeViVF2pf7SG0Zbkp9Z8r4ASC3sOvORfyiIXe3SzV69D
CwSxaZeDDK7C/CD0Kdufgqemvv4unwD5eLzugptebkggjoasDoa4mWOrypCR0woImo7Td43c5tbt
rAbXTWzu38oEc2xlsc/nQs3jwMoBHc/vieHUY1ChCSTPQJMnX66b2/TFlTnm3JoziPSyCk+mYlL9
of9Rgybyzywwx1YflHyJF+DFMO1plzLgevH+jyywCiVWVxsJ0ZYQPOLGcdQFpxFEnpvRrO6X4HPZ
J1aKRC5Spe00rEK5FQ/RXtrHIC8yHxaIn8i24PL0gLezzJU9JrkdhQhzKimyaEohU2BQX2ocEBD6
VHVAOHHVcrebrCt7TFabyWopJUOp4OlVfp0/2o8m6D+VAYwzcfLA+i6/x/dU4STb8UYnOIdKZ06w
qFW1mbWQIMow6pdWgtu1foHaxHUn2QztqwXSX7GKE6hFtLOiI+im1vCgd/BDQ9CIM8eV6Qq6yXFJ
3pqYQBGZUyFaxoTnZGo9jRX4jY350BQCZ1Hbj/TVqphoUYhqVoktmjDlNDwkmWSLpboTNWJrJU6b
keqeURhno0ifJiFxSk3ySDk+LlXDiVrbD9vVD2HiSKnGoZl3CMND5mjvUJE6mN+qI6o9r0JjU5Ls
/1Au4G0yE1nmRTLkYcCZRLepsoBqsXz6tDVu9EcSJMVnaes/mN18FV2WylaOxcbsxMzoSRBPDymY
/jP9kCWmvZTBYN0UZAQeOXX6ueV9a85yDSZtyKEZmepiC+6BIH81D4oLDkYC4K0K7aHla9PaLXjO
+NPsnMjHVpgrYsXmYNbCXj3TsSKMWST2XDjqg3BXg+Ad13vFe2PzVsoEo0XotTERYTIOiVeR5ziu
wI//cj0gUO+4EtENJuz0UTqDZB2DnCg1HaR9ek4xvMTnvuCthf77Ku5USak3ELmFKoTkKuJ9pN8X
XDFrnkcy0aaTU2mUtYwcMi09JWW8uCDT/FEbS+eKQ5ndt6U2HHMoKz5WoUKcxjB4giG8QGQwgWjQ
RlK34hQd5LveGzB8JjhiQMn9JI9SrAk80Op2OFd1CE2DwRB66//c1kQ1AIwtBTMILa8A+WpNhQdO
YuFYT9qdAcTvAZA2XiFt22X+NspOwY9GrKGkDcrcJKBlHyq4IexkaBxc98xtl7mYYQ56tGhmhfQd
l4dwVsJjJZ9lXs9yO+27mGDSi7mWW6suFlB25q0dL/fG9Hp9DdtbZUqgCcX0q8rWCaQlzLsuUYVA
MyLRKQVQ/5qkBO9jMspuIpPxB5HS0iOy+iyrbcG5freXd7HOnO1KFqEWrAO+2TWj3coYxeCNTG9/
o4sF5liLpRZLVgb8R02e5+jHgoq8GUu8kM9bB3OwR6jfLVAVnxHyzUMNEO/OdCEx7oBLbN85zS4+
8Drm/3KRXxbGHGQdGjadWqrJp/gr5SPNS6fXnW4Pyrdd7qeyl6g2F2+7fZwvVpn0YTYjqZQrSNlM
frjTwSlbYZApd5QzTbCtXe0Ttz3yXnPbb0fQiP/PSZkgIhmkraVJRAJhOMKt5Ze7frT79+RGdtNb
7s5yXIYtLkiLBB59qnan7qAl5nS9g7I1RGeWXUts69C7VPiZF0v+JTD/vUa22NAUkaDOMUTjwyf5
8BdHMOjGWl+3qxv1WOx40zP0S/16rV7sMZFFXrRGVUQLcr7TBGqNwVbHHRjcINntSaovC5xuLcdx
2HKDMkBFO65FJGN165pa7EH3AKfdU0weuGr7SWZKoM2FZImCSf9/Xjk5vTuLqiwhZEZFkKg8a4TH
EZ1BLs68E7HpLCtjzB0gm2UIBCD0Xzoj6LUbqfiijI/XQ/S2a6xsMJ+qG9NK1QXQR4dPHaQ1qbD0
YM+3rfvZyOAS228Gs5U5JqsjbZZ1Cm2sx/k3UXdQWbu+Ht7fp/++yrQSAe8567Pgqb5Eemo3PMFV
3jdhYn6aTE0r6Hioxn3iT6iXyES4U83g+jK2o9Jqn5igr5OhSccOfL+UGmt5lI4YPrMlJ9sPTzwv
2472K1tMtI9TQyjFPiYH87u+E19TjPJXxwizDoM33IOwxVd5mATqVL/Eh5VFJtL3XTN0IxgxUdgg
95Wf71JoOH4Smv0HKq7N6LAyxgT4gURCCp6f6KDNyd4QDlUL0lI31nk8FnSbriyKrUBV4AvotAHS
lJGOYZ4orU7WpN2Coslv5dwNQx6iluPqbDVKEQtdLCVJCBbxow/vm46TXvPWw0QGdJSspC8ocAQj
U7W0Kwmg9US18+VB5eVqnFOlM2FhkYSptWS8HIbyriu/FSYEUMo/PFNsjakL24J0izYENL8o3OVI
ziF0IClDwMx7JfAOlc7EiUgt4pFUEGcafNlwCXE0X9rnkMsrRowNuM1N7kc+l9ad982YsJEWkgz8
ghJDflCT7PRrFugHPARdOhJc7AlKQho02eJ9A51UTsTinGmdiSIzKVEO6XCme4wCQxx52HeR3QMS
JoEzf+bS+fE8hgkhIDgxSC2gEBKF6g8tbV9GTTnMoXDPWdZm5eMSPXQmekwWkgBDQAdNrJwK5dDY
13/kGAGDwC3gL4mdOSHn1cRzHba2NBvijJk+vQiqd/EwuSBDO4RutbdSW9nR9Dtyy+frq9yG6SKb
QTNXVmWJfan1FeQHWinBoMmJYggXKDjFsf0mOulruJOBKLSc0B9fhtw1Dhjtn1Bj4r3mt8P05Scw
N7eZFfGkkRFaVeWDsMx2Gr4JSWfLi319rTw7zMEkQ9uOrYDm9Ww+dyoQmd0HCt92unDC52YOvNpS
5ih2jVTPatLj8bvoHgE7X7+fxdt6eBQnqBUW3Gfi9rpMVbFkC2RsnxnFKvOpBQUDtS3mPTvLXnz1
8Dlcd+yO1bEC2a7u14EJonvu02I74lzMMrdEFybTsLQV1dtZfON2cnWn/pwdppKBtggN9NH+4AG1
thH6kMv432KZ+yKr+tLIpJwcAKHSPyiaKX4wXTO2RQuFUOB+KKknpgqd676zHXQuZhkfHSa5C9UU
8G6rOUTZbqoeDP13enGrlTHuuaiqVZoENYVKaSUMbpS5bZUyp5O1nTpc1sH4JlQx5kzskRLFIcBL
UmyrnICytVFQKBY1DbLu4HJkouZCdKsa2yoPpvGh0M+G9DgLnDVcN2GwE9VFMnVLbsDfNfOxDg+J
dExzTsawaQJTVZYkSSrURpkrTanDyEqTpg0ss7MFJbM7FZrLvBuGnhA2bzRXVpibTI77JU1TjEiY
wqkKcq/cVaEzgy3EDm3ykj/wjuwn6+g1g8zHafuxX2aoNwT6DEE/JyugIWy3RugPi7Iv6ja1hQpA
HnNJFZT1p8ae5aV7ztM+AsyuMPpgiEWj99UQvRcH9Ozdo2DGo+kMMaAZN02i43PE3QDOQqkN5++J
lOd7zNWqo5cmcjS4IubaLIhjptYEhsouSz4arZG8RQ01wkFZbD5vEYRlUzfBvC+zakUJJrHkXuwR
Ff30L5xevhsiu/IkVLIoJwtvpGDTZ1YGGZ/B/Fya60UaAqkk+8TMvF45hdD3/f8HovWyGJ8pZczD
Fi0oqGPQgRfSOUpuR5lTVdkKEmsbjJvIYUgwaqLmGKkcbyp9fuonwvP9rdtjZYNNdYRMwlxviCp3
UtrCQ4GKuuqkXr6jJNe9mz/O73Q4OvJ5BJ48v2D7aNk8g0bLKMIgPBdfrOfSyR0ZuouSI56oTMLw
7Y++F9s/a7VcLYS2RN+sO+Xpm17cGkbD8YnNvHG9mcylOChEUvs6xVVMgFpy1NkzDwVQ05ZXvjTg
IQIjgxbwRnQ2KxVrq8ydKA2y0YhyFgb58DqUhS2h1y0d60ixm+hR7m9nEG2YmNSoOFcM1zA9iauE
Jw6ltCBLjIlSQH+1fekMIMNcnB4F1Hp//fPx3JS5L6sxagZdSLQgTVF/F1WQUZ/68ikJRbztveu2
NkuM6w1lIkhSkmKsUigKZqf8lTa1TBcNvVfodyDz1//UGhtJil6rB6opKKIgrUA8uJZ8chJBUTzv
cyhL+b+zOoiO6TrEpZGpMltpCFXdzh30GSXlZBpeXRK7r7wxsxw1/dJnuQ2+VttsIkeyTvnM+Y6b
wXllnNnaWh4UfZitHDixxOvD2mnCL6T5nbi5MsLsqDmRWbcaIBIw5zvToUpeWrJJOrbKGFhuqmKu
kqENIb8kPfQeMA/oWSzIu6NDBioNqA16iZ140BNGCsxHonPSFZanCrOc8lgVSnLond6bPTz2D93e
cOiUKvG5/Gabl9AlObLor1kd8rnuraZsLbTYvOWFYMKGdlzRZ4tvokC4o4OxOhdjQT/QL/mRLBuW
JSqYzmPvhrwrQ9JO8RIstx1q/IafetNb8xyd2/fyREcdi3PsEXfObR4H2OZqV5aZ1daRkaRzpZNA
KxSnTlM7Fnigss0jIFs6pLmhqWMpjAl1KGRgaPG+iDENG2MgPARt61LxEpTtlVzMMHeRBkWR3shK
wFsV4ViW2k1D3q9HEt5CmHuHiH2UTy0Uuzrla790jp44g8J5jG2nCavdoj9i5X6TVC3pOKmQ0nyp
TrRTF7qhnyM8Uq5NPuKPtyYmOIZzNslSgw7oED/F0XFE7i2N3vV925QWMVdrYoJgWmtCKOR4sUdf
O5fenPUTFcNDg+FBmfHmgH9DKDfZ8Ri/eItj4mJu5VKcZIiLE6hGwvklTEQw4PzGC90EW7oGyQVF
NljAsx6KmaTTlrxSPUaaZedtjclowttD+iF+CRGXLJ9tA0ZV2grlkocBxtn1GS0a1RnPsQ8qqrN1
FjQ7gdzwf5EV2TxWK7tMR1CHslgVRaCG0aKj0qR2PXOevLzsQ2PiQxdmYLfG0P5fA1V39VN31IAq
I3AMSJZ1dj+7HH/c9IvVmphQgf670jQl+EeKE96GXuqlT/K3Diyif5FmgkL0ideG55lkYoc1zokQ
Vj1grtaXybxPy0ct4mQBmzq5qzROo79hFTpMXVtyUINOwbEBQ7DoGH5+F982e1t4VW20xGn9OKKj
fsqP6xvKWxwTRMRONvQph65FDtLK6nuhf8lCTh61HRdX34yJIU1rGka5EKpqsbitXRT29AzYxIxp
NMWLD2RxU9G+viz6J68dOSZ8jEXeZItQgaZG24vkRsudOpscITLdKnm7bmo7RK6Wxzx9zTYtatTH
wNT1bt6JNMfxwkfwlp1j13BAcjuif5PcQTO6Gjmr5Hw8tonY4gU3jairBWS2W+UljZ+00eTY4AQv
tnHYVGJXxArKM3Pxoy3u42EXxa9pu7u+ibyVyP/0fxWNNlINU7hXpPK7NLWHsMn3kN7mmOFERLZz
aMldMdcNvL0Xz1HZ2wWypj9bCBMsCKCbUd3HxSEXtGRPxDDEUyXE5OCo/w4nwCpmsE1DqZiMOrKs
LGjmjwZ8rMok2OGScU7v5pdZPVAY7xbFUQmhJREHwqD6eKQ5qaA6Q/I7TX7zYoZ9pSB9ndrEwEtP
u7Ve6MsyOxq7xcObEmPjvIi+6dMrY8zFWKCIumQihjplYdgNQ2s3sepo4O7hMdrQzfklDK0MMW4N
fYe5kXQ5DDT0Wbr2TsC73DzGcefGZWTPVRAPnHlxzudiyXOjcmwaCJLjUbAIZ4yNOVM7eVOrcUql
mwfJAEjTxLAvGI6YHUT/LUQfDAqlpML8cvxOIIB7/SBt5xYrE+zeocodgjAhOYzQQqJdxWo/IZZG
IO8TXJ6MHW89TFrRK3rfgpwqOYj5jzret0rMWc6my61Ww8SFKtFQBi+gXlebN4L6VdHu5uVZ4k13
8JZBvWOVRoC9YyzUYiaHKTtpyTlOOc8o3t9nsgXAp0e1rKEqY6jvQvthzRy32vTe1S4xmUKiCXPT
1WEetOqwnyPybYzFXaYWv3NIVmaY7MCKCGQ6RtDLKai4pOV9R2Q7+505OdNSATdXTR18M0zglLNM
mOqhrYNZAkzFSndNVfFEtrdTq7+NWGxfK5a1peikIoVM4eCm9+nnozN56z4oV7H8/Duj6WhtYTkK
5rkVlk9kDJcSXwP4BimEqApqSnKWOGaccO6czWWt7TBnXx2XMS1SowuGd/rqpOIt1Z4iUGXf9Ksd
T5d4y+3W5pjTn0xLGmtmDZZBvF4SjEPFrwvvaG4FgLUNJgDUugpyYKkHse3sdNFT3x5KTARkd5yo
uXXjWBJAGZCJ0SVDYcwMRRNFeYIeSeuB8vhReBfsDPQPResIPzvvkzrt5+JIzrADKBtQd455ulPs
hWeBtdEANkQUpc+gvgpARdeY5dC16UG5jb/IlOHZkW4qb/CooHTGfZptO8rKHvPlmjwpC4iD0eXO
H9Se6Uo7MJ+C5aL0+SWXzY+4MsfsbpRp4dwvgGnIaWx3mGmqZcmu2gy5FydEbX9HHGhdochhNrkz
5jjNxhY1g8FanGGqdmHXHwdrdEJNOClhc+hSgKVnk/MQ3V7gxSwT4IVsFCazVjA8IJ/zVnMysbAJ
3jBWzCmWbT3QqCLU/9bHRPqFKKaajGMWJIrTW6ItW+iVzA/KgmGxx+tOyVsTE+1DXR0kJQNoWWsO
UPFq4y+LdE5b58+sMOGeEHxEYklg7YDGj5Tb2fBzDhNbSL5et8PZOLYJqtW1CDVpOQlm4bRU6W4x
HiE7LpLdkg2c25h686+H+e9vxJa2KzTdo1xC3xgtCluIfoaKf30tm3H34gRso7MfOl2WY9Xaa9Hg
twpAAfKE/eMWMTmHiZXOaut2TFULabh0O7iyMwWYk0dKmfkUYjm+Z0cqPUnvS4wALN/+bI1MyFCG
BbLcSY0rU71v8dw0yX04c9BjPJ9g0r5ZzywrzAAm7oVEcNJOys9Ed0JRBwQ3zm8L0KFw7hnOmWL5
6FIdbIvViDNlDM819J6LWD8SM7QnOXOv798nf+o1L2QihQ71RGmGhmaggf+KQHO82Y8+KPz3XFAq
zx2ZQNF2VUOWQdKoPMHBeuufSkdwiEOCBUyFy8/52eJ2VHkmmagxFMUyYCTb2qfCKRZup4xAXoWD
feJ4B8s6l0GZrrUoMbQWfgfVlkuaHPMuP4sZyH2eNAjHL9gEkYyjltQG7n9peJaJY4bTDtPcDSm9
617BCU0mkyDGoR5HJEc2JfUHcOIoPGDd5utzdT+xxHKj0oudWhct8ALpPQblQRPWeCXF8X4nfBo7
+nOv+DjLJSfPuTIaCm575aHE3YtZtumoupZ2lH3NwYQSZ/e20yYZ2sloHxq6qTKeLon5lLXahDme
yVbvVEyGJ77pykBg2LSZT3zu2aKjTr+scGWRcfQx7q24ESICZVpQgiVaYUdL/6KD/trC42X8pnbH
2drpEk/RZRP8aV0Ms82XpBtGYSGYZmv0ffpRBH8licZTaUFN1tYfaN/AckvOmdss6FuyZoJmBhTN
MstjPyWCEWoxHLRzR28a0HZXWmh7vrcntOmmw+LIrrgXKts6WQFvoO5fPu/FOBMyl6qvjaEA8W8D
4xQjVULcqNk3HgWEG994gJftw7JaLONOiVX3ilXi/oFq6YFqVZhBtAsf6KwEX2d2M2SiW4ewb+GE
qszialOuCMpc8F1lsHtLc0GukwGudz3AbAbNlRVmSbWkzZPeiH1ABW1j0CSPhaNFjtXczlxe9G0f
VXTJpC82pPv08KxeTenY9v084Hv1jQ3VE/MQY57VTFz91HmULUar8b/Yg7To9UXSRfxyKFd2mSre
MloDCK+BilUB0rCLMnXI8FoKi2TrkIqckzxITYVjc9s5V0ZpLFwtFjDSRRHmCnDiQKbOchjsDrMK
lHT1P3F+bD5JV/aYJ2IVl2211AmmyZM488rmOxKXN10Gv6T2SIjoWiSzq7Lea23rhFWKMTZZ2M//
R9p1LUmOI8kvohkJguqVKpNZWrZ4obWk1ppff46a2ykmipuYnl27vX1os4oEGAgEIjzcUxGUYvdm
3PwMLg8solgdLErjk9SXV8ao+9rYHGkL8fFY8BLZVRqwNqbYCdrscKTETZKOUnJKARGu/eZFe+z8
5JCA2JZRXA5HJUhv/lUNZWOUrX9jVKssayyTJjpl6+IbPb0N09JumvVw2WX3Y83GDnf8M21YtEiB
LJH8MACAAFKF2M2cfMIIKshNxCMLzB0vnREuEIBxTxmnAlfl7EdH44oNvDIV7epexliLSPlL5CTc
LWkmWaoaeSEFVuh3qW5jrNOWFuLoqyCr3s2f3neRb7cgTwMLzgya+yl9sha8SlrRdxIcOx751Rur
2tS4ooLsNzm8jQr7yiN5sqBgxjR2iaiBtB+w/46hPPZLifuejnlsBfQBbRVnuGH30HhVXk2TPZ4W
YHBap4YeHp5Hgogm2ksuwGgVtaQK6oiBAmjbCNlWXSRlIbLA/n1ztjKaN1NG8LWM9hRbz2bhCw7V
/uahe0cUwGGQEJ4bKNt5GVR2qIzGlQable4w0+UrkY0pQPk+u85vpZPqQYb8Sjjey3z64wF7t81F
Kwmqz3lGViRo/uwXtwWmXx+qW1byNcD9PXp9a+sqKpbp8Z+0AveDJfgFNGAkZQOjUOdLh/ieQlTF
XAJy0/9IbsF2zuaDfMvR75AN9x4LK7En6kDuwq9Rt7dQJQUOB1niuVmrl81yShWsWvLVz4BFMNQA
MvAVzJvgiGP6aopoIGn3K0NQR9dlJP4KX1NMeiPUxxY5uBzlVWBJlunlmAQDbanee2Fbzk7UN3/K
G0PBeQhZW3AfMgIEi0+EaZEMoCSxaAC1ugVp2ix/FjgvH6HfLOgaiKNVGUuTOQcas6VS2oqGQbTY
+omNxBiysx7QLLxmqT2UDC8b5E8jb4+76aIMeNY1niI/AagzhlKDJXo8iCywD7k572FeL2WN/lHA
qPyKI2ONiK47d/TYo0ENMBt4uLwkPqfml8RdcmmYL8qA4nYQNoNDwPu26OFhNUU5wodE982OReDx
4LIjFt+dWKgRW/mCrRv9/po4hdffJ57k5L8nNz7qV8UdFNLcy0vjw8tfJjECq8mYhgOS9XwvGc2U
maZ9GJRT63XkkFmfxujKGl4rQMep+cuif8obyCxSBZwfGAWjePtx/rjOWaUPKcgle7WzF+3e1Ba7
kNw5EV15fPrOG+IcMTZJYsRdy8qaSeMM3/RD9MhuPUY02f6uETfvNAwupVfyUX+8vKt7DrNdI+eh
XRKF0pKaejAssosE6Uj0H6Ehmr59gxFs7wZ+hZxf0myJ6bxghdKatrFTZVlzzLSpW+0U6k6Au2j9
dLOSZDlO/Zg9p505/tDmAYC5jlRp57agN3shyZC8GOsUF7Zk5oXbx410aHuZXLdJsYa2Ptap/KJI
Wv5pNkkoqM1+qAS8rYHIiiEjBlooCJw7YCXVSxiRDKO9T9BoLn5Piy071BlepEcDPJkQQGyu1QdU
yfDSg3DT5e+0F0ko2M5APot+IJAo58a7DgW/bG3gIvpLp93m69fLf3/XBTd/n/P1LK7BIl6FYJrH
rEuoYjJQdxICOU7AkabKy4VgO9GCOJ+XQl0FNjjUA/IV9eDKlj12c2bQCWmxgyfghQ6iEcgPL9a/
vuD7JnLO3huqNZitZQXLCWyGXvGL3uPLwfYbt6pc2J3oivmQHryZNEzNRI1OJeg4nn+3QiOE6ONs
BKMf3aqfxyA5RS/1UXvoX+tbuMmNaDJrd183Brl9nVp1lpdIQQXSLG7bXrfB8SI6CfyTgF8Ut4+p
Xq8rGTGDhfm97rVnhQ5GkdD5RuhF90wVUfTp2F/8ED82q+LOXhZPBc1NWBxrc3GSqn5YLOQDvTk+
9yhDBNmgrILX9wd2hLdVQmGB6ABIaDoPjWrbcZbiKLOC2o1e5Uf61Xpafdkr/fV7cgOC60N1TYFk
iD+tJ+NUueVBOKW1u8+bX8DnlqNUFQC44DZ/kUHgBWXzG8khT9INYeLRjvR8OQbsus7GHPf+yarM
ijFKiBsWOn6hnpy6YhFs6m7igA7d35vKfsMmI8raha5kWK0gqn8keBjr45OaFk4L1hCL4kXe9fhf
Fwyu6vhplBB7XP3z8unyOvfuPMB8dZUSZJnG22/c/IY0T9aKmBM+7Ixx5ttycWXRiOuev25NcKcw
nUPJWhdqBW0PXEF9B9LwKvyNae82G93Lq/nQV2N+ioxZIUSGhKDOE9xYZg5Mqo7l5EF46lAgxpC2
X57EGmB7/rE1xMWyBZuJApyMfGgunRx8wtYiyMg/POL4tXD7VkjK1Ec0mbzJQU3RiZ3cL90MDyqm
bcaUldjwtggzyP4oH1w0FXQFqoXpKJWvoYxztbZT0VqBQn6tw5WktK6J4j5R+6PgU+0daM1QVA2y
LbopG9wO9lWpFlOEFw5m2tACZagaDWO6kFDDdRc6IiXoXUffmON2M8ozxayaGZ6huFHlZdZNJSwP
7ToFnr0Q0TYBkKOcjWooOj0yETR6CAzlX/Dkdtsj+PjsIajcDENFIhaQ3a+1MchdPqWmxEUx6TQo
VM0J46Mk93amzHaSPwu+FguvH/xiY4m7dKTazDTDwCGeHNkhUC1P7yTgDAxwUtaHRvBWFC2Lqxgq
c9Wq4CsLAwOIvLW5W5RXqcig3iGIwAI7fBuNDHo9oEepB30b9Kxxln8p1hTTUqLd2/f1vx2Dr8fI
Sk0HqYqlAGV5elJwirNfhjM7Wm7/M+E5gSfyM0wxkfQp7qHgkeifh6i0JekgcAjR3rElby6OBVLT
GNaDHFMNZTvqLIvNVIT+eqWhLhIQv32EMK132axoXezfN1ZVPe1zYFOtQM2+5sVvzRD8/b3UH0Uz
HT1ZDZNkBud5cruWQ4qR08Cqnqvsu7w6kvFkaqdcdtJRYGs3Ir3b4htkFjo3RkZBwGBCIi/P74rY
8AeMPPyLHUNLERTReKihEXe+Y0u7VuYYogufJ9/WebClToCu+9C8eLunNha4bzJF49yRCO/ZyRnd
7pbxng2+dCg91kwQdZx2HWBjjG3qxgEWc67LMYGxkia2bnyLJPfyfgmXwxx/YyG0aCTXI6oAKOcE
zQn6Og61Q6get2BmFFX4d/1tsxwugIdto6tjBdD2KJfearS1vbTo3vVGDNJYUEaEDbgNRYDW3aO7
McrF8qkoJzUPF+xh76XDb4k8F/DwRBDE99I+SPyBNgjnkdWbz/exrcJ0KIZQCyIQ9WMoX/pNiGUv
yvdEbZ3L32zPKbamOA9U8rEv5QGpRC5D5Vv+NqyCtXzgG2A+jkaCaakq3q4anxb1ybKA4TuSAvOm
DUbXuAbBSHhgGnSSU7Y2vpSPyZ7TCt4B6Ij6ootqL1SAKgIU4sQiMh4M53sJ8dJcXVaUMmf9mBRH
0n4eRKQbuyaQ8pkU2Bn8H2eiUmS1HkyIscpW5GjEDWUCLQfRrbFnxQDGAV0J9uDQuPgaTzSRexVf
ioReej8cIg93RWKzF89Nd834WQDWuRUV9vb8Y2OVHyls+qyQV33UAz00r5YxdKS1ePpzF0SjBfUo
Q4GUNuEOclKmbaNEuR4kct3ZUJyzVwpnvGxkt2iztcKdXOBG5iFbKx01dP3EaOaMW/qzQQ2dMU+s
E4A3lw3ubhxkngyiQetJ5xOkIhx0s28wsK5C9WZ8tTRBtVf097k+Feko5pAbJHoN+Ae75ms3fL68
gF1/2yyApbWbYC5Ls47LIkMwr2/m9osGzfDQ/ENEMYsN2KC/N4kLdImcZuUaYZOs6cm0HkPRs0K0
SezfN2swtFaf9RJ8yzW5luQXCN9e3qO9O8hQCV4seDIraKSd/308jPQsjtBMmKofOXRMaH7VNe5U
yLYFkmBLgJHfu3wMTaW6DPpwBTnJubVhyZq4Wqge1N2Jrpk3jF+zwTzS9eflVe2flXdDfHoFgpaa
ovRt4R6vAwXDl2YwILeHbAALM+bj/EVgkP1y/olkwBNQl2aikHyST0ZdJqtMJagUhEju7ydP9cHf
7xue9CJ902FYdbTDXyP9omf73mW7tc35eUPrKR7x+gxmaT1l5nyswi8Wqa9SqWzsLNMFF+5uKdcw
ZB2qIwo6XrzuCLhSxzmdwZnUeOZBBujcHEFaED5PKLeQI4hIJsURlf13M7ONUV53xOyGGnjLEcQt
iV0mNtrq4OnOnEx14kdgWIWF1t0KzNYgF55SpTH1xWSTMYfVX76BTABox0gCp29zTVwg023ydboS
ttF3P+b75vIENeE6qmUTrpCKg9nVZatMbgovRf9+8BknYnOXPgyfREnGrv8aFGUzfFIF/fvzk7kA
YKXGBNJgjE2M1c7YxyyEqNn91b2b4e4w3eyWwixT0AlH6GS5BcbXHyUt0kKnqUdDd6c0Cn9F9SRi
o90No5vlcYEnIlI7ruwNnstJb1Ol9+ouexXEAB4R/HYXvBvhxS0aeU0UVZpZDGDwoOLQgXWWHsV6
VLsX28YQ55ryVKeKWgJUFaNiXOe/LXKiorfWf/H/vz8VTyWDUcmpn1LCWvaKH4PfpXpUjkwCpbme
kO+iBukmT+2fDhXye8jdpxqS1LXKIEdCa+1qrKgdE3JXheOLJA+CrE20i9zVmmXE7GiKBlFptJ/a
pnik3XBaJ/kgcAv2kz9cDZuvxX7H5go3tYQCCY+N1L9CRr4OtGP/qUrt/hi/DtfzjZHaQviyyCR3
q0vlXKdxsqBDiwmT9RpofyAKzcH+Dxt58v3yGgXHi0cwV/O69qo86IGh/J4k1iwVDA/uJg6bPeTi
Rl1iSHciOL/akHpL9VgktyEmW9FNF2TZ+05haBg4BbJC4ROHxLAakoDxPIBaGCrFWv/Tmh4ub9Z+
qH03wZ1eDCFagBLWFvAb45cQR3fEsJY2PyYJxrZPmZyBvfL5sknRqrgMobDaemxL6EcTpbJXyZXW
F0IFzwWRDe7kGuoSdjV7LnS5W9RXa/VaNd7lZex2eAzjfeu4I9s2y2L1rBM5ktxXqvnUFtQe8u/5
vJ505VerguS/v9HnUOAV/yXleTfMFr85w9Bml6zOMkC2+RWaHQnQDhCFOsh31o1yStDozYQ35X4K
u1krd4YLXYr6occ3owfy2/Kj03pYfOuG6dLEXi4sRu2eMHBWU1OhjDyMO2EzPFAPDTANljHGqMvB
pvMXpawcU/sp+IjM2T7Ew40l7i5O8MbFVYmFyQfIVV7NV729nqxD5aJ4IgRL7X+5d2v8payU5tpC
y4ttY3yv+kBhBnLQYn5bAZNhfMpvRJmUYCN5salwGkyjn5BJpUPqTnn3kk6yS3oDRJiToDK1G3Y3
a+OOdWYVbTsr+GZZkWMw0uuTV8G32l8MxegyKMD1D1hH0mMul3SoFrZuHnSvjW7nP9H+QVm08yUw
vH3rnuuTfCUiHtyFSRloQf7HLpeOtkZnTHOBYDKdjGv96/qZdZ3KJ0zheKPduKzYhh8AZTTikqNY
33R/Y9/Nc4dhKLvOiHLcAi1kZJXiaglFScFurrhZIHcIamNOwxFUhOhlLLflWF0bWuKqY2ODvu8K
gJXeNImd5pjtistA8FEFq3urd26CWaQPGkbIdQk6x8YdCplHiDgeyM9Zs6tgPEzH9scihP+wS+3j
of97R3kMiTV15jAxm/TAoNBgIYfkURMAwe4ISVN3s5/3vX3Ds2zWl+lkTTodykCqPXh/9c6jBzYY
bRzgLt9FkJwPutFvOSubi5MBiAM6ku33xh7k0Bc9BtFnMKqOija98h19g1/ZCRPZd02AMeJ7oHYD
/aY5JkJBsf00HfwYmi7rREWZ+tx43JngeRzRRMCD6jEN64cyVI9Krh3bRftRGqh5DVPhzup4p8S1
R2qCee3VabsUk2b5Q1xVnhWq7mUP200FUDJk5Wq8J/mCeSj3fd8Wg4Gi0n2qPDb6z0FEh7dvAgh3
U1Yg26JxJ7RZoAkZ6ehx1mnqqsRexodOWp0/X4eJWWX8B/1tReY+bKa2FCbkyM+Bc+xjgJzMYDVE
GOK9N/HWCpdbQEEg7xN20ZMI8lJ6C/6IgmorGtLR96GGhPWSN4K4vrd7JqRuQFOImr/MT8vmoZFA
mztVgp5Ifmk2VzSLMNTcTQJH+EBSzo7G1hAf5iK66KWMtQ2L85+WSdhDL5AlMaL+8C6mamONr1hr
87qQuIRMA2Ae4Q2TJ2xeiofQHR1Dsw0IObhsoEr0/ZgX8KENWFRguQxgGKnM7tDN8S8SaF1bHXv2
R7IbjpVrTiK+/r1reOsinImyJvMgo68fUJCrLvLLUv4wMsUbIkF9dtcVFUCbDAB7AaPicviZLAaE
Mlnu0tyQ9nYEEE0xvL70KBVcgLubtrHEHS1rzhUDBxiJBQirpBTzburT5cO7vxYTpFjIZtkwzPln
ATl9upBswB2uKte92Xorke8NtfEsozskneBRt+/pyrs5Lg6vc0nVzmSn+KCfGCV5eKwCeLotzk52
c1pzY4v7THqdtWaJ8IvSTBmwAmz2C09vQErYNHTzqbwRFYN248XGIPe1MiqZo0SQjlnjU5gfV7CL
/THT21uowDWmaCawiKhBnn8viomaOK/RpyurOyl9qFdBp2M/OmwMcLHIqOWuMFiJU70rIcnKhqLu
TBflXHAgVAFj4RNX6nZfcRiY/8+q+FwLE/MkQRCESiFVrqtCtbW6c7v11WoxihbW1CtMxVYpJI1T
8jutH4YZ0mpT9G9O2+ZXcGfBKKUSXJr4ftH6VdFOEDq7fNZ2q/Nop6DvgRsFXFks3d3EwFSm+rwy
cuseYzC1H/vlcXVCm9iyLYYp7nrjxhi3mlSarSkqWLVJ9eYqmJMgMv7XBXHHeclrvR3Q5AjCaPVC
Cu+wUida5K+Wnh+WbHEWRBVFSR2yNo5mUk8yckFBRbip3DEvNXWcoagJ37mznv6aC9bdcvn/a0x0
xnfj5WZXuTM+xtA2Kli/wwJ3cTkGRuwp83WnYHJfE7xARB+Q/fvGW3IzWhq0y1BNKYzxWI79jTm2
3TXN5tq97JjsR3+4mzeL4i5OpKFVKRWjAlz8ED/Mk6T76jpNzmUr+wFZtZAEQNVDNvi+Zj+WAJBo
eIhr4EM/KSCoGztHB4+DrZy00xDEp/W+/zelcvPd6IdSZQd1uDVCwFQGu1oPEBQh3RcLI4OXF7e7
hcA0WADBgJ6C7wOsQHBTw0B3MV2f9MTLZIGb7+Y2FG8XQCdUVNi40FEu09AZJk6zPrq56g1xao/F
AYK1go+0a0dTAWXR2Co0zhUUvRilDJiGoCqeFgkpDv1KOvmmL/3L+7V/bDeG2EHbeLeZ13PZDXgO
Jm3lpKlPoT2U3FnpJ4s6jfZT7m4k41utf14rwQrZBfbB2TeGuRu0MfQiUUrgF6kyeFVIbkolcw3U
rzHTdwNtUF+WR68IRbieXQdhyHt4iEZ0wv59s95mqhpMoUHrom6gDhqZP/SMPgv2dK9cgtGTv21w
EaMvywxqkgCcAvRsq6DViZ4W5aaSTSdRbYlMdpW9tPHxstV9j3k3ynmMpqjhEBEYtTBSJ/3Uytup
/VTVT5et7OclmmUZGpYn43/P928Je3PqYjxlh5Px1F6zZ0vuWrcEYgq6nd1rDgALAujNbgDemOQ8
JZHqvKklxCvwQYE0qLb7HGgBwfaJjHD51gx+xzUarMiPh1nyoaugudOaNr4UdVRw5t4gBx9d///3
EAUBLoiQKMzaSAI6gBzCQ4zifOeYB+IYV7nLRiYiG0r1Ngh478YF+kC5ZwXW9RAUfn6QjqFHj6IH
224B08RgDYo/CsaC+XG3fFj1Zk4xIlJjPCtxSFrnB6NYGbYzr0xF8nU5nD20H3VyGoys8YmsR3dj
n+enPIvoXVWa1uQP0O57liw9moImKbT7qFnDV6vRG+iMUc0KQnNUjo1RzJ+lpCMioMfuwd6sgfN/
UkM9ZGR1raH4nYeosnwReD5Loj58NQPqhAwRxDCcnOfLLcSUNNSuNAg5RUflaLrrrXZgGkN4NQly
4N38ZmOMy+jkNFXjGap+gTwtR1n70lDiV9mvFIxoVRG7l5e2GzoM1QCbEzCjlB9F6q1lXaysw5iv
Gtll/WlKXzLpKrQEEX//ebGxw8VFQFaTIbQSDDH4iBzXEJa51wpbR4feOoHKEOxVgsixe8dsDHI+
Ae61Rk4VYOpA3IFZTwSOmxCVzuqYxN8mfbYVEVB+fycxm6ahLUVQXj33kVFtid5StpOYtWomzEyA
DFo3bbX8fvmT7fvHuyH13NAMaEoZ4nwF2vQ06w+J7lbRz1rF7F/z777auynuxkwiPe5yCciDKLqB
ICIgPqOdL07tSWjvmYktRjPtHmWUMP+zi5yfWHnS4N3G6PioZ8TPcS+aA2C78/Eovxvg/KLqkQaM
FI7YuoM34wpjlCPhNSQloXcQuSL2vd27ZbMe7s401cXMwhxuOOHlvD5as5MMAk8X+QN3R6LCAnJi
Bg+xVNTKkx86yiu6O4aDK6f/JtKyS4KJAgIZyU/UAxQZxquBjoXVmA4+lFOLcsPdSIEETcEZkpHS
8A2YFVPtdQUsXyCfmtvxmvEjSs5y18cgpFGgWUNFNCl7B3drkDu4S9sMUKJCzVJRrvXwSab3kfSN
hIJAuxePtla4U1uYgDUMU1f6edBjBAkOgRFCciW6PHaT+q0d7siqZW/KZa5aAXkYXc3vDtri1h54
DiDBp3wRzoztndetOe68DmFCtKXB5qXBfM3Ii6AyCNXe8Gm4fqPPfBRhSPcO1NYgd35RjtOKKq8S
PwIJcxgsY+6iMSIIfHtHamuEO7U5CeUMNXQ8JaEbXtPfRr6gC7Ue4mZBUv96OZ7vrAh1KEAZUHsC
VJV/Hi9Fkeu92uqBOjjRXDuJGdBKdHBFRrgMZq67mbQJOg7xFIPSMG80t4rjLxVKz4K928O+nK2H
O0/TkIzKpFJ0GX0c32NxQK/I7oIW7HeXN25v3h+WQLCBWQYZcGbuTEVrNVs1ar6BdYT7dd7k1V/W
T8UDIw/u/MkHefA3lqNVgfHw19CLKH3e39b3X8CdtrDGp4M+NiBzuZfq3jR9ykSBY69mc7ZK9hs2
z1ZVGkCWOUMqTzpad90tK1qiC2FX1+U3dsTEUJSdgHhmkDti1Bp7LW5xpqdoclZ60+X3WZu6pBR8
v/+yMgMniTIsD9+QmkbFijoLt0njSU/JETT0junqrnRzyzAv/6AHvROtkFgDIAJqfwulIu6qNHSM
9rQdHgrV78kbR1sHQgSqy5WdGjbYYIDt8ctDFfuX/XTXSaBOL2M0C1NR/OiCXi1Juaao52vNzWw8
59VVMQpiyF53HSt7t8FFLHNulnE1gfsiBzBwuRRcRMbj+kkO0tusYgtzAWMq7EQEItqJlGd2uR2V
q1bXahb/SXrMW69pfToGOjQdRcIxe3nBmSXuld4YdY/UA98uB7WmdZUwigGMtJWPBMNspSNqlu71
ybb2ePYqXc2IkixvNxuTzsshCaicQju1F3DA/AsHwTSGApiAjqcDF0U0ukppDGokJImTW0iPw4BW
yyw4bexLcIkv0Pq6oqqo/aJxynkINda+6dgjOTMGr0fzre8OVYUp2Ha5biMT8+Si1umu328scr5h
6mOM8k2I+uJa2mZ+6pbZ1oTdst0zvbHC+QXIoyRNBycWBnsVP7pioC9I1lxRG08vp3vCeRaA2XbD
47tB/r6WR/A7h5R9LeW5UE+ELI4JvZPx579wCnASY/xQgeoP3+KW46ZGDx/VtrHr3KE23MLIHc0S
4Yh3D/DGDOd7NNQzJV3h5tGiedY6u5EBtprh1ciIjXBpX17U3sdCtR+uTqFjJPP467mfpWVZ5cYH
S7adlS9q/uOygd1AuLXAOV2c1hnYk6vo1H4ug/Ree2LKucXBcKLndMF00+LOh/pGlHbvufrWKu+E
NO1oIaEnZVa/1enrGgeV6Jmyl9mD7urvveNBIxDnMmNjHkM007XP1JuPEHn1qwCAn4O4dS/4UPyY
WIt5+Uob18Yfljx31EzC1L+kkuDy19qLSdslcaliuWpRS7QsOo2kro9AAVHTkUYrfKzLoqdOPRvd
MYtkYIyg61KOgkx1z/WpgnYO5gp1iGpxtVgQgaazkcJVkhpoOAXt0+7QKPckvGoykc72ni0LdtDW
AfQNCc95EpfE80iQkuCRrmfXplF4uf5Kp/hHu6L7McQiIsTd23Jrj0saI9MYKQ3RYtEzW/nBZA3Y
ELiV2enrDMn5TIzvYy7O3y9bi1zWqE1FNk0tspzst3WHgYS7FgTY1aE8sslfywFzc4WGMEMvRK5I
+nMvJCNEomUmQy7dMrnV9nkW9wWD9C9GbUe5J8XPJlgRs39xT2/NcEs08tIcrQgncFjuyHoy65s1
EfTz9+rxYMB4Xwp3TcdZnNBRgY3WlU9p77EnvOT8QDsguV5Uez0Mn7vr0pswgg4uN9OLG1vU9Rbt
JhdCK6WhC/jAMLXVHwr0bBN6PyyflkjQT92LmduVcjGzJhFINJkZVf2Rqp6Rx3YleowKbPAAzzUc
qVVEDV7Us6ckbl3eW5Hgi+1Fys0y+N4ANUygqd7GSYwqRv1Nf27Myr0cJwVfhGfYLnKjSORxQnZf
prZFXNrdxfrnWaTWtLNbgDRhvJqhgy0IIpwHKVOZV01eyuhEQU0e2hAERpn8eHkpe4++MyNcJKRm
145qDBECS/k9hFe68lAld33xGXxQ17Jir/YiHXPr1hgh5JUdBMbZCrggdWacCxQReBFkdDsqnxFE
MernDOqmf1FEqV76VZQW7GUjZ/a4iBHprToNGRYbvrSDUwcFru38exQUQfNZOWFwFbMklisa3Nrr
1MIsuuXUJDrm2Llqz9SA7aSZpMqPg9Wvn9v70q+c5JfutiDV1l7W5h9w3uw7z7tN7i5vQ2DWmhhN
aLSrFASugSielXj/5gNCYxGNOEuz0Lc6d1FF6lHr7lpWXIqOpTsfw8FbfjJZRXzTY7jauYi6ey/v
QqaKQSMQXQNdwuesRAIyoZDAl4YqxR1mjp0G5aXlpwXuoPJF1C/YuUXPjHGxdx27hXSaCpKY+ZO2
XOX6SVa/WJXpJRQln89hIkord0KLKYNECrRfRMPh505EOKdLlgLBfQp1jMOZ1KZZewJAPVlF+ByR
Je4sgGqBLhojxNViyYOCoxdPi5+kEHRQvgu8hPnah2O+WRR3ia4SzSCd3aGwJCWlXYyJV8uDS9fE
L5vEjRfTq4xqss1x/lQXpSt1ubPM9R9nC3i2wWdU/FdBlsull7m1SHPao9O0IGiboWXjWIJaUgNJ
pmC5H9Poc0v8oSjVYZRqLDd5fYtqh/4qOsmgkbgbvgzu5OJoXDVXy4FG9p+T156b5k49yaaBdjkY
ZVL6wxwe1s4XrO1jWDk3wN1J+CzyShuwDo8/0nvFVd8oGKPDG3czg8nLgET8r4virqi0NzHXkIHz
TFpnu60+6UKSiI9n4XxV3KkbG9KtRlYhWB5y66D4AFw5XWNXjgVw9Iy3/jPTXOjFuZ3IVbhDGK+Q
UMXVj/gyake89OP20zp/T+tDWyVwUsFB/JgbnS+TO4fFspZNbeFZPBW/Q/3FogLPFzkHFy0tLZIW
NQQzT9p+ntQv+WA4rWhYY9cG+FJkE0AVFGM4G1IP7Ie0DCDAmyFK0R87fbHJdC9w892dMi1kXuC4
YczT5/faKqM/KMkgtpocphsGNBCbhGeq661dnsixPIxfBCY/5kL4OBuTnJdLTT4mwJYw3gTpjoK5
db4i9wkQ5qbfYvpEESxx1+UhQECg+EE+FvuhdFGg648VSvGk22EYXmFfb4jZXJckTdzLi9v7aKi3
WypuNcAo+WHaUtOlgswIS+aYeXKz+FESX8WNKJndW9PWDBd4R6UeQGOPqdNl7g+MsqtlKJoKast5
+PXyinbSEKBaN0viIu2UrHXVSRMQNFCWU1w21g1jibM6TNZnFEGFRTvIOWRqmEkVWlharKR+IncO
RhWDMsqdy8tiEeD8pj5fFeeEXbs2amwhKVib2sP087VeAYnfRt6gTYfU/H3Z2k5ifG6OrXrTS1Nq
aUl6CcSMratZ9uqyBlBxQ+6NWxTT3MU1fsUnRXTQ9s729stxMbdZzCLVRyCD2JdrOrs6mUESpI8S
E2TCSQsd8ihYJ3OGj9uKZylVDPQUeJHYyKxqyZzg/9YKBbt4oIdE/lWj9mSDUdSNiupKi+XvI23Q
9xqn1GuT3Es0ENz9j7+DuwCkKkvNQqGRrz/MLtNDT772x9khfnwk3/88d2Yf933RXKTuzR7t2LIp
/TQYA+UqOfRefJSFEIv9Q/9uhqtbJCQqgdDG3kJSRwlLO2zoldX6hlI9C3Zv/wz+bYnvNMxZ1E0d
Zjp86UhOszsdEhB99vaMscTy9p+1vQSL44fRclMtNEyP6IGGtmFedw7tvmS9CQHGP288nH0tXoZp
HqR5UQEuDYyqsOwqpa48lM/maNp12RR2HQopYHfXpmCaVAbmVMH/Oz/8BLPdmA9oS793SyRes9s8
QmoL1+xyFz6ZtuagkH4vQgjs1DuwThUoBchZASjAN/c6TJBIXW8Bzg9qhb74SqrqZk5Cpzaj63jq
oGEPNZ7lF01KNx9vOmPws+V6rYTNdnYXfQgJTBcBKQz6jDz3Yz3PPaRucd3L0IRj7YP10F0zJxLP
Pe1AQNia321xJ9EwzXlUEw3zyAA7NU510N0iUEFoJ0qkdz8pxlkZTyxUqPj6XpGNrWqUNS5gjBuR
LIgU0Es2P4daUOTb/4rgmEIBQAUdID/GbUyRnrXQsvXz6+w2PBj+esyc1gvvJKCAM1csTPyxEIAt
pBD6YVB7HQ2Kc2fV1apWE+hhBtkKstElkDCn0412XPtKndljcjv+OcMiUB+wB141cADKvKMmZaeC
FAxomoGiTi9Ftmwt7qIW3xZJ9aj2I2mn4+UA9zG+wSJaIpby1yAv90KmemPOUg16sK5toTB0oLNv
Kq3oDvqY58IKCkYWBoUhGMAfe0iPGLHGmCmNJ/OQHP9SPS1fTZCap94/mKT8ePee2+NyjHDJtKpq
0B+WDyYcBc0t9OmMwz+b2/yYW5wb49wkV6osTyMYI+VVpX5SMwG49OMBO//73AUOfSZSdaMBth24
+YRB7htFLt1R2IYWrYOLGGrV6FNVYi5CRwdnLn5SET/pTkcMK8HsBiI/hrgoj+cA0Wa0WhksRK8Y
OrpVj6Gb4ASXr6rTO5Ir4kfc8W14NZ5yGgSDTIj+nZ9fo1vnKCKTEkgIS2Q13Y5Cr65QXy8foZ3v
8xecSWbnFpDcczMlRWpptWioW3p/NaDhpqHZVoMLRkgauOPWLDjg4pAZ9PeNXGSTOhdKlsVGTkzA
0DCx4jUHywv9AuPIKSBof/7oBkHxuzG+diY1mCVZKWT4sqW0p/XzWP+EzszlrXv7I+c3ImNBxmw/
RcdQVvhB7gpPj1mVW9BiYzqdOqq7Agj2k4V2y8muMzTg/AiEndk9GoquGuiCo8Vc+oN5Aw6Ctvb/
kXZly3HjyvKLGMF9eSXZ7G62dsuy5BeGLY9JgPu+fP1Nas4ZsSGcxrXmYfwwilAJYKFQqMrKdAy8
is8/3awkBaB2YxyWJfH7NvJLDMFhSrJVdy3kOP/8SYzV2irkZtYmBxZ9bq6NnElWYhvBVrZBCUrN
NJBHEma1NfmXN5Z31PDsWB8e+gqzYyOuPHXjYCodSJCe6KP9lKH3jDl219TwVM12mLPaCwzythIl
Gkg+aaifYEPP11ZlZUIHG1EQSsGtu6Z2uleATDd6zE79s3RvQN8NiCd8TNGbg7/WjWkmcKGu6zhT
gjus8UFX0x0VtJOqnXOvPv9nOkjwYObFlZX9HHy2EDj8wHwx6nZqafGkAsZVeW16GobKB8OM4Gxw
l7U1w3iLHJGlj1Twn2YxfWwoIkrSLrFrW1LujrPiNiomGhU9kLXpdsKeF4CK2hGeDNafE+igH/km
W4kP+5G1xIl1WWss4Lsa50cHFi8o3Q26IL3jRVEbHqsb6GtjqoG5slVJ6Y1lRlepa64rnHjlSq1v
J5GMgsjK+vNNBJX6ci7kFTiWK/ZdFdf73rD8jmiP1twKvGR1eDa2bBfEHIgRqsLjvI5qtsWvhvgg
53YxeOdGww3IAj5l6w28uGLV2MEnsK7FcaZIAP4nUOYbpthVkkbzhia6WigY02kiZDnkpHQg+Xg3
uf58s5OaZNYpZqtQnLqSvqwg88gvTjH0XHTw9Ui+CBDBSU7OzDGHISFlPs45ythlPZysdDkYaSLY
RA7cFG5u2eYaODFhqzEuqGR1S20VX0y/H3frHVSccixnrQ997oO9m2L8MC2Ttmgb+KEeARlvPXb0
RYlGd8yp1+qHy6GZG642y2IcEXTG2TDMNRi2hq/EeUqyg1z+SxNMBNYNs1ezGfn9kCeBZjb7xmhf
2tL8cXklCv9MvW8bU/fBFTMagw0cfqYvftxWkQsmHT8t2gPYvv0oAyCHyB5uXsyKmFDWsp8GCnrR
Sruawf6K8dG7Ikl3RSaq1HLepmeuwxa789JaerNbO++gxM785Vtcu1R2lYf8GLlQ7r7TUHnTBZf8
x/cpjKJ9oK6VFBWP7/MjaAyDojcZQqbsfMtGSJXbGAr+QqTXqN93KOJ0QkEY7il8t8jmhFVdKBUl
unKsEtnrrECORbNFnBo7BmFlJGNIW1CrYWskhl5lUdUhrphfR695Q2vQn0YKPj4zmA+VCA3LvWW3
9hjXtSNjxktcU45lAnDIOtlh6Pvip7ZPDmkAVcX+IGJc5ny2lesOKSB0WtCKYSxmtEFRoUAoo9M3
q/vdovBl7QaQ70lKkCYPqWYJMglOAMCNCmQeAptufkiyFT2JVJms08xz4UP20DWsGVIqkiVMWTgP
FBUj7OidqWhsaazgrrNoTukMwPbY18mdAfgSYL9DOOwiN2s8GoqwPbyFAbMAFhUTQBSQQZ0fgFjN
aG/EGoaPFPNnJU+7VHXC3KQHQdj5WLdDectWIGxt2cASsBR4NLegJJzlcVjhhKVfteRRUX3S+SRG
wyIKSr3y1GTXRgKUO295W7PM+Vb6KUu1GZDKSGoPZmr6srXsqbBRx8mJtqtj36/o//RNZcHMlM7j
lTXgmbUY34GUqIOSmrXAGTkhHNZWmAvqABCGZvp1LVWgUG0jaIF9ZqctD1nZ+NXN8JWmosclJ1jB
Erg9IbXhyB8ed/FYRpI1QgUlyn/P2l1RB5fdQvT7mZV0aoItIvC+NPo2LZ3bOo+XDfA/zPsC1tO2
SbEytUizVEc1UEmopy2ab8+x1xVxoKaCkWzRUphkjpaWXTsSSCJSmv1WerIEEQK0YL/4X/59Oesf
sVlOWqjZQlai+X6w+4PTYL647lrHX5Rq9qFQ+Vi3swi7IrK5HrGNTTyFsjIvsbDS0o5KsY6K2F5H
8s4lpAAlRicA1Io+2frzjT2MIdrV0IJtz0qDYtxb1eSa3b1JBJ6xBjbmbXHm2uuyt2byuJvGUQNi
rB0wcYNj5qVRVe2aFk0pvbE8vQabZa8ku8seyavXADqACjw4f0Gxz3JV1FaaO0UPyYUhaI4ziFKg
rYdpt/SgHZxdfFXUIHIzvOxp2C1gThlPIuIxXqJ19gcwHxQUO12jLxbwsdfgsaaPa0MzBrbduHa+
//8E0Dl7fWaR+aRRWxOrBBvYMdUDJ/nZd8B3NRp6ti8FOVRoYV/eYl4CBHsoowCCouA/5tuaqwao
CgL5Y/OcPK5SmdAGAY5MeWMklk+16CnCcdkze8wlWqrUgrykHYcxsMZQZ3Bpf4eRZJ9agvcVx9CZ
0zKGrKwsWuAnIMnZOW6bg1xYe10mFSMmn9jCM0vMxVlUXWzqM03COIN7rkTuia8fNdzSkKmRfEUA
q+HlkFt7bPZfmjUQmwRMrtF33GnwR1VydX+d+CTr69E3Hy77CMclz+wxN09flnRoFuj+KKMSe1KP
/2zt0bDUl6lDhgJCiFFpBZvKTUYAjkL7DSQ8FuuW5ZKouqS3IH9AtjPJIMidgNyofl9eGadtict6
Y4ZxksWBjHrf4dLOquKmlM0rU6VHuyueSir5jZH+ThLl1NFxr2Dg71O2QQBrA61hKSy7HBLJelhQ
9z7WzjfL2ddt5hbp15JmrjTlbix9r9LjMgggqrzzjhVjR1fZPKDFmRWbOdrTCxLXt+FJwM4AEx/Q
GP57EFpEls//iu/GmJPRFW2B5hhOhjSfdPI9yXxVJL/Cdc739bD9YKtZUBayFehuKL8LIwFl2CEu
YnCu7AFxVDVB5sKxhoEjFeIrb08pm4nOOq3LEhK9gDdGsrGnMtCikpOovjxF91ByxIxBrFoujVvy
5+fhzDATpmeJmFNbpchm2nqXZtLBrICEJaJ0meceZ3YY9zD0acJhx4FQr020TtNQ8pSH5W1ugQSi
pynHPc6MMe4xT7OTLYmJwBI/9Gaggso8Eg3SCGyw/kHiCQqpeBUfLVD9JCGpr+VJkIXxAvJ2HexA
UNa0zqg5JAm12/p3dtdfdye7cKEf2jyV/nyIvDYXuAM/MXl3RHY+qCy1ITWmtWs075A+h3VI/fJ6
NrzxedXzsxCj7z7R4DxbJpO25xgJbeQCAUsdOteITip5gMikYGWct8GZESZtR6bZZXKFqmhhtsFg
WVfKPAtq//xDDMIhPOMxBMEWsszEqWYyNLiv8/JXmQ/XDSSNFekvqmWnbqg8k1aCXOR/fK5/TLKV
rGG2s7ns4On2V9WA0JaGj7UCR0/qLb1JDqCcDz/RbNRQp0OEN9BwdMz1YGyS9myQtLJQkDvbNZKS
ovch2hzIoLSpC4gFFtSrBsEzgfP6ObPIBMei66sq7vGAjIrxxgSiKyPj6OYpine9Fflm1wg+JPds
b5bIBEVlzEs6qj1yV/o1Gg/zOh6JTqfgnlY/vn7OlsWEREmR1Dk1YWW6zQbXCIpb9SXC3J/fX9UB
CZxfl+1x8laYWxE5OoBHHwSPDb0GlmvCO1+VwzH9pswPkda6rfr1shnu3m3yfib26kMz5HTqk9AA
23dd+HIMxgZJ4Pfck/ZuhK31pKSjtK5Xt+9+tMnz6DQusOB7qGQlFsYf9OPlNXG3bmOOSVQju8kn
dUTDW26d/BSjpelDr1F3DaoruyGhoruF6/Abe6vnbI6YShoiZRo6wWpUu3VyXcwPmXGUasu1q1Sw
lfxLRnVME8JD4GFjLzIdQip1lQA8MIbIFP8eEq522j66XcBjh3aEwCA3EGuYXsfliJkBk3F7oyms
cZw19HHyPWhRXQ0DOJc/F9cFNxYYF2wjs9CkAtcmcu1qfJXK09iK3hHr72BKFxqgYP9dBYsBGsqi
Nroa13837o1JAVzwqk6vGjzml/7YYsLOThTBsrheAW5NSMvDLNzj3CsqY5GSjir4ULS7Anb4KEuG
n9jUlew8MKv5yyd2EVISa10aqBKW4Lt2kq4sdaBqc+PUVietuRpyQZzl+967DRaWDEFSzSiInIRd
qzsvamN3j1Zm1rU7GQSyPWM697tcU3PiQe932g+YWrgf40Q5GCg4PNdGeReDT0qApuHts7Ji/LBs
hEtrda/N6etAzTY3A9KRMUmel0I+aNp4r2SN2yvNoU+FlZI1erCutLXHXG+V1hemBEJpIE/r+mpC
i3OvZYPua5351Bga4KG2OgWRKUl/TZEyephpTdyaND8uf29ekFMA19QMAIxXlZzzZZtWqVV2Bvp/
vZRyr40b6MfYlVvWqVepn/AtkGUoEL0wASN+G67YbjFNpQqffMUvvORmsFTgkBfBlPnrebfBbOtY
K31ftyucBq6r2SpF88b2p17b56rx+om9w8yRCTJY0FmzMbTqrbZtsxVia4x+geHIOnmCTBV4OgUn
huubaCzKmgWFDPxz/pEsPHtH20kxWoKKs6J/jyx/qL6gHOVW9mdeH8rGFuMQyZIqqVJkCS6GJZB3
rUtCHYxqKxlSupIVe5f3kBdRt+aYY5c1ma0XM5ZWzodcLTC6AxkojNpO36Rk3+iF33aCa52XRWwt
Mh5i9XFlEbpWEZSnOHmconmXlT/qwTO7r5bwBcz1xxVRhtwLrW6Wt2UZURTqiT0HQ6CGWpCeQBfr
d6comDBy3ripPx6rvajExrsKIZT2j1F2U00jBfUu2C0Xex/N+9huXEjpCL4c70bfGmH2MZ0xggct
ECg+LFhH/qLS4LJrvL2cPoTIzTLWY7GJF2OfaFHXqXPwXAAYBqWr+U11Lq2C9FrZd7+r2qOLC2pS
bx1DiLxfl+2LPh2TskiqhOGnGbtYkavY8aXpalDvSxHAhVsj2e4jk7eY40gko8EqG79+ao6KS/3m
5xgYv9XDeBAdN/6a0G7Ga9XUIGdxvqVqid5KX9AliJVbW3rI0m9196WeBUeM73/vVpidy5Yhhx4V
Zv80OXZjLajkr6NzuPx1RDaYbZNtiZZZg0Qli3edc1TkXaMIlsFNVFZS+//sFpuoLA7qZAAZzwD4
atZhxWZmsjt4ReYOT9XD8LXYi74Pd1VgUV9hcFBJeHOWjcsDSKgXzRvxgA794g5cGH8ZjSDT4QGR
NGAp/jHCXCdND1CORhBzDZfg3fTU3igHlA+iu+Uhv5IDEIJ55SM4nhI3/kRb+8w0c7tYRqlOcoV+
VCXT527QvtGUfCYugZICwdbUwOXEuHgzJ5M0toNzzMxVuCi51srpX5pg/VuWyGJF61MDVO2GartK
7/+5dwNlA9EbrANrYbw7W/RhaQycoKzBsMSLk4VEVGfkudrGhMnAx6H7qlZS2uJh0X81ymNt/yhz
UXuAl7hoANOg4QNuUXQFz8ONmZdTROQmDue90btW7+ZPqGz7mb8y7EpfF8MFSn7adV71qZO0Nc04
uW0BSzQkPbrMeekZya6XXicktpc/E+8O3Bph3HmmsYYRbtDz5NWrtbzoouPC3T+0c2SojUFW6QNG
KE6hftiqSZg3D4PxK4mvKMR0bHlya1vU4Vxdir1tNRCwKdgZlBZZZhzTTtqkkyKgDYrYNenv2b4y
Bh9tXj/VH+bpdcoeLm8e7y7aGmScIzNKWi8qyPvKFLVLsqMjdSu8cT8zuaNh9A7CVAYIf1T2aUeU
MTKtGpoA0fX8OwpJmHu1X151T4bXgPlVVNjmfbStuXXdmxieF3kFLhww4lSW7k21sTc0tHJre/yC
aF6pIhZCbgKBMW1M76Aya0JZ6twedSQ5Khrgp/vwb3GR5lTtev/v8QFRHYcXNXSUgdHswxgPRF/O
jcllX8N1EDUy4yFPT0Xxa8Kk32XHENlgNlCS0hoUaArup2Q6WPP4KKtZYJfa82UzPP/TV/ZGS4Me
ka0zZoa10p1FSRwqaOlntW+g0qYV+0VE8sD1B8RxFGAxHokZhPMts2MZt1SDSBTLneT1CoSInfbK
UIBxp6YZWK1IAoF3kvW1Ug9ibKyPbSumWUVIjEcjOPVjYFvSvbbXA/UgAjBy2xAYhQOoA7BMgOmZ
EEtnuU3rkRAUfd3pdcWfgpzslCv+FMrBqhcQefL3y9+M6xobk0zApaZaTxbIko5dnHskB8k3zI9K
tPt3ZhgvR920MNSqQwIbZa5VvE7QeBSxG3Pdb7MUxv0sMBtrBAUwaKOgUQmV0b4M6rrdT0KilvUm
ZyP79jutDroJSK0MNYIhQ4Agk6T43dTfxdBA9M0sP5Vj3oZ10t0ZhRYfqZMdJ7OEGO7l7eRdk9s/
gMmX8sVUEy3Hdtpx+TJaJFQrR5DU8ncT5GraylGNce7zNcoWMTMMIcRhWzypRoBR03Rq3EXU7OOe
ZfMfM2znrUAPNRnsLgktFUry0gLGQYO60ZKmbjuiZ1rX3y5v3f84ZO8WmS4EjRwdsgt4hcZP3VV9
M+5LDE7KR+s6ulV2+im+dQQVIP4RezfIhCuzzRNgSSg+UvNgKXdJPIFL/FMO8W6DiRx4BkyqQXF0
m/kmzXaZJQjtojUwYYIYNGsSik3rYnCXDfFdl/a3nSPqGPKv3hWgC4gugBxscX5ScFhW3chj9mx8
kW7BOLOSLplAT4EOJaj/HFKtGQDV6dCrsAyLvUgiJZkjK0diUWhQzpNsX7GzvU06QdbO2zyMd6Ji
ZZhYGSugM1goyfVYc2DXja8N1DW6n8N4FPg178BurXxws9ZU0iV6g7nJwGJm0LGrAsgpeA5QMN9n
DdRV8ZuqtCiF4UWjrWXG+Wq7T+yuw/qconIL6riOJvhQorUx7melhuwkE46Qol7F7ZMFuGeN2u2r
YAt5wWi7EOaWkpS0m9EckQPDHXcSlP/0eb+cJlc9mq4GqQH9ChVbCslU4XA6NyptTTOXF2hkR7md
YXr0BrjhIXntJ1AhSaBpBuNY6y45BlBEt7JoW5l7rEJHfslAc3YcbLvdtUp5Spqol12TZCC30ApN
sMEiR2GuLa0dZmS7MQkxFA8xemgrToJTwD9qwJOpaL+s/5zfWouRlGWqJpimqe6H6lDJOjIBUWOU
u236OrWAmg8GChh/t1WlGUku45GKSSsDrctXkl45/ctnvHFjhllLo3ZWbcoANuj7/qn61V9P39Jw
1aTU7qdd4+YBCNtuC4xz7i8b5n6l9WUHERgVuEfGrjnKVhxVoGVuaetS4HEbM/h3FphzZuFpOeUG
qhhjCuK51nALYTRcox2bohmGvTKpotiDXOncEQhoRVFR6pTAuFVnNz3E9/bjErZXUgheOCHrDXfL
rJXHZ1UDwIv/3JqZy2NfxusYS1c8Nqb5dSgeLm8Z17E3FpijMy9QgS/WZrwMIGz9NVkwvykALnPd
emOCyfj6BiacqCahM99J8Z2lHtFA96liuJeXwq0Cg/fjv7vF5nx5j6Y/tfUkHIIVIF3u42EH5Rgf
FVK//bnczYK945A+40Vqr1z4gGagRs+sLCkcp29QTzsmxwgjU65xAKr2JB8ddOGk/bRXD/PJfjB3
gnWuPvbBB9/NstVuxYQ+A6bJk9C+XoJ1glj3ydF2ZT/1xSw3XBcE/AR50zolpjJnatD7LOsLVLYU
FbTtymmJvlxeDtcDNwZW99k8erJEqedpcSAdWxj3rdRh4lM+xuQzFUCIof+zDuYoLVpC5z62nWOO
GbCdno6x34Ev/lM+uDHDnCdDjZdcIaghdMESGAHKIcfmUO1G8OBh0NMXyvLxDhdKSTa4qgAQAuvm
+e4tE5nKdJ7jUGrC4qhCDUoCTbbeebMGmnVQzO4oJoOjGyriIl4XwjohQEk4bkCTW6DjODdcYOx0
JB3Swjbaydm+aadDN9yU8Q8TM36NaAiZm8dgwg7UX+DCMKDNe24uSqu5NbIJVWJnl0G7GUtVDmRf
xjsSgWewXpWTr0UCQDzXBAmOAZvADUB97tyoTBwjVxMElJIc5QwCJT8KkaAF3wQwCYANgeyDHXXK
yyIZOjD/4RE3XpmadNfE3WFcssOfHzJrhT78xwxziuNkKJq6xPgNjf1Y/QUZ+Jk+XzaxHiDWIbYm
mM1SpMSwc5KQ0I6+RMVNooCBQvWU5mZuvMuWeK63UtygrIluhc5OUCQqRhko5o3DqSBhP/Q7JRrC
Ch+nfR1BHlTWoiYPLwZuDTJP+0Tt56QfEXCj/odEgqr8TCF1a2CN+JsYONI5N5YCK0qhwmHa1wW5
NjPBa5F7PW6NMOmlQuvJKAr4gI5hpQJ0ZUDp7jvcj8ouDZJr4WQs93rcGmQSPmj8pFGNihKm6Ioj
xvif0t2qaFjtpnCVpnH2qp/spMfLzsE9UCroc9GZNUGCxMSlpCVLMko1Vgd+MU2LdqWRAvvcC5JZ
Ho0HMtl3O8zdr6XDrEexgcQpXFQXislhG1iNq/qNh3rq7l8tioUzOmPZjJBpAhSmV9yhw2igpyyL
4O7ierkK0BIyTVSK2asktQcLBC8W0gqzctE4iPW/Lq+Cb2DliwJLgIOn9bmXm1oXdc6CXDPOE3eo
f7Yi7SW+i6v/WGAjgxJ3I4a+Fwz/3fazO/9oPTThjkMIIED2AG6oT1DEQnl8Y5CJDHFMq8F80zjR
62O2FLYLXZ9nwINfVPLnk+DQ8zPtNQ0D6PPDVVEmDZpjVmyh8rurx8G1nV4QWDllMpgArhIEeit6
jaVAj4hWFbpcknC+n57NsAryvXwEtH7t/IpVOtcb4fzGOLfG+IMyGH2E6xdebR0hi3dng4+jxciv
+GX9MShsLaECeO55EPZQVZInNCTdFWTOXN25dQrRcM7HC/DcCOMLmpp1ebR+H3P8Xsezq7cHZbrq
9V+5qgmOKnc9tgK2QdBtQNmMCeXNCG4DoqMFDL5QfXzM2wMVEfN9PKxYzcbE+vPNlUTjyMiyiNAw
wfSDUoa1KBpwDuu5hXWRGwu9slRGpyFh0K91uBr9EvnGrn423eSQ30aeqLsi2jMmPzEwqNU1ikPD
MtplCvTR7NMk6iBybSBFRWlg5eL+0HSlUEkd1u+S67Zb4OCU+l+6iKKW+2U2RpiFVFIlmbKBCed5
uabQ3iGpaMBBtAzmrVQOUZ7OSUxDDT0TMz5U9esgyqm4h3+zCuaelpp8mWezB0lr/WxJvh1bbqx7
Dfl1+c7hHsqNGSbG5FYyLuWM0uBsFnkg28sxmhbZtTpwTQIEepqzPDlcNin4PmwZAiwnIM/rYlxz
w48yOcbln3fpcHBWiYAV/WsABH9+cJqRqnOuwssmIM3L+CGTBfcAR5vu3AJz+OOoVO1MQuYWTW7n
A+Q/u2Po3KrQjkAX/kE/dmEPmZtg+l2BiGFV5RXh6/ib+L5GJjiAOG/p1dIEbaUkTUFKuwXxtNYF
LTS+E75bYY6SNNZxtbQL7oXqJiKICekXvTpK0etlj+Cfp3czzHkylJSSIYeZsprdeKw9WQqXPx8g
O/9mzIGSJ8ixE0lyjj2u7KrfaUR1NTvZjY6gaSL6NMyRWqLIKVuQEYeSc11UBzn9enm3OO+GzUpM
cPic+7diFVJWDzBgfgdX1UEpXOVQ7q1dkrnRrf3cuADZfbH8WfQK491IK3WwDTAf9NTwmD033KVD
bqCpSkN1nz2qOxrYv+L9FC6eGaRBf5hEQ68c99vaY9PVccwnrbST6JiSpvVA9rm4Em2vMyk7GoP6
575+ZoxJT/oi0edxUmgo11owmQSabU8qdCLq9ovg+62/icnrziyxr9k0G0oUbEgYfQdhqBXU+9zT
ro19trjNXtRV4AR4oO7w0FvJ2h2dpVPszdnslrklYWvfJNFPWX6W9AGJl5e0mX95YdzPtTHFRIte
nkutG0pEixotJrDQxE7mts0LBg6Dy5Y4RwyLAhs85ny0FSVx7oiJliU5mMZoaNs3o/qNxsfLv5/v
6RsDzCey7WYCKhvOYF73OwKpLcz73zS7xZP9HGVKEXPjenA+eMTGHHtjLYuzNDPS+2G+65NrfXps
gd8ye2+0XvXxyxKJxO44EfdsA9cN3uSWkkY1goEpEqbL5CFISaDSr2NBY0NkZP35xkiHySVnlm0S
EmVCR0tLwcaSOblbaGkuuJFFphjXG6CuZWmDCXDJ7Nb5t7p/1OgvgU9wnQ7iyHjRrgS5bDcD7+Y4
wvxSGs4hGBHRysi9wW399ipyVRf3iGv4AovcQPFukW1kSLa9QOtcpeHkXNc1lAHa40D9GczCQ2W6
BdDHUwh+KLcUcZ6td+EHf9wYZs7XUirFsKTwxzIpX7p+OQ5SjJjYBUTqXYXOLymKLILFrrfWJZvM
kYPQnC3po0zDOSrvlR7A6lZ/IJT81dVjsNiW43bxcDTb5QXq0SJ8Mv/Ab1bMnMDCsaqhj2YaDpjl
21fHfo+3tuEls9vtNKBrm70pOoNCm+whHKRJzo2a4oFHr1aSTdA05q52jamxgIb9IRckJtxDslkj
cx57y5nytsWhj1XzaEk4jXJxsHJDEJx5VRKwE/1zUNi2wNwsNEaLgobRdTS7YJM/mD7eeuTRDpLQ
8VvBUCGn94GCzMYekz5mlNhGv6BOol9nx5KAB836iebmHpNI6qo2AV0pUY+RG7A3JplkUk01FYR5
AACCFilcycHIsT02+17wVOJe3ijVgroX2pnIuM4jKNEGVGp7Ga+zOX3o5oW6OU1MSHQCVTQpZe6r
fS1yS66XaNCsge4A+DF05iRY/WjVLanTsG5cu/5By1NPXgRnff0dH866LmM6B0BvDIes27u5GdQR
5MAVRb3JvjYxpXPE/bpT9r1vvs5+juFMEZKdu6Z/7H2ob0HIKdebtb6V54sXU0D1IOgsEo1e75j/
vShoK50vypRbVc4sEwSrxs/F2UeR4pm51xmCW5XrE5u1MHHSxFU9Ro3loIy22G6fDd/XWQi37cx7
2piQY08KQWgWLYzxiE5tO/jZQnANhX32rR3u0cas5QeBU3Dv183CmHBolqQ3Yxv7p92CZd96Nj2y
M++yE30ij7JvHqSjJEj5+RYxw+0gHKG7yASOdsJVqlZ0LXsSz45td1AFsZDveO8WmDhRz1LapD2K
aiQHMzS6sooJUvhPBUAkwv9dB3OcCEmXpGyBJ6NXK3id3EObpHXl2zlQ/WqPZ1nylyg3ESyMjUy6
QTBBMSPXtwmotQGWizSXzv5ll+A73j/rYid55LoBwKjGZK6toSSFfhhIBubCU0WVaYEfWMyRSuoa
nOY26nlJCTVtau3kMRZEcv6lqGNqBwgvDGuwVa/MsCoyT6h61TuMj2lBjl6f6QPks2r3rtKHl7eO
HyXezTHBCHFLkdE2xc2hYFgbZdZChdyhpYSjox7suNpfNse9DzerY3ZwtEfMd4F2KKzr17IKo/o1
jmrQbY1eR09mcTMbu8sGuZ8M0y7oxgB1CB6W82CLKYAoKUZ8sihtntOi+tKVqsD7uC6+McFEhyGf
qDLka6DNjonu7Gnmt1QV+IXICBMgcIrQktNxdGfHs9UWJB07Un25vFciG0x4WEiBNrNSgAmhKL2K
ALmIeuWsiDJ4rsu97xfr4YMCnM1ooCQ5LDcxUb3Uztwp+4YnhN/rgma9yBbj3jTSUdQgJTSsshgi
xIesj3azfkAf2J1FbE2C7WMFrAYns0tbxvZZkGu3BqB0ZVcfRAQLAodWmUs2VRLLbm2wOSz6zkqa
XRJ9KmRvvs/6F2ySLknrymrUDLz54/bYd7OvtQhDRfLvjg0LiJNLp0TbAkAyQ3udqoNeK66RiCqD
67H4kGtt1sIc/1FqIBJixmk4VYYbddRtKx25cdDONwvGg4ggvL01pi7ZY2IBrc1ZTXIdE2Ku7EX7
xOu/dj8jad/srHB9Ho6dq1MvESparHHzkl0mPEC9WWulHMzZf2sdI6RCOhO6pzoodLOvmiC1FHk6
EyimSEv6OQJes4fqirW4qv21bVX3cjTiXurGypoERbgVn3TuhrOlZLGs4SvF9pdFUvaOftL1xSPx
y2U7/MW821l/vnH3su2XqnUUEhZJ5Q3tcmhnJ1BiESZAZIbxRIzXxXLcYc9M6LpQMJrHN4r08O+W
wnjfSIwJ4Ab0ApsuzMnTshwa8nTZBIdLAY/ozWdhPK3I+zivR9iInzAI4adhfC89dCfpSbmHaLiX
+8U+epBzN/0mMLyG6o8u/v6dGKeTAIKCBo+Do+U4iSdBMs3Pa60/0ab8ZiTx19qmXxS7nrzUNGKM
8BT6Ls9FbEGCr8gy8uW6mUdFNaEk3/2g/dFqiEcjwRZzbZigNYYSHHgnWW5S/I8KHEtDGqrLwU5/
Tm0QCRHX6y3xYTM3NphbJM8MKP6qKLm2OfhPu6NxGKCf1OW7OUCw2kc3ImoR0aKY05wSfSakRqG8
GcEgAf53ZQwIqXaXnWT1gY/LgngEhrUhUmisf8XmLAOeNveygjpI1xwh86aUt8syQ7Hppia7KTb9
shfJUK1H6pJF5lijlFyn04RWl+7coTTopsMj7eJdO//sRfh//haik6GgnaFp7M1P5ioxtQyBKsIb
UeqNL6qluqZWCap//BcIsGXrmDiIYNimiRWbk6M3JSSCgYTWd8vB8shR8aDsCOVj0fuDu6iNMeZB
oAH/4QD8lYZ603s9YMGz3O0G7ROcAQhbFvR0sHGQrmSHZmYN01vVgJpm9pxhSHw6aif5xVTcVVIe
pWRLcHlxYI3n9hhP1GOdqmaTw9/t/WyfrCSoySGuH4fFL/NQV/4azZ0qL7vL/s8vFW+WybijMbfd
COw+qsKzR49vE+rflge19rsdfUMDEVFYXj/QhwOwscjcORhM07uIwqJ+PUFlQjuYR/nWdJc3pJvt
XV4f31vevyJz+WTN2Oh6h3JqPmcPY56fqJNI7jzWgkqJyA5z15AMFIWgOYZ6fO/J44OCkeCECsL8
+ikubBzbtDbtRoXiH2zYiadOe6c7TPaNo40CT+QGqPfvwyr4ZJ1RpBDXIaGEyf4IOp/SXi9aHzOS
kygtFK2IOcuNIc0yxlBIaFVOUJHYs+TqKTHwjky1L5cdQeTobz/fRPo2bxxtSQCyHb1xV2JZ0GdP
PfRgbASq4ZoINQD5qf1mI5kbLCGDlVoqugfmtMuu+sVb/BRG47113c27nqBAs7Kyifryb37wwU9s
BYOGiOeArTJPWKdqRpCyZWB90OQjlfMTPmSgdLnlDqPldRroVvrsRiXJHXhE7wXbvC7qknHmkyZz
l9fGCuwxryGk4je39ksU9EGO0axpB+XIIxEBlvhdms16mdSkz/PBiaAGdbSvq+NwR/0EI9IKmjSz
bweQThbS6PPXuE7+rOqw4CDDHmxcyTGKftBVMGgC2QpQeO6q2uHyNnLDif1ugdnFSomaeppQvNHq
wzTWwJpFHh42nzDirLQ4ioMJJhZ0k5VVrRcUeHNblUFzFj9bShpAt/L5X5lhw1ZrTPIia+BSA4NH
5ynd6EFGbnHNXjRoxj/i7wtiI5cuN1WrDSNgAU/k4W954mTxiebNAcr8J4dijt2/vLj1/vjg7huT
zIciCplSCNsi9a68HhABdaF+XDyPqMSWha/Ff102x0+1HExirQTRoFNgLs9Y6gB71xAxm0aBDmTj
077+P9KuazlyHNl+ESNI0L/SlVGVSq7V6n5htKX3nl9/DzS7IwrCFu70PKyJ6AhlgUgkEpknzzkC
/nyTxr/reA2SQnFCfb7YlYTTDsD13Ii6Udz7YfMTmCtVM4cxzgb8hKw3ndb6Am05v1rJvgIGX611
wQXOPWs2enl4X0CkWKMnZXPWQMFgJm0Gcmepk4/JKO/mSlQ34C/ozQSTAtkF2qPQpEmPEQRhc8+W
erDaz04+qY5eCRpD3IO9WQ6zf/Xc1AYOXXrUx5vMHECSrrkJXp/X3URkhdmicE67GdSP5kFt8Yq5
6dKvqcgLuIdNARKWUhvpJkjL329MaIw1uN1AtaHdWztwrpyTKtDP3Ylm/cN3zDSF364viucJW4P0
3zeeMMxtnrQUfLsmpxgUAPEg0JoRGWBcbW20rgMDO7SJxgbsnzlU46Xg+hq4d9V2EYyvZRUoR+cp
QmB/lB6jfRmECEqds1zMe9WtvPSeRM4sKL5xnxZbo4zTjbkFHpECbdbc1lxTl2+TdfwGkPGpbiA4
nqZTEOaYf1xrJ9Z0t2jyZ8GqaRRko+T2BzD+qHdV02lRkRzrl+gWZKcBpEnLvXbRj+DAuvmT5uvW
GpOLt2a3mBLVkMvGb3l5JxRZ4J2uzd9nSzpyJVWzlcjZ0ZI+Kx2mJorPqXCmRWSEyTHksY8GMCgh
j1oOK2R4JfN2MUQiR9TbruyLztxea5Vqs4pp4mM/z/s4MxVnbUjql4Neun3cPwncgIJKPpqjRBTg
c8N/M84f22MJ9jc8cdFaay6dicIOxNonX6m71SnUtvsEXYcKuFjJDho5sjx7Gb9e/w28eo8iv/0E
5ig07ZAg8cDjRlO62258zOrukI+hk4EGXdXH86ArfjeKMhP+d36zyvh/FddSNWSQjZwVR1b2ZnzR
y13Xip44/ABG+QlAPIjPy0RIMtRGbcmotBpn+1LdKk4DqbHwpD0WB4g9gSv5n49p2+CRfzPIRMyu
1ySwUzYAK2kP0vDTir3W9K9vGP/TvZlgfKbtc2jVaYhdauOpNvS+yOesqx27erhuh3/e3uwwjlE2
spkuAAQfqu7Up0ET/lym3//OBOMF6POAmM9CPdpaDkkO3qHHTETkKfpaTOjTaotM0ojm9TCojtLf
zErpjeFzG+6vL0VghwVpmKlVmD1mwY/dtH6rTRD/hPp6P49QfbRnkZgT1xhGgkAhhpFPRWOiVGb0
ZV5aeP6Q/Ldd3I/gQrVA8SAiZBGZYRIaYjWJFpWIuKO0+l2bP6xtf9uT8dglojki7hMdg75/L4k5
qUmdrBF0t2IgfmcvdrOv0a46xTfgO/iT2uzWEnNESbyQNpTRO8dZDdBE9/IyueuUEOqc6wj+7PQA
DnmQfCEyte24C8nq1WiUXHcXftqzWS/99pvcTa4iQopJAqjnU1s5aQgmrhzP9BEyvY69uPqRwoni
3XWrog1ljnSTlnWXN0DBDi348KMukKzWJVn3zRbhpLiBd7M85mQnkLioYxXjJAjMd5HWW17Y2KI6
BzdCbYwwZzsvx7aySIM+vlm2HgE3jFfOceTr+Rgfrn85+ns/XNRvptgMZ5XmjvQlMD7oKwVSH7td
HPpxMf8uDRnaVaWP95EoSaXH66NN3dJQbEe1neXolUYlTjsKmZt/WAs64VTUNXHH0DccEuSo4sQC
pAf/BQNV+f9aZJwy6wepVXu03uV7ygrc7UIvoX33HYWKJkKoKN9JQGaCOXJQz7IPJntoIlB8Jih2
9mgkoN9kp+uP6/v2P5b0ZoOJK5D+UiYStWgivJQnKoxb7OrPJkSrqHTaciP8hNx0CnrRaPpASwMY
w/fnuo2XVgURDibS9uZlOCo/sls76HtnSZ3koPv1s+YZ4LmIXO1z5EGV+/pyuW66sc4c8HBuEt0o
kej3auEV4GDqG6dqdVduJqcLBwyGPF03yI0oBNPFUDwA3I4d1MDMAOjV5iw8aOFdo8cIKC5ZHsZJ
lC9yXeXNDjueMSz1UKUqWiSjlileUZilPzW2SGCJG1AINs6ykS+id/x+87q5Nhb8B0wuZezY+nps
JWOfW5ngCuKaUaFBDacHmJ6t/xWzBFZCSkhcFX5um65tOPMoC1yBN7oIVmPIlkMKALzbLNOypAy6
FHUZ+PRmJ8vB9hjt7SAOzAezcyJcMvf2UYdU87QXwQy4e7UxzBy5lnSVWlC8aguV9nU+aZNon/jv
d3BCgIMC0uzo87/fqHFoNXRyUXEz58aVwptY7t0QHB7GsM+bX2UNJNwpqmpHKUTMJPy9e7PMnDCt
V0ppJkb0KloYVwd9+GYp7vVDxQ9am+Uxt2dKGvCigFwZ7OzNc7RX9oXb7tVz7yt+f448YX9EtCjm
IpVnLSJxhQ48qmPknqrupoF9qz5Ep7516meKuhJHfy4MBl7+301kpbAwc9TVcpmlx9orT+RYPWBw
zbN94xHRQ3NWV/HbXbPXv4gGSkSfl+3OK5jEn9XJormX+WgcKTy4/G76QxDdpXt5r/9J7rBZJxNV
VqjxRRG9x7MsPxsLRJ0GtESTyumG7womzuR0ETmQYEPZsfwwCbMmUQYUcKHonUDtlc5YpaFbgdIC
NOvYz9iPvEnUsheZZU6+aSnxMBJMSzfdQ6v6ZvoyLk+Cs8GNLkC0qUgbMBuo0pLKJnGetExSIgkv
7PnH8Lu6jd3GDb3Rtc/gN148mhb9CZhT2VhkCk9tWtcxEOt407eHZLis0l0pIuvgdjG2NhgfqaPI
MpW1RYu58doDnXKKTvZZOdKGaBaIZnRE35BmnptvmMpGF0oahZCnw5NcmZc++ynYJq4r6DJB3qqh
l8YmzBg6UhPDWKHdCRJFyCBJ39NgdH40qovReUwfBcb35btoXfyTjdo72OuAHbHYewEkinrSFzhq
dDyNTovF4NY2P/X+6tNZJ2G2x/2QMETAfUEw8M0EalJGuWbOqN+VLzrmgxyo2XuRn7k43NqFdneT
QBRN6AXz4VVgaiAexKAawbjR+71bs04pJ5kkxwac4VI/ewZmpdXCByjXjgWJCjed3NhivFJvSKT3
loT2YW08LL0Mhg1Vc4xp9NdFcYfQPkZikUvqfB8XaBqU2hgoI3ZgLZ8SjCH0yKDXpXGT5jYHQNDU
O+Rju7I1HWVZnU55ipJLar70yimKvOuuy/VcqDP+ZV+RmQDT5YtWtV0fA2b3WEenKnebRtBX4Zqw
UISAAgbSTFZuajay2Iha3O8rKby82mcWuO/6/fV18EsqGyuMc1pra4VpiQumWttAK5OAPsObZfSG
WXKkaV7cIiNBHOfBVOMHXLfOddONcSalyCMbbJIzMrR+tB7yefb0ClxxMlI0Ob1VBxHZKddT38yx
uUStFWlPSmyaHUHVr9xPkm8UqPSRElVFvzHur6+On1xv7DGnsGplaZFGPF0xBTEVvoYkIvUKNzzV
hZO2wRIYQI0nnvUgEjPhvi83hpkjWUGGVmvtPDuisA2RZ1RpHai/QkQCMPXVcC29DlrjJW/6X9dX
zHdZDMdCScAEvyv9982VUUaFhPYm3tE2tNSbUXY71dw1YKD8d2aYxL4cZlmqwWV80O3zAJGgtjvV
eKxcN8K/JrCG/y6GSeIxUGxn1YgcosQseBs76aXfk0P3Un5rwVCLAaH4Xy6LOYoKIHdNOaOhrqng
MZAe4vAuNHbXV8W9i/CgpJTtikFYIjbNkkKrq0G6Y5hIMXXbGxshZIzvBW826G/YeIFel2rTRHhT
Wl/NH7RZG18w42Q8rffKUXGnA8oNVuGIAJIiq4zvxXFiDXatQz9KQu1tX5eZa9WNIGfmH6y3pTGe
102dHtszUofQnhxtSFw5B2Jx8cN4tzSeYTmknwU7JloX44Z5j1XFFnZsGZY9UilfGvvdJK+ClYkc
g3E+s6iSdaBJUV1Wlzi0vEU1BMAp+nE+3Nkb32OivR1Zw6zqoHTQ68VV9EPTd65Vfqnjn9d9XPDF
NOZujiozy7sBnhBG7lreybVPcv+6CX5wsJGMYx4fal5sDrnMRCpyWr7AyLLqLdPyKerCT6mZg1Rd
AdWYnpkAXOSP4OlQ3BhC2I7UL4mbKNHzVE2idI+LmQTrzt8/h3GSKVEyu82xe+BHwmWTfVs9NKX3
0xe1cKTMGf36VvbwaBVUn7k7ujHLOE0P/I9uLCoQEiAT7SyIbruLOUJv7yD43Nwt3RhiXKcFAYLZ
myDq7o7kvgYzR3gXnZUHqkZHAfNFkJ41ge6TwCSbLHSQtmiLBe//0EYdttUcE2paS/N4fWXcY0eT
O9rUQnmUWZgUqqWUJUhJ4vBip/dxIwBO/Q9H/dsAeximWdJlQ8ZrO3sOd51DkbSaVz8rLqQxXdsT
Acf5HoHxb0u1VEUljCOmma1FnY0S7KBojpac1TkLlgEEJyJO7f+xsDdLjO/lupXWJYUkLLs5UAP6
ilMKx/RntzuQfXgrUq+iv/xD9LLf7DE7lXTJIE8WXnFT+jhlB0zBO9gwbZkdfRBsGt/1/jbFVi/a
ldgQJ0RLFS+XNAvq+gfRd9f9TrAa9oE4qFZVpR2gRe26FPumlkIAmqrB0aywc4t0QItRGr5ft8n3
9bdlMVlpl2dVXoV0NKk5R9alEq2J9/cJLfcgJIN4mO2ua4Nch0mLmJwMxUsE6cUlEXHScb2OoJQM
LhYqesNiZa2pI1pdkvDQ+JRxLzqiGXwPCgkcp8xLzyLeXKE95psNtdrITSZlwOZqRwm03RhVgzSh
Y+4oCXrkiUBgPNcjIEMAVBb5+weFEHAGrEtt9NbBhnSWUrcO8B14zwtya4EVtlGjLXmXtuBfOM7j
TRUd6uWip94/dzYClUpoSIJ6FAyJ75NQa0jHsQfbxzFre2cFm9okiNyv4/NsQNhaoO64SXPTlCLB
MaV5TCtnWhwL8sMdoEORH1O9Kr/1MT2WPKGfFl5Uv95Z/iR4X3K/4maJ9N83P6CB1NhShD0Gd6ud
Uu4L6WyIqDN5YWK7RibfzWa9GNUwtcDcCko1E2/V6muOEpaFYeQ0FmlLcDs2UMswbagEq5AQYh7M
U9fOBU42au52/jKF807TT+Y0/06l5WfStE5SkUOdS+DXrFNnCZP9dZ/hNhu29pnT1s0KyRZZDw/F
b3DI3mJe/gTERWBBa8pS3fW+82jxOLmISpL07vjoSlTGWqGaGoRxJX3MVkkvk/BgogU7zcgnO7fV
T2n6qIa3a/fNtP8E6gw0/N8WGd9RIi1sZ2tErJxLp7O8Nr6siwA0yI3HYIOkSjwo+bH8ExNCV55m
VXZUjU95+7lQBNnnq/Tmh8+2McC4S5aDMEFO1fCAAQnpki1+/KRRxl9fcrPcJZfVNTE94VSnv3oZ
ol3jnr+NecZbZDWuIV27ZMdCt5x++pnlX43qcN0lRTaYMGbMY2pOGooQWbnLpN+J4c+9oM7I9/rN
Ohjvm5SuAHM6xBqs8+xJEIWqoQZVONqdfFB262u/RP4OppLmMxHk2NwKGWL03y7CuGE8JF3TFyBD
HY6LO3tQPT3rN8m95I+uHCzja5IKrm33+kflHreNVSaq2To6UHaE6ROwa7fTbYlrrg1Lp5U+x2A1
tOuTmX2/bpH7QNsulAbaTawukrIcjQQPtOR58s0gO8Ze9Gv93O47b84dgP930FMcRNgn4fdlkmTd
XCAEKOOEpCcFKYt2VL3oPtsZT8YhgZ5J746/0CkWfF5+0rL5vkyqLGla2axrD6HX3eQTPw8kt7xZ
MVlmBPXO9IQYKHrQrsQBNl/GEIzckALXBjFdOkmdekCSlc54HH3iZYFIaYB+tGvmmLAjT6VdSgNG
qbMu/V52WoMAGoPsmRwhuPxpse3PyWq8XHcgQRxQmVgzGOpiSwvNO+UvdudNBWgU14d/Z4OJNb1k
GFMzA2gLxjrHUEhQypcxL71/Z4WNNq1utxJeU0DoS58mSVZuZgiguFYiifqlPFZ4CH1B70uWMV2P
//v+0M0qoP99HOXHeQ4IJRJVAtVrQBM7fWl9/R4A78mJDqaPDuqJ7E3POHeCjOLVxEdfefsJzGqb
3FbmNkIaqj7Gd5Jj3yh78mV1cPpPlGPReLR38W3oFMBxhm75Eu/Id9G0MLdtTOhjBY8jA2r0zG9Q
iF1EuQIOCvWyBlSGDG+WB+tCj0a+q/zr28v/6BtrTEjv7dgsFhvwqGRxuiNeYdox20PA2iVfNC86
2LvP8mPrh0F2WH2yjzwRsIgffTY/gInuWmWVcTOjoyXt89NfgMj6xoidJaBYkXQnCy4xXskDjVYT
7wzUPMAj8t7LtJoMudYDpKsUl3EKRvmbNuyAb7v+XbkB4M2KwRQ17XSxIKLRd/ssXT7NEwlUwIGT
vvt13QzvoqJ6PbKlaZCfBgHG+9Uki62kcw8ofPLbOlPh5MiHgJ3tTYoDAJpfgVa+MUEg5fxLu8xN
VUKCopsMNHTLH+f4ibiaW18k/y6TnPxZ2gEx3zuie4qzce+Wymyc1GMaMzdQGpOiEjXTFc+aAsOY
U9jcDnEpSIZ5pxDWDB1gB80AuQhzCo01V/W6QD3RmONbyZge52mpHDNtZmfQwO6qz+24X5X+VzOE
sjNkaYXidTw4o9oNgo/NyX/e/RT2iJLSrMDggtKm3HbnRRvsH0Ru5O91rVWjmwHcODlyHANin5kV
YvRSVbvr28399BrojQgxoBvMPg2KebTRDsCqSzNz8jFyQBpIJM/IRGBl+lWZ+AvY8Jsh5q4e2jZC
KwpVu6yqAz0ed+kS7Rs1fI6yxTH1AZSIqVsX5mEIlYMFandtfEnUKJBkkbdxDvC7X0LeHywT5PVq
aKAnG83VbhqNvTmZt1Yl6lDxZgbe2WEuPVtZq7zUAJgj93MFKl9lH3sGhIrs8xLUt1WAuX4BAITv
2puPzLh2brZ5mbZoXJJdezigoQ4BUWl3xEScK3JdXkaL5eFGt6D8puGt/P4zZr0iL4qNmYHhaN33
h8wfb+rP2s8wGF06rhUf07P0NH+57q7/46Pi0GpAKmMagTkxEapMoVHjGdZ60bfCcIZb9btyq9xD
U2H1Sx8h5CB83XJqL1jpm03mHkOjVs8Tuc2OYFqSdv04V4aTV2TJvb7M2iCU8uV30eKRJM1JD0/S
IRw3F6rh6E29JBhLieIXbdTbkyy1uT/Kslm5oWr2n4k5qCLaKR6OxIYSONp7CvAqoE56vy9DZJR1
pkDfkqj54sr1aO1CIxrdpl9trwzVzNfRTHHTFdpJpTxHX1JQEnnXt4n3xVDSALeEAZIJdB/e/4a6
j0oMH9GaH7AroeVLxT4GH4+iOlocuddtcV0CpEngWIXUqg742ntjqjFlRdQjj42hS75WzgxAXur1
ezDCjc50KjxZPDdAPyIbzWygGlHgfg2djBtmFVZYy2F0XFon/lKDncTBAOZ6u7aOvVsOcuead6L5
ce7p3hpl/DBuVsMKCeWPdEYPNU4oKlnAUspB6SfiWCJaIpN/TPZsTvaAPVwv5al86l6Rm1hmjjoE
5eUV1QK4PrP5pEzeEc1kikIFIqNV0XtltQbL+rmZbsf61uh/X3cZ7g2wyQCYDwnqk8yqJvQn6ujZ
lk455NfHw3UTvNVskwzm6+llWyRhjs6RrkaXUjG9coz2S9Ie5Xq+0fp/rl+P0vpmRczHKxWt0mcC
/BYBsXqjyRcpEqEnuRf4xgSTpJEsGVopR4uZ6Nbdqq2PZBoFYYP+SvZUUc5iIH0IeqEs0lvvdHUB
F7R56I1dPDTOaqBev+6k3A/DLwlSw+t7xHeDN3NMlJLbHnQfDXB9ens04W/VeRatiGsCoyMAJ9AL
y2bihNGHw1TrQODMcXhTRMNhSmR3GEUQKa63YWJahqgjZLVZYGszdsTOZJydKGsuZCiCrE1wRfW+
XgKOlZuhINHgL4vOqyDc0CbB+5C7LmlT9xYaiKb6UAJuIx3k9OEPNgd6Mv81wWyOlY0AJbeAcQ+W
B3FEJ5RcyRY9drj598YIc1dCyTSZJTVq92NQ3dJhs+QwnfrdnxQf0LB+WwxzRbVxvKrgAafA4/5l
cdsDHlNAHvetl+3zgM4JGpflEt+mD9JOul/99l7yhAkb9wBvfgTji+BohvAnsdE3153olqqqQEnG
Hb5EJ/Nr9kS8ZV+LqNhEfsIE2l7J7WXVMKnSlDuQTjhmfO4tUQeFV2d493WZWFtDbYTYi04nU6pn
HQAEaEs42WmEPA2Fkf/R+2HzHZlY24ODwZasEt3zcQ6MttnZLSgRamt3/QDQb/MhGL7l8q89l02h
utLGYmxbpDWA357SNbysXeWDpjrI40pQOOHG3U3KyLhnI5mg2dQBHJ8BDzTDwzo+F/3iRuRO0u5C
0SuF64cba6wfhrkcNjHKNFmfO0oGOQYRxabIAuN22WK0f1FfglEr2dnyahwNghfC9Q3iv4B0SBZg
oBJh0GDMkHpUojqP232jO+YFs2sobZ5WZJ+2H+4T4uTfoLVcPxSBKJ5wj5VumjpBao0aEbNfs1z2
SjeAMC6SD1n6TEIoWfiCxfHSP6ArFMtSoBiN0ZD3IV5JSwjndXhoTXje0eFieqiGl9JR0QuShKyo
3OTWAiUYVBvxSVGMeG/PBneBmhsYqUlPuB7/EpbDjIQOe/+fQ8x1kY055hOC1C1figTchssoyV4k
pxiSmBcR88MrA/6HQ7wxw/h6O5GYhJA0RFNt9MxAvSS3sl8i9Ju30gpBKzkAX9EhuYtc2Zluwl9i
rj9+HXHzExgvzddGNTEQRSHobk2c9YVWYkNUIvrj9EJyMFjX2M8/u202ZpmgHOXToCYSoOGtN3to
PXm14ma7xB3Qucd0euxYt0SQMoj2lAnMXSqHNcDw0bFBYCmS2yn6k7THVDTbkHHsoKT+3kc1uYls
K6/Dwxx5/XRn2+7QP14/d/RPfHAYzGChEveKl2H8srbsuSkWCS877UZpn/LwRqqfNRHNCvdLbaww
binP/bhUJu6WqbpJtXNjCKp9or/PfKjWkEwtb9DXhcBJYtxNuQCXJ/r7jHONECEtganHBKxku7N2
lnFvXd8HbojdfCHGl8y1WDCdFgIAI9+vnWflIGGsZ4ERfuYCqXQZY0XAyb2e3c0dDwlhLUokMDg0
/uTLOCSRr6ENNrsk6HcYOBf4r9Aesy9pbkqZqdFYcG5P5V3nVjiTQzAliLKYpPjDqG7j5aNgIFIB
x+n7EzObpSpXsoIGf45ByTKQ/Pym8eJb+VV/SXTvc0tBYObSNTrygvoXc2mpQznkjTZ3e8Q66z67
NV6LFuFpPpbPxSF/aIWpPc9PIM8M+lGTEncrjJ8kSg/NYYidH9sE/EGFdsjGZAd5ekGuwQsLNmTu
iInwQ2QWzZuYBOqENmDXs/QVg1Lm8GtSn0H3dd3puXfF1gyzmmmVx1RKBulA7jsfFMOu4sSPttsF
gzeAGDH1be8PxnWpSBFgnAZKlugRv/eQXkuHde0Inq4LAMPZTUcMp5796wuj8YCNqlsjjN/rFoY+
pRK4hC7V9rV936uVM86uCkRinQsqP7zYtK19Mm9j0mJMPgWe5mjNzX6xskcpbwUmeE63LUgz4Y+k
+lAPBgCPSbrXsoO6as4ilJjmoZHelb0ZZxhJFMUVQQEQ4/6LQwF4UH72i3OP/mNX/YfvPD9ON6IH
Fu8LbpfHVJrKdJmKuAMkToXmbwXBZLA+X/cHgQUWoKxEmZJnHSqpBFPo0m+9+H797/OO62YFrDyb
kUbDaFIYYZ5lmVPXGOofE0zydMPRVkT6SAJvYDXaVlK2YTUjx1SNQ274tvxtygTINN732laemR2Z
tdaYQqsAvm+YnHL8VjbB9Q8mMMBuCBAo4aRPIGwylchJZNDfpIIlcO++zRrYPZnVeFoXXQcnlCcf
Fx8aioB+ZW5+E92pfnn+A/w2YAh/dwjYXdEyvUb/vsPpqb7k9XGaHiWR+A3PyzBACmw4KLzxcGIO
qKHM6VDOfYbpBC/MPL0o3dC4yOTb9b35H1/uzQ6z+0RZwhqFI9iB3AHU5j/3e+nT4NUOyA4uuSvq
8dE/9yFYvy2L5dtZyqo11hBxR9tF++xo+9N/8CKCZfHOjQ1VTUXXZQ20JsylMOltFpU6dAfblxCQ
ceVkfk49DMqczXtMikWAAqG++fOPjAKcAnyxBU0T5luuuHKUZmq6PWXxr8GdfJP4hauD4UpOnPCl
AhSouxHdsVxHwUjaf4yyo0edGWsoWgEJpILl2EQp9UeoHtBhub426m4f9g3oLh0aKhCvYifxWkRt
vewxcVQqgKdA/FIDVFsper/sVzfXQIqzhJ+um/wQNugAKEYtMQOCT6mzo2FZpJm4J0xkX1VUPo/o
r36K21Xw2PjgJ9QI4BGmZYFmwLSZYzZNQ5no0CI8GO1psP1F7SCNIajAfcxcX42g3gLVAxlvS+ZK
B7JYqWobTLb6Y/ebkr83bnZeH7qX5WU65cfuRiR5/SElejWIXBn9e83QWRRMp1lQVyg7zIdVt61R
OG12hpLjYh4rRbBJIkv0+24eOZZdVPmYDWDOKZWgzxpXs2VH7vX9lEy+QWwRGF1kjznXObhqVZmK
8qYn635Ghb3D5EB4SM5hsB71o3TU9ok33IgeV1w3wRQq5nUAcCQs/9+86JUkqSivr/ZR6Q/5dLLq
wx+4+8YEs7JyCYuosjLKJRs2wYQx4aDoVGHphpba3h1k6hqARgFeQYF0Jj11mw0bLZTsFxOlvz5Q
X/QAspUOWM++mjv9VTFchFjg7hcmL9FMx1fTCbOqyk4t0MXhGtNry+2k2O+hObzGSM2nb9Y/lsfE
2kD5bsogY8FoFYtaIbmd5vpYQmtD6zxp+hmCTcd21xrjJIiM17eL5xEIhTJAGHjcq+wFo2Uy9Kgt
FLorq7oj0UWX0ucOR+26lY+VU7okBbPPdFm6yV4pQzQR8Hnjja3twiO6EQ/I0eo4UHZyUAXTPpwf
rhuk+8G6x8Yee5skNrAwSkaQ2YyPUfVLjvUgAk5ZTlr/uiH+yjBXRVBAQJRis8Kl18Oks6ELl9e2
167Wfhwlp+t+WPboW8rXcVpdojaXtO6/9GT5BlJuwbfl7iDGoHRwXmLYkKW8rJZVreS+tg5ylTg9
9DdMsFCmosc9N/hD/vhvM8yBk2RgH5IZ5bLs2XzJv3S7yI/OmlM+g8P3XAAoJhpT5x05UNnAY2wL
pFxsilVrSjOPNVKsEPzatmsqn6LphqRPmRD2R1+7H5zFBoQVQheWhX7F+1jSja3amSMSe3kGEXEa
aW42DdU9pDSfFgmgyrxJbrsoJzeDMoGKYsorf63Mz9cd6UNmghNCoecqhBJRrDHZG9zAKNncQEG2
n8feA1TrHA06Xs7jrTalL00WulOyPl+3yUtNIEvz98KZPV3arpuTKIaExbh+MXUzSLJhd93E6zTa
tY9L3XcTqDFkG9u9TPk9zuaPxVe9bmeaTrSn+vA2CPKUo+xB1ALEke3Oup0cZJdeJBzi4caDzUqZ
+N0VuJZmDcVkyej9bgDUPO0AeqtvIzGmknc10VKbAq4HQim13q84m81ZBs1BdpQgXFQ58R1NlEaM
tER5QGumkiecjCIcD0YMp+KKioHCPLORCa7IVF0xlDUc/wLtL1+AhZ6P9i730dVOBEGPF3KATDbB
Agq6cPQWmRWq6qQACBUfC5wHafXQZ14UQbbJ8008e2QsBoEVwJT3NgojS0prbOxDpNwb8bMi0lYR
/X36STd+acdtow01iudIU5zVrhwiONA8l9sugIkqbRnrVUYpB9oZhE7yoQkNt0xcaXq6fsK4NxDm
UMFshqe8qhPmhFlGpVb1MlNt+vxggKEuvRTu6K5u90T2w/66Ne7Wb4wxWx/aSj4mBFQAQyEdkzX0
elRczFrENCYyQy+Hze709apnSz9gFA239pqf5G5yhlEQm0RGmJBbFnK/gIQRLzNgJMjk6KWvJoJM
n+tmwJfibtbx3GQREhMIO+whgYLPqvySPg8AsF/fjw+FCFwb5O3vs9h4pSnBBtzJMRIrit5Odr0f
g3BUNMXG/VRgCLSQKhJd/cC9WKz2VMYrig1IfbPfU+hN3R98KRXtF8jpoUmhsePcKunAvj7RMX8F
kGmpAyWf4Fvx9mJrgTnycqNrq4XCN7rMrbqL0rHYzSQW6Q7wLnIgHjQLGAF0eNhPldsg+XlVxoFc
sNslP4kNwlT7SxzeFt1OCkXwMG5iBuAeQTlDU0H+zKyqi4ga1gTKDfGhPCTQ/KGgrb32lBxGGPah
bv59/Xnd6XihDXeNbIPRGjUiFsonGcnYJRGcWhkiR64qt2/rsybn+6r7fd0Sz+9oSIOuroECIgvi
C1tzhGIZ7m2oifpNqTqtYu+tSfQRuZ6xMcN8w0iS0AiJUWiIwV4A/TC/ywUTPdxPtrHA3AbyGPbL
Ospg90O4gcTKEmWOrEbgghDszUfEDyLC9pPRtW5C59jPkiWvVAz7k/1YH1bPcNMg+STfKffVKXui
UIrpRtiJEX1BupEbqyo+mh7S97hcGTupmL51ZiZgBPtY42VWxtw9aMwpcm5icqR9mYNXqjivd5qX
ziMB0BqBkNSZ7jqbum6/JHMJZatBRp0KvRjnwQ+Pyj46FycLiqKpH/siaPlHOgtmdcxtpChFhSMH
OsQx0WYX9OsP5qrdWfPi1VZ2X2c/9BrsKmoYORiecGpJ2OjnPYNUFA8VvGY1Df/7fgtji+Rra4OB
QQNbN/kVB+DEuxhB+bXciRbLPdYbU8x56xNrHElPoeDh57x8GULIwL1cjxxchwRYC419GW1bFgdj
hwkQuXMF8FQ04fUG7sdShJzinmkkwKCNxtMRCIn3H0yPV+gAFZhiAVmu1zevNIyk0g+qKajuvr51
P3jixhK7NWXSqUbcga6wUF20UaBv7k62D7V4lxi7XPuRKuep2l//grxN0vAmxayqSaAKyRw3ULWp
YbkgZE2gMC+9eT1nsnfdxMdmPpzewBOCCoToKmDu7z/hZM4Z0Imo+tNxEflbOTqaX6EIOoIqD5Ik
uts8Tnvly3WrvIVtjTILwzCjmXY9iq89COLCX9MSDNn9H5jANDmYjtGfxv31fl2j0eeNBcTescWI
wDz9GPUXGXfldSM8FweC6G8j9N83MbdZSrwIxxzTZMqzHN/NImECGt9Yr9v+fWZz9GRNtZjSfsnF
zpIe0Y52m+6wTJFTJwLUD3dLNkthtqQLux4qy7i0uvQz0CqOZe+afzwQQH1tY4MJ5+tcyuZKyzza
fG4wWKbPhasKZehEH40J4+lkLsYwYoZUjzWnl7xsBDtak/sKQN/9P1ZEZ5bEdOr0eFbAkABjdeKb
6i6LPFn2rzsZN/ZsPhs7S94OimqOM574FmDQZXQjF4vTzyGYh2pfkX704WNrPinVt+tm6We64nts
4jfOywTWQCk8TCFgmc3oD116KrXq5v9Iu7LluHFl+UWM4AYur9y7tcuWLfuFYdkz3PedX38TOveM
2RCiccf3TMSZB02oBLBQKFRlZcr2HjT15haqiJ9S8OXYsrvcmZi4hRbAaZxTb+/Xv800WJXJVwmQ
mlspqomLzDEhooUotNQt6KZZafuUbZWbqclbPsxhO2nO0leiUCuIFiyxQ6JoUMYzMuCmvpOH8XYJ
1wg4hvKmQlIIuk9Ae+Xn69+Qa5GSA4CjCpNSOuOdi2zMOqEvOnOtfXUsT+og0noVmGAfWwQQcwg1
o7k65k3QJXNgtAL/5z2w0br97yLYZ+lgbDvRa2KfKlAozGb7lEBRDjAGf6v1126oHntrDKq1Euwd
L7c4mmUypLoZ4y63sTDM3n8tZutJloCeULuHrBQ9i7kvSAPkDXh8Uw4Hlp4+J5pRbw3kn9ufSglO
nDbIA/Js2j7IYGVgr3sX8zCVCEHF9f+DVSansTqk3kUB4t16oiV+Jb8l0Pfe67dGE7y9uLHkYInZ
y24qjXTXQWlC2jtletXqxTF6kNV8UocnpRDhtrjPlON2Mgd7VcuR6P2GXjKypsF0q2Z1C6DE7NAc
va71M/nWME/Fr/5F+deaVvQ+OKyUHpdDRrD0YypnCYCKaXxH5p+ziP2Le00ffj/9+eH3p1JdYzQC
b5RUyQNMQbp7t99l0xRcDxz8tPBgh0kHMOljrH0DzHF+yqL6Aapxp8rdnw2QtCn+Wb4h33rRGBg3
kug68BlohYIygDFZSuj7pAWKgWsmRW1p38xZIQgl3N1DXQiiY1A3+0CXiY3Th1TBG7mzH8sqWEsg
7kSFOq6v/7bBvkmyYl9LY5LBJy0rO7qNche1E9lspwZfxXMPMoBAbfXysVANJNvXPxtnC6FtgRhC
4b86yIMuvYPIYB7Mytg61YCf5LmD1vafWADRvIV6kAl1OMaCnQ92r4Nj8pQrX1ZM0plvf7ACFeIy
73BwtN8vV5BtczmAR8I6WQ3eWsnud5KICZTv2ygN2niTQhiOrdiO8qCu6gRHIw/7AxjPXGRVQQN6
J2V3SCh7vdt2jkiPi+t6B6NMsLWNQs5ICn24HlnUejs0ideP05/498EIE2fx5UmaymiplHruGDsE
qd5W0RA5fyEWMIt41ZsfmFoBkZbzxR7Q7CDxmYx4uq36ydaG8F87Ang7fpthHE03+rxUJpDSrQg0
ZV86q6jcIloI/fkhlLbpbsfTREnYu0CfbjEo4mj61+ur4NaUjstgg1ozzkuZ4Cqq1i3YC1efb/Ta
B8uHuXvEKL2cOF3x2srudbv0135I3unMOuWdsHCeLtemzUpX5VT8bSo/mdtPs/qr3E6d+em6FW7j
CzAm0L+idIBKD7OFJXjeQVUGUHF9O/xA3SCEetHddEsRQIl4TIS3qKM1Zi+HCnTOUPAFvjhqMzSw
64AOqBmYPkChbPAA8wBnfvP2Jxi4o1kmJA2z1tZdSwV2tS3Mmk+2fjbtxdOVR634cn1DeS55NMU+
XZtumXtwQJ4X0ME4mtq8DHHu6JVaCPyDm3EeLTEvA11SimavgO2w7vbX+Sed867C8iaO8i/1PSVe
i/3rS+MmZb8t2myOiynRKdtt0B/LT/EdnfKxTlML0kfL0QM5Su9EgDHq4uwRoNBZ3FG47UEpfXkE
1oogeZ8gxBFDSVuzJicln68vSWCBxZVuTZwvg90lZ8n80aeLMyan6wa4Dv97CSzTRTNN21rVeL6N
exxCH9yXWskZobeUlqJKE//zHGwxV8fWlqMFbnkklrctiAdwqB4Kl/L/gbnSSwLR24O7NIMSD4E2
GiViJkWvSJmb9QhqnEoOG/3z1mE4ZQibUlAF5NZOzIMdJhA2mb0XhmRDPPd2BKeg5RvEqYvvy/DQ
khtiNM4keuvwg6JNkWC2oUMFmbnps0GemjoBjeXgZ8+ULmI+4yaG5l8GWI2Imp3/3Q7WmO/WLbKp
yhMmoo3YpyKDc9TlTvk3FfgEBfhT6Yq8nhujDgaZLweOKzKhUmifyuw2B4Jojp1Czp3rni/cROa7
1WRsKzXH9S9Fe2AGXdjegEYVEsu9K75ZeAcZmQawZyaG9D7W2YmR5ksJZN1SJ0EL2Ke6ix5UXBM6
lP2QO0Myk50AhIK5JIHqSjplJnQ8DCWaalElhhvTgQs3AQ5HHQmjopcRz6zqRElVMJCZGJ4Ee2kH
Yvv+ZkwckGqnz6oDwyeRVjQ3mT4aZW5HSxraNlFA8mIr4NRPImh3Ym58CKxP5G7y6Fh++yJ6YnGz
qqNR5p5stAL3YoMJxEH5VqMtnUeW7g0xtIOQxkEaFSLZ3ea0unfdK7kfkcLuIcRl0Hncyw1uyqqb
E4qsXoEoWNNwykQNLZEF+vNDTorhIzrkBNbJRrUcc7Q+d6oqKPRzI4ZlATmmq1B9AdP7pQ29s5Rk
MVH2TBuHQELkbAcrVUr7ad+BPuSdc/X6tvFiPaDN1CmB7URv/NKgNKhTQnSc5VyagrGNTP27PVT+
nIhABLzQdDTErMwwlCavF5TspPx7iQt5S8N9EEyI8b4QEmtog4Jw1fwgJ76lndykBcC+WX3TYSiw
FKDuOGu4eMIzmyVL+96u2QaUbxHPzrhN+922jU20gT1K5An0JmJSJHwTMBQAK4MOLYucrtBaXIu9
tcGIpwW114SJ7vX+6m8n6ZSO3nUveH+6f7SGrUONB++Fd788+HYmj108A60ZoeqS3e/eFDau7Tfn
KqQ8PM0t6Bike2hU+/3f5Dw9LDeU0nb2NGhFi+l5OEVlLP33H8O4SiFV/WTqRXWGapQ/Gie7vUsl
4uvNt97+Jc27Awz59fXzwvOFSfrlD+uXyyleTQwARAS67buXum0L4nPdaU5lhOL/1xTzOwKT1Fmu
bTlzI4Bfcc/mGH3WBNEQFaiTGYA5b/Z74qg/9YAmCJuoq8I5IBfLZC+Efl1LrVRtoHi+StrdbPvX
F8WJJhe/n4n9dQPWZalqjKiQOsdYTSfVes/cWg+oSPf/Z4p5QhhIrQZNgZNILXHkpcVzxW7QnNrv
uroW5PqCbWOLUiBfGdRZQVFKz7ZvcZq5hSR/vr4cTmg57hwL6M1H3Uz31DJOkJDwS/BUxIXsDCJW
D8HJYtFw3TL2oz7gmOcn+kSfIy2UQjUS1dMEbsA+IKZuMxuMg5Rna7C+Ls3wzdYWL520HvRh9usf
bBxG+hTUPIEB0RmXjocNQ7qZVp6rpq2dOpcAJ55XvzMGQYzgOsHBEOPbsyLvQ9Xr5TnDcFOCwldK
BBbon/ohIqB4i4BPVLBtMEEoG8Z+1dTMjGqMq9hqoEqlow6frOlXYQhuSl6igY7Wb1tM9JHqudGg
FmxGGLELixs8Yx3d0SB/ThFw2b9nXAMISLEMXGYghoJ+N7N56oKUDTjsEhOEjyPoz6uHaRQEBB60
78IGExH0btp2yaRLOm0+FQZfT5CQOtsuDePVL/2mdktXBAP6yLFwuTK20JC3+9xte61Ho7eYnnVO
3eqcPBHo9XpgQY8fJijoSR4QhTVUCa67Pt20D/6Cjowqa5Ryix2l0M3KNsg4VefNvs/6l3a83zHk
ZHV+bz2YiQhfqAqsMQcNAt2ylpVjc+6D0YM+kJt/Ivfj+w1Zh/+aYY7u6mFpjL8k5tRahobDNteJ
28mJQ6Q/uaoOFhhvKcY6B4udjEnS+hcpJm9UXrRy9PJasG/ckPvbDpvHWasZ2/na6JFqz2GcLbdN
A9KpCuIDHbldpCWA6rKbQhP5um/wT4NtoBiAeKKCvAef85DRNOA2Lme9KTH0ooeyK/v7iY6B1tH+
hD4KyHswDnMjEnbklXRMVTENGeN2iMjsaTC1pUy7di/PBTQlo37WlGBNt+cBYEN3mXbVMbd0Kxyt
UZZAWpsubMBXGwiWTpGF7LnAwCFyWXQp5A8A7HrRa6OpehNilgZ0wlF1QXUidsbQPF23xLu0MSwM
XhocQlBNMT5k7wkITdu8gtDvgzbd19XuWiIVCd6189sGYUuzcdUVq01S1P7Uv7bGBTW8yFO420Us
C1A5zD1/wIIaA+K10VvggQEjRPpoN4ZvZbdZfafnj7X+za5Xt7K96zv3njJ9+EZ4ohFi0PDFyrRN
hTaXlooBpsGPw8pP/PKN8sppURHCUzzKZSoFs6eCVS/zROQuvMLI+wPxv9aZm3ZrtdoAtWkJZmyL
OJRODzRarvYkt07zSsVNIOD1rP26vmbulzwsmbly7b22433FlK/c/pzzh3T9cf3387IuTceICMbC
TFljG8x1bWuVtE4l4A2rb0N9ops9O9WjuRGlQjy/P1piti+voNYmtUZxbjAMMMeYcEuCP0FTmEcj
zHbl5rDniYV+eW++oBYtLQ8jEbzneQmXhplARZHh4yabO5IkztH669C0ah+UUoFGxyeVnNL0l1SL
RvK5W3YwxVxoHWZTipI+IaTkx7Q6zfopsQUHmbsazFChZI+aPSBZTMSvNIzgUzIZbdirT1Jjv9XV
AlgIaGy8HQffLbfl5brL8VYFYmzkdeBKohQblybtGA3gTlFQTo8XR91eZ0wL6sm360a4uSoVBwDH
Cwr3HwjGus7MLT3pStBBgJ/1cwfOO8ktnUZ15Pdx2H8tRojk42iP2UhI6ypK1m5IVmUtrEsMPyaq
1+59IFgXLyDQ0g5GhTDbjNozs3uDpPeAOVqnxjcfrNAOku/jTR27BKSitDiLaXVdFHhFNhk/VCqr
T40YiurmSLxJGSItEcFu6fawof24LOZWLCtzWfK2ADVXflIm1Wni74oaItvyru8fL/39bQess5fb
l2TdUrYDXn5W/cXc78es8UgCYaUs8dTkOVsFYwb0z/6wLHTsKUeghnY6Y66Qy36pOjxqZ3Ao0bfz
FEBKREhHyOuumBpm7UHMbqHkxILjC11qynGBng/EMM6KR8nF22j7SYu/9mkLr+8h92wdrVF/OaSJ
ixIrWyKl8PXWJQ8t0I1rtObuuuE2BP22v0WzkCyBl3AcbTLXR9UX8RorqRHtix5Y5epNavs5KUtk
+cv4YqiQhVXbEE+bhxrswYIF8+qqR+PM4c76PbczBZ+xW975LFNvdkpgtmlPLkpF20sD4Een+f0x
mSOekBj/+ZRYIIvC6PmPCS1ALdz/lr0caU3zdn1t3IN38BzmbGd204+kMZDVDE/mpLubemugtz6J
xg55LZ4LF2VOuDSuSTFIMNT5xln1ob7nSl/MJyrNvItAm6LzwCLsdwOVN5PgIQMOQSM0gz3qb+Rf
xa0ZqhhrE0EheKccjW+dWJRpQjMZ95gajBPPm2adEhKs6s8qeVZQnC3Azp0Ty532k1k8Xv9qvDv0
aJFxEWhdzv2sAqeTjaaraXWgD8CDZ6IapsgM4xyY6SGpnIICLutGZ0xv7X5y2+Xb9bV8lBHG1fk+
aQvgEbTZLFr0PoQTDepES1oZWgRRpe9IrdvZUSATOb7JJ+tTHMUP+P+fEIjzajcPzc/XrfPutqNx
JpbFu5S1YCGHp4w/pPh1E72puVsIXgeUqkCqBAzn5eKsivRJHhM8qfWgWk42kp1kET3H6OdmIwaG
hsHcpECZA2Qnl0aq2UrWyVTSc1b9pZZS2M+Fp8WSh6ksR24lQQmJuyTQ2IFBAoTYuE0vrfVbnSsz
1BBObfstU4I+eRpn//pX4R5g7No/NphoocVZXI1WA/jSyTiDjMovQvsFM5wBeHE8W+AD3E7OwRpb
b0kwNCJnTSpDsNJ0oDvuZf54sz0O4OYD22HqT9EuOMBct7MIgCwyWo/IUi/3cB7LIpXaojyXDRQe
Hsfl9CcbeDBAP+LxUO2lJC0J2FTXQAmg+RG2b+rj4CWP9JWc5951c6LlMF5eJvq2J2mFbLuDLsz+
QOLyT25FVEtAzIACAAVEXC4IcoiDnuiZHFGKYgVfSMJg/s3o60Ef1qEs6npx76ujPeaZMo+2Cbp0
fCH5vN8idbsxPkNUxwwxphIha/z3+wexBdPGwDXqbyyZl7kle4+eRxyVXevI9nlsRZ1DXgpzsMDS
d6V6iRd4lWD6yy0/a2gNZ8RdXcsBodxNIQKDcWslBGBsjGrii2kycz/tWjqYprShZzT40CSq7rPd
KW5KrwihTKgH++bMX5Q7MMVE1/eRF5qOdpnQpMuAdIB2TYuI/GWf9htJuq9aYXCiFxIbblEvgT6G
RQne2HABaogpVTZgLQewGjj/yWVQLgyaE8Wai/nUuauCQBbyJ+A8oF166fq1XMu2pC/mSa+hOrM6
Spc6Wvl8feveVbo/rAoCN5hNAvEZItOllb0xtH7SEXJHTweKdEE7ZMG00pfSS4Pl8V3EMjSCAtlT
EUy36JKAbGp2Z1/xgSd8GN62mz95U4PV/Z2Cx1QxSHL5F81VXKMsjJl2zMk2/rJuv/YhL9ze1IW9
fF4afDDFJozJ2JEOo2jITntnVrzFl5ztZX4zbkfiQN0PxUXI7UmeawtTVeqSH7Yd9zaaMagG41+X
izQsILsJBMyRF5sP5DX9ZgaQ+PO15+HbetbOCd7021v7XSwTz4vZuID+MczEbGkpMLPRjHgKV4lj
5+LaEvdaPVpgosBsFRCGzyGcoXyqT5jKcJsXsGZQjPDkGcAIg5xMFHlEi2ICQBoPoO2KUfbRwaOl
1felSDmXexaBKKQTTRZ4KxkDpJZWWYLi57kuGkdR/Vj5CgWl60eRe/cQeAN4xwBgxKv+0ieaLjXt
uYLSz/g6e++iOGpEFR/f8fBWILDG832UAAH6R1FdAbj60lo6yCBBKzMjqr5MYA0wzjVEp/Vv+qlb
HJAwu+TLGKZ3q8jzeZ/qaJZZZGEXiEMox5xBZOmYw/3eCnIsrv9hYALC68gjwa7DxI8KmCUw7G7J
Of6OSyh5ts5aRPWMZDDG3aVRG043IhZrXib+2+SHzku69nuyDyiVpZj0NFLQZMtPdls6ufy6Z4KU
iP75bOSAeoiCSgHenLbFHGClkfRcG2bzpIIx+z/ADJofi4AZ/G082GGOca8uk90ptLQZlif7NUV0
ktzWX37uyMeLYHE00YfjeuTBInPIZgzhQ4kKz3f9bkTB5XOB9D+WA4xzGeCKaYIy3L8VIkSvcJ2M
uyhKrI2gBEFA/F6B3DSqfFrnsQtH+g5Zr+GkR/ZJxIjDCyeHb8i+3OJ0x8Gc0KoAuYUrtT6ZdS/W
BMAN7kkzMSVpIXFGRGE+4A4uw1bFcBLoE2tnyWXH0AWuKLLAfLDJiDddMlYrMlPHtCYXLKOOIEpx
d8oCXw8EIPGO1pkqgWXUkCMozPJsR7ij+5MZJX4fKaH+uThZELKhtIzaSWCU64gHo3Tdh1eUPq/g
vB0n8zT/bCdX7x0wM3opUH6Y5lkSD/KNGR6IhVe+iAjB+MtF0QDd6HcK1UvLrd43KZ5wEPuIe9lJ
111yoeNu3OCZqgq2VmSKCcRDTBq50qG/iiLqmNxuw7kwBTca1z/QLf7vapiPp0hyUsc2yu5F90XK
BmfbRax93KI08J+UrxekyCCUvtywPQeGCBRMgFqVjokgpUTFX/vzoHjVieZQy1db8657B3dRB4vM
otodA5PtNllR1W5OSW5KSdBqFBmgPz94X5dmSberaDVOtoKnTPKYqSJJMO62oY+JZdALEtf/pQ0Q
m22bZZZm1HsZ1EEHd7+Zb+hTJnbaJzFMl+dreGKA1lm1ASAn9OeHJWnG1AxqnpXn3gJXYGyi6lzL
6bPWaUV0/evwbsejJeZ2XIzSnBS7lFBBWm9pDR2CV6DUF7F3voMs2VsYHR7DBiUHUXV2pqufY2KM
2QJSZeByTbcr7P4GD3HMa/dzYwRLarapUy1GCmDrmK3L3+W41akDPlvtxxqjQ+i2elriiREXXVBm
sZl5WTnPQVkqUCdW9EqLjHUcQAyTdT86iLyfiqbft+D6bnELbsdlMMenBbmcbTRtesYYy39gxfnX
5Ja071mnJLz3+PZAdkhrHopqs3fSPK1z09AKwRi0t1m0R8ZpPJMQKAp/if7kloWY6T/GmOtJX+Vi
Q2gww3kiTqFnwb4k/jDP7vVN5J1Xk1YEgGEiSDqZMqwJJF2d2i1gfcZzW51GEVKKe3hoKotrHJib
9z09HJ5e3xp77DYt0vonAm0I/bZfBKeGd+GhwPCPCSam9Yqeknnu9Cgu9pt9qs+FrgRqZvtpMgpy
BrrpHw6ObQG0auDw4PK6DAVWPy2KtYzVuUsW/V5P4ueumonT7xrav8qq+VpVFo/SVieCdEhkmFnj
IukK2DVRkq+tYXIlPb5rYpk8JvZMonhunyU1yQMFGtEC9+D7/GHFTKzV1aWOBx1txCJ100fVV5w1
2h4t/MtvUJUVlU+47ngwx8RaYy47TLYAfLlNL0miOWP78gf+fjDAhFhtbMu8AC/budFfDe0J9Bei
HeO648ECk7nGmHeS0141osbfXH3xSogXJn7sxUH+pftZlw6YeW8kzREhdLmXx8EuEzCqKjfLntRm
2ECt2J+MxMXE7muzlLKjt6ns1Nr8kid97mZb/+P6pnIP+cE08wrJi2RLKosU5x2clGX/dSeDO5ki
aJFgY9ly8LYo5jDGVXFWt/mTrlROnChfu4K4aSySIRK5vc7UF3R5GLJBqfHQB5U67cWmXylc7z+y
IqKhSeoRV6KKzkSVPIu3dklRyJtl1YGWtoNJa0TrYOkeVlHXg/epLEhwYBROA5iJtZVMVTU38wq2
BG30jS3cNvCR64LUmRetjkaYaFWNi05zGRIlsRU2w3cJoI7kWwXNlNnXN9HHEi2JCVFI2MoFim/I
k+QZIskoktj3uiI61rxmxHFN9K84XGQ16dImmSDDvEAfmdK1vBPBntR3Gazrx4nbijjaYoLU3FUZ
mTAWB++jrbD1lQ5Vr47kTiiZQMEbDR08HOPouln+V7MwXIJEwIBU2+UKQUK3gPZ7xpM7rm+X8q1s
zF/QFbmTurx37Gp0tF1+vW6S/+l+m2QWOvR2RfWs0nNc3ZTJTQ71QczNXrfBnVywoFliwuuxNo0x
0lpZumS5bkTzq/WC2gzkIRVnf9MfMYGmfwKQ6gvtl1rPyq/rhnnx6miXuQhauUw0GbH4rFZdlOCu
iRUXvJBOUbz8gSE8pFGMBx4dIOPLD1eCbFwjG3ZRnV7yLCg0APqCfvhy3Qo3JmKS5h8zzKm2C1Cn
p/VgRtO5Pc0PuVdBblV62t5ZBVKBwCt38w7GmEO9VUsPWRiAtU3Abufc2UlgDKljiCb5uB54sMM4
vUrqtqrTeI/acVofsnz7qmbScg85JN0X7B83ghxMMX6oj31VqxLoxdfJoQC0xM/Cuge3XgN8jxCR
RTeIvVSOX4vxvrrrpB24TiOqb2PibH4VKU7i77j+M2d3IXfXOZA2FxVeRdtJY8whSmZx3M2pIc2R
paHrVsVe28+rUxiLIHAInZFJOfRt7uYJYxFRelrR4gY5g23fEH8L3qF8a1i8Cb4e75IGcAS4XA3A
GJAyXq6sA918q6+UaAU7Ot5af9de7hnf+iiOrIfsMY36cxHYnojbgH8OIOiCnjTBlAuzocsWE/QT
MXa1li/IXYNa/g6aCK8bBPVr7vJ0vAIVKlAIWPDl8uxm2IYknitwSwOWtab65OSkHM9KGtthHBvy
m2QLTwT94z/46MEoc/iyscXATInxBPXJ6p38tH8aPSVog/jR9uuKjmw68CIH7C+BkL6Bez4OtpnT
mMed3Pc6pujAwu/Opw1kCp8zVM+HoPyhBvvgZIHoccM9HAeTzJHsmqlZ5h24rclC59Jbsu/5Ggnc
lAbha1vK+AtVMFgIujdn7ZP1NN9qkeSvz+b37lbxZbzWRJzkol1kjiGiXTPUBXqXEKtr3KqLJzfO
nwRrEuwbW6NIpwLj1Z1Zn43veFTMt8058S2IQFRO+kOCttF0ylGAEVWzuUsDUAIDevSbscXZKY8t
jFOgODtps9NUk2OKxIe4hUzAMf4xwdyopTTLirHDRGy6lP1qjvKv4KMaPAW8OeNd4pFf17eSe+AO
BumaD+F5WvbebFZcClu5u9nk9UPUQO05S37EM7oDupDii/vpTNr6QNMeGjRM1MzUTJ0hg2KgTu8V
XyipbOOeJFcHMYv+0NxSIJToCnqnsflwBEztf+cNIBp3uchRs7eNkjwAdbX4AJZ79hSUjWfVzuoq
7uimfuwWbxUllMIVLDvXt5gbSA/WmS1WQJ2WW8ZoRFZ6l6qlqxUe+iJOat8Ww+xdt8V3oIMxJoDa
VaZl1TDbUf26uXS+LIdOdB2pD7Q6kwWil5bQHhM0Rw2USCrpSDQHzRcSKBFYzV3jgfay/hREBOnh
f74kEzDTZSTTKmN5kj06GGLyG0VxdbUXbCP3jj2YYWLmkhXSMuV4bqlr4m3zrbWcFVSrl+7T9c8l
ssMEy3XF5HsN1lFcNvYTqvPo7y9phPtdc/RcD64b45+8f/aOHePotQ2idhNoN7ZV9qrtvJU/LE2E
FBasiKXFniGXY2lDTtDexCJqpU/cspZfoW/kQkNEcLL4Od/v78RG5LbKKyBYwLpRgx6u8teo9eks
Ze5QPi5RtUkURtj5FHnJbLnUd9R6/y6e0UYtP5tBdW7cLNTCCsRjLnnaXftc+kkgUmTnFwAOK2WC
SAYsTaZPkGRPvsxeEg1hOrjLN1wNo0+vht7N/zI/iyGQ9KF4JXKyna5RsWOtjdEXwkBToHl5ANS3
/ICKoteG0q0otaWLuGaNOtfhMsrHSpqNCuoYsvzUWX+XiSAX4v1+MPiiLokZWNNi64VZPaRyOwPy
OOvPZP+mKIITxnP+4+9naoRtbChVW+7pWTFPNqkg80D8vgum2AivH2UutupoiX63w06VSVkZZgJL
i2uFKRgf7Hvz7h1XHogGpfibRpm5UCEERxKzqLRMrL63KqAHxvW12h/ltHwTrIYXmWwMff3XBLOa
bkxKbe1B3jv4bYJBl+4J0K1fhmM5il8/mQAs+H9G1QKiLJBGQ4UPRRImxuejNCW2kVTnRatcdQvR
tXQsVH1qgdNxq01oDQECgdgLGBxzdLc13/t4Hq1IiuK7tXG0YLvvCnRN8Dj9CS02xdWwPCPKHkRP
Gu6+HiwzyUC2JOssWbUWJe19vaoOQMvSZjnXvx69o9hDe1wec2inmiwYk43jaGiswR1TYKTH1m2H
LFyVOpimeAi2YUezcnq9bph72tBzRT1QhiwgizqS6q02JBVzPZK1u8UODtIJxULk5BMR9Np4lBJg
0AduWZUBX0bJ8PK4bYqEuYoclBlN77SNA2AVwn8cUkk96HO4ylNGnu0n4Kb/KHe9MM1s77Y0oHaZ
8J5qfCkin6iS5xTuke2CUDNzzZfkpIW4AdB5a0R4fk7iiv4sahsYxiEqimuXq5ZHoMOzFp2+2gpz
1S/rLISwZy9lt7GQAYjjRUdbbGgGdaFcagXeITMxQ41ERnZjxJBRH3vPgun1aydU6OYujxIngXOQ
mHh1XS4vL+IulQvkknHhQN+i+7J7g5uihgktxvV5IC7d2MRVv05v+7frrstD6YEn5LdtJvj08pJn
JAGUCJLOeHfgPscgoRkoTzZK0W4ToJiPFFDEXsDLImCW8pRo0M9F6Ltc8q7EFoLeYIaDrwVFVJ1z
SCqB7G13Y6c/g/woLJ/+5PWFdzEK0e+SvRA/vjRaQhfChuQV+PwmfcrulHjNG3TiNanz6kLdVzdu
cvNGIhIofJDOWy+KlSyhNBdV48R1PWI8FYf/3u5aYkWGXZuGl2dJ/Smx1sE3e6m+keMh0QVhjRe2
L/5s5sy38bpvM/hBIkCxui8UdQu98c+UAPt7OuLhiCFapF3246oE2VeBe3BqNhe2mUO/owKR1Oti
41WVP9JJ6CrMAzySnf5v+kAuRL0szkVxYY85ClNtDnYOodVzLJ8T2S/A8SVlAhwY1+ePfsA4X93g
a1tpbkaaPRifkiZubhY5HSIpHYpnYEKyv+S63hUfM9HgjyLxXvWBodbNHUi1MEyfL1YcWF1l3mAc
oPh+fcc5d4mNbwkaGKBLMZnFZCDLRLIplXbQcjc/e2V1kvxxWWpXHwUPPp5X2WBpNQgxDUgzs7wR
arPUGNMn8UlGK2/y018p9M4l13QR9cIFMD9KfyB5okIj750ObDwIkRQLEyIWC7PuM7wyu72RTgB0
hz1mp9aIvtPz5xGsZ7bX+Nf3k7tOzPAj1hhUHZjd0H0zyq4YdDB2nsB++7T4ZkDeyDMeLNYn64Gy
QEsnOSInEXT944dUIA2OKwvTPxZ0ixgn25RYNXvSJudlMCDWdWeqk9/YJ0WE5P14Yih1Cl4RSAiw
r+x+kgzAr0zvpFNj3ctG53XoGGqikf2Pl6KC/4EhA0BDxGy2jTfERWHrWzoFk7wF9ra4eE5Hvb7h
DobWnlZjyG535LJ2r388zh7CqgKUskpXxr7hbamtoIE+SKcuJ9CZKsN4Sh1Eam9Zfl639PEKpuv7
bYk5dqTQwRufy1SpcLqVt8zdNvMsGfa5JcnkbGstYLLgsHRRg+jaqGCuAt6BCXRdUYKK2sYwTzE8
p2lIjM1J9AqadeBZvVm20Y3t2VNEDxz+hv62yjilDIW1Ma3gLFvfRVOcOQNZ3EoOylxw7D6+1bA8
olCuRk0H1wNTXE33mPR9msIrMaE9dquTz8/Xvxh/ByFYjowJ7q+zXS9bSiFY3xJ8suy2K1SHtJER
B8kcmuDm7eTnfbuXi88Co9QPLt8YWBaOM+h2FHCIs6cNRIPtItuIXnOQPS9hciZ3FqaaISUU1a6I
XJC3iZiNwgIpvQ9ghJf5yp6hiIrCN+4CchND3m/eXwXL4VjQABnE6DkwNzjb1F8Or/dCjqE6YeEz
SahI7wEVaK/c2QHVCdqwNPyLBso4iR+YWw4WGb+fuj7WehUW58AuXckBH/oLzSf0n9oTfWUXQX4n
AjGJVsl4faUV6FUOe3zaZ+VNpSXvopzC61v5/nhmPAMUdCa0JkFjRZnDL7fSNqGCou8qLYQkz+Yv
0HKE9WcjXKFuDR4ZjzxrT5QzKY5WF09t2QNm+48A4ciocdOhqQEWqg/8CEUmpYQobRUuCp5pOygv
u8bN88y7vlpOvROwXLROCEgYMELOOk4MUF0M/bDkrD+BVAX0I320Q8aB1tqzP8kZcAAgSibj4Mk6
aBIu97YrzE1JszEH+9SIVDzUotjT7rKTdlaD0f0/NBM+HnMYRJlJxZWH+MWyDecLaIZ0DcLa+Un/
W/P2qMB0N3JBKvYB2ox/fc1dWmMKW5LSKXYT1+lZ70pn3IMk/TUtvbP1vSP4bBo26tJJYYloxMY/
SBsM5ryvTRVLhQWG/v8lH77RKse6Xc+LR+fwm6/WLrJI3f6aRea8d5rS9SMe7GiQ1rf9aQqtU/ez
CTE1NXhQQqIVA0d2ypfcdoQ4E9FqmSO5bqahJmUMeeBwwfVK37Y+Bua/z/7mQY9d7KcfA83l9jJ1
CrLMelZK0CMG8coTpTCn4VR5Hl4Xb/f1qLwjp+sfVGCQbT9D99aU+lyRQIQyOrUeLuPrnxhAoQnD
yxigZedZjLbNcTy6FAqpuQNIQCximeU8xrBnONVUKw3D+DZztv+HtC9bjhtnmn0iRnAHeUuy2c1u
LdYu+4Zh2Ra47/vT/wn5HIuC+DVmPBcTc6EIVwMsFApVlZloM5k5BBCYS7aP7KiFfrez98YbB7KX
CY7apjuurDGXWV14hFCljU1AjNU69uzxwugwa1TcFoYFnPpJKV7Pb9/n5JwtDvgFJHiIX7zYoaGa
I01tCJfO9pdCy1x9/qLqRHTGRFa4+JHgSqtzeaJH81J2Vbc8FneR1+h7GuAtB0IooOyt3MFT+r8t
jvty1WzkElhywA5pPcSQyGie5VwwaidaGfe5ZsmU+9qEGOkYvcpT46h67PYiPr6NJ+nHr8RO2cop
+raZsnTWkJPUXr8DQAPYeij3uKG2k6Hw/g8mfDYj08ov2LpXFmk14eFk2tFRNhx6ZR3zY3pJMNrk
QofGq1zqC6GXm5FiZZGL/IlkliNpccz6Y3Qf7tu99YU+FIfpjW4clcVTKaBI2f50TGEMNJiAcnGf
zgzNGvCqEaS5QMkOizeUaNiJykXbq3o3wn05DGwjrMSI8E2Uu31nO9bLeR/fKLhrJkr7KMbICnBm
PGt6PxgDoXOKdme+gxqM8UOHcyQAMqP+FtbedJs8QijiELrq7XnLW/u3NszdJfhYE7QIoFUpNc9T
4gPRr06CwTrR4vjGhTxlndzTJD3mGNFIHfqKuawg8S0vStz5Onqcr5XjP1G82egaYlfxCkAfGRv7
+Rml9VQfJ9Ls2cR6ectkuToH1Me3jZAgeut0o2ABIjQF4lI6mD4/nrW0j3oZHQT09I5YXgwytMwb
DuaFNrvkrUUu+nIbTgmiVPYOgNeTTxqwANMq8aSDZ0XKhtmZ9f5bZ5LHf+0dBGNL4K8BDI8l+h8X
FfYgLmsHAE46M76ZTeMpk1rXzkU0USwqcNnbBzNcnNI7Q2rDLEuPOqZ2yn0Xnpr6ahBdJBuPQhDl
rFbDBaewn7UhhabDcXguQRdWgG8T08D0ottN7KnE9BDGgy18xGxEYfZ5LAyWsv/zZHL6rMS5mUDu
mFybry30wNJLZZ9dhY4GDh7Js9zz32xzmazYA2EUJARgCP740ewBnFFW2SPP/zbmuyrQd9OpO5Gd
tg8VD0yf/+zFveWOa6tcIO6bpteglYEE64JexQflYH4F5Co89Bjl61z1lDzQzhGslGX1vN+sbXLu
qeZQj0Xb4E1Dq4eCMBsMSPf1Ze4CE4Up7/JiBO8EvZ6pE/37gihmhPEGRysYVXSNLz31oVXkEIEG
1J+ctOi+lT0iQilvfUnwP6DEBcwG0DBvf1/d36RUhhKvX/A8K2j2uhNyoCCFQmjsao1Dp1OGkd0d
e5kKy+cbX/ODZe6olFEUT2SkbEIh3Os7BADZSfd0/3v6JrlpW1eYom+cE9hELQ9nhWHNOZvhpBrg
jkKwGXwQdMWH+Gh5SeIqewIGK4zugmNN1KLZNMlkuhU0ByFMxjlQHbe2LI2FHcjGeKP8IKDNkdDu
bko3sg5ZGdSm3LltH3mTAR2zjNzEQyaES/JebKBAi14MylUIDhaEgj+e12TJyGyXSYZWxeCNtRse
JUd+YOAS1naT/TZojjIygb1oXIL/yG+GGVkRqILw7OL73XqXpPNi9tJhLH61EHYm2tP5A8onF5wB
vsmdlcVkzRLwVJNyAVZsRw8dcxYkMJ9edr+NoCKGSooJaAL39O+JUc1JbLOU076mp+y6edIwyft1
udGO2k4KmmGXC9bFP+94k9wXs7VyVPUZ3ewJhNfKRTntiuaOWPmut/dVIWK//jSHx5vjcrSmlMCP
p6gAA0DnIr4FSuxnCh2F1IVs77N1zaYhKgyBi8uo/L3MGeZzmijO6qjOUWw01BeqXBjL3tKCZRRg
JT/lh7wZ7mE5KvIUlw2qfORu+UEP/R6y6fpPKGbaDyZa9Xgaea3sKJojEife9s8/rsPflEqdggRx
LhDdqIdySqbsNJGQ4Ke8kF8cdy9qTRVRMwdX0PCjfmTFIXtHUmc5kj3rbNueJHgQvdVE15cib5CL
aUkqJS1aBxgTOpj7+grqPd5lBIDQdXxoH0DleEoep5vei25Nv9oTD6ffia7+ycCZ6GTycEo961D0
VydGHo33rpfu2l/RNUXyw2DEwy/suWj0XOSw3BUytmXXaVllHco+c5ri0gJVnY4BpjIVJpP81cFv
Mxd26kGiYZ1nFkYWwr0Se9UdO5GQgtrJqtvciIW1BEGH7/R2c1WhggspDkJzd6olN9HMnSYDmwTq
prRNbttFJFK6fUG8nw8u8KhJm0IzFK/Siby0FlBsIxWkcOctoAz+8e4bC5KZEkVuDLS5m2PeshKM
sokMcLFFKRQ56pMlDTr1cW6/WkJxx/MxBBMOH1fQpl3STqYu7Q3c3tBfGfcMgSBfL27jlD4bmWku
RRf3p77IR+fTeS1XEg5JEukYBQTDDCRDl0MHEN6wg7w1SgTCLEm0h+zvqzTUaCJSyANuWCs/gRJy
9zbAYbvR7JBLFsbkg+0Jr/WtfYUEq4HmiA4MEH/3kLwcclJo0kHGMIXiGU/lL3snXVZg7sr92M+O
4oH3T1JFbFvXNjlnIfECIrkENsejfZdeGX66C4MCrOb5A8IWVBJCR7kcA+DDvfYkah+ygMHH7bVx
zpGw1CpTxzg+aqPiSJCeiAOkTk5p++Ps/fu8bG2Ku5NCNYyrSMI6l6EFSapl/0g7nIxZyWfBAMKW
66wtca5Tq2ZlTUNND4lku3Mb3eOR869JxH5/NgQPC50DxjT30T8tvaqnKCbpEZWzcHZz3Hm1O5yW
G7VFZfWfaAd8epnxJvl1SXobtVNqHfR9/wjKD9tn1PfFk/zTvkS559ipfvsi4kneut3YQNn/Xyc7
MqtzGBpFvEBaE0Ko4x2tesdSfkrjQTWE3bStu21tiLtGlUIvId9p0SCByOAeaknggI1eikfFTQ7J
zvZEpazthf2WE2AwBc4eDXNwUtd4x1fKl6L/WtNr2hKvtou/uG0UBTQIKu5FxnD9cQM1DBarEK1F
sVNLHGiDeBPIwc8frU2HX5ngQghgb4s1SLMUaMW1MdVOq4qmlDc3a2WBixONOXZDhnr0oaK7qCgc
G6x8NBucus38/7YW7lzRZLDnYo7jQJYLJwM179y65y2wBOJTzFuthTtGcg1+/9SGBT0FvSD9mekp
1qE4ufXSJZh2MSpnFgkhbO4fqguYQwEQ4lOZgSikqiGzgFGUzvTmijo1Lmxp2Uf/ug3+FiSgH4Ga
MCvR8jBMc5JVeSBDhKFnDFmhHsyk58jOdGyoCVFfRH+0+dTA2Msfe9xuWllsxFM1EvAuJQGr+2XX
oB/Yda8oawDzWQpewZsX1socF47mEtLd+TjlxyWE8mqUuvXSXhll55YE2feQ9gJn2XxPrNfHhQmp
IEMoEZSJY9VyWhS/irFyQtCK1w0NoKbrNKAojHNQv8bNnR2bXmzZVwaKOfKg3Z533Le+0ifPXS2e
S/91PWqVSjOkfQ/w/Lwz3eoi3Ku7/nsKBL3pdSfdGXbJQX02XP3EinTzQXQdbF9Cq9/AlSHqJCyH
IhqQIu3R9DUzp3Uzn9aOdlu9Qk6pvledytWpIxQX38zN0E5BARStFYtnus6HvArjqIGUMMMu7GLj
hUyCosAnhsa3w7OywQWfNB10uSuxwZ3PriDtkNzhuPrlZeSpgX5Hv2S3CThco8vGn48kEIplboaJ
lX3uMKmTNJHcgjjGCIn49olpmdb0IpRFRWzRXnKnKCuh71DO7BQhjSCtW+R4q38/760iG9zBMeUU
U6dmbh3s8sa2fYJxHCr/OG9DtF/cgUDb3BonTaXHZLxrOtfWYy+NvoTS83kz20Fg9V04p5cnLa81
E4wZrDJtuolv30YvKcbIZUd+snbtThcViTev9JVF7hWcTRMNwxwwWPNhPupHtFMO6ldJ3mWoTbHH
D5jsIFssWKZgO/mRG72kjTyrINMGJ4ivDBhgBNfKF4PBfS8mvENKTz6FOxG8fTOkA/qELplOIMvM
OWOi9FJo0h4SH2nkNHrkgPXUX+Svy+QllYhZcdMrV8Y4r6Q0bGZZBQqSdG5mPJjRg1Tmgn3c3Ea0
QlFhVxX8n/OW0VqaMk7A2FTHY7svVFXzNXN5TsbechMKUk7BZ9v0FTDgG4aNUWGTcFFLssZ4AART
Oiiq4hLQWDSnpvQk4kIFz2lNV49PZXjM6fdGerXnK0Mt/fO/QPQD+LBVlGQyW4seG+N2kPGW3J3/
9zc/GgGgQ7MwbkF41bShCENLagmgeWbq2P3ropTw/n+rMvAW/FdW+GDSDRqQqgBGNzLZpzQqHUvS
Hs+vZDtdWhnhfINUOVHCTAc/wJHJpsBH9qG33L6xUV3j4O3P29vcOcyxYphVUVUMeXx8fKRal2YA
xkoANCTgJgNfRWpdANDpnTez6fHo+oKYBbp2mND9aAZ+N8Z4YyXHzLBde1R+LUYfxFbsFoOuCU7X
prPZGhu9Z4xJb4X91YOUDhj9VOcGwzd4f7TWLxoKvHk7xVlZ4BwhNPTaTIs6wbiz7C6e4kDjS3ZK
CY2xxVV2uUdGJ3NzIljY5iauzHKu0RGrUC2JAkcTW4FZaE5tLkGBVGcwVNES2Qf5lEnaaCJDyhmf
jNcJiuxE680ZYs7mDdAZ9etbj+BWawF2cSCaeUrvpJ//3kVUgGygQWEpusaLIYdjFzVVutCj0uxq
+VtaNadR67wuFRYStnx+bYnbR1OKhi7SMV2UvxaBhPyUfjNupdbRnfqCaY5GR0+oe7v17aBxhxeX
Kav2p3GLgcZmltQqDUzgK9Owcaz4ZWqu8DZyz2/jJ8wXi1Jv0FJcLJBe4jFfk2VDP4EUKWANNkSA
5F3rZP70YgWtnwfxFxMSWhj/TfaimbfNFWLyXsPq0LbmFZZmE8vO9ARvvOWUVsCAq50DGi8kkIJY
svnKgcC0zGyhvypz1QxZC5W6hzhK0NM0VHZ6PA+FOyozmZzCSNTTPBpL7Ud6l6meGSW15pq2Xv3s
czsnLqRDtc4JNXVR3Yqo0mEecuWI13fjtHFiPc1TNkhuSScpdholtnXHzoDEctVUgQxLvjRGs1vs
yh6C899tK2ppaBdjzA6jsobKxZRE6YwEKkHxcRrvivplmgSBXvTvc05PUHqCPDuSKFuDzgTOdFoJ
LuHN+v96CVxKGgMStRQ55ouTC+sGfT2Mu9O9eQ30GnDxoulv9nv5ALUyxlfNIitWlXlCF7+YFLcB
PWT2Xekhwtzt2mhXFUSwuC3vXpvjfK4AriQjNdLCCdpkIOHTck+eb+1IkNZvlZ7WZrjrWJEXDLjE
MQoHCoQVi5hKbjQl2knPbXBiSZri9yRvdt1STR4NO9ENs9n0Xh8tzr7cWPWSVgQSDhgnReVgOYU/
84fxVwh4OtnLF2PkoEUqLBJtLXttlksPZl1vsimfwkDfd6DU7Q6jb6IPLUp2NmcWVJTjMXsJBQ/C
J95DMZvV0PaAzd2hKl8FTLywedGdOKCXaJJiZIE1gTGD7In49jfzOhUnAGoiFob9eZ6DwcojVEUm
G5J4LK/L0B7LHzqn2TGmPFo4ojrM5iW3sseddykhyFBmwIYM1R3oKbe/26IzoW7aMFUZhPsozGNU
6WNWZzRTmlaRBfDCbvKjr9mD5Q5+/Ti76Owv/rwrb6AN6eLCw1ODkRuke3Kp+vpFtRfJJm9FAxVQ
bttWLCbyx4WeyqigjASu/UAr7xfjZ0u+qOHPub4ZiqdYiIPc9NZ3Y/wAkT6gmldmMgY0PPbYB8Xp
rvUXt93n+wGEBArQRBY2hDGvKYKp5a0orppMCBNITGCRuVsikuulmiVlPmT0SzLdanotyDE/TSe/
pQ8rC5zfFGFSVWaBewIVJpb0hR66Rw+YzDg0ewy7nL/0PuFY36wRlKFxlyMl4zEicTQvfaMiLWK6
Y6xJLYHvo7kSH/1NB1kZ4uL3OKc1xrTMMCjLcHCb0M6cEVI7+bJ4dJ6dEQp8RVkJyoXsa/B3FEiu
/qyOi6YtFJuNWtFoYM1BkmcetS9C+1eb4XFqCQFfm64BIlrDslUV+8kdgVEvwgloWnRqrwdPd7VD
9xLeM5BD81j7UkDuhcVIgUUeKNhP4Boq7SY9ZiFkKFLHIjfn3WPr0lXfl/RWjV295KoG0ol9zGCl
HaB61ZVlRX7W3Vqo5P03Q9yHimwlXcoESoy9fK/ijUMes+JKt76et7KZIK3Xw11zZmyTcWFir9Kp
37HDZQXhhbafPYzJBaJpWdHmsa+32ryCSm09VuCqU7RdbH7RRlDjJ8ASzYK927wEVh+J/X1lZ5AK
pSuHlAY2bjFwwl6YWrrPDEswMrNZYl1vHnfZkGjJCchY6BHsTy11hud5F7nLwbjFSJ6s4OmGwXXf
EMTb7YxhtTou4Ia6XJna0iMhAgNy5PZ77SWm4CcChjMGLPb3FDk0LXchZoKN/7i1XCw21TKy8zAp
3oariq51THKIRNVV4cZygUNtxtQsEug0sLEdDKv70XV5OWA03waXXXI0E1cTHQTm6J8C4/uu8sn7
WEnRLFMwLrNyOQi7/eFQe/Hb47vaA/zwdP7gCQKVxgd/CY8rrYSmfQ7or/ZUpIKsffsaW62Hix8Y
orZHok5JIJVWMIezDKkQMFEulRydmsxOLtPRlpxcC8mJtm3oZmW+O7/EzfxSl0E5gVuUwTo4Rx2l
3MBDuAkhLzi/Xdys4Ucvyotl90aF6Qvsbd1ta3ucb/aYoAHDqBIHeeZoz7qCaUPIV8cQ1In3/XPD
ZEoP2e0biZZoJn8r4qxNcw5rLK2dDXoZH+P4ifbXffHVEFF4bB6KdxtQivwY1VJTmQYQSSbH4rnD
wgDiSL+po/PDnpwe5IEg7Y7A7TGK8qHzS4OG3kezOqoYkx72YPoElWrhzXgpxIBW6FAEpz9LL/X6
gwiAv3U41ivlfBc9h4pkI8ZPhvKaZLEzhLfnXWXLwCpwa9ytN1Np6K0G85qqdWUWD1klckX2C89F
E+6mi3PwklQxAph8BCwEuHOo5t38xtYXria4ETYTydVR5647ykhJhhStDCgBHYo5PKh9tZsny9XR
v2wzHVMiqehsixbIXX11a9MJ/K/kkAVQcHYn2WEojOGVzUprX8n9+e8lSlM0LpTocdqnTZRgXszX
j1NQ47qrds0j438QjzcKrXGBJNdDM6qNGVI6uH7Q7nAtqPe13huNqpe/CNYmunm42LEgWanpANBs
AtQSVHtOBrKHr8sV2atedBzITjT/IvB+/rGYKvPcFgPuHkIiN2/rIB86wTNjyyXRwUF91ULdFZjj
j0EjDXOil0NJD2psOnWaOJryAOSMXxhXc9M5ebs/v4lsj/jztrbH7SFQmU1Mmh57GOXmjUGlxQlj
yImUWhZ5qJzOh1bpMQVemNGOhNPP89a3QuS79U/D2ZVhN6pBdXq0YkI8A20DP6mym6mTqCD92rri
1pa4YFxqnVVXJQYUMtBGOeU8QHBj8fuqu6bReNsXnQDwv1l9e+vPAsEHDC1P8pvSIZ7JgrlUarn2
dbgPQdsNdZgjQ1wNuZffa4/TlfVCPRHZ0uYhXFtmEWiVxKcLo0wxLZQ0UEonOnIGpbmhEwiAjfBx
ASNfj1meqoW6A/h6d80CxghjCJ3zX3az9rD+FdxNUUXJAHUmhRwMlI+Ylld2Vx3eTuaNqGAkXDF3
aWRJFLfqbEpAYY87yTFdmjopuJjS+xq8nyKq0a0osF4Zd2uM1liBOQtd3TCRvhXyxUKrX4LN2zSh
YCjdZPJxmEj7+AmbqM/mwkqigH4fLtKTcog84uZBdcuY2P9R5N48iSuLXBygYAwNixlxQL0BvPyS
VR3GS6aeZKMJj0JfdQSR8+78MgWr5MNpkpvT0MhpcoyBxpQwD6I/nTeweejfF6Vzhx5IUKOfAQcF
kXKROoYyHVVqvaAFFFT2fECZQzCL/sY1+SmargzyR0+SzN5IBwbEZjdSeol5OZAFQW0n0B0DQAbo
xXtMQ5l9xfCKoaPOr5hlD59/wHvnicsuWr3XMAMAtEvZXtTSnQn2paFlug5CoYCty3fd3eDO9yLH
XV4tchOwvvn43cYSO4wrkVdGfymmltr2lT8L09jfV0EtVpquLGaSBcN8VYAESYt/nN+5zUEA1C0h
8AYeUQIZ6o8WxnFRQJpu0iC7gDtqeD0rL7hxLeRLTAFhvs+95Aazjv/RLHfUNaYIiBnL8BA/2k54
HO6UF+sLmKjnH6GjevpL8svEAPHhvFX2j35yk9VaudM+aHIYSWUqBUZ12dLGm6qnUsWzCKw0+nTq
8b//Yk/jX2CTISstJn3So60uPvomTaQ4hELvYdzl9Y0mamZs9s3fv6XGP70MddImSRrNYKq9Mt//
hhSFHhSvgNkwJ1+/tvfsCI6O6AW2mU/92dlPOoGjokYmrSFqyojJGMGxtu+D3G8FH3AzXK/McKeP
YAKh6moUiNXFPiTps6W0PhUBPUVGuDNXLhkdMNsmBX1xomgDFepeTAR/3hVBwvfx2CkgG8zS1ob/
g7f/B2a9dBeYKK84LKACsEHolmMakY0Zi2PKdo6y2kUuWka9puM/FB9I6Jt7wwc85GTbELhjiqN/
ddutjHHxxY7sOY/tqDhCUrcNIkPpPHNRRCf7rTXwv4+2JrP9XgXKbOoSSM+OiMaetZdvzD2lDjkx
rmsgvS6sO6CxPNANevJhFJYftpPe1Rq5uLJEE7oxhsa4IxmBFwqQ18NTdwKh6QXmuDFAi9J44YoU
t7bzv3ezbyW91ZpDlRa1TUG7ouudX2TNDYB93hDJ+0QBK6xk3ixLS5y8l3d2SC6lkvr5KJJAfSNR
OLPxb862+hFg2TdMPQfqo/Pt6xk4eolVm6ARATY7cDWDEwbyFJYj7adjjQFst9sBZVsxJsbr3+SP
olxg88pUoTaIEXob46LcyeprPRzDpghBBRw5kYmCvqjcvB0g3i1w56eI2nims5wdZ0hsSsSrxotc
yffn747NlAYoeQu9UvTfeGlZmaBhtEyUBlSZvRDqtXF+VcrgChh25w1tu9HKEndC8zbJKq3Tc9CD
KD7rBYc/md+a/nwwr+RbgbXNzVtZ4w7qbKtJ0RGZBsa1fmT4jsy3vsSXHWYzVK+8K30x28JmJVQD
76gtM2IZnXeJalG7iVA2IerRq98FSWnXnFj9KTmwUQnhKlmK/elUrCxyLtJXdqdWVcaE4n7LHUXG
vvUNbGq110XkcJtbujLGfcCqthtdsmbcigaaENroLnPv6LXAITfP1coK9+ESBZWDRIebdPOXoVGd
TBK5hmjTuDDaRWlfShJmvOUKinO/VWyzGSq2hssEJs874vlNM/jcTDIgJqunEfo3U5AZz0VypYq4
69m+/28nQLL38U6KOkiKJV0BGdlM9aN+p9WRKy9fWgkoA/OvCi9/Ps+nKeghTjraSVBqNiKnuFBB
zVx4AJYnjnK1NG7vj150wuVXeqqoc3TeMSBO9HGZeSF1tFJRu24886hgHAlG6QN5gGAu6IRB0Nk7
Qj0xkU3299Wt07bjouZFCAIF6G2PITCnIvjQdlhcbShzoJUJucgnY7bRUJdvlGfW6Y48vPQicCSr
EHAVla9EvsIFDGmmgyVPCFGDYT/QuTGdUo33bIqd2suun0QMFMLlcUGjI2NRRguqEEXp/O7kMx0p
DbTF/4xbl3nBucPAhY8BGk4L6eoo6KFWgRYAbplRc5Yb2WeK84rmhN/PH/DNdiI4rkHSCtIrkFxz
FkFZMsSmhTr5eFSPjDjNBq/PdMvQRUzJeRFhKzZvbBAUQqcCKQ9Gyj46jNnW8xBlOUS4USfDCQ+v
wkqzAjRVrhpi/Q3FDibM/1jjvl+aoFQ2D7Q4aolaunoDPi1pII+JTgWRZfuovRvitlFOW7Xv2wJc
2vVNiUn2dvgl+FDbvv9ugYv7YLXOeztFCjn55ff5Vd2B4y5Y9kwCUbtUn99ImFzpJHqZbN8Af8zy
6bNejK2e90QKVHk/qJBukm8mUxEUOjYnvVffic+PSWIWXaXH9kGGtL3d43mQH7ST+SW+yaDyHQYM
eUa/DFepZ38pv3bfjgX0EM9v8Obj/N1V3kLBKpIlXVJElj52B7DNmDrddYPtyH3uj2a6N/vLUn+l
hsBp/kfK9b653KVQ6UWbDVMXHcMH/YZd5tD7Oki/BpDMM2gfxIFF9Eysnf05wLxb5K4E8Ka389CR
HMoEbAYE8LoDZF1ZYZwRvoY/MabaOAZupNJy5lOyHzrv/DZvBxwDE/0WGBAQBDg/1tKlrYwcAcCU
90xFdDkUqEGSXYsP3KDsApS/CHGyeTjfTZpcjz+jaq8UFAURSsdXK1KOPcDD55clMsFnMZUeKcqM
RGlUDWeqC6cTjVBu+udqEerHwIlBUTnHlYf2vYKnM73I6yDrTpp1FffBTHxZEn2ozZO/Msg5pzwR
qyzzSYLUqmP/mC70B0Zrolwlj+bz8hieoqMtlDMX2WTbvDqElWxaTaFHmG2MH2TtKm4DXdmd/1Kb
+2haTG/EBkrS4vyvTe1aqyfo0JmF8X1OlmdGL9ERzTd78wQa0WM8yic9joLzZjcd5N0sTyjU9VFp
Si1YjOzZJ3hvd5gu+W8WOBeE3CqpQoKBhV47Qg3K6UXzApsfZ7UEzgMRqbJUT2TUFEmQmiUaB7dE
EuUH26V2osqAhkHkA+IFH11giBtaDzKKpJ0nu8S3oL+Y77ujec0yZYZoyoRNu+3S1Mom5+pQukvk
NkXtmbGpWY/tDaNRUK7wpY5QJDzJTyDMEAscb8bilVXO2aW4lBoMOOExAu6u5UI7pBAlq67Uk6gg
LNxT9mVXx2qk/ZAnC5gGVQiZhMfCj79ZQXFCogdUQoFxyv7pr5xltTguz+vHMmraasyOduRY/bUp
++H847zDb/ojVEItwBJkG1wtH1e1yGWkWjVYYjt7T7Rv5eiHquDUbj8ALFVTQQEECzwrLHrURaRF
6OeysVDiZ3530C5/D8m3B1G2yn7wp8sZ4p/ARoLEnvC5cW+lIUi4QNYYQpYGJNR4z1QEqsN9YzdB
jiFfb4nU1zYDa9Zf7OTKMJcmZ2HWkLTPAZcpDTq5fZmgMtjl2jC5BpH66vG8uW1/XNnjvlyaxRiW
LJEDkMhZFKcIUF6HtCuAtYMT4q36txI7DIWAqP9ng7nYPzboK0kyFG/YLADjuKc7GxIIjBIn29mB
qN6+6aDv5vjcmbSjivlCKwoaFSHZ6LxlGS9GYu/Pb+fWk+p9sA9afB/PQV7nZh6bNkaXwV3UxTno
27CDdeRUiWAmbmtBa0vcoU7AltfVcYnWFVg2htdOvqytm/OL2YzF7zYgKvJxNRRwGG0Ez+5hdJPB
0Rj3RBc5rIFsAI8MGbJhDzbksnAQkV2BbfZv8wdwbZuLyFCj0+kUA6UCGdwbA6dd/6rdErw9GFkq
iDb+5nG1tsd9ub7r4kVLouioQQQzlE/V/C2a7gWLYj/63KK4jzbKeUwtTI0F5C4anPFRf4RUF+QP
Ws9OAtUDHZknwqiITHLxpIrlUZUq6Nh3anwj28ZjT6h/flnnXRFqoh/dpAKxVRHmNbhWx/qalPRE
DTwYs1RwAWy9utdfiIsYbTdJ2SRjPHiJH6bIw1MF4EwotLhx9fSfFsQHCzqoaEwVJnCD49Oiglvt
Zywqfwr2jH9lx1oOrsIm7YPWLDB6BuKxuHIVXaSnIDLDZXBhZUr51MOrw2xHMN2syU40DIJsd/Md
ufoyb39f5TR9CjkTs04w6//K5uALvJ3DC8DunTpgdFcil2Yf+swpenvKr8yZES0LUoDYQpNyJ1K/
Z+TQF7da+tpb95bmjqL++mbmsV4fFxuG0C4LRWNsoG93VbqTEtf0Jhf9wD0AOKaoQL15iwCcp0PS
AJKuJhd3LUsqSRcaMeiS2X7qaHGBzIvcVrmTQsiASacVhtu/iFoMm7FiZZf9fb2xVUlHe9SAX02s
YEzwGFPJIKhybn48NjCnyhqWxidWDVE6Wc7w+PoNO473o6/sxNjDTcdfmeHCnto0tjWP6OKrWXhh
D0huRmjOAMW3Ox8qNvv4+soQF/zqhhA1TycU9lHFqfwSwFRlP7yQqxTQmvoLk+8z7pdriDR6f4XJ
WJnmAmIud5E85h3aT6DVyK5o+FrhOhasb/MefjfCx8LZSJVsMrQwADrignUVIJ7pNZi9gE7PP5Fe
3HqJrfaTD4y0XNjc1xAGUTz4Y9reZLLmDBBysrrlGefCIXhZ9KbkzlJ/K1irwGn4uuM0GbE6qnPO
sNVeM7jyJdNe0CEU1A6O6Zsn+SQWXd0+7H8OBB88a52OUgVSuWMl+X26s9vel7Q7DFyKMioW6z+F
zdWX5E53JiH1sDp8ycHXfOMCaIrGrZ9z5B0oH2nOJCofbEeT94VxUbMe+66pEkirZ5rm9M1TJ1JF
EX0uLpvCXGjXTXGSHHvlaGTPsQGeUAAVzzvFJhX02iG5SEIHAL6beYEkEeDSTHMF2DloyzBl1fBe
h+yKAsU7RvFrfL0RMUGLfIMLLlGWxMvYgkpP02MgZL/ogENN7ewUUME+v8zN+vd6mVwwAQVLj9I/
ptTSzMnutYvsbjrpP4tXeq/77TWwlretiJJtc/xvZZMHM2t2rgH1DqUs65Le9lfaqXlK7oAM2YPR
kz08c4+C3vOpfBLV3gWew4OcMXo0WdUyx0HbQTALwcWoH0j0Ny+09/PGC953aVzmS92BN3z+Uk6Q
2oaiyyyUBNmMlyjRgcBGNkHFwJ3qvgO7hhXNoDtNDnb9pM3RXicPcXIN7AqI+66ayhmGe4GzbKbi
K6Pc0aa5VUMfusW09De8Y4aLiGnUQW5FvpMelmN8b0PnLPake6FKgMgwd+RLQDGnGRQYx9yyd2Ha
7qJUcfOihsaTlyi+YJmbEXO1TO7oa1bXKGptJv8PpRvvhoMeKG9yHdGDaEhLtDTurFfLqNJazu2D
OruqeppUDP1eqfad9FeVA1UzGGpJtsCV8DHLI02TNt2oopGuukn/GCd+V4oqB5sHbGWDy2D1ZUlC
GXBjtLKLi+Q+vYVKlAsxLle/Du23jr0kBNSIbHInIVWsZlGVzj7Y+i2VwMX+xR4FXcJNE5oMvmgm
JghE4sety+xxyOywhtxPaztL9swoLTIRGyb7Rz7d00hyoHhgE9T4ub2ji2HF+gKWLEu+jxPqqOMA
2ZKgKxu3TbMd2iTn3XxzUSt73L6FY20vFsVgBbhhPTsG0Ep3OluQfYiMsL+vnhZJkWuRJNfo/tPB
t+bKMTvDU0U4NdHWceEhD2djonKNV3Wj7WyoQ4w3pfrcxt/k+LtKZcGdubkm9Pp08JaD1/utfLZa
k730jWLnyD8wTuvo3XWq30qLYN+2a3ArI1wMaipjyXXQXQeTn1/ZvnKyoYZ0FV/aUJj5jtGeEx6g
ie6I+hSf1wY6ExQqZQx0yphJ4b7XOFRqkysdPVbJhar6qvQt7wX3I/Orj37+0QT3sQZS27VkgBKw
MV+sJndbUVNiI6f5aIHbu1Fr9WQyMnqk8o1+MwErlXmhZ95Lmj9VGOz9u4fnR5tciJhjKhsgE8Os
enwLKig3Gb+mnWDnNgouYFYCtacBUivwar0lVivP63NTM8uuSo9W6gBkI7+yCzjfz19nyQfa1bf/
j7TrWq4cR5ZfxAg60LySPIZHXi3/wmhJ0/Te8+tvQnO3RUEYYrenXxXRdQAWCoWqrMzEEdUGOI2C
rzaZhRmFUUC3uEYe/LI8jQ8YFPSaVxzk1E9uU/9viJIh4o38fqC/GmWyUs0qImAySOpb2SGvAycM
j+ayl6hEkP0yL7fbkZCTkELiCHyY4OAEl/k3+YlOryzSLkHiGxeUqEx7Na6LR+POcB41Nzvivbv3
ptH53wcVYZWqkWrga1TB7fU1NoLreOlAdZf4mVnUt1EdpOdTIxuCaMU7bmsrTE960apx6oY+9WdM
kgLJFkkiVhquW6JqBe12Q9bAi8FkFkWEYek01QMfjaQWKpy6az9GHiQBoK8BRoziYAmiIw0RbAhB
YxoEb8Q0oF/IRKm5kSY76wYoHukgalEuNOWnPcauLJoW+qg6bBliYpVRDs0yazGFnGv7/gCKtQT1
v8WlpThZJMrzD/v4uSwmboFuVlWsTun8BKxVp+58BCNY6kr30U+qHyAe8OSdsvU2MkfbDim9iWlL
vmFdRsNZZwde1p8boE/Ru2Ole9unTPTRmDPdS5PRSelIa9KRM8XPy3whKX5PDttmeDfYalEszZmp
EyUoyRIc0/Y1Ld76ljhKFAkOFf9TgYHVBqc4iJZZyU7FCNSiqVGLrp7MGuIeqlueguvxuVW8tkTN
CLR7opjIXdjKJLN/NbGWeWrUxlczT10OqrFrhFqF9KR+8/dPGyxZUFKmllXXvQ4BkfQBTOnH4Sx1
u18Uagv3E5xi7j2N9wgiBygiDeTXXwNgOecqmYidnLo303bspxYELMF7+xyEXnY7HOJ9uFdE1Smu
F65sMqEjzRDnA4kkqIYliXrTdZlbDuOpK++33ZDDZoXovjLEhA5Jxb2lD0P2MYBrxg550jywkF2T
F3NnXv7NRYmZ6uzFvhY1EvhrBO+ljWESaKIy8VgnC73tYLo3nmfzkJsnqz0ZIjgs14oN0gYwjduW
Rhgrg5Vpc6OQwDd7/dZOjRflF5kuQjUWxA3uWYM2LWjTbcUG1IS5J3uSdcQKBiQDF/lPdZftKSNL
9GBdyRgDRHn9KPhynINGH/9AKkAZVwcm+6tbAoytki5BoFIxGSaDZyka9mXtVK9p7Iye5nYHUM+U
9UG72zbMKTkCrQN+T4AyFQrFZa5qoqS6LBFUOf6DjUigwQDd01vrPLyvdvZhvENf4dDspefAxUBB
/Lr9A3g7Dct41mg6Aj8Ukr6unCijArKwJDzNh+LcOoGe7P+VDP87rD1voxUTroitxnvD0r6a0+1w
kZO+sI/hrLoTsOiJdLmgBri9Ks4tRzm6f1thokyEBriaZRLqcVV6Vli1CwlNN16k505S92Cvv27M
5WXbJC+ywaah65DupkJTzOEfTWmo7Caih/9vlEta7SXgaynlbfYiv/aPwlSFcxxV0HpCyBmtQ9CS
M8lDOHQ6qAVk0A66hU+1psKXACq6181OcUPXeLU9Yyc9i+AT9H9lLowvVpkUomulUNVtlI/LOTks
zSEwdsnsTCk5YXxOdF/w/AVC3eB1p8OGQIN99Rdbsgs9xNPgBFZP9dcyYHIIqrrOclv8UjW3vusw
hCzdae+Cj0nd8NsawUVBz6aNq575mKHRZZUc6xQiPmPeq8eAjXkJcemDdEhOuKJ8gT3uMrE8gitR
I4bBXPRLUzVaqBWtXz0ZNxK4aahy7sdQD4iafIqDCdz0cdso3bpva/y0aTIxVpraYEq1CCVP+JjX
98k+ByWi4ANyXXRlhIlvdhbIY9mngS+Z98R8UfEZSXnT1aJnMtcpV3aYMFYNMjoMOPao3w7nM0ad
IdWDUBa7gwsFz/P0Yw/bV+GH468PuEGQwpqYyGKOoF4GyDZTaFVYeEaSveJAmyh04gvZB/LnZvRK
qHTHijs8b387/nI/zTJnMM0DPUwJYOlxXrpJXEBE6jHO1Z2M+TZpPGwb4z2JoFD/aY3xTrVPoB6U
SdGpLIwLMyr9XI4w1pM4dZEfpSz0lsHwSFp5Bcbo8Wbcb9vnH47f5tm+dFRjdLCTO8nPi8tkOZNV
Fez6gkkCwXdke9F93NXAP4NvLhglxx4Og4T+rAkmOMMU3E2CT8d2ngk6KoZaowlMlmo3dpg2qUO3
H8GCiA6Y3Yaij8c/5p+7x9y4fa4OcrSATpvS3mhH80hZoEHscIpu6QxkLCSBE30uJmQjnUgKdZQx
nBhcR+Neqn50ytO2R/AqVGuP/Pj7qioWkN6KxwxQN/1AaWEwYwI+BfDonX20E2evQfvNGUQICZGT
0L+vrGYQu+jSDoe9KhOoPB20+M5sNAcCaIKoySkFm1/WR51oZakDCjlt6Imz7qf94vWXxT7aGz5U
X3Xko7jbz5pDdi+MZry8aXXQPx44K7NqPLcLIDu0CxYconcM3LvhKb5Qr7NfleWCInPfH6Uz5a3Z
E9GgDQd59XXJTJAJgOAhuVVJHyIFtPmuQOB6fqMcuZh4uNt2IMEhZOtwLRnyqeoV4sfpSUZzzAqh
1jU+VMZeiv+AO/bLytgWtFQAcJpYNFg/6Bj2rA/kUnownOjS2s9nmSt6U4jWxlyFWjZocbMAxWDq
4Q9FkX4qQ7pbwvAk97ML2i2Rr9I84Xse8TvAfEwZrpzGjJJyLtIx87sAvfy5hSyN31SQRp5vp+F1
nB5iJXPUSVSPEYQZlQkzyZJLlt5NSMfqzsmCnxqoPWK0wLcdhe+WtqZiahb6XRxNiziqYmjT+NE5
nQ1uD/rH+CeehNAfEFXeebEarxbo1CimahKZOQPS2BVmG0JVwlCQ51o/40qQN3AD58oCe5faTaHO
Uw+RK/mUXbeH4UzFgHUPWYXA6Q7W5XjTvVn39vv2JvI8cm2USQINpICLpcUJqJE0f7D9Ts4cM9KP
yXQxVodtWzy3WNtivH+UlzlaFDyo5dGbsie5OVr9X9sm/mETNVCS4aVHUAv5Gp3L0UwsJcwLfzwR
2/l7/t7cxcGRvPTYyOUiuyd3reFtm6Ufnz1n9HXwH6tszjcUaa6RxvQzrT4pUeEEZNirdbRDGcWB
royrJ9qpVcY/yL7WZhmfTIclD7XJkPzBGrx63PUojfSir8Z9Pa+ssH5pTspkZUtImZlxvUCkJvLe
UtupoRqTQBojcOPH7d38iLob28lmfF2fKMO0YF3G4EGMo/DnnQqKiGyf7A2v92qwBDn2fQCWx6Fx
Sh/kL74I88U/F7+/KJsKtlVTNjMoUP0cAk71VZv8iJphZ9iTJ0Hwbnu9wh1m8kB5SCo1s8nst6BC
DE4VZn8sT/bJgdLpIF86imq9/JP4uTomQI+tiToM5n5OVX+IW0Ar450qPIr0OG99RfojVpcPiQCe
Dm0Y6TAppnjxDsWz4TRD3wgDXGeTIHyKlsQkgE046Q2miyD6UAG5U55N41u41KILlZdmgsfRojAv
SwYw5Oua5tJqMbIKOorgpfAnv7+oLwJfu1Sv8JIFN7pxVl30Z0KqFO5OrqwyQa3ura5GZMtAtlj5
JtDNqh/7tI6U7EJPVEMSLZGJZbaEkbCCqLOfVr8seW8SDBz1niWCTXNvb7QpFQvlanQq2flfSQma
pm5KGlasgw69rcl0ql10Sbs15Hm+3T5j3Ot7ZY2556ZCCaqUWpuCqyS5K+a7f/f/00+4cna9zrso
AEmVjxNyNrTjUbXx3t+2wXXx1RqYMDEsabwUA1TmcsuLhtlpU7fA2Ne2EdFGMaFhTiMwlRKkpNOY
vasRuc1k4VQZfyGYZNZszG3qLLYqzVUVIs5aij5u9G7uqQxG/Fd3ROaB2VucoMIp3D8KeXR6+v9t
MusazL6YzB4oQmnQd+HwOCe524tG6blnZ2WECXmdifyNkBFSg+pfWXJvGOcZyi/GJHBm7hsUXdXf
i2HC0EhIkCqNirE1Xz/RHky0b16DcyqWQEUv5Efit2fNftszuEmOBiVPGz1+aDUyRvtOytNMRfcd
3R9Xqe+S/D0q3M6QnCY6VvJVu7xuG+S6ycogE/aSSoujJIYkRDzf6XPrqR34Cfv4Txx+ZYWJd0nb
jXkZoCYyohEe43JPUgHHCDeXgAY1JLxBooyRm6+xwexThSRZkfsJAuk4hYexnLys1rykTRpH0sb7
7X3jeuHKHhPrZCPWCzOAnqw2nYFv5H6wbac0w90ApddtS1yXWFlSmZXNHfr7E32onwZ/OTZHersD
h3/cNiPaQCbwta2qZYUZIs/N3Cgbnai8tBP1OEzyXsoLb9uYaPeYQAES11RR4gqCetJLQx7CIHQy
CIotomjOgzkBm/vpFkywWKx5SmIQkKL3DQLxh+BFubJuqAjkdGwlR72z9N14XpzC1FUEJXm6hG+Z
2coyc5INEF0PhlIFxz54TIN3TaQKxD24q/+fObhBNYFnRMY8lDSc2RBdN25U83/GAIPdcmWCObXp
0ndjtUBUoqzOtPgmli+N7mHbEUSrYF5Xw1KOVRoPyWlWDnO6U6TzvBfMGAo+BAvw6K1cDcy8Mv0K
BKjL6xT9Qel8tUus/BOBgmqsJy2oLcz0nJC2cqoi+BkUzdsYiLRaBNulMbGgSWOjQIWuOCnkNU8P
RQ7xy0EQCLgt8fWCmEhQjEtuaSHSuAEim5oX7iTIGjsG5lQUiFdr161gA/lPs08/Y5nU0U0OSj2M
KUfv7EpPzTXFrsbnyym4mj3ViXa56DXI3UcD0ArAHRRI0zOePSig88s7SIvKU+zayp1Zhc5U7Ld9
++PR/i0ErKwwzh1DFBlz3BgAhext4mJA4VWywn1mgv9YH+PLRQ53ZWrslu41CkVtFsEKWa9XKmlp
gdlOTjqdsRgdIEon6U9qkBpAGwZeubJtG8w2zkNaKLmCBrwEfRa7/xlpods9b+8idyErG8wmhrUl
FalcQpClOZ9V4FAOWS0I1fwP9WmDbQXXGYmTJcpsf8ibm6o0n5Qge6xq+XzC7oVLglFFspfs/Nil
1h/chAD+Ij//GBImzE24mDPRe0mf/RI8wpl236uP/fRotCJMLG8bUYbHrIVNdMCkmE8VaSBhi+2p
92WzcurpqGCGqn/d/lTcyLE2wn4rrR5mSVty8NYsQI9mXolJGLJrgOOhmNj/XfwIud7vNaFc8DUz
wvkKuwKKMbg85MghFqq3iSSoRnDTIgCwgGtTLAATmO+TmlMuJ0qLp5qqXNpj5yUoeCR6eW+b0wE4
NEGyx3+xW2D9UQBrIYgJX9c0tMmcYg6YingmULkHVd10tM7lHlS7JYBQf5T1rcwxsb5PilDNdJiz
tWZHrGelhjY2KMGhNtyLwiH96d/C4coWs5XoOalzPy81Zo5ll8J1mhaotsmtLvWj7c+iOU/q0Vvm
6IlYVQvCvs0UAn6h0xwub3ENzhEi7c0Gmidxf5L1PnaVtBLQOdKkbssm/fvKZhwraaRCYv2kp7/Q
CZKj3q2N2anUVhA2uIktUPsGqPIMTK98/H1laV7aIcuzaPG7PQZKT7P7UTTeU1oh7aS9UMaGHGBS
0Tgp/UbsAtdmmTCitvYQdhkKVxikSh05G0JnNIS9UF6wWlth4kixBF1ZzR24kWZXuSp8fZd43WPx
WL5h6NKVvfYKtR9BmsgNXiuj7AsyqvJMhYrnAjTZ4EkgAMpf0gPlPtd2GCAUqsVzlHlAXAS2dRno
QzxQ2Ig8kAq1LIsOBXnGTeNTxbgEPbbJi9z6XtotB1CKHCowoSeGo4KJNxbqP3C3efULmG0Oyqgv
7TCNT51iOHn+qjXnaXq7fSdwHea3jW9c3rmVoV5cSeh9ScPJ7ou9aovo+Ln4nM+d/EbmXSh1Wg0F
bMg3BTROlGPx+kFph8wxOfy75TDhmdgDkEAJBliSjpR3hommK4pvhSCM8C4dACmByIXeqvwNjlvQ
/HssFhAl9fdtlziBTjDHgutA+jEXiiiUcN1Axz8IvoOZkjDXqDLH8qQrZYQSkDPPrn5C0QQYGQw8
xXjPfOAtKLeHiFabm/bDKECwkDgC6yJz9yhKHquzNIPl6Cr9Sbl0AGA5gvhl3GNK3VWPIPq8+4Ov
t7JInXUVNLVoAMprMAK/gmrSCBKFWoSj4l06OgKyikwBXs+yooEGIhtHrQlPEpB+VQdxLTARDpPk
hPO5XpuuPR63l8S7cdYGmRtHS4bBKC2Eyly5q63iMFmXde8UuVDAiOslgKMrmMKDeCD7SCMQKKxS
uY98+YBMNQoPH8zBvuEpB/RflRycjoDHnBm77fVxEyKaCgF8IJvGN4RhOoepbWcmQjDEqGZX27cu
zYhSzY0uW0RI0/+XBpkrLkjyqmnbEvTPTuZTxZj6EO1lv/Rp2VxE8MSPXaCEVUGFTjBpzRyCLh07
vZkBh2vBh2xgGiS+V/1uRyGvsejVyy1pY5b7tzHG/1t7DitSAQtXnAfAww0eReOA3mMP2hffuoqO
qSd5oml/7uuKGBZQzHT2D5Dir6fOrhVK5mChITkP+c6MDHLKlKh107bWHKLFYL+YlsDV7WB0y77E
yYyGe8FH5R2T9W9gVp7GcZvLNNYgI4M0jD5D1Cnz8oN1DoX3yB0eIICj7MDCsf+TnimxLJOOuBMM
UDOF4jxMYmSEBUoNUP5IpSMpQicQvfbpz2fTsrUR5lpqInNR9ClKT4323owvxeQK9o9+o28GAM+G
0jIeXPiUX79hNNidHqGKcTJ/VP7wIzzR9ATCRQcKA8pcU3ABctPb9dOO2bWZqolpRgM47Yv9A8LL
+GT4XtLtfF0/Lajn38hetgNVy84WWOY5ytows9AwMKDQFKv5KRshPSlbIwAYdgE22aEP92Gri0bc
uGnn2iBzOkxocM2AJuQn48I6mGBGN/z2uQXugxb5jVtRsY0XxtfmmINQJtJCmiUH5YZ5LNNDPf9Q
hUOd9OOwzrK2QX/D6pq1aiUpo0zRfC2D5hYEZ60l2Id9eo1RvnfNAr1rBP2nNADTfm07XS3vt72V
5q1b9pk7sU4k08BTLP/gMQLI6zjuI4Bo/iQXhCojeIBtGXVydpavyvsiBQodLafmTmojR2tEfWJu
irQ2weykBtaAISZN6IPsaXpKLyE/DlLSsXCrxrHeQuCXs4NQXoWXw+COB/jCwoWLmbqvn69NDVNr
Rtz0dde7w/KgKY2bWveNdZ2oXt2KaKe4Hrkyx9y3JI4U1YgwazLVnU8KyW3HyEMTb9snOGJoH5BC
VYfKFEHZl1mVCSH6pmiHvy9a6ZidgxgXiBlypPVt2h1Hlft2OKGT7BhvMkRtq4sP5Ieb3QsHl3jR
1CSY6UGZBwPOrMJgmUdtBEmCAg8+OiulVTBPWS5mLwLW6ir0hBZp2Pp2JFYWmSMRL8msy3oDGoUX
6aoDDj49xP5YOn/jOEXmuAdwZY3Z6zSb1V4NcsBOoCjfgidw3NOERnQARWYYz1nMKFgyFfIHZu5O
Xb0vbXcm0V5Vz0O7debuuhYJbfGj9Wpl9CetQltRDGUujzjz8kG6ohJ6tosphv2009x0b3siQAU/
AHza+8itVvbsDNJo2EvwVF7JljtEgOBme/OyO+lvRu8qD+q5eFu5KffKPdmUpSxwflDkkUBITFXn
6IRyDUgg/YSmL7zqued/tUTmxi1bdEf6tAUCIXMAGgIqV9oZ5z1yUmOvUFlIcC6LZNn+YYkovINJ
DM9PVs7akKM6sjJ0FfSL+URfMh+p4M3sUdIBEayZ/xXBcoTJNpAEWjqTzaiqPs5TFBRQwJTdxWuu
x4vSRbxxzUN5Xb2IZfW4e7oyyOzp2KiGZFUA4sRa5Va4M6TGlUWEoCIjTObSaWbQh3Fu+3ZVOUV/
nQyZY4mSCZERJl9ZkkYFuVycnbThRzs5rQbmw05U+qMVjm/RcbVd9EesTlk2lWUF1a0MCUPnU2nz
AdLYaJUI+Xy52eXKEBOG1UqTIaOnQdUVpOmKiXu1vxmUxTECARxGtG1MBJaKACQsBgaEBhjqgT4N
w0MqC3JlkREm/vYgQZm7CqxQah27o36ptEDSi9oG/C0Dfz5GEGTgEZiIG5N6mKyujXxlbnZmm4Gp
V11uCrV56dtO1DMQGGP131O1mTutgQq1oZVOBzj7kLrR+Nz3IlAPPwBhaOT/l8WGBK1oUNMHnYAf
ykYVP8Rl2AapY9YY6tqNxNRVx25CzHRVXfic5HlT7OQ0NELHIpJ9ATmZTndUewxEIHveQ/JvagP0
deVvxAMQKrTLkmAD1PSHpPduUE/OdiJGPY89a5aMkjflT0BdhwlNbdNNk53Xtt+jERnnj40yO4Z+
rQdXoyGiYhPZYiKUpM4AfyyQEbOUG63/q0z8VL8MpQsMSQhWxf2e62UxcaqMjWQoMJXqV0Hn6Ibm
Eoze5y25jYvRsxr9KWghEjtNDgarwWUSnkq9EOAo+Mfx06WYnS0mWZ4rG0G/jAxHmlJHRT9BxBDO
dZCV3zJbOrdBEiYNCU+pete116Fo3EL0/zP7mFlTgIqfTnxNQSEo/GvQn7f9T7RL9O+rWN9JIIrX
7RGqI8VzuoSuiZpp8Ovf2WDCfBgsSxWoUeCr+VmV3fXLpRXv/50JJsAbkKEc26oDOnW+HKLzqnhX
tfttE9wREZDU/I5RTHyfNaku+xBDKTK0oT1tr+8GL7uDDpgn7dT3brfsrKvq2D+pe20nO/a1qBbD
ze9X9pnQP7a1CqmKhUqlPgKE4mbjeYMBkXh60NPzqPnZRcftFQucj+2EhGiHp7oK/ELa3gYo3Juh
4IhyR6dWW0qYTFA2yFRlEen95q07N8E2pJyBWmE3newb8IYdadNDONXKfW0auDIsQwG9IfueN0y5
HRUAHJB9Dl7nF14mgZ409CkoI07xbhG9y7gVX3NlkXGcCM8vrSoj01dAEqU/TcZVMc0OIWe6vdea
fUd+FP3N9qf7h539XCXjLJ2aRW1CNDAg/rrovHkXn9GHhLTLRydEk+5DX163vW2r/GDy2ygLHOqX
yTBrDdflkIWuLGmeAULiXpSV/MP74dMM4zVz3YILOJtQtcB7GmVr3cGDFyAy9OYCR3XkVzSYckEG
KTTKXCeh3suJZfchnrrqiabF+UGWnPFZBxRQxoQ5WBd6UU+QewBN5B3gIIJm0jfU2hLIRjh3jV9a
laMkFziK2x+Me0+bKwvMVi7AFZAlGeJTZoP8m9bTMBg8Os2I5y0AE56I8ZC/jSuDzDbmcrPIjQ7a
NAkZP3jTnnTMnpWHWnLM+RjfhS7q2Cf9dnuZXL9cGWVuaQwy9T0a1NmpzHfDcq4nGGFC5Px3Rpir
WhokaQTuFdqQZv2WqeN1EM87sMc522ZosGATRnCLAMuM9gM00Zi1xHaTLl2n5X4TBmRPBvDEOOlY
o6pLYvByRzLa721bRZe9Motm13nvgXVWR/d5lSyUIB81lA7TQFEpHXP9TVdyUC7iZlBb6ef2Mrme
ubbFJA2aXqjpmHbRh+gbrbrA1LX2QcFte7Lgycvb1LUxJn0YQ3T90wXDLWaluUOwL7LaCTPZ0azz
PN/344NgcaJMnLkRIFKqVIXWZKfgQtlnaLy7pTs4HUW1nTchQDaBIzvFBX0SPG6b5lpGnQdqzKYO
2j3mwOumVMZVFMJLu2LXSKdsaA4luVWI1/aCVfKiF8DEv00xR53Eiq11U4SA0hkXUzMf61mID+Tl
RJaCYT4L4oDohjM2rNoO7TkB0W/6EMVQcOz8CBK607ECfmI4Cw/9vj6fveFGdmLolwlOPPc4rIwz
R1Hqa6mSZICKCyTnxHiHjprTFoMbqI27/dX4W/m5TCa2jJORhcZYgw0jRAZxq/3vigWYrlKJpcuU
+hlSi18Pdk8sA0qO5uDXC6CjZoFZOHsunDpKjtsL4W3ZOnoxC8kxNR51cw0px+GxVJ408CBKl7Em
sMI7zmsrTJyKbIMY7Zhmp9keUSO76dPXUTrlIPGPbyWhmLJoTfTvq6gImVrQMmeE+OGvHmyB2jGC
Qt51fIGkcnSzM3Kw9tFLqh3L1+295DnFepVs0IpbG6AoVfZ1+0eq1k4GIP22BdHKmDAVB1Nj1rkV
+DZ6bLPiG23uNmXrJMHDtiEu7mO9FiZdjaohmUbZxv2FFpBKRSW88B78aqd8L8L4/kMK8vsGZbOq
JZIK0qqz7I9ZdidJS4iM2HpW2+4q0PvzQhv8cox2WVrujFnfaUVwmYaJq0TBxaL3grSSF45X62bD
cW9CnAp14/RkJI9avEu0zNWtzoEeF2SI7rY3WfA1NSZWktxuymXGG5mAoJl403xhTs4gHbat8M8e
EFEGmhhA5DIXjBUZiaz1cJYRLJUA/dYaqBZvzPF+qm/NOBV4KH//Pq0xa4oVS1JJVBE/qmRngSQJ
8O/OAEpXpXuwpMrbXhvvtjHx7z9rY8IkuIDDsdGM8GQEl1WoY0g92kHTcQIgorRv07A6zvqfYFnW
NpmIKZeBZs1lCzSn+QSFZKfSHrcXxd1CSwHFDBhmbEg+fw1fTZrKyLNa2W+jySmVMwVwcCl2+sH0
0qQRXJn8dynFN6HLpOjQzvtqTTK1cDbB+4mDHt2Vl+mR6r+SS0ipn7fno6+f9WeiuQiOUhsdgv20
yaxwaKtisvu586FwVD2ph8lbvPJUXqQXxWPyiBTBt86ym9D9b2Cd9Kr5lq6vbDNXUVWrsR3EKLXm
k+YndelI3XwMTFEixD3bKzP076s7SMNwUwPGFMWfKzCV9H4gXdjV4mB6edtZ+B1fW0d9SZfB28wy
1ELcRVeyoYZe9g/7KsXrO/Esbzl04HraUYCACBHIX9inPeaAl62R6XIbhxiISD1reC5U2cmW3fAn
86OrSj9hLqBi6cekkqC2MiidOxrDHnyxblSFgghCXY11h3WixbgiRgXkxW7NGDE4clrlrzwVfCDe
aV4bYPwNXhDkBIhpvy9+WfOhwai8LR8zcpmpgrghWgrjckaWDVkWgGNTzaNbs1JcLZxuBN7G60Su
V0NXu3LrvBinRWs7CJirxrvU57FLGrk4i2ztutDmk2oMrzp0nZ22MjCbHSsiMA7P+9b2mQRoUe3E
mLpY91X5bgkOC7kwGsWpgD/fXih3L8GuoIA5k+JxGLeYisUgAETiVC3XeSx7oWkK/IJvARVPUMgo
aDQx54iUSzXPMnTuGxI4Jhi3MNq3vQYuSBFKFr9NMKE9NGK1awgetdIxvLRO5ln8MnSO4dNXmHZS
QBKhP9rP/ZkueLyLlsZsXmbYdR2EqItrbXmKp9pPuz8Ze1svjTlVaay3jRkkxK9BTaN1j/aYQGLt
rKsu8+Vtext5+dPaFHOs5CJpMW6ZAoqRohCgPVRh5ajL4kW3tuHmrTCg8+3Z9O2H6SlwDn89YlaY
jEWc5eFJvcgfPriN9yau5PCv+ICX7I/k5wzZ2fGovwiBdVz8Ncqav00zS1W6XssiRZcwYqTsJad1
lfPlGLyD6Et/C94yWF3e5YNQWob7AFjbZaLKNC52kwPW7ndvwNIC7SLtlNsIeYBnA7Q/nrWmIy5a
U+//FvlXi2VCSRepQw3kvuWTqwZjjOV97qrv6TklNEtu8ldRRYsbuVbmmPsMI1ayvkxZdDKpVHK8
q6X3vq8dTRE8YHgpsaWjQG3ImBuXNeYbTpFcVyGQDj6yS0cdnmPo32qREzancdqR6lpKBAapP37b
x5VB5uMFaqfkbQGpmTBWHQLgZ6kZzjiIKFr49ceVHeZ7zQvEs1ERCTGJ1p3TsdO3wS194lbQ883+
JDivbDEfK7VrUzYycPgkyArUwe/U5+2gIloNi+Toa3CmFHIOd7hS9iAxOBVHw0GzBHCyWMhbyT9g
n+th0RyVBtpYMwO/jXRmoO9+Mvd17URUPUFGbzTZiRFe3ALCyg9ZRD50t2YbUwcRmN8ohpQOM2gX
6v6/mbPmNoKhzof7GiRiuFCZuzRWIiWZ89b208bR0LjUPDB953/lrumO+/hDIFxxVc+tnOaUCusX
3JO9ss5cs10GZJY+gv+6Ud5stXMIBimaaHb6QpT9cM/2yhJzsWodOuo9SAyAAzNOBTCByscQpmjE
iHuiV2aYG0hGqV8vwt4GVmTfRfsi8iNhjY5GhW9RY2WDCVNBUivGoisBnQ+uXQszWx59eIJG78eI
ERhQCCUvx/bqv3BM0eqYeFXEhdR0ITYxfVCuOq+8nGInx7upO8pXmolrnbjAkXrb513kI0zwqoJg
zoJRK05jeW2XlpNOhwl1uyV937ZDPWBrW5nABchoR0DT3PtKdBvbf+nq/fb/z48kn9+NBfwmNUnL
aszxXvohz44SO+FZDU2swSWzm6Lac0p2hVs+blsVOAsL+I2lKuhnDeND0WLsyuzYBpoXZ4mL8Y3K
eti2xU+CVitkgklbqJ1Zjo3kRxB6TCFmhlYXVMYudG84USnk9kf2XyBiuVnfyioTRBbg0bulRBBR
5HN7eq+AbZPq60p5wGa7fyRbqK4iJltj6qs6S4ZZQeFs8OhYT3hDLgfAfZcbclCh4SOs8XJPHVIS
GxUtjNqxwjLgI1OVoQ9SwB+kq+ZO39HTjlmKxOnfmsZRftGcNhFOhdKP9e08rMwyEZN0Y58vgUYZ
P+ad5KS79N4AQZ50aA6Sp95uuw5/jRrYZiwL3D2EiSxxasWYXwZFuplOx74p/TjM9zWQJdtm+Ncd
Wrv/scMEExvqd3ZO6hDMf5WPURQ3/FnXkPhr3cBv9wplEXd2kH6+oHPKqSce1/hoP33f1s9fwIQZ
dZllqzP19KTe6GB9S+6Cg+HSEZXlEmAW5QDslds4DXIz87rDT7C9+bC9Cdy9NmVM3UJVxCAWs9fW
XId6bCyxX4aRWw1PdnLR2qJXJrc4aq2sMDsdmlHYgAQBHAhv+k10N5xDS86NkFLE0J16iu+AMzn0
x+2VcYOdqWE+G9k7pmHpylclFlUb5gT6Z9mpq6H9dx0ashPYt7k0eHYrmrjl7+KnLeYWBsPxkESR
EfuJ+a71EQAg72qiCPyVE1ExgAYZJDws4TI4/F9X1AbQ/5Pbavate/Mqe4/cxbGuVQwRVg+Ki3f7
QT/+iQY1NYqBZfBnyVAOY1gD8iYwkcQYIG4pH+IxceP03AaN3/a3+n7dwghBY4WgdW+hU/t1ZYUV
qCgNJOkpsC7DrnTM6n7bAKe8+9UCs3fmMA4JsQMIeV7pJ3Ke7cPdh/eZCNOgjxDPfqnfIuZXg8zR
tqN4UMIqhJpL5hSQzIFAntc/Rygnf0x8dpJgC79nRmt7UDn+uoV6MCx9ZoH3eoKea5oc+uBnOf9l
xrvtjfzu6V/NMF2wIlfN2bYTyQfJQW0+BIHTVC/bJjhvuq826NauTm6RJ3UeDcBO/0dizM6dFIQ3
6r7cm8+ilJIzMfjVHJMykFyx6i4PslPztOwJ2KyoHoi0G58VBw1biAJHXkvwAIKk2tniUiBe5SaH
Ft1VoONw++WCLynaYuauTUFkKjXS/5F2ZbuR68jyiwSI2vUqqUqlcpX3rftF6FX7vuvrb9AHM5Zp
TvGOB+iHBgw4TTGZTGZGRuRoGZc3Grmpu6+wtdAl2zYmvCGJJ7O6g/Y0ZFE74DTESXsc+s4dM+HL
hO+Q7zYYT4EyDumzSJWC5U56SK6LewwIXg+pM9+vd/kz/Yztk6k6663Ae+hJ/ninflwb4z0V5q+a
aYzagAxOeJ5269uDKO1c9aUCHhbNzdKn2jLgQEjBRuoJzH++dj6aZ7zJMkvLTKxOgb5LdMBYSeEu
JXSIVpeq9SReeE122T7cIYSLLNOFXVo44zfmOI8YoLJw4XlK66wnDIF6eewOe0ro2PoRcS8vle+n
7xtMf745plMl9Zo5yCoYD9y4fdGMgzz8vWyC/smXlsTcqzFpVj22B7wh4vvWvBtEE+T8UINZParT
qiNRYJ3UaDBCXgKeodyt+wSUQuZOu6GvE3qyRahX7gfbGGM8c5Aqde07nLq5qW5yAHsTa35Ve01Q
SOR64MYM44HK1CsjgnR+XFV3WvxhuQcgScsqZ0xFKAXRihiXI0Vpp1aES07Vfqv1Q54fMi247AKc
lzIO1GY5jJs1oIdIcmmdg/J12PXB4KceVUnNThQAV3j/jyqfaFWM19V5babxCHkodNS1XQ2T0c6A
HI52I8WuhcAlO+J6isgokwIVuZ71Q4s8K+lyJ4Ss0PBM5JvL3/KtPvnpPG2+JZMF9XQqJlEhi22a
pXHUMw0sLLJVLC+kzXo/zSbyIjeJ5VVErp8WHUD3fp2mxaniqZM8K7WS1QXHZV16NRAjJ0Vfc9+e
5fUJ/JaxP1a19DyqVutJkGZ/VTW5t5xEziOwefZkZw1x9ISBGbNwCvTsgk7pSFBJausVxSLpjmRX
Wub06RDuu07TAbRPlf6mWPWkcda5iEtvGuTRkYtSPhh4Dh6mudJOU2+pOxPYz1fBt+KFHjweIBmN
FoDJ5r161y2NMeEUResO6Hinm76S9KpoLoAYTlbRHGXcLJ2NNs6SJT+SofH6Kndb4+XyGnhX4dYC
41PRmBlSIYNyQUd5QlGOWr2vM8Md5dJRMYrS7S+b4ybZW3uMe63dJFtZgitfBZmfAhkKBVO8QfNa
BIq3HBQEvJ8Ci7xTg7luDA9BqhwEakwAyuVRnZJm0TC8MHqt4pTWgRLDSbjmUf6MFd884ukuZNTj
3htbu0xQsrW6Xu0Bc0O1Z96o+3Jvms50O7tdAMG6xhEp6HCD4NYe4ytdshS61UTrP0EQhfnGjb3y
Z/oSP9POg3w1iLgduK9NFXOboCzE9DzUJj9e7+OqaBBNj+Nj1u7rAIXCXX/VpN50a5/La9pfkTzt
WgpElyRHXRxwYh3KYJZhUdZLZkuXaVwqVQe6OnvW/gKyeERJ+SV8rF7XY/mDEhGlu+UQ/1FvZ0F0
5PrSxjCzp/kMvQ41XaSgrvu/Q7S6fZeWjj4XgryJ7hUbhLcLZPfS7msiFXp+VIZ7ezlRoqg88+t0
d/lsiJbDHP6eaLWUGEgHIwVCwtZxGkt30A7/mxH2xNc66YktzUHXqo5UH1VpcmwRG7rogzFP6Vib
DKk3UElWEvCR7kl27uvbqROkTbxcE2UVlMLA9EPBJB/9fQjzqtGGHmLay22PM2yugpkk+sE/7fvG
AHOgoAOErKJIIb5uPpR4+OiJ1067pH8l9t8v7MrGEpMBpno5a+MYLkHRopQC2s/HXFjeF30u5phi
iNsyLbMNA/lu/WUdAQ7ftwe0/a9pEMTkwFco9BAYMG5oayDQI1AA+bhBi1nGY9kqIRrXyWE4Jz6d
iyO7Gpm6aLKR63EbU4xbAwA2ShXJwd8g7UmEelR3rdWvq4gThXtE0WalTkfJ8ZiazYoeEzokOKIG
Oavo6hb7ZP6vuRvw0VAuNAyN3o8WsxI5SysNY4VWoEp3unWYiOKgsHLZ3d4ocz959sYIc0CjWmvV
KpEppe60o4zPhV+/GHjqQxnIsUpYdNodpfjPPAP/7b089TNBKsA7XdCmRoUS86/Wp5HCKsQnSCzA
i/TedpTkD240QLT/9NYVEUq1cBOdrTEmVhjQMNbr2DQD/QG6kqA+UsHYcJpB3rVTPCnQvfDP5U9M
t4n9wluDTOzAyzU3CyA3jpLxVMhuCuyUPFmOVX2f5JcyCveXzXF3dGuPiSDFZEVQ7INoeu+hJfFM
nNibVDQkJEABZshoWnv5oIPPOEQxQ/L+ey5FPPk2e8nElkyfZ2XBOHMwRMN+bsvTHLb7kkzO5VXy
jt/WDP35poCxTjnVMVPxsgR3NzCe6zTgJhZcK6Kdo6FmYwRzR2ospaEZSLHZ/tVtyfKtOJn80YKS
kVPEmv08giMkcTq9t74A9vlw/FlhuGnolHjJAc6SrsogO0R3IMyS/swoRpW7/LzIgtSGdwhVC48l
RdNskJYzi+0MkqlSNEDGT/ttFddppLuqUrhW3rlDKvBR7gW0scVcB9Wc9ZOlp1YwquDzrO1dYYt4
+bjHYLseJnrGZJGKYkVg0511D2wpcsF6Dy268BHDSQ/Fibjafn6SboufpU+jmwhBQgPnpWPPrNFe
laLtdRx7QkAPfhMqpTM3iAGPcac6pXStExE1Ajf93h4KZsnl1CZyquFQtL/mPdhjb0KvPEjXIJwH
V9c/E+HRg3wI3ejlfzuNzCViWVMZVcYCylHrhzJaGBW6ltA7uWyEOuCFD8rCxcwEk1BRg7HKUukc
BNJEfZirxTF1wUEQ3RAsUiyNorY3zXmB54weSK+9+KasILIq7+kELDym3l1emSCYsTixBooOWpKl
xbG2fSLf66arLb8vm+C+esFdjIRFUVGvMJjjDS3qZMVUYIGGeXSveuVD4bdXuPXoSD16giL8M3dJ
G3OM95utmdVal9jBTP506dWEAkIlfObSm+yTR2yMMP7eJEOVK0ON4bGbGhFyvYIQ7i47TR6tG9ie
SPhPtCbGy+cYkpB6gzRlKf4McO9ET5y0ur+8UbzQuNknlq6iGQhK2kNiBXXxLUM7VW79/80Ak/9U
ETr6KZTdju2y16dfbfp8+ffTnb2wKez0c1/1Y9NJuDTH6tEEQGkNnQxpHSaS0/XusinBhphMplMT
WUPnOQIXDKkGd5b62jUiKfESbWi9y6ZE20J/vkkF6qQZC3m2l0CGnlfYdgdIyu8umxCthv58Y2LS
SWNNMeKbWdw03fc+fKknwQcTrYIJAppZQ8K6NDANMdW7EfLfvairIIozJnPw9SLq60hGnOl/rXs6
NNs8pS810E3HZr9ciXHzNHu+5G5MDKiSAgOIkjXj/aIcab+wQduO3EMN24vvRJrA/O+Hei/KagDr
m0wEmMJJkzKlAMx1ADeBMrmhKDPiVgsVyn/7jwmLeVfKfSgX9WDa4J3VjuGxAwmDBf7+9Uhx3lC5
8kRux7tWUYJFB02jDMksDE4CxybpZWsNqsbyVOPeoFPbJNvrkqhozl0bGGNsMIXYYC9m5VTmvgwx
OAWW+W6XB8U1ENhn+3r6hjk6cM8qB6l09eDymeLe5VuTzI5B+a3WtDGzUGROnoe/bVACPWK7qenJ
e+DmfRH9Au8Qv9vTPkE56qQFbUG7BMry3ZD+KPNDXfz8wprAs2gSwL4UFFqZWGREwyxXTZ5D/E/d
9zeNG06OcWu7xUnylcPUuUUvSL3oIWIPGfCKKpS+CVTkdCY0RVoRag2BRUh+O1N+rSSJK0WNMwz7
xLyZCsGu8T7i1hwTpkZwOQ4D9P+CuA3W+qjbt5r1+IWPqGOyTdY1fEWb9cW+x+AbAeH5sUEOdNQQ
NqLZ0bzhlUaO9kkMGKSexn5DHeh8TGqbQElpzK4pdlKupiUD3Vpbro3UQWkhUHalhldme1fa3mCJ
eC040D2c641JZtvCaVx7g6DOpxMnT5we0D3izFco7Ei2q9woOHPWfVY6oqcPb/+2dpn9m6c+X0hh
LUE9+OF8l4cPayqAinBNqCiKgaDSgq8wYX/Mw1ktk2gJzO4453dNf7QrQfmNF+x1YGwUAgU7Fa7y
8T5WYoBrUi1BnygO3SGSXetF4IMiC/Ru2974ZdNoiwatmxCcB7+oqM98Ze6WYdd5RUB28kG9FTHN
cb8bxIh1CFsZRLeYeNiDER/0jQa+W/wkpfuiaxx7+tLZejfCVi5iaIorailR+BCVzKr3oQdRezqI
Ivmokz5Igp3ipZz6xh6zU/1QxgNE7dPjXN2FZX3uunxyW7lyZRVkduimeIKNExlkNk5Xhp5AIDnC
RTZ76ttwj3oIb+uX8qCDoFrdKYf0nNwI287cF76uWboNfwSMnK2j94ksjymYcaCVjEnB03iiUxvj
C+Y2gvBhATJqPAPHsU/PIuk1XpawNcyct1qGcoyV1muwQOosWr6RSd/ZFSTsav/yt+WeCR0aNDaY
mCw8VT+eidwOM72PMCueTE8NcN2qEgne99wjsLHARKcIpC7KoNlgvo/vC3unNUEuWgQ/8m5sUAfa
nGzF1JceNDjWGz27hsLTetWCQeUKgK4WnY8SSpvgYxJraXMvmY1ddpugMbOUYE8N8lP+OAaWv+z2
UEdyx0OPiUuAU+Ak+ANuAGNzU9HYrujDMrFlUeJYCjsNi+5jb1gxF28SQEz0/WUP4cx041p7XyRL
AVosdkbm2cyQ/5C9sivuBs0JU6c/EF+GCF/zkPuLv4IsbS8ifhCskKUGzdY174cMbUAjPJWdl5Bn
MAlfXp3IBBNa8kaREjXuobZdgBxMhmwX5DCEk6Tc44zoD/k6jaBrykTMsZzTroyQiVfVFcStXB26
Gu2TDq7dy6vhn+Z3O8xqSsyI9FCzsYIOg7Ekbm6NXiTE9x/O2rsNpgrQzk2X6/GgB8nf5FpxKWMr
yrzpi3YzeOaxPcpXuZu9XF4X/5y926Tr3pzvsB+sRrbkEipdbZAd+4PqU/ka0RwE9zWtQxCY4vep
2AsTqxJNUvXWGFfEeySpGPgtAWO2HDpPEu2F9TS6659SVAjigW/NQqPWYA5wTpDzNDqEjqm8Jn27
r1Bxs4GyXw5CVAzXz99tsXUuzW5TzR47PKX3+alGchqAPNgbD8YJBRb5lZYlc6EaMd9XNlYZvzfl
BsJlIO5DfFzBHg94YIbU6zDdkrv8evbrxlF+hq5IXo17CjZWmVNgt4YmWUazBGP0Q5kOBMi9y+7I
+5gmxCgpkArZAYsJj6Yo7oYGhf/UurFDJyq+5dPusgneGrYmmC+XV1OmQQoZ4iJt6avg2llzI7hs
QrQK5jO1cQv1sqFGKUfbV0XkyaEfN6K+0Fvazjq5CYFJvMSAo0fD+ePRrdthaTVJh+q6X12DkPGw
+hY0doDqdQfBtnC/GQDKeDCD1Fljhak1q83zGVl4EGUPXfS7XQW5EodECtg5pIFIlbD5lsysZSqz
sh4pxrp+RT1aBV/F5JND6CmPMxBKDoawTZ8qUKVn9TZ7WR8u7xe3uAKjSNUUHZ73qf6qT+XcppYR
NH//0b2aXzQvC7JHTC6DdkmkM8n7nFtz9OeboKuHkRYnKcjz6/AHAVeAJACRcetTWwPUQTcGisyu
WwkAL+BiylP2gxKPRLv8Zw4hrwcIp7wBIUUsmjyn39pktjArM30dDTAWacXfLL0OyxukF4J9or+D
dfmtDSYbrVVtiNN8NOk7c/2FZEJ+Gz0FWfRvzOeD/ws8SW4FZmXhPAz3AtuaZhLSMVaWKc5kgMzw
UiLedI49jAM9UBIEyRORT4rWydxflmyPYI1BKXPCZF38u7NvYuM6nkWnjr9lNhW2V4lus43IXmqi
fsQcQEBFVkMcO/mpjp0C0FHog03e/CPGzNOvUjwlQj/W5318N8zE4FBBOGkaE/1dz7rT37Cro+yk
D+3PBXRTHuo5DnjGn5ZD+aT+FvgQ9ZFLtpngPJI4zrWoov1DKjg1PZm2Q9++EEM8jWBV1B3LQYX/
RS4cjFcJjIu+OJPiFWYTFZ1UFsepdq3vb+rH++SsPKp38Q/AdjDUFXmi4P0fosH712bCjdmFrUKy
NXybBqIShWZ7td7PLnFp+oVitbZ4eixaKl3Kpe/MxKChsclilZIFVc0ZE23FDuVd71cE6Nfu/zPX
8h9i+PsqmfijGcYYh7E2vykPUI6SFAcUkzSOBOmB3BepenF3kqgEOE1aeWVn4BeSjeFAqjoAMaBr
xWdtbXfgs7nsL9yLYmOE2TnJSsGOUGFNrXkop99m83T593PLMJYiA+tMdDoBwASasW66aIIed9Cg
kZFchz4CKs5hWGMEwl1uDMj0tmc7dSBfrd+KPiF/y96ts/FnmkdQcSkQCux2BA4CXcL7/GX1R+DX
5INdO8u9YLncs78xyMSdXpITa0HvK1h8aI3vlJ25z/fAV/fQfTsjyeghrQcKnTs19YTkjlyH2dhm
4k44ZpBCjTGmBDGbetovVe0Y6eP/uEA2vgCdOufmUOCLLjt6U4XPg9/4hZ9fSbsGQq+Y0dahNpmJ
Xvv8ILNZHuOqjSEZ2kwQVtcHaOvJruQs5+qP8WiB8fpuOmEq/FaE0FPodn0KMXjd0ckYvBhY3oCh
r00TzE4aAhvZU6EDNAR6lE8SUEMAFGK+3WIyGDCM0AVwDwM06ZMIH8I9opu/gckLerVT1qxAoWqw
r1X5yVgEJWHuS8/aGGCOaKdE8tBLFgniysEDE+xm0a7+qXnm9+SRDrCWbumugqYEhxMCzB7vRtnC
t5E0c9sNJoDVPkbP7lOvcgf4a+2Mx8xP95an+9ktnb/In+xTuNPONgg4DEF04mZBmz+COa0DKDOU
PgRucJ2v8zrQOstZlodVCMHkZiMbO8zJXCVbi1QzX4I0/DFGt7VxJt2pkh5D/aRMwnuR9r0vOK3N
HNF6DRdr7lSQyR7BFI3KRHLWfczGnkU9fm7AUdH10TE3g/4S4zj9FCv2khskUOKDBeB1ep3IggyS
i0203m2w7/VlhVZG33S45H11r7/+vMk9DRd9vNeCdtcf1TeRS/mQ3aiSI6rycE+ehre6YRs2uMIY
gAHo98xejUFwmI/oN82yF4vKHVzH2FhgHDCrJXBtGz1085RmJ5MRFKUpcRNQ3IyNdATsM3cnogvO
HvctbG2sMu44k5AoY1Ka+KZ1ACCIn511DHeFHlojv1UfMuUHBVQl9u0SOYaA7ZN35NCvMEyAQjTV
fJvH2jwcJeAAdMxEAe1Wz3tpfC0JkCFKUIwCO9zn1NYQvak3hqxarUhmVAaytX8Y5aR7KFO5yr73
pytRoiFaFROjMSHcdlWhkMCSz9EKiSHABY30WxNngvPAvQW3y2LOnGKPjRqVHcXk54GKnKbvHfO+
P/Y74kau9jM/i+4fkcm3I7r5kmappm27tiZSOOUo77KddI/0jd59oaO7ysGcHFHvlZdGbVb5di9v
TOayVudqlKxBGpfOkj+b5Eetg74rfgglzRGkNILNY0cAwwF6qU2LYkkaLM/mPtulN+3P8KSfwxvz
aOzB2e7rt4VwApD3fAEoRdfB2wO+G7ZBCZ7gNS6mmJZQzF/ZoTkXGOcEx+LgIaHw6rOIOYH7TTf2
GB+FAqGUSSkmzG1ysnMb7MurX0xkn47ekFbe5Y/KC53bxbFuqoaValNyExjTkPwqyo/LBrip/cYC
29qKxlaphiFeQbxGlc+nM6bXvehPty+vqz04L0RYIq6XvH8+tqFlVjImtlYVgasJVv038jHoRIUi
FWLBd2P1RMsFA9l5UiNqjc5UokAQ1yJ35/sdYDwgVwITFpt5dXqmJksMQovibwXGYHTjA/26e82f
u0C5QmHr/isbBWl4aEmAtRY0ZB8DcTsuUaVgHj7QzopPUWXx3vitfyc4WsuhO3xlvtWGpCytwBs6
ivwfzUH8JlxjHfBT0h9y61ueX8Wp6G7h+sLGBrOkxRrAvqeUKCbjfj4OuYPrE9UAG890JzllQflM
C0yJF5+/8i03hukftomLZtpYxWxnPR15zH7M3nAN2JCXuMMC3h4QrwgbXdygsTFIf74xWJM4SgAA
kIJqgQ6IH/WTN7WvnewVlSib5Lr+xhQTn7pVlayorDBXVnwrqlMfCnaNhhw2LbYNTdWgWK0pmBP8
uJQSzQe7grbQW5FKPdgQuqca8F8ZqtyaYbaompbRaFLDDKqC+N3qI7N0izFG/csUnWTu5hh4lgID
YgFly3wxI0e/Qcq0/JieRhAWAs14Rzm4aHbc7ZNHgkJ19S3Ziy4S7kZh7hWJGgIwkv+PH5I+FfGY
oZTjS+1M1h2m1wRurnzeKnRxKXIH4QL/mIVFaWzVmTXOeMEYIKIH7SsUzKmqWgs9exEkivOKwSQX
4K2wQ3GbTMDII3mui1lPjuZoO6psOtmws5UHwZK4VvBO0nRkuMSwmEw/79dVikhuorpf/AD91h6D
o8Yt8dtDv5tOFW58aMGLOdo5ewXc5rtZ+qU357eJrFqbhtRE77g+RQf1kEAjuHD+qVqOflV7w5Xo
2cRDncCoikWC8ENGavPRKCHtIKU1RCLJDZV0IwcjqAzXvpZ+jOA3M3Doip/Dz1xzRCGE/5GBRjVV
tC3BiP/RMGYC1MGyIHjVzIrXVaWHBjCY20QFE84NirsFoGygYXXUNZmPGs9m16llbONpgbETfU8X
2IF+3kLlefSXwxcO3Ad79O/ZbKKlSXG75pgZq5tHMqaQEv112Tu5322zIGbD0pUMpJZIG6TpSY6A
CFl3fXn/BRtUfEklqPxgbP/jIsayylpLL9Nj0Ue7YkZ/onaqXLQ13JVsrDDHrEqkLsLsyRwoKNhR
Ng/JVYL6RQMzWXH7xkzmap1zeWXcM7axybpDn9tkCpMM2hw7uf9WyD8v/37eA4yAqUF7U3rFOAXj
1nIzRs0CIEogH4cfmpsdi7MNsjWIvIJQGQ2W0hUlbfQ3Mncl8N4gJ9Fp2RMb9nGzbLBRtf2EBCce
bMwkfSfKjR5jbGQRDcHw9guxQoHMJMgOdDbSKxBYahRMtAcZ1Ksi3Xaq7DSvopyXb8XCpC7Oq4pL
6+NyxjCd62U0wUHUQj+5HRzFCPGsFFKXclIMQqhkJsXJg++AefW0zdRNA6EdosYrAw0PyfBRejYz
R/Wh5Pw0QKBC3eHh8Djuoz0RrZLnhxvrLM9CISXAzMuxFUzT6sig186/tFvv62Nx3kWjRHPVSPmx
DL9P9UAn1YguSNNEq2BOU7J2FSi5MDhUhLfl8GcyBS1+ri9Q1U/NwnABqDY++sI8Tmo+m6EVFPa1
IqPevHyPDBG5JXcRioLLDycIdyCTwDSppndmCkqqbHhS0K0whZ113h1ENhYYVwtH0lWJtWJG4mbd
UzKo0LNOGH5ykZp706E5CGIQ/eyfIsK7Pda5uqJMZVkBO41xNnQnvR385AktH7BHn0Y/90V63fwP
aAM3AFUv6MzRn2+uPENP2iHR0Pw0FZBbOCGyJcGCuB+Qyh3hpQjUIIuqm6QlI2EjR29c37Sba6fg
26M969ZRruxvohIhj2kKEFJIrYDmz9Qx1vJxSWqeSRUgMxHKTOVtci3vQLm6Hysv8lV/3ZVQV0JG
BEZb9/JCuaGcUsXTIQZM6jCh3Kq7rpUmzGYksZsUB1tB8+opqQSnirtflGRcQd5nAqv6cXHtbBda
aoBdliwPevxY1oJyD/fUvv9+tgaZZ304dhZ+f7fclOOfqd91tWAJ3A9F2bs1DcVxlOU+LmGuOwIK
JjByLQDsJ+hhAuJjQi9qHbz/fkcAp6M1cEoGbTPfKiUIDHlWg7nS+GEio5vvk5bKv35hPe9mEIo+
ricaS2PA6KSEplPvSOOxSX9Gxr2UPV9eDW9ntmaYjAuFJGsyDdThoKV8hjaTp83WH3sQcY9zHxUg
z9Yozw8lSKJ/xyYidEOu6WUW2XhAacfvkJIDetnL9zGqH7rfP+f35o/sK09dAPbejTKJw0RKOW4l
LTlGOLehOV+P9SLwhrcDyEbWrQ3mQqqA0Z+MBbprCkYQOocctGCCoEntC1UVeB6+tcTcSrNaJIrR
YNgIN9JAfAraK3z7B5ifOvsNxCJB/9G4ksQAId7tASZm9HwgHIr5MMayEcrQJG3k+Djv+5PmgicC
spPNaxMU+/RJ9Ark5ssoiOAMgw4K82jMrhVA6ch2r2K6AlTXlLdodtqDjlExE/rzFCwtEpblngHL
hKIQMG42YJ4ffTMd1XCVIwlIX/DPmpLbaq+pcFCG9w1B06mCGQwPXIOt9gyQrg1tCwB3EJb4+hVm
c23PfKKo1cwbXhZREYa3Jsq+D9gOhUmzLRhrhrKckakoNer7LA4M46Bnt5dDB88ftyaYzyYZEgEg
El0eVHscqfXXWPUW6XtdZPvLhkRrobnAJnYoU9aYrV2sQQZCmTG9maHNl+a/LhvhdSSApHr/YswF
38XKOFZJtwbSwYBIynpor6rJ0RwqJiUfpNP4TWCQnho2ctDntE3pK9E0ZUJvDQIp6HrgSY3e8VH5
qyZQn4H09l66zn/O99J3G7i0yHKgT3cjGrfglB4h/vtumtk63DZGSUpgjfL6Tqmv56lzxiQwVZyA
Z8EqeYna1hSzefFcQORbJ2uggLP+COk9V3Ir1CgwnAXObxU0mY2ogsXLZrYmmZ0cMQqfNZaVHK3s
qC4/m/ZFsCbuWdYAA7dRPiUgYvzokJVKwqJp5+TYQfcELZHw1t4lJ3KkSMJoL6pwcs/ZxhqTcIyz
XEb4G/DIDiM3baKD0aK/r1jOSNbXyyvjnrR3U2yVR6rRmBl1OT/G0wP4eZTlupwPl01wNweKwiY4
8FQMoNDVbg6zXRupXRkzuP6mdJ+UykunyoIyEtcEwjkgO3RSw2a8O08xfj4QPK7qJA9SCWz2+HiX
V8Hdk40JxqurTu96yYZX5+18hpLTNWq4YEyyhp3Ufqnnh4vjfUGMQ5MiXwrwTlsYMy4De988jVea
1x/NOzD5ntOzCAYp+n7USzZbhG5FrGakBmxOq6Bf/G0y/Mtfj3rsp8i3WQ/jA4qU4xWSDWqAisu1
pBo/dG34FcvGCZVMF52eHc7drqhHkdIjN1nbfkgmWUvsCSXMvtKCEtV0xFovw+stPvS+KfAP7kHa
rJCJEEsVjxlUCjFFDGihVT6AKdBvgaS+/B152D+CYA2FDBPdYIXV/yzmpmyjHFzWynfzgeJk2ofs
nID8sH5ej6gCg3VUVM3mpmdbm8w3nBVdX83JnoPx1fCtHMKx0U677Z3iNHjNY7lbXkSZL+9jbi0y
H9PUwgG8RwlYw9qzIl9JxI9HUWuWPqdYl9zaYILsFMt1mIZteoyJZ7dnEAL6JfRw5Ps2uWqz51m/
mkUldd4x25hk0c1da0VVpQK+KOvraVL0p7SWvcsOwjtoWxNMioEO4wSdOVTLUjQWwVR0mPbxAUgZ
wXmmW37h47G0blnbzRJqF/mxSWaULv2Bdse026p4LFTR6BIv8mqQuUdhDk0qNJw/BieqeZgbBehM
dCgWDaur7VY0g3VgwyxU00cKO3XACyBYIQ+PhpMGdlpUfwBtYsm+Sn1MkmkChzRt1r7B7YLltt2Z
R0wT7Ykgs+Y7/Lsx5nYJl2RCDT8GJX50b0tXkfpsC5kd+N73boP5jkUIUhHIAspvBAsATT1I18pt
tx93FDMMQqlIiK5/Q2J9dpN3k8y9EkWzkU09llW/Wjs655sH4Z2yK/fzoTYd+SGp0BTR0SOGxi+E
JUMAIixBxOR7z/ufwNw8aaK2UqaDFUTq/JAEen87DMdWNIcm2j82RIb1kEYdEhClM7CBya601JdW
+gpx6genZALjWJvDok90hAYTnlQlmaL6EjTKatf2RGBX/hFAXwl5lY4aDktYQZqlCVcMuQfTW1u/
+2N54WGonPSwXGmRUE6Au1Ubc8xWmcNUtGAvXoKB3FTyawP6nt5+jkWSZNzKFJ7k/14Ws1mjOUvD
2qjxETODy1F9XSl10E+jxGxQuIf0XwcCIzwA0yfjWtSn49/fG9vMBip90laSvMQ4CfltGYCVGmro
2eQkSEvoOZRfIHMsrMXRqP/pHG6sMnfd2qop6N2wYkr7CW17lwpSLyCUqH1R44F7Et5NsVVZdbQj
EBagiinP38fYJ9b18t9rraO3ujHB3HEKLu1aD1H4Deeb0oicxvg5pPeJCNonWgnzqABFcVYMEs50
FUKZsUbb47CAkvMqlMtUcGv/B5c0LRutDVxzGuP6xmCEqgl262P/SpO6ziWvKsqljW/gxLWQ6rvP
dypIrYW5HdczFJQGAA4C1IXt21RGh1b1tNIjPnvUcOWGJ1rOTI+iMh/3e25M0Z9vHhmGpMftZNKJ
bkk614T4i6r4UhwJviU3NdmYYT7lkJt6a08ddPOaIO3uSH9Vyne1sbfUp8uplmg9TBhpV3kOtVQD
qzR5bqS/6Vo6qSQaDuFe2pvVMPGiU+Z1DJs0OjZV+NvAHR2pxfNX1qGZIMYG29inmak5txcbihyg
NDN+6eFrXe0S9XDZBLeXRjF8/7LBLGNV0GDIS6tF7oGglzg1JImTJ0wPmWfpDqLLN+Vd6UdeL5p0
pZv9KfDRkUyABQEjfJtq2vic1DVTCEaE7ChP3jhnRzt+kRNtZ+TNV9KMjSEmuVKSZUyIBIpxrT0Z
3R7UfuY8uysIJy9/SW5+Dy5LkOwBQPKJNaVrJC3LwT58lMYHuTm1mLwKf4fkVsKA2/Bs24LmPv/7
QfAGTTYM9bCqN6Ney5PWp8mxIo+Tuk+qH2v2MMwiRA4/00Dd+l922NhAwhht/sQIJtxNB0COPXPX
ver+gryQNjkuf0TRqujPN15R6ENeJnGoBIp93WY3pDgoXSAsrfGdHgQW6CGj+GWwcwqNlZXtaEGu
o/dMh/K3Qncx+/4G/wWwpHfzY3azyI6o1Muta9NeCsASRLE/ASSbUB7JWKcYCzrT1gOQznvrNvLH
ow6i2vIsqlZy4yAKb3QqwgJbBnMdD3klEyu2NZSWpbLbqXOVvhoJ5VhdrE4igvDODYgba8ytPJFF
0ZoZN2VS/lHIQ20Ifj//KrYx1YR/oEdkn5vVqkcqSF5jSJlHOdIl29HcaXYK13ZN200C44ZKhpQZ
dFb135f9krc2mMUblw6tQ6jmo1+uhjV0hgVe/9Do3MzCUImoAsH1DR0yCKA7pZAaFm2va2kSkQ7K
kgCFaBq8o8ZbbLkd9rLlz0gxal+UYvDcAxwxVEgZnT3DYjaMwBNsSDXLgInfdYRAW6KGvum3y1+O
u2tbK8wDWp5zdQBaDZxLr8ZdewqP5Q1KEnPv0MHU6dQ9Vt8ox0B8FrUSuXu2WR79+SaW6EZYJ0ob
q+h2gEJ/7d15FuACRB+QiY2ofYT6osArZmmPaJWQWyLKP0UmmIA4llOlQlkNmACAPPXuakFbVP0C
QzfkkSzAWgwMeshs9cvqCIXzK0rQy7MjaVeJ6F3Ad+6NBSYSmUNWxNKIiQTjDNot2qcpfM3L/1Zg
Dy7Ami+CCPE/2/uKGNeuIUU3YbZeDboCgsxqQPKH0RAkFrwLHzhLVVVBswRVZGZrTMiltTN8K7Ds
FdWROUxftZzkP9BH77+NNgkfhlirTrHRhT5ox0phG5vr4Js/gElzzUHRYq1MZICnC8dCvIiOeK2a
u+GVMhIuByE8l0djRaGl/14yEwZnEoOPOZrVQI31IM1I7yyKcRy6Fnx+xm5d8FKPq2U/ztH1kIeu
qUMa9HI44WysaiH4G/9H2pc1x40rzf4iRpAE11euzZZau2RLLwxZY3Hfd/76m/CcO6Ignsb5NG+O
cISqARYKhaqsTKhH/aG4+nyoBXNKED4haV+YuJ+1mzYNtFn7v6dyMKJhlJBAzOWLzFZfQU1wSRu0
ZKcfWlWArNYLaxVrtePkIgPv6fCNxwR4hUGqZUAoQ8I/Py+LLNBhbnoquyO+LxjyS3ic5Lv7phDN
BLEwrLCsWW2YtOiIgd3aVO4K0VXE96j7cf7T7HUjkM1/2GACrr5IKyhb4/wo3tIXKwqZ6Om0hw5U
FiHYA8WLhiOVtJMtfjJIF72J8HkoFVUL7tHj0NysBlofSWH1421EXjgr2zWEgSfwnumyihv6syG5
kFKhBqINVB1tUN0S0Jvm1yj1/VXqGKcRIdQ9iRaRvIqzQPp3mUcSMTZ2mfOGmlQ+TFKTHDXd0cNj
RSZrlo8lZDQkjqX9j7cxxRSiUkEx0zIEAoLyu8T2dBpqDyKT7giaFV2x6t9gluFVgPceF5v1gRjk
875WWaGP+gSmzvVtcQnm/gRbe8it/Eo5JNzePdcacwlpkRaO5oS+Unq5guVIOtQX4vXoUtIRKBwc
zvvMeZdBSfPz0ibESlLMIH3s2l+S5lfyD23wq5HTndi5Aj5tIJNcjakYioKMbrSQXjbZVTxx2vd7
2dsnA+yZJuBtkQ24RXpZXPXX+f1sYcYVgpfu85Vqt352H3lcRuHdYIVpPCTzUOpVWECxLiWZQKjb
i0p2N5iZLfbrozJ/A4OPtX2YYfxhiHPMgALpH0jS5bi+YRfNKTjvBf/lWH3YYNxAF+NZLRPg2dJL
87oPaBVPcCV/eKNKlNTveHDvfb/7MMh4RC9CNCEu8EgiZubEsa8Q1RJn1JNTjuvtJQOfto9xjTYp
l1bX0iLo56TFQByJY/SfJz1erbTpxVcpGcvcT9I5blxjJs312PdzeBmlZphbEEPUeFijP+LNX8Kl
AdwYJtZAJ8uqyaVT2GvlAn7+zi1lp37orMaef1RviCvgFiNHDenR5HWB8QO/CxXbyKvwDXj9yV3v
3fwK5rIgjTgaawfgjlSimPoqzQ9reHferXgmmHshkfopLWXAMkllXg3i4NSafFKjb+CeibFZCXMn
aLW2VD3K68Ek3SpTbkn5OzTkZl6Lbg8KsrWjMdeAsWQQ1KFo2lW6jFOvq66a5m417s32LavduvP0
yvtXG/gF7yfPyqBgwgcRRrTDKBCq1tZqzhWwe3t/bB+LZRXEXF2zCGqtCYbbifFLG04G5sz02ITs
uGmdX9HeEwubaBDMQ0DNFG3BzxfOUIHEVktCyqm3elDgvGgPVHhTOKIF6Ucer3671y/7ZI85/iCE
KTEbBKDB6BVXNNvLDQuPuofOoU+66UecoX7GO+J7JHifrDIpX2aQLGmTmmLX+0vANPVD48fO8gwi
MYAOFqe/q7zMy096wCtN7l61wMqBEYHyCLITsZmoY+5Yypagim77AkjUVuA8KHdDN8gkcCVJGKPR
mMCBFCwxO71LjwQwTJS6DsJkOqWo3qTdwvF/nikmgKQ9+FKiBB8v1DHrnl0lCN3z6q/j7XmvlHcj
1WZNTAhZ5EzBIGkHEs0jxWq019Mxuxtv0uvYoSNCfzR+ffDAQe23t5WL2a3Q310uvhWTP34Gm1FA
BLiKCgLi7zWtrDJ8lLtnyBLyjiC9zL/cPxsrTEIRojWapYayBv3bYhNv8AW3LQCmKAKQlIIUkmOP
8xFZHAwgB6YWLWjdyEZ3o5DKbZTxNheNi6RdOaFs97RDYxe0k6CWhmgyE6Ix1VxOkGpFinTIL9U3
CfkzOYyH0COn9Cm9a7z2xHv87Ee0TX7GnPXSSPUqqqFU05qo9s5OhvYDkLc2uIOzB4Lkk1ef3z3i
G4N0wzfvyUoy57gq0zWIxtdVfBYlzgH/Ly+Qj+SMOeFraVamrKJp0/5h0sLR80GiYZk+eHYc3ut4
95tt81vmkFdyOCN1RzNlai00G7zKznwDXNn2eAyvQwsjOKfoOuWCOKiXfzkFlDnAhJociGqYi2hp
OzyXpRRcGkF0aI6xM1rmyTyiUW9zWVx2w8vGFnMJLZVY10USgd0qMI6QvMWZi46j4o/Q5KS6qdm9
UVhKzIme+565Mct4ZtJFCiIb1B96T7jWQWZp2iFuW8obloHRmgf32aPuo6rC/2wp45hzGSJdbvGK
aFzhGlBcfFBKLklZc+UH0x1t9Zi/CphgoWp9uc1DjuwmMhvzjNuCu89cUyo8IcSXmXQYil+18FOX
nwu54p2Q3SO4McX4rJIPeSSpvYT7HTIr0LBpTn9LiEt2fAAY7sjD9+31Aj/tLXNDVenSjmaKvm2N
nOFGdKkXJScN9EMPwgteauAQo7zyPMzFbvD+WCib89ZrksxmlZmBMJaB0LsJRvWRlXqNyXuC8iwx
t5Ieq43UFwg6qiUfQ18B7Vz1ewAnem8ppjVd9neJEzkjV9F49zbcrJD+/yaa1nkkRFM2rUDE9YH8
SBUQhVMXFE4BmCYvO+MEAo0JOlMuSEIz1mFQ9am/mKIbrc2VGvHyCN5eMvEmXtNRnQXQokjmqxIf
pOSHINxUPedpvX8I/pZKU0Bxwxz3ktR1k8cqsjPjngxPFQ/zv3uePx4mLOtKQvSlFBY1BBvnVZX9
mDrVNqDLRtbqbuFJDezfeRtjzJfpFxRxSLIagXw7uYBx+0pgnkBFiOF6PiJ+d+c2xpjvA90uRSoI
3nWL/JyZv9vp+Xw+y/v7TODv67KVqjE1A6hnW9BjvYSGztN5E7sp8zbVYs5rValSmlKWYtEff87X
4pHOeZKLDGy+8vXk6aBvGq0Uc5+9pVnIm5f70lfuzv+I3dxh+yOYw5uIdaOBV1gKqvdIszpwDWFC
o/0R+RroS+xWsyjP0nDgNgr3koetXcZbliUUwikdUrwqDV8GzXgMBTMUoSnss+cl0Htfc2uM8ZYx
hnZYLq0A1OW/C7Fz4rGyOPvIM8E4TC6YQz2sdFzoOL2LqHEPmatNturSnkgzWMbq5DaPGXYvGG7X
xcQPtciHrGvRF1HqG0O8mPLLsnf+5cKYnGBpDTLLAuCJauvK/h+KFlTZlhutddcjZYMznX/tHExy
0PSpVkM7AFOuJw0ixamjX4EYLqBUZrw5l90UD+xKJuBBEK9HJ/nz7dWmqjjFDTCEjWsOFkU+hY56
R9+s/SvUbbhkd7uVdsxS4XWlGgC4sC1AVRK0OakwHUeuhbfVoSyImR97gt04mlVeRbZolS98hdhd
X5FMiCKgr2t+wbfW/ZoIIMQygxjY2Sp5y+PWWnlcu7unYGOEcRaxm9UxHwrkWMt6KHsdIIPhOw0s
TIP8sxDGOUA1rihyWNMRXjSwninFvHpFs/L1PbILJz9FXB59GozYl87WJJM6omipkVrqw6CYE8B0
pruqEywxVT1AyW2S5A8gVb0RFzF2iJiACmxw0s5wckX2zh9G6otnfgf7OE8wFru0IfolRE58WZ1/
CPpooUL+GoIC+7wpzpdkuVs7AUPSyQrYph6ejPxOTjkzRXTLzi2FuXeaTC3JuqgiHnThkRwwv4R6
fX/6Th63+XLsGzVMiyoR0wpjyY9a+aueQ0tJ3FDiRkmOh7Cgrg5dd1PEeDcga9W7gdw7cg0HtSeo
IXmyk3i8sMX7PMx1E7e53JEMkT+viQ2oxrU0LRzQ035k/DhoX7os2bgkydioAbkPb/tAPaT3+h15
iR4Q9e26sSROzsWJUCoTPLqiCNcoR5M4DjNLK/rrVRctSZg4nrdbWt76BBNAqjTWO2Uc06N5iK5q
CAgDygt+/IxqOFyMxyIoXeG5RQjmtsF5XsLEkUg0tbCkArvZ5HRPMbD+lJauQZsA7Le5O/3gltE5
FtnXZ9Qu9VhAMfk4YZ6BEiykv/KLKBhdwyt94ZIr5MSJUGy/BaRD4lrSnLZ3RLu5y50ZlA5hSdlS
tHs6qm8Gxuh0R5Gn4rT31Nl8VLYH00cNmKRw1I8LqY8QrbNy/SIDa7dxU6fu+dDI8VP2CTqSvEia
MgVXikAsvZydsfOG+v68Ed56aADYPqqpgKacg+5gAF+YDM61RrAFDdoe6zEWFM6K9l8BMsZFwYsB
vkmWbMacAGPrl8wIGhCVBZD1wFnQgnC0oU43eX9LCpsPDa+QTk/al0uA8uGCOgqi4SLzAhLTflYx
kxAGaNETLxuSOohyA1wVopbZ4ZCENoaZKpf0xszL13cPxsY0c/+sBngvxVymSJ/FHYP1ID8PKZhH
1j/MIzo+7MP5D/pf9vhjsfQXbb5oF1ZLslD1ZP26DHQv9dS72u1SK4fN/ABd8UMc8BjYd4tefxiH
/7PDjBtV0kxWQUaZrXEVf3J7MBnkoM5QnNkur1Bog2aFwC1j7lvFQJOMGQlTVmQmkmdpHs4kG018
TSt7Uo6irdllbAnufIc35qXwsroA/lxzC+G7j8qNXSayY752CnMVcP806IPpEXVwEF2h1HZf2rzI
uhsEKJ+tCUINE+Mtn79mlC+YwB4XIwAHmmXOb3P1VDXfuoE3Rpivl5flMgkl+Ivat/YnPZXzoRIs
hNPejQ/FdWjz1Jt2sR6YIwDUleiYvP7yGsrBYFr3f2r6kgfU/alqLO2yfB2uy98q50TsbuHGFuMl
Crg/DX1Nl6BPSmsKn2oghonMeS7sXkgbI4xLLFGh9lB9z4+CaQ3KZK2t12P0uXzlnG7aF/sSyjZ2
mKs97+uojGNMHxlgHI4NCZWbZBy9ZM6vqy782cbdate18NAbYeYXczc5538AZzPZpwEmr0Stj3Ff
CMtVOLmCepE3nNfHLsYJQC10rQnY/uD6n32+L5WyIKuIEe779jK/6azETfzKtPQXgAeBQ9YfvsGK
QqFh/7GIkZDPFjWTzKsG4FvQtwHEC93IzDhX3+6+4eqhvOwa0HuMf2B6MJV0CG5jhDCyyCBASQgi
OzIPIrKfTG/sMHsnjzN4VsoRFArX409KsGb0TrvYC+Y8gRtxSG2tz+c9ggaHLx75YZHlFcqMMmkJ
lZoS8tQGv5w1hi3vFuXZYC5wE3BjUEeD1nuyqbYC5QSNHe2v0RY9yoQCCq/vxIzNothrG52oOIog
oivHegrpl9yuNaOxjPnt/Obtho2NHTa8h3GVjwLcooo1C9B/sKm6vezPo2ifN8TxP3b6V9KrtUwL
jDjH4SuBJB8a7/p3XBwBgJLV4Lpip8NUkiZGmWMtpv6alo2lE8OSAen/xkI2VpgvM05LJYQ5ukCt
HFs1WK+1wSuz4LyRvSQKdJYm1CgwUIqeM2NFFyM9ibVJQD4zOnrs1l5xCi9rNwmE27GxDQ+t0wM3
T91LaD6ZZdyhbkJdiYvSCEYAPqgmgOFkqv1mdhDGBZTFmw44wMa3eNI/2aXnb5Mz9vlSm9M0UZb5
0lr7GyO742zozgn+ZIH658YCiQddnEwwqRonw5cuJSv2IKFsLZ56pCyJ/wOxJc8iPXobi1KYlIJg
gJ4gDgyfMuRUfn+BYRavCaj07fSLNxKxc5ZBXiMDLqeBiBsg6c8G86lK0n4CYTpJoRDUeUX41wSC
8U7hFBZ2nmyf7DAhfgmLbM5HAPNK6UoGGVR+q6mLZZiP6szjw92JGltT7G1fNVVbJgZZAqO7TIS7
WvZFg3fb021h7o9PNpjY3gyxEYcigO0S3ivVapkoVitu5Y+Rtd6umGSdChsSiSCM0QNeHYG3PuaY
Ey3E5wzxxJZzV1SdNCltUeQyk/GsMKd6KUlZGl2IXdSc6ikGjxFUFizTpcJwyXMvH6lHxm7onj9z
1A/ObSxzqFMpIX2TgMyL9suhJPiHDk0+8DrlHHdU6eo358zUoyTsat0IwqEWnsIiwQh52VSipSaJ
7Al1iBnAOF/Gb0wyQkZEFwnOHHCqrACsiLasnkRGfNTK9zZ9VkfAxLOEc23uBpGNEeZMK2AY1icl
NoJEeg4njLPyOPX3ErZPy2BOsyl0CVlqDGRSkjfZhV6v3VsgeIOYfQEYBU/bjrMgVj4ConZQ+1gx
eWSUrpncNipvtGnX2T92zGSOc97nOjQXKT3CacRbEjMqQImBzF9A5KUsXvPv0ufNxvBsMse47mNR
7yQ0eXHLOOngilnqlPqP88dpN7xvFsac4qZS+3JJUXon3VFQ3VDwG+HVHDkOx/MHVvPI1Cqp1SNd
AE3L6FBJx8iNTqGngQW6982AN9i6e3o3q2JOb5IACRanMLdkh6l/CYdTlL2MGUh/Yw4IZQ+4sfV0
k7mQ0RBvtaHDO1y9Xlwa4TNb8qsAvKcUDsXZx93gt1kXXfcmKjWVNJVrspZHsfxrNB9n4aGbAd/D
gwtjU2NNfLPg0fnvoeo+3WTMApVWEQsEwzlYIDEKTdzyZ+9QJu+ssaB186DUVgROgeQGDwrHvMkM
iwdf3D3cHxkI29lQwkxLSFOgs0F+E/0+Hp3zR2DXWTZ/n4mG/UrmYqSizF2YO9mkX0jRX6YEXu1M
RlObE0l2zxsl1EAJANR8bNG2U9IZfJSg2SyF6pCOglU076AwclH7988vazd8bCwx4SPS04xUbZQe
qzz2m0FF+qtjoigVOSeAZ4eJIOkCJaE0DvF0aa5l+UqSDmvyf2dxgQt+bBr1kI3b91KLpojchgHV
FQs9kdxEktUoh3+3YUzQaPOyF0RpAVYjJdW1VkF/WTLy8DIuKh6VAM8LmDOVCmMkr3kcBrFyl2lX
wtQ7Ch5+a9NwnGA/8G62jokY6bQWC5wb6HBndGRUklMHFPxuj84qcZP7b+A1P30p5ixlQrwIHQHp
ZKjWlqgVdp5cK2LrKrwpkN2goIJEGiM8KLeK7LowgtwMGsB/gpFZU/LWlA/nvWH/1bqxwCylxXVP
oh4sbfJt8ppcERR0AQn1o0fxunVriJfWx+VC5RymvSEvXCfo5xjgdZehPfHZ1SFEWKJhk5hBHlTQ
2hwPUdAE40lweCX4XRf8uEpYVmtVr2uofOGRkKz9r8gYTac1ZlBMjGZ7qQvi7fnd3A0SH9ZMZllR
nAhKEyF/mldwCBmtJXYHTeM8Ibl3MZN1ijFJxk7H+D5a4FFjlw8ge3B1e2kPk1MBR8BLO/cK/pvL
/0uFdc4q04jFNjniBiEWQKrhIddK3Qlj9d0wqhHFlLw8JqJwQLH+RVSrd0noQk6R/nxSYLJXimbm
ai/nRX5cwptQme1O8ZY6slrzpqwXqxswAzJzPidnp4Gi++ym0wDIntkm8bH3BrQAS+xz+LD6sld5
5g3vLbYfxP7xHtBCfbZmxF2OHmeygH1txMAqaAUQxJQHzZJs7dA+8gZcuPaY+ybPBnklSSoiaP7N
ZpjfV7aJgWTBhxvFFm9ygLudzNVDetFQmo7y1+Bj4XVRoPdGXqhM0//CaMR1W+b6Cce+lkcgbo7L
0YDAQRi8zXitp1bsfgNj+emAMGF6XeeFYDgpPsrzgzyApux+KoLzoWU/UG+8g4ktVTkOy0yAzSPX
yVVxBUjbo/JcHzqvd8mRQLABMMTfyY/zVncDGiW6hFYPOv8sDnGR1TwEDzzIIA1f616QnWom5wba
jdAbE4zXz+mSLiCcQl46r5Y6dJbeGzZAGgc9Cb1/txrG4QWyQHyxatJjDfxAnRhXndKD/E/n3W67
oWqzJMbPhybpi7HG2L18G8vW4kIWpVpcDRA22m2OwKuYW4al3xpI74IUMcw3OKnkHoAUrNgfH47x
faUn85BkuImkyJk9ymqHjMguIWJsOJgxOzWXxk9QlfjcIEb38EvhamOYOQqzbE5RMYHhKzwVV+pB
AOpS9Chlbou5Y97tTv/YOWPMmVDFVm4yEa0lqXwWS9PPplu9S2xIHzsjb0p8/wBuVsZcu4W8xCSK
J6CH/MGdHemysxMXiYVvvogelQdM7kO3cs+7LF3BmRWyJZ8yKdRKbPHEjwbNT1NcuYduAeQ4zQ9Z
6NQDJ8rsfT2MG8saxKSAyvjzSt48QebSDIk5I11KZRNkktlPDLdxDiHPBFNjWjHopHUCKpuq8rtO
fszR/fkd273WtmtgLu2h1aZxAoc/Tp953V1Jh+gx8lt38eKLwikfecUKrj0mgLWK2qTyjMdA506u
9jScMh86YM74RHsjy4FXJ9gLydvlMUEsVppETiXQO0y9F0lPpL8edPv8Fu6F5K0JJn4RZZ76fgC0
ngjt66rUqwWIxG1fzZYefoORVdnaYgLVLDR6onUNaG1JZJVyaundryK7zmReUKafgT1JUJEFHauI
ejNkSvH/G9fWpCyRJkHDHBVeUsf4RrEbCGSYNskd2aPSBLxH4u6H2hhk4kUeFZKZ9n1GB7eazE2A
xOaO1XEWxfZ4DK1qh9xUofkBjkgJRNSLYEX+4hF79imhzMwTw9339o9VsZjvRO4NEk8oqi9+eEKZ
DNx96S8xGBzFkw/DBY/BhmuPOc1lTaoZ7+PoOF9Pf5LG2FFu4vfepWMloc3DG+3F242XsFhwY5HU
tZ8Acsyi1srU2zJZvaQ7qZlgDX3QcBtoHCdhMeF1HTcjmWdgYb3kiXiUwSJ6lC56jCrI3vRXesy5
TJ+7/fHtGpnj3ZpJShpAJI4mMLettbzT9CByM797bmM7fQLpLQB/vCky3kqZg97pyzCWMmQDwvin
mL30tbdyZXd4x4FJPtQlI0PeofOvncpLgvHCwtftARkyJZRIHF6Tbvcq25wFJqSkQ2KAAjZMjmt/
VMu3dfl5Pg7z/j4TQTpNmdt5BeW3gWe3Pv61LLJ13sJuUrPxBRb7PYhSktdGtwQ5ND7c4moM6KzR
klIAoXE/XBK78srH0B54WOzdO+Zj71gQeDRL+RpmJXSCITc2TrEFlXcVLFDdzOPi3pM3AdnGP5Gf
hX1nBPxSvUpVW7BE6S19GIPulSZv0WNvUXIAEfTVsmNY+RPt00wHHrcuL4ixQNBJgA5PlI0tUgRK
5duge2JcdsBMS6540AMeIo63t0yKkEzKZAwxwAxl8TxNj7M5WVVi5TzFOE6sZKVjC7lWxQbIOwBP
RksgZQC6pr4l7mj8nEFyJA08LSga689c4ewo9Fw0lWkuQBvQggU0OSD0bDjmSfZ6P3QFj3M09q0Z
AHiB5wSNE2YXq0HJi7bD+HCP6dP2JvfGg/QyeYLf+iqKCD7H3G7sgnAh+iWQIgUR8+f8ZOq1BbO+
xhpoj9ORTpxU/qpb1dtA05PDdJB5J3AvIEM8VgH8WoP2msFEl2iSQ3VAkz7op8ox+jsw47vE5HAG
7hoxCEzohqhCVvDzqsoizLVJn6FISz0wPxXma5I9nN86ng1mIa1UdtGaDVCyLG9iKbNCyekmXvoo
7vgexgn//0JY0iA9ncY1MvQ5mKDoI/iS+bhgFjrUTUsqnBU3NSqxEm/CfO8ggxoeNDvgVUT9hXHB
uGv1pK5qOdCqp3mBuGpoAxViZSvnK+2hduHhH4boFm+SY2Ep42pGJAaphyW96T8pSFNw+6MyWOG9
+kdLi8fos/d235qka9+YrOpk7eZ+mANjWiEGPh1M4zUqZLxwF7dPFU4pl7eTTGagL1qnzMIaHbNs
8sG665qg0kIn1O5IzTHFWxjj8mFdzWpLMLCiDsDFZ+FVPwFuUPe2ZryKafzjG85vEsgy65SRieUJ
K8UiVLRJboMIhY9RvCuV1K7RLT9vZTdnlDdmmEUVjRrrWShLQfREZwySl0F3MWZAxd1o7dYsbeUK
sie89J86OBvxgeKCRqdGNaBZfFJnzlLW9VV01LWDNL3NCqdOtu8WH3+fcUJJnqaG9KACG5vaWkBJ
IVaWLN9JWnB+/3ZD1GYdjPtlZZmV9ZzpgaH/JONNjWca8OScj8TbLOYbSUIEBPuS48EpnyL5vowW
jgHebjGBlrRyi14hVC0xmhBfRZ2x3FdDGwMlieHBsep42Sln19jkdBJTcRR6JT3KECOu3AXgoP5w
/sPspmYEBH7QvFGA/mSn2up6XppOatHXB6kY+Be8DOVRewR9k3Ds/dznoRb3JkvBHf1hkNlEMYty
EeLqlExjQMJNZb5Sx3guf8j3wstoU+wYdCt+d7944gt77rExzNb26nUsIzUGLF7ULsJicEshd89v
5p5/bC0wpb1ZhQRkvEC/DOC++y4lhdV1/YsBMlirB/PseWO8L8fqtkhNPulSRCRAJKNDX1rJ7ZK6
wqvqp4f8BRD2VbBGXvljL7YDsyhJqJASTWLbyZFSQyDXpNKg0nOtEqvscitWLqTwreCByfacf2uK
CRnqBKUOORajY5Ee5vwhI+/dzLn297/Xx2qYgNGYhJbeFCEomsyay9OU5lbb/JUK7+c/1b7nfdhh
XF5ptBETm+MciLpNZlCHy4/nDfwXX/jHAlsm77qsnGuhyo7RU4sIbktOdqvfRb4xWObROJQ+r+O3
6wiSbqiaCmJTzBl8zl6mYpjnrMzlIDV/qTJI2IrnbI6dMtTsfHg4v7o9EiAFEQGC2ajJG5AL+mys
jruwV9OpOIp+m0DcAU+fS9HuH8iFekenURNfdQdnBfVbCaRhjX9javOAR0r24/wv2XWYzQ+RP/+Q
ppDbAtz3eDIsXiH9LNabJfUEhZNr72LxtuulT6VNaihoUWVOegThp8KvL1fUbch99arYklX5CZgM
wJFIgbZ960U3lHecRwjB/QHUoTc/YJrnITTGVf1DPCdd0+44bNvKc/dbvypbq39vr6DL4EA1MbL0
Z40TR3ezre0G0NiwsR9DVVEiazMH5D570o5/4w7M1eqPM9gaKa9fBEkq+/zH3XXpzcelH39jtFeF
SWwwGQsaWN1VR+goyZUV6Q8VRsMqgyfIs1t5ItCak0Gng7v3D3/3xpxRtENrSFhjbYKQEvpGEAC0
0ANYJCCoJVsB10Hi6Dfkhqssur/QD8vM7naa2dYomqOMQEACLgCls3ROF991EGGWRu87u/phjNnV
Gn8fV8lQHKP8qCJ1Dg9mcb8OgaxwPt/+2fwwRFe92U9Tz2sgCNs5MJf7fLgpzfukuB0F//xydotp
28/GBD4oi0WNPqth0NPGMsUCdyfFxWsRne0GkDvoo15DligLZlToZZwR/YbPtcNbK3OhDGIkLVBv
AFn//XKMrmZHsMprsDhcYNB0+EM5nVzzSZ85VtlhyXxJy1SYcPkb6T2m5exxhBjGAPaR2Tu/ybyz
wQZ8wK0WSNr0KSqW9aXkkcvhMY4tNbKm1EIn02m8tbHSF0R4wrlrqO+zD67N5yVMhAdlUlnJlA1Q
HS/E4iCUi9WOwfnl8Www4T2exLlNFBUMRW3jiPXl2BA3r17/nREmhEO5xRRDvVoCIXnJgQg1ckvQ
OfnTf4nTUAdCEQ0PcHbSsAe4aJDCsjhKIG/roHueHACzOLUH87Wimtlo1EPNjId62N+/D6vM/iVq
lKTdUAGqvpyU3jPX10nlYAx5JpjdGxQ1JL2qzEGUoDCDRF5aac2r/E5Fl0CPU0ROrRBca5+DlrJU
UZUto4LZYDoZTLluNOBTALADjpH32N//XFDlJMjXKC8ks3HA8s16P+FYNeBAPon26kx3nQ+GVxBL
je+z23b/g0L97laCMw5KX5oELggmedM7IYfSDIirpd6vluMoHeeK54d7xUmoU/1jgzm11VRAk0xB
cVLx/2yj3x8IuPBob+H8qdq9OjeGmB0UQTYhT62GSxuUl/E6HYbpvm+fpJRYHVduhjrZl1i0McY4
4ZhhnE/H3A6mkZKrXnY0tGxiJ7HRpMxVj7LDC0HJ6yHyjNLPublGM7nslXBCoTAaWtOP5by6mCSt
c8/v427BdfvF6F2zMdPVxqzPtdoG+WB379EBqOuX2Fkjq/sZxU4NNu70JPFerzxXZFIE1A+nZR0B
gSh7ctEKgzWK1SNoyTg1ld17cvPdmBQhb3JpIKGSHPX1qs5+quJJrpxW4zk9depz7sEkAbhCMkUf
cZo7t3mltCe1Kx1NH1AOx+TG3F1A3ccH+4KBBuVJXBJxARL/oPjlCDVzy4jxzuxw1kzdFl7Isb0a
rusr8fCdNjNK0iCgxAwA1YT77Ct9lGmk1HsdDEgthvIja645CcfuF9tYYJyeDE0TQ70DZY3yL626
L9AQkidvwFOd4/a732xjiHF7o8A3UzTAHaaj4VOqMeBvgEWUobqV2ybHD/fj/cYa4++6UIxpPIG2
s3UGtw4mvwI2i5ySIHmgVCSDtdzy5sip031xyo1Jxvd1OY/ifIZJjOQlmBhrW1tpIPiwes1yp2dO
pPL4f/a3VAXbCgE1HGhQPnuHJAGXFQ6jHgiHwY0O0kG+UTD2QlMPPFDt8x9w31E+jDHLqxKSgCkA
BYCU/FVnd4pxDaGQpeJkH7sxWPmwwp7stFvLqEURXk8ul+xp5TWD9t/3HwYMJu2QqlArjZyoQSb5
8qxbup5gfOGoGKGdpO8L3r11fVnmHll+zzgEq3idKDfDWL1kxJXbQ5kCQha/iry+/f6tsPldTK6A
K2eowy4HGgPcVKWnGLjveit/zwKKdsr9HDPZnDC6eydsTFL32lxEWV3WxYAnHXRDrqL5oIrP3cBp
suzXrzY2mKyhTtOhl4XGCHTZzoO/x7Ogr221l2DYDzQ/OQyPAqpXozsEU26XT1plqXZ1nXMZuTie
ZTChdDYFoQInKvSHO/16GofpYuhJwkmS9quRm/Uy4bQh1bRqJIuPOV1jdMg9wc0vup/kP1zIvHcI
b1VMVK3FmWiNCRBPpXsFuOPSt3916tlp/VqZylhQ1/gYoh9So0eBZ2hVR7YOOdTzlr6+fGkcA1JA
BxGHDvVQ5gQANq+B+KqrAqpPIHnGE2U6x4SKOx/jKw2HoOuti5VTcPw6mMJYZQ5BFZqZKi56/keK
RXLA/vqsOQRzMIWnoevOCaJf/YMxx5yHeCq6qMXtehyORgImReLE94Wd2GV2pEywscsraHIXyPh9
FSU5UcCVCD4VCi2Blvh1aUk2BcWZ3Eti/yOauo6vCO0xlTD+38mxEeUNUKnZO4giLzPNWp3MHQ+T
ZMmD1b5Toaf2VJ544M2v8ZNu7MYwcxAIkZuuRK8fXerstfwLoigACEUgCLG1N0pjOBx4IftL+GQs
MrevmUlqFg94EGlCY0246AfTmnmM2V/HJRkrzLWLSlcb472QBkmktoarRrH8I2si9aEg+XIfSoNw
ueRSV1nDOrazO8mVqdjhqmm88h9vuczNnM99VUO9mgRhe2nMj1omWj1P4IZjgxUgzyMMAfUyOsqh
eBJEAB/jY5I8fCPOYFBRolRX4IpiZ+10FZyCZG4k3LTRYTiN191vEP8JnUVeelfzqvu8sXrdze55
pMy7h39rmTmKSY9HWJ4C+Cj7q4dOjjdbyCgOFEBdgCWHR6/xNQmG72ztMYcxU+RKK7qkOOYpMAGS
VnkyJggOcTPcm3El+nolRa48m4n3/0i7suW4cWX5RYwgwf2VWzfZ2lfLLwzbsrnvO7/+JjTnjiiI
0zij8+IXR3QJQKFQrMrKHIpZ/9aO62C3gnA/9/mdVFYIE6LcQO566TmZ66dckv5hIJqneZ6BWMFc
VqWdoS2G/rufFH+06DkTCisFu+NgckWoPr2P1BI6DASk9lA1JozXUt6UMcnCCqNz0rcI4hmj1QPd
SvV8aC/FvOFFeI5BtlKcGb0qhzpcmDS6hfzcaXiYt90Yu1kTWyLutbkRhxZsYwolq3DS6+JgGa/1
kWL/UXREk/VKv/j3Oo8fd5ItD8d9HA5zmxV4uYofKyoyEFxsDmMgBxTJmmIuySr4V+bTJw5jlXkv
s9ZUiz6rVn8IBjfBJ075rGCADjNXHvoLDic08A6P/v8mI5YLNP9LaO4Ef/G4JdCNHY917uQo6Aaq
vQBrwEsIPtXvmAUyd3RU0xWihPCXFNlxbK/H9lj4EK3ljudRT//wecoYYu5cuiijmNQ4P1Jjdk37
lnTf1f5xatzJfG3HxyF8OL+Z+3sJBhAJVLHk08epMo+xqleK5hf5k1hfSogk5w18HvJ9W9G7BeZp
zDJUCKuIou2uoRHmQlHiGF7/d3V3Qv3s8+6922LiiDDnqNp1RRwIeoQ8dBZriWBkNVd/jdGqBjVJ
2xMANsmpIuN0uwwgVr+CLPLyOMmkdGNtnW7LCPh2vdKky5HEyjFMayDgjRAcS50pA7ogVIWAqNTP
YJ6JFMXSpM54yjNJ4gVFui+f1mIgPdMx7ofCMeMJQz6gWSgamOmXodio6KfKiN2qFuxiRTpqgjUR
fxnnrHbv8ebRZWyORO17oy5CjGcMLh3PCB2wI8pgX0YPny8ZSXOvT0vcmGNysyzvu3KZqaLaUQk0
u/oe/Z4j6xeIC9+mQYYjJW4znfHl/DJ3fX5jlvHIWeiyOgLWzF80kIPMaDz1IxdFtr+VikYAqVYo
KTvWvglSudQsiqEtJdRvwkN/85cCFGVkGm8Tj5eR7a/o3Rj9YzbGJrEyxKjLZX8doVEHRvT5NlxC
wnEPevqfj+vdChPli0oUgZOUcR8it1MewvC1r0EWU9ydP55/SMDe7dDVblZTGGaXpi2C7WSPjvJU
AtffW8u3yWmt1gaO9V/j7GmEwiT2/x8VE9wrYUbDvMJRjeT3rAeDfNcut+fXtJcyb00wFyvtMM5V
o6fgN8WpwsSThHEaicO/sfsRooiGqAHzhH/ZLGpGhVidRrwdZVRaaXqnoemTDJdS9UoFrKfwty5c
tGPHeRv3l/a3VTaVGpZU1PNx0X0TE2qYpi1v5OjP+d3bd7x3E8xdGrowknLQRwX9eqVMrlE+dqCI
G2PrvJn9W/RuhrlFUhEvptB3kp92gap8X5fD+d/f/foFBA4yCRrUGUyTiXfVGqfJ0KGvTnU16Exf
aYC5r3bx76F0y9/DiVcO3l3SxiIT6jCwoJszmUofshpWT5lG/fNr4hlgXlxJiSGxt+LjZaqrV0z1
3oqixDmW/Xjw/4tAY4cpBhtNncwTdDQC4TRDy7j2st+G0zizim3DiOnd177IMF4v66BC1tGP/hiA
kloew0oS0NeECCId2u2RS+gWeV1uZBDqpq6mW8bi8KAdu8+hZGDUR6W65W/ZzSbuhX0jiFOk6BjA
TH0QjTQWWKxORY4Jlla3uqUf3fOHt/+NsrHIRFqjSptoWahDelRYIjkKz5HbH1W3c6oHOnQnniKH
N0i1GzCIZIgm/bIEK9vH3ZXSBay3ag7K4DTIZrcOG0uMOE/8bsTY2GCuskHyMZ6NMA9MzV+EK2L+
nhTIX00c19w9MaISzD0QzChozP7lSwJawnkC93uP4Fe5A8otOiYU4sardM4Tsn8NNsbovm7cQ4ml
qNO0KMQoefygQgGkuEQn6X4FEu9t4I3HBsRbHPNmDaoACrW4WX0xnJwCbwmUHq04uozBcMFlsNo9
MCAqKQpCgQQQc+XCoV+URQcCuXP/GsIsXKo1cmXa2v34R3KhQnvdPfNGnvcj8qbEwaQ0Ujsj/zO6
GAKWrZ+568lUA1AjDwAvEEs5CjdZb0XKgXPtdm/AxirjNhhpSVF3eauhG7dACWOgN3pUruVD8UCj
i+AIF9yYRj3+U/K2scl4T7iq9QTFdLC4QjoGtJlFYyk+xApRWsL0oplavMHC/b0FHtrUkV+BQYLZ
2zhKZKGbwCMiXc9eelN7YD/XJosK5sxufBpiDFHw5BK4RpmtreGr4yKueVC5YkDZD2Jv6Z1ct2oV
s1CLoxzzg9HdnD/Q3U81jc4CgJtfUd9u7vZmJgNUIXoZD5Rg2oNx0sMT6b/lmh03uU147kOf1E8n
CUCurhNIBaIw9zEOrCJkDapYyQM0fSygv3rzV9ueymmwBePbKNyKg3d+efuRZ2ORiQRhLmq5vGB9
CW0XQMo8vhZs7WK9jW5KtOklznbu29t8+jIrVFVtbqEdAKDz9+yKihAXmPeJf0Cf5L9ibd63ByLU
/xRB2G5zWBotGLRF2JsBEVSoju11cjkCVHcor/qD+MyD6fPclC2tDqRN8lQ1chD2J3erL51Q24Zy
VXaBuOMovaXfaPy0hl64T47zfiFZIEKK4m1TamEIqeLZAz+SMzyOz3oHbTDIfBzUyeYx4fzDxv4d
AnQm/QzFheRr14DI4jhSRjlKRrJemd+BSnCBHv/3uuJvtaZ3e0w2CjniPNXHuvK12U3b1qqj257c
c27D7v1730bWW2RDxTyznNVvXAEo7HrlTQeNPEwfUKnsp3R1bRFyy0fTKUznvO3dJ3ljmkmdmslM
w2XCl3FrPCaYI62k0jIbN2nVK0nl3MLdoLaxxaRQSdEnqzlAprToZwQaY2hAhCaT2ryVp065SBJB
+J4bQy1boZgtKyez2n0iNyGA7sQmpGoQhS/kpIiCYbpNxZeE2KLJK03u5hwbG4x3glljLKdpAdZg
CJTkJi8PJqJpyYue9FA+XTtMK9NZahF8y8yhTWq/pNlkgpAH5QwdBG+ASEIVXHLjgNe72l3RxhR7
ZmOWtyhbhgBpOFPl5qUv1zflzKkD7V9rKpmmgnnBNCTmmlWEaGoZQSA4riwgKGjDOgrW4q/eMc1G
TUd/Pe/5u/7wbvINMLTxh14eyzrRNKDF56tkxLffN3Oyz5ugqQF7TlgQHMJUJVpB+ehy3agrRlYD
xRcLqy2VoxtPPIHxvfPZmmBcIdHksY+XWPRnyRFEjEKkV3UZWpPOU1bY266tIdYR6mVs0eUP/bzx
y/gCpD4Z7/NgF7KwtcHkd0VTS22TAOXeOrJHG03iCypbjuZlnvzCo9njHQ79/835hzppxVHDzuXV
dRLeKT2veLb3OG5Xw+Qc+jyJZRhBYzjDHEJuU3QXZMRs436R7dUFd6DHHSKjh3DO4ai3bNZUF2mS
iDNE2cWDEqx+FODdv9QPKore/K/uXdeDOBoRFRWfqyxRqKaVqMyYPRLj2K7FX0b/Qgx/MgjnEvHM
ME4B8ga0mZYRw9PrUctPyYC5WKfnzY7wrDDeUKvFvAgTGgeDXCtXU6tLllEU11KU1Xalp9Lz+ciw
9+yqm71jfKNHh0iROzTCzca8ArPfYreFXHhtNPxMixptimjmTfLvZohbm4xzKFE4YSWIRsZl7dO2
WfoMUFf3i8raUKmqBn3rl/PL3I3rW5vMo6v04xDpYxUisymjw3qR3YoYZyqsaLT0P/VthpEtHjxn
twS1tck8wnkY9sWkwS9VixLDY3LgXrjTXtUVMq50PidzDN2SUv6kOM+HmEcsJ+laRCuq/mpzXct+
Hd6j4Bty1Uw5vsMWNpaSQNJxXSS0xlfPCLqr3gHTrI2pXDs8Zr4xIFkE86rDSwX2HQg0iuDEQRkT
3vsxuqDAkMpAO5t+kfgVlcwY/caubDCHKbITQtbvW3qMAx5Z8F7WCKTI31aZhwcsNVKqVADqEczd
3xdK5YlKdNkQcmrUHwpJnPMuu/ssbMwx4aaaJiIUVWH6RB6tRQYSmKcxvPuSbiwwoaYdjVRUjagI
6nTKoGkM2JE4lAex07zzS9m/CZggQE5FZB10zh8PTFQKuSpW2n6AgmpuZ1fQpbNjT7lp8XFRWeE1
VXBejspdzUX97y5yY5rZxnXMzW5Q8V3Rudmd7EBd4HK66cH15kh2axVOfqm09sozu3s1NlaZrdWm
SgxBRAGsimpJ0cWSYn56CZr0nqiH83u798mmbiwxATxp5nluBTMP9EK4VUe1f0lD7XHu1/5UT3jt
czMrPEnQHrM+/UofHxhLvLm6jgk6mQmquAv63Att5ZuJGQN6qDytfXLVIl2O5MoJJyDcsp7zCu/t
7NYmE1TTepa0JjE0P6laEDYlVfk0EwHaeWucBE0mfyvatPt2fo/3A85mk5kXS5ybaDJDpfJTP0aB
IX8FeTbUqTJ7bd/6W7HLRQLtxnATlM8KodM3KhPDp1aMOwp58gsonIOTTYZSvYZaanmKfBVYbmLV
NsZW/i0iH1UG9d0qy3pT1VKakHhWoBL8CsUlq+1uppLX0t9bGqRsdcxBSkDhseE7rpJEiZoFCiZ1
5M7ZYzGUfpkfBekrPYytISbs9Bkd+dH6yjfyw9IvlqJdSCtuIih4peMXXGRri4kzyhhq6tyC9Lxz
MTSN0gnm6VoX/U8KTgNQbObUMHibyESYrouqRdLGCow6Dpi6rbq80cSrOvI569q9b5vDYuJLkwOS
loC/zB9q+62ACCr3IoWGrvKAwVWXop3yR1m2xDveZ8tecWG7o8ylA7PJuBotVAHpjmq2dOx/jgEB
NUP+mzc59XnCDn6/tcVEMk1e+7EeCjTuVKuj8H/do7CWRrZ+V5fRgXwbn+iFi7izfbxjZMLZCMHe
UelAfqdpzWKVedodpXpS3Vaar8dsWDzOce5vKlA7QFOAap0lluw7XIpqKokfgXXKCMAfYIfmvZg8
YaTRVgrPaIhlyLlVZJwYuvcOY/SZgEoNSr9gkvmYAhRgKp/TCP1EE95TEMmSi3uTJ+24m2hsrTCZ
oZpAYkorUb7pIJmiuDoK7IZTp7Z8oPMboV38fE2Df022TZ1nszQmzKxRGZKegnp68gfoPLerLpf+
D+fg6P6wX9SaSvAha2BgHQ2Sj/unNApgmgl9a+X4qc/H5HddxJEraI1xA1XlV8mg/BNqK16RePmt
i+PycP4v2D3AzR/ABLhwVDAD3jYVyhSo98mkA6Vm4i5R8/S/2WECW5+IZJAQTv3StMbJ09uLaeDE
TvoT5/aSiWmiLCDPldAazbLk1OnhQQA5mXV+GbvY9+2B0Zu/KYFgQjiVpwXqCfL1X/QCM2ax+uPk
yRgUBnMQgglPMYVrkwlj/VyYqTa2qH7YIAfLMYQiiVbs5D/FwVIPkPLxDNFK8fXJw5nxdpQJY0Ij
9WaSE4hbI4Nfm0M6/Dy/nXS3Ph/Ze6rJHFk217MeR0BWFOWVOXltFRTanZm6563s+/i7FebMxMUw
5lwXdB/D8SpEyJU7YeQkCvs79W6CyesMQzZ6cRCyIC5qw850I3PwiUs4VjgLYedYiCCgNyWMaInP
AEcZ9qAeOoVDoLH35YFaMlglUD0G2oo582WcKpnkZRwUAxgYiGpVpaPpTwbeT0O7DsvZmnnsXLvL
AmxYo4Vsg7zl6Zs7RQWf66Es0adNoEGS1ndT0v6Sc/H2vBvs1n910AkZGgUb6izCdcrzUSgMkXJa
VFf9TeLOlnSlWWDpCNLvvAG5vUVtjTGRPYnMYQllEU032ufun4r4xyJyrs9eFre1wQTvvDMrsRCl
2ScLaNpMpycX0zpZk3CZp5yJW95ymPgtll1r5mEJST3tZx1V1gJ4npz/On9C1LfYcLBdD/0jNo6Q
Zurcm4Pa+FpYeOl0M/U/1eYQVi8ygO3DHH4lmG/tMYFBW+WsKVdM1crW6om5BYwSkC1hjUqeZC8X
qt0B8sGdGOZtJRPOlbyNREgKRIEsWWp5O+jHNOc8hbufttuVMbcYxQIw1mhJBqGy3sdA2DM+MZ+F
pxzrIlCQ0QaPcBxkLwJuLTIRkEBWw5AjTNR080uvzrdKNbyc947dau/GBJtsCkYOatUWrPuA/j2t
TumMRxQlRts8UPG87Jp3hfeXpIkAwxtA37NAYaIra5wJdRaQ9L7tfzeJd35B+47w/vtMWrvkeknQ
wBN8SV+sJq2dVIcIsNny3JyGgc/X6t0OE4oG0vdRV0Ns0ezkIBwrSxuJky6/w0p/qA2ZOCUoabQ6
dbrhNyjbPZJUTvEl0DpGsP/eTSZYRSQSElHWTXD7V1YReV3aOWTmRBDekTFhysz6JYybEEbUzmpL
oOG+8ARvV8GGqLDDjJzURrTqp4s/peK3Pj6cd4u9pGhrgolKxbSI4UigkAdMSNz7GZq6hplZ3fjn
vJ1/uE/vJ8IEIqkyl0aYsyxQ7zHEeOwOEMJx1gMob4AZrrkqMfuvFeBmQIABdcaieQbgCoZCz4Dp
ji9NaMAOD81yT8bfLU+Gcn8D3w0xwU8rzbWrkxicFxrYEtSfAr5+o/ah4NUX9u/vux0m5GFuUVZ6
KRb8ajKP2ex0qxmYPCYuzmLYoKeNxVBrM4kCsHhYmuY1fWXNxfOk+Oe9YW8xhiSKOiqFGrQVmC95
MZ8korcZeNHli0mLHSl+jaQfX7GB8oSm4tsagwUf3/cxXcjQjZj6UY3DNN/OUpDy9A12Xz4Q2f1t
gwl2fWliVE5Dqzj1VS9zwxvM4qRA49GilnGqLw333xN8oVIAKJ4mKbRXTVi4f2WWU9HHguCvCurl
k2BJzffzG7dbAdmaYHYuMjRZgNJ6HsjX8UN3ld0Wj+2zmtrpc3FBuQ/yyAY/tSBbMsctdoPE1jKz
n3qW18lUlmkg3hq3sjdgwo7UVuhNnuL1kFeuns8vdc8PTVmUZVmDjjPGGT76SBmGoxELcRokSwQn
RJ88fex4I0C7n9RbK0yMnTWCh07Q0mD2UIX8gdDnkRvR19DBba3qunxMf/MQ43vhb2uSibZ91ed9
3Jbg3FIeCuNCSmwS/lnzAzRzv/Lgb00xAVDv6hW6kgU035tL0t/o4k2BD7lmOvV41dXxzxhr0B67
rI0/snhM1rvzJ8jdXCYuYmgXc5kzzIe5Y2BMkqriGa/G/fQyeRS7PZySey4wnvohm+Rs1szyPsax
NAL1Cz2EjippgkQNwqgYI6fCytE9Dwmzl2ZsjTHXcVzkdZlqPNHLCKWRpLQzXlua4y1v37LbT6FU
FeROwNtSxJPdYr4VM7sdWuLZL0qgcP7A9p6Y7WqYzCxM47ZRDEhWlPKr3vmlIViN+aNDS/e8nd15
v60hJjtrJ22cJSGFY1wCWHDQr3JQjadHPt0273yYIJKQYVFrGY+ZooVXVVJf5xkn0aRX6Jy7MQHE
0CZDGjCT6w8NAZdFRexuFS5NQXOWkXhyXVqlzCO43rcJcARwjKpoKsw5xaMk5rEEcv0UzNLGaWzu
8/5uiT3NOAjyPees6I99XuC7MeasJH00jLQDY1p+Ed4SF2KdR5AjH6oLqsrYPfO0e/ZP7N0cc2J4
DiALrQF4XaijpdaZlfGAXrsvmSm/m2COTBritR4bzFf1zghdjs6uDjPYAim1XeXVj7ypsf1b9W6O
ifdrp0YEl0rwzepy6CsbdQbU1olFes6X927Ks10YE+4VTK00RqapmP6rF698UI+hrzhif8geDDDA
lKhJ8wLg/iutExGKEQauNBMAp5hk+JA0ADAbgjkt7Xi6jpOcE5f+4SF5t0Jj/iYIkn5Wq9CA3ml5
Mbntg37Kr/sTZO4cmsyBK+i0nHit8n0/fDfJ3DGpC7O01HHHavPHGKFAw0vleAaYe9UAnrwUrRn6
tfKagglQz5/O39zPfOpIR03IGykgQUaVU2aeXwhxZopgroqfXgjXo4/de75pUkuw5xNIv++TQ+Os
6Bkoz/ngmDfV85hazvk/Ydf13/8Ctk7dDSAoTgUQEonVk6SgZTFdCPJDMyU8B+EZYtxwGTKpaQeA
7utfgHUnV3RIebiMvfpZfwSPuvYL/UG7vORxJfDMsn65kLmSZFXwuyKxUDyyxtk89tnToHDy/l1n
2Wwk443zHFZznyaCr+qPuvGi8fhMd6/x5vcZZ6xypZHHGd2spPkl6w9xBpVu77wvfFYn+uiOChPZ
U4xPRvqKxKx1Vo/qXsjH4S710JQHv3/nzO541XZW6pb2lz4lNqujx7gJH1rUdLrZIa8BdKjInEF/
xATj+dXxDogJ8k0LXRFFjkGytRx1tbAqndOO4RlgYrs6ykIliTDQDqWrVOXPCEoM59ew/zBu9okJ
GO0wJUloIuZREpUEesGCrTgdggTlfUq8r1BZbeITO6wehYapK1Jk+qpWOVrZHBqNcOheOX7NTrCU
S9mugoRBGdm8HMofC8RsmsP5XeMcDEvUT7ReHzGVkQZhCPmGRrbrhJcT7T/s7wfDSkd3+ZyJwD0g
hTguAQZvLwaU6EzoKZd/6Dia4PAwD/sv7sYiExBAdKjksRmlQWGuyWjl9aI7yRSq91XSia8TiSFh
1hjGZVyERWaNspg8ACswScdCVUBXqIxC1Ln5LEzfTbRE/2iChBLc+Y3fa+Nh7sEEwgzic6DeZ66E
rE1qvTTARk52cvUGwHbCm/IEmjK3/83rAbzVpJg8GPQXRAd8TpUx/c/E+nzFvEOaqyb4pYkN0Z4j
RCyhRSK7LZdKa+8ifrDFhHshSiBc0cYZqhLhIXOry1C26p86alcUbiZJ3PHDnYfsg0HmuJdu1fJp
RY5aCl6jPOjVbGnL8xjxgLOf7yMmlLB3IEdUDUUyWDtRlK2QVkPjmhBLr6+zNLWznhOLdxzjoxXm
pZGTWTarpKfk3JNL+UHDm/qoAMqZu9OJi5PnrYl5XaJGrQ2Mmr0JnCZvonvdJXkxf8RPwm0I3h/h
RrniDR/QSPzRGT+ukHlukilXlKltOxQ3ZdCKjMfEp4yyPE2Gt3m4c3aYKyY2YzUXGdQfxIMWqBeA
dmGyaPxDJjTM14DGHsgnpvZg905o/3uZZPnjKpn3SEgnWVzlMA60yxUEbBAW+IlR4zXQUHAMqT7W
+YBCN+3MYtmBh7JVIcM7h/oxLqSotsZqEVFYBejmT0nK5FefLu29nJKe84Ds3PYPy2RpRcQI7edY
LTJQBFOeOaRENnmlLIRvxIcHnu/sxPaP9phIZoapGDa6AbXGA+h1roV7qpGVXepu3YIxLf9heMuR
3P1ve8tEtHZUa7Mfs9SHgC3YMRpDtlTSPTcyBjETdcxsvZhF97zNnZD9caFMtCFiNrVrjTBKS4H9
jXw0QQ8j2fMVv9D0OYBSU2+UxDIB1Qmzp0W45r0Y5cJRN3qrRSEhzbxQvihnbsWa/tJnL323xOxk
RCTQczZAw1NVUWh7uOad4sw2JRRCnZyXEvKsMVuodEO3Jj2sdS4lFEpcWQenbO/GR/HY/eR5yT9E
7vfFMZG7BztmsixjA4Tb5AqYImlswS2PJiK3AGz+ef/YD9zvxpjAnaeNNIcZhoyaXLvMhc5TK+iL
luvteTP795vyw8pgidU1wnycNutalLIw4OPqD+bvMJ4Jjmw0aC4HiLGAuYEym3Is0h7dJx/ZWGS8
UWiaRRNE2tWoZHvsr/LkUWluSkG1wujQiack/DXz+Jv3z25jlHHMMp07KVGhKkpvG1X5jtzk0KHQ
X3mCwxNc2n0AN8YYvxxybc5WE6qcSQqdj/Y+V2vKKELC76V6ZUaPk8ZxFvqDn7cURRQTKBDMUDBv
UQNqZSUzSHhsIOGg6gBcSpxvlZ0sHzEErF3/McF2eAc5IwJ4V8qgcVtIs9F+SeiIkNzQD7S1l1zz
UpfdC6BhbpzifhVZYdxkUhpdiDBD4Q95ZxXFqZM8RfoCAy2Whbk6HRRJIJti0TNKm8VGWoRg05E0
qwgNK9FbC19iaXjqFLvRb8cWypu9anMuwe5zvrHLXLsqTdW218DiM35TAuVPjO0cT0jb7cbpLozE
Wl2CakPkDf+rYWZbZbMJ5xQwx2OPUoPTPcmJBbINyBg2jmHpwRisAabnAUvhqovuu9BmzcwdnNui
EzuwtKH5lT4I91SzxXDC4xgY1xgF94Qb3iDT7ru3Mcjcw9QUIE2eguBQWL2oguzN/Lt5FgSHc5Z0
yz7dPkMxDF2UDGKyUtppsxSCEskxtBtGp7lroGut+ChSHckJH7+8A9y1ZqKVDoo3wONM5hWqljDX
sgH1IkNzDORGNCPrVIodAPLCW07Fz/PL293EjT3mIYqacDCbFViiaTIhTKJibEo3gz4Mv6sheTpv
ay+OoVqvigTNfBmNdez0phaW9VpcTNKSBJHkG9XlnH4lYyAiegHAOiOciYxHNO0ySKSYY2SXxq3q
0QuX2Mu3xaH0YFzW8L13YGuNOapi6MSqWN5SPOFavzcOeHg8/QiBMJdc10/pUbQElBbV/wLGxDPN
7GTfzWunmGkSDH1teNqyJraA0XeLjIX0spg5Bqqq8FUz4+SQYl6U8x7txW4CuhKM3IC+C+pMH88x
F9W0y8kSBcmAoVdMRY/lb/HfAxNNpLKaJOHeKWi9MWeZp7kRkxoIVfB5PUdDZgmK4bRFz/GZ3Z1U
IMoCggcEJ4VG8o1Plq3Sr4DlA5co30UA4UqY3AXba45hAzk9qZAmQz+Vd8n3ngcQH/5tlPm0JaGS
q3EnpEGbQyBSdKl0SfaovEJ59SAdgI+0iCUCojDwPjN3EyWiY0ASyFuMf7J1K7OG1IZE0DVov40O
JQkTAN+ZvtEMPj90HMqbXT/ZGGPyFjHFZ1auRIqfi5Bj0caLts1Aa7FwzOzu5rsZttODSfO+K3Ja
Oo6o8HHXHjFn6jVa8TxU4a3QpKr7hTi2Mci87nne1lUoisBF9Hed/hTXnFHZ3Ti5+X3mES/MppWV
YgSrSnUjhACq8oAdO/0QXC4ds3oE4n8iym8fvb7OhTYiMz7DMSZL+9BToB1EtwQdl2B3KfiPbRRe
V7e1xWNu8yAEu1duY5xZXhTlsymvY4ECEugjIYQkg9ap5yYk+7v4vkYmH6lbJQMzO+Yfh9Wf4l8q
j+rr7duJTQy2m8hEqEKQh4rEYwY8nBYoLkLhcTikqI2vQQvVRszTAcIqArwfupkDXeWXL3gh0JIm
aCPAe8tGrrCsjRHNadHPuicS382ENyW7u4EbA0yUKgezFpuyzfFNQC4h2YxB8Qhf/J0n39JXbTnx
Errdkh/ZWGQChjmKRTiVkoiuce+ATAisgpJVPWo35XUCSLDmmYc3pM736cT7IKdv1qfDfDfNNoTS
sZjLyKBZXl+ieQC8U98dpqy+Dgdye/7gdoCUuH0bW8ztyxD8jZW+3jWCsGBFJ8lKbmckK/Jl/Sd5
oBxnQOjpFscsdfhzS2TundBoujHqKNxONv3CS1zyorq01qd5NW4fj5h5t/ZADAjGiVClVjW26ZqF
MUZMqiQP5muUaMGeWh00R3dnzEqIEAHh6YnuvjYbc0xWkjUkAwbaFP2mR79w6Jxm6Oy0XDmvzW5l
b7ssJmNQ07GZCoLHW8mxKloAn25GfFU6VNyZ1wzjLYq5g62aCZLRRxFon+8b6ai3uSU2nOdsPynY
7Bxz7dQazSU5QntJuU2JkwCE30LWr2nftJsglP2V5+3dHHvVqiI2ShQs0YjpJbTvvnPp1f/hgv3t
eWzrdZRWbcoXvQRubI3d7ImSdE+XqUeBVl3sDBcksdBEPPDog3Yzkc3KmBtm6qgm66LQ+8PiT0hZ
a8kpQbne3ekCr4FND/7zZX5fIvO6FXmTlLHWl4E2D5YCNHRnCI6U3EvkNo1eq/XXl4LHuz3msaum
2ViLrDSxpQnYZSXUs0MPCnh2ZI8Hfn9+t5qwuWUqvRibvDxvhLYvdaBbje+zl7xpTXZe/vSXxglX
HWk/+r+vjokd2ty1YkpXh9CYvsjyNWkf6kHkROB9Kzo+mJB2odTGnNkc9qUqiDo+T/u7OLwd9etM
/aMmvCSfZ4Y5qhK1DDHLhNSX8jYAK8lL1+QHIQmPxRjy6obUoz+74fuSmGNStHQi44ocoXVofZmW
XgtbvFk8kI9f867XfjB8N8ac0hItZmGkMaq84TNEIOLlOtbt837O2zsmuMvJqsaylqYoh3xPomtR
Wr2uxly7yXEF3lKYuK5EYquCBhKcFbI7oaWp9YE48e4szwgT14soaUMtSygFjl1fzM7oF7fCVQpN
Oq/wZaSmGSZ2H0qO2f208T+npHwSnhhEc+pKsMQFhhndVoJ2Owvl4fwp7ZowaTOfiFB8kBlH6MW5
iGtAnvzIfE4TyRoWzhO1u3MbA4wbqE0+DcMY9n4VF87auFK9WHr2en4Vu6/FxgjjAzpizlSsIM8E
54bdNzWkAjJvRMWh1q+yjpPN7zm2DHoUykVDoJTBGIPSFghZcnn1x0Q17UXpejvKDdWS+0r1NPUL
sjCmihIfSqb4vETviQlC2ZpVpahjbnUoMI+kfONh33ezS1kC2wG8AHoYLCamMsepFCNgWNtvJFBs
00tuTbu3eujZ+QA+ABNw/rT2XAJKqxo+mE2ZfvZ9fJCEFlxoOhryficdm+KlzQ71xEst96IpWiEm
0CmU9YDNWxo1iSEZQQoIK/wloVLZ/ZFcC4ce/VVyd35Bux6xMcYsqBuTcm7kPPEJkO6G8pCNrR+3
XpbyMDF7t1UGWyW+UiVRktmRgaUw83ZO1SJYul9a6akT5xHaPZnN7zOu1pRDmoeQbwwS4UIzXFH+
lY8cBCTPBP3/TTaCLwpVjMsMsIX2Yu6JJRXu2n4/fx77Hr1ZBxPVRvChtmWIt3SV2+dB0ZywSy4q
MwQORL8wSsFesui1C3VLDsOnsqtfQnRYuybj8S1z/xAm+mmJqDeNMlV+69UXNNfTryitoTc5FBUy
A4DDKcJyLTLRqSVR2U9ChenF+9mjELfuMjvkp95t/P6/KJ/vwlDQXQG7IHphiFCMyyRSOxm52aDA
cNAXGIyBqat+k5f1Lsc4kIvYqB3KA69jsOdFuNqA8EHxQoJY0Ucv6tV8QZM1xcectl5o2knoMSlR
rZxAtXfdtlaYvZyisOkhWwJQqHmzEjutX7/gp1sDTFohNmYVzgM4jpagvkiO6zE5hACBTVCdzTzT
kfzz9ji7xhIH1mshpHPWleDnAaG+ga5mPlkZD0q79xhTPkTNRFUcXKIU1rC54ZiJXPUyhLzhnAyO
XB+L+FeuXw3kictRuHs+G0tM9Ucd6xYugimjpbwasp9yfPzCfm1+n4nrrZAp2bqCG7hVj2N5VRoX
ZuKeN7FbAwEXro4uHlr4usF4ciMPkQB4bOSXF0DH4b4mgfhCk/7mnocD3D3+jSnGnfMwLnthCHNf
6BurKn7KGEEfIy6nFt119kMGIuvQL4NwKNJKJvgKIP/p0hUrUq9XbwateH5Cjvx/pF3XjuS4svwi
AfLmVa4kVbW3My/CjpP3Xl9/gz27p1UsneLdOcCahwY6m1QymcyMjEAF/M8yia0pavPEeNWHnJ8h
BACwkZDYGIY3s2k+XP9G+/v2uSBq30o+Hvg654HjHQ1TSxtTmf8qaoYj7PryZteoUKBCwZCLdCQs
nBFoee+MAyvt2i1ObXaLnqkF5BvFHK4dfOMpuSWDAe2xNzHFQ1Rt2P33vaRoa406nIaw6Ny6jJGv
difMI5ipcmz1+0pl3fUsO9QhbXJ5VOsQ7hbeRF4BuBkovF0dYsyD3eLSa4PMjlymnBXDyT+u4U2Q
G8pIKA21mXyjHprBFvkudsGpvDjjJCqjL8+D+sKhINHZedUag6UCg/t9DZXipqzAE81wnt0oogKU
hncC5klxEZ/HXD2qtCqdIDxMJEvJMCSGtfzKL53JY80K7t74qo5wBYgkREtpW1MvJXUDvVcgxH4X
vwF09XU78wWA6IGDsw0mAefelaLqKpBiYFYE3QQVUrRUDquyB/bOiEU31EtPS5J7MEjaWvV9EXr7
+nnf7eltXZec1c3HDeWxbHW1ioLYR0w+cHeiJTqkwZuDdGkCXfOt5JQoeWrP2bfrpsl3uhI7P/Z+
Y1mbQi5uKwgrJys8y5nT0zy8pvqJ79C8ZzkNI+R81H43xvqyE2UjgtP0bvEKHnrwa3xg1XzjIbsn
WIs/6Sts95UK11nW5ovRRFlgtJMJgiQ+BMqWpaqzG60VoDR1ANZQGiQ/36yqC8eiXbIVaIfiOGTH
aXqbmQI0uzFnY4Pyx2JegWQyZpSDTvNp9ePBjBwy2ZH4ZMpKemlfktgMHRaUfndpWBlEYtB9uZDk
NmR5DUFGiG45uEKgyB21nN0yIRXSng8iisjQZgWxNU9+vtnAns/1UA8njEN+UC8Q0v7ek+3BJipd
hs3qYewuamOOOmxkymSAI8S+EIeYumpseVDsUWcNLpL78+Jk6RpA3ZqgYMSZipBZrNZTLiKEpH4C
YFFyUA6SkzFHcHZXg6oDIiNwIWDmP9+8QiozYxkL0Q/BvmP1BuATSa1IFjjQRUY2v3t8N6aojGHU
QFY0FmsadKjUdINdQN/wejTaYXgwFAwf/7Ma+sEglmsaIhKmvgbq1WW4k9vXRV2sSFShu4TGj9bY
U/ccsQT/GJtIc48bQm7IxQCiUkE/aNwxxWwY8wJn2aDShjIZMc+/8kmw3ilP/C9Sbp+/VZyZYQT4
vb2trQQwN31l7eje4SLjbuhcCLirdeqjATUlTFEMqMESSO+rDVXT7mdoh274pKxW4fKQ4GG4yW7a
tzFJD8Q0oqErnfTxwigLS3NXsCT0TlGg34R5UGZ1b88tt+aovK81klWsxjaG1DjYafKfGQv0wjJA
fbmWD8EIliyZL4qFk8nRXV9nf1CkUgi0S4dSEa4R6gkrdS0qemGLOYLoZ6s/zeVfUcuoIu+25VBE
RlKoQB1FpHOadY7HuuaiHPSHIGuzyIv8vrrBCI3F3cgu702YS2SOnezu3cYodQMLIIcJIT8BYltf
e/9dkSI6MDUCyIkHtjM/sA7aXuq2XSYVENO8VcpCyPOgk92Ca00eXCp1/kut7ZGb3evxan91ugC5
FJ0H2zf5+ebm0sJ6hnx6P/qx/B2qzu3KDIh7F7+CkvI/FkhU2VioeWnNFr0GEMMdXgUbsAVbemzf
ZBA3E905/TZxDZ9F2sVaFpVt8PVYR9LUcD6nfo8rT+Zerm/bXijcLopyirnki1ZuO1RLu0M/nyLx
XpEYZUnWvlFegPm/Wu6iJg/y/t1oZrOKCnNV7iUWV+Du40QRQd4GTWxU5C/KKXNZSg0h9B5kd5kA
CAVwxS2/if70XQRL3UdhLbRYo927y9tYpZa3CFXDqdVS+WN/kKZ7SAVYdQbNqPT1+pfa9QQZhe2P
OQzEpnP3m9OulAv0n3yEDlMpfhiZc93A7kJ0IHgNDHQjfyE/3/h3N0Tl0k3oNXH68BBJvcOnsQWe
R2cxWLRmu6aIxL1m8LKOpOzcFMCsY1IUeeEPvGyW3F+QADFrabFzMJpeX9R+qMUEA4bLUWBDme3c
VIKW3ag3aeEjiwGtjfD+2y0w11Rag6viumcPceweqo1NKhblQyvpBWYCfA2azGpqeFOV2ny9utfX
treLKs9jvEFXRLTwqNt2bmstFFe0V5X8i7L8VIvKHMVTu7KqLHuep/KaAhA5T3rF1KWrDMCD9YTQ
SYKSF6nyJ06BWdP0LwKwjp3JZEmn7O3f1iD1zdoahXFRxRNLCG/K5Esmn8qMdQXvJWNbG9Q34uJq
VlA64nwyqiU6OcS6Dat2ihN3gCS5zeJU3s3EtvYolwcPUYRR1hDv36fJIZp64v16m52UgOhqiaxc
c981Pj8Z+fnmLC8jX6vrtKCZpxmQr64gyaq192AO1qzOkF6v++Hu5xKBd1dQflJACHpuTIIgcVVI
c+TP5WjO0h2kTE2O+3HdyF4ugVvdwKPeIEM9lLOHcVyGi2CkgaFkpsTlZl8DBJ+Zbf9YseRFdx1+
Y4ty+LJTUz2plxBcOro78IBWV51zfTm7vTrwOpHgB9VmXaVsCMUCva5MQaXc1D8OVWrPR81RTYyt
38bBn6RioJpT0eoHZgo8PuffSM3SZpxGI/H5xQM4x9QjfwQmXhse9VxgxVzyt9Pv7a0xytfXsYxL
DpgZvK+aV0I02ntxahGaUcjz+usXxlayzFHOzgshWJZ1UMTwQeJp30I7s1TgcUlpO39gIUD2D/KH
Ro7MaxoURc93sgo7DdP3mJfTnkagPAnFjmZFz4Rg58+aHNvaLmVMyIahnkTUBFuQ9MfdQc4wDZWy
YuHuBm4qyFS8TedeGZq20MG2wVvkfuRuCcCYkOmx5353D9fGGOWJhtCHyVKCKn1qzQG8+SVmDq87
xO5IwXbXKP/LtKHStRJSRvJBcguMFLT3RRDay30BMj3oKYGWoQ5ip/s2WLPL+UwA/m5A3CyRcsik
k8oYHCmcP7qrS/4CkNLeGRgenS3Byr3iKT+wEM6sXaXy+EGV+yFB3Aqi3LDiOYM0OyONJ9WJi0O9
qcNTFrpqMJSx67FdY2U3WejWsnCqyw57rKWHZQIfRJqv7z2EFq5/zv1QubFMZb4qRrmHRmtRviNt
UicJMFRzmC3djCzCNcYaHt37ehoSHR3DoxKIiylzrS5PowaFX2+Uf0Tq81z8rHPWfD/xAHoztzao
UpAuZBzUSxRUudTh0Gm5E0suPxhmKLHUuHdR3BoB+akGlGCQL57HqxRhv+3kRfHUh+wWULwAmE/j
sfXAEXTDPZQYG7cTexmgm834bLv7uDFM3dhVCd6uWNc5r3LkQ/daPJIR6uwg22MAjarHBuMSrIub
uVgqXsZDlTRxCJvy1yVI7z8qex6+4aPwAJAmyezuFZ8ll7iXmkBhR9JVDcQCF6AHLhKKUIXARKDy
RA4hNpuqd3PuvgD6RYsdxrayrFHbGpYAU0aLBs4LbKsh2ISOorB0WzhyjiyY6Wu9WosN9aq7nCUn
uvuY2q6U2t61qfR1ToAWXL9Pv8Igup0gJ5y7nFO8V6I5Jhb7LcW0SV1OicxphIcq9Aegb5V30YHO
oAdLuSm6pGxlMBlRRdYWU1fUkFeNWlYiuBqz2nCEcChuW3FdIcM+RnXvh7GurphtbYobQxAGT8lk
3QrBORaaBo9UxOQEaVXtdGozr5y5zIfEq261bTU9xFIJHia82wB7HFEHwTN7BLZIKu9SYVZHZ1g5
PpjmTHkaV1V5yyq1f87x5yiMmLp3XWw/JDm7m/dBPccZaFJ4w6viVVhMXYsxq2UAnMd6iOyfyM3h
oO5CY8nXQh4FzhPu2hP49M3oIWnM/rjeSofC1936pvtWfGvd66eEtT7qslpXUUgqBRgxrbophi8F
b1///bu1pu0GUpdEHo1GGA5q9DF9KXnSN+PRcMagd0LcStmThh7ngVX83hHBRHt/s5fUrVFNVbT0
nBxCl31Bj9gwybApoREUI5v7mt+2vxL0bmMnYrMJ7j2XNQVlBgQ5wjVCRR1eAxFsX/aYNYXmTFDa
jWVEZm/y3ye0BskNIhYMF9299rcmqWATpXMilCrmg1u79gW7Oeg2JFtlDMuACvYmZE6C7n9TLBCC
E8AvQb/m/FBEUxSVYo9yTfu+QER4cTrTOCZOaCdW2lhKwNu8x8oVd0PNp02aMQbMFZMYSnhqrtIv
ZX5V2zt9vJclp4Ms3HWXJR55kXLohgrKPhDaqjRHGYrIQqRKoI0AeUtuamDt6vohNwEwd+oCI126
HAh9xjC6+1pCp+s/VqmPOEIPrtQxFAqX5S3Rqt0o4IAvL83mWfZYky27WRX6u3jj6uitqNQHFI1y
1fUVxfIGghNT5MZrZqraS8W/Xt/K/Tvp0xCtsJLqndFUKV/64g3+tVBnfgLRqsndTDZO//8DULUb
zzYGqePHdTGiWSaCqUJYbMjDrXPEimgsE9SX4htJK9IFah29nY5mcytAl3JCbe9DDFP3wIVxYGFS
d/itEdCMj9NGqvY059rQxqVSdyEZRXJA/OHMXvi8HqLgUQWGy2wSU3FUfz2sFrQmzMyWJhPVLMa3
3ItsaPZhsBZq1zroTs5PPRcWYtTJQw4ueTItkLtpjOuJvH/JwEDHm/rjdYt7Gw0wAo9Okk6qZVRC
s0oaAIVAefhgYC2bpzVjkcgTZ6BP+tYA+QM2l7vEyZky1Rgd4oMSlHlEO+PjrWTyR1aDeS/H35qi
8gjASPRIGEfD7wvlUOZ30SI7qsI6bqwFkXO/WdCYDnNlzBmaVPNtCamx0df4H+XwsiZ2n8emJNzF
NQibBRZr/V7I3K6OyiKaKOLHpC0iP4ul5w69CS0a7DHGo5PrJHOEKEWmCe/XvWM3YdoapTKLUu2B
uuhQvJCe2nfjqXvlTCJlyHMm1pj4qgSZDSJ0HbJStf3VKoqggR1NxlvxfJf7Tlv0VeeAqM5/yXJj
hsg6NbwpJJ9X3J7F+7AbQyEf9h9zVLwBHzLHQVcT3NGAS33FdbfaSA4dozDD5+SkHSSceo+l87WL
akEjCFNVGoZH0TU5X2QbrXo66xkeoKffHMCyP7mxx9ac3j3luPdIJ01E64Qy1OWJKvWGngY1f1tx
X6P26bqfsH4/dfJipWwNuY6LoANv3sI3Zspo++y6w2YBF4eu5eZU0CHRuN4txPfDyI5EzHWIQTRG
ZhuzTjlrRdRpi/qM12VMpgbLQ/NKUJfolTjrI0gBVut3g53VlGFZpI5a04T6NHFLHlTFdJsa3f2k
P1//Srv5DwB7pDMCUVyQFZ37m9AkUGBrFPA4DqD+kB04uDM/SIfRqezYYVUByTe5iPwba9SC1kJc
y7KENaF917o7dfqyrJxVsOV/yOGkDRnQpZAFBWOD4L85XxbmSBQ5hf5PoNyRbhaUXU9kdOV3QY5V
1SFp2zVj5DNuwj/Hg+QjR5ExULTZXpPsAC5OVwm/44UeZGP0FDbRzSIah+ufbs85tkukDtgw9mmR
qOBX4GQUycZqwAcEbvW6kb37c2vk4pCJYdKM6GoNpXSqMmDxm/C9kl/+wIqgaoDzyQohEjnfwKIL
QfEuA1M3ai+j/jAt93XECEe7rzVDlMCNivYSxPMo18MTh8uVdJo9QotCXmtqavI+gJboiyxvhj3/
wbji1h6V66eq1ivyqmRBPR3DaLAQCeOQVXrei4EbI3RuGKGwI+qlgI1TPc74irKOmbdfV0BZypMs
W3/wlcAqBv5QaDZeSCpyghEXSYfnZ7d+NQpvXJ2VBfHYnRUwNjYoT6hUQL7TVEjRmYg8/iZGq4xQ
13R+/sCk2ycx4OLYEmY7wrWvaxp1bKVhLlS9DRPECHExExBZJjclJtyakxGoXuSycEa7ZwnXugpW
IGD3aFBJvURdCfhvCE2twoqHW6PR7ShlNTdJwL5c1acV6sQOA9TWC27Cs6+25KmwmvBe0JEydRjz
6BkesXt74AqWBYz8YkKbTskmHGetivF6nkBwJ1oFHkgo3JtKULnlgQVk2l3ZxhjlG2WsT2lRDKGH
2oBuilhbD3rJmMf4w9RkZqRwf113+N1U18AjCOOCRKuU7ukb6kha+jV5ci7W7+GdRrVK6EG/CY9k
pgTsfZXdVZ7KeiLt+ubGMrXWDoSFYk0kUjtncSSSXoMpC4qRxKR2z51Ye7sfHnWgkDCWrss4Fech
mOvUGmgAcfGyV9SVrPUte9EsCeCP2jJ8gAcdxtbuLnBjjxyWzZ0JLOSgdB3KruJD+FA+o0Jhc47S
gR0+9tafkcuaDNrLPIyNPepYrFUU4XkNBnwJktCSbrZkGv672JvX17V7KeuKrOogcRYBnT1fVjMM
C67lHrh3IRCrF23yrv/+3VeJoesEloaDBw3YcwNLu6ocljJ7690A15gO0rE54CSYKqYmrR6YaVbY
2i07bk1SW5eFRiYO0ap4Q5C8Eiqs+C6pLBU4kIBImBJ5klS1/kBlE0iazUqpzDQtwBAnp/IMs/pD
hugs3o/B6PB24bIJuPbd43Nbqeyg6HkANys0cdoqOxpyZgptcTLW0R3XguH6O9kiAcXhrYCpdBGQ
v/MvCHWSLNfyEKJUyAqa7DVEH6eKnXIYzWK9T6X5mAqsS2HPbWAUfHQ8yL9RySLHcXPcwhBUlnmC
YdQiN+tTcQvGKre6qXmzxvS96oZg0HVZpeO9t+yZUSqmtFphhJEaoSjIP5flw4oBZTF2hNGvM4/v
77nVauR/n3WpkNDBe0bDfy8wolxfcmORTmUgCx4f3+f5Pd+414/g7vcTAGoEMy7woXTaUAH3twoZ
TMTgtRwOOpQquQO7VrwTSbAShCxdxTIumNM7vRK7HtBqL11TlwembK06RrDa69eo6COgmKcAjiwY
VLQaBp20bOQS01Qg7nuA4MNTjGZC74B1yRPBdRdZcdC9MYsc5PdSOcqZXcobW0Hg6zBWQy9HLH4P
AwkdU7SI1O/kesstJkUhyx7liEszy0YZk3vcxdAOWHhrD8oIpBEGwk4WZdtevFTBZawD5o+kEtnl
+VkrOXFSE25N/UUx+RaIXu47Idon6LloNBNMri0mSmTosFrXPZPE/ott3RimllmIg1QKKSoic+Yi
/3SyDLJa3B/QQp8tj7qBRHWK1Y4XQ3/sDHNt34z8p9IzzhhrJdSVk7eFOlVkC9fkq7gGBh/o3J9E
CnBBQzcAo5g4ZedfKernSUh7AJLyMJBrl5c6U9ae/+CDKGj+65j1BGKHusJyBYDWJl8NcLdmZpL+
amMUO3TGKd4NFBsj1NVVyV04tBAg9FMEVEVqTejGM7KO3ZAHFghQgUMp/QILmqlrVg+VqoNHpbot
QYU5uNMpD1gvsp0EX8UdhbFOBCRygs4/SVXMUoQuIOf1QmQayWM43qnRC9I2m5trxq6Rz3txVpBe
KGQOEkeV+vw1hACjMYmBkpzQKkZzjOesFszIrPmYvRYS4eISDZJbaxd6ZFOqLmGo4kk+uvl94+ix
NRWQKocksBXb0q10ozxkz6EZH0VPcubgo6fDwk/u9CfO/gbqyEbxCOLbGPOEk8Vb8iv5gmvQ+e1D
xJyG33szndmiNhZlD01d1ybym9gKD4UTmSNvqr56yn+BgscGd4xemJ3HatXtuShIksm9rPO4m6ms
aqhKrerLCsXZgAB6CxCsa4HosVx0D7qJ5X3aoZoQYZdGghCjINY5RAG2M9e33JY+hq3kDxlLMnEg
ANlbW+lN7DBzqr3TvrVPrrpNIielqTbN40KustFWg8gj0w7ZDeZ6IDuVHvMHZh6+axHgeYJsRweU
HlDJxU7Wa8xhQbJzBlh0+drAcRMr85N7kKtiEp+1RnLM6aMJoRZeUgwRB1OjouZocOCuEwE5yJrQ
ThMnXRbTECozT+974UvLGr5mmaOiTh+mC6SNwb2baBEy0rL7kaxjYmOTH7pKyt2ymCYrFaY/4IbE
mO3nMolHb74kcgcUgGQQOKnrctBjKLsL8s0Y/7x+Be2RbW/N0AAOPu2SaZ2m3B+/i3isVcDkGEeB
6MUQ8aTBrU7A4+WvK1DH4CasDxyDY3Hfff6zTJ06MLVWRl1bVYanRwUK4xqocpn5HcsGdShKZVam
WZM4NM3gK5EnedBJPQ0u/53IWbaH5o1VTthLUATBwES0gSQd/5x/vFyLOFVsutCTu2+9ekjW277w
rn+5j5B1eQ7+Y4MOacoUJiGekIZf5b90vXwZ5BrYirXULTlfj/MQFU44SaGD8uZ7uSqDAw2b8r2J
UV0U5xLjn/V6k0x8j4JVAiW3rJzNRBD/SjAjYwkFEw61d3uDD0EQiEqdcIHfiQDOyhY+DFELJJFR
MEHu9rM8ytoB3INA6g/efB/plpSaC8v2XvBHuQU5LQSg8LamvkYopxOv4n0LQAEp47beb/4EFnxn
d4WfZuiXey83cTtoGeRDUILQX7jsQcsic52DLmdVVvc8erMijTo1hYgJn6htINiofiuizBxk/7p3
MbZMo47MlGjxsIxjipROx/tLR5fZCNoDC3+x+8TElmHYFeSd+gWCJoyTnNNiKfcHDDtoOJvd4Wfd
m0jwkEN+Ie0XHrJjBoitWe8w6mshg4RmL9SHIOaEOhz+f35Ek14UVhT70qCBhtMcVKhViS+pGAgR
K8RS6dVvS8jwsEC0EfCWOLcUJYmejCVqi78xZKSWmdyQQb3+EDOG/6nPdmGK8vQhkRtjaeI86Kfa
SYuHVihtST2MQoshOidpIWtTv133FCpT/tskpnpR7oB23EdGtLmn1Cwep5yIiLTiK/TnuflUhSaX
MBZGv5ovzFAOmXfREnJSMUIulLdICVqpbU0zuVf1CURZj+MN0M49kx2ViuMXVqm3ugxCGZDoybFf
jwhYQ+dFug89SkYoZ1khp32zhTO4zfgIastBVL8KvB2CV6iS/vrfPhP5GzY2qjRUEi6FZ0C1wKqq
H3ypekPMe2siPF63RFNQXWwaleJXfV4NGXiMgilocnM+aahv5HZ/lG2jtsZAJe06cFCBpsRl9Smo
uHhhmhz6zSplqZUqIHbQjwbfsLZ+Wbh/V0P52wCU0pDooqNFV/eaIclVIYNQlBCCI6ls77Kqs1qM
gV3fQxISNnf7hRnqa809ODx6FRnLqMnWDII7PT+MuvJVru44rrUE1ggI3Vi9MEh9M55fKrE2wGss
QCtwnH6Cpd401hTw2hfZCM108ib+uJZO1/6vO0p9slrVuzQZC5SeQR0/BoXmrHJwfTf3Q9TnR6MC
sFBNNXppIx5F3WQ203O+3qzDSa0YZugm2e9NBCoLdQPeQBGdWkrYyUkraRCcIFDM+Zlcm529uAS8
WNjxA/PyJNHnwks29qh1yZ0eldkEZnf9Rg4IOY7sd25xmmyRCKtYBaNOsBumNuboy0XVJk5Dfwnz
IHczpDP7YByd619q9/x+mqBFvEJR5UeI0yCFkn8k5UuR/buq3t9fiEiuaRiPg/jOeXxI6nnmMBpt
+Jz0Kx3uxeUp/5c6ZBcmqNRMzOZay4QQqMPF4xTVbMLyYMRQUcncbry/vl37oRZwi3/WQ92K4ZwL
GOWds0AgEnKypYAeLKxNMqsZoWoEhXuIT2VgNTSeWU+c/ZCxsU3djYsecmM9gA5qdLnvEIUKaqf8
C56HMWLWROy+530uk7ogOzEXxg6jen6KHpyTpdHqCCU/W6smtYwAv59oIJ1BVqrhsNKT5mK78mvM
tQUei2ognZQ3zsJ0wd38+PutKH1J7lg4vt2sbWOSival3uYVN0LtsxEfWu5bkdyr1SGWgSQNE0vn
nbFnYCP3I9XGIhXuxzRe8CLMME98WJzCm73yrSF8IhiZtjO7+dYt9nVPJaHvIlRhpllB81sDqpRy
1FhVlYXj1tCXQkzgzJJhA4blqrPwDcSxHnpm7nV7ux6zsUc5pzRB9LIh9McQUAXRrqk3Qc3i1t29
VoBsMVAxFwAVp4JJ2sfAVmsYalikL134S9OeFDlQ+ImRC+wfNABMCBYJHWGFWougLvKgcUgG5AM0
hT5AT4QfYPERURiZKI3Y+R29NraokzbMUjXXOiCl/6itAwan2t1vDahj9fYHX2ljjXJ8HeGjLyHS
FDTKu4LJSP6LNvnXTdAF54sVUa6uZkq/pBxmXXq3PIGnRw04E1ShkDc8DHhgprcQOHxcjvy/1N/5
bVeHOCpYQ9GgpUWn+XjljLDEVK1R3EEefAolW+Qzs+CYFEG7vr6xRN0466J0eQup0qD4BRJf/hfQ
i5DtTg45UGutrSnmDLDu4vUSwzF3/X9jlzrTUtgvnNoLKEJALtXQnjsg4XPFFlhnmWWH8n8cZK1f
em3wo26w1vakRlbNQX6AlXyw7FC+z3Oh0XeQnPLz6NjmjSmuT0V3bAxGKNw1A5QdSIgBQIba3nkO
InKREXNLlgVdK5mSGoyAGiWJvWrOdc/ft0O0XiBWIoGn79xOlgCima9cFkSD8S1O5/daT46rMtl6
/Uc5PLgG/zFFJb5tOwpd1c05svfKjMOjJPhp+3J9OfsHeWOE2jdunQVxlJYSg+OzC/WNMBjvc4yP
qrZyqEDc87r4qBUxtfdY20hlvVmqhlEidIXfol1eSw4/R5ZWHsTx1/X17Z7iz+XRt0myriUnLKBE
RXe+AZZDVYFZHBkp/G6mAbotnbBtA5dJubgRoePd9+AAJMSNpUtEV8loAqsNRuOJSPAD1xaR5SG1
PYhdnPveoMbVkvAI7Kp8zH3NJXzttWYiiUKPASkp4Zr5gyTxzCbl71qHvh/qvxjQjB6n7KCVt8q/
FFW4WBbl5yn8HCI2QwkqwMMiK2YYvYirwchAdxzhbB2Un2OwCemgWpUggT7wypuOB3m//Mv+9sVK
KK9uBq0o5AVGql/aameqYUbZadL+pZAabYbmb22HqsqHHDjVqsEQcvfA1W/rMFhMyhyyJ1R6ud0z
GmhcGhyPygS+fYpI0CWvXP5rhpYLfDvy+cq5flLpovXFqqiLL2+TQpYXuIF8KJ/HZ+lNECwMmoG1
n7flpwHJUov0Hdm7xep97j34sFACeySCZxfDl7WhlbIctsDc2qsLpSZreNF/Aiv4tbAyC6OFLteY
eWGKHufHL9eXvRM7zkxTsaMLVzEPVwGsgDnw6ctrAzbUARrzoRGIhpslk7mysKV0O/3vnf5cLhVH
8kmHXI4ENvvJKv3Iq13tDgzYTvGC6X3DInREFUod82tzUl0w+XnCj+tr3nsonS2aCioyqFDW0gAR
A4HAEQIY47H2UPhwJNDeoVHFelXv3DZn9ugIo83pKDd5FJTxI5/jvevFc2Eu2fP1de3HmM99pWJM
ArxHFWsLmvaNggREy0xwzzuoBzMxhCQ5uziZggjJNGBLQX9HJafoU2XtnESkJkZUjmOrAYEV8AFE
4EHnzYgNK2VZpE7naGR5kiblb2y8CgpV8YtsywDHq+4CwAezu8yyR36+qTkrYJZcsPIItNjhITmm
kL7sTfmu8THy7QK1yIo+uy6y2VHqHOb6MnONhvHo8CvQOqAkWM0CguO6LQFoCpSQJZocUxp1/0bf
WKVOYjyKqRFxbRl0meDAa5yMX45awVtCN900fGgq8dKa4lg6ZS8fO14xk0w7cGJlci0G4a+7716R
RgeO9z9eRR1LFY/G1ajaEMhUDihDO7Yw9V4KiIGtQ4hyW+RO75PHM+YuWFtPnc48H3M5nTnUhnrg
MZbkSzLqd2NkHCV+YfRr9i+ZzRKpI4pqF1KsELryem01hdl+H20y6iF8S9EenR0eYKnkHpnUYTqy
WqPMj01lByqYN1GMAPG1EZsijuxfndlZI7jXh/dxsmcoo7FnP/fy+89vigSSKqdIQBLxNS5xX3pq
FnNxZCv7SpBEA5BLoIbtHRC1uP968uP3FfPPPsMsFaC0LORkaZAiP06+rsuTmI2eEj4NEevZtxty
N3aosMSnk8JxYhsFaxn9SKXlzqjyG16J3OtHg4aFXKyHCkdRs65Zm2kRjoZ+MNzwsGJ6JrbDU2dz
h+REpJr7Q/pC6PMjl8U9d91zsJtUcEogkRprc7/6tS0f1EAAzqP5WUDxfbZmZ/oByjTGi4YGMF2s
lwpMeH+APU7DOcl+cXctitELBnohePO4/FBuisSUXRkxMcO0cmhlb9c3m/VNqTAUz+M6JQU4BWf1
UW5WU6uOeckqs+zmXRvHoYLOzLUjsAWZ6ifguVfzUzQAfr/eZSE0W9q7lvveRgsrvpLP9F9vbfKY
O7/TuLzjykHPJzjRAoo0QAgPwiOhLgpNjMMeQ4tFmUzjYC8+IxVyhCobu1rELToF8am3Z1u5k1zJ
ru9Cv3ZEdz68VTcjGJsyf3VmUNWz9H32M73PbaZbQ8AwchO0Hwa/+NVC7lLy1C8NZ64P0fPkpw/x
Twz9/E/O81H23eQNmgGdGpVL0CYvjm16F9bPIfOlQoLK5XfE6L4Iahg0JqldFVOp6YoQHcL5fbbJ
ZEN5JP3I/oN4kinSRkLlf7cm0RG8V4S+XOuihD4qYHX66Iu8ctfr0N5pKy+S1UBeOrMhDJ/V2Fs6
YLLW9S39L3nBP+uV6GAeZ7GQKKOSBOpN/Fx0ZummLmf1Qfza/gK2Aq+FxeN5llUSUq+tmwrtyyot
XZHUkKEy0ff1QWLoJgf1I+PkMSjMWuX+4fxcJBXh26FYRb7vZl9MvZj/1rGapP8liH8aoIL41E55
mOhg95wxZd1ZzYuI+d1HtNsslL+O3RtIfP+lktLfx//TJBXF65jnxHVCBXEUIxNKSua4mrrCaNDv
R9JPI1S4XqciN7q0QBvRj46CFx16J/b4I2t4df9W+DRDBWxuKfVhjPBolcEpMT3o0UFK7euOznIB
Kj5D071YkyjFYDV/p3MPksy42HZ/P+IFZi0UyIV/eMgmNo1RWSairKFGnWAqgYttsM0zcmmyCxeH
ZmOC+uJqO6pVoshZAC5eaBnfJZnTJ5k9gGv7Dwr7AP1/rob67kqmVXmdQLtNFvrHbJxcUUgf+Kz9
EesroyPP2jjq20/YgVSuoDVQhG8dKri1wMjvdp1rsxbqy+dpl3GlDLhdEj5N2be0PiYDYw1kOy6+
DGa4gGPBSDeEJ/DzzcePwlwywqQlIKrGW6TyRilvVcMvVBZj064LqOCdBXUZBnroIRuxEOIhDlFR
GlfMwSV/aaBRU6rjOlXmWjDeU/uL0nAlaJjnAeXq+aKkvK1kTJWXgZ5OLuaji3IwociIRyMDYrLr
AYAq/GOI8mvybdRmVjhfkB097K2BSYm86wIaSBU+yCIws3u+lKmEJFau9Zw3LLUtpj9A1m3pk8pI
T3bXsbFCvYvqKRR6XQOdhyJapVaYccSIMbtfZGOAujVFvRaKtAWHa6/2X6uad2eRM7tMdPOBBQDb
3zEN02Ok64bvf75js9FiTlvpE1/mS9vob7WqssY/ag5on0aoXKvAo7kehgoIy6yFMMF8amJU7jRW
DWI/Uf20Q9fUeWg3Kkkvc94UJLfCSfCU2+gkHXSwwvc3/w/lj93sBlApaPcQgLZMvuMmHHCpJqyR
okOo2J9dKGT0fncwHDDHNqC1yh08Ip0/uNx0gLPBOCXoGHE+Nwj2v3Ht6oHzIIbkaANk4IWQcUjJ
B78Icf9H2nUtV44ryS9iBL15pTsk5b3UL4w20/Te8+s3odkdURD2YG7fmI55UYRKIAqFQlVWJkYn
QKRm4N97mf2wpn5vJkiIxhAvz9fabbuyt4V4q5w8L5tAm8bUTsr+B0ixa/c/XxuR9gT8zDQgs0iF
oX2pR9ESYjBcZaZtVhMAljykNPk89NqOJqgABPVeoCryvIjE09+clIAv2U2IprnzL6aZWd5xtEZ5
xwIU5NTVXR6Kp/hqdYd7KSgckOs/99cyurG8BgjrJB/NUffrBgGJKTcmoPa73iksCH6l9jLend8k
FgoGDi9B51CTDXg8dZRbdJolq09zuLx5Utw9kK5JOj+ijJC4XOwtK9IerNGd36HpVXOU0ykcUeMb
QYfeOIIj3c9QCNi9+QpvXef8+ngGqdDeVF0LmuAaT+m0ttfscSs5Q13MItRxSdQR3nCyy1jrwRjg
4y3v149b6siR9ZMQ2hPSJihVgjijaWxQ+Spee8qd8e0P1gi1GDShyXwJzc1TF2OjZ6ANi2Qw1+W9
Ym+8ryizLjBQrhI+YnDAfnlcS5MyCFleI628MiY7vlMd8vIzvB7ybeCUF54rZ67s9Z38NfOHl8kp
L4dAvirD2NF+nV8u88328cd8eXv3TWcRpTByK+hR6gyn5sqsnTooQlA1XJRPw4t8f94kc/mASWKk
BSoyOk0NOJR6j08gAWIXG1E6tEYwGjLOvLYozgylwefz5lgnXzqYo+5wK24TjH6WkGOYn7T5dk+u
pDX4ExO4DjASpyJRoBIrVUnLvUyR+GZQpV166Exkjj5ysmtmYR/kIxKoHySoFNMaxXMujJk27kIY
P40ueDVOYEDH3DeGoMVfA4rrPZiCocTjmX9y9xwNU3ePiUd93ORyFfXLyzRi6lp+Ov/92E4IVlLC
F4I8my6/9IbVT8K6W0Hx23rAqCXmSCtMdFUn81Lvg+ZxC3HUefcd0zEORqlYk/ddbKyNEodpuJVA
BUkX+Q9VAWbRtHV/PvWO5Rq/KsM+v1bW2wUVtX+WShVhJLQ7RTnFUjf0Z7X6qS++DTHwhZnbWLxU
nNkaORqjdm6Ihz1NgT3BRE1xnb5hntzPbwDeua4D4jGaMxbudsEbpuF9WPLzQ5KUmrU61hL4eaxF
dyawEY3WQ9r6578jzwiJMgcjEmCvy6rjbZ4vD9n0bUvA5lfXnAuPZ4TKGop17OtpB0IyhUYNRpNs
YGqjHMQD59dCMxq9V7GO+0TFqLoshLFS3lUVyOx/FrUBiIC9jCvVzYy9hJkXA4wQRaPTSMUahGGG
NkW0EV5W1AAxNqtDe1fngapYqYKMZEcWMSWuIS5+3p6mLvVMmQdINkxPBdLVVnk4/81YW4M+LogD
8Nu/knqY8gAOL2MvIQfxHXQcdh+3jsSrLjITOsgUgy+AyOKJdD1LaNbVaApw84on40bzh1PsymER
YgTzX3QyWaFBxkgG2R7MfGpU9qg3yO27GcSRwzzamnqhjH4XR+t2KoXT+Y/H3J0PSzp1YUn1lMtC
Co7XHDDtfHoSVs7BYSZyGHUzwOuCVMrSqTC3mVLWWRouqylqUZVxgae4RbMdA6zbW9ZAOngD31oC
UjnRJen+n5S6j+Yp9xuLaVnaBhoaonRShsFeDJ4sMnOzCF850LCqCkDBZwe35HntS6vLQbe2e3Vu
L8rmiBCANBZvkLzz28V6dcqELpcguKBnRTlGu8mFqFYpqMGS+34FPKG508tHo74wOlCk84grmLfx
+5EC54miA3D8eWlVrKSV1GZ5JJcusBltWHmERdH6Lt2NG0SzCXRK5VR1ZZZLKpAfl0AHQpD91I4J
UlImiwWUbu8W1+7ynFwMT5UjhgBkgkai95Ro/y7amx2Ynnw3+kFyw/MZ1o4qEKjXSNaPPITKB6R9
k6UuUTGPJA9+O/8uN6TgsVtrfsPDPTPjytEWdTwqabCkWIAoSX6pgzmsO6mIKrsjYoiG/9bmLYz6
tJJWFHE8gk21rn1LD+MtyqTLSf+rnsLzfsr2HHQMZUgOg0eSrgCvqRxvsQwUWg9CNA2DhdZud7k3
Q5iLjJOhA/Sj/5M7WpElDdYw5ILH92dvzcdcMeZRGMOyvVJaVy8qu0x/cRbGOoFHI+QTH7KNRO91
Ky3hnYOXxvbog9GlhLZicepe999LCL52CPM1t3qQelxMNOvOPtqmkgOhGzBJVGP7wPDm7qAESu6G
v9YLE5kqmdicT83D8GI9nl8xE0EJygFV0YArVA2VWvGcDfukkBUrN3qUvzZPow31nIjAMVYAerJw
uqy9ElpPpHqz/ODVa9iL/jBPLVpa1wL/wZMs80qJQb4ygDIWyD+wP51fKPsoEt0cBRwE6FxQ/tP0
w1S3hRaHQgBy42dSZ9hurTvZLSO+rikTdQLSRTzgwIxvwuBnR1LMqZyLVS7CZbDQvKikLn5J9R5J
8pBkui+lynzS1LkOGqmtAY4TTOtWQb3pbt/G2LD3UZFOwzQNuR3LmvBYph1IxrRFX/y+ksfRVrJR
ATWWKo+c0gzzBKCUi4Omg/hCpPzB7EohwWMpCyXpWVpLD/pG9qbF9m68DtuzNXAKrcyOPDTZ/7FH
OYCWjtADWcBvpl+JoKMC33l5pbqk8apftMCuNaOdXgn+nzjDwSq1PXUTpyuU29Ygv5R/W2CkHSPt
FAMLRBRh/8jHP4x9QY4IY1MJMTo+BqZf4+UaXFjWDCbHIgnOL4sEeLqye/iWNGIEfNO6uSeSGYBx
yxbBWFJOvKIWs7twtEHdnm1s9K3cokFWPKPWP4fdqTjtd/pDidFewi3NE3ZmrkmXUYWHjjT6C5R/
NNK4lWZbxmGnv6r608hjRGa9L8Dq/8/vpzyhwGsMe5I3oTF0YHC8mPZXDTQU5zeGfWFiulWxVAV8
jnRmVytNswK9QHDqsxtH2kX60F/EgXLXQCJwA3mpnfw4b5IZWE0Yk6Dxaup0rWoaEJfyxkAVqVXs
JL8t5FM9oJiqc44S8/uhbQZ6JgOBlc6m3pWpO0xQRqaVmaClv9umCjM8g8FJHNnx+2CISqX6LS3y
Me4wv/4EIohQCQQPotvKidyNW1Bzp2qZjnewR35+SAUGPUn3HBWr0HiAKsx0VzwtuC429zoP8KK5
4Y0yMNenosmNhoKswtOp9UldayxZU5QoU/UhBkGRijvCE5H5Vv4CSpzzOVmrO1qjVtcLDTBJrZBi
Ii93Elm397/O+x/LL1Qg+tGiA3kTygOfP19hLfMkI+4FXb0XF7k55fZYFLkjyavCCXvMmIR6LI6V
ZCCtp4UNRxltOUuvAUeGtKEegWHcNx+VK/MByLITuA04VyRzaSApU94HGoGB+bw03OiNmTcyeKmr
Xx0EilIA5gr3/Odju4MCMjRNxNky6Can3OiTDAUkCCeOlr3EiTOXOyqyejjUyepY1vhjEKbrPukJ
I1o6OZvFe/myIghIVAG/QIYva7QGTpntamateB6OoIyzoM9ulZKTdaazmJx+GvODHixRzlhMGiAK
PWZAUvm2rzFYG9/g7HFiMNPjdTz5RKgYo71KvXahCjJrjVRnUdE+63qPMdRnzpaRasrX6/efnI/G
XUiLrjd5IcZh0/fFTbVpCjZOl65BA67VDlhU27sKKZVToNzkCQLk8SY5TzjLZNaCjx1Q6sKsJ71S
1qY30ejZMP5Ruxlmv1T7JHwjQ0ntabKNSy6smwQneukAmqDAiVOBf2SHD8ESgpyg2q8LMFRg9tb6
mQV/KybtDkhU3X8xP8qzR0UXpRGGRFaaChN2f6vxQDm1c42TDtHt0hFPXMpx1tsaxQoIx8kYlcbU
/ucFKn21iIpgEfGu+Ft2r/mkhYZJgGsgA+aIjCAkTpfaVsh7oDGD29EytZ+lMaXFkoDnkyDXJTcH
+a7hZaGJZJXItRqc4MZMVTQDbxYNLLWGTL/t9Ubr4jVHwb3/uTlmVPvqYqsgqceLAGss79AteTx/
cFiBBvpJ6Koh2Migqvn8bRFom32ZhTiUABzNlrDLvGS7rRb/vBnmFh7MUB+y2eNZ7a2yiDKlclYt
6NZTK5+K+mlevfOW2GfQwr2H3ice1u/f+HAcrHlXi8HCNzQeVgy1lX71F57zXgF2s2wGUKC3oev9
xu05sT4kZj5JpRzdQzRdP3/IZlCrxkh11K3bxNHiCXnfjx2tdGF+O79AVsAGKE+GSgnAUmjkfzY0
i/ISY+wxi+QB5B/ardb83Hlzc6x4fbRBLQZTUyaeuCOu9CGw2tUWFF6Kx1sFCTKHXVI6qc5VwkPX
JvfS4DZmaafN/fkvxVsF+fnBBoAbPSoEcxykhXYq0h7OXXO8jbxQ6Nh7/FBkmQcThtbNE+gcgbCJ
5jC7y04KYi5osjkZI+v4HM1QITffaqlc5CQPoWwJooNsRS28mR0BGQgm/H8vA7diw9wfA2I4Fngj
kdtRC9v7TVy7arUClAbACGu8rD/02ukNm0h6EfKq7EE0fS4xCzPi6pDngEg2GNcNWhUtlVKMV8+V
FdQN8PqELSV3i6v6xbyRPPOHxQX4sNYJelMcJ1JL1WjAXtXFYiPtQxFpo6PHz231K50qXlrAujEB
XMCqQKUqWQbl7HKtmKNaVHmk3Ow+qHSCv2uZBEKUA6PHAy2xQtHRHOX3WVGoAiF4CEfUVybZlrbl
ZIE1CqN0nJUxv95hYZSXNEappLrVoNLWp8VFuVjKKa7b106wNh4rFuswHxdFHQF9Hoqly1HI+VtV
613MVcBUlzN7hLIiITy0c26fjyDMCpmBqxhNIRVoEJqnZZerfS87BQnAT1IXtn7Egq3eSvd7NGW2
6deFXTrtYguPHLskwNJx5WiXupZbYajKNHmn6SyuSaGnD6ZX0ScamOWJ5y/sT/uxSOpyHqUxUft0
zcNa9cQC7+3q9fxy2G7yYYCq86B4sLZxlSWh1NyZ2V/r9D1NH/4rEzROz9BmSRBn6KdspduCsFzq
7GJYee7A2Ra6a7ePfUJYVYTQClAkb0PFhR7NxVy61qnxl6ALzi+KfZD/+W400bOITGOowRocSD1w
gLK7giO71Owq03gL47gAHaHSZRzLapRVKGwatuykBAoIiFWDttLiKp4cJHx5DY5X0HSt85BgHjUX
0zDTDA/Tt7Edl5gPLYqOtzpm/IUyJZQidU3DQf58S2eQeAF9D2F1AlGEdgEc4LUI6Xcypg0uTm/g
4Y+YKzvYo1K0VEtLZTc6McjqC0tw5/GpXzkRgpV4oGGkAwCLl9+XLqCQ7iu0f3cR89Chnl/L1rW2
+Dlms3rtWjWCSjDd877IvJkNTYL6GZJPlMqoRSllhbEpBaFw9IUHAtMwXR3QdtJQxSXm8sRXmB55
MEeO4iGzkjLM1prt3oXN8l2s33Je0GOlVMflUHfyrAqSKC5zFc1L40IsThsxEADS4/op5bGOMt3h
sBSy1MNSJigJDZUgleGwo3qk9G4zaC5IkMPzO8Q2Y0AhF2yEoqFRX6zMVWHqrFQL0wqzpDoIt6cs
XGMeISb7TkRS+H92qC83ZnmjxeWQRtLD4OWP8QlkAJ7gLW/Stwyoncq3FpvXxmG+jI2DUeobNqmZ
FrVUkwotkTvbbcj+uIu/uGTomQxy8soqTP9DwiaCPBJMo7R0ijHv3WRmiRR0y9NqvnS8uhuzS2kc
DFArGoCkq/YNTwcCwwajAoSu9dvyJnb7QH4QrjpX9GtPuEWKvd5Kb+ddhXmYAQMBDBTAIUmhLzKz
Ms1unPBIJiB6yR2ugIYy3fVu9Ag/kgr98NN5iyznBNEdIjA0fnTVID8/nAGrGNU1L2cz3Kxr9LHs
WLkftD9h54I0owzePhWwGroIKLSprPd4VWL4Nswy4Ly766Zf3fMrYW7c0QoVCLe5G4H4xPzoFg2/
m+/xb70i0CvfdCcfFYbxef++/+4uidhleeIxzLDc0gQ1IZySaJfQ37GYzVGMzaYMyzkO0cA96Qpn
p3gWqETbKKc5y4RJDeRms6fiBIzjn9zHx0VQ2e0qCTW6Z30eNr+TewPj/I2zvYHizF0eCUsgT3iB
7e2Hj0YluIaAdxlKvlAIfVWj9WF9UXLH8JS7/Pv+Xf4xXXS8niPT2w8GqYRXi9W5zeopiSYCdZrX
l0lJextCV3fnfZHJzHD4krRCkNRpSzumAqjhHxZPdoSH8lHz9ehmsKVAALJre40hl/i2/45fSeOM
exewMiuU0CGSh0e7qdGzWvqUFVMTt8BrPqewDDi5kznxg3ZC9wc0grxrgOmbSHs0DTg94Nip7ypa
w7Qms2yAwVKzZwEjHQnnEmWl3MCp/K+FL6Ma2iCueZ9NaHmXqgNIkq13dyUYUlTOpAEr/TjaoYLI
0Mn5sIz9EsraxWaiidXNnpo9tcLmxAYn2p//agpdmhRA0zZq+pJFSgyRLEmCeIB33g95X41KCcyl
2XNrW9EZlnvPUJaoHmRnbzVvyhv3vCl2+D3sEFnt4SYBM3g/6tUCUDoIiK43L3UIx5Yk2rH7/li5
0041Grd91H4T3OrlvHXiYPS7/Lht1DWWZF0NRcAGPHuSBRBhLllvOB76DVqGeDfPKLAM8KnXuJBX
2xBHnlIeM64c1k7F5kJqhybvME7Rrq03yac1LdzMuD+/RmYF/bhIKjwPlVXO2TgStBYKm6j+EYmQ
xslOw08yMAUApc9v7PIOBBWjE0UwY0Dk00hN0m+x1tw3ijnbghQ/dfN6KouRs5PsT4kcSIIsPUAo
lL1aBhHEtEt5JECNZ4vBULbXdq9zvJV59EwMnKCpQ2C31MuzRh1HlAYVYsNFG2rN2tgoHySc+5Tp
lJZkofX3PkRN7VcyLRDCKzHrtkXrJQFMTn5xKwcGJzQyd+hghvpi8wIFCMwyFGGnYp5ZqewWUNfm
14ITn3GiI3NYAxVg6HRAj0z+0ghTKowNVctQhnsMeaShl3ToCaiSI3e9iCeuLnmKMBr+VEu9LxbS
0251vEc846tCqR0AYojJENQrfdZWo4+tfcEsdUiEyYqTBjpekatKyWKQhx1Sl4C2BiqM5O84xLMk
3qttUfu/GeQHMMj/NG/SAAI8Li96sELn0RRdJEsnoVeNGXjT8hJ8v5eSrzpGsOM/437xhah9bh7J
JLLgao885/l63EjhRYaDgrQE0ttU4BytVWhMHc/tHLDC1mnbnzMPxMsygQwEz3Zc33hoUBcDoCCJ
YOqZGYzCWwvVje5JGDjHmZFJalCq+7BBLWPJhnZOu5jMb+++5E4nSE9etSD8syCnuQQyLxTLX+6b
z/YoJ9wTPE1racyjHgyd5K7roD0rXVchqVxx82SSdHy+3T5bowKJOenitoJchChPPEOhMJx8jEg5
8xUfL/81MH42RQUTS6+kWZ9AQp0LywVmqDK7VQfO12M6BFDrhMod3VIaN5DULUb+dMyjj/IvAZLo
5ZuccRzia0zEMg4mqGVUybZvTV4uQVmCiykr7C69bLZHafs2iDziN8b4BjGG5rKMsWlwWVDOVzQF
JmKgyRdAa9SVncrrrghcHbiEt9pN/QycuzWYnDdQwfX2GpGadHy/3E08yUbm3h3+DsopN2PrZtNQ
4mDZMHRmPvQ8XCP5BV/88GCA8kPoGGld0S1g2e4vxzFxmuVB2nc7b5zzmQ7ZnXN2qN2z2iYdgaqM
AyNx9+nBqJ8z6UZNDLsTropt49yfbHc0VRHlZkh/0hWlFDJXgijvLUq2UZeNTmm5g5xyHJK9pA8j
ZO8Ot8kol6bSq2kVjdLvPZ/cuX0x6sWvBWDZ3VnjfEC2+39YozxSNsehn0upCMFyKJi9mwjfDPnb
Dm4ls+A8dRkVQOL9H7Yor0v3odkN432cZ1ec4XePkanUH+0WzYrn4bK+lwOu4srX5+1nm5Qjxgn0
KVOlqCIDI+B3MfTZHcK1Kt6UQOWdNAhi8164jOrqZ5OUTzaLoOpxjk+ah9P3LBAHu3/oMIaO+WXg
8ufEMWNQF/PMMn1T1ZCkYmYVVUHK6iD021QkwHRt1m2iu4V40Yj++cPGPNQHE1Ses2lSsmjQh45W
Xb8dhu2vuleCrhTtSZc5bskxRYP+M62r+3jo6mi2TkUDteTkRwFVW5EHYmH7JEIymSYFQI0eqEsX
LZlwhgk+jJDxlQ+FI/4iCAm8Px3htsRkNifXZ/sH3hMY+sS47Bdmh0mSM+Q/ChFwhC40mtDvCrAK
ZsDwOCMc09Zb+heP9Yf1QUGlIZoyALGQ3SI/P0SVYWqLYSvkNGqzb50BPY/JL8fYjWMeYSzjagFb
h4bKNAiNwPdLvZeqfFyaBOoNQXkpPBAx6Fhz8F4CgHnxdw81SSgf1o7ISRRYaR3MAqkPrCTyfRrE
bLViKqfDkBMR6hKDFVk0BnWgP8ivElCb5YmLc2GcNx2ARoCLgWhUoM76+YMWWSHq9aiX0dqk/pTf
KurotznvCcP8mjq0FTXkC9A9JNnlYds2sFzow9gLQTaL18M2O0Yvv/3HpxoBA/1HzOgCmkkTZiDh
biS1qcawF27WDnfNdV1di/rjeSvMDUL3By9pItiE8ajPK2mWBO3OxBrCBKKlr33Y+sVTfKnbqLdD
nxr8Crz2D+MeBeBK11HZBDLyS81s74tan+OiRCULoV7Ub8qydvYp8cR9j1oBZX6kCecXydotonZs
WGjrGsC6fl7jquxNOswobOnLN0tGi4TbcmJ53dEC+QuO/iAXmjqp5YB5w+ZiO4HyB3OG2jX0CK+U
K9Ef7/9F7Z23KipFAMtPlWFqiYyOlFCJACGPYMu/UBkEbFe22yfrbee4JCsq68dlUs5SDWWut6uY
RULQhuLVGqTj7fCm2xtIojK/z912cTaeNiG5vqhc8pNRKlWwrDSppQKKTjlpUAKeLIHxf+SKcvO2
kLqot0aM+3zD51Qme90ui+qtTUeOI5Lv83UpwPwRHSwca8pNFLPcQE28Coi23xN0XLsXffZV/ed5
d2d/sA8rlGM0U9b24qhmkQb+KSn9nui3s6B5kunoxeu0+11/Om+QMdaBwEEAjf+7LsovCIet2g7Z
GqxgXge08DQG5cUeqT6AeX8wO/fZGOUPgrZOaFgnGFExBseQp5/JNj39lwuinGHeZrPfGiyosMmD
MHWKu9gd7c3X/fyOlwzz9ov8/BA8ulHrUrAw4WVhRRLhx0vtQtPsFKJlDYa0uuVl32dOIseQ1Pn0
FemKFaib92nM8BXFO81dHOGG8Hglnh72FTQC1YfZA81yVL2MXB425iEABRTh1QDFCg1ErUTVjLe2
xSgH6iFTr2g2FLrvy1RFPx5zOZydJLH9y5E7WKPaQSN0Q5ZV0JF3uEQ3BNXOACm/r0RkQhHEq+55
e8wocjBHJQbS0C5aM4HpcJb/0tfW3q3r1Ho+b4MZ+AlMXUOlArKi1GnDR61FuUbyoSmDXY6/zZlz
npk7dDBAnTBclXo1dYIQVMrkmYn5YIqY25O7G33gDcIyff9gijpoC+Y85bVYUHkB48KAqVtSC+Yr
fDI/GXA1okKoDcHQ8fmIrXs1GWIrgJy6BXFs4aoLr4bEKAHjQB1MULvSojQrze1QRtJNHgr++rO/
nMPBWQPpfmpt7W4/WafSy0Bx9i8mh5if8WCc2rGxxRs+7bQKb5fqOfut3ayIWsKP8Yf8MAcdyLIS
Z2vsKTQvEm7rmOktB9vUFsZCO+hKNkPDoL7VlNwvVrwOlVOdco4yzw4VJkUI33SCIWCmvjSuxwbF
idoFwN7LCk5sZJ7hjwXRAUqqi77eY4TGOF7sJjYDDR3IlBcpmJn3wWE0KjJV1jIYYGPF8FVE8Pgw
99ZerJFw0kFcyI9M7Ih/WBYVmjRtL0c1wbLkqxyvW0f8BsYIr/Rjd73fK1u6Xl61b5tPJL5Q1Dof
sth7B+ZXC4Of0A6mfMRQp23eLauMtPRbPb5aeFXH6s9lfj5vhn3MP8zQLlLlVWVKqIR0+kVh/Zb2
1/O/n33M/u/3ox/yOYwMW1uZuYJlzIPhauZdIwW59VLUtiz9ytNXtXs5b+//CSofBikfmYEZ0ptJ
AZTN3RzSpcg8M7fLhzhUNcdwCBoEGP0n1GCShyHgUeExOmgkpn2Yp13GnNV5l0zwum/A94K6lNAZ
LQgn4ITlVspYm0dGqoGaIwQjJrV5VtwL4CxA/UWBzGSKQifva5IgSKcCBwN0yxgac7uUYlokqk0g
UAzTXrbdVSFZWKWnZeEk4cyc+GiN2rp6SFdDjDFoMHgk8RgckNAgFONR7fNVCrnWqJ0a11jf5yHP
QcWgp078e3AST3ByDATvDqm0aLwCNStIHpdH8q5D0oqp2K7pF1kISv0HyuDpBlnEjTO1yYoaRxvE
Yw42miKZ8CKLIbCb1L5pFc5oLpijuOkT3sOMwfimYSz0H+eju6jSFEvLMCQ1JmHLS+WhAacEhmH3
IL5US9SlO1e3C8wbG6fa2zAPy6sSc3zfIl/iuFIxAflqCwrFSqtQ2gRqicc4yQpdaG9JSH8sCYSA
VIZglu2ctyYWqJ4IzcTfGrgyv+nOs0NF+kE3IWkWGxg/RF9VRr6NabNo8sjs9Bi0gfCUPCa3VgSp
0Kvl7g+i5XGNVAQxylmKZROJcXKdXlqqV16Wt4RodrZrEMte9r+FUx21T2AW8EqHV9fiLJwehVA6
y9p34qzdVt3ISncy+qWyMWh6ypb0Uh9/78V4mSXq2/lFM8+IDvCvChVlVHYpz+n1HUD0sU8jaPJp
ZpCDZwjUCjJ/1INEkC/REyweiog3Gx761MctmyHT9KzMImReLcqE6YMagr+3foboEegoeJVjBgAT
J/LDHg3AVMdu2zoRKe3gQRLrsoia6/aN0Ifs9ztmI8DJ9pr5ytvmg9EM0Ir4mrehrIYAAJhQUlNR
fjW/lJI1c7G6OCvBHOyCFvEabWgHIMzT4O/OdNn5ID/wuXPqzDvqYJM6pkOSW3lR5mgXYZr6sgct
OubxHM0bvfpHdrk6ROcS9QG+FBn7BjlYpg5uJvUTGFPa7B0QsUJbMvPiW8MjCWH/xEOUML32YIxy
plo38g0HJg7WdnBTyc6Gxdb7RyH3zp8O5i31YYe+8tW2kqRZwJUvgGQJPKGr5Zjb/X9ng7rotWw1
MeafWsGUyXjoTattaT007jG89t8Zou54nMxOyME+E0k5hCEN2RHVn3PKE97jeKBFXeypWKMSowGd
tZRd4qhymbqpoV+1qfLLUiqv7Ef//LIY1OA46YdNoq55wUyXptDKNBowgfeMadBLwCJ9U7GBJD+1
z4LhGCciYTYZdsVri7EcBOhqMFoDIoZuC/n54eKdEqOeAY8E56Pb4rjpOOPQ6T3FvhTFNsh9nhK3
5Wwj666HFr2E1gc0Gr9MiFi9kRTKLmIbJejwoM0u8FqZDAsGAHZIaGBHBwPw50VpcrzC57c40LY8
aGPlMS/W8PymMb7bJxNUnFrGGkLqGUyonYJqJS52vfCzdec8xRlx4pMZKijVyyJZHUiyojW5UKQn
ZXpStcoes9P51TA/mCFJOgZoyAuZetf11iIMdQktCmV5Gfv7Xecsg/XWN8SDASpGyIWgwM/wjhs8
NXonyfaqk+B0bhU2bnk3/IFbwx6R/0KVFZy0lD1lMnOx2Kc4mBdjtiBWLiapi46pcgHcuLrahdgl
V6M6CK1tVMJgeWpa7A8gEMqh9CFD5rfoJumXLmV96oPKsYLoptYlGufkk92jUopPfyUV0CBx3ugL
cCCR2IJqdavAHdJmzjBlXrOrqd23huCJvBoB61H7ySoV4JLBHBRrVZNQqFtbb2U3XlEU69ALbyAP
O6cnjJhGYLr0hKK9FmSZ86hh1WE+2SfOeAg5dWI2stDoVbg4YrRmtuLKTx20alU3exw9cGkW75w0
hZ92dsorxLA9/cMxqHi3G1VhzYJsBvsYFdV3nffGZgXzT6ujYs8AFMAiyzpQFA6paoEgJkIVMrer
v9LBEd8mf/bwhLoQum88AjNWBgPCCQkiUaoFwh26Yz7IaipmmkboCEUnhhwIydeI9CfJYHjADVYv
9JM1ahvRgFq3JDNBc3jKMqcA1lcNZ0dyNCe9hxQ3sL48ri+m54KPHuVyJOFAclAmqxXs6xsYCd97
GYgiThyCdBNgRIE7JEwSMPpoAh6OyW5cH2C6o/wkhmjcLjdDFXVgarWFpPYqQBInvf85b62z6/tl
p8VeMdYc5lRWwD/apdynkLtpk0BTEpUz5v4MwwVQ15WT2elKnoIG6ygcTVFXWCkBl1VnGN6pFQdJ
zngJzLHXB0Zh95Un/hyQ4i9BzjuArIvzaJW60QxhXHK979NQ63K36UzQ/ns6TwGXuTQDSukKOF1I
CvA5xDR5rCe6CRmgVAF713KZqZwg9nUVuiSr+M0mqKfAlkBdmPGUps1Srhjmsl5i7Tazvu8rp9z/
9XIAd5YEdwd0X7G+4ETErdBXcR2SiACAZ/Cw2Ym+/jDn5mHO619NDkKDVeXd018/HIwCrEdkTIC8
odFDMThJihk7FC1366v+27rYL8ofS25bT+ZPIVIvzOpfUKGQ3fh81ohR8qq2AFBBX/TzbhV1N8i7
pqOmC5GkJKiholQHa0QG/VKPV2lipCKfrNHqCYNk5Zu+4oRBTNuw+0vZy33rXhvs6aeISJn5XJY5
5vpQdgJ1mIX/02IDTdXrplALBMvX6LbhNyflXrX7zpHdNCod7huaZQ+UfShdQ0YPXTcqdjXS0vab
AUq0snT0qImak97aFvTgblZy9wT1f/7KBNHzwSAVtNp6mRMxwXHbSqBZ41+D+rPlCUExZsdgBO3Q
92oEdDYpL6mrahfE0jTD7NlASTKz50vpcnhqTslV94rmXn4/PW6PeEQF53NjpsMcDNOz33Hf1lZi
6kS5iSgj134FSfI4qC7fS9kuz12+3jxknQZhtLSgMUaDudehK3Sp6cUQk9Lerr0Ia+2YptuDd7Je
VkdEh7FevPNrZB17ED2C19VAm9agwRD1qOypMlhp1E/o+Km/hIwTWFjx8miAysdTsLensgHV81Hw
696Lu6DcOW8Yngkq5rdGXO1Fg9BV1jeq5XSFYIMFwT7/oRg1MewOysjgisT/IBz/OVbh5gIKv+7g
ZpiPUB3tYm2C8UI5mbbmNDfZjfGW1XbHe86Q30pHyKNVsn+HlLkT+63eS8Sswfs7qUS2HGbO5Ko+
SDG4VLhMFwQQWDLBAI1kkjrPmSbO6WYCoAVWoCCLMoASCAUn92Sx3e7DDpWBYOZawmsEgX/0i+cG
BcbcBfQ3WPzuUnEqyKFxgz+5l79+yA+LVPZhZuaUtiK5ak5mRCTKVoC0ZBu56p94I44vuHvR7xXf
g8phx+Y6j4upR8zfravJ8gbrZuFh0ZkOfzBBO4XQdNO65X0oIUJ0612uXskAsXIcnrlHByvkrzgs
ZGhEcRoTUl+fbIxGvNahijZodrIK2zIcETO7hOjovzRKO2BS6EYtgYOovJwvVaeJMs8gszP2Hm1u
79Srg7eh9sixyrw3D0ul3BG4maztivdT1oeF10HBRrXn36R9CBYinjVWfgdM+D8eQrli3oJKb6vE
HAQHs/s3ta51tbhIxwPVlhxyUTdBe9meeNxfjJcbYtjBMnWT6ii6LdmkQuk72n3NlwLoIsePdaCd
JGd08m/oCPPepuTTfTl3HybpOzSfilkEu28eVRpkOW/+h7Tr2o0b2bZfRIAs5lemJltqRduS/UI4
iTlnfv1dpblnxK4mumY88zSAAO8u1k61w1qqhHUQOxIsNY45CktV45okJtJMmZBnzaxngT7eSHWQ
R19b+SgLT9d1hXN5782bjVXUvSqrY4TZlSh/q7AWjcLWujpJeOiqh37kvdR23f/m6zFBR1rJImqF
oKB6Fh7Ek3Qz3tQ3nSecYl/0G9HiYRHsehasJiuArBdps/Tc5gdzauqEIFqr7Ws/eTJKQc3D9Q+4
G2LQ3cJmBBAxCNtvjmbgVpEJGUcaYErsM56dhylIuPCmu95rI4ZxJGs5Sms+LXlQLi/Z8ogqJEfd
duo9MKaNBMZpVCRqWqMqJlSzRixMAjjEAQOrFFkVAJYtOniWedONHiyFJYr2f/uIjAtZYy0ftbDG
6nPQB5KvBYv3TxbJd01qc0TGXzTtGGKpFpBOgDrXIq8vgnJwDB459075avslLwBSQB4rY+iMQu+7
oMoBkWIKPu6DfpgPiTPc5Jxvt5vWAwgbOLTvYABsjaDPlWVuiBSjmEQvDkiLBUYcQJmAeREg2ng8
o9pzgejyyMD8xDrXxdNansc0lgEk6dfTawquy1UpoCafls5wxpkLDLtnX1jMAVYbwtYll7WgVqs2
SniSiQfloLzXAoW7+hNNsVTwh6Zvwm+4ezfGpNiRF2D2nONGNvuayFPwPwFfrzhGoSumnUum1DbI
mySlToNx4I57WOqPWJ+/Fcj4/Fgf8zyJEEo7F9znbzJqrhmS44lYlFW3tHl0OXv+cSuPJhIb70+k
sUiN3MDGidp01hrOKLemdWeJdbI61018z4HRzUkF1CEYGWddMcgDq2kmNSamRtNKDU9pao4H27st
7CEpmA1Gun8BiFEWoxnpHUaDa228F8JKCkJBj2+VESBdxZxKVjcRLDqGAyeE7nxEtOiwpoaXLsDN
RXryzUfs40UX5F4UfFH8mqLmgxrFyJ0xpTfBaMaZEPojNkL0YYhRm8DQhmqJraV6mUtDZ+gZzxRO
UOex2e2lVmfymHgz1EMnruCqDwAiBVTfzpZ+YKHL6l1aF8eLJuAlVjv6cSaQCT/h2ul9W2BqoZZ/
icrDKHOqkHtllzMBTIwRhnku8dIwffEoe8Xd6oB6AtvRhtO/mDZaC7baWHVjcZ8AO0HnTC4TdLI0
SbE5bISIq9oB/X71XgLEDeCCwsD8TAYMlBNveKgP3CfijjPZCmZLu0YtCmOuIy4IPs2Om8MyH1R3
dKEwDt72yhOP02kvEp1JZNyXLtdxJFZGclwHyzjUmHhpf6A7eZzf6Kt78LlPD47SvEfijVUoDSmT
rAUUOt0JoTeq9lZzQt8fq+eV02ZO5PBcJs8y2AdxuMpynMlVFMjWYtPxGpjiDxJ0P4XT4lTOdGPw
MBv3Eoqz78p4mBTIMLo0hVCho3FYA3g4t0BrkcaEyOHlE7vfFACRAKFR6Zox42m0ogOvj5ChNyX9
Xnt0HWZOwsITwLgWQzDWphFQuujy9ZSifSmZNcfYd10y4D+wj00wCmIwtr7C2+cVMQV/yYvCnrox
DuJk7h8XwVBer8c1nijGvMeq0sVhgWPOE/XQjf5qZL6a/LwuZP+T/X0edvpJjwgAyCVqyotwKiL5
2cgmTvTcN96Pb2Yyxovx8TltCop8hNYFJgtSx3RRpfX6O9Dy2PWJB3e06xc38mjE29iuKqQm6ZFo
HFf595rZhf5FSk5hEVz/cpzrYYegmiIeUyyRg1ZJeQVSZ1rezaVzXQTvIPTyNgcxyrXBxN2IUAlG
6WJobcDGWqEk3yQRp1m37whQTUdhG6U4kwUZUFZJyKQZsSSmuAaUsLfA8oCpomYLfH+P1xrf/3gf
4piYnIY9oPp0YLnH5FYEsfQ4uZr87frX23lNYHTqQwZjqnU4J7I06WGQpH41Pmn6965zstWvePC6
+wnARhJjqes4GbUZraafJ/Dc3XfTa2xgUx3iH9XrDCYo2dZ6K8KUDM+ydnO3D8HsGpKhlGM8rDii
Dr1QLdp5oTuoUe6BfdxpT7zIv/dJ4flA040mJDw5TQw2CtkkXVVVtQTkhD6oktpJ5J/x7Bpl79Yi
p6C/p/tbUYzuTx3pIq3OTX9OnoxZtAw1vlkB6RsNj9fVZDfsbiVRXd0cqm2nAaxpYHKX7klrAR7o
VNg/0Vt9BM9EgAw44D3+9nzuViATpuIpxa4TLewYyUs3Ld+lVfpy/Uw8CYx5tXOcY5OlQSDsc6uL
Pyu83WDe7TC2JZMijOpsEYJykp3a+Lq2vZXErlK7//4gAFsB/akGvGyMqp3fjSHOozappDwO7Q+5
yOxO+X5dwJ5GbwUwd6Hj4UO6WND9KgVWsOnMQuTOVWottWFpvHmSvWvZCmOuJSo6IgPCNDo2q6+l
wDrh0VPtuvGtBOZeADeezJGi4XG/WMC9PMQeCeI3ik0DjkiHOxq7538ADE+pXQlKROya8ZLUIslV
mTJ3h4fpgGESL7wdvAZmU/7+A6JQil3+IY35fJPSALloKTC8dSToukk32tf5sbiVwJChP/Do5/Yi
1FYY8yX7OgnJUOJo6DZbYnMzSMjHVf+69u2lRipUG3ULbE1gIo2Rkitots0R5tFGr7+V6LPR0d38
5i8keD1QOFRWO2aLwhrg2dGyREFDZgIVAAa1JS6w/CiUnSPKj616UMXQU/7g423lsIsuddxGqTjq
oZ8Vv3UCgPHo+5LzmEV2bghC4BqA8AruSRZgpw5DUWh0qEMLEL7yNesDdeS4n71etkrxqHFJtB3E
QmwvKLlgJxCppDFb8vA+eo4djwPFX0VqBOgMMAMiP3K4iyU7rgIFLczCQK6JFgMzPdW0aYm1Q8SI
htbrsBoYP4tfl1/NTx2PeoptX/Dy2b04eCaSSdPTzkhIGDbA4xgsDTJR1jrRORzxHgelBJrpYeKN
oe/1Bs6EMrk6GH3S1KhkyoKuHWUneUQO42Bg5TPASA6zC2rt2MoBqcWD8t+1PMyA6ogpBPU1NpWR
hnjMtQaIdstjiQ4q3QGjxGDyo3qsnPLAzRF3Ag1u8kMevfBNloEyzTxI6lyCF6yxWzlzMlQrDXTH
zMOABmbzmFa3Wf45G3XLjLylcDXj85q6a/Ki/YHl6CKtrwN+WcTs/PsQ6ea3ENIWIkCzdX8KDYBK
jyGI3qJhCbIcyEfXPdylkZ6LYu53KLQuyzBSHKwT6n31Sxc9yMmvP5BhEBRmCYYALyhKC0FsKkWA
jLCPglXx9e5hWRXvupD3otZ5nRQn2UhhXHVcrqBZizvDb+WnunGMWLOwLekK8jFS7tv5PlTdlddD
vfTXuB5RA9MEFuJN3Ni50hj6GK3d3AKBtjsCuLcCGVnnKyPvaJdh/FwMExYmoUgFRe96IGyIuVV7
s99bQJp+xyPml4H2VGJzKLZ6qAlgUAzLwvBJjeJa2T2IaXwT99XL9Qvb+XbgSyLAywOKKBD76N83
Sq5NLZA2wjwKRLG0RBS39QdVHS1j4rRpd1wYkJqwjY49CqCMI1KcCwL7bzJRUpJjfJt9SZ7oTDnS
ID/BqDCwSjJUtmO/PWAsNOOtJF8GCUgGA4Wp00AB5pVzyWuX91mNMsSxy8A5ocpuI/+B/Z6JYDRQ
kgA/iK1V1e+qX6EwW3nZ2ln0J8aFWwKZlg5QRWg64yY0ccy6pEGHpbzFJqePCUaQGWHVwuEOVF3W
rjGwhak0nQLDA8WR8cNZXZtVnQJJqXyd65Nx0FFLFmyQGRfhcUS8AX8oJ4nYu6WtRGoPG0XMxSRC
MdmsfLCuuhhQ/pklNeG42T1l38pgdLA0clNcSgB3CL18Q0x7MH+BUy4oI/+6UfHOwmhcltd6i9GR
/Cg3E/YY35KE8x7becGc3w+jcOj+DtVS1PmRHGihvzrUWC86UJzByV8x38mpf+659TN9YHxfv6rL
nE+QtxbZYK3LYs1iWNlCWrpasi62nud+OHwRjBkQGrz6+2VScHZYtn6jV6kkD2sCvBXDjg3sN6Wp
U3SOWn9WlNC5fnXvA0RMANuelF34Eosh71BOBEcB2HAWsISZokOOBNRXpgtEL/EZEwsO+TSr8Fi0
6jf53A4H77ysmc+SOhIR66lpeju9iS7SWg8DBYOFUTnpMQvGN8puK1rYMPt0/fQcxVWZypXa9tHU
LUaFWaDSmkeMsq+/r0vgaZJKf8LGzpcSW3JLOmn+NH3v+2eMOYnJMTaRTEeHMc+sdfoeilySVI4/
YwnoSWyUGebk8mP/Gp5oATB2KNt2+Dy7hcPfDeDdIONoujgEA9cwan4S28IMOLb+u5R9kvMDmmUc
hd15kJxbB+Ns4kbuhyaHq+7elrcaDEfosbu6G0bO5NR3IDE/aE+cO+SpCeN9RiJjvWOAmtTO4GZ3
urf6o4Wtu2DFWj1tTvNMguO42cWOSA/TbBj0KACwsIXV/iDXx1cjy0+zwesm8L4nu9ZhYO6vNMGg
46e3w5txrL3EbW+q1/SNzi5nXvODN8/Dc+Ya86SUl2pcsi7E/LcXP+jIK1V38t4HvtBe5O2+7eSV
W//GTivJ64w16Rwjefh8qj+PyRq72Kgdg7RtRd697SoKkKoIAb4eIJ+ZkzUqibq0BZSHGM1WiOa7
xEsb9j/eRgTjLCcdvFFhM9Bhr/AQ28VjZQOa4Dl96g+TzwVG2TNsdGbxhEKhFfj4zIE6tVjVVNYr
kNBWXyQA22SPYFTo0PLObHlyVpdY5CZxRN3ikY3umQBWf7BFCMgZSdIZm2vBY6ZJM/AsumG1xuR7
WH6qhN6qpD/IkbZymEhPVgMJ5oQrq1P1MGs5EIWn41LWz5o08LIK+rXYWLuRxSKTtPGQhHEOxddO
dAeCMjipd3SajA+ns6eJW1HMxSnY1B3zBDlEpbzq4avyct0l7lnV9p9ntHDBEK9CgAoUpNpbPD3k
49O0/rougn74ax+Lic0FZkex/DIKfiyQB1meDkSfHmqxf5Sk/mclJw5Ac+xaIIfrYnkfjv59E687
c8qFtcCHk4EwrhFP0nn9Oaq51w7GZP5aS0hexhpGuo3eeEJddnWWCu/IQ9ml2Fctlrz/LLRyfRgB
QRJy1H3PoHWsCyrAHpfAcMRE6rwlowzAKGAGdrmlg53NPNaznYWn5t+DIeqoUHxIor9k8yF7Mqe9
nsJ1tOYpDz2tuDd5zIC8wzA+QjDUZEk1iJCbk1YCfnZSbWyqWE3/WEWt/weKsTkP4yiiWgXG+KhV
PpndRpWsOeakijy9YK4mBhTbVL2jtAirrQtOvLgy+uBAFpmaoC94lDE8E2buZ5XyMo+WEFi2sxgA
gN8jfem2Em/GdPeOPvw4OxojJbG89ioUbhh+FMWPmY5EFqekvQl5LKk8h8FcEIkwgil2ooF6lXGU
/J6uZfwTyFROZGKHY4RcqzWtRzYo3c9eGVCy1Nybf0SfxefwuQvy49Rb3QuvRMHxS+y4DGDM1SnO
esHXmodofja5y697T4aNSzcZl47ScGTijYsSiAyYLlr5zt6Ji+4odnUGMOfk5bpB8b4j4+CHOAsz
eYb1Lv1tmd1Pi9fH9iy+XpeyW4jbnotx6K2axEYK/sQjTcf6Q3srWIBUtMcb8rDc41nb5tb6hQDZ
LXIG+7ps3gkZT99Miz6oOaAOhXbCm+gmMdF374N8PlyXs9O2gK/9MDJ273BQ27lVI0IhIyVPRqdk
maxJtjo8ieg6VNJbIw/tieM+TMZ99Ik2920Gssa0a27iesCsrrIcEkXlFFJ5es/4eK1v9WRSYG1K
cVBlE8N1DeeWdlNqHcuaqKQjKF7gKpVGq6/RHGs+9ifAv1ABxEnFXiqcB7gJeO8RspsEbqQxdqZK
td4ZDQ402eSI0VzKM15gT898Kk4C+MIMoC1Xn1BqOdSn4p5P87YzlwRl2fwAxu6MqdeUpAJhavQF
KwzH7jeFD5bAM07HSSsvuw+f0oPJiZ67znkjlLFCIUOvIW4lNK8PfdCder8IUuxg8RpquzF0I4ax
uFyY0JYV+/xYtfKtsOb2BMUHGvP3WDBOCVID5F7/VX2YuF01YVEbGWS2yjvWLUjAO2t+mo853mSR
N/OKO+/jLRcJ5OaQjOnFUR0BrRw9p9PohdhExAc9jD9+EyQ/QQYNEg7RK933JFaCHQ4BbWFyJz3z
1u15n5oxzKgrYsDgwn2vBhb4xgLkac/qpFj58qI3X9Qs42Suu45gc2omvKdw4qIopJpfaj/keLJ0
lTMGwVFR9nU2qdmclk2BJ9OU3MyNWwrHVpscYliJ8X2qnTh/vu62d8PDx4kM5o3WqwIgOEHj7cuy
q2HpJ0rRD/o0V5FzXc5+CNwIYlxOJi4qqD7x6cTjCPbg8FSCP3UFG7l0MO4lYGKKTncfH3lzgfth
aSOX8TTdiCWrIgPpV5987iE58Y3ltSm/TtIpC2Vn6F1BNwECd6M0rtTzlj/pMMQVMzEYlzNOY1eh
dJ4fI20Vb4jQ/CTqsN5gCP2l0eUmt3szl/0ZQBIPePNpzlSOvFEoNkgaaDTqukFxrXQJrEXMhy9J
t6A1NppBJAJCUr0lcusOBscweEKYr2wuTSdGcmIGZf3YJb7W57dJZXIGLy8AxdmjMF8T7luLwTY1
u51b3CV+9x3A84+pl5wMh05t0/Kd8gJ6HZtwU9+LAM3KZrx6A5a6WpPD2cVIsJN/NbG4e9AcHfVJ
VbNLm6e3rCNgxTEOHcKaxkzl2f2LWqIHroLmAXeYk7XtigHMErZgTZAoasyp9BIbjK0I5cixhFp6
GSAVaEuYB+nHepn302zEMKcZkkTKIxNiqqp18vnXoP6IhteKNy7AE8MEJY30RpQksxmMGI01RKsj
v5f2cWhcji+j2ry16vfjmICQktAU1gyFlYPu9iLkM5DksYJDMAKFQCMAbmC1Q6s9Lj5vvpANO6w8
JsxJUUjkqB3MgJSLpYRAz0n860fiSWACGxbiJ1C/4IKKabXUMrXmjuMhLlI+5hBsR3ECSqVU6ePs
isd3TqJvdByBri1p4GpbbisnftQdHkPLrl/6uCm2syhXY7QISmwG9Ww8hUn0BBjNwCwzTti+aGCw
h2OcbNV1s5o20Ai6Oih7BNl0Bfw+yvm43M6nhNtS2DNcjN1IYPHDcCv+O69shYOUJkQZqH8A9gp4
xeSDeeSXcC/GDOnBtnIYVY+UZm7SZaWqbhwwjTUaFoUkp1iBmgcazdpK3enHvwVgYaUyCh+vK6AY
ixLqmLzIyn2FvT0u7dees9iejFH5uVYFs5RD468JYcz40TXy2ElTP/1iIoYkjvoVe//xZF83tT2V
3MjVmflJMqrSugA9IcCumaS6UXefZZ+vi7hIev76foCew4iRilYQczZkxWsmmz1kONMb7aOXL/Q9
YK9ALRN9TPvwxncvWsyMRJk5lZz3JNbbbnYpfGV0A6woXzridXXDU439a/v7aGw3qG6zcZ6kzAyG
4tnE+7SIsF9yH/LmH6iGsS7exALi/39BmTHoRSmkdAWzdiDOAHrD7FmnNIITkc6up/pODlXdDpOF
oxr794YKArhOZV2U2IGtQhW0TphMam3JXeSjAHZvOIolAhlCe+Gvwu86ESxxA9kAo1SKwRi3PpAI
7hGXphzAUwv+qgmC+ARPu9+S8reKAF2knKPnvkqTo1wBNpkZqGt6R4rlEI/ds0Rqt22KW7lvX4u+
55WG9gIaqil/y2Q8CJFnVS2jGBiP1c8RpNpRy4lnO99OBc4iUk4MeAOmgVH4ruvjeUF3I2jrPsg0
0Up1zaoyvCGqw6iqXqs8JhJHPy6o3rFnQnuRgDQVwUlrsA3JGaDCmFEbRle9X76oVm2Xh9Se3hkN
ilPtYivXL+yDlVuSbR6TB5ALcJkmLxPh998AuGWMfoOOlN3Hk3JJW8ErMLnht9Hpg+aAva4j1kCD
9h8APl58ZQgD4apiYgCPTkzSTGzTwKnDYWr6CNPzdEHzLw2l+SnPqfDEMA+LRh6VeAAShZsGlDiZ
8ot0wT+Ipmzdjd4fEkYw1ur4T9VpbNgcJ0uJOAlGFgb5YFM6UMFNX8xv023ulgfBux4ELhwlI4v+
/UyWlhb9iGQ41XKvE36Whn6g5CzA8PSvS7qA9n0/FqiZqSEAd4jtr3TlEvV5V024peXLhGSkRyqc
/Eqxq81D07soXbKy6FVujoV9i6WclHRylyMAm3Qbg8cZqB9HFJq7WwPlpk+UzxVL4s9gaLZVFJ94
1dNdCwAOzP+OyzZfllmJpVQxR1fEICAdxAHzGUqmf+Em88Y5yIX3xD1imFaU4WqwNMquAyBEJZi0
Xsd3J5256037i3zWf9CRC4pcKAJSTXsYPJJYqZ85+aF8TBzDbdzRWdz6m/CJc9cXjpX5OYypiHM9
6qWCnwMJ3uQqdkrQyRBs+ZEu50sz4Ph4Vb7dD47ahaJpWJsFGzdTpDI6dc5alFXxCZYvtVccekuz
THTWqIbxmlyXD5X3E35IY0K/KGIIvCgXvCJ/dovVYBnuFoQxnnw31zZopt0pUI+R3XMRFS/GIKlq
04EC7JFhHU5RmTiptIjSsb6MyKEmN8Xamhv5phcddVsCJM5PylQcpRbxI1vIrfTIqwVcJKaMeCZk
Zku85pKSroEIINi1d83oXmkfr6vPrvZsjshYb9mtyoAV69Ht2tobh8xNZPe6hMtM9PwY7CxZJiRT
q/YE1nlUvRkoVG5mV7ftXfMcc9LsXV+0uTB2iCwThyQjWmEGBqqZykHyurfIB0mrBbQmlxYDmtvW
lY9ZQLzc5a+q79vFx9dk58rWIZnznD4lKEYG8GbhiCY8yihqGXV91z/s/tXpBIjZGMVCCDt3vHFT
V4Ou47CrkTyOavMKjHeOiMv8FzwmsqRQiE/VRDBhYladxDTpgQUoh+RJsbF6hLcmfLyLmkeKTgKv
LrX3BSEQyxF0hdfEJsv5oSIpzdVChkDj/6eh6HJ8FsQ+KrbcNzu137M3xfvp/icMLv1cmBYn9UpW
ROSoXixReBuSbyVGHsQDMTlmtv8hkSrS3WRgqLPPsVXJ4y5SUM/p3LF1xtgRXZrWSN9mu7utCq8H
Ms119dhJoaAXgIJCVqNgZ5Q5HBZg50FWcjNo1pO4HJXJEafHUfQXDKvofjxwVGUnuzkTx4QEZcwa
XVsEM8jqzAJFErD3rTZ7ISkH0n/HKZ7JYYLBCMj7oRpxLDVSD7WS2JFWOFLFSez3Ys6ZGCbPzdtJ
kJQOMYcm83TbNnTSl9KJPRPKLxxoJxZ3yVuhuSxbUY3cXBq1+U0yFYWlHsYirUU45j2xS6exBRf8
tBRHz5ZOADHllfB37w0kzwpmBQwQFzH3NjV5FU0j3tWdG8fuYM8epQmjo5zxneqqj8ACR/7G1c4d
54Wl4g+xzDXKsVZiR2KFdoLuUUOTq+kr77oBXFCjwIOcyWDucF4lLI8RZCn96+CGuVV+0mzJT74J
doLmhPlGq5yNR3w++eiukm5Ox1wjGRfDGGnGkqcALRu9QZtsndfy3f2EGjA/35dFTdZ7qdowLYTW
8Ke8d8ryoTd5Q4n73ngjglGOsCtIrBCIGHN7AMcvHrSx094sgiccuvuES9q693CRgeH795kYtQBW
e9wnCvRf7A0nN4ZDI2lWJN7pxaHV7XqxW2L3WMswechsu2awEczoCh73eTkU0McejB3J7Mb189Bh
pUfgrV/xbo1RDbObwzYrFTNIVMNSZlCq6hzftat8YNkVJeTnGBFlLq3o9C7KJx2XpjZ2hpHRQsmt
FmuN181r5xmEq/oQw1xVKuQLIeA+CjC0OoNborofCj+uQUku/y4k3kDFbqhGc0c0ZQNkZ+yjKwRK
/BqNJhRDra1CeIl1LHtnhjfoT7XAiZy7J0MxRVFlDYkIW6wVaiyLFg2UsIODT1Sn1wB9qT8K5Z3a
ZZY+cMCHGHFgYAA7CFGwZSgj0QJ8ybnPR5dYFtLQHHxlSOxlraxyLq1a82INMD3p07/ljLmQx7xq
SJYkphpCA/seO4BvGJZWJh5GFDWXTWZ1IYOeeRPHxrZegcGnpljNa4PkhhJtgp3slqbgKOR75Om6
LrLp1YU8Jm3s1iSOhUlMj8kXjL4AmJVy76in6edfe5ojj3eHDdSsQDafE3qSCmkH1U/e8lvJozCD
5Yv0LcMRYx84igFvaoD1xRcSGbPuF3UwFxOfNAezoPliBK0bP1ECz9LODzxQCcZLXQhjjDuZ9HTO
hTE7aqSyBkyh9Rwb4wlg/K0Ul5k8zGl8BP+5JXcPlcERwDK+XhyBcbSDacra0NSqj3K2JXmYmD78
jk7mXeJGbu/nNw3GoSZHdgWANk2PDR/3m3dE6qc3NpBPnbSqYxYflfJXpP6Iee8/xs9fHJDxG8o4
9YTgBRjE4m0IhcNLkwt9sXsGQF7QZR+ALbOPCKKlcYw0LqPskkTx6oBgEtJwFuNexoQQ7V3pzszJ
8PdvbiOU0fQlFYdVjjG4Cm7gCLw+4D22wfr8RvmfwVjvaOjwY/8U+/IwtxYFIMrYiz1Q57pT2f2+
m5/B2ECoLU1dDGt2zKb+c2kaYPUjT6nB61vwxDCWkCOPawFzCzxwrbOyubFnlFJJcP0s7HvmL2XZ
HIaxBpJOgJCpZlwkNpd/CvfGEayoeM4sD/K34bX8Ut71ByFYv3LE7saBjVjGBlZpiidzlBQfiLeP
2pHyD4O329We6aXFLncRbl+eCrwSQCWhbsHEthr5BylKPT2qAH895thwzUGJ6ncenSxtT/Fn3oT8
voF8CGQCXViJnTYU0FUwXViJfLOMvF00ngQmtAmJMqxg5UR5EUwSaf87HA/XL2lXAbH6AzvWMFvA
Ij2NC1YeCyKC4Gp5qapPkuiXAkfE7hk+RChMLaKctHlICXxxtsKY9cNYPFw/w34CgFYmbh2zeQCE
PHe2BRR8SQVYkXho3pKnzsodNI1OTWLRdcQEmwr/USBz8cowKnM84+LLygoBRdSh7RbekmcDdOmU
xMWeeUfc/YjIgEH1i8QbRenzI+axCcbmHDkObb1NJx0dTpyxxiAawhjokkLJ5eFG76oGFjyBGSLi
UfaeBW1CWFTmSjgNyPEXfNj0TgofivQT50PuHsvAQwX4+sB3ZRm64lpqtHrtKHwVugkuXPxx7N5H
ddTj8CDeTNzpLeat9+4LQVQA5nkwciDtZj5kqE1rrSsg4ZHb16jwS/GTsTzHPPyLvW8H4EsVVRWo
Jcifzq+r6+d0NMfKAAD8S4yR0vDFlF+uf7tdESbqs8DIUUFryJjVLKdLp8szUkF1sqMYA/rK+Jrn
PFT03WQXrS4FhQZgrlwQQKJw1NeoNifH+ScdEgY3xq+ptjC16kR2atUAn7IWjsfYNeitTCYs9mGU
DHOLFe3OjRJb9QCeaytOBoJS4fhP0Ar21HArj1GKYsolIV0KQCgbw200DI4g8qi6qadmH0Uo1mCE
xUA/CeMk5xrR5lXajQ0WzlMY8IDpjsH7J03t3ZNsxDB5S6/oQzKUAKKrzBeSf4950NlUca8dg7mZ
sczFOM0rM5ABNZyPvVsNPR6tKsDr5crS0ESyrqv5vv4ZBtZGKaQjig7nH87MjLnVswwMOveSJznl
fTI4+lOOJi/xiDU3ViXyEZP2vAQoeUFIitIo7ouJu1MSCwkONPqjuOT+SOrYVrSxtbo8x1gC3hac
U16Xp7HlvBCVHDUxgS4joOhya2Qpkpi+xuqNiIrUsGS8rvmeNn6cD2Hl/KMapBjGiJ4vhUl3AHaR
0b/lT3LsaeNWDKONLWBlCzECg/MqWT3RbEPhkXrsvoy3IhiFBG1P2alaja5fFL+CpB6ci4YlrKs7
aJ9C3USPNnfFWHS06sdsjG9dzx224x2ScR56ka9iOZajH35G5asNCkrqNrrzIzYp8EInL+GT8nTd
KHavD6kA3IkpoY7OfNdFTSNTVah6eiHAj0ZfOmDQntsD3/+4kmlKyKpAz6szZiBGQ6aFktr7gk/X
WldffMCCuKPSiQ4uz9+uDQCc7D3bAIom8x0nLVUwkbwYwdDgO6a9+FmXBNMbqzlI0yG4/gV3hZng
6cS4nYlJJvr3TXKTZ4BDyyYlxvtusNL03kw0e2mOhfB6Xc6u+8I0/9+CmEygbxLYttBlx+ItK105
sbKb3EvozMTPobKyh3T9B2Nhe7nBViiTn8bDIkaAdh78LJnhnO+rMLMa3iDIrt5vTsYoRyOMlbKq
kxEIWe7oZXnb1hUn7eWIYJ8ORgV++7jps2Mo5A7R3U7lDfHx7kdhPGGT10QytFIP0tvwUXGTR2U+
AB1v+FoEMoVsja1MoYxj19WCc0GsAXd6m2McTDSCcSH+UlQvyrjYYBvmJFJ70Vo3MXMMMmiZ4P/O
tbxWu1HEXMLgL7rdyacKwHyFfJsBY3DgobPs5mxbWYxFYTumr0r6GB5UK7ubsC1u0cl0pAmzi3UC
Pvv0rhPcHI6xrBnJVCKSnhx6j9KgSA4Gq1HUoO9+EAW5lPMaZPagYeQvle5f38d3ZeyL1GBbLc0u
PyqxXj+lpgo2GyDsm9/MMFp42Ld7RmAQrBYA44cW4xg7A+pwaIa6hF5Lm9tGpFsj2rL/Xh03Ii7s
TGqisSkaLZAFqEYMeOnyt5S0f/JsxqgKzeQogg+7IZ5EXalXITwGfcRmrnDX36AkkNxSsvDlJhOt
gfft2Dbw+3NvK5K5KWHC4MeCWQ9QEPVYBSkAJQcuvOKz9isKKEdoCxy55NkAx+AP3stpXz8/Tsvc
G6FDZbEYJce2le1OeBOqu7hJ7Em4GTG6lkVO1nM+8H5Q+59EEM+fm7uMIogSLjhsXXzVl19EecjK
ryBV4YjZU8iPb0rY5BE8ElJSVsQIIil7MUdyM45cVdm3sI+jMBnOrIfVsNDXLQW1kkrMjSUn3QWH
LGWBBJ3xcD/5vHLefrrzt35iqvv8+7VRrSn1iBujQjurepyBzjoeKUx9qli8KtK+c/44Iv3MmxQk
WxJQY4w6Hrn998bAfnFi64CELe91zfv35r29MCYMCADHG+cU58qy50W/XY07ov07viPGzojIeP85
IX2ntRChAyBO9pZktPDg5rip6xaFnOr8i41arcajjHJU1mbW0iZWv/4UscJvKPa4vI7y13HhHIt3
R4z7kM0aBDSrkh0x+G4tQ24V7W1lauAO/FoXT9dvac96aTfYkDBgjPSduaWkXUIzLmG9YugmcdAm
9wXGgHreDMKeZW3FMDdVr+1EsgLNgATLd1I026Do+K1VAsdJ7H25rRjmrgq5NKJpRR9dzc3+qYy0
zta65pMmCrUTxoN+nKVm5OjHbqNjK5S5LmHBIqieKxomqEYH+OkjUGu6z6ETodqi44lkeKpiZfe8
hQXeJ2U8fYaxjl6dTM03s+RNSQzHnMzIipvOva4hHDns0qbW9GuaAPk2yDoA7gMjtJu1o1jy4E84
isjOkITTONQpQf9XzSorFSVvrX536dfSfLt+nL04srktlfHxfd3JaVfDZxi6o0rfxeXnH/z7QNrG
1h1FcWHXqUVxTWSlV5GRZvpnKZvuTPXrdQm7F7KRwNhSn42hDmBeI4h7NCU7+XnVTEzSgQTiv8lh
jClcS7EbQsiJMhQU2tTFsnbXcR5bvMMwxkOpLxOlF7Wgk/xiCOT6tuXtge2+tjaJpszEPBktztDM
TDzoPue3gwsTjdGJFFz5ZC4YD1m/057yH3y7TfpMj70Js5GY/x9pV7YcN64sv4gRXMDtlVuzN62W
LPuFYcs2Ae779vU3qbkzasE8jTM+L35RhKsBFgpVqKxMSy67Kj5IxPJHqEPNRbSDuomAXGJz9y7M
cK4ACY4oldW5D6tlciz6c8TwRTsG19eyWWRd7h/nCIY9RrM8K6i5j1rvVHvNWwkXzNYhimPu1iwa
7NDXbYoWxrlFRZQo6yJcgcVAApYzv+/1GzaKBnE3M/WLpfGF+JzTBSRFPbAMDhQvCqCuTqqrAijd
HeOdfq/9iu+M1wYDzmDl+t+WyFfjjBREW5oBaHMSlF1grBqpmmAoffM+fPcPfnbOjgqt0UxgDBtt
8rTmnFUH5GXgyY8dYuz+p0/Gc9eTTuurpocvDlXraeyuYF/6mfjXjYjOMp+vLLFmQ3SnM/ddUD5P
rytyOAdRVvtSl84qCSx5yl5gUrSJ3CEb7VaHzAXT9+ReCTBrrAcKKgOgsis3P2XfVv/vRscCwZmo
5hGcAp5kgiZzLRM8ox3mJKSNX9SvlSnY0PXH862VywPAHTQ0iBJ1tHDQ8hmBl0gG2hqpk8l6oNWz
4OLavHovvJHLWCpM7S1DCdmgtriJyxxtFAEIULBffKrCMowZS9pi7JcSzcKo3XeAy5WECYL7lhNq
eCsGUQRmUi0AUj9G96qO66hLFSMExc0DBfe3Elresut8uUTzP/ElTN8JnHCtArnvhI4QBmF1CHIR
hV+alnaELq3KAG8c/VXyNwe0rPUWSDzVt/adaHJ0c4kGpO6hcwkxWZMPjN3QsEpqNcDxIEMhOYW3
co3X3kpIt44bYoWC1H3DOYB9fTfI5WVzZkRZWxfmTqHS3dSl3wapFlxk/LDWWi9+sLFu8sWtPNnd
TORKSg5dAHLOxmFgzIw802W9q/vzGzl9+wIJ5VXB6ph+0xNH+ffpzodfsO7CxS+IurxvJQ3ldxfd
Eqh0UTQA5CeBr2wcAyDaNfD54M0LaqncVtp6VvYSZsYgYo5s59fqLdljtF81/fyVKJ50QHD+0ffD
YJOtIOtF+5I73KZcYtg+AYF1OjVBXNue3AqO3fbnezfBPxjquQovsQxrL++Me1xjow++jiD50tyu
zPvqa723gsphkIiWve6hEjIlbVV6GgQM/14jfyiWHs9cdY1RI5s65q1xyH1oU1eO9Wk4GM4qDpF6
LLA9/cf1D7r5PS/Mct+zJikrOgvN6DYhLrPxNFUbXppagmRh8wRemOFOR8IMU0rtFgUlUqG4PGWG
6MV3660LpBYQ2TYwy68AR/LR/YcW1IukXfUgXiPQrUAPIjB9EBqtZCtiKfiNu+2DNW7fJLVQoJQI
CpmK7jCd7kXToznH7izEnm/tnI0hqvUNBZJtPPBm1LKxY/IE6rrb6nUI1kHMVbcHjQ8C2KEKpxB9
K55L7y2UXZrk7u2mqKTchJTqgYIKChwM4JKdUNYkAQgQnWgKem/Vnqdnq/RUgZ+sJ5m/ioDZM0Dm
hR4Plv3xI45q0U5zEqNomm5MfRfLX6x0J1mx28oeM79n08t199/e3Xd7XGRpesmkpJH0sC4oZiZV
x6aiwaZNx7xYE3+jT0ZexN0IpXGw5QAQlnkQ9a2O2luDGwp35qfrS9rcQgJ0M4h5ABnlBzDwl96e
BmkBR/SqirKSTUi75CDKGrYCBxhs/jHDFW6FDawMaFfig5GTR9vqnUHtHrL41/XFbH6fCyucPxRt
t9hW1wM8jVaRjhSoNUT4bNFCOBdIQFBDldacQuUxfo5cw4+/lTp0IM0gnRwTKbk/HaRnCD37Lfj4
NJfc9h7SlJ3tCTuOgtXynmLlutZMujGFjSfdVic9AJDlJvusn41bGmL6JBHerNvO+b7BfNS0olGe
WhnestIqt44exr5xhyX7hS+BgNS7/jm3Q8uFOS5sNj3tSJK3GpiBMYwUrpjtxJNrB0y9uwH4pzKQ
vmDi1t6L2Ae2HhpAfPSPv2rcDaQPkJmalBgdzjftswTMR3HprAxqazCL3Pjz9aWKvuX694tsbLFJ
T22G+qqfbyG10er/viSGGjkU8ACkAkaYF4i2zXYc1HFKDvL4tYuPGbtlVNTU37jkPthY/36xhqRl
4CHppPQAPQdHpec4uVswnTkogrFdkR0ulkS62iu1Dq09m4EAKyvcqgsa09crwe2y8U0+rIePJtZA
jK6LKZofmVvVmiOT8PpX316JBZpt8L4aJi+bWxOrmTpqgShZ/25raMLazzKRXKoG1+1suTOW8m6I
i1rKONVNE8O91pqNuCkmuuOz+UZ22O2iG2HNth4P7mK+tMePzijLECd5hXfOZD/6q37ZdIxOf1FS
Fod16Oj6+gT7+JauX3ieVdVgosqZtNfKPtRk/RNTLXc2yNNQ5v51Uxvx/8PK+JBECi1eCji5RYJZ
O1b6C8tfrpsQfS2VCz6RoVPF6BotRHUB5YYWWBJkNqfeI5A0Rikoinbbjv6Pd7wRfV1s33o3015P
o3AEFa+e4VVOdwVLWrflmkOs23phoh0j3WhmfQrVHZp6PjvEoHebgxg1oJiuVvSNVne5MFZZs1zn
JZKNPGeOOu0by/bzxnCur2nT6RTFIgS4FF02uQoikiR1UqAoiRIMQzYD21vd5EBbyzVqEZye5xpe
c2zQa77b4rxOR865AMmEF9pn6XFleV0nBZbQ+lKFfUBvmm/Z88rqMobq1/j79WVuvb98sM15Y9Gl
xlCvaQbdS8EUYPziiXrQwAXrEXnR3Tww99ctbn6+i8Xyd+FoIlOdrOQQoenc01BGG84WhcRNn78w
wjtkkWAwx+iwo0nqJCy083//Avhh2zgntKghAyOOPL5fzqN+N2qtI8UidPh61f12rNb5FFBRoZLl
NVC6SCpki6r0oOqta+q3xKyhV/+AC5FaQj7IzTN8YYxzwgxVywCQ3RTWVAlU8lhCg3s0bIdWPzPt
Ua9e4yKo0kd1+ZmJptI3qhSCepZgz3Dc8Aj48URjdryTNVDnHv6uUhrwkPwXgN/Ne+vCDucVTEsH
BdQVOvTIQPoDZLjkdk68794eq5gnSnA3P9+FOc5HNIiSRfpcRqEEAF1S3HcKcaroFCtnlnz5g0N1
YYpLmgYLbOEZTbODWdUBplxOY9vfqBPZ/YkZ3QIzHEDTBt8niIF7yDUGZOCMkUAzuq+L267+dd3G
ZuAF4eTfNri8TEmsrCbQCwuV8Vg1u3iKXRkqQ2YhurQ2A9GFIS5rkrRC7uyiBWkhpgTKg/JZeqg+
x7vWW3HtyX0UY/xHpAUpsMm/rldxKTdqCarQVPkyfyuVZyqaud1OL96XxeMbMGFXx1RXZlRVSkDc
dpcUTvq06mSooGIaF6Gbb5/efz4YD3TAaEteRgQGV6kTBcxPK7NrcvgDGAqChA0OIRXTbWCw+Bgk
5qy1i6LKoj1ROjDyFdlPqZRlL1sKEUPS9kd6t8SdW0UyNSsdQEeA0OsUBcbn+/NYi16Zt1rCHxbE
ndk4ImSEXFi0B3kcc7SQnfWHtg/1ezVoQLfaHzXHOgMzCqYp0xF1/Lbv/Yvt5I7ZGBe50QyYyRli
LzLdJcAAxLE40ibInldxA/C9itkstwPw+87yR67LJWWKDYxBgs5R9oHEDSR0RHQoW+OkByKM6mYW
8L5G/rSxEkVxoWCNdtx7WksdkgoITv7DaftnRfxp6zCmmEM/BdxjoAgtPHbfhUx6oyyvA2lv/xBi
frcvlXeD3DWt15NmTK0xhx1ZUgDosvykt0X51JU0cZspsm+tSKMijhrBkeCFo9O41ho1R+BPmuY0
qIU7tMQzJdHcytYL1OWZ4NWjrXahepli1tn4mqiOceh3IOA8FCBJgFbTf4GyX738twzrwkO4oEKm
1ma0QSW7YmINvGoboBQnrgatmCF25Fvl0O7725X0pBMWTYLDwEtTVlkyjV0HqGJhO/otqPPW/tkU
RuGS79QXqJKHfxJC0UzGZDDIlFdSno8hlEg65sVM9MWHCKyYy3AiWRU7VtL9CRJqbVv/Y4nL6JYs
SbSqm6ANeLBv84dVgM72zbP5hKPugZTsTnTUtxz00iD3IZWql5oEvZdDBUa7sXNwDmjx+Xpmshkz
L41wF0NTFgDxYLjlMHfS1zaHegVFUEmZHWbF4o2d5itFkjiaVfiZhIhTmKdaLt2slR9L6w9mVT9s
MXd9kAxaoP2ai2Vx+zNteqepieH2hulFUf6NzLYoYRJtMXdj6JLEhr4b8PS87KPppVW9RgQj2noS
/rAo7oKoJm2gaL1iJP++/gVmNv118VbGoyE0nxpUxE61ogJ2whxGsDb+RctQVMxjm220p1Iw5weS
V06NaUuB/6xvBny0ufAf/iFrVqZpIiqYgRTFiXa5Px1BcfAqBytvlKj42Ipsl7a4e4I2BaF6VEd7
YDcL6bWLHzosaE4LL9E+2VQVZdPr/3dtbVxssQdNjmaICR9KfwpkP8fVHp2Gw/puASbEULCTW7Hz
cnVcfDHzKTPTAaiR+Jd17k4E1mw/ChmDfsF/c1Fs3bqX9rjwEsVJI4N4jh2SWfH6oXQq240W6soq
EGjPgsVtVUCXxrgwIyXoe6qzzg6rwMuqX1OChfmmOELekjnmofTmUD3bn0QDIlvZ0qVZLqCAECO3
7AYhNJpAtxApQWOYoqWJbHAxpJHBdd5E+G5IM0/ay9qTlPwoSGaMtK3Pn9lZ1EcTbSYXUVStGyhI
6IBRmXWvavXcRVn8jLHb3URTX/DlBG7C9+zSoqU5GaR1xEYJitPo1w/5gXq2y/YtXPO23Gt+tRtj
R3SzC/aV79yZvRR1ioX41U9fk/45lT3BygTHm9coiWmdxp2K26ZZCpeN53TqXZK6UnkG3hjyF45S
KX473JXpiYh4cTcrJSQTNqBE0B9S+LhJi05qyxbZRMKc4kV5rfbjbjoaJ7bXz+VpudF2q+/EUHQS
ErSvCLvfw9q7aS6MqhayNCnKUzxNsXDF/2BQ5oWG9FB+vr7D21/w3RAXP2u9i9IKE8ehbD/O6udF
pPYo+v/Xv1+8moM5XGuLlhlhXL8O0JjJ8/v/bQFciFTKBjqrKjP3mf1dmk5G9+n6/799Rb9vEBcV
RxNTnAktzbDvcn8YEyebekdLd9etiLaJC4JWJ2VobY3G3tCPdHrWRJoS/yGHfF8GFwExqJY11kDx
PnJi36TXVZgMERCSWkMGNuLcEz9Dbi9p5WUBMRCIbrgv38oVleSVfYNMX3P7h5YIGrb/YUnvBrgv
P1VssWroqx+kwmHPxb4KkkfJt/2icaQzDbunWKgqzGuFvbVM8L7/z6I4b4gZSuDZ1K23WaiVvDcv
oYwH6rxVLQwIucJpXAhHiDilwaW0GRDeDXMOMthG1tAGec48p9G3tknVYEyJPDoUErWf2r4vv/fd
nN1bJNMa19Ka1oDktmY8m2xpaqemLYanxnEsjxDSjRVnLKz0VGRJFgfFvNj+SCTpVDKZLg6S4diT
sq6xXFOeME82RLnhJQrU5Z25bqTdmCQLRE3VUn+aO9sOLYstj1E31buhNePMnQYZaoEgSp8O/YSX
Z6IUZHCAqYImvR2jwMXgyAhAtlrtUrtTPkE02Lid0gLExDONddBjryqmSt0/ENopR1liEpCq1ph9
VklcA484p6DHScupfFoGUkhu3pfxs05r/VTUVDJdWZEZ83Wgy4PUZMqtkVpVaCE1fWKNFPWu2Uj1
Y2Okw03O8vYrLIMcPCvRKydGrT3h/SZBiqBn832mWLG/UMXyzUquaj8xlQksE0WvU2fEcOEuI1b3
lBcNZFqSKm71/Sib3VMzm+1XNbaNZ6Y11a4hBmk8ixTFU1rn6XCGTjPbzxpJaagrZP6uGoUd76aG
MGxJaZBDldkLhjVqzTb3cddH+0XtbcOzaT2VnqlBkeGQIs8GNk4GcU4AKGIxeYsh13hGyFIon1NL
zjHDKenWTq6b+bWa42hylKzROsfWre5WBkMYpMvnaK582ZzNn/nElpcaFKxQcpb09MFqqh6EaKNe
t84A8HLlzFnOuv3YTvUCPno9YQBqRnmzBz5Q19BMK6k1OFqPqVi3NMnC/LRI29y1OlkBZ5IeHUeA
S78vpVlqjpHrrRaMfaF5ZADDgU+ntguy3JAGJ25Y9rklUQdS8brRAHPKS4x5M7P62WeR/iOt9eFW
qWqpd5eoXlIXyrA2DTqdTL+opkixs0RVNTmNlKafLM0sX/K6ovfNYCp30cSkcz+yIpDx4AvKqLHH
cWL6HPQ0ajXgKBdtR+ekvKuYFSXYX7n5PMkj/Sz1BubE2oHY56YeqrAoNHBotWVxOy3TIjlxVbdB
acTjrhyH/GzmJViGjBm0ENbUzd/MNGkfBprrbkQJy30rU5gWFLRfsn05KlXAUlo9TDZJRyfL8zyY
Ozbe6nFm3FRNLX1uqqSgnmbq49E0sujEoBJ019oZ/cWGUbvNQZ/0k5VjPXh1P8oBm6lUeE019QdU
6/iPlyb6Cl+xn+aSlI/VwED22SjZfJ6p0r8WCYnvl2ypTpKuRKODJoX8Lcec4a6J5wLgValMjnFX
LQ9WYfRPQwq5gCgGjaffK8CbWlYbaFYbQtoXupqNGtCy8xKVqgN8KZN22qyaz2rmWaz1QAuufrV6
ZYQ6YD5/t5Xm51iY+j7SW4wh/YgfwV3vKnGjeDKpXyI88T9FQzu9gE/qVUqk57JRWm+agDFv4rEA
AxKU6pspXepTpsRj6toQft8tKkSJ/cSWpq99ZY/HtuqBXzOIga4OWFVily0mqVwJ2EvPtLP0Rakr
jEUNURTgSpF/qm3R0325LP2xpHriKcOi575p0GQ/jZZ0NJHUPNTTHGX3c96roxfVeOPy4oUtZ9Ns
yWtlRbLiNAto6x2967rKy6RS/VH0/XJQhko9gIWl2lujZYZpSvNnAj31O/hZdoefM36a6rqWgsTu
8WdlToBtKNXsPMQD4rP907K/afMdtcY89TstqakTJaxHOY9wFbR2rnzqhqI+6qNSIqRNc7VnWlWf
gAKSw6ppsmcpGjowmU9phpFoPZv0PbDn5vPQmQow9YoGx7cRDionJlGJnzUsdwbwUaFkLCMCTFPf
k2Kk+X5o4iaojXrE0m38eLfLk4a5thF3e4T8uEfYVlfUTATRdqrObXlHE2m9ohN5CRstSvdksotd
KmfDbVR2+p0+DtkLAGfGjllj8RJDCm5XEr3CxapEGGkYSlxlnp0UcTgbbJrP6M9ko7s0NEO8se1l
RyZGD027GJbbWCwDckIfintax93RrDLzkOY9sL2NykpzL5Wkjl29lI1sB4226NyCnffTTJp5RKlt
pabXFLLCXKgIRntMfy37phgT5na1AsyzQtTyUMyNchuZZPwc0bZK3KqoFsXtqYy5SGsAyoYkxKsB
8fUQ6+ajrDRx4ZBmiiGDoWl3WVdmUBnVlDGsyzJLdq3WjJ/VqZvCbIrLQ1nUhuGn1qKeizFTD2t/
lHlzUXQdlocQjYtrHM4VJCfwqUcaB3rH4lOcIZzuS3vo7lsqtb/SlBjmTQSKlRNZFFI4sty23xjG
8HdEnXTofZDauusSxlKnqtrlQc/jVjotY6OGplqM+0GemIePKf1aej2/0YEvO1YyRATAhtNnrmpr
g3lS2YAcwSh7zJdE7RzUY64q7gx330d10YxOGVsdOzcFRroDM4I7OC2tS8XJqp7ed3r+CDnC2Skx
JvSqS4kClHIsqYFRVfShb+louFpP6TedZjYgImnTfgNLmfTa5yY9za2kgGlF0jofs8UQsSRsntUT
A9cbIKUamtQOdn54KsEHgKcaFbnUzQhWliAZZvsRpHUV9jpBKtdoYxrKhlpb92ZD7WABArF1VYOS
ySXRkj/3Oq4Isx8KI8gsABQqLTXBx7MU/cnSQUkSz0PSeQ0GPBWHDaUCXg1kQL4y1LGnYrNFlNKb
iTZUCpUVLwRwKTetpVKNknZieLcx65vOUM8VFTGHbL5mXJjgUElGAq5AS1uADspjVy2PrTq6bXOe
be96GbRZbF3Y4crepjdjoklI6c36PKgo6eBYAhNbQy6gQXvfLq7iTRhI0JpBQ4/AbU7y/eDZL2s1
lO7sb+wEkcdT4dNUiIbb7NhdVg5cAZbkk9FUUYkEHkJWqg/MutcG8FVXB2tz5ArBkuv/9/sLwnvB
wD1A1bmqSjMGXg7SkY2ecW+BCRY0PV7ulq+q5hRhWTory63xfQwlAUpJtFi+A9qUk0U0suA7PhqN
Mz+vgxtgGX8kmrsOaEn7P5gEgP//s1q+H5qMfQk9u0ECndN4w/JSPZcmm28XbagErdfNo3BhiXPR
QdIyG0mhFmJIbIdo5JgAAiyljWtGQJOy7akXpjhP7Za0oEOFt/TGm7ziDtHEgWZS56zSgCtYxB1Q
4k5f/uAIXhjlyvZIj8cqSeA3cnRX66gpMHFmCt5sRHvIVe5NDvYtQxlQudvfsvknqOLCbkQdnbr/
21q4al2XZCONcjlD4+PZpruoRbksYpHYjL4X+8UV5hjI7JPcAAQqH4jXKZrTVNS5voy3CH7lLOtc
7MiY1RUTqY1Qc5L9EqjuyoaphfppCW2fPRlvKiDpq/qZwR3vRIP8vIQQ/+ihc6Fk6ZpCrbsKE5bM
WemkEw8Nq88mWqrN05+9KP9zkHlpwzFd2nnsMWxD8p/p8KjH/5tL8HqGhV1Y0rAirWsTuMm0QVJS
NRRD9lrfCG6azcvs3TP4MdW2UljVRPCMJM5dyNgrEKGJRGqT2x9HVUASCOlQ6JxxvhGZsSmPCQbc
a39lrih3o+6qt3JQALfLyj9Z0oUxzhPmjEZ9RYFb0EgCEhtvLJ6IHV739u3L490I7wJ6IalZhmT3
gAINePhq/9Zmc0nvtHjMQJ+t2v2BMAXB+/7fm8h7hRyNsWSi8jgMyNnk6lhgZpNkoltxM1RcWOGu
jsUGN0/MGn23ip/KPnWX7ykmjlaiPuZlYFQUHaY19vwWNy4MchdIZZdgUa/Q1u4l7bs510dpylI3
sbvPVRk5A160BJGKVyb9K1RcWFy34OK5Py213ohkvMYro+IY9JNRH2bpzjJrhyR3kfawTHgfILZ/
3WVWt7u2Tu4+oagXJzwfoIVI8exA9uVQeXp3M1N9n82H3t7ZQqTJ5uHWLBtEkRqAwm+IgouFVhk4
dzH8YqAlCggWZn3Xtrr+IN9aGJTWDlAREjeF1s/12zIvbHJHvZHBsg9ImbmX74vT2sM07kyIEvfe
4q/aq8IUcvXHa/a4054XPWiKF0Dmk1N1WmXQuzAGPZyv+CmmwEvBud88He+r48sYanVa0Uxqdmj7
5JBXGM4usvTf0xMQqFn8/dX4jh4z+mxaRi0+ABPuDNA9s7p93AfXvXE7gF1Y4c85cKlm3aL3Kx1X
eB6q1mN0hzn65KZxMEP/qH0RGBR8KH60x7SHQSV4xUFgkd38od+t+EaC9H66Acni7rq1zeTtYnXc
EV/ieG4g4hcfFFoerPEJr3DYxjowbIGhzeh1YYg71WZJurapVC3sGUq1qbuJRuZmi3YuciSLZd4K
gpfgSPNDy2UbL7I9ovjEUHHiGxOmsBtwTDvTIBj3FRlaF34RO1JLARxnlqx9Yb0m0Cys0Veo99e/
ksgGFyuGSQbZ/hRZ+6rbT1AcW4CbpH/UgXsvpd+6ZRcLUXQQfINIGgHpMD9XgNUiNWTnyjfxiAi2
4Hsol7euqNTbPl4XVrmsvkavI5mMJT5kwMO8xcEhnH/0r9pu9AqfBZMw2G+erwuL3AeLDSTfizqu
3XgwEUBmYpDdHnj9NceSb2rRyOvmt7swx327fNZ0lSoM1xnb19Ev2n/LmUgDafNwXdjgYnum9kXW
LCiYq6RyJGTBelOc5u5LPNlg/rQ/X/fG3yoYdLEwtmGBPh3M8CC35YKGCe0HNeqwg2AWyfZQz1yf
XKK9eQNO/yiY0DxVgT2fj7PTgxc22wm/4dvpvbzM+F+wbvqFr1pmlitRbaf7NU8GC4LbY8IdumB4
nvALpM3xLmWOcWqDJlxuGkibY0QsjPwmGI+iycjfOtf8b+E8mKmIaEyWpDCegbUvkLYvIZqPut8H
xivItXf/BQaev17fbK7COdAEwjCGzV1KmRIpeDGNk0N/GH0J+99OUHEHO9ATUuqAfi1SR4RiUXkn
421y+Sd4G/EuXJs2ZkJGXw/6nR4snnUv+/PTcrJB2Z/uTBdS5A+zZxwVvzigbHmOf2B6czcIcc/8
IeZ/DOeCaPGVKTJCGywDMyJV5qF5ztzFJZgBiB5EqLbfIOW8Oc7fptLIYlo1UoiiWbr9S82qA32p
u6ItoNMmqGvXmPCbe198Xt6lIkVusspAP6V5NsBbGEXoHZ50ABKAw0A79l/elfzquIhoZDRrC7yu
7LViebY12WUyRBh64+V63OBzDd4MFwkJ9NZ7bRzZvqm9spGwqhCDXxpmpK7bETkqFw1xm4Dp2bLS
PagvvE7SQP6I48CUvdK2Z8jzCJb12+Ttx3Vh9PtjMJIjUKhaBL7YBOlz73ae7HZg1R2O5dnGxJT+
SzlMPtIPaDAKJ3CunwNMk360rbW6jdb7QDFFv8qcTGEH3al6v8bfWMh69kYB8Z/9ksjrr7kIu5g4
Nxm6Z1DeAZ3VCiqdjmvoX1XflzBPvISCL0AByxvY289GHq6q7KqDF3Ff+3T9G28HwPWVxATJFRqZ
H3/JYCdKy8aJQYB19jI8gUtMOAS37t3vq323wZ1CTZnlCJnXCsSc38i7ov1KxA9GEc94uL4cPkl4
cyFbhaCyAU8hhDOlQ2ooGScM6VrmY5d8SqI7WgoeLLZM6CA70yG5Zuqg5vu4YwtOhcwIzUGv86Mb
f+jJ4ma2iBd56+jpYNVXCTF19TfFNQugjSqOFDUE6iMYl+XOquKHXEsdoF5AXDf+S0bZddtgBvUd
hBlB/sdFFEOZmwx6zfF+MsJeC4zy01yJ3u158OabDQjIYaQIHVHI8H3ctzbrMGeu4AFrVSUrICQU
76UdFBE8kVjMbwhV3hIXt3JKBjxcpqsMgxIMqNDjpzaod7mLEXfwOqzTkI03O/Gj6Gr/bWKCs8xD
jiHt1smSTixoXQ0eyDS97JaBWepuvlsgAgg+mzmcoFFdOfadCFq9bh9/yPT37eVBxxqxM5NlkxXa
MSr4jOg3Qyf9lGrq1XN/bFvjc0GpwG22LqJLm1wYo1D4TmtQ8aOc2lHmTd8requIfFNkhEuXGkum
OjIGM5TjwCpOE66jZDfP3r8PHJdL4fIgwMWarAf6JMwyF1LK+gDK41hYMm2vhcimgbFZaL5x4Uk2
QOIdTXUVlv4Q2D2Cv+zXsaOAZbNzGPVomH7S3exe5JjbdkHqCYVIHeOK3IlomoZYsYKJiZbNRtCn
bSY7thlXTlVT6qYKwBHO9f38DRP611H4xyRP2yjlQMdFrWphEBkIcahh48D7qdtCDdsI0sCInTgQ
nYHfiuA3o8Ckg2YQ/1q8NISck2nqB5bsMavrmzjzkpsdVyYpxad+thON9WxGadyZiGkW2Bj4xzlc
QBIy2iE/lIy4kXYsyoNsE9fWAjnfC/Zz8xNe2OISFEXrkwSE5iXqM/mQf5s8/VSfMZu4X26MV7yi
HZun/igCSG/edRdGuQOO6WClr1adiFzJDzVTniwd4xJUJH2x7SwWtEtx5RFNfssML/KhChjJrspB
/1RAdgilH/EToIfROaxcZfcXNatoamkr8dHfTfLfTqkZPl6nMTyEx67JancUPd1uFjs61GaJZutQ
IOIzBasvWrk08CZY/iqf11qHesyVUNB764yZSONle0Hv1rjYoqS9KdVmlh2s7KeWviBOCjxwK40D
GTH6QUiwMK/KBeI8zvJqihd6mO9XDr72HJ+7X2/ABeEE4PbWXdjiwnGh5KMUZRbyuDM6uz4Ie09j
sNIeN64Yk78dNi6scSmdRrJBSZlGD4bhNXA+xVl1vQrTmdzJ157FYpWb5+rCIPetSBTrVE/x4l6M
n5thJwEVWAqeUzdj01+CFLZtEJ6upkpS2hddnRyWFI5XgSe96G5au3aKrtxNtvFF4B3bS3oTwHiz
x4WKlI4EtNJI70zQNACBjTHA+DAAUR+AJPE1djMwpU9fZAHuZDty2OAkRfCA3u3bhMBF5JBSukwy
A7cs5raHl3l21rltjKg6E5hfe6fc/7+Gk+B6297df8yaXKlaRXmxzHWcoQi40ZLK1RBApuoHI+dE
F5h661P8ltm9L5EnvxriSjW0pqmgwJl/yzTXvi3u2odpn6GdwVwNPLpneS/56T5yOjcq8VaYguhL
dBX8h0PyvmTuA5tjm4J3IwPE/hf0M3Zop3imv+zYftXcE4/Mbn5ZQ0bA0SwVID5edBpyVXUJ/Y4Y
IcB2VhaA7vOaJXXIlcBIdK969JD/207+mj8gcUDH2zQgVM+zAKjVjCQwwVZ37UukexQqTFLiXT8p
Wxf5pY3VtS48Vu2pqUR5ZIYgCXItHYi7CmlRRN2cjI/XTW2dyUtTXMm1mI1hTCmi6FCd4+arYe3a
TFACbN06lya4zHLqOxW0kEl+sIofg+YN6CBeX8PmVXBhgQc+QMeCVbba5YfYcu2X1qldVcKYv2O8
AGnjMqHCkmBFPOqh7yW8IhTwAdV6TKvdDLj29RVtVWqXC+IOkioDF1eXBZKdAeOnc4J5Bzk5xBp7
WKIiNPC6586sDa4b3XxdR1asAoBHVMPgZaZjuwBrCNEsECyhwAelXfNd/lL5K9gRLIf3JHcWQVv5
NxDOX6fpb5Mm/56XG32VR1qW7NcG0Xxe0388a4fDGSQ3gofeTU/HAxZeS8AxjieMj4eqZW2aylKf
Hxb95xJ5tfps/h9p37VcN7Is+0WIgG/gFXYB9KRopBcENSPBe4+vv9nU3kOwibv6DLf0yIhVaFdd
XVWZySM8PnZIOxvMaZLHGE1sAKwEUotsqEdJelpfDczF0lun+y2CYRHYCW5q8nA/QnIC1E2irKFc
9HFoQrONQ5GB5yJJhROUtGOnEEHEytkeNHhjLxldJ4RICtipZZU5x6vRjJGoLtTbbt4KxgCglyH6
hXJeZ1V3hc8Ljo9H9Y89thfW1LcFnI5xGc5i74Is1yGbzxnSUby6GxLb/brmyQrWWnphqZNsa9KW
XWL//1332o05z1JskQL6SVG6mr5GZtTYpLZ2piFrOC7y8OYEwQukwRCgAInAzC0xlJnky0r+04jQ
QLuGNquKlJkL4gH9vy1A03O3s8cGJyVKilGzzcRfwy5YrzMncSiDpAnddXCp/R9EjQ6PBoHIKNLI
ooEwjHFpqlbpgzQacRD9gJ72ADXjS9MDX7UzSk4M6iA8UK/l03jirPDRJtqbpZt6d5WWzSQlJmBj
YQLNzlfK1ImK5VVlOgj+Ntuwaq/yo8rhWD06Knur9Kt2VutBRjt+KqM71+t/R+g4jfCsSy+Fq80F
YtjjdeHxBkld386cnkWTKi2Y21UXKTjJJjx+zqOIZD8g5jXSJX1VzEmHO6iZLmQCjR4NyJ9mrPEu
LniJIbrZWUcDeRLwaNK4DjHWx+EslSgXSYXuY7PNXCWrvWG9n0iDMtnozHjp9YOFJgbOktH9d84o
M0KlydthqQnxJ097UdGTpuNEGC/UYfPh0Ed3EUQAQeukQPYISkEfR9hVVW1MQCOGsfZS5I9TFNvZ
xNmERzb2vo05cETJEzQtwn02QO3lgI6Jd3X6ypm1o0fO3ghzvCD2UBRAG2YQxkVtWPQoBf1kyTfb
bwhe+5Wvn9YAxTiPl608jlXeLyOWeEzR1yaWy8F4CxwKp/6VQhL3m+bTIpj4PA5W+8xr6zs6Zfux
Mtuywb5bpxoAYnS9Wmk7W1VrnZ9O3pIx20Ie1pas5pCFaRV7AEy4tWyGdd1x3v2H1Q/wm0OyFhSk
4idZknUrs1EuqhL846DdAkfHZXndQHJlIWBXFaBDHVnNk0jJDTyJF/EdzuLONhOrGHEeA2hdm6fm
RbQpFzkg0b9yNN0Z1vQqotbDe5UeTio6b5DZlhAfsVdrj+qDPBUxnOMAv5FLgNmClae6P790h8N6
t8JeqGQcwUQhFWmo9qON423XPEwGzwKT3a3kZYkasynDYr0Wkyd18s6P4DAGQXj834kijMNIgWXP
JgVMF7QZkipggfiA2NDduiZ+S7t5eCKLhyMCpFBDWCCaiH0+ekGpmXMNCNjoJMmZmxaaV64pZ7sd
mcBmQ3oV1AX4z5hAnDPUxKzmk0nQUD2Njkzy75x5O9pgextM7FZOQrFlCumhqjU5OoLEa5TpHTzY
vVRGK6lmZ+DYVzgD4xhlc9OiFiliqmloRjBvRgD38+R+nn6dHxln8timX0lOGhIrEvCRDcZUZtfy
GnE83tH9sZs7mdlzCYnByBeV86nSM6uEKzIXWzQuN+Sotkh2vzAeVYEEGi5eMCKLH/db1a/ZuMRU
iWxc7LXVTmDi+8qyEAhIiCj7Q9eDTukuEjMnPBq0EZcu6NWIDdS9J3Yj6CKz0T4/lsPTuovgdXZn
t9285aMAbrq+fsEqXUEE8BV10B/p2PwwldofotZus9KSaqD+0+GbqpROljYO5zvoncTGTftQhnlW
E7VMzUzJDfDRD0DbSU7uZnjEQ84iKawtpHW19ZRvTvrMMUy3xjnDzARkItTs+tYsQnEa/AaCrEBk
j6kdRbqnR1bRX8ZgdBh8KQKZZR38j8aZM6+lZYdSm4IbFFVgLfPI0FvNaKH/U1ZuSQPugctEuulA
BNBrp/O2j07lbsLZpGe5kHYmM4QOqrjNLWUxn/Ox+0o0bIgGeB1wVjSF7T6CqMZWlgnEsN+6jzab
Pkh1PJjWhD5gHB7N9ifEJn2PohIBZlfaNIPWmY/npu6VIklbHM309/QXxJMg7uNCX+hGvFUfUA5D
Bltxc4cP2jyMI/eGGQekgZ1m3IRVP82hipK+VXnLBblWG1AC0zAIEPv0IeclLI+WEJV9ghuJIGPD
Fr6Hsh/6pde309ipEBEz+7LEWS0R9XE83tEtsTfETOuq5eZcNmp9Ioq7xb3TtQ+gZeMFDvSksSdx
b4WZw1k087qe9fo03wG+D+HdJQJaOgfCJrrswNUvW/IpvQGXyGni3L2HXXImgaIltqiE9CEzQFpz
B5NAbgZmLN6oSJQoqZ0s3dVWF05DNrfreyuLVU8voFhlgimisRb9qhztWQvS4QXdHLYwFX4h+3r2
s6sDUXPFLrfFxN30L1wN+09lZmmpTLNswdgTZs3dqN0OW2DWnJU48sV7E8xrjAzzqJQiqU9Vr1kA
HNogv2j7sBF+n3dBhwn3vSHmmqvkSJaKGrEotKllzRouG6RywLC5eBO0x8AXzLllDg/MbpnpPt9d
qzooLdJERSGka6b2uzBE8lPWapzDwjNCZ3dnpJ2mtVAn2h6FNwIBRRLomM7PG88Cc1cKmWyMkwh0
PwhIKjtWx9sqqh/P26A3z6fDuJsq5locNi0zAGtNwvg6PkF+OKDs/urp36rCvDlsghOHpDNF8jEX
oFx2aRJnyKZn63U+/hSF0zbwSMwPYxzz3QjrJwut641GqctQitGiZqmhCvi2aeeqazxMkM9sfC5G
5mCJUINWZJRB0ICls8LoUyGDIAlSNKcRdWKPMlxkTvFTRVfgGPSXIPm+4MHCeBbp33fbruxlRUw6
YDBzYbLJYE0jj+v3IMimMTa6SwyCKjj7zgJHGmm2XAOatVaJV6rKM7z57yiKwZiuG62vg4uNV3Q/
GhWucry83ghAWZhn3rbFGBMSB1TVAhTfbrRg5SgEEpGii47le5GXNjy6y9GI9G6T2fqdUG7gxlOA
9r8BeUZ82r6BXQluKQensodisGs63PCXN07mHEyiHhsxQc+V6vevlNdwOqW+8IqHJhhO++fqkecK
D3z8fpDsww8pBsTbOcK/BoR2SmkrZu6CASuPNuu8IzmqzcGSphMou+A9w9bmdLPK9GotM4g/NAFQ
uqcB6aEU/RIUvdXyuiuPJ/LdGnuT64JRpjF6piuoB0gtun5zTlf2kTv5MCDmBgYtXlLUKqDH0S85
RFelvQ2W/DdoxezkAjUPj0c++bYWjC/+YJC5jyd9lee6RcN055C/+tVKvi0O8VI31e0IJMN6YiVP
NQUQ3FXIfz1XNq+OzJtU+vedb9EQ3ffQRxVPxThrBcSMhgEACamfW14B69DH7DYLc0NXG9pE68gw
g+Kyuiy+ye7NepXdQJkMDVL6C2JAZ/7GF3LmjY+5stFTCZGqVl1PiZD/VeVbZ4OXk0cxexTtAKcO
ighTE1VUx5m8wVIAMlATNDDE0p2kXOaDU1aOiXaervqVyR5ZOkurPZIFLU+/6XBWDR06WwquWcIW
zVbVyEFSByYMpZI9KVPDxQDoBdSglh5reIwVT5wzT3fkpx1rgoXHVNArJRnMMoIlUkSfCbqAkyB+
pf2Igrtdx8EfwmbTUTmanofObGeOWb9ui9GPKI8gA2gG47oWgFOewFx9IycC3l7gqOSEeMcuYGeQ
icDySNHrdgVnOlrQKJ8UqG8dwQbe6weNJ3KPF08cRGNE2tljriSoR4GISEBEThENysVwQoXC5QuF
HFVXP9hhriFRGNCOHsEOrcOodgmVysgRXL9z62DyQcvFLyFztgqbh4i2eI2X6T8mBUu7aB4yOLXR
A4mDK4Ixyz+/Nw/PwvtUst2K62agkcho9BORakeotOc0XSyQE/pyUX9bJPP+vDnelLK4zzEbM7Th
txV66rbOGZ+6by1iQcHuHYjsSb/L2wrU8LzbnZ4v9vyhwRnEGDIKoMiMf3TYCRDTJVHQLq7U34wW
XTcks8f0K6dgZ4XtlypKEcWztC9DkPG2v+N704uC4iL7rdxRbQs+ncqbZOnnYREUYGR0FiHt8XFY
RqqskarVkO5z0mvaPtv/gnCPq4ZTgHThjeBWJ3IlheiysHOnhmpIbk2+eME7jYeeHFWvf76DCTJq
cdHGBVS9oSbbkxOf0ETu5XYNxlQPlrmn/3g1380xAQfS52u2mWIatug6WivKoSXKnGIezwYTY9Rz
05dijIdYV/QO6FvUAqSrPGHLIz+9nzcmjhAjfdSNbi7R5A/qAD29y3uwW0PNLZ4E5/y5OzrmNIQ3
TWhboO+F2SpRXqfxOiIOlCdNd+ax8aoWACnQGlldH9mqmtjnDR4hsoiMPBGCXDSGySwJyNqlIDA1
zBS5x+2FvKhAWcYueEyjy94xLLQl39UB3R08h3Y4qTu7zKQSM0NspszGqVF+ifGNrv2M2u9tFXCG
dxQj7YdHN9AuBhSrQoF8DHrSqMaFbgPqdmfcpm+yibE9PJqBxNPNOdySu4Ext7rQ5IPQNkoFGTfX
GH50cqhpz+dHxTNBd9FuUBF4cCuzj6twarvHWUNWeo78Ouc1VvPMMNd3UpQTgMxRfYqHDLlgT+r/
inicfke5b4KoUiYSWplVYGCZsczLOlZxlQVD7k0QFZMuKd2kYBPTJo9R61BwS+Ubm7U9nJ/Eoz4A
WAbdriJCMBlKjR8tb2kLfFKLfgOlc7UH3QfA2MJLPVi/FxfCD/VG80G8gwZajwe6P9yTO8OM04pN
de3NBRH1oiH6GuVrOS05L5LDpduZYE5XWeZ1a1IoiiiAIj2zkG+VEmJxZpB+6KeLbWeFfsVuH24T
FKdF2nkMSDQZbDqJ6an1DSeqryaXSl/x7jDe1DG7BTg9aBRQbPEqqbfpkr8UZuKeHxXPBHO46g6w
kFmFrNaCQlqDZpeNlx06dH27aWPOFUodZdlTNM0GT1ugdR+1HmclEGuhXDSDvbTWn/zel+IrAEGA
AkHdBWXgj+uVqVkhaiXWS4Vqy3Qy0btm5C/np+9wcPh92itE5W8YGy3inxI84SCsLcBg0V71+U9R
/qWb3nkzhxclkdGKS3BKAbj6OBT07wBZOSIRNEvmyWycLpmtqYRmZvtQ5g3vkjx6yMg7a8yJjeI5
ypdIJ6fqsnpZAN5xxKfeTt0KQtfAlSAckMINJTpoQp8Km7dshztyZ52Z0nHqKQoVClvlgv4AhAGV
yuuIpdP16SQTIF/BcAD4q86c5KXsTLM2kWsePMNH/98p9ilTEWV34JPKHI/n3RhziAsC9nQyIipU
4smbttyreC2hx7fKbjzMIU5jsImrI2JP4wfGg5imfsxVh0rK3erotQJOLneyFqLQp/Pb8i2WPzeR
zNmuW1jNFDwuKKqX1o03vw7UC/4kHj7mAcRR0MyBujESNB9PAIiAirmSEZUC9oHmbErKQbW7isKC
4oeGjWg68hcSFnuTzPsMbba1aqpoGCcZHmaLPYq6NZt+1D6cn8XD2+t9aGwUXMnmnLRpEwd6dZv0
fqzextHdeROHexDS4n86suFCPs6eMIvlAIr7OBRBS04ehZRzoo5/39RB5IDivqEy/kko0Z1hRGiF
QS8vJF8ma9W+csVDd/y/FhifVI/1kif5mITQhrAys7LMOrMITy7pcCl2Vph5aqasmbYYHeSzfpED
8SU01/licvwrzwjjfeaoMiaTZr+LbXMaLVgSw8s1zrV7eDHtRsJ4nWqLUNki9C1aR5B0BgbgUWiF
pbSmPnpMipEHYzs+oCb4TxDVyoDKMQd0jaqhyDUjDilhmG73aItDWIteT8GnvJtcbP+hD9/ZY06n
1GgrmMrKLJB96UXzILth65d5ILkgzObiiQ5n890Y2/G5tYkimhOipLUpbAhfWLrSWwpEsdXaOn9S
j325iX8iWGvQxMosnNYpcz3iBgxBv4bsHoIlbxQss/GFx42KZ1niSZqtYbYIL1V0GGTsLDO3iNBV
EtnGFciiarJI5yeaaEfdVaHeLxmnP+Iw4SbvbDG7pVyGNpY6uQIHEB1l6aI8kz9q7gTGBAttqHbt
zadePp2fXN4ImT2jNUo/G2CHDclS2dI4W3JySyAARR4JGo/O2zo85e8jZBFN3QxdgWjCUxxiUb4a
Az1FqtInhsAZ0+GGUSSawlfRUAU6nY++vY9HtdZaGWot5lojqBZKcPkOtaGWXllXUW6nVTokvtSv
QuckWd0Wni73SmO3Izqo/WyMl+QkpYv+l7ARLXckwGh+R5UovHY1cFGcaTn0EwrCWORgZIBqTWaX
9aCl3GJ01KGDdoa+E5qwSn9CNjAGUeTg8/FyR0d3b4/ZaUVqtuqk4/kJDUdnML5JyDea4lXGy/Ac
rffeDrO3QMHaC5EEVl5FuDOih64dQBHJmbxDG/A0fx7xeM1/XOpxmdt1W2WgJuF+YjkwIDQitrx+
QPorbFAHumYK/MNrQ3+rFe/euZVQFoleFOZptVe7uoUepfyrhjtvnQUOSHKbpw0Q786fn3mh/9H5
3FtmwojaMHsxX6U8yMfSqsn1GtkEwnXgtdPEl/PH83BbgM78zz/gBT5OJSg42wmKMwXStRcauWmV
71mSO5HsnDdzGCGjuPaPHeZ0Lk1HFhBt5djum0eLbAPkJM2w83komcO9IYu6qCugnsHF8XFATTvL
HbT00CKbXJXi7212E5XntQ8nbWeDfsNuZ+SdoZdyrQNA7pXX5ZNoo8AddqfyZQkpGQc0S2755BiH
iXxlZ5W5EaWS9FOb/ke4l3i5awTrzQLqUZkG/fecBaML8mn376wx/gkIdg006Zv4xhaGOAZitlJp
/QVZI08+qcTiwTN5c8qcaXSWL2k+L4B/S7+q9e+ZPPXLE6nc88PiWWG8ExSDtjKdwWeoD5Day9GP
ECVWo43uyoOucJYLpaePm0RLgaolOZYLfKa/aZdMFKC4tdhUbRxYLV6fHdceU+cRiJFEwgpYAc15
r1fLtzSMr1Zvc7XX4ZEn2nN+HmW2V3prm6XYagUMonmYaq2liH6cXLe8tNKhC/5nE8rsnV62KRgh
kwbEY5lqiTP0A590DWz9IJZXvudq7J3fHYfdVO9HTBYZ51GnY1YPC+YQPKzFN+JVN9uztCEvB5r+
X+AmAmE0z9fzZpLxJUi2S3XaYiYV8rgtqzWR72l+s2Fb/o9jox+yc1pKOQ/QsUuj0xpW3zSv8Yq3
hwm4fJ50j8Levjay9wiHGRnIg1o9qRYwUw96MAu6XeSbrQGCzGsBpj/02VW9G2JGVoPGeM0JXt1L
9iiPJx3dGxLHbxyfrt39xeyMpZiEddXATiH7EBMEb9tikd7akIGxKrfyV/ErIc7OHjN5miQoa0bM
JCTTRdxersZrbnCSIYfTtjPBTBtAEMbcQFY2mFWPlBLAR9dL+ZOz6w5P8M4Ic420qalA4wMZtxly
jM78WqEt0nS3sEVnpGppIcoFlLf2QuCSZR0erJ1l5kKZhHga6xqRjWjebvllAsED4Ue1caLEw1Bt
Z4W5UJYeqvObqOUB6V6WGZtiy63IhPZxet8s385PJmdEbBskBLLTiBJEoFn7ElpBVp4BbTT97FPv
vB3OxmAxcDI0n+dqQqw2dZLV126S9ZYc+eeNHD+A3meOhcFFkzILRduV4ZiLv6J+AJKw031j+S7L
HTRK4/yy1cdAKEs76dA4mwcxCKWmmtewSA/uJ+ex+wwmMBXBa58JOrJQuSIGE9758iZx5pNngvEd
8zRATlnCSEEGNCu3UcnxFbx9wfgKqsbaGxtCJ7FSwH215OCrR/Wl0WPf1ObvnHXjjYZ+ze4e2cYC
qnbbBskazaoLS3mRnN4u/fW2i9zxBcQ5aBHiMvLzjDJuxBT7achXFH4k8y8ziS86LoqR5+HZzLqZ
jH2pt5CUSQLhhpLsQ5L2skQXRAn9Gl4x+DDxs3sPyYzf6LSt7YWJ+sVQDqdL5aTOlgTY8eAuT/XD
eKFYYsgLsQ+7m3dG2Qy7OpqbIEzIg4ohrdia94h/H0S0ia+4NDnxBseJsOi2uVArOSEjnFVWWfUa
jO1k5x3PiXD2BVvN1wfAgUuVUELExUGE4RmZJTeWQolOGtzMZjBl8Mf/24FjKR91PRVHMcbNGa8n
SQCHoGEX1WYNPPoh3hwyjsMo4nRTNxURVAN6U+E0mwUcI6e8w3uas9Qjlbb0mZhl4H8OZFulFFin
1ZNc/tOc5/IVxnV0gtZtpZjE0PRwoKWhA9tC+45SWx/87BrINf9L2ah3764wfkOKqpn0Zg64fa85
MoTbuwWuKjE4+/BIMIT2Dv83vcFmpLJmNntA7iFD94M8/MlX51eZI9v0MUaF9ornzae83o0vOtk1
QaME9ZOjxSOuP06D7r6EcSy1JlQtSFgiPAM7j1hY0dcCwX7iNW4MlhIo4nW2+JM3z7ylZWFLkToV
6iDOUO+AiFXxHfI+zmSXQfRCi8noK+OcQM65V5nHLtTf1c2sW/kkj8X8ArBPfMrniieWfNgstFtW
tp6HLFMvNBWi8BFlCMUr3fYK+OMYysbAytK+0QZcEZs7+YVqdbyWMs61zsKyWkWJzXaFGsIU3+u5
o1WhLITm4Jy/z3kzyfgYMqKApPU6UM8atLFvxMw7//u8e1VlopMeCthAGLyJOkzOqFuKk3l4ATR2
8voWKmTueYMcp8kWjiJhXoZSAKWHJl0OIDhbblJevyY9Q59jRgOk1RIYA0WDeVrgHdsqMmSugySY
LvNwOM2e4MOF8bzK8dq822HOMuq8CyDpkIUxCmdyVHvyqGuZHmIXUOO7iPJtOOoLBLSUcHUgFue0
z7TpgIeo+f8s4T/fwba9r5oQp8IIgCBlSYl+A+x8UsFz0Ab9Q+XzElmH6wfEHviuVQVKEszkyqua
ZcaIKz1qPdAZqGlhZWhvOL9JDruzlZ0VZmqNNFbjLZbNEyUwaW5XW7bXayOc/pZOnYT2Hg0NPpIr
WkVuqaf6VnFxPeYWf7THjvP9Q9iS6jjHZboucDFFILzgdfxDT33pR3tJu8IrX5nthHAOyOHu3Vlk
fGeKjWuuEfAu6MEt5Qfwmyj5N2G5jxJHUVtrnDkYtMNdvLMnf3wwTH28KvMg5mFd3Q79bOczN7dF
H2mfDuTOBP377k2yjLO0JS0Csh799RR7KVmxq9xT4En/kHK5J49Dpp09xmnWUbIoUxuBiASyCOp1
3FxLRXQXSZfm3NtdrFh5HygRL3nNORmE/n03ylwdpjrd6Lu8WW2jqZ+VZXZWhdfgyTPDRGm6Iox9
tZnRSWkawW5bYleFODuk1B/PH8KDLnSAtk008qHl3UQDPBOdTTU0qOpREnAIN8VGtT1RbYqbhR6l
s0IS1uqg+2Y1YMty5i9gkD8aZ/zMLAq5LGFzBsngkv41WV/Oj+7z9f3x9xkPUxJ1xiuhLMKi8vpR
tErRy6arUuFgIQ5ektSOYSoQdFYQkTDjUIWxk9VRjYLo8Q8TRSRYlWhVF9nT6tTAd6UPamxt38+P
7uAt+dEsMzwIYBIxqiooJCE7pEy9VxsKyIWka2TBTmteIJGd99aUKsBOwK0VvB6Gg1z9hw94O6O7
0yCUhoBWwFnEJdwES7Cd8sf4Svqh+TSqiOziUeEJFn92ZBCDAnWciMYe4OUV5tSj2wqwghEEMSJG
Vo2plfAAwZ+PHixIUAM2AAOBHgpzwodclSA8B6zOuF1lc2xVTWY1wt+cpaOVp4/e8qMV5oDLlZTF
K2RxAmnqHuNuPqnmGJjt9NyoYqAvaEZQ5swfVu1HTKbXrxh/I4AUgc4H3OujEwOwIFc3AZrtfeEU
0WrN5b2yXohRaoEi1jZnEJGsFzOnL+8ggsGQd1aZIW9ZUUtCrqe4IBaH8rxFjnE5en3Q+TGf2edw
GXfWGL9WliVpx3lAV0+o3g2BcpFf6Y1VCxaiJlv3srv+Wfi28arS9N7+tKw7q4wjEIysLfIpEwOA
PIGFrP0/DIPC/6HI/pYC/mQL4AlKviypwL18XMUk76tS1zUJtNmri/7/+/iiDgsw4CTPRpDi4Vff
4uF3Jd2qeCQlLq+0dDjBGgjuTNA1qaAP/mheLcSGJNIUB3n5uwQZS2ScOp4o41sC+tMYdRUcO+DT
MXXWwQzFKsdxIUjB9NKg1bu0Z1/3of/pJTcyGEbiW/Fy+b2AMmkNygeKGUFV2eWclkOXs/sGJlZT
skpq0IICbOsbkAltjBRP6/bOjHi/fojueenwo1sLdMX/DJoJ1tJBEMhChjR8Y+K8WsWLJLmbeF2S
9ACcm1omXlOaYWwzAY3auQiMWeem+XOqPix6cylMwfkp5M0g47SXDRxQxqSbwdr9jPubmNcteJBw
gWsBhTXl2DNMg4XSickMoSitz0OhsrSb9HV8iu9FEHlBZ/gm/VYYdoN7GPJunMfh4b2/t8sMLCNR
Zui1VuL+qwLxVTmRe3iY4mIA+9RgV494OmQ+j/uD3uqfFm43WMZ751O6zDWZ6LmnTTwTmnhoP8jX
BgdWThVkHKJqsv5lTBd1asQU+f4H1Z+Qeumt4aaFR5tsswTGiGrKcw8bdVqfBrczyoQ0Cnq348wE
pfwaLnhtD3hzb5doRL8CA0jyPLhU/NW4T9DFy/PdR5sUSrsGnAwAJ2Dh+ejPks2Mu0Fr4jCLrhL9
TohP5w/B0akmOvDVlC4MnVFML0ozKPVi9toaVKNdktusP+nC30rGIy86NPNGJWQSUFmzKKBYMHpA
rKcMhfgGpEVT+k1RCAhUZPHa6MbS+cKgdtaYvdiaEVLX5lyFmul3OoQa0KVHn+u8oOzwhIORCQxJ
f4bF3DbgnukBOY6EALyH3YuMrHXqDqfiJ2ns/nthUWlvEKrb0a/z4zuMcPd2mTAiQr03NSawJDXO
JDmUj6a1oQP/U7pL7o0XEYlVXvPcQTaCYEWQ1jJMFcpB7MXaDomajDXy2MbjAvnl8pSHCZIgCFs2
d7xBmYVzwR3vmHd7zBCLsWtRwEFcpqG00QvXzXS7ypK9xV+4BfbjYuKVccs3NRtpfn67UprFKqWf
5xfryHfsDTC+A0n3Yog3PQtr4yFtPYkEevZU93eC8dDMnMFwJs1kTrMKWghZ6AFhHeLKMmJ7Gn6P
6wPhla0PzRhQWoUALgUOMudL2IYs1pECCEoxWGLNUfrLLb6ZFS6t61HgiufOP4aY89VL3aBmpI/D
HicY8Kka8iET8nJgJ6E9V+cX6sjVGjJah1WaYfzENrGkYjMZ8oZ8N7pPDTyVBc6xPYwbdxZYpglV
7zpCILQaRo8LoM29D07pxUlsKp9musKCp3l9WQeKK6PrBY880cdzgJNzo2vDXmV4L4kSBIwJmFOZ
tSNJ1C65ORbhkNdWp/0ABVJqcFpf6JY+Z4NZtkJtjCYZgPn8EwvQLDi9IXmxAG8ojIvQtHmOthrl
yYIE0/ZXrPzSWg5I6NDD76eLcQ/5bA6GmWszBDKLYHFEV4O4th4QOw40lO2mq+aq8Hnc+oeP0r1V
xmckcztFUi0YgXLTBGAFuTOC+LL5TSexf1bvz+97zjSyzUPAJPVmkmKIm2RV+qsEZrzs+3kTRw4D
mDdon6tUkYct+U/1NM5yo2Qh5PWkSbKG9ZKUf7fi03kzh5fU3g4TLcXplMhZ1EHoLLEpbjWj707l
hlbkarQyTLNd//uiBC5D8Ge/kXQgWckE23VsLkKVyTmKSiCLEe6G7WbJOfHMQRGZGjEJqK8weaAh
/hgFTmQDRKXIRTDGtE9UEhyyHH8ZoQRtr0KytVMUgM0WjGaWEGZuc5Ug8oCGxh1VzfzKA9uUoBtl
4oPoen78lCKum3htlRr0Xl68lLaQXsUTJ2FBDy7rP/Y2mEcgmqMhnVlOVaj+7n+ROQWTdFgvf2fT
3fn9cuTx93aYtRuSSYvlBD3fpZbZycsAsYLzBg435N4C423VRIxahUh9sN4NLxQALFxL9/Glcif4
AOQGEuf+5w2IcbzDtNYgrsmNgN7/pWzYxvL3V0YE9ASIM2UF8rPMiMZRJ7Osgx8mnp3+KQGMcfop
9FbxOwXNOCWztKPX8yYPB7WzyAwqitLcNItBCdYUpRPfbDhD4v0+c42IOZnQb4h0fKL+bic36Xle
6XA77wbA3CGr0I8ZVILodZieRuDHRCt5SB8bV/bky84XbrfH5pfyd+zwyrPHIzOI8SYbBlT4x7MK
RhNBbSETHMrDdjWq7Z0wzO75xTlMNpjyuw3GH0i9moJMFb3cpWZlyLeTU3FTX0F00oaaaH9ZnDpI
vH3lcQBGMED5gKZWJVabbxwyJemIUQZ59CC0rpZCgqa+k2fOyh3djO9mPgE1BklSR6meoFdh+G1+
rY++qPnn549nglmiIjFWJIUlJZjFsCu9Ir8quf209Dc+udN/ZusTJCOOamHqCjDe4q3YBSNyMyXI
MaCqPIKEkheUHe65nTHGdy9aN41rqY4BMF2WuOX2+u+rkETZrwr9gl15pyu2ZDT6MQ7zHjysRLbJ
IljTxIHTHx7a3TgYP9eD7S6tRtkMmqo8NdCvyRVIaOr3cf2tMzn7jHqwcwtE/74bkdRPELXMujhM
sstRuTC3VxCjq/Nf57cazwrj57ZULgQNLAqhuV0PkK/MhOfEfFLL03kzhyHzfn0YdxelyRipSo8O
7QGZMtmGRplTPEzPxCVXlEQkuegfvpb431tlQmYTVZWUJJhDveohuT4rVyAYD5sk5V3p9PPPLBab
/Jchjgi+FFQYNCu+lm3BKu/SUHIoZw/tulncMZCuSg8srJwdyXEVLOpUFMt8UYQWu2R97iWvROqM
F8wePjx2s/j2991OzIvIkJICYBbQ2NcWbQUm11M4Oro3+V8hvsJJ1kwCpUcUqmWV2Sl5vmxyqq5I
V5SiJcybBaWor2zGnQlmW+RaJEfRGieB+iN9Fe3NycPM0YP+++zRGjilC2j8hOPUD33Hu1EW2b6V
pIOCZhKHs6bZld7ZU59bHdhVCbhFOG/tw1MN+R5kYUQ8EN5O427Fmq7P5rkwQAa0yc623fcQdcgh
PsGlR6MX+ad9vzPEuI9+2yqp7+Yq0B4oWaR00gNA0XCg0Zwb2SWnLnt4jeyssVtDTcdq7TCF8fQq
NS6ZH89vDLrun0eja1R8E3uPpb4i0tS2GjjzwrIDKXNfW2L9u5JrqxcVOzGcEr1l01g4XzBKE+0g
toPYIdvVEi11X4t0X/y7GsnhltiZYeYONHZ1biiNEbSSaqVbmA3o8pheFd61deCQVKTykQQENyUo
+5hrq8vFWsHJTUHP2juNOIdEBohVN7zzs3YwHBWk60hVga0FTwvmvh96qY/ICmxCQab7khRuk/xs
S/N6M1rO+hy5P5jSVXCiUTkandnjbTtjwEqfoKi6uvFF7prX8gMFNpce+c4rqB5N394Ys0xdlSiK
YBaInMWQRJdS/KDX7vmpO1CEgVuALIUkof1HBRDyY2QhV+j3binmffEiXwPncvQ9uyHXnWsAnkgj
c8023dkTncmPPRQTnNWV74srXlB49A7+8B3MWGW0Ak2abAhB50AAFowtoC5QEINKtgJBrGm2Fk4K
4ehdomFzavgnUuFUZtcUEqi0swqETr2rY/QTqOa3k+FIP6BdQVsoveyqPZ2f7QO3D7EmFQySmmFI
IvsqARFhXyq9aQRdAhB+L4L+WZ484CjvjHREg0fG9ckHW2hnUWKR5KpSGxuw/1OgIXV3Gd9TZjNA
DP8faVe2HDeuLL+IEdxBvnJttrq125L9wrC8cN93fv1NyHNHFMTTOPZ5mJdRhKtBFAqFqqxMTLBH
g6200NujLDHaDzAbX14q3S8mfALkqIEqE5QqEKhi/KoA13WVZ4oZZNlxLb+u4MCrx9M03RHdixuB
Y43u1SVrjPeQVFkbjawkkEFpFautU4z6/2iCyRNQEs/LLF3KIFu/rg1A6LwvtjMxAAbCt0/Gllmj
XBxUsw3xbFkscjOf+lP4S3JAbeoO3uCkB9GTQgiCFI55y6W/o4+ujx8QPI+Qm0aAY6HEEzrLiSah
ybXeYPgDmlTFuQVYRPHL6xwdSt7lvQcC0qAZAxkqhRhQTqO/Z5OUxGUtiMSAgFlZAURNOZrWqxIt
c7mxws+pR/l2J8f8HGGINFjP/TWfOnz3/G9/AnP+U6FuUiKW2TECAV53jG8nPzout+YnIMYLGZTl
FJfDJ9PZjXRbu/TIbpZeqi2Ym9oUUIE7YPNpa5aSapetNTzH15QClRtbd0/H5mMz1zBJMHhpTNA4
MpLDK+EqmGimyVJWq/6F/vergDn3obAb6zZG2QBQkxkXMy6WzlUojzLGw6A7DJmz5DTbTVB5ghP7
QsC1uxvxNnaZUADizaRIF30Kks+hZrVB5xd2+EO6Dw+jCzDNYfw0HXgX9d6L9p07M8HBEGuoKvbK
GESfUxn6XoMPjdH+CmmV5Ne/MJ/2uXBKOz7XvDE/ztay/dzZ0PMJrbwx6IubUPOUjjvtsBsZ3r4n
qyPQprqZExkiXOp5hGDl4M8v0nV2EgMQ3YYn7f6fYSYfWL2vYH2WHgB08LhiRZxdZdlbFTPRE5Rh
02PbPWtZY5XqcVA4t/O+DWjjId+XdQAL3h/MWOoTpcsIgEM9mqtG9yj1IHcZeROg0s7LAs7yZoc5
GfIyQF1mhh0k+U+6L9vKKfeqc0aVg7/O94tX4805/sztyhULzi32Hzz1zThzPBrwuXdgQqPHktKb
A41yJR0Kv7fIHQWjUJRS4/I0pfevNt2UqIA72sps4lMAYy40LSTq6RQQEKb267KhNiXYtVsvlga2
GfBwQYpcbjkP/P1d/X/TBpsBzSDsVlIVWUidxnLhaEbW3pBqiSpwi7WCfznr2XmJQI8TcraQQsOZ
YesVSSUXij606H3oqV3Xma0JmM3OgyThQPf3zj2IQin/OarOUE1676uL2UDipsHllUj1cTHQLtLq
vzgOWxPMcehXA0dEkpKgVPCKz/0iUi1V4bRu/oM/vm0PU97GXO0YlzHCy3IM72ZnQngpbPB73MgP
RaB7+V1ph/bIg+Pv7RPm7/7xR4PlIFqi0TRmBVYHDeArXQ4i+fPQHLuUF593xn2Q1G0sMYlOlaSp
0BN4vnjERK8Fz/B/jxnwSkr/Ia94WxOTz0yJorX1CtIS5UY+0iu3O8eeOSPFj+z1Z+nzWon7Bglc
RAQfvoKU5r0Prr0+RkVJ89XPkjeB16awwZ14R3AV9Gd+4rQzd4dPubHHfEo4SjVKBjZNPNaPsRu6
irXYod8cCz+x6RjjetWd56vypcMEP6BNn+pP0xOPCGHv4G1/BPOVtVzEjaviTd6Lt5ryrVSeL0cQ
3r/PHGwJtEdTb4JfcwYNsDaDpHd0L1vg7htzsI1pnWKUXGkwlrzYhqKMI1xnNrJgP8T4hMnBE9Eb
5cPTAsAEqo0MTC4bquIVeu/iXBlBBTEUHX64JGeSP3WFaZnTg5Ty3vW7CcvGHrs8Y1rEhGCCYrKR
DQ3X6wGvXejFQRIZfXwv4RNy7F7oBKhHOocGyAPjmPXYDiF6+GMAOBZxyGCtz2kBvR4qp0jbQnZ2
GlE2QYVcoaRF3AR/32fe7DM+mRRjKIuxgA2Vj0PzLPBIC3evUApLwwLxH2FidIlJ4rECyuIoVY+k
uQkjwxqjXxyvpNHig5tsjDDRpG+6WSjGPj4KEP8Kj7R6TM6rrYASMfkLgieEko0xZsf0LGolQcNs
hNIeE9MlyCt/QYPr8pJ4n43ZFpIsajFHano0JKhbFKszLlEw80aydt9Zm6UwAUPuw2hR5RRPV6ny
lSU/ZER340P4lIU8cqf9y2xjizlamga13LBRo2OvfIf6Ksp1j3j2JFYkCuc0b2/1RNftdlzuZ+AK
OWFr92uaChDumO1WwKz6/rYZwkaK1wTk2HVr2GPojVLjQoz1z7dMloCkkjAdBAZuxi/6ZqiXBe+A
Y4TpObO/7eYnmaswtOfpWyOMX4jSQrScLJB+0CzNo5qBxXMCiQjQeiwHBI8fl9e0m2IhMkkQvUBN
RWfv6UXWhyavaQqCISTlgVZ3Yq890PGj0KP9yApYWR4AYw/KqlHxR0QMVFg/cCo34Ib9/cqBkKeI
x38GjQg6GpEOVnSnO/MxtBoIBI+2bkFv/MWIrPYTD5PO/RHMpy70penKAWWmxu2Bp9Xt/qTb2VH8
pXj0I4BROjlpx/G6eVgOotXd8tFwu7ctXgLo5+DgoNjFBE+lWY0e0l80rv0Wu0FfIgI9VHPCdl91
V1zuD7omNpBuDTKBdC4ko19ieQza5k4O7xM9+Bt/2qyIOSQqgswg9aiEinfRt7myimvVju38JjtH
pwFV5cXqUTQMXd5U3V4E2C6M2cxkkJJpTRsh6GQITCtPWv0j5EFH9j8ewUi0IULVmp3TNTWlktCS
QdevjEAFhY3iaWruJQsyWg6Y/IKYlEno3zflP3NM5UYswDg5CqCRXV2zJUEo/yoz2SmHX3XlgiLE
urxju4t6M2kwobPtx3rKBiTOvfbTSK4Tk4OB3t2YzauXKWgMdS5CVWnNjmqbWVV4WNcbvXIur2Fv
ogX9HxOxX5VEouvMdyNh0jZirOTHZHKgXhLfChaQhVcpsTRi55/jQ3VDvvyVy70ZZcviUrJi4hhS
PkcdrqAabguJInALX17a7vZsjDARYs0jMIivcxWITeG3yep2Cm8eg2eCiQlDGKKUkAODl+WFL6zj
MRv+XOGeYCoC+k1gcDcpQuS9X0dRL0RqiCLz0p5MDPUq3yeNU5HYS3Vwo6BBIWuIpOxFlsVT36cp
FA/E6atU3mHsM0u/zr1Xxj8v78ius+FFCxJwmbYITfqm2RxSo8dTczIk4CJ9EM9G33qUkak4czw5
g6P9oqx3CufdsneIwB+saNBO1mTEmPcmJ2HJ+7xt0V9KD3WaO4mee53+FycV+yMjl8d/GM15b0Qa
yqpPl3wOhuWQxEG+niMe9/3uOqgj0CKY8YGHYBxNdU5nEJwLKWTe5aW/08JWvZtrdHo4u0QvGvam
UzammE8WD8uSo7MdHvrn9jSfJCt1DKd10dakY6z8CsS+W4BYSCEiHR0XGYNRJDUCWcUIWk0GuBcl
B8zcjlpbBqQvBR+jFytXNmUPcaApKpA7wDcY6KMy52olQxr2TWwG63c9tunkrOBKftM64Lz7L8bj
99eI1YkGNNIghsG4CECAatsuyhzod1FiJ4DxGE4UAModYCTTTl3+Z93zGA2zAnhY6rgWCXN9YBAZ
7CTdoAd69XlCr2QsrIwnELWbhm2NMCdaqFYCwKYSQlseWmwuBiN+Zv5o0+HE+Vz6vKLHXsDdmmNu
K7mQBBMKzHow1+eswIL+nIGZaBsD7J2et2FczANupkgEIXdVXMcDeRTkgQMppB7NHrGtGeZuGkGO
nU4LeEs0KFKp8mObSZYmPcYSJzBxvher3F6QsFonEuOCguhvPg9WxtP/462EyVo7pcHDckVZKEmC
ob5q1gEKit/H0eBEJd5KmPMq44aqdS1GdqyNlkg+TYV3Oezt3YLbLaHHaXM3ddnQiKFZlccoDUh2
M7SHHKWlxU0z938zxEa7IipNIRQw7QW9MNEQLYncLXKMGp5oJby0mBMEDCYImBqUcoQB6Z0h3vXi
ddfjhPIYCPYqkdsvx8SATCqLKpYoZLBLrvR6sFQJ+o8deGuOkSBba/Rw+QPy7DFBAI0NEs5dGQaJ
8riaMqhGSrui5ELfau2uLzl1Vo7jsa3gLKkI5ItMOHj9ORIOScQBXHJ2iG0E94OSAUHakaAVPCG7
yaufKk+RjOPabJc3MdYBaNw5OapZbGX9bK8N0ELGaDcGcdSIp3m7GxLQMIF2NrBvEAt7f5KyOte1
OunxbolHZ1Qqe4SuQdzbRsj5dLuFM21jiQkKa9/0SRTjOvhcTg9GdpsPXjMBNA1ZngJq2drLMPKG
lV/R3h9C98YmEyfMNu6HXKcADFH6JaiSv/SRm2qT1yTltdROTt0bzgiErjnKdo9RsMvOz/u4TPRo
Eoi6NmDePnbAl6ZBfj/OVj0El43s+SQQnwB+YsISk9HMidblCtyx0LUOBuFEmqOKcMuDT+8dq60J
9hCDamZOBHRLyoTcVXkb5MPkXV4FxwRLgNvOYZkZEbiajbm7rnvtRi0bzm7s8eWhVfzvl2JZb0Mh
NutGxjJaR3qW11cqovIFE8Pf+89USAE19vJVvZVXg+MtjsknhXg0pKWLQHyLtoG2Sq4UZ5wrdxdN
pitouesgHJDRoXh/kBMVJb58hA0qnCiDYsP4MQLjlIN+4kmXbSqcA4rVs3o9Q6pCsVqHL3q0F7q2
P4HxRFGdY6Va8MJOQPBLuitNhhCuemf011oncta7+0kVVHPRUMML9TXabDKAUBen2ogTOsli3uXL
crNohX/ZJXcP1sYEk/eJ2qBOcY+acT92FkZkkszWxW+Xbewi8PSNEcY19DYcojBFJQLg1O6Xfpx8
sHg8RX71XEAJ2i+8qbdMh4t15K2NCfuD0Ye1ms0gp2jBlD/KDqjEfeNWDSrTguHQ0mypsvlDH7xt
o3/fbJspiG0eVwlI0tXEIhA/yDibtv9BaXcEgHuQYxJmZeNgiHltpFOgfx1cA6RqQezojoKhKqgQ
lf+FAhHXIrOmYW6qISoqMRCPwnNeW9O9nFv6T6oPNHiYliC5NYmeeOANme++5/TNUpnbLUmK3Bzz
hUpkUaYM2sTuD8SughIvVBLwBmX3brOtOeY2I+ZUVajwx8em+p4UD7MS1DmIHEeHcySoyzOXNmqb
CgAjioKpVfb1HYtGVuqzOgV0Wd01GKTc0YL8jNOCsm04XLa245CIl4Bo05IT+D6YbzgL+hrHBfhM
evCnzvkvknFqWjwDzFfThFgDwxnqJXN6SuSnkIeC2gm67xZA/745UWMkFeUkymhM43WaLw9GhQeK
15a3ksx5B+/EjHeWmPBe1qD5E0x0PufIyaJHQ/7Z9bwkccfHCDYe+SiKc2BRYr5WtuYySZJyDtAp
uuu+6f4rGRzoJjsPTEAFphJyVwi41GW7H3FjlvmIZaibIvq2yRGK0JQP8Y4W1ilwQX0QazSqjIfp
BCpRO/Kyp8v+t1fberdi5qsKkTxNRRmHoITrPlPdFEo7qX+nWuulzQsZe1sISixIwmkyWDhY9lB8
gXQEdCE6luF6QIH0TITCmwWN8wzby7sxTf9mh9lGkKMmeVgYA6g4RNu0YqhiyMHi0eYuL7eiuScb
LbammK2TGxVKemA5/2dc7L+l0dk7xlszzDYVgxHXXSiOgVA9ggnGigSO6/O2hsmxw2HOpEjI4YLC
cLvWo9uUWrDOPGw4/Z0XPhdLZWemtVp2FUhmyLLK1aPWZO3jAOpvTK5KStHaEzRb/b5XyWnKx/xw
2dl312iI4CVUVYjIs9oC5qoZYSYPCdTEhcNatzdCEtsiSI//NzOMS4SJOKpTIs2B2nq51FuDtliy
zFU7pJnEh0+5WQ3jEqKemb2ihUOASRhPdCnIXrmG9jSIDsVDbov3l1e193yhZFT/fj3GQ7JZbSfJ
nFPUB23ykIBuf3Wg/3IMT+Sr+F39vuAJU9u5zbv3954WW8Ms7EQdw8JcTR1BGXxpX2evWK3pjBvz
IHzC4DPqxxJaDYkTOVJrxYfMERyds6O7UXKzdo3NxRW9nfoBCJ/oWoIcS+GLAZUxrxzEZD6Ybe8W
2lpjknIRr8REjnoSrDdFblXf6MTYeEU+DYqlnONr2llpz2tqTXeXt5hzPthiTC+MDaDZsBumkgus
2aLknsCryO3lq++2k4a6TcaAqa06bTpxRXCWvOFOOcQPITAog2P66RXUZg7pT17U2euovLNJV76x
WURiM0tzPAbo7Qf9qcMH7V8Sf74Dv5roNd50lfOUWXgfk7mDTGNJtSGaME0Z+7L2EhpesXDi2W4w
fTuRGhNoUkOopnECuk2MZtDEBQaojFFEVdLbfrgfB+eyd+zl++8+IhNwSFSJ/awhfOZB/CMprASd
t8SOIKkdyFbsdh03X9i99TYLZEIOanYY4ITgxLGX11SyhjLEc3TpURD3OWvbS/o3R45lrM2bKqnW
BdBHOh0B1j9kX5hZ8kSPPtl4NdY9ONj2S7IAlFGUm2JuZzNAQza+VRzAxG90B2p1bu+aPlj/nfS8
HHingOORbL9Kjzu9Ms00OxLlRzLcCEJk5wXvluDcSizWCjw50J+I0bYnkkUeQvC7UaCb8LV7/v0t
eSnl/u3wluux/ElqbULyd4zGQPbB2Oj1gXxcXAz03fRPukN81Fwd3A64JeLDep4O3Nx9d8Eb+0yw
TtRZqcwCVafODX3JaSCNLt6O9u8Jg+qJB/nfPRIbc0x9YZ3VYVhEfQnytvK6sb4BSOEz5zBQMNKH
zGJjg4nQGfBXa9tiSWnQB/XN75x2PPO5r3Y9cmOICcvRgJ+VVbhwFOOmau1mOuYK52TTGHhpLUwY
nkgryIZGlsAsE3+pvMy4kgxMP7apoySct/ZuPN4sh4nHTQqNy6LBLTM1mKeqj7rR2FN7xjQWJD2g
NMNZGu/rMfEYwtp1JM84z7paQzLU7crOAYPyZWfYzUU2a2JC8FTU6pRGGkb0+9wqjeOsod2N/rAy
cQzxHm1sCV6bxm4KOwJkB5lcrQuP6BebV5G+pif9eXkq5zuzcnVBE905C1WO9d1lvt00LOvrNKfw
lEgYAnVJGmtCKxQAltSVNd4s3F4fahv7dSaVJMqqRcukUFxTdCi98QAkSUDZoLXg8s7teuNmSUxg
aou8E7oEnh+KX8qTAVR4ex9NZ008ZDxMEy8/ZkHbRgvGcFHHK1j0zRvKSNQekkD0FJt2NXj3GG+v
mPAUZeu4dHitHtvkZCJpBLtm0QfFxFPw42WNbHFu0pRUaRMN1EemNblxbel26qm3vVUN9ggagPWT
4PAwaLxdY+JVqmjDOlSo+sftoReuKpA35n6GHyBVV3qe2Zd9hJfTsWQqS94IdRIC9KGepWfxc2dT
/FbnJXhLYuqDXwHipT6sPlwVZVKtLsOKV2saqMcxKG+iY97h6dpCsy0+YGztC9jghUfOQqm3f7gH
NqeBiWMQ/2nUSkXrXDhQ2WMP4+Fu/KRKFhVLrTE0xAkou/f0mz0WttrLZlROcgNhuKSzk6ZxOl74
51lgAolWSk2bGOYSpOSlma97bqSi/8CFT0aYADKH6owBmhUodgCozNoGL3DdugtQ2WCOs5bRNtbe
HsKbMv3B2azdnGrz8ZgkZySTkBRlP8JJKFIsgxyp6ZaHFU1E+QDFH07ti/ckZQF+xlQpphDjSVpR
UQC5W/xFUUO7ziDrrI0YQZejZbaHem6doSxTR9Smu0r/ZM5z54NMAvVFtVqsFgw3HLfdveI3H4JJ
kKphGUlKWyzZeiZ48S/hD6PteUGA+v6ljWZizjIJ0liOYxvMN+WpDTQMo1Npaau3ip/mPcTcPN2D
8m3tKoFzead562MyJkzydWJsoIZVhz2yi8fI/Cb0nDntV9KWd8uDtppJeXDBqiKiI8ccfUhdlGhO
oOpcuUtsAzPqkQf9WKOqL39Z78OH0RX86HE6Ua1baIW7l5f4sW723jyb18QrmLWzHG1/1DueZSjk
ZS7UyQ8mpj0nUMrQ2WBIsJx5ZbMPn5Yxy4SHWapXuZDBx0OS2dP6lz5Bg27iuc6+FYoaNTGOIr4m
dZvCiphqUi2JmhCUJ7x+TsOn+Ur+Mt8VAX11lZkVXqv3POZ1nk0mLunzpJbwFyGQ69uInObSrwZe
we9DBKJfTyHgTcPoFPoS9Im0WVdRpm3a05n4yUYy6lHiSNOuMbBFe+LDVXXgOMmHYE7tqaCbA4hP
0TAhxtjLoF5TirC33JGH5U6FSsl8EBULHIjfqcnohscov38sNiaZs1eUmjKjrgK/9JJrySmOkRv+
GJ/SF3IfnlT4ZnbbIwWuRGutLbC38kAAH4fJmTUz7xd4lARw2UynhA2/cqXb8Cw9GD7xGnu+is4h
VYPPr8rPs9sj3fpdXg7vednkx+DP/AwmPBB9rkpNHcugTCylwrTy5OdOiKZ9OTnjrzW3GvCENodR
4mQIH3Ov94bZFKFKuwI0udgA1W8D3HE3CYVdBAbMEcc88CoH/2GhaIwBpgXUiswsdFw0qZoKFejE
xaWcRxgX843H+Sh+qd0Sz53uJimtPyZEfV3kv0bZhk+U5mAGl9G1rZMsPiV601syHRkRRt540odb
jLHEBDxJLcQ+k5bxH3ErPfgt+cSjcnr9xR+uE/VtRWz4meqKzIZSBNKNGiM6DPbSWqFfuCFeBp0j
AnHhmshY5ocG1yj5BOCTXV+jN+Irt6BXQVwEOuJP71G6dkhbAoJHtURfyV824WptpQ4jgWg5ZTkQ
H824GletoD73WtVzig4fn+nUFMZjQMCoU8pCJjdrm2RohRLXGRXupFGqPAA+ic6PwKVG3w30G1M0
aG5WFRl1veQUHLEIht8bVlnWnszDcu8bAZWkqGHkGOt6b2SoVzEkZYr1TFd67xVpaovZ8+Xwvhvd
sT+GqEpg4mOju6lNqSrMA2X/Cq3xh6L/8Zw73RQTGw8VMkhQqMzRFstKjqsZT+Ise6pr8JTHtq4o
vIBFP8UHz3+zwjbiMO0gGZOIHrF6ntzVUQ7R8V6wJf9kWKD1clGEwuz05S/HM8kc6lhSaj3U2+wI
6n9d+Nm3p0KerWbhchB/eHe//4Iac6qnCprlkQb2vQZkbJDkGyFJqx1eaYjRmMpdyoUjOpi9CXgI
gr17gJLwQYYQk24G2Jnee6C4CEqREtrGwXB48nu6CHpo/uCoXnrsXniDMa+BntnHdwaZm1+rKtno
FAUCp2BQNdE7Vg7dUaRoJwAlqFDJaAtnSJbYT72Vnale5QrKw+xG+JKe609cZqqdPX73c5g8ABJp
ixLRnyMeQZ92iG+g0wLx3EPv1lZ8RQVIzdsZtGbBZdeiq/zwFWCY0uOakClkPvuoynPRRpoZzOSb
Er2Esm5J8yntvZpHU7+/w6oCNRYMrRmgvXi/w1kBctwc5Dmo+VGkXOkJrgp5Ih3MivJhOPCyyd0P
irExk85JK4B3vjcnTHM/hgYIbERtvgEYMQTHPwmKLPLmnndAPxbJFKDX3oyxz5vQlAW519At7r+v
HrLEqySzsDwrvS5OTdDay0HmMajt7hzuHxNEL9DN+HBgjKSTyFjrQdlomO95NhSPxI+LkFuL9vmy
k+xvHQFzN04mOBTYepWUdIVR58hfUIX2ZaBU+4PqzDaobOwC/Ik8yP7OTQEsIJ6kaEZiAJ5Nl4Y6
XXOIWJYBKOqsSn+pa86Lbee6w/wuKLUl+hLGut77hti3wpgAsHQMSWgLoa0KmVOEf56OvDPC+Pso
jHEsz5gShty2BeE5WUCbnTOu9rHmDMeTJJngvYQhSTjC+5XEROtmZY4LPB8ofWlnx7GFATlQKFVO
fMeNUjsvQpjDbDUGq+HubLiIGqXv9HRd0WdUjzIIQ4tPZuzJQRHIjng1RlxGy92dQpoFRmiMQYOD
//361MyQW3EAKLAB2KQ4x+JhnTiQyj1vAyX4vyaYENhiJgdtD0x81XP6dSqkT0CjcqLsXizammD8
TUsakvUx8IUxVJgT7bbqnyvhS6lx3Ho3DG3tMN4gpX3TJBo6ECrIcgP6how97VoO1rvwYXZHv7S5
D8cP9VHqgJuvx4RZJSojtVvh5RQzAN7RY+arQJOU4BThvZUv+4LKMiiK4dhJTYaNUoxzGYvupD4V
IU9mlmeEybW6ekwEUtWYahQPonA/ZkGy8JCZPBtMmtXJYatjBIYCbNGn/1wcEtC3h166WLT4Lx9I
jZIRb6fo3rM3/dtGfeDB6ZJp6pRJn4J8iZub2Sg7H0RX6qehWDG3MeZXUxjlh4LUPNaPvcfSxkVw
+78/w6RIh6yKyxKd9Bp11TCYodNBu2Jgz/ibs6wSyANDFfPj4EG8NLo8SXgCdNX3qPYi8sK5CXe/
4sYAsxZIpEZt23dCoKJxSQf9YcSdKxDX6bcUuEILNGlmNaK1VA6Ptn03jGyMM8GQ5ErUzw1Unlrx
pNUPU3xfTo9z+Ymzxt0gvzHDBMQaOZzYxyI4PX9F11QKjkb41V+eQdIOhibes30vkZGoQjbK0wox
2URGXfGe04wG85zqr9gYLEgYWepoWun8CKIDzqW8V4h+vfWhBAH6ewxqvXdGcU7TVYUcYDB/FyGR
vQbF3Yxkhhx1a/pCRX8aL3kw7rkImf1VglXgH7tMaBb0pa67Qo2hK0BuJoDMX3N8ZL/kODkK8Dka
msQm/121axeSCpSbFbwoLDKolOtxDs2FFt7bUx9IBxD+H6FqgMI78QEU9aAwgFcNr0C0G+J0ZAg4
+ZghYYlLdDlcIwllTdRinpYaKfcp4vI/7V7cmLTDnIKIagxbUJj7cjJMTLsFMQBksTOe6Flsr4TP
U26X3xQbrYyzfP8XhwNagshHDHBIGjoTABalnAXohlLqDXB3QS4KDZQgAhCWAo6LF42DpvmI7ML9
urXHnPleItKgL2AIHD2KlCh844cKtrDUie7U2+m2CuiQQvcCDd7IkyZruNKChdsE3XOi7Y9gIkIJ
8SO9KaA2MtnmDWVZHfz+RZwwqQ5lDBCO4HWa3o9+7v+5aCmzfPa4giGvKhWIACvSSQudvv829Zw2
x56rbhfHnMysNpRGGqT4GA9S0Ie3Rk2ChifAvhe6t0aYNCns81LSJ50Eifk0ge6tTx6TOrUznkof
xw5bTs/jMCZiBAinNhzRl/KGSbeHqT6TmPPVdt+EmxWxZJxLNkKLFzcSfILWwXIIRBhBgrBSBVSi
ReXY4y2MyZmEuZuTgeJdqlLyk/Ib6AysSI2/jdDa5Bxxnil6P24qrpWoyTGYLMsgPhl3MnE0nPPs
jpIKYyrTyO11sXS04PXrP2/Bv/d2tgXfqTMoTmSZnrPJpVSFKSok8oFqUFARiPLnKnlSaeOwc5a8
F0plMO2A0czAOC/LxySIoNFD6fS3SILqFsfYKXyQI1I5Yg/5jPnn+KXXpb5ZZD5yWpmAGzfo+8zr
tRJ6MvnUS0HYckAN+2f7zQoTreVV7gWZlGYwSF9qfDY1OXXzr8sfbz84vtlgInRMqTqTWMiCEepA
ufQd39gqk3OSEEcQnMu29tpXuA7ejFHf3fimVopZuSwEQp8Pg7ueFJAigVV4Sa0GhGAUrRTfoUpI
Hjlm91JCTHhDCZPoQIpqzBqbuKWdb2UJMqikRAcqpks58yGU6KeH9vw3abxMa3YApYIBmk0JB72S
5mxGO6Kobuv2Xv9jDlfqfPjXFaguKdoHjrhClmUt08AcGXX3SfEiVNeFeuB8sj3XQ6aJ+T6TEBPk
5O93qslqMQpjAC6Wo3pc8TCWbyuIv56IH/0GBJ7XL38sQIx1bW0yj1ejC/tsjMHpWIgHDUouBYbm
Ly9rLzZuLTBheO3nKUYCJASSHvVWnmEaKS7VAnLH5YsoxZ172dzuLbO1x4aJRF8MadLCQM8sZLBB
fxNN7lTaEOT6paDfFk/ckW7exjExI01iqc2Xxgxaww+XYxYeZB7T4m7ZDg1KA8oJoJJHU+y9cyiJ
rCxG3q7BCLWz5Vz5mY2hf+DK8MJaDqA0vvwZ6U9m3/5gLEaSDMZC9LyYqEHiOW30Cqhio/gltVcx
byr5I56XOt7GAJOmLSuah/OIAyv79ME4A8+rHSuPD5bf/3IbS8yXy6c2U/opwQ0VGMf2JoWUKYFo
h+iAC8pRvlz+bvvWFHDGg6RbNNG5fL9PaqQnaZ8WM8bgoRfyqwZSufN0S69wGycOL8fZrd/RFhyE
T3RDB+bmvTnAUE2lyinO3G1PlCYYDYUniLM5zQjW+Ax0IbwC8t7ltbHIQr5TUMPpFUTRQPMvVJU1
lUtmg5F6fJ51KIE2S/GyQu70b9zxbZks+lupiiQlI+QYQ70+yQWkW7OcY2I/cGxsMIEqRql6VY0K
rUO096Be5oEV2Cf4lFQFtHrilWa49phApUwd2jQ5anqtR8UgYpuq2bQQFye+7BQ33Eo8/f0fjvRm
fYxn1jKK4mmZv9LUV9ZvEMIcWdVzem14JVAWl0/CbtynikQgnUTg+jD7OZB5ISkSRBPKo4Lq9uIX
Q7hq4s67bGf/O24MsfvWDCQs9ZJisTWAXAvoPJbOfFCuQ/P8e3iKt3V78R6IM8kkIH7UNPYIzHEz
QnVemAO8+1awSnanKuWsau+UbU0w9zJoVsGdWQ8o78x5GUD1KPM7/B+LpNl51IafkjL/BRiC4uj+
XRXzHXMyp2a2AkJfS7plSq2l9phR5Ok67l0sWyuM1y94kIGiNDGDBGSZBJloJHAO8u7uoDxIOXBR
IBQZC5CTiJLKyIzAjL+Oql0npjWYd3/hdJAE+dcIc5iiAly/4TiiMBZMrmC1D5Vd4Foh/qvqg8c7
TLsV8a09uuhNFt+PYN+eGhIGOQCj2gHv5tNqA3JhZdyp7d0d2iyNufrLZSgMKIVATKyWvyVxl1pd
xwXA8oww138eSvPYzZi8BXjh2YBs4SH34G3fo8fF0a+MQ/uTByjmuQWTBqwYTiL6SCG39V2WXaHF
P068OgBvVcxtLLRGL4cjiY9XrQn+dft3ZiODdNQXAIaJPN3lPFc/DoYgjwKVlgmElA7mFbZsaoRh
W5UF7UW2w7FfekdparsQxkOcmRbJlmu5Mu41+We6aremAF1rldh9+VPG2I/Wh6fFGDi48d0HJx5L
gI2L4LZDofW9q+arLnSLFE8BsP306Ze5jS24BMJYFAGwukjybnibu3sJqJC9gICZTrVsmLeTAKxB
ES/QKmjcBYic2AbUKcaY9QAZ9OkhveNxhu8mXoDyQT/KRHVHZ5Vz8qVP1VmsABa5G0DGBc0cdD0A
dsZkfPggArvIb3vsetfGJP37JgYYvahlwqzlR6Ex7EUdzp0hHzlxbe/WBkIEFP8GLZKzt3Y/GGm5
hMQI5DsqmAwuZQS2c2ZHgXA2LOFo/kzd3B85WfPu2dxYZVxG0MJ+IlokBpAw8RtF85NB9mKZ8A7L
7hdERoJnlKlBK5axo/Q65B9SQpPz2YGoGca2CBSWbqX71SfAPyyHfOS96ulNzaZd0GH/1yZzHRlr
mYDAEIrl9KFDgZ/JqQpo3I64FbLdx8fWFuMheplpaysIJKASiSWGquXUinwK6AWP2e3K2bXdTsPW
HHMpRes4FJqaF8f8JP4SkXWNV833OWgwIzYeXwWQvByvupYu1iOPfyxoRkPf5ssyF5WqZopcGmAh
nTXz2JGhsKpu/cw5ENQlLm0fc1E1q2JoBYRZUWAdHQGcSOsVuEdR5VQgLsybPeX5J3NHaYU5R2ZG
qsDMBbdtE7utXzjroe52aT3MFdX25oqxHuzZ4odfZ6woOxrBfD/bs5sf+FrFnBWx5AkqpE/SLE+L
o4aErC7UYM14QvD7udGbH7DcCQ1ywPj/SLuu5chxZflFjKA3r7TNlnrkRyO9MFZj6L3n19+E5uyK
jcFt7NGJjTURE6sSwEKhUJWVGeWwUV1v16ThtQVEAr6BACMPEsEMVIDOAcekozRCg4u2XDPHqsVh
rtoXrXaN4brdOFgP9o59mKC8WhKnTdWb2AzH6WnM3joeeIl8YNoB0DsHqEJTTCABqRiodUmW501l
huvRhFbZcDX7BEHymXbu3gwV9rJ5g3jCBjPRirnf2S2KqyL9r6dFEQH2Rqh416kdpFXIl1+0HmKl
6f2S84gAWV98b4KKcaI8LKs5GelxbFJnFgBrSNSgLVTOV2eNFZ0thfrs9TAUa5230Br8ZQZYDKSm
5Nk2XZSqbkk3R/GyI+FMMk+ZY5Y2z7GZ+cx+nVScK0GWH6US4gKpfhjIxper0gHK4aSCgFb4EXNl
trgWqWAnVu3WDBNYaswn7YYM1oC5L5B/WLn9PsxzBbWtzwS//SKp4KemsaBqUymF8YoCCKk6qi/o
iH8DksOV3SbQuX1w1vWxs0hTmxexKSdtm39cHxlG4iKfkH1WAQ8yQnbswtGmec7LrDMnjCpJoVI1
dqNel/rtlEhun8jh2HV20/AYppmHg4BJdRWzdxqNpwCxeqU2qgXGkwSYWA1K4oFSKS9tNHYu595i
biTBEyP0AvlDy1sZJmB8MWiiMaZkHsFvAXLRwd4c4agfPjVBgyYPUm28JTRA3anDuA5rhDdXg6oq
kgot9UYhWFouTwJz93CJkFRUAT6WspJCFHDSmybBkSOC1rlXJfaGAVcJpKl4BR/ah/mgPF7eR55N
6pjXbbkhu4eCX179KJvYNis/irmoUp4V6mjrfTEvoF4EcnB0Oogskvbfz8gtribkT2AU6k5LwH8f
MV+eaP/9s6HU8e4XkGdGGMsOo8ntS49Mg2Z+d5XHnhq70YMJmjvxkJz+a/43cgt9mKXnewy9rArU
vtOjqLvrFkzbqeQdNFZSAPA5sFGYrkU+Q60s1UdDFOoKWAaoO5rxk9D4l/3iT51zsogPC3TzcVlG
SetUENLWv+a7vLCTEnxeFWRgdVcKjDvhNerRL+7D8iZ2tR+XjRNH/yNu7WxTxc5RzuOiWq0UQuel
U2FMWLqOutix0s+8//aLpHKfyMoHDYQnhKOYdEsw1V47+ovhxI91iJkSW3yTuGeB9ekgDkQeKtCS
NOnsdOs2VVuVrUE50h7mKzKom+GhVDwjIi/bYXVLMC9GzuUdZdZD9laplRqCmk1VHZkQ9gUAxB1P
ggf5btBp4zo/9QeRg7XhLZLK9ua0bvLYwEWgqbOjdaOT5O7lFbHSVqKfqmmGKAG5R/lIjXnG2trK
+R1G2wd5MPuq/wlBYhyDvRlq30arWYahXVaoHz3q9WvJ44tl1uv2Bqid6nNLwOsL6T3mQEEaMSHv
gfx40Fz174KmIHD/yZ+VY36e3eaRP99VjnTYi3IAkY8QOwyrTboV4urwv30fciXsTJDIC959vIzy
3npTQB/8OqeZM01fpzZIs+t6bDkRi9xUdNDYbyR1e+pNESsYqE2OotAOrplvnSNvkXWM4jlxtXgY
npNCDC8vktm13hulrk91XGUVQoRzOBqgqRdA6JWGheX1U20L5bFZX5cZo/Dr/WWzvM9HXaedFVur
DtRhqFfbmzwbf1WNyDlerNRxvzDqglGhKAMUj7qFeV0j8dab1xWVv2VRv5Sd7I2LBfFKTPlfXhcr
7u+M0kVbaS23rR3zLdS3G2tL7Cjb7AaDhCVPookdDj8OAA09FPS61ODzMwpjhFtROghecxgwVEAq
Y8oLry3P2U26zigPqdrEk2WGbTy5ZdtDWhTlsO01V321veujx8v7yLy8MdgH+UrUJQAGoBwkLvJG
mcmcC9oO1TUBAmLQILF/q7gbuT1ClAKK5ARGZN1KvAFnVrYHZnKAm1XgtnUagyCVca+huVxgAOZO
br+CXc+OuuDyEplH4MMG3XJNcb7LZsRjcVB/RN2xGzjRhPkaRRUfqo+SQWbBqXBiyUlRlgUUPbIQ
SoWvGagsxvm4+us1aSHUKGSaCmf0hOn+O5NUMEmyoprjwUQBLo9sYb5dW8OtsswWB04rnvmBdoYo
97AsXRbWON7CqPVVYPfBHsxDnTNLz0CCapYIdWDMe1DxvxrzNp0t1EnlgPgfaLUDMlW4OUD7BbzZ
b5Y37I1RH2saey0rGtS5haG1W+2t56ImyTVM3y57C9S3qTHdF6NoDw0ob7gWPXKSTNcEv0sbohzi
Cj8uuzf5cZfMUV9I6ttNNLupDmWtuZ7zAR1DyTZNkGWL46FM2rfL5mTm8ixMcevQJCZaPOe3dTKY
SVdNoJOb/CLMrg2b5PrtacSIkg6c5nBF+MEjW4a2hm0da1c+IHP1Lv8SLK/Eqwk1SNmEhjDduRzS
Xi8iQwI7mgWcdJI7Y6EFMm+om5lw7c1QN5uF0GEUDXSxxSC5zQ/xHSqet8VzdDACgpAWwgZDjjEv
AWd66D+L0+jJwzU3lQYUTxjeSYJOvNPSr5c3j3mjfSwLGijnX3CdhGpKVEI2e52+i/yWDuRWXs0H
kB+g0Vzznk5MD90tiPKYVR5KY16LFW2s4Vq6nm6Uq1K1h6sUcKUxLA79DXTGTsZtElxeKCvvB7cT
tLNlXTb+gBHJdSZmqT5UwNpAnkrsVxfqvF+meQ3bTHJWKT1WdavaaIty+tisL7g3TC94iKplABvh
sY59C93yyOCNObK2FCDB92sTlAO0ako9mtPYSSpK5K1f5sVB0a5zIZyKHt0F//Iuss7a3hT5VXbZ
uaxWcqUt2RYmgj/rqxcVr2PCw4wya9h7K1QUQ/VRH5thSI9pYUvfCbdP7QhOpdnSofEJ7XlMWp8H
sPm8tTfzlfZ4eZES01eA0sZpwKi+SCciQO7n9ZgCwTQDeVGExrfNX0BaXzv5aXxZoLAkutIJgBmw
8vGCGfP+Mz9s0wnKUhtCUqQQaR18PSCqTtFL9Nh5MqYhrMzmnQpmzws3uinDfxQVeODzD6pvctJ0
DdB14pH0scnYNoHWz2EV8NBurDRlb4q6bPO2Eq0iJ9D6/KAlujeU3jSfDHl1Ln8+ph0cBrTKkUSK
NG6rhraQVbZVegQqKG6h+tVBA6QK1fHbZTvMMiECyT+GyMnfHQZFmq1oLaFK0aNESLgp0p/pKXtu
XdKyznAV2doLymyXrbLCCeZkgOxHOwDTgNTZiPC+mnNMxR2bQrwXxe0mbniTqqxDvjdB3XS52cjx
EgGGLouP/Qw5osp0JO5cGnMedmeGLneqBRgS1amFHAxkaHtbsezVQ1n3EP/MwP3plddzane25GUe
n52Rs4s0PEVeKlGXyDC1SZrjsgGVtvDyd+JsIk1otKliq8UN8Ntt/5bNnb1Fsyvl3y8b4S2DpGc7
D2zbodBGDZRy3QxpsbeU91piRqP9N6JcfBitrhEnjHXMDin/5R6YAaEZTqJRfMNDLTBxIBbA7hiL
wetJ1ihrVpoQelcZzNL+6JXgA/JVx3TaX10IxoBDepoQetXr+aX+1ifos4mHlte+ZEV+YOBJiUIG
IFemLus4VuLYzIEP1yPRGRqQH5md15mdW413o7U6o9S9zXnLeVcxGaEsCTgivHst0EtQqLNEAxPm
2CmQlzqMHiG8PEGiE0OtRQ3k2+rVxzpQb+Pr5uoe2G5HRgdCcfRD4hGSKPmKJ4rHdN3db0OlhI0c
mUM6YXQt1zF3H/tzK7jJ4l12XbZr7axQW52kWpOXK1xLwxplB+XLOwK0A/LVKx94rsU8KKD3AumO
gfkreuplwqNoaFIsSS7m1cGDTLblxeT1Tdlrwo+3kGYa4h/MSHVdzZGhgy948EnTiAzXtC4ZlP43
9HxsawqYs4DixlS4Tu1gvAGkBUno3yMiik9QaNMVWu1B5SV33EyB9dTDuiwRQ3EmNMQpH80rSZwV
MmYgBvIRA+hEhem28Qgl6xCMVzyRFuYX25mjnDDWxrGJwO18bFEuVAVb13k3KfNFt18RtX9D1m1K
l2tgm/jahEuoPU+PqZefti8FqIFBnOSsYeJFsb1VnAyFecDgiIQTGX/RXbhmqqMsN5rsqOpuv4TG
8JcZv3COF3P/oLMmgoUM2FK6z532lZLlXRqFzXepwEwv8pM7fLEf82gTMeDmOP38TDUF3EwI3WBZ
1EVaihrv1Bx8buDwK8X6bUPVa4l4zAvMnQPdMV454JUAevz8wmvAIT9Oc1wfK2tz8lG146ny8pE3
lczcvJ0Z8ue7e7WWx2HIOwFSS5P1pCdaIKAly/lAxLuoUg0iPRixdUOyJCCOz21MhrCYU7aCQyJM
v5DsUXB6P/sS2aSPx7vXWLHizBqV00lKJ2D2Y4LyLiq7qa0fSzSLxFtZcjFn/S+oVXgG6Zp8leib
pTbGHHaYKENzajpEvvVq3BF6sNTnRif2bqL6I2Ncg3Bknu9mv0yLEptQDjWsZPyrkkcIfBeLksZ2
Fve1Z83JinyiHrpjWqIrB+lg63opTemEJkGHEcimqBXODcd4h2DLP34lKrwIIxSt6rStjpXmtflt
2jhZm9ubyHsusxJpkCiCYx3YGZBYWpS3zlKEIo4EJQI5uNr8CXiksbXN0PBGVwikk3y1grSfK2fF
6mGp4M3EtDSYVRGpKQduxSZtDAkqWqIZfZHXwpZVMB/92hQRTx/jsKTzL3N6HSG9c/nksIqOKDbq
GM5FXQVaklQQmMRiHKesg87Pe1KaesnD8Fy2NlAGdmx3V+S1jOzoNfIw/+YXzp2GbMq//EswApEq
GchVMZhO5k+pQoi1yTPYClN0StbbNg7r7fYzpLJnJqj9xZ4LgiZHVhhVX4qy84TpWjA7+/I6mOdU
MlRw7+IdC8ls6lovFKXOKoOQ/GLWwYmO0lUaGE8Qa3Wiq9TnlTOZviqZKgbe3mnWaV+VM7MyRly8
oXKjg3Z7QKKvgHQ0VW01tJ5axcEryQO4pnakH5yVEregAy5SQHA74nOZqHach4g2Tox6Kav8KElQ
GLIRdAmXwFEN5yEQfdnFXf+JCIADgqIHYZgy6V6QUcpaJg0orpRWG6DbKziCDHIgObFBX8JlAmWu
b2eNckkhFiJERrAc/+YHap/yUwEGWdPePFCGZA6vOcn8lvvlUQ6atlk1GWOthulXwsOyPZpHFP9R
QdJv5YcJ4gog5snuQD/KZQ0hP/mPT7lbKnWbrciIV2uU63BLpVO7qlddrNryaAX9ojuKpD6om8lB
pnBM0gD0OTWNcuwwHbpt/RA7VZMsjYvpl8Zt10l5rkvVnGy5a5TrVGr16TPZwm6vafSP2VhzBUam
OYxOIuYEpav4aW5s82Z1pwA6hly0ETn2F3aYRncrRT2BHzWuQpDWu3V2V6e6Wygvs/Sr3h42IUiN
7zG6wZ85oooFvTPyCtYs6socu7kRIgtDnYSKGbIP0AiJAx2dU0D9gn+hqcv+qB/2qJtkU5NtU6uc
4LhmTwwGEO4MZLD/VKLQobvqQx2uJCGbDyMPcs4o2qso8/6zVCoaSXOdjCvh/lwFzV6QFSmmU0FH
tILwwfrt8r4ybQHzB5w++ZuutAG2o3ekcn/M268K8E7KfaXfLmVgSJxbkXmbyAitIOoF8BXlSSrG
lpKF8WKz+jsGnTAWRUbf+zA7Zj9506zkp9FOito1tBRA0QrMAvm8uzRdq9uu1TMABtrmq5U8R21w
ed+Yy8HMuYHhX0IGTAdwE1Qwq9rlVqifRi89AO7hDEdQjhAaFZ/HPcyCDuAjfVijAngdSVa3tasQ
znfaDSGqBptKALTda/GV+H/kcFmfyHn6YwN3FqkNFPVsqUW5Fgm+NgoA4Q3VsHWlo3aEokDAuw6Z
GeN+gVTYrs16mbta2cJmzQ6aVBy2froZI9VDvv4Sb7UvZwt4LSF2MhjNJ/iK97tLB3A17/AhFz05
Tq1yl1kYWIq/dmpxKJZ6dhDOrGLY7EKb7Giu7DVRnKntOcMZrKRxt346iFtptA41GbyMit421Kdq
AF+TxDnsPDeiQ/dYzEh1stjCYA4RJq/cxG9QFupdwotSAUPRcC4n5jGUZcwNg3JRAjMEdQzj2owl
YE9CLROPQ6q8NFr09fJJZO7chwmal9uc4g1zSLkIwsXe1ZPkCEG5W8EQD5fNsJ5sSOb/Xgn9itwK
PGgEdKmOUlb2joDq02ZFtr4N6EsA5P6/GaMuOzWxinodsSYlmXxQLTqz1TqWvPoQ+OQkouwvBIIJ
GZVtzJtRkSUBL4+VFAYoz5bsvm+tJxX+/5nVfJigQkkHhe957Gs5nK1nsfCK9c0Uv9S8iMy6yUCw
+89CKFeDMHuU6XUlArAjemZ9a633awRoyfSWpzzsDtsZ/rZl0kV50dIyeY6b9JjVOEHCyZI8C2Mc
scYjmmAVIgmJEWq4RIZCe3/w7u6xKSOy0HIiAkGzfdNROG5fG9PWb4fjDFKV5FC7Exrgt+Xb5U/G
amCe2SVus7MLBo1NyYx0JmNM0g1BlG9Ee663p2N7Da0/mzAbfaIUD/Q1nkQi7lMd8jLnRs22H7Mk
xiRT3t9r/V9t8xlf3/18Kqeb5ArUaxPUFybzrUtvJoPzEGAhZs4WQO1am2N6qIlmyHT46y8wnaNw
p4Zk7rV7VxnicY+zk5Ddgkhs3H0lVTZTOM9E0AgkKUCTHnPRv8v86xVvFpprjZyKnTVB6K2oGsvy
qDyQonH/c3gm7AdtGF3hZcnZS2ZY1+DxKIPiL4s6zstsyms/zkZYTEGnvIJTqIs4IZ0ZMf4xIdGn
WEeDXu3WNT7q3b0krzYeyHbV/Cybb0txf/k8MaMsyL91sFi+D8Gcb52hY4a9FeolTPOHVm7thUeJ
wd6uDwOU55WF1ufTEKHoJP/Uhp+D7kefGTTE7/5hg/I2ec2qeo1N6DGhA+KTYcqsR2F6dqt7IFDC
+Pnynv0/p+nDHuVv4igWcVTG2TH/mt2WsY0OTJA62l33F5RVj6nPUy/8fxz8wyB1FwoY9BU0nTAV
zm4UjMF0lTvyTfbX4oEH2+flvDyfoK7Fts7aBXSPwiFfBVttJXuIHzg7yPMK6hBFGwB8A8bJ8YgV
V3tunfWr5fcByjANgLMiCJPvhztMyf3g2GXVm3aeQlcOa1nula6Dp7SeqdkaTAoeeCZHv0LFqfTX
N97NwfMVei5VUYQFpKqY75qd/K8IxabamVD6saVfMVGDCXlzvpyPR5cjqj6rlVLGCiPtSkYjUFke
OXvIs0BdVoWWIhMjAGQyT0CQs8tVHkT+4EW25nSn7Gm75VgkjZA/nnwf55suwC5bV0q1CXz18n31
dKcm1B6EKq52s9dPzO7vYwkNLrOUUZjVDvVPScvtJAUovXXkjIOvZA0tnFmhIkhioEHXCQP49H+h
vAHanCO5lAm5BoqthV089+7k6RhXq5647LQkWbm0m1QwMashsSYJu6kb7yRNv0VPrFN0o5OBkPDy
x+N5CxVM1HaMBAwMGaEm3uPShKKAfdkA94RRsUSSx15axygBGpgUPMagdiJXvCUghtZPXv+3Ben0
5Sw2k7GpK8wp1UurvdVc0Pbl76PT6OYi6voVbDboboxzHjRVYWF8ElMSaRlVB9AOQ2dUkixvG80f
zdoL10XWRn4rryjJJYPG2V12KvL3zYM3zHl+IGzTf1i9xO5rsTyo8ikHyav5NAqfKS5+hGa04s8t
mYkRbWrdKqGJXmjp1Ko9ghutTd015Zw+5iPpn3CCifpzS7MSpeaYyE2Y5N3qJ83ypRej1DET4aHI
UpfjnpevOiSNlLWybmYlzqDHDWDg900GjY5kJ67pjtCtidHKxoyBPx94tFK8D0dFmCnudDNaQA9S
FJljAAgcn8TqL6iVBHXEwwUwzzgZ4yegfCJ6dr5E0Yg60UgLM5xQvEkGW095bsjcxJ0FajXzpuu5
lIMeepFsK/Ot9GDy9JtJmPgjLKIXTZaBZPg9zOweEe28RuZUYcMA8g+VQ3f4PWTLA5ywc7mdHcr7
GjkX4y6GHcJ8ILkpBk7kMA0J0Wp/xRtdYO/bx6LoL7OJKVT9UL0zrENsPInFN4M3AcdsqUGf9J+N
o75Nks1xKc3AqYkBRkF1zYbs3XEMgOK52u7K2rbu2kcZQj+pz3tmMj8ZsO6GYepgbaOzuXUb9XYR
QUQ6D0/50B6EKhzQjtik1cUGOwoGpATh/vJ5/vNc6WjzYCIDTXwCxKI+n1jPchlBKyKsIJjaL64Z
/6pzERJGX0aVc3X++fHOTVEfb1GLDvFd38K1Te0ku2v0h/S/Jz49t0F9PEvPidylhPJ2e6qm21r+
umzfLu8Yw+PPbVAJhxEvshVNbQaEoeRvYeHn6Nb/VlrWXrhvpT+D0bk1KuFYW3T/ZEvcQgPafq7o
qE7hbqKNKZb2m9U4BMszH6TK/x8XSWUhugSI7WalWhh/NW4wRRlEAIZOHVRuCR0iD5NweZFwyPOI
u1TZsG0K6rBl871qnjXTvbwcsknnwXC/iUDqnP98SW3Gthy0NdzA6i5dqYtnNa7Y3NVWmHHHJ/98
lJ0bo3IMbe5Es+xykE93NsZAk9vehjKjH/mC6lt3mzdwZygvH+I/1N1aS5FnEFBvobmorgrZ3PS6
kcJKhV50/PPyTpIDdGknqXhRTrHW5UOD2aYuDeQ49cVUOlpT96BA8JKTrDGKsuc7SUWMCExaep+A
S7L71oArF6JZfjbYVuVKd1oABRhgerNT/pbydNQ5R1wV6TCSNHm3zfMWVrW9QtiwDwaA7pdjcx9D
zZWngcYoAp+vk44oSTynxoh1qncEeQ5KjJ/V83YP1lcA5hzCZbmqAY+J4HI4Bp3J+ZkYV62z1KKH
0rB+KLIXARql/cNlZ2FMcZ0vjIoicixVfav1cqiN9vqruVZPKfhRiusmhMizg7H2AWCx1cObNLt/
p1l95PwC7MACOn0RdX0J/z5fZIzadzUvuA8yyW2hiimDoSN6CfvZXm963EJX2VHn3KjsrwkALlII
0oSnncds9bEvoYEWRq/lVQJZG/tdmpW47hZod8m9fK0euCS2zIO5s0r5UJw2prZlgx4C1YRRHiIA
mvmKYfetCx3dBaCuCsrd2mN/4L3AmXu8s0w50qCIBdKICvehmtqbcpO3nAcOM7zJwOmS5rEGyOH5
RzSFEnqVFaK3uJ2y8tXMUmeAQ5X5CG5zxbnsMszVQBEbuEoAxjQaqDHM6jJqFtgzOrB2CT9aHv0T
89jtfj51FWWG1AjZ0oAf14odzZqeZT2+GTvjM3F6Z4a6hLapF5alK4xQl4NM/pUvdzMAfiLvhPN2
i3rlLkXU9okBMithgn6JLDtSx232sHfMUCE+BK4g8GKff35AiAfNyJA3vsulQIrD8GuIK4y+acs+
4cGogMu47ASM8VcELgzT/7aJPtm5zS2DmoOVYHqxQ8LvikEWQAzMSZwiAQOadEhR2o18zCg0rYOJ
aW98VjhFQubGAmILtKQugd2T/Pnu+Rb3pgL8dC6HyNztIe/tfOCskR2ndibIvu9MAFnTdmJtbmHt
DZhw0jG7QkjCckcMCfe9aDc/uTfdn6VP7OvOJhWPF7EDQ9+Am044mIEFYsopc5S7d2mHm+K/74fD
GASeyD918JdTjiN2OARZBOagfBbsJhptKDLZmXo0RN5EPfNrkYEcPKWAbaVDfrlpsb7kcNHmm9zZ
pjO4hJLSAuFgbovfrF/DvxBfZgZ89O0wumCYRM7q/POhAZqmVlZCGbsV7ow5uev6yOlQYOqbwbt8
HNj50M4W5Y3KsqktaoRiSAbFCHNy+po73wnzJeRSOcaYx31ni3LLLVYqIVUQIMUykNMDwr45cXqe
DHwOfGJng3LDFEULrVAgwaA2jn6Xf+nBr0MY34tf8JJ/N43B+1zU/SwX0dxMLXFG5Mm16mhRBcGd
2R6Sr5c/Fs8QdVvK0d9rSxc8QdTOj2YR0yZj5KcCDxPL+1bUCZNrQyzaVsPjlCh0SaDQeu7q4PJ6
eB+LLosomIWWMIgAvLrsZJhHviasewlRvhsw0/dKZt9iV+a5CDNSGaCoA6uJZWEU+fx4GZ3Zl1MJ
mIscmIHsxcfqQKYIRftfTAYxw8fOFnVZw1GTXI4iCeCT8T3/jxQ7uq4OEyTBSjdOoJRtcHBwTC/Z
maSiB4i2p6lXeuQHmfKYjLLlq7We+8bYJo4y6bwaNaOrgRO3s0dFEDxMK0VuN1TRoDPlGdARclJo
CKp2VYKTybxKXd5dw9pUScKAn6YDEochoPMP2K54/+abhA8IVVfr58Bjkya+Tb+EMWNnSkhIkRDS
o59yMal9Y2L2BsQwKLCaKHoSfmVugZV8iT/saBISbMCTAJynzvOWmT0y7CWCdrQgQYODlGLUR902
v1uAiPLb5cy8QNJVDMRBi0THf5xvXK8tVl/movg+2wPP96zIiX9CX8QXAigy2daLNDu81yhzNz+M
0mn3Nm11OS2SEZZaitqWXmO+yKmysb+FVJL82LVJdaVqzXQtr0L9EHe1zEW+Mx1m9ytQJ16wYrUV
NrzbiLpD6W1X05X1RQxJIxgwrOf+2frEGdxtNA3DEtUuE7rSAE+4LrozcjzNSJ1clgN5+UQ2ubdE
nfYZUiBaUkVD2CObbMYNUqj+5ShNvPAPL91tHnXa5EYGZ0qZGaGyzeUpxiM0KlYXk9MArwyCZMty
etOY6+Nlq7xPRuUK5lg2vRgrUphGX8TpeeJFSdb9tt83EkV3KTJGWYw6HVAdT+arSHgY1e9px5Np
Ya8BXSZ0ORVQZ1HBX8qGfLT0OnoXdW3/Iml46aRO/62/3jwirs0DubNCP6KJYaJEgQFokzrfcZY3
oyouRpiYmIXEBJbyZekye/5UFW1niL6410yS5g6ounBwDTuHeBCG4zGKIPogFDnyVGNlpgd+LItG
pmjNFiE5l0WM56BtF0zA6W0o3BGFduvUXgMiOJ5iD+BYX3IgDu8IrgwxkyJYZhuM0s5lx2RmzPu1
0191kuE5VROF5erooKncDtGj9Vd+TZ46EOgLL5tj+ulu7dT5TosJqH4ZyN9SUe2pOZoFiJk297IR
RmdMxzTkP45D36iyiakrARUTgnJyVg/fE/yKYKd046cELFEoVGLMzUZJuLQvW+YtjzrmqKenqJKA
MF6PdXtVoHY8eIP187IR5rEA5RVmc6CJBuGk87O+ikKURlUrh2speWXtxZJuF3VvR1zfYN7oH5Zo
fqkRk+2mNOOuM08YecI+Cl/iU3T9nwbtwGeYYhnEXQ5xb5PQab076z6MpYK5Gg1CTK3ZyL/Gr/JT
clMN9vpiPlSpI7rFYnMLkjyjlE8uA8YD2zaz4C3pl/ieAJtz5HvKClaH3E358/WsjH2/ShJod6uU
pTUbxgSrFI/pIfXa1lYfCaaw8tZDzvuIrKgNdhxICmhommJ+59xYk4mFsizoWKlFZEPe0ZvwGLns
kMwYsrdBZX5mkUsL+NR/nzfRI+QiYJ65ISsCK+DhsjXWGUPBC/Priok8kwaKyZoslqO2IT5G9VXb
WidFEp5aiSdZw3wI7O1QV2q+Fk2jrSDFALhVPBL0Z4JbQXqd/cVr/ZyrTcJclykRUVFFRK5O2RsV
PAT0SN7CpfuWideLiZHNiBcZSTSnsx95Z4TyhtGY5aEwJoyNHQmEvz5BttdXjgMaVJXDK5Cwt3Bn
jfYLcTJXKcPTVATMrj+VT5loZ88qhE8UrzkNk8dj42OFxv3yqNBYx93QShgvOiqDV1abHVlv2eSl
2d0nXPBjXXRchBLx2qVLGR8la/GS9MUsUCFPHy4bYR7cnREqy9+AOhv0wsKk1KrfVpXgt4CmXTbB
+0D003Bq81nLKzwN56N+lOycMG8cfjPSEfk0HrMIs1qNqSJwCGBKEmwXVOTrcZf0mQn3y8LfCgHR
SxtYAHIfBaKVDiq8DdQQduZZL8lP6Zb3jmFlXhgmkWU8tHHD0DwjUrvpaqNIoGUtH3JQ7q15kBSt
k6pvdf6EPvjl3WUdaEUmNd33ysz783UX5jN1q+tpzeOjPLtlfV9VIJHWOQkHM/TujVBRw9AriEUJ
iFIfU6frjRaILiFk5eF+mP5CFKM0A91CEzH4/DLZzFkyW7Ceha03IiEgksfDQfMAFwxL3+LysLKO
AMZ/TOiPEHv0hLCFJ828TioE3GLTNvvMEbkBkW0CPF8WlDI0KLafr0jrlKbJ6hVTu08F4FNkhkHO
PCCoAiRw11jUwL//WUFYMTCDDOl0WKVhe4rQpVU8o26x+KvX37WOHm53RPKb7OFnmp57Y9QnAzQV
uUYFLoKkDwfjZeOijFjpE3hNTMCyII0IgqLzHdTNdEAxXyPPQkgiHMlDJromlIyqD0KVgIsz4tmj
vphuCmpkKpj7T0JN9eIDyMWc3NEKF8xLgQ4eEl59jnWO9wskv9DuHGtVDnKONAFJTn2XbdeCemxN
TqhgBsa9DSowllm5tXEnCaidbT7gt+JJuqodwzHujNcUjNgeyIdwQ4+Oeqee4Kze5VDFDCN7+2QP
dmscjMhKFCuRoHRiHgu3quzukBVgUie8tQpSA4djkNzEdCKyN0i5JYkwJiQhfzc2AtlR3ORhPukv
6BJBq0m8QYqA8fnfkmWQvbhsnfzwS8apLKhK66pYhR4uu11PIARLlR9NVdpdknPCM88QlQCNhr4V
URKD9bW7X4sro79NxJsl5mTE7K8HDkEUeS1JQj/4/Otl06ZJywgz5mt06kLM5ru6G0lwm38jCcw1
Rx2IqhQMcDGW0NbslwAsik9NMz0jzjiRDIG0ebuqsxGdIzy3BcEplvh+VMyU40CsuE1oE/9eMnVg
CrG0uiSdonBTPUsq7Cz9cdlHmN2cvQXqSKS6UHdN15LRTUJ3UAdAt1pfzMcJUEbTF26bzNsajr8w
L9i9UepY9KOQrF1WJQApE4BV5QqxbTlEi1FymqMVqveXV8nbRuokzO2aLZqEk2A0J3V8rFWOa5L/
/4+TtvtM1AHQE0GQJVJdSpXJNjW30X5Y8mFKIm/lzTEw3RLslpKMq4io6FFrySbVtIoKLpFB4ah1
8KzeDLQT0SbV8I5vUa7I3Mu7x/SRvUlqeVI9xvqWQQ9o8Dd/czGWr7nTYQtW3zjmDUaiq1PEY3Bn
+gj4ZnVJlxUDgAHKR5JoMJcZk5DH6AlcwVHQ+NFt9CjetDVgJkNg3bY81AA50PRXhDChipAMOi4A
B87ji9a0ESrzqAO9e+X1+BN82S6Isl3RTSW7euLeDjyD1L52/aRlSWtGoXUAFu8X2vheGkTAFXvV
l9rllyXZvgN5XUCu0SQDFu58hYQmcjI77OkMHgwNI2GAe0T+igJwF6ixzSNTIbHjzw39MEflTFVS
tWIxdVLYo+1nGapbmm8m7+yxvXO3KOpaaOrEEqx0AkXy9+iVdIriYynY290CnWwycqbff2ZdGJwC
ixno1C28FM63EZdQZiVVqYW1GNTJoVJe65kTl1kRRUc5S9I00BcaNM2OMmz1rMy6EIpVbOdJ6rfR
0RQeV2O09Z4jlsPsMO6NUY5vFLEIymwMhBM4CaZTEncJSXVwcrrCBgkTAos/HniQKpZ3oEMFEjj0
HNBTp+9XLV+kfk6UcFg7uxhkW41FpzIX3mXD3soPO+Ry2CV9erKkSt5JMl5zszenTvK9wxQwzloe
mA/CXWXLpYMZrZvkTuIND/JMU5frKtdaAzkRdDzKzO30H0slOKX4tar9evg/0r5rOXJdWfaLGEFv
XumabKnlNZLmhTGW3nt+/Ulo7TXDhnAbe+vGPE5ElwAWCoWqrMzXy0GadcXtd5MKl1tb1GaWiUD+
5X6jfGtWTjGIecwInQ1a3jKm2wxqG/sS+It6wfvAPBmjI/0guOjENRwotQlfjaPxbQ2sp8trYt4B
IPAEHyxIwNGSo1zEErVB1pNNIcMWA2hACOt3+hz51e/mC472FS9PYCWye3vUGlF6Srp4hRpcGT02
kuBkuuiXWqCPPmdhJPLRkVE3CDwNnMc6VBnOfdIY8hiPIcPAQ4g0xgjpYnVVh7UL+n2PY4t5zv7a
ott+4wRISSemZthhHMzETK7sdLfTi/BNaZzlt0YqUY3Dr4IxpwV2a6QbgIq4RbkKHAWwhcKjfpzB
V79AEAKwfQlyaSag3rhSb7Y3znJZl+reLHUdbPOW5toqG0hoQcnt9pgft25+qDbAEr4g2Fw8CPOM
77aX8tFxWiWhVAcF9J3zandhHANLk7kmeMPi6zRUOvRXMruJ0eDk2mYe+p1tyl/7ohHrIRIJGZv2
Q3hVXMwuetppOyrHJDAD3BoBZ3d5zkRFNFHLJ6OaG/X9uUASlviKqM/MbyQbTILsKGgOl8mY90mp
2FauRbnpFcAM6tcqJNqy7bP+s3+d/6OZK37itbD3IOo6jCNpkaoCjjuAKCJHfl3zGqisssDeApX4
RbI+amJryWGSPFviYovCg7neDU0gLoOzGj9qjEdwPhwztO1chYo4WtHIJaqP2MPD6lm+FEzfQWPZ
BcoBE1DO9Cy8xf5a2jzc3mUP/cAYlZodVmqtKlrFi60NKS5bzsXEs0AlmVkT5cu0YWGm8TjO9333
qezoz86ZdNlBtnpw00OoIuwK0AEvruIWbq47P4oVhaPIzoLMw6urcC5/MPayIJkLEAp0bT70ECII
u+FSlDFkUdmSdg9yr/8/A9RJttY5KjCPbIbWerdlra3xtLuZrw3c3H+WQB3bUeyNJFLB5EESL3LJ
EcmOxsOIJDj3PpVNGjpJJgE/VWl86Fz05YguhBku09U2+5N4H2mHyzvGjvR/TVA3i2SWjZpmqx6m
YtP6WhRH7iD0nduAKnrIVoxOzSl3/JntB3+NUteL1pbCtKgmEc9M7hTQoQg3XQPYjHaQvNyXMmwk
r//BM0n+f5cwS4MyyxipxTtYrm2zE+1u4p0pZkQHVbkEjnZNwgvn3EQ1KHGkAK4ZrofNj45KkD+D
micGrS15imbPIq9swry3/hqk2RLbbNmEtVzUcKjfOvGHsp3qmKe5y9y3nQ0qEg3ZVsh5g0RrVd8A
mnQavXcveyBvFZQHjjFKF5Kpm6GMEqQ2zE4igllIeblshf0ehKg6OMkx9Y7Pc/51YlPLG9R0IZaN
Eb3xOADlSoqtxffWHTzMJbr5I48Xh/m8MCXRxOwEFAKwi+c2aymPp6xBGJ9al8wFbgGup+q7/IQw
axxARX40LVfi4DC5VilXN1I97ssFtQMCGq78+B7i55WzHZRjZzdHKK1cSdw5H9ZNbEIiDe8o4Dsg
uH6+0qq0DOTjSFCV282XPeUKXCelI93k4QRoKwaoUNvqXz5zEe+tUklNG6ud0k+qHG7io2E+WsJv
jtPwlkXlNLpodaCRnVG8vceynPhqPLSH0mkC4VSGq1sgNyy4QDsmBg57iBtSRp9W06kPWAEDZ3Qp
nr0WpjgKDCPEQXylBHhnnKogv15f47vybrxducRDzOfN3jJ1f2pbIcT5pmlhcW0Fs6MfK4xByIJt
/tRdoMHt4mE5VQcuSfb/w2X/rphyn6TqUksz8XQcj+oRE3BufIR6p+ZNR1TPvRXSV91sf+rb/rVJ
OU82dTFomGeS9cdBecSw3U+hOaw/F+Q/MYpD2bPwM4ZIwVeOXdY1sd9jyqfqzmiEtValcPpBvuw7
1N7twQXW3BCzvKcyK4DvzVG30lqN8jQUGPKrBQwkZ5U75QVnK5kmACsm2CcyJkaVDivZGrZBVxDm
5sdseWhG9/KW8X6fuoOstu7qXuiUMB+/y+izfmr6E3VPMLJARglcpeQP2CUHZqyrSWtleLpcqwf9
Pnv6Z5g6ddJQLMD4CYzVgdeaZtaB9kaps2ZsfTP225Ycy9Iz0QmoDxXwVfpt9QX8F5jl+4RwhK4C
cwqFCgB48LkoT0g2dG67BtkkWAq/vFMiBuvb6Gt4LBWe4PKSV3Yw+WMPCp3nu1oKEVKucVJD+at8
D9JHjMUnvnkNKr8AreJjflcdrbeSd8+Te5yuQv1d5QehYwnCQAR4i4euS4TFc0+d7dzR30sl1huv
v8JKXkxNA/7E0kXIpVFZRWoNbdNpKIZuamab6Y9Z+qJvD5fdn72RBppGEr6cadDnK8YEUKNsiowl
5TfNHSYsgIc271Qb0zLoIkG4YIXeNi9jZi4NiQuZbkLFXqZispEMcdOb2EijDUGpbg9ogvNYW1k2
INSCnUPjBnUzOhZGylz3GmZa4+5nVN9vUNOrvU/s3t4G5fY5pMpqJOsbuJaMW8Mengia/JcNjo+v
hOKfbB6PDZRcHbQPghXA0rBzcAtaIW3OUdQG7ARjAormgCZti1S7zG7j2Eu5JDqsFIVQ0YLADoMd
HzQlYyg4lsBXgb8E/i46uiMFkWBrD2LYQ6AWT3m7OZmGnQ6coM/8dDu7VFDGgPLaqwtI/qPit5z9
KHogyUQeCIP53N6vjjpfSd+I0tbMoI4qIBBKxBaXYL1bY1c5ImP3eYBy1k0DMWHVMiToXeHfeciK
FkOvTRVzwaoONa+hxwxA1MqWc9kl2Vv31wp13SSqJqyWEG/hKEzONlnOtLgVjyKIuRSDyFoD8yfh
1XO+FGsxZCFOi/wYSygQx6OtxZxlMG8woOD+mKB2S8ylzYh0UAIJV8qt9gozTuIKTqq8X5liwHtP
MfdtZ4/aN7HRIJmdJkNYF4+t+qin11ylXbYJ0kvGExEKtZRXj9GmRFOC05QLd0oDOdjnqeaFc7It
H6KDKeuGjlKXiZGJ8y+zpEMptPO2QRVrcEk5H3XLYLgiqreQrbvlXVFMRzARHmQMWuoaDfIThVWS
4xniH5sVttP9KH3/hDfvfp9ytGouhEkG3CFsyxnsbo2nS3dFx1ODY34Y9MtwTyDowKnPNy2emlrT
Soy2C+nXSQ2a6GX93/UtICMuKaAnNYB80t5lTXZZYD5YaIC3mRBGdWbXy02kef/zTsGAIaI5hiLR
B1XLAq2jrcs6AOci/Pj1ovgClzqTcR2c2aDOSKMPyCASRcCA6eqspHfzPp52N9mNR6Atslvdxy43
t2Sahdgb4DvIFCx6VGUbCska84Sg0YsQ0NjG3+wnE5SyaSjck4n26pBz/I7c29QxwgP5r0nqGNXp
IveljFGcLPwnmR39NhwOvCuBcZdj/gaXua7qFjI9yow1Vma6xcUUWtOvrfCN9Xs8vipLY+u8g8p6
BWu4xw1wEFmSCNGEcx9PliktxKLQCZL0tZrs/ka6Mt3WLVM8vesn04e40uGySzKCw5lJanVxnkIu
Z5imcO1y27Jeesm+bIBxbjHrBkkzSEiC/4vG7UPru5aS1MAFPle57uVmpkNte+tRB6vM/O2yMeYO
YucguEtkBnDvne9gv2xDadRrckwLGxORDlDuYXqcSnCcmXZ5F738F+841gr3Nqn4B32vWtEghoU6
AhG2VwLpO3Qb3lnVMPzpd6fqxBvGYKVFiE9I99C5UQ3cIefrzMxiWKseCur/iGoTnoPINXDAQZZy
y32pkhXQJ21n7R0BvQuMrRotsZX2GzqyTYin8WG5arzm2z+TR7y1MbcTyjzgxYVsMhQdzpeWy3nZ
SuhOha35WIDpF7FYUTlOycpcMAr91wj1ttHWHo44g++geFU1O34gqUsUDsdiBoc4Bpz4r31WGNlb
pM52Ws1S11imiRKDcVslXvGzhwaCGUb+dBRO8mv5JBwVMrLMOeCsuvfZUqkT3kv6JGaWAVo2VGYX
tz4WfgKIsXLQbzUyPAYGXR7OnxVUUAgCbRCuInRCqDtoWEStBe4Qk9H9Q2v+rjIeqJG5mTsDlI8k
kZGmZY5kAPUazVaPmFtE58DGgCt2E5j7AQgv8hHD5CTyOFt4i6Ncp82zuO1rPCcJfMeValuCfhu4
qX/20D1O76RT6vPY/liXK0jp0BnFoAZEpKncZ6qWpkskzIFKuOCqe1N6aTFVL/W8YVDWtuIhiW8G
WjqwolP5vF7moIvekMmZI8T8FgcSMYdBOlhtaacAi3JiNXE8OqrsrVFeomSl2qTW++TpDEnW0RFu
IUtrSy+Rq9wQiezNw1iNO79w4xm5BT5Y1iGajpoDxtlo1FdeG91S1WCqWPz2G4FWtq91SAb15yuu
Lda3Q5KvA4WAeAPZtPNwFseqMZZV9l7Lj07DtepAOfXWDOND+6rfjtednXjzlfxweXNl1hIVAIyB
iFXQa6cnbQVzAS5W2/IjvHR2Rg8Ekc2T5M4PGOV0qqs0LMP8TTgYHepi7xQF3DERljPt/wLqnIDy
fBRiPdfDeoBGQ//UGtexBLqE4uea+JdXy7oykFMjkRF1zDLTe4wrf+gLFWNMW7QFWal7elMGy1Rw
QinrUypoRmL+W0S9iq7qQPBSnde2BXV2V9xUy/wYNaINLdOg1XmstKwgszdF3e/gkIuVYhUxS1B9
0RQo6/LeOqwtA0UxuksoGVkfkBh4tpdbtQzgDy0OefYj1byGG6UZ71wyvG6hG4hmFqBB565flIDn
pLkA9N8p/6ZB/XkKQD3zlKNxVroCl4uJ9XkgSghAJUxCC4G66EZF63GvR1B6rr+Yyeq30nW1vBXJ
6Fz2Noa8JSpEyDHB+wShZYMOkypqR+MWR+gWhFBChphm55EmpxyMwWVLLC/YG6Jih1WMva4OAPmW
8luUHlqVww3Eos7FSgwUDlHmRaOaSpebLZFiq12Arw0mzP9BJsZWwFNC5uX9+Hl5sZwNnK7z0yi7
/wWbLCtG7a2TtHOXVkpov0miAP8A+7FLOi7LVRRYB0I88AnukrOFUjcbOv8i9BAweBjHkp/UR3Us
PJ2rqca60TABhJgrw99Vuo20Np2Yt6MsQZFTJDyebvZYfhUciCW1KMWOmLOtHCNcA+FK4nUzma5i
YHxMArxeNelZWAis1llaoYOlx9A4hjjUsHLmHJk5s2oYaBLJkP5FDeb8c8mRXmPQEW4PyvEek9dB
5ea1Az5DjEjL4LmBFFTAF6hmvfL3VikXTRv8q1ddwtujSG3hUfLnw6za7TPhih9d3ZcD1det93m5
xKtfLp9AZva8N0/5aGeg+AwYHU7I1YY2sXVV3Sa3RLFRO6zuGLa36wuvrsH8lBiFQjMV6RFyhvN9
VtQsEXRQBIP93LVmsB0DfMtZFfkJOgHCyC9iGHkkY07h3ESUpoaJV50K2hT5KHsFBp/i68URDgXO
3icGS1Dq/muMSgRavHziZtCMsJJ/TuaTJD2JJicBYIb+nQmSi+wiSZIOwIO3wJPJJXhmNHe1fs1R
45ra/eWNYx7wnR3qikmLEdrsWaxjgKV2hgmMl4s7rJIP8FI5gmhw/HLZHvvM7QxSeUBqTnVeRhhi
aT0CKUMpL4yfifSJcID0iWjzhBqZhYXdx6Lv7Egx4raJAaA0HgkjJRR4nPbVeOcksFzeO5GZhPxd
HV2ZHowthwxVbYZZb7iF2odqNR47YeRELvaB+uOAdCdELNM2ytpKC9XWVzbLaTOe1A7bAlgpMPMD
Qnaa5r5bs7hXzN4KJyW1K9kDKSTvyDKTKRR8/jVBeULRJ1kKKBSBOhPg2nY11/4/AXA4gNdycHlj
I8xaGuko/sci/eoc43o0MA2sExKdbLK3awOo+CGADt92BH3tEwBIV1z/Y7kEKRogJ1VlCe+m85Ms
DFOx9CUwCnrhLa8y2pmZv6og/5JujPs2TK7kqzUwOW96nlEqfJSqPAnWhPBhdtfK9KUcjj0vAWGe
5P3CqNCBBbeTsgDhJN2Spk/pSZAZdhZH9gtPFu3I47Xvmd9vb5HyGEtNtlmWgHjVHleHtAGSR/2t
eBkJwyY03orTZwAfYGb78/HoOmGpzHkHaBOYDEdnw3BpqALykf8y3fhk5Pbyu7opAjKVw1sq6/jt
7VI5wrRB/bgXK7Cjip2/yPpzXKR3lyMxzwR1KSMTrzOrApYlHq/r8mFrny//vszxQfpRMadas3Td
oqMpWITLtXC7uLroERI8xV9PAJmHwil5SY+WQziYVusdpg+tcgCLOc9cVsa1302yFbvLVMqMtoE2
N5655WNVzMDQ/1jV67F7ETvV3obKThPrM9Ftb5Pszs6mEhl9rhXw1exaePwHEyc91K8EwSChkDfz
kNMS6+2xN0jFGdUS694krhqdLMxNEmbuJihDQpnBrcCyfQcoEBTs0cB8h3vuFpdtsgqQC0ZvZkfy
89iGZHD9LDikN2ba1nH6lczeZ6aocBb/GqXijdpNeWY2nY4dba6Ha/TjXqwb/SkOZb9GHylNbK5s
K9uF/5qkAk5kbeg9LnhNTn76QLj+x+ca+pzDcfmd35FKs3aX8/JzVkYGdBKY40A0pMk0j7CQmZlU
VTnmbX39vpns8ma5rtzMjdymtHtfOUlH3Z+Q2oZ94F4+sszP+tc03ZHGWsdlBpvGsR6+gRfTiYbH
ywYYiqc6kGUAVIPuH086ena/AG4TxeZGC83WJ9IQvY3aoSvdlE7xOFylgt15Bp7L6WOdcKkVmR9z
Z5vyn7YsoqjK8AoZwV4/fJ2tg9Lwyg/MHdzZoBzGXHtd0OTIAkAQEnhduIQEXj0EaC5pPvFTzPpx
Wgcck3RS04Gmr29LDPxG+t0qmY6Qaz7nq5FsgX5c7b7ae+jZHfeyqBsx0xFaFMg6jd+A1fOFm184
iN8j3zq9kS+2BrocXDbL/F6GKBOKNjDJqFRAS4ZK7hotQhML5JvSct0bP62Bo5HDfA1rOyNUomRB
cWxTm2kM0y/KawMG4QA1DiB+tNobIR0+hkqLuX6b+wpnvVf3dilnTGKpLfsGfHrZNaF4kALTVU4a
Bihy1BF5hEpMF9ktkvJKdUzW2OpxF1nSr3EAeXzydPlTsQ0AbIxuDg43PQU3Ko1QazLYafTl62ba
WvWZ6rEGHlZVVXTwPSvUClZMJ2ZS2yHX1IMxAc3/9Ot/XwGUkjTTRB4gY8Ly/Lpe5GlVJVLb7+Kr
YbhppNfLv8+8nnXUsSxUjgF4pY9pJObqkAmjFI4A6kw2Ov7rMVr1h6pFzyTVdK/s88kTMdPqDO2w
hK0gbX5lTBFnpovsFH2W8arCtBA4WxSZJs0TClnNzapT0ezTHEv7FqNEKXlm+SZBMEEQD9XEOWKs
4LE3SJ2wQevTJY/w6YqosIctsy0IN60vgvJgFJxXD/M0721Rp2rtzbQA6SbgSF+HH+aJgCszPz2M
rWsq3gjFhMorDhKPwItrlvJOLS+baZPkKZSgTK566mH28oAkuNIBsfGm//nJ7vtuqTSCeqsXSSry
Dnqrx/xhCYWX+jk9NYDcVTrw0x3G2JMTLlEMHoaXPZntQGiAmDoQZbpBfc++G+IKWvbzO1+wFOQH
MuIoc5GRzMcepjz+2KG+ZT63S4W/QQegYYAaJOkyLkF6AkPNSfZ1DM3zEkzWfbM3SH3FRDTqIlFq
PVTF45Q/zepDrnLOAvPNvLNBM/uMxYKyR5XpQNaIjogyJVRt0gN5FCiOGlif0kHV9gaph6SwQHdd
j5U5LAFm/gKcPQjdASt4UsADQJDifFFSZo63N0k9LEVzmpc611Q0k2avjkmGd2u6D7nzdk3Iznv0
pZvD+MJD2bDuoL9mAZc6j+C60E/xPG56CKE7iP8CNVFUnPTusocY7y3qXR40WLWpQP0Lz540XEpf
sl5Qmb18uliTEbsPhsbE+TL6opIwOjZhqrebwHgjFoLpZEY/efq8lU4fd6ODBlf+0Ejoa2XgZ3PE
cWi9YthauxxbZGjT8lOsE92u+hTjPnJrfOH8iayITiQQRANQRXRcKZ+K4wxKCGamYKRuu5sd4wfp
dNVO2r6Twwn30E0CRB8EkbxPTC5h+u7aG6b2Zl2FvIl7jPgX8U0rPEjNF9F6mg3/8vpYX3lvheqs
NVA/k8V4QBNPvC+n2676NfJYw5nBbW+DOPPOk0A5J0KnTkQHARKtKjpr9a8+QwYY3RLVlPS2/445
9U8sC0T2hgXxHcwLU5vXQ4C53URLCKvqrcy/L3nYqTznZZV0dczFaoCVAhmpUjaMTrQwCojp1X+o
BAwk0/E9qGRAUig+JUdubZVlz5AkCUrcUBL6AEUZdVy7ZlEp6MdX4Hj32kPzvR7c6aj/UAh9PTic
uZP+bJsq4a9HxxBWzz9dYw1pl+voSy5+FS5u44N12J796uadn4eLQ2aFNbSz/5ijvFE2W62VLPDW
SNudObzJOicfZJ2p/e9TnohhpWKNIBUatppqy/qLNZZ2pYFxNeUkZ7yFkGO3c/m4VSyjLSUzHMwB
EmSL20WcwMQ6uPulkKXuLGRFrW6FBNmZKHEIIUyE6d6WM+tKsg46BO1tUNlPHA/g7c4VMxRNd1Nr
p40kR9JcMvrQ1qGicE4Ub0lUErQkcqyVObgKhLUKMXnvLNXmmNx6Hs8MlfrMYx0h1YKTrcfJlVxC
YizFdnQ3QAEXyaQNtwgnHusaZytprgfw7bb1gBdKqDexN9bePD1uup81wdalKD1x3I/p5xg+B2Mk
WBU/SBqPZp10FhmitCo7WWR7E51iPeU8LjSml0P+DlEJuHcQh537YIW/IO4U2Qi34SgNv4Xi++Uo
zswPiCDcvwao85q2Ri8vA0Isshzxd5bZ2U8EWa+6AnUWOKzu47vhBhDDwebi/piBD2KyYMvXwOGt
Upa3VR8yVRSIMsnsKUBHYHBtAChcBcTGyzwiUc1ZK9NDdhapkJFsDVy/BcJY/Ap9vSLE48rB+P5t
esq+r7fqbfdlvR7Apiq4G6c5wuwaExXbfxdLxZKx1lsoEaCQJx6JgK1eQ4o+dcpwftJFCB/xMhvm
w8DAsDZGYWW8eejbWW1kKHFjzvd9cwl2uwYPm0ZIeECpkR140y3M04DHkwVKGpQa6GrEVBRD0+Sx
FUaLVzbf9fQq6t6EKbj8AZnfD8wkCincABdFhRUky3pupiYqrvlL0ny1Ei/uTNsAllkf7FbjNMWZ
Dw8DaDkdCQ6mfFUqNoPDGyDtqLGQlzbheGN8X78AyexNjYuCgNu7WCry0q+ZjvlYHuMac0Mt4GZk
w0IeQkP1qqFR17XHVGcf3xbqYZNOxhQ2w2eug50VakMViHCANWDUwkn+UmuWLY9OiXh2+asxQ9hf
Iyr1kJJH6NkkvTaHNYh1s+dECC//PosMBPqgf/aKnkgUIwwOzPqghWBJHWeXMLqUB+ELmerSvDgs
bkS3O2jf+Nz5nI9Ep6ejUsdyVTbIpdrTpiNl/NXkN2vN80PW+wgYVDiBoUNtg4aVDbWol3WKSzvB
GFeR2SN05UH/oVeO9JBf9whZnWNGTik71Yl3lbNu8r1t6m2WD8aECDOjapJYN6qZ3I79EK75Z2rz
ezNUEjxr8ZZrMtCHZn0z16NXWJ5RLrz4z14MJgvBrK4AoUpZqetoVCIgPd+L5Iqf/GgdwfmRpmAa
AqEE2m/RA+8c80xS97eZZqnUdyZoIrfFNpMgqVY74dUpeUaom7Q28XQqstICxAr0dE7RPZS8WXbm
BUaQLv/uHfkbdsnwmERJk7eCgqlJ4RbKFEfNa69N+7+bcGIe6V010qSsFasqRJUyIksEPX3i5Mf2
pvIFyZszMHPrNmESrTCNFx+bZ15zn3l17gs/1CdT0djI17UwIBHtVKmdPjRg+MmR3TnyaJu3pAE+
8MCpXKPUJ8ySQVYqYrT3MAHxpXAVEdUPMXbXGlQ7hRcB4W5xoj/XKLXLjVor0TYmpO1OCN6J/DY6
VgdgR69JB45X6WW6KTSAgTMGeEl8L2LsXAjkt21fzCiIlvWXBvS60I5tNU5F9L0sRz+ozJ0Rak1J
W0xNvA4WaLbAL93jxk49nDzFNrzkpryD79x7s1u7zcH0tp+Xb6J3CMoF4zS/XYyWTJ9EqQ6SJvNQ
3K031ZOBEj4haM2BPwMsRb0mMzSFN/2WQA/bneJbXupHPOXj34DGGVDWoCqnIYNaYpjpiiFxdJ6+
DemTpPiXF8n2GvmvASqKpo3SDyYwl6g1jR7pT6AGDPZZEPSLbunHfscxyLz+dvao87iYiqx0cgzk
y1S/VrpxvYyjU+BxYlWd3ebrp04FSbsALcD8o0LZy/sNqP8anZDu9R/Qfe2UB+NGB55IvuaDiZi1
O3Nnj3zQ3bHQ6nYwxRzQSPIOEl5zjJJhVHX0rYMBi3bqYhjdufwNWYmLCU5vzALh8QV57nOTYq6v
9SKWeqhJ1+n6ZLSP+XASPiHbq+2tUAvLxCEDbyc8sTHKe1UHoby4XmmVzFkMsxUKTCkk4kHkoUAh
8Xw19VDMw0oui/+EMUxJ6O8Kr/Etr5zODGE7U1Q6VGxKKywJNm7TA2Xp7bwLQbnASZjZHrGzQp2w
KhnAgB5ZGvh4kPr7hp8egQ90yBCNhh5LceK+jMkvfggaO4uUQ5RbrqrGlkGO73GEMkt+LKECML9G
uN8F/juct4uUY6hmqdV1D49XoY2kOl2OTpz4Nh1FMqRAhHm1EEqhXLgu6/m49xPqalBjeW1VKdLA
7lVdA687O+XvCDqRlT8Fykm1zcKxwI3u/TeoGuZjcm+cHMndKe/WONeBFcaav2Yo82IK/mr5jnRG
bewRDNrTSfLwnHVLCJwLnDYT+7SDYQDfEC9ZOplapkxTaqvHK69JjwDfhHORH4wEzF9axwue7E/7
1xa1TGGQVq0XCBnqwXiULBAm2Jube8P36Fp8jB7bMJ+czzZ3oZj67xKpp3qbzla1VrkF/q8J01n9
zT9l9Oo3FBcLL/WT03q4HELZ1+DOJPG23Qdd9MGSUgUVluK6elLwHpvwIbMvwH27iYfXGAeWxQYF
7OxRb3U1i9osGwuiDNeE60kEejD1BKd1s5vqQUYqIfCrSCScfQwLf7aVBgVUUB3Cw0wBwL0TlECR
48bZxulaXxThtOUZcKFZVNtZXm/2DEJOB3JgmxOvK7dW+NGFiToPJjFxn4DQRKYiRh0VMzKEvAB1
SgoF8+RWfVPD8np2Y2RR8W3kLLdzwLX60ZnPrdIBA/O0mxXNyZGAjAmTNQjKfol30mb3UKyaDvOV
CAErXo2e8dQiZsGwpAJOAxEM6j5rJ02W0nQrwcCLwZn3r5y9gI3ARxUj5E7rMxeJZAc8GQAsfRgK
zdSl7eIcWytUtvYYP0hYZ+Ivhq3cpJCra26AzOBOMbC+J/i6wbdEem0YyDs/PFMmRJGYjEYgW49p
utqt+asY/NT4RDwCAguoEkzjGaA1ph3HGqZMX6WhPEYn8gmhdPYs3GgP4k8N+9kcwOVd8LlHWFu6
N0r5zTDIxhSnQn7MrgnCf7mKD8ZDl5ErFdrAyf2S2UKgvHEC0sc7/HypVOjFYG+PMe8Vg6p+QZqX
UqC7pKadBINT4bVz2RxzjZjAg9+886xQETeV+0VM+648Gl1QL2+qdF1XLScRIqf6PPxgRTsbVIht
k6LUxW1Ij1v2XJk3U86L4R8zAhgAdhiIbKiHY2j93A2LVs6gI6ULQe9JfvQl9Sa8uj3wqYw/FofQ
nGCSxmkNW30ofvGiC3MDVVT0NHCokdfGue1pMJZoNsrsqGGCcQSBkT4OjS2vxidKN1glhO6JqBQ+
GD0xhIpi0tV4msIdRw9san5+UkPl/l1Ojc9p+vHOOLdGOUY+RrFR1qJwICzisqMF5YFM8ZR3asBD
WDES5XNblINIUa/oMWa3g0YPihB5sid4iM7gT5rdFxlvfJ5F5keDVC+h+wTZCM2LYYKRyUxGKz/q
m34wJjAUy/29MDX9ZzzfApOJhnc2ASOcO8cSYThhgi7rUbPqYAFupxd4bsE6XBjGA+sGGuVA3ZBw
sstfVKEY0ryNrUAdQIq0LO7S8YRfWVEeitQaIUglBKbU8VrjDOJR7WQFaXUnTw+9pNktaLN5Ir3E
o+gwgRoAaJ6AQQWLFrWS2NJX4GS74jhhhkpHuR+g/yKYW7fbOAGD9fkV0GcYuLVQC1WoNKS1xGYb
dQOqmdVbnfzIhDvDergcV5mfBTk6fl8Hqvfd5XefBXSvWVSYRh/k0U1eflMmzjXBXAIcC5UNQgXx
4bOvk7QJMBA0cvWEB7UXLfPPUpw5TQuWGRVU0SpQwZi4p+UqpciqO1mOcMGDUzsSGnurvkgJj1Sf
tVl7K9T5l8VO7MpqKY4K6pfT5lnR4l/+HMwQg+E4cFAiG7NQYzg/Jo1eZIbZlzk0S6PDjOEL/c18
Wm+JeCK0CR5S0eah65n5H2bOIQsuW4BW0b0/aZQEGfj0HGkn4WcmlKHWQ+MR6r74ljdhzLZGYAxg
TtbBWkA9/TFxaYkQnM2wwOWdYyLx0WDFcAnENl3eU5S9nTtr1AlS5U6sW1wQaCOQ4mHlto0PnmZI
wGqOBMDQSwW2rcufkOmK+HzggFPw+qXbZxkovbcekgzBuJ20+HuU3E0db56Ava6dESqhJRIxVd5r
MdgdzcMGgdbSMbzFIRwIUMZ6J2+6vCquRSrqiSs4tvoSXJwLUfDF+1NuwGlMUkxoSTjxrX7DFfBl
7SRGAkFXg+KyAS3R87NQZuJc12VjBvqcJfamTqHQleEibZyCBXNtGtIxKGDiw4DT9NyQXMVaN8tD
jHJUFUJx0MkeBWe9XY7yK3Kyq8IZOFGRdYVohLQDVFem8aFo3gvx3FhJVhzlOPJSbZNtPS/fzAhE
L9oQqFH24/LXYwUunDVkfnjeAcND3YzDkIypPizpsUpUe4oceevsyxZYd+/eAuWQal0l1tBnyXGs
7qLSsA3LS4afAq9bxlsI5YV1HfebWWIh41rZ+fS4yu7ldTANAF+FLMjEtUtnQoYhTrXUt0M4mjez
8MtIORcVo3qM2xY8H+gHowCKWZpzXxOboYFioQQVcwR4CSJf+ptyLxzUIPZ5KCDmWnamKLc21MYw
IVxWHhspsYviZKbPlzeL0TcliwFYHTrpIBymM66tEfuu0MbiGBWl8SpKvfKcr+oq2FGkVQ9VXUXS
oV4KabQnrc7vZEGM/bHu48HGIKwZ+e2gSXUwq1PxrVOKaXKWNU3To9BuypWRriOXm534B527mSAy
gLIEssQPLXkBtEsF3jx1QLQIDJ9Az5or6fCu2uhyp+RYAQwPPkQUpNT45NSx6625knRBj1EmlHwJ
TI/tIfasm9YluKjulN8WB15pnWeSOodSMspFv5jFMR1yb0xOuhEHBUajOB+eZ4Y6h2NtLkVTremx
78bVF4sscZpCSyu7qCf5qhwKMOtJrXzs6lo4RUoqijYEv27iwVQd1Wg615BKXPlJ/VOp5pGDlWTU
SuGWyGVQ6AGC4APTuhJLY21NU36sXleHaHpPgfS1u4pD46CgOtvw2ums3djbo3IaOZ+2ZChrM1jM
1U77yu4bsBGXvPoEKbnSzrs3Q877Llef56Ec2q0eoBipZE5pKjdzHx8EMXqYEsB4IYwCpqLHxUo4
MZEV2wkHJRE0AJM0jXRd66rEXGOdHc06dZV2dgbd0SWQWS+bw/ErslP0EnUZVCMIwCCooycxW7Vt
9Hyos/fmpIRK/jbY5nsnW3Gilzng6VUx09G9QfJpd3s6yI28Tb1J0lGzsw1ovggOCDnuVX9w+Agu
BvzVBFv63/WRrd6ZK+Wym9bi/0i7riXJcRz4RYqQN69ypVJXezvzohi38t7r6y/Zc7etYvOKt3P7
MC8b0ShSIAgCiUxNOM730XX6QKbChu+z6gqikzqVraLmOmNS/tn4eXljmZ8Qcw2ySN56eO2d28VE
jr5ZtZQdR8hLzpiqMx+WPrGbmkdjyLpzMFj3tyEq/oixUG9Ln+ehpgCsqFf2wCPeYR22vQUq9OiF
0pbQLY+Pq+HkxVUF7sySM1TA/ky7VVAHOlLBGqeWKhTsHesWucCBzLpBK+TQeZtTfsFncnASjpe/
EW9h1PGW+hycSC1y+mm0xa5yCwjLZAbnhDG/j04YkaB2gIFhykgB8TRhXjSMITd3JviqjHLj3Q3k
A3w6wySpBXoQ/XY6bResdu7XqDYCoumn+A34GCE5e3znEbzlAQaZsR6sschqSQZv0JQM6zaYQBf0
RjD4ZLYMTEyxp7ribX2qQR7ScQvRXINUVjU1Y5TKiQwPf1zD35KFk52etpBg+vjziOTPfdrN3frI
pbCLGEm2WLFiLVnYtYk3xIGkZ/YmeyP47oeo9DfrTx5Duw2lsdU5iHhzXTaKsP0LfHfvNEUAwSUg
E3DBTHsFwLrPq02zz9vHImmGhlwbs7UcdA0uA3k96S190AINHPGuWUElQTsMLx1mgito9rxePnPM
47AzTAUTo5+FdEix2GEYQxnFz7nVOSfufcMufMF3h9p9QVFOBxUnDlUjo/iSCtJ126R2PED/Z8Qr
Sch+5UV5zBYzBMk65ywyw/5uedRpl3M101atKUJtkQNBKpwG9Nil/kPuOYvk7SN1jYrRNApNraJh
iin5TXzuI04plH1R75ZC3ZxmC2qSIZYxhde8p3QoipLC++hCWBqVI55jMJ820MMFdhCcELiwqRtz
rLsUYP1tDVKrVX7KQHx/1Y0meizb5qtqVLWrFb0YSsKs3WVC2TiKLJxmqxW9Si0xPjhiAGkWdctd
srp2pHlKbiC6YHiX3fe/7MrHr6SuWyVJRq1GFA6y0+9qWuzF1+UpCURbcLl8QszIvtsT6rTIZb5N
CtSPD9Vpcsm4YvpLvB1dkrXErsiTL2eWZTDpCc4JlHXBuUPdwl0BUK4Qx3oAOj/919yOGAsCKUmW
+dJWV6CKieX0etJG9U6t0m6+kkpBUV1IxwumLS9KV9pmPszftAVodtuSh5S3+8zjtfuB1PFqB71X
hBX7MbiiA8ev/Bbpowoqf6WzZb/1c9dymx+8Ish/2RiUidGzR2VMp87CPPeGFreIKJ3YgyfdiC17
XOLeHVr9W7ZI+a1Ul3poGIP8II6YJBTLuf0pmtVxktr5cdLn+yoa/+K4IiN9wTgO9CZF9JDkT439
GsNISTt02ZEoYEwTculitIUH7AeQjMuL7luqndzz+sKs6xj6YOjso/iPeg1dvTYLJesy3awD8aAV
7/f/EjSB/rSEm9eF5e0ftOTQzMAIHAaPZEIGdX4fV7m4RtsSl+FkfpvqoCOC0hon/2T4FVGGwtQA
auQY1KW+b5+VRbY0JmZJprdlvB3EG0EtbVFKOdcDe/N2hqhiVC6lEKVEMQzPLcAVTmJrJ7jrzdsk
wFTasTvw+LNZF/3ZyqjkKZEgJW0VaYnesPD4WwnJciKoS4te8jK6ikPkggzomdz9gXfut5RKo8qy
EOoIbXloE5mhgpG/E2HumjAgaiTO6hIRJsE1Obci48G+Xy1dHhsnodLxvCxC9UDWKoCTCSkUl2uE
dfJwVaG+C2YekO1TcTLt6y6fxUUIxBKQHbU8VDKIgzUe+wfTK3dmqGg3CQlon8CjFdSS5tUJQm9/
JwrDV7N2L38sniGy3l3CtLaZMsU1kjGtdRsjcs3Sz8HOgMv0sh2GJgN2TASpM8IGiJPoruGwAvaq
yBJSXW9yN1d3Iv031zrmL5Sv7Vvfuto70y7IffHgy+CpnJ/AOoFnP4E6EG0BOMaiZzooyFXNJrWq
5LF0lofZL5/AesJlieEapA6CajYzRGBFpITodYDyJxiC5K/eNYGmx2PpgdddJE5BJ7+7LaYLD5Y1
VaspZKhB9/iCAqAuvHk/3ooUKgdaN70Hh1xThhigWUOCgKoP8XWBqddH1S99y63/oMO3XxN1BSQx
KhyoOmahnpm4ZefDKLR3ZcRLLxjHGhN4BDCPDhhwiNQtUPUAa+RLYwWdEdlCfNLXFsEquHwG2EYg
Q2yAo44QxZ6ftahe0yHaYiPINfNO09pTt82nZDV56TuJQZ/8AARr/7ZDvyrlaoy3athQ2w+yJ7TY
kCdp3nY/ebilkTzyqDVYr2aicAGNcmwcFF/PlzVoYj9bZtodmyZ2dCG21zG2cZua8qs+Qkph5Nwv
TDff2aO2sYBA5TDNJpQEurd2rO26fLr8nZjvkd2K6A3smtosx9GChVle7WFMh8Aw89q10Npz1rx5
MBMynNwXja8v7YsgamnYoWJsL0mmO8OcPCZqnzkNZBKcoeg1J04V5MmXfyVzG4hqN34p+is0YCUu
kzGKSiRHqvUqTF/byL3891neSqaMSOcGygoqdTNMEnBQskagCmp8rxUDShJZjOE1oVC8y5YYg10m
AXv9bYo6fQbEE2WhyY2AcMF0d9AVcfPcXr9sKwrSkKO1Qc7iCXcJULnbY+prHIfirZTKzBJpa00t
w0orgIwSJXXbyemif06qc75I6phEoJuDknVZhkryoGxuV121Oufkkx9KH/z9PlInI4NSfN3EcImh
MoN8Pciz5FhQUew1e+Y1v5jP4Z0xOuEqhQ0jD9kIOfUCjxCicFM6gx2NNhG4SX3e7BvrIQbUAMqp
koLMC5Nh52HGFDqhbkygUlvNxvhf8WQEy2tl2L1l56ASjh31qh3sgpNWsm68M7NUwifoVVOMsmAA
Rzqd0qDF5DmYdW+UgxXKQfvK6yMz7QGCBgQ13j2EfeR8mVm+SdkUY5nbaGdHPYRCl2e6S+MQ2YP/
5YZlOA3AaB8GaadZFaVT9KIMpaJvbFTjn/Ilc8YZoU6p+mNhvlw+7Yy4BXu4ntD/FS3gds4XmK9S
2wq5gblfGczvEaaMx38euc4sUJ4yydociSVSTcJx1liHtdPctnv8g2WAtYXI3UByhu6ezYk2CLE5
F6EBZESc26ISXDbAyswxvoeBAHS18ZyiVwEV4Tqv0e8f25+mfDNiMNns70beTCQj+BG5FQUfghwu
+vZey0qS52apwhIa5or4uiyqa/CqKEwf2xmhfCyS+qRNBABSN/NbZWV2oh6tBCRY87cZgPnL+8YK
TPsV0bc3+jgASg9ADqLNSFQ8vPR6O5Dk5712yclPmV9JBtYSeSMI0+jykNKm9aZKM6Sbygo10jco
k9o9tFHK0b+8LPZ3AgwWCkdg0qOvezHaKknNkHkPag98lrN2t2Xx/Ac2wCRORC80Das6P5pNUw1t
0adWYFUYTW+f0+1Rjp7+uQ30qyAjhwkY0F9Tbi1WECyIzKQMLfFl66/y9QYd7ssmGPNUpKX9YYOK
2aXQrTlmQ+Buj9H99AOOTQbVliB5HTpyQ2U3BP7Pe6qwXGFvlQS+3VNablErHFRUxxLN+DZo8UnS
VSk0xtw2GmXklK1YURSiZQg+mH6xkAWeG0sEVduKCN2GYkO5O5W26LVNDMm7vJMsp4Maswn2VkQ4
lR4vxOsrL5S5awIp9zM9dVrlVKCXctkI+3PtrFBraQg7Vrtu0VG8r19I8WZCXewnqsun9Kjbui8G
m8olumbmE/u1kZi1+1yalJVVrrYoLvoEovSbNjb2cmcsoEtSu7HP7Z+S80PlZ9beJHW+1nLr1bGa
zSCr7e3nDOE32Rke64PldV7xAgbOa+06vSP8DBInxWWuFo1bFKyINrRGTzcMEJAcrH4mc0ubTwaI
pNVVM3t5MA4aaLGMzDZFJ37lfFlymOkFo2oOCh+i1AwWxPM97gGGXNBLRf8WBDZHxU1D6aFrnN5N
Aig4BTyuTNah2BfnKEeKt1Vp0P4DgclYHYse3NwzrwLCOuR7E5TXQMHeaOJaq+GSP6rIsJfuZPU/
lOIPkBcY3QBUHC0g4KvoNBAo/szYZgSTvHgs4tMkfUliTgbDTDX3NqhbeVH0QW91PBeWN321iVNY
jnxLlJFFdzj8WU9rvyh6+lGex2XMIScfygfJVyEWDrq2W902wuEQeTyKAsZYNkD9gKUBrQBJTOjP
njuf3Ap1lijAH6oH4wehmhkXOw+XHuht9ZbkA9Dtw4MhBNtMdc3tlbB8Ed00C8MrmA0H2wRlvV8w
gKPh3bD8SG9kR7xOQ90FQ9D6Q/SJPHP5yl0w67SBfIVgaUBMD1TtucmiVsakLusynN8rc1uAWOYD
hvdOe8ejhfscy2CK/AfZEeBSaRhBIdXZFg1tEm7qz3b2yhxMdMJVHJu2kF0JLe+5yTNHRRLVrLJB
LOI8tNCMjM03oU39oXG1ObcV7WayWk4O8fnzYXkqVKBBf4++NP3a7Ip1itpFN4K4WR/0wfCX1OSk
jp8v13MTVJaC1TTt1M6YX1V8fbyVQAvLayMwcuFzG5RLZEIrV7KC+UAzK+5SRXcLqXuqgWLUhWJ1
12V1TEHyhwqs0A2wLoPmW9P6j5MI/AZAc6G2iz4eZBnO3dJsEzWd49wKJO1hGe7M8WAsPKQ383Mh
6cNgDbIVib7e1A5PTTxgIBkMpDfmqsPiFr1YAcOJGFp3puuodiPOshhpC/gKkSgj6wfXCWYnztcF
skLRytHuRWWAjA+lQRoOhm196/3VRzUiSMKpcrjZ0uen1JlVmhGlGnKIWjZSfmykxW6q61z+tRWt
05e+XG3+5fubtat4G8pAm6PSAwb/8xUiP5LLEmMhYdLfbwOk71peFGHcQVjOzgR1n+aGEPfFOpIh
bkKe+fREpKiMA2Jzyu3HMLduZ4tKv5pCSBRxNvIj5vP9om6ddsAlZybe0qEnm1UcB+GZo/yjk7NZ
X5U8OqgY8hSEEOLMxmi2NmFH0ayW861Y0WS3kbRfyIIu1PEMqNwg2XptHpYidntgQi97BO970bz2
pl4YVS5guj96Jm4/HsrDVNpTmOBJRWZyBU6QZEYwvHZFUIvhbIN299wHJSPu1K2Xi/eJORC6QNwK
BILQdajRbeLyyHy+QuGOGKUm96cG7lrKWrLg4VhOZh6OYXxDJBAAiHbnt98lTV7Lmnm8PozRsKdN
qHOxlWQcZeO2WW8VtE44X4tpwZAwGg68JvaQOsAahAHXIhZACwt9BcsGlYkN/t9ghlwR0b2HhwQc
i8wNJCRt6HChl6YRN929qoQtsaoys9KwLQ8NMv732bXkL60DRof0dXnNJ0ZfGV9sZ5Ba4oTi2TwD
cA1qBPD+EEI2MdRDy2+v6zDxe394Wd0mNH8sB6wZY+M8PCX5++dPnHP7VACLQIen62CeDPTil9CB
KGYAHEAEKOd4eWeZ53u3Tip4Lc2groockbGyCrQsT1V0J06cYQ6mu+xsUN6vTXI0x4aGmmadXStQ
P5y3nEPixw4gHzboOZ1IAQVWJiTA2LqrJ4E9r3TMJwJbIpwdhaM9Xd42xsP37PvoVLm5boAt7xOl
CCHkakFAG3BelPAHG08AJONgC0z9PzrXuyWSM7I7A4lQz3k5YBujfHOs3hlGHrKc43Q6lVIlMeTp
5rhHEQ2l7aF6AyIPpXSnaX9c3j220wF5hXcoagYG5XRtrUqb2KFqAC7+dSzcBkURgZdqvxdkPx8h
qEOCPxIBnr5TQGIxG9IKK015Oyx3Y6/bXf51LaABldSu3r8qw3Nr8rDz5Ldfskp9Jb23BDnFBFc4
Fq/K9FpNvlJ0rrj589TbGo/5h320PtZIfTGM2YjjqMKaLACb0UGlbuaFXt6CyE/YuZ1cTmqP0dAs
zGe3km0zRFKFwQYvP45H89S75MqMIfU0XcNZnD9xlI/lUWF/ncHE0sRREWaSbGtJY5dL5RTVw2Ur
74/KS9+MCvbyqHWt0IjxMZE1FyzowBmUrTttxiluoyuzgU0TCnn14rTx5JuN7l/+AbyvSAX7QtVL
DRqf8bHMjgl0n8Y/ynbMj32kDtyQQHCtV+IMKLYYZFjLVdN4/Y/fNTq9tDWuHhnxu0s7SoX8KS76
LpORNgrB5ksniAseMWyuusmN7IqBaNg81mR26Pp7hTRIaRa0xFoXoNfV5LUasitNUP05gwpgNEE8
8fLn4tmiYn+BQcElH+CVeF6vsexgalBbG3upeWkxxy/oakGqz/jxUwoQKSTQpeXHKnCuTc7ZpolL
1QpCFemIXYv6+CjEX9Ie6k14BKpg31Pykyn9AbsWuTc/vhMVTSohzzcAMwgmY3kzDwrp74NH8X0+
sH4ST6THr/9R/vFhk4oislFvQ7fq+TGVcMImGx+Q4xHMC81C6+ndCFL88xg5K8MSpX1fhPW6OEO0
3KttdJDb/vGy471zj9HHSkadHQVAwr1Gj36JyjDrSYzGSe8Vx/LbAm0BIhVa3yeufEz8CS+m+Hr0
JUd00cL5BS6qh+qZF5SZbydFBtMI8PwWNI+oaCJEqVSKDVochPpT9BTgD1twcSATJv2vInM5qyZX
Jr3qvT0qmIh9I81gvsvBdL16IFQJRS/tbcLXiFaD5TSecQ8+UCg8LYcJ1ZnMfixvZd6jh/WJdz+C
fghXempakT4CMThfl9a1ufyIvl1eJ88CFVbKMplHtZ2ysBWR6BsgR0ApZuXhr5iX3X4hZLd397mY
4DGlpgLmvvHQrtz6sAHs8l49xkgrDwbAzJMVBfwC6CaiXE3X5gl96u9UTz7gtLtbEP2UHjTQ0nYg
ii2ey+881kvmLqKTDdA9ND8+zTBoEWYagQvIwk156SCqburX6vLwB18KvMGgGQHbnEq/fxdFRIvP
yqMgGcJk+bXE17LCcQZWZAa5BKruqIKDiJDyecsqcitb8JXExjDu9Waqr2vZzMJkk24LvYKamVLU
tjZZFafmybrcMF2MOUyw+xgg6jt3D6Hs01GxECxz6RC3pT2CeEKXv0fb8+U9ZNp5XxmMqCjjnttp
8n6tYxOoYjV/3GRnlTRb2G4zmTfYTzbqU/DAoCzKjBYQV5/IOrJMriIIYqNdMwAq3QWDp/s5twjI
uqohSURCswyKNItK4fRWGBUZMqzhWP7MdR/aG39wxewNUEHXEOZaaAzAT5q5vWmX7tGQrMIGpooT
bZkv6b0hyvPMMpLlTFJjtM2VW1KKS/wmSFb795BYdpCOlx2BVc8E5ECBYB+wAGAnOHcEKTdNoUgr
FJPS5zZ+i7UbpYMm8V1bPF02xIwMH4boULT0/aqbyBNDeTTsQg4qKIMqPH0cRnvQQtD5ezk0mb7Q
qIoVbWgZDL71iAlf87rBtfyEyhE44VNnMMGyYaNhZ0FpmygKXF4j++uBuUohGD+0CKnobk2KETVj
ESFDmL006J3Ym+zI7932qAbjFW82gGuPeoBmrWDMs6nmR8XcDvMiecusOg1kL4Z8nAHZlu1EBFGL
BWqrqe+BkuktR0UuZmfFxPFc9vf9WDo5oruLrVPWWjRbtBUqE6lCKtybWnnMV04OxoxbaE0a0KTA
ZBeNtk83qYnSVCPJZNCg2D/0J7lBB7h+u/wlmav5sEPH4bQyxcFqUGBaQPHdQjGuusokXnBkf76d
FSrn6PQ1m1YLsCl9DcjYRQY5D/1k5Xax2oSXmvBgX14XO//YmaQ8VKqaMRmslNB1QHeJ5B8dRoAJ
h/ocJAInapJvTkd/IEVAYw6yVozikV3e+UQqAnq2zrjNhhHtmMGWpFfOclgv3b0F6h4TY6mP4gVV
JkII+069fDMEQ7j6pPBYf+ehwRhDBCi5g+FPAwrgfWjyfEVxJWeGtXZgEnwmImPQ1fEalB0V2zzp
t5WtgMktfTS+aEceqwDLIfeGqRtO65pJG3q4yiTk7jgH3SK7YIi6vJ08I59uOaWSsgpzOdB/UMT7
dLoxW04xhOUSGp6gSEeBHfrU0511sYJyIsZYluS5F2egKznPTcaEJMjuZDBY4l8JcYLycA1cthDy
XuJQudXDHrT9xWPtdK9VQF5mULr/Xj3rNzyQEtMxNHBiAcdJ2EbpvrGUbB1UVJGBkEk40QMDHjpa
sWfcZN+rYPLqp8ITiIyhwTliPMP0y6iXwZwEfAiYZ2/zh/HQPw9X1rfqFRJ79gZVxiz4LQUvis5l
X2G+LZCpooqMdBUIOGqfRSmv+qmyjCCd3eyp7m3xejxkruGZrZuXjoIBgkP6yKU/ZzrQzuynK68V
BuDA07CxbAKkX66y9iAZjm5jZh0cF+P3abYnnuov62TsF0vdbrXemNua4twX4B/TvoKix0YbjvMt
mUZwyGVZUUAGRzN7Lmq/TJ2MOkYXX5nVUxEfI562NbN6QO7O/9igFiJECxjW84TwQ4lOs/kJ6Orl
L6kj+qni/g+Mz6wADbY+DSy/5B1FQ96iVMzAKo/HWgSq3/viSXWgee9aTi+55IYTr3iodFaGsDdI
JbRrq29aD4hrqOW+FV/VluUay3GQJo7/s56IOzt0PpvParGohMoW1WuQop6K5jbtbzMA4FvlL7NL
OObYYQ2U+Cph4Cdo8fObp14VNZO1KQ6TI2ZzOlAqmV/ku/GL9lUJ+2PsNM4c5K88hSzmadtZpTKU
sS/SRkhM4HeH4q4bMHM4SfecQMJ0kZ0NKpDkCxSVzWxIEDolv4duHJGBjILO6zFAr33hAXaZp8wU
kZ8TxuZPBMFQsAW1U2uWYTx/rRdX1HJ7iXlfi7lveFDJYHACWJD2jqjMtXrLhgW0IslkZ3c9eMry
g3WtecsKkrL3kZ/g8j6y1qUDFQmQPxaFt/C5g2SxkWlNGSXo817X830ahXHDqU4wnXBvg0q3Rl3f
OmuOomPnr05+s5wkuwA7VXelecK1gUnvzmmuJe7wB/EyOo8EphXvYozOQNCQMmsQdMeYiYi+R5Qe
IdAQNB4avdbhnWLu5+V9ZL2I98aoTCupzKy1QIwSKiXEC5WitHtp8dXCskGzGchqx/MV4t+XVkdl
XUtiJpuqIyVfE4cA5fNfJmj/DyO832psjL/9ET5rv0QqRm6tVJpa2gtAyItOh9dxj4s7Rw25P4qJ
nXg8OAXz1bEzSNPn5vO2zVkDLlgxNPz5mbTqiSikemoOvAST+aja26JDVoxCcavXQgA27r+mI4Z4
g9GVMCsE6RkUyHlvftZJhxY3ALOAQ4KOlopeVVmBjJg8qNbo1cqvLYV35tgGILcG6BLI2WlsRbXN
SRqp4Kpp3taH6l00wfLIWPK9DvgNKMa5pN/k839ySDBV/scitYN5Ygrt3BGEYN3KdmFajtSbf03L
6oHa8gnku75Zqcds/H754PEW+mknjWbTI8zSjlPtqeP1OPF4OFl3NoBTmCGCHICKWajzEKluo65m
KaDqcds53braggnZEOEuLt+kobVFXs2LGUrgGeC/AsxNphtGjd4IS95DQ2ywFhDOBX35MKWqEyWe
UnNY51hpDwQCJAMc1Zj0oicXwRqQj1WBi9qs7rYavD3VN7kE6aLGY0RjImRByg4VFIye4MlD3TPb
1oL8Gvw6oUWmZzEj3Nxmt/qxfdN/vD9//THg4X1Y+7g3ScV/Pa+2xuqS4kjECer1izpddZanVb8A
Tr/sgzxLVPCPVqOYlbJCewYi5UvxFGsPeR1GxneLVxthxsT9oqiwL1lJJ2tDhdk/nwCYtmCswPRk
2qYvHLm4GGZUBG+ziHlNUGJAPODc9SdhgPesWXbMX4bTdNwCwSls697CIIFo8we7We64N0fdMMAR
DspQYLBxbDLLW7ToRtnaF7XVBj8xl9fLH43KfBCmAOUHwxnONOgq0LY5X5slqFI617lwNHLlvhSW
w2rIwajWnIuaaQa1HwQPHY9emXL8Zsu2PhIrTIUi7QAhmpw+1NvD5aVQ/vd7KTsblKfH+pD3cZEU
oRT3Till7mgcU9kzpIP4D2dPP5miXH0Vul7JJVRiCvObqPvj9Dg1nNNEvzY/2aC8TukkiDkYWXwE
Nip+SAMJbtd4c21DGwM0mLy7mP2FyBsJD2hTN6n43iqb3s3LZhzr5euaF05iuFnJe4nxjJBrbFfU
NDrJ6IRozI6KinaW2fjarPjg8rAvewJ1G/7eOoxWQMwPCnq4+s/NmInUoHurmEGq6kd4w9ucqy+X
TdBB4ZMNygUA2SxzcA1noWw45lfzQIh/6skrC/Tz66cJ6iULr+bNXhbKwWiPgMH/vaq0271OXLuu
i4U4NNevRvlT5TG/0U+U32vC3QTtOBGQbxpUk5XglxwXUMbPEPawQNbptb8wjOmot9W35SWGHKvg
tq+88ixdDftklvKKtS4XbdZTZLjR8FMDjCBtvue6RAiibXGDtOa2oCRXfR+s+kaMMtUerfirpcTu
kvIUGKjY++mnUHEqamqw/UU6hgbkBJS6Pbg1RbXR3AoYVq9ZI4V3yql88ZNBylXVCrUxUMkYaPIS
TEPmT0/AFV2PsyPdTLbXE1Y6Z8DdFjmAu/GAuXRC8ts8yAEANcXT91OWNWPWC9KeUPz5TZcMmhlA
JDE+Fo5u9F4SXK9kTphmBzYLmRamySxNpyWsgBowmhR1tH+PJtUHZXWJlIvsrkFy3XOrvCRy7VLy
f68RKvcYTsLcBN2PmtZ+NuIUSZdpAXtEhNMiN828sbEJobaEKQ2T+y5lHlVs6n9sUs+AXpPaQbJq
MDSf8hUVp9ITblJgfVS7IOOdENxweS9TKkH/tEzqCSCDMbxcJw2kPfGDalytmunIbetCoMBpam9V
OAA8dgDcLZG6MLQ8kutVQBEvNVw9rHzhZitt+Um8JawskEeMbriMN6wvqQAgA5gCal7oYZ7H9SFf
M00cdeGgXzen4YjyCaqh2v3mkEPyP2g3k+SH9py9PSowtYnVKcYiCIfsSOAEEHKAWEeGORHulAh7
Zci/oEyK17BF5XzGhBkRSFomR/NaDRW3xZjNdhjgnrKbeZbLk/ZmhTkFIKPf5kDacr6R65CW+HRx
GibN09qUtjCfBuPG4A3gsk6BQqZeIB9ImHsplyy6Ukn7JYmPjfm9WCq74kkLvZ/dT19I0hS8ExG9
MHV4vhCMFYDn0sQtvMg/gQgFKiKcy8zG+9UD3WbeHoz2h1TxjhozbAKn8LdZKmrXzTgX1dqhEwc9
Kit3iCfOd/OdcngXUQjqwS4Tm+clrLtib5VKOeaoLiU9lwGqPYKKPUjhICq4IHhdAPZX+1gclXjW
Y5loUmcAU5fcq9nNkv/TmuR7qNovhPJ2tc5UjBOnAO92ub0tD4hVdmMcZAWw0NQXzVvM/ZaVr5Rc
VmfOFtLFtFpb684c4JHbDxm069Bkq3M7P4AvW7X129kV3fJRhpYiIkrmCRi14GSmzKi5W7pJXwyb
oEQyCg5hudoGQEqlh7GwIIFE+qF9UoPI0585iSrnc9JFtm5cgPmzoHlXro4azqhWCo74OEJKWgAy
anULFPb6f4qepD8x/ZwoU3Q4ZRWz3LOzOgS+Zj1IqAaDgtMnvas1mCDP8PPyUlmvi/3ekp3Y5cey
UCa9pRtmUBhHtTDsCkwzTcyrKTIvBQlFIYC+wNfz/oV3VhI8yEtJSFKMr8p4JulmGQxrI/irMf7I
RXNwV03X3GZSgRMXuisxiXj3IHudH7+AWmchgtZ0NDDEmMQvivhcDc9ZykEC8EyQ/79bZF2rWzxj
ajaoYyCeFj3vXPB0orpdiqp7+auRX/s5hH+shoqlS572ulz2cZi192p12mL/D/4+SPSh/wlKTkiN
ni9FaNui0sW5PGq95cZV5RoFT3+OuQT01cF3BW1lPNDOTZTyIHcofQBJIx10ubW3mEuWzTNBXaWd
kcttJ8dVuEh2tBC1YTDgW167+FVnbyG5B4wjD+DINEr0ysCoiUYcTSIgGkJZamkrHVEvsI3IAQE/
Lx6S3f/09ZEZQLIFVFGf6KNbczLHWh7zUL1u/yLhMLqT76awCeJjfJiBOiGvAijPp98vewXTwVWQ
r1hAnADASTl4qW5LvQ66Fcjpa53/2PQ3UT3+fyYox8bYrzBNYofRiuakWiHGbVYenPt9EvDz9n0s
g3LuEvLr8WABw5Wc1ANERG7Ew+yBTPpedXRnCTCJHsXudgOFGAc00gf9gVc2Yj7ekQf9vZF0thBl
dWZFINTo3iaXKNLk1+BTj8Hn5EggVC8OhWB3PLdhe82HUSqBiKS02FoBJHNy1/WOnIn9g6DJpqea
0y/Iv/2MOil6vvw12Wfhb5N0KylGm6KeFSRfxiY5mvpV5+cGJExc+Jj0ZG6c6ZqQErzH4BN4XH0Y
QiRFwOXEYP++vBrie5dMUeFEwRhYXysbxAEXZXzQjXU9qUor/SoMOX4ahRlDYZcN8raPerpN6Lqk
0GZPMGck2BB0tOO3ywY4B1onP2B3YyVCVUnW1qKXaDwCZSS2pp3qI2fbmKvAaAO0F4BoQr/o3Aig
a4VWdkt0nJubWm1tsABz9olZgyOxEBQjyAOBhjs3EbX9KuopROj0a1JU7J+7YAl1wa5eJ1C3mH4O
WgR7u1O+XN4+9jne2aU8otPKuZYHZP1lYauh6lTudmWKfnwqj0T+SAA/N58Ojfns3RmlvGJIM9Eo
UiE6Zic1zIM8TK+T79vBvFU8MRB+pq+cRfLsUU4irWXUVbVQkFwYmvbgREjc0vAm0RnfIIvpF4e4
5uWLZOM+HTVgZkBIDUQllLXPP+hibaY8jfB8CTc3LrhBJETOh/iJCIS133l3NvNk78xRW1oCwb6N
GYTcculLt13F5qmcr2r1O2cnmSdhZ4bayUUfNTWOt+zYuZPb3/QPGXhIJmcC8Ejy9CuBW95iv5x2
Fj/d2NC1ntU0O4Jm/0l9IVA4wyleyqfala8srnwGu7Sws0dd3yBgVMxJGUzCo3H3TusSziiKgkWV
UwNmbiVpcsND0ImzqC+2KoWUL/IYH9H488j0XF/wwj3zvtyZoL5W39bxFJcCkOviYaqPlXArpLpj
ZakTaTx/5y2H+k4gXZtqTS+jIH5Jb1av9KrH7ftwNd8lOjDe0yHL7YhHXcB81u/WR30rwPtWbdYA
f8glxP8rMfsuL1+gFgSCplO2jK5cc3I7duK1s0glXplRQUUbZGsoYpvg12oPys0EHK0s+ZuBoYAe
PboUmr4g/p/AJPk8QIuJNy/IWzR1GQ2xWm1SuaVHcUxdoYAomKQ/lt16MPvlmxT1KGPUh1ziFfWY
9Xtcfn/7K/ldu5t2yAv0ciXwMKOE8buAodzoJwKoKbzU1e4uRxrWvY6HFaqiELTXgDw5tzZJi7pI
8Rod9fqnbr1Ei291z/+fCcp7tn7p11gaAEc1dX8yU3dcda9aC/eyGebG7ZdC+UxiIsNKpTEKpMeW
wFBBpnQXncQfGHo+oTvhcczxdo7yj7JPQN+/yH2QvxDsMHri1+/DxuGCzJyAXomozGWbbJME/SSD
51GhtezVGM+qZYC0PBFgLYbNb6QpMPWGU51geT6IuYFFgryGhMfpuU+gCJFYoDjCoxGkEAD94aFI
6q68Qigrau7NUN9rrFLAWfQlD7fpkKd3SuLW0S/TBN0ArwZCTyK8l8v2pqhvlZVS1W2TKAQmWN9k
BM3Cj8MJE+mOdb36kCmxS9+4S0Ww5F7+YuQP09kJOsmgnUclC4x2VHYiDMrWt5EuHNeoD7T+ytIb
u1ZfBeQp6lej4qUN5M9dMkfddYI1dYI0NhLSBgzEP2y9QyTarEP3APqEW5lX72X642511L0nlNAn
VPI5Cf9F2nUtR44jwS9iBL15pWu2U8uOZuaFMdKM6L3n119CG7diQzziVhtxe/ugDZUAFgqFqqxM
DFOZSrHXIrB8sVSHaTTSXx8PnVJQnkMzB5yO1+5Yq3Pp13LHgUbPIg+38ag/YuyUTPVDMcXd/mDr
rgLwGCjMMO2MXti1taTJVC6H0gTg0fzB+I7xzN14lAdTu593xZ7vTeW9T5/uyoFxulfbHigHkUoN
D5U9ntrOLk2qWdYqbu8/jS6B0Ys9eqkztB/8y7BP7xD99xWrf7v6DRdGyc8X102utQapruFVPB7F
9EWJvRAi59ubuhpQFjaoPW10X0q7AF+QaKUJ3v8bUFZz2OUGUhEFBbW8y+Y8BcX25KhW7CqZqTnz
bnLJSG3Pmcwp17Vq9dIiFVjAvOYn0PgKsTL/IJixGyFY4uVxZgXL9bVJGPnHCBkOAT1k0YloPxcS
ZgP0HiQG0CUsu9tRyUtHzvvg3GQBZO4KtH6sKY3bH5I4816t5LGjGEmBWTZRUO+HQOkaxq276j66
JhDJCCBbaHqdUuOLKsVssRenvlULwTdZxrb3xeO2BxEP+RTYsHJw40L7ACrr117KSY0c50EI1Yjx
UianXJfcuXrtNJYu13qw+TBEr6fpisGfcSl6zag4aiW+ZUllzWAJmPXeiwUkno3/Ox17C//dkdcm
Rtt/dTsX5qnyRJOUdV9IPuf12mClmuSM80U2Amd7N0kg2dhNehY8DbNBzFWISKFI8qeKlEeuSxlH
frXggVb7f78YDXYSG3HMh0mCKNixc9LHEMNVnINXSmoOtoDyg2+NjL1jrYr8fBHJlE7n52ZWo4PI
V9/1Hvgq2X/e3rj/sSqCVcUQHCluX9uYuUzHs67GNJrTnohwfBZ6RWfr5G2OlfkmAb13yd222XWv
+LBKrv3FynJ/FDE9zxuQeT6FwYmLvEBlbN6aCQylgncPZjD9Sl2y6dikchkCKKVD2XbgrUm/5BKT
QmItP1Hw0AAJiwhlgPftXSykyjMesxYB4QcFITuBQwVP2an+FVjtHcQDZ2YrfDX/WkRN6nvJkp/p
DZdw3hlDfsZDdtPtAqeJ7dtg51e2fkEDBHgT/X78ATrq7Y/GjNjUV1PmvqmVcEQfcU/mbhOnsEBL
pNojegWZO71I+22Da58Q3DN/3xBU8ucrHF8nGsmTqn2G3r7fWcl0/+9sUGdsynTVSGOgoCT/HEQe
pwLFyqjXrKdBi3WQdS6dZI7DPA4ibs/lZvY2f59tQlaRWUKPWZnwF5Fy8C3Ws3t98zBBD/g0j24L
dZHzxjADxYqnFchGQmM2g+gJHP8Ml1iNUBhJ/q8R6haLOLWZgBaC84fDPZ+CEayL/9mwxV/J8t8m
PkGPuEhQayPBfSU0hisoZ4N75ufYVmefsZb15/bCEnW0+r4oJKTmEcZ10/1okwAf2vxtthft5MJM
f7a3TuCpw5RP4NIuhdr3AEJ6nZzQqnCeNZwmBQo7ZgwCT7ALs4q96+EeHERoFOCjoXp47YodAlZV
VQOyAZCmCHbkJDvuvj62kBb+C4k0smYvVv1wYZFKYYPI5yYVqc4hGi9dnZvDdJMPj9uHeD0yLYxQ
zi4WoL7gEjkEvqo/FYfImTQnPWZ71cWD6hQW1vzjX1qkPH+Q4qjAAw+4nDeykZUVh6Z0rz9kj0QN
JrBRxdu2uOovH0ukH41TJs0QFUffdFCOSf6rTb4Upd6VPlCrw9Oe/AGLKOVHnR6PQNoSxEAPyQ3N
Lc5tDOjPqEAfkDDe5eB+Bs/P9rpWE+GFWSo4ilGKQ8dlmMKQXycwFqm1qTRuDe7abTvr+0eETP5a
HuX5ZdUI+ijD83PhJOaZmeiMQjbLAOXoxSA2ejCMmPEAW5VQYuZSYH0iEhM+pbmLvaLcHLytRoqA
Gx6kB8y+k7s/dFWb51DwIdJsrGjxjqzeskc5uV9B/5KTsGe13QEloLndWb8FEeMlQhWNc4rXWUHb
noBpYxDG8iaoCPMdKwtYj8sfq6Y76bg8g6LGmwHVO8nN3dDNwWXwezwQjanB08X9tqOsX9cLe9Q9
kJa1ERY9DoK4mywitF3twDsz3Zahleyhvm6WFsi9eXfb7Oo5IC1c3SB8l/Qq67FP5GIKESejvThl
VlSWZl5baisyDsI7Pcqnr0r4nFQAejHmSh10Le9boxYnMpGs7yp82zoyfcUU7NyGGrsXco4Orske
Gl5fnRvCm/dv69R5L5VmrgCTzg5cYBt9b/fJq1I8be/lai8Ol5sC6SAR4ACROotVkUqh6sfcPu12
gzKY9XgDVVo/ATBiAh3GQ193pqqwKF9Xr7qFVep4TnUvBbM6pQdDOPVDYJYgCmWp/71zzHz6epiF
4GUwKvCaQhlRjJJPgkzncIP7O8XDSTQby9/nHudUNrdLnRvUfqG9VnkouzmMfSX79sk44F2oo5OX
MK09GPH83PUSuBr75qDuZjs6Cmbo3o/3z7UzdFb3auAPiGCbYXf1cCzsUi+B3leksjG0ACTLwbfe
Hn4hXbIyS7kPdsVr64Re9ZA//dPp9vfUE5xG6CVBAQvdA2qrg6njakzBJPvsLY/Qf8ldENJYkHEZ
MX0y/4Ki346xzrUAv7RIBVx1MKRUT6BR0Au2vyvdbCfuI8lSABPnvdRiauWueSy46RFtICcJQVkq
1HFgrVPUMAoO/hOH+SmMnfj7BGO/gzXfEQ0e1cufxPsmYISgtc+5NEu2YZFqjOo8t3yo695YeUaH
+WnO5LibJHnc3s7V1SmAcAJhiY4FPf5RRnnqiziTe41r7TiQrKCTz5ocMq7ltYsfY0moYPIQqAYF
7PVqIgnPhrIAldDMq47WFE5f/tpeyOoVuDRBxbM6iWulKI0Y88vlntABp8VhuEVj3hm8PLZDVl1j
decWS6I8nwPXilLXKkhYjdma1cNYl7YsPDFWRU4tHU0U1SCFJzLlS0eTuRNFDkktB4ZsUKfjUezv
tfvOfeeLtAJXvN+2R/7oLXNUENGjXOSTuccAEp52vD2O0MCeTyXKoQk/mgra/tv2Vr18sTzqng0x
78kZAXiUiUSCfKP0s1mMrznHChqr20i03+HqaHnTqnVJD203fSJEMa+EeJgExuCcnHtL2zW3bJXW
Vd8AKTdSFRDffKLb4YugCusOgKEMg+3FXprOpfK8vXPrJqDJimcIzhMteCa2+tRFkR/vI3AzaoIp
NG4y/kNu+/foroJbAbzDZNCP5h1OBSHLGjnQPcNozyMnOaKehmauDcchYT1y1kLEwhY9RhI0wtyF
pOMXhec5/yay6qmrWQFE9lC/BeoazRQqQERJnWZGlhqoJvS2/6ZamMu8zQXLB5j22Lkka60rM3gN
HcB7b4Pc5B63P9lqnwFjdpCpIH8Akq7rKKiGGioaEbazk8fGNEA+m8TTDjPb9pg2ptiMu1HJnEkO
71p+OvbIcLf/gDWfWdqnrrJZz+tYajl9L2f8+OBjvqyH+knTHoyxaphjOWttsqU16gbLGo3njKGI
D4o5OJo7e0RzjXDCsxpyrGVRQUv0Ry4G9BaGlPM4iMemw6x1++3f7R0VqcSinqNyanQv1PaSuquH
12j8s22CZC508F1uGFnn4srPBo7PoJSOQRuQU/8FwQg9kckQtLpdAmr+kiZiOpnW2xF7YNvBeRmg
tR6ZefPQz7mp6+72WtYCO/qLAvBR4GWBst/1WowqjcS2DH2vyJ7FGG3K+tskvBhCZW7bWb32VZJ7
At2LSRGa/sWA9IA2xCAiVc8EK5/g+NjBrrEJqVmoWizqqPV1fZgjP198o3IU0zFLG3+fNrHDlzcq
WrDgmLckkOBtr4yEo0/esFgYFa6EMupB4lnpXpXG+zjVdwPvP5SBtG8l3gpFFn/g6sJA5AdxJDC2
4Uq+Xpg0tKMcy0qMkSFxV4a7YuIdDmRfU73bXtdqnJdwF8M30BCiR9X5IAhaSUGcb4qbtHwWWZQ5
q+6NYVTMpaMrItAMj1wLRQrRQIlaE/LHGv0QYKGftVC1t5exHswXdqh3SNCAYNUoALshEtvdDaqb
du0lKKdmD6w3z+q3wYqAdYZElk5PMoODXaoC9CAPxgwu+fm7ztm1pJy4Qmb43Ore/W0IiqrXTjA3
XM33A1h5AqNNbkDxW5v5mFeHuI9bd3v/1txA0xQN1GiqiruQcu95VpQy7/LRk1rVTIUfECpkfKF3
Ahz6BC1NUBm61jWJLDZ+vVfvJoczq0P/qHiTbA438wnk1q6Orhz4jQpTAjFtfa5/FnbyWzzlu/Bp
e62rtXewjaKBTIKh8l5OW0QNgZumnsf5Be45uU9QNg4O/O/GHqAMV4Umx8QMrm/uhz3qMJdaOxQ8
yBI8H1PAAYG4ZS+MJa25CtjlMK0JqJsEVdxrV9GNfJwwnglG8ovykHzDeAN2NPijgA/xQb0AMgG2
loRlVFyJiUujZN2LfQQ6VxlaNTO88BTdGG50B52bGx3orATc5F8BXi6NkR1YGEtyfir6OoUKaRU5
iv+YNJrtZ3eMfVzLkpZWqE8VVgB+5Ibg70GLks4vkeQamZeDDsG4V4YzuB/NrHzYtrn66cAeAFJq
XVJAQHe9MDGpIuDjW8Mr+J96+FrPjs+zpOVXIXXQDAGBAHTCAVOgcs28EZq8FaMQMj2gRfaqXfyj
BfE1Z4lQGpt/VY+YgNk1R5QA//niMGGgGsAloSqlU19NBBG5lPNAfdbFjxyv8uyBZznG/1jbhw3q
m0UtEajNW83Ds/xb+lfZq3/RHzUr21d7xSrwD1jMmESIaynBcm1UzIy5QizDCRNmHXfiUBMSSrON
9nXwPWlGxjauRZClKcpHhloYh16aQfckQYVuno6NJjG4/9fccGmCukD7JlH7AkO4h0h/4OuntPid
sLRGGSYM6j4bhCQCrxhqsf68L4TvdWZXrEcdywTl53IlNK2US3hLiqUVtN+aHBypGusxRTyKvsrI
4JoEEBLgOnSxfjZmQ51DEJaCWM7h0+gPFxRWUiDvLJglp7Ugq0PSAuhA0ZAhY3YdHghKlitmXfHa
kN/l+bdUTmZT59P7oeFtXWwdvvF/CIZ00waBNfqKyyuCu32IV5sTy7+B8o05AKcadL4CDCYZZmhB
qeeo7FQUeFnsy6vdfjwbeNAmgcqXp0fJtDDLjK4AgCw9zS55dmW7eLZLcLQSPeaEQx+LRc6/6jIL
k9TVybWKNKk8KFoj/UacnXAC5CVi7OA7d+gnj1kYoa7KBtdzVZagumsmK3uTMcKc3462jJ5A/xz9
DPFGKp3uFP9qTuHReHPYSP/1KLn4C8g2LO7PCPrXuFeg6TQdgOYxZ0++LWWi75GcCN1evuveh9Df
wGCMAa2vONDCOBWiG03MpqyC5Hv4u4RkVd9YE+ZDyiqwhqg1lSo+QtfIkTqRAcVZe8Oj8AdZQ9kA
NwJdT6/GhMtkCWzN0106/MmNzCyhxKc+TNLznLxmAosEcjW1XBqkvnPGB1rJ96Admi/BL0KKle24
xmwP0k7bCU7ifoUIUAYUB7B8EFXhXyR8LD5r17YQbGkw71nX0mAjr43siA+rf345XFmhzkiB8fex
zDBlUOYXA+4R+Tut2287ycp1emWD2jolAa92J8BHaukecdcM0daZ9Rt1buxilq1tYyRqUufxyhh1
GvK2qHwfQvOHcLjV1WMLzmkJqtSNzbW6KdUMoMXa4bsyR/k/vtuodbWf4PDxlmwlDgS9OSgrtGbr
JL9Bi26BFu7QeCw+pbV4emWYylGGqGhBPgFkAGSOD/4O8k+X2QxtBBsb5SYRWZHOmFxaOwJXJqkL
a9LAiBU1PQGYBh6vWjNv1i+dSwCXRWmXT/r9V8iqrkxS91MWZjmfKGONx/9ozzYZAgD+IX8R9wI4
bNFyOoIvNR9YUW3lal6apfMZbo76odIbguECzMNOL5mFZuubgPCdWiw6j5UU8MoYldmIWtgMdZvq
3hA/p0EJ7e/Hf3UkaMUWkL/08RxwyUEdoVoUHxE2rb5xRdTD8+6XX7LIQ9ayiqsVUUEliiQllGNg
dYZ431YHMb4zxm+qj1m00ZmqxzJJzDpkjjKtXPdXVqkwk/BFmYLUkPOmnX8m0DuCa+WeInSfBhsE
oJfgwgIDsD4dFWyCrIwwylcYHl9CZS2/5NX99qdjGaDCiz/JNTenGJhKpcAsihepY11srF2j4ohQ
8AEmV6fsUGpIw3ChVlVuSWCg2F7Iyn2Nj4O+MVEcRGpN7ZSEIhH4w+GDZJYHRCu7HuoloscSHV5f
zYcZar+arIg5kGsnh14X7BgkvSE2TBRYMOr1z/Jhhto0cLvnGcQAw4PfP43ihTmivYaLutouKtT2
Ah+DfcfAMCrIIS9EVypyggRzcupjC65wwm8qetL7LGx8YKHc1u/rj9VRQbeTQpQMMx8T6fDqangM
OEhe9rhDLVH+wpTjcqHvoWSR5STlhFssh6q3MRw5qL4DxA/ddIbz/Y+b6+8VvdeYF1bSSpiA9+Xr
fbzv96ld/PHxortXQIIOpcTRzBrLeNz2d4aHvLdTFhaTMpSNGcxdB7341vavCVOShcTQT3kOGS1X
kJVqqHhep4fohktqMaLuAwXXh+Qefb/j9IM7D3Z7A4ZWl4W/XD1YwntXH6qu6Dhdm0NLFUVqZeT2
nXErDue6ealme3vL1lpMQMd82CC38mLPxAZYwEzD4xtOr4PhhLD9ib+z79WJdDNZ1M1kgz5v4Ic1
6pICGRrHoc1keBCFsPU6NpUB9KhyYGoGS+BrPVlbrIx4y2Jl1dSA6crQkZSiE7gXTgkkH4F0B6kh
eBsJSxgiO8MBWcujAm7oK8nYcgi4GQoZTWk10mlukAHnLuOrsTyDcsSm51NwSUDNHjO97xlwtit+
9kf1NFrKGwGo5ueOVRlk2aTiry5OUu8TT1Gl3pSUs5wFlj6/bK+MtYNUDFaGoBc4rdE8qHR2fevK
QuGOYXMAdcaX4hOqxNCwRadOogcjBTnx5y4CJ2sBwCSez8BVoYT7rvaimOlNDri78GN7datbuDBJ
HegyNaooSAAHMsbCbnje66rwNI2sBGbd9Rd2qEPdCxFkPPKy3Re4MpGwq33amdxU+7/mtu16E9Pi
GlT8ekPJMLQmZomTdl09OUorhN+n2pBiS5TabHZkSQ4fAVj+QmERZN4fe0/FgYaPq5GDOLFXRc+B
8pDyT5nI8CTmJlDnXxm0XEiBlPVmwQx+ad+np+Bnw5m+V74Jh+RWf9F+JM/b35f8yk/hTQRlKFp/
AsC51L5zfdUqUxQZnozmshFfymlmeO3qS3thgdq4WS6qoerS4FCo/G0wJGaezLacl5avVcAuoXle
sDjM1p/bC5vURop9KzdRhuc2EJtuWH+votoy9MFS+HAXo+gkaiAwMHRzQC26HNRdOoLcOBZvY015
CutfGSfYRtcwPu9qvrT4o6hQW+mRpjW4PfZ++qxgqjg7JTVUmIMbI/y9/VHXmuGEef7vr0oF27BM
JaVMsDg9BY8mrkhXBVkWJBXRmnOZEOv1GPFhjQqzHQR2K9BDKJ7yQIxlP4udequepLvklkx2BjZo
/YXb7SWuwcegbwHqbYjEoqP1fpYWd6UIUfdw5FPS0NJ3ZLITd8njcA5dQgAT38fQKRuOmj2Zgavt
WcQzqysGAFQmhwZgPGrFhSiANkvVsgMvFmbJ3yTFo1G8ba9wPRosjFAXS1w0hJ0FYuXNm/Z93Ffn
2gOo8FSgXMufCCc2KxdYjQULg1RCP0WZpA+xAcIzOTLlcjDl+HF7TYx9o9N4WR1LfRqb/CC1llC2
ENc6yZNhbRtZT+M/1kGn8XER+gPHYd4g+qZdSA+B5IeQ1IDQROokF5b/ryYAhP5dArGZjIlUKmuT
jH4CX4/ioXxpznxrJvytnp+ziLF5a1M+cPkPQ1SsRjKTtRoP8md+V+4L3ql+ji/QudpFvlneNLfN
BSW3P6wXyurqDJAQIN3ABAw9xFdpfo9BH5BOKvWeU856ceZ0e2Kubc0MxhawPMAXDIjlXW/iYNTG
qKlD9g62k8Eu9jM4GE7uKXc9GODVY0L0FkLZLBhBec0jl3Ypny8wmw6xJgEDTJpF2I+yb0rC4k5m
2KC9Pq/1CjydqM506lFIHmX+pupdhs+vXS6LddA+76eC0nOdmh3QXyKkmoHTeqF/LL35brQmm6SG
ml3mVvyHhVFnfDn6CQttF3keUFA5qNlxbJ4xIa5Px7FgLJC1PiqLSIUulMR4AoSmSs+plJ76vNkp
iXaAK4GXrVQZFXvWNyOxcnG9TGqXotgq6/t4kt04ky69WLrRUDHcb3XzwDutoD2l4XxRsSOsCqCT
JxkZfeCO0r4L76fcG31v2zvWAjuRmf2vFSpwaCAyAXeNDIxfZRn9b3/4vf37V/MtQiaBDjUQcdBP
vN6tUkqkCcgZ1NNe/5rRHl8kELAd0Mi5EAUH0Uv/TIJl7FnUeUzL1AZm4jCXQjPF+9FtT/qBaJWO
z8YNVFHtd+iH2z5N3uCxXparRYjliqktNVphmqDsGR/kOwDarK5COyf30m+EghpigF/AVAPZ9bHB
lPuXQitqSdqgeZuXboMGixknspUZPouFfdVVFoYov8+mIBBmdIr3g4oMXfVBZGxuO8vqySJsbAAD
qQImR699xW8FgDRQa4WArqX4lRcBzQWBgW0jaxzDMhjX0fRVoXep8FRcLye5mzm58T31nO+7m/R3
e1te/B9TbEp34X0cmPNT+yeEhA8j+Vjdvw+79EmYwWFfCTxgqFI3mIl4kiJGJ3bd8zCxIALsp+qf
qNi0EqlnDpXlPX+IvOkpdUM7siZXciA0kltfWg9UIKDlCVEikKJdfy0gXTCGIoITPJP4vdZH36OR
1TBc2zLCQ6OBGlYi/3dtIo/6nhMSffLEIrUQYcx2cL7gDVCTg9IqSG8gbk9FCcRvmU/LBoT7ULW8
kF4dqCvCh8xKj9wTd1ff1Fb/Jz2PjEfKWnRfmqWCRArGbqHvoLkdBG4b51aJRnN0WxdMeAU5/vQr
fmmICg9pLEE4wYi7ffk61O91oercejw00gG8b3fcrfGbsaPku29ZpOJEI1VqkqQV5EmVtA9NPp6k
k9xmBeh2o1y2Uw3UlSPnc5GlCAlIZKpmlGx+SMQvdIyIjg/cRtYlzIdT3tPgXo2jGcq2/EFB8G89
CTLV8eELLTyMXYk6Cm8KJKXoCXTfkP0hMJrkoGESKdFPbfOV7sOVCRI4FylH1AV+V7Qt+HYP7XcC
HQnuknMdQE4GSua78KfE8M61SHJlkNq6SZxENSml8NDagwNqcie0USbA8zJz0/MXWm4wZiAHAeRa
RnH8enVaiHM+gk/Vq7q8O8/CPB8rsQjdaU5/MXyTxPZr38RMmYzhYAy3AqNHY079XhPCWtcKwLsl
l6DVylvCiDAeidT37CgH1S3PqRNCdUy937bNMk1tqay0PjqYMK0OMwTh7R4VSuWiSA/C8MblbwoK
+9sGV+og14ulShFlJhfJIGGIrXEInqxxBHfA9AOYw51gLx36Q7FPPRR9LMMD1oNx2608ta+tU8+2
XhZQZkqSHNYFNz3BNtKv/Di5g518ZyvFr24vEI+gICXiBDQ7Z9RKA/hCsb2ExDJ3/1KrEyELs72p
n28krGphhjqJmZAMAZ9D4VytXufxp9gwtu3zY+b691NekkfIWMGwW3hZwAGyaU+DZFbxq8Flh5z7
55nQtTHKQZRunABwlAoPqum75AZDy2Zs98+Gg1btJbslgqfIy+3tHWStkPILRP9ullrsoEJ0x3A/
aGAcVHY6ZG7GjFXwYXkF+fkicI56JIV8Cmr0HIqJEkTjBjf0WiZX8jsQ/1Nc+XALOhdSdT5uwllW
vQnasaTkWO38HzlvDq2Nk+7w0DGMEksPTDVAvbN2t7eU4ZT0C1/s6i4JJDk4CNKrH70MISOSrKTM
V45CP+QhHt9VPq8UOMu9ndwo7vQH4pMOpKzTG8mqHiJUjlsEku1lfX4OXFulUpcSQ8BtzSdIJPTL
2NzFUmFOLcMGw0HoWrGGyexBLur4UDYg/1AukvS7l/e+0gMqeT9PF61gIdLICf7sKoYhkxsIdWIq
giAZm/i0y5KD2Pu2ZoyWJk9209ilLzFO2kqZmGzghykqmMy6ls1jrAaH+cE/k7QBx9v/LT4YuwPR
imdVO9e/14c5KpyUUTGndW5oXiK7Vfw28d/akZXTsWxQ0QPq0BpUoHvdE/M/Y3sz+Zekcr7idh/L
oGJGkg+QuBsLKFchI+WhjMirZstK6RjrUKicx2givh1CREEhzKwmdXwhNEv5bnsl63Hh75Uo1NtG
k6a4m5IS0a9RTANdPOVp2wDDlxXqFTMPKtrZMVL9cXgupszR88c47JHis/JR1kqoUNCFWV1mI7ar
/h6jrbKX7NGTSzOdoFs5OyIEhW3tcXttKzX1q9NDU8iBrX0QS5Irimfwk3GvIUQEDFxZe+Gn/xDd
qiC6NPYh4w3P2lHiN4sLK9e0vJLyUPdkMa1ueqATLEWZJTPsoDdhoKTFcHZWjKCZutTRr8U88TXI
bgnfFdCpt57YIQH4S3sOYBbx3mDlHeSQboRAui0SZBWanTMWOUCTU37jzHGfONkZYIy9tEtvAis9
tPcQCnpmNecYbkRL8sqNLGaYBcY4GAcaXdAByixtthXc3ZXX0GMFQanITVnCa4a7zglvh0MP1LFq
ETKO1qwzM9oXkYnpHNAFDM/ciYUrXHm5XdsnW7BwIETHQsA0GJ4Z0FKOPJAvmRAK+iVZULFiTq8y
vYdy16RVi07M2wyU7vxbdtOYwzk4pMfOjkdMzCItsBpG9Z25QOpSE8D3CXwhCWqCrRQmIQzrvRbJ
Y20Wj7wNJUh7OxC8j2xtuSt1r4lKVSeJhPEYzLKmQF+lp9EWQekz7SYQzRkmIbMPDvkxi0zlp3+R
34m1ksLkfmYnDu9zJnKfhNWtP4i6BHshHtR0SNODeDe7iit4kJGwg0cglG12mW/9IfeRRajUfShE
fYwpE8ReUGmO3+sQ/pzb/h7aaPkl2xNgHWjtt7eccU7pzuKQqE0TBORe4ZNLLjd3YclKw1iuq1GX
Y1l2rR4VeBpID52T3DfvHGwJGELnAyGeg/wxY/qBtSjqssxFwU9ng7xFQKk5oCX7z4Vhro6+Rl2S
eRLKUgnmeDyBSWu79f5iWvvnHAfXZqgIY1QDgMscUmah9UajwFj+vuNBws/YLhI6NpycFjcPoghc
5JyueSknW5hefhDG0erk8se2q60/R//OkWg1nUoy6ilvwKNVR2k3m2rCHX1Q07jgTr6b5igtTaVH
43Tb6OotD008UFai6qWpVETpOF820D0MDmrgY57hZwMJ6spIXRA9Mu7alelCfK2FKSpWzGMdGcFU
Gh6UCnb6rt+3OcrbqpVfhp16yEGarNuDGz1q30jn4xw9lBAyYbnMai6lg2RRIIgYWVaooJ11PAfZ
eATt9rUkU9hk+I3/geuwsYlw1nTkAfNk5VIrWCeMzC+sUts81WJZqRyslig/ERG7xq32RPvp/7gJ
1x6SS1vUPhuZz4dBrsBdMdoE4YFddBf9iXb6aXAlq7mt/6SWsNcuJS5F1gXFMk0F6LLi+CRNYbpA
62KQ+J0myg4YEu2+6T21jF4Uv7OzpKgYXrx6FS/WTOeOQHOXshyBYoffEVYJzI3a0o6oaxFkFzNg
rwWEpTUqYDc4++B3ANyEjFR1u/LBB9ra6lBPVPBJJy9zgwdWzGZsLZ0wNkEU8n2H5ipQSRn02+Pp
VQB75hhYsnxMlBNyyO3IwFokFcONQp/7epBAPMYNpphjnBv9Yyn+tm2FtSwqhPci33SCDM6AUfIf
khlZvqIOu6qULV9PC9NIcANW5VFupi+8SJffkMoXg7nWS7lq4kORz1ZRKl7Oyc722lYv9qUNKtaM
Y2/IXUlkThUzxqi45iLG7cPn4KRe0IO3JpMV3tbC+dIiFWfKeuIMvVIBx8t+TwrCS8lZfB/aFX+/
vba1FGJpiAoyGVoaAd/DHXsFCnP57/nPv/v9VCQRm7Qu4xBED3Jo3JXDmzaVjBWwvg6d2jVzOAOb
iVPc2oKrkqGk0eRu6ufX2Spv2p2uoWHIOFOsOEWnemBXU8DAgQwWBFCFGXmgerQqW34lCTOIlFnm
yFegM5fFV6KB09BBGEo/QOaSvak7dHmwzPkFJNSOCry2slMO7/q+eyZBAgmAW3ap2MFD6JTXwXuP
6Vrc7OBVJROuGE9yUotVxGc4okYFkBpT3wHEF4ApkxWriV8i7XXbExlxkM7+MEAmdZmPCJVDFRaS
48bzUD5vm2C6BRUoZj/jpmDEu07cSd9FXF9o+pt1CpIi/v9gemIECY0KEr4m6ZOchghLoTWmd1P4
lCe7qPlC1rz0PSpCSEM1ou2Hco6hejqn2KDYN+O8Y8RY1uen4gQX5yA6BcrZ68pvybiXFVbHgfH5
aYpRIfTHEIV5cDiCPO4uDYTJVbMmvdF44Jv+nRvoVF4BxRnM+ycl+Decyel+Ss/4LCCpBsHya+Ti
amSYYy1NxCleFGgwRSjgwuB1NN1mMhvugqHQBcntbjwIFhAad0ClP27bXDcJB8NrQwEsnio2F9kY
51WJmKurvNnx8qXnMVvRMLE0awEIVHS6iIiK6Tf60EI8lhu7og5JnEWFJERVpDwSJtHIVfbbS1q7
R0Qw3RJ+VkNAAKci0Fz4iRBD8f59rj+5l2zFx7AfAfdNImji8OV8i3WRrBxh2ASHOoCjYF6kCRF7
f/YDbgAH8tSIFrgnan9yeN/sI8Yh/h+L0wiKSzII5vnaR6a2UAyoioHcOTULIpbb7XpPcfhL/lad
CGYy3rEKhys+ghFQRcOotobRiU/sOnIpaRJB7aiIgCosZ71VF4yrkcQ46oYCNyIEIbAsWYV87fW6
+iji0b2BjJMGQo1QMnmlxiTBYAaYXmJJca9+rIUtKt4WEJTt0wy2sh7SZcofPu+8AQzCRpB7277I
WhUVcye+0iXfABdj6e9ivTNlP7WK+SXTU7NhUiOspO5XW0iFXg0tCR26ffE7Gj5BYkvUf4lDbK9p
BT2LkeCP7aPztFTo5Sngooxk0R1aD68B5FDcYtceVLMCGbEDRN4IVY3U6V5Y52zd/zVQWskSZD0+
zQobQRCqSdATjIA5v5JhRqJVEO3Hu8H1L7zN5kBa/4YfFqmorEmlnigppq2LEfQr1Rmzva5ehE7N
gQ2FsxmbS87vp3Ogq4QTHEMhEt2YU4w+UVUuxBDaPJojV5h+cx+UTxl6Wxmou4vntHWZRFMrlzY0
EQF6xXwoQotCeY5aVWIAUbD80OQ3c/LYV4yoxfj9dDVggsiMHDeob8opukZA3jesKde1GAXdX6g5
Cbyqg/LsOnxM2QR+zhgplFYJZt0dhqSxU5URo9bihiABNIiaoAFedcoT0kLo0WyrwoOc/ckFU5Zu
a/+mZg0trCWfgE0AqQvNGjDF0a1Tve61hE8kaFFZg+MfgLBz9d+lAxkgN5bNr6CxIIoBkCI0JCFO
QAutRA20MYQM5mqbNC9yu4QsjlM6RPBofJqemXIjay6OixJCnADuigqt2OdrbRSAwDrZBwNntnVm
lcrJL16GvDOlYV/Xt1ysu6rECMVrPohBJCjC6eTqpDOdXG850NPi7c+FsYWZWUvl7e2zuxYoAOcB
gTX+B/Iw6hQZgCqW839I+7Imt3Wk2V/ECO4kXrlKVHer9+2FYbd9uG/gzl9/k+07x2qII4z9xZyn
cUSXABYKhaqsTL3Qd1GRjr6qCaXg1HIW7bNZFt9LpPhXUY1RZI5XAlC6ETMAUQaMVQI4HqncV+ef
5CUxpViBZFojVa6WRLMviOGs2/JSdo6wpLlhSdB4cc00qT+MQk0+ckGsr5HJmLPVlxlpdkVIx9EJ
MfneBP1Ah5sxrarXqsxkzc8jStFrSUhj130oUVSeJMmNCarjlqHSJbaKKTT+6Rdj+QEisz6zO8mg
twNItp+UbpIyq5rlMLRaQ8sOwGpPqTX2YVE6fR4SZ9D6RHJTnXQxKPSbTAooROBai5J++ali0upV
i6aotaS0yry2kIanQUn7+1aS+9jqalr8U9cgsXXMrqtkawbNg0fEMEkxK6hlsyNOev6zaLPutZ3D
5mdNQ732obiZtdaEsOEnMaG7uCBabY31YlRWXmn5NwqhYjehIb1qlSh71NOcXsVm3u9ldQDYSIno
+DKGWpHbathVgIXnZZ9aSRZpV7UiQ+dFHgYTWH4hEd0eUEskayFdektGnKrsZMjn1KZ0mH4UxaxB
RQ/0FGhZEgN6iEuuvWZZq7/E5WDcaFklPlZRnZYWNdRk1/forFo0MUvRRvtxOhJkuy9LN/V7M6ME
82gqBD66rh3eSzAULlZS5MlkRwlEA1GUnW5JlC+euJDmwZhiMJglGWAyGkLObDeyYiYOquYxiqZy
nstWCH7gR4nms+gX0xT6TbEMB1C2po7UCo2bkX5yM1U/pFFBj6KW69dETuPvyHjG72kuZo0XjlTw
5rQonqoyMm9CPQPgZC5yca8nUfhC9aK5JV3RePGsNGBwM6SrWlbGyTFCOl+1JQhwsa0qaiXirDyK
sZgcQVyS+HJRLLpdKF3zLemo+lo3onRX9xMNjKVvvXTMI0dJG+qrRaWNDibWwcIxhGT+aZpdcd83
kvCP3k8qakudThWnF6vl0ZxL3R2bgXyU1ACXdaQ04nMviqBpTWLq6WQCvnoQ6GSlq1xrP8fFNRW0
YlfIxPDB1Q+ylzAVqytTTNbfXYWym6USUL3mGM6OFC9Sa6u5htFmNZ0xr0iNVes1bOvSV8ECO88Q
4na1MYzekAp3Hk1J1jk5of2BEhRV7BYx1ZMzDTgMPLbIN0KS8E2bcqWyoXiZfA/zuShsJQdAJJ4y
4pQ6Mm4vbWLpUZkh+WElOtX2omSG4i4SwmxP1kpNkeLqNxQqvIbQI0kBPVPGHI4T6mB11MPxyqwG
IcMi++i5ziCvbaYhvRPFkYKsbQWl2ENSjbtGNxq0ySgtqbXQOUUDmhpSZ+V5HL1l6qTvTUOQvKIj
k49GIS5q0s/LVY5+2oG2I9l3ldTt41Ycb/OxSh7pUpbXJJXnB5yiyNfiVNjlGpV/SF2N8mCydDuj
7IdjF03ddS9k5BndjVix4zoc91ncCollTqT3qrkuvuPqix+NIk5+GjMVDhXUpx5G6JV7hmhizl/P
NVBYCkaOV2kJS3YpxEtgtm3mki4y90klLREgX4R6jUDBrK/q4X1Ty9COXuIe/AThCNDBFHb1YDVT
qCAGmWJbe+B8nTJr6klRWVMmlf8sqgTSvsgcfFGoMdMRVamqW4IWVq2tZcrgTmXS7AchV75h7FmZ
LdQ1tENFptkf0YWE3hkZFa9Y2vCmkUDR81gvaZG4ozGbQa2LbeYR0mNgpRXM+Jb2S3NFtETyjajV
IH7aSOGbIbbFR6Jmpmg3y9JDXAmTVO+YlOjQncnkxQ+VHMLzg24KT2oUjW7TQUpSGY3kKptGsbeg
Qo72cSjPKJiXxZTYCMcF9FcAoZ/BvaiTO1GbYxBDtHHhS12WX5diAr37MWyoR9B1fDbVbAJUIJLH
RygVAQ8yUPLazVN2VKje74ykElDYG2ZxtmgZjsewpoYfRtLoj0qceFELFDSRRujWt6MZYzBWmG5y
bQjvTaVLr2MS1tqxMtpip9IuCpowM0HuJxmjp9dUdMMhjx0tlmvVUdOFKi64LOBjkoJ7qdTyMkg7
knmR2fauYg6JbPdCmXudjhDC0e7efM2c3tzM+zBr1aHKtQ6QHx+7YBXuPnIXv3dq65Pchlum2Oq2
rtNM/6YKTI6i1igCNzlSBfn9QF9XtBxY7G9vQ9DY4bFIwZovcMhUt5LmE4tsvc5IxLDqi6gIekhe
NPIbBAOfx8FuQMJwOf3aTPAgRUtWaR6InzLFOhLRbhpbkACDydmuh8gxtNv/mwU2/xdNKVQrAKiG
4bVQfyR/PjVvoPAhSpgEXIf0WNqtOYkUOnSg4wfnuhURgMRyEJGgPw1+vssrWf2KfWWepKqf8yEn
lUY9yfQEifm8Q0PiiJLdXZwI32lXf2uL7hqt1EBcuHTQ2+kxJhA1gA5QcWR2T1xoqyrTpO/09/w1
+bZAeDpFdTM1LONJPvYORDc+Wy7Lw+W1bkHUMb+H+SHI/ylIzZm3IRAQxJC7EiRSe8VrvmlXDeiP
EnDYo2QGkJIIosDG/XOeOwPIEwlveLwXwfrNGC0lrS+7GfTyUfEzH1+p6EN1vU73ROKx3G0cMAUn
2sCcGfQqJfY5RWoCimaMoO2SzPS0enBLilpnt5+EH5yN3CjiKopiiBjpJBiTFRXmnUEMsC3kc4Qi
7uRAkPOpQFW12s97cffnk3MGLKHWCN0yCaLuzJMmSjEUJi21uTMXQHuKYy98u7yYzV07McBE3h5o
yI70iBaxHFsy9RTh0EyDDYJJzlE7C0urQoMIomXcoBAAZDXesA6hyjPR2Hfh4qQoCC+T8fKHa2FM
ML4GDAdEn2dN39XNvu5f0qxzR+T4eetdtnN2glc7oLPCRDlqBSobn4p0KgQojQGZbuyL7HbIrtKE
WKL50VL9j3cNOn+Qt5IMiP+QszK3aURDnlZduAuj0e7rb4XKK+acVYzATYLziZEweBlYWJjroq7S
tKpbII2bbPwnbCN/GYqrSuNR2K0X6pdIu5qBUN2KbEL6yY6A0jmmRRxN6ORc6QFq9YcJ3KQdaNMv
f5pzKCZjZ13uSURXIJcbtmi97McgwRQOhowccb/crWE1A5cRrydwnkgw9tbzdWKPDBSqjybU70bd
0a/lwPCkF1TuH8mEWfnwYSWHT7yZd2+deyB2E6VfTMeAmx2ljq9WNamco0Qpk6DTd6HyGKadpfeP
UXY1Qiv78o6en1s0KmVNXlWViXpW7OsBP5lGuqRB0eVQToisgQc5Py/0gbBWQilRU1CSIiLLzJcZ
Zo3IDoBhvF9FcKeD/kO7XofycS+/GZw8bGM9mKPVkF3oCELoVX3duiQsW6MqsnBPRtUtSj2xsk64
v7xnW14II6aKoV3DBC0Pc8fPtO4MCcyhAWhrINu8Ig0ItIuzT7BzdOTxeW24wxdzzIUkZ3U/pKTL
AwkD7FF/r/Q3JSbmM31y2uQvHOKLMWYDS2XR8XLts73SXKvDnTr8aZEc3oARVUjgrRq+ZxrFJQoL
lViVEAhLntrqcQ6dyx/n7MZj/j7zbapO1oRMVMEmj7Jd0b4n4mFK7jJeEns+W7zawaj2qt6zMq4y
kSiPs1wv6gz0wsd639rKTjqYjnI97MLb8KoLZi+EbneKF7MtvueNVXFUis/TPcY+E5n6RB3nSCLr
aNscTI5gFXfriPr4Nt0b78L15FbeuDN4XCufbBBfAz10kQ1JQoUK6SR0T76eryqMhs7EAQvU918o
xNhTBd+4h5CD/rhAo2zFPo4v6g1UpoWr6BhfixwHOr/Rvv4CZuFQaRtS0LJCn7m+05C/J6pbKoJ7
2Yt4RpgIjEp21sYdlgniJlVr8HS/TdK7yzbOn8WIuqd7ySZnAqo8mVpgisEPofSbBOoIQoPFH1zJ
rf32e2+rnMh1Hh1Xi7ijFWQcEnhBv349LYYIoCqBjzUhpq+HmmHFccKDrvyXdf22woQQRPuSVlTH
5IcHxanQX4HHxO0CGdMS6+ubOLyof37ov66L8Upovs1RE/VQxhEAh4UadFG8YTJSHJ85n2zbL34v
jXG+pAfH3BKDPBLizHcQC3PXKeCqc+IXzcfojVU+ScDkvnCsnr1IVkcxQf62ZnLQMmHKGXGeijLK
XzEkhqJd72f+ivIQ/BUyzhut2Vzgb1Ms8AJJca/Hop4FfXmrSwd0ANxo5s3c8YwwSWmpakNSguto
10yimtiYDzBTV1BLDGjqiQoV6sv7xzPHXAljnZhTPJhYE3lIyV3ZfGg8PPFGOFZFXAPIoSBHhbyN
+URRlEKAeiAJHo2iHR3Iw+CsOsINWiQPYL4C04Zdebk/8YBo5xB/+MaJYbbpjHKilo1qnmHAX/Fq
D7B7oBKa/ape8sfUD5+mCHwA8y0iigxfo0c3tyHgJFMatOQ2bl5oybm6z/OcdSm//z4TD0d1Sac2
FcKdAYLf8bYQ7ktBs6Caa9fm3xzkU1vM9ypGdH+SBXTRsp/v6VX5GB0gvXYlHlU89ZCb1n5/kDnR
95wk4esGsqLaRJ1HIpVytk9rSJfaBOWozpm0iHqhqnS3rZrGV2DSGaxRVMIfeTqau6FY1NgtkjDO
fXQQ5n2lKi1kzJbqPUlp8xETs/PqJJ3bwxQLVOOVbje+Ce4JQlYWWRW4NiaWL+jfDBiozAP93cg8
eqXamIHbzYqVH/SHaLCA5cVg5TrnyB2S3Ti2Eqq4gDog6q0Fw6/uJk1CIWYU6NRmtqNlX+5lN3EL
W32sYzvPrQJzh58figft5dllwsVQakLSZ2BdMEV/AVJAaKyuevrjkPRlbcxFTEZU74Uczy5jkr+Z
YeOJPWBuGR14V8fGjf/FEPP9MjHRzUSECobxIHmCVToA+abQikNHxlrs0KqccVe3HK/h7eD67yev
5lro60xrQwBKq9kyh9qisq9nnEHxjXclKk0n/sHcxaKUC2maCvOucwBq/1UMkHz949ekLxfUvv45
JvP9Yo6JfkI2I8sQpzzoC4yRAZAVyKMl3bfe+Goeo08RzfEQc8m1zuepoVp7ukwmKvbDMAK1WGCu
6kp6XcAhKbqFmwXpUbAlHwQkK7xUfiG+ZsfuHxNawDbqu2stG4N6qFJ+/ZB9qkRKrmtgiQwr0M9L
GsiPs0oh9jxAMuDykdjwVBELxSStYaxydMw6jbyMJrST1d0yHpaUYOqwsi5b2HDLLxaYmG8Wdddo
aR3tyrG5NuPpTS7a+zHnTYVxFsICBzt0P2rAtIogzLRDkQrHpRudv1nJWlFBPRza5Izra1pO1wnK
PGgTlNrtxjyKpnfZxNbxwm79tsH4+6yD2KLrhCwwr3uMcEi7vLMkXwpm8GuHdsQJVNub9tsa8/UL
sBNqAN1ALsw4Ft0AJWGuNsoaU5kDjPEgQBRUfIGVFu+rMw+tQdEjIYI/+/rdWrWJPaigX82ejJaM
4PCukdWbWHPK+tKCECpI2BVmRZMoN0qeLABM+NFO2mWfzEtoPfqXv9OWU69VatzReNrh/HxdVVca
VdYrZh6gM/+O5NRPJHS4l7x5uGxn6wOhTLjS5gPhoZ4hNrM2S0GzCiXmvtuBfv0QC38OaUd+dGqD
uXlTrddarHUdU9KX/f9nMaP2eCtcgyHoVn8pfV7fVtncP4Og0ro2stCN+bp/sgowWD3F4IXGzPhz
+gQWJ59AFKDbRUHkQ2PmBSrsTuNASsQaXBKETmbr+H+gCW2XT6bbgDlsdlHnSW0uZnFjz4G0Bxwd
owQr9zeDgheh9iHRyMg+BzMQ9p8nBz/twbDlyBU92YlBoGdf/swbtU1cN8DcA6EOgIzIhvxG1kCo
O+M7Kw+fwHuMZzjRNUrPXnIrOpnHw1lv7P8Xe0woU6i4lLhW0yBuCJhHq0PZPEuJwVnW1k6eror5
ymrcA45kIqcTBmKNo6XUM+dyOZ8zX+/pk41jzjuKjkMJIzp4ZMrKyvA/UJ+tUvOOcbOPHXkf7gUb
OXPrFnidQXPjtvguU846N3cT5L4oShqIPSwDAhkWEH7KmbnTkhLgmPvaxDOD/HPZRzY388TI+u8n
6d0gN7hKiQwCr3DKryU1lw7zKH27bIS3kvXfT4yog2HmbWmAlqB8C2MDgMFrIzE4H22jv4OPdrIU
xvtGcVm0VAUfK/2YJEf5EN3Yrq4TfwGHyWMCiQ7RirikMdv7ByA6Bmig0sE2zY2K5LkK1GawACSY
gXZN5spHbu/ebxPM7uFJJSiJiqRxOdaKXQ6WCsRz7OkQxbaB0WorPHJLzAjlAmdH14PE3Hqrotq/
a2M2tNMoxiIrXEdZjSrLvSmlTpTUdg1IZztynH2r6ILHqY40CKKU0Jhg4uOSjsoEOC7uvhpUulY8
WBOYWRq7sMe36lXurfnDPOrefOBRc2x+wd+vYlZ3fByqqRc7cLp3nfGjpiDFMsL7y/7PM8Ekq3My
ZBlRELGSMgVpYmbJIedTcSywu4f39Zx0k54GGWqntlTp7ZUs9A2nIbd9ofzeK4VNUDSTRK0yZ0Hj
jq7s5p5gm1c1RoHXlm174JYNeMuSvwaOEI1ufRRCfaccJU9062P1RA+LX+wBYlx7js2h5/VrV6c+
c/qTJSpfTZr5ogyLoMHpEzPQUZuY0sYiIdCRPMbSLUunDzLmeM3F0mUREaK9oc+WCpYJsOaV2X4Z
3D/3vlM7zH0ZzShP0BnH2BBjOwbS1eSJTG8VLr+8LZn7Egj4kNLCxH35ybDc2tMhP2iBuRP2vGbZ
VjRERx2RQtNByE6Ys7Tkodi1PQaC86GxqhrTcNERuLPLW7bV9kD++B8rUIT56gWLmqc54M10vyiL
F0NRGap+lhAPkJIu1MxODDRDJGm4Ngb60ErU0cXMnWhrodru6WW9u/xzNtcMYh106TBbY7B57YA0
QIYIAxgu8ll1ypJKxynMFJCvLaN32dTmEcdE1b+2mE+5oq3nclonDQsX5CAr3nJV1TKeGlToQDEg
8CkG1lPMHjnFFHF/4ntioJc55XoZClI7xhjADvK9GSg70wm98GFx/5en3NZbGFNXv60xBxyk1Ube
So3hj0HzvOqE5t91lM/wBghqnweY2Hg4fjG2BriTzCcnGQh7E6QHoGba0Vq87sSmtAC0i60xDu15
IXtCE6sq/uaFDMsYyiOyiOEydjpV6U1SSRFwkeFT56zPrwnPVnXfuZO7LpRH27MVqU/NsUEmg7RB
WaDCoCixpXXfpIx3JDfD5cmCGMc0lGGeFVVB9VpDajCAEwz0zjvtZkD/zPyQnuWd4EQvnLRk+/v9
3kUm2qgErS2hG9aH/39YyNCQBDqJc+o4dtg6UzqkfQL2wXmnXiuv01Vr9f7K4NB0Tvsxe80j3qd2
bpMrCePFDq/ssP3toHmhAWkDGARz/sqxArRZnIADyP/RWoxGEV5Q2f52vy0wZw5cHlHZtYD7ta4O
2LjkqC7Uym4AcNDAeZrel27uawmXpZ5nljl9qZRTnSwN2JQkBXMjCsYa6vobhqnvBiPiQBn+S1z5
vcY1iJ8c9WwMzSoL1XGnD3rh1jU6OFan1vlOi4XidTYHZQ9ZMO06DSfDEgwCUcikFa2lTPKPLCwN
3u9Z9/Q8qv7+PevmnPweYxYEzOyuX9VfhUBAoHI//5jQu4Tq6C72ZZ7+JXNJgboAURUYaQjeiEDC
asz6WzAhhaRKw30xgOW98sTqmBacRfFsMGuirVSaESVxUCaFHRuCVRkfU393+TAyx+HXQgDjxEpM
qC5+FgdONq6XIk0ZeyMNoFdtSUVs6S//NwOMW6ogA4mFGUDEvon2iZG60JS0LpvY3CgVDBhIy0yA
2xgTKaY2lxEauoE41A7c0osH1QGZBSdubW6VJqN9jMIohpiZqE+0yYjnWAr31fJet/ciL3BsLuPk
7zMxf1FmLQWoGq21zq/kg6h/n7PXv9gpDbyF0A3TzyW9opVzLyzLKNDMo5LZtfrac8XJmTj0y6NO
bDDPpl7viglziFBrcWUfTZ/n0omANhlsnBMrPMooxeX2whn94Bllonqb5GqqYWgzCAHFqMY7NBaA
gxZn5/L+sQnj2eKY2K7PQwwS4iQJNEuBptFewr2ludo1ZgX3FRhs//C2OrPHuHYHZlBZiHIw5wlB
mt8pPFa3z7Hqk8D5y4ABxXioaaGGzGZOUS5EAyo9ODuN+VbLFdkNjfiW6HHsgnSEWvqSfUhN/lwb
mWmrpJF3nB1d3eHsByCQon8GADbkqL5GbpJKUd5jMBcwkJXpsfLDHfFXLN7/wPS46SUnthjXrBEH
QaCXIG97aHYEQ12jO12tsoqmo2VWDYYWyaXctJhnlfHNuR6lNu07cC0qsiOCyoQqdpUdVdHlbCVz
Cf76lifLY5wzz/sIk6okDfLcrveqW/nN4Co3tWahcOtAEcjgjtF8Eudc+nyMg+ZqPmCsEZ8v3g+Y
Rw4aG0IFn1US1Xu5HQ6Rbz6I3uCXT701gHfZ+HF50bzNXYPqyf2ljlGm9Qvsq2GFCfGmejHT7Lqh
801c8zpJ7EP51wavcqmoE6J891kZODE2d103NSluffM6feyfo4N0MO7Vxykw/BQklp1q8VBtTKp8
ZpHxHbPrxTjTKSzW6Vubk1swAN32RXlDCRQ80szJIvPYZ7yrbjPOIR1QZNEEwwVgdV+3VeyjRhXU
akUZrX37zNVTK0IjcOW5kg+Rw1OkX+821o0AzdUxIyWjIsrWJYtSwntKlsFM3HSCparCbE0D0p6p
aQDRkeRgwFvdxlQ97ym3demeGl4/wMknxZVRFFUNrc6yQmXlxih8LnCcY4ItV5rUMIGXkqG+2BnP
hTljGpu+R0vmXD4Jm2YUTEIgjgJ4yJJ9j2ggN4PWYr5S7uxuDF19LvdoS3LQDmuWc/alfpthH29t
KKlaQgaImzbfwrCzK3pdotBb46WfCzy85WZ4AaXLfxbFDo3OjQBKZ2NEvdrT/epGcUw/2+XH6Gm5
n+zJjb9PdrUXAnFXod/hiTe5/6fktZ9H8PQnMEewICAkCQUNIOc7c3ajnYIrHxKoeymoblGZldz1
quLhgjdDDYYTCfLZVWmGnRoU+zgCYWgp7JWHlDrS64qACvfTPUSNO6CskWn85NncdCAA5tapLvgP
y/Rcam1WI01A/gmmeK157EKQbYiTfdlN2fLpr/08McOk0SASGENVAIARJ2EV9xtHu+htXFSA45E3
829eatCI/HdVTFYN5uokHhZMVGNwDjQPj4JxI/3NSw0wDxw8DO2ubZ2vQSShSoZnTh4FVB1DH62j
2rTR81PdGP1bnu7R1o13aowJzZhimJOswmunKm8N1VaTGyrcapPP+UyrW7Pn/NTM6i0ngVGlWVc3
ANkHGYb8UVGLHRQqdwTzGZ2N0iHHK7bi/6m1ddEn1mgehwRl5iRoa7tJrqWusWpyN2ujLWW3/d9k
1escCKQlZUBDz2Dp06QJgoHXggD94tJ8q0SeOjjb4fv08hMTLBy9g3hTBXlJ8kn2BnLv5ZA9QZ1q
J1zLXmQPfhygGPrY8oaNt87wqVkmwy2rsM2rAnyRSWPcTHl3kCA+EyuU8xTeugROzTAxsY2zji4m
fFA3axCRCMBKHmTluR53ecELwKs/nzkiQZMKOF48UthSS09HtejLFCKdKniJ9KeBN8u6mewAL/av
Bcb5ALCfQvADJcEchLhe0mNhi3vVUj90Lw6EK4E3AbW1IpQQwCKHCTxQITAfqdBGOqUyZKZlv3cX
J/vUdTf3rVdbptX5YWHxaPm2YsapReZ7xUrcgLFMjgNRFCxRGyOrUob7mC62LqQJ5yxvGgPgGkPo
GDMkLEogBD1OplbwwTrPHbVYrpISuJIhm30k6sS6HKe2HB7sAf8aY8JU1C2qDJYTJKqlkFlJaAz2
JAlPcxXWHEtszfPzSJ+aYtykFpq4XUxk/8pR939pt4Qe6iiffSJeXrq5ieBhxdtbgyY0m2YtwLT3
hjkAqjLvTfPKwLsmtCL56S92z4C0A5yRgF6OWVLf9QVGxsc4UOo7SmWrUu2cN7GwFStAFfCvDea+
N7UJM+uFjPuqek7Mw9DhP3QW428DFxXDM8Xc9eG46PmUrRW0QXHAY7jUmHYW9yWk4ARV4vjD5ikm
K6EDaB1QP2Hu4ciY1omaOgogB1LbRRjG+yTXuJ2gtf7Bhj9VQa9HhO45usBMfaSQqyHMIoHsm6RD
ASZGQ80YZ7tsfohx6Zrq97AL75IpAul79ze506ltJlBF6jh0olRgbqa9GrT3og/EP2Rg/TxUpyaY
yLToWqr3Eh6aImYWFt2CMqAqBGF3k8NJLjv7Zq3r1BaTpiHrrCe9qlIod8e2BnKnWfOW/qD3b336
XglHo8fQxPDIsbrlJ6dWGT+pjRAQdA1zw/QDzbz8F6IJ03d2SwCPgYhK5RlvPND/VlhcGVhBUwpW
A3QqvuZTIFyKqTgDIpOOL3Nkl9N7HXHC/Oa68KfRXAbPK2aJv5oozDZPZDzPMdxtOJjS/ymnyf3l
veOZYJxDMeoQJCB4BE2FaE0V3gc9D1rPAul+OeDJMhinIHmmlnmkkT39SG6SHYZ27FViYLLbK+lz
RCh2ecnuZnKonthkXCKa4kkeUjwp2yB6XlQXPFqiWzqVbe6hUeiX4nV7pbilz2Nt2fQKgKDRu5aB
uWaB5HNfY0ZLLQS0B71IKL1yHux++n75o/2XHf1thbmSJ5HKoZLgq7VB3tvCEfrVdmV3B/VR8jvw
EfuVI9zy5rs3kzj1ZG3MVRYKQHYSvCOCnlqD00GWMHGJOwXTP+sFjZlC5/IyeXvJXGvV1LUKmMqE
vZn7GX0uwK2Wj7vLNrZeRch519ESHQTwMrOmxBj6Qp1TaK708yMGrgPkC66k/ZBzDbNkvQ0ZBI7F
zRN3YpFZVSNU2qRJ2EVQV34zhvFqFmPOxvFMsKEpVWkyxehB9UJkh7Sx4sa7vG2bxZPTfWOKehK4
KmmjwgT2aKksqGPbhS//CEtL8RcXHLa2sJc5sWqzroHeo7gGQ2Q7BrOuRAuXGtR7cSAtkhMTz8h/
9j2Y/0zXpMTTjFe9coXqRiI//2a1OmasVUlXzrmYirYkTZ5h5F84xI/dvnkXQF95K90I1xDBdZpj
hpSBlwyvnneWlZzYZBYraeUiC5KUBE1xGOW3Vn5Iqx8zt5e4dcjAmAsoGHIf6K0xF4Bat9pMotHc
N64ITqvYxks6F+wU6uq3Gj5l4QnpIVb5JBXrH2bXBw5/FVRamCBDb5m53EC9moJsFFNxruRJkFrT
FUt3eifeYYbIBdvM5W+4uU4DkBRMrCqYUmaOnZLTFI04OQqm8mi0h6gLhtm/bGIzLKN18a8N5pPp
qVx0Syu1OxQjvBqCKY8GSOFXCbm5t80PzcaIxDVvlmjz0XRqlTmKclwq5tIAcj8GKwlR49Pd6GHy
DzGZj0/nbCObKwuSiedMjv5eIx/KdJfMV0bicrZxzQfOPOP3NrKPdymaE9qPaLJJkiU8TBhG/XzA
Ezts9sQvcWvzJn02w9nJHrKsPb2a9AKZNCRzSBXA3QpR2rVlSTKLUkt8lb3OL/lUlKs/sAvFsw2j
NKDbAHsDk9/lQznrc5/ie4HmHELawy09gvb+qP8Q9/3Hr7Q1H10AU/8H41tf8tQ4c/DDZunMpkb+
ahaHEq3M1NHf8hf5AQvu/pGBzVyL7snL5W/LWzGTCko1VATyDO8DdZxsXS4tEVKwjWxrxW0h3uY8
SY2tGHq6xvWiPKl5jiB2HpIhBC34gtzPrG1lnA8ltWn9dHldPEPrZp8YmrRcASs61pXTV3Xa5SD5
n9sdKf8QMP+ZSp8uiAmaWVOZZaeGcUAd8B+7Lbx0sGRU0pDygUKCR+G4lUhAJVKXMI1iiDLbo8yH
fkmgwIAHSF0FnSo8rkM3l3du0w3xtAf5vgFZgTOt93GpQY1qRIEBztKlnCxNDnrxL4K/sVbKdGg8
YFSZCZFgjq51tUSWF8cmmMPRxSbXSfE3PvDbCAuzEIxFXwQFTMlmG9/LY+8Ks34/kZ+4dTnvwk1v
U0GUaoLHDKQvjLeJBtK7DjInAUSHjcFvUHiJhEd94nkbzw7jbWMBGE5OECKEg34tveoBfQS9AsYd
a7d8bltX8DHG4PAozTavUfgChp9A1QaBViZIpChRZ4aE9pUEVdbQL9zGL56Iq+GpEd2WLrWjB552
4Obb5tQmEylmOrVykrQ4wFI2u4VY2fXSPQ+m7GrFlKFXB958sdxLZWNNYl3ZOVUCkVaGVcrNP5dP
xOZvMcHxB+y6hrIG283WADKp246Q/QAJLLDD7LrvplO7kx3vqK+MFq9Xs7nhpwaZe0gRSuA6G3xn
+T2/ml3Vro+ZH8eedr3Ys1O6wr451CXHibcO/qlR5v7RayL0QwQ2PtTerFCIQQ7+z9jwukRbF86p
FcaXqhHU8GELKrS00DR3rCRPq7I3Qm/SVH8HQ/v3GdoMl7/f1sJOXYk9naQwI4MC70UHCZd3l8XW
3JgADLT682VLm+H55KAw51MBEa2SxFBKBmWSNYOru7//GwOYvAf/qIRREcZAZ4w6xOxQgKrJNzDa
WZnKYQPZ+jwYRlVBt4NGDcjmv96b+iK3ejXVIOeSu0OZJN9SKnyUI/UqnYyYVE9sadE4afr6o8+y
LvBxA1+8kk6yfX+hKeUOilToRQGT2yrxj5Qmu6ZOd4o+P/zF/oF1bqWtAD0FG6iXWh87AsZ9IDnC
15qOV6nA0z7ZPLzGiQ3mG1FDp6Om4Rt1rwRjqt71Y2vHzmDVmECBhMGtYotcAaxNFz+xyTymdLGR
+ikBZnJMX8ZoLxo+yTktvE3fPjGxes5JRgXqeTSWI53sQffRgO5D198vf5vNnP9045ikALIEVM6b
AQHoaXkF6ORgRJb5Q/5B3dnp7AE6Q/d/OBv6K337d1GA3HxdVBdnlUFA2RYUrWLJ0gvoEi4vavPD
ICtATRpU3/DwrwYo1TK1bat2t0jxPgJ3ELRQ7KXoHi+b2XY6DJJDBA00tOigfbVTZA2yHQPDAGse
ujK3Nr5gJyA/SG9Ca1VVDd2ec19sHVtzFTX8bCPjkf3VZFbrGdoviOTt/yPtu3YjV5Jtv4gAvXml
Z1XJSy2pX4i29N7z6+9K7blbrCxO5XSfOcDMARpQVDIjIyMjVqzVHNvmphpvBO5VSX4yVkYuBDo6
bM1QEWnQBvRIdBSOR3e0CSwvtFtfA28aSXZyjzV+SFP4fLgEFJMMqL+DQAP/OV9WmIlxXMjGgGG1
Mhhu27tOtbTb4qZzCQWTcoiA2eHe05f2JnpiFVj3M41P4wZ1O0L9Z2y0FMgd/qG3Ce6q+hW9hL56
1z33N4a9smpae+F+s1i6Oh7Kc13FygAoaV84ot5YUm3crqv0Ik7NcVU4U62SvznmW5vUddxLogyQ
SBQf6h/RNzJ+WPwKn5f7+Etyr7u8OfkKw4X2ziAGPT74d1BYvugrw3/ENkY2FWvfcz43F8nONedv
3HRjhDoNcZSHuTGC2k+9WSwCkleDpUYOYKrmYueYyKkMm2Fyd/M2JqmTIckJDgZYkw/R7/JEmDvz
0+QIdg7QXORVP5IgfpxvhoCN7mZ9UMpLw36ZhnxdEyBukvFkcCoG3tcc2jRi98RYI8uUfH4aJWNV
QlwLgAH+GO36GZopdgxyfFQmIbTlCFYKARkz/zVL5nXD5K65iDrCB4meAQzOBzvg5rZbhnDG7A3K
6UbvZZM/Jp4izmYG7q62tdb4EGUP1w3uVg0hBIdqKMQZMNNDpQ2DWqZVm2D0XkEvR4Yc7Xw0HPmD
+oGzVcac1X6gEdFcR2PM0C7I7I20VLucmzpfuBucxM9BHJN4s6V5i/2/dI727eEGhKIvbkOMkJ3v
4zA3o4j2KaHcnAj+B01HPZgP2bOCcFpa1ffrX3PXbT5fbBfY6niE3E8egf8NIpmzgbntvn0smtW9
bmb3BG7MUBlLlUpr3w4oxxQx7ti4uUlUxQqn/I5LO4AXNE9U1r9Iw0iLG1xVPBqadEJhhJ0KwS2g
xvXp6zC8R0xKBhI1KM8nUzE83heYFr0Q3lzQWtFU8G0e5h8YiNEhzV5482Ot2f0XMlBhMGoaO1nE
1hxdpFEwyqBMSwz8ih5/66TOVsT1dkwmP4lYbOm7pmQAING8R3mXTv7loub5UEYDR+bfh+XApW+C
4YgN4zWzEzng3p9WqHOcdWLe5ik4kgiVWOmOvuTJLnuieMf1YAZsU5AeIE9B8u+bADUtQsQNUGU9
LONg9qtkd6nm8MUIQbBAAKG6zMDA72XnhgR/gNIa8lgAc84NZkY5liFpzEL21RjAG0Bkbns//i1B
PO9DqMmwWZIOO8fYIJIrpIGDcCtTUUNRU94w0ho4kuQkS898VFshq6S6lzqfGSE/YvMliynsywh4
UV//mj6L3wy3QRE3s7KT9mB48zcMuh4r/3rcYK2L8pGcH8aqa6GMMRRorCVmr9ni8uO6jf0NQzqL
8RLSSqQbiV2rTmJf4SCvT21lQkVSRalQD3ozLuyqMgm59+CzduwDAnMRPjZWqdygWSW15oxVC+Y3
wS3f9cjq3yYHjPfoZ0SN2aH71oKiQMb/84YH8df/oZFCvOLaT6C8ZommAepHanTITy0wEev3zMuP
GkpnBNuqP3Kn1r3+qcmT4JpByoPKRVrDSUd/rM2jnx0UMReI+OWDBCI6njfTWGdsLcse5T6hNDW5
ErbRQULmNfCQ4Yxqc4QUdCQ9zkztX5Y18u+b8zGkPMfHXIMJwt7CGxYqVaCnqoAYKlOLe5kPE0Zc
zRb05py9vl//sHtJEc7mpw9TQacaJX3qenJQwBxCJifke+NlcTGAgqcf6+ojn+3aNlK3eV0v/NRp
fBgkPToShYAR13kGL5VMVBRj1tIYXkr3WTR+LUR0VQEnQHvTFS3Jzh7a7+WxOHXQa3QXH5Yfr3/O
PZMycLXoVCAJA1L5fCfVTBgXuYcUyiz+lObHqneu//3d7doaoBxTGYux7QxkeTEYoGVn9SGpakI2
0aqthMnMRou+k5c6VHDQRoL6F8qVErVfeVd3tT5JYSA8yZ5oaXCP0J7u+clqj+OByAzx/phiupU1
objnKBvDNDV4rQuLYSwyHiVD+bsV2tjq+eirPsaJKXWsVH3vrgCfL1jaINhkXITxuV7SSCprPSiM
o2E4nOilPaPou3tVEGlvpH060YajgjaGXjgDqHXoUgoYvTQxnBwNprIMYO+I0CcEbVWTLzcjV2PU
h2uK8b6HIu/JKLrha1PxE/Y41yen7KEH6yS9kGXedce6dFxS2QJbE1psCviNqRA0ZVWktiQnHaGM
1ue/elZfeqfqc26BCjSNOoV8PQP2azxNTv6uJCb3A1eWa1hJAHkWO4ltHkMsGHhtTM5moSN316cj
scImYBL0YyRwE2JlLlxKKNnmh6TAmILyfRzs6x/w0okAVkUgBZcgnpc4Nucnv5BRRGtEzCfIw4uR
Q6D1rpgYe3R5KM5NUMGlGiJDX0ex80Hc7PL1r1L6KvQJQNu/ry9lx1nPDVFBhl8nfdHlOoOgE9TL
kWLH9sKZtT+8kWZk6YVWz6oG7Dxfz21SDpgOAh9KIqgnO0c+QP3F4azhHQVpjEK2HvfMSij2/GG7
XZQ3tn07E/JSjDRB6EsqEhMkJde/4u5uIawIKIxB3Yk+8fzAyXj9R1wQzcqbGIJotVETq45me63C
l+u2dr4enkOb8EJ5n8A3iVjVHKrsudmeyDWOYcvbHiEavZDnxWcCY3cGCBAvAfeFxCaYJmXKRUot
WlsBA1SHSF6ASxSsHsrzUTEEaa4fqg5Eg11hYcDBbCKJcdJ270DcSSRcgy9FkClXAQPkKAxKqweG
0slWH4qltWZzbi39vB5DYdTtcskLq5sm2cuj5Pta5fUpavXGXsVSYhzK3XO/2Wbqy3d5WytyyCcH
jrMNzo6rW/FPichwDeNsQOwGOFDSvKM/NkYYhxIXFNo2uUN0H9bjcr/eQrJANQlMy7BZJXri/ed5
GgziksKNrxgo51K7K7R1BO1UHdNjWfp91HITP84BxNtT6hIa18Ix51gA3t1H4nZXqRM5dRLXD6TS
Iz31b8Nv9VAdipv0NXS5m/CuuJePifsXA2ygPwcQDZhT1HnoXoDKtXmySOjHV8YE1Xtf6EMHMmla
yaKBvXQSqKNtDFFOEvZpacTygAQfrM5iBxVNJbf7sru/HgbInznftnMz1AURp/2YTivStVEUzSKb
AYR+vW5h52o4N0F5RqmoSFliAFV4rw7mYPWhnpHeyvboqG791efeVRaXy/6ioJiKiRPoCNPOH3WA
/aeVogeASJpjpNhLkjrXV7W/PZCQ1qEUjP4FtT3ZPBqSCFTEwZieGiGoy8WsdUYVbt+/UVNUgCsD
vxcN8Wz6DpWWAmXF+S2+l+zmgRDzrg+k5dWaoH69RymQsS4SCC/8YWOSFCI3SQ/QbfwyyRF4DoAB
G0NPmQZTkgMxPZUKwzF2PyFSR0gOQ0/ggi0rLjqcplFBX0TCtGnzxGsvGWs2budGRRkOjBOAUGO+
mq5Vpe0I6VYJj6ukWq0s9qFmbyqNNX3/U28A0n5jhix189VQq5LabkyQqte3uvbF4BxeYj0HSLp/
vjPnNqhjlM5qE+VrSJ5xNQnofvhTLxHOBUu0F9/4ydKTYH064imbNc1SqiPxjyKM94MCzFW1zJJT
d+lZkPPLw3q+LiqIq3lftuGAIeQu9eviQWsYXZVLjz7/+9SDNFQ7o5TLBU2OYQCy9T6fQBLSambB
va+d/OcZ3NYR6PpB08tLlMVZBuaj0hTnt0j5JZUvIUuic2dwC4tCvxZHB8g36KSfb46uxfzSSykU
tg+CSwiWBDxRLN0WDoI3O0RLJ7+BOgur3LzrgxuzVNTj4hqDiwq6xMsheeRMAGsPBpr+wu8I0jml
xQTt7yQVEAbFMxuKadCDp8vb/LoIMl/pAPK+SW/V7+gVaDTwZKV2YY2G3beEhh3UJ5GVOoDAWNcP
9Z5x6FdD9RlSj5joohyTzzHrv0rYy7kcrSS3o+GZq36W82FpfSbNxd5pw4AJUcOVIdD+UcHdnLaw
CAdOQUnvkGUYrx5dHq4pEnJ7yb++qsuoi+mcjSEqwEdGnyaY0DUCZXwVM7sVKlNiEbjsHbmtDco7
SxkCo3wBKRq8qwMJmLFEaG5HTbNTY7KFmDkKsb9Tnx+PcssaWkoVMmKEEGdxDJe3MOmHnnT+XbpR
bmXQDEuWaNY3YmoVjMC/84oCSQ2GrvFiA3LtAoWLnt/YdRxAxq3bLKaKxhwpwkYn9akK0EVlMv7u
bd/WHrVUYQinGrUdI1iaweri38nUWOPIuGtYRqjrrALGJB5W5NWDZmlzampJkEcpI1Tubdp2JdR9
pqk1BHFkxP2hNe7SNTTRarKLuXVUITRrUqTgWeConVQUuwVEHNglSUJAAynzFX25pACgkejFElHV
FS/R7509Oyn0RMLbpTATVhjZO9kIYaBmRXsOcYRaZzUlebaWWOeoN19iCciaRA2KlOQ80+L88eEW
gQYnDz+BlyAPfX4t9OhuZDwk1/0FL3ohs2dtNAWAhq9b2TneGysX+LwKzx8OrzrgGotjIVXOHKlg
t/fyoTcnzr5ua2/LwHRKbjl8RAX8A+dL4oQ0LAc0xIPZRVnJXl9bsPdGZu0MNpGLXV7nlNnh2F0g
dgrvO0DpLiL/mgjQ7prQk05EaTQ5THBppfC7X8IXo2n8qawZ27ZzFM4qqdR5y1s+5BVCrik27qDz
5hi/6+EPAYTBQjCiPHP9k7KsUQ45zBIf8bgFDj3njtWN0j8V48NUv2e4Tw0uuG6MbA+VtZ6VBcin
3txrfKX2CQ8ujIMw/xxqaMp71//+XgA+M0BWuzEwltwM3QAYWA4tYGvSMYa8FDnR9SMPBVdmY5q1
IOqI8bnUL22LouPo6pC50o6NFQb9YQUJHElD2heF8ULfrYJvKis0irSSu7jNKxVNYsiUmsJdllrT
YXBme/ISJ7tBOqtBKQm9vi/Vs+r/zTAjyYDAB6xAqx1lJfH8C8+ryg9CLIPStjhW8rOkPLQSI7Ek
Dk57CVHyAasS9Mugj3ZugmtaVUmiCRDSxtejJ0F/MlizZ7ufEdUpEZO0PP6XTs11ThU5ncfGcYMZ
tqZwMlzy+fTT4C62AsFf/o2I/oK+7wl5AgMgtLdAvOCBAQISGErU1JlLho6PkxW9EvTBvbUwDtCA
tLJ++IvTAD0kIsOGqgceBxTiuOnyhVReO1C+T7oFwD4Ax72pKSZhlCWjiiwmh53jcGaQQlgKo9QJ
cg+1a4hPWpUSmpixYJzwy7oxov9mTZT/8a1cyPqocUGugNuVLx2truyllH72WQZgzWRp2RB0GITg
p9lm2N558MA2AZOJYBkGhuvcMcdq1WJJXkirm1AtFYfxNfJWrzpxnugr76wi6k6ucGaOOgdrk48p
JgkztBhSr2luU9lXxsUXcsaFI+5/0891UTcOWANqOU/0DtIxwhvErSTABQqwE6Qu5IHNXvD0wRQH
S4CKM9ElTj3+yIRV75yJs8VSZ4IzmnaMhyE9SMBWrsDKSsDIGtbk8m4WkOGCxGVCF3buPqJ3gvfV
fyLq+X5285QP4oJeuHij3BHMo2APX7sX7XF9HA+LC1T+SfUxs33z57yycOJPw/TBbJM0rHUJO6vV
i5Vlxyh6hLpvtlS2nv3SVsbTdffTIr2FkPrH65W6decqDsUiGvFKQO0mlcxMDzhpYhzM3aO/MULd
vGE7VflcRL2PIqWTgslFZqXOe5c7idj/roO6bOexlYqGB2VX+aNz6oDAlTgLQyHZiQz5saFtjCV9
HJtNMtFLcbgoCpbELU0A1mGviP+8pgtHkNB4A0ACvEh0n0TiOqMtF5iQPeWHfCjvyRwSZ7VOFuS3
xT0Ix12WBvHuqmSeRy6LgRcMEJ87fTvqEV9PcPpR+plw6Fuuf7UoOJvOI0XAIBdloRvQwoNW6+DH
gepxZn+vvUpk6jqxBnuxszegofhXViq2Gyw3RqkYhlIoxHbwyjkk0vOECAUcIh9a0/CTcQeQw0Il
Jx/QW1EGAwEmaqg4lYICV1ZXo8PsiTYd+d+gprNjWw1qX1NtASUa0ZQAea9vpHfx8brt3XNMaKj/
Y5o6x5xacMsqgHW4lB0U5s2ef45SVhuNZYQ6x/moNvWszKjUQBBDnwd0mWJT4zJGTNpBBsHzN4uh
DnMTqiBjrEMuAI2wmwAiUFgaofPuUcSub3tvOv6sjiyNH8bi6BMdh3qm5Zht9aNwtPADTEwwW33D
KmbsmwHRGWha0NCgOfjislIHA9ToB1F/0oRbLRVNQWV8wF0b6OSCTM0AxJiu+YIDQ08gUGAEa/yS
V60ZlZbAlGAjm3Dh7Bsj1EmG/uooSyNmnZBOWSsyAu1OawMChIMkAipboR8BTPJtdbIficuCcO2t
kIC0ZeiJ6pAwp5LJVeDnOtaRos/J45Q5zeDpLFG3vXrCBxD8/9ugskl9nuR5LjHRASpB8YAVmijZ
ebKtFZ7xUgQExMjyQfLN6G+6XRaVRHYxWuPtLAKWzb8quaMtz9ejBOvvU3sWTWjVACkGjiCNt9T2
EIWsYe29UItyiEqYITCHTD8B9WbijU4Cn+VaQwprjO+VtjwZUv+SMGmydxej4bYitAYCJgLOLytj
6Oqq0RHyZhHknODLVFnjdbuL2VigPEBb9L5qiwnvWXWxZSlxJ1E/qRr6nALz7bJ3dwDpgd3HNI8B
JMb5aoRMK/GyTnkvDTLOKWP7DVNoR7f9nn6HyGUDkPmX6bmfgV5j5U57me6nZSibn1ue244gMrDK
iTuJmTerP+fhW78ehtwdWYz/u3umY8AVgE8yBkPZapVwmfUVN7GCV22ZQ8usZRQIdgA84BUDx4om
YPyTvxilHVsoGBcL3pkdVL4w5UBYwGURbxVguh1wB7BeJ3tLQlkfzBJgUSMsS+efr60TTV35JjqI
ihnWAxhc/5whGyvaWKDcsGpEuYZMOJgWgVO1c7H+yckDmOhzgcEdsxfS0VIi5VMycfBRGNkktWuf
T7kkgYyqWjLIGRfyr5rrHqK6v63K7LfSJ2iLQkfhpZ0T1hppJ0TzDOAjCbRlmIsChIFKnQa9xutD
hvx6pSR3Ydl4Qqubc54ekyX318gAxTSLlZ5e7T8miUgpmbrWJOqz8mmscFXcR8EYfgWdpjWJitet
6FvHZpKd9NoRc8bsLB1PaItUeFcLIxagoZwF6vBtXL5I/U9x/mEwe6+0R9JmyL9vtjFT5YRLZRkS
uRiWtSKf4KoHPJ0B2BuCj1LnPc9onV8AUGib5MLe2MwLQ1zLPMwCLU6fC6CNM3RbO3297+LIL7jK
N/jfohhbRokZRW6w0lIww6k1k9bQzbxM/vSdQf8eyp/qcZlHTRw4PJ4kV3qT7NVXMbkiWGgFAAiM
GXBmHGV+AyoHx5NQF9TMaAMyAjqeVGt4qTzO6aFl1AVgQPiVW6yi2kWqTK+TSskVjJDpWhdFQQ+d
keSxu5285ReEKiBeNtnds3iavfGFLSe668kY7QCsCTy6uPDPt3ttGkMqCmimpsqvTBvdanGjFeBT
Vi2WZYdy5W6shmmp5CxIxsKMkgytvtjjFs2qp8j7s9zo40tulkR58DJx9dKBDRuKf2+rcZwGRmH3
gsuZNkC5pLymvVBPhEIXnXVfrlQvLPHJGtkplbjwQrAf3chhJwed0n/NuJHVjNsNsZsFUu6pqLE0
Kg1GNYsW4SeCLlFYRb7YTiZqlycRuBAdMPnrH/XjPb/NaOlFU/4px7ilklkLcQ77k2gR4YDwIPii
055E8FAlXukLh/pWNPNbECy6iV2DLvOGiSgm/nj+M9B8FAURE9q4aKCCee6v7bImqQI8wX/ml3No
Jod2b3YIBpX7P8xn0+8TsE+Q7gQkKiG1CaZ/Ks9pBn6NUHEzAv3rqvntKb//pxYAzkXBLBU3uVdd
TDf717/2TjQgjPiAbSgqYAYXKfFSFSitLIj8qLy0j2Qu120SPXpN8Q8Bp/CJra9y9aRhXsGr5fZB
5FPF4pJptPQMwMe1q4YHGVHcSgvVMKdiPo18NZvXf+XOtyE1VaQZuHdliUbaSWIi9hjT0vx84R5w
xfsgJh7NtJ+fr9shsYHa8zM71IHmF3HR1h6AiwwMFUJjKlFw3cBFowi7fGaBOtHDNI5C16PouDxI
T/Vpxtw/EXJFnfO9gCT5gOojQd0RQde+t8d3hvkdpz4zTx3ocJ5rkO9DOL5zVjC+gjjClgPZXi3R
lUH5ysLqXMbic+eizlChGe0EvsH80ITzF6D7nqYBUtK68Igz8HB9afumNMyFQUkKjyEq7Mcpn8Vd
OuUHsQ5tDgT0lfgExTx3GhlB/zImYk060cpSFPT6aMZQiH8DmSuqEK2uJTMRH2r+MRW+dca3Kbpd
ZUYw3HHIM2PUB5wRM8q2zQ2/aet7aBQEslAyMviLOjgJPCp0oVRDwlgI/vs80IWq3nZLh02S7jCV
6Ah+Zq0QwQOW9YN/lImT2fuAW3vUTtX5mld1WuAD3qCe+xZbiZPcaFbHmcmJ4C4IZ27ntzfaPcsd
L5CN9FKp891nlVqJsaIFy0E9cKKt+anLWeqz9iJ4kw2i7t6sMztnCj9dFIZow9SxV9fciLmyNT7I
N7Q39MJA4Sg8CGj2CQ7whcyJiZ2IiU1V8LgEIAnzn5TBtgkheJLMqp8kQToeMqkzw+QPkVwfiwJy
UoOgMuAsH1fLJoHXxrUMhyRHMMEg8tzdxCmCGUuA4YN3hYrJPLhP/7VCpQN8pq91POaYLwULsWTF
UIlGJ83J7cLjvmlfyy98ZfbflBycV2iv2yyNib0TuDVPnoTbRVbKgDlBvTikTWPy/PwqJhgVvB67
dp4BOIKfa6QLyWOJwscQcTluhdElOL/IaY/Lu/SVHMMWK4vuwHPJMEqqDFc+LI0KFWchKtIFCu6T
pXu4C9y0A3/Yaq0OptAE67o1xmeki3wLyr4hP2OF2vha9YADMf7+rr9vviAVxGJR6ka5w2iBjP5C
1t2l2Wv2x4Q9lMPTnagKMlJjkxr5ATPipE5EatZ8wN/NDuad/xiN+Y81XGgS5iIAQ6KCFSz1gphi
f1L1sdEMu1wfmpg1w7C/L59GqDjBJcbcGGkGz6t7c50Mq9EZF/Nuhokx3n/XQeUcNUTUOrQWSNU/
uSUqBdWL2ttzgclpZNNkwgDF/iNf2fNkDqwBgP3bbWOdCh9rJZec2pHbRitRoIlWcfgt1bX0DWjJ
5saQJs4VhnaxW1Fc7gVxbJ0CvNydxfFRc4S+FrS8SlRh/txdz/Iw6lflYyVVXD5zvlh9EePUFISb
4k+V1uE/ZzaoyNX1fcF1eRYF6qTaauyP1RfMCzOiyM652xqhgU/xUJaZnOd4JdXAuAruDIQ5NIeu
B4+LAi21FLpgOmvNqolxlmAAGI/CoPPA4vPcO0QaIXJZo7h7l/XZmsTzkA8SqTSMI2wOaVMZ5t13
kiYnHvj8HTM+sKh/d07gmTUqculamkMQCwi4SgaVD39sjJfrX29ni3C5gNPMEHQA4ETKgDSEOcAh
mFER9I54d1Ldoy6N4ycZrIIIyxRZ6+ayLIu2iLVZQ0YgT7ZceTHIYEqJ8YjZ+WA8HoFoB4A2Eb0P
8iM2RqJ6TaJ0WHNMthfmApWKmfHBWAaomGiMaoKzWRSgXAdNOfgHBpZD71pAyoTxWUwQAoJ8voQ4
azPIWseabyiONP3omSyP+2FvY4HaiT5rm1RCc/qw3vU2gaMTHEgJVYoPagOX1dHYO6E8vBQlcdJB
BgzxfEWoxEeqnCnFYVD+QxRlOPxTEvBu6STuX5wZ7D3/sftAUH+c4I0LiGWbi0kKoje1TZym1K0q
sa8fmr0dIv0m/B8qMnC38/WUfZejXJIVhy5/ioa7Jbq//vd3P9jWALVBkQEO81VsC2g+k1dX4w3C
MbF6R3frm2y1NVZjcu9ogi0W7zydJ7pYlFNHa5KoHERADxXKZQIaFrrsNJ31N6siL2Od0Pqi2Hv+
2SalSJJ5qorD4qkeIRlUbjt3sJFSOiiZOdet7e7RpzGd8jktWcesqPEJVeNWH1/H0b/+9/eeHhh1
IAz4kE3Fw5haTbEUslLr6FB0EOZZ7RLIHOOx8pIXxYnuCbI3As2Ndh/1pvR83TTZDSo331qmEX1r
tmCyWMXEliCPDtBBaVFZ61SYRmpfN/SReF9YQjGDVB3JrDG1RiMOCy1smslvbd7K39EsPBAZsdlN
nyM/tiRfDzTwL3HO4PbfEM0fWLiMnSI38pTPX0A/fsAdmQ+5oqD+0OY/kD8cZGWsAKfpLb5pbsR4
vlWl8BUUY27XZ9+vL/9Cz+ojswBsTdDQ0tuZEx5CLddk7oNrGO2XBFzDYEryCAJwZE3d7/grKqy6
ooO9D5hfnmr7VlotJVwmREG6cG5Vl0d5ZLGnkt262M2NCSp1meOOn0oJxSku6SxdULxSGpxFHcx2
Fuw+8bvFjQX3+jfciSxny6JCZbLM/ZAQX00xLsYnvYd1njgjZDVDds8EpEMAQBd1TKVSObOoqQAC
trCDQTyCHgK2Jjqo95EHqGtiakRwL1B+liwk6t5VigTt0y51QlJjLUHqhphW/eZ/k9YoB67AdPlo
0eWHyFYfr39Pso6LPfy0R5/90lATrU9rwR+60dBsLZIhmTBL9RTbWld0uVmEWoWe7ChUT9GShyyx
YdaCZcpP0wWS3qOCrs8ENTI1B4tg9hDjWIBqsviRkOocq5W/ezI2S6bctp7XQc5CAgGCzFkn/E5L
Rpjbu263m0jf56rW5msahuFHoxXIbMIqbEfI6Ul6ogTXd5C1HPLvm/QknIpkiHpSzsl/J1pplevb
dQP/5Ynyr0/K5ExuLMgVssplWOIDIPbQJ8nthshqRijb4j1tit/zX8xh1J1y0dkXpBKIUJsLyAR3
GHHxk1siDF2+8m+8nTqR/ac8Ef889z5XR1UMcqyNW6BWfuBaJ9YLcwi/xtm9EDq47c3rX5L8qWuH
jQoq0MFaqqGDr2vc7LTVazlGZpeN0GH14oEpFMH6hlQo6Yu64ZcVC0MI+625K0rtOgBNAWh2HYOV
8f2XXtO/n5F+m+tyluMeqnVc7eub1Np1bGNuZzwVh8LKrAbiQYrJeVCAbUENmrwBm/h/PHX0u12a
pSkt5BiCaoP1z/hyYaHqQ4BVul97rJH+3ZvoM4wodBhR8pDnQrCUL/x7E38BTWXJqnd8VEWvOIxC
3XbrrEpK2xgQmX/QHxS3vdMf4gqYmRZVicoyLPGZewG5q2A1bnPCKJH/dynLZpV0dOlr8BakUh/I
oLwBM6c7HiXwMkgWbl5GINu/iqCKgGQUDAkX+4eJaUGcNM4v66Sw+gpDuJgBEx4SQRuPM6enj0Yl
z8GUGjzjXO5v5adlaitVgGLUIk3AGY6txJCxHD1q5bfrZ59lg97KYm6mdcYbLxpe1OrUcqdFdK6b
+C+B+nMd1GbJ4txNRQYbXG+RGZN/ZuZWS3gcLcNrXMhRMvqT/+X6/jRJlr25GxpcDuJY5QWkpFSQ
ZHaW9B1zeocFXAyYIY1sJqCIvLMuj8SnQepmQIOEy3m17YNKXAxTSIzeXhShCsZ5CV19lMSTseai
qQrzd7D7qy5IoQpWpNlPDv9FCNAY+aWvOz6RW4gxqLbstafVBgHxYTyS0SvxTjgMJ90t7ljfmuze
xcrR/cJwqQL1Ypqlss5z1ERKCQOK4U0iG6aeNYxzsL+bGxPUBSXWsbgKUYM6wZvujffdTWYZhKJy
BSwNFdfC1FvGI373U2p4nwBeCbQWzTMeZ+mg5Q0wAlJRenzcmzI2L26025TJaEPuu8vv92mKug8N
yB3W6ahNfh4A8nfo/eokg8K1Yz0dduPY55Joyvk8N5SEF5GQ9ZirJq0uPTVB1mPHbm8ONuHFNuwJ
h2PyURdlRAASRa6skZ47CKu6UMICzwcF7XVy5xONhwEz5H8NKcRzerNWKnL2xtRVjSJHuB4WZw2g
UOn1fguxZKA8yEpBVDIx5y0ZPkOD+5ohlEbV6Dmf0NnkWmIlyUs3vkksAMv+gfvXYVQqnPZGp3AQ
s4cc4gxCFHAqQtyFsV/k+1zbLyp8StkazYMB1nuiWzEGHSbwxfvZ6k4Neg3aT4Y1lndQsVNEyKwj
7sOaHlukDjiND9lNYo0Od8Ayw0cWdp/1CankGj1SPup5DjMQGBaN6wYU5vP/LYKoVMwqJJ1L2wmF
uVU4cavNazNSeLMPWfDE/dt14+tU/BCqMq0TJS0OObp0lQmqENJfXE20ZX+Kgs2/gXbeZxasGM5O
qwsBEzSLS4Msvn7rE5NoNqEuaMVf+tQiiRg47sF9HTcmSyFz962iYwoMl4qCcXFqtW2nKr1cN30w
ddxh0ta3Zk4eanD718X61Cm1y/DN3ZPwaY8uRKhVWpV6h4tA9AgFbnTIMElagcYgs0FPyfCZ/YtO
R44pGmAsxnWKc7lJWyC3yUVd94G35K3mViUQGXAdVYHkJPZ0ZBEw77WlMVKCvhiSBigR0m2kJBmM
qhjTENP3ANrZfRD/UI5DY45HxSlO7bcJOGgQboABwGZ81928c2OZOvOjEYm1yHWzP7vKm2xN6M0U
FvdNBY/C+sHzAewfa4Zw9wbc2KROfbk2itEOQxyI4ZwejUZr3XitI8zhd/0DVD7eOXkc7sGVo/85
SOjsM1OxYMXElS4LPWJBAkmK5ZU3wGZiMNLs3Zi2WR11MuRUS+UWHMCHSmvelnz6qbQ94zR8lKEv
7oV/bVzMPKldhT889ElgPAkugPo3smNgRS4hSgltZJ026XYJDg+GGMGsPVZRZL8bgclMHSA9TQDh
5PkBKRtQfKDcB/SJG3r8oXEGhxArc5Z0m0M0SsM4tHKo7PiBVc7agyeBIgOYZDKdd8n8xClzE3E9
noGTNTh9oL0lx9UfUnPELRX9FO38QXpnns+9KPtp9IIIiq+LSl7lMgoMgMvc/F44lXaKRrzhaC+D
q/6Q3fKQ/mLdjntnE4RroiRiVFQAe+j5R56zVpVSvjKCabmTQT/YPg4jY/Bl15O2NkhOsI10U7Om
S4qUHpy1J86FeFxiglSOjLR7s4/9vMlf1acm6L0OWiIH1sQ+a4nkMG3MV207rzMEjoNa/S5hxLKu
UPIaGIvcDefbRZJfsbGylB0ZZYZa0XwHMqNDARS/aod+AvINApZiusveZbW1RwXVYqz6qTbwUcMX
qJjX0KIobjABnqHhLdq1x+pA735EQrcDNDraxBcdfAiHQAS+zA5D6SHXNsIJ5G4scNbuEdgYoXaq
q5V1UmI59MGzHY6lmRnftMorJEYdZA8WK6BvD3okCQx24FE/36tW1Qs8jqQcKS8PrRfC1KKmZnIj
BtJNEYA1ws5/Cffqal6/CHe/IWmGQdyeRweOitrgeeOmuAJTiRiKJ13J3aYqg6VnDZAyzNBtYkOp
hWmcAQ0sw0M4Oa3wzEUsDPWuDQwwY1oEpM1Y0vkXVMoCBAR9bQSVkwfLtyXHxbAeVVsB84ZuqiLI
5EqrYTxr9+50cWOU2ja+zie51xNA2/rEHfrvidSY6vyUiU4R19ai+Ne3a/caAFUqrj5MjBDhivNF
GmMISpmphAgD7r0fxWPmE0/hrMYuWhuyBROEJ0NLeWaY3bvct2ap1CVRQ6WZOyxTzswRylLg8sdQ
fen3RzwoupN84n3mXbu3n1ub1F3LCZEiRqoeHZSnUjTb0cz81Vcegdbx9ByFu9X5f6Rd2XLcuLL8
IkZwX165Ndnq1m7Z1gvDlm3u+86vvwn5jEVBOI1zPfMwL45QNcBCoVCVlWlezVcqJ2iyrepgcMEu
WyLNpYLJE1Fd9D4LzewhXh6j+aFYOZ7KM0E56iJmY1XGGK6Kq18VWImUBG1iXirPanNA2eTPOihH
WQaln8SkjAPrYfUSp3Vq1DtXX/G6M68Cx7xn9rYo79DyUs3KFHoHKlg3u5vipj7j9XdbopBU34yf
Ue247I7kt9Np4N4e5RlaXq3StOmoroI7oEt9xTooACHlfOQq2+/fdpEKj21S52lSYvZDg1pUe10G
NQjaI9BXVdeVl3ixvx4uL41s1YWl0YGyWFJp28rVChJI3qjpCs4CzS0T8WCB6XPseK03JvZit5Um
caNdiiAqddxv2igcSKVF9CQ7PoJRyi+CNRD8y0vjuD2d1qlLVOsLEXcdog2UbuK5Ank/cj2Omf8S
Iv98M1pkxejzZRhEjMMbDz1IFJGEPA9XGOyKMdkC5RM7f8h+Try3HRNBs99IKk/QskLOlipSw1de
lVN/yA/bUcW0IK8fxNtGKnrkuVWsQzFgeUPiYV7aKyQIw0UmbxtZyRzhZAUoByAyxaKycCU2ce0V
WXEUj2nQPCRu6hh3pLOdef+D/jerf7G3RuXjKfCMapYSLaYUlQ199fM5C4p5u8qy7LsQLzfrknul
uDrKGv3d5fa2UurTLfGQakbemQHUSS3bwmRQ61jXs2TLD9qrimhUuwoHe8j8ihLkaqCmImHyk1rv
picaOFBypObRURd+qOmp1Hhlb2bw2tmg1iUk0dZEC+Sn0vxBXb9Mi3f5QJPg9yFW7f4+5YltNekJ
iH7y49zdJ9NBHqCbDKZnMHVJT33mZwrnamYCSJSdQXIv7IKVpMTKMK0YlNDv0ntCip99z56Es+Qo
3hoMXPkp3v5R15ppVCA/BslesL3k1+ITKWsK98JT9g3KRvfFXezzCM/YF+lugdTF1myxWYEQj6jY
RofSi8IEldQ740DS/+iaLwHBNUjdb9JUiiPIFNGtP0Z3pDGSHsRQOUwYpkm87BPvhcjxerpq2yhZ
0swSPmBd/YhjP5NrII3+4kWzc5IPs6GTLKBEBCbRLgPR8vJrHHGm86fLrs/bOIOKjqmRGkshTwRF
Eh3U1paCxM+d6Ti74Om96z4JPy4bZPoiIjFEw6GQhTGC964/9p2KWime1pmBLMc0BMWOzI2TmDIf
oQSY/I8ValVgqcuKrEY2YDwQffL2gJiE5qMAnr/NSQLIX1+n7hgA7395dezbUwV6HTKD0O8SKT/U
k6wREgP98mXMPBOs9Nb8AnYjvyQZ3gwwpV2IplOYtR9pwx3HOIm1H+LYm/HXH7cLK/Nmpb2hQCgN
h+A4HuLn5vN2LT6QWZPqDJRfyxv7YwbOnUHqYw6GqURJ2cWhAhr3oU3B878d260IxSQ+CCOm6i3l
MIrq36TNO7PU19V00AxkVYw+r2iVt+kcoQgUixCzzdMcGVm59eFf7awBvXswfUEym0KHC7ICPYN6
EsL1DjNWDoQ9buSvVZB8I9rc8QNPtJOdzUJiAxYxRqXRXPJ6HslSK+FG6twR3K+lN32urizgC+fP
vA4CM5ShAQQ8HpQhLLpVEitNt8olJrYX6RcKmXYJIOP8eHn/mIdeVw0VlIMEcEttn6IDuKWASzRc
mw1YMXAhpD8vW2BfqTsTlCsu2pSNYowsb3DTa0IHWDykB81rAdUQMpv3UmRtGpIdQIfR9dE/8GuM
QpJWbYP7TbFuFqWwLfOznqwcN2cagWdBpQ7FNAi5vQ+Va60YZZKArCzSvrT96OWp6AgWTx+M2feE
5NQfM1R2oPSqGCVArh8HC9CzBVjo5gZMDm7vVk8tpEH+Bygf+eV0oNqbpNKDXlByfRYwcpNZNrj9
V4dkQaA6DvPZtp7bl/o0fMvsxOM9OZjhGWoaBH2GZBVDP++3tBfE1lCHLQoEwDJj+SHOHLWPXCPf
fCWCVI/6UPS+JHJqa8xLdmeWDsxapKMj1mOAar0zHswDSk7n+CDf5OjxDNhfbsWJdRHs7VGHYSq7
DRqgSXkEDbmr+IT1BhNUt70rHEp/DtT7y4eP2YTY26MCcjFIRioJQwKYSAFcKCLWfECvPj3mhKry
lFyrPhh2jgnkxm+6Q8Ut2DNPioLnHQqmoL798CLPwW3U91MclvJRMp7RxRbab5fXyOyYIfD/sUH2
fHe5mlOVt3mREKYryPY8QY4e980RyjOZ2wXlaXWBawLIIr+J6uPf1In2tkl83dvOh3wuB/Q/DBkt
ZO0gKPeF8EWNeBcrc4Bnb4hs9M6QNTVrtekDHvs3MYQxoZYMOKpHemVon4fmKT+MXzVIVoovfUg4
zKwg9nm5NTN52/8IKu6pqRIPOgi1MSmV3EYAsjzlHpEMW5zsfv7SYHAIalBn3qFh3VEq4qyCkjTk
W+i+BW6nsWsHwD/S7aarn6LEv+xATB+FfKCEv07+T52RBfLWSzTqQtBMD9H6rQVEzOJhwplxlTCf
qiYIG3WR8pNc6xZdltDVNbtTvLpiC2EndJW2v5k4V3d2KDdZckxorpmZh1Nc2nJ5DZEdBx1Q+/KO
Mb/IzgrlBxveJmmkbOWxkn9N1QJmy0+XDTA/yc4AdfMl6gztwBFoOhkcvpg7v9VWDKdtzZfLZtg3
7M4Odd212bIoPbgej8vL7C2PLXjUJxstjhoK0PhCzhyMnK1j3zg7k9RFp6eKNQzZQqIVARikHibv
vA5SRMAUBAW3r8Kq9u4c4sMF1ysdaB8xHaDEqo0gei81CBUFKlGjcpdqXNg62zUgKgheehG5C5VQ
6vpmiEOOC04IVs1Wvmh+4ZKKdvILHOfGQXb/h0uVHNAPSYsJZU4ZxS5QyFAXgF60YpMvCWiTDvNT
6YFnyx688hF6bQ6mVv4m99sZo05yY0iroiQYG68kty48dG49sZm8y47JnD8AZOnPkqhzXKMHt3ZZ
moXRGallbRPd28SZzw2Bs7rJZ+Ws37Rh5dU3agLwAF+5kBmwdj+AOuKiMLeCNGNips3O21TPNiC8
IImLVigWNzxmXuZx3xmjjnuaSy0OewV6Cd21HjY3QcPRutZ/SM/ri3GI7BLcIeXny1vMeiHvd5g6
+om1rosWA56lHgi2b8DQfBKIkCm5bIbBc4jq625t1HlvFLMEk4FgBNrDZtnqEZpLzjY6yY/0qvAX
W3eTp/zRhGK5i+Hf1NHt2W3uy681F8XOjjxvv4R+68nGHAFbOAoh+I+JzhXhVhJnzFUahwyFF+1/
4GXhfFi692N0+Zb0Jvj1huasAv9dxnax8EpKzJx6ty7q/m4iddtkMg+kPeivtCGCU2buekuY2MHX
c9vNnBDAfNLuvind/4nSdlCGGP46+DGG5HqwVRpnIhEJR/23AcekAk6r1YlQgqER2cIwOFKkdi64
3B7LrXm57KrMSTJCH0Jo81Egk6kzn9f1WOW9HgX6eUTN8XdymSLDs7wS9ParT2YRxKvanQOeahF7
S3e2qRCAalUFwZmkQGo5e4SycPocnX4/izAayBshY2eyO3PU6V8mGeNdipCEW+yu9+bB8CEIe8Aj
d8YL9BMOBNC9xVmqnIU3r0f+8ofLameZigfyUkOj1URgXevbRLHsfvieoAZaClGQkAkoNbj8VZkX
8ps9ukCmYa65rMoS51t20ray55YTSNlxZWeBetP2QhbnOtjOgVUUj4qPVuHBDEWA6Rev8qqfPEwW
b0H0cS+HLlN61Bib6FgAraTFPy/vGLO9uzsHCgk4u7cW2EG7tDCwINKxjgBqK3yU3g/oTiaQTcdr
0pttrmgBE6m8t0qd82kbhyQzEyGIFrs4qUfMPJD08Df4UyUqMQpYsX8oSBN5WHfmZY+nFXSDUXkB
ReT7BUuNNmrZgtJ/EhtemuWubq2nQux8UJI/czaXmay92aIbNF2amkoK3hXETgmMKKknOPIP7SB5
3aG9ksLL1l5Zjz6etj8ro1s1U66Lk1kUwoEIxhRhd1q99r6+JsyMUeXoJ+1u8cRTcQ1mMKD5hR8D
ns5/VTMGWanxypJq6HQnJ9EbYTGjrjgWpw1K2+h5dIC8l0jfqrMs8i4n4p0fl/xmjfLeqsyBTajz
5HUGvgtVZ/wZQc+S8M1O1/JnXoLDvOJ3i6PdNoeyarZicY31TR4xnaGcovnp8mdkH/m3JZHfsDuQ
tVr2gjw3UWCCOrfMf7QGTxiHXX/cLYO6+8RmlZchQ5FhqubvotIEdZQ5ViJ+F8skTEb5RpMwNDAC
AC4XvAIWudsufTHq7itS8BMJ1VoggemI0JpDHobkLToYmF9TH+SX6Yk8ZvjM9ORgX7JMXYOrtUJA
OW36sBin3pmSpXTSBOdfbpbUz7Pe8jMxtQK8vCWvbzOe6gw77rx9Vyru9LHazXmrQEjclAc7rpve
HkaIbbdbbm8LugOX3YhdKXz7yHQG3G0QKU2anCQ42kt2a2CbM1fObP1ReEpD6ZgE5ufG6T9bj/9f
8U7CdbALAXQi3BBJNeh8R4GGkblKXe3YjK/WdvIvr5BzUOhya9l1ai7ImQnGMRAtaoNvJCInpLJM
kEAGFk7IlSt07tsbxgJJ+1g46GViy0LlCYPGCWGskLI3QYWUNhszE7qOgJGrlWvNeDMYmrMkvy7v
Fcv391aooCIYQgVKKNzyRQghiNcHoOTJ3AcgK9/bm6ECC5h61kibQZ1YbsFmPSZrZyv6ISlDw4yc
PueV5piJ9N4eFUwSzMZYXSeAm+toQg6TjHP17m98R+Vwx7lYt/neGhVArFEs+64dY4AUJF8BeX7i
A///8HvWlkvszHYMC1zZGI6RDfqBIqlCi7kZFMGHL5K/uRgDB+buHKNg+2uAggehU2+WQ8tDObHC
FHF2kCuC3xRSlO+vn25NB02Q0IiFnE9YEaYqCVLscYd+nKZ9uuyVzJLkmzHwkr03lukg6Z6aLjnm
CeYbGn8a7AlUGjN29TcTWeXwmhjMI40uI2R9UWRX6agRDd2oVFjlsQcfnVD+qHlOyfxuOwNUSpIB
eFE3rWQFZaZdiX3jRN1yXkB2e3nveGaouFFP09RMFeD5ZT47/Ti49XRXbiYnADIP9G4x5FfskpHE
hHJ3smGyVtQAobAcFWiKWpKcVXCNNRCsp3+3KCp+xFWnFGIDOL4gVL5epG42g198E/3LZpiPfw1s
mwAMQoAQsy7vlwUhKRGGAI/MwiFcAMDXv+UeinCn6Zf1bXGIEkfjbAKmQtFc4ojysB3wzTb1gszy
qGlkHf10VVBv9WL0dHXhrI/tG28mqFdj0YB/uVUHNOowDrWejCazZcnj7CErkdvvIeXnhmwWQ5yX
wiFJ7XNZ2OanzlWPBJNiuhmm9276l/YkHEuuPCCznrG3TLm+ZDRWspZLirmoSXGiuw0VFPBWe8l3
UJiBN636RgCM7RVvUp/5Vt4bpk5DPRRWWpdFhKHB6E5f7RX0A3jhgLviFD3Etxb22+64U5I8h6EO
BVBGiY6tBpZ3fh7FIE5NXqrI9BfCookJTMBJXlPJ3Sk3+2HKJAvjKLUXNU4xYmQKM7yfEj8+9xoG
wIt7OcLCeK8pZnDZmaWumlIpUxxQKz+a84Z2jZsaHcSyvq9qUOYPPa+UwkyB3qy9ogd2i2zBsCpb
JaA5qAnY+nxurZ/i5FTa7RzBZSY3Mh4vnxDmd9sZpA56GQ3zoJcL+Fa774nxVW7cy3+f89Vo/nld
ajpRXwohlI0eQPwtVg/gv9eDajI48YR4GPVyMhQIL5hArBAdZiqeJI1mLp2KAzevoS4DXPG1Hb6k
vPlKxn4ZEF1AX9oSVUgjUwElUZO+HSEKdYxAeiDjeDW8cgxjx95ZIL9g5wLLtKrJJkpVqN10gPvE
RFP3sP6ITi2IRHQQF2lfeW8hVrCCTQD+FZSaoeRCnd5UVVZpXHsh3G5UyAWDvWjxZ4BBK38IwFah
SmCSLTywUP0FksBQgEPBzAH6/B94a+WmBJgrq9HpV9K7UhfPeHZzAgfTL95M0E/Mvk1nKVs3K1h7
w5a6ryUkBKPrrXy57OisNBEbiCYEtg9YN7rPGudWVI7ViMsaoBeCGwc5hfcyQeGnBoHJyK+Ys1xR
xeitCD1LBbyDlMPnndYIUhbjufSFiFeoXnTbBMWVigGG353r9PPlJbJ2EtKZII1VMJT+QbKqFqtc
sObaDNL2tlwfY5RFATKyp+rTZTvMhe3sUAvL0qjLQNeKOW2htYsudUxerGCdMXRyoZyJYUPgZygL
FrC3baRZ8VHaJCdVr6wJmjQir7Eg88xQwWKKosKqdRyrrMa0N6bpSS0ebQ1nctJzaoMiyKnPkdt4
ZLxAdqGNC8VxZwzyBx5yVWYkQsZ+xVRUKUEI2OeZWoX5aqfXC0jzppDInZjodhrXRPeQ0KdguEI4
m7aCLh2ghoHxGPu1x/stzM+723yya7sAZ6I12IpjGR8tjNqrz0b9/89d3y2VCmbzKE/ZIqxZaET+
vAJKbt5d9k9WafKdBepFP6d6m8sTLOAyAwZ0xNyXcrCO3YHXBmDVDt5Zol7zBrRbrEkCwYZ6jq+j
gxJ0n6vOJuJF3aFwuLkj8Xv6Dt17CZXsaCly1iGbIwy0zR6hRsgS9MMXRzuSyjgPC8nqU+1XR4fM
QZKKtoVbhllTyfmVaOE5YNdJ3PxYhDQSbSXKBH9Tulp4Tgsz8Wro0dUOZqHL3ul6Q/CgG1oM7mjF
NbcyycjEDBBRgFrVgkCfSD/BpUyJlNWch3CYZ3tAyWuwDKgeNHabgNFL/FFElT3JyaFuIGfdY25C
Ts+DvhyG/LoZH4fyKVVOlWwcheTpsvexgsr+h1FBZZMhLayvVhR2ZgG5eLdHQ1QTOewxrDO6N0KF
C6VdhHgFHUrQyeldsSnnWmudy+tg+vbeBhUHcn1Vx1ST0j/ORng4pMPv+7IOLltjxb+9MSooRODG
UnrwLRxj+TADdppmp8KqnLiY7bXnzazxdo+KD9s4mamIG+w3lVmJdwrBCIG4ZTuSYUrIWjRnHrsI
63LeL5CKFF1iVmkSqULYKbJdgkJ3msFYqIjfzD7/enkv/8u5BSmNBPJv+YM0eNxPo1TVKNSSGiNp
iRr3Bsj1wK75GpZ4EDbW0qCiYgILqqHaR+fc8qiLEFwVM0ADDL8anGwe7UwUbC27vbww1tHaG6K8
fkkMoUilxAoXubfLRrBXI7PLzL9sheWKmFOBvAVIfUj94/39l7ddjRirDiGCn1saEBk1m9s1upH1
8zzzUnuWK0LzF1VStJJVZG3vjW2VbkJ2GHjKuX3ZkKv1uX15NTwD1GpGoxZMq0lbqIFfaUXurAs3
FDNvJVM0EIYlrIW+JlILItnWBO4E8ZBeE6HEGGPWBNyTA9zDK70yvw5o7jUwfMigF6XWUyTWuC1Z
hysQ/ECLnyeAnSxBLPm1yukyMnduZ4mKEpMijlqhNHDrCPTFUwMAOWeYgvzWD9f5zgIVE6xcrSox
jVG5bl5m6Exr5w7YFoMXyFlb9tpOEw3s2gdhoLUzVFEYTQBabNGp75MQD0hUnNRwfUGRHGmljJGG
5sDjv2WNUhh7u9SnSlOx0bMOdlHYm1x0HzztBcT5TnswPOkZ6r0zZv8zr/9OUPB8T2GmgZqEsAQA
gW4qNGFrlmnpLM6wv5rXVQY5s97WjE8y7mMhCwz1qxE9S7wUjbnXkJY0VV01FZWucoBuDSd921B/
UEvHKjJHkma/gagbCh/9+OPy2WYGekQqjIeiuyiZtBQeaPoMayQ61E3sdqc8qA/GfVcF5kk6ku/a
fWob77JJVgjeW6S+qVZbSlwj7B4VIDGEO0E6D6h8XbbBXRZ18jaxHguJUJxNL78JxKGycGughmiA
x22+4hX1uPaoc1hJljmoOfLc2WkxKuIXkHUZjvmpRR5PIOY9B4DJiiz7TaTSeLmDup5eYrYhTT8n
LSCtLccAb0U0ZsiQ+gk9gjYK49XOToT1qz5ssb3da3dkjHC++ouGBCoOfzyRhg31KAqUaprER3Hq
r0Er8gBhV/+yWzCP1s4EuYZ271JVEgFjs0YrUEA+OW2qt7a+Pj4uGHgYRJ4aLys0a5oFJTKVqKrQ
lEMJbA15JguYy1XtdjV8eYEMbvo1UniKWqyGAJmNlVVCmAYlc3pdgrqaUZXF4Ya0KUxuVW+5AsQC
iNztoIFRCWOLN8XPdOCdMqYXgtYMZH4mCSDk33f7CQFIsEehTwsA6St01ZcbW7/tgtadvNbP7mI3
G9zLn5D5pkA8/mOTSneKrOubUihxe98R+TXUL1FeuVJvyOxxmti8CX0WRNDY26PCVVpi8DjRkuo4
Hn9rOEfCobmqAg2yxkQXN7pWbrcHKbMtznuGGSdNUUXdD6JfIAh4v7lKPE9KOssAE9TXYnMPXT7b
LCvezU7eknQCgQLjHyvk33efsOxLrL6W8tcnWvdIKtFQKwUPF8STbcIKcPnzMQ+FSWj9ZNlCMZ/6
eoPRd1JaGVPQzoa9rKmdyzG6IImzVJyzzrNEfbemnhJMgE1CsKloSU+xjI7ckKiTFiaiGcf2rLdy
zLHJzFcMlYC5sTgL05HvdzPW5a1IarV43U35qUYZLlde8Rm9u7rzj1q25xPokdzkqAJndsVLbZmn
Y/8DKKdJEJAWq5znsDiluIFQBMwPOBsQRXEHJ+VPJ5J7jXYfpIT4DwqFSAIpe/Iqy3EjEeTEL+2L
/oS5ZYwCNRj/toVnQrMZ+9tX0wfL4bngeC4r9uwtU44rSsjC4g7PnsGMHyzBPJgrb+Sc5UJ7E1R4
U6u+ktoUDBJt1NoWWLAr427TNGdtOKeCfdmaBnmQYLbdMMk2705hAn73uugjFAGfK6BHK3/7np5X
yS6eZrdCE1nkwTZY3w1Kgn8MUvlDaoCTOMu3PNRHKKVXiuJlclz4nWzei5aJMnbcLt+LpvQuH39W
yW1n1qIADxaIaYwlWqqQgNaVgEjfCQc+jzjLN/ZmqGOoQN4kUfS1Cg3rpoyBOoh49RHyF2i/31ug
/F7IwYhaxqUU1tVVN4ieqte+VKunsqndaE3QiQIgxjgkmvEwVJzqN/OQ741Trg8BumyprQIvftRw
CbvDEnQBWJogCCqEvDcYs+u1t0adAmmqkyadGx1keeDfMB0CjgcjAlTSbONOxB0ocJXhWaBRkGP8
cc8PDOLj3EI8FMKF5qf4Kb1WgczF0LUnf1XBm1r8IgPmRACoD/ja7Tzfoe4Nc4B6bJejOjBgdJ8M
xeDL6uHsRzZ2FzASiEmNPLAbzyb1WqnaOh4LS6qOlT7eWUu2OImM+tTls8d1GyrINBu4S8UVkLNu
/M9HjDCqT6QryNXA6wFx/YYKMduqtoXWgBhw8uMg+9KfzVv9R+/rNiEHGH7q4DMNOStkp0z/uA16
zu/DaF72WpUZIlaYnvInUrjcAuW+We02s83Klo6EBD458oownKWivf7errRW9WYqBZqNNwsWW/mR
i9y7uiJjfhAgO06YceKRK12O4MDMvLdZjVUhtbFhBG35IBl+bjldeiOruj2ZT1nKqXezbkLNMjBD
D7Zy4C8oB9XrOSvaRMRbxgLIb7K76tCsh1rhICOY52BnhvLQeEYDWtCMBBokfjb8suQHjoOQyPgh
bO8MUD6pD4IlJY26BPMRVAq/5c7zU/yowTMIgwPvEHAWRAP8kmWzmkwxi1AvpNtUkk5ZGXFyTqYf
vC1Jp3wPDwfLqOouPUrWN3M6KfljNfzcClTLZltAyfHf7SBdnYrrVK6StE+P5plo7rSH3MF74YiO
8msFjjf5zc6Mdsuj7jqxW+LZkmKMWz/MHqk5CmitS7BHNH5i7s3DjCA7c+SD7hIxSQaVVi1acZgK
07XVm0/VYjiCwsssWWb2rRwqUHWj0NfGiFaOrn5ZS0wiDkHC0x9m+d7eBuUYYx5nTa4M6VFELVEV
gFmZW443sEbm9y3UD/mcKI9joyZjqKA8u2CGPAU3PEkPImQky90mOsrz5uDtcRg/i/fRz7wKLvsj
cyMRkiBsIiFvptHpybZsTSbVVqDqX2rTU+WfisZpGTGju76zQQW/tJvkLh5HwoO8nEqvPku1O8S2
dtD95Kg0dnYXXYucgMu8rPdGqVCoKVEed3oH3V2b5HiFixfBgczmFt76WeFcnLxdpMKiMG+VvKVK
FS4TeM6Hm7X6Wi4/L38pVpzaLYieiTW2dTSapdYDoXlsGleVHiWQiZqCvbSJPc88ASPOkuiX+NSM
qzAKIPgfStGLS0xS64Kvl8bh8qp4zqFQ1zBGJuqp6zrMJrxYI7jbAdbG8HbuaM9lAiUyklnxBkB4
O0mFxMJU6zLKkMfVonA19OEcD3behy20oGr5V6p4nCWyLv/9l6NiYpu0FtRhWyGcj03Y272jOwVG
c5d79WF0Rbc5ikHkGDxQHzPy782SL7wLxXOcJuJSIn/EwDiGVttD3GLwBEO54F8Wg2V2uAPqzIj5
dtBpijk1QgtoTecKqkxE3lGwWyiUYdjAzm9JzYY/BMIs3O7XSIUWS0Q1c51wyo0YoHXC57587sGy
HkFb45VFq7JRtOF8UN7RoELLVNRKN6PjFaT9qZavquYlN+7+xmdUYHUN8o6zPhS/6xLCRCPE3/U7
GVDJIiSM3dmN5aAKN0MWcHDqh4qr/8RcGea5VTBbA7RA18G1eG0xWFmagZGeBN2w484tYt47imkE
dFIQ1wA4GD3r9345Wuba5ZKOEx/dCP0vwbjSU872MR0RfIpo7MqGZapUPK42IYa0KfLgdAb/fZWc
BLP+m/6O/mbjg4SxGWGQTAVyMXrOHlVHgwqD7g5eO9mEcYKfWXHWRAvelvIoTgKIn0K9ut00r+n+
BqawXxAViftk0GIZU3ih1mrXWjRdZw3vnc789Ls9oyJvLa1dv9QLxNQlsPXKX83Rtabcu3x2eBtF
/n0X91q0A+o0B3mNUXbHRolehlG7v2yCnV3sFkIWurOh1asCjP76DwqQzK3ot43XhiUwobzGHjvK
oSIO2D7aVPj/e2vKOoqALm1RKB5Gb/UUDBFuV9a14RDhivymOvK9jf2l3kx+qOL0Vlb1hRhGxa91
OkPxypml2rm8jSQ6069JfbcuKnob1bjGZgTJG10e0Vu4KSbZSVp/62ubPytGfOuSMSrsVEWd9k0G
aHaLQeb7+Ql8TW5+EG8w/g/aLegw/VU1Zb88KgpFmZZF1qSjfAFUc+klfnSKfmyWS5QYa7c6b1+l
HyqPSuHyh9PpEs4obbmWCqiEi6anGdfL4sgaJ7qyM4s/3w2R/L0/qnNWlX0PcNvkL64GQlCoIIBr
Z3RlXw0sV+Xl8rw1UZHJymoJDDTIEZMQnaHCrr4qQeY3Qao4izOjkjmadnHmVqXIMv67x3wQ0rLa
uRH1oiKHXHTyoHiI3AIo8ApaMVxfYQYtQwd0S4NmM9oK77d0G8au6Es9hkrT9NIALjBCetHy0lMN
UDxkwv4yi9lZpA5fYgKXY266FY7rDRTt7Kr0+pX3imCn9zsr1KmbFaEe5QhctbU3dnZmBOqxAW2R
4KiPSnUr+4VngZfGuxxX2FYBN4IopAE0pEY5TNVF8aQRdEcPtRPMfSAvnL6jty5UrnY2QHy9BlLK
QZIxv+DOJnW3xVufQXE+xSCv9Ayq7dHkJRw8A9S9VhboIsyDaAEsUJ1mz3pV8Zqc6IXk1nwKL+bE
E8Fs/bOJ5FTu7rje0vB4GIDd6j31SJ4sAqjeolv5lvS361sZJ904ld//5aejDsLUp72Os54ALjC5
IIv1a0fL8B4kB72z9c8Y5H38lyapk5DLg1EMmW6GZIp4fI7B7rM4CiqaQAn7qWv9DTsa+PzfdpY6
FNAsmquoRHJfQIthEW+1unMGruAP88JDIx0TV6pqqiL1/epeysqp1QGefFDvjC+CDX6yoNLs/qUM
db85bDxlEOY7d2eQ+nRmZS7mpPUQzWs6R1e+Zhs4LXXNsdKny1+MfRLeVkZ9sLTQV2ExtOw4LjeK
pNhmxnEJ5oWzWwn1gbqqmvJlxQfqCMxiqtQecAcBFLt/A6jSgXMwNExK6njqvT9jQGxvXVa14BqU
RskpraiwlbxT7XWRfylDL59zXYt4zJVkez7ca5hjxJQaVDPA1f/eaNqDMWJoACAc3OS2vZeC6UoN
TXe+Hf3NKW//IxGt/ODVB5j+sbNLReVN7RLwPIGGomu3wZlkabK3Yf4pg+7VJ5Kq9mUvYSbphiji
pCmqKJkW5SZRVOmA4OlzkIQ6bp34+GKcrYOMaFk4XAAj+VL0pu6NUV9yTDR9rPG0gQbvlELrO4Us
dRFqmGaLXDG0njXwVvrAkbmC5nDlKrlLpVLNfpG0YZAxMPZ73KA+Eop2DasF2ev3/i9uurelguD6
vf8sU2aZygjMdF0Xj4qeLnZZSA+XPx7rBO5tUD5qxFJZiRsofyvzJmsxSP59iD9fNiGzAuTeBuWP
uVQWSilK5SvpGNEWRYAcbAPsfIbdBURBmHyv/nNyjJzZUUKi8LX9+KtkZf8zqMRhjTUQcCtouq4T
Jj4do1jRLpdy42qzlv5uBWiocRZwfdVBOpm6U/Wr8VPXIX1hDKX1Sy4bqbIxwBA/p+hNy5xDxPwO
hD4GKqwSQINU0pGk0ZSo+RIFI+Ql1Vt1Omy8aM52XmgTQWhVRL5G17omc+lzNTIAvfBWZ/UIvxXG
Zq+J0Ezq8zJtVvADbg6sMag8ARdIffRBaFrdSlB9ysvUjnIvlR+18WmoJE+IOdcUc+92pqgPW0Sp
3k+FZQbydl7M1M2brygZ/M0H2hmhPpA2JGNXCj30xfvYL8XSHxXJldY8uHxYeGsh/75LBlPocqbD
EJnhPK9COFoKxlgyofUbIeKhYnmmqDSiGFErl3Mdl69wM/TX2XLGFX95NcwX7N4LqKtBAjVS1KOk
FhoP7TcZOvcSQHcYG+3AX+l3B6gbbbwuGHGsDxfE7kNRF0Qqq2VUiUhsJ9/4oqIaACSAC5J4pwGJ
Iw/HSOL9JWPUfYCgIeXyaOHZZfSOKDzMA/gKxOuiMV05j5xcuzd4Ep3/5Rj/OVl0L7NMVRXQn0UP
rGB6wSCuuwTRCUwumFZ0qwOv5cbKAXdATZlaYbWU6DUMoDSP12dIryyKf9lFmF64Q6JSl1yWRM2w
TlF6TJGcL8J46NPqsMk8kDtzGX9yFBBmvD9XQl6oubohRymHFzBP27HAuaxZSZcB2AlYkqD7I9M9
maYwV1nbRjOoLUf6XsWJ2xhXoqm7l7eLiTjb26FO1FSY4zTXWRTmtnQDOsgmJBUvNczPargcjWfh
HAFyUN4UDgDLl20znR2DVZqGMYGPgueZZKrzWOlbUOD9lt9BqAnc4N0h4eTNzJtjZ4b6VDJkN2cw
Pkdh1s/2MgjOmFR2kjyIuivwSr7Mr7a7dqn0p8bV3nSVlh6FofC0yV+hLbfAPdKB4x7MvdsZIlFr
F9fBv5B19YbP1qrLp9UqT1rdvCRDaqfx6AK05AmbFVpGx4mGTLffmaWuRrGYhjYesZdSk35KQMVn
oKV92SuYRaA9+pi6sgYkqZ0SN0LoDu7kvtJzB3bk9+ieAYXo8mh7ufaoe2uQk75KR2DXJ7+Q7f8j
7UuW3NaZZp+IESQ4b0mKEqlWqwf3YG8YdtvmPM98+ptox2fRMI/w3/bihBcnQtUAqwqFQlZm/ECB
pYBz2PKtfl9oeBVC/5LjkpvnmIG4RuSho4A88ufnE8cC52+MHo32pc0wutIg6ijteTy7dEg8+9hE
oQFCEIjxYQNh+k+L7diVejzg8gg4d/wgO/T2aE5We0vnt2M0ToBuS74CXuoWT9Md8WXe2b3lOus/
gAmNaBYMDW8hiY+HaDsbA0sC/uG662xF+toEExRT1Il9gaujP5KTEUh2Ih/x6JbUT8bEsbT9AVfb
yQSCqs24hBgthWclnygcTH4QHyHm4hAnPxc2r9e1lVfWK2NymC4KQxsUQOTjWSecD0kJvsboNLTc
uzfvKzHBtygGwO8K3CS6KW7659ailPydpeIcWHYQ1HK4PCBbBzY0MhENMoiScBT86ZiRUNeJFAYm
SN3ir3mxw4XOir+g6Zv9LNHvEg+EYgF4AMXNc29tlqlDyrmWlEDGB0xuNOhc0de50gZ8dQTsgQLK
YzQbShdsbHueKs/2t/y9YBYQNA7Aji2GIXiF6pHhqOXnZvhUTw/XY2FLPBK4sIsZJt6UTJEaond0
MlO06aaiVD7MLh3L5DVROJ+QxQKNRSrNoFA2DoJe7dIoaTH2V9vAJPCqrs1cvV4UE3ZhGUUQ0ItA
xppamDedAczBd9tPOoU5C19UH+nrBxcIR3+VrcrXVpnoI6E+FLMuaXDRxX0/kFqbwmMkOwScozoR
zrfbDsLLp2OCMGxJPBlznngzNEwkDE7xzjyeAeb4yQ0QbbezlnlB8WOUntXeue58W9XJesOYojJK
C6XIYxTh0pLpX7oao4NtqyVWX6Y5+EuXH1OvaGAXipfyNoxDDsML10uYlJLGXT/0UxBBN3VwQCWT
HygzVWf1juqn33HGc2n3N2NaphhxGbIGAL/9mcSWWAF3XhWl3tS8Nv0O+FkhfE1j9/q2bp86KzOM
+7dyHAhCPQoeOD/Fd/48YdcWtvA07CjlZnSCmPI/mmR836jiiYgYKQRVq+Hrx+hcQulwN0JBrNqX
nWXe8UroTd9crZFxfqEoS1WswtRPl3Oh+Yu8v76i7d9XQHMvYzidsKK6QqyHhdz2oHSQIGw4vIFq
/7qBzQs1JTD4nwVmBZopgblhwFfqnMKj1SR9N13uaVOXL/iwmXtXxphQFkmcRF1Zml7Tq1YCsigS
7AceSTp3SUxAV1pVqdCHxaAHlLTpoEfk6Lv2lU4j8aegNrPHaklM+HbBVONNykz8TP5uDIexaC05
OQmY8k5/VqKviTvOB9t0CdBdaICNoy3OTiu0phmTYVCIB8DZY13bIkRYBpyWkwptt+AtO8wHXorf
LFVXJpnTORjTstZneLmqgWtVSO6X8QVSdhaJxH1aRc71FW4v0AAfpQRSnr+EistQaMgSAL/VNw9p
0lnV7F03sOmFYK5Ff0oSQVzCfLI2lsK+rnCfKQ07DB8j4FWXb9dNbK4BmZWoJtEhh80UbDUQO0JM
hMTrg8pH02QfByPvWkbT9F8H/cUGiw0shoLUOR6x4QgL5pnaffVtvJP3EboSyYlw4DGbZ8bKGOMC
gPbrktxWkd/mRzHzkuUhFm9zLp8FZ99YTEWlaHNYFyatAyVXsPAw/0tFdXTQ1sHdlk9+t70wE9Fk
YhpZYtk7JcHou7oYU480D6G477ofc/sq9rzb3qbPGRcz7GGIZrYaFDOEWjRB1G+iKBhja9LEtDpO
wmBwuZq27OHJFw/yuqmpGovmy8yw6HS5oSyo0mvjtfZYuWB1Uy0MfXc7igcP611gk8a+7vibyXdt
mEnxSVBrwSK0UC4508lM+Zj/GO+o3lV4zvnKfVsxsLbGpPq5iQGHKcXmfQ5UvkncCePKCuQ0p31z
ip6ur423p0zeGFpIgOtyAudsbobumE3niBvU9DfYoF4viEkcgSGBPE5VEqiE4uE8B7w9shcrecQV
Mz1hgsCb8Hhvd+jnh4+z/pFi4GId74V/VoYDrupdn4FOBoEAXAzF43SgsqWtzvnAVX/a+njGKiZo
Mli1BXtzqaBgrIXgq5rcYE/1SZf70sPw5850PoILWBujH3dlrDU6cxBqPQZ5XWuH84lEX4Ieswr1
7rqTbOJo14aYAGjUYCJpV/0aTSY7zAQdAvyneQP4OnBJr0FGwnuJ2TygEecyRD7ASWUy2UUCpj6E
Ulnua3SM1sR3A40MqBWT2krGj0DE8NV+G2M+25KVkSgXXYoBjMob99mZimjVNzqesinvYLCbPn9k
S1cWmW8HKsBySVMVzg836XeTQ3bLwbR7d3TNvQpqsWLPa7lsxfp6kcxXnEH/rqkCdhTssk39shjO
MnDKkE3s29oGk7yMtIxDFXpS6OUCb4pXhV19KiKL0m+GN91uwBg0KCobjT+CvRl5qw1lMlkxaO1s
gKDnoJw0KDzG9+SOssngWMAzIW8rec7JpLRwRMdspF+vUwsXahZWrBvnANzfhdhq4JZNOUfQZg3x
e3F/IUeECkdflhWJJ5Z1bpk6kAvx9J3jkjSi2Dx9+XYoHf5MJ0JdJUFrprhpQm0eM8ryoeqgxoQ+
oPGa4baZ2ULrXLd53SVNdpa8TXqIINTYR7n63KeZNSnHVuF0I7aOn/WymESCWkhGVpTxfizepRjq
ah1Rvp3VHegxIpGTSDYrr9V3YvKIXujNXEIhw6vNW7UQbmbB7aJPBeHytmwbAn8wbtDQRtKZWM5E
GTQHjRwDNSWcdQhvU/BH5Iqd80u6tUqt4Fj94DaLtx3xYpeJ77RdpCFXjcgn91A3fKbzG8tDU4KV
AyLcgQXU1EHnqdVsqSrrdJz8f4tlQnuMWgHTVFLj1T8poFb/loOYg5puDsKPRHcWn9bSxjHyVSc2
bMP+WZ8Fh9c25i2diXmFDIYuDJCMNctzR85Cwnna+4/c+XuZrJrA3Ep5D/yiecBrCblPPlFkVeLE
taUuwJ7+6omPVv7IkyHhGmYCP1eFUFtAGwfWGh/UNW7iDqJleJonPmKc7V4AJVf3hQ+U5mwoiyiq
BtxjmwFitT25V4qvuvB8Pbnwfp8JfFle6qjP68jPhtfIfKymT9d/fzt5Xb4Xtb8qv2LwFclzVOiH
wjyP4dkcfkhAZl63sf2KcPF9g6kTwBo8tkmJuwetTCrcBQbfhGBx6oRcB9/ubq5sMUmlLZWurJVQ
OExvmk/nbdOnsbDHN4rna+wA0nwCb3m8PWTySYNWg1Jqpon5lGmwiJ/fLh6dB9S/pF75CdroTpTy
xxy2j+/Ll2MSioHHktZsTM1rXGU/7wYvP+AVFqPFtEYxAZ+r/GpvOtru+sfkLZbJIH3RNXhoA9l0
n+u2MrZ2R17lnpcueZ+RxRPpZkQEeYkwJ+qqb3R+Od0XB+GUe8SBwovHW9Vmt/9yw9JYqGPdddqY
gGD7gFskhF3GfUHscq9hrEmyx+9jYYlHHiP51gdcm2Si4j3uIoITQRnKXaJkloDreOCKg3pQdMIp
vjbJJtbWmLiIpCk3lWZQDqhQFD/+WnnZnfhMscIGWvHJbesJT9ED/MZWDvIu4qpabPnN2j4bJOi8
VYCbBId5yK0WtGJBCJp3yHtfd09en+MvMrgqVOVGm1KAoQcHPVgnTC319hf3Q4IOhPOP9ph4yMqy
nYMWJ2qIpiXtabvFcVHxSgRSZwzJfISvfLWNbFxEuaKgwhUDj5Q/E/K5512TOU5pMseoJlZJX7VA
lAbGix45SvS9EzuoILpaEB/+betYjk4MKpI5r5GqR9uA/lvhhLvmIJ5rTzkU0FfhWNu6Gax3jjlJ
6xb6SnMjpnjPi792HqArVmclz4YVWDkmqHiOsXVwr80xB6s6Flo99fALTBftDFO9GZt+f31JNGSZ
uw7V30CFIeMHVJaKfUySWFx65MgsaW05bN3GtKOysGrhA04O4IiIaREwDKuawuwdgHekqtFl9uRw
N9z0e/quEXpyZAt7iqbisuZtJIs/7DGbNy5qMalVjCAGZfp+hEjfDsJAFDT7VptWDGKw0o1dHqp0
69Ax8PqqyKDDUQCDpNfzVTHUCpEkhwq4OtCcxRN9Qg/T/S9ZMUpDPfGK5Q2X/MMes61mP+eV3CeT
JxyER8qnle/l2xCkctVt7goO77lowyX/MMfsaiSYutjKJPG06m6pX2r163V/3DpE/zDAnGiFPmd9
bCDEKO0OiDidEDxTx1+5NzrQCYr2I0/Lf9hkzrUwCvtxLJAQ652xB6zCDX/ou8HOPdrzWqAXxYkF
ms//CrqVjzDnWDBIGki8pADaRg0UooaDvBf2fBFm3rdiqjs8dAAaoSAPoy6BZsSt0H3jfCye8zEH
l9BjQmHIQ8AAvK6381vwpWJaKQtA806IhSdZL325bpKzJpYUvRoUNVPCOPElBW8s08OScRIizwBz
eAGwGOVqANCnBmE0PbCnkcdhsZlyL19fZzKEqHZFE8cYIAkDEMSpEG0IZSuSS6uXNfv6bm1xZ689
W2eyA3qBRC6Emo7gyq+dsmu88UTJkdBKVr5rN5jtd6d9NVmFzZtK2ky/q1XSfV7lQTWrVYxu4kPF
03gjjuI5zaFeU3+AreCPBTLpIoawvbFUaGopEGY3E1efiCNFb5xt5Pg522USa0OvW3WhfAXts+6W
4NwbwJ0x7SjnnsAdvthqRPyxKiZBNG2KKyhR6FNpc0OBG6Gf+4kTfIeYzSc6VIzm/3jklRv0V6+k
JZZXpy2JMWkSCGIkI7XS8IfSHGbllIp3ybi7vqG8IGPyRpfKdS1LqDpCMCFZqRBaM+GKUnI8kG0j
5WIjlwrQsV5XV5ai3hbhKTI5x+/7E/KVPTOYdFEtSdrVMY6Odpe91rguUC56xe/uYgyBZw0YT407
xUlu0xuK0aO0Prz3Ic5est2jIqumoaOX6Tg7gCPMJWrDSYmchGUwSSRqJWEBrRMgxnLuVC2xNOVt
xnAqt//GCTP2Al2qIJWqJzigeE/BPZTGsDroTz0A9+TQH3gSHrxag+0pmaKaic2CXK/HXzLRxVif
o4yOVjyAy1WjqobNScEzBmZySwiyTEfD4OJIt5cMSVgVOl8mxG7/TJNjGozDPI3AXlS2fAb1+E46
FqI1NLb4Nt6Avt3h4t+3w/xiknHZfIjK1lBI7CcSdOdm40YTljtoW7jEAJVGxs+e2/5zMcgceFJM
MHOzVEDD25PT3GWumVvNt+BTbHe79JNsAwf5mEp2MVrXs8x/nH4Xw4zjmhUmXcFRBpoEzPXor3pu
p7vAaV3jLNm9l3uKqx2UF9AzcNIbb8HM2YcnVDnOFo0iB71IxsCS9L1Jb2NQLV5fIM8Oc/iVRVfN
QYzZm4zcmO29Wbux/lYvznUrW+0QnEaXbaR/xuooryutmcWI0FsvlYDCQLoHvQ+r9rJd6Ao8bnVe
RDBn31AHotnQrp14D80b0KJhJv0zZTzKDqmb2Qsng//HWXtZHVMl5xFA1UmvpHipBSN+ZBXn6Vuo
WOaufWePnAkIssZDsi85TiLR0P776LgYZg7BMW0FMVMaCmh9J271Fbgk5ZH6yGPV+gOyDZ++V9Wh
ryWqYqyhzQtU/FMAbiA6oF7c4lTiKtVvX3B+L43tAFXAPSskN4SDFppHQauedbIcgzR4moXGhgIJ
QmIwX2TpheOp22fhxS6TacwkayVN0oVDAn6bxdGhAbwbDupJBHl8XIB4PHR5x+92lXExyeSYXFTr
pRSkzhtVsFirkFJQgYZSuNgrjreYTE7R527MprZI/aGCR6rRI+ShLNPEhHuaOmkcfCmz5U5Iim9V
GP7/P+bCfXRZAqRSomzDf8Z/kARqInZggIb0uxMVp5B8R1q1apnTzKO/83dAXOwwAREbsaGNhQwC
JGitqZ2nql/M5QxIj1QeSfDpuq9sn4K/jb0LyaySWlMlUyhMA+bRi9giY2UbGAuIeqeBJAbhNDW2
w+FiizlxQ61LFAWzxtCEaYAmMG/lfQ9pFm6cb/vIxQ7j/lIcL1EapII3BxF4IAawzbTFMlrhEqBr
rWbfO0jB+mTOxl0zqYFVj2PKARlsh8PlT2DCAZKhoA6I0L7RRD9f7vvkxuDJMv1H2XaxwYSCEJRz
lUQtOAwfw2djrwAwRBKHfEqeJaij1ufQBR/vdW/ZQn6tY+BdhnzlLmGSAnOMOPCbN/ktjSkDL+Qw
sqNWv9PhAhZyyk683MIJCJZbO5mbPgiFOfUjZSdr+0J60jJXrR+H1hLb0eYskec9zMFLJrPJG7NP
fVEUvUHQbTX60taCBQgthJvAwl7PqUPI4raNwuuJbCfuyydlUoyUZkUrgiHCj4cnKrZchY/XV8cL
dya3BH1fFkIoY+izqmQ/kokQWclsEKceJyAwQ9VorCgX769b5XxAdsKul5paCgxFPkSjZOkK2jzg
DBGhFTFJlhr86OL9dXucVbLETC0wKaWcoMdeVlA8XKxh+hLXrtQpTtfyOi+8tTHJJgkNUouRnPoK
KXdTJXUQyh5uxUV1Zhm690tst83MhQFw8ovM5Bd5nsJugCSpP70Z+3qxCgwNaw7E2m3N7WOLAgYh
a+L827YyCUfs9bQgbZn4RveQFnaRDVYdfhcVwTZqzjj9f7wf/I4EmW7AKtEURtQFJAL/H7mnaqC4
mHaW+D16xvXUTc9ywsce8LaUKe/TQZozWewSf0wOGoQ5JKh18+YZOLlFZnILhDdiFfQHOBbuKa23
dCR3IxbUcXkwt69El+1jEgmQddVAEoyzGPLgq5WBw1w4mTOarADHX/cK3r4xKaUsiEmgQQ6Kheq+
Fd7UxVaDwz+ZUOi2rpyhb0xVJCmGoFPFsPRoP/WVkxmcGxcnkBWmOhHHzqiXOc19KnVbZK+YILTE
bqck9yWwTtxrD80LV6o8liKcLM0saJ0e+fN9/1PzQVPqBq4hvZOURj6vp8n5SOyrI7hXltyYJsyr
q+SZDCiBxm+1GXISBOf4UpgEsdT1MIJCBXdWPBooydEQMo6zcfxaYdKCPOUguIoq4OnPNdhHgXmo
9S8SV1yGZ4bNBTpmmsLIRDsK7wX6WXWlg2BDuylBZbXHeAJVedYTC29i8bfrrr6d+EDhpYCynspt
MqYFNMHmUNQjL7lpnzHucU5Bb1R66V1oi1A449VWm46xMsdkpMoYAqg3gfBON7/q3XQT1idJGTih
tekXKyNMNqrVYmmgFQECm+QL6KlrmeN3vEUwKSg2zUnMKR6hNx77bLfMp5L3jr5ZUvxewl+I6zBu
ZwWUjFAhbkDOIe16FZohvZNrgBvdXXcBnikmEWVGkAhgYtQPWvqSNGoMF9edQaycJS1fhkLYXze3
6eurldFEtUqudVWisWXipDUA7w6EO1lqnAQTcNLuup0thgfo4vzPswHo+NNQiQpeXwR8JTriUIDY
UfPII62Xnqqd6FKwlPB5SqDtF7r457rxzeS+ss1kpkgK9H7SwNcxmugYOLPi6mCYB8VWptgh7wK/
fUtaWWOy1KD2ogrZBkiCutPre6/QjR7DJ8UadskDlAoPPV9wle7eX+fJyiaTNzpZTAJN0IIDxIHa
g+rGfmorlvJmNpbpj176EfUOfE7QrcqiYiqg2v7zcy4KBnRlaEtD1qmwVMNStG+CwQns7cTx2wZ7
cViImHVZU6d+1vvm9CAkz9fdYjtxXH6fCbVplk0tMXTMv2jfxLY7R4vmQPjN+zcrTIRpDSZRpgmX
5tG8M8SDqrwWxT9uFBNbRSXJyhArwDansd8N8xEZxP63VTAhJDVxTkyhEzwlM209RV1ex5Y5KrzK
n/fNmeBR+2ieW9pmM55O+VfNx63R0e29UFH5rv+DitF2X//iyCyz21hPad6bMyZ+QfukHgZAqqdd
YFFaiox7h9rOthePY87bugOLu27MmD5R03Mlo2cZlf4kq7s61ng7Sf3q75RwscUcu2av4HDXzAz4
GsqUSJ/re1d7pcS9fKADdxuZfJAqE46tCYivBmOVoM48lLZgpzeUPkvgSxlsp7vfa2OvBEQXexIr
6AmNdl4DLSod0n35Kt8POzySHkMu4Os/6rKLQSZVxPqs47shwqreLvCOVj0qn0UPgnzRrbRLXQm3
OU7a2BLxXmdY9orQlGo5ltAmx/R74tFj5Dze5v7wgidZ/RTdzuBxJ4dq/3N8CXbc7iLHUdkbw9Dr
0QKaq+b9PSjBg+hb/xR48X65h0T7TX/X7YsJ4W+VL9fTDCf82TsEEEFyXNJreKW+xcm+Cu+v/z4n
5bM3iIa0WlHVGO1caqefnyQwdBQpp4Kjrn4l8BTmLNYKQ5nHIlM9TK9bUbfs0xmkckFhycpR1Fp3
7DtbHgmnyuatjEktoVRMgWQC5NRrTqz4IvmxhIfrm8cLcoVJKUM19VmT4LGOwhLLh8LN9zEAgqYP
d9jzNDd5C2IyyjAXQBqDdsmvgq/l9EmVPjfp2/UF0T258qVYggkxNfJSEPAmv9TtOWgVFBrdsxrk
4No/5prKy8icrMVqT8XZCBga+gt+89o/F3c0aRU4biTf9AdsIG/8nBNLLNXEoOAuCaAqakLyWc5P
QxNzyuptA3gLQ0MJQmfvyIPV3SGW0jZIpVE4mOa5DR7E5UMuffl9xt003Ew6ymntdcFJnRNLNJ8E
mZNwtr3sYoPxsmhCnm2BLPfVRP9W6vNdnn9P9NS97mjb6fS3Ffadra6VSIe+GgYlayHdL1FmgL8V
dzuJiOVhDGTiXLe3/Z6vXQwy51UxG+CmMgGuHdzG1e5/iUF76g4jK5ZwIi4mqXa8gOW4A0s0MiKv
NXNFUWAt+N/Ll9jkPMFugwVWq6IBtnK4qAbMq2yBE+qyEVhbHP7KctuZhVtL5Ic6zi7G2dwunPdK
JHJyH8dP3qdSV6bJFGhNPIqqN4tePX8CKCrRP3JugLxdVaCVLJos71EcaIuk5hhKrnTBzWrpORpF
f5lGOuET2aIugzfeOKRtwak0toublWHGWYhUtmWWQ7szfCZ+fSsfOihZyCd1r7jlOTzz+Ak3/WRl
jrkQKXqli8OMa91CbjLyJPMoy7aPKV1RTJHuo8zSH5E6KHFLARxWlqxfrBsjqIbvR1dxMz+zRd67
3dZYJgWR/zbIJBEItSiCZqCxD90IcNH0e+0zVffJvysA7F2P7M0j62KKdRIRLB9S1kJKOYsIhDrH
4CsguYcmmi0tTz5lushr8G8/NK8sMt4hi7JmDKYOJMLj4NBSO3D0W2OwxXMJEa/xMAPHxmOn5a2S
cRFA9U2xKKfMg7TPcQ50R0u7g7Hod4OY76An/ZH0vFoik1e6uZwkIcN72tJFu0r/NLYTAhBvAJwK
YDOJrOzQyFglEblQGrVJC+GQ4QXb/JQbe7P8et0/Nk+alQn6J6xMEKqyIxoR6EzNwBoG4hgRwJO3
Oo8ui/eF6N+xspMFgVkAMpn6HVB3xSGc8YnAACpAk3Kwry9pe9d0k2iQYNJ1nXHAuEuLfljw8BgP
oGQ2XnVDdPOMA9mgtcRfpaB+McJ4XKwG/YQyJ/VniIbYeROaViFqqV0Uc76TwuItrpSjYbYdL/nS
H75mmPG9ulhyczRxswTN2R3Z4W1jt/gUJv1/wdTTRHTNGOOAGmQuSt3M0e1dDvGyV9u7tnCK4NbI
ThFx1JTDqbZdhqx2lfHGQE+MbIwp3ZJqvVaNg86vG+40J8EVAtM+nQ0+FtMROWa3Y+DyLVnfhOpU
M0YFQD4ZGNi7wgrbszx/SVFCXvfMbWztan00SlZRoJcA+RUNHtbm++KmI9ZELMpWWFI+2t7KPd0v
gaaGFAYVebtumxcVTHEcDWIhQX2w94hynNPbMPCbiHPWbB/Ul31kjrVF7iIRWjOpLyc3GajJx3/0
fRb3LRmLKuQV3JHsg3vatE6+tc7oUPwC6FP3/7Rh7JCC0qV12ieYxRGSxJ7ju656U2dOhcr5KOwY
wiIH1YQqDqczucGUT1+4i8T5KP9Rrf3+KuwggqBrQSjVbeTVffRQ9vkeNM97yZhsoW6+y435gmEn
2SI9oCBjcejBYGmM0+OgoItzfUO3j4DLH8IkkyjvlymG8IYv6SnU3e7r4oEIYHAD1VL0fN3Uf5R0
F1tMImllvayHrDbeqSDjA9LHbXwzQvYd1Fg2D37CyR8Gkz8qIwKHdj30XhsVdqO1R9Oo7FEwfIIB
2usL44SYwSSQOh6bVk6y2I8MzdUFfQTQzPh23QZvOUymmNLMbMAYlYDQ5QzyI6uYIXTcgZiq4Zyh
m95POU0JZjiAkGUcok/1TtJ7PM9Pw3EBq7P8wJ3l2/S5lQnGD0KI37VShACbVVwyo1Kza6ktAF1N
nWEmTp9Kzgc2b2WQ8QUpDzBZP0m9Z5qLvQiOOi520j0M0ffrdrbDemXoL08w5mySZhDtnEClnj5Q
YWVhp9vhYLU3oiMeeKwZm26xMsi4RZroem9EGeYzKnlnlJHVzji7jMCG1CzHy7cv7itbzElC9GoM
A60EY5mhu0SfrMHsXpsWDJq1eRJz1esr0tqqgif1RuGcMhyvZHH/WR4v7RiiIo6WxhoHp9cOavWD
8/VoDfpXYXVZIIv1r00MFsRTVPhSn+yU8dTpXgRlZQz5DzrKD9WaF9cU9kPhXjfM+Ygs84MAgtx2
VPPYN6WbDGUG6CzT2sqACbxuZ/sWuFogU6YWQyVVkYZKR7WqG1yqQ0hRQIvR0yyIsgAzvgsjLiXI
ZnJc2WTySV1jQDw0EtRx2rEsnirh4fqieJ7BJJO278MJHDyxpyyFo0U/pam3oprjGpyMxSJ6ehDZ
GWEIQWOiVXYFKjLxQZdzO8x6q+04he92PbraMSaJgNNRbWMKwVrOgbjX3xSQhkXn6lgcJ19QLeUs
+6IDko4PCXgYZGWZySZDISWEXp0AzYpvp/NsU25cNEISS7sbe2uyW48co0PuzEdev4cmj2uxxySX
VlMzUFSD42JuNWfEm4tYPYyxaDVmYEMJMhueQu0jdd7v1ZK/aGTFnGRGDZR4rx2H5jHXD2X+et05
rzs/YfkXVbFoFTUZ8RBev4XNaKkxp924jVNZLYL8eXkZSZsv0ZBBSeAU3WWfq8fpRUGT/a7ZAc7h
opGUF1Zy4klTXw86wuKAkikV41kBNrWSzOdSL+5M8hJNsXN993hWmNSRVUQ0wOoO1qtAzCwRJ1tf
Gict54GitwvT1SYyOUSJlloeRADAswwPw3QKA2M7bYI2e+2VbugI368vjFMnEFaralSkpVokuB6o
Ts7xYQE0MXAphYGMwepiz0MIchfIpBQlLtIyUdFwFPdR5KC5eeoOMXh3gcdQgcf4EFR1tZ9MHoEC
76ioLYhb217zqrEI73HDlu1yHM0PwbFXppi8UaVqHFYSeDuoJE+MxuYvQZ7I503CbrdBLpbey6NV
m2CWwnkg5pICY1LfgvL9BCHe5WGxDWvYjwdDtMXEns6mTCGl192FbtdfudGUNF2EdLn0lxKANrZx
mQAc5oex8EMeMkuaNHtQxM9TuPwkoOHeler47brNzcwFMiVIRkMaW2WvT2rRAo5EjwJpSo49puWA
s3q8bmKz7FmZYJwyzlJVDeQa9WST7somfC0lfR+E9bGcFk73kWeKcUg9b0pBB6+9p8rfZ+WFaE9t
5UUd5+q0eYatFsT4YiqrgljEyIqJR3tkE0ihajocx2lAb2ePix22GCamUXRiq6Lof6bcnvU+3k/3
UNVzRYc2qUqePY4vsHUx6XqT9GI1Ac+8uBWEvDHchKpx8GvcaZp9f5A4pxrnc7EFcV1MWQjy7sRr
87scRU/x2CV7w+Q4BW9ZTDWMqV5zTE2o54095osiS2i4TPWbN4rVl6J/wipnACAi6KiAwemyz5Ez
8n3vDrvGomfKB7hsDVSG/wtYVkrBWKQKigagem6L2Uq6r93kXA9XrtvRr7ZajAEh8jEY0V2HqOnX
4UY+BJ7xCfBfUINAAM14EDmVPe/7MPlhGIcJLCBojnYymrJSBFaAlHN8bFYYq01j8kIEZZRyzoXI
hzaYNU521BPbHO45Gydu5m9DVSAdhz7z+7VstXFtpgtmlEB7DLjemxxj3PRd0fRzV/c4lmi19/dJ
cbHEFjJjWtdCn+fgcJHcCCPjWuLAmE9lPhew7nAiiH6Ba+YYjxCyThgxwwr206Xdme3wqTCrvQpE
mRlWJ5wqnOVtp4XL6hiHyCqkPWPIQGbWhLaWo1kKPWJJLV094qS8bb+4WGL8Qkv6QgaHFQZIdchy
4YFMG8NbAtAC52TfjCkI7+AshaiLZLKpvIhTQQJpMi4Ip/45Pi5H4PdxB4dcQOr0x9jlfbGthcm6
ruoimnuiojI5L6iyDuOjSnDA7BL0JV5TcI+NASdTbAXu2gj9/yt/l9syb0gHOE5ECQwGJRYOVU8k
zt5tecPaCuPrAgA4OUhvKCtibTXD25RC5amxBt7kGm81jJMn6aAUwTSHfgP94VFVf0J65Ol63PKW
wjg2VM+SOhLi2NeFM5jorIF8apuXJONiHOjnZQN2vWeMX49ZqretKAWHzpVcxRZPydl8ED3AifYa
uOW595yt829tj6mIzKI2pGmEvXq3uFAZcbGqFxXk44nf8ShkNvsmK2MsqkIIWrGMxqH2wPk1OMSu
3PBevaG0xVm+J2/Sux5N8gTDH+NdXNumG7FyeWPWqmEkJS39xh3V/YCIILQZcdpTEUHzE5csk+OV
LDlnvCRmaSjY2XaHJ0tKZZOkNtjHTDv0Sk+5kRSr+MFr0mzeI9fLZNJHq+tB3iYYNWuc6ZeM9DHc
03trBzEv3rV863RZG2PSSDYp4pjHoAMTyE0UPAWFqyaPMblTFE4VwNtLJpPks5pJcgOQqqa+9vlZ
njjH5H9k+d9ZV2NSyAQSGRCrLKo3+vSJlE4iZsfenVGwk0O259F389bDpJNGbc1aayawQkn+Ij6V
Aud03BwDW38ZJo2oeRKEGEtA5fzeIWwh8lu85Cd4PO1igP8KiKJqRD9Zd8Jv11Mlb21MRtEmSWmL
VhU8gpElYLETHmSfc0KytJy1RvKqjAiYuY1HfYqsGmNFgH3/0ypYNEwvEoMAdYu8iCtBvqBe+nHd
AOdEYZk5lSnWpyGKULhUsZ0MElg5z1DX3Am83sTmdhmKgvpFliGuR2vfVeILJiOSi1ICq2PzLaV0
F2AlrnbXF7OddlZGmOw6kzCOhAHNiOVtcOJDvTd383flUd8X0FQquAfJpo+tzJE/11SHxtCEFKsk
HIzTPINqNN8FnvRFexx7qo6F1juvtN1OESubTGaVW6PJqxE476i0lJ+KPT+VT4loLZHdfJVOVBui
4tGkbPrIyiTdhtWnU/NxrpReDP1keDSTyFGXzlE7MHvoMafTvomthOjXby+hXrQyVbYKBteznN6D
k7sKNMEdHhOqW8xeOzxsJXcnmWSbBJIshHOTe8aT+ia5pouNbO35vNi1J52S1Mpfrrsnz12YdKuK
WZIXOY6PqP5/pF3Zcty6kvwiRnAn8cq12WrJWm3ZLwyv3PedXz8JnbhHNIxpzPg+O9wlgIUqoCor
81ntXlXhLCrv/agRm97YVTA5sqCXubcTrap6KWrb6URsJ01aP09UZ1R9eblRzcrRoXYhYkXhzi4d
zTLHYFZrq5MM1Ef028HP7qhIXBqUHviJAHCAOFD52GMk5lR4xFPA2S0a1+ZGlsOqmROxmh3RlUXJ
ok2r2s+jWc0/8jSJIZVstpOg4MSzBYpzjH+DhgKPIyaK6fawD7GG2WKlyr05H0HSlUaruQoSJ+/E
Hc0wcSzvJZlUZEL5bPti5jfddj8MXj0LrjPcntDRDPPh9FVSNYNgIoZqq7fPVP3HqBwzAkd972h+
/mB81iLhtBn9VfZtcbTKfK8ZwE59TTEYs5z3gPY02pskojozCF6B6IrDBSMcrTHBS8/NrtjTRorQ
xDbS7F6qb+T10p021+g8PXEkvRcFMdECmSCWJepozEkD4mm0GlDrQBgrUcgZnsvz4ghbNnS7rm0n
E8aabgfIeOjSiCSPeXLTyr5aJo4c3zfVYyzfgtQ4XlvfsP1lPDWiaQLueYC0AVU3JpbBTr+prbVD
829awPYwuNmuhMYcP2rp8PD/j5z6wQwTOSV5tjTZ1ECTYN5k8/OuP13/fdEymHtqu3V5aTR9F0Fz
ya3W9bmRmqfGaoXACnpw//hYh4Uwt1J9liVt1DDw3KlJ4hRj7KJnc0Jz+XVIiF/kitOtuKskE6bs
y9BOC0FljJeCDhvJzsC1cQ1JTQtMo/kA3s9Y23YnWUQwFbqIK4tkJ9/KMrVLqF5XaIAZwRCOJzqL
0Yu5/wRfjR15kybUzO2R4i8bp28w/NFCGt14TH/JP0D7QCWWoT7p7Z+v+4oiWh4Tv1Stw96NyRBN
vWM+ynfKB/1BPtNnbhfOn+LWUR7l74kKJRs6wi5qmXLbizowdxh3wbTLH9QayqYMStbuNLqoPQRf
XbSQ7q0AFMO+Esali7Zf/xXt4VDEVc1f97thJpLuuTxsbVes0OvKTsNtFlqgdNxOQkpHbvg8LJAJ
n7jCV6o5qtIpvdTRDEkwyd3D7kKpxCVM6Qu+Jv9EvK+KCZ+SbnRZUaM6WKJntXvGKX3K8hv12Qjb
R0rCM413zUlgU7RCJpwp3Ugph3R02R/qKDmhQfI8BKOPBgYcRoSE5t6pjw7DBLd+NuJNNbU42vLY
IfoIDLntlvLoSml/MrPkFqt3+1X5UKnjXT0tIq0R7jGF/o1uWCYI/1hsy7RmmHnYyjKy2vle2xu3
Sfo7DaHv+q7STfsj6hzM0E0/PB36eOkzu1UxkEju4zZooSclXyTjdVt+XjfEP4EHS0wA0LosHdNO
qnBtmn4pwRJ2EJigzN7TpYlsZ4Tgs5hMQmiVOX5VUQPDsIC02VjvSLw7qqp7lWS7s+yWpf4xKTp/
MX9VVuapbe62sxxMml/1abQktWdPgWATuOfmsAnMKd2SGBI80g5SAjuE5ulXqhloR9klBpee5q4+
3QUhtIJ7cA5GmcOqmCO48kdrxaDrP7TcjWt/HqCa3ATpg+ipTX/smkMxp9Q2kq7KzQXYpdREUG/n
zivLDE9Ruz+vIEj0BTsqWhxzTnXZKrsyhn74AEloxct8u8XziSoBUBVqYRoTLY+G+8N5yZS5XFIV
HC/zW4kfim83oIq/70/T5JgTWku0ZlJ04S54QvHz5/tHZPExMrSMzXqC5IH2wQzVuz7IM8cEpS3k
I/y+cijLQNqBpxstmlAsMCY6R2/h8rBuc7PltsyyBMGX+tDglk+j7WS39Q15MT/oQRfg6Q+KD2Ec
5KJqQZ70n0D4Vr06WJ4tMhrgu1BPxtNOnPTZPLeBHdmpYz8N4PE8N14diqI/N2njmmAraB5iap/5
yn3bwal0AuG70D7XMKdhzhdF+FDgvPxw8K8ddubdArG0mg0YbEMF4NH+SCvXUuND/sZFMAhT7Oji
ZJ/+yihe9xgTBKCBhX9IyYrcbaN/OAfd19hw6G3T/iFHU5DcgwjrQ3oWUfXzD827RSb0G900QXxR
ys6L/IwZjjF7nruPfRP8lwtjYj1EHw0MtRUGgDRvZM83eJbLhpuEtBPQuxNa9ZJjPV+3yv+E72tj
IrouFWOvayjjlMb3rn+1BV+L/vc/w+n7z9OtPXh/KUl1o04Y/5LUX0WSOX13N6eip7fICBOzt20k
RLLAxmZNToahl2AKs9s9tB46z3SGiKBfjkHx6PrG0R+9tjImcGe48oCBfsjPVkeCOfO2+DFfv+jq
6FZ/JUwBob1/XZ45zyCPSOMhKynVQ/E4QfkOnNXhdFHRQ4ldkWgbv0D0rzWFLXfNVm9BlKm3AUiZ
L+bX/in2svCtOkR1oOApL8ZnUTnvuhuCfv93P8l1e7LjxLSiSX0GpqeZBHn2uosorO48CCMIMjue
MYTojYMnFnjUjIellwT3UdE6mFAxTKSeZ4IZCmXEK2K9wxi3c93v/pdU9h9nwHDm71u15vY2FDuC
brahkb16bbB/m+87ysXlFo2zl0722mPklvy4bli0NLrFh6NsQh0hrfJMivb5kwEK6lUklsWtzb+7
ObBqv1vQ7a3all02oHG6evkPIJTOyU/i7ugZFrmznUSl+etxXZGZuJG28Uz01cLHKvXHVP5GunHG
JaBFJbsWEetzdg8YXR1FSYXopslCayq5NPdMQ9aqC8iBbvpLpqiC+rHIBP33wwfqSJNs9ZzCx1vN
6yrjC8SyVpH3UQdmwh7FGqNbo0D4mRAm7AG8oxdtbkqgiuiAE2kjDSX/4kX6mDxT8aq/waxh0hCo
ZhulPhucub8vasukvijNN8zagpm5U3Mr3y+vAN6D3aYMddF0DadUB3Mgm9ZlzTJt9jNJ0GyZ1Hqk
MmdxmH5PHuyo82hTD1xo9uP1A8Xz99+MMR8stvtk1WmwaL9rkyN90P31pD2qT/L3KoIAeyisInFy
1m8GmSNcLrExSvZOKUSTE+J6tHyWP/Q+VZNQndalojEdejlESLfMCb+/GWZOdjykkFywgH1OSmdu
HBMqf6uT3E6fjVvzSXENV/2Uv4hUjKkr/uGqMEtwQTVAEcNkTanS683KJymStqetSbyme1jScJp+
WhhRIp+vf0z6Y1eMsVA9bR/Bw1guydnOt49y3rpms9ae1pZgNXsaVwKS31lyJjn/ct0uJ4YR5X2R
LPp62VUjHjc0jchiOhkQF2mIhoczEO+6He4XPNih79hDcFn02sqKdMAgnSE7BfFz+yk3/v8Ff6LK
KgaGCAYLTFaOnFjrtldJnUVaPDq1/ioPgkXw/P9ogPEIsmAYas9wGy275YdCoAeqjJlXl4mXZoWn
1E10fdN40ITjilivGPVSMou1WkGZaYdv+pZQSxzPclD7WSCaaedB3AiAooaiYE5Ps9lLjiXXaaPG
mNavgRIwnOTUnDGctyfOeJ791f+uO4rbO/vP6ZMIFsMNZUfTzL1n2u3Mqi2YlsP+QkcA+psGT/oa
g1kBxbiJNe94jn+0yARPXSv2fNWAT+hB4xLt3hKWKdT2wMrhAJQbLhftpQ+TQLhS3kE42mViaGOu
cQ8xcfLW58t/0Nt4eVOmbpL76UfrjEpR0HwqUsHwiHCDmQiq5Oi4VVKhozOrvJKge/mH/BlaDCi5
JZ4IXUd3jw1nqmIQHUw7KhR/mLSrJ4ok2+ihRqt8UfpAKFPDK4vAV98NMBd+w+plVA5qTPmHU+q2
Ebo4geUXlxoa0RQW2Qqzn2hJTASbjH7f1hy4nUw7N63hpKlwoIP+xLVdY09BreKOR1ZolwWbu/l0
vr9x97sqokdA9ADlO+L7DjIHwIpNu9SaXYqItrjz+j1dv1RDeD2A8W2A9h54PpOy1v0e9Y24GTMw
ZaFsZubulN3GGWquohlt3osGvvCvFbY/uc16Z9ctfGF5WAP9/O1L54JS53OGo9x/1NyzfBKFSr4v
vFtkvE+N8xI8T8ClSWR0si1cUXW9vnO8+8BxTYy31ea4Uh6LBLw3tNdThLQEJ27P8TPMYe8Yl7PN
ptoUDJC81Y8h1hXIyg3tStChG7mORBhfftR93zjG6ZIu65rSrveo0WdXGS4VORVq6UgizQKB4xlM
lB2UQQbXAkYrytS6KVEtVebmh1wMwfWvxA+rKqbaiaUTm7BsPlKnSwoZOmSR18lvn+mJjT1pcHLc
U/38BBpKIX6QGyQOJpkvJknTXjcyiK2hZPxY4cpfuKZTPUMeGjC+v5j7IurBGPO9qm1Yih3qHBG0
A/xNUnExLE+CPeTds482mG+F9hs4nXs1oQUJqgytQjRuP9VB7lXud/3DajgVWmQQczkBPiiwzfWT
w/qYtFgPqMw2qp5GeIpeKkQMsCHE9/I9pc/OH22cuDIUEViLbDJlA2PsEnkqAAdr9sieP6sSlAsE
JU2RCeaVXVok36dYg2iLnDiz7LUbGM5EIzK8HvFvzsFE9wwz7TNGZABNfBtLyHwjcTAJ4dPOk0iD
WrCiP27Cwxgby9LU51oznV0tvKE3PAj9CDaOf694d4g/3kN22ZbW0lZRDRyBeYYEnd/c7o8L2oXT
fRUsQiAi/9Z9sMhE+squh12m4oVyqD+APWr6qEMzESDWxOm+a2H/lXb4W7d0RZ0QbhI7GGYCiamq
C1mVHUnM/LbnD6aoi8RD0R39g5VilQsjtqxlRvYvN8BJdw+S605moVEY5c3PXDu15adV5Pr8jHZY
FvWkw0tTKhpThmZCftaeiq//iKNbPlQapbAKQIMv4NjjTSv8tkgmgswkroo1UzpKyvSxjYZfKoKI
dlqd+FkLx6/F7GweKP+AKRKC+ASBkzCBRO7VeiIlAklLnPihj1JX+0SV4IsQzPVedQ8W5zdBDFBM
iPKe6DgyASYjUqaZGvJrflkhBw39PT/1AAo5oSdJlTEoZ6P1478L1oSJN3asGisl6Iu2h9GTXSOo
/OwhC5Vw8szXf94xIiTo1XVC1Il5xxR5X9qVivG8efk0lBEpB8eaPMG6rmZ0GGFuk529thvA7bjr
PUw+nbgvP2XRPxyHpSvqlPBXRExUYYG9xCH//XhMS1xlZY8CrNlqTtO66As5cSE6FdwlaaZhaqZu
qJrF+IfUmok2zitmdyHmRBmBrbvkMvpgFsJwuuglwy3LHIwxfrHtytaVCtC6NliTtvRk6DjtoB9p
dHe0/upJ826MJaRszXgEZ24lRVk9PSdk/1WaW2hbrQDwwL3/H8wwPlHnpLW1fNbRsqMxbAYcUgr/
D3BI7t7pmq4ZBgF8jm31Dw0x+3psAeho7UfbBvy+1p5a4J3zav+MArM71OZd0TwUZQoJk8XrtyRs
EvIwZzH4vBTP6HNvkUVAIa6Tvv9VLDCgafJ6RmE2Pw9AY2rzx8SOZFFxTWSD2WFb6WTUWGU7GtMX
OXFt7XsibIVyU+xhHcxh25V1L6Rl7d6KPelnAMyeEr8CG491S8LSV2NPiKmgWfuPGsLBJJPV+8mk
mC980NHTzyrwMQXqS72PJhhedECYPf9N8DrYo1twTLdJlze7lYPlGUJm9KTTAqVy3sAhJgkpAfjJ
3ZA1SB/qmFVhxVnaSRqkQkUFVvkw+XTWMYeOwBcU7LC4yVF+XF8cN8EerDG5PY7ltig0HfiXbk6c
fejcLCOvXSv5cjVdNL0+YUDNv26T65YHm0xSTw1EaH0AaUSaVJirO5W56UxE0OoT7iMTn8dhritp
UNGd8hd/9wpkbzPCwGBUBST6q5RjgIhAMxTkMZbPa6wXfcstYESqxbrTuuWUkSKUly26vnP8x/jB
DuOKW1XucW1jMrX36Px56cW5Y/kQHkfVer5F41kQo3lIB1COy6aCGQYVMgKMwWJL27JLRy1qfnXA
jXhlULyMjumg9fBqnHFr/z+QOnMTgwnnV7CdBNT6v583e1sxdqAvOgDV8Vk59ScgOSJUuE7XN5Pr
hpBGUDUU76AayDiIvVqtDDBCFtX2y5oHtv1V+5t+M2S4/jXBpG21rbXNjBeIqm22u2/ZrdFmn/+r
VbDJWqvWWbM0WrNFRCrvGlI4pe5dt8HNoO/LYOfn+rKsujlVrajTZJCYK46eSG5Vrh9SPb1rluH1
ujnqU3/E94M5JqX0mmH2y44IqA6PMdqeq+DDi36f8S/wiOyTlkIafZ1CW/qh7t+v//00Zl77+5kz
oyZVvA+ZkkbJtrpdljl1V11ssEWMIvZagQvb9N8Pmcmex1XfZBUrkVcnA+ZYBzRfEXwO/iP38D2Y
HFEb6l7IKa4qakgnedcT1Lu82NHFIw505//cubdTbwD381YGP6xHGrpmi2mdLNkc4wOF+CXoBk6t
Y9w26BBkgYgKjO8K7waZVLSD/TedLFQmRrMMrHx3VRENPz9k08QAyBRdExNmuna1usEGrDcunNFr
K3eN3m4sqVtYJ3pFWk5S5l/3QL5RW1E1DJSj2Wmw69Lrscb0aYF54eRUet0LmC22+9HPB6rpGBCv
Ntz/0iSzzm1ul7YlwBLMr3ZI+5vENb5o4e6aQRvGrohDgTddC1H19yUysbWXtlVvY4xs9V6tOtpr
jJXW3nBb+WlQuKUD0ddxc7RfI+YnMY4kVpvlPgDf/wCWLkXLh02TZxTGzdXXz5qXnPUfszsiEfuq
V6AQI9hguoF/HA4byCgLNFgE+fH3w96Maj41fanjpo3hCkypgIO4hcxO4pM7JQHXJiJNdm8HdeEQ
b/q7z/tunXlLLHO624WK7TYAqUs/06buDDD6cKGMm6A5F8GMuKHgsFomCYDpvqmTGe5kpU4atYg7
TVh/U2RXC9OTfBM/iqBu/LrowSL9iw7BZ1G6XE1wCz4Xm0+H7NPA9LQH5dyf7CdK0FKHwhoTN7Ee
TDKZQkr2tjClGYSY/gZAn+orjvZp6BzS+vFlCuiknKEGYCMXRSWRYSZxzKuRLGVTkaiotAV65JMF
UvJV84o83bymaXSvrozp4boH0x9lHRgaydDtRncMksmM0TTNs3ZrgRwDlam2X3JyV9kCE9yPeLTB
5KpyNcu0tTcMkvZO91Hx1JcuLMLls5n49df0hoKcVdH0Ki+JaAZukaZlGMDkMOtqiCxJuamDtFL6
FMc/sUznLzbuYIBZFHoBxtJNkJlOrZdGOZXKs26frpvgb9zBBpMxls4mkt0gTW1nO8y+YpIRJCHK
F/qs1lzldjuJnJ/rDQeDTL6APllSaasE7Fkb7QCm6IMrb9+ur4pnQz2cL2bjFFxaLL3fEETilwas
Vh3eSaL5JJENZuP2uO/lqiN2VKaVO6lWECeYGSqEHC48LzuuhdmvbV/SKR8rHVUPKFhkzoShWsoi
AbKqoDxVEBgWgSFFFpkMqxdKXZkd7rG6Kt2MynovS4l//QNx3e6wKhbYMLSFbuu0+qz0PhTpMQyJ
4rB6Lz9txNFVlzIviqdyBNGPHcTGzGWT07ZCVKqVNyPqkY/Dvjit+bqVneDsCjaRHcZOZzWVmh2A
F9NqHU1unMwQAJ9Eq2HyFmikpA30MLjrjV+1vnXkFcq69c8k8bLlu+Bz0SzPhvDj56KrPeRIICkT
cFBTHMqZApKS83imsyMtJpBFfXk+5uX98LIAB820KglkVTnwXOBeSl3jVXcBewmS2+W+usQfUnqX
RZdUUDgSbScTM6yxz5sCjNhn0qpfdb12zCb1ia461tjmzrKJxG/43dHDOpkAUk2Z3IOgHQCLANjf
rr4BJgWMI/PN7JDtBIoY+wlFaYcWG0X9NVX0PZmgovULGDJm3HnwOOlrN7+YD6tHpwpq2UE90Poy
XFaHMgAqZzOgozRgYxZkHkH8NJgok6ANsOhrUZ8xs+YV3b1e5N6UCOpYgo/K3tXXvarlZYAqq1bb
uHt8H4Fe2fPqvp4tV2sUQYtdsCST7vrhlBCjsfKugshWbD0thqfr3yUReEoQVlj6wjVfpTJXQGm0
giV+z+27VRb2fekV+8phN5nAUtidujUD5rdgIaCV6PrTct95K543bbiKgCqiFTGhZQRQVd9TAOkM
9ee23uW1dz120XN7bTX0ox0+ih2TDeP+cxap/aOapU5t3OxN4tQiEnPuxyeKoaFnbpp/jPXPG8jp
hsHUo675kdrnQkucZgmur4W7Vwcb9Msd1jJao6mUTYuKTH03ZKj4laLnl2gVzLeH6viqQU6tOptf
wFzlahfs1s18o23e27BHsG9ADv8VpPawLMYFrG0dG3WDC6jy87x/K2X/v9s2xgX0cakgm1VLkT6/
1HLp2uJgzj0zhyUw2SPtJ9sgJUzMwAxQqmqyOzGqAj6eVUEZ1iJyXX6b42CQyR5ZuRU6Jm/xNgBP
xz/NqSQsoh1EA+IhcZFXMOmCNJA7nSbIsUAS0d2zzom721bEZiAywiQEBW+4JpcBvKjGr1t7t8Vf
JknE8EXd949g8L5r7Kz9bNfNVKYUkdS6RulajdNCbkD/MUyunXjJveZDAGMQXAXpH37NKJMWIFco
95IC96Y05pT9akLDuz6LBsIE+/fmMYfgkGqdVkozrtSE6psixE3VdFYUwa2TvxgdAAsI/+h/DNCb
rVLbaraXcHSq9TwDlA4pU+HtgP9AIP/aYfvkijzlXS+DvmQNNt9043NxJn55s5/BYg4Ynl45IqwF
L7gibGOSTtGpXAlTZ6sWEyP1Y5yd7flrPXyLRZcubnH2aIDxgwyIDanCCNLZeJKe6Ob17Tl+niEG
297V59gOFBHJKC/3HS0y+ULd0aMvNDM+ERWVpY3449iETSc7qRQLrs/ca/uxAsMEcVMibSsnCEiD
b4bbObmj4A6woBm9C27HVzq3MI9eeStq53FhavhaqmFbsqaZLIHF1it6nEvowcrhGtSRfca4IGrC
Qyj5rQ8BwXbxaGUWBPvR9ng9sfCOHMBgkGY2QblA2CbcNCxr28Rgr+6zF5xyl9QhAZfrdSO8O+zR
COM2cptB9iiWs/O8714+5F69g5VNs2vwZNuLbwG68jcGKSetCRYJvLd+v2XIe6nmxMQ1NlkMHyLG
UW38sEgZ5sp2U4jGz/mnwny3xuSWde66PBurOBpfrQ/zpTpbYOv7MPqLt11AmnMWqrLwcgAW9e/y
mDxjN/00WaUBJnXirN/HC0HFtz/lv7ZXqg+nCqUmuR2Lg8E/JoYUw8QVBEkHQqojiE2C5bb6mY6o
3O8uRRQWQXcZPpuO7SSu7NQvau9e/6D8s/m+ZItxobixkkyRwAOsfknu3iaKPHI3LG58odJ0+omC
14gnTHzc42HpMs4msS240u+OlI5TK0tdhsLvq6G9JOSlbV6ur4wb4A4WmKCzFqk9WwOmZxewWk/z
BSW/oc29tfqbg36wQ1d6yK2QDgfVaaXgfTymXikX4JP8MlqCy7dou5g7pLLPlW0mCebnxhKEVR9j
+2WoRXUpkRHmcI9bPrTjAhYny3oxkHnyU7YG1z8KN5HaEDPVAR7BZDqzWSTZ7KSq4G0juc20wCo+
Xf997kc//D6zT1lZTphQjdPzblWNg4mRxN2SpnJAYKw5PWYQBAGYu2UHe8yWpQ2mv/QGw+jDdtra
nxn0CK1WBCsVGWHCYGsXiqYsAF9qkMa0wFkGQb0W5SA5d1p/0H2y+QllhBXWgkSGmXCYZUrTlZAi
j6yZQMjaaTD3lW8P1z8ZF0+Eudv/+ARb7wWPaF+VWZIiSZvn7ISRVA9oOmd7Vc6a+09rWhjoVc69
+2iTiXrl0siV1aAnNAdUj7P0ALWMJvBQqifKvHx9hdQJ2Eu+BpUi3YQzyAZbtcxWMtlrB8YMI5V8
E01ZBSX68T6Jb+tEFM75n+zdFnMA2mqMqw6kiejZKOh/9/cABLvgjw+MsImmaA3FI6LcMwcQra3i
qmMTnXHP3DAbq0mNDMXmFxAXwVE2Z80fZBGsifuu1Q6GGHc0qsTothp0N5QNmSpK2pcFsJN/MPCN
f/2jcWuwB2usW059YVkdkJDnCf3tAZzxl82HzIlb3baW8115aBpHfVUh2/pXZPlgzf53R9lmBJG2
fEsM6a0raofUaLI6FT5iEqamQ9mft2/CuRXukTgYpf9+yGOJtMx5qwMCBfqzUPYRYDziq08kNE+1
8GbOzQMHY0z6r/fR0IsZ4plK/mVuPo3p6frX4x6Dw+8zyT/pa1OrFnWL8FZ1KlBoaeSTtIjo3Lmz
YKBzx4yvrqDPazBmJhNPUVwzcvDzrZ7uKk7uaY876uJ9mArqE9S52SCiyzqQl7jwg2iFeYKiuJhY
xMDBVvNTnIdF+VPuaycbG2cavDIPLRHGi/eJjgbZEKmkOpCEmFrKuvvF/trWj9c/kej3GX/r6qXJ
4xxyGkvzs4zvs150gHk+oCuKRWwNr3OFJdzOqdJdtq0myhFKoACZkuLzUAIAORghTvhxuxTon4yf
ry+L6xNHs8yVALSjcBV7SEB5CtKWOVJOxJU7r4pULz3/Xaw4mmOi79LtLV7wSxZZBabAddcKNBRl
25sGLxg3u49vuidD0DnhFmCONplArGyzsqpKD+mJ2+QOBB1Od1u59U31WqAAIyODGj+ub6rgU7Kx
uNA0iBTMRXZu68/m2NzMRuGTrHy9boWXyEA6qSs4zBowKcyyBtMuWkANrcjoTxqpnGR+mOOnJVYF
SVpgh0VtdXVStak9WNCe+LzEH/UuqvfnWA+vr4Zb/ADGELxMimpZFkts0pYFyJoykOtUqWvfrqC3
wZix7EP4HCPGoMJFAkvv6sfSzzzoComs8y49oCVTbZTGFFRemHhF1mRalwZ+OX/vbFd1Vb/9gDG9
m/1ReVBLV36t7xoMlpJL/zddo6NlJnAtyYwXX4lubW/sm6tB+HaTyF8NpB+tMOFLnjS9WKY0AfZi
ebsXrCfiz29SNsuNcDfpr/0R/Q+7yeRLa9pAs49Tfu7k0rrgNjl5UqJaTtam+wlgWChHeZsdf2om
9YsuaYOrmnHmKJv1InAqbho6/CFMxiO9DgHjhujRZrnNx502hgswwg7B5NUQR18flMqhCg5msJ2s
e0VU8OKHnoN9GikOt5Qp7eRsWaUh+gcAmDwUISVAGbzFo3Qh0uVv6njH78xcqKdWWQxrRu9uMm5W
7UVOv6q14LLCjwfvR4XJGKO+jOBPzvao1DCQ1Tqb/kRbhFsqoqPiPrWOi2GSRdbNRtNJhJaZ96DW
3crPPdubz+1H3CtTIIbEo8Lc0A2VVhBUYXpJ1xiTMSlJbte4iZnj5BZdkKStu67RdbfkGkGpzDSI
JUMNlgk2RTvX0AAA3mUbv6XFcwwhcTTZrtvgJ3ZTgyQXGL3wlmM8wSi60uwMIkVJH3u7dNMZAGdA
rQfP7xLVMnNzTCPsMDa1CFbHrdFRmC2kQzA3Ir8dioPTj11mdjtkdCJpdDcgfXcPE3UPeP4nF9B+
bfhytFKYiKt0fMtIHTKxTVPBI/b345Yt5VCAYZcOZP7DIq7/Kk4gWHjjqIokzPPJl/Rc5t71veZ+
z4NZxmmUsgT0VK9wImQwfNjy7uRT71pJJUQUcdMUkiOUoLA8RWUs1aTPSbFlaxTfNifKiDWEBXR2
cJ1B92oI0jszqL+ADeN0fYHcI38wy1w1EmxrJreo+8bxnYGLaQwO1+rZGAWPBv4+/rs6Vklu0kDk
p/cZzkX+qdwubfyUmoLLDNcEXkAglrYt02DpRxdlrMhmQIasqW4m9aGNG2cwBLvF40FHXeHdCOOG
mjZOyWrkJFohVkfZSsAqHZLE6U97aH7QvmxB4uaO/G1eHCUSMZdwU97BOOMiyKadTBbbhEbLiNu8
Gf0jtirqcfOD88EO4xM91LniGroQ4DxfvTHabrufsadH2gN5aJ51aIKlL5Oofsmtcug2DSwW8Mqq
yuzsNMe5bYBX4g1uTsm3qsKxF0fyk3D6Pni2QxN5EXuGkBSJv16g5ExwoqqEEOZOkxKyTEMGuhbM
4i+/8vsUUL7YKz9trVNkjvzWFmxANPXt+tHj34sPdpkrjJVJYzMpb1Je5nl9pe8XUGtSUgWMFmUu
SDMUd5uhTYGRAmHFgC7qj4vcwTg9TodQTvoWQKAVaoDFr/hhvYDi29/up+/kdvHohIgiugzzL0wH
g0zWsgp9sNW2qsHVRD5QtozS20/oMC3f8Qy+68PpRn28vsHciHCwyLhUqmPkZ9Mwi72CT1PLnjcA
Q7Q1vG6EfqRr+8gcyhkQRVmBdl0EhHBRb96KFut1C6JlMMexG/t0k+W5iiCZZI2fZuVzBlXAv7eh
gWeDubfgfSapfaonaFfgZvm9rcN2jq6b4DoAnoBocAB5Bjp8xt2rPK/mbITCe+e3FzoPtZ4MjAfN
ru1orn6TfRB13Xm5zYAOukmoGrrM6qRKSkW6gY6GYgJVHj7qc+vq/UOti2rdvA90tMPED2m0ll6d
kdwU45s+eWn5c93+ArV5NMHsXVKbhlHnYAss4gRjN2A9Je4oKoRx69qGbMtoDVg2JaX4PSY0at3v
mtplZ6hkURr+1It/rA8mBMSrIAWgSuDYvKODAcC3kqWq2DLj2JhFnRo7AxiobfTCTfSnutpFgBbu
t3m3wV7Iu06OwYOJwqhknhKzc+r+R54LYCUiG8w7Pze0sUlsM4taTbuZ6tqrmv6+ICKlae52gcwT
vRuLwjnU37/O0seZVYAf65xKVeWsbfLV1BTvbw7pwQjjy11qFOWU5uW525zF111cDGu04Gvw0T4D
Juhtp3UU6j7zQ8PBKuPehdUtJQZi4sh8aS/S6/i0fsO8iuYMrwD0Ois4YT+JkgM3OBxMMr5e15LU
LrUFIhkrd03bU9QPmf1tk0QbSr8Kmx+Mgx0m7W2Vpk+rJQOsejt7oGrCiLL6Q3co1UPmiW6IXE88
GGMyHqim9xUlmSRKVp/kT6YdlCJqR5rPrq2HyXemtGvmqGng91ryoAFPsUxkN090X6/y+33NoiwT
lrjoAbpmkwkUc58qShrjgJkN5pQb835qx8ariu2ustJwKVXIlJkf0yUL7WUPCEkaQXrkXtUOX5Gt
+yZFaaTJDA2ZGZcX8BvVo1dHoHc565qDuc+scbQH7Wyh4aJCf0407MR98RtghrZRuECjyGKctUiz
TKsgih7REQgT19PqVo22wA7yh78ZeTiaYvxV3409w25Cj1ixRreZkQoku9c9S9JEmpNcb9VUaPJC
mVfFy/f3gDbEklq2Q1Ge2+pDXn6QiKtIT9fjGXX4PzznYIKJmVW82PsstcBLZr3TlrcAv80jOI0G
EDKK0IXUC6/ZYkLnvi9Vv1cj+Lsvc9SF/c0WmEERiCC0oiUxsTK15m3b1b1CC6dxkVudPJ8dSSP3
g2q629gJbh782HzYwv8h7TuaG0eWbn8RIoCC38KRIEVJlFdvEO0E7z1+/TvV824LKuGy7qdZzGw6
QskqZGalPYfRPXUiAhA2UL0fz+jxKW/hMQNlJzr5PzWLlFZ+y8da4B2R0cEwDg3k8jPI+jJ/Mm+G
jli9vo/06yr7cVk/Nif7kG7+1UHGY1ZhN7ZLCWIPbGDSqguuE9xeznLOvtP29njkZdc8pWf9p2y2
ypBgV13JAb4ROqnuTtVXlnLXp2IcJiBKmrmWmvigZX7S/FiGU87t6mw+bO83x0KCpmLY95gyE9F3
EO0/F+fkOwT0O+KMe97iG8e2WFxQlWJBtfWIdU/AfFA85tgXdiBl8znqsPnSrA7F+Au1aANx7NXw
AFTzzi88JbGE75jPlWzaNB14STG11Qsug608YD2yrCmczEGtzmV83XacCHvzsV4dh/EVFRo18xIV
iR9FClizH9FFt3Mzs6bgRQh+RV9ZL1qpncm4CgxvN30hKLPf6Y9BkliNDmwNEPVd/kgcCzIZ71C0
SbD0fST5pnEa8m9Z/zhE58sitjMhWuQGqhQxdBajJJCCSR3pOOzS7MN97ua7+Zb8RLuQpkL/Ay3B
tiK8y2O8gqQJ7ZLHA+KJM7ZJkRxj3lf5FWP0VfESNznyh6U2K+rq6oiMj8DuHHhHBwyDmZI1Kh5F
RlFcykNlOKIvZE6uuBTJ/38gutj+gH8PqzHFBl0NRk1vphCts9H1COanSGJhv8Wj/JXzMXDrI5fI
cVOmQgDpKIP/CHPVH2MNcHhPoZFJoh+rKDe0ww99bk9Vq3NeS54YJqQJEimQOrPT/awudkW3OGFW
4v1SXr6in6vjMH4qm2o5EWhWQc4aAG1AoYgna8FoeOIKzldQWNWVMCawAeQziHNlQ/DBsm7HuVWp
rd2LDudImy5+JYXxVUIQL4najBK4m8S3+g78TUBzj7zyhEoHUBQVsJsaHuI2ZR+deQH29mdTDQwo
mCh+aIz59XFB5LZH6CYAq2rRz11w3QYe54A8IYzBNWWQDmNmxj7IJezuofIGA+vLgUN8BRguaEgS
e9xPI8dbbj4Byt+jsYP9RToaQb6AK7uXXrthN0cnPTmT4dCU1yX3iFTtPr1nK2GM+rd1HSm5LMX4
hpIngw5XfF3AB/IP9uXwevlCOffJlvcWoSmLXCyyg4iGT7YL5V94ty+L2GwNgPv1P4qhM6pfwcTy
vGiLA8U8Nq3FKaCQhoMw55sIWs9qh/28B45M3iUyhlAPZQtCHphbn+8oOYNF4cjbwm7cONzRFSUQ
SXNE8q6S/vuqGRDmU9LII+ar0ycQALiZF9yGpRc4lMq4uc4fSq8/SuPustTNKH91t8w7PqJim4Cy
Lz2otS+FRwMbw+pzHIDrKL69LGk7f16JYqJ8wMAaek3xkMPRybpzghx+PGnib0ncF0Af08i1TnYS
VyzVjkvmwLiVcFp6MkqoMbXu/EZcrGA9T2cDjGnRka7wALLh8jl5n5HxMGqntERUEtRmzFNbfe8k
UDiZvIoW/SwXDsXukw0TAQ54gAIQ9rz7ZzWuRTdRk8gVGlAcSHq0cGLY7QT0/eN9KhNMZJJH0LEc
Iqy1DJZxkI/dfrkD2DmA/oiTLRaaR/vLN7mdF66EUiNdWQSSp3QRNDny24NxonuQJfg5p/PozX8w
3XmlcI4tGIyfEac2U0N9QUA0NPaC7iqRBFsLvssC6EW41BEcPTEYDzM1ujSkVSf5i36Qa08f9wPP
uLkXyLgUsQ4GTZ7x1cRd4ceYZDCcwKsxHaXaCagfeTHKdsS++mCMN1lkg4TmAK/5zy5u4qnXok8p
0zQv9gyex9y8QZVoukzwhwk7oamOud5G8F8HpXD67M5QTykPhHvz4X4XwQ5ntsHcLlocpr5S/axn
YtdBbU/5/bg4sfq2cHd7Nl+dlTjm6U6bTsmRZgPyqnbKa3mPTntjY159QcrT7MrW5nVmtr/YSiJj
YkIeJc2s4/2GdwTuPqCr7wwkPDSvR7bKE7fptlbSGAvLpiyZwibKgN+AxWzBCrLXGgTTGS/l5miG
wthWV1UIGBIg95rmTTC6pnE/8b7V9lHopjeY7MRPHAJBNJcVxoKzgzBdx/G+aY5TdeTSVm8f5F0K
c2Flpg/qQImOYmkX9jeReT9Kj5e97KbXU99FMHeFXexSEiPUmuVhOk0QZkVA8xLrySqq0i7FmGe2
2/HcSiI99Mqtp7qA2Eoiwh6sRlaGeh/lOgqwckVJ3lJP8LmA8LyPxfilqGsV7CAGka+inxbs+mv1
SniOXcNRsEub3EV7tD7FPa/KyJPKBDyRFOpSrwLADuuAculP+n2DsbmvOfnVdTIBThmTKe8TAjd4
HkBAQuHn3d5DYTO8FR1tH3u8d3JzAAsJ2l/dZ0IcvTCJUFTI1BCpXmFfzittObdMLJ8A9LP1NCtV
3fEh9QwMkzfezPMiHKNgywgzCqtGlcBn5eZVZl5no5vm/mWj2BShEdMANC5moVga1agwR3mS8hhT
K5mbjJEtCPJ+LnidXp4Y5iLjMAyNBYS2voEGPJgPbVj7QU10TvS2aeLvp2GrxHolCHkZoXU35ImT
NI2lVr45Fla9HGXT/Er8uxLGvGGiOZhNOMIxFvFjhlBNbq2CNyTBuTeTebX6VuuNkpbN8vZODlDb
+R6bnOBz03hXx2A8byWZyWT0IPbCOo0XCD9HsXE16TbBeNplVdsO0laSGAcMDIWQLGFOV4QowW0G
vsvcjpFpUuzn/wFTll7Op9xhJY9e7sr9AqROy40klvzkqhgs5Uk6pnb+ou7y2+g4P/OqOpsR1Eoa
43qJWNNh9gwtaelhqRJ7ITe5/pxUs6XMtRWSr5DEg9LnP5bLEkI1oHitQ/CdH8pU2ZPZGCxVQrns
8jfj6R/jchVpKCRUOAVf7O7iXrSMCKNt6b8UwjiHbDalTpfi7JDEV1rrleabsnCWyTcRJ95v69Me
YZtg2rkcSIrwb7hCBwy1Fac+pXbtCHepTe6lt8ZqUBHrdqav+l9BeF1LZ1zFNAnFVFRL6puRoDkA
Ei0tk4CfV4qxFnD5i102Z4VdfyKTBJbDqeoBwnonEFeJf4yNayicCevNAVpV0xQJ1W2wELBtkTad
MGAJAm6UqibPOBQPmCR11bv0Krc7q3VC8N7gPqtdxRvPoE7is1G/C2ZiDbHTAylr2ujQtAeCZZ80
5sA5bWcKq6MxOm9oTW6QDhIi/8/wv5fvtIcBmULm6rfcFaft81DSeUkEnAa7Swt2aKMPskb1AZcc
Jo7Wmy9VOHmJEbqa6ip9bS85Qgts4w0VeHaG5SkLHrOgdi6rzaahY8qaqKhIiwa7rE/0oQrRvwEm
4NjbQ6o6Qy+75pB7l8VsPtArMYyTjJWmHKIYoHCNCCxRMmExtDXjxU1nvdlH1YjNnERROCbBOxuj
MklehYskIbcAIxYgzetdMpu7gRi7y2fbtLzV2Ri9ac2pUciwiH5JQKpeWyJ5y3GHAXd4nXqLTyaw
EsT4S7QRAXOXtuC7jYvrMKszC6gfnStEkR+FUWZHsSz7WPZMXFkNX8OyeZSzoeN8Sc5p2bbaQpqi
VCjpt44OSv5UiQBsNX4KYfzvPh6LIDqTJihUAeXapT6T6SXt3Jpn8Zsm+H6fLIJoHgZKZ4515ItV
dFcYvZ0VFacmzFFBFkDUqI25qQQJaMEZwgPYADyzUCkvhZTknAvbCLOwWCBLpiJLimliPeVj2EPy
ICbJok5+dhXeKe50DEERqaE21dlkz0fO5cpj9L7Xo5oA7RsdhEN83aD6VjgJNl4jwFV5xBH3zcg5
4WfVowc0DEnFdhsAuRiBmpnDLQp56KuCN0yjHc4vxfiYlwtHxTea1hCkoMIM14y7ZLkaY80YSSsA
2a9XrYQ4k1O8ysg5QTJ1iO6yJ/Kz9jEUd+BFkhsv0Ee5NLBdBa5mJlYEC4sgsRJq2RdlQBLrgXkU
iiTwjCGqLGD7jI6etNEuEpbvzaLlTicBwjOVVY7ibtQwPv4W+eNvGStj6UIxBRgZaOrpOGCKdRGA
C4CHGgDbIH6rdrxJ+s/G8lEktdfV8XWUoTFwkWFORX5M5pt6+K3wACj/y6dF71XHsL5M2Ge3mKMy
63X0FXq7P/zD41rcDHvdzq922ffFpRjTX/yuJphaRAmUnApjmVnSTFOnIpvroEuUsyzH3B6FvqRY
Y+bD5efov3y5d2mMmehZORPBRJutPWjn8im7Nb3MSXfIu899bNHJqWrHC2e2P927TOZpEsaiEEPA
lu4r+bdZP+vLN1Jznln6Jz6+flQ7/opgh2PbGQzehYYHwYgWN6kKbC7NT0IXHeKkRIG8eOnLwWqi
5eXfXSeLToNdejlXZwV4tqYFzLrFQawC7OTnIALo8J/CtQr/2j/3vBxs092tDsx6gyFUC11BPKrX
D5Uyeul0nPNTWE7/5xAQFwtmUECMapoBqrSPZqctY790WqDv56G3ZlAFiZplDu7la9z8eishjG2T
oUU7D210jNZ1PpZOd8tB2IGjZP/vxFA9XbkQUjbdXCsABe8Aadj3d5MU2YvxEBY3cngmiRvGGef2
Nrq+H6+PfsaVSFNNpjprlAKkRAsQj/tdd+xQdDUPZM8t89Jb+mQDGkAmwOyrqCjLf5RVzX0k9jE2
GISj3oPxiTKXx78NIKcuh/AXuZqPCgeJjyeRyWANPYk1rS4B+RNgI7Mud1X3tcBldSpG0etAmNoy
aIT9fCjAfrHsB2uwsXWKVBJfjAvztmlXK3GMvptD0wxt12EKbunxcmLWJ3EkRdgFw6/LyrgdIa0k
0ctdqUYIwCSQdMXRQbpXb8oYnOGxK4BSpu7phB9QrXgF+Y0NAijjSiKr/3pjypFRGHtBsui8bGtL
z+Lvcad7rZV43X46BC/9g9Raw2+Bc9pNTcFWF0VFw+IQ26wso27Ku2jJ9kmdHeJx2EeS/PqVC32X
wXYr57hVJECFmdjPVw5h/WeEMd2FVw0gV7wMQysGJ+TcetewqahpuFQM9LHbUL0xKzO4M3O/jATQ
g0+2GsGBKSGvrLItR1dlBQx5wB1g3uypEtKwG0YK0AdEWzpqFz6KN5hWBE8UaHZRUbExUsUjyaN/
lXUnSBYUoNsCr0L7MxOx0s/IEGexSYEXrKSRBTO3hkjcA0PqPkI6l9U/VSX2L3/BrWcAkEO4SWBj
qDphbK+KtAGLX1hiHFA86oFL3Hv6/+AoeWIYw6tkbHk3FcC2SP7LBDPzVICnVQqdRn6uKbmG6Awx
JzzZqDTi8QQdHxYosT0HFKCPxt7OI0mSrMrBxjfbwgvgiD06Xxsj8BpfJ3t2wAJoxzchPmW2kx8u
3+tm6rCWzvjQpqET0wKYKgCq0mCkPLjNbQ0IYG8UiAudPy6QLv2Dn3RndVzmS5Iw7OMplDH57/ff
290ESmjhG8XtBRfeTc3ZfdxU1JUw5nsi71sE0vfhIYscpNBd+ZxPriEK9oTtQaHkfMpNY9QhzhB1
HaOazIs+LEDwzQxQwmTN4o9yeAqF1hpNHvMTTwybFZQaSes0MHxAk7uA7T5NueT1ZeZxVIMGBZ++
1Oo4jG9ZmloV40bS0I2mSpndNHt9J7nRmRee8A5ErXLlTkxwrcva1AX7MHAXYpvm0Yw4o5KbivB+
FnbRVpXnSQLMFtRcar25zi2j7sD2K14ZJrpX4Wh10uvl69t0JSuJjFnX+WCO0gyPBXK7Q+HRnZDW
J3ziV87l/THw1eWBCTbP5zDGbMCVcA+Lwlhy8AtQV9JZOFOCSeFVuw6+Xz4bTyZjw2WlFHXRRIIP
8HSpuavboy5ytG8r2MJePxJtysJKVEYEdtXkOpRnxP39fIeY9naWAzeUIztKCccH8kQxTiIMpFqT
+6jxiW4nxLRlLAgJuaUZgXP52jZmBWme9H4oeq+rb4UqbFFIFZQbADCllfU2JedMADMnn+pmT9mB
ogPPuDaDybVQevyVUGGMY000wKSt38svlIsocHQ7e6Nzz8ox9Hitq83bNDQMQZg6QDh15jYXs+yr
du5BLiu3XjePtpgBbTEAip5R6rzwh/6xTy5qJYy50KSI9B4okqDwRjU5s+gDBnLV0EKOLZ8pulpy
zuyRl2Bvf8eVWOZKTQ2tYqUNAl+/qa8jFLV21VH+1jq0DAS63MnujxOnrkY2bW4lk/H6UtBpAgC8
cjQ9LQ3Qs/XbRJmlrNoGduZRsKW77Ei/aX4DFoyDflIPIijeMm5ky/u+zKtQhEQJyyEDK1+2k0ZP
aW+Ietfy4OQ2+oUwldVxmTdBFsRaMJQuP0xAJdUxoNkcu6N8bdVgoqAD+zLwwywu3jXnktnp4Q4w
/5MRQJ8ilPkaqwSZJxgp3dwGoaKpOZg1PDR24M68Fs2mXFMzNBPA0DRD/2ijoEM28zCajH1qPnfQ
p+QH4XW0N9+jlQgm0KsN2tUCTS8KKZTZo9vj2wF/l7egvVnWQLscHLUgdcWwAWP/QajMuRag+rSY
WmZFGu4Lzy7qOODEG5VrUc8fB9SLpG48AP/kNNXDt8teduugigjHA/Q5oJUZzEGbWEnyVu87BJj0
oOmux0H5NRVqb6zrUVDmB54X2CfAX/vxkyV9kJSTLoj7STh02UvTZpacXOvJ1STcXT7QlpNbS2K8
jZAq+tRMeuqrtdPpwHhL/+8DFZqxlsD4lqxalGQMkvBgZFhAIFaAJdn+9+VT8O6L8RtZYKopEUnm
11jL7kfRUpS7xXwK9J0peZdFbVay1+dhnEdspHGYERDpZP6Ih0ED7/Y/M96Y8KrQgfhO0brA9M17
GLbMeCWXdR/Yk+wnUYePzqpTne9VTJIlYWRxTsfRB3bjIAFeNxoeQA0yvmEpkgJVPeeYSyneomvq
GQObu574Jzy+oOysTc3JOCZpMSWHtAaxxliogd0oUXNswgIkWVL1q5KU2tGbfAIAhhJarZxxQk7e
oZl4cJZKY2yqHNRm0w2oMVBo3nOulf6FS2dkHNdYjbLRAPPBL93eVVEgTTwBaM2UnAuAn9e8OOm/
OMq/DoTlvlaEGBxaEpRUzME7D+jKH6lKXoVBuGvlxUnDxFZL5MQVEC568BQpKicl2lRWVBwMAFzg
V5iMkYDruzWwDJr4E2jcjOVZNp5Snaer1Nl+utS/QlCB++glFyMZpHJG4bnxKBFm5i0los/WKW/J
PrN7rrytPI+WUf45FBbjPsqrkqwber3KsNMU7Mxje1dfSxYe8F1sd4fqbZnRgsTY1jOyv1jkHXbT
xa2E08tYRdpY/C7GSDQCaNBsg4DkGwVhyTzTDTz9hHqOPWMpr9lxi7f0UJ8u+f0pMpgHYi5HtZaV
wsChDdUKDpS3S7wfUREE3ClXGs9OmMeiUdOgzwQ8fOQ0o2REdzEaHXHZgmVwFIyudc4oHs/ymYdj
AjUZIg2MAoflrwHLRsrwxLH8ze+2uj/GEtA+Dqo+A8Gk8g28HKBeyyw6lBB51bO6WPPPOraa740N
sJTX/Jkjm3M6dgIZgQogMzMdnvVpclQweGeSHfrJd1p8gyc/z/g/RyTnA7JoFaEwZZmaC8Cmto1z
fq175S61K1fF9DMwRQSHpzFU/S6oJzuTrLcYlei6CNXieZ+pe7E7ddGpU3gJ0la5avX4smgVhCQl
RmSgJ0BluWqANk5caZ91WGJW3eBB2gX3iy0/oSDiyD4JLe6g4aY/fdciFkCw7xs1A2x+dJiUn0bq
y7JhDTyIY54M+u8rDwPIh2GSm6X2deGbMtllkFmhwNMPjjmwo5pzorVtpQ7Uh4poPUkW4k29s6ob
8GK6ADujaRDYSOxAt3gTD7zzMb5lXBahSxW8iZjuS4XfqXKnER6qyXZ+8PfdNRl/UuRKZAQhCM8i
46SVP3PdFvPIEqYfSxzt2mS0TNm5bHE8A2D8S4FWEJklsAG20nCqA+PQhss1sD+/9Qr3Abxs3Dr7
4E5B1upNgfI6RaKmLAYJWKIMB+2SHXb4PY3T5t2ODCX0gGTKaWSyC2UaxqrMbkkwJ40qe9mkeyRl
N9gJyS0dFE7zELi9MmLPtzlU44/L17qxbYO0ZSWbsQahjaq56qscHXQKBtjaphUAxg6rzOiWmoXT
HShASbPLcQtnHubPZhFoLZ15dbMl6nR9AfvQclP4/XV7UsEzsDNP5jm/Bc640wIHnxdhbNrH6sSM
fahY+I+Vcs4O0s3k/YNrFN0jlb8tGgBQAJ5k3+oWL1LlCWUMxgxlackXxHByde5zvI3yWyzyvuWm
3q5OxthIWuTVUhlIQcUzha6W982P2O4dyVZRw8bmHa9yuC2PEvfowKon7CNoqn09Y1MGMyVY75RR
4ylQDrUGMMRhr/QGOBeEJ3EzSpPeJTLRYaunKIYUevBHWymXGkbkDqJXYq2P98U2u3rvYbCuM7dZ
GcE8zU2fY3uBIpX0p/BMXTclqRJ/8CxhWz/+E3PrbNZb61oSTI0k7En03Gc/IvPaMLzLpn45rEfF
5eO7Z9RJClMb80ME8khR3S21Uye/hF6w0u4lGd3L0jZfiL9xvM5mu7kkDcnUzwnI4ejMkeY3bus3
Ox5U3maNc/WV2LX6ohXJohl1elC+aaol3VB4UbgxazkWx1ByJN2m+8ZIPoEBwfHbvAtlkt0uTxSS
LgUWFePAWoRDVh9G2bQSvbKW9DYg/uUb3a7IrK6U6tAqcEmxyEVCQCvB3KLbxhkQ6uaHdFcDiP78
j5PuEanxgmtqUp8iz5VUxkUTedJNGYD4h6m3/nC2Ihebbxp3clWsmvCCl80Z0fX3ZLxzGEzaSHqA
CgSP0cMEUnkKFA+UICe25XMzOi1QVYNrHm0iz/wY9yyOcofOM7LOTP1Rmm5fPGb5/l9+PsafiEEB
3FQDr7wCHMKrwv8BFLCDbjrjLVAWMUBTnIpHXiV5M2p6/3hsZqQ1cVdpQQ82eTAaoiSJoatkWN6C
bPpeJlgi4ByRYxHsg9AagMFdhszcyzfkTYgBa0NnMAJPeMwM0DABXRg0TJjr1rDUw5sW2kwCV0dl
noZcEcQ4S/DCdoP6GqTNaagXzvk4WsJmRxWgnQbQ8GG1HJQ5TRnuAUWbZCrHT/OkMG7FrBVigj0W
nXzjegBsWpTA0nuOM6FmdMGqWRy/NE1IW2YY0gFD7n4kqHX00MD4NlV/Rgknq+Q5LjYZqmYxJHUI
mjqy0xqLuMKPXLOV18BDMmmrv4ffYmchxrUuayNPIRhPAv4VpWmBd+FXgJ012tYeDU71b7MtvHJW
bBrUFENmaHWTHIKTsYv3NRbUjSvtRrJFp9tlO5Hz4Fw+kcESWStdumDhAG+dULxWzZ087y7fGOc8
hsioHhFkMSgBvHggJ+COU2+fP/Yj6uKKbC/usEsdJP1fkUnoQBoSEQMwwR9fNdSM4tIcYbeD1/mZ
k9wbDnnILMmWMFIoA5yTM860fciVQOZBk8S8zPWliFAtMm9idLcosF7yNDpgd8BKAK/0th2hgBXP
BDIhimzsGlLdhak50HJq/RbfaedgF1Z2/Qg/ZWHUW3daAu+PCTmwY4jcy930JSvZzAftZvA1Nibq
OZWD/3zJmQQ7/93sO3dx694CJYNjOrw58O0bliVCTNCHYlKaueE5n2elVqBGQ/Faijdh8jNoZjeR
/MB8HYnfjAeCPvD+V8wDrto0EFAriRLFczNYvDh1SvW2rDpzP5HIiuarOvtKX3QlgGZEqxBsLgxs
9y0i2CgxSZ8e4p26owVb3rO9nRev5DDfTcsGcNZPGHxaMLwseYLVn/KT4qMId58+yC6WlDg+evPm
KBelrmJaCJyvHw+mGL1mJmmm7zUsFyoY7Zp+XbbzzUhkJYDJPgBav5hGgXwgLG875bFZMI/Q3/U6
+ZJPXgli4gB1abCrOaHNJux7N9ynLmBW/fgK4LjIAvojj11rM+RRkAHLAG03VPYJkJZay4Ctgdoz
qgZAzYzFnaqf0T+3muxZLL92OjSaTfCsYAOcMa0QwzpETuTAx3Rw/URQrwGywytGdaYIfJDZfubv
PWxm+Vj4U1QA06ufqEoDqc+AbqNjS/msgfQVF3qj28pN9/T/+dI5cfKmJr6LYzWRlIGqpykwA8O2
Q9v5UZa9y5q4OaevqCpmTPHdaNvuo66XXTnFSpR1fvmmzBZtqAmuehJEW5Qt3R7cAHxM1WN9H3vR
id/N24y8VtKpQq1ciNDGbdWLY7CX7pMHguZPdYPZNXSAXxUQcFAUavGIKWUoEu+l3SyerCQzCcgw
ipWShWBkBF87OM2nfXfQdx2FQP9aDfpdFLsr07U1qDcoNFyVXglLZ2FMOKyeL3/HzbdNxTiwDkhZ
cAswgcOYhJ0pUADnxLS06k5QvGjgwBLwRDDW1ueLpJMuCfZqGBbWHID/UKsBLpbV9uWzbCv9+1kY
lZSquC6loTH3vXJMtG+llv1LAYzW9frUJ/EAEPysUy1D9OTy7fIJNq9KI3hBZPBiKuwSRdIlQpoJ
suaXmSN3+yo4JgGnibkdV6xkMAostd0ydnUu7Gm9EU2V/XRU/J8dCku0Eb7wsDY3P8q7OLYmp1ZL
m0jDiGeekiCACrd9uXxn2yXGlQTmUWyUoZ8NQY0PhfFIo+1yl9vLeTZviFcAlpvXRORdIFuUAxhL
PBUGGOFKt3ySvRxvIylsBYvq9HE0R4uLtr/p7VYnZAImAq6kIFP71E8za3Y17GDlpyay8pPmALTn
oX0gVnFuf2T2xDFd3sej/75ysyXpDLNNsJORZtFLnvbXOaZnL38+jsqzDqjUFKWu0JQ9KMqwl+t+
1xuDmwqNc1kM7ySME6rLoo9ToCod0iq1KlCb6BrnIP9FLzDki+dQNMBh//GyjHhI0FZDEEMNSwKo
8wCC6cr9p6hoXMtfKT6Azuw/4pgQDbFtizwQT/yYi78X8lNZhnMVG66CzGgIePR925/pXRqjgkGf
D62o4TPNyotZAVGxsCpeiYMng9E2CZx3kyqkiG4ju2hcRXxqa85zt11FWd0a/Q0rjc5zc1D0JcM4
nk27O5LV1xYF/mme6IpC5Iae7qgc3aO69alMtJLJ6F5RlkGv6WCvaPvSVZLGyWXz0GEkD0u3HCWk
zvuzKFPEmgIYkCR2lApghkZRqLmGDtloBUvohLKnpy+SiaWtyW9igsL61x6U/8gkbKO3LYxszlo5
PdTu4lGowWE/gqcAi+WSS44Y0uMl5Nu2/C6QMbQprcY2aCl5dIF2ebEvDM6TsrkJp2jvEhjbipc0
GroMfXL1HtO0oDTWDrIHJk7EuNGP2cuuKTi17Oo0bwWP1ddy/5V8xtpkKSBmlkudPx7o9Ei9U26R
8f/hmUi9ZMcb6f8vVvF+Xsby6lGrexSdc2TkGWhdM+yAl3bkqHeKJeIRNTAJ5Hyp1KwTBQ178HWB
N+GjJQam1otyOAWAOTwKmMnuzKcvuHyD6JqJTBwLoozZpVlcTYs+pn4ifMvR9KgNXnF0O/RYiWAi
TmSYhTpIQYJmkoRAoN5pUHyAx4Df+2jcmV+ytJU4Jv6c80QTJBknqt3JG650DzHPMfV1oN2jV8yP
dDYNzdDA+kQkGSAyjFo0VVUo/SDRjS5ymF3gztmGP79W7h8m0n14z4t0NgWaMpYWJU1SdbaM2WhJ
P8h5h3QuAc2uCNhZnoTt1thKBKMVszTMZi1rxj7xsaRsh25/Spz01L7GV4Ob7NN7E+AwGMpyLivj
tomt5DKqEpN5TvUIJMb1G1wK+ApQ5XBNd9IcctM7sp3t08IyuZSRvBtlVEYUxk4tYlS7l9a04ii1
kopTT+eejEkoqmoxK6Ln5l66Cc5BDnQRuiNjPvYv2ffmukRlL3vkVdroz/70zv29zc/TvHpbSHmC
toRcVffROB/JtGDXSnBT+VvXdVakSpyXlSeReXT6aCRV3ceq34q7ADvDJR6A1ArzO0l7zhUedti2
Z1kdkPGOMcmFEdQ1PeCQByfdV8SNnLL3J3t0xhsBFMePHP28rCif2iJSNTdqGdYZClSDg1LpbsEq
FzrhV8U1sSI3sHlR0Waosjoh/UGrSIxI/Sx2pYnl6+KoZZSBwWpBbSv6bX5eYr8jPPrhzQAdEawM
+BdkFSh4fJSY5FpaYCJNRM3Ukl5EkDhFnnpH7ps39A52ocfz11tXqgKYQAZjOnL6P79ndcIUux+V
mbbIOZofehdYY/LA+WjUWbFmsJbA3KGJym8rjyZgmTwVmSFNOozRNu+CK2knHxIwAEW/pcTilWu3
b3J1MiaKXspAnGoBQxvNy/AHzjo+daFlnigR1gy2ufF8+aBbmcH6nIzTNoYuH+oKXixtr5TwIYxy
ewDm/mUhvMtkPHS55D32ZJrUz+TY6idbHn5iRVvkoUBxL49xyQGRhDpe0NiJrkAUKUbYvaWg3PJJ
EbzJLSnWgXv5ZPSXX1ITxkMrYihJ9YJGSEEcDa+P0L1VaWvlqp8NHJXkiGJrlih+K7FQtChVhAA4
16/H/K4aMbqOLWMi83CZN4Vh2hNQekAgNdnaEra4JimQseE3aqB8n58MXOZc3QxoyqUaRwU3u0mg
+/4rjHkAgriokV5D57MrygBX7pJnirqWXpV+4Y77+W55vfzVNkOVtUTGX41KHBA1mZNDctX4iMpv
9D1clqNV1njbuXSeVH+tfpc8eObNt2ctl8k+oqkG47g0ZYA4kT3NLndiYumPFIZj3pfPvBX+P52C
T9q5uljGielVEdTom2BQ/cbYCdYCTli6i25gPWc6jFhlLj1AUINd2/6X98t4MXQ/p65cGsMHp6l6
o+06QG3jUShP82vvJd/n0gpecid2yN1lwZvebHVgxpv1gOPJAO8t+Ip4yLPrvHmReA5z+1KBNicR
7G5hwp85W55kpG5V7FQtP2eXpia2GQI/abB+BjcymGWSg12cePOX2xq7ksqcLE7kqJl7TICNcGqd
l14rbn6mU2f6yUSSoni4ThRYLl/ntmWupDKO25iyCAMQZeaLQ+liYvIoYd9IJvVdsYT3sYpkrAC5
YLjs6jbdx+3oxz3Y1vQ0tCK95fyYrTBRXf0WxrkPGgmFyNCQEapd5UyzZJWdWNtFZWJ1J5vsXNFs
Kdf2nCugJvnJhlZiGQ8fYjFXqUrJwCpUCCRT+Rg5yY+ecqFhOgirmBkPDW/7FXuXaDK9blEqh1Jq
9A5WK6ITJl+1KLtj+R9xhw78A+5u2abRrOQx7lcBznM5ESzEl/3jDDIhCcNjvJCUepoLt8juBwGk
tEUKWjc+aDVGu+8CEesmJsft8A7CeNcwFqus6UgKvGpi96N834BpsxyNR45K0Nfh0mEYt5on6VAW
gOcBZwGefDpXNVSudpVc/5m1EEEwwYmfNhPBle6z2TtqSCYG+erkoJ3oiiVVCO2hktwBSQudZjcT
y7iueVQjvI/G+JwKEBiZJpRAyiqeUlJbC2+giyeAcS+m0Am1NI2AhAtPS1IDR4n30PNUgnEa2BfD
xE03JL4C69UOC+osy7PqGjeKVfr05ub/R9qVNMfNI9lfxAgS4HrlUkVWlXbZkn1h2LLNfd/56+fB
M/2JgtmFHvfFF0U4K8HMRCKX986ioLkv0sL4HgYh5T/A29tWNrBYhVYmyWO7k2J7rX7IVNA+0lnY
+cMGLZRyAL8CZAI+SISd2VWmEkenpKwGoJJEJPMGuuoZUDo7T09T/RaAyKY3RxkwaOig4rGidKNp
OLRs2lvLHMPEiY1K/WSAk3awp96K7kIrTc5JvGrfpnLuwAqkrOERY3301zo2yiUfkmU4GZGeveYk
io8gTyKNo090dTTMJ38eDCW666Z6/pI30/JrqrJlxEVgJOdwlqUnQ++UH2NNy/t2HLrCM6uCHFuy
9A/EwP3ilCHoCl15JPRWro3Qi9F9fKByOzIU8cqgLpUatXCWWGocYqnzaNNYk1+6ATATmpXnkUPK
YSzsaY1mnLpGaj8Oe6N12zgaJrszdfqsrlpRnsaOVF/QaTYOcpjfZOkwXEhWkAdJH6uj0netbw3L
8oC2k2nZWMOPXL0ymlgQrvasX1dlRF4Zo3c6X93XFzRLSh07FdUE8P6zromurj1L3ArgAntjLSQn
GTbt8gs+IyZj1rOOardyLAKGYhM/WM+FYHpRpBOfWOuR3spqjJcewFWXCXvtovqNSCkuyCdFN2Ie
U0dxW/450CdDfgAF0vUAL1KC/X1TXUgkqZX7oohPkvpm0ddZ9GjcTat0kLrCb4HJjhrwRwHmFIbW
SpcsaN3BS4tDd5ucLOA1oYyOtwA4JhnzzSgwt928YiuVO7mJhka/VjPedFil6x4ZXplql2itx37r
lI6wHrx3TeoAjqSWiXqz+fsxtDnGZh7yQUoxjMhK+KULXEff8Ni+Sxeg/SPcm2M/n4+I79YOyOKP
h5ogHFdjRGRkyLPLmIQkw7aASD65rd3fRHci9Nu9J/JWPe441bibSmmRkI+qIOEAV03p5AQcZ1Yx
dTbI1E270bRQYJoioZxpWkufmu0w5EHdBFOzQATxismyx/GsISxe94Pdp85WReaLmy84t2lVt31N
frd0Fdc8glD5a/vSuNqxCXJf90t0r9Qb0Q26m+5s5XKJR1rMa9Q0gBSid0A8Xd05UHx5spf7BTA/
szcF6gsQzEXhUmSvXDZCJ1pWSjSEAdYAThgtB3asaYNexa3xQBaa626Q0VXT0EDzAgQ/7myNWpsW
2qAEQY6V37vpfX2IvMTRvOGVzVuLH3PsP/zDPzYCuUOtZ5IN2tJhzrv6oal3hRUDnkeklkgId4YZ
aKPzJFLSoFedZa0xIBko4aPALPdyH9SZ/zk6LqkDin5rLj3LSx/IL50B5HgFRk9wfqY7OvKhue9y
OD7rI5Pvf1fEYWDoCnCnwI1DOPHGlEt6ouagRX3Ibgu/uVnuE1yoYH3wLFdklfsO/y6Mi2qzTMc2
7DBVkdAvdVQGVnNWrfjQK2iUgOX8+snuf71/hPHcgoYM4hBVA7zBMn6qYj8GTSTxrovYLYEBhxqM
QgZINCw+cQWifLxMHVhPGCuvATCMEIyr8++dXDEPya6TmRqA8jGLDCxj7lN1nZQ3WPUEUGFegSDj
Yhiv19XZ/TwbAdzn6ZVOTTsVwIuFqfsrru4umu4jaf0UGcVxTZPv18UxH/3Dh9/F8RCnIYkbEyhk
WSC3j333oPW3E/0ZJ4Ip7l0z2Ejh8sZ+yesxldCcNsKDbJ4ZNFGOnfDrquyOOesbKSwcby4Xulql
3Jp9GMSBctC/6ihQYpMSuMiMSqQ7rLFTBYrXHq0vIkKKf2OD/5jF70xpI3qOVCkKDXy1f6UKqOBl
Dp4ZWN7Mb0R76AIj5Hv9U2k2M5FUbBCFvb2aL5UIe0KoD/ugG336AugMSYyBD8lnN1cY6ACDqAI2
O41AKPBgkXVw98hiFbXB3oBBXD6s1T0eUHrpCmyDWdg1O+eukVjr41kiKgZMAKxrfI/d3tZQ5Zw/
Ra5w0mQ3b9zYIRcjzCRZUwPrhUGPBIdtLDRHZoGorAJsISmx+XddOfb//ambaWF8xpCJwQ8z0mka
03JSQVaHjCpD67l2l2Lw2mqxiXaXRV+ui9v/XO/iODdLI1kzjD4Pfak74dawczkYlG/XZexOdWEY
iALDWQVeBp97z0bVgTQWi00JwLdO2e10jF3Jyys3yuz2Rbll+WKKV0bsoVIl1bYRrE/Xf8Iu1Nr7
T1D41zQwHGlaroPqhzcwGd8E8IJ0s3q5J7mi9tGuQ1tQF5wlioFRpI/utvSUTmVeWj72xywcaWz+
xbaTvhHABWA1VXMwKdRgBqtQQlrBQlkdBMe1axYbEZxZgCwkbemQ4SEBRPrFk9gutDvdhK4Fdg39
0GH8T+xqe9eXARwZVMCoBTYDLnTEKFgZKfbYffVmAGhFecgbLwPha2MnP99mR3EqN6t9M3SICLVx
90mxFc1FlMGM8kJCvTFoWnuu7Oo2dtq76AFXG3nS7zDC9qx8Ws7Cyu3eMW/FcsEFgEByY9aYapmy
lyh6Iuklbz8JPiX7VHxAMbBwpVIMQqDwxcx1E/2tWpXiXB5boL5SQBpWNySwPs0gSCGuFBQi9KF9
jd6lsb9vpGG/ZFTjAiCNdHmyDMx0HcrUu67RXoTcKsSZydCSvBiyZsGmH3L4ujZduSBeqRaHasHa
b5YutkRbQZzcvUQxHIfVPFVnHHKcV8tZaiprOjJkB+QjTp05mRMdlZN+0FmPVFRc38sct+I4Hx+N
pFHArSn5RRupvdOu3YBJoHiYIapkM1dWU1XZIWqVZLavn+++M2xU5ZzfWAlZQZkFEoNLfD/dov39
uD7Kd8shBDyc/mLeWs+iUv9uLWGrL1cuqXJLknRdwrX32l+INxxJhd1APcjt9FY7TUGDDuZytr4I
iwl79/tWMOcebSI12oD2KYao43s2XTDaoT+4NVStQe4rGr4VHi7nILgvrIJ2mGZY3yjKXsOn+A6k
vkf5wJ6I/TFxB180KL7rMJvvyTkMRjsXfahHyzfmDFDoTwu2WQoDV7EWyN1tTx6u24/IdLlYWsS6
3Kcyxmw6sNUtn+RcdisjyIYAxNaCTHDvqt1+PC5+Aqtm7sY2QpGtKddjm9HpHNaVaMFEpBD3ijOr
LCysoY9OTQH6NrWjvmXhwZMVMBLZsNVVXUUuuHsVvn8yg4s2cSpnbQN8aQwFVrdroLy05+JiRDa5
V26XAzp7N4mJnh6o7K5/O6bKH5fFRi4XdjorGpdGmbDebwEetXYW9Vxkn9P+MdfcOP8VUUEs333m
bb4gv/OumPrYmQaapemld9mKFZVt64BpOje6LAfqwQdfQmyU/uUUylY0F3LKLDKLacBVFSe29jZ8
ZhRbs60H2o3xtf7MuE/B7O2K6sKiL8vFm75vZ4SAKAs68qUKH8sc6yLwxa4UUpEKzJaHJ2+bclLC
LIUkFNhjp8Ague6sICMFyIcd2tUBY4onnO5/+0m5cAOEirwfOiBGxEF7YSMKgDL2qa+c8QD9rD5V
QXVvfAaLph99v268hF1M16yXizw0kmgjFzAm+ZT4iZc/FcfBkz2V0Y+6xWX2sBkNMqzSLp6Jy3BO
x/8yS+D3SJW5HPVkbKxgCV/wELJbBbyd7YWxRtGXqA4M7GI2+XMx/CKx4NzZxfGn8mAFR0tFBfgJ
Z86j0sv9XA0YUV5vDdI6Q/yttDJBfNi33nchnPVqQ87qxPi2vXXTLfmxU2Js6WD6RGoFIXBXHUzw
oqQom2jccFZEVmUAL4wMyNj1Jo5qOxuPpP+LhxQYSoA5QNFmxdX7MVk1ablWrbFafor1kbIh9hr/
uG6S+1q8S2B/36TDnTmAP9NcrSBTu6bGojeNO3ux1BBNtii0jtel7WdR6KjJDLgETI/ctUG7tFoa
i60mnmYXg4tuhcYuYIzxbNPtLrGxToSiT3kzi+x+V8+NYO7ekIbIUruhQWHfxT6OL2NlxQJ/zm/c
iilA/xD4MJbgbPdT8o1QFg42hwuyWkDhEqRS+gNjp1r9zCFPzQUUOqi0izDWdqPpRhjnXtg87ct1
jSTMsXWynazz25AqN/o4neswchjNsuBbsm/F+bMFvjvM9ZigETT5B0feEWqVGMQISIqqRTUC7nB9
CaP+liqVs47x6xw1XoSCr0sN0RNr53N+kM19Ti0dKoW0DcA5FPO+7tVbJZmOGO7zrusoEsN9wGjK
q1DtzOzUG0EbXer2UImmHHYC1gdNuM8GcNZZaTGCfUraBGBFZ11GNWFCD70TcZHuGMgHSVwwKVuw
HUX1nJyG6nNWwO3yxK5Hty/OrSHY/BGdG/v7xvAzjMLQXpuSU1196fJvFvqCof8XnwYsNBYwn6gi
81WDSKURdtNqvAFp9AXA6Hd6stzmwyKwgL3nkAXmyn/kcKosKTDv0gy5df265o7yynhHGV5xOGLg
wQDtnMsgbYUJ9h6X0ge53PUSZkWWqxllR2irre0On+MLkN/VX7EDblAvOeoX+TW7b7Hd8UYObBHn
SwiGQjwTBQe9N7r74ZdwSUsXKma/gLUAsLfRY5nYkV8ewD2WfSL3rPPVHNrb8bY9ClnamT3+EV82
J8+9nUBOnWW4AbHodDe682U4xqAqeVFdIB1gJEL/Xn76G3rxD6ryD6muM+XVMAuMrk4ePTSn5gbg
MY+hnz0PAXv7pjeiDVuBljz19zAtlTUbuhQskW6vCtIi5fG6p+wNzliAT5JRyMM/Bi8iq7HZmKzm
gJ1heL6f3mWAnBtc6YHdtcDSF6Rgu86vaRoWay3s8PI8qHOn5XE8JWmgz55Oz/LgKSJo2N1QthHB
hTJtNGmC6TwjSBRFDdBkBo9YqPWDjW6IbvdzbPiTZGRPgoPc1wwY4kQDmB44/z6GtbkoRwN9NyBS
3Myv+XPyCGabw3iOX4B9kWBU0AdX1XfRStXv8/rDDwDm8C+p3CU0KWOjRyaIhxkwAWsyKr1d/Mx+
JqfiZvRJEN9Sp3DzymkONeT/oF+05+uK79ro5hdwd5QeRancYv/ptMZ65Cp1kziLpgvMZudlDyt9
V5P7pnVKk9FcwyVoBy10c9kigTrVybkaZOuur7PaaYc5dCM5f6rqUtTX372GN9K5MD8WqpxqUZef
Zi2zu/q+MT9r8+xYRGBDIhPiwvoE3oJuigFJo4AXgXQybmG/bUv7+gfb9Q/QDgAxTSXshfLRUJsy
Gcc4MaKgXhpHTj4XXZCtR9O6ieS365L278eNKO7gImKVROuSGNMkGgidD9THbPcPk7p4SF+002+8
99rrReBBe7k1EB/fVeQO0hrlOElSqMjWYLvbEtgS6h0a4FgjsYS06nsTjx+kcXdgP461uS5FdCpf
zaOCKezKsTzzPnNW1NfVl8gV0Z3t2uNGPe7yi2Vgqgyor51M2ubYOWSL57nhNeni5Y0AdfHfaIcR
R8Q0BGyV065R59bMGjSXWncG9EnnrN9z2TYBQ6KjCjP5mW1+JaLS6L6NvgvlNQROTmlURRGkOgB4
y6AoXrq0dLv5pZz+AkroNzzovxTk7nUyFrppmuocyHrqZMnPyZzdNnWvu8KuawOD9P+E8NdsXKtZ
pzKFSPq09AeSVHYbfr4uY/8u3wjhriBJW4yl1vUI71jGrcDwCWNwgDHcfHBnPInGt3Yj/0Ycd/dE
0rSGZonFjc4Y/Qyz3jERZti7MkxiWSCH16isc9YXjei1DguWCjsvu50DsIeCbZY8r6AVH4/LWfZF
jNv7h7iRyJleLpW9MmlZAsSF+J4NZ5qucrQe4kdGLmQJUX52DQMlIipTNNwxxvUxGrdAli9oVltY
H35LBulsTKjbKouIvGH3Pb4Rw5lGYpoViWk3oI/aB/Vd7GZohUun9kZkFLuxaSOINwp1XBYzwtPE
qm6q3J+OCRDzQ8FFuTcQYVETz7vf3Bcgyfx4ak2jVtTqs+g0oNXNSHNvlEeMEjAktckXJVn7Nvgu
jAsQCA0mCv3AT2nJj8b8RTpBcvNvTO4fAfz2c9wBISJSsaQ2nYw7xvkZu6APCkbg/P8nw7L71+P7
6RHOGJa+kNZUg83JJ+LEqKq3fhGAvNmPPeEDkeJL/JGgbmRx9pDUSlqGIa6PUbFB7/arBnpK6KqB
GbnaibjtjWgBYfdrWXj3o/SEVwZlf9+UFyY5xWAJWbH0X6+ORGS7IaL7d89n2V6LIiN/oljg+Shi
6ICv3Jf1BIigmzDy2/WORoIxxb2EF2RgsopXGcEANTvWjRZRZZWDgpWjU762WNgGIYne56rdRz+r
XBudkmqBFHXnSVoFkWJft3fB3PGFckrnaoY+sZHZg5k5RhpY8+v1m0okhP19o11aJqDSNSEk7D9J
zZFiz2UWOdWeHWxPkMsBaTMmlhFTgBAmmCi1ZxcAiCf1S187MD3lxJ5FkitcDt+Vioc0luMsQ1P4
e54A+9Cgq7agfQTwLzd/AgT+Sw2u4vwRE4uH7kUR7U/unuVGIufMRpUqpU4xPW2CyF6bbDmcbaMi
7vUvtpsGqhsxnB+vZE4kGsklxkplpw9UD53HQwYmzNUhF/UlF86QCCVyLhBLs7Z2YVMiiQeaGRLP
8i69Q+j4TRRVPKFD7wt0ZLcGH6u2OnK2LxcRlSrGf7mcQKGoPCcP6hd6Qx+L1/9l3CW32v3w0vlW
IBqY2bs1t5I5h4jlHE8+DYXEVv+uT35jPY7kQfi+FOnHuQTWsjoQHQElZwEYRFhU5zHs7FRLnYik
Z9lU7EU2BGcqsk4uf5upBFpmmUhBNHvW+DUbbA27GYLvJnI6pvcmnKCsQyI9lSV/PLQYuwfIZBQ5
ULFxGVHO9KR+tyRbVPfYzUGwP64jQuNpZKrcac7zTDosZQ6AVWs+q2DbpbfJc4SwErmiOZ9d80Ah
G1glWKkjv11lo+BMrUVPkjw/pcDWXxrJlru7uAP40Vgcrp/l7vfCewdgpIxEQOfcPGpkCd0gdl2T
HzMBHF3VOOBOFn2xvawAoC5AYNGBaAG29Y9fDAu7tF2wTXNK28LX+wLAnent3BW/BhUEprHhxJn2
sFLtmKR4eA6VjT7IQS5EK9S7hrP5GZzD04jq4CrGy0Whl7T4pcj//41RSzUsIuMGxzQ0PxNq9rmx
JEWbnFos0U813sxY2v+LD7YRwTmYZQHvq5Yx7h9lqxdZ8VldSmdWDEE+sjfq8kEVzsd6s52MzgJH
Yv8mn9BzCA1cqNhD9NYjBXLsYjOOeoKOB/juhCgO+3cBuogGULhkLJRxWmJ0SVYBHIVG22uLAbvE
04HuEsSfy8/1twqToNZz3bvXD3Y3K1c3MjmNjbzGhg9DQqh+yQ7LyiUPgK9Yr2cMzP9B6sBc64/b
ZyOPe2YUBS3ooi8lCi3Ao/6SP2GF1UW3wWtnOzqIbhx2Ylek8TlsYyUNpXWZn8r1ZzTcTVllr4lP
yQSUdYEXkF03e9fM4FIUEAqMY6WHrAyY3Y73+V1/NrCRYhzXY/hFcroDXjq6zfKx3CnO48F8SJ3y
k+gZt/vs2XxQflpLTeZklbuR/QwFuFJg10WJ7ta8U7zuLhHG7N+vqGsnzMU43OdtmBZgRl6fsl/j
G8FQA0Nam302qhW75nMSpECEJYfsefWIL0TVYad6TT4X3IYuAdmlOinYMwHdAvB0Mqe6xD5miE7p
UeAruxfU5gvz+QuYmLAS15YoLyT+8hOEu+Fz6U9vjNChdeTvhkufUtUWLTvtvpI2YrkrWC/VWZmk
DmtWxXKZOvXcT+1B6YsOu5nqV2Dlu3lBvqRUap3rCov05eJRiPYTYnuFLfoqO/fgVnI65DiYY/9u
ZsokCPEi9+ECETVAHTelKPdmQ38BpgRefYZAn/1kZnOSXPCJdGnV9QbBrh4chsESussdfVAPqg8o
fJGwXYXAT2Qq6MJbhG+VTUmZrkOBsYlisdmuRH1IKgdJhvFVt/PHEa1U4AaLPtluM0LdSGXxd5NE
SROIPvMQE5NAjHiQnpYHAHQE1Wk+5+dF9dRXRm0velLspVMam2eiwIVGx5OXmQA0vA4JdjSBRVaP
3yLtSLqf/39bRD9VR3cMs3Mqv2xdUWkpWwJcaxM43SbwDRVgs8j0koiBi/c+3FYU529dPvajnDeg
NPyqP2SPcDPUcgxvOiitjRhmJwfhg3rP07YiOU/raSJp4QSR8ldMuurH3z2I43wOL/EvYNPS4//O
WIyiZe/dlGMrmPO6GWRWoxEbY4AS44w1bOweRqf0pckdgEKD9tadzqqQfEp0wJwbKrMZ6YOBm5Jk
xC6A5KMJwKD3pkxBX/SPtfD3fp/QWI8TPQksHzzz7nrR/PRgurWHMd7yEIKO5jYHBjtDe2oUZ3AG
djX51y12b6Xuw4/gEoLEDJuqaKkU9LljIltMcttcHAak0RwtJxqchtiS00Qu0i1bARCZLmQd3c0G
tgfBuWY0rFFl6mXyu68FIiKXtcvBCnfsj+IS8n4ceD91LhfQjLbuGQDRicqzbQ43knJCtnX9VJlB
8vf9ViFmW5v4Fpl93ZcybCeavq/L5IfIlrUvwKN3JvlTkT5cl7Y3rfnhG3JXfrIUUmrmmF8cHPk0
nAZvxcxm90m7pTd4BqN4jfH3YywGnRcEBP5Npcrz2paDBdJpxaavrH7d3EhOFJggLmTGovrjEcDD
3nV1RR+QC0PGXCxW21VWsM7aUel+yQMa2LMkkCLSjYs5MQoleausSlCWwKTOo0Ad6KlRystoxu51
hUSiuEhjGeXUKI0mB7l0Wq2HLDln+uNqigahBQGNx1pdtEwKdQrCR0U/jZjE6XXR0gc7+Stmz1Nr
gyi8V+K5yE/h9FVO3nJJPZby7GUWZBqh4BksMIM/SHzaZlpTMipBi96jcSHNg75+v/5hdt+dGz/m
WbVnaaFtOWN4QfKbX6y5FQFYyPgk3fwmKj4Kudb3kuitPC5uKLmer0NqyugG6b/mH9qZeGjRfAFm
k02xndvZw6W6Z0QBtQuQe6F4FmevfT925JuwRXN5zjA+AWrmB+WAp/0pc2qvuaCM4IgfZSJzZF6x
EaaHDYmA4bYGiQm0QWytdKP6WfD9BJ5lcqEibQ2AFimFhBbAgi48gDvBlVUDOfFxPIF1AU2vxZ8N
T4ROJhLLxY6srNS4ldQEPOiLm+tHI3xtB7CQqIJrRuQCXOCQjUZtDAn3plreGvTTKB/H+On6EQpU
4RcBhqYdRmyDSEGGlxxV3hLl59TUtln3opcIu3evGB9Pmj0qyqqPK7Zx+wMjrMzd+XtyY4B8qQma
OytQvlxXTBH4Gg8VqgGNVFPlHnBhB6AHzweWzTaOdDvcRF54KS4KqH7rU20TOzuIrjBRRstTaM86
BjILXZKAAUW+YtUB6fRvbprpnlCHjQmLcZl254M3wcXiggvJ0CerNaqgbdRiRy5/Zo9LhmTElrjI
m+wWh0TYhRNkQjyiqEU7rKvUBfaYcusYJYlTTfnNOIBycV0OiRU7Rkbfrn9ZkUhm0pvAArbCUjZG
RLE18coO5FDTTZJcMtkNx3OoCQAyd0tL2IfXQIJjKQp2ZT5Ks5R1yRNriQIGLVOsdhzaKC2d6u8g
IzWf1CfGDNJiW2zwGfgQkEUO2ct1ffdvqc1P4KKcjCkPEg4YzMkv0SODOkIvECya1lHxsNjtGs//
pTwuvOmx3s9yyJhXPf3Iron6BRUDhhHL8sz0OPwFFoC1PWMuzkkVzZohGsvTlBavU5y0x0KSc7vv
dOUg0G03pL6fJf8mmxoLSFx9UgaVx/AqEBIyu3xiiGkMNyJ7HX+KV/R3Y+xGJvcEU6qOdJNRop5v
AUtQl4svfYvawVTSg2T9zQDt5iz5yuvaTKNZxKCBS6cSmGmpPREt0LXVBdq1IKTv3vAbvVjE3zii
IRcyNXpgxxb129jfzuFfbK9sVeECWoHmRGmsFeYj0Ioj9EVKXpRUIEPkXPzya57nsdpLHfAE3BFw
j6W74jlc+xg5PlaHXJgC7qbQmzPjwkklYxlNLebylKQh0LAazW7L9FJ12UVbrcNcRCJn3itNbw+R
Cx5ggNcUI9MobgUQgZyVc3bEq8orT/8BBJLIubjAsei0X82oQa3BVV7N3AZqwU922ZInGYRb2oww
GbnL43WXFnkXFzzaqAQS8WRIgQLnMhOnBcBuugx22DxdFyTQjn9fzUsmYQMnik6m/Gwm94Z2LkL3
ugiBLvwDS1ezqQARW3KKZ2zWNN/WxHKo4hPp9bockSpcQSZRw6gGVySK+V1Au19j6VWGIP8SieCC
Q4aFxQXKAA1esjxp+tFgl66pg/9ODy5C0ArQlzVoAk7WfEtmP1IfFyH8LPs//shb3z2W52lodcuc
ZKxwBvJXAl7w6vR7uClgZRc2aIRBgeN1pfYTuY1EPkYAan4a4qgKBuyn14VjFM70FYyyTuvPp+Gi
yH56Lu4iVxIULJmnXNOUCxW1kShN2iogXUe1vjtmxwEwqeSvmNa3173JhYmxBDhNauTpCZ46eHVQ
MDCV0OkNu1zs+JE92v5qTXETBk0uSlC9ztRyGctAll7k/msEHDMhpNFu434jhH9MofWqL+HQIhlG
rDW/TqjTKXb/DKx48MxGQfjUfx6C7q5Ere66yex/OUB9oWmvAhGL067VZ0UBd50S1GvmpG1rT/mh
qB01cfX1xSR+JVo63vfufwTyO8foQBpR2lT5qcLefXhrgsqiEFijSASXNcXJ0uk6APxOc1thKsVK
0+LWAhSyHLRVHVGBNGbbf9g+YCSpboHx8g+iorJIk342Oyug2luTPJTdS4OjzIu3ngqukf234UYU
p1gOxGLNmFY9mF8nb/pWPRQ3luxInxmgtTLbmYuuJtg2r1vIfp6zkcqFfCxT9lkYY/lwvgPcBnxu
9qVv8h3jPiZ+6IighHaj5kYcF/7jMgQoZzeUp07tPq3N9zDSv/+XGnHB3zJLvYuLYWTzn/HvqZHY
VV3tK8g3g+pQ34icTKQSM9hNursay6R2Mk4wUo4a/Zqogqfm7uW/OTIu7KsA62tNrQVqbhIfuyIe
7WjFpFtlgV1AESQAux1aLE/+Y+9crC/VZMWiJoSFnwZvxojECY3owHB0y8YS5eSSQ4GnpfR8/Zux
yH7Ny7jID6vIVjnFyFvW6y6QfW09Cy9TXbttjuWPTHqaG9EK3u6pgtNMBnQlZsP4B19STHEJwD4a
GMaxbxpnLn/IdVBicve6avtubVros6PXjiFF7kRX7CP1kionpwiL0YCO153yYN5Hx9lpP6NKiOV0
UXN/V7WNRO40JbJoYRZDoiwtXlQEZqPaulK5lmijaj94APv4/+4XflSxDmut7Xo0oEBDghcLCuVA
CvE0T3tQHMCfHUVDmPuHuRHIhQ9a5lEy1KaEVeniM+DPDpXTviz32YWh8Bd3w3cRsdDuWW4EcsFk
rqsoXnRQyIAYCrCZtlH4XYtDbURmsrcdhO2+f46SiyLmaJayFCFlbXP1l65KR2j6rAOCXyHaadEL
qFerYJXRsWmotiJSKNGlysUYWRuWdp4T0L0o9alBV1jNAGEniwxGkI/wM4RzCEL1ip1mGpgnoHZg
KJ91C0WZsuijcQ4wD0oTmzMa7EZ0JNPDWoBIs7kDb5hz3bd3Tw2cx+Bq02WCDaSPkZ9Uer2WjOav
7VIPY6WMmrEGpOpfSAGKC9h+NIwf86jpOlnjVe5xn9UGOHYiAEqQx6b6m66ajjKmJoN3DnhGH1WZ
CnklxrREJ7kEZGlnkwK885J/XZP9F8xGCudNuhKPVaKMYTC/Kegb68AUW/3RZ3DS/eQOl9zD9XyT
v14Xu/uZNlI51wqVvNJSoKmc4iUGJ2CaZ4e56ahj5L0ssIh/c3++nyNnEnnXW+Yy5UilfpeNqGuB
Zt4JD8vBOpqH7CAFyIoFQpk5/3l7vsvkbhgJzBzjPGF3jZpBkwChJogkAI5gjLsYgUyndAKD3PXi
zXly7jUMxqinGjDKKnW06+kwq94sJYci/DrmL3I9u0n3dP0L7mfh7xpy7xgzzoHRWGA3YzAxlpo+
maX1oMaqq4zZYhsdebkuTmAw/EJoF5Y6ANwBUJ+F3jje5uXRIofrInZD1HueZXAagf/HyJsKRaNh
dWLikvG5lz1DVNbeVWSTCXBS0tg0ehoh26bUZ6CdQJ+NYBLXVdn9OO9C+Nct6Yqa5hn+62GdnUyz
7LgFou6heorLwbsuajfV3ojinkhLV2uZNVug9zG+l8O3enCv//8iVcjHKDjEbZ4rVj8E0ty3djrW
dp5nR6sbBhsE8F4bFQLD3h/h2WhEP0o0gFugzlrOEhrWiFQwDu1Lt61fvU2H5UJAxxjdYSd++KuN
WuBp/Cst5buCa9mn0QrovAANM80qbVOIPLFbYd5I4MIuCfMp6scc+5Nj6azotYbDF1l6nchJj990
wGvE4ZnoR4o4df0rCqze4mLwBG7VbOlB79Mbn/L0ca7R5qXH6zJ2/Rc9IdPE8gyAsTnl+rCyirGV
sNcIikZl/gV4ErfuvyvCbaBdk8fuPVu8AJ6/zpl8BwbDOLf09BQOxnPTV6/Agbyuyu5xbSRwRj9a
aTyrrWQEpPi5LsCPGo5p/Hxdxn7ivhHC2flkjMOQSd0c9K+MPat0ASJw1IPGBbroM5tsUe6vSxRp
xc518yoPh2Rca9oCoVzDWEEWuVNU2FoqkLKrF1jpKZjisX5m8dNIJDdVMmpziZ5oGUi2dc6+VsCk
6m3W/83eqjv18bpeu4Ob7PIFoiXDi+KTznokc23hVYLZJIzEOlUEaP3qhvqMxGJGL1ZzysfmEHv5
kTFLiVLrfYWJLGNvzMQeEF9SjGZlCUk1gFfqIfrWJ3b2SP3sqHxNJze8G4L2xgioyHj2IglU/ZdM
vqqY9ZMcEcBDBsP8VS8w4qgccoKQNd1VlNi1Otj1ENAG7PKC6t+e8+lEt1QTu2MG9v4+GlGa1klH
GnUMmj4/ayjxkGh4uP49d9/QOqAnAFglo0BgcJ4xdmVs9lmBR8Srcamx1QsYypv0pfas43xbi/e4
dg9zI49zjKQ2AVoaYv6F7fQyMBlgNZ9YUzM6iNZ99nxwqxoXJM11HWmIJv4JMX+gjT2XRxOoNYID
3EtHt1K4cN/G5ipFihwi5QZ0aOPUz6D2ccIf2ak4dtjemr+pr4tL/MUffBpcF753DcD5wTeFVUqK
7sVHA5nUusiStAkDs5C/ISsG7lbmlFJ+tKjsXRe1mypsZXFxGsivcjdoNYbaMMXDPh1q+Z8wyRP0
9qS4+WdGt54fM/Biitgt9tKirWTORDVwA49aJXdBCN6AqH42y2/9ik4qACplVXCiuy63OVHOPK2F
ZsmqdEiIsD38P6R92XLkuK7tFylCEjW+akil5LTTs131oqjJmudZX38Xvc9ty7RO8uzq7oeO7uwo
CCQIgCCwVo5uj6LlLOS+VX7sGWOVXWwWZb5GoS8qh8q46svYGlbn8mbxZDA2OZoYBwH+qeCXaArK
ZCeKbkTCoyrdbWUDPy/Q7hQFdDEik96v85DJSxTlYB8OQdysAKCbYl/1L+Smre3sNLqDj44CB1bx
8je4iBvZLFWYEJV1RTCWHGTSY6HPmKz5O8f4j3bsiJIsrEk3RyA6Bq5ncVPgNIe/hefqlN9QNE0w
OTxe3jPecr6PK2xShoisXVLULcCUXIxcBIDS1OcD9cjjlXHqF7t9OzWnZrRSzNOVNu8Wv2v4COqm
rGArwbn82ZXoqBGXYZUUeNd6HbSnQrA56u36qo0A5toOliZg+Om0C+N1dGjxRToWQEr9AUqAOxKM
numrfgFKpZ8cudQvseUJTQW1HypYoORji8RaKffpnCLgdJhQoEO88FhB76Lv8P8AbrlXC9kKY1zV
An52Oc7whrws5s80lC1zalyj+ymbfWJHxfyWEh7Xwm782ejHeKx6XSeU/SWUM8PVFjs6M9SUjiC3
Ttd5SiLBu3Cak3a9y0Yi48GUrC8ydOKmQazOTjm8zZg6m3hNxrvmshHCuLBICUmiJshLIjFywvxZ
GjRn1m8m/XDZPnbtfiOHsftykidd6TCjm4MxotZ/NREPwYy3XIzhy5UCtkGypkGhVNcolp3jGNds
gwdGzVOE8cYTnliyRF2JPxuhlWGYW5w4S7Ubhz+Win2zWkRxWME6iKFNFGnxBliZN8P4rWpepf73
5U3hbD47Lp5irEgJk9bwwxwjYSlascXxG+hXDlMccwL+blF4c2TZzsQBvY5KVBM0gL8uza/huaMX
GpAjYQUn/Yi+aBC04y7lAN2X4xI5hsGm3tqQEa0KC7Brqhi9cWQ8MuoJrzy2n7dtdo3xD0i4UYSL
V+SIs4uXTIeMFiUBBAynHx5Urxfc+vkdVR80wH+xi5qig5qaUC42xvAlaSnVQo3g8cuzbnzPa8AS
JbFdc1kddg0T9AeGgfYkSlr7OXaJsTnUYY+6XKZd4d3FMatfZXajEDtWFo5Ou0ODQCz5RxbjlzJ0
QM1JClguOuc+/cE/fczNnMWD7KAJmXvfpQHjS/TaiGPcUzhlo5FWOaayXzuXvnBS01x+zwG69Y+R
Y3JunPv36408Zs+IgfaIOltbPz0pQeEOf3AGT90h8yVbttJAKyzCq2HsqYjSEu4vJobBQbD4efda
XWzkEK3k9AD+T79EfRztFRMYdAjib9DhtuKYe0yCTrIyrfvYz5BhJVpmxZn739v9VgJVeJPIDWVf
RnEMlIky+S61tbWCq3Q5Zj3h2eKe3W8FMUd7mKMZmP0yMHT85kazK0+/AZPovfibNsVHtmhF5/Vb
88LDPdrzW1uxzHErh7WuQEVpHqe0d4r6IBXNsdJlnnY8u2BOWt5NktpEaNVcz8iHAWyfOyGKTItJ
J3Tt5ch73d8LoFu1mKNWDlMdAVESbekSOoRT+RpgAZxgsxfXtiKY0xWqQoxRRTX0UwAvl21QwxmH
y8vEQ/7gGQaTC2hNjMRPGdGi3twNGa7q87OZAl+luYNql419N35udGLx7pasnds4Q3tmfKIEs8mN
YCkAVumP830EjJVfzWPpTkc94cndy+u3chm3sSoTUjWzpNel9NE8gCkGM0WVHwF8iE+2xdk4lXEa
oLseDMDk574koegIbvvKCpMOVFRESpxyDkWPs6qcM8aiP9aNJHWzUdKm1/EEGlNfRmGuwFykqWI2
nwLRllzcTJ5Mxp3M45r0RqXD9+dNe+gV0IHYajvLkS3nOtdwOMdNZbwIrCbNyxlNV6nxFFEappAD
OrQby7YWwjiQPk27LhZx4wS4gIziBLAFrkGFrbuDk/2WrerM54Dl2QnjQ7R+TLpFNotgnA/q8Ip3
zyLH8xmvpWC3artVjXEkKBl38ZyGrT8eJhRd8kN/Jd42QGKkUAndkVub4PhituwuVdI65MPcYVyj
9M3X4hifdXcNjNfmkDnTkdf2tJu0bvRjS+5DJCytXgGMpnEnN7nCyCBYVYBRcVW7oysfKCUTRhV9
Xnvobna3lcs4lTKU8Giugm5Hjy0N+U98iK6FHzNmI0E3d82FxuX4abY2EU91aioRWuWGQAnMV+Tl
dvZU/ySt/Z/xSBAz3dXecNRMjvfcZY3YKko3fJOj5GIqaHok4JHSEc4wIEe5p3Xd2dEPYFJxypcs
sWTweVKidWKnqHjxB9B4B1RjHE6TFqlR0QMaXs+nyWu8yhYw8EYxquj+4r9zcgoa99hseqs143OE
qc9aSZwAAARALAmgx5SLko/5Q0/fJTGM45nKUjUjQ8wCXTql4WCZmB8YJuBRPs5AsInXkaMWdyEZ
t6OaRt90QDkOYn/FBH1+CP3ypQQNLB4erOXFdMR7Tnziqcg4IPgesVOXFFEfUKnmGXSicm4h0XDg
YJNrYMK6y6/wVxxZolXbvPSGEzo0Jr0hEolySUSPfzg+Cd1NxjuXnEDIFjrkMBOMEETM/iSKfppm
D7UQ3ZGwOF5eRI4abJVjidoI4KJxGqQSoPrRHthKHAk8f8YWN8Ju1uouRO0JeEIx6DcGjM+ER5gk
RZKIXV4KvR+XJA2Y2Abu/brJmEWyRJhVLmoDKI0DGJIGoIgpt6IPoHngsi9H3mjQ7gpuxDGGEGoF
mAGyqvO7xZ7QTbeWgnV5j3ZN4R8JeHL+7CeluDRwX1SzAGCvVoJ2aQHvvxqnxZ4nhIk6dZxmWjzi
oVKQn5fRrdInuXYv67GbmGz0YBLYTtUmtdTxXlILhxJYuOlyjlXLAGrnZTk8VZi4UlWTKM+6rvsS
6Q6mDvr0ZrySQ5WX29El+eJiN/owoQM4pI1QUBcLeGGrm6bKHqOfVdnZptC4YaS4pPzTi/JpqIHU
Qnj3uH2HuxFPl2ETPrNOBnatAXq59YGclYDybhu/lUfJK1ErbDBKxXvpvWzpgLX/LLBbQNlsylEW
RAo4zE3TjrkU5rsmQgBTR8AqjL+YrSurVJuETKFBhN5xDhmyn/Sl+mPeUO70+JgHZLLra5nzmrCr
2UYss5OmYYhqhpEStEstuNy/Sc2/FMDs1RTnUWpoWLpUiu3MQG8MF0Rk1+o3OjC7U61hFK6FFqIN
B7NTN/+ZY4L9X4MCGjzM7ROfiJ0nkgn5rQmSGrzXaUdhfpiXk7He5tHD5bO8Hz02ajHevOxHpW2I
GWLis4M3Lw+pEz3JDzQZFrhDODw7YHx5OwjghRMAzljrx6T4seh3/04bNqorYmhEcj1TjtfJFawC
GMK0NVr3ShcIl7wEiZ6WLw7qY+3Y4F5mGWjmanRFKx45ZFcpJbH9MaCtcnZzWg8hzmX1OMvHRnoD
6fwiZbQunbtqVtpyxp0R2fW5G5UYB6GQDK9lKw4SHMSJOOtRO3XIMMEq6aq8ojDHvFmKsllSCn2Z
o8QvB3vBm4FfH8Lb9Ce5mXI7eZyfK2cBJLLB6y3niaW/b/z60BtpPUkgaZrHq8E85f094TX5ctws
i17XSHoOQmdBP4a50rllVnuJEQFNOxUwdhb9uWwV+/oAGNQEmTKe5pjMQk5GCVM/o+FXBWDjk6PQ
H/qaN8S5b3ofQpjcAiPhbSsMeBeUmjujPUe8WffdFQPbCtBuwJIEA/y8KaJWGIDFDOMgzkabkKcm
uY061dJ51Pa7t0OFoNOOAtPqhNFDTpZcWE04iNg8x9kBpT5rVn4qQmeN6mGGEw8l7/L2UAf6xUls
JDInCvDQ85CGY+NnmK3Skb8212L0FoU/SrGwDG5BjCeOWch1HjO0UAFGmJzX18UTTgR1McVNvifX
wJq7Q2OEFd9Uj72n+/9OT+ZY1X0/YRQ8No5tj4qKIHpETo86xsqsakpfBxKGViMQDo/NfpK2WV0m
KgNjJEnEBPwvIDYFJwN4afuraHSNh/iHBi7M5iX9w2v73S3obEQyUXkUNKmNCRKBZZHC6zJZa08x
agy/N6l5XJu5Oya99OPy4u6H6Y1QJkwrIeJM1+K9KZuAG0/RApVvCQY8V9zIUcLhvkl+jQMYWpXR
JQSCCHgWmYnU1Ui6RMBE0zvjKKVlAfvxUfcIwuh/fxP/JIodPtNzKZOHeUyCdbktE2cC4g5AxDnr
99VJfhbCOMmuycux6eU8yKz1QFuuYsCzCzeJrZ2N8+LQtyZeT7H81ad9lsn4mjUqC60URiCGe9Ub
RWQozxW6Rp8xwgos3vhHb2mWhNSRorUnTvwU3oAqE6GWP9TK057xQUpj1ovYg7+5Nq/F8bxWf4T/
/hL9WVnG76j5XOlxWKx+ix6sBLxzcuOu0+O/3EbGyeTTNMHBreBoPSwubS+LHWu0VFexphMY9Zz1
22WB73b+2Xt/VovxL5Mmh7XUSTkFDKl9DSBCaErNLNqyBybQnz0eagxruA19YCocRT97UgErSMGq
5SOFSBuO6+/LX7RTfsEXYRYAYzUKwj1bfpHFuDHGUir8NaIMEvAE0XWPQiDx1KANxCteZN61HQV9
dQR3YRF/f47MVT+YjYTxg6BEyUK+iusbIeKEjn2dNjIY+9RGsHgJNajqpDOaIm87b8TE9XoXnilA
tUkszb28iF+DJNZwI48x1mYChj8YkVa/b1Z/mdyMvPWJ2xdXgL+xl5BntfTzvxjRRhxjtQKGqRO5
xpY1bn1anewqcUMnfpltAtqi5YrnUHeCxWf1GKNt17mQzFiK4bxFm2InpwdAb7nigd6CePU5nn0w
4VCtgPQQTZLgk8jL+s7Wp8dWfL68X1yNmPA39HIT5UDZh0b0XkdfigQ3PFCNBJ+3fnT3L20XE/tQ
rRWafpVGfxVvlfxeM+4ua8OxPravOSnyEMC0uGOpUmMnzY82eZTjH0V5Xeh3hNvt8zVd+WQMbI9z
b6hpXHRRHsjXYFz53fuZm9dOf9WBNgtvbDfKib7vgYqBc8Z25pQ/C2YcRy4KRSovSw4UVHIowCSH
HmdfcTpHORhHKrE58upMPEfy/vvmbgeAg4LMJdx150oHysACeEWvO2jvvEW5J/Ec126a9HGy39PT
jTxtLKN8kURql6KdXAHj40p3aZokvnDXk5ahL5glOw9YV2OsrzEoaxXPeEcCK1/6N/oWPE6cbIlz
pN/bQTZaiU3b59KA07Yor3UdSMYN4VG97wBWfbYOxm30i95GUQEZwhHPWbbyTI7RXegAZ+xeRet2
9zo+gxXVif80PNZprmjGmSxNb+ozRvaBuygdKIHyCPhNLz4kHtIIR3SEu8WncIHhj/bfrizjWrIh
TXtMHeRBATrW/E6tfpkyr4bD2b336b7N7q0q8O4asy+DUA5Id5WX7ppxyq08EUw2XQP1awKGn+Hr
xFWSYwGGFcJzHxwv+U5xsVHDyDv0ZmlmhJtdm1jLs2SljjhZwlPmCzeZHUpW+4NW2QTRic68SYld
4ZooiZhik6QvjC5jqHRF3ihpMKoAac2+4z3XSfPOavNbrX8tudetfXkE/ZEiEDgIu2dpVk1NT02S
UtlLJ8AvwizTg36j25Rcqbdr3A0KVGR5yFI7F2icQ+1DMrOVlVrh51Aw/GTVZDuMhcUOxfrBiEUX
HwvYjGHQ7GECTeaohFYCdEhHWlfjAFaxylKq7j6bhPF4OUDuu/HNRzGhozS7yKwn3NZ6x/AEqz40
9niMPFTa3QrogzzXuhsiDVGXMGqtyF/pXNG+P+kpxK2NU6KX0vSFCVIKWzB5Jdx9UYqkKmgvFlW2
56vpMAeaJABUFuTI6omTNd/J/N0IvUb5/jeLaHyIYpJcFNvbbDVk0PhcU0BujOLYmWD1wYI2ZvEI
pLe/i74bidRtbI5spSx6U6yw4vX8PoENvOjQSbzWVQ7tHb+3ft9MNvKYPLcymywnC/YNrQkgkD3g
cdVWwCajex16BGuPh61O/7wvEXgjj4lZBUA/46IVdX8eGl+v1ttpjB7WfEFpj8djtesQNqLo75ul
XKZVT1utyH3gzPkiCapBtIbox0x0a217K694I0a7Ln0jkIlMU1ZrwpgbINQ2cqfVUYEXtQDW43Gs
krOGbNeXCdqECQ/6I15oUAuFl0tcwwlvNV94zk4iDjiGT0eXyz+xm9OboPLWdBMcdSajXtGveSrm
8uiXp+wlRRerjm5ScDa/RR5t6wf5tsNRlPqoL8byj0TCdhVoTV1pRrskgfwdUKpAPYzczB5re3ZL
t/R4d5b9s7ARx/jxdAgTsVi6MlgCzVsd/QV3PmAEGGfaZ5U9cCPW7p12I49x0WFmKGEdl+s7qohg
Nd9jByixuGMWt6KVOH8xQYA4tZHHlAiycFHlliDTRlnpF63zxk5i69eZv2DIL3Z5CcBleyEi4zz7
siBSS4uSVZFYZvZH6Tk5NnfDGGcJCid5XHO0ISbP2Q2lqSzguwS8JosOGn89XlucvBt5NgvIOMsI
Df1GJ2YZJnm7t+fpSvQMT3IoSpboTh41Tv06PMQ/ZMqoTC/W5nVxC7YI8DbwFnfXB2w+hfGj0xwO
Tb+oKBkok93kY1CXP5U4u8piXnFiv3CwEcX40UwoKwDuREVAHv4DRZAE4SMBCvl8/Tcd5ABqkQxV
UlRDUyS2NDdm1bhqKJwHTf17BMyJBObDqQ1ABcIxnr0FJCBVVEUVqHAgWP4cHVRDWGM4lyQwmt+R
/kzmp0U+qrz2+72QsJXCbJMZL12n49EB4c4ultoi8bHJeA84e35kK4TZIK2Qs1rVoAplqkPD5pV5
bzySu/9w0+Xe+Bek1NgkPDOCR1HF6rH8KNik0BgLwOoAlX54n0UqvB4UE+LrcMLRO/A85d6528pj
PAnqqs06zGsWaHViG9XtEjYOMKBBEYe0mvdMu2sYG+UYp9JHoH6p0g64FNV9PeQY3VFxo4iq1I0l
lWOEuwWerWaMFQqDjLmTJsL47o/21P4mV+PVjGbQc/6c3aLS6EQPGv6Vc/XkacgY5VSKiMIpjLIk
b8LcWbhC5/pLOD5fDt97/n+rG2OWmHipRKmpcQEEpk+FFjeh5iwfTxEmIyEJikfjOKdBEsX2VOpu
C0LPFKzvVc2jZ9uZ39navMTmIm0yZ3IUxUUge6FXOuSn6YIaEoyeygFD0XYNH196//3o62ehTEbS
y+pIomiNA1CJHgTVz4ZrReChil5eReR3nz0hSaNUbMY49MfGCbFHSeqJlWhplXPZHi6fYtQFPsvJ
db2oGzBi+ab6PIS3WfcdSJNIxbFdxuGyqN0r+YftSWzuEaP4ABx+mLjidT90XNwEt/zZvE6H9Chf
FS/Dz7/aKYAH6wqRFd0wGBc1tkXVdd04+UP20CbgpRLfGmOwOWrtenpVI9gk09Bktk8lFca4LwVl
8js00EkO+NJeNHAZCKDiXK6Me+58CT1AbAIOV/iPPMY0tLQnc1SFIx0N6iuMeghW5iZHRBi3OJnv
VCTDgWJo1QG/S5r6h0vCGXsxa9BX9lUSB5j7Hirc7p1VP2bDfWQslrA8XV7a3UC90ZTZv8XE7Bo4
4Sa/LtCsNaa2hAfe6XhZyO5J2whhQsu04naxTBLyJwGlg+kOlDhkdUnEEbN70DZi6GdsLr79gmER
QMhi7idy1zWyxvVeF+/y3B8AHHJZo50JJHgo1dQVWKMMWjTGBcd9YZZFOFeQ5Witld/ipcxpAW1T
vdYLrk7yAWNxRwDB3Eq/OaKp8X2xDzTgSgDdFTHRzvScq61CSrPHWO94CD3p1HmCLT9qeO9sveGF
N/K0ax86KovISYmps12/lV5kGoB8UPBG+21Ym6+tYNiiVHgcpXb3biOHscPBIJo+awKaiFHFRE0f
oyLCTXdN0Xf7gA6qgK3sj85F1dm1zI1YxjKLtk31tFpH36h1q0Z7R4mXg/Acrxz9eOoxprmUc0HW
pQ2PTZvhEP+qZ8Ez0xsSPyU5j+90BykItrlRin7M5hzE6JTtlxgGsgT0BTf6MTrZsbnW76P3VwrV
Tl2QU6NlOw54fej7AWgjm0l+Wq1BBSU30Pl+1rz0Gzkm19OteBauBz/FhRD6vnAsh1rGl+Owkcic
xKjNiNCpGJKTPQrgk2EQtr8qj5Trl4DnRnAankSafVyQyHYK95JSVb0i4QUUncKimzv9i3ymsYj/
Ssg5fmzgWzOQYC1rngdi3VuSYSXj4BQIs5w13I2vH2vIdgfLM9BtZKFDyRAgEp1d3M29FZ1mu7xJ
wexRXicdJ6Lv60UUk5IbGJLIJHgLEBZ0o0ZniBi/JPOxXDKrke4va8WTwQTxaq3UcJY1ILzKJ6EO
WvFaSw7/TgQTqqvMbJQYlOzBIoi3daw6g6J7Sxq7l8XspiP6x2oxzjGMzaUvRFx0Uz8E40XmEW/w
iwOXdX13xQyRaLJEXxnYDtdubQh64FHxaFzzHHrhHfrObN3pD4pHp10LNIKY14I346F1yW3qlQtH
xPigzLnZ79BXwoNtPoRZVwG0GGW5LiMGt1CdB4E36IaBDC3bxJkREZTGMc60/U20zG/AIT6azvjt
8pLvVn+2n8CseRbnq2lWmD/P/ego/0kfUGOzRBNNW5ROck45W/zeufHFqQCFjAADjUggOfnstFdJ
xkzACm4ioPlbonZTDt4SpZYp3dUiHkoza1SuelXinPxd57mRyjjPbJbNEAWN0J+W2V6WyG5azvDa
/7KQ/yjGekspXPpV1JokkIhgq8YjwBDqJjDyH0l4kOafmOcBzLQV96eo4bAG7CqHh0Y4NhAkmQrj
ZPqkS/NkWEBNE+nkZiajfM4q5fGyoexG9o0QxsvkQ5cooqCgu72Ci55i+YABcVeL0ltQdp7b1uR4
zl1fsJHHHI1JrrXUIKj9qrnpZppyLkhtiyYtHMrulKdHjIE5TdT8vKwmby3p75ucgiyNls+LSfyl
mg54XAe1lV69XZax636wTYAOlkRDZkG/q7mLqiUc0ZC9nkVBs+bqnvD4ufYTFBPUOqixKhrwDD8r
IvZSq5gJcEHSU4v7m68eaQNmd8DQa/JI22lLu+JNI9I/88vZ3shk9qzTS7mjxeRgfs3RcvpOcAw0
uQIXyALAYbz3o/11/FCR2StdVLrOaHQM4jRj6AppIjldPE5OvAJM9G+27EMU/ZSNWSxFkigmAJMC
I2ystgD2FIA+G++ykN0kfbN8TPJck6YrRHrhiYo/OoB02/vJfCIRx1vsH+QPVejvG1W6WTJTYLaA
/SXJnabvTl2nuEtf2pJaOE3HQx/efcTBjeofQ2QcPjCj13ZN0/gdvwi4cjTIOeFheAXasZNwa8l7
i6iIgO4y4Twk3WTUG2SlSAHNrfuabhvZ71n0NOW5MDjekCeFUaqJ5HaUVxNsMNmIFo9TrrpS8w6H
fdkk9jZrqw0Tt9YsbDppiRSfiJR7qI8cKQtHay6ak4hQUqqcdOCyXl/nvJNYUCNpwFMD6FrDDr3b
w5vZhY7GI0LerYx/aGawmXFiTmkRpRlFTgi98QG02deyv3qDIwFmI78TfN3n9Xnu+fatSMYlxjMp
RsxKz77YnSpztlbemNl7wxXrALcSGAcInAH0TZfK6pMzypJILctDd50cc0w9qpE1HKRAO7RPTxg3
p8OjyxUfkWLPJyqSJBvgRBBx6WB84iROSkp6NQo0NJMON7NhqxnPze+u40YG4wyNdEalKIeMKZgW
9PmD9Dyz0oPqAgAV4Io5oHlrTFVdPgk8xRjnmDUaoJtDuQxiIlxLjXAYJc3PVt7k417asV0/xn0s
2aKvig4MglGo0DGTxamjiblooWmH2GWXA384l2ann8bXUgXcwr9TknErxFgXI40FAuaT0s679Shr
60HVeAxQvLVkvAr0maNpBKu2vjT+oLzIU+VURs5RhrOUbEKsjkLTLLW8oEZvBBLoCYiHRguPd5vb
VQYdafQihYEP9kJhitOY5pj79acktOaE3MZidS0OnXN5a/Yd1kYOs2hFY7bCVNJnlAOdUOhvh+vu
j5I6qjshv6lENMgkpfU3oyW03+5/tGMXcQAqZNRPkLomMzCAAR1aLUe5erms3K7b30hhbhAJ4JiL
WKS1pbq1zfHPJD2T9EroOWeYJ4ZxwJOeJ13bJsCYhV+Sw3u1ee4wb5nz2nt3c47tqjF+uMw7gIWC
Yey9xz07AlMJcFIJho6wS8AvOTc8l0j/wC+Of7OAjNst1Lzr0k6fgAL0zlMPfFLDITeSR8Gjwnte
+XHf5pHXq7pi0gT/cw6H9uxRFWe8G0oNrrL5TxH97ZrGSRT3d+tDCP2ITaIoaWkeRWNYBoL4S6wG
S2r+ADfAUnjQ0//Lbn0IYl37koMOrxLARuvGt/oxPSzAdo+sAohbrZ0/VS/cosfudqEoBy5QOsLJ
PlUWQgW6iDpeAdaonzHuEQAGGE2RdMzx/3JRoW77i3VsxDHbFZWKHONmVPp460UhoLFJJ9yHqPkA
Qbe1+hkDquPEY3nctZGNUGb7NHnoMlmjfHtqCFzym6JVsXece9FuDR60B/+sJLN34ZiEhQh0IKRx
hSUGoNR29GPjxWdf/CY+kDv5NT2mAE1bQpu7i7vLqsqqpGMiHo3CzAORLqigTV7x4KxczwfNUw/E
kSvAvwqAjZN/Aegzvo9w8YwO2U8e78JutQe0O8SgXOmYkWc8ZhkuWjqCYgQlxMV+x1S0C3u9oXea
5cibxds9iRthjN/MtErXlKgACqZ0naM+2Bdv8vAWxbwS1q7JbOQwbrNPqqoE5FccCL1dnsYTxZqN
D/It5k3eBw1VjADzRsWp7X85GxuZzNkwWynJV/B0+KsZZGlmGREn6OwH7o0E5iDM2aKKfQUspugt
e25R2UwsOh4XuZoj1fZYoCGzt7MDrzqxe3XbiGVOhlnFjWS0TRSkQq2B8y86y/P4DcTsATJMSx55
Hfq76dZGHpO5NhPgnppZXv1Z+yWUT0PzvIonLbnVa4BCETwPP1/OGXYrTNsjwCSrqdiLBCffAI1o
9Vw+au8X+8hTr7VzfVMHfMjq3WMAxisNxw59rgprnuIyzYWmVqBzQTsQpixE+aWrq8OkPHFU240P
G0mMUbZhVEYkxAjCFJDX5Rlvi8DIUawcRXE4FIELgb9bFcewA96f0Y6BmM4IJIK5VlEBqL1Wae7i
fHHDdbSqsDwtdVbYRR+7WBAviktvrqac48R3j6BBADlOiKgaOmM5Cp751DkCA6E0zoo3kBTJxChM
7uVF3XUuGymMucyRtubGOsWBkr2Y5Dg2zzqvMWLfJDcymBxdTACeBbzsEvMcsxPbYgRMBt2VguEE
CMbaxsZ5PLQUjloGE4TaAQ1qQ4N2wlF+nuZrNKvp2sPllSO7hm9o2Bl0WSsyixFcayBI6NCeH8zR
iBaPiWh9agsgqiZOMkhTaQ2jmV8NrTrfDcOa/RwAd+MYjSbUNmhRjB9hXWjEDpdROOhxh5a2KpQL
0OqYwklcxRhsRQqJxBP+p+TYxZN4nith+JN10ihY0ZIQTKiYq/yYZ6VwjgfTwETCKvVoXDTFtHD0
MVmv1IZo94moh8cZXu9aS039+xBVoiu15vIQrT2v1rK/7h9rwmz1nCK9l/pR86U4fEuy7kldlyOg
XbzLa89ZenYWox1rEi6kjgMzGqxufiwX4HoDlR8kFZcF7epjYpSOyLoB6ALmePQAg8jVFjeISBUt
BfChmuGPGUcbnhBm0ZRZDwtTEiZ/GjKrKr71zVWU3V1WZD81+tCEHdQTzESIYoIRp/w0ufoBRHo2
uS58gHUfIodbXuaoxCZiA4nzQl7qxRdii+R2t9oAfnXGK/NJye2qcxewzlFGNvMv0GYNE5nv/98x
dvpyjtpOiUkc4dpCDoCuApemDVDtw/pG7y3Tlf6NVwzYNUa0vIBmTJXFLzBW1RrR+gfyM6XpLROF
tgSzneVvI+TBV+5GhI0gJuEMh1JJ56xZfFV+63t7gu1fNpK9XVNB2Y5ZAEqMwnaYU+KJXs7MPKj6
5LAahlNl83EZeNNoeznRVgwTVmHrfZcs4vxegqKUV8RLj/yGAp429PfNTVldzLpMFLwuL5pjlndG
fV1Nt5cXbPdUbVWhtrGRIedz06R9ZIIeJLmh/F2Cndg9oCLfb6y8ZJKnEZMS1GU4C2AzB4wSgnRT
JHbeZ66m86qtu1f/rVaM1yvFMVGiBB2TrZPdZNBKBLjIbU+nIT31Nov5A5g8zRgXOEh5FjcgRUYL
UOj1D9NNgxtjKQIOv3MmgBzBsS+YuTtytm8vo/xQVGXby+tIyjrdxAxxe1DP4V1zQ44hSof9W/YI
b8EHp+LJY+6n8iDNxRQLmB86C2fjrXQid7R0e3pd7RzQ1Nzbzp5r2urHeAzdWFUCVMTZL6fULZAP
WU1c20NYvqpD7lxeTGp87JVxK4vqvjkKpE41pS5VoDwsTx1Rrb4/SfHDrN4CsPCypHfkj0uiGAcy
NnXYLKICgI6lt7t0fNPC9ltv5LeDtnwvq/EoJAOo1uPQWYzsNGgp7/JK1439AGWT+jHHftD1UO2B
GuVHodzbaa+0rjnKxO0KDEeXQ5j5ZR3pnmqgVyiM19aO0VewjJlkt4UpcJbjPXRf+hrGLaTdRNqw
yCbUwENvsntwSMe2HPR+eaaYqNO33pXs0UtScCTFAe8Q7R3d7VowziLv8kaN2lbx81lUXDyG3rVj
Pxzj2OA4210Dk3S8J4iAc1QVxpibIh70MC3Q7F+5Bl63ogdBI65uNk5uvnEsbC/Uqmh5MzBmZUgK
O53RxV1o5qkB3u/r4o1iZlUeuS+vxiA8owELVxbeGCxPIHN6ojqMBzkCZjNA3ctytqpO/pvgvlGJ
OTThVMUiWpHQj7T6RfFzEgoLILA2Z+F2PdxGChN0gbml1gXOh68+DK4RUH8a/8zRt9b5OZ0e5pT4
dx3cRhxzEGvkEWZaVbMv5N+WyhXLxdHRQwH3c1mv3e0BAZgmAm2ByDJzxKqhilCxamY/VaRDnOeH
cZWe/50I5hxppDenOp9KQJPgmgHwgZhzBdhdKx1c3ZhCEInCwhWOXa9WigaguxD8xNHy2AqqZa6p
rdTeX2iimxoQIXCAJIPZFKWNCyBWjLPf1asVi/7Sa5zt2HUFGwnMdkRh3pv52lW+EPZWBUiBpThH
+d2yPqi81sg996ZuRDHbok6RrogLSspF/tYbj2n40nILJLuHZiODyX5GDZWeFHbspz6SHGv4I2AA
vrQkW3RoMw5vJH3XmD/EscztIHUxU3FJi0BRr+b6pdE5T1R7fz5AamkjnYq5LIVZMtJWmqhMuez3
UmRN0a8l+xsvs5XALJjw/0i7suW2kWT7RYjAjsIrQIAEF+2SJb8gLFvGvu/4+ntKc2cEFjGstqfD
/eQIJ6uQmZXrOY0wNYWYZECvklzKMBSoVumgtbBL4Z2NO97u5mqcvxDINjVyKR9l8FRSeC66AlbZ
oatvoiMljuh23Ox5zVKX0pgwMTYSP0rQX/Tk+7Gwam8+Utw4ijGlnJJjAeyz9p5f818zqqVU5n31
TW0aQhXuM1TGjZ69tOGbKstW2b2rGq+nsabx8A+KDndK2eGZE3ZBNqgSkB8o2K9bIdrH+tIuOQr3
4iZ2gg0PRWPNiJfimKONGpY0MOGOTnqUGg5+VGONitJbXcRbzVqVBEpjERCXmPZhS8aSMGdRjpkH
RENorxHZmVJX1ou/MgCNAmmKMvAgCeMAm67v1HSoJy+YdKBMBpmbZ70d9OZmzKdXHV4dmNRbQrA+
mPrj7QgKCg0b6WPObbmtfsnFL2GMvZo1uRnmIcVokzXZ2qsAhtrAiUVLMGzVVUEDKvJ2xdfv+Ovw
rPXPfdpUFIrIj76F1X4WKiseOI/l6uax/nUu1knGo5DJKdaA91EGkz+pTuzKbwlQHO+KV/TAHUrx
2Bzwka+/neueZiGXsYxAC7rMbEFSM3VY43ZJmdcPUVmh/KiVoxZadSXNvjtPQRJYiUYGzUrrQvgA
wa0QODJBsmf7wInn9a1XffriZzEW1GeVT0GEsGvS6Keh09/GdOZkVfSznacxJopnpowAC3DwwGw9
TyCLDhzpaSOCcw+ISHTPhG55/4Mk/PIo53KoRi8S1YYY6VT6mJkPXkzJKn6oAIkWbmqA4Opok+9p
mMobk1upqJzLpL9pIXP0Ua9uOgl0vPfCIwWBAfWQRx4p9VDsCBveCvHqEfHI4iLRg9bY+aQ8mCuT
8pPux/J+Qvtjyqzrakqt+uJbLQSwWkpEUmcDMolErwj2ZOY3IKJE9+ByfsYSz7zJpKr7wObF9+ti
V1VkIZZREVkq6x7U66KXHmuv2/YHPBnYfIs5G0ArHSt8roUcRkVG9ASTQiCzp932G9FJnMLu4o0J
2l/KNFzklrlJvl0/2spO77lMRkWkJgnLsG8Eb7jXbrNPraSMcy3StHux2lDEbcpVOgWWzIPQWr9W
hRiAZcGOO9vl6JQka4cZkTpFWcC17joX9MY7HqDIZViDExp48LEOgxFwliYoT/O6RWNM9sb0mMiH
IvpRFbuOm4JSJbjQzYUY5m2cgzgOBhmDsG1qt8fSzbbRNv49783tp2m717/b5WN0fijm/atDffb1
ykdOnR+E+aGs31v/93URvHtj3rvMV+ZuUHtw/4r7KcSsyU2mAFhy/LguZt1JfV0cC+8LNMWx0mQT
4NKgWqQ70MUWcBt2aglbvOPunw9+n90ci+9bKuo8RYY+ozip70fMfxRNzMFc4Xycz8d24XblmZhB
PkjEk1ViteLoiAGxyMBL4Fbd7eLiGHdRlT0RyjEDHZ/6O1B+iQKnyrESFJxfFeMbfHksVSOMQA15
lDBPhR1jS9pSOuFkY24Ujm9fGc05l0ZvdXFrU4VVGj/Diov/3INKGB5BQEXiTb1LD8ap/x3uQLXu
o/3Ekbv+sVQACyAMoGWWc7FCG9VTI0AfMuAexzd58Yt0EUfGf9HxLyHMTapzr6tFC3MNC+x2qrZk
NR89nWvsgUgs71Lb+PVXVvUlkblNKRXTJK61GRDxxi1lHTRvxvtxXx11N3F9m7e9uv6OGF/yqDdZ
fD09DGejEAxqxT2sGD2GvV9a8aP+5j8FRwrxTEkb/GLfchGqLjNIqjhfohnPq/WFGHQD3hGwyx+L
m+hQ5xbdb5vvm1fR9a0cosXGVu54o3gryMjnkhkvjN5DQSRTwKFBOawBvjOVMDtaAB05Ag7tv3iH
Ozt/5tPkrtv+15kZ5xwCJmuSsOzt5dNjXv7MC05UzLEKdpLFlOS+Q0U83pv5rdCNTkP2KsgR/zcl
JUw8Z0wEK5ZCCg92pKDWoMa8M2zlHp8PEL6hk3GCHd6h5HMdDVu9mYoUfnls9/l8HOOdP75wjkR/
8kUYgOV+jc5iqxfYIVqpa2QSFIIVas0dTuEG64FIKNQD8LHt67JWj7MQxTgVcJP3paZC7+fyngw7
E1lw71wXsdLzgoaTz6FeoMBJOvOFSB7pg16oiGoAP4r8CIDtLUIa0AhsdM6ryZXFfB6p9MccRSjR
U1Ao3nXb+pvmzHZ31P4BNO1Kon1+MMbt11VfitEgoIUOVpDihh4Nu4ifePu+BdwOoIACZYl3neuf
7Os6mU+GEVBhTCVIFXbtJhg345HCdAt2vpN/CjXkQuqOpyervmLxDemPWrjmLtdTMyvpVn/oKBin
DzH/xlETeluXWv91Lsb7t5GomL2PT0d5BMD8ctu3VoIhSYQ+WMO1Bi5zAe8iGZ8vapXeiMVsenHe
WxGhU/Tf/fFvnODi4hj33kZh4Wcd3tBiPoXpcQLTkir8jRGbEuAniCqaF/OWoA9stCzvsD/XvAOO
gIgf5fB2/eus3tVCBHOMqSjDTJwiQAan7asvyz+DOj4lU8dxffQbX+jAQgzzJClBrYJUtOm8Vo/B
oiva+fCdkJ2SyJvr5+EIYt8mqcJQ5DTWhpeYSBTy+CXrqhtQS9qq3v+4Lmo9KIUfB+WqpBLwe53b
TmSOmtDk4KSSfSd4AIqiKziAk/5hbgPPfxwdiqXLGxZf+15oYAHCwdBlEBQyxgTmsnTURxgT4NXN
cidhQVXdXT/XSvMeTEgLGYz9kLAoJmGGjM6mO0oggcV2xDMBEBUm5H7qwBEKADQyHNLeUU/FYXrX
ePH+mlda/gJGK2N/ymo5IhqaaYWt+oAS41WL6BlYhSRgIzAwMqEiWGH8nkxMwa801fdG7TfC79/D
DOo3P7Bz0CJIYvnnk9O40oU45rN1IH0KWgFMgnnrieLBz16vf7OV9ZpzAcw3S+WhSwMl6zDABoKY
fXs37wC99ozx0Bg0QvC2Rm1JqBArwrZLbPIXi2bn8pkv5puRHM2qMnux8dyb90b5k5R/3MM7F8H4
EHRXc6XoUHMgam/N/oBhZvf6La6q3ddXYqsNk1rLpt4j3Wsndw4Hy/yL4d2zM7AFhgJVEh1tAtHz
s7uxdSo/tOB7r59iZUfgXAgTK2GjUWxkIwe17XYEGl6/iwAMKe/+wTYC/ZcurQiIDXTBEI8h89VB
bivXw4wLS4ECrwJoLN8N7rBBUAbKF16AtG6yX8KY71/1k28kOj2W9hqUblED4lUI7DQBckjA0YRV
NwvIp/8/GNtc7UNidn2M1z1qHprs3S9PWsdpOK4rGyEahTfSyWcQuoi85CENtbaRNa8zbybsjLfA
muQowvopvkQwTsGXYz2RSxSB6mATy5aCOBYjjO9ZjgS08XpHgRuP+COM61rxJZbRiqJQhU7JA4hF
XjA5/yIYyw+FV7gRlzJt9RUmwO2W8T8QKDXmkGYr9BgkjwKgPwKucIPtIhAsu4YN+KaNeCRo10Qb
+eFvbnYhlDmirEV1gyWIYE+esxda98f7+IS8DkxgVP31Q/SYvXNkrirMQiaj/004VamSw3e0r53T
Y7M839D0YLiLIssACjsGYXnv8GptanG57FaDCe0BYhPsQN4ODk3CCaA3Ztu3MD+IpvifT3vDc6Ha
rxGwuUiAmj+PqKRCEVJjRMMhyg9VfUR7z5p428rrZ1JkzVQ12RCxRHEupInLXpdUFGaoetKoLXwE
5MD3f9VkMC+f/U2pFMR9MpCOKaQgi2DSN1M/lGiDYok4jVC8pDyTpo2VwhGwk3xgm9Vy21Ietc+F
Z/HndqykCR9Ne5RP+jZ5UJG+YukABO7RNn8ZKcxSbUMwz9+sGv7ioDQTXAjWy6qZ5WkG/9FLfIfB
tFvTbjYSqph0FY5HfLDq3BbCqLkshKVKEZVyNvieVr4NACYWboOW9+XoD7543yiLto7hNDg0RkZV
gNNanNHcQwIzuYZWOpM4gRjcL19IJ7zFZbCp+9kp49A25Ycq9X9Pee8U058PSsIugM2FCVMdvFbs
FoTvS0arDmHv6Ur5MffYslCVcF/nFbcYvVaiWkpiTgyoVA2UjarmtWEzW1mhW1olWzNGigH/D/IT
/zuU+SjXgh2o7aMaN5yH93OI4eLKF0dlAvOyKwBiUQLg08zmdthI8hgDVbRsM6cbk+w4NEbtmrWa
lZssL1J5g4233JNHv/2hD7N4I40jOfZBaZzysaxGOx0KX7dzpNh2rSgBMB2wi6pbctLKjinV85MS
V5rTYyAo2RRDN9xpcTI5ojwa70aTts8iGZrXcYimn2MG3HJbNZrMMYKZHIImUHZxpU8/e2zaJBtc
HHblRhHrZlYGSoljJ5TzdtBG0FkXmmRiyUg3+g8BAHmuUCbaS5QIOoggSN+6cTs2kgWwrdqdTTkM
LQ17pc/ClPpHdc5TWG9e1vu0Mc1gB7qiHsNehQIM7DkH8LzRYckPIInZ3SyXxrGRu/oHkJla1zQb
CYzlWl3chKqW7VplMn4Goyg/+V3af4hDIelWFOXaqzSkqL+32fCtjKTkRxyq87GOGw1RcBX8Ilkj
7aOqy0arxPQ6qCCNLnkTRjX41SRDfDNNnf49CBrpBDy8YevLwfyml9hFhe6Q9KcRZ8JtozXJk2RG
PEjDVS+wUBcmscLMZTzqWTl7BoCfB8/vDwVvdnA9nl7IYCIMY5y6TCWZ4HX7EVDMyo7cKdv8Rt7x
5tbXn6aFJOZpqjHK2yXzbIAIiMbTxTaxq82IDj9tq+Vc7pj1TH8hjwkpyl4SBIlGapjqw1CB/Iz2
vjMf9Lf4PfymYkRa3GQ0ZvvVfhTvvIr7es76b+kYG2Nee3+qa7+dQxOdmU023wJodxtuWitOraHd
5tbsYKHsXQaDDz/QoGpx4WUMFB5FWUE7hB32m5vGFCvR971IvFeSwVIE1cqn+5Tw6CJWk5aFIOYt
FocmrRU1UTxfPQj1q6Zv1eq1Nl4n0boeHq5Ghwb23YFVC6b5z8tePIeiUKnNrPW954Nl0ApajLon
yJGvC1m1ti8hn/q0EGJIQSTnZql6gBKdLezf2wXpHxqtfPzf5DCdhSTue63rGuw6YItWNx98/4ei
bq7LWA+TFodhPk1gVmklp5KJHZXaQyx9W+4wqHane/2e0phNO2wkAC1bf+DIpf/upe7950vJTJTU
T5LQDHUV7kH62G/ohh7V+kDGhh6NqnkVw3UN/BLHvOigd2kSoy0Ae5UHbtT8bLWToR6KOtqiOcrR
j9XOCSZMsXtO2ZQw6nUelAVVN0RBKolwYKUn/pAO/gYObCd72olu/MhW/j3+iN45N7pqzQupjNsM
jDEFWGXve8YjnRIBRCDqXQGI/TbmTf8J5pS4wKEFaLf+/BeigdmN7VRg6gIIghGdzTIpK7OSEfKW
6C+nb8YBS8U7/yje6pa5Jb3lH1Ag5unQ2kddimUcdx/GM0YWDdPTLF2zJFewOhCQReBsRAIaWeLP
YUM1GGvUvJB4TXsXktmM0PcbcJ5EoKud7tUtzXwFZ7gzT6gMg2iNNzS4+iAupTGOYB6VOG5mnLP4
nXv90USuFrZW+EJfphLEAXws+zU/upRIz79wcaSKsBNXAjIQY6wdwN9Vu36MXQGb6XJnzQQDb2D3
ESyOGq3eKshSUUUzTUliE9+4qcq0Mkvfa+pPn/DZSsisHIBPKGDw0R/XL1YG9COQT0HeRZhjympb
iqmqYrK1sOInw0UxDTs+BcgHN/Ir0PdOxts42NdPufZ6mKDG0RRdgsWw1BmyIPTl1Bith3YKEpjJ
DstDZNxfF0I1n/WuSyGMu8vUWFYNvJAohFPXmmxbR9jyR3ZX1QR0J2gnYaQeH+1cTUKQNndTonZe
Ur308T0I568fYzU4Mv8jwGSDI0VNSRZW0Hxxa94GjZXc9F6KMSsFOcaBgPm98YT7urHkHZafQbni
XJd/GRrKFGQGLSadADmLqPRjLuzArAGs7dc6QlF7cD5hkIjTfQQfPSi+dxGw7mcndmKg130rUIf9
IDcqbwT0Ql2YX8CE9qLeQ4/0Ufdk/VUNwQBY3HUxj+mBJ4R5sDJJaipNa1XPF0FWPhyx72g3hGfe
F3UE5ijMK1FpUykETQqw1VMH2qR5J9iojjoELRlEt27B+XiX1g159I+qYLkOOEGMdlZzg4HyAZsC
8n1AxxcQYUS2egvOZzzB/BDjcjj5XB7bda0UNasnAysmyqO4N18pP4HggOUwOwI12mvhwLSn6/p5
YeaMROZhCMV8IJWCZ0jc0wG2fqeAp7j9c8xQRgzjJqdIRm88krE7g2xs9IL8OEVv/9tJmHAQ8AmC
NIr4Vr3bIgP6xzsGF0EScxTGMbbhkMeKj46niQKWTfbFPt4kW1WxALGNkrUIKF6yAyfb7vrx1nUR
DVYNGMMICAlzvmwCBlGVNL6X/cZYyy5zhJv8EB3BnO1SEnbeJuFlCErPuZDHnFPCmHwyDKqKMRpg
VOVOY0VO9mzeoCDjzrawHZ7mZ+Eu5Pjri/eAkcq4SzHpB3EYQuL5zYOeZJZQPF+/xzVHtTwW4w3l
UgSwrB5JXjLeZv2mK+6V0r0ugnqhs6eTOQPjC428aOUpiWBT8TTctR2ZX/O+9d2onvW7vO0V2err
UXtRKy15vy569XQgesU6D5HBKs3Ymd9L7VwmwCkVixtBECxZOkaCzIk/1lVjIYVRxbELRJB3AUrc
/05JpNONcqBoBBijCNERA5YobECJLYX3yKwqx0Iuo5KA16zHQax9T5hqa4xfi5zz5S6nsemnW0hg
1G/K2l6M6xZG1mVWmjwb0rNa504XVk4teoKEXUYTU1eRUxo//Hlz/eOtu/+FdEY3BVHCGoVR4V6f
O4ClgBvwXrBDLPzZoksHXbtdwNEX7oEZXY3DvGwVQQr32m16Rytl9D0tf4CszMUAh3f9gLzvxzzf
SZMOTaDlktf53wblYdb/SjF1IDVJMroNFy0psc9qo5EEwyPPyY/WKx/7nTbDbwEQ63vr6JgQBVPY
B7B7r5/rsndK1QZMNMg5QDqFSth5kDeXo94NQmd4vYm+VOYoh+pZeCDHwMMIx75C6c8EP+EDRyr9
Vy/8zEIqY4ZkMNGCm1MJoaXkdiC1Kw+TqwP/OAT+6583pZgzMsYXxpGmdkrhe+QkuegT7aUHMKlg
9rDeClymkVVNMTSiaBJK+tgsOr9QsF0R3fShlkH+yzTeTF57ZF3vFwIu4h6lyBqTCnih5G7Srt1J
23n/Ce7EbeiteuWFMEY9iiKuzCnHMF0nA8SC5FZg3ra8BTrqHC614evKGG2oSUmMEk/nPpYjKw5a
l2SSM3eJYVV6y0kO/4vCfwljlIHIcTMZ9aQjq6peNHc6pS6w2G6wZ2lJdnNL3gP3j/uUn/pngqMV
xg0jY5xHRzBjW9NapoFFh/Remr2ONxn1X7TiSwYb76d9iOAuMoCi4tCXLXAIQH6s7pWWgfiItet6
8R9xKqPlozy2qiBXhqeOgEm/7UcrqTl1Jp4IRs9lc/LNjtD0s+luA+FXUCn3GuGtNq+a6yJWZL5N
E2RZJSWJ5FVgZDQPSfvIcXXrIZWC2V0dq8Ioepz7gzwDbotaA3uGnOR9+QYIMbs+CI1FjijtDBuK
Og3Ft4d99T7ydl8uSUao5sGr/1s4Y75qFpZJF6RIXiLwHVjiVt32gG2QviEHcLCAQ8nrJihI+SJu
kDph8gHcS7yprdUPKRmqDHJYHducjGqOQhBhFrsUwKc7WGR+zFSACfHez9UX5UsIWz7zS9IOpoLw
h56wf0xd1LKUxlK2ultuNZVPhsc5FTvHpzQmGL8yKE69ATjc55CsZIWb6S2FH1GPCXAkebMxl/2K
z8/5n5v8dAKLigwa3+U8N+hZiZ8spli/H3fxvAHOiOHQzL61ex3hDwiNQpdbiL0oOFPhsgj4HKxu
I9RjdMko1B6AIwiB8tcO7L6KPb+qlEoVcMdlZvWl7QcbDdcNZ+PxBmhWrRSjeJQaCiUfmX6MxcH9
FGlDOqaql+kgZkjxFCV3HDuldnjxCC1EMBFsX/RRVak4Ht1QA+CNLTzku89VFo9HybDurBeymNBV
qibVCPIKpVcsNgE0bOsj3qLTRyBH5tbx1mPzhTTWxRXEADcIKssBHA6lCj/QzkgO4lQnKSxlT2Ej
esMZSodzpasmshDMGL5iVp0Zqjl6eBh0eqVTT+EtOKhTFLhptoXKKTra5i9eOHFZOKWa+iWXncoX
SaGGQQzOmtpNvTkDkkIWYDMp2Zon2Z2wQ66hn16DxbU8pdyGxWowsxDO+PtCq6MgyBQcOvQ0rbPI
ePB1wCbxAPY4JsESk0ZiKiVY3An3evFT8F/lPwYZZi6RCcrAH6wpGUHdC6sNnfDLz2wz/9MFGkYE
E4qZJamlopANT/Qd0p8Kf58KD9d1kHdLjOMo1FYhRY1xill9iM27mOsVV9+dxedm3Abp6nkUwZiN
WlP4lOykg2DH39RHcJNhGlPhPXOrygUSC6IoyC/QuDn3g4Lay0k5JBgzHb6RYVuMm0Zwc5FjuKt2
+yWFreV2g6KVTRpjrq7wZhlLH4WjJ7yjrH4ZFHvAoQ7qWk1lfCBglga/AHI+SEKfkvJ7UHEOsR7o
LwQwbg9MsWo0tSj11Bua9Um77KS+6cfWAaPl1vTMp/zEzTTXv89XEYsJixVMw7djhip/+yruW8CB
yJ+zz9pDV23yF2WywECwU+4SnuD1y/ySyzidqJjqZEhp9GPctHNiBc32uh2tqoTxFe8zj380Yhpj
EhrTA2FdSe41/yb+YyAO6g2gDOiBgmsZJC3nuq0H1Wx2KsJECThNQS7bkdk8aQIwm6qE4xXWy4AL
WYzVwm0aaV/5AbCEKXQByiwfYKpNPzEh6WRs+UzQCn03OA5vvRK+kMsofSYIszSJOeBU9vNnJaK3
GtTeaRpQ2wE3e5dX9XEhj7GBlDSAO5MQ1FAQViSF++AhORSn1qqdcac66a1gd27vaDYtL5kbFfV4
+kv8zFLerisQ9UwX4RXQFxH+m4A0NplfouVllmYtfskYPef9oVRP6NyovSsNP9MKDxivoLZqEQt5
jKcsI/APG0qoeFpyHPOXkMsotGoR/xEgsd3ZHJjqiSKiqdG6xu3kZGBuHA/pNzABu/WJ6tA/WLZZ
jVEXMhkzT6tRkwcFkdxgizYFZQTrn4fAHwFc+DcGvxDFGLyO401jUqJmAdDiSDetTv7ouj+eav60
+X9rBabjz22+F8ROTKJc9ZL8FwhbrLmVgTntXle966ogifTvF8lDI43qUKSoYbUaKvvpx6ha1wWs
52WLy2JcV0qiEg2nCGT0R7G2ptCmq9vdFkgPtvoIGI+iQE7Yec1duOdlRusW/nWDjCcLa7+v4gSH
IxSTKXnIzJcy9S2Dt3vCU3fGc4mlUXRqgjinkVWrrU+ykm0SHmkBTwjjJLAmZfiDhEJZ0j9HxNHy
X3LBWSG87ockthihA61Z9GeE5/pwOxsxxsBRV09elVCyI+m9FLCQx0vbOadiSxN6K3eqliLMnRq3
V5GDjS5R/xx88dyU2HqEoAuZHxU1dfWKm2MQjKAo8QA+myeaZQF6jwuySD/5f3fpqG2e21Wf6kLU
BKIOyDpyPzm63Z36g/TQ7pX7YeNbAOm0g9BqDuWGY24cg/58ZRcGTfKm0fwKXcoMwAWNVVV1eCtl
alharRTrtw3++5iNMKmtAM2wIymLxIuFAmUSMdba770/joJDsPUOxtuoaTkaRpWUvRYFhQoE6SaA
Zg3GGQBsU46y3JQ9CRjGpEtuht5I7Uopt0lb7IrhXQpk7pVQR3lNKOMGSiMNFQxDCOhrSqgoRPdq
bkORfaty6Uvk2zOvo7laxFiek/EI/hjKrdyKxmd8jZ27bUvccpd5xM1PANuTOfgfa9q2FMf4hrSV
FexPAz1Q0Z+bElw0hpVn27r+HUSc92I1SluKYmIHNTS7IY5z3SOGDXL6eZM4IXD2NKBafrIxY8yR
N2zFOd1FylVlgVQNs+QRhQI/3WAOqSjfAGNvBdLzdfNZs57F6VhUHbADmnWj4CIH+Tv2+iw/zp3r
EtZ87FIC4xiSjAwlsjvDkwgiTfNeUUcrNzq7lLa1UQHlu7Ia3uL2JdgSxgkBH40NUBOTJhjEPfdG
dRy1lYYBZ9TZwzs5tdJfwaG6Hw+moz7VTv6iumQnHgdglZ6EX9fPy5XNmEIgNw1Rs4AiPw8ORe4s
nutD/61rN/6u8OgYrphZ2lPx7t/wnszLYhdzbsYu1GosEmXoA7pa6Mn2fBxuMAi86w8a5l2ke/+R
ro7E38vK6r7JD9cPfvGyQTYB/xR240SiKuzoczf1Va8FU+DFwY9G3Tf1q0D+tAsEEYisTKy9oX+A
TgbzWY0+TXQE8vscsN0JqGVJt4smzgekunHmPRXJANoFEDxkBSEBCzU5GUaRdEOHWloKqswO+8Nb
1S8dM5Y4b8OF7VFBGu5KMnVTBQ35+WlmqRuzUhui/ZAav8c8O84xdxBk7SkASMH/Z1rSZzl48TrK
4xC3dYuIUP2OwXBwb9BZ+BEcuRjzfZhPwqZ5/2MIISb2YJ68Csh5uZplSC+110Z25eT7dT37DF7O
PhAjgDFudLH0clKTgLKN0u5msQ22TWqDQtUNXJ4vXnvAlxfIWrPvt0kSIF5rpHutSmwTTMa+vtf0
14TsAy7M2YURMWdjNLwAVE0hh2D1UNX2Z9FLG7HUPGXiMeFcqB4jhnnUqjiqzDZPDC8WJXvEXpCs
cdw+Lw1id4MkgAnLJACRECJPVyss2SkfY3TESqd1uqOxb20MFx7TveFx1OPCfs/PxhK7ZXrYouIP
8GQNo/PgFbaieyBMocO5077PNgHEH0g+sLnLcX+cK2VZ3fzWkHLUf8O9EiaPjTbsQ523PMZRDnZT
aKh1uCUioaAoH8W4tQy68qBN9vUL5N0fPejCZWQCEthG9nVPnXZxE9idANYCbdqkibi5Lol3Hvr3
C0mAjB1bU8DcQA9k9qx8ALi21XBpfHkfhnEXQiYakdQVggdOEfMWpZKjBsoX6WH4SW4BzWzXJ94z
vH6DgIHCY0VQnWcqM70h9JofAQ0iz93EOIKtzuh3U8+5vfVWHhbB/y2GiaxUJUmUWsxDTAoD4wd7
msWJeNrNvzDJ/cAKP3jJ66pIRVRAL0PfYINNmAdAa86NhmRLuZX3ww/a8E2280MJKuR4p+6iR964
wHr4/SWRzZerWvCzQosVD5OLwLj4F8uEvqHAgoU7HXhsPWsquTggmzinSSGFNRF0L5l3erKR9cky
4/frar/6gC2FMB8OexxyamDV1us0UGdkyCcyW5YsGXTS/2AYnxOAG4y0PmuLTjFGycsmRwqAYCg7
mMd0egxjCi/zvfwL2xuRhVb9bbzlg0CsXugiAWaCnD6s56KUwBql9qldV9+Sqdh0OnGvXylPCuOz
Zl0Q6lwDbvfc7HX1JhfuYmF3XcSl7jPhGiMjiEhURLWGmeR7LGMDljd+jIDyEv7WtgSaaP4KeDu8
a6kEgN2IArhhylTD8on5ZaX05RCEexmrdUClPcDcsAGubvw3DUNqxpYCrwS3s+Ty6GQuXJiCjU1s
Mhl0AhU/gHGaZaHnUz9Nwi5Qpw1ymShILClrrKnnZPIXXw6CgJWHUQ6QhMi6zsRXqtkoYUtmc5ca
oSeI2dMsAphk4IGTrp1nKYaJq0SfhNi5CUHwHH6LQGyeirWtJI8Gj6z64rGhx1EUAkRX1CexTnf+
pHWNNqmqAdrfCFgOvin/zIXh+boiXlQHGBGMPUsi6JZLLJvtSboV5E2dntpAsibNS6XKui7q0vsy
shjrNcpKyn1p8Hf6s3JbeqU7HjCzYTwPLuUVwjrp+/8okDEyTckNoxYNuv3SY5SKYtRgWcPubf92
8vJn7nbIqvotvhf9+0UIUo0NAP/FihZKyVY07fY2dikY6WxnpRU90b698MbDdVhVxoVQxrhasxr7
AJ3Zfas/z9FkBwoet0Z+wWzoT8598vSRMS+tzgtTq/EBY695kTbdicSW/iRtK1TmMPLyoT/wqo+8
G2UsrSeyMAExMtxL1aZKHUPd1zyotMtqI1VLFHdo6xB9AHY9JOhUsVTqPP0sscgAEPe9ckf3qyl9
Ao/ravVAC2GMDZhAfY+VKok9s0wOJM02AxD6W1P/040h5kyM5odqWpGmT8hONtJAtAFunxpuqY8+
j2lqTSVMMJ+JKmCtFI3tgEXgBWzmDo9Ki+L8+KD1nIOsOo2lAMaminycTDBBC8BYN2/no4Ttxuat
2dDdjxD0ICrnBVl5mLEpsTgQY07SoMaKqMfpvsVWvyXBT9GJZ0xx/woK6IS+Kz94FryiExI22DDB
ChAmQJYwSo6MuR9rEpi7JNnPPsxJBbEjj6Rw7WBnUpgsHTn63M5zHHnTPnoQ0HndRfsW6I15tmmO
dBG8OfBWWz7j6bPiCnDJvk4GfLJzh6gORjLGIYZHEmTP/h7jgY4GMDnxwMOhuBzJYSQxT2UfJVEX
mUOyrz4J6xLHh2vaJKfUosP3AHL8ntrAcrzuEFeU/+x4zOOp97mSphr8IWI5qxJ2Wfd6XcDqRwNR
GzhkFGilxPKe5W1qaHE7+bv+Z/Qg26oDuuG3nwSIize0NU8e/B//o0RGGSUfmMPYxgOJwqnJNq2X
QPuRUHjzXu3sELTlYItyr8u8yCnw7UAqiaolXVC6qJEKM5HiuUJVLPaCnYKlk8EFSMBfsFFDjqkq
uk7ojr7ODm/mYAmLJHDF7dXv4+fQSrGNTu1e246Ovgsdbra5ci4UfTGXb1BwapHl/9FbyQ+KKE72
4vd2E96JTmhHDtoGIBrwn8D5YQW/sBSIHlp44tWP1h41yKZUg4RAedhxvmbI6kDN4Ze1RwoDI+3k
t35v3KuuuDM3XA4O+moxdr6UxvaYJIzfj2ZVk512S7aUr0Xf9Njil2wK1oqxf/u6wqw9CpBHJIAj
YGQbU+vnfgVoaGnQyy3onaUN2RouJYvsNEpEL6MpGTqpzdPRdZEGWgYa8Gd0hAnnIhVhHmK/68En
7dCGdOQAyyqwVOxZ0CVE7Y7bA1+904VA5iHqhiKXc2NIUavIPREiY5d4BjDACy93xG+8R2j9gMCc
kAA7gR1ZVlvHNjPqTO4SrDnUXpFZhDjAitOPA2a35tFSZFe447rttUOCORJjmqDBo7QV57fqt6Wf
dlIU78X9GDqyAz391TrDhoCQS7Pze149d+WpBYfklzzGu1WCrMTzDH+qwx7i2yIF3w93N2b1KjG4
C4wcCVSVosY8RnOsNKEWtWiabUvPcJN99Oy7xqnb0I0Rs7R4ZNqrp1rIY8wBzFJNqghDvM+0zI66
wmoytHq5I4YruSLSaoD9UZY95KOMmNEM5WmYBBQQ7sXQbr3ivt3NmqU+lYfawdD9EwX8xTzAIw+P
4bLGhRqhioEHNLjoCCeLmAzsmrEWBjH2hKbYFzqGC/UXQSI3dd7/aoZxH826G+qiZTT6M1C9eADr
6x/0/0i7suW4cSD5RYwgCZ6vPJt9qHVL9gvDlm3e982v34Rmd9SCOY0dT8zDPDhC1QALhUJVViay
W4lKNeF8MOl0PTfd0i3QUx294hkYGC/CDHI1AetIcY1dZ3PvDuqIbEQFdQ5N4wH1+K3/qY5NOeut
moH8Wt6Px3BfOmDRAdPGKbGlPVjs+gYsRVDJuVVuGh5//aZxVYUyBMhyIF/HfOhangyiA6a9T81v
LSaG670cf8sgA7iMkdUOASeab7rvO8IYDyPodTO7a+QRmEGVOcezubiZbpav5Jg7sbfcpo1df6tu
5Rd9sibeIjeSNxltUqAJNFSm5N9Uu0M1FXVxSjHWaNxOwuzlGjjTOEvbNALaJQ0DmpgvYvkpwMQJ
Gh+VpPvqV3S/OiYGchJ/xbQI2au2cQDF1O66xY29JBL4hyVkUiIYfmjAvShBSLG5SKls4GYUTmVy
VmJXmDmd5q3c4pMN5nsJ3Uo6koRAHOZgsVIR3+KH+lAuSLXpO2LmabFyDdJFXyyqSGZdLEJ8qs4t
jxSCFrnti3gubyovvOft4NZh/7Q89uIddHUyhrHATQ81anonZXZiz/vRjWxtl3DHujc/GRipCeIa
JR1i7OUy+FLjERd9VE+NtURdeMib5hzFlcB53G5aQiIqEkVFKBOZc52KUxMvapXus/IG0lqGAtAq
Txtw0wY4KZH34lDh/5+/VdQDRyNNItiBylszOw7FOR45WPeNe4hWz/82wSwDWhhF30PoYK+S2NZz
3KfKQ5aCWUSCJHOoOX9woi6sMScKqI54knoMXpSD4mXrXi/B02ry5ml528acKSI0vdDP1RJk0OJp
6q8ysOyzfX0lG8Ho077R33B5jIy5ySNQEO8xtFTUT0nNCeS8NTCOPIN/rjDlMgtQc/WjDvV9CFwW
C49Gmv4Z5mpEC0GD6LimgGFVYTxMJ001GpNi7hpNBDUxsbo5s7VWs/Kas2FbeccnU4ynzX0C6W0V
iVz/KnmaDR/4rlgUFZ/e8dq8m2HnclmMn63xit54moQ75dS5NMdYd4W9/MitJqBURtXLdWfY+liX
5hiH0+Mh0yC/a+5C0e+k1xTX7PTzuonNuH1pg3G4MVTqqs+bNNC+Tguak2RHQhspRPkcvqJ5ElnC
43WLPNdgPBCMEuIsGWGyz9s7dTb9ptutsW6NKY8+jusZzMOFVGu6lqWS7meMX6EJChZHNxIs47y6
BaaU//2yULugUDUZSnhsgdDsilgzyzbF4KdwE+mjDe3w4zxpJyOPn66bege0sKcL2GI62YPROcTq
z0EimTp5lavQpGSR64O8p5jDGF2MYpfdVdCYjIIcfd7VBhbLGWIIQ/PGXzaST0ACPn4Ac+YEI12F
yAiVXVXdLmvkLtmPIQMjIQJ7TFS3zjiX4u/YIuTXmHmEYjxmwyiNwOcVi6g/1eGCbNfcKVhusZeA
yl1mP/R6V0YliqLNh+9VZ/Nwx1vVvU+WGXetSNaGigzqN7DHmFAepMScnWovZ/O02hpKNd1LxKtZ
bhpVdfyH9F5VUVf8vFxST4aeTnO4E+/SW/mpeSpsQPi6t+ZI+fvqJzJZ85frTrUZCEADCovYalQY
GKeK8x5vO72Y3/keqdJyK1o90sX8vveHHa/4tXXPXVpjPCipJTmcByWH0AfkiRNLmP0/WY+JNzBe
w4aqKUyshp6npM9FVe7R0i4cEDx7wk1y7AaIblDURehet7e5IGBzRGhuonzBlmYSY9HxTKs1aK6W
7qh7RUc4N91WSoXHkKyg1Aw0rMHcBhGUKKJm0qCNsoJqoettDD44sv4FQh/eGJre9fVsHDmAe6Gm
QwjWo4gac+SqShLGPF8wkAlKR3kf+p2VO1IP8tHRfucuEZ3GK+8ij1twot/+c3j7bJk5crWZi4NE
MAr6f8rS680Iqsz+XVn633cvPxtjLomsi9Y4o4rfsrSvlSej80UcNc5e0l98bUU0nl5kdcacpHNX
QOEZD4hd5gr3id+/GI+r/xf9Qnwyj8Y970T/7i+fV2Z+NiqqFUZUJqBmy/i+Nt/0YpeY+2Tw05x3
1OhRurI8lvSqTAGXlUFzH1SuCIDTkbLFFqd+p0kovVa34o7nIu/Ax2sWmWAVNmUa6wSC0q0TP8rg
IQlR0u5OoqseALy7DUtQv8wYbKWMGuWT5qUuhlp5YvGcDWZxVmYaEyGFMGTQxbZEvuWLahna04ga
UCatnMO/cSV8+pps0WBuahQpaigjdSDYgyzZPrOFn0lAxabivQ56Ve4b+73wcW2TmYCjg4VfwKSV
EIyIRlPQm1Ptr3m3SlYp95FmpYkSPYORwNBdBUVpiDTWgllhUKaSjloMzLaVazm4odYQzXSrIBrG
FDK1NFxllaKblUjrMe7krrDqdgVUs1yaAsykipxAYRKjAJElrmZkeEBPgK5ETcrxmAtlmdppAvY/
J0l0Y7FmOWp/LZURfhOiVdchota2j22+mCCYLhLllWoglJ7RaemTPmfmF5JAoMUqRVP9VS8E0O6k
jLXR04ohPqVKXTZQRxRH0x7kJkOgBX4oIU3sDfWoQvykaNrWQlY2v8VrXlQe5nHHGzQ1AZnCWApw
HaseHqG8BEZmI00K1asHnYQWwfgzQAttrJ0laQAYaSpE7VgLk/yjMcA+5ejqABHZzlhKqy/juQ/W
CeTcVhs3xdlYEqj8AH403kYKcPCWlNBJ3IFIo2EpQ62MdpZr8705NOIvcVRMS42B/7PkdKowRNmZ
wwOIWJZzMzQouoqjlBzlhogiRHTm0XAkVU8SL1SM7G0wqziyEDHqB6Wp158NetGBPMaVt45yfNes
pVY7hKwEJOFFmj+u2hQFQG+JblF02v0UCvmtpMWY+mu7MNYdqZqNt1wf+33Tt+uuTZb8JKVFldiJ
Iuk/IoAf7kVAFgA0K8f41ZjAV2WFamuudrmK6OwnsdT+Gqa+CW0oGPSJlU2hdpyTRX8lyjh9rVXo
IlmjMCOB6OUJvBsoIk5Q0GnvFJEE+ayqDb6JXL4Meda52Tx1lbVUJirvOSSCESSURiKWBMT//bKK
0gno3qq1UfMVwYabis1hhOpc49S9ugBdO+lEvSu6QpTBKDNN0LHFINLrIKjmLzM2Yrws2mFavaWp
ydsyKpBO0iutXVxjQeMGr9+12vWtZCgOBnaGL3mamD+MFcMacIesP4ar0Xe2GM+r38Bpamsl5Vh5
aTZqt3KFTdjLTQzOJ0GNO1dOEzB5qcMYWqmUiI+1OraJBeGYdV+TpfuapVWHehhBM8wS2liGdrDc
1RB4iQmmEbNekd041/G56kbfdaME1sd0hOyRovKfYbzbgUkk4qYhcSk2ZqCfR6e5KVE2jp4og//q
0vTBfORctjT2XwtbTPpgzEMIhtnZQKta25ceJF6Oq91iIBWjvhzkC+8GoP9+ca8PtZkKmbKqgSQU
VqE+6iLCn/GgFnsIWP3HJIKVrUvN0pwgGbWCYzu7Mb0kwxG3FKf7ogIVitWd4ydQ3HBnEzeKHp9v
HiaPWFtRaJuZqjl6w6/0lgo+LF/6fY++ynhaDjzqgd/ZOcgne2yjWtf6GfNNEpDtlohJKQtRvg8K
EEc5la/bFdze1XNr9jOPx0HCNc2kFVNeGi0RgeNPMU0neTIYgkES8j2zVV90wjOwl35p8/I0rlXm
LdQjVipT2lItj9HJdvVjd5eArEOwm9QyvxqWsIdKeibZEu/J9/ub5fNO05N74b4ytL66usaXrZTZ
hi8fc3ManV4khddjgGckNwrKCp1b6D/7rrlvp+9jH4OwIw+uH1kaAa6cWPZlM+QkrvoFMqXScrti
q+tTnTnXTfCWygShOSx6LUzXaD/Ij53+XE7/LRKwnaoVd0ORlWoKcNhpmk+r8SWeTpKU2FnGG1Cj
5+3abjFBJ4kLoN8l7FZmpnaj3yG3ses8dlJ0d0ZlP9e5PcwxJ/r8XvH57CrMC2ZRxHys1QpCiCCK
VAV3FnuriY7xeobyRbWs7vXPJfPsMUEnJHKmTTMYs6sFTIM0w8+hwZLtqI5lZtetVR6Q4UFwGGcT
tG64J3/2Hu1tm/sKWpO8KRGO+7yLFl6clFzXID0cDtG+jr8p+rNY3F1fL+/vM4EHqJUyRPaDEcpM
tjL5Z9lwnvOcI8YSPU9r2WqRCO1YUp9kjApJSFHVTuS9UmiouuKbv+lURkvfdVqk4JVCUIxPvdzw
Eggwad6y00HQwNPN4S2L7uvFd0FKbyBdhOp5LT+3g6uEb2P64/qn2SiMfXJ9kwkdvWKo1UDv3f8b
74bMlKv8L/aYSw7JyV5MJnvJBbXSdeBfQFCs7aFrcQAOxnonpbL/Y/ZiMoGk1KKi1kVgBfpYTj1Q
F1aPaUZejJ7kkFIUa6tuJl7r8R+yCQxLQDLHwOAmc+dIqHqiiEW1ac+TK7qdDy3FewLcDYq4u9Al
XAXjbZf8MMi4CDwk74YRpQLqksYztMFOHbFUn8Ls8PLhcbH9w0P9wx7jLqFiFlKr1wBmBKFvHpZ3
RGHoJMcm0A7tnj/vtR07PgwyHtMRMCqUMo62AXLUXrTMgTeWtH3jfFhgHGVEgTppVBM+uYd+xx5i
yf4AHk1e+kV/6O/B48MMc8eUWUMqEa/yIE4KvGldKTxVmQxq+plzmdHfe80Qc7nIGhxQbHGi0Wyw
MIJfEDSHskM5rHhnF+71+MExxs4zAsuWdpKO0D4tQdS9mXUwjYdGCbTZ5CxrOxj+vX/v/bCLYFho
5qqEBkqZovGgG499eTvzGj8bGG4aDD9s0NN2YSPtNczWpnCF1iGvxb26i+6AlYVGgezlbvIgH0xn
4Fwqm96nAQek4PUO9AXj31PTiWoegzadgh5L7y+lHz70eDPjuDDDOHkWaqGIehXU1ceDSSCujhyK
JI9dq1opGe2E/GuEBHbywh7j7d3SxlWioc2fqNpR7MDQ3db3E4m8jrS7VJA4u7gZJS7MsT5vpmZc
r6oRRMKz0b/OvMGqTef7+PtsDVhrc0IK1LUCZXia4h+qcCuWwfWTxDPBJEl9lIztSrBjarsXVBf1
N7H9kzzsYhWMeyvy0uhyi0L9nD7NdWyviso5pJzvwNZxlbkbq7KCBbK8hPpTVnE26f2Us8ENUxy0
BWVQPCbzoZOmFpTIwAW7oGdDMCjVQfUotEafL6JL/9QVU+xLPSe1ZAwR/eb/K7X31yT6n9wLFyti
KYuqHNhZYImGoE2M0c2lefk2DWP0rBZjvBvTqn247mebra9Lg4wXFKpZa21UipC4jAPNr24ojysU
zW7yl4jYxF9tjAme4p8ql1Vry8UvLTPZkVY1ppERjHYmz8qeAsob2/gCfS5P90HUb2Xe9MLrpWyG
9EubTIIkl0XVTsmEtw1AyblFsXuVX/eW+MM89c9UGGw5TC/cMh3dxGvOQ7fi4iaZh7U3GgW1FhUF
1oCAPlOFUtdxeaUjmJHz7+ebMVLycSzYB/qYyKnSA/0ZjILXRjdD+EuO71GI5RzvzWLOpR3mGsGz
dRgb+iLR7qJ7tIH36Ed9aV4HZ0GnpvdDW7kBey4nuL9zq1zbTOYyqXITvD9TGu2TX8t+Akh/gNYN
beJHe4y4ulqCiQRyWjCQV/sgzuFcZVsx7XLNTMgpxSlGe2oWgtkEH3lhLSLHAOdYsM9v4EIGyFHC
QNdHrkJGr86BXBty7/rB56zDZC6YThB6WS9yORCRrx0XNQxPKlESzsfiuQj7Fi9KYC2iBJnt4mc5
Gh6W8EY/VYzChibbkzccy3uDYtZ315fH20UmuNA+t9IB/hFgCqEZz4V0JPPjfzPBxJJ2VGIpE9Uw
KLVdKh9N5ZTypuE3X5AX3sa+x1sp1kddwQXXud2z6c0oAc3QE1gB/f3/KMXznIJJP+tRr9a5TUG+
oN6n2euYPf+3LWMCRt3MMxpOcbSPiS1GZ3QrtX8PufsU+1hsGhkFsqYSKuqGcEznWxS5HSltHVN3
ry9lg77isyEmECxQEqsmTaafRvwlozongIRpPSjB4CHBbcFdseD+alG4546xUuf95wiIBt3n66RD
46/qVPr48QEq2lFZJ3KfHyA6juvEuOHKYG8fJkwLAOVqYPaT+WxDNDdjFSGfFnbi3viluN2T9kUO
iqNwR8ei0jv0rwVOGPwH1/8wyoR5eczbMcuMNcieo3vVo6j3GuPB72LY+4SrXLVZ+gLoC+gNjUgY
+mQ2NYqzoTKzGLqFByo21vk9ylEzGndQLXK5E4PbW/phjQm/cxGtooDZnkDFFA16d9hTwBoV1VZd
qpUEyY632ufCHLbP94dVJtkjZJEhEYfzrZ6bbzoQvYZDdUIjuwpoQAGRKif+8wwyYTiCMK+RN4kY
hONqpaBiE7kUptu51ceamDDct3KSNR1SOtmfPYwkg7smcvMX1Zed6sy7Vqin/37yPozRz3qRyIkk
6dY0x0nQq8iuJy9fMitJ72XdVoZ/TQdJ48uHKSYW56uQtrOCwedV/hVBXnjWnVp9uR7EeMthDnY7
iEaax6gDjKgAZJY2LolL6jgGyDsagPhuVOk0CcqX61Y3y4aXS2OONkibpC6tUOVYz8JD+1i4qSO4
ZulkxxH6j7Uf3nNLo7zzxkTrMuwTSYpgUkWLtZXtKHkaJB5ydzsu//3J2NStX+Y4nCj0DZM6DtKc
d8h8u+scwdcOuS/dXt9HzuFiU7ghT6KcdDCnjzda8UVDm+q6Ac6mscmbKE5LJSk9Og7C13y66QTV
mZPQuW5kg9b1k6OzfZQY/FlymyNGYPhVtIEd8taXGYRQtPk17jFzR7XDRWc+lb70hTxyrHPCh8mE
j0FtAfwyUB9V/D7IvezU9A6dojY8Iai+/3uddzT8dQmDfAbG4XSQUH0OIFAqF8EFRUsiomatw94E
z3IucRq027nJhRXG28cW0pLGCgET8gBZKKgn9A4dEqfHTPKrY3ak5D8p8IJ/lpp8WNaYW7SD+Grf
E1iGAteCmdzOhyrNQXGoArZxgGAbz3voRflbRL4wyFykU6epSaqaCxAwVHar8DtP3adQvOKrq25G
ywtTzO2JN5mSrCNcZTaX9Tiuag7wV5H6CCvAI2UQwh7Axf4nZ/DCKHODTnPWgNUDVRJBzQAe/NJn
oKgav18/BdQfrm0icwhqw6iQEbVAIcemaI+69lMRl7dOq1+nkoxWFae9rQ5S5RURH1G7eQIvVsjc
qX1ZDZWew2XEfbJbnt6fhmfJTq3UBdOdf32lvKPBVthFEySjco0WWfUr/qHZq2HlD6GTCZbyMKEv
R0uH0mQpu+KcPvEYJunhvrbNzHXbN7oi1ZKCfpIZLs4gzsqhkqXayoj5k8zFYisdhriR9fLSMN73
ZaIONGBrTWyAaCh1IKliEJIOBMFAX96y4ZnMtVMY2rmJCedwbt4fF1+WCUOtWczSoGViALlWKyv2
ogLwFnm6/kWpb17ZVLYYX+kzZKhUuA9efTZEsKycV8ammdY1C0yIqfJwLAQZfaC+cQTZLZZzAubM
uLq/vpANdqJPdwOLsSZ9Uq51i2cdsKqLjdqCbRTiYGWz5BRR5+Tl4IPYZZeLwhMgSrz3Fsc52WJ9
NYQmhCWQC6oP9bG4oXNWKaC9pS3ekrvymc6RFefy1LyQ29a7vvJtP4H2MqWzRx2f8ZOyXKNsViJU
UgTxVJfQlRMxcDFx0iWOFZa0oYzNdWyEgQRCL1lrZ4+DbGc8TMO2N/69FJZqQ+zQtQHbDwrMAGGn
D+0fEDFQJ/kwQKPpxQtESmdBj6QYCMU3/dyC+VwfLLRZ/XkXHoUGd1+5z46y9/9pgWw/kS9sM3dR
Avq7ca1GArJVDNq/y2yBsjMb7MWpoKbLvds38+kLe8y1NGdpGBoF4gedA9B3lONm+UKAZmj9+JSf
eHu7fb9/bC11oIutNRNZkMMeWyuAEFKxR+mpB65fr4Fsv7vu8Ntl0YuVMY+7fiHKEspIA7WT4mMj
dx3uPdNF78Olo4zjPTiDfF4dZ/MAEAVsq5SMVPyNNWTpWr0DB3sQDoUV1YIFXRPE49zmLG7zQsf0
IgbSAF4FPdHnfVzMVNR6A5+NSt6Dr8DCwX4nMOwhQs+rx2/XiS6sMU5ZohKWGAVKpNJbBQQ8qKVC
BzTsv8pvlP8ahSL3+vI2T/iFPcYpO0RodZ5gbw1zq0oOQs17Rm7eNxcWGD+syVpnWd5C/+UhupG8
2ksNK/mpPEbB8opeABYFcPf8Zf1xfWG/S2jTt8mFXcYptT4K1RwsJMA7zG/KCYquoNVZXOKk58QX
H0DyUu6GtyKYMJnZn0ob3DrXf8HmAQTxIMboTZCUEWZrp8mMJ8gcjQGGf/x0hZpdb5cGVJYrr504
rCGbKdGFLWaTMUhQgnwbZaPBuNFDf0aviLhEqKy5e9MiFfm8c31xm1/1wiCzu3kXSmpcFCFQpfsc
eAtDc2fiJzPnK263OC/sMEmm2igZkYX34anZKQpLOrS7/Ln8JmGalr6K5vO04/XkNiPLhU0mv1ya
tS3GNcv3rfSWi35WPnYTJz/hmWByBFVWhHicUzVojJtZvNfa12LgHDyOCYV5u8a1VElNiZpsN2Lb
WkzI1FYVccp61Id/SyY/topliyi1te2lRBGCYt0laIkR5eW6n/FWwURfY46VJRaBJh4glbgeyvRF
50oBb17MKtiYoCIDkjR2ZhtKYpU0qqKAVMoeUbV5L15DPuQpNqBUAnCUx+Op3Q7zFyaZJDysBINU
EkxSZKrkQILSElAs16x3rmZv8a/vItces41iq4qJIa/ARaCsrIL+ovDLl8gH7SSlJn3hFU42s++L
5TG3WJHoaZkvox7EreKWxq5L6OTYZFfpsc7xEd3ry+OZYyItmdVBXvQUD35oXpJSteKa7IRySS1J
ye2FdBJqGQMn5G5nPReLpK57kWC1QLe0zVppAa6W1QO/gNPYyUluXfyI1SZ2TpMeV/ajihN7tw/d
h78ysbdRhWSWotQMRrFyQGpkJly9Ct6OMmG3mkg7mG2rBeJdHVCNOOM599pDY1qAtAAQUSBBHg7y
IT8l369/y+2L5WNxTPDNVz1q2wkno5q/Nfo3ku3SxS96zuuJt4VM/B0gAqgVGpTmS0hJ6iAQ64Pr
y9gGc314Bxt+VW1W47QSDZxwWgYGIO1Q78hedsQdL5pwFsMG4VSNVwmqyPEej1EQS/bWWHuc1XBC
JJsEa3qhz0YkiuCJhoCB2+CBhtz+ZgB7pbxTIos3278N5LrYPiaCYPwyRnonm1DprY+4WCh+tDgZ
NW4ygFbRqrqJbDihByaVgbdYjgsqdL8vDnZY1YKQjwtK+EF+Cx79nXhbHGco9qLGbccHqEpgpPSo
ce7r7ffoxZKZeFKGmSJUk5mBGY3eCYkbOuEj8UEFs8tPPPnZf0is/j5nCt2Ei0UOupFIBdIQvNmi
G+Jke4hz2aBdfBvxYqPQsVC3eE9g3sYyUaVEuUStJ5pYqaCzq5/yePXSApa47sPzVyaK1GUpRp0i
U8Fl8Imh+JN91YLx/TaP90LAe0Vx3ZWJJwtodUg6w2XCryKatqCicEGSHaBb5oFk8kZ0kPYHtc/1
Gc6OslWgKCsaZP6412VfBupwuqdTs2j1eyvG5azVpew6pgMmL0482Aw5OhiTwJoiY4yGOZ5xWePp
JeqQxvXLI+2L9JJdixjtAmiEggy8PHP/aGRIvzDKnEsUo8pcSKswoFprU5CiVZj+0SG8sMEcwgZk
k0qDueu96NdHiilQb4hPuQlTN3J4brP59S6MMWewHEGOObWg5oYiGaY/epAwqUR1klKob3VxnhzO
V6M/ns3WQQUMPSOoMYAMlLFXN2bXQV3FCML0QT13B6cCLfe0n9Wdrq4QaPRN8RBW55Kns70JcgT3
KHjITRWMpyzRutRWTSqZADkOdu/MDsQSsLeNj1H5+cVAOSWpQPZqYFiqcMLKKSR75dz3m9fx5S9g
AgKUxaj+1qIF+dq0j0Pc/wCbnumuizT5AL+DNc2IcUp1szrMREt8pYxTfybggr/+DbYOzuXvYAIF
mjWxPky0N9XcZdWjIrnX//72J/57p9mmfdgOXTX0GcBN5A1oy2x6mXlEh5tNp4s1sJ36RBCkts41
PZBPSW5lzxW+GuRfqL5Y/iL5cwseCzu6JS4oD7hlVM4Gsl38tRaMvi5BGNkTG3hySwCY5PoWbq8P
HWsoilLeUHbuR1qKpm6lREKhdoIqLKbXT/X37El1w/O8n10qXKLcGCAg+TPYFsjh/jbNvgsbAzd2
ktN7C1hg2rTwDAeMtj4S/R0PQLUVfi6NMY/CrMtAU6J3YRD90hNvjlKvHicnHXj9+63L+NIOc1mA
3VlsmzExg/VhfKXEDiCYPdSFNdpNkO/oZl7/gJsucrGJ9N8vUpu5mYemEXA59cmTWe3llregzUN2
YYD++4UBlGejKFxz6iDZjfBKJ5zzGiT5lHTNsNKDqdn1idvrpaHht+h9YZWJ3mVozmpV4dmnfTUf
ql9U4il2QDUAVgewK4QPOuha97JF+fm5JRKeqzCZ20KWSpyTTIJfGkCWyD/jM3S1IU1Eq3CR9xfc
jpcublYtLh2HCdrj1MWTFiGYifs+aM/xQzdZ1euC9LS1h++geo84j0/eh2Wicx81c2qgUhLkyluK
WQYZFIxjcN07N/P8i1W9X5YX3rMmIqZMmyFE5j24FO8q2KFXoQr9l+D7f7TGRJRBmtdQXyASM0AL
46wAnFb4aWgLQPo9EkQyueXkhpw9ZMVVl3oAQn5FkiGSL3HxKpS3vcGbl9ysvVzuIRNSkk6EaDhJ
JRBvyKAJbI/5lwy0G51XP9cgyxed8o4/rsu7GGQmsEjNKA/ASINYxJEg15JY0U1/rCEc0e+H1Ooc
gII8sUIaU3l8vA7Xb5ioM4/zKOn0ao+U8Vc+Qe4kno/aaj7XYXjo8uwAv7JWvbDktbYGDOKm6bK7
7k28b8uEIIhhQgIxleBM63KQpvUgaSgocglztvNFokPX2wC9O6gtPwfY3IyErqNHRMDLAmCv0led
HFoPOYIs5L399bsI8icQhzrEXgL+l96+QT7sM+EuX3LDFDtsdWGGj1NN7FmuOdLYPBNMbAP1VD3h
oxmB1JV2qTf+2Nbn61/rH+LnxzKYcAb6pnY2I5x9ikWi6nxrZJnf1j0a3F75ZB7LknP2OYtiK+mz
aOYqMv0YHNg7afpRS6/XV7Ttf38viKU/bwutqpRoxuusuhm1weoh15D90R3wYYPJivTIEMZpRMdh
WXbSaBvkTeHBKrZv0w8TTPSSK7LmcxRhgK5HO1LwCuUh6UO70DXr+n7xPIDtQa5DK3dKnaFK9s7q
0fmzZBvOjBIPcTNn6mwe0TbvCzFBSu6nNZ0MuFwrOW07W+O6k8eOtyyenzHxQZC7QV0TVAIo7xIt
rqZe/x3Jgfw42wLVln8ouFVBnk0mJoD3WtZQbgmDV+Vu9ZJDsq8PfuOEkiV6VKecC67leQkTIeRM
KpOqwFZK8de0eCoW9Dw7Pyo5MX0TqIW2FyQaDUxZQtDqc7AV+9EMk4iAbW1arVb9Cp4DXb+TFw+6
vLHkS+arQf4oMl3YZNY2hIVSZR02MzyVt8sNsDB2D+r32kp30omPvdn8dhBlgA425LowEvN5iUad
Nokh4dFoyj+G8Gtl/JFDXhigP+Aip1tykkE7GboMPbRQO83qwKOaZM74ot4LTxAA3I3Gkfcg4C2K
OWqqOA1JE8vAs7e1NQkg6Oex39Kv8NuL42JVzDFbCzkvu0qO94b5oIL+Vi6txmitvPOE5HleeLTv
m7HjwhzjiJEeqlqrgm8DdbDSkG3MiKwm74raoGAHgc2FFcb1QpBwgrwbVnqHxg58pz06k7lHSitx
+53iaGfdj3eUaTrJ7Cizq97ivqfoJfL7zipgkcAtANUzJiuPO1UqJoOOxbr9kbItFfYALBhKYG68
b3nyF5sjKuCb/9sc/TkX7innctsOMya2R+ihqrFfpZUV5Ye6+1U0jgQu1UFzu/lcGXglOKsE/+05
QIHtb/vxC5gTaBptE4vZCCRhcxeNha1Gp7bn1Rl5RphTGHWmkGaQZN2niqsLdjG/ltW36zcq9cFr
H445dH1V1rmkxEBV9PXgq8gUrHy40yAVaFdGflpKXqmdtybmDA7E6JAmJ+heAOysyKdpcNeRR7W0
HUo+vg5z8sgc4aqZkbe11ZcsftIU3puXZ4A5dG1d932sIXEzdxilgCa7W/loz8936FM4lOLCDLgd
Lt6nYrJfuVrqaS6Aic1aq3HzYHKze8pvHbmmLZp7CI0AQySkVmhrT9edZBN7dnHe2LkRJUv0GizD
UqA1nrwnwHcUfv2QAhPZ2LEDPE4RNI5m1Va8m08SzcQOvERse/UGVJdBdAtRIuYsZBXinNZlOpiS
ZCDfQH7cz04ZtTjas5XVX66veNtLP6wxxyIV1nmKZTwMO9En8Ze4uknN5/9mgjkIjZpWcpoSHZVt
V55PCoRbNE5awlsFcwympa/HsSqUAPAA4QTm59UfR6O04uTt+lr+ISB/7BdzHlSx6/NiAnhVuZtc
+q4F++z9fB9iaoMqz8Y+9w7YPoEfFpnT0IAwTm2GVA/GTHTztHd6HmiEY4Etm0f5MGdCjJ7rKP2s
MEM98IiQNruspiahTQwpZwPY38/XmCRHi5abghyET+q5DOhwbHqmemWjBeBDBGVL1c68FJz81z/X
5sou7DJfSzGaVNaXVQvaCEJ9T1PnX//72880DSxZIhR6oWbHYPWaqo0BB1T1AMqoHgHa2J3j2UvR
H2sb7VudgvhDLvalTGytgrB5UjxJ6h1SC97v2FyoDiJrGRIbRGFBAbGwagA/4HdIZ/JG1Yllwap3
UQCwrAhFmtrXicWjd9luzemqrBtgJ5MMmfFMRViktsXVjVxosbubEvBcBUCL9AC+0t31jd484B+m
2PqE0beK2GqiHJDqsdJf4uylFDmwMBqGfksQLkwwmV1ihqWgq3O0X/pvqn4yxAOmki2Fh1HdPgsX
dpiUrtdnwYRIhByYO6qZS9upM4hdTwUeUlSUe6Jwg0N8xyV5ppnabws0qEwoVT9WdSYOlxgX1NvK
1AMiYSZylC3aIcv8NrKS1lndHiNn5o/rn237iXphkzn4kIvIymVeIkiw4qgbt1L5rLQ7MT2H34dH
LXYMnnzlJjwGhce/V8kc+TzPKplkWGWo26ppzU5sVxkwmo2DiQpMiBTOYnHFMbbjwIVV5iioQlyQ
cJ5MMIBhCFN2Ezfxk6B5ozir1h8OXALrzQPxYZCliUBbnoQYIpJw4AekR8spBZnNcgbXkj0lVgja
j/LnyskVti+/C6PMEVnVMBHGXpKD3gGY7H9Iu5Itt3Vk+UU8hyNIbklKFDXVXOXyhsdDmfM88+tf
QO5uUyi20Ndvcze+p1IAE4lEZmTEt2pP21gEV19tYbD8IeAi8f/LvkKSEVgVokHm4fri6KQsbhMh
x8VxCh7Le5qEEWfeR/dk+780XdZ39Y855mzmUECYslTAfQGckwLadQGpJpcqgrrg54P4xwrzpOor
M4kmNYZawrF4jSBOo77PmBlsLeMZmr33v0V3hGd1drR7XgWTu6P0Jlm8KKXI6EibIMzJbnSmYKdw
K98bR0oOAEd94wGdVqIqFkqgSQ59NkCLmIPRNnoSFTiSXl7c9d05BsZxcITqhRNnVj7c0gyLnmiG
AqQRzYhT/3VC5z/ZB51jwZi/y7x2Ex7E73puE17dY+XWvbLKeGdUGH2hUB4hHzPRcmIFynfOujjb
x4ImtF4emhivvH3wCtGd1DK3tOtYgoTcCc/Dsdiqh+ROd3h852tecrUyxkVDxYjCDlA8NMwmSNlC
wcjpd7TUZ4LPJMutvyiJXdljvBKiHr0e9ZoAxie86xLPNBubs5X0YzCn7soEdaGF49ddiFRM84V/
Uf7TUBK5mkv15HjU5TxvZG7aZJ5HIgcYsE6nMxntqNmronN7OfTivLUa5mLNkdWqtdTLXlLVdq/d
SebdNHohFEg0ZBO3ba01MK+2jrlTh9o0q0qbdKQswZk2vkOnPKSv9DIVPG6CRIPsraUxISOKyrHJ
QXgPCDsBZKGBNLR414JsDFNYLo8B6fanAoPntVeUstpLqYD5K63Zz+g+a1+KkpNYrqUkaHlTEUVJ
1Ih5+feF5zXzHOLSzDRv3CroP1RfE9UqD922f63PNNgHDrLz5I3z0daC09Iq44TVXPmCKvigdm42
M+Yflbdgo0C6R7QIaDBA0dU74Z57vax9vKVVxi9lfxiGKQaIoN4Wv2ovA5a2oB12qgAoHnhhYzVO
Lc0xnpmTIRcFAwil30TxuM3u1Pveos0keTfsePnsmgja1adkfJO0ZSMKGUSVg9fqlRYANAoDedRt
mvL5yE00l1aFcvA9Ds/RPbIHLmX3msculsyiUOJQk8Ezhc5gaHwzpr2pPcwpp+bLcZ1LJX7hsEKm
CWY9BaYXNxs0lVT1leObvDVQL1oYALG5KoZRoXiaZGHwd0qtEHw7dWtJj+GrNmBOBZJQ3wOHG1t4
hpl7Lc+EMBa1SvPUUw5YQnwnxxv1uXFypMxARD2RwMq+C9vby6UnjQ1oyy/GXG4JUZNiyLGdvWSp
UWjF2r4yd5LA6/qsxumlIbr6xbYKk1J0tRD5l2EPWqnVNqMtgVftf6GhWXvILs8Ci/Vow8QPgxmw
NtVVtu1T5SJbQIJgE9AWdRciN3B5pSgF8IbU1l6VV5aZIFPIXRmRUFA8QKBBcNW45D7yIGZw4JUd
eF+OCS+goUwUwI4hExQfW/VblB87+b7lFhV5ZpioErctSYQIQVPYRd8oIrdy6VmgQEta7KbEpKVr
3nP5gDmnga2qgGpQwBVx+YLaVk0cqtasg2zZBJ/i6GbbaJu6M6+PxzPKJM2yPss16P+wp8m2Gze+
4A487lq6XzcOnMKEF0FR27LtEaWVOLfK8Ny0sd12jyIaFyroluPioxM4IZO3KiawiGOhm1MTYqYw
eGwGiOeFZ3V4vR1HeIkECwqR8kCa6rlVcdtNk9V8w/zpdnzrBst4MqzxdT7Fm+FNfLxtda3vujxt
ChNVamEUBGFE+Coh6V08Nt+Ss7KFj9rBaLVQpgVTxNF0m2P7DWIbLzmfLpJzPBT674uwBknEBLMs
+AFgqdg3Fogc7g0nG2jrvNyIAJUmjhJb5FHktfB4AVVhA03S+nLrw1cVwFV+j5T1e23fYtxB4F9O
9K/dclsm2kBUsewbIaaft0dYy3bZOe9BDn5BybwpX+OzuQ8JLPMID3gbzMQfY86LWtKQUrTTh4n7
ODJja+i2A1r5t31pPbHQJAVwQxOz8sx+Tn5UyUlED6byGihvVfx+++//lzvpjwFmC8vExxRFBVfx
X2R32Bj74YTphtOYWelBcePHeFfbw654kzmHZP34/7HL7GAqmmUcE+Shguml8q5r3Mp0OGujv/2z
e/zHBjsylvbAkKrzJdftMGJA7O6UvTQn/zj9LKHMZViUs3IebPM94KnRrJEjIgb8sc0E7XqY/FmG
CImHSoeIS7exle/ZST8DPQvNS6hNTUdlT/MMwQndlndlrPvnH+tMPK/0kuhN1iHllQOrGm2z1K0g
cubwB2eL6R+6tcVMFNfNIU0NAVtMu3s9FH9N29/pLmWR/x/OO/1rt6wxeWGtKIGfEfBNNRsJyl2Y
k/36exRBsrVv4kHijVLxVscE8lnqlGjI8BHHrbSt9pVLPPC80ZaNAo76vN/c3k3OYdeYsJ0UwRTP
PcwF2UaUezs0JOu2hf/y/PvjGEw8GX0NTQ0iGN74w3+gnDvCRjllx2mrImUKtrwWCm9FTHQRYyEw
E6PTPFF6r6DEY3J2jOfnTBSJx6TIsgKzbqXpms0BdQkLUD6xe+Vs2/pF859tY1EOTSskYpEiStIG
lGqTyu6gCaZ65UY41bthi+mQnYBZjQ/uYAhnBwkTR+ax0rtOgssrEKYV8OqLNvNBsFWr3whudSc4
PK5D3o1AmNgRZKnfQhTS8CiSJL5v1cuUb3EK3PRglnZ0P7rpQ3KXvii848Y53ix2MVakNk9U+D89
3sNZ2YVb/9hsL7WJgy5YvMct534gTDiJRMWPBiPAKyIqtp04WIGmWWBi0CH0LdRIhEfewB3Pj5iA
osutKgDLiLwhcCbpDpWfTZDbQ/80aeqO47P0b90IlixhZjgFc+rL8FnVhd7zpnPTO6CIz+2e3E1O
gBGcyKlKznlctSlpKsqCoiQqrFqf0mhTPMwy8eTqezZ4dRZZA09hafVELGwwMWVQa8PIZORe2EAp
3k8+LyVadcOFASaopKU6zVke+2CmNSBOVLlScZl3Q8fJ7j9S9y9g+Ji+/PemfaqoaqIUqLEOtzfK
10Z90tO3qOJ8l1W/W5hgowipoeQGtKMnQ7290u4N5B7dXdAGtjDyire3tw+UYPDLxePD7yopNPtA
R/xQ3eSxe2g+iKOA9+eXArxP9d3gNZVWj/FicfQHLQx2YaJgwDPXvFz5EakPBsZk89FOJmA9p0Oh
8hrmt31cZeFmelVlGDLDndYb3yd5W5Hd1L5xzi5vSfQ3LJakt0KBnoiOeo0NUpqH+Xh50RykXbAR
Pvy7i9TmKf2QD7w5/fW8dbGZTA6SKRnJauqMMQQq5PI4euORUnpnduQGXr9RNuohU6ziqa4s/Z2r
9rx6oS/MU0deLByl2raLANjxjNOwEawJ6Xp8pyL0t9b4CI0gYAP0fmcKFm9CeP3lurDMhJUikoxU
oDOnlAOecpKk7SXTo9Ic2j2PyGa9MrEwxwaZYE500e8JdCSBLUGjMgTEazxIAJMpqP77P6SX3Fbe
J27Jk+O+LAArHOpuaAGOxgfuvTKxxY8RfUodb5Jpm9wLe1DNoDSi2bc9+nbQVi/IqMV3VZTKb5se
l1Ft7In6SJIvt/8+7/Nd/n1hACN0SlXGuFmbTUmZ0wFntxIMrRRe4Ygit/3K8dNLnr0wpxdF1gcV
3uWh8K0aPQD1Jv1nLuw4q+LE0gu+ZGEmbDPRz2khp3UotVJjNyeKIGmhlGXsgqe/6w798Uq28dar
4iBnfmN4yQRyWtqLikxrGIAKMPGmSxz93ew5nsHzRybgyOEgtV2G61z8qo++JRSHuS14zx6e+zFh
JaJyT2ZAP9fRoM8e8JeFTnCS3OmL6LRu7vIePusPrcVOMuEE2DtQttKnagvGCGIrB/rdyg2l029d
/f2v8AeLJOIS1xeekibpGBclgJuhR5uI2Sk4jY8pXqqUhgv8ALxBC85nY5tqrSROktwSBRoWB0h0
D+FLYW453k+zkk8Z7J89ZLtqQamGc+jjJfJviojoIXBR39+ED/6GY4vjIewsN1FrrTNGhEUQDpwh
4f4wH6KT8C0ZoMIsbaDCDKj0I8cmJ4hceqeLb4aRprpWSjRLxh/1kc5RBQ9Kt53QuqeUeqU7HPyz
5nGvgPVPh+k3zcRIjs5CxHyt6/p5EnQvF+8FrdyqgmAF+vPtxa3v5x8jTBZYKEQd6xwnTp5OFVjN
xsC7beC/nLA/Fpi0r8xSUo8ivhh9LaooBoFJ2/G3xJK3xTZ94U0ZrA3iI03/Y4+uePG1NFMLIsOH
vbA80XGq+j12DCd9bQAUvjMqR7/4CTnzUMO8naSfc2EX/AlJOObIN7XyXYptf37ibCT9FJ+P2Z+F
MRG4qwqqKnw5ZshEMGIageAmcHUAlwCD5nw2nvMxkVjqp64mCdKssceABjxc6KyeV/7k+gYTfTNN
Ax3/XGuIvvURMslOdtLO3ZbyLuGl/8aN9rwtZLK5MujLuZJ8HQzMtDAJZMNPHSP74a52/Q2vv7Qe
Nv7zvdgMTjAzuWxD6hBk10e6E03nsKY6DbwpBM63YpO2PEjzIGtwNXeTrZjPeuJxS548E0yYGCYx
hDAn0rbY/5bHptU1nlDlFsfDOUeIzdaEIDeFoKGlEMwzgzvuK4K7G6EPh6l61EG2HZdYmeeBbOZG
9dM0aHMh4YVHUKxG+hQ6qldvKAZR49eyeE7BRAlTEcpQm1tkiuVDnj9o2j4UzprBGQ9ZAzQvg+Al
SC6CURVlaTZnuDvmu/4LTTSER3RTzRdKryvuMNt1z8OC8OLupV65NNmJPar+2Eka5yn3VtnY+jmn
En+2hr5iBl7s4qByJ+8/Zx86UNS4I0FEpOs6W41M29JooxSD2+kR7Rsrd2KnPsx7iprg3i006l2H
YF02UAGiLSPZxNj2dYwXk6IkWdBm+7AAyxjNvONt8IHH4FBa1Q/aqsIk2C63w8ri9oo+H45r20xE
HtMqhXKkEOzFijzWfnNsUl7Zc+W1e22Dicd6lkQDSNSjvVja2WsEkZIKNQXK95UUlvyDsnRE3Pbw
59hybZQJyrmhhqqSmumedMSpm8Ca4CSG/nA7uHw+eFdWWEhIViRVNocSRqvTXy34H6BTfYwisNBD
fZMnaPP5U2mmSKCzokJfUJQMJuWJfKEX1FFMYcvYgjDKQ3OAFyvp37h2xWsb9DcsjptZ+E1vaOkE
jVJ5T2dtjHfxHd/JI5CRmXT+gDgFjN4yyEQuXagKYWx0NPX82FbB6ZvrPw1S740stmOztdJwsCuz
8BrJtG9/Oup1tywzpy4LQZ5tyBW4b9rHsf9VEUcmx4C4+Xw3tFyCEt7HY85ZZUR6IXaT4E3ivv9B
a0yX4Yyf7eQB+oLCFr9hyjPJHLscr1CjlTPovoSnpv6S8wi+Vv++jjE+kMlLGFdgTpgSxWYyxiTe
Z6I7qsSK5dy5/YlWRubgjn9MsHMKyOOyoIgUgASOVFFj3LV706V98/8B68hZDsv22KqtLOmVTKm2
egfN7I0JcKOtPg+QWqVsBco79xn9OfBfL4/Jf6TB16JWLybPRJNhLN+K8LEoekv3d73g3t5K+jE+
eTu0OSQdesC4axhv16paqqDJo3g9Ubr3Sa7CjapP490E/cnMSoJSBg9FVTUo1gMqjyJTW41/wcCC
yUdR0WVoKFLVKOawF0SWaz2Naq+eziVYJYfO0nKvMewiOif1hrSmVf9zYYVrm8zCI6lSiQqBQ08s
UltRFCvPP/SOM1C9UoCkM50i8gUdApHIGa7jplamM4lyMqJYIdq0AIn7zdPA4AWFpS2vVbrmqUtj
TCwxOrA+YyQJYtnTKTVfUiHghMaVrOt6OUzokIzRbKusELzoFxj/DxjrR0pi2mBmoPix6kjfhj40
SW776Aod2rVZJqKUURJ3zUxpCU1Lv6OqwMqBomUlq7KFTbuf7fzsh5ZwmjfqLn3hdYTXzshiX9mn
VdQPRQGk7Ij2A9krOxOMyOa+dbl1VuoM7FmUJFVUFAJYF07jtbOoULLOjFAFCwX4gQ1YksCJ9ZIj
vbwIDoBBu/0wHe359u6u+6gqabKkIrclIrO7QaJGGlHFEXTvrVfiQZLYxkWxsbQnflK76qSqoVxi
Dv7DTIpodaEO6jCPHt51KhUkyp151x7iGpKN46/OS7aCw6PCWHcgjc5WK5Aiwiqvd3aMm67w0y7Y
/64Z5k5qWIAG+8d+R6nC+40GACS9P/TBKmNnfNc5T6TPWSc8WJdVVZMxtg8O6usf0FVGo8wBwYAF
OWTGxpxPasOBzq5dGksTTDd3iKR8mAJl9HqqvBu7LZB7xWOh/ZD8X7c9hrcYZjdnoZ21JAabjhC+
TOVLET1yZYRXvQSaUZKOj4ZAzMRNoTUkcK7ixOvSL2S18vh0ewmrTi9r8HiQYYEPXGfOGpHTTKhM
Y8JL/LfYAFZjKw+/AU88/oSVB7JmwowGAIQigdOROWLlFKlVXo3KZeJ3fKpsCBYKoq2cqiMEJKy2
soJ+277fXuPaZ1oYZWebjdGHzGUWxftc+YAYgIXQY5VS49y2shYcl1YYtwOqWY1jqIYiegQ7sFXu
aGW85gZH3mIYn8sVOSpToxS8Ufxloj8pVZY0/3OQwtVnYl9SSl9qYj+qKPfvzCcF45qFbdrtXjj9
jr+8e2XlAXxtj3HCsslSyPB2McLSvzRSdsa9/yzMVnAU0dEYdomxnTmAKt5O0n9fPOXm3BDaMux9
b1ZB4Co2TqWf4urrba9YwYvRpSHKExF4V5nVZAkpWixPQPGYfhGeokd1E+2DD/85eqFAUP9LgImu
yDEe9Z8cu+ur+2OX8RMRDC9K0gZQfYQmW2mr+wvjry0+tZMdv1Jwb7LVuFxL64fgj1X6fF7sqZ62
YuiDbtQDicqHAHCJOaDCHJmHOPvWFm1iKZRETeIBN6l/sAnDcpMZ/5GgotURHxJ/cxqbjt5q0kHR
K3Vze0/XLpalFcZherMlgWgieOVhsdfy6Ln00T9HxizLQNgqIeceWymSXrsOE/tB2CpNc56Z0PRA
R2UDjNAhf2stygEBNOqd/Hh7eatXwXJ9TNoc1rKfNAMU64d96XVuf4iOxILgBZi9U5s3KLtWXVga
YzJopWq0LmqM2esKTEW9dmqkvvTBLH/4fYsWVZU11Xujz5BMSfTa5ax0zV8o3R5ohQ2KxGO+pOjL
4xSVkDyngFU6Ax86c2YpruCWNtJnxeK2QNaWu7TIfMvZhyhpKZsTZk7QLUCh1r8n78GDZNHrtqdD
de/dU+4WoiVzSPDXAoGGUi3l/8KdqzAbLcnlOEDrIoZ0LyrDc2zVsbE3xr8pdmgKIZqhEkk12W4t
GVS1lKQR3RDxlGYfYubd/mZrn2z595kjLneTGmVxlXmkf4mqL0r/z7n80aMEvNBUVUVTZJP5Qvj1
sjjqc7TPwD4CEaRxN+qW/KQ+Zx6lR/c32aF46zgPSfpH2cC1NMocuTgOtAb8bFBdFR+DarDmaQMJ
9cwcOXZWd2+xOMYJBPheCmal1suSkJwEIe42klrxJHLXor+mg6hbRD6p4dK7jv7dYFby2PaT10MF
r3Mzt9s2Xobn2m1XWH19L+ywT6dK0Lqs6usYbBI6Gh5eCOjPDI2Rjeq0m3y2CK7V0g644O+1o0QU
GcwxKGqbMouC0ApQSupDM3p6/cXMKiusfgQRtxuw5hPEAEgYOwi+SFZirTArA2qdSbz3T76b32MG
Hfjaxok8W4fyb7wRnB0P17jmHhDjMVSonCAxZ4FNddplRteq8V4UjmqV2WnJbTJ+7hdp5tIEc7xE
Q+/GfEA1V9xfeJpBhIhS2p4eLV6/aGXCELZMSdbxmVS4IuPtoo6bLDN61avqH0paWVlz1gJAENJf
6XgPFpJjDv04DRmtXFgDRsabBhiuyW1kcTNGnlS4Qjs5kmp8I7n2JMy8e52mXuyhJyBaxtiappuI
l9fHhAh4H8eVT7xuT4kUpB3EcmZwDEg2pY/OeeDCNa8FjEUzNBl0EZrBZIINCMJAYlWO0Md+GeSD
Ao0jn1u5pIkduyZdNFRNByufAiDI9Zp0aRAz+TePLR04ztyk30w/Kf9Yjuw91zfKMycIrC5LMnSi
icDpqAqTavqJmIhiMdCHq++GpTV7YE7YyD8jr4Wi81l2wk0HhVGHY3bt4+FM0uQBhQxRZBZqhpHg
lxMq7sIhOIOv4S05yV5WgLOaMr9wp5vXTiZqQ5BQw3wjVQi73tck00gzKz3GTZI3En1VuLW2tW2k
4um6aYIbFG55bcCooGWhtgok1CRM4pE9SKoelTM4NhQXSm6PQP/ZsTtwuoLrq/pjlP6oxTOhGsex
jYJG8UoBfRGc1DtNNX/c/lKrC4P+FS2d6DhpzMIg3tVIRq5CQUl6GMFhpjXQ5uFUs1bXAYVQEYmP
apoms47USJWsT/DI6rpvWvUdHbrba1i96ZSFASZUiG2YzgHo9zzyAsVcTwHwOjkVqtXu5of5F/T1
wLkyHCBDybG75uVo7mFGhYDbD7/g+gPNg5mCEkQS/oWsBb4e8VrfULhw6fIKdqu7uDDGpA1plve6
XqMmGORupr6ZI8fb1h82fwywBaAcpNcRBAmUC7NE7kQPUD54gH8DuJi6PQ/7yVmOwRSC9EpMtFLt
Z88fBYuE96T9wvk66xY05FhEApM9q36R+YlZKkDtAq8L3bULibLd7/I3tIvIHUWahC8Sp1iy+vYF
BuPfJpk41Ie6hrIxXti1eRdlZ9HfNSNiPO7WPOE4/Vr+A6dDu0hDpoV8/Nr3RiURoYwnz55QPEvE
TTpoArayXUzz5vY+rkYI05QlU0OAldl6fxaIk9LJ0uyJw1dJP3WiZIsJ71mxthpM+RBNw/PP0Ng5
sylUJGEq5hmNLwofBDu/EwU2cUZU00TIBA2H6iD8BdEIKG809bIywCFM5nI02iSVBQkUvF3zPZv3
tdLZZfoqtrxAsbaFSFENqpAnqzL7rZLIHwhaqpNnYPBL3Yf+WxRvb3+ltQ1cXrhMdBDKQkeT3k/3
vXnnI7mfZHTShQiVfU53be1ULQyx3S0JiqLqgLsEQjzGYzYOL2Ldcjxu1QRRoDwBUl36HL92bW2M
ikKLwhRv8RT5URiATDdtJef2jq19FACy/mOFOauGEQS5loFGMFce4wrSmmXkBH9xuy5tMA7WZWNR
C7GR7qPivjaRxes21BI5kYC3ECYSgJKn6OuiC/dSvYnFHzIAncn/cx30JywyEYS7kMwJCGWnyVML
Vw1ya+aVRlYLecvNoi6+MGIaYjwqvQ6Mng+dwHJbfeCJddAe8m/kS42XKu8BtKJPRhvtaOaIBBIW
CjsaYAij6udxkewpVCPZKd9DA8zDFsVqKKjnhUjJZSgRa5BZOfHmNVdm5GDcFNHb05B1SRqzWmGU
SIQXLG0eaHfBY3EO7fqpvgP58Y/Ia3BwnXSjp1ZrI5PgSlmuMO5T6yjh0IRMRpfxeq9VlOCFOoB1
6S59nvbENfbxM2W3aE7tDiFwW541SA3op2krOlTLl0fWuHrGFz+AcVooyqrgC0ZfNy/B2l0+qT2n
erl2KvCW0wkQIioet0xA9I2cRGMpR/u42ffqblIex38unKmZCxMsrGiexNkkcQpauvGbmr7Hwd/c
G0sDTCBs2rE3hA66CFLjJRJozBpbQifrdhxc7TYurTCBUEuKJGnRbvRaqI3Sm9e4rw+oEdWW7uaY
tjU2I696QxNj9h2MW14WcecbisS+12S/TEcfDVAvrp5r6dCPJniij8YoOQNEvdSMkwqum4MUNRqq
4Khm7yxdq2UDKLYRQgWDE2rprmwS11fRsAs1Z5KpPDbPN1azaQOFXkDaVCrJx5zvNsTbLRH0EQ/v
CzfuxgdhFAh/VYxuDW+8Rtaqty+sMRXSwszLrAsqnWYYvfwYhrKVKgPHU9bO7HJJdJuXATr11Ywk
NRwlRBpzNnhD87xFMEc2yUOaH0LjLyeyVYfdfacQK0zjV47Dc+zoDLoijvKEjIOsgQ4j9sDifZZA
EiFBeWrey9vRjR+CJ15Lf92kiXIWav4EpX9m62Y0o2W1gwia1lhi9h0CW5ZZbm8vbNWIodOKnomS
HgtSgKBOWfW6VGEi1/DUPnADs3QNg4fuXXWDhRn6MxZukKjKAPWSGjNTeuRp4rT1U5VTMVjtB2M4
5T9LYU5PVet5OmsTRVEGZ7Af+W657d8qAfU/cdt96Te1BTKwe74WDW9xzEHCYFEedg0OUg7pJ1nC
WILMe2fTu/VT8FusjT1GZlS1gxTUnv7UO9oW4hU7zAQ8tOBiqTGuJz/e9opV9CuaDRpRdEKIwbbx
hAEgp2gQBE9+KD1tl52abfuKBhdK/7xKDD2h7NJMUVVEWEJZhB0gFSqlk6p8ivZtD4I83UInwA7l
e/z/VuCr9tzjHZ7x3o70frphlAVL9ZkxVXkGl6dTMrT2Qwc7Kgdipxh/rHlBcPW6XKyRzRrjXBoM
f0Djocrc4Dw7EnTQ0JwEwxko3LzBQUmVL0m2drSXRtk7miSjQdqm8JR6U0bv4DItCI+TYs31lzaY
nFAYC7yychP8Hvn92H0UvHybtwYmBs6pTObax983Kw/9IRQ0n5Qosm97++oikFPgYa9D/F1nglOn
9bEo9t3oycEvUDr5CietpOf/k7Mt/j4TmCJh6kV5ENK9giGwEvQAgukkMtJ18RykvIHs1R1TkJ0j
Q8IThZ2dEwylLGb8Oq9LSicoaUdy8xez85ppLowwrtXpYjt1qDV7evNQkJ1CtnHM6eV83jTAeiSd
dnNMg6gqE/H0cCSF0MeCJwy1NRD9NRn0fQ7O+cGHPHEd/bztA5d87vojXdtjEgm51UNjzCIB+hVU
iSTag60PjQf+IOpKMLiyxLIDmn5LBBkvcNRMAWez4yfBBnMMuZC7TbtmJ2x57CaffYKIEkr1ioGy
syl9GhVKS60qUVPwksydza2mP7U558bgmWCeHVI7zdMsQE46FkcrqF58EluYaLn9kXhGGLeL415O
h4r4Xtah3qcE2xrdvZmHcf+c+V/vFhPTSggYaW1bal5DiCBu5LYgnQeh2PGtHNBr3bSkTyOras1R
38x+MfMg8LxVMjEvLhptEEMj3If1QwWeRuFoTv8chog14rqlLPe0pMDY8Ocu6NMMsECKce/c6iTY
kW2eCMBr4k5654pxfs5fru3RNS/yv7oYq0yKSbins5T6NtsHG/XehDaGAPJisOpwaRWoK7DHeblA
JubKfaaEut+ApgudYEqwrea2fqKAk2lHzgPv1U3/3GdzKBpIaBoQmeWuU9OpjCKRqqlDH6YfVDuo
HobETqTvt0/ASsELG0nrm7CCgywyztn6g6oYlRDudahAvf5G08yPim5nR+EBycsLDxKyurKFQcZT
IikMgrKsoz2Jd2VeOIb/1QwmK+oji7O01XNnomQn0ZkuxP1rH/EFoe9Jijm1/kt0JvvpG5WdI+81
iIvHTWBnWxlCoJvJMrnok9U1Liwzd808qYNY1JCKDaRnf970+nvV7BKePuvKAwW6Z6hf4PtpIFdj
yRwHIpYaFFnRN7VH8Dgg9G+jwiY/g2MGWuYL9zsEqPRnseYkOJcxXtY9l5aZ6NyZAUhahDLzYmDR
fzUbSlpcd9Zwmne91VrBfXjQPiI7vDOccjfvBbd9lVHCI+fgjpfur0W35U9hYnjaTXMqNcOM4tRz
hJGMVO42xBd4zrT2SWW8EQDAB47hU4+6Lv1IbYsMzaEQrwlnmkHSHAHvg3mMyTI6Wwtt9Qu93vmz
ROvfWaEsJyiJYlyWqRUg3dP8TGnR4oVSdbBLHf++eQHl/kG3U4uS/M8v8sG87985B+jzSwr+tbDL
fGVfbCqtUPGVVTzackfaNd8gsLTpdxTZKjp0/CQ9A9VhpyfeV+WumfmsUiKmsTqXs1cW1m8mCsEO
vmb7CMpjkU3RKji9kFBJbF7/dNWhFqtmIuIgJmkSZYBZ+H1zVozcAyY8soSp5Bwi3u4ygbAqxtoI
RnqGjrVXbjOQOOXnggvBW10OoEQScJKQlWXzXklJ6goV+MlTlLazfVFoNkqr/eynvHNu+8tahi0v
LDEZLxhlEj2TcESgKGRlSrLtRUdWgNhtFVA1ereNyWvRfWGNzXrFpNc1LRpndA9G8Mkqu+ij3ZJ9
vi3AkKJ9JWBIka3SRqO93/wWwggcY1MdJreordLlOix1i08h8c/qWXlwPKBkde7AB6PdDRsKFSNe
E1szaJ4ocVX1Fny/vQErnSOczoVB5oRoWt73Yw3GEeUOonyF1T9Xo1WczLN6rzqjbViDp3dOvAPa
0gl59Q569G+tljkkyRTOGYIDnBfsisMLHcDLPPFIWcB5ShwcB2bRQdHUz3WWa7OHiocVqO9GIOxi
PrMa7/vRn7HIKGOz1qswwnEEj2F5DHYg7QWYU77Lf4td/Q3z/tXnoxfOwl4A0FM9XHTPWntsnvvm
sS5cSdpyvIS3LCYJmsKxV4QWsOUWd9au9hRwS9W76FiiCvZD2IOwfvf/tMgkP/5EGjnqZYh4uR0E
5BrXPEPGy6N6a+hj3vOq2uu5CJGIamB2H+8PZiPLoGoFY0YCUG30o+pSzpFgYzjqkwly6eTD+Kmf
jciRXPDVgSEnkuxEtw4KGn7QauJFgVVfBRLGUE2ATjEqev1RCSRVxLHDhHZe+KYFcHhvmbmff4yg
aP7C2efVjISgaSbSGhPmBa5tqf40Nhj+ApjySPbJoQW2OsLdXDnGnb6fQM4z7YIt9+HFs8oc/L7J
g6YUUHksHUrHrIAkCnIgGwB4HYKJahRuNtGWRx6+erMslspsa+7XGFBq8YknBUyykxt1kHdFiIti
uyb/fEIJcVUHHocYRMZ/mGwrj7tSEpqpQy2qHO8gplvY8ygYj7c/3+qSFlaY3AouVBI8ExRPmO7r
aCPJmOjXZHvq9nmjcI4k3Z5PwXphi/GUsYzVOpoATWyqlliRLxW2FMmc23/V9TFKgK4PsPAim2ek
qpZVUwCyaYPEtqLuIuJbTcIB/qynhQsrTI6BYDZBEX0E6evRf2iPGOhHEr4NTsnRuMvPtbWPN90b
bwCKszQ21ZCVaQrNujO8qDwM2ndBQIFyc9sd1j4R+tDIEgx0R9BEvT7MU5GUfRXnyGaUTSp+nxNO
9XP179NXPt4QEmwwLoDBrDQaIsBfm+p7Wz9p6dPt379ahKQFYsBwEJJklVlApo5DrjcDiBzAdwya
0Lf2kFzS9PpM07Dc5g3Ir6/oj0Em7GuRERqpSPM/P0WkfWxFzidZQccQcbkk5urMhjCJfWAC6Vym
CFZjEK5hJhSdsnbnH8kRlPDxt4HyR+BaaQ48FUfe+phrtPFL4s8mNrQMxB06go9doLu3P9paDEKf
DKVcQqmS2EkAsxQNrSOAbxoQ3uuk2IE6ZTBtc/VZ7TigVPr52RC0NMWcW0PKqkbuZoAtZF2006LJ
rEqBOuqYNObr7VWtbtyfVbGtOJBuDBUKAYKXt0+x5I7hz9t/f2UEGn6xMMCEblEZI9lsL5jebhNh
gDwWLSNy4+/iXeG1driRBlv4P9K+bDluHVjyixjBfXkl2WSTLam1WpJfGJYX7vvOr5+EzoRFQZjG
XN84b8cRqgZYKBSqsjKv5obztVg3794sdYSLoi+KacMWyrorxt6c3ppDOPHq7mwrOpDkOtjivgyG
DXlijFaEKYZReN5U2Zl6z0zOUcbJXtj+8NcMPRcWV+i+VETKcjPDZYrsBsJpeCZyvhQ5I1+8DtM7
EF6VwcmgUsmKIpSi3pdKBpqqKpiupiA/KPhWQXXqPcM3wua+CoHKP/Yn3pVB/PmLZc0AsA1ceIZG
g4sqQSlzucX7aPI69LunowJzMpoxl1fI3EbQnyiwgHYjPQ1mqLnYLFm2BZpypS5hNv2o0p+XTbAj
+84GFWilBq8iI+k3Qsh8RTTLEy93lO9kCKqzgVNxeRk986sZJkDlsgUYCX3d9jXYOkUFBuV1s+vc
M1DJzG6Norfj8WZKOJGJmVJgKokM3SJtgdj856tXnpei0MYcoSmYZLf/Jnc2ABFhc6pflrD7A7iA
9A0Aeoxx8ypNzPhLtNFxJWO8TCMbsXsCjiXaKUYOyvVKUj3Mc7vTECd2O6pnMWswBlNaL5xvSWIE
7ZaE2gCbCqOAXn622OdbXRdDQebUq0DDNHUnQkgvfiSsbdE9j7aBeYPuzVFbm5Tiqg3jWoSrT9jD
S+jw9D+m8/bWHZPn2YtvIa91nd20HrC8vK4b6xrQ0DiRMP4JgKlINn+3uVqcjSNoBvUglR+35U3W
eCUQ1tfbG6C+HpCXVqWlWJx4N4CQRXGLc+NBcs6RJcigkv7CCsm5yudpoLJCC04GuJYwBobpZ+p9
EifKuIizVIQZCNJ7H6TiHgSyfe47nhVb9naoa25pN3mqVXA06tfx/YIx4d6H+PeR4AcVsDsVh/T8
Px8v0glt6N+lUVfcJm1So5bzBKKlH235Kou8C4HtFB8GqAtBTKqk0dStCLdzfCM7Bs557utX1vfR
JQwwhc874szoomFVmAxDhQIl/M9uWG/VIBtaVWAIUQ3BlOjPP8pwkJziWXiqg8geHyALjMHX6J5X
i2Dd5HvLlH+OVaGuJm7zQFmrQNJaZ1KjGykWHCnnAVJ4pujsLjO0uleWIiwwvjA7Q+Ka0vNS/oM+
Duo7Kvp5GHXTca1+3stFEmaQlihxWG4NKp6LnVeSX1bmvbzkbq//rOLV5wRMpsPsTFIRrO7WSBVT
oQziwq51WwC3ff002eKv9sXwoeH+FHsQJrxs9D1D/RKld0Ypn5ljMFAUkjUSUeDCVn7Kd0UAPho0
+LCxKO/0bvasPuRBcl/eqtyc4v/hsh/bTDlOkixpmpegVzCflhfCXEe0OhLRrjVoq1TvWpNCA6aR
2E2fL6+cmVrvvzDlSHNL9MHnqQjNa9OfrlLQ9UHewjeuwdDktLdE2Y8XTpkd8J1Nut4jRqPVjJWJ
xtJVERDwgnCIPMkHfuaAWhZ6Bpw1skrnmm6oGl5csvZl/hr/vykHFGWDTfpvINAHPbK1QJ6BYCUi
3qEhzvLFmQxMGKGWhck5GpCr5WLXWkqbhGoFSk4peciq2ZvF15WAgOPuyFkd88DszFFnNJXEVKlW
HcQSL+n99Fi9knyxOTTfjHD7tj6sR15tkP39dhapIyquSa7IrVEipyHyCcYJQ3upP4G1XnNW047P
/0LkjYD+saXU+WzUIY8EsceWfjcqjO2g9X6XeClkpUz9ULxroItH7ZV7Opg3/84udTAFrbPyRDNH
AL2SW8IylF7rV+vrdBQD/SyFBUbAC18B3WQSCCPPbcnV+NWPkI6bGqbcVZpRI1OXZKyhihe2h+Ul
PRZe6TdHIgFtQBQZBRCeIzFTVbxoRDKsqHxFFBXFqo+jjDTnavGGQELfogJRG+Ge4xeYmRfYzhjl
tWZq6nUk9EBcI5k8JdZsHKxMvGqz3M+T6u7yGSF/7MtO7oxRDmuocVIVgpCGqRQK44vYWa4sDpxL
hHkOMfWhmCDnlGWDbO8u/W2zIdGbJMvDHgDRESpcvy8vgjFbgqxmZ4BKpRar7UapNIrQOBOSpPgu
L5wlFCFZUvlQxuOprDPxlHt7ZMG7BcnpqAhzs05w/uVq9HNfuQNWHdqPAgf3zwqYuqK/M0bga9MD
9WmW9YY2KVFgFJNjToe2OeVCaY/WU11yPIG5KB2T+yL+A58LzS+Sm3NuSKkCJqMVb7IudyttONRF
d10Uub3mm900xrEEDUgt5BwHYRAWwCguIiSlcBAMcX/e0KVd59JYgG8gJYoyJKQB0aOy2QQdBVjU
MfGXc/nG47hi7u7OKuWXCl73SztP0FeuHwuojBu6aGt6boP4Nxlcjo+yjrWOWw9z4++XLeUzjSDq
na4XSUguI8nVju3vBN1P+dxeRbZ4pZ5St7jmqZowLyRdN1CVQagkZB2fNzaSyxgVwhj6OlCdzU/L
aYggS6eemx+yKwSZX2Wc2MzcU5A1gzgMs4YKLfBglVOE0bJeCEzhdmleakgRlOKNmj8OCoehjMHX
A6fZmaJ2dFIbqKxLTR7Wh0pxtp+4cd/plBewseFxA/LJg4oLUHFEWzwNN8BZ+JxvyoqeKEziDUeA
fQaNsyjifB7UCsOI0ln3xW/QmjrkfgVMH7EqY1iWfzswS2B7m5TTRnM0l+KoVqGKtNTwKiCsUycP
tOvNIcwUlrvec1ZJ9pG+I/YWqejaz3j7Tzkg/vJ31RdeSLybJRv05uJZ9Aj3kPFr4ZZLyTIuGaU+
bhFrFooLWxWACR9CjuXWruIJH2G5Agp8VoOst9YrAMa21G9LQ8yd0Vrb7QbEaMpyaPNqbN28VEzu
7+J9cvLvu9CvFFuXyYMyo8M/uMWtCIUxJOnGk/mwOaqnn/Iz5EQi5/InYMaOnZ9Rt3S6WmKymjEQ
Z/2vQcOsRYtkxxoeq5X3UGcuj8BUDbRgQMhEjvdueWpcFFk5RFbQ6i+yemNVN+vy7fJimA8rfWeD
Sh2tyahUs61BzeBVV9OVdlyOpms488/KJqUcMHvd8krgTBfemaTechKAOwBDSEm4AMG/qS8pLyUl
v/mLu34YeH9G7/atMlvZLJNiCRL1MA/eoqNboT53yhlK1GYn25wtZCXA70BbsAACwUbf1VuqdEY+
DWA0f1Ese4CSbetE7mTX6oFcmN01N9SxziNoLkhD1QAnDl2Zhgxosyi9lYdJEEG/eTkCS4uqO+ZS
/z/G5lheaOAKAYE1EPxomXz2wriJTbXXURqz5MSW84OhnuaJNybANAIyczxy0XOEFtFnI0u5xG0x
TVUo+oTPU3cgBFxDBEn4tv5E6uiuxwFqAzwFJNZRhvDRX6vUARPrsZmsuEWtT88at0onO4Za9JzW
UGuoB07cYF7/e2vUUYMSRDUsmlqAIXlyN4z+ZA8RkGSGrxzEkwV+1st+yXoUQgjDknTMlst4Ln3e
UrNos6UrsyKspdccMjeSL5Y3QmI5yvjWat9TXnrDOtaGhdlKNIct1DOpS6Ibl2SoSRGumZ/H5NqA
8tjlBTFzDBPwKaINBKbD99t4d67lBbDfaMTLArryBxHPXDLbkR6lY+kAePwSPUg4blBZgtqphiLU
vwALcOKQR4HY0TJpEj5jzerISFFPSOcBI3UAi+qclhPLH/cWSKTZLTDXoMyuNsKMClDc1nYzdaVb
mat5HJO+uAMlBydrY7nI3h71yYpFlJekwB2WIY6ALfg4em3AR/59PdwWKlpoSBgYecTNSXliBxnh
2JxT6Ix1imNVP/vuzuLR0X1NdT/boLau06NWxrktgjErT7qc/FqE9dA3uiMUlt9nOY8kgoGy/WyQ
2jsd8gRQq9LScBptKDxi2gGUWhCASLzqWT4XpqN1KBSKNh6iGa/DRELu5wuO2Cb0QGhPooNAhWSp
6sZcNeMsjDd1uq+37rme1u0lXnOMiy15l9h6Kj5XyQbhzrkvnMLo1TBS2/85Tdrn30F9WL3pOkiK
ayiCr4KNX+QoCnef2c7zsVbqwzaaseZdCbJ8Ml9lvSTOZifeVKI7mQfNO4Sof+P1JxmF9s8Loz7u
BvqXItsiMkW2Hs69nXltfCyfJGgcR49ErI7wzoynZvUxvWNHPy4HOt6Syb/vwoA5x2sTTUkSRuVt
pbhmBg0M6fC/s0FduHW8WVO0mlk44EguGHZFy5enrcG48T5vI3W/psM0bsuoZgDlpTcalNbA0X2z
nv/rqSVPnXd5TewzCbIyBRhNiEDRM2vGWOh6J+E+1+z0h/VzuVKdAqKGpjuE6kvT2emj6HbO+Bw5
xctl08QhvpxIHdFN00BbhIT98yeLwcsr1KIZBbUE6uw/q8ZLkL5eDdjKnQFqK0ttzdVKszCR+mc+
qM6s2uCDmp51NF2X1Y7szK4foDYV21y6VN7SqLRFKvOllNUIhWsDr8z+oMq8kiSjZIjFGRLwZoQr
EFDRz7unN3NvzibgOGs4QTWugq6UfrU47yObAa9Kz7wpwHBtKoTpFj3Wz8bS2BwtiG9EAQRFHtD0
deLeCJUstsdWDPu4Ci57BvMw78xRniGA/VVFGxQXE8i6Tbs3u+pZVJfV9IwyE1fOsWYfORMc0KCv
EpH4UV+rVSOjzUs9Os7AJeYF5ocAS8RUVvTTChsIc3B5p7kWqY8nazjlVYNDRyZ8K7d6yCHzNLpE
BV6PMVDDawCwNhSzboQVALkEwDmfv1+JNuDSY+Fg8AZTw02n2UL1fPmbsVx+b4K6c8Cg0FRNrA/B
oB6k5DUrOHkebwnU9dKp7dYnsVUEXXuXLhBG8duOFzB4Nsi/7y4RVcinpSY2kqCBPArY097Z8CVQ
uaxuB65q6CREjsqbAGUUFCyMe398Hsrft0wZtmKEVkHf2fVBR1VMhiLQIfW1OxTiDuqL4nT/oLn9
2SgVHVcNeNy+s3CbWdfqHJTWWZ+8yz7B9HMyUoHHhyzhlUPZkJYlg/BVATaF78NL836wtM2GXNwW
koWB9Zs3W8qK+XuL1FlGwy+p8qjsAnEp7XnzE/Wc16ad1+7lpbHd/WNl1AnOcjBir92G0Q3pW529
6Rvn77Nd8e/fp8dUpyHpIilLukBv8HCaHzNVtNWB85ZhXv673frCR7Lmi2pseR4Kp+llLGxy90NZ
4FS+5GF1ioP1BTJEToGyrLhyFsho1xD/+1ghHZMgcpm3WpIEhdw1uYtWLCClvVBVdjo06e/JHNPC
b7UK2IlimvXBrba+q2x5Fdb57R8+JlhcMZMMqTHwC34+98OUy4j/K1hsWtOxulMdRfZlC+wjvjNB
HXGou5RCN+K6XgSPJCPVQ3wQX6NjYrh1oKEMlRzMGx5ZPNOJdkap4ydvRV/XM+AKufKy9pqtNm47
/rq8MnKg6CwO79S/e0cdOHMD5SrmqYrAiEc3bZyue4lb7bowr7TOazeeOi/z3EGLAhh7dIRQp/n8
qZR6jfUua/CM0zEOJp83iTcVQ/zuy4I+LNBkcmB1zddCQFdGDLtHxc08wekagHXAHgYS8InXb+Is
yKDepZveg9VyFdsgyZ667KHjoa6YPgA2UoMUtb4qFEyV0dZV10H6MFosW+xG8fcWKQ9G3nacaMIM
vZiJQQ5l6qh5Up+mjNRqgvBQFEjGcN3XuYsrZraTAUzjRirWvBPF3ri/5uiKtQ4KZoiUIyd972Hf
tb7gLHfS3eboXhKWb9Ytr7XAvs0+Fvhea9ulB0O0RutUzEUg3mWP6VE5TSfpvn4xzxjUC6OblYdd
4xokrrozaIBOVUz6OYdeU+TroD2qfQvNMkIsB4IR1+IcZaar7NZHpXBGPW+CPEYR9EPus2o4CY1y
UOKZk8iRoPP1fH18N/Jdd4tCnLXKYiqTsB7ecvFOHt1e0u2oD6bpcDk0Mdejkp41HN/EQ/CzJbXe
rEpaI6RVUnquG/U3xLVcKUoeLpthLmhnhgrtGwCW6Zy0QqBNA2bnxSQ/9nGEPlAKuSE16YCqmGue
7CLzsO2MUqG9X/OxWRZw2siTm0AtsMfMeuwlXGJXnh0qvIPrKIEg4gB4dF462XofJT/6zIsl5/Ie
su/H3Xqo4JFGiTFXfQUVE9ByiIfG638n59wfQDgAXO+59NKzen/ZJjOAfJiksYptBXraqRnywARl
DkZGE8wyX7bAWxVddAQwpqzLCh44uET+GbJnhw5S9m+Rl0LgEcwnx01zJF79j/PN6KL70OmQKxa0
NoDQj5s0B3Hys/pXGj1eXh2jt4AMbreBVLwYs9hSuw0otuplPHTeChFL1anvADK9jjwMkT5272QR
NRR9Ex/MTpzjzcDWwj44siR0TwAOUSmf6eJFj5rEMI/KQ3FF2kNEDzrKXB3ShI2tfJfC2Hkfh5hU
N+YWYJjH/sM6PVkzTOs6Y+w4At/3eABl0LfloUFSJzjNYTqQ9pRU2N0dMK+8o8LMuHaGqYyhkaxN
lcolCbWH9Y7Q1FUemT4pr2dQZITVN8Lo0j5OvnnP5TgnX/RL7AbtKAQERUUEYORzRAU8FCrwTRMD
R2j9bG4Jhrp0Nr8q7PxRA7E5V5GFGcJ3BqnYqujrOqobCiUbCrojgOkYbol5/LdsRwahC2SVQC9u
0gWgTgev+CTBkUG+dEX0qMEGlNvdieBh9GDz31Ei15Mfe8CJSA8D2mWXjxKzmgd43N9fQLny2ndy
rwJ8GxZXhPCk9UUoEV1PB6JqYt6LnEyNnVh8mKN9t9iGVMnLCkNa3hiuDmGyyK+7o9QBwFDiuPLq
h+8PyS+OA9awd5AcxrOoTEZeK2VMNqyvHkx3xMDq3ERXadu9NEZ6SNXc7cbBj5LWX3vj16rInMoO
M9TvzFORqiuiOupkCAPE0ktr2Qo4iC5/QKaf7gxQSU2caJostCUqlnHuqmXn5akWFLrG8RNWzFGg
aQacIQb6EPQ+n7/RNKo4XVThOKi/mvVnlweyONtKX9lzwonuPFPUiqKq7jeMF2ewAEwISIcmp2l6
T00VJ4oV9/L2kT9Gu8d+XVRcmbpWLPWmxgGcv5fDa8xrurFuxP3fp8JIrCXgg0yELLS65KBF9aEw
74Rkcg2d95zjbRv59112O2l1p6jgIw8itT8kVX8FCYw/khSjLDp7vahwchhmhrFfGZWf1elQYvp4
so7ltjhrDRvT7GSQsH8ZRnvUgag/C2Kp2Kbe+2VaJrY0I8htEF3lkbTyviEVwiZI9o6RNmHl4p0G
crPRu+wjzOteIVp7gPZimJXmLqoWRZXWasYIsD0f4mPiELXeEimijqgl22Ryj7Aj6JwtZq4L6n7g
YZAALX7/ArsvuihG11uqaR4FI7BArDhoz5yFMb1zZ4Hyzq5Jh3TVCaTmG1rO14qXkDKcao/ecqi+
AV1gk4FSHiaPeQkoO7OUq/ZjHzc56fzpT+Z1tDorOvEZxpHrwbfuTAxc8qZImbfA3iLlrMlS9ENc
5jn60kQMMwdOerDrq+SYhDrniuN9NcobzdIsZiHBu0XMQZ0ylk6avv3vPhtdgIAEXjEJfZfjk8X3
4iE/WDfxofcjdz2j6Pwrs1N3HGwumynrqsGgE2ZHgGRQv2jUiUo6GFqu5IGUFK61/DbawquV/zmz
KCTwdlao/ROFKR/1ATdmM2ruUKkY2EtcUWpPkp4cLm8kEzmws0U/xJahsbRq6EklxwyHWyDLC3tz
gWd7K53mGF8XJzIfv151jm556QNXpJqV1e7tUwm1kC4r0swsByRWgjApIcGZBZvEFTLKnak2DxXF
vCQ+Npd+oNVDbQKiZFnHRlvceHwT8sFpRd2ZTTsa/lzeXfKhvlytBLSPAXUg2hVqcRXI9AUo5xVB
XbljLpzgr1r+zcxfhuKogtpzmo6XDTJP3s6g/PkGbKZ07PW8KEAAkCNruKuH0r1sgdk6gLSlrogK
RJ4klfyEXUguEkKsYa5ZUIFbrr/Ofes6ATVf5fCo+dhr+TBE5SWIV5Ms51oUoAoHjpXe5vfxmcd5
txYq+C9FnAqFjkYSaQWXhw3AvOjYHQlghhQyI3D98LrBzLbPfv+oyN8V4HSZEw2z0+5U29GfyVsx
ch8fSmdE1Aq0cD73kOQgdMyYPrr88XhbSt0BVtl0S6eCZ1fHkusfmchJ9RmjOIhcuw2lIte0ZoZa
VT0BtBSBGUKk4mS6qQ8AjaP4kd29D9sur5dXxb5MP6zSL6qxzzpRrqIUtZA1JABjkFoH0o1xjSsc
JG48x+R4DT24UStivXYaaOpTEAFCQcpongrBv7wm8iW+Ro6/zq9RB3lJVr0zLLzZ9OpnFb2JeDQl
+YM8eaWcOKXELahwPIN+3OBRumyxisBB1NtSEAKDojLCwPIUEtpPFBciRwkuL5G5jXAWTDUBhmvS
3Ptt2UVCZc5ZoFhhEhcHC7WMjVeOY/sGGGWgLKuBGZyGWEl516fbDJdX/Q7Uv9updHpvCkmnovHx
fPt1eVFse0SrGSPKYKqloUFNI3VZZpZZoF5j0p7opIKNypdu4ivDB8fWkVu9YCawHwZpAiJhlSdB
q6w0nEMTrr8ddSu2f+YB8X1I7o2efpD9+ljyAHlsu9BXlwlB5JcCfzGkyJvHARgo62aRD8Kc2/L0
y2zcyxvKM0OF6AxTWgNm2kFupLvrWtuyAPICtCwEnWOIeQKgVU6GIsBwIVKGRKFK5jWeslDC1FmD
WdNi4URf5lJMQwW4CuojxvvNsLs5e+BeU1XMgKIB08I4mRAV8/I5HDfei5sZPKCGCH48RRO/jFvk
uhJX4EGyjpbgdfmrMYyeoJn2Fj808i/IWP3LziHFAfMQIAWqTnZ2ty4Us7Z4jMU0WLPIXhuEft7O
Mb/NzgKVChiJ0pdDp4BUYNzsylRdFfXdy37GGI3D1QUFSxMFHkyq0ERXHXy5lBojCwlJRXxP+F4j
V3d7V3wZrzQn97gnl5n67ixSBaXcKvKijzHUSUTtstfxerEtp37RCMGrb7zWb5dXyIy3O3PUZ5La
rpukugNqpnDEzYegS1w8XjbBjn47G9SH6uS8riMMaoOCwjoToh0zWH+B3O1ApgujA/cZyNpC8Hsg
4wVdowaq08+u16eqOmhpja6wP4Oit/AmTIORJwuBYhbXvJlflh+CMoAM/CD91WieqyFTR0WO0jxc
jQepj22ZVxdgfSMVwtCWgiEfYNKoICRMMZRiJisLdPFOML9DFdjtEt5cCisO7Y3QGWjUm2mXteYR
Awe+sK520V3lzcNlV2Bv1cdKqFRzUDO5VVPkZFkCggAjNiAWrmj3l42w3nKQxCBMSwQ9TV+261QV
U4TkL0gr8KmAsic7LRp0bqXvObdJylzQhy36nl0wsqxVCiB7qq+HRmpXbv07GewU47rodD305+aJ
1yRlVt1261Op92MrbWllNMkSKA/Kuf3WqCjcZCCSSR3lTmmcorDlF3Ky9HvgPC5vLTMe7m3Ln48W
sGBlITZTGQqV3R9IIrOdoiv08MPeJbps/Olk3g5T8dCKDMjydGB6mPTMNotXrmYas9OzXxP5Bbub
qpPLEplULhzjb0SKYbPjO5Dbe0QfRrjl0S9wrVHBSVXH3DJJA1osV9D/3Vjgeu9jr9DCbgSsL/1V
lvWVaDmVdWPyRFq5rkNFkg6D14BgtOIRxC5iZ4uFbZ3QoH1FFnXWgEaTbAFD37EDzYvfsuhcdh7O
uaQFa8YGR78rgeVVC3/c4mDT/TpGU28endL4J6TO/qtSoUaR5nYpBdMM2j9y+N+9bTjdQQktH7oa
XA5vtpuqmNvHjQMyNOpgNFmXr3lc5CGqt+X0uPAkqJjhGc1IotxhIRuljsE0KUU3EsITybqO0usl
azy5us6j2L38kdj+uTNEnQYNj8oM7A5ZaAAbgUZ2ghng/icp5UMNFKiBy+aYVxsqRiq6cWC3p/Or
bRoyrRsiNdiy5JDOYdW89TU3SpOISL+bwWf01wq1eePQD0myouJG3rHiAdNXp+b4n7gVj+OPWezY
26L2T9biwpjiTjz2h/kwBLqT3JLSw5rZ5YsFsef51Ce2wYXCMf1jt0QqrMx4DpUV1CUDdRRsLf9u
rQghSBTE3OLcAUxP31miYkilrFFkLkD5CZjdqc0/m+5d9glmvrjfQioViects6Qok46EukX8nR4s
sCEo/n9sFMps8wbleHtHh4q2mkXkDAXJr1DhPMzyzQIIkIGLnLMy9t4hRZRU0qCi0RpQ5I5rxcRz
gkzkLd7mrk9RkDrii4zp8PSBr9jAM0h9rKIZVmltpSwstHszuREt3rcibC9fj5YFdgfAtEExS7l7
GZWx3HRAKBL5kiTxE9wsRuGYkPlDCd20BrvsfVVJXc5OkiN7yS7l78oiVQDkgIFYDMnsNKoNsS0+
LMi7CH2I0thc3B3z+lJB/a6oGESHaN3nNMGUm3XuZbyUiuE6wekaNb9KXiKcZjXh7KrMXN3OFnUC
phrJOJgfi6BNHOEhu1XBpGU3sk2IwhLPOmw3+kP+qNd2d1MGPbgaYyc78LWGmb1srPbvmqmToTVF
hlcPXm59dFupP5LluU5u8y63k6y1yRh0f1qkcLTuLMONoJZbQ5eNG1GZPrz7EVT5GNF7hOKZngbd
6Cje7NdPgJNtCAdbYYuPyO/d9a49cvyLeWV8GKXrkJFepWk6AEs2A0NHWqP1U+wrYYUCfMsRL2Bf
uapmEoUXUm2gzlAayVNajShkEF+eR0x6aof55b3TdZ2eNV71k7mfGDvTIYoIEgK6fV7Ek74sBtBq
oj7b/RAOfJQlyXa+nE5MkAJTDIooLIo6K5kumNoCv0EhC+Cp/BC5GP4ZvT5A9+5a5XSW2RfGzhy1
gSJYTIHJnjM0GP4DHUqnAf0aMiNmevPR4FCoEYe7tDoq9qSLtJbaNJehCrRodj9CUmlVMttSXwcw
qW3KXaU5l92RmSbtFkjFnmia1DTPYlQ0Gqdt7lXzvAm/L5tgP+12NqiYkyqDYqQZHiada/qSW7j1
6IIl/EoGIVOOh532uvFaNGxP/HATKrxMHQiR1wYkRGXimHeEAbb2wcQ6NnbxB80uR7Tjh2Lm7CX7
uO0WSsWTdivFeJjl7P9i+GtfWV0VqGYC/pUqp+aFEuYV+WGPHl+J9QwyhCOQaGI7/FSqFDpisVk5
bTenzrIpP/LKilwZjEw3faErbr8t7Z/L35Z5de1+AVUxKNo2GgodVYouBZCr1rfbNYkOuml5sVC8
xUPO6/hxzj893WptmQGBHDyFSDtYO0a3aoD6ueh1tmwX19wRQ44fGVS4SWIB3fuoAqi7nOwyc4f6
356Tuy2kQky29XWs13h/ZSliDCliCgc1dTsgi4kSaXSv82h9OGeezhUz9IxMNBKzcGwgwvmWotHN
pxDkfSgqsGDuQxgXBYzELV4rIKPx9Nfm2Lt9IJ8Kn1co5YUYgwoxvQFWTUHA+L8YDkGLIEPg95YD
dlcHPDTfY5d3jZOffyFS02SXat9Eg9QsZQginIOsTpgA+Sm03jAfLh8wJmBG3bkHFVP6Vu2TXtNy
aIkSyH3hSqKNPs4hz+20tbPzAFKaBe17HRfhYs9vmV9zsgjOUmnITjbFckuUtsPKeOoUxc40V889
IePdtWy3RFcEk2tI+mmesBgK3ls74fln5nZ0nQEbNB23O+1mCfvX9yc1wBFjyXs4kRP85UNCe1uV
ZABMNI38ql2NTki13FhSwD5mh8xdZV4Zh9phhURr51i3o3SQ7y9/UXbqu7NInYxl6OOyakk1B1mm
s1zl4fDWoWwA6uyzilZM44yniTcrzdxckjOhqAmGTdpfzd4qjCLqiwBNACczK3up/4CL8592c2eG
8tZOGcRGaBUxsEZ7PZSH/Hut2hpoDg6kQmFKTvObh3DhrIx2T3B4jVGmi1BpN75L2bMZnXQeoRDz
FvhYFT3aE1lqidcnPLNWX+Lyx8CllCXb8sUJdwZIMN05YS/F8wh9syxYfuarrQTSg3U2POgVu9Xz
/Kp9H0DT8gPEAM78NtrDK8chmQd8Z5265IYWOHPJTMHLOThQ6yXyhJvb29CGz21NdIyn2RUM1wTp
K4+DnPft6LuvHxZTaQA7KZeznEKZGOqSGmcGkZ3D75ZHnfB5EaGNsS0Z9B6bYLptMciiXa8epCSO
pRsDr8DZTvKxLn1M6nxP1TJWmMQlhB8xVH/iO8HRrgnNKgG2jNwjxzNHXX1tupWRGOFFpF7rfn5M
7/BYCEsAbTE3Db0rzgnnfTEqsRb0BTyI1WAdO+NJNN0KjAWacM/ZQfZ50wlNC+noiVRWmSdiPTcN
eJEWb3HN390DSsVgKCCUm+M5AfDjxIPAspf1YZFs8u4AKpVUDED/IQlbbwbt3MpXU8JJXXmLok4Z
qDETazBzzMIKsz3od0vDcXTmMTZBsAmKdIA+6Jlss5KqbTURRKRldhrRb6SzMk12a7mXPw9zrz7s
0FjoXN3kOJM2PVCrk7L8BDo5kzgpB3OvdiYoB4BLmELX65Bqb15lw8952RtvCdTnrvJUVSptsY6F
LNuK9dgks51v/5Rn71ZBfXFQWcebsKK8JELycCzeBum1zXgUBsz8ZWeEbOXOc+V+7LQeFYoA0zso
JinP2zMIahG4fSKfbYHhjpsycRxNJru7M1lA+GOKoYYV6NdySDo5kABB58Gwm+cOhRHNwehJN7oj
V7KC99moyFrkm6Vp3SYGKAK76Pod2rV2DUxgXXZwnvdRERXKH8pcC5g11dE21SRbS35fNsBOAXcf
jYqiYKus8xZtPUiQF7fZS4FFAKEFKPDsiW7pZndZcrQCfrJL/PrL1bSzS6VnG6oFWd/EYFkJitsK
6JX0asMDiTCSFD4PXMJxE7rQ2alCIZQtiKhMrcGgiWtkXjc+jcPj5c3kfC0a9B4r8zrPhpGCQAy8
g9KD2t1dNsAu62CyCoN4sklY8T/7+1gXSmkMaguavvFghgreJdAe/iO6MjBGvJYR28dBvCYB0okK
Oan57A9XjWpDJuBwZaMzz6VjSddaxTvCzLKN+WGEiq9gIq/lGWD0IBE8sYaOFtQapqu2SP08MpzL
28fMbXe2qN1rssno6kIvwylPentFJ9Ee18rWavW1qN8gBvfN1PTzbOS8Q8aOjB+LpMJvLJtR1Kvo
UOUFpF2iUDrlfhokz8PBCGt0nIVflxfKHHlSdyslnrr7dLmMJk4ERcT3YnF6HJ8I2z3kddzyzMOE
s/EWO1vEjXa2ai2aCmvAWIR03jz9jhSn0xMRmgP154BRYsUX3fkM0EzAWSQ7hHzsKhWDk2WQhlSS
kcbM1bEC548wrU4/4nGXmZ2tbMCn19kpEqtQQ8FVlRZ7gqqyzfkVxEHpQPYONYVQKCEPpEK03tYT
lM1FUpfHDDXKu3EoBv8R/PNyBebx39uignVT6/FogTUKVV0J43pluGBmHK/acPLXZx5KnVnJ2luj
QjSmA00jH1OI3HxTwch5xNvIWV/7nyiZ39Qu1DQ9gxNAWRFnZ9GiIo6gi00DyRozKKrkOFXNIUmX
Q1xnvGo16z7Y26GCztxPcdLG75P3K1ix0vfZd0L7sXpk+kV+H9b4JyIfTJFCdhjk7DpYvz4fFNBJ
YOR/AG5cODZX441kJ658mwabI4K+Pwl5KmWsaKeJwGvq/4e0K9uNHFeWXyRA+/KqvcpVXtttu1+E
XrXvu77+Bt1n2jLNW5zTB/MyQAPOIpVMJjMzIkDUqWoW5Szmusmzom2QuApIIXKA8hKZmOOZYQ6D
aBLqZDLIl2Qs7f2y0qY0knFUOqR9aVh/Wa7KYzQ72z2psDZH8DFdlZIzP/GKLWz33NmlorkgDXIX
iwM2LrcH1zzCrCtDOgvCRTnK8GRwWc6cjidlwfRRyBdi4BvvS8WiQiseNpk4TZizMeMzyEltDPR0
A4+mjvntdkaomGoMUrY0WZ6B7pucO8ub4ZhoKwaXgxfr8tV2ZqgIKhe49oEES4/d/DCDvCRSro2+
sBvD0dKRc/kyM829MSpQ5guAE1sHXL82PlcQ0IkwFGh111HyRZG9um3dojyKc2JH+s0I9qJJ/LXh
JwFidHnNzLO/WzN1LDJJsvqsRH0+QlI7L5kjtb4OcMzKaaDy/ISKnlq/5d28AAosdA/R+GLmsz1V
/uW1XLahilREAZXxIK8tCi5dDHVHP12fLfH5sgkmau/ts2Hk/P3xlrVssmq9A7DSbw7iOb9HAxNv
ersKo5PwmF2DotRJjvFD9tjz0naOy6i0MIKSVVuedEWK0DIdmhvpSrhGP0q7Gz4PTuNAwVL3kHDw
GtFMoOd+yVS6NnRWU1oTEl81INdD/whK1CAL8RbinL//J3b+E0wwYP9+c4sO8zaV1EFg5fv6C0xC
p/qu/glGufvs85iCK3pwqi/Qky6/Xf6oPL8h/75L2bJOy2JRFMDjIZSOUfbPlTYFAEhwaifMNHS/
kVR80QVh2+apTo4NKsagTQBGIbHr2k5CUAs4vNYbe1XmqwA4pGVpb9GFMs0jtQRrj/I50899+aLN
Ii/dY6XyGONUAfgBkgDqn++3DqPhvbjqCUKm5OpHqEXfxT8LpGKpvTkQr7LTh5abOBAv+JBi7mxS
21j3ozZZUZ2igQl37yDDTR5+4kFYneYXGTcpnPrpsocwS9X7dVLRGgqgYr5i6B/H/nczKm7t9Nx5
2hFJxJV5H3Nckn2d7xZJxeXI6lSzXgGHR7nwsLnGlXQV3SrXEmagOru9SRabR9bAds+dSSpE1+ba
i4OJabfstPnRMYVgfPOZ9DZSn/sNmTf6my06+Rs3ae5iAXid6JzcxqHi5sclB6ShdOrZ7jwykD4E
840aljfWC7dWzvEgujLRQJBkTuUlOyYWQC/qZGe87jDv+ylUOpYKWxYNFmSWrcTuP29u6dWPpQPe
5bLG0YhQ2WnOI/eG4BxHhQrVSxkbS6+iw7HATSs3vzNwImXU5wtI0kN8vOWdC2aQ2X1HOmKbmaoJ
ZkNApwQO04P7LcV8/1OOzsoMsrADhspvF17S+VoxvxACFCrsyCYmbLRigKLlzXjUnqWb4rRgynsO
hOvqKYKiu3A2O8BxoFbv8KoJ5OR9tI1aPpoSwDiq1B6LABthrq+RDnOKrr/1XSmfhQQsFdNR3m7L
/oETedg7/GaO2uGlEtViqHoMukDnTD8CbRRUr9T4gxffbl4N9DJv/JJ9OAEZhUgXeNhoBOxQi3VU
r6+krsOhJ8KkRKSWL8tNzsCHnYQ6HKoEeP+BHOP95SEPRdsted9B51j9RdTAcNU7a4qz8W/kwNjl
gp05ymlaJZMbdHrQj/sy4NJofCjeXCWfSV28Cf6mgQop7D9roy+pLZnrKcGQ9NR+moVgagJB5R0+
Zhjb2aAuJbUTS0NtkZjNDqgP0WNIPbKHYPM5KB5QYWfeotgJ2s4idSu1Q5wbyToDCBD2qy2NoNMk
atiGIyz24iT32VdQ17mpW/KWynYVgGzIjIQFssn3riKOa1rMRpUfR4jpaL6EZUZ4wa9Qs0EG7F4+
c8wjhwIv4N+g9wF2/70xuU7qTC+y9DjOtQe2RXtov6fTX2WDOyuU94tGNnRlvkQHFODt6VA8GJ5w
JhcDShS8CR7yiz+ctJ0tyvVxJ8RTgXQC323x07ANlNEHtRX0RcnkQv3tLyToAYsidAAmCIwgjUfl
EvEA2ZS4UiEOi9Y+GTJLXGjCF1cDAMByaN3mHAdhf7I/9uji/DRrtQUVV4woGY4s/BKNx23kJbus
44bVAKYiAvOLnsN7t4AuS5Slk6iF21g+5nH1Ld+mv/C8vQkqa2jmVW4GBQOAM0lKMAxUqhmkC3l4
Hub9qWsyyEMB0yeq1++Xkitqok+LRATpzECwVTBbD6m9QMImA9Sg/w5MKZEiNX3xKqkdHiCSxD7a
G3fWdeow4yrADCKpNypd5W19uJbJKSnttObRBTCzMCBUwPZBKnHA879fp2hE4zRaDTqwgIUTdrDM
VWcnPRNs2xCs34pHXhbNchKM2SNGoa4J2gVqbRUge1lOaEZMczR8aRMnX42SyrkcoVg7iIExKCWQ
jvsHchFFKAy5KEHes5iPGyjPVTCyysrgJJ1pX7ZE7hD6W+0s0WjnuBV0c4HQxqFst29lJf7S5e6k
j51XtqDXFXPOAWA+QgjvAp6UmgzMI3XDTJI+aNDDg+SeMqKWosanLFV+avVwFPSHdc5vqk30G1He
7K6LnMaSeT+AlfxgCg/YfhBDS6JCPvCuGLBAZWFILIilj3I3eVbv1dmziEKcM2tA70L3AqjrWju3
iqK7ulzOQV5XEK/CUExgxJ3umNrwU5hBzrkUc+wIpVg7S710ngW6rPDyt6ELQtDQI1ehjB8rqqBW
f3217n5rKenZPJBpjOjLVgMpVPiCJ11nv0AFbCL3JsRV65FHUE/nUR+sUjskteOcFH2DvuGzBGxO
fCeiaN/YwpG8FHl3MfljO//7YIy6udCFTFupgLFyGW2CHW4sj7OLPBNUqtahmj+luIuPgnVEEZYI
nC5XxZUCwXjMgfqSR6ozyy3HKnVj/V4YUfsGw4OJhgR1m2zgMRDQ0y2ACxw/t6UHxXqvDKR72AQN
eoSB0y4Yr3g4FvbH25mlImIziCuIX4YUfImzB8iH30w+eqGpnYXFMXW5uDbqtfS6TBkcM2CfwRpx
1bw/TnOUyhEuovgQD/eN8C0dvsjb4BTVQy3n9qx8ubyrrE+5t0Z9Sqltl1bfoiiMu9S2xKA1OFM9
VDj8z3JUHG5Twprox1+P6q8VmyJ6EHqQRZimaSBAuNm6cejA/3t5MfTt9cEYddBmvDKTddIaSKJN
7vpZclvUmtNz6hAateEuv+Hl97zVUR/LUOtRqSPRCJXmPA13xnitLY8gXe145ZHXfIw+1rL+to/0
hxpGTUOgzY+KXeHpLkD/vGxtwZkgQK27yWcCzRFD6Tb2W+9fiIiwDt/ePNmIXeBME7PTlSjFE+I/
6DEoj5ZB6pg3kV26ZM67CbidQZ5R6mqT8YiZpngFgxX5nF501K6Wb9K93nm6LTkEw7oINlfiiWeV
SvX6vMomUwXJyxiDahlQ3Tx7TE2OsCvz3EFwBkk/dHLxXd/vZ6kqrSFOEaS2zSCOB7tXeYMxdOPl
92HYmaAOg5V0w4ycHnrv32fIbKM6KTlb5kR+FFpf6gPmRg5GY0uH5aYdbB7dP5VvvRpXRFkCDgEy
SpB7fL8+RVj6pBVHI1wExU66T2W1OMsAPm7h5fKZZ32tvSEqPGvxrKtzU0LNoT9WQNtmimh3EidK
Mi8BwCpEjE4hd/yQFsfKMKUy+IuQ/o8ewVIr98aXzSE895Ej8B661OPzdfMAnwbvqYZUFcfu/ebV
ZVw2SwFr+rn8SgavweqiH8zTcqyul3P20/p0eQ/pEZwPBskm7043oGBmmS5Ii2aHqHzlnnADSijQ
5RjXxuvYT3avOWvI91GWm+xXSkW1Yemlujd0MIJ4BO2fOP05xfMJ4gzJNZkzjwFvnJ9qngwey2mA
ykEpEm9TsK9RTrNJGK+A7m58WCR7rp4U5KPDfOBsKuuI741QR3yLQLsWiWN8nPw6HFxwKPqxt85o
fIKy96CGsQsxXo5NpufsFkZ5jrFu25qjHPP6ISHI4ESH7olQAguBHBYBL7PlLZHym1JsY7FvWiS2
01OiQq6ZNz3NPni7BVEO0taQKJoltK5QzD2ASCmsrvoX3Z7dGggEWLy8fzy/oG65ro8RrWcktup6
KGYgFpPHeBncy0bo1tjv07ZbE3Wt9W0B+ZliLTDHo94REYspzE8NKj0JUBxVwFWxYH4lDVA0TTFF
kGvS9oBjr6ymjcC20hww2uzfx953qArfE955Pp0GcxN35qj7s0Hp2hLBLwbJ8i/icNNaP6Di6vzN
Hr4ZocubUd4205ZUHSbZXi831FQFrwrJvGAXaLe8WTZWUg7oInl8YBMhJvw+QAorKu8qKrkHOVa6
mzY2+ptMWn/EtRm9tMLQO1GDtpVoxRtPooOVYeK1CtptBWwE1ofXdZv3VSJY1mFpBRf5Lc7Yg1pt
hwmav8ilL28rc5k6yF4VIs6AsvX7ZUJ0WhqkBLRTA7R2F0v1Y3V1MJx1ahPDzsX0sTXNX5dNMr1l
Z5Jyztycis1aTTC2J/dFAw6NG4E7j0HCOZ07Q87sz7Ioj9ziWS3SyiqO5nl85TpM3MGwSY8G+rQv
PJApe0UGaoS4vxUUGd5vIkaAt9SMZzNs5+1sjg2GXcrTWPLuMObVSabzAI8Bq4xJhfqxmY3S6GBG
0A/GCuHduLc1PEvb9b8UpPsdr3aWyIJ32UEExGAnGQYITgynj3Kn6E+iwiPFJd/gwzfaGaECvRFN
9Vyo8ANNPwyr5iao5bZ4X4j+bAAPLx2F7Pt/73nQo8FVD8JXPLaJ1+yWlYmpZApJnh6V5dcgnBZg
WA2eQgzz/toboZIAcU2zPN10XMM+EUhug+bqd17TOYLLHRJg+cTeGuUTilVhpRpAEepZvVvc4rYM
Jbs+a9ea12MG35U89ao4/7e9plcH2ZulHEQcLKO2VGQdPRTFIBKLPqGFblN7IKJM/y214wdrlKfU
kjZO/aQAUeWOKMhUSFP1W+2+uTInx/hi4mU4BGO4vID36LLDsO5RTUZpHJVWXAUm9S2tLEfpcMWb
bSqta1HrbluJ1wZixY69CeoDijkEvTQhw7NQDzXBrbK7nqd/x1sF9bHkMdULE1RvmJXcbEl9zmL/
8jbx1kB9H0PL8jUSUKeL8lDbakfTriatdS8b4a2Cuqny2jLbth6gqC7d5fVXIeF8a+ZJ2n1r6loq
zLTOJajDH7VWs7fopUjPoxEYm3d5GTK5DOiwB0ksSIyh8wGudeqyiJOuaRaLFDUxJQ/uPcluDlDv
dQVH+KwfiivtOvIB8A0IK+/8tIa8zhIzGd3/ACoKLqYcIY3PC/SJl9c+sRLb0r2BipmOx631g3c7
sg0qYMQCsxuhM6T6PegvSVO/oSzRQVyS9OAJLWuOOhYpSVQBjzyR7o/8Dhc7e9QO60Y3DdNcQRXc
kY+KPwb5WcVAEUjBuIgSptPsTFF7GfVtNuQZ8owtvhfj2G43PGiNb2m/cNyG6f07Q1QkKsY8U9te
Lo9SD6a/7r4cwst+yaykajsL5BfsLse5k1PMD+ByJEiRm2+pB8E2Fe/IJMzdh/5K4hX3yVf/cA4M
GCQvZkX8QOqQi5miVlZ3SA6/X0T/jLTxRmaZ0QkUGRDiFoGkp1PcTErAY5iTwlsfahAaq/UvIw9W
zPw8OxtU8GgtwsSRV+URU7KOpKwYcJ65NBg8I1RSG8eameirGh8EEWCl7l5aOCVKzk7REwKV1dby
MgjCQYKCjKmtXhqnh1kwXY6rMT/92269hsidq2mjmtXJgie+3OTIwL4uIBeYQTGsmX4cf623K2n8
mkIejmOWs380FLLSJVEYtWoJa28C+oNo25u34NlB/iAcB0cMuewNrGeIZuH5q0PkQoJSwvszVRmp
tSybYIREM2d5FV1VbeuOlGayR14uyP56b8bIv+92tcw6vUyJXnU8xUd5Ltxliu5VQ/E428j+em92
qNs+mbWx6iY9CquTedRCQK8QJcrbfyHXwXoJ4yEs6jK4bVDHoK58SwYnn7ahOKPZcmeTXBp8sXGw
vowv1jm7r90Zt6N4F4s2985i+creNHWg1SXru0EBRZJwRQp5qNhciS/yYfAaG2O3Z8vlTecw4y96
1BCGkCE+r9BItrVOkySBaPuRCBSTCgcZYQSblrsdIzuzu5+8ZgvLXzArhgKDLELSVaeWCOqNPFGF
zQqz7GudnjL1rok4lwrPBBWxQJcrzz0mQcIcmHdxDRR0b7bBv+yQrDt4tw6aSK7MzU4zF0SqQb9Z
GmfbDvV4PaTBZStMh5BIJ1oywGX9IW1rZk0e1ro81uvNUC32qnI6DkwDZIYVk7HAxtKvexHCwclm
5aisat9XSbLziUd/wrNABQi1LEYL3E3lcTMfI/m6jDgfgnlcdyugAsNoaEVVbbEQzGBU6ITzgGrt
Nt8ldQBtcU4wZ3qWhj42WMURHOinvF4K/Zq1c3wchtZW5K9G8hQpPJ0TthFdhHahAgZSGrlRSlWd
C2JuhtKcuNEEjfd29puOA/tin3ztzQy1b3ME+ba22GJkXrMn2EYYe1CK81Q7vm39FBrOvAEsZo0C
lOx/FkYF1sZKU9Wo1vI4DlDEHn+UY+dayXW8nNP+aCRe29zVxSOIZYJS44QEeq7uNTvf26bCjtpM
1mimsC2Ec+Osnd2X6PRWUHXTXSlxgNYKVHv5tXmFB8Cwy5v/Z37T1wIQCmiiThO1mYJQRVrZl0dT
elkNT4zOk2r/RagAnMiUoGJofMCgGUCALlGEu8NUMTjdfqvaH5cNMCPezgD1GLCqzVC6orLC1bze
tJPYVnZmlc5g/bpsh71XbwshAWWXUQhaihmRfgENIoqn+RQOnV8JvLlb3mLIj9gZmeexzRKlTQ7p
Z0LIUvhajTYZJPAkYKPAKX0079cAcz48P2TlZvpuE6lTZ9VJNAvYxmPjkrlHwrmo3/a+FdQoYXEV
ZcknoV87Ogr6qJqK6CjRtJWJlkqbnI1AiqexX0mrnYiNt6kAYvWNCxTaQZiqUCsXp9kw7CQrtq5+
n6rK/YsPuvsV1JrNZNlyqcBMa9U/a9ZV01ynvCI187W/XykVW9akW4fJ3Ao0JDFgRAapBWe+7Z9J
LVIMC2d6ubwmdjDbLYoKKKXV9l0dbWBVfm1l9850ZXi9K/uFF/vcxJCV/e6XR6U062aJeVImQhCd
SSmjPyvXhAKgO2uHy+tiHj5DJzOWBt5KtAKavG5lkqro0BvVTak9Je2PauGwerG3joBYQNxORuyo
xQxFJkhmrqB6DMA/ZgCuh5AIQm0OmSwyO86dzb7o3szRQ82ROme6ISQ4cs/jL9IdH56aEFMiv1YX
zy+bXx5nZjxk5AZTdaIl0y++JBrMucib/pAko9eibKJGI2fajfWZDBGQCw0qJzKYMd+HLz2WIyUa
UDbUUVwVO8tWh6uWJylO/ggdPd6M4P/eG8kA5mqVwUKrJJtsZVGdQbe8Oj4Ny3OlfG4z6Dl9v+x9
zGNMdLXwH1JeUaeO8ZzOsb62gMZ2rnADdIKb3ZSOfChBfF141U9eu5V1CxiigciIEQ2o11ErbOVo
wsRzFR91sQZfvgMCHAeZ5MLrbDGLgwaUeFVM9Ui6RNNhWlUXqdlAcI2KQ4SalhCgi6oDHqjyBFd7
ubyNTO/YWaPqg2mF+fQxwwu2384t5mWjp2jy/zcTVDJQqgNCUonyVj3eD9Kj3N6IonfZBPPg7jeN
SgQarSxHNJpITJ/c6VOZOmTj9MTejsYxu9p+QgLnL2pRgCXAI0CZIaFS/t7lOxGleNVKzRCDpPF2
1y3fxpr3iGAeq50N6joEMkzd6nZOj0vXuosatmOK1u3q5uY3TXOksrez6OflrWS9kfbLoo5VFYlZ
uRRif4ihig7y3FYuv+p6LztGpTYHS0qixI+1SWp5sZeV7uwNU7fkZqzqYiaj+R8gXI8i/BJqHqEd
So5/c3ftjVFBcdLUBgxLBobuCeSTKPGmht9AEODyZjLvr50deiYkAzt8H0PD9TA60vcYQ3p5oHlk
1gpkDwFvwJF9Ct7chZ5wtNKoX0pyI+t3it/47ePwJN0TSn4ij4tyZXbmDvJwvtrrBuyS42gB08Mi
Eg+F8nWJkRf5doSIi7NCzwUKDiknP2TdlwZKlRhBJLemSjkJWE7Mpoowhmii8b8W38qs4fkh+8y9
maBcY4tzIVmXSAiNh/y+DjGd8QxOZ5AFD/YGdhVfOeJ/nPy2uxMO3OSNxMIP96hC+v+oHGAyijrw
AC0uybgUwI7dQVH8BGBK0GqO/KCADmvGKDWXnZj5/aArCyiXgnkUWsOkMOK+NnVsqBwMJxkYvzQo
fv0zRcoDLjC/HkRpEDHBuY5CIhUyLbxmGlPFLJsYlFBpEqqvnPPGs0B9vFHq5GQxVuSLhbs9p/cq
Sr9O6+SQvtbis+QQZjreg519Y/9ZFurA75cljm2HxlSP9vWRMDtnD3jpgnZL8RI+uwrTQXa2qNah
qJd9hs4hhI1vlO/TaXyVtZ2/S8dXJSqf16pkpgc7c8R9dsd7Rc1PijQgTVKzd6TsplH9tf+bES8D
slrQOJYtMPpTV44u6o01TzrKLdJm5/nnRfxkzZFb5pUD2uqoffgrJ3mzR7nh3NZKC117grjSnrsf
BNcanbJfY40ZTtNXn5RbLlCI/MkP53q3RMovi1yPlrYyhbD1hIdmssHAY+df0scBujOZo7uQW3aB
mP+ZARuSc8XZmXf6m3W6cl9LeQGKSFQwqvYg9xlIi4NYu23Gk9RwSoXs8/dnay3KPdFibGtBwvkr
IDJX9W696Zz4zLNAeaQyNF2+LbBQVj/Fym1LHkKYxse/1v927kgjx9OyTrcixSOQUCWRB7R5SPw8
qK40TOdlgOMlgfXC40FkHjTNAuUcOG9V60P5Je6WojSn9JhButzPpL521GqBqkyT/0UZH2KUfyxR
V8xkavOiJmjjRIuHZ4bd80b3md62M0Ad5xrPdSnvZBVzMFnQ99vktEoF2dlNOERbD5xax+PXID/5
w+naWaQOdNq0a6aWQ3nUS7TfFm8EpWvZh1LBQUEwU4OdHeoU142iFJJg/q5G9EEazD6BW/DmAZjL
IU0DgEgwT6yRO2AXdFHpr1VrKMywWq4E4VM9vKz9IVt57Vj2vbWzQ47azg6E6yGVGAsYonyl3lSg
xqedyVRP7CovnJjLzDN2tqjXUtl3RpX20OERwvwaKIBAvW2hPIy6lFNxuZGZmFr0f//sIOXjm6yP
yzSPaOsB7evUX/UjQPFu4oNVo7ZT2SaXpeBy6Rt5i6Q8X1JibZEN8Nxv3xdXdwq/fJRvIX/prA/J
kVeQYMep3SIpry+zSVpNkDOHyaE5aL52VSNSRb513XkCasTr1fytOPOgvFynoc6AMSyz1ipkOgzg
GEC4PKJRADUlgrBVeO9fzkmg63HDHG+YzcIztCzCLIZcIojkLcUrMu+yezJDlg4+UZOAscFk+v4k
pKWyVpj5RgZXf57Xu5pQKJYBKFJ6teDcX+xH2s4W5STGCsi/CI7/o4iJts6O7vIw8+PzJDrlSbgr
7jPQhfPSOCaaCl3hPwukfMWMlCyvh6w45J+NZ8Gy2+vW2ezoh+ah0h9/IiLBzVm9Au+7fXln2S/g
nWXKXzJJEMuk1oVAv5N8SIodCCk6yL2xypkL8eNtLj0glGvN2EgzIKmE2RF0XUGxnEBGpkPbAsQK
3gaN3TRY7y+vkZmSvC2RnhYS1WxZ2z7GvGL0lNeCrdR/0+fdfT66TKwnkSSOZhQfE+ElVX+a5SEV
g8uLYGaoeFoD5g1FWJVW+RZ0pUDtE7ybBtimV9nwDVF5FpTspki0K5yY86iWAucsMI/3zibllbKe
tCM67+mxXm5E4UkTc7sdMVjQP11eGzO52tmhfLDM4yyKR8iyjh0ene1DNoIQlndrM73gzQg9RGqO
OaBaE+rR63buo/uMS3HAvF12BqjcWjWrXoZqZwrfhp6sPf4UPNSSTqZNchCFh1Bh7xmEQGXImwKR
QCUhYxv3XaHnVrjp4QaI4KaKbl1waqjs6GC8WaFSkLUWlRGUhSg/gIjjmELUngjLbZEn++S88rDx
7MSAMFCpAFeArIzyhDpJZQNNTS1MTuIRDODJbQLRN8EDr3v7HH/qD+BPwCzpZffjWaVdY1ja/7xZ
5LNhPys+ApOTPi53uk3wCDESEW5NgnmjvS2UZqaoMkyi9w2kFaMcGVB3QOQFM7equFPn1M+EvHAI
ikD7lK62xaPwfY2yH/LxnXHiybvEsjQTHLkKb7T1DjKyjuJGhwxq6kQbqn7Wb2ToSQLIeB07UIji
3zjMg7izTnmuMCdrOi69Fsa/JORh/XV/1/+cADJc7amwNcd8imKbl+DyjFKO3I2YdhimGtOo1eDq
5X1alZxgyc73duuiUuhasqQBnIkohoPvYDjM5/guPRdV2LqEGbwL4pvsUWvshhcJeEujkqMOCCnT
2vThsGrPxvBY824BdhDYLYzOiOpsbFddTsAzNnuGv4Umaq3ZNeE143dcmXfOzhh15zRCo0lQktBC
cfDN+EdU34zjtazwAhtv06hAE2Vm3aVDiTWB7bzxM9eP3AmyQY7kVXf/wuk5553OlM0uwcBmsqEw
/liBs3cLSfpDMBvLXYU3kOqtNXIggq6dbe5DkrlYwqQC9mAouNCtWAHFQT3uF3DtCWbQRNrkqLJ1
bPKvyWicgEpyxSG7B/W73RlxuFbCoZq6wFRrd9MkzsYzP+/up1Cft9C6NC+TSgiTIRDWq7gU7Lm9
6bjdZ/aSFdXQDROEFiZV8zXGrhdMMcW4zF183x4RYL4V37Y780YBCUgGYl9QoXGyGPY1gmnYf2xS
CcBSF0afpSCWEx6gk/MUfzGu4wDs06TUnN8Q/bvIsXgdl9cW1YdgvrNKBfMpsopKGZP4gK9/rKPu
EAE6rZe5243WlVziJR/VGI3Y8Kw3xYfLNyf7a76tmArl0lTlzVrgrZSKqz9LiW219tIpNmQo/zdD
5HPvbiwtl0EhmbSAC64h6MjG9RlDlbPOG2dhJtm7vaRC+JR2eSGPGGdpRrB9CrZw0/2QIEyVfW46
fMYInKnpzetT5Y6X+vC2kvz7boXTVGKFcYInhNZodrFpXi30V5sEwYJ8SOzL28k7HVRELzMIrRSV
IITlEntlZxytVOdUmtnX4W4vqZNe56ssVAJAVIQmuXsgtNOoRJS2fNACcnXkiQ1x95r/liZOd+lA
UKE9wRxIlCoQstAhDDRh8r7NXPP022gKougn8f7ybjJTcUtHd8RAhw68le8/HYjrsiQBMWJoQKw6
7b+mmWnrOq8wwf5mb1aoI1CL2tI06Qzek/60AloljS+Xl8EygJYmoKqGAhQ6DUI31MFSllgrj4X8
WRALW1ru/jcDVKSqW3kR9TUTDrp4F8kP9X+rPfraGTDJTLJqkEF7mvhgXNfJEMcxOwzPuOf87EFw
9FOd2q+wxE88c6zPbooGEJ/QRoNgGbUcyVqiKrUg7dU3qWtVxjmGo+kLtzbEs0O5V5EPq6WLGSR+
Uzu+lkEHXHrFg5zZ6418U34qAK+LH/i8MOSGpI+RibktDROEQIC/3na7gGSI3Ro3INULoZpMmrRB
F5YHMoH5N62VvSEq8kXKtGWa1FTHpBPlKyCZgUJvct3PVHMKL3sgk+Bqb4sKfI3a9eiP4qjKQXWa
kHJ5/V3zUi9OGUzO6qujs56Ux+SuJ+Jh7mXjzPO121AqII5GrUTFDBkHAaW8+iQonNuLlWLu10bF
vdEo8kVKsbZ+OJXaQ9pgLE3GRERyPRqpc3ktzDfBzhhdyJugv4ZnHOTlSG+ClJmnULongxevdWYe
Fz3zCLxtHV3B69OyKtBUxxHQwR0XH1qrsLmoQp4R6jzn6GeDmBRP8j4Lq/Zpbs5pzAmxzDrvftuo
szw2kBmK6hLMXOfNb69LQrcEIoLk6Sk/WL9ISSV5rGb78sdiL0zF/KqOapH5gThOitR83KYozDAZ
3n8x18SJ4sa7bITt3W9GyL/vwkW01tMKqm05HM3tYVn6wlXrVOOshOnihDNc1UwyBU8ZiecKJFx4
yx8j3V0rw66XZ6u4GnM/mwr38nrIafkQ/sDNr2DyxpTBSfd+PRBAERpV7s2wbE3B04dJPrcGgr2E
N5PTTJMRVAMm4KutF+1GTXjVRFY6CDK3P+apoLjimtSbPjLCqpy/a8bmDOZwqkzrMJQ8NC17U99M
UTExFiJlTuIKPqmodhW75tLY+F2ONtsr991N3kCXtpUKgv2Mh7BZgEoiO5XXRliexcMKyATxfP3+
8hdkvscgraBidAqKjRo9AK/PyiwumRyF0s3kFj/KsHBLaNKZJwhuuuJpCvA65FEoMr8bTAGAqWpg
jabegGuF9KpotfgQAVbajQdtPaz6VyVTOe5JPP3DPhoytP1gSwJd/3v3FCI9zyJTRbBq83NcLEeh
EnncqMy1/LEh0XNTqd5BhCNG+b+rP8lS7GjSsWt9a+SUBJhLAQiP6Bthxo2eqUtTWSRIBTNUi2Do
FjtXHy87AvMo7wxQDt5v+riBTrY4Zuq62NKq26YxRmGpGoO9YEa3G/Lz1sb+WG2cfIO5gzvLlLcX
nTrKcw7lFkU6Devnar0Xk5PG07zirY/yhVSYilQslpzMCBJMRNh5RKGJ10BhTvSbb6uhh2UTPevT
zmwgV4I7H4wjfunML983R/dzX7/n8dqwU4ydOfoolWkMBWWEisknpPmEd7sJt6Pql77l8kYfuYuj
bn997UewrjevbV8FhP2kzpkHqKf2Lh78qMUvc3DZLZnX8m59VC4QL+2QdPEAjr3yKll+KNmDFP26
bIJ9tMD1pYoatDLpB5FsRCliFFiWWuGkDqI9WJ8vG2CugRDSAh4D+Ao9FgX822IaAAGFRV7bcvQ5
nionUg3Otc+O5Dsz5JztkovYRLNzGNCGGgC1m3UbxO9XwgZ2EdzC3gphQCix8FkJmR4I0g9VNiwg
hVWFMqvluVwWOpBo22hDFcgvg0Ty1hstMDG9IYP05sfl3SR/jw7qe3tUoAKbarJkRWGFVnoa5l95
eV+LfpZwKT9ZX21vhwpLSjPq+bIZGOgEGkOwiarvP0Ox0L5F16c588TdWJ64N0nFKGkuo9zMsLQG
+okZMMMaz0k4m0eLKGSLmq3LuAiHshudBEw9mumOiWdpt5c/EmclKhWW4qUx86lv04O8VfaICXCR
B2gln/mCG9DQ9HqrG2jJtONheiaydAAKfMluTHf22wOKGZKDOj24RopHmZMwMd0ClMWyAqIRpE3U
NxJj4FnWZgIQyHCm4demPqzy4fLmkT/xYWlvJug2iGQUygb0SncQhhCihl+zOLKJAOtoPS9E3kg4
RlXOibPMkSgL2YWFoXakgfR4bYeUuY3SgvR6yClewgGqPIB4BP+iz8PcQ1NWMdqG9A9x6X2k6idB
K0erJMOpwg1Q6aAcidzRxyinB6JptHcwZMl7izM93wTvM6izVQiWUMcZdYVcHUo1PRqdZ0JxIAow
soRyaxpsGBg0JUDTzBDNB+/yt6SXikF6VAsVC116DQMpdDoAsSMh6VWrPLbDKZf8QfwkjrxC9YeB
IdoIddrKGM4itEB7FKfplDjtHSH+6job5C0QA7dO/yLq0wecNkllAmpcG6ParcCNf1kdaM/aZACh
H1zlzggIUKd9SgfOBUefeNoklQp0BsSBZ0szQnP9P9KubLltXIl+Eau4k3jlJkqWLK+xkxdWVu77
zq+/B87ciIE5wkwmr65KC2Cj0eg+fc6nevoSqA8ZeBW09oMRf7n+0d5VwH6aMjAgiRkdyhb+u4MS
NP/1PNCIr98nAFfk91C4xbDz6OCt8pChgKPYGHuGJLKtPF03zbrpm2U0oTAzL0L1RaZ/X13iw5jI
Q0vGeN/0EF4G6qsPMrwwC3uI/OuWNj0TY6BQbTGoe9IvvLLUzHhmtqaSHHLhKJi+0nwhPIqGd0Hl
bTVQLQESHWV/mVVHzLNA0YRA+nmHSkeq4KeBlwkNIofLtkE//zpqsrbYnZtKIixU1CAb1VMXYEy4
V54xBTXaudo7Xf49UDsn1RN3xBB7FNVuEeHikErv+ra+S8N+/g4VNFemCFnGtxx6ta/6QhnXJsj2
VK8/dU2CxBl8dS996tw3uo3HWrSgTHDd7ObX1C5Wma85hNCPawuD+HH6qAjnamgtkvCobd6xirBr
o79itTagWEXke4vg66fiSHViMCCxgLj2rH7sDgOCN+Zv7+KvwkfzwdjPnCtqM+Sslsh8YHQcCz2a
8sCf66+L4AjdH+0h1XuSDfDrKOxDQEpkPS7EIDnU5BZEaUL8Elec8vO2d0AADKfbAC8KO/s3dkox
gR2N+IJv7opv82nprLC2tIfWA57bG1JXfelveADWTe9YWWWSlqqtZGHJ9GhvFB9JBZ7V1hJLztI4
Nlh82IzTTxazIn4wfVSGbxlAWeitX/fy7e0zkTeANFwjkBz73QGLTkfM76N0bwIRdqCUnqEb7NVv
y458oiSKlPqC2+XZvHhWRtnrtR+DOsdF7gfafJi08JiHwp4YkUMgZNJ1PEmazY1cmWOu1nYYCtBE
9lARUXCtQnJvCWqI9UqcjGjzOK3MMNdpsoCQfKyxkkaNLaH9PHBTSt5CmJikhrqEURmU+eiDNING
iV2eOj+2O1ReQD19SPyIqwlGg8C7W4CmWqiUGZooMzYTPZ7aKYmKQ5kdlPmYGZCMFj4MGg9s/64U
8hYKV4bo4lehsGxrKeyNkECBgkp7ZE4HBVKoxkq2Zif34WPJyUk2nXBlj4l+GH0rC0hYgZ15Fg8z
ST81ZmhPKfhsg/ZliHk0ju/gj3R9EvjqkR+AYgmGf18ffE6CyE0Vv9Wx4tvpmD0B2Zw4GOlyyE4/
10+KO3sVoIiRWzzz2oBbnxERWFdgGorxOnMGBK3AM1iGamdI7G78rgDcEU3+os2cQ/CuekGXKasQ
0SSgsVdxSf6+TDGRjCFIohyy0eZOhg5GBF4kMHrLzgw1SItwkq6tQ0fr0UgLJCgBsBVpYoAgoGrD
6FCawhOEAO5HmeMn7OPxbUG/LKDi9PuCJjDazMA55oc4BaEh8ar5ZlHOIsQmx/6blD3OJWdJW5/q
siRQxf1uMB6Bqwc0XfCXBR6ptyCN7kEHrMqTbarCA+cC2Mry1tYYx0jFpTQSHajc6Yy5k/y28sqT
eiftGtw2R6pdwptm3wpia4NMmIxn9CLlTmv2EDNHmOwOY1/YuRzdX1/YdccAtPv3XZyEudWCEtwf
aXeMhm+m/Hz9/99MxWXQfCjo0qGNxfaiJTnLsknJKJd8sMvd0BVaK/ApMcXsZ4LFsUY/AxuG19YY
p5g7QoKwMQH7gLUCVXBYa9zRQczwDedfEwC8OT3YKXUCyVZoJTOnuC2rSDMrqO1JZ3IGx9Ih3rXA
h1MYI39UfvOErYwxyRQYzBdC5gybByK1Fr2y0Yt8fieBY4YtyCTBkiDlzYlvplDTAF+K2QiHpAjs
bghaEJiNt8OkHrR0eb3+7TbPsw62Uoghgg9WZz7dFJu1XgVzuJfNzFGWY1yGtjw/xur+up3NGxQF
41+GmKOcLJOR9t0bIaOEaYLQxTm+VTG+LjvwUj984djb9MmVPeYka/0kLRhKpfQ6k7M4tM8ZA9BC
0+7Q4w42bgaqlTXmQOfiHFRGBjr28EfrUgqkxGv84Fg74R0Gx/x/SzP78wQYOijM3rhmGafszLgO
JiKEBwkvl3yO/KB6qoeAd643wxRYbP8yw+bf2TDGndTWxNcexdlKvilO7Aqucgoeo4fAGp8qbkNt
M/6uLDLumEagsE6pUFWgeU1bW1lcW2rAeVpuJVeUnPf/y2JcURJrMZAihCt9cUOoUIcnzXgMck9N
OGF+8wWN56WG+x9ccBiU/z3OL0rWS7mK8nHtZvtgR+UDyevPud74SHaUAsN8pK3+YrfwZiA2T/bK
NrOV8SRGFfAS0NmQZUtavLEynKhw45HnJpvfbGWI2c4JhNxDkwBLU4UoXjt19ZT3Luc0b56vlQ3m
NCeJlAxKXNH7jGqjpG4Y2sQdbMosGT/2X3gF5E3PX9ljznMbD1o/aw2EOrWvhXqKeUyZmx+HaBIm
1Sg6lqWVkfrerDUBqB0tFNx0PpgDpj+ru2TgSXzxDDGRQm8ETI/pMSS3etThpo+LMDqB+KBwJXo2
v9CvFalsJhqPuKoXqkH4kwaoBYVN5AXe+DphUDd2eE+GzQ+0Msd4d9SHIQHHFxASw1DbWZNWfg+F
XJ7fXd++d7SzbdcTpTIm0P9AgApixXeUmiffZS8gxTaovEdlIcm5wdth5MFmNo/VaoWMy+tpRQRJ
m8NDWdzm6S1ZTqHMW95mJFzZYNy8NJWp6xJ8tH62gl3l0LE7BQgk/Um15FfKPUQJY5MDd183b+eV
Ybr41XtaheacYIxRehB3ixcjr0p3yUvwqKKXYOyXO0702F4m5IZQ91YA5WacRcqzWAPTOPF7dMuF
c/6gor1bPisPtHFNOVSnXXkOHZVXQd3+hBe7TGQMmhzvokkDJZ3q6nJtlYoz6pw7ZsuGQttqmIOG
qB5bdFdbYs7BjCsmwnWpQkNPzu254Lz6tk7b2gg9JqvPpSmgpqhN0EU16kNtQimKC2PctIAKBFYC
UnD0W3+3kAZ1X6eNgM8i7kn0Uqacbdp8+uMW/mWAcXWj64tWiIA7GsD6ptvlLngqfNrkwZXo6TwJ
zM10d22OcfBcLtpGDZJkP3iK1z3Wtr7vncCnVUvk9/vlI8fF6ZuHfYKt7TFfKAEhViuUyONbFxju
7jWxO0edQdpE9WeJK/ZWkHryVwpWj19MTnt+K0qujdPzt3KPKRMU1JwhAhIHd1l0m5iy3Ysvg1pb
nFVuXTJrQ8zLz9BLc5GpMGv8QfIAR7pBPxeMNvQRkUKHiMdOuFkWA/EbOCtNSpdpMLsaBfEQdHkY
geBxdIevxnm0RTs4FE6vWvFpeZB2ya0KpuLwlcYPXh1/+0xcrDPbKpMpzDoNAjjF8JJHX2duJ3kr
LiqYwcXIBuYB32GhAMoM6lhrMDB/rjMLDAOfxM/9DiOY7vIw/Cg+N58BfSkxH/Qn4USWwSBs4GUN
BaHf/UVF19PISvD74uqx8qayS40DoGRbB5AYBfEtmMFlCVAlAL2Y0NsWkqpMEfKe5jVcfPVAsXk4
gvFOPi8HshufMCHizLyAzzrMO7NMGAsH0kl9C0WLse0xx9nWA5BDeT7tWi3B+MagSKdSN4Y96UdT
taNOjb/MIQm/RN1Ygkkim8RbZdB0Nwo77dNs1GBMqBZ9svIqLiJLamNMxuZEFnOE+kr6d7TL7348
EyI7OW7rAHPwB+BorUC3R+NzL/A+DL1rV4HqnREmMEpx3Ih1kjR7eVftKyBPQGbq/ZTQ5Z0frhMw
x1c3iziEiAmQJycMCk2v8a1qU0560xEflcpObukUFHc4iQlS71bIeLduKmMhxzhV2XEEYsGTfMGW
dtWP8IlCJQJ74nw2Jvq+s8cERRXa0VrY4DRV6M8Kw7c6c6En5AL94lwPv0yq8c4Q85YwgkVWa6AV
DnIYeNCD+9Ka0dPSiZzowDHDVh1QjorEcDGB3a2BSqo82fwcch+U9OV9xQ3ZlLCUUw2KABnGJoTE
MabIMeXbRVV2JcCU8VEY7mOIhPAKpbyVMUFJELo0nqEIdxDD1BESbQdlv6eSR17N4lnY76QwQag0
6zI39NjwxZ2oWeahP0038kfNJSFor+QzOUjPipu4yU55lB+uuwg74vrONhNDyKRWUVZDDUE/hbea
FfpUxhRMFoYNkMvn0AaJhivx2DiZe+wvo5jHgzCIhMc0s2BRrCsz66T8MMXHQXk2BkifuUV8FrIv
nOVtR6+LJWZ5zaipy6zFzV6avLcyn2M6oeREDyISEC66nB6o9056scbEyqEsc8EIDB2gVOFseOl9
h9TuiXxJCktwp0P+FNr12ciA9Z1qq9jxSBK23fVingmfaWikTdGAaL0yvyyIXM0+43WNeSaYWBnH
kaakgpYcysQfC2ccdzOvMvE2lvR+FyHEoGCGF3MvjA3MKkVEB0QVuyja0cfxJtqVrr5T7coLgX1E
enwr7il/BxoWAHqJXvOQesWJV7FQ6Om+9juYON2bAkamZqPE7yj25JEC+OllJO9B8/cEML+TPmu3
wsmAeJ52oCcl21HYQ+l+CyT8ttCmgO6F1/plXyp/HZ7L9jBRvW0zRQ/TCDxCpTV5bwfWIbZ0Xx4n
l1IO8vaBHpEr28DSUMTqgLp8EkIxS1jsdulognn9lG471a8VsXIEOTinIBGIC7EuPiRgdB0N3YPg
9nUj2zHnYoR+7dWbZ0Ygb6RYmP0+rO6Tuv/Y9spNGaZuH0JoTm1Kjj3ed2KDXBxGeleYIxSNH3u3
vZV843Y6KLfSDkgs9Nl63ulnX8ysY7DiaTJpJLVDaw+Pn8GhuiyLj1kxK9/jsXXmVoRojL7mFmys
C2Mx1SWMtlChPnAN25QxYD/Yk6vZKiB03r8dpnm3Pia8mRNuYUFQdExzD/t+sihdOkV0SG7t5Wfh
6bq/bGZpaMTSkRMChUDmmAVN3yVahYmkqAaRT3VTm6kddJED37xuaPPS+GUI7AW/O2ZVjZEAHtHZ
D060N9rcUMbX7sS9nDbD2coOvSpXB6CassCYwY2Axqh+yCFd8bUFVITGLcy78Jx/M11bGWNOW19I
ItDAAG4MYM6oPExW70C39g/Q6rzdo266WlVSSUWcaR1VF6UMZPlO2s1Hvsbxdp60WhCTSMjoQEF9
JkYUlCyIRO5V2qN3k8COBQs8EHtKNxaehxFKbpzoeN0RMTP8+wqXvEliHZPxhyF5BvZAJ5+14ggG
iuteyF0gc7q0CPop9UygmoonT/BM4TYJtImoQLW5N2jjxonPf3S3rHaVuep7QipxHMJg3+QD2JsP
HRTcOOviuT1zi0+los89BjYOQfec7al+KnFl8cPoURZi4sj/rrT2M0itVsSEjSIaEE5SRP0M4sRy
jukFCaj0LvOh8cYJHNvvhostdnpBl8MoSU2z9IvX4VU9iDYKGCA3NHJLd1pH+5Hvf85rGBxf4Xjk
G5hldeayrlShvoyMwKxAmhAeQ3XxpzKxiBa5nK+3ecuslsjEEdCwy0Eat7lvniRPdBUfQ3M2FTIv
79SbfzA4wQknb5f6amlBZhplPBnJgXKqZV5wp9xGCaZQMtFS97ufrIall+1QicoAHBd219e7mWut
lstEmTJPSKOU4JZV0b9KQHtc8dTv2GkU1kHfajCrFVYZ1J900gr+gNwRwL3MqxbkjzoIq4fb7jQC
38yF6G4meKtlMbElyepMVtoSzNziURHsvrzPKs5h4JlgIolaC6bQCvBJCqzrml2kDlZh8IIJz/OZ
YDJAgV6ZKqRY6r2au9Ue5dd7GlAqXz9rjdUPluiIEUTceBcqb3lMWFnImKsZBsAOYtI5UaJZZRjY
4cIdq9zMki9fisWhjd20dGqtkX20N3cR2BOe0wO5TcErI7nDSfS7XX2HvrTHS163HR/jAxomepBu
Mec8m01dMGWwqZMO5P2RVRCe5gLPApMopHHRTLFQYjhafhKhdkN4ZGHbn+iyBObszmGXapgsKX3j
rJ8GR3QFTF1NlLmcnKoP6MtCTpDwKinbqzIJwMB0dJmtvcVFV6WZgLREEb8vmEEMeQQKfxMvLhaY
tFFcFJrpa7pPOdBau/wUHoY3lDh94Q7PGLPigbO2Y/DFIuMLadar6mzg3Z3sp2OB3DGmYlb8hJge
1ncvGPCK/n/vGI9AYVtVJAFi0+op2Rd70c1R/Cp36am5kffkNPZAKDb2+JJ3FndUf7MutbLNOMsi
qIJCjEn3CyOwFO0cDF/i6amWfpAktYzhayb6ufZcZtyO3HZiflk09eJV+DdIn1YLBbKUkmYH6WPW
7RvDkwNUUSZ9L4j7KlZts+Lca9tv09V6mRsAc3PS3EcgZqsRNftdCfRAeKRoQgpwzXlz1NtR7LJI
5jIYgkGs0T6LDrnoakNodfrTOL/I6NCQ0rp+Y2/fCBdTzI3QxEQUaqPAZEs6z66s5yaBnFB3alKh
t6CSGnIx8bzjwVwFmbm0ZM5TshdSD/qOTpjoToBxnnxRfKV+zIoWImIYW0qey/6U6qJbELuNM8uQ
P48QyLDUSHK6WgCRQvbvZoz+Si1+7QU7vi6nYxDVoNn1q+gz2CC69kE0eY16zn6zo+umUVfyUqFh
N5O7eZGdpdatBhLTmcDrDbJEV++Ww8QhcSQSRn00xKGjuUMlN7pTQBNGRbrTXeUGvdXHVrvX/fmG
+1bnhHWW7kqVCOSQc53mGZT/MfOmm+xFf6Sc2niwP4YOV0CYt69MQKrHsk9TA7fXclZ3o7ug2Jm6
C5Jt6bb3yr14hODpjqdvyYnAKhOMen3K0ylSIQgAJt2+9xbzfuhiSwsxZS69DprgXD+snKPD6p73
S1rpaY9F0mJBDwxT4xoHmSuuw7szWaGDEjwRxRjVOuyE0O6ELoxgx/boDaiN1ZFVPY83vATqbx6D
l8PHBCJJiKZ4HpMCmoKiLduyq7ymPqhYHUKQvc3OdAuyKIhBtze8EROeszIBqROanPQijqQMaoel
gRyeyumYblpQMe5kAJUL2jTmpoY+XBSqcw4AMKY8ZiW2ok/XHYOdv/h51lcWGPdvoJSozXlG9np+
V2YvxtDZafJVEwqrkj9LQWh37WQ3VW81/cxxyu0vp0L5AtQHmPhmh8qNvAA+QMUzvre1c/HVeGyO
qgvgti2f28QSz+URVEhoJoQOz2k2U9aVZeaexHRZVWcS9pUML4mRWL2Q2cbCuRW2P95leYxjBg0p
c2nE8mZtsKT6UTBfOR+PZ4FxwCqvSy0LIhNP2mCnRBbESd+0NHv0h5r7Zifc8QL0ZrS8bBybdiN1
Ay5iIAaInIfR74c839XFYnrCjOGxFHiPD9eXuJnQrOwxSXiHCvHUhQH2cARgW3kyhu9G03tidNNA
DOa6re3otTLG3HuRNAWQ19aA9lFsDeAL1G8n3yw85RO9f9JXCsL4o0LgyiZzwhMTDNGgccVdOz0u
xsdp5MBYOC7CDo8vJFx0Qa4BzRI6q5U+CIV7fdd4HsFcZXMc6W03oUqrA4ujL3ZioC5MPsfjt+t2
uF+H/pBVAj8GWi1ERpYf+oP4g4JVJnBIpXtpRyWPMgxU8UB1vK1jgkQIXnZDLfAc66YbI+lcjWSc
veNZYCKEPAddYtYVHmJgb5SlD7rpczaNE+gUJkIMSR1kbSOiuP1JO1NBFskabpbQ6pHEeZTwFQp7
z+kXjlXOqWXzYeRUUrVIGlC4DiWYbXcT2nIKKNlUqz5mADMBa7bToNt83S7HFdkUGeJUPebhYbYW
2o8YqlVtrU0fos506izkjfzTg/nuEX05uCzRk9lUGaZ08e0ElL3QGjkQUIypjnieIrQCZYfPQcz5
lmxuXFTQB89DUvogJJSLx0K6n1tOtNhO/Veroh67OmRKXip9NmMLSWR1zuSUVu4GdyS3wlPrgaHI
UuzqHo1Wv+btJ89n2DjS6AMyBATC8X7JbPkQ7GhRHypxhS2ec1Bn3YuQYih2qNHyihK8jWUiSwWg
+CA0IuhgMLd8E8i56AhpFXpplPGqSjxTTEwBCYvWzgo6/tp0U4yQ8k5tPLU4FxknrLBkHopiJkqv
DdC4VEIrKm4lXtx6a7Bcc34mrPSp0deBiBdipZGnWDCAS1ceJDW5SdIiswZDD+xBH86zHHuCOnOc
lLOHLKNHHC26Ls240qayehyD0q6T+BDOf1YSvpwFVuYJOrgBQgrOAh0Wjqga45PiRx4YhBuI3tGu
LjnkaIlkI+f7sdN4fyXlvzJHjUlEmkGvxEGjb33b1CDmh938KhEQnlPZGSMEebzaWx1on46U5gDC
JJySLieQsiKpY68WcTRjWH+MX4iGx74AftfWCaeYt1JOFNWYeBOVoI/QcvotPdG0VfutDmmTZ6Ox
ZAfyQTe8fIteqVc8V2PCTCDryaBngIoJ2pe8sWUYHJ5LzYkH5aZOF+f6jfRGbn7NHBNatAgJpbEA
Ga/Pdnib3havpLdoYhm63Y3mJh/Mr7EdfVAaK7ulnfR/gEigznLtJzAhJzTTChRz2GLEGXLGOwFq
ZWhrz/bsQMjD42VN2/Cf1bFhkhqIYNRkkFCZVw2bPujAhOOEO+E5Pxo7qqPDA+RshwM8LYgsmWBJ
Z1xI0aaQZDJ6bG28782jCBJ25fH6Z9y+my4mGKfphz5UIsUAFXAQuBXweKbiqYPdhLLVATz/34wx
LlO0c1QWCoEyoDFbmD6z1fys9wdtvC86TnlhuzqtXhbG+EZfpoUUlQokxY90TGXyiR3u8z1qAA5x
uPK22554scZ4RiUtY1cPVQFRXVpoa8G8Q27D/Xikj3yuMOD2LXixxtxR8aBC0LHqDb89AFysAvkT
PQZP1U16rI+RX2KYX+CEzW0oyWU72bxXH+VFLDORKlSkD7Lbn+pTsNef4v30RiCJ5uxkZTsePoyz
UDbthfi8odUmOhsiFOrqWrSN+O66S/7Nmf61l2yyW05toFWDig7Y20xa4qWnMbEGe3lr7s2GxfOV
7TB9MUjvjVUe2vT5GBogNT1IjR5bcaPdiCS5B6/dsYNIhm7MBaQVZ4+zTOoS70PlxSoTSgKjHUZF
wDJ/0oPEKCImXyhiLMUA7fwGbA2daUeh4XrLOfY820yMmUMzoEq0APpOjbVkx8a4R4WfVI+KftsN
z+nMc1aeQSbOGGInLaGEmvB8kDzpOJ6QxR1kN3PARXob+MOPTrcANvH7zopOOSfd5wRttlAsBkKm
6RHy4GWub8ooeRZraLiAxub6F+WZYSKOPoxtkutgj9c1YLuawDZnrxn960a4p4OJNJVk5Ok8gGKu
c+QDRDEBLYnOxNV2mNd9/gc3OmdVbAIMxTiQjmqohKg7xRt34UF7QK+v/qpbdBBa2Evfyi88AlDe
ItlsOIzb2Cwg1XHIXufZrgAoo+NJyuCk6KzRXNj5l8SKf2XBv04jmwVnk5zpEkUeIgyUKOYXgm5f
/3KcKMPmuUBYzctUQJomCFBbX7Kh34eTCHlmA9R2SYiZv7Kpin1l5KV73TLvEzKRZtbUrpFCEJbU
bexC2/RY1xGEfwKOa9Iz/C6gUfpzMCcjQWInCkKpLapwwZALKnStpaXBj7n3w0JIbHHoOQDAzWto
ZYs5a0WRxAjWKJct0+SM/Smu/6yZvjLBHLRehZrxKCE+d07/gyIa451xGlzIFgGZw3spcNbDwv+L
OZT6GQyLh0ko/YYA7fRngeOyHhb/n4Vg62sXSI+rUNyJcKgqL/goQWYvBel06ZgSWh/cWUOOT5g0
S1tdrWliDnIS4DvJO32HJrlTFFb6ncqomk5MRym86nsr8POxTeTHarHMla4txRAvLWgiqAJFCoyh
4MpP2k71mp3C05zaHqhcGWPOV1fVqjxr4ui3rviDkhyZjn40v83nck/pHcH/L9wovCyJ5zH00K92
1jRyKLJFuAdat7ydPyWJVd+jZ47+Z3uMMNIW2vPLH71+VgtlbvEUy2wHCDn4ASRkFvWsNF87mXNZ
89bFvBJqTVmWpYV+klJVFlj7+oXzvuJ+LiZ2iMMokFlLC0wcjW53Zx4Mv7RRGvthWvUdpkQPPb9v
vPkaWe0cE0wmvQgr6DMA2I4hKsDaqf9HkU0DSuL/gxk56t9XYjFLnNbHUS+1pg7+i2Pvdvt6F2GM
I9wvb+9wPrBwM727LI8VM5KNOBHaBZ26ZE/p4AbQwYHhesfjB/qbT4c2sSTpGqWT/93pu7ybgfRG
l3M6jy5I86FEntaW/DG7ET6FdwUqtsq3jlch2/bIi1HG64vInLMoQwxr2oMeQEBR5mTj2/PxUEb5
/7IYn1f7RC1AZGL4830kW3TQJ3XzXXmgo0WQb9TcyU4+U+Rw+Vh8J84fQQtW5pkDIQ8R9DAJLh8D
FWKtViytd65nINwPx/j/jPJtLzcgzY72wUl5NUqU25H879Sz+nXKgOfNMVPHe9dtVxx+LQz0cL+7
S6glraBGaJtERxljgjh35U69S4EA2C2u7PN0Dt6Idd+fuv9/R42lAe1nsmgDbcKLh+aptaUXKIlB
+0i7rb8Lbv6q3S9IHsTOqltbsYr9ffpY/3uCjJ+p7GrVzJ2rdVDaMXUcxiodrBKYtFbkfU7qEdcW
ylyvjTo2JIrQHZpeZ3grSiteikEd0lrhfYCZ6s6N/PoxATRgtHlwCu5Xped1dfNBkqbJilIHBKDM
7KGP7ET+3sQxtFyq0YPg3n5QZqqJbAlGV1ng0Nm1DU9Ja7tqvtpkJhIZS9xAxDfJDqDamG5UGcpK
VjDmuFLEcm6cOp6PQleEEB6qypLYaSkR2xgH4up1XXwO60ysXREChZoVxHk74shB+S0AfPNzu1Qp
aAWHJSaWIuVD8ifP1NUvZ8JZOih6HZoE4uONG2dOkxZ2BCHw6wd+O++7nAQmoo2d3gsFRRc34S5T
O4oNnaW7diYcOzxHZEJXAljNOCXJ4neCVKGyVxfCLlmaZgfadHRkMynSrTyJDMMSs6r5cn2Rm++q
1U4yQY0oTZ3Xi2j4WiooJ2IGig8upcDOlDz5/p9MsUNIcR/1fVkGABRHqi2He0HW7HT0rhu5ftFB
suL3g5XJWgQoLZKGZgJ5nAqW1er5uoXth/1ly97O9ursFqlCQpUOz0vnpgS5Wo/EBKnXbFFdiA4P
K95IB3W0K5Hq7QetDCboqk6VjCsA8HpPQ0pZD/cjmdyp+2LwHgIazxgTmaDEidxEb4tD2tf5N5DY
N191UUidhTTJYxFL075qNDxYNRB6HqJEbI+LnkY3ciEVr2YRQk84GKbUShuockxBDZUHre5PrSqo
fio3QmRjWF4+dbIW7gzk/+daM8S9lPXhPsr6xVdGKfg+DUaxk0lcnTDZhD5eVZhNCt4affGgW6Y5
ldZED1BMNs6RWekfiy6cXgYjBXeOERSS0zepsa+qMEbNU5zuhCazA3H51HZLe1+TWfzcFuNyGtvG
vAsjMS1cday7cxOpyqHpy6l0NEUBYx74FUNHE/DPgUqOfhN3VRvbGPki6MroAMVf9ytOGJCZMAC6
3kIkPdxKz9vTZDwZYXHqy9orUMvtoS4h6jnvCtyE+F88WWYOv1FoaTniA+Cun479Djy66C1Qxh7e
HCAnO3w3faJ1gpHKCy7b/qCc5QOFR/fPqI6/6Hd4vot3rYP28EP3qdkFt5hV4gEWOHvLcsLUo2AY
sooTlBnoLKg/wBYlDFYg5RjSHlAY53zKbZDoZWPfUsnVicW92kmpkhegKB5AaopZywPI7yDfF3r/
UlCczZTeWiwrU+Wi5Oo0IPGdS+ODbCh22OsQ6wsIx1l4gZW5DfUol8MsbamdD4saWVrd/EcLzAGA
KIc5EAGZZzx9MoTXiAuf5Vzob/nQaqukLI+hZYetojwLgFtnkFaks9nLQ/HDqOyfcJkSut7frp9s
zssBfNy/X0qi2ZEpMugYLLzhvkHl1AHmyTdcqMCNX8tjfEcPHe+lybnaWR3xxcinWhdm0wd3q6U0
kiMolQdF0z9Bl1x8neVj0zodGtsxdlWIP0XhDRBXdsUrqGzDrFZGlN93EI8SNUxKvAcwvqKdM7RD
KclLBpqX7qaSoQEr2Z2NHA3ymNNHztfjuA0rRWL2yZTPE9SpafcAmTr6vrGrfwQoMPBol6uxYRWY
aIPjNjy79Puu3FWQszSuCrR8cL35pfwxIZUjJ3gOBTye522o6Gp76U9ZmSqVVgEzPQV02Yu3RK7s
gs7aVnb1MXkIP8oWUA/u9V3lhBOZCSdpVxrZbKA7UuI49EP4vcNty6lJ8M7dG2/PallJIkILOaJX
auYQYy+cKUkcLVuRT1DlXJa96KFzzy2Ec287xltFyJ7E0wyPmbwhBiCwPul3+Wv73En29EW6HT3x
p9NoiRObVnAbcVvcnLP/DuNBSty4Lfhp0ya2w1y8b0zxPm+mH9e/Iu9eZVx0MhMxUTsJGmHgXZpy
bzZ2efZgjj/MDgXj+L/5DKtQW2ujrPY5LohI+BQLcJuaY4C3a4xTDqpcS9OImX5TFu2pEk9tmjnm
svDSA54d5qZTgzxr9U6NUNMp9pi/gYAlnvqYqISyBkUYq7fjDS8F4tlkcr1sgByh3AKcB3YXcOGp
1ky6vWj+2SUO/mcDdG0YVGFcP+s6HSJGeOSheGuZGGyuZs6p3n6gXCzQyLI61EQZR2mUgRBrSiQ7
CTTODSueK3cpvTJ9vu7ffxNBLsborq6MxUvUBDmZBUz2FbJVPFFUI7RG7eQHOc0eOag3ofcvlWr+
yuguNplgDMEQYypVHKqFnCLxi966QsnDMmzfLRcbjKdLsxlNciubfuMY5xIDAa7i1Bi21R0osM12
vTc+gKXsxJNN2nbCi1nG8QO1wtN8wDMgWT7I7XnRRivl1tZ4a2M8XVCnXAabMHBMbnesf4Av8KP+
/Y0sGeNtI7BGTun9IfmZ9mtpLJQpxPTDIukFQEW6+llNcmI1OU8bk7MyFrg0jgSSzwVgpqIsOkvu
tYYbKYU/RR+uuz3PDlN9JUE2Z3kED6zHwtKqzl6A3yGSG3ScDiDPEBMtuhJIrCBdoM9KiNsO5yL7
LmYAsUvu9QVt31OXj8PEjHAaFT0XsXGheIpjPAFFx6jAP4qaRPZJ1f6oOnmxxgQNDXftVC3IiLs2
OamDYRfpqe3il+tr4pwldkQ1jowkHjVE2lZRdjniYBBqxynjtDJ5X4gJFJgiVTP0Gg2/7xdLmL9j
+sZO02OpNZxLcTshvGwaExqmIK/ybjCgClzdjFCBhxQz5+LgWWDiwgwh8FqPUQSQq9LuDTcdpP9m
gcUZqQUiQN0jvI3CaIVRZ5GY41p/U3z8tU0sqihN1TnNWwQ3SnkJHjNPfabKPa0D0e3F4k8oczaN
xRQllTCqk0Gwafk3qZysvtn9gRvrMtEUSVJ0kZ1pnRtpaNSlSA91Cua3qtmDu8YBPTbn02z68coM
48dGrqb6RALdL80quhnNLPfSYWzOMXBF+3mpeFN+GxMfqqGAYVWBeDDYSVkk0aJWoC9P4uSgWRAX
/R9p19Ucqa51fxFVJAF6BZruxm7nNPNC2RPIOfPrvyVP3WMsc1rfnfvsKu+W2Ek7rHWM/ebAoHGa
vQhyfWOI9rMk3nKqHrgrOUiuG/fPtGn/vTxZbgU0mQko72yZ2wrt/37a57NUzpqICczjOZHVQ6tg
5ym5qtuX/1YxPgngx4lkeQonFRQbR9IcwvgQYHckvz0vYqMN91kG1y2Y0SRIg74FlqK7eIwDq3oj
u95l/LPkpvHOS/sahD4L46JqkfdzSXUjPYa6F89umd434H4rMifPHpVCBAa4kbp+FsfF1nAh4ZT1
JoiOwKQHnorv4Y462VMApojIN9gEmPsXAz2fZXJxlkxmaDQavlnSuOS+YsTS1xZ68VfyfWbXx/QH
5rlFHeuvlv1ZJhdtZWxTtxnTk8r8SV+t5LLDtFQh+HbMPXxuwXwWwn7E6h0wg2mhLSwIsbLdkgbO
3Je2FnpYr7BJEgtC4YaT/yyNc1bIFfIi0iENsDA2WhHp5Falm82/Ve1O7nMH6Ob2IB8G5SXEPtNw
PK+nQvGcQ+kMo7BCEiUo1TN0KgakLGHzBcPrutfeY25VWKhhunjuejlnUoxlKGuTRt9hMLQLA9iE
krMAdCMGsv58aEVvBIHO8KNFkYWV/FnX02M7vM7jUcqw9RfajSLQGpEN8jNFk4pmbmBgIjfTd83l
H9BFEtrLPnma7szb6IBSw5WIFEngZyjnZ1QVaCnxgnigDY1fxYqbW78kFeNh+bjThtoDTbAguH5N
Epi+6qDlAmshsQzO7OvYmMyuwXWqaFUrpf4t1KwHgVJun+pDBmfmQTehuRiqePZjRZqisoahjV27
l5zqwrjXTt1uelJtsJEds5fzkpnufdXND8Gc6bcFqEqrWKaHOHxJswtrwBCadR1UPh1fFfNlHEQg
1/9ifx8SOfMHb0ujVDOucwASveaiKTrjWV4eS3AZT9/0O0mkpkwjzh2RM/jQMAAZkYcYpzhglgOr
m8sBxVgTz2WwCXwXJSyiC+WMvak1YqQ5vBtDzmT8YBj3PGKtfn/+u22Mt3zSSp6iUQ0VCSCZQBYu
Xhb0G/PUBk3C8qxW2EGzlyu2XIdBdtMbL7RdtKNuK8jVBVZhcskFLVMzCNmqZqMZtq5IN3mSC3ov
gqvkwRDnpcVyVcwCRfujnogjSReyckOMi8XaRdlz207u+UsVnYlPKrBQbxUy7pRSP45/GJXgzt67
RV9V0QIfn0yROPPDFc2YNYXcxFhyQ+e0PVRo5tvkhXnOBWQrg28c9evAK96M6+QuYUjKbifEzd8O
9h+/gTukMhnEmiICqlJAFAXgl0nC3m2W1G5nrPb04WHq5wvwmNhx/JzMqHRrXeXMCCJLmWI/obIl
g1yShB7P3/3XBz/T54+fxb7NKgehylAQybLSo1E5k4pe1zzZcaL81Rf+kML5WbUp+yJYsEoNRF0H
iI4P86wLFh9EB+E8ap1LRmMNIPBNwIkwAExouMpSkU8TCeGcaJO14Sgvw58ae3JDPLBXY1hzIvbI
GKV3FR5iImy0je3lz5+Ic6QEq2hGN5vpkbUKu86ZHhK3xFwFg59XPf0azUL00gLgDDr1Q7MPPdEv
EKku51srGfObA+Ya/SQp2ZhQXOz64CnALFQ9iwrxghvmu9oRmB5HLQL6jyEROzFQGM+9en47r/Tb
Yf8fdeSb2CBJqfKxx40W1hsFkW/+Gs4Xan4k86GRBZH+X9K1D2Fc5qTH8piHoPfyqxdyXT8xir3p
gi42qIQZGQN7OGnY4hQNZ/9LpPqQyzkctEzUuGzTBOMifwanh0N/OkLuY+9ZtrKje7bqTr/1wKER
pG7M1s74W765bSz6mKbZhN1eBS+KPl8yu0zLeZfIZXcZ0DAWReXtXOPjrJx/sXRrKkcZuQamxDWv
wFKc5CQN7GO8LIGyLoveFhvN2E82yReYVFrIpaIroGc4stdMylDPFxPA59ET2aF3VFxMDH8GFyz9
nEY7rnZCYP7tqPlxZs4XRUtrqVpI8XrEaGcTt/YQZs55O/mXUsaHDM71TK1eBJIKHWLbQgamFPrR
RkR6RyzSbkQr1NuJx4c0zs/QwZzNMUaYZriFWF3D5BjL4UQND4GL4dHTlqa2ym5AjbsLd5X0UEk3
9SBoQQi+DT8aFlRS3oPiOz3GlXGphQAmsurn899GdArOrVSTjOdDBBFSoTlRf6Wg5qOOv84L+ZdX
wz+fhO+8zijHFU2GwF1iEhVAoNZNRvzJl71hn52WewyFWZPAeYjujv19lZFkWTp0wOrF5xkbW56w
kExE7oK5vjP+SePchRRpelmPY+oHj1hIOBbAjKoOnU9uGSnDX1HHfPIW/IxBpEeyOTIzYuyuDFwl
kC8GjIZhVNmjnWvG7vnPJrpCzjVgRiMjejMnPsM8VKW9kX3/3wRwfkEzukYOTPgebawda3woTBFx
xmYIMRRLs7CtB+pPbrotzqcgjEB6c2xb0+mm9E1vyBUw1E9JbwqeB9tKvpLFvakaJSgnvURVvXPH
HSCaR+xpaY3Tgs2a+t2+cAZd8IE2jXclkTPeVCP50nRpeAyxLwjAJhI1yPsF2eqmFqyEcAkAoepS
yhE+Uj0udow9MNHojOgU7AesLBV9wmEBDTMyG7O/XVrpTqLY7R+EBS/2rb+Y6+ognLkaGAiZMhMZ
VFiOnmJZLttoCPRTYwEg8tBGbEqjEi1tb8e+lVSmoavTdROp48xAwZJFo9zP9318ET3R/ftUZQck
VsFLbDMpXcnjjDaLyjZO2Dwnne5V85LqrWOEe5oDx7t2EhGYjlDpORPOaVdONAxihPZ5xyZQghtw
4Lj1JZsVChxZ8DwTXicX3Css2lNzhs+d98Ul24UMH5c92QM6G/PLQlJVge7zzwhlIpk6WWjLhk/W
LUOTbnGTNsYcqS2dDK8BYFdfCoxaJJNzI1bXxICCVdRDOPb2nGlOJ//XfXPEkQ8V4adiayWWAb2u
Socqq6vJjsqs86Z+BDh4b4KYz4kNSX897+m3vxvjRSYUi5YGX4adaVyHzaymx35BT67Ouv0yFHao
d07DtsyqYp9V+jHsY6dL8huqLCe96kUBe9PTrH4E5wFkLaBTKddYwHlpfyseA+4qno2H5Dc2B50a
xXzl238/CYG7pqqJ61Yp1gI5c+zKMKYxVTM/Lq5I7ljTTd39VXq9ksHZIO1GCQsiQLRqge/IcG4v
cmcxgfAIZKRrJfkLwGUdlKeajB1HAsYOvnMgmVSdsMgEEpL8IkiJNwS7VBeNxWxF7rUQLrYNcaBj
GgthJwAIYWM9dsBD0g20ekxBorj1XFgL4uKbMhuqRIEpiudC4Gdeh91q1mMVlny3ssW1HC7MJV0i
Lb0ixe9ALwUq50ngGj8ZewRjcY0Mx5BFirGl72uRnL5n8VSVRcDS7sjpLisvwtLRnfwtHp0fi7Ps
jEP0vb8YOoED2xiI/6wfXMjLsIU0tOxNoZ/y5QDIFcBRdIcJT9t9HNspAYYCQ18OW0fMd7p1ZKxZ
qUxBqUw1zhZmyZiwsorlVUm1peo+iL0+F0TYf4l5HzK4GJSZUpSDDh2deS84NUftkKMBSU5s3p6t
2IlA+LYsYXUkfnovS3o5I6jP+y0SyEJ1JBPsCUrnKKmIlmJ7MOTj9vghvqACFpGRpeNhSUltx9l9
YDLgi2WAr7bmbnpKc/M1KaTQGVtAeU2j8iSIE4Lvx4OTKbKqJzWpkiNqhM1l8q3F8rNxUx20U/Rs
9bbymzWaVBEYzXbMtUxFZjQ6gAL4nKTRpO/VVl9iX21Mu8oAzS9iLNs6ly5TqisGtQCszrmzolwU
xnIX+z1ZLpsGXFQBvchr0XaXSAznzLpO62SFoj0n9fe9er9UFyQQvaw3Y/n6LJwn67FBMOjohMBj
dkf9FwDk3h85smsdkluh32QRkk/bcWsWJrB05A08UrIeEFqprCKPbgv8WPJeKWMNVgZZVYe7OcMT
uNiN/x+Yj60nw1o2d9Ily/qyUZC8h9pgW+m+S0/K6GUgNMrBOBcndoNAMd2et4EtZdR1zKebuoKe
tckpY2/I/TRXOYiE510bVm4Sq4LAIJLAJSU0GHWqL0CKjHRQM0SpraiCVGvzo63OwLnhmBQWFpNq
BNXefCBTgOeVbidpZ/ej5gIU8388EOeRK2tuk6od8LyKyOuglregaxCkCYI740e+NFTi0rluASCs
7Jv6LRWNGwtujIeP0vS8pgHe2Yesmvxerve6HLqZUl2RpvzWxvXjeSXbCioAElPw6LUApMFv9LZd
NGKpXsKO2nDR9ndt8LOc7udeUMDcWN5CKrASw30YK1XHRV1CDALjeVjdPMSw2SYE0v9rYzd7ZbT/
al5gJZEvy05TGXaBPhb+dM243vp94DaH/uVPaBbN6mymAjrY8pBpEMsifAtokK2sTqoc6cZB95tv
mBg4lT9AIJPdgWnI0dFM+3b+u22s77Ib/ZDIBRI6daA402C7Ro4+HjDGXOtnNmLEtnTTwhZ53814
spLGxZM5SwtSGHPhy/JRrh4N9SmJU4FlCY/EednSLJKym9MEffVxx+jppbvOp3vG1SRq7zK/8yWY
rM7DzruqxiRhnMp402ATYnL7+l7PDsCJtsvupejdbBIUK5hynxPGOXLVypXKtPIEcTI+KAc2ZGt4
1V5YpWAVgXNyOHdOsDFjzWNXoPA4oEaB+wM+GRpzpde/ifAeRArBOfYKO4txaOlYF669Qck0W0lt
K5kHgU5suydL1gFnAGwXvlwQE4mOVGNbyZbTSj/zdHBIulNIsjtvTtvH+ZDD6QPqpkNdldjC7BMj
smlgm1F7SqtWEA631e5DDKcJZZTJWQ7GE7+QO6B+XMOVuHNwnY8R4HBdo/qbU5mKaVFVBc+UwZWQ
xibQzSQDiU+c78fhOjQR4aWff3FzKxmcH5KnuDDMQA39sKh3kv4SyMiGJFFtYzMqrqRw/ieLU6kh
YV0d0iE5LgtY1fLWntUW7FzgChyfzp9pO1ytxHGeyOyVWu8jzESi3uAm2KhrncgjV2NlUxBaYihr
PgBG6LzQTVVfyeRUcFAAkEAXfKykoV4WHEn7ixCEq1GgFNvP8pUgTgknEgPXaSxBB9KBkoOtGyvP
xXXi6jfK7Yi58ugOjSQ3+yWaxhcdkHNP7ZJKaj4lGFKsniTttSdXrfnWln/19Fkdj/NMIw2qytKD
CPCoYM+Suv4pNtFYzHQiWFDcdOsmUVWAJSiWKXNK0kxjpzY9wWOnOdVYkybWN03ayVVhD0CFnCgG
aqS/O9yHTE5J2ixdkpoVokeUERd3xiiCXt//jSJ+yOD0Aw4jrwd00g45tdhTy8wOstQ3zhLrljdO
pag1wu6JD1uAsoWTsgzF1E3+g7GHjhbW04Es4dtU5tdWEwreBZsFDQLKPdWyNILpX+5Mc40VcLVD
aqGbF9hd9QAz3se/gtZTVXDi1JiyHG/b7G++1loqp/FdWcYWqK2B4xmOTqkpNjCA6PBXLxKUlN8H
m03Z4Dxw3AaBpOl4Y41jZk/VIZpFgEtbX0i3CGKwwmgLKfeFDMzftK2EZ9Wk/RiDKzpPgu+zGRct
ixoo1aEuz38emiiBOYRyDB7fB6sFts/gmMXVBOCd4kJtW0FSsakNALW0dEXWdYvyRZghlCSGbIz6
fyTtTBWQTABqDvD+zTXZlqKgsvN4/KHp0TVJDYHXYBbKa/taNh/JSjUnRTVh8VLKsKyw9JMrZ/GB
onN73oxFgjj31GIo3DQWKWVz/cZwaik2cgXdnC0RRFZRxaJUJWA7x1lXWXSErGkqyQLM8rp7BBaU
O3eAQbT0UqAem/F4LYg7i76MwzLl2nKoSpA+yDswd58KkJHve7A+VI7kJr7oxbP5pFvL5FytZClW
MY9KgxFw+oMhWqaObi++4ljo90Gi4IxbGc5aHOehlrIfAD3WAOiweDIyCU18Wl2GkuqHia66eRkL
HiXb385QoP+opsk8CN1QzobSt3HsJxhJmC+C6PuQCvqLW26DyMzOKGal4Tc+q0eWDHGPfA0AH9VT
k4Z2KaID2cooVgL4WkyTKSTMVUx693r9klZJ7JIRBEDZK+kFEyqbY5dE0f6MfMsm72TTodeXJUR2
xoB+Nc+8SL9PF9KuOpj79AYUZrexeOVo8xOtZHLmVTWzFBshErWZXATENZtLSz+cdxKbNdz1uTjL
ykuCTzRmyVHdx1cMfZ06y21+DJ1k1x9EQLGb32t1IM6kSiMP5K6iqS/NT5jbtJXl+2yclrwSuD7h
qThjoqUktybBO6szghuTdPeZgX6eMWHNaPSIIj0kcbnrauVoWNWxo7KjLYn7VzcLlH7DskyqGNzI
0aKrmTlqQC5lW9CYGQAxTuQGngmEtWovKndtmpryIYx76RUtaBVqM0BUma/06An4M+dPs/3lPv4/
l2PkXZ9XQEBCtak27VRKHS25Hyw3GR/+Nzmcykcg95HzGeo40MEdq+FIRuNUZMAtlobdeVFb6TtZ
XRmn+XI1aSX2MjN/1sPextPrdkqm0LHM5JhKxeVoPkTGdNeMi6iP9y/a+XGZnBlobdUnNePWnXo7
ORr+uF8OlmtikBvQnNVeVKr5F9/1IY+zBqBNJ+VkjQyeefahi/k77bu5yy/bF3oru/ohvhctUIkU
kkt9lUQ3WzVGahBbo4txanf4df7zCW+RS0rnpCpM7BACOOsU3HZHBd1XwOI1ILPsEJ5FlygyAC6W
GTStKtWYMr+KerdKPN3KbLX8NvSu4Fibarl6qXDHUqpILq0RMS3DlNHOihwD+U6KJhfSj3swQR+A
CiZ7oWPuTV8/iD4bUz0+O12/WLhjYkV/yfMALxZpmDtnmIPSToom3rdVlwmctEAUv/oWxkPeWFEU
+wtJQUDwJI2LMyWC5bPtLE7FpJFuyVTH3NHnHCTCnrBSYUXIT/E2eue5qp3AjWRbd1kdp5hs0RVu
i9Q0QzMAqYD0hzNvs5kqVOZrtK6P3SVD40v94dCBXXJ66q/FieO2IazkceZdhB1oOBgfkhnZw0t1
1LBEZLlq7Q7oBYBJcndeQzctW5eJzEoeJmqyn290oYEeohOb+Fn0OBevk+Gd//+bemHqFpC8sVsH
wJPP/x9cchHGqdG6ruun0rwstNu23p8XsX1lFooNbDgEbACcd6rIIg2yNv5p19TA/ye76EpxCOOl
90Sv583MfiWMs2iZtKBIqUzjMNDrJbya684z6tuyVNxQF6g7u5sv5rsSxZkvCFSTtIK79wfNaVXP
kn+NlS+bgqfD9nPsQww/DlmVkZRqFlj4osvlBxt4Lx3J6SssIJm3GuY964MIGW47hlmAbINZ6cYX
RorMDJR+GvL0fXx2uFeepSv9G5DcMaVleECcBsbAZJOjQE82dX0lldPFsC0kaQxb1pEqjtEN23Om
TgPYfaYr2U5M8LH9AT+OySmmWcgVgF4wgBKUT0UQuhSFWFCo/T5/LqZxX9XkQwqnkdpgtdOSIcbQ
onV1cLS2YKUM5F2NMVbqxa1ov2kT/oWs7pHTS7XWk0ECKJAfoEs0O6dgT0C5ARqD3lO+J6+6J9vJ
Lvolwh0+//m+8FKkgVEXfYmJqcCQb/W4uq7ax/M3uS0BdUtEbKyF8UMpSQbKO6XusJVOsVnb2JJa
C8Lk5uIdesr/iGA/YVVk6UppyiPNSt/XCQxU643SC2/bx+meUUEo+xEUhrOKij0ILzQJDMKCH7Dp
j0E0Bm51nFLld9OsAMDuoFSLfQs21v0K3ii4pc7f4rZ1r2Rwak8jiUxyj6ng4Uf7+yXwMbCHpxIQ
RMy9tO8cv9oLyzubX24lkrOBccIwXaxCN0B9B5IuTMweMZkoFcAk+jNGRB8S0db2pnWvZHJmMFV9
FxZyMR50vfuVj81VO3RXQWfsaCgJai+iK+XnH/RJKcggwXUxxnesPTVHBp4+zI5hz2CBwby3dEyv
RZC528kPJTAFVs0nfM0nWVpZBw438Kuv53eIXh17AGB6H3aMJrg9/AWFoW4C0vA/Ar/UgBaqRlqX
v/NzvUbfGIchc9KTozdufxPtRF2s7dyBdStklVAM8nG6OszhqMkmII97H5Py4QHQMx7wDWebLWiK
Geu2g+1KHqeoWRjO6L5o4TH4XmPx9bUC4w2bowVylumiC4SlL5FxbOkpYM6AccHcmsbHd2Cpqf3U
4Ija5NXSVTa/pQ2xJSFV45YNruVwVQs5aqSwbCJQt5WovTdYIxYt+zCL4iPdWoL62XnmKQkXyYph
cXvLhws9tGhwdnsRd8D2QViXXbEUgvLgZzFyavRymcB/WYsTdrIHlq79eRe55YUxXfSPBE7raiml
o5SCHrScvrdy6Eg1yCaIaPB3KzFYS+F0jWY9yQt2DpO0eOJWB1XFDFOSO5MWu8EsXwQ1FTgqkUjO
J+o1werxoqTHvAHmdKh6RlF5ldmBvhNYGhW5SORAtKHHvvpXrfjnMnmfIZW1misGZDLfWHzTDgzf
he5R/HkWv8+2jelDGKfkhVlZkYTx+0Pb/hiy2lWNS8B7oh3YiaIoK459OZaiopyvoFeHDZvPWph1
kdTmpowWwnfZD/b5e9Egu2h/sBEgvGuO51VyM6tDWvIfeXyFU5Z7PStNlYKNbrmMr0Bbe5e4gau7
0klxip20J4+SK4owm9e5EspdJ8DwDFMvzMi3ssadwEiVn4Y+8Xv67fzpRHI4zzH1S7w0A+C+JnO5
LvvpCfUspw7M62ERPkcFH87gqp5Ei9RenzAUru4Zh/q4j3fpKfCAbeK011gkELzfmK84oyf8UFUh
gb+mZAh4U7dHv5imnhK4yfBqGILn6GbsWmsI82qr3NVKclVRQ6zCosrvsUmT0M+mywFYBqGDTism
hQpHSQR2sOmMVxrCOeNpHgM1L3TQ8OadSxLN74TkmZveeCWC88ZzSqREUrHtqGolMm4s+oIhNxQd
RCSF88ZZGaZ6KGPYw7T2UX67hCdruTuv5dt3hX1otu+gWHxbSwvmXu3QPPBrC+hFAfY5hEhh29r2
IYJT7kVNpjkiY+a/jH7yUHnxrXGT7ptD/RJcs1otCAP39Gf4dv5gm4moASf+n5Oxk69UL63CNNVG
KHl0lO4xc4zdo3xvVOC3N/elW1rCEdnNxHAtkVP2odMGTZdB66Wf4lfD7/fSLnnOfi87DLA+itJQ
0YfjlDxPggZUj1rmD+RnCFin8W9mB9en4VQ8GoasBzkoFjWB5BRg4zt7FGqfSDV4BZ+VhiwBLDVW
9hkKcLIvp49UuTRFkGDbzvxDGbjIWFUDSRcF49na9NOMnqNyP+k3uiEIGdv2+o8UvqKdyqM6luCr
Osbt5UzcWnkCEed5td6gvkTN9UOtecC2rAy6Ik8AnDh44Z2E4hDrLqqOidK29mO6rI7UUy6QODnd
vAuxyr6T3e5xvlAEA/2CC+VB3YpAJXOk4KjBfD121p4ur21+qWaRKMdg4fxrrPq4U857pFVUTnWJ
ScykxxO28Ia3LD2Z32WvBibeIhqKEHkNk/MagHmORj1CsYWBY6W75SL4Cew0tpzJZiJbECyKqsMi
peG8RqaNuWyamDwulnsTeENt5YatIOAz9T53iZyzaHIg5ccpFnXVJt1Z8z6UqGcN9tAvdhX/sPRd
oIvwYUXH4tyHkqpxFVKUGLt6diRyNwyBJzf3561B+Lk4B2KZc5dbFHtZbOKdsfmGAIWykaS90xzi
mRd0TwKR23cJKHDoJHCzefx0q0HDJ6fQfFRWVDzBbNXpr1JUj8JH67J6lk6zW3ua0/hhh8AmakNu
XquKDXIVj0zsmbBft4pqcGQm8KzxJbXku152XiU7ZicSshlbPoTwpaO26Kew6Ux6COrYrrUnEoqs
WiSBS+KzRiWZxGg2e3/yQOt3ilzzij4CqNhXbdkOr9NnwWdjfuKLCagYdLLQuTIw8/f54uLIWmbG
u4k5lwxlGgBGSGgXN781n/EcAX3cOS9w+0N9yOOeD2Nd1c3M4JELbONE/e9yvp9oI8h0t19gKkWn
DPuwwLXh1CFQzLxu0haQqNfSdX6VtS4QBD1Uv3yyl71+waQa3u1CauBN7/8hlg90GZLFmeQDygOz
E0oNdj/uS21n0l/n71AkhvtmemnEM9YxEl8ZfDn8kVduabyZtXA9nn2LL7qB2WAT5TwL7SXuWzVq
oi6APQfi+GlwFxfDhY55N/moPO+z/d+A2WEv6x9hXEBTJAkrwLEKf4EV474E/Jn6KgWt043fzt/e
po2tBHGhbNbjJi4GpPZN65L6jVSCkbj3KuC5a2MmsPJFKWA05qylwWG5jq+kS4ChxjbbOgqOwP1E
uk0d6QTEmZPslW5zEtUoNw1sdTwupnVx248EYxnHwjiEysFAoaoUIb1uysBsJKbTsWiHzb7PJ1yG
dso7DcCDWueM02vYErvNBG/kzRxYx//GjBi1TB7bLaFzoA2ZDuymWZUPedKCMnCcXxIrIQdFD5F8
myj7nleN7Xf5Siin8RW1FJS3aYO+5uTGF5avHbqL0dM9eovQhfGZ/O28xE3UUUM3UVS2KHj6KKeN
SDWqcFF7rEeeQHfkV4kdZqBmN6EnwTF1qh3oxYAZ79aJbVFbfx+xVe/O/4jNz0mwS8agZ9Ax4HKS
JanGRCKooVrj97K4m+crWnrnRWx+zZUITmPGPtUqpUFXSRubXUgBuWQ6clvbY3op1BzRcTjnjzqY
GoYVmv1S7qjJW04fiOaeP852gvVxHh6EfpBKdQqUeAJPVXy3uP0er2jHQAUnfZj2xV6IhLmtmSuB
nM+flmJSgwrfaPkxuCCx9COvT5CAzwAZNbzMp6728/wZt68R+8+sdK+q71ewcmPBnNKMsBySKr+W
Tt/n6eVkSaKLZL/7i7MkH1I4/W/7TjVQn439onqg9W6gd3EOZBKG5YgFlNIP5NQe8l+tItD5zaVa
YyWYHX91vDANkIGbNPOD0+S2duaWjnosMTYf+aIhUdFNci45NnvwzLB4rdWnSf8uBxfCh/ymCERo
WcMINjwJp/N9oEaD3oOVcKzLH2ERXbbtfFkZxf68Tmw23VHX/o8cHmuFBhKW5FIjPHZe+Tt5ULEA
WJ90MMFNdnNIL+UXFLed8rp6pDf9hWhsYbuSBBASzI8pMsGa9+dvVmhN1JVGhdWNzLH28JFed4Ft
+cVfdvohdEUpybaVr+RxH24YuliRp4VRzJAf8i57HyCTXltXYsvXJ+lBcLssvHwxhpU8zhHXs47X
TQie5gYIiYuL15MbnnoP6NOHv4TLNFbSOJ9cycsstZSBt81g7LKzh3GfP8r3YXNkTWn5UEn2/3g+
TktbGqWgLsQKYuszcLoCy/nmjn5XnNIt9qLFEfZxzlwm/yDNglANME4X+VVXQz9bx5oVJ0tTW5/e
BOfafER93CThnHOujLqpDnJwqHcFxgyViwmddvWa7BlnFLnJBa3B7QxzJY/p0cp35VWbN2FcgQN0
r/vLsblGizgOMb85YIpBc+SH5DDHtuXNNnWXewJw5PMH3ozmK/lcrh5OejlEi6wfq25PJsUmJuDg
a1tWrrCn+z8qDeEiRKbnhbEQGcOi3nBZuMozvcNYgZPflF72iwhMkP2zc0rDeRhp0KogYEC80nAf
D7KdCuPOFmTOyuoI51PapAMkrgZmCX3fHJFyHTFtfmycwqkFWrId4VZfifMmhd5nxVRYI+jmxl1/
F/vVBchCPZj2s3C2V6QRnC+piZaHZjAE+9GJr/raUYFj/FA7JaoJrdtfdrNdvWpPNdAdRAX/zci3
OiXnU0jR1VRSYQux9NwWi51Hu0oRLs4ILJxv6TZNo9K+RbZQvTSYXWaoKfKx98rLZZe7sSdaCNpW
QxNDNKCrUAFz9NnANapNlhmjYx1r5UmtelBGBdrteSPenIQyzA8hnBeJo14fTK3ojsSeHQUg6jvA
bqWPSMwRSl3WgkpCp39uRBtAm44ZcFUoKWCEBj/g8+F6GulVOk3h0UyAzqxhOZfEQP3ItKcwSH8J
DskO8cWgP4TxIw1G2LSaUmMIXL6dne7IyluktbU9G46NTqJMb7vwZFkqIRjxwg485z9aOidtpmBh
lyG5a27gs/Um46g+yPeMQVA+LN/a50jwVBZK5XwKanvaojZFeJQOKJzUr5HDcBr7H5GbOr2XXLXH
6jbbqwKxm0q6OivnX6o5xtp90k2HAFNKZmBTVOn/6ut9XCfnVgqlr7KxbwFS/jK4mqcdmgvztDhs
UE88wbYdVkHPqeLDmTrQsD8r5tI1WJPvAYxf71QfS4W+5k4AILm1mKUf03csSrRXYBopbN4SrV9v
2sVKPGeP+hAVFFTfEsiqZrZ5P5XmLgkJ+i36oP8YjSQQ9Vg2T2zKBBUPtu+t8W1ukMzXqhabaM0C
fLkFHndn2up1L9lG4WTP9fviVeoto90+z7k9381OJkKY2XzZrn8Dl0wU2TwtJbEk0IKxlDD0Mbx7
ZTqjG9iqHd3qV6qg67MtETO7MpBnDUPmNzWivB4bswOiqXxbHYvEjneRC+Q1imFMINPj07ZvoqfL
lq2YClVMqumYANW4bytN9VDgzxGYeU5qbNpZJ6g6binPWgB3i2PSJHUiJYlfVz/G7A3LSbaJhcpI
hAa7mVWsBbGTrnLPtAYyeIT1Yj87qk7khD67O3OPjBPrDefNf/NMqsEAp1ADxL7oZ1GT1pbB0mAT
qtOeuuxFKiKwOWEDYHdezKb7NFdyuIDUmJEcyR22Ysk9gD0Y32v8iE0o9ZgB+Xwf2IBic8wbFV5H
lKJtJS8ryV8aBlFeDZ1V0mNC7dFB3tShlRuhlNRlLjmB6+8PB4g1u4Ijb4VFYFxrQKdXNMBGcvqY
gpejrbLKOlgnCorR1M+xxI9Z3T9VTtFTbPuGNWrCu6GUi/7g5y/Z50M/ySbUnxHqxofxiRywylE4
o2RbP0ePjYJIKIwPB1F2uKlCwO+TNUW2kAZw2jpWy4y9d0liFww2CqekvxvTkSgVXOi2J0Vd3SQy
wRoO5QK/jOVEdNfQrmaBP75IdxTAvoqb4YkbeK07urNis/UY1OzeDAD8PZ//oJuKtBLP7mFllbqS
oTNbgiS9M7G7vdObF13fnxexleKbKxFcuDdJataqjr1SK+kfSj1x21b+tmTltSbRk1KLdh/Yl+ET
t7U4zvilzLDMXp8zX0GBiSpOWIiwszaLWWsRnN0PeVHrel5hG97td4g9rLzzDRjQ1VtxURyGXWAn
CEDTPvUK0PKIvM7Z+8QODmcTdVJKWCxZsLhaIv+e3Pm7+ZwDTIMiwVHBWVI50aH2Yk+0p7hZRfvn
2BDMpTlpXKRdTzF4Fh2tPQPwoHij5UcVXi4Uwne8rwz+63eENM7TSGVb5YvR04MEOPv/I+3KltvW
teUXsYrz8MpJoiRLnmI7eUElTsJ5nvn1t+Hcs03D3MKpnGdXsgQQWFhDr27MmAIY8HtBOzbyw5vp
rvIwmSxpvmznkAP8m4b9eqXMo2gNiWYqKga8tT5K/Skz+31Dwr9IDlGPBOukBXixrOpsD32acoAf
eiUJIgwmv+1o9Tz/lHu7d9Gw2bVHXtdoY1M/WmQ2VW+Sqa+IRYLlQv70Zu0EInmlY3lpaZsPlDNd
3AuPvEP7+VJ+tMtsKMAy5qgWI5Rv818RIGP583Ufs/FQfDTA+Gtx6ZVe63V93/lU8CtzLeLmKhQl
VAx3y2742n0RbpMbLmSb/vCPp/SjXcZ9p5U0SJAryoLWqwIVVe3ETXEXW6DfSz++cGszvI1k/HUG
Vn1BMMYsqFxkTeZBO2KV8S8Ls+zU4qI745GHEN9I+D8ukvHgtZ5kODiEBPFTFmh+u5NHyHvLj1DE
xfWbRdv0shOPi2ajiP7RKuvIVVmWy7IQUKxcfNmDuFUQdYCb9i7Nh41g4sGDuRYZvx6rc570Qhoh
q+mC5JVOfTe/o3uatgmufuYdno0e7nqFBuvJF0FJJHB/gZoQ0Q3V3Ca78Dy54ZEym5iYxVV2k6dh
iGLyCi/1ud/1+mEyWIded7WcpSDiRj7TvSSPVPqQBPmLfEm+y363I4hFrl9TnkHG/cRiLPUCGOkC
eQpdSfoCZjn7uoWNHO3jnjKeZirGTqrrTtoXL8jFA9VDxFjbyXP7Un03fXzIr93fnRvwJtH8X6fU
XR+DqK7RuiiLLCrlaGIsKvfo+HaxjwPZL30h4HHtbp/TlT1mjVLbD3Oqmxkgc+FeR3AKmYTst+Q0
dnWgkpG8Pv+2A9BQcUNhEdG4ylzFcQA2SU2g8CTsyU16D8EL3/C6PciabkyE/tOXYscTNP+XRb7b
ZC6jqs+hPHaZAGAuFcROfPJY7FWbdq0x93jkCSBtBOI4OO9rZNs+sxyZs4YJAbgb64EWFCJ/HJ3l
/pHOP5ouBXPIe/LS7cJL+VzwhoI/B3UfrTOxVZgVJuQVUSeWy3ObGE7cFV5S7jSzdlKFhyWVN1+t
1VqZA9ugOqYnCroVVHB5cUH+76tfU0BGwNSnu8JTHijefIRg4U0G3irBLfcEgKTrN/VzhvVxxcwh
VuquNZIZZ6oVg8YEAa2YPQtz9SLxwJH0oHx6oleLZUKDdhmUrm9I/aaqQOubnUejKx5+aiMrwIJw
hFRQh1goUDOhQFNNpaUlM+5kZieP8T7Hfqa7XrHTUwF1dcTmVGKjd+rI0f4bfr1N57qyz4QGMnoZ
ZJZEjG5pdj/b+qE8RJf4Rn5MpJ0Emr3SL3YjF+u3eZRWVpnYQArNqsEkZUK5lyCznAGxBq2yoEzs
7PfwVHjznucZPqesH/eZcUbFGBeqSuAYrCXFsNMl7WuwdN5fP52b9xGROa27KQjPGSOd3gx9LBAo
q0KAOBHPMWRbojxoDM1Py+C6rY3ECivCpCutV4mQs2JOqJGqs7rMYYpxtehWcutdWjoKbTYoTu4W
qt3w5ub/xaImmygioYpjMg5gBjfyREwAItSbyacRXXwj7ajODp245mVTmx8M2Or/GGNuei7NAmSg
ED7K+VHPfmTzNzV+/KstfLfBbKE2t9U8SH0XUEIuxOE7sOEJKE2NpQ1Xtq94/nrzsq3WxFz2UZ8z
UccAcaAn+05VbFXlYgo3HeTKBHOf88GsMpKUM5YU7uuDeavdg4g2+gEin4DKsqCwvly02zm0OXu5
vTZ8LQXgQu1T0a0tJ8AEqDxpS+SbcJEOQzX4SaU+ihXmvnJIVPfJjTbWu6J6aErDQdsqeKsbl1zg
x+bRQamRlhtlDHsxR0coSjmJQQ6AidgmMI6lkzuksFvNaWu3dRev2/V7o/d6w+fsweb9XxlmzpPZ
T6BxVAU10G/UQ7vYVIEx35Gf1X7ZkUt2r32nN6U9ZryDtbViWbIotBM7r7BsCH1TqllqCXhFpLtZ
P2sDZD0eOYvbehHXNhjnJmJ2xBCWKguUi4lMx/JRlAfJ9r44xqfxZYSuKlXGju7CB1Qc/6KLohky
mihUtw+1OLbVqU1dOmRaQlNmCWReyjHyyc/XyUGpzkkfxqPFW+7WE7U2yFykGBNBaTSbJBAkG/Sv
6FcRd77NX+pTdk8P0Mx5O7Yu7toe8yQORdqAUVxMA2s4KmZiJxq4MhExRiM32+EtjfmS0EAU41ix
skA4du4fpWTzlB21HRiA9tBv4nTAtm4FCGtQjLdAyoDC+MdEp00EcV76ITpAPbPvLyMafJnltUNi
V3/1RK1tsfH/kk9lH2YGrn59Hh5ojgM6Qkd6emvhcp7gzVv3vjAWlttp6Bgv45QAR41hyVerPZU8
bufN2huGgECtYmG2BFopHzcv6bq6LHo1hMKq9VDJtvWiok4V/pLOyl3vaqhj4rUXXMvl6bZv+fO1
YeY8mrMQKqMhxMG0TPYolE5f8gggtvfvfW3MwYgMc+lNYYSP7hMvnNDqzsR9U0iuaHWXZcweqnI8
Rq04OUvfu70g386FdZTz9kImMegAuOa4uO07+P6DmNMjllaqFFqLzb5TD8UtFfW2PCDIH8uADh4K
LpdHgS6RTTNWu8zmj+VQCnmsJsgfBc0Oo0ej/5kWjmace/VJIhwXs5mRr60x+WKFzLgypCo8DC/G
C0JGJ/SqH5aj7NJHggw5gmhv+oOzp58RaNRx/7OnmvzxAJOEzGGYzyISKTqNne8miAmh1e5xUWH0
f7q2l8yzL6pCAcKBMoMlFDiQnQr3Bmqq5oVW/syGd1g4F4RFChY9EfJumqx9f6Bl+OUoAc0A9r3z
H97mYgfoDU+dhHNjWFJLbR7UCETkSMGBdoPg3aw4hsrlOuOtjPE5U2LiaiqI8/Uv0qv8OwJjhHC2
nPBxisAZAcI9l0fxx1sX42zAeFMbkmCa+0jxQPhu553TJ38VJK1OIuNuWnWCwJAA5RqITHmY7rFN
DXib/O76gedtHuND4rjOBLHS44BAeCy3vnc8tB5nr1hwoJg3ZVMQcDBK8pPRHLtipxP3+ho2y2ir
S8tik2q9moAVLGKU7hYfRP+IfdRHFTg9qsXb7nnIBM6esfiAOlXrWkM59FDHz5ACw6yE/T8uiPEN
eMiyUlQKmroKF8sHtqP4YX2JztYhh9wvcRYe2Gk76PnH7bHsLhC3kKokadBySdrGr6GT/h00X5Yn
dHXsTRJI9XLSl7fXl8k7GvTvq7583RXxpOWGERiKh0irEr9LSLyu29isAqzPBuMdeiGMJozKJ4cl
am7LJLuLw+XUV1WQGIVNFMyPyT/Lsif23GCYIIEKXsStmm26etUAwgKlFuOTQqw4kG5M8j4F/kH8
rbjhIQXXQnQPAPx/oQlBb+yndwVACwPjEJgFYd/oNLXyvkx78vauUPYyDXhOvCje9Y3d/HgrM8zj
rBt1k4mtEmHMMcjkzA6bm6bnhTibEc7KCN3Y1QkBX5VYlXlq7fXaL1QAtFsQv8QvwLNwViNtRjYr
S8yNU+OklTqouQRWpSzPVtSPkGfVX81ZfZk6TXTrucWQuZVfMhWFgjmKJ3dYIlDMq9lDEomJ15lA
eSJ2KEC1Kc3+RCAEPFv9dH9927fP8+qHUue02pJJbAazS8DhQoHrqlP4yUUMFkeAQgC/QcH7yPTv
K2NynWqqOHcpWtpwQRCoBIF5a+ScO7rpT1dLYq5oYi6Z0RmQBSQSWgPfk5q3Z/TjXbsSzHttlChF
oBoAzfm7+Ex2hW/ltnyrP2SUCNHNvsg8g/TwXzPIvN3xTCYtbaT0kAwFgGuZVE8nZAskdto81E/i
oJcvZtyRXUIS4yxFJLnN1AQa7uk4a7wfs+0QDEArUcJGVsbc1GJBqUWdxCSgkqYvGgjiFcAh2ht9
dKTn5pieht+63zlz7IPxkGN8+wC925Y/HqBIGmNgL6HIHRLpNyg+vUYoIzuMe04Y8y/3990Qc3+T
bIECk9SBfgI0dpNbn9N9QJk9LLTS68BLYtCipUDRZM71+8hbIHMd20iLzaFNMHIa7WLtNoyOurK7
bmI7D8JE338+IHMLJ2iLl8IIuV35hkKx2l3kKvdgun2OAQRWIAyi34/cAulmRLAyylzKpp+7QYFS
PCqzmCzC2dH6N97S5ofwZNyAASO2+wB4YJd3ZHiGmcvaG5EljnVj7UUt9qUuexIk1ZXy3puIaJe9
GlzfXd4HZK6qVquDBIQLuJGqyh7nwR+rfTXwQJ7bD9n7J2TC7GWRQYwZIWQ0tPjOWl5ro6nsLmxt
SHhxJg84C2ID7npstbZoNSEYYqBmovJ7bgJSLYUcMxtYZ2TK7weEDbqHskduF0uQNzfI7MdNjnZO
ZReyfJwWHQDhqPCLHDQShqxCf6tsL2XMQ1xtAiFQZLVMyjFNAbQf3Us6hEsPJVOQEkdtUNTRs9DP
Dsmzl1aSC1TR5f3cDq6ZGEeQ0z4sENQzotqrK8Vt9IETzW6f2/e4i/nEoSImTWm26QHb8ED65iwM
GuQPoaYgAf1NWs7+b3/mf8yxn3lWclPu9HoIItVrDEyFF08debl+N7ZP7bsNZnvjSh40FXlBEI6q
W8geGaATHe+IvL9uh7cW5pXIZxVyM0uGslK6FyfRbtTY1fuIV8CjV/nKq8wyZmaL2tWm2qBQgH5H
7qXf6DuI6hLl6gKwDGO26vlhuOc3BzfPqfwe4bDplRI1TZYoeQpEG2BezhQo+8TX7skD7UKAn+Ar
D9q9nRKvLNItX0VutUb6EePwOsg6Bld2dKfembdA0AApiCmdHzx7nBCO1d+I9KoKtXER0P7ckda0
qQjo9TPyL3uoiiKoWiV0yZhDAjhwVqQRVJ7S3+H39J4CufLdsoOyjXH3VubhMlpvH8t3i0xMYQ5l
axkjqGpD4qVyIAiDHaMNylkXzwoTQUhTIeUQSyTA5IwHjJqDX+Um8kEL9pSfyIWOUAru332u9+eI
hVcrZOmgqhsfpPgkZt/DgvOo/svx+8cAWyIhSYoGnzWlgFGTu9F704jzpoP5Suv/fCD15h5iWAmC
pqYlftIalRGokDbLssCqH+vUcGrcrXpxr3+pTW+4MsI4+ChKRqEd4eA1wbCT8kaJCRSlI1vrvl43
tHmZ/jFkspBJpWzmWCEK2K0X4naJfFfXE8ezbyLBMNXz/ztmsrBIIeuEqSsEEsw78m30oK1xAanP
W2wJnba7+mSAeaCxZYhG8anir38uk4W9y73ZtmaMiu1Avov6SZVOqfL9+h7yTDB3V83rDsLwYPgH
lYm/SL0P5XnM6g2cZiHvU7GXl4zi2MSVHojNBCqw1MyDQY8NztfaTvpXX4uuduXNLStvu2TKAUx+
GxFqvwx26uQBretkXG4I3pqYyL9tp1kssi4LUuM4QwHLEHlDAdsfx0BtiupdQejz43I0wWpatWsj
SHCatjp6LWSvpYXz3Mv0Qfj03BsSCIrBugiqLCaRGOZRUEnSkaBxaV3Tbr3RU9zZ63fhodkDx1G7
grfs9AtqJ3eFo5+rG97w8eZWrn4CjUhW301s6jAWxdTYl7qGUH+vZ9xS8eZerkwwXqkCSZZVqADL
Lw+t15zSffEQuZloF+AzmN3hW7OLXR6scdu9vxtlB8flVpzbqUfXAOph2SmMQSZbAFbd+lPjQ9EC
U6J/9WIZqg7hdBAXyiy3zlybSWj1ahLM0kHMdHeqDE4mv33JViaYaHcpqqipJzwi9JLR8c3ELW+o
4lvpVlwq5n/ZwvcFseFM3uLU9mAXxkjzd5DglffKPt5lv5XZnk+ApvwdEh5aE7huGpCbFssCLImW
XhMV7dQUfTEwkKM+Yt52s9tUjgQMvgzgJmjVax4ybntfV3aZlTZTi1lVGe+m9UDH/sPD6+AId3hX
EAhwWYk2rwO0gxUwdmqWws401qUCOd4ZuC6wzYCLIvciPwbwD4U3l6K4y4dsV3IGVbdNgrABeCbL
AGLk4yXX62XOQlESgrr4lSLujarXsIk4p3MTzkyF6P9jhbnnoBiu+oZSa+tAM1JHlt5NzzoQqH4T
6OAS0dHuqt/m1OKvpZvdgcfkyGt8bcM7LGg9QqkHwR2LGCVdGhZlPKOZ9yqc5rsCsKoITGTHAcBf
sGKc4xOdBsi+RLvrr/l2sWFlmFm9FeaaUbd4kyj3oIwOL4phAVXFLXa8werNz/luik2sQ5TwM+BY
8GRoc9AIemoXCsDwVf1wfU2b9YKVHcbdqKUoFhZpLJRGa6idVuGIQdEO8hRxek77rrCRCfESbd4H
ZONyS8smQO1VAmmbcJ965a8CiKr0GB4sD/ybL+ntcC6+WV9jkZPlbMbOlEERpLOSbIpMTIE6UWTl
Kag/zEh16gZAvO5Lm2OoSuGM+m+9uLjhEoaaDQ0ajUxoIWvhoCaZCAUO7bULvybNXyD64VuAbFJA
CqGx0EUhywyr7nUwsSpHPQ7dyPJkSLih5HP9dGxt2NoO41RiJe7NouzTYFZ8LbXsubwRp8HNRk6U
tHXa1xU0JhNsRKkwhhHVQjmFomozpz/qtt+LOe/kba/nvVLHPgKiOXdtDzE/TLs7EFnYma24S9Sv
Y2R+ub5zW/dqvSLlozseMGc+gnQFhPpxkqNgXNlmZUDMLwOYWP8uNZfr5ngLYw6cUadxj8oHGq3k
Ei2nDuKwmnU2BC6r5vbJft9B+iVXseSSDmWaSUB7KRf50J8lO3HjHQj+3qR96eOd7AZecYJnk7m2
GnTeQVwjYmAOQi9wF3rM8Qu848fE6A0xjSwiUhOEqLHkevRTnoqgMkVumEzvC5sMrE8Fc5+WCWR+
RoFaTnbqTkkg+Zjt/lV1tnlSvkVPAxQPQFtz6X8kv4rX6wdkc4kSeKqABdZB4sxY7ouRaJa+NEGc
Vr5RSXar1rd1zLtgm2EWimD/2GGeSDUtMpKOKihJ9/HZooxVmHh2pDtjN7T/RTi5eTTezbEB+dg2
ZQLG+SZo8tD0If07unpcVvvrm8ezwjySYRfqaSyVSZDj3RiVHVE673+zwDgmQUwnI4/BDTNDrFqR
A4uXA3K+P6v22chFLmog8gpKI38owa84iZhgRFr6v62D7uTKPZhLCDbrYQwP/fQtHIFy4VQ6Nv3c
6nvTZa7+/yGspmXJ8SXK4WQCprMoUN4bcue/EH6lH/XTXV2ZYryONSlhDxZyda9BfVvxK5/WebVD
cSi4pPSbAdHq1rDvOakEqzdrAZLACCzr+/DePGDy81I8L/fpKf9Db5OUTv38N2Hm2jDjFoTWTKvY
oPuZh3am7XL1Zyk518/EZpK5NsL4BGnJqlFb0Eul+9ja2rOQ282xAZOTeiwwMfyF1+fcvq9Q7UV+
AM3OT/hvoGjkIjJQVsRInnqpCk64stkFUCQLM2QyVfoWmWNuiYs5lyHoiP5MdbZO5GNQXz8JXyj3
fuZlO0X0Obu4fYPfbTJHv23TJIlaEPT0h6zH9DOVhRIc+aEFO9aJZpXqMfR5bfDtnXw3ylwCZaib
Ia5FIYiXfRi9Zh0nbtlMqdY7yTy9aRoDvNCn0luHCAIGdvwt3FF5++oLl1VlMyZbfTXmsMN5a2aZ
AgZiPITn6JH23eLUji7DXnWtby1IPpHJfeOPxWw7rfdNZM5/Cc1qRY9ifa8Xt4a6T5Xz2B9GLosD
fSM+O6x/zEhMEL20XZfEBpIC9a7BkC9GDQWvdlVE7eDi+7vuzerLvX3ZlSvWSFvWyzQKAZFVW+2+
ygsn+dhE06wtMI9iZAwNZqvAS6OkKtgZzAl1PlSrMtEhiRXNdmGEKKiKczXfjZ3eXeoo6iNnSPGv
3Kok/e1Sl1MItv5I3olWOBJXB81FFwy1NOfeQBYqMWxKlXv9pm5+bhW0neB0pGw6zM/OykqBNmxp
Urhg3fmKotgGFN4zRbKvG9o8zytDTI4hxnlsRCXkrdN81xsvFeiXcusya6dySjmmtu/pyhbj8bSi
mbJSqPC131gJcnBeGzvJMY+FwyuybnaFsHMy+qsYfAL32cdHPpmswozASorXcHCTr8aDfgBdF1js
yON82/vZ92iv7o2vxZmKnLQ83069wKdrtLLOeKRwqpQ4TJcCCqvpOd/3uwoSoZTnmzLcNBj4krwY
RGF3/Bu16eFXlhn/NFRhEs7NXARj88NQvozh9zbkFA6oq7m2OMYV9V2qZch2hj3YgSYhRb/DlqD4
l3wzjYOFmaG42V0/o/+SELx7JeaQ5pJEpFoBHT2dQaQSP3NBh4WBGEOh96vAqYLyXua3v6+8UtY3
RTOM8ErVi/JC35P6Jt6lQbijfYjkyG8JbF7C90flDTa3MlhWZZtZai4FYd+5JIUwU/8kpo99CGbq
uuaFUpz3+I2caWVtiptQzBS0zOmMgeZTph5ghOm0HgGZOFgzPJFTyuLuKHMfMnGQRXWCO6N88BAY
goCzo7vF78XRffO5cog38Dpz/xIPvx8a5iZM7YTBSAUs9N1rAa4nDNMcI3eEr38wI5uOCmFm1rMC
aDtOnIBk8w6uPidzQYSQNqvHxNrPcrnYuqmXwDQJ466Va4F3NTYfindbb35w9TFB04U+z9RQktPm
FB6lYwMmZ0fKbdWlpYDEM3Mo3bfPfK5s+gR9cgMry0xC25Zjo2g5gDJ/LmW9A59s74MsCAUc4TF8
/hsfAGgcKHtAvgBam48OnYzT3OodxoLB4pfZskdV7nu/etIg2DPuedH/5idcWWMOT9PO6jAYGGnr
tB9x9tzqX5TmlbMing3mmEydSmphiMTAeoCSHVofyjG7ACYBPrmstWXossV/BZdRQHmMTQTXKvrW
zC7OQqUpBbKaGhDtDhJcMQ9GvNmsXptgXl7wAEJjzFimffdajm4V28WjOttUnbB0BjtrbOGm0e3s
jJfD8AiaLdE+9fu9fH99e/80Uj8d0NVamRNjFb04ok2g7yGhmTzVRt3fzFVvghlAqvu7HuoGO6Tu
6WAbkx63jhzPBUZAYoixlrowZn42JFPl671aGudJS+TemRopgwKQoRHiVA0pfqdLbvzManFRfFXT
AYpXYy3HVGcXp7HdxYOk+uM0xshQl/y5rcEQsJSi5Kp9UgM+lMhzY6eZEQ430dCi31aDbSt2qroF
feLQxNnvfMFI4K5JsugxNVQhc/Ixie6JYnQLFNM66UL6JN7HAsh5PFJmSIEQYRE/rwRDsFOkl4qt
TGiSuGatp7ltqFmcO2mrI2VRGnO+TOkC/2CKc18fdEIkpEzxPD4PJBQvSqUu56Qh04vVSFaAbmwV
7iYpVDWgyPrWdAqR1JIzCANk8FS9jbAWIZ9+KrU0ppc+aqzSkxRICjlqWzSKD+4y6awvcXEb992s
2XWJsVsU26R5V+mRDK64UO5mJ1ZbAzM4eiRVO7Efy5cpNoXCUWprVh9CLRVlt85rbXEWMVLyZ/D1
L78LqCkeYwxyY5Q3kSrTqZeUBGMed6XXNmZCnLoqir3RllXt5CaJR4hYYNbfAZ+r4s95IaeYIFW7
xtZrKXsasgYTOo0hxg8T6fJTNcg1vOhMqhfA29oaw/R9GYyRNh1Jp9bf1EqZl7OYLHIOAa+hOpEp
E89q1XUvshVOimumNTkb0kIODUn1x67K584GzkNQPLESWxCdGcOi2VlGope+rUnmNBYhspMm41A4
YpyOTieGRvbVNEl3Kw1yewEIWzftpSwzYkdpYhUOKFuWwQaMR3iciayHNpkIul+YJ59P+C3A2Yex
8pgQvb5fiLWcjUTLUDXW5x5c+ZrRn2ZTGGYX8OIotvVMFT167kyv1hphdopyWb6ZoWR+rYao+hZV
LUrOoPPWI6fVcysoBvwK9HbS6LlXjSSIQ017kbQpfIYS2fBNa9NJcyYLQC3PiEmT21k1VY9ZXTam
AzCuAMKjtgkXG8w72oM6h8WPqctz2c0Fo8I6x1ZGErboSW8TWTBSO5OHCtzXall8D5Mk11wCrlrT
mWu9eLbQuvuVahGEFaSkO4XJcFYJbuNuKia19uUeMbIvTE0GmRHIF3wztaGWnaxNoVnaKK2lOYmK
rxD0c5hMdtEN8YmIIB2wB6mS9sY4YJ/DSIQwl5jN4aUQpgL6YGYbI8poeunXNPcYnpp61EodrSNh
BmehjKBgLqTlXjdn5RX4XTBcV1H/xUBx5Am3vnjN80w5gMilUDz8rzpxVEGrb2NtLiRnmgVojQ3G
0mB0fDFK3TVjUYhtJdRUiF5mbQ3Z3KGPQCefxs3PeFH7xiulBHT2sYJ6djKlse6XUyHsEsz8+wKm
+GpfLNRscMKkAp9XOZA28oY2LYGnwGe91esaXuK6T9588d6TE3agb1DVuItlJGUzwIY56CHz+SEb
7v7GCN4YqFnKkGBhskxSgxYu0jAmWWNurQIiJXlRB24XZjOIhgruf6wwDykkNbpMKhohyEDql/kU
wxshu2t+z8hKKMPu9PX6sngGmWc1k8EnH0tIKXV1sGeC25B/uW5hu8a6WhPzYAoDRryiGNM5wvEP
SX/ka2fh+whFi2Zn3lucPHIzdF2ZY2OsahSJmJdkX2iJddMJYh4fsjnpGzuLhmzxdKEIC5ezxq2o
VUcDS7Is3QRZOBN0iUSYza61UKzGhchC5UXrB6/CU2AqpVcYUJ+c29+FIfW2nqtPYxkd82XiLHy7
ELKKTJiVSwlEH1S1ig9TqCfPXVjmdhSqoY8xmtZtkhictFYOwkbQ1XutMD0Mg0Tsuhd+cDaD5s3X
IiRmM9rCRKCWajGYzOJ7xV32HcoTJQrBGiSBQ5cnCrx9wN7XzYLtdAN0NMkyFsHwWgWyV10UAoJo
y5n9+RQZTsol4KUn9tMCabgpShhZRi3/Y7jbNuNYFJkCnZa6cSTrscl+W2NQ9zuh4xyszcMMLkFV
FnUJBFiMP+jyAWrEopQGwmK4RXNUILMsjud54NjZTqXfi2hve7xK+DRLWPqpQW/ZvJH87pYKUna2
juQ9uf9/IBqvXkBP46dNXFlkNlFMzTBUFxUl1M6RD4bf/upuAX9xIc4VZPcyzfrQMfUxPiVw63jb
WfzKOLOvylyHQhXpkHd7pUoUBnBwtSN4YeLWr9ouhHpR+mCe6+PIeUW2a04rw4y/FcQknkg1xYfx
rvmPDCEo6hqPCvxUYNu9fhfpVbu2yYzvzcemR1F6KALxEO9pvWn2KSaax9VCv9U1M4znaVQSWojy
4kNtHKMMtJNIxa4vhH6QaxYYnyIYbYxxS83Yd4noaW0+20KbnMJI/XrdzrYTff9AbOVjqZVeKDpc
hOIk+eMOGq1+dpbtClkzrxqw6UZWpphSRzKKc6ihMRAUcjf4KWIyJwdNi9s1mXybSDmEc4x24JyI
rU9lgVIOQ2sWFEzZuQbLauK5n5Q40LoDiV5F3lzBJgn72gB9KleepKpBgWTM4DNJTtUpP0cOvVgg
0lnOlNBe8Wh1rD42Pue7bR2QtVn6KK3M9nM96AbAc5gSqiCdUTxIP4wE9UAKa9Uco3TCS8Rnfuft
JuPEuiJLSTTFyaF5yRpXuLyxZ0M3Cxl6frIgdS5wseVbT8J6oXQjVgstpqgTBRX7i1arkEIYXLlV
9V0IiRLOjm456LUhxlXVjdoIHca79qWnQIt8CH6kx/ww7SHzdqpP2u/G/l4dih0Xyrq9QN1UJWCF
FUtjfBYAXpYQA9l3kO9EYA7GXRZBVEM/mQ+LQ/ldYtc8E6/nkSxshhGW+G6XcWIqmUtZj8DloN/o
u3gv7THN5gyHt+o86I95vaTtA/tujvFoSWg28yCDc6EcFzvWXFkFSeAUcD7iViy2WhQL1q2yWkYv
tIuhfwkFNLfcyT+z44SxeEpDXB6Xnxx71GexftqSRGRbdLZNYe1ZoYBaoAD+Y0iElDvFsgzghsze
NZf2zmwK+Qti319NipoHwGijF8XV/IOMlsRrtmweotXvYHyrPCyqKk0VnW2R/D9iuOkBVdC9tKMI
7GJnBJg1d6+vfrNIuV494/uamKQWakmIaS69R9vcEYRjb9szpfJvRxCzqX7iYZLmHiRmDqg1fDO0
wVx6/Vds+qTV0hlPqGJWn6DUCEiYBIw/0HuQV75uYevhWi+T8XpkGutIVOkNzVBXbBpnMJ4yzc6L
vcWbYN+8JavFMN5uUqTcWgYZ0JLyp9T/6oTbqri/vhreUWH83CCXLSpxKgmI7i7mIRVA1q0FhfB6
3cxm6LfeNcavSfLYhEmLIrmQ9LGjAyKWT7Vn9P0XYQFF0BjtMA/mLeDG6WfrKVIFu8uGPedH8BbL
OLkqa5rFVDCLEZ06aCKq3niD+vkRswJ3xA4d/VjtUBXleCGZdyQZXzckfdVFxgLykT9y6egNqiBG
FzDoXe/Cmyhy5Nc+kNGxj77IN4Lb7AAcv5k4BAScX8HqpZklJJ1TXU2Dzrik3UUdeEHq9uYq4LFC
PREvCbO5mqH3U9qDlaxQnoBotXP1t6kfdJ7+y/Y63s0wuymrE0TfqpHsp06y8/rbIjxcPyXb9/sf
AywRatLmqlmoWEfefzcsHE/LIfOtRR5as3eum9reMpTTLCgf4XYwfrof62aci5AEkfZahkGu3EcQ
K0842MzNfA/6if+YYRxz3NVVrxsgauheRg+DyaByTvzckW/H2/F19qN9frFcK9B+Xl8d1y7ji4cs
mxtZVTCyjkgmgbpCeCj8/AbP0Hlw2oAcU0qqUHJrIttu83299AitgkQdXQxtKDGHhKaIPVaFLU25
neJIXl8fzwzjndNprHQSAgalqd48otoluApqiNeNbAdmq4/HOOhMHxV5SHJQkWNAVacc3DcWeIt0
W0CAjXG15+v2eEeS8dOpuqAPGYUUeGo5hvG1J6iEYGEtp5//xnH9OVZ6/0iMu0j7xQzRiUGAreeO
oKBTG6EGW0DxTzHRNxxsoeudvk4ftTnfleHvmvxcBvTVLMFOGsEWU4AedPnYS69V9a2sITcnJJ41
PRKjtdUltAvCBXnwPjjjepppIHE0NMJeehAehIvxf6Rd2W7kuJL9IgHal1dtKcmZ6b3s6hehVu37
rq+fQ/edtkyrxZm6Lw00CnAkxYggGXHiHBdwD3QQCrP0QD5nz79KJ3FVRvTuoq420UvDBwHUUTV0
+Aww9lWqyTsRFBKnaxVgPtPGSK1VX+tvItg5oXpryp7BHJpkrJrGE64Zly0Q+MLjZ0JRc9ZW7EH0
JS1YnsdKF29XiE3YLlxZF7oR4zkJgBf8weMcGUoQ+K8ZX1eoQLXPuhP7THwmSUOfPFHSwAEKxkD0
M6ltTUuBw/xkMQMFMdqkp566xgMhQyFP2LAwmSOvDIP0M6Fol5ZvVtxRCUlfd8XIG3DK+hnM0I58
jgPWBCqJpE/rkwWRFxSAZDAj/TEdDqGYjrmCk1+rhEu3Vj7wmCeQkt1EnXFOa/WVy/qH4yyyn7Vk
jMFBKQlflC7dCiKEieWqIQz3C7JWA6pk5SrbpM7XnpQ77enY3q6PbsxRSTJqBInjxVbziyIx0+wp
Ry9sThnPqt3UiD6HoEkKaKMkKt+TN10p6KsKGpHLWq1233yRcs6cZO94MbsXkI0dajHNOBppHJeZ
j0xsrvzg9sO3QX6Mi5sB/3Nsa/c2BbSUDkwXJr/pqW8tS7R5roXUB7bAzFP+AjpeVmdmd3M2Nij/
y+UeBEBxC/GTv6IHzlS8pTGjXyBGfhPpLe4IzWkFSgImf/7u4jTIZkCTXBIxjvnR8fkRDVlRzsnM
U1+BbL5DoK2ptdzJA2r7RAGJUyxWtO27/sYq5SZtVnC5KGHkr3NmpBPSw9SupJ0AgWxwKLI6frtf
d2OO8pawDOcoVzHYNUo/Gimolc6SWIV7lg3qUsA3lTzAIQsCaE6Ms4RDu388dsRdp98sg7oOxB03
glQESUrApSC1xoIf7zshU3or5osRE92ZFkPDRphZI7t7/Ik6CEAwMaICeSfIlJd0rTZ2UK7K0SUg
+6V5Y2Y1v6LLiDrR6kyZJfemccc8BHZqRR/MUm5SAaempRWRBLpfXZRs0SmEDEIgn/8PBGM7meuD
LcpHqtrolBHySlDp5jRfAuEeIgHSXBbA+sPrABAW9MBysGGzakI7joOnIEahVQUSSzr96BzAGS1V
y5wHxWIBxZzz913CuEju75+qS5IItlko9lCeM0otl8hZmgVTsLpEqQ7Yjh5YGLM7k7FNA8+L8nlk
zb7u+KsO2W3ItygCYGg0v2E8iDGnQZwIr117bF7Vobby9F6KI7NYGYfp7u5tTNH5MxXCNUbB0Ota
cbyfxVgyObFIr0JdALnSr8waNPmD1IXhw9qod5tcL9PIFSWGHiE7SsDM7Xf5qbM7v8WDg/VK3HWR
zeqo8Kv7bEoJ0CkYAGtcAQjS+btO+rP6tqGSqrqBixB9i67SHoG+QKAy9tWg+6u6hHD/pDJHR4Cu
aNNZLDaM3V2DfpGMLoKmI7l8PHxkpc47JeGjoO88OY9sQBRHkAIILEfcazmBBAxBBq12AY5IXV9n
4JDUMV0JwiQ/q3hhjy+9fJLt/MsCdfgIYtjpBYg3oO2OM/b+AiH1yRsAAQAX9HGBec1Nc7cCPJx3
l16/Ds0pL51csY6t7LqHIElQTyeELTS8CVdlCXMfUxlonPjL6MCCIQLZIK7OsZn9r4iXFO5BkiSA
hf3japamiTJDBMKx1yf+2ywkitOCVMWblkGHvPdQrY/10tdAmVXx1wqwhN5s2loDoW8uq7wXjQZQ
ewO3CKqjttX6sjSD8qNbJ7li3A73KqkgZHv/pdR+52O7dCAzTTFqQDo1eCBZfaCc3kbUbZY+w+4m
vxuTqNm1sYnEJGpBl7BIk91p1hxDxIkbrXL8/xOW6rzMg70JdV5eohFmhLsx0lbk0z59HrvIzNZr
DjDen+zyxgrxts0TU1/UpgQaqsATc7T7Jxy6Ly3e7oud3yzoztZkbulGY12Ad/PpxiqVCupVEFA7
BOvQFBTX2q0unducCbcn6OotFvP+3v3zw5ekLmuzYvR9t4LEZbLqc34no+oGhKQpQFuse+SYQvG7
B+FmcVTgYAilmPIs4fy0buyJe5S0INMaa5kF00htxv7tf0kZFDHkoFdpghqxA0tr3mvcGwkXNA7B
cjHeyDbv6hAZZhXuycnz6RiUNQ1JlRA30b6/lkYSzpxueBxwsolwniOXsZzdbwceGmgmE/1QmhtK
yStl0FcUlJLf8mlxKhNa5s+6ZKo/+cc1iD100FNTucM4zbHh3aS6sUulkFhO1D6r0H0F28paB3V1
XVgKcORPfPp4m2OdirQR5DtSo2uZn4+GDb77izonThP1t3wvn3utswY+csdiOR2vbD+Pb+xSsRYK
+bIIQwWkKpDMjxOeYCrR9L5bvg4/tHsdXZ7xBFdhNFf2g25jlgq6ZR47Kc20JFCgJ1h41QX1y2/q
42SLNsQ1ruG342XuOs7GHBV0acRnhiDPgISPLVDp+jzohbWo4aqd8TvaH0U2LPZS9itrhnaPaOzD
3ZByHdBI9LWSTdAsdla3umkc4U56I8TDdOspOiXPzStYZ4h+SWTxJgbfr5HLgg6xfgT9rOBz9Ayz
HPq3Ii6osqV4GEbD8FL58qZRaZFpnxWAYfS5oQdu4gnpGHfCz+MtYG05XTpJobeKYSYJ23v5W7oe
vJEdjmLgC87hy/A9+n5scPcoft9zjeTGzdnFcVOa1xLSkViJja/mYWKC6YB7rqs4sdZCZr3d9n0M
NKhgaoCWI02QqRSNXq+ToHtA+IA1HZLuYu6WI+buZN40cpaOAcsc5dLAnXGGnhuaz7Vt+SNKwi40
+XqRvmF4Ib32UimC+VtoU4lxwWTZpRw6VrhylrjQ8NbWUcAfM3K2MqFNZYDdI2bqrJFVfE6L/3xU
Gq07S3IjIUXxKDZMjmALIHWEvqgDvWhbs/jHzg5N0ZRfZM1kaoDuHmegQP7PfupUs1FLcDEo11gB
KIS0ktZzLpmpO3rZuTuXq9k9lifWXWTfZd9NUi6r9HMNXpg5Cqa1CGLJX3l7bQdr1GTGgbZ/Kd4s
jnqyGlIurfmSA1lqCe6bXJ5hE/0L1a1PhmTyD8exuHuA6roh65hlIaSgH2NR0cJ1XiXom5bzzTJ5
vOZlLG6j3W+3MUGtqEdvuAf8ufAzDkM5la7GZiWpN7zRLFassKKAtSDiPJvk0shduwBzGQfhejsP
P7vqa7H2rE3aDbXNkqg7QcjFHUgAMQAaQ8pYgIjxpbhoVzShgXVury1eqoBDXZU71lN8d3GGoos8
nnaEAevj4mSlleYugrghnnZmHzugN7cSXXKOfWIvvgQA1UU0PPCIfLuZbD7hIGICrNcBTeS0Z154
5EXG399bxfbvk6+7+ftaWtRqq8lgeOOBaF5NcUk9cfqTi8zWCpWGYxHg1YTwyE1BDepHwDhOChqd
fv8l92qM4AjT6fiz7YHvMTTy/t2oBJwJnTbXI+QSy9fyXF0VDyQIP1feKn93595KHbQGcAAxjDI+
Jg10rte16jDWhqIhWnCCndtjZ7UepnIAfm+fSwt8AQyLxMnozL9ZpkilX3CzlvwqggZ8suSg9zvU
XwHtfxZdCJl//5OpkO1HpXt+IKEslnyeccN3QWZn5W5s43Jm9ajzFi7AHown7l6yAkOwosrQK0Yj
lUofIuTNurREu4+XXW0M1OqbVN6Aj5bxEXfNwABmDVENwpjYxxAomxSsLl0ZB3zt8kJjJgb6VrfV
8OVP9uofO6hHfLQjyL0cr0QeA5zZ2Knusr5Ez4QXqz/hTcu6aO2h7jF9zwM1xeOliVbcR3PZrDYp
10Isb7A0c3E6U/AIn4nqZi5rVmE/2ja2qGMF6gjpuBYj6U5FHtE30b9KmrmeRgf3HRTKtZ4pvrx7
OG/XR3lHP2SltM5QbCHaYuRwVn/Wzuio7nKTW0xSg908vFkhCf1NnlSjruWnGV+TcChoLpH5Gs36
ZnCxfXiSdH/C1fZh+4jXbgwCxCuvSg9JRYlvTdRErSX61pSVzXBKsjOfEshmXVT+N/o8lmQ0Ovzk
S/UF4BcAIzok5uZMaKRih+mVuylyY486CcSyj4dwQWEePbjky2Kt9nSJgDlBYSK2uGewDEGJuE8Z
Ib6/exqvAK6gyYpBWR3KoimFVE8DFchQ7X5sGHCavQu4IEsG5Ekh4i5JVArJcqPMFaPDdV9uX7pp
DNBY+oYXznloyvt+qB2QSv7/cQPgN//H5CcuTEGZ5KwQOY+rJ9TEHsQe2Dues2rUmI99ZHfLIEuP
5EholOl3cdLWuoGyCwi4+V/ScBM3mTmzpj13czAI/CRBRwEOdf+P3p5BGWaNIxQAZD5YwmssPDfq
j0jyjldCtuGTs2+sUNukiEIW4R7yt0yp5GWnNSDIEVY6PDbzKdFXXdVKUJfkvCKcq5vZgHqnJwst
15qysvSeNmf9TQ6i7cY1qnnGQIZYDizhmN1Nw3wjj6eEDKEy6rAJwxJi34aaQDPPB72IVSzXKIkZ
2WM3rDZGqNsH8CxS1wu4D7R9Y1ZGDAyXe7xjrGVQh1g3T9mUSBCzSGRXKC/RcjeFX49N7B9eKgQK
DJ3XBUWlUuDaRXUnzDLvt5UpuBiSPEF+2CRgyFJFZQ9wUot1k9pf1rtJyt1B4m3IfIdrmy4Ugbb0
KLatv+tJZ3SxWWYof9eTJa9WSBFDwGLx0DZ8miT9PPTq/fEXFHej9/0L0hkCo+Ex0kYHHobgopmc
WTjzjeiUrnoP1kUwqQLzeekx9TN/Kez6JHvJbepM5j2rrbTvjv98Vbp2xkttw89GnfuaEJ8Hafbk
1WBk3d1Ev1kp5Y9iVLU114+aP9cXKboummFqqVdpwcBdNMA2jz/s7v4BzIqytoKH5ifwuyK0/VDw
aZBCrCaqTuE8mzFThnh39zZWKC8RwlarmhpaGZPFQ1SF4JmyymohjwPEDGQcgWrSXVwj81eOEd1v
/fFPCfndNI2KN2qxFEQD98YlgMCCvd6U3t8dsz9CHwBeJ6KwQnga38YpNtepqTEmVW4AaOrtErOM
mZOdpMsMCeP2xH647KJHttbIxm6s1crQaVqBh2Dvarf8AnrODAhrKGckp85Nrwu5FSdu8f3YXXaL
x1uzZKc3ZqVcGTMxGqBTkXrxEzpZb3AcYzYX8NR8EZw4kBkXn32TAC8KBigwcVOkkmc3NpDHE6Fv
mEOwlXcyaJ/oPv9Ivmzhhlf1gbFEEmCfPGZjj8qcmlgtMejFMISmrHbENyAUHkdw+aAfMINTCLU1
U4tyWy/k+0TqvuWFds354fX4V5BFHf0IKmIyo2rnkIhHj4sK8pdfTap6PFfbSn0XaozjaTep/XNn
ARrj456uaIImXFqiDSAKVj1Nj1yqM/L3/gm4sUE++sZv2kJs13IwWoDBCUl9FKQ9GL+EE++2xFFv
jSfp6fgL7vvNxiT1YpSmXhTTFklHPPU275T2/D0EGoiAo0GJf8MqzbC+Ivn3zQrLpgdF4wrlo1xH
EQF6OZPHWNCuT2wWRIV8MYN2yWgMwnoHpb47we4a03hIgG2wutfFDc0SQ9r8FXQlHItAcTeBb0xT
YS8bc1eNaWl4KGKYUyaBFuiVby00dRhr3H0sbgzRwV4skhbxbe43KPUT+a0E4Z6hAsSTIfS/WEwL
byCjT3G2sUcFewgiHRUsXoA4/EdQtHTjRwKwqGBT/MHd129i6iClBRKJtdjdTLMxTgV5pOlVtQpQ
K2zdARWGzJm99WG2INrqYpzKP/60uyf9uzEaSKZ1bRl3Er5sHwZq0pt4N0jlt2MbewzLuN+iwoSW
Bg8EPZVKqq4oOVWrF1//K1nMGt3NytL9+gWlGs0Bai3xpaC6I/ddvgBPgnls/g3Z8Hk3381TWSZN
y8xolJ4QcpPqqHqa7dgqgvS2OMXfQ98Pa5NQzOh3taOapKI4fZf80MmD+F65A63Ic3o6/kX7cfP+
g6gclCwGH5Y1djiJLa3GpMutBGbVlIFB+pfs+m6Gyj1JnZczN41ER8q41X8bLhmTU23jEv6QHNGb
blivi91k9/4se/tBm2THVc0w6jI6E6jWQkqxyyczmzP7+OPteuzGCJXvGmXoS7mAZFXRJG5mTGai
lyc0kxl7tP/1Nnao5JZEPGaj5ImIq0GxTnTA4PW14czOXS3Jwnj/XyCEZH3A/dNpY5RKdJzWjACn
o+TR2oOzAkZdWepXwghtnAD0sJuX429JUsmnyNiYo/JcWWYqpwqYzYiL8yoLZh49SNNkLb0DtJAj
T7M5jV+OTZIVHJmkslvML3kozFHhL2BzSnVbXnhH1/0pUW8Aizy2tV+qfb+00XDLBQhMLRog2y4I
SDvkddh6oVecebQpyhPrGbjvMhtzVJ5T0Q4c9eWtGq2eViQZiCpaGqZDCW+yelMyCz67sbAxSGW2
Aj3iBWJxiW9oJ65xRBGM4T2rG70b1RsjVLaKeg5zjaAyDCQlxZDLC5+6jG0i3+WTT2wsUIlKqaO4
jSFk9cb3QkQTQ1cKUtwAOeb43/4LaWOLSh9yF3PhVI0cpofFYCHSgkF7k1iYGwDPLKkBS19ZuIH9
qN7YpFJJVMVxX0VJFvD30bX1icYL16JB19nQJvEW3mRNlZM/ePRBqTTSRnkttN2U+kr4l1KoVig+
t6EDps7jjWO5H5U+uCrnxqHEt9SU4SRn6rVMFXecGdcHlhUqY4ic2GtNicr9JIu2HAL5WRXWOLBu
6gwz9BgjP61CBr1LtCBk6SSWvN1GuEHnX48/2b+kJEVQFBTsCX4fW7c5I7OmGJKuUHlfPMkBLkKn
zGodDTRlhBGSNZazv6Z3Y1RC4lt9BIygy/2Zy7/VuG0kVfJUsWpT/+Lf72aoNIQGHJh7QbyLBuNs
C09JUMO1oa7i9gBBTEzeZtaqqIS0avEo6mue+mHqTfmpSDFtN1SMW+NuCGEaQNTQtcEwAhVCjTyE
RQySca/tXhXDS9Fwa1MTJLoMf9g9Dzd2qBiqRnB7yZnQ+xEoy4P4LvJiIDwLK7pAcWd9WANy2Zgb
c7kpXo5N737GjWUqrgS+bAStw4xAlj3y2fc8D+Tyj94y7zbo54UO2l5p5Rqg/E56kNt4JkayGZ4n
l4wr6oLDSnz7hb2NQcrjdU2Jy2kAi4Empa9iG2G0PhUumpj+7lRMhyW5g3aBg7liUys15/iD7rkM
xkdEHhAqglmnbPd1HcvzCFpZPYvMtShNjKgt5W28MIdkiIfT+X1riQ64dKoziOP1vtLYaujoJxmP
xOikz1fjIgWTz3sFKz3uHpxbm1TU5VGq6nWiYnWX5Fo5KUhtK7Aw4QHn51+4e+TLE+udtAt/3tqk
LgaSnEHPSFlD6ADrJ9HpLhU0Pe6Irgfy5SV3IlchWpCsmGR9XhI5mxxdT+CvNtaVlBtIoxg9fhui
PvZoVX4Fjg/FP/YbEmhHu0ldD+Z6Br+yhi8rhaDgDrmgVTNITnRZjmFN4ykCe0QVguc6qdz/zjCV
46K+TZVah9qOuDhCejtWT/kCxujhS7sG1XrtZ+aX3btLbjeUynbQOKt0vYPFyUqu5H0TOaBKw1Cq
SaTFhOfJY46rsKKSSnO1AsGZSgHjCNlMVBrBiCB45B08uNUZiHYTc9M2K7fuHvObhdKJrxDFiQsz
cJbxJ/2kudARuOYmGVrJoJHFejbuZfKtMSrxpMLSYKpYS/02dDnlvmpfIhZeg2WCyjjVMmlF3Tac
3xrQZVkx1TQkr1rCs173jN16u2psQk9J+2pYNBD3CesvJTbMsjlXQsAJESPGGTFHlyrkeEw0I+lS
8CsXFl9+z8T7Xv2Ng8ONjPsZBDsjx7hQsL4glVRKvsJ8SJ3Nfggu5ySr0D9IrZlFGMeyQuUSrZtm
FGTBgFAtVjhdYiVIhO/HWWO3nAcaAlVG2wWwCfrbFbOK6pVQS/4I1lvFBCuWFZ4IN2iBJlMDkj4r
/d07WtCf9OsfzQtujVOfkQc/rRqmmBdUL3wQgdmx99RH9U18jq2Fsvs1NyulvmadYCJ0WUB+MOj5
qeV0W+kLR4Jiz/EXZZmh8nA+cuDqz3mAKdflJgIaOhKEcw1Ji2Mzu7G1WQ2VfAWVa/VuAiq6Iyqc
kiNopSmtPo8+4bGh3Sy/MUSlXBxUsZ4aRP+6/yYnOShM7GMDuxjDjRfQKJN1jLJMCEcDapEWEpHM
3ZXCg4T11PFkdesLx9ny6pbFn8CFtnapTNtzk2qkwNEECC9Mqo9ibhYRxtqY+Nrd/PT+CWnEa55y
Q4IoywLt8Y12w+VA2kqOS8PKfPl1tGaUlBQAADm7Y+X6/avexji5H22ScK00GQRdcCHhF194FSGM
lbq6bTwnmNGJHCJNB3ZrK2G8R4j7fboGbaxSl71yXTl9MJD6xQSD3oVsF2knmn1V3Ii5fJ6bzhZV
Flx7j44K/Yh/ctkbr9dmqfKKF5DWSKk/u71PZMZXH1MXJ9KfkB46W8EjFurS9uBDQupmZr0YSGAf
LZnKL2ifLaOqtCBRniOw+huOzsV3Y9f8nIX6IapUpibF7s12s1wq0yxQyG2WHMfeol//njKT/WV2
4y/h7YI7NZutiZFz6EH0bh44UVvA+Zm0OWi+/UFsTK66K1dWqZe1MirnAF1V9ZKAiWvSsiMkTeAF
tMsbguvEzAy7jsjIcfQ4LdpmqhRVjeIvQQthLrxsSal3Pam4yUaWeJMgt7KmGcRjd5Go7JPMcgyN
V232U7984sFyX1nh0wQWeDIJPTCSOGPnJPJjNpHBQU4ZaMI2DsrxVK2FpSxewv9qxt+MVM7YOIlK
NkJXKWVBeq2EZ/dvAoDoNLgky4ABz2ZCf1gbR6WZQSw40EtAVJnzYj8trPpO8kAl89AHrbNaTYIJ
V9YD763BeRDnNNdWN+WKErdFiA5kn7vjGXqRVnLhfek+ehpNAywv0Uk6JXeVm9xWsZleWJXa/ffI
e+BLVKbRe5z+wMAWARebEJA8FU7/Mkbm/IDRfcBzVtZdg3VJlKhMA1CeNMTxGvv9YMp/abfkFGlO
2tVYzQrS5r9nS7AIyMO4036yQPOM+xTNobMKqpJkNR5fXA2+nAkQHb66KEXlHLvuvhkVAGUZ3W3g
Zj9GCJ+DRgq6UJzfRK8YB6yk8zCwQn4/OgzUVjELC0Y/8hs2USiKISdpI1pKdesRMW4QZlrNZJYL
dIQaX/QiW/t5vKr9+Hi3SHlKJ6pGHCV6FqwSAMK5lVaslxDLAuUadbcY4FLFIaSGjTlJKHM+Hy9h
/ybxvgTqotssayVBEQ7fpzO+zwKOOKj7jTx3I67FKeKLqyhI9rHJf7lIvNukzp+xCDMp0znoyDjZ
NT8vvxWXXCXkr/o5vB181BuJLMiX+j4/TQGLVfNf7sP/WKdB+VFXQbJV6NFVDUhsz15yrnwUVuw/
k+gh4kj/65IydQrNmWYUGeZTATianDdGuFsNpJY8qNgTO2dqCOxH2bs5Ksrmmqsivk+jYNS/6cmd
XN7qtXO8eQyHlKkjKJ9XHQB53B3kCq4B9W+VMVDGMkD+fRPFq9pHfVKVnKeF92X9e2ZdY/cLpZs9
odLEqNa1NkCnCTcDPajdKEieEbb8BOoCaCDjmcB7w02NoltnHX+6fzna3reHSheDKI+x0aRFEGam
MZjpE9Fd5SzxMSQYbAgxZ1bkr+ht3M4OF6wX7o452kM84PPp+v4TqHxiJEados2leHllFjnqEaUb
Oa0HiqrZgVzliWWQLOnIHpVeBDlVCkEaJNzaoRqnNVXQTvF9J0KgUpg19/gDM7eWSixRVMcQrEw5
vzRM9SK9AoLyNmwp91b5oiDwCOAVt02O4bOMuKOxE6I4N7w4gkpfS+WHzoBQoqD6c/rzeHmMyFCo
ZKKkSjeMGc63CVKCuuIY3ddjA/9y8/nHOxQqf+QiFFJ5SD1CgmRw0EM4tTczNBvIKH1o8SxYMms9
VCqB4IChFSr4g0hyFJ6qzCyecXI/ooaP+WYziU3F71mXLZZR8u+b9FIb4hwOQwp5rTo1m+KrUTGi
nOHxCpVeUMoexqpGDlYaj0Pjrvg2azc6i/b28zIMlBTBWixLvEEIFj8uA9TMag/108VPmi9R+p1L
vxy7wmeP/vj3qUhqEh0qeRGmUoQ5s8LIr3iMAk6MeGUsgp4sgIpQOI/DpPmywPuJJPrKVDN2g7EO
g4qZoss4OeplCEs2iqkBnBYWX9OY9aAmf+VjlvvwtegxXkWIIKw26wmgaOgOYaYcjRrNIrpP7Wmd
zOOtYX01KmxSYVSzkCskH9C+504XDBOjmj/+OxtUlAxltVTqMKp+NklX3KkvRcTqKrB2hoqTKsck
/hItIPQCRaEyLWYevqhMbUiWFRKtm3BPDIj+RqES+hh8y898kF0Xh4AG5hvNiWK7OZfX/g+gZnAH
AloBeQ5hu6IO2TGT47CvFA7UebwpZZaqQ4xAZHj2TrL+aIVKAW0LHe6WFwVfuCVcnc1JisxhMIV7
dF7BNtws9h/4xGZVVEpIxWZaVFGDhAnXmGpame2vYwO7e/VugL6YZ2sqtDUgEL6ojKaqt3fp+ENM
V+/Yyg7y8MN3o+/kaqIkCajrAAgAexVBHrYlqC4AawMDz3zpLxO7Sf751vXRJHWuxqJe9Hi0kgdP
eKoCsMw7pRf5I65cECVkgbiJe33KRpvvSCUIlMKVZJ6iIlgWH1RrAvxc4Z+S0F3qguETxMeOTFF5
gpuquurmHKXv1hGWn0VzHYxfmXHf8v6K1t3xzpE/dmSMyhgqqPrDdRpnvxbkSxsr9ylbc4Plg1S+
yCd0rDIjWUBUIwZkoEDABb33pGtny6+VDeCZ27MS+r5Ng9fJxZvnaQoNo4ibJhfEJDCM7y1E3yLF
EvQ/Oc9V0NNAXU7XZZFKSWuzcHOhC4sfTuulVNTbcIE+rCiz9mhHygGurhqYsUcFDQmQzkqDICTr
OnA+5wFP+aPpTPF5vYkutdfYg91/6RMrvAH75YkFZ9r1+o1hKj1plTzqhOkK8Ghfn2erlM9lUVnF
IJgKSzpr1+3fbdEFbaVt83QGNNuvu9O4QjCivhUkT9Emu4/uc4nlIMTpPjn+xhx1ieFHiMvFy9T5
PbLuVKOZVffWuNT2BILy4xjbwSd+2L9PpWyJTwqBw7wFYQGarkQQVz1DRwecpeOFrQW682T7aI9K
VvOaNbFSAeVCUmP3QLgt5vsxmNAZR7hBGHYIBu//X6//aJRKW5JSaU1Yp4vPdSe5NcvUFfpfHav5
vxvXm22j8pXecbGSxEDTSK0T8SdVf4akL2O7WJ5I5StOm5Qw53TIK71qtzUKGlWQOOpd+j30ulcN
untQNkM3jk1ty1oclVAwUNoW46znQSmei/Kh5y8KUz6ChOyR31O5ZBZXVUhnfvaNx9fVJQU01epO
800I/qTpB5jDUBOPg+aWTW3LDAMqm3TlqrVA7MQYDp5fa58gNrIGZDmEc0V4ZsOSGPtI331Wicw+
Cj3nJ1ln9sZ3Of0S9w9d4wwyBH5YDy/G5tFXIMjvck3IVyqeEI5Re2hXDRGjJLLT1PgQYzJ150nq
NZLlbsAL8lEQbLE1VxvFGDc5haHb/DgnT0BBWvXzT4+paLp7TwCPtyQKPObI6f7NNLUZxCLm2V+6
weIrxVozVqthNyNvTFDer3FrzWkROOXFe/Lg+5uNG9T1meYAbICCSRcDbZBgWoF1wLIWR8VEIayh
PmpGFMxN7iRzDVTH1+Ocsr82VQQuV5MFnOSIys2TSZiEScxjDrjD0JHrs6iew/mmZw067h7XmAz9
jxXa4WdBGhOugSqksMzmytlgUbdlIL3i3OFzlZUmySnyKZNsrFEnaNOG4lBFJRI+uAfB7AWquZf1
YYLmOXmiR3b2cvwNd2Ah8P6NQcr7uSgvG7FA6gLy/qS8RjcCWuzhubMFIi4FCVR0G5h4r92w3hil
zlIuwfUY8M3l79kCDP7Osl9cyOwMYGaeCtE9KbUlFk//Do7841qp03SRubiQW1Q9idh6B7F1AYw9
/P9Bj2w/K28WSJ2oMhfys1ZCWYFw9/1d3AVloC2blY9gcLknxi4yQoFWchBWqK+HM+yhgeNriOZL
+NV4iE69s4DeGYfPfQk07gPT7u7Bt1knlV76PBPBnwBhByKfSNg+oNjya6qgFVa/8D5UhU1AcS/R
YweeZdzNGAmA5UZUiuHkQdBrEbfbpQcebfgtTy/TxCLk389jhgbsvwwFHoNaIvhE5LHm8WnD/HGd
QLoBNPXx7u0v490CtYyRi4xSSzTAYwHwH4YnqYrMngmZJoH8ObO8W6GyZQyK/2aOY5Dg+7U/nEav
Nzu78Xn0E9EPZuWx4zVJND0huinlwo24nfMnVMzaJ+IZ2lVxCrAiBUYgeriZOCw2fJZRKnkWaptk
RY/hFyUz3G6qTTmKTkvLmkDdD7b//ZIST6VMAVUyY05kw++S0MzX5X7UMoeb+7tuYWIi90+fd1tU
pozaJgMhLXaNFyU/54FMTFQTGh5Wm6VWrSO1rKJdJmC76RrbiFRHKX43bWvicPwt18l1hipbJhqP
xx57HBMQkPl48q5lKqcLjl4/V34UeOqpIYMZafcTGzzUYiA7q+B8+mhgUmvQa6rgv6iz1I4nNOSU
S19JDqqkjODbT9UbU1R8C4I4lg2kyMHMMKM6mTliFBi4HBEki/5SqtbMyFpMi1S8x0PfZEUIhYj1
VrkNT8Mptkcz/j25ovv39MvxZu1GhYHOiwSJThHr+fgtmy5LilKOISgynLgCFVE0wyHrbh9b2T0J
NlYoRzXEUMwWEPMG8inyJAC4J9cIeI9JvbTrehs7lOvF/FoldYsTh4AitBuwk/9S7TmozhJoceN7
1IlYRCV730+GQBJIs6BgpBvUyuKOT42lUdF+z6+d7iuCm7JEQ1gmqEUZuiBGXJ3lwcJfxCVIC2ea
WC+BvUyyXQb5DZvbcqbWxsKLJW7L991v5VF/JiMs643wIA4mOGzUR3IZAqWNNTN443avXVvLVDDz
bWd0bVX3fl0t52po/8pa5aIYqNE04VmIVTAZl8GcF6cekuvHXrlbQ9/apqJblZMZnLaxjscdUATK
K1GxM67xb3kwo6fVAbLUZKmF7cb31iYV3xk3KZirUXSctLwF3qzMjJwM2O7KlzE8215YEFLWzlIn
e5sYc1MWGfodsbUmw5lDg3oyPIH7rQicd/xB98LvfW1Imx+9iKukcpXUCs2wXjAbuAs43Y4tHMcC
hNA+WuDTUhukAm3pCuLKM+hVx9VsM0ZLn2WEyonZwkEbL0RRaJQsNfI7/oaffv1366DSRrOMSgS8
be9PdXdR9Yve6N44+f+dESpxTFzWauJcQLwQxQlFxpfiHOYI7O7HAi84WmbQKVU0yojU5JmBnnEU
1Hx2wuvUFKXYlarwTzYeNnhNBa2CTE8g9dCHScVYNfxa/jI134y0NVOFse87mDoDSAQdekYqD21a
2n9jTqmKqKg0P0fNI6mv7bqYsfaqpj9W/dS2qpnO91noDTELX7QbpBvDlFvHo5xMq24YvjanXtnZ
gC2YWp04o1qZ+cC6YrCsUf498XGblm0n+lNk/A9pX9IcN650+4sYwQkkseVUxVJplixbG4YtuznP
M3/9O9B9X4uGeAu33YuOXijCWUnkhETmOUl7O42mckv7wgKFk74amtP1evLYqGapH7Q5Kv0wBcQr
KCnz4ZoQRQ2SSst+tgaQOG/qMa6urYLo+bkBxEHvg94qE6QIFhH5u4muA6gXSVamAJn93ecnfQbW
nonbAp5qWDEZJi+RdqjG+CgvL2kpak3tNj228jiLTnDXqySK8MXwt9kQM/0R+4YrvykOcQp/OVoP
onXOfcvb6Mi8bJN/taYH52OEISJig9kELUbcjQJ6ALT+UTQOvxukN6K4hGvm0oS7HlpWanfOsJuh
ta9/EHY2ArisOiwWrpM95mEG+ZXWiVOCtAKQP/9OCJdGp6qyWpWxU+bgDtTXEyV2CKzUy0L2k/VG
FS55mhixKuu5XxAQbIY2n2V28pxfld+7YDwkvnVDngQSBafDDxNpStYk0oBX79E3Tvr35j67RjP2
FD6mD9XtdFX1ttD2BP7FDxdFGPXS8hhdRbi739+Nj8pL9Jro2NEGezeQr/J79dzfI5s/z5Igqou0
5SJRmw8VsSQqBaNu2PniqKbwBrebnz6OkC/Qp4U2WV+vuMG9jV/bwPSB2Bkoh/Dcn/TGZev9ALMR
zYbv3VA3IYQyvTfuPKQggB1piBkQ9J6oginRJCjUByHK+O70zFYQFzemOQ6trMYeaX6WHonfHQCR
eI5vZCDqi3djRVpxkWNIVGkpVgO3OPm+Xq7I8qtXvnWKqOO173WbbMgFfD0ZIs0iScseb8/JMTnl
QGQ4k0N8TE/mZKcHUWto1ww3ArnjaktplWosfQSW9TIso0PWr5fdetfFNgK4Y4osMmQSZhBPaps7
cngOwX02ltRJAEVsPhvyw2Vxu8/R20KGOykpnfswTCOML5R2eUbzFWi57DKs3eTYnvW78xDIV/Fz
I+zs7ZrIRlEu9o+KFLfLgNFlFku6+wZYR3h4eWJsGViRs8EGGTotwGsFcWTXyTdiuWxgLEQrahn3
76jtrlQt/DJ273AaInxFVod9KkU2crh8QOJcLurRzBk5YxuUPn3Qf7boopde8iiC9hfYzCc8iZiq
xGxZk7TUfJ3EPunITQxaDoZT4rKKrElT0Tij4Pze65RN4LJytNwkExWwOd/Juk3Ioe/Po/Hvjotv
OsWF0hQhCIKDKsvcbv264Loo1d8vO4HAJt6jzEaVRWvX3KB9cgobolxVoQKUwzwmnlIpz5clCepp
/m4iNXUGSM6oDWLjGBu/1lCyc+W+aHtnVQ+XRQki1XvtulHKiJSirFNks7T9GrcHfX75g38fu21Y
9WFE4++BZfPvg0WaZA0o74JWeh1kEBQZoiFjFrw/udBGAhchVCOPYNA1pqWxS28z1kvW/VhPDBBt
xmiO6Gq1awYbeVxoqJNhmZSkpoGs6XYzH5TxeyUaYhXJ4MKCWQA8v1tbgKHPnlJcL6WvjqIOnUAG
j3+gZxHpc7UGQetjOaIYxcjWMf9Bv6u30j2IJm0QPDwoItgpkVDuXmoYcTpNFqDs8768aqzY05T+
gBgviAf/5frzt9nx2AdDq5caiNvqQB6B8Bwv9li/6cDh1Q59+kSWk1ZddQCeUUX7nLvh7qM4NLmD
S1B8akOjzkGvnrPsxioBJ5GvtmUJFGT/zmej/7jCco2xMtPmVh1DvC33P3LlVwbYZQ2IYXLjpe0P
a8a74eD/iSN/SORODiaZy0oaAuqNSl+aSY7sNBKZ/W7c+/h6PC1hCGgwBXhdUqD0qV+Nsl1rWRAu
650sUydGZ/OySrtDmdtilwsdvVGEeBvBCwwIpAx7DFZXPb1jrvo9hgNAIqu/YfHtSbz+te8Gf39M
njKoB3wV3kQsKajTV0Vy8uH71HgC5XZLi4+PyVPD0bBRU0lOAM4yPudDIOmKt6bHor+ultNQ3S7K
9yJxxyxyL8vdTSh/i9X5ltc65NKQFiA5UNsfo/aaiWa0BN2UTxB5shqDs0XCVah/q3J7TmxG5pch
RjrrzXxirG3dLdboRMMHl21T559h5XmOq3wAWcQyvVbSjdkWbjvf0jggwuXmy9aB/vfvlz1t7es4
ngF4gT0j0H/ZFPiywp7dftr8PxPEtMHvQnqjbNUJjNEAEZ1bNznmGEErqD16ilfc5h4ADp3LhrEf
GjFjrWHa2jT4Cdpx6tOpk4DTTCXfSr6O/d0MDKEpNAVy/otXfwjiPh+VqN7qFj5a45XnMcbqEaOF
GV+a5/5Ye6UdvilfZCw7BqLXwv1z+xDMfdJxWtcwi5Xo1EheFGEshTodPunlz7h/mSUgVCW6qYL3
kas/TCC+RD2FlDToR3u8Td0ZS1Wjp6sADcEEuSNCgN09uI1ALqe1CfBeFBXmWMjfEq22R/n7YCb2
Mv28rNlu5PiQw99P0i5N+64AxL8Ul8B7AuljJKgVBZrwlxE6WMQsAbEdoLVsx6uLm5dDUyyNJsfL
quxawkYV9Xfnanu5ICNu6MFSAg8Et2Zs7nT/nCYNjwsbIZyd50NRTAvjBx8ayy9zxaVLd0MNNbis
y/7dfyOHM2ug9o1tHaag8T3WgV944V34E9NWALFn1NzL1dH8KRofEn0/9vfNrWEIjXHRQgtUVdWT
oQSjfNLTB4Fau/lxoxYzlo0MueyHKaUdVlqyFD01Kq9eVTaZA8h+63GizcnsogfaG61dxMOtTCcn
yhMR/bnIIrkKJJ4iUP1WTX5Si0y5nfL4tiuTCkDsqfxS9s13gc4iF+NiRxE1hko7lKeYk/Lmc3cI
3SG1QdmB+RNG8xt6/5xpGkZqsOcvDSOzhF+wIYMlKZneY3VaedKBsIwNKGMVHSVzp0/V8EYIp9a0
mFEWRosFDrf6PJ+1Y+gqh+UrowH9H2bgWW19SRoXD001W9eUInPSoX/U+r9CtbI7JXSyrDtgetdd
wR2Pu5WnD5EtOL9dv/hQlF+wKYgqlaSRzMB4jhO7+2sB+RBmIJ+7ye6BomgP5yUoD4qw581CyQWV
edQosqQmtrG0GRO0iq8BkaH+QZ3irDhgrD2GXv9NoOeub270ZAe+8c24shI16SewcZ36QH5mAw2d
O3rxsf81/Emo3ojioigNjRRs6C1mv1pMK4UzNmy6zLPKVqSTwEg1LoyWGhq20gjfq90e+5WGg1X4
m3fME3e5EpUi+1XCRi0ugspW2owTW4CpvKXAoQHQA7h/YWzT6wwrBoWQR/n9Sn3JRrh42oZTG+kr
JtsaT3mb7hesiLA90uLITi+DteIpQTusN+Hj6GV3pYedjpfLZrMbTDc6c8F0NKwstyasus1V5KTl
1wIQHgBcX0S88yI5fLgxh67sai06RdM5p09hdJcvJ+FGg8jXuTCTKn2UyBTlkC5hlyKebN34QXKB
9e/fpj6+Gb9vUCykaWUNEYVqntS4xXf2Ph2d5G9yd1JA3gxEPzaTL+rr7ytHZSQFcO9ZPN1l2aMw
KhQFpC3yfas/d5JvjoJNG5EILoaYY7pEfS3Jgd6Frtaodg2APU208iiSwoWPeiVmnKoG4M+6xu7S
O7m+/7MrtfHxsbjIMdYJxhXyAQyItVMkqV32ggf2/RJvI4FpuYm3sr6OC2arTGBqt2fza+xU92Gw
Hkxi957msKc/6RzeiIxgf1xuI5YLGbO0VOvCNrI7T7qd3flp+GVMtvoTtL+53WcApbDpT9E6yG4N
tBHKRQklqvW47ICrr0nXtAhaIZDWfrL8OC4uPORFm441gVbyvfZ1RTUiOdjESIButXqMj0Z0P9s1
QVwFTcCeKIb6vnG2OTxsNtMaUzZgQwO5Tl1e17FhJ0QwM7N/q95I4cKRKQO/WBkAD4C2C8jWq1Pu
AyziRrueviZPEWykBwZ6fC26Cewnsg+5fJtaoXJHjAza5WALUOwis9seFathMyT0MrPzZyFP5+4B
bkSy6mTzQRERAdqMsTFUH+VTDDgcLJgkzuLLfnykX0pg/lzOW8wgPmXOjTwuUmHmfinSeMC1lN6U
5Kgug1sOD/l6qLvbMv51Wdhu8jJBh65oCtExZPy7ci0YviV0Pdtg7Mmxt67jqjmq7XUxf7ksZ98q
P+RwbpaRdIiMBUPG1lTgJi+/FVmNdZNccKURqcM5WztZab3SESOJxFYqPA7jBZX67SgCKROpw5l/
NxAU33OnBZEROlVVXZHJcBc8zPyrr8ZP6yjT0CS6VKBxULfOMl6TOneM5nBZyL5PWQgVVAUmgcHv
O6Q6A3vS8AozEHCaTQfppkk96wz6Yif3wFV4PYluLrufjwL4wFSIpX/Cex+mKdPloixOkTlcFZUF
5r0CbBQiFKt9zTZy2O/YuG6Xt52SjWB1B64NG3iq/dg3vfWQfpk9DOx7osfAXfPbyGN/38hLo0qp
OrrgTb0/1/ox10dbq/xcFzzWicRwzpQ0fTM2Fkbsmsw6zSHpbBJj0qPT7JzMf7AMo29U4jyqKdSy
AyOsGrSJW/WWraBUj36W4VFghOw3f4p6GzmcRzUt1qCXTFmDwdFRZ7Ru/sQQiCSPmH55BJGao3mL
ZVd+5otObb/e+ZDNJ5VhKaR5orIZqPdsOnINOkc5zscFNEkPWv1OCVse6ui4PFxWWuAG70iIG3Mh
eknbOpKsQAqxQmic8jKyO6F771Y4G+24fJKEllFLc4jlkcflNLropIK1C6Th6q1O7dWbD+IHrd17
BAFOi2lR1CEgKv/dEfTFMiMpB3RE8iW5AemZIz1oD0C7OSVn81CBYWcpbCER897n3ArlEnVjacva
tJS1JcID+HX98kdv2gTrVCCD9cuD/Nq8iJswe4a7lcp9XjJUiaGvHYb+bssA55h5GAm5Iw91gT4a
oE6c+jU+Rbfkm+hSL1KXu2soiwwMx1hTghUcP1n/optoMun1/WUb3bOerXrcbQNj3JaOwXwpiIbc
lpNz1gs8f18AHu50qrMdMU6NNtRNxcz1JsjLb0P1vPaCHLoXLPHE9Pe/zykgm9U0A8nEClrcJGYP
WIHH1PS7VAT5uitHAzyRYWFDTDd4OZNOSjUrEESqxY4WZ4xVWwWaphCsbfeDbQRxSS3DuDpdYoD1
YfjOus/vpuvsGe8J36av4xcA9PqSW/24bAO7S1RkI5LpvglUSZJUOSU5GvD5aM/0Yeh9Q9GcaTgp
I0bumlOjOYkh3J/atXDNNAmwmHSgJHGaFgB1VFQL9GfG6/qWgrnhjMkntzjorrI484IrFHH+h+DF
UhqfirD2+bdYTtsxHElF2tUMtNvmi3VSgfFZ+tV1wvjz5lOaOPRUoEmXPldXwvvNvhV9yOZSe63X
FWq0xQxkpCJGJro8N45xl19Nb5h9eF9o1yS7EiT5/Xi9UZnL8mlC5TzFyi4edUZ/AQ3Azfw0HdDY
PaJVZx7oYuPhOT6JYOx3Y+dGLJf065y2EWA65qAk+s0gV0/jKgc4dCck8g12j18EdswywIWT5Rvm
bVzK8kwMA42N0dXB+g6O+xMiD2jfRGsQAtX4Hnkdy30ZJakFSiNgJc+DO2qrnYN5BWlhGA8Cxfbu
qBuT5V/TgfLergoIydkrMOZGcUV1M0fDRDMAH/6Hft1uCMJDjoahZVwbDC7TJhNhjEkG5lSzR3AX
JfrPy/rsOv7m3+dyapUpY2fkFSCgAT/b9d9k1e0tQUNw93JANkK4xGPUGOGYG3wz8GSmwX8wngFS
9td6+s/lQMSYIFKKSxClmob1RDFwq0m1m2I8Kx+igxA2freY3arFBU2gRBimIlVzYL3GTwaiV4lF
W7yAPaz3eHArnlB9YTRb1GzfHbHbiuWCpmGWtVrndR1oRYR1QwnQ3Y0/kvpqMIEYHkpnOazsMC5d
AkKMjmbCGT9mE598e3OczCE3OaqT4wZrobhTMtQTLL46iNgHRnPOSr9YMKktOksuXvY56N6anCQn
A0M/4b1ZL5g9dy87wX7WBeyHgSs5ezHlDKaYhs4qLNyO00xy1VE+rsVyNzbUiQBl0b+stDppRWsP
3SQYjPgvNvQhmbOhVI7BKQwHCaq/pNv8Sc/tBNtJqa/dqLcayCRtMweoWOmIPuvuvgnZqMxZUY1N
7XBG/xJYZuxlcT0SD6v8QAKqwWUsbDjvPd1upXEmY6bmYEpgOsCuNHvnyG/bYxFYfuJ3gvy6m9U3
anHmEpujNfYZbJM0nSPXsrMMkz1hPrk1hD2P3cSzkcXlVEkjeY5HzPcdAgqSFKS5R3qTvkRBbjPw
VsXL78vDT1EqF6jIvxyVmAEMsWyPDNSd9LZyktxt+8TPRQ3L/VLlQz8elU1plALDaviWgJJ5shKH
PWVKjhxEQXNev3eP/XN4I6yPdvMr0bEdaiq4zRLOLqc1X0slKqwgfB7dNugOhaPfNe6MUrB1Ml+U
KnbPcCOOM8y1BjK+pUfJac4w00V/qOPVkB0mIjkSEfSS9gP3RhZnm2saZoOq53h7M4GBmB5CpbTJ
dGdiJbHqAo0uILP0Q/KwSg+C+Mbi16eIvZHMWWrWyXM0J5hqZGMEujMcIk8zbQuzeK+M+qPEboi7
/vx3QnlS9lxr4ihLQUKgvrau+cYSBciAz+RmuW2C/lA/iyYK9usMYmmMwxnNEH66N1R1S23NZmaj
lS4wcw7Sw2B6oQ86c+Aal5WvCj7s7ndFc1U3DAxXqu8etMmEEzUns2063NYUV586MGr+CUwCA+7+
PwmcO6zqpMzl1M5B3J3a+a/IPPbLk+CgdvP5RgbnAwqpQ53msxTMX+M7RgFCvdFhZMJ4gf4fEFZ3
M/pGHOcGsxymQ8YyetbaKAhXPzqaPuDoHpdv5Dr/AmQvth4oguMVSeVcoI/x2E6jYQnqsrbL8DCS
wR5FQvYt8EM3vr9ZaCkyQq6QIC6SQ1cdiNS7kSq7anZoSWQnuWmreWHj6f9Lmcy21mNKYhE4nsAo
+V7nupJ8wn/JSempjY3VzPwTCIeNUfJLHnGWj2lDG1zb66dRD5r0mYjorfeTz+ZLcneGULemUgul
/BTOtnVdB8wuswPmrZq35Lw6DNAvvPkjzKatZuzbbhwai+hRg4V0BZDeLgpsdz5CYlvY/Qk0tWew
pF+jCyNwv92Mt9GUKwHbsJPLlsoLrsqgHXFzH+NQpte5jBsmwtyQOziXJQpcQeViSg2o6C7WsNY/
G8c8PNTS14X+SS9zoxMXUgoyWV04qU0wz7XXArAkg/Vf1mK/gt3I4OLI1MljlfWJ+o6/I3u5O16V
V72nIqFFvipAFBE5FRc+ikUzm4TIamDRx8x8JtHxsja7Rd2HMny/pADcehKXrRms2eiX9VFK7iMU
dsYsCA7/5auhdQpUFCoD5ON3C8+rPm7H2oxO8Tn5gsN/f6cDktzsVW4ifvDZ7QMZH+I4NzYxh6+s
loK+05nNws3H9TCcMRKEK43okrFv1h+iON8NlbQOOzxLnxQJgrRbibh1Ih0un9Pu6AwBfgme8MFL
quqcIUR6X6umjhdBVp823zs78UJXd8u/SrzwtA6ikieQuJuePyTyZE4Ttg60heBdEJgsyJWoiA9s
UocBxVoPwvp719A30riGUxHRpehKVG3r7XJST/9p1iQOmneVrfqYSPJF+ym7Ey7s/QrmqKHg5+8Z
aRXqFdahFThy9x0sT4yN3FnRBQ0d/Ta+WdzKxewHQI8mR9gF3jWajWzOHcp+lhkeUgKUjuxmBWrY
/EJvssPoNMF6jdckHySUggNlFvKpGN+I5FwiGRoaJiqgSDCpGQCCIWB0qXhrDQR2s5tXNnI4fwCn
LrW0FZRMOjChcef2w7v2yB7KgIcGtFb94bI80Zdkf9+kTnCxZHNZDHOAhK2Qc7/ckkE0C7XvCh+W
wmeubGy6IRlpML6tbwzetDgY57l9RzBOfKHnib4gl8XwiCalRWuQID9PeJpoIE4uncZl5Ud7yIAi
5P67b8iltKaL9KlYUFjlAEmWnai+TmpBotkvUS1VBxuGrIPRjDOLMZ+aVmEJgNw238dAwdZ2jYdb
y16/YI1JSLi3790WVSl4GFXZ5LeL5FBVwkTBQHT0V/tVeWNrnqjkrsOn+WE+mfeqj703kE+Krma7
gRq9PBl7bzpgxnhA33bq+0jNAYk+Odn3yWu/McrlCDt3dtzZbAo6dDpRN2/PtbcyufOjVpqUS6QB
DiF2rIN1Ynfe8UfixW50GE+WjYvAV9XXgL8YX4s2oHebmFvhXGYqtHZq+1C2cPtleR04i3gWp4f+
IIoseyniQ5DKb5oCwXKUa7OiQaTLtqk8a9Wvy27A/IqPkIZs6CaDzFdRj/8eSqTCqKMmQiY3UQoX
Xe6myvXQHvoBSNOT4HFiL2xtZXEhRc67TAH9Yxuk2jnRH0n9hYpWPkUiuDAiyZORx1a8BFF4p9fP
hvJFGp8uf7H9I/n4Ypzh5ataknEG7FzYvIVYEVd0Qf2727wyFMPE9BrYesx3d9uE9zVJo6IfAPwq
nyjGWoZr0BDZBI2V4jYV1Fi732sjijv+yrBSKZwtAD1gqKSe8Bpd6o/zaApaxbuRcKsSd/RAQJKy
2sAs/HDST5JNjgzBAhzwb/8ZvReRvIjU4sxgLrXB0ME1HPRAq4r8SPpphd8um8Gu42y+HGcG6Syp
0tACVLNUfqnj9576I4hjZZLYGdhCLsvajXUbWVy4WWZDRVsRxA9t9ZTVnT2kZwJ2r6zw5eVNilMn
rATpf9fIPyTyzZVQbTQzltv8ZK53Cf0im3/w1LSxB75xgpcyU5lIyjboMXkQEmyXLFe1ZggOSWR3
fPtEC7W56tcM68re5KW1rTw1Tuiqj7PTYKXeK6+LH5ePau9yuVWMqzizLrWmaYZZILDapXIXpXcg
vHUyETiG6IDY3zcxQqHZrIEVdg6U7kiT+3J6uqzHblNoqwgXGcyqGpV0Ldog6VLltlXjzKdyZfpU
ybND3hehjQlhpFwDCAvpouMZNE0mu4rxXdt1op5CitbL9DC6DkmSC8xn9y1v++u4eJJXSqeUgHFD
uVjcsPkZ5RgG7ZX03AC1Giin98OxuVoEwXLX5TFNTECsKQNTg5v/m+MxXwupBrle+WvA7NVUfktV
DWxcdgICeMH336u/jY0w7nJYFYY5Ezw5B62r+IbTHNoX9Y5BgrH++iwk8tgNMRtx7Ods7KkzE5Wq
HeyJPjIU69S3sF4qOdHr+tD+YKv3kYO30UP6mo+e4Ql03Sv+t7pyTiPPvYGZ0TJ750hkY6rFteF2
bhEYGIwNPRFDi0hXzneGHshHSowpFjUDor+vatcauBMwoIPWqkUeQH8j0G/XWTcfl/OlQqIqI3gC
N/Tt4MkeOSs/UnD9Pa8HekivsI9d/hKO/7L886mw28jkPGRQZ6WqGg2EAufkYT3XfjXbYekwxhR2
mOOzdSWd5gOo6J3wu0Bf0Xly6TeSk4gYDeD4x8Hu3RnXEPIyHpfb9EuEpcjyIOqk7Kb7ja5cLi70
dCyKYsU1P+sY3MYS27OVvaiNaExRdJDMsjZeopimHtYMSVvSHwrznBfHy19OoAjffyqaSA7HOo9O
g1nbU1XacuHnon7/vhAAlWGTitWXnLdZqpUNRAFnDyDYsGh0ZWqv8SSoH0QyOBdbrXAoa1AknObI
jYv7sDuknWChTySC/X1zFkZdrmW8JNgoiobbRAHqfJR9ySzN/5Mj+fhanB8l3WBVmhWDj6e8azGF
Wn5bFOeyiP1cC5QTzZIJwCt0ThW1ttq1GQABP/rSY7Y6bL1/BpRs3drVWcatvbuTj6IIsfv9NkI5
xVqsrY4DhdBVf8iGb1l1G6b3lxXbdZeNCC4OKGAsk8YClka0zpb6FTdYwemwH/kpym0k8J4/5MSY
qLUE1AhU887MHvNWtTO9dS9rsn9EbJdMASYNNflefthqK0mWFRuVj9pXYMa+AtWYFrbxMzmTU3qc
f+XgJHgUVZO7TwjGRiznq1KTJ0OagGS39+sAMfw6uu5PykH2VawblCJk4f1GzkYc57YLcoZkrgwg
+kzerNN0KK6V1NHdJDAPiwtiu+XF/Hn5y+6eILFkbHCqlgXWvt/deAYEStoXDfo4rebV6S3gQty2
velEoXvX3DdyuHpKLtO6nGIDr91D4ZlTaGtN68yJQJv9wnQjhqujYnOIASODR5gktxV8QmxsuPrd
8hPsGDrQHVCcovEXX1vCsfLdenEjmLMUOi9KPORAWZUP5Zn4bCOXeOY922yWhENmzA4+ud1GGGcn
cdbQRMdqc9CvbxPafIWQXfr9hnlJBBcT01o2kt4IabA+pmdGcj5cd1/ap+jBwJ4PZiBv5bfRcjC1
V3pgQhP3NEV2yf6+SS8jlaxElzsGLj+6xE8edA9UiBg2kx5YV5qhO0yAqBYMLu1aqaHomKiRVUy6
cN4gRwsZJtID+Ep6WnHZwia8aFhIJIJzBD2tpIqMoCccut5uiAs+LNso/uiCtlGE84N0rOoFcPb5
aUDTwi6fOtzRxiNrzUqvdgOW+vrg/slAorGRybmANcV5jRFrGjRN/BWwivfqgtBVYrAgm+zLUWu3
ut6I4h0gMhvQCCNQYj0mIGvjG+XiL+ZwNsGBHg0erRJRkcB+/SeH2IjkHIIkhSaFMXtNHhxFsdkt
DUMvN9NdF3myX3rLlWjERmQpnAuYcRiq4zJogby8YqpGIvfF8uvyd9z1so1SXIVQVmEcY8+sC4yU
OqOu2YUFsP48dbJwFnzA3Zi1EcWVCsSc1FEjwEQojEJ9lJY1jhw8aIyihyWRStwdgS661SYq5Exd
+tjGEkBEK+UrpZprZrmgryqQxXckmlwrdOAi5KckdmbViaLUHpVDWon6qft1yMfH49+Nh3nKSq0B
WjObapxeZ4w6OW+jt5xhdy/Sz39lFDx9sA4S33UaY5QE+ar545Qs3qKquqNQejNmZBIYxn6TcKMc
87xNqDfWoSmjiKRoP8gOpoLcYgKz6H+mgmLidj/+9efkwgcxpLQZ0jw79fqbgTXgoXQQS2LNLSJc
ycBHSEC10Noh3s1Ggcd9rmQ1vLLrGiAqTSpbOuUi89wYQxKHenYqFnuYXPZ+hcHmBge6DPYaOybI
JTEHT+8AK3T5XD/FE0gG+xSeTjTdAMEwJ7nuMisqSyySL1Fra6s74n9t5l0W8sklmBAF+VNRQXik
8o8n7aS3RM7wFmkamT1jMtxIHIx8OXP1fFnQZ7PRVAsAExg0JVRTPo3ANjQjStcCLfj/D5O5gOHE
2AQFMjebo5iOQ/tP3f1dImAxNaxzUexP/G6o+riCyQsI40EplefabI6mBHYVtF7b+Z8fFQAMAGmn
gJ9Px4Tv75IA+b7SyVjiYO0PKrkxy5OWvQm+Hzvu3xIa02Yjg9OmKNqmzKupwXCG+dX0oxPoU9/M
d4Jk85toYulT9GfCCKHoesiUfnqKJ5kU1lEoAwJt8Er1aZYFR7NrDcCm0dE5wfXQ4vEm5sLS9LrA
ZG/9FRLuylsM0/9Ub+HcHnAnClA4XP58n5qYUGgrj8ucRWjRqC9oFtSjHOp+rBFlOtNVrqqgWeul
u4YZZcdR18foMDVzZvhqQnNRstv7rNtfwSXVTG9aTQ4XLVCtwsmBgpK0god+kQQunZo9iYa+LttA
Wh7N5orMT5e/405Q2n5Hi6u4l3KhkaozGHr6MulX+eDP2Ii9LEOgg8WV3Mo0hWnDCM+bckrcxQDB
bDXnqn9Zyqea9HeL4JHFLayZGlkYR0FWKYfeCl0LqAhaiEUZtXrKJwnj0I3ACHeCLVKJDHAzTTHQ
T2SKbzInzcFIMU5pgpoqdSTJmfXrCaREkghSf1cOUQATrRCKDhln7KC9CPto7LJAy6aHcule11y+
qZrRW/XocPkrfn59x2eEF/8tizNpwOpIVqmgIQEm2XvTbw7yN91WnOKbeGRzz/YAcCzjOQk02JbG
RdlBBT4HMHfiYAJJlJrn9phRp2pEwXzP/LZiuECry3lRakUSgZ/CX4EVUc6CPh/7/HwkB9q0Qi0L
dLgGny3aeUSG1VIlqLBXg03uspzsFTAxsfFkybrA5nY/2kYYpw2IT7NIzer3h/ewr0C3kjplJFoG
+dwKY2ZAUabIaPkBDYITk1ApsjDOH+P9pPme3xnYq2ajRWDdaADKheXqf45xxknkjDxR6KKtDXBy
R+u2W0/rDBZZ4RDmridt1OKse1mHcinaHEzbnuZPBzYDH+kYKLAnv7zBqJ0Tv1Y/FCEvz17VaRHU
nADjUjB7yr9s9EZWrd06FKCnwvruc3I/6e5UOqNTYveldXRsx99gi1wRkRztniNRDUrRu9U1U+UU
nsIumWQZSLYtSl3DSX09wFBvaisHRtOGN81rfXEvh5A9C92K5FIWkIyA3h9J6QlPmugxtjX2Fa1W
OY1GLFpQ3HPtjSi+XzQsM0BQ6yELZDMHzx22/uNK4G/7R4fhPgwME0sFSfjvQb6V9HiZygqAmff6
AejD6EPHt5JXH8mr9hdxWPeNCibF9oobDCj/LZJ3BWPRF9DWRhgVZtTXDFRV91Uh9fVe3NqK4WxD
l1a6jqqZnKwFlF9F7Sh9ByADrJQWXzP1n7b24N4Edy4F5YaF+QGu0MDNx0otBZN2/aR+b9YBZKHl
g6xOgs7brvFtxHC1htyOoKZYl/jUp7I9aI+A/PVqWbTGvRdGtspwVznS90tG6g5ziXV8Z07y9TTU
t1EvvciN/AcKGZgpxdiFaQLxiasx4nZQW6sAMoyCYbuuIY6pnih9uOyye/oYrOFqWhiC1HgbrxRa
5SMoKQLgd3ukss7dJH8DJ5ubEFVQ0O4d0FYUZ9tDmCSpDhayoLW+Z/FpwjEVmSAh74UFzBwz0B4d
exM89CwoPPqqrMEfUquFS6vWTopKUNPuXni2MjgTGLVakdUBjK/puUVICO8yDG1oh+ZsoLerfVOC
PzghXLUNVIB4LOK5SQpZz6CwUpw07Uy7GwDuAgFxBepiJ/DT3W/Hhi8pYQvJMhfuAHBitro8Zadh
ee3i51W0k7B7/lhbYXdFXOQJ992Anl5KtdaQgPanjn7J+kAPRZdRkQzt95A9ZX1KSBQpWAUyTtHN
+4auE9+OduOaLZblNe9/GOFnP5yvAsEzDYwkHVUTqqffhRb1lFV6j85LHqD7DUzsE3UGtzdsDS80
Yo6y3cy+lcc+wuby0auYOdcmFdPl1wzoIPGsye5Gr/wx+MOZYIFdBepB5V42w32ztzDPj7V52TII
F1+p3GPHaqUAyTCd6OEdctzDhdF4tG6lQ3uIXPNJIHH3MDcSOYPJVjPrJd1cMGw+AMiv8FLfwG7m
s+VGwfgX87Yk+X+kfVlv5DjS7S8SoH151Z5yei/bXfUi1NKlfd/56++hB19bSWuSt2swGAwwBiqS
YjAYjDhxjv+v1T1xW+m09INcTcVuMh+3yKFbqqgLLn2Q1UiWa3WvnGXRD/XZXT4sMOcsjotOVDVI
DbZ5jJvKXG8qQF3yqvZ0bQA7x/yjkIcnWalPFtF+a0bJ20nqj9d+ABOIO2FJG6nbKtBDqY9xMAWp
W/9QnpaHzVd9MdQTm3y9vuajfEPHM0mWaC4A2oVLj03mTBO6ZMtOetatLmkLp9H0G10DdqXKfxEr
ne3rBg+vtZ1BJsHJGm0wFwOxZhUinbR2A8pQXXmpQXl53dDhqxkRE0VlRZRBfsVkNysIfrVcGjS8
K6C68QycxB2VCZZ/JC63en78GT9sMUcwWxprSa1ZCEd38bqnwtOICyyGCmibAGKcabTLR5x/1/rK
K3cd5aX7VTJHUZag0yr1LSRpAzodOIc0L+XrDNBt+eSZu4/JhO9unGZzlFBL3Ez1wQR/TGknoobC
njQLfjmNqZ0a+svYS9yh7GOH+fi09MzsYqqhJHq99mMKpYhwnRxM6aHJqNy1yL7RYgQhEMHjt3IT
H1GB40GHxxF69RYK+KDtZSm+JVSrkmHqk5PxPLvlQ+WBOAO9s7fBpcM8YM54sXiPw6PvDLJeC9Ur
2nHXmONhaVaplCrSpCqL7TH91k1fpP5nn+g2Omit9ev6Cj/HcUVBUwLLwwSmiOTo8ttmk2RIkobM
PGlfhSYUs2+iycn73nHzl54DGzpGZi1ZV/HOZjynmsdO0ooJnDz4iFQ5BdjhQIN8d+qiBzJ6xKsw
4DlBUM4v3nVjrPD6Ij+fkMsfwDhQrAtLJ8bInoCPLo3Xfory8Y4UoVm/bOl3S367bu7zJJZyaY+5
p6ytt5oN7CenadY8vW8fjK48Z5Jc2osINK+c+72JEe9y9Op5rl2O9c932KV15g4rUe9HGmKmkVI6
NCAIHnnMvmxu7/CLhZ+jHmyBvhFEZ3hH6uwoQ7psWiV2KkDEYuF0YNbItvNcPGdgL+YpsR96Kg7i
e7lVwbDwpaf2a9ElQywIoTlqN0M3ePpQ31gGb9D/0AyaMe/lT4wNMsevS1VJipUhjYS5cCyUC8e/
V/nL9S06soEMBjSCeNiJkOS7XIpIyhpTpXUZbWT72euKLSfJwww1wOtmPjfI4Yd7O4zfa62RKmNi
wg701or+dZS/m8lLLU4QXvP6JZDVX6Jwo+knU6s4kfNzFAOLmiSDaBYZqYJi8uUSu7YWUzTMSbhm
QogMw9alTsQ6kYRPOYqIWpy+xKvBgd/SBbGRZmeVnRDSUx3k+iXEm7XhFLdAtxm8EuyxBYg60BRU
Uth+hmWQfFRSOLyS5U5T2BhJca7v2pFzYLIYtQU8F/ESY5wD9DRbWuaCHk7zS4eLRwwqI7hu4uCV
gt3Z2WAcQyK9ZaLgYAQl6Niau9afw9GOn5uTjDcRip7/vtF5aY+ueXeDj7U+kG5MigiXm90pd2PM
G0+k99Snnd+tiAl67TStlli3VigHCvq2XYCZgufqRCf56ltem5O3RTQq7pezqdWiFpi5IbJsN2Zv
ax2kMcD5yNmmo3trv01MLNLzfBa7VQeq6hlKRG4BSQcg1hQXRFrutKBavLk0pUzui8lOfNAjcOwf
3SR7+8whruNBMifoD2NUXPItn4T6WYkwjgnBEZ6HHN6ZO1ts0Xit4nSJC10Ps3ICW188Pksx2BBl
CEYWYnKrbVkIIbRnFELv5nh5/d9WynLIpoqcSJKVpaeiBM1j7Y/zeZZ/gCKnql/l9lHDa6hpX6Rp
4GQmn1Pbi4PBssnq6iTmhQoKQb38rc1/lzEgL4qNrjnPlY7PB0IWEj0Z0Ys5H4YQN7hzMDtpfkue
qOiskmN+10y81aPDLy1vduswTgKV/n/2mCOyKsuSz6A6jvoFEnLtUykm7vU9e9+Tz0f+wwRzOtoR
wOIZs3wnIex+U8WzAYzwa2g+9Dd4dd2b9z0G0yjAs74xbiGv66jhEi4O3meP/ZlqazU/uE+Vo2UD
Mq6ouN3Rl3gPvLvIEC9DjwsibsL01J+371XUBOON0ENEb8FR7cG+8UPgtCWOghEuWZ2S/xvIxpjP
kBllbFZbialYrbBbrQ8m3fomFcvAcaHP4Ge4KhottPdo4OJTGRcyrbSBNKAVh4NXo+foql4SSYhF
6XOGqenVk/HfNepmW3PMtzrgPXMPjooqiQoFeOO7WuzNu82aZQ6TVpyq3l9jwxancBbvlZVbNTjI
aVWq54T0TKUkBEyiWaSZUOHBlEFHb3NkB9DuaBTtcrS3B/JI5TGwkQ6IucjXhdekOyjkoQsp0pEb
1P1hntnMtFbnYtORseUnygU2wHtMV4dADCUcsX7xhA0O2miwBzFjPG1FZBxs3MP8e5yrzVBhtkJ/
LJ5SJ3crJz6TKP1RYNCxv409aNpfP7ifBQuRlO6N0li1OySLQpqY5EscjK72s/7yziC8Ov3X3IcI
rNO/Tuf6CY8VV/Bz8Gp3X/msnwdn5uIXMDlWUeC6aa2iitT1HvJantb6LfRmr6/zIBZcGKF/3y0z
t4yynDfUEivoWiJxfEsSHqL94ExcmGDyqmm0SrVsqyqqDenXQKQZnJ6jZyaNbxDew+jzFAmzbcz5
T0epmjsRg1PpKblD99jLn7Pb+ka+T9+qE0QMT81bc4N22PWveLxVyIQRdxTgbJgcJBVmI557FQTl
YkbuF6OwXHRhpcdVIpzHw/HhAw713ZQuslM/RBDQ7kvWKpJvJy8J6ZSM7sYhmP+gLcKXMDooT9Jz
8GGPKRl201qDbwAIrCZTbk2p8SuhuhV04hmN4MXKdNsabTgoU6AT40ns2q/Xv+yxf36YZ46hCdmY
UutbMxwVqEmvgYJ5+esW/kt4+TDBnLNqSlttAKYYHDwi6naSnbsmiDae2hBM5QAhiqEI+d4f163S
GMnkBReflTl3PVSa8m4DpW8G9mKn7vpo65bZSaXllwB9rX6Tid0KEm+tB8myhsiNQpcIWj2ok1we
907JxsnoEyhKF919v3SuWU1vdba5olnfxdOK0kh6Xsr1S60Xb2Mp/r6+6qM33YV95qB0ozYbZl9S
9cPZTUKohjuF5JOnyW2hT597aWcD7n/d6OGn/lgzW5MpEkPM2hSKi3H2tkovRHUaTIF04BohxBEy
TgfxMBSoWCSq3ZSUjdlY8C8i+yeYWO+NMJ3uEuW1z3jvyKNdRC8EzEMmppDxzr/cRUkdK2ikKikm
1syAZjixr0Tvr8h/z1eIeCoDv2KgqA78oMUcf8OcBRIXtRF2in5b64bdt9rNmvOaZkd7tDfDHPOt
arOh2ApUEtLBUdIfg/C32d4B4VytazC2L9c94miP6BMDUkIWEGos6m5rGqnMoBAQicu3qZwcbYHK
mMQxcujreyvMVVRqW9/qaVpFf43uCI7wIijEm8GFmkRQBmBovRl5+oBHwRLRGm5B+Y+AdL/0C5D6
CqbSaBhCXTtnmkNj4MFJj/YJNSWQRyKRFS1WgyBJ0saaM8MMe4IW1fYsAn6Z5MGgPBqF6Vc8suyj
jUJjDHxsGrYKPYDLBWlji3bOIheoDeqBaBVodGIewUr9f+8PezPMDZCSxDBig5pRGtucv1QiWv01
5wl0VOik7aF/FsNEBlnt5rkRV2CmbhfPQKECukXB+4sLYgY8vkq61ez9ogCDIQGKCQ0rFotRpkqT
V1JthfoGgOwAPgQDjQxNtQc14Xy9g6cIXiHoA0Ftw0A8YtalF1YBj2itU60mGCAP6i11oEVBtm/m
JnCqPUcOodI2qSnjESmazP0B/CqATmJenlJJ95ZKeZ7ayhFlybvuEIdnF10ghG+o1ulY2qXjZUQT
egzTVVFr2fojBe5RnfImt5PG1jGFWYJ0kwdXOFwbwMwQ94C2FerRlzbNfIpj8P+8CzmT6lGDtTzm
ZaqH2Q6dIYISn2mICjtKpPV5RnmVTQg7gWXfK/3itkeiQxyPgjAe89s/ePoDB4E+AtwRRR32QjSs
uk8ExPeoUCsHKY+zkDsyh5wNo5GA9XeqHIrdUpDasCG9mMq4ylRwMvwfP3UL4jdvcikBrXHijd4f
Bdq9NSbQklzOWlKCkBWaZPaq3RogHbm+IJ4FpjQ1GYXe9GKMObf4m4mJ+IZXQTgKEPslMDlE3Ghd
oVVLFmnQlFDawZWNVykv3G16vr6SQ7fe7QxzZBvwX8ciEHWhurbo74FgzpXgn7YhT7//J0vsQIqZ
zuCTthozBHijd8VpxuQOxRGTQVuD66ako6CnSRqwlXBrIAXpqnfvZrPuEaOIkEVq6aUN1I1syjUF
JJWbLA5qXNKjif4R6tAp8O48Oq2jT7o3zrjfqvSTgOkHM6xz0x4xmjTEjaOU4un6Io98cG+G8UHR
TAluZRM4o+a+m990HtjuyAUxS6WJaLlT4Atzu1tgBZlr4HpPMWoDWqSO4Wx4Ba8Zdvhixi4h9KCA
pKpstpxVREuahWRR3tjN76wCZ37lYQDcm6WoO1NiVx435OHCMNYIWAKg+5+AkKUkx9vQiUK4iqkn
znhNmdZtpU6vwypznhuHe6QD7w3wkIkWJv37zg8npWrHQV2ssBIDObbsQeBVwg6dDZVM2USpD8kl
4wWZNM9amWjJaTBnu8q9sv1t1hxPOyzbIKP8xwgTjYR21ralWFPAg+Ro0N8laU1XvK9zJwH1NOXi
aG/F3OHhyg7LG3vDTHSKE7ESkbpWGKU0owqV+cknDkGKXjtc9NVR8ryz9ekhKklGN0+Q755/tmfj
LAftyfJzt3/DGAkagU0G7nLc+d4fsM7jFbe3zLzi+nQ0pTaZhJPR/aWgdgoFn/XterDgbSE7Hd2C
VbsmKFiGKhBe24vyhvn95O/yLQNr8+aaYftitt5wQx6u26UbxF78uiJTTVADQ1Q6457ANUsFitUJ
eNnnEwn7kNK9ityBh8Pl7e0wHmqkiajDQ+MTgIDNb2AQ3fa++RuCEeqXwa9O5V0a9o/WA1cb/eiA
7+0yDqpbWUK2sc9PQvJUbCgpjJxM4733cuULsq2EmSQQDUpU7R0U+D7E/zeYrxfHQkOofprOKrig
c28IO83OeMbp7lyzzThm1coAhyzguyNN7hpl7Qhr7cma/EhaM8jq1L3uLDxzzI2TyFtmAOaUQyCj
s9ukDjbL9Fro3cQYeReTP0nigFBAuk2JzPEQuwzOQxovc4Z/Olr0m2H6KvEmcA+T+b0BJvoX8TCp
bd5Np/6v+iR6Rqi86V8Hvzn33xOncdOovOXShx875MeimMwnIXlKJoJYoj1TSkawIYCwfPtV2qat
A/wrnCvOFXd0Ae0XyWQ7zaoBs7oVqKgNkaAF4E5aLP8P/MJCboCCOtBbbOFkWFQBkrNmerKqufIF
q42d2YJiVtUvolvLzRQuFnru140eZQmGiKeRAt559VMVqhbkNaszXD3iBj1Tkt/Lo+7nxACmhkfh
dXjNGYqMRzMdmgVi7NITezNOq7aszVBfSRPl4JkMu6l7EutVC/uh3PwljwebbArQf0oMTVpIM9l5
GfPk+o72cvc7WOxTLWwgY84BAx5l0D2jdyeLtrWE1z/s4bEAUBSXHv4DGAHjMb04S6ZcSRgYc2eX
DmuC4fat/JHkUOijndHCb/A/vOrbYYEHU7lUFNCAhgD7tO4rVcpNzNeeqFnVUdzu1nQ7yl3miW+8
HPMolGHaGszfWCCkUJj7qNGMqkTCBh4lc7qbE/kxH6RIrmW/NJO7UeXcsgepC+ahdKqPADoEQ2dq
E5KQlqDPBmMH5kacpgpbqLd2xoNiJs5Q6l6Tete38GB1F/aYewGMQ7VkNAQTPoPZvSWYzWxssqD4
Z2rCa6xLhquKAuG8VI/u+AurzPUgkWSSAKTeEE43aMamkMoENAJQdRGMuoojQzbn/6PDRm8B5g7U
kb/DZ1DOx7QKs1ZrVeQ+Ecc02h5HiEnSjt5siyDapko2oNflfNqj2taFPWaVA5YpbDmkOZeIdg9I
ON7Iv1B5DxQIvNSOdqp/Xt/MoxfYhUXmHlTJLApyU8ynEgwfdOStdMdQeJ1cmhemHm+Fh866+6DM
rUiAfBlUY8mjOp5dI9HsenZaM3d69WaRvmw8obn34Pl5A1G2g76irptssdCoK3OD2ER5EoPGXn5L
lj2fa6AVhdfkNhg9IwLUBeD/5t46/UFxDdVJlBqAagbAmW08QwXYUsGmX0SSMbvVfF+AaHUy/vXc
pbIzYrAtZxWy5SWGcAFqgQL9ktpVHMUlj6n/4DbUwU+hUPQMqskst67VQrBPmTLouAJDqL0t4o04
LrZOeB2Mg/Tlwg7jHDWqURr6Z1WULWOAfXsikhZw/J23FnoL7h7lEJKpW8onEsmPleZLk62/Py1J
Ygsv6fe+tMEU9YfyDaiy7r8ic/NBSDtrJ8q5a613zRbE5vep5t2uB/HKwIwEVKjRQqbNoMvVpVPR
D1u8lrjmqE5rF+RaAMA0DnPvbG9a7vFglwef05CBpUfzBFVrFP8vDU69mjRrbeQRKVYTkreyZY/r
AvFyvUfGKS3P17fv4O65MMfcrKUgFdaaavlJ7EqnjkFQ+F0HC69VVxg24xyto9B4YYxJzDqhV5e0
QJNww4hiHGBoyBnf6pv/aOJsofDl+tqOgv/eHjtLL2/ENPV2o4JDmBX6NWESCyxfHnEwxhOUUe38
AQyZDrah1YpGNaWRutw8cdCbNa9TzJommCtTFbtvekcpeA/Jww9JNXVl8KgA887O73TGMsdgbaOc
YjT5ovLkqWtAI/Zd8f2W17A+SGSNvTkmjEii1IpZLcWnuX2cLIdkb9bkcvaKHiTmXrmwwYSRFEXm
HBTNMiYDAfRxQXPnkicl0P3qOXYUnmccnbL9ipjQ0VXWXCQFOoaDt/oNAM3heiM/LA9z7A1niG45
+W2RO9oD73S/zwp8XiaqpOjooXtnMoYFtNrEvBJAbqfZ3avid6EQio7ogSzDFSD7Be6iJ/meypkh
wfUBu3b4yO6j7USVBXUkWZNMi/WeUlAqXTNanPktzNfBxukvxb+u7+fRB97bYFxGH9Gf6Ie5iKw6
cczET4vbEYSFnfDv38s4ah9rYdxmqICAlUpc1ziWtrQA5qspCGIV50lw9Ny5sMPum6Vn8jKo4IX2
Jo9CUNcb81xC5o4qIfLOG/04rJMA16CatIsIHjomKHeaIHcqHa+cBECEui8C3szXt+cwgqBcLwOz
gSb25/f4NtRaKuHVqD9mT1TJlxag12hxZTf1Sm4EOUobATr7sMd8vxQvYSiP9zVq3jfrXznI158G
m4rsZEHrmc/EGWTUVPB/u/yC8NHmUeZwSQNI+J144DIsjxZZxh5kmmDuHEobpNsRNMifF1d00c/y
eIz5B0VaU0QnHdTMwBgA+HZpjbJNGqSXDQzHlj+lVq8cadZwd9fyGiVZZ3ltNQD3Q6DnXcWQtefs
LH1BMc5D57tMxEqQrUH95tL8BK1pVIinJFIDxdduEk//ot/TctUWmjwE+oGjXthikpVEVmO1RZUx
fFeXmiEL1/FMHASrCxPMWWjaXM9bEzykuuUpSu9IxbM1VJyPdhCtAPCGnAuaPjhuMpOYaM2cptC1
yaH1K3rVathLBV52jOFtFQ8Yc/jJPkyxwIdp6aZBkOX0tN7XJwzhObRu0nr56+zRWg1IksLrDnH4
AXcGmRe3kQ1bk6yQJNjIba/97uXKwWwN5wMeH7GdFcbpxVjr11YGD/roUlxp6cYnw1FpfPTLQPD/
ZEkU+YUKJh1jvnTxdNqkCegYkHVV95MStaB31+of120cu8SHDeYYrUtnEBTO60joMCpinbPRcOfs
0Ui5ydxB5oN8AO9ZWhoFWJV6zO4BhY7cENdWJ7535bZviSc4+nP1hSoptVxN2KOcGFAizJcDVUT5
C5VLa2Pbd7lVFQRSEZpNCz8DxD+FO8vRgvZOc9KIx1V/VGi6sMisDyWmDvRZDYUcb86KmaDSn9/w
GeVf+nlwRV8PlzdQgsYWxycPd3C3UsZLSlNb5URBKX2LPU0rnVl8TEpnmnhDeYcHbGeH8RRZalJQ
USM1GACMqRVPNwA2frrujUdVXnxEcFspBmWAZGvanWpCmWLFR8xeaR1LetOetgfgszAg6gon05ui
+M76ct3o4UX2YZOtX0uNVulCLwmnPPHq6qxUk92NmbOOkp9ozljEtlUS+7rN/+Kf/yz0nbpgdxoW
s1bEkmCh5H52BRt5MVSackeHqIhPifiyZwVlO85KuVbpGd1bHUVK+2vFp+S7GZQPKpSFE2/wZ2/x
JWf6xR/TP3aaj2UyxxA8q5o1zEA1LxAA1LU7QZjcSX/kfEx6OX7KBXY7yBy9Ie2oOAaOgPmtPccB
jcvNSxNJoXWn0mL9bxOlma11lxtere4owYTDghzAMvBIBeHn5RfVq75VTVJVJ/OWkuYId8qT8bL4
i6t4W1i9iZxRkePv+WGO+Z5D2VvWnOJK0I07Y73pKyRXPHDIQa3kYknM11TiNcuAoqyiNQ0ydbGV
bbSJ6VrD4g2Wy9m6w8MHEDoqCZaCMiSTWhnl2OaCSOSTAmGRarDl7+Kt9SNZbQvS0Itr+slX5aU5
aZgjyGq7+cExf+g5O/NM2mWQWswmAZ6TvAodQERL0DjFrfpQh1JggosTgqKBbIth6fA8h37FTz67
s8zkYsVIVNIYCVq8GyQ/ZWdpa87FwPm074PPu8Oe5xI4y5tFPKkQhG5989R77Z0c8ppWx0fgYyXv
fcqdHaK3iQCe+xwxu/wiehK0dmKfQm7w+U78kMK1xxw5TVuTApNUaFaPzuzTa6JzBKfSsFmyPwaJ
zyPbOzx0uwUyhy4nC3j1phaz0ls4t5E4RJV6+t8c8T1y7z5iDSGCvrVQD90i0VEdOoUJOPkNmEC+
N2fqiblnnJApObzGCm9x9O87w0IlK3ER40oYEEuG6ZuEQ5it/vXlHYUU0AcaFhgLoWvF3nalZk29
2QjKycxOWiPa4rJ4avpUEN0uNV7X4ehM740x/jEKQmlmCbZLNM5FflK2c1IrTptG2RTbKVcljLc2
xjv6GC83goWf6r+yV7AKIYbEaPbhMXrOTtKdFoDyPoqdhBe6jjZuv0wmTI+oCYFDtbFQHO1Kuz6t
Z6S4tuDUNx20SDC++iy4KYd99DCBkGSA9dHQodQ7TNSalhJmBSKcXOO5/II+SCgltq0+UyFWBFG3
e7vuOIcPrp1BttQsl7VW4WjSc2EGikvC2B8xUf+fTguvbHkUk/fGmDdkt1ZFM6g9PCV+aOvRAceQ
zVnPUdlib4JxTiCM9VyrQGsNgLEOPbQ51L9kJ8wPOWLIO9pH1BYAyNLhFBU9fou9AbRBSHJTSTGh
D3EM7bYYn6bmibSp05G7EoRxZSCmGmeFh26JmjPlvdRgkvGQegQDT74B/SVLUTs6AnQiedT+h68E
6cMGu65GHueZbDR57j39XZ/XqOwJdQVQXoIfTffrRzBsftmerm8eZ2nsRZfmw2oMVkZOOvlqKKCd
yzV76HlkwjwrjIfoSApSU22KqOszf6kAIxqTMwrtvKNMmzRsArL/iEzcatQNYpRWlUb9DHJHCKpj
6AaaYcEMbq2osbb7prTw9Cnk2e7rCfrO4LnhJe6HsXO3kUwMm9Z1FRsLEBSaPQOa4Y/nAhQhsTva
y8/kF/F0QAnKQOUMW/I+Mf377s6TY0Nt5xo3gpDastjaHSiVzKz3rrvLYaKy/8LMi7mCjFIejzlB
rwddQDSvcgnwS/kdlbGFeEWPvNT98OrbfU/6vXcLE8RRjBVjkk55qt9N2frap4CcqO1f24SmeILJ
BcjCuJxlHkbNnVEmh7bKmkygrI5PKQh2+xNKfegarIlNhX9Uf4TCo/L1ukneMpkYk8+xKsUyukuq
GBDtNqtC0j7nUH/TvDTntUToObhyTtjywJzXbUuqGk9YJ7vr7gYwVcgP6r0WYYrcFvgEt/R8X7PH
XELLmFZmpuBzas8qtNTDDkysKjTVbSOS3cLnlfGPykc7J2WJ9Ipq7HRwZyYnNYc81JrZk7q6mnne
eEzSnE1j6cUyTKInSwU9QlIKDXiW+rBuFFcch1s1XVBOHacokUeec/J2j4kwa4IB2rxahJAKHkx3
0y0FYqnowWznAQnSH2UQH2eBJQpGUqaOQ69npzS9K8kP0vLSTc5hk5mYovc5wXMVM3EqqW1TfM11
3hf7FJMlDBJCHUJFrRakNyz4fts6MZ9HfDExykLJbm6X2/ELvN63MHpX3pHBp4/x2LNm5/qp/gxo
ZSwzgURMlXxJZBHDtNXDWM7OahCbzM91JsEpHbV+WYvXBAM/Vlb826SFscwElLEsBTIPI2hZSO+r
+Y+iqJzU4Kzv09ZdGmEx+YJRNGaRgo20bm9H9bxUPH7jT9caY4CJHG1vaCs4PoE7WXu/KVc3TpXH
vhV5HvIpQlE7FKSK6SQkeizxk6jG1qxYC5AlmIKninmpa8IWWJg0BHtegDpc1c4aszetJneyZK3I
mMFuleipKw5/pTz+I/qPXATdyyWxQd6a0YAZtKGF048nKcyCxQduO+Kt5djFPxbDPoRNMR3GFm8o
UNnQDzeHOE0YKGwxLc7z6UN325li8kgzy/BaqzoQeqtPpjTYqsqpRX7Ob5iPRmPvLtvI4qafcota
uFn9OFJQ+Klvxug/Im+1w8vaeAuif9+Zk5KEgG8M58eyAmF8EHhYDt6/z2SF5hJj2NgAueK0eQTU
Qsr99fj26QJkPhcTupVOHUeigAlvqshor7LVgMRTiMyueCIZnSwl8jnJyMQJOzyzTE64NuJSLgY+
m1ibtb0V+a+mGrwqmUV3rAD1zuuHuB95GLhPaQWzWCaWk01fWnnDx0S8Hl6zcHox7vLJb8GMpzjS
bRqRr0Io+Oa/zewZs0yw0IdyWLQKkJIyLp5JHz+CwPt7WfGYpXmuz7a35xpTJ9uimP+k9umz/gDn
995n0xe7+HHddzifk6VLi8W1bsesB0MUZjiEKViNx3RQ7KLl7BvnDLC0kEpfoR7eyei/0edJkdrJ
4l9fCSecs6gsa15nPEgwZL2OYLAgg3oX98Z3AnKJ63a4W8SGi9EsSkLjX+cRXwYfY/W3/JCdAE8H
Rz0o/L5et8f7ckz00IRsjAHLQZFYbuxpfjZT77oB3odjwofRTF2hSn0Wyf05zn6ZsWIro8gJFp8H
By8PEIvL1eXCKg2aL0+bU5T2BpAD7ZwXXvmcBX3qaI/qzxjdtPJxuuHhwT7z81HjtESsY57IwHDd
ZYSfp7aoFm1DH0/L4nAZMoyErFIa6LH6K7bquzIzwf2/WCjyjMILEfPG0XooAyc4Hbap5fGXbhrv
FBODJeZQouWhQksDs9yiraTJvdHltTdM5WpXQ88b/PpcqLz87aykm9ikaUGVZiDSFQeUshZ1hfJG
tSnUbAtlXsLCtcckezqg9Wuagj9/9dez4lI4xfJQnCm52Rb++2cHszommciNbUikNsNMgl7UYNNe
PLFNM/u6hx8eoY/t15h8Ik9lyxjXBtylxuImzUusyhwLh2+bnQUmJhTWMHXmEJuhkqs2vl2F2ynX
vsrrWRb/5LjuTDHxIMcI5yzNmH2o+grCDUL1VwIpy0HUOSf2MHPd2WHCwlSvxOokiGcrkptBGg5S
u5ur57U7j2djOUEslGOQt0tMPqF0W1ED64L2sIrpdqtpaxsCTpyNOgx2u1Ux6QOaQkJfdHCFkehO
rD6YqWoXHWeLDi/VnREm3IxT0uZThlefbEwaZMcWJxXLx2raAFVI8/C6c/MOLDtu15ZCN+kNRrTU
YPOonoeY2+TRwGQ7EIse5Gg49o593RKBnhd1aGsx+5RmdaesaZxQaSYi2VnnUAWM3AW+cHann/2r
FIg+xYBn3CrI5wL9e7j4sM1sX1Nqk2DqM9hkLTsfPDVCgIIGTmm56Wtzlhy8eILylld84ZplNtTq
xllAEk/Ag4TXFSpmPhiKUHJNAtBNeNNZtvOI1/7+L5fWP2tlpy+SVs2aogLrI2UpUh1KNUlZe/3k
EXRF+mmOyB0dw2sDjD2BzZuO40G6hacR+V/c6+NnMPeBBRY30iUQoCvGzGvW4mkBDr0sihNpyanE
deHOsvKwkd4mTXELNlNn7f61buDltrNTRPIyrX25idANFM7lEBgQLk8eF/Ljf/NsFttnCKKxqQ2p
cNVOBkgbtHMW9TeY5V4d+rpAl/xFQkMNLSD3umXuXjP3Rz5Og66XM80pk7vebc/Zq/AT7TQn9Q1H
uDXPQI3cDz8n14og/OZsgfp0/Rccx8WPXWZuFR1023nTJmmUJrFjGXY3bM7MC76f+4bMPjJ3ipQA
w51tCaX9oOTmWZQEBtrYYKoI/rflMDFKSsRBalcQ3w7CHMQjSt1Wc6dXFWffjssuxsdnY+LRYKVF
XsWQqZt9GntzsBSD8g0IFZorcSnvj++VD2tMGColoeobGdUq87Y8bR7l8bbuLI8ED1qk32w3YRnw
Qh/HJJt9Wuqa57VJ8O5tismRlPoGPBX+SITYVZbh5/VdO34kfHxOVvUvTqW8A00wJWQvv+hO6fYP
5Kb+AZgYRvFLvIGpmsdyI97wgu3xo25nWWZfCErcpht4fdOzGqnOFCTRaCdIQwJgesFEo/NShE9d
UnoUgHoFhR9oAPBWuDSYirmmJIVSR4XiT8ppHB5JXNuG8XOYocyHWvHdIAK+KQZle4/eGrRyoTJP
3EX7WU29M5EvixW1048VaIKyxAwSXizbaZ0dE4Bg8HzpsZM2IarbiewPaCmv6xdF+m2graQ8p+lt
2SSOld32WeUt2QCWzK/GCmk38UVt3VbLbTRopTWIa3DCD/ez8rhat5pQO8R40Re/kEO9jWbhYS5P
Vssp/tET86lguvsuzHUDcTLQa8aoAYNsWPW1SfzVQG3aFq3hBpWKl3RIAgXj2X/ieDurzPZ3TTGC
EAvxAjlNKQGCnz0J4JVaQ+mOIBC+xaF5X0O7Ay0KAM9+Xbd+mFDtjCuXrgAdsW2KF1z01fItLp9T
wTErr07vi5g3fX4Y5XeWmGsGgFKrHkGwGBmrX23BsD3o3fP1xRznCzsbzE0yjarcKtpEOSMxSeaQ
m9htbzqXwpXEcOERttFffM1dmBtFE6xKG0VsnIaSI0SZ7Yyb71KPu2aCuUvMLG7XVgV/4+BJfu12
Qf1Dvqev7zYwefDtw3C7+3jMfaKs0L6oElQ3xwXaAWoeZAuS60Su7XmSXq/vFM8ZmNukztUi1asM
w1z6T7l5rJWgzTlR7vh+/FgPi7LSxKImozgKoWwMcyjmVt34iaQIAVSGq/um6ovHDEDuxG0Xc3pt
wB3/FpMWA0QoXHe8sZejII85NtCZS+BfAGErc8pFoatAZa6DqNUtz4pfeakvLrbx/0i7kuW6cWX5
RYzgPGw58wySLNmypA3Dkm3O88yvfwn1vS0eiO/gtnvhTXeE6gAsFApVWZkWIWntPeNO/edFY8xe
YQhRwJg5kSS8PNg9qPDUMJ1KSNI7q3RrRA8tC4u78xEvTFCxo+gLcPRCcg9MCI/jcoq7U5O61/1k
3ycJiBoQS8ilkP+/aY+ssxQBi1iih8lV38TUm+bwGUOpPSvJ3w2DkJrh8XHA30wLG4thzyc6p0P1
s+0fZQWTXG1yN02CrSXicSwmBv5id1kbc1ScUoHkTNpIBAvcEkLqD8pu41lJ6uZWNJbmVwrCdhaL
KmuB1EY2Oc83KQgXkJRGA8pD9ZEPQ4gWgUVV5luHrxIWgS9rjVToErhlyaS+rn0Bk8QV59aFz6/3
Xc0CBO54IdgWPj4dFbb4MZ2qKUFVRYicUJ/NyDBX7fG6G+5fLBsjVLzqwwbVwlHVoHikgzUQw5Ju
5slIDdNj6zETQnI2P0X9D2t05BpKrl+rCtb6pwWik5ifvIuCFcijxv0foOcsa1TWUxW1IKx6m4Kk
n/QUGq/w8u8AKlggCvQS3ry+lQy3oNkXhVoZlqXoMEPJjRNGMFAw0lDxTxf9oSiZdGIsa1SIatVC
GeIFGV16Wl0iZJcBxr+mFv+AUjvyetk37uSXkonQ2b23N1+QSnbUmeOzIQYrctwoJp8m1jRrp9aY
7+S2ORgyel05Fq8pL9pSOJgg8a5v8m5mAnoVcOuTGXG6TCYvUpatMTrydVkkFsZwDTOOWQecZYQ6
eMIiN3EPyi8/rpaHijdOcqMzEvL9s/2xDurYyRNXTLqEGFJHztisdtjYZcOSeN33kb+N0LWuJJEX
ueRK5An816i5R1ZigQTKTKLcuf5VPgPNybvr47PI1ElTxnYS8k7UfRGV2R+ZX95WluYs7vqFlHiS
J/Y8+zvG43Mo+VgclQboXdthEBbRMXpUvclq7ek3qX4orz3oVN4SwDbVk34b+9VDcssqhHzmnqbW
S50+oUFdKYza2h8Ow2MJQoyf75o1drvY2cn4Qqpa0DmKzfLbPx5EoixT529ZhyFvGhwANEd8qUdh
JGe92/Z9Ewpu4NEClT9N5N5MYSUUNcrBhSaiuKNMa6eZXDXPVj/3rPXsVScuci1qQVye4RdAnOq9
2MOJJkFsctbq8W/KuXdUt/ZCq3cJ4whTM4ocMsqFMGBP1PAkWRVAUXuZg42rLBZ8KCp+JfNBVZYn
Q2ksNePtoYlOiTSchFm7kbuRgSzZz1g+9pcc203qlxRiLg4TgHND4QlhYqqzHa8QKAEtcMux8L47
a0QBRgLtNkRkZBCVXRrLZEDvI3AHHqae6Bmt2WFupPs1LU+xWNyOBiQpeowvceEbIyTsedHWMPVd
m7JLhwlcy4f+KfREh2/N5kbwYzv+ngTQEF9AJsP7Aitz3wvdW6vkV232duDAZRGKaHdFud9qmVMU
PSPW7QVVFAsVhZfBhPVpOCpOge7geUTueXEX3TAj+dRy92LiMvZvL3nZ2qHiWxqW4Gw30O7SZ7y+
ZYDP9WQqLZ6P7Vpsnntgf6te8LNctHpNie/TFcSTzNrh/lf8WC3lPiim/UfCtvqtLhYZgam88vu8
WIk3PBV3qFndGME/pptFjNsunXKdOFKaWUsakIcmKNFJlip+S1kKTvuOAloNKDcKoP2mbKQGpyex
LsaHkb+b5xdMjzO+364BjNWIkE2UDQg0X3pivJahuhD5iORRPhhPJKz1/iJA4NrkXdJFVO9VVqFj
9x42Nkapz9VHglgufwEjFVesLKJMJz4QMcrKliy8xm2VhUHZ9ZCNSWojtSiSUwHVtsMsQIX3kHcJ
iHt/MTZz99BhkA3sZPB6yG5dbiZ46eqO16ooaFAiAk384IV3AJm48q1wWJ3c4Wz5NbJZWLzdpYHs
DlryKtj26De6lsXpLKkLIIbyaNblk9o1tjqw1sayQj0njX7UpXEwIjLeAomlH/JjZ1WeWGOmZrLb
FWRbizm8sppju+65WRu1oz0nlGqVF/lBkH+Mi9/2snn9m7GWRWe4rVhhjhSbl631YYg0MxUVF5Q2
DDOfiTxIsPhYCI3TNsQUfD88ykH6y4zaKNAbUEfzpRsjw1Dn7FS2+r0+D0eBUejYTQEx2Q+lIImw
3RnUZyu6cmmjMsRU0jF84W4JZQkKX8+YpBElTIAIVkto0p5xwwk//2BnN5apTydA50foUdc4SMUt
xhfMqH4Zp9q6bmSvrAce7o/1Ud8v7JUoltW1DfJAAG0BdBkUyPYSIQjSqw3v/7FcFvmOf9uTaYrT
Lk0zXl6wnwqKtEpUO333u1xfJIE1sbdbPoUi1zvXL2acVeK5mxxBGAs9MjTMjZJBrwFFgczSvhVB
iaZ/w5og3T0FG1sksG1sNarUQzAL2UIfLydBjE+aAFobiWPAJ3fj48YM5Yw8GrEDWO4JeR5wwiu4
5iZHj+9FVrBiLYdyvbmfVswtoJfPTQ/Qg8sGweRUFhkVuRmptFwzICEt4GgpqvL+/TZ7ljcq16ux
FOFFEN/x0MfCXC/p18tAgqKLxiqz7UbCjTnqojb6do2yCfyfkupXQCzyIiPf37+VNxaoW7kYeynR
yT0y4XV8M3gEfmBAFAkq0Ytd2HFmajZr+nU/Lm6MUvdy3vCFnFdI/OXZkd4ILhTc62aS4llMuB4w
Lu03d+wBNeIB1z4edbh0fRbFOsThWrLJjdYIolatqdfQYKp81E0tPbSvB6pdl9yskzphnQB2U2lG
IV1Fw5ZP76q0NIE0vW5k58mGHgeik4IxK2hxUMEQkgB8q8iYvo1lp2hG3yjtQYktTjriefnPF7S1
RQ+3NFomDVU+xYcwfaiV2OTA2spFv64vaA98dfH2pdyjhCTcGs2YPuqjGG/BRUtNZVF5N9fKQ7jM
0q9MCo+yGg6OWqff8kZqVDhPk1lQixLOU9vU5jLGvDUU8XfGT9spMaJdAbIEyE0aaFlQxaSxGQZe
aWPNrxzjlkxURufykegPJUyNxh3nuTBFnX0u4iKhJFcpRA2ddtCtSRrvwG7rMZa0E58v7FARAGPF
fCXnaBdIt+XXFdTks4/myE33xLsSIBjQ7LA7/w+eURdGqU8cS4VW6yFICmXpueFeBBEFna/XF7Zz
2mECUAsBIHB8MureyWVp7UVxnPww0jmnbWXVb/gcfdV2WMw2B80GhJ0XUy9iloDs3i1+YZq6iuTM
kIaOV6Dsopgt5MQKT/xpvLxTytisWab9z/exTOr4y30+REYMSXMlBTh99qr+tQfZcDGy/IR8Eip6
bhdFn/2hrhKc/wbIp8ZuoXtJ2BLs2C1fuV/pYi5PMqbcFEYmu3sGoJUBRiwZ4myfejLT1OMrCoof
8ZEdx/ppHpUj+Pvt666yu4cbM9SpFmIFJJM17lilDn9r8fRDC9fkW9RrxisLXUk+x6dd3JiiTnVR
SqEec5XmpcFfqr+SRzo+zG4W8e5rdqhTXU5dgwlYQQWwSnAlu7qX/AK8mdp5vflrtGjy9Zvpe8Ng
F94rfetE3eS/X4w62EnYytXUxbq/Pvw10YmhAptIH2rH1C08qJYWQO1CWruEnIT0vDIcZq9nCPvQ
cDBAKUMk/bAvmwQt4ivAGltOxZT24Kx2CVrN1m+d2SmdyW/8636zG2I2xqiPGQ8RqE9bCXN4slsr
XsifQeoUtU9cdeRr1lzI7vmDaKCuCFBaUeiq0NrkfdWsw+SrcewNGkDYBov0Yf/rkYKQAbAEdL2p
3cu4OhLrgrBcn0Z7tjXX+I4WNfQQXwrPcOLH+Mdig7bK7l+a0pyOTL09smGfvHZjn9pQyIxFQ495
HkCJJoeIjelB6M4W5+Xg7qgYX28/TBvoDUFOFxenSPlqVa1LmvIx+AtPROwW1cNjFfDQKYCsCiNJ
28uzAaX4sEUi3cYvGynlOr1aUesOnZnI/7ioEwEn1R/WA3ghCb/+P5bHFvgLk1T2mSUL7gU4kz+W
z1x2Wxupleju9ROwF85ACqRDVwI0mwJNLBsa2ZobadwGDdCpORhmKq9T7gbwwve/O9FO5oJ1De3F
anABgcgfmvPQV6Xu1jwtObXveLwdzjK46GJXOIGd0SlOxjfj/BdISystVr6y+/22ZqlrdkbBVNUW
mIXy3a38GOPFkpwlzzgAFu8AJ+4xI9need9YpDukozolRp5HukdKAYWzHrmb/p2zigyGdsfpyGIv
3btstwapw9/rZH1jGAXLuHhx9nWJIzstH647DMsIdcJLtVD7fgmLw5p+W1qM4gDA2rBC5a4R0FWB
ThNa9Dh0l4ct0nK5VMmgv9E+iYNsjup8H2cssNdeGUoXNmaoDDMU1UofRQ3vyfd5jQzoMqjdBapJ
tLINm5U67N5tW3uU68Pvx2oC2Stcf4DmQwfxqf7QO5Cf+sPnB94571mXIEFg5XIPQTkUSt3QZ4cw
PAmKw03InEcGc9Sui/9tA8rclzbCXJGqTMaUZpevFojLnTp5u+5u++d2Y4Jy6nbIDCUX0Vqsfq+u
4nZeJpvV6KA7jvpG6eSZKVc2ix2XtS7KybusMro8LJMD/plTchR5Bs5w94n88XXQBLjcuarNizVT
uuxQvuWn9A5Fr8LMv0urKX0JbwkRdvTAF2b0nbGbu8F3s5v0jVkLeNaoDd6KD9LtXJnECbNv9XG9
qX/nN4Izeii/WgIrqSOrodOC7Wqpy5ObpSYX9JAAwWZbhHpL9CUMsne29NErv7EO9n74+K/ro7Jy
ublhXaSd0kOTnitRQ2wGSNp17mDY1zeT5SRU9KjqWC1TAU/gXlJNVQ1NlQWVfi/9XNs3KmDIeqZl
S1lruEIENz+hl29Jx042i7MKybo39V1ROH8pX9JvLDnj/T00FPD/asgx6AEuTVzHRgTB0KHtc2cS
sI/VT0Vz/mQLP4xQp6Do1FoJVyU/SHw7m+00mWHLsSAn/08I+bBCOX2WluUkdnhhD6EjL1Z7kjFy
Ccg+KAlHu6lM8n7LLeXn9bX9P7fLh1nK6YHR06eKg9n56T07PY9mFIS3RKEyccEi7DLskUj42Vk+
7FFen2gct8bKoAV8Hp7nWXcwvH/UNSDSyyEoUrDIjqnVjctDvw6mrqcPDPsk2H+yL0KkXNXx0Ofp
U6dkwzJCmjQ7RLMOclr5mVfL0hQ68RYgHGttjdxKRQL3F7+BZrY0GeZ3HXZjnjqO85jNiaDM5KyQ
/Lx0m8Zsj52tHEBFZJUWXstHlvrVvmttjFIHtOgaSBvNUE9XzzxE3xBNiSpVdJpjzB8SfFFzZF4d
u8F0Y5O62OMxq+tC5jQfGEkr8SUf73KrJ2TxDniYPNbLh+zb588KhUDgUcDypFJndJw1tedlXMBD
JEMgsBwjJ0Usd6cF7KFLl79mHYviZP/oQITuvzapE1tOg5iEPG7H9ik8q+jIj0fpnn/IAs4r3JIt
EbG7pTIw7ITIVsDD+fLCkNWEByZEVP3lSwcFS6LRCZjYTWevDqH8ZlXhd28OqBFLANm8M+hemmu4
bunSDm9JdZTtVOmsRPOun4bde35jgdrAvpkGYc6l9DCUN63qSHFtgl9IgrLAv7NDxbgs0RcRIkTg
9um9DtyLYE8onvuadRntNcR1KHf8vWNUbCuLalyzUgORc25zg5ndKK7hJk5sK/ehK94moxknVuoj
bWJm7eQIf/L/jWkqrkgZel3RAv8vtei2E9PUTLI+siJjvV258riGvTvqCyM/3A1mG6NUXBkmkBFw
kYLGUxq0wzGvocXLaoWyvJCKI1KxKGOdAsEengnDeOWloKYenQozy6FZuahTTafwx3V/YayLfhPX
Q67wKw/mgxnPXw4IA0zojYxsc3ddCuDbKhGbQAOBOl1Dl+l5CvqVefq+pB7U5v9gDZu/T71IQrWE
P5QqfLF9VSdnHgozU1ht3V2v2xihXiAJLyaxSmBq0m06gr1gOidO+Mzf8bfd01+c14sfHjM799af
f7A85HuyDnltzLlSy6vztmoWKDH6fQSh8PQ2X255kcVIt9dB1klW+V8r1PoEeQWKQldjUGB0j5CZ
x/SkWViiZL5FhUUkSAgdBfesDM711e06x8YudZv1gtCCLRahl8dkiBKa0sicPiQ//VPA2JggP2FT
KZySmoPsG175wG87CTiMOeiqEJFpkXDE2tfXs39Voj8GsXBe16Fsd2mt6hqtHFZO8/jDu6j1YEaO
YfUOkVOqSrNkzpfv7qAmKwquZ2A3JSrkr2Mm1QKH2kzSQ0ZlUi3p2/Ul7SYcGwNUrOfzVuqzss4P
IQy0YmIZkR9lAKMP3jKyKub7NZmNNSq8L00HrdsSCA0wjRZToIOpo8bLVATPLoZh5dDMId3XR4cO
DETj9CfX9MY4FeZFaYjmcMETwTDy17xZ3WQWfSXvn5MsYUTF/RO3sUWFe11YtWwIufwgetlv6BvN
BsSwBAzHGk6mBepghu4C7GjtsQYadmP+h2E65pdyxUGLMA4DvA3sMur81FhvCpkVUvb9UjPI2Cbg
VwZ1stM2hKzEMgPqCJmo9HUpg+tuuX/StA8D1EkLY44cCsIfPCqhLa7R91YRrSaUv6x9BgLF0V1l
4DYUeXF1rnGWtH3Ls8TnM96//kv2N/Tjh1AnMAPL9qSO8Joi7W09vInVzmKis995BD+Fsc1yqWOY
QIEkNWK9Qs1mckTozZ00F28NG8gsv4lM43U5565uq7cL0gXZl78nT4Rrf0Wzp7L5U/FWQm6Y+Zbf
Da5IBUVdxt0k0pVhxB4uDvPawK/CyDHpwxxHPwtSX/aB0TWvb/RuFr0xRsWGdqnS2KjT/JAnKE2g
Yek2aVebGbea3ZwzvirLGBULtHaOQaRW634pFbYM/esqeUnrxawrRg4m7BcfN+uiQkGYqVM3jIbh
c0C3tv6Uy6HqjUUjZffjkOXy81i2EgQpuGYMT4WuTSie6bruVoYS34o1MLeImGtqStWotFaVtZmH
eL3IviimfAt2o4kXjjWK6+nXTK6zoAkrKIGGpToJd50AooFEraTaqZSkNGwtjGvtlLQSdJaruHnA
5QICYYy6D5A9qJrbuBs4gJZjeVpNuRN0KJQpefc1D6XWSqPuNYznurDKrJhPsoCeWRDGDViV8jSV
cieLltDL8kV9iPqQf8XPrjsMwiS5YkFyLf3V82VVO4KO4viqTUIbdJnU4lNHQgH6PLGJlgCKKl3W
vUSjLAWGUCtB2PvzL6kCxUlpYCg4PHdrxgWD2MHtE7AnZEZzVyXrt1TkTYjHcc9TdQZvPPAdLzng
JFphhalg1qngK8bUrl9SfVhui3Fe7rVSV4BNXUZpshVhDe+lfqkVU5zmYrUNfgqhMK/22muZTNF9
pWjJjzSHDqVpGHLx0pdrNFoDcE+hNbZCcgfl8enbgClGzUlmiOta+SDykklk2PAzhQGIjHqNhzNf
rkl0qjFTEJtCxq+wzQ/zr3Se89u15jk+EKoVCs3dXCxmr+hLZE+rPLUv6BtO99MQD4VVZ9LC4jff
zQP+9tJPzQVUJkVdWXiwJ2WAP88/Q77/MufVQ5TogaSM7vWzvn8/bsxReS9K/pESD7gfY87tEeWI
5HHltb56WgZzeCJipaSMxCoh7bbsUXT4T0SDaPNlApcPepLVBvhcFciejSfR6SzBr361rxMmcyDZ
K4EijbvLXvWb+jz5LJDVHo8VKh4f5qlrk5fVEmNH6KETmWeCt0htKbSSs/pzqM3BBpmmqx5LSwsm
XwBcW3oQUpNFrbNf5978COpqjWdM3UYTojqqL6JZPMpnwiINwSZ3eUmcwsqs+IeaW7pkTSFo05hg
m8+3iqzpMhTKebwaIRJOfftwNoRVauLswH9Z3eoejQMIk7f5u9ZWxMzZSXi9vFkvrVFfPG7USkxV
KTuAlBTRE7XoTgUR6ZdhSsyFP/HRj5mlW7aTvBCbBt5teNSh+06tcGz4oZi5Dq3Hl/mNCKWlED8o
OFMGVXt19z/glz6X1C4NUoucZr5sm3VODounfgk9yZ/NzOK+qbDXgp+J9Q76HCwuzVFuXHPpMgzp
gtMbpYkpLsY9L8znVT+DVcyJdVaDeucKvbRHeSyk0TW+gBaOHz0CEX9o7jPsKGCejnSovnKgoPoj
yoFLm1TeB5p9TQTmJT+ANKcOyCcEYvZ+PBDiyD8h27+0RuV/XYXGkCQvmDHLzWTpLB1wnqi1/nHU
vbRCpVh8iyqDEIGzNA0iX/gq+OGpkeCVuun8EE0/ujUks3i9bvRz/nxpk8q0jHycgBEEvQF64pY0
JGZZ3Sw9A0jHMkLlWFovZakSSknQ1+e6dVbjrmsYgxnkd36OI3+fabpqPUilkCFFjoKuzy0huu+j
l07CrHgSm20Vms34j4uSF/v2/mLYFDbUqOBrpSlAktrp9qTPvjrGdjsUjJt4d+cUSdBFScREnk65
eVOl8hyOOUSEstRejWe9QQoksxxvNz5trFDuXcVpC4Cl0QX9k4oxJ790OestnuzBxn8C+IMFKdgN
+ht7lKOHkTxFgx4mKHgRbpLMy4LY55k0ip9fwfhGGzOUb9ejFmUzBK8PcfbS81+Rmf/B2dn8fcqt
kU9HkIhE3IP6s5ZBjaU+hz2Lm5mxVzRqGNwq4HsWtOxgaH6Yd46+4tlgha2jyXeCHlQYPr2+qv3r
8WNZBnU99qmRdnxfa0hAiOZmZ0Vf9ICoAxE59+SW+/ov7VG3owz5o6Rf8ZkAxCb9phF0SWaTmvEj
7xKgK/dV7szrNhnHiq6PQBdQm7Rq4fxEAotKtNSpJZYl0JlRtzr/zhR1OaYQ5ErEBLsZrkGNqUxt
9UTW2APD0Q0qSiQKN1aCDoxHWN2p0puRMOI3ywep+BBVSy5F+or8BdpHBKk1uSCzZEvmki/9KYhv
PI+KC2oRq4OxIC6oLzkEq2tgrOWfytnwcp90j69/GNamUdFhjtuxyPDCP1TNWzE+GEw5RkZUpUFn
wjKPca0OkJAFYAXyb54aKEiKdJMQMoTWzCpqXt+9T2/EIuaFejEmwuY6gv63tCurQONWOeRO5LJ2
bwdvvA2uQDpcPtU0IQaAFqDOAwhhHMXNgU1fv4AZwUncivGlrp/WT69CiU/6VowVw0/m2zR0K/m+
EhgB4bozfIKghb0QplItJtAfzQJQq3lAjzO+D3He/9+5JZ4KBBBCCPVCxQjUOi3ZozDUobU0k3Q/
tKruttECnUc+rBjRh7UuKjI0clZH/YI11flJHr/yC0ucgOkHVGyQtamdManHeSo6pyihW+BQ+6p4
eLoxJxT2/UCFeBMUD0BQT4UHA8pNi6Am6SErjlrbQ6aO47/U4CH5o6Trww4VGVSwcjZaISeHSoYa
rdiZgu7Usn09/Ow0W8gB+rBCZQ+hvIilkIAwUP/W2+Te0+/y42wRzor/4VW/731/W6On9zl+DKe2
06Avg+YGImvkQFRQnIAKEr+2DqmsYPgxNSFCLTyzkJbEBT57/odtKlT0ayJIxYzDNQuqNcTJrzR7
axUwE8fy07/bVI3EyE1azk8LN62ajqLFUXirMAKs33GP/W8ClYls9f66tV1/VAFbUTGoKmJk9dIY
+EeFBBBnNOeM70IPsVjuULHEX3b3bmOD8vlZkoV+Qv32IEbulOL1qQPI6aq1d30pu3FiY4Zy+QKg
UK4RawCbqtirktFX1o6BsXgXefzkBhilwk+WeZxfCovAceCPSFRd8Xv3P7C0h/4hAtMN0XNXHP5N
fCt9MqfZWvkvSbEkyOzg35FVHtk/eQZvaODDUgVRpPa0bGNh6VZwFynCe8IZ33IWl4EmvwkK1wiU
4Pre7rrJxhy1t3wtcuDwwyw/pvAtdXgu68qKOMYduVuEMXhMrYDRRwHMl/L8HCwSixGFOXI0zOIh
CndearfH1UsfV4vMAQ2vYBe7vrL3oSL6kxoieDA0NNsBdKR2cjBiJeakZPbJQ650u18YynOAoD5m
v2ofcrAoXRBAP3enBAgvdncU742f1ev1X7G/9M2voDZYE8RQR08mP2RG9s3Q0ZBri2myGzFdzyOZ
Jl3D6vc8jSCv09XSSY02s/K4qJwoXH6vMr+aYjp+LaqM9ZIie/55ewBEgB6kDukmyuMrtRPzVIIg
L2kbkgkwDSzl9l+0mM0ri4FsR59ABrPHOxYBdHKfQKeNzjet1iNWgPPbTvzVlwMChKy9zv+THQc1
pKCpAGZpNCAayU1YLwU4D6LHGlTEg8dZsmRWmiOdNa81C7s8t7LN9Le9YEiYa0X0lhVBp3mCwgQj
61yNtgQqcWWqOo0Am8GqiA5jfXsPnq0hyq9XDKsnZZgT8RLu1ngTTjmSadWWobvlFkF+TxBhkql+
6V1Ey+/XjRNv/eQ0m0VS3rz2RVMNaEMd0rKz60Z1sz43V4idN7FhlvzoF1L7+7rJvei/XS6Vikx6
smDwSMHgW/cqzT/77uf1v7/T04BnfqyJPgjGIM15ygkQLwPiHJHCzt3mQHCluWkWASHNGr3qNrGP
rK71fmxAMwPMg/AXgy6gSboeqzrX445GljVifJczJZDjZdaMQhrhw7cf/uh+MTY2qbxgzIwF8HJ4
T/gy2qjk+oWVWO1vcrGxi/07sGvs7cYa5atQ5izKhfTM+C/iX7Dr0Na/SmcJkjYHaAqBAa1gBf7d
rH9rlHLSrBOEXFcj3U+DMiSkRUf1q2outtGYicsCOuxdoFtjlHum4ywJzRIirs0OL0tWOB0Vjhms
STD+dO4+9pEutOn5AFmJFdlcGhgmBIuOcpAFEp7qrEHr3fxjs55PBTYljOLYgJS57PVBY3W/Zl+z
+t+yy/vdd+YY8m7Q3KyLSgwwCiG2NY/EIA24p87svMSRgxmtEiC6LR2wfCUYjkws2W5IARIPd58u
8jJ9Q/BqUijdVBp+mHyPx8hcWQUI4tafPtfGAKm+bDL9TkubVg7nKOiTe2kVzTCxk/jGUBa741kl
0V0H3Ngii93YQkbLx/EIEUujhWLYaBcRBu5kxvzg7p2zMUJ+xMaIVpe1IdVJHDSALZhyXj4PkGlU
E/EhkpuTPkEfFvxxXKzb14MzayOpaJWqVaG3lWb4krDoi5nH4A87S0k1yY6QhSln6qNQPpbFUrK0
APcPApJwRGdF0fVPLwI5r0ejwJRMjxqSRCbkfybWYMeo9mkBa+J01yM3xqhXKDfznJiVuRHE3RNY
WpqOke3tnrPN36fOmR6lWSNWWRd0UzeflzhxM4XTbAUITjJpxCI8Yy2H8v9RlvVlGrMYcxOrOWsP
PQtZt3+xbBZEeT3ulaIfCzBMNRCJ/S0eRIfAD8CXKOA43xeBkZuY3WallqxtpI4BtEyFCbrMoc97
5QkzNrbkZ2cxEB9UkwChMVbrpWcWJIBllDoDQrfqkYA51EMrPXK1vYqjueaAwDKewLtHbbOj1FUd
a2nfixPGJxLgaDloKRbSi8r9Ujv9fhbm79fP9f5zYGONuqPHLlGVmgO99GSR2Sh028DVTbrjrG/G
ckXqfgYBYFvFBcJjmK1WqDZQo2B5BTmcn6L9x1pU6iWVLYZQ8Cv4ekQvvqsxnwFIymMK4kc20JG1
byoVKJo2L1OxS+MgVXo7g5pHadRuMjWQC5R9fdTMSAM3Cp/dhOn48/o3YzgI/YjnoB81DzqPAe/w
QS5OidyYZfNo1N/C7vd1S/sejwkv1AoQfEXK4ye1rCO1RbYzAzqoLQHvJoO5TAYjKO7enOjKG5Io
KqToc3mpycpUNVBGhdJbDlji17W6C6e36yvZv0U2NqilrHXZ9b2Axyi5RaA+ATLe6Fvyrj5RuBlL
fWI/LG7MUYdYa4jS8sSDGP6huQHr6i/oQ71pYOsgJdT8V/HaPzMWuJsZbCxSBxnVKinVarSAyUEW
LdB1uNnZ6M3xKN+pp95Z7AovGdKRa75HgsOwvlvE2FinTvcgiitodPCCSk/VDyKAkXh8gOh/wMgw
KjrXrTH8hZ5X4ut0AjNclB8aqQKv2ReuTs168a4bYX1CmviuKetVjqC27s3ucfrReaPfA96X3ZH5
Rru0/jkaHy+0jx2khZsWXY7QLJOg/wkIbGLc6yxOAdauUblAOC9FCbhmSuY2ZPkmqb6uPWsIi/yN
TxF4swg6G0gHY1TiVvfjoPgBssAzZ5HRmtlZTtH/APAiPn3NHBU4Ir2q52zNoFxnaM/TWrrLwnfg
gYxna1WgzxOKhYmeoM3wDNYqqVgyNLmixiPIxHnFxLRh8BevkfCl/IE6JiRqWU9bxtHWqWAyiXxH
hio5MKhFfg3oA2HhaZnsSbs39ObjURGEj4DyAmF4HLQh8PTGbGcK40yRH3rte1FRQqgzXPwrgnBm
PPV8Zk7rHZd6WR8MNRNvyIhIn17qYJvoAdsHvjEgZEIzKs3cj+GNwFMAzJUYPsHwRPq1Pou4w1p5
ghBPdlrVOgiXG2EOOODPS/mtUxl6Nazb7JO60Zp3YU4cX7oFteN8AnGov37JkVQ56GG5rAbxbh7w
4Rk0EmZV1VWTZhB3rONDpd8Vw2guqiMKr4yDxdpFKnwAZ7wMYi/ADtjrFRP8z2WguOSublAcr83y
CELg4R1ipN8XtyzuYUaEpBEybbzKgNDXMTFfrN66BByL3pG1k1To0JNGSKIGQB+0poN5Wk4L5Nod
Q9Yjs84lxn6y1kPFDWUs+rUDfb9fFu2XtZMfegMMC5hYZnw21lGjAkfNJfzY9PNfL3TZypzqnHj4
UgBmJbesy39HoubioqQRM0PdqQUmlsFy6BL8vWT3oCdJXnq/9JPEnA+8G5rQSD9jpAUTN4ylXt9S
neZvyoQYw+1JyXmoyp1AB0T4lThrtIQDzj0GuXqrPTPB9tfvG9ARX+bHktZ1lVbiVpXP0htpoUEm
xlEcyctvCAXpvzsG8PhLc307Gos4I5frk5NUPsnTsWeVWVjbSOUi/VJGeCvF2UExRMwwOwQnHZX+
9Y/FMkJFEz7KI5FXcZzl8i6On6UI86g5a+Zm59KEF2A+wBDAdYim6uVmjbNcL12GkJUpbtg/r9z9
9UWw/j61iB5ltX4wDCOIikCpbsL+n0OUL34/2cRNQXFo12riqyE+zOlLNwVcjrINi/Rsh4wCgXOz
SXTUC7slLMO1CyKIZzjKU3NorOwXhgJzEyNUpGaznOZvkdtPJqu3sxNwL0xTMTALi7Bpa3wfbnbX
4kvdvubhrzaxrn+lvcfChRkqBE4FL5cpJpP83q6D9WS4RIGMJL+KNwXJE3uMfSeVujBIpVJiHa3D
yA/5QRswllxivqGFdnnzyM/3As8Utd85SltrdGVFFKS8xdDi/5F2JcuR48jyi2jGHeSVS5JMZaZ2
VXVdaKWaFvd959c/h6anREHsxLyeQ19aZhUJEBEIRHi4A703WLKnHwvKB+WGo20+Q/QYnbnF73y8
wji7yvl4bJFl7eMwVko9gzZEDXJb7XDIoYdJ3NmeMELrAjMA7jWOTeqwTI76aalM9NMkMe7DBOXm
6X6K7ayDRHYDNp0ltZbOTe5Kd7nhNXN38vtPJpkYotdkSVekc8cWBPOFKTh542TyCfPRg+lrzXNF
eF7BiSo6E1W6NEtRv5rBfpSOByOtIeDIq8btfzs0/tH/ByUli8MbzbCZO8wCH9XwLm1bq54fStEH
HJ7zwfYd4cMO43nhGJmaqeaYb65QVxzcQb3pE+mgKVaU3XPOxv62fdhinK4upb7UCqULtNuusecn
VKzc5Zfmgtv6hgofofPCKQZzdpHtiYPzw9C1coJUmwrtxqU/QtrxIMyBLPH4XnmWmCQjNfQJWoMF
8LPV+i9cOG4aQ6Gu1R+mhNf75mwji7/rAGo0DZW2vo1vqvnWEs6R2Ovnw6F+fyfCOFSbrrpRhQA5
01oYBTlj84hrSJYJmDhqRXb4ID/oPIHPvcz0k1nGq5JcRetPx/O2/GXca4fyQI1TVV0T/arVlY6x
P4K79L/oh9AFfQ1aHwtmbvEoH7WmlVERG47xnWDlznzTW90hv0QoN0bcXvve+/PTSulh2mQNEQGN
CQjHEqiML/biIkTala1cloMEjnNuxs9bHXOH93OUVgaVaAT1zU9KbQaghLvSPo/Vn8HYyzk+nIjC
ypstugEoao4bQOg0x2jBvVmpx2iSgkTVrbLlvOX3r9aPT8fEFIwTq7NpYspknaLYmuUJkkvDtwhD
9teDF42DV44IWzRNYgLR0C6CaEr6gC6WJbVHgNHcRX2WtNhZeF0szrLY6qmZ6Uk16GiW5aM36k9x
a5HhfwzHbMmUTKEi6HJJe1e6112qi+JEx+VWuZfeKid202fes4UTIw0mrkSiKTTQxULYN85pd9bR
91ZjL05ern8qXvxiZeLbNdXSVp7wyryPLj2G6yOfSmpID/NRaoFIKg6Cw8MQ83yaBUEtiZLFGNig
XMvUIPDDdx0IbiQooiTciW6ZdxyZCKLFI4UkNUAGdQlA5n2qNr1TiHjpepCGnX6UTZdUHilkMYiy
NEW3Rirz3CrabrkXVDX/kRVVvDqzJkjPmhnKkaXguInOXEkSPolooBiWR+CkEFUDp12T50W+S2YS
nUHVYN4Z0aD3tt4V47EixXIzLgkeVxCeMkBmpE7L0//4RZkQtgxdl2BGszi2vwQUl36uwDGsr+Ld
eBTOxWhNJ0pozUO//M05AoIZgrM6uNGY2LJOpqF0awLemxxUCdpB8tvX2s0m8AhLUJ3Ch71diPUP
+Dbpc++3WZa/aMmBkpUKjBF0LhihgDJW79JX1ULzC315/cJT4Nv1SkDoFWB4oX3D9kOLLlpVfczT
Y7mkB9F80arKblCGkTltp72ZR7qVvw0x7l+vUmmCgSXytcd3lfdzhsoPHngOpZ9OuPcQb11MOpEJ
OTQcIgFZTHaUzPsEZLSGCKIUXu2aZ4dJHsq6IaHQo+6fdlBd6yw5+9OA4s0iPF93gt20b7N9jMtX
6jSXYwJEvaiMlpxU1qpzbu7dh9TGAuNlbds1+ZTk6KF5BkYGMm84CJ7s82QmuAeBeXNouiDXpFWF
oHWWd8I6A9zcox1fdAgVmI7MAX3th+bNuhg/njoJrcgItEoAf1lGJrm9mfp5ZQCbrtiKIFzqtPhh
NIPX9MmFVIZTTKNz/ePtVzg+fgP7EhnFoh30HE/G/Dvmiz0FtCd9b5FLDxVK6EEchYAHSty9IjYW
mReJvNZqRRK8/ksltkTlpo6AKipAVSwI4MD8Febfry9xN+/b2GNe/q0KWUCtoh30NLTK4hCG0GDR
wV4VOYXJe6Ps5kcbY0wsiaQhX/pqJf4ClE8npvaMuY9s4NVyeWtiYkhTJGbUtRgr6cpLMrt1flB6
jBdL9xPglte3b/+UUvJaDVEYNL2Mf6NskvdFif0Lf9BaTX4InQxAau9dveMbLxfbv9wUAzpZJiSj
IVH3+Q1iJIhZcgZIc/FWV3+Nq5mu/qQQez7+WxYlwaBawFnlDgIYEKMPs8wpEdEKW1sChWUMdnWG
36WjBsLFuOzvxULvnuTViL/3UYfOczKS3G3TQfHIIJE7zu+gdr7k87qpA7GOKUewtn5ePhAXy6ou
ZfY+NkKbLuDRvkjYbNoA5Emu7W/2xhoTgcjQ5RI4yvKAPKZ3stvfpg7Fq2tecmceMYvoQKzM46xw
10U+bLIRZxoXRdHbLv7rFd9Z5Fvh9ZjAoiiaAjanG26rZffrAoeB0RHzXdPr864WVZMLi4aMKQ3m
E56afg57y4k/xr57GW4MMZ8vV/t6VIka+mA8xIFdZlRvV14xk2eE+WrhknRqPJd4FA2gq9O7G0OQ
OF9pN3n4WAf7rIxzc6jXdDZ9I06SzOrGTgymoiO+OU2RNegZ4VyGuxHN0A3QnAC9KstM4MT/zM16
AiatqV4U2c3i7KChm6AOtmgerp/A3QO4McUET8BHQm2QaRlJwpBaV9ha+i2Tf143skOjhmx5Y4X+
ik0thajLoJpgssKYlH6fP8V27miRBVYfh9wLP2gggzayP/DCNW9xTLTO4rBrzR5E5FL83KeHsAZ1
h8lDYewewM3a6MfcrG1aNaCd3114cqb4l6Z8u7559AB/CYKbYMwchmbOyrKp6uJYZ6M1h04buQS0
bOKbnt7q8iVZOeXY/SxoY5A5Eo2mQaZdhM7NeGgD82b1tYvm1m/0abPQBsh/UWvb9TAQpZqYesWk
BFvlSNRCTgbaYWzBsRd6/SPlcRfs4VCdQL4D6p34aAa8Gtjuh8OspgIBA1mXWPRM0xetqBK0lwbz
UQNhoozJ5eufbvf8bSww1/dULU2V03rU1CouQLsP6LlYYTVxHm08M8x1LS/LMmYy6lCa4AjrswGC
jfT++kp4e8UcQiM1WjltaTPbiHx5jW+SPravm9g/d5vdYs7dBCbLXFsyyGw5xn2JIIEiwpmA91tO
rNYCSzCXZnE/Lm1MMnGpHWezJ8L0b5pFCigF8XFkzZWjpq52Fg8iGAik6gAST7RtOcvlfTUmOLUt
pHSIqiRH6RG1PchZCBftQbnkw+Gdfu9Qei3q+f+A8Aeqsh+HnolWqQj9F20xTL8vwWQkH8a1tMj0
x/W18U4Lc/FrUxwZGomjQARvRL6eV8m/bmD/w+kyIToabxghY5ZRxeIay0X1PqMmHNbv/UmDEqru
xG/I+XFiKqu5U78JAa+ts/vRNnaZlZEwNbWJYJI6TtwZ41Vy01pqEVxfHf3xXyL+xgiT0kRykmgE
cnq+NjRWrtHBLjOHilpsh7zrn/7eK6bYMlaZG2sG+trkmNXxQ2GEN8OwYm3yfd82YEnMQk8G3RHv
6309H5oEpL2sGEDcgzCeOfpDnY4KAFWgNzovNkUuxof2JgfwrQpkjDKYAY84Zye2UItQclEheieb
KhNbhCLsDQxP5kH93cA2ehTOqjsgFSzfwlv9EB9J0PNa+18/42ebTHCJxtmYehmDSWFm2slKDshO
z7IZOlP4E+TKnEtgp2Dz2RyzqV2vgGRFwxJVTzkop9VfI2u565wKs5u1BzKTnhfBdj+jouBhitEJ
aNUz9w7UuVG/lzHuQmdRJIc+z3SnPxK3dymLnRpZPNmhnfc3Fol+uwr3AEfxO7XGJtkyyFormhqq
eBGO4PkGBfCt7oCL+VQ5pcd7fn919s/GmB2d1VmoBqFHQTuO9EBCyeQAVlziNrE2clgbeaaYeFbM
0iK344KwXNWWps5WJElOvHAcj/7gz97+eUFM9BqAVQiFgjaToAWsuIXyuErQBH25Hr72T+LmIzHx
yyxAGl7o0JApv9ObTcOYeflKnnNLO45edODV0DirYhkvFbOpytiY0NVP/RW9o1UDs0/0ms7e9XXt
+vPHshQmm+uVuo60SjD8oZ8SB/N53qLHbleud1kTQgG7yN3rBnmnXWEdDGo/UZdDifo/0qChU/rr
cQGTSOxyfYu3PibHMwGHHMIGnb/1tmoPxr1KB2yc0Mm/ITGOQIj6Mp2QEKGJwxvb4C6UCc96OdfL
2rfJEY+bf/MQG470Y/g1upQDKuTsK+/AUGfcBBERVC29POeQxO3M1R6ypL4BnwySv1KvfLGUVk5m
ux8nfwcthf6ejb1paMRxLgDTz6cbEbjyofjOOSj7n840USuA4AvafYwFUY3jYcgyPNmoHuoAwbmy
BxsBVF/czqHjor2X3ZqTFXMqFX/z5T4sM76OduqUlwu+3ETsMiCH9ND7IqgKKUzivyCQ3t/K3+bY
QekpFcUFClWAnyRW9EBFQysbXDK9ZdY2oFHQ256+Ja/Xd3fXpgqyJuwukApszXdO0OsTxlEIQvJo
Zt+V///cOaKyJkKdHSgyBf99/nhGAk22Jc4x6KDNwiHD3Ag6x6iORCrwJmqL7kvcS871Ne0mRDrM
QguLaPIX6idFIxCyMFcBwohlINuUYZK4krfaFOkYu7nN02Xf28WtQeaIdqGhLnWVgknCeO2LIOZh
u3YAuFAk3ayIOYllrbQNGIINv3Ent+is9g5VekfB0EFq66f5WFqUV2Iez+mZN9e2wwLyyTZ7BS1r
KlQEb9cg6U4DwAwGsKpmZ5nGUzVMVjbcVOFPKNRYi8DzfM62spcSFW8w6hYJvOkXb+WpDmq4YGKT
56oCqTq02g+8J9Cuy282mr2VOlVVIrxQBG860h7Z6ksXHfxWGhrEkcNr7uwlRltjzKVUhVGDMXgd
6yM/M6jPkZ8GV8OHOhibFm1t0D3exOc6GSQzrOMIwGb5uDqSRadxlrsqaA7JgRcxdy+fjbczC1Ji
ra4hmgnRV1W01qG3I8kZKCY2riyOj9N/il3XNrAw68KSyrqEmh5FzD31GKZw0oPpjnYOoTMndf9R
O+NzKGNu1jypRUUYkGDGiVW9tAF0wL7R5K8vIJYBOIarv5qplX27vtDd22+zpcz9upIliRAYFGjc
PsZFaTXTcUlLazLOc+JdN7Wf225s0d+yOSuZtppVVat0xnoGgghzQHb7zQR9E6bi3QHNYue6wb3z
v/2GTNgU+9AQANyBvfgSdUfKSFIe/okJhaAGqsIN3mkANkvqmqFvVgl8rEuOtikwRY16GnjP091v
pIuaaYjA82LK7fO+hRglNUAqHYNkWEnAQg+8ahf/QtnSbgz9QLWbri9q18029hg3A2VZkfdDRhAx
AG6UJmtuYqvpgNHuOV9o/0igskAAx5VUSI19Xto0R3NVy2D4yTGalVjpaAOj5xqOLFmaYWMQ2U/4
zcpd394YZdY3r5PQTZqRHhtwKkP14aBdwgNFaVOaK+WOC8/YPYcbe0wsIQkWPo9ziAIKudV+DS8q
8LCzrzzEb1ViGb9yP77n+fUOAQXCiSFh9MJE81fVmStdB2OMGSkokY599aNSBB9tCTtpci/RQzsu
YvT83kRRsouo4bWe6WPuS+z8MM02ZrtQ1wSQDQCYcWoDzQ+D0RbOANpArfEfNJ4/LZMwD0ulGNaa
ROD0wOhQHRRu5eWvKh6U3yVvdFsL2rKPyp3Ek6SkX+zaCpljm+tQbchnPC61+j6LeyuaX/6BCxro
+4HRCKLNbK4uJpkwd2QCaKZ35RirqJ90416pOeDiff/b2GG2rwKDGLSaAersjtUb3b/0oDvCS/pC
56AxKMyJLLupM5b0e13Mxs2F2ISRARGP8iQdwC4ZDM8xLGpn7R7DkV5UOzziVO4SGW9vMtAfti2m
XJMX9ZiBSA9ilI50VP66x3nT/7vOvlkh4+yTkE99VwIHNQG8alTo0qKOn/DEtXhW6N83945OzFiI
V6pUMuSWPt6SqbCi4un6IeR+LSY5aElmKmGPrcPsmBrb5JdsRzflbXIm517G/oU3fCrC3ctus39M
krCIet8RHZDGAiIiptvnmR1Wfkv8CWJOnPXxbDEJQjiKWhEnVeTrz9rtDADsbeaGDoQjzEsCDGzz
lFrPySNvnIv37ZjIXIl6JYYF8JSlaXWksjrtoU15tQXO0tiJvEip5LEgoDilfDYqMAMCgL3PjWCZ
Pzsnwpha6a21VXzrGq486W768PEFWeBVFiuJEaNGdDTLJ9JC0Dtt7GQu3VzgzKby1sgEk3UURgyN
Yk5IhzBgNJ0a+VEuwfQiWOMYcI7K7qJM9EFAdoTOCwvtz1fST6mJ4rl8Vo8gdvRVt8Fkd+NMpkU8
OlFenvULl5CZZ5aJJj3Js2LFhiI6K9+NI2UOxGAlcaNT/hLddU/jpT8bF/GBs1q6c1/ut81qmfAi
DY2JESnMC+WRu8beqlN1Z2n+lUl3ZukMwyXKH836peKiTvbTlo1lJuRMo9h3Qj8TUHB02l0zTxrI
W+QfkyH8IYfdz9jI/lSHWLUnJXscp4nXS9ghmf1cjWBWDkrksu7UifhUPLB66LxZtJC4QZfclp96
dwjKY+JUr/lz880g8J/rG7+XV2xf08zqBXBCSXqGualZeqmzxhImTlzYiz1bA9SlNvdGpVR5VaVy
jBG0OIshBmWHicYJqzwbTFTVCyXvy3YWfA1tEuEidQ8hT2xqzy22y2BCaNRg6NGIw+gYaqltml6r
+P0KIB6Pz5XzPdgWr2nUQ7uoQKtJaMTEtTVPon39i9PNYD1tsxKVScBIWIF1TITqjlG9QLfUkjGc
vZjPwIfaFVI/HkX/brVN2/gXewAA0k5iGQmfMY6NlZE4trSyd9JsfV4b4yWkmymrVhxXtpl1r53J
o5zcTyo2v4A5HlrbN2Bgwi8wH81fqk1ukmNiK/elv6DKAUlQb+HBHHfQqXgkmKqpEaCVJAA3P5/6
KYmzugZf7lG6pZchuLpwX5zTb90BQ7P2dCvehLY5cr7sfuK5scpcT8MYVum00ElxO7m8A2Ts+DE8
UToD3W+fudjUPb/brpJJdMVZ6jClq5og16LDPPmh+DP6k9idsziyBYTqfe4tnItizz+2JpnraQG2
uW5TDaoE82zrgNzEBWcX9zx9a4GJxz3R27EugeLuzLtx8HMps/oCZ5ZL50Z3h3XErSEm9IZz2Suk
Bq6ic0eHNuRRnPJ18OzLh94LL1yF1v0r9uNMMo5YlLrWN6FEZ5CpQuoKDmfD0dwmID/5SfVu3Xm7
OsbpGlVYlVQ1o9/pIB26otMvvZefea883kFko/Mq90tRoO5m5E4SpRZUsVrBux43d1sWmxWxwOIm
XaOkN6EH07gQF24t/ax65ZOOTHe8EQM1h0wD2AxbL/f+GSAGo3Eoxok6ek/M+oq06Wqlx1GJg38P
Mozf1hvBJnb9oh6yg04sLtZ9/3T+x+QXWS6lnno1r1AnaxZrPfRPxZEez+GXhoXDJPTtOEjWPb/T
xX+LJJmGzlJ6JWObLkuKrmhagzbpJk0CLbkTyMv1r0gPOet0WytM/DArbV4Hmu/0pLP6uFAgzr6e
uy501bCzxomLK9oLWFuDTDgZSrGC1rcWgc7GvBDTuJeawb2+Jp4JJpCQaCzUUo+R/ox4GjS9JQzO
/2aBCR3jKNbzCoCNn6IG5dR5aDj5ECn/IPJut4oJGYUEOotChJBsGz8XzeKkRWJJw+3YGZx8cf8Q
ANOmEU0hIptkhfOoglkejY+yb6yoV4+19AdIc0foL0U8prq90ITK9m9bTCbQxLFUS3SGq9UmCNZn
VpzJVqX41z+QvBfcdcj50q40oXMInxMOMsljPSpJFKQniinoPO2hvJmt5Edh98feDQHUi485XhKG
q3qDLQS8gPEuP/TVsz5+AROjxqTu2qpWiiNRMvWodxMaBWmeneexB8dVaaxhYelNPoZ2PQ6pXU9m
XztTs2Lj+0qJfyYCWSYrmWI1twB0bDVbHhfwWUZSnyWekKiobElxU6MHV6srWHAgT3kpDQKRuKhT
PABl29iJQy3pLZkU5htEwo0HmaQGh1J039t+r5MtlBaq0avjsoArpK88ve5OscpzN/qxrmylxpyZ
dBSqJB0N8CmXld2rJ8F4KoabPOxuli7IS+1w/fDs3tWbw8O2ezJgPg0Bk7DHtIWkW+cVXhRkCbhl
Qd6InjSvS7wf6T92kF49mydhQqasT8QJ3ZD2lZDpsJLHsXSHReKti/ep6N83hqpBrvMehfOjdvuu
0Pq6KBaAG5iPBg/gQXuqXmVOgWg3SdhuJRPul1RN6jHFVjaiF95nfnowAiMFT2TtFsHs6Y/Eowwo
fHQ8b1Pp3zdrxaAo1NpTQHtU8T4t7WH5Hsv3+fR0/ajsR86PT8dcBGqylHmrSbOfpqemfK3n0J3L
3OqHgFQrJ0rvPqK2e8nENC3LsnE0YExcbAnaEkcwqIPHEQK7t/HP6PRXw4CHzN3dSNrFIgimivEO
Zt9spAIka9/1aISo91pliefpubwdvykPEYZbQJXzrD03j8srD726W4aCqttvs8zOGuqAKX86W6+A
8aEyTlnzmskRYuC3RnEH5VfS3ksxjyVu10E2RpkdNlu5ShJhJBgSCUYVBX0ugSoNVV9C2cYCcyv0
stAOvYLqluy1Abmh2q6YPvUUW/Z5WI2/qaT93kKZjlJuvlwpkRK0PFJ8pJW0/mn6UT/Gt7MFSbfb
IhAWCNi2dmmD0f17qnJb/7ue8bFQmYnZkzokZpIjfRVGzRcb7Vymb6JZXuquAKSoebjuh3Tbrmzr
ezqwWWraKmsukyQLxCNlex791i0vPeRHrpvZvxk2q2JCNQR4tEYzR8xEAW9gjQGQPXYSGCbwQxmk
KVtOxOZtIhOwY9Ik44yAcixKL2v6g1g+aMNDnL2qxepwlvZ1sJbWXT9OCxOppRpcnCJIBI6LWDpl
rt9HoCEB4O+m1IQGZETrQYqN5ykmo9Uu5Nt167tZ4cY4E61NWW1Q6EsEf9JE0IO/NNKhRzXjupEd
+q9PpeV3HcTNKVlmTTLTZsWVjld4Gyh+WNoRHKK3JiDyAcHE1PKB4kzvkZsZDz2PinRn8OfzD2D2
eFF6DaQQlH39JP8gjyDBO5Cb+FY564+tq9/Obu6Dncu/vuz9vf0ASzJ7i2qzqMTLnAZV1npC2Jp2
pA+SjVRT5LjH/lXx2xKrFjUkQlflMZ5Fq6qeO7X2oQB8bMze7dSB4/D7izJBWYp6moiy4ufYliuh
AaKhAV0C2a7yu6r1p5GHoti/DT5sMLG6EXN9mUE1eRT8+f0N0aSe/K8cNDmUTgZcYCAwHnjV2X2X
/22Uraq0Uhop5qQXx3x9w1ikE4mLD7WZu1pUnRxEF9fPxt8EtA9zTJjue0NNaxNp0nighdnMNYL8
ZnAoSYHpcFGuu68yzKr+9dXYSdkui1uofUGTZTliNgtQB3Ihz1QpSvRJwOuhvd9vXy+FD2tMsBa0
Eu8esYj8ipZsmhv9XrZ1OzkW93pqdaCmc1dX9YWzYUV29Rjd/v9HdKm3f9hnoneL2TFojIA4bhJL
axiDIv3J+Xq8w8LEk9KAFLlSokuoWdnLBKKb5ghS20snIK2vTrT4pghW/TxZvKVx3M9gYspaLBgK
jjGb3qLIV65OK4mOzqtt74eTj/2jq9+E67Inkl4bTRwYhWvWrkn8tPhXmPJmWXlmmFBS9nkSS9UU
HZP8sUK1vp+cda0sJX65/rV4dphwYq5hW2tkTY95O3vosFpdm92StLWGlXBqh/QnXzn57HB40Q95
oYD1/SiXIPCU74tsCgrNHcZ7MqpOGB/+p5Wx2go6SVA0NPGAFXGV1mh3lD8HDS5WcHqnnIDMYhU7
M+prKYpTMLugbvR9UnjzxfvP1Q+XZYuu+tBghDSmFkwre5sWsNboGCPKvNZXzjG4sU0rgmqOAvBG
zTuHu305HVMaiAuyDKFWJl83BE0ZpCyNMJEoHchhOEfH6Dn0e5fKf7bP5A/eI2vXizcGmeAvZlEb
1bMJktAQ3c/S6jM/5wHceDbolbBx4qToQqVoQZ6hGWcTTBnVC4Lh9eO321LdbhwT6PO8M0nW0GSg
mIKlHqxsWQ5E6o+NljugHr4P09oSV+EP0lf/UqNstq//gPfHzBd/22wkE+nBoLEqU9WFQXimegc1
FO9wbA6ZO/uQCkosQDdc+dCAFDJ0ZT9yas41vusYG/vMPZCWkzr3E63XAnlZNt7EU6HjGaCxbfMV
a0k05HAd0+OqrgdDXQNDazlr2O3Wbr8iE+7l5T+nsfwFNvHgHe8P7g7zh3igsGBegZa3JCbsDyng
/omIK0wQX3LpWZd569mN95uPwsR7I0q6ECSWghdmVn0SAN0r/Pwg2L3VnJKgQy3flk//RaeRszAW
eKZlqxg2SgMuOuxjG0xn4YIxHvE2v9E8OkwNGjOBcwHwQheLOCvmVh9bU8LLyu1PUmKpOPkQZ7az
py6gZQY+P+l+qP7YXpZUUhIiUAlCoPmI8RPpVj6qbnS0ptJuIws8JZ0zu6VrBskr/nzd2/dz5o1l
JtxU3SgMmZKl761cHTlzdO4ONGduvdDmXeU8t2CZ4I0hLCRtRgAVbgawddLZfzko/fdiNHJ0nqwx
J17rTChZJIC8jAW65U3+p2LgSnibM55n0A26Ei6/MCiESyWXDaEzG07/vQ7w6TBxkINYCTWV96HZ
fzKIQhscBlAoIN3QmU8WT6UYrnUE7WlhcXMIW5E5cqSM92Lcfd9szFDX3ITJSUiGpZ1gBmJIfxHs
SQ+tSykuQ5sHVdv/Uh9rYr5U3PZKnGRgAErjwarM8KWSTEfMeXRePDNM6DcWUNh1tRkHeTtcBsW8
zdfGtISscTlutX8qPtbDxP80XBsxbkoBMQQUkoARoMF+Y9q6JXjFIT9zYxbNbr6ewg97zAXQxB2E
WxTgP5SwjV/NcSwtgJdWa6jA90uk8inP9PiCstjTMhLDHo1Oskg38og2dsO1YuJ0qqBkJGyuDl7l
rsog/Hck0p06PCVo93E2dnehGwtMmqfpBYYEM13wxwOdsCy81aMk+6Dns7hAL3qpfdnUjS3qIRsP
6MdKyJs+Df0Okz2C1RxzPH0jiKMLbmKP7vizf8BEkUP+wPxgzg+Wuw/ijXnGz4dYXvq8gPCfiUvh
V4M5H4pGgTSIcumcyUn9JIh92m6S/ri+ybvrliHpTTQiajrLpl7kYSuroij4VAxe8hNvOugY2OW1
CncPy8YMs71rEaGj1ggCVL7vpPDbOnOYPHb3b/PvM/tXrLkxTq0e4znwNhaSZYigQRFfq84vick5
l7uP1I0tJljGc9KN6gxiwlZ6mbKLVkW2IoKydjjUQP8TXr63H8c+vhATLtcBLy5VR2wWFyUwSvG4
KKccfFnXz8HfZEIfZphw2ZdR3MAUIPGDcaMBBdUY/e0CDcCuqG6jMbGmNuksY1EPZp5ecumPBWol
OnnWG95Z4e0vE09XU+8kKQwNf4mES5JALm+aChtVsddOE0+rtjiNzpOt+Zus7GP5TFCNp1Q2M2XB
k/KX8NifBF8HzXN8UIO+tbz2TTlKyEB5E0bvlJJfos7mKDGpthDXRh1VUQSZSnv+RUU9ugf6+JLx
Vs/97oAKNMYLqT5sdTIsygQo3XX/m+uwcVybhKEQOoX4QhMU7c84ezKS5yXHN//z+hHbf1f83mK2
2lKEXQlqXzDVK8mpha60ri9WaXZO3bac3i8n2rD1FnWW5aiUjegoAYO2FM25Sk3OrvH8ha24jFIP
xhskTiDXLIM+yI7kQQ403SnxPKocIUCvi0d4wFsWE3gKqQlFnWZpRfegGm8mb1SFE2lYlcpRjZRZ
pvdtJgaSfg6XGfPxPIw/7xQwcUYTjGYBJTyiZwLa06ayxqjwxvBU8Kqw+w8QKI1o4KZSFYwjfr7S
BSOBGmAFAED9XTKt8VTDn5c/kAMmT6srQmuZd5fuB5GNRSZUyxgASTH9XPzFnNzZGTQKntXaUoHB
UUyHUgxScogJ8vEDp8a4+/E2tpl9FZpZmJp2Buuq6hap7ISD3WmJc92Fd6/ZjREmNIfdLMfFhGsc
zTlLn08JEZ0SjUdR1u2YcF4lu8d9Y4wJyfmatGqrQn0hL8rCislcvuFa6DmDrLvn8SPzYvtWiqk1
YdXCj81ldfoY7qsEkYSmcXT4J3v3O1/+kmkJsRrGTREHBHEvHxq7nF+mUbLKKbclnrjjfnjaLItJ
uISujYVuLPH6Oc0OZdjsX1Hjbm+GQ/tCeX/H1OWim/eP4McKmSRsEAsIkejYyuLN8ACEP3Y2kHUY
WwgtREQP0qke7338N07+YZNx8kyexxZkDeCw+r7YVFsmdMQ7zdWhZZO75ZmXm3DtMS6uj6nUY74t
CpTHxaZgNCNYHzQ3Q3ou+qHLraLQ7/QlQ9h8R8atQQAwRlJbJEEGLMwK4vDMm49d0Nu1bToKLwnc
fcpurDH+DebyqtVkyFxMx8kNj6gQua0vBp1DjhjqvuXV8bmnlHHxSF9FYTKRdCqD1ed21kKWWXHQ
/gkS0xIbB4xFN63HKxXtA4w2y2TSrs6oDTFWAMNvf42ObA9e8ZwfJCdBMQdocuGld6F+6xJovN1o
d9xPytlk9l4SSa8prV6Gfva2HkS3u8/uQWl6F/rhrXqqDIs33rP7xANRhAIyLcyfvn+EzdM2q+LZ
SFMSH8VjhCF2+sRDadPjmdn1fg3E+RhuIJBpYM6OMq5SsmYQhIAobpK/SAnwGgVPh2UfS7ixwpwY
iB2JwBngxKhe5LcnxcEUstP6qzd8p9WqCKrQvOOy34/f2GSOS9uWKGV2Mli73qY3/WgcuwvYVNI/
VHf1Iy/9CYcEtshaz0VoTUF/5qK3dk/M7x8AONPnTGYdI4L+mgn+TXA/ya5yk52Np/G42rEv35h3
ybfrN9XulQjhB0IUESOybJNc6SCAaJQz1L3NV0zK+qt5icrnRqs5N+K+++tEkkAGDmZRjdlYOZMF
OY1qECxA07u1pheEtzPSpfilf6NaZBBTvOFF8N1jShTT0GRFVFHa+LyXYtsnTbJkcVBAt0Q5L6nX
zTxV290N3NhgCldqtZA4EUAer5sXtX5JweSYRRdD865/J+pRX+6GjRn2jidpTIiaCkEU3oX5pRtE
W0KOFPsVhEOum9qHteJfk6kSFnJqxu+Etk6WKsT4g9Q1Zw3AwQ4aPTFtSVaa4XZr6uaq9NTXpRcb
PLDPbiJImT+IRAwIjjHbWShKhcmMOglmcQYe5amPv3NWt+tgGwvMTubyVAyJqvWB6LUn2ZV805UD
KgcCJUi0zHklnf1OzMYe/T2bkEwIShvK/5H2XU1u60q3v4hVJMH4yiCJ0owmeZJfWI7MOfPX3wX7
nj0UjCOc7c9VfpoqNQF0Nxod1sogj9JJFXAjWjC80WKrfMjd8f366kTbx4RIZjjrUaLi2VhhDsfQ
vq4/rv8+16IsjaYx0IeosfdZpmpLMdUxhtryXZ3chdNJErXjc68w4MnIimwSDXBWzH5JhWx0eacf
7LZxjCiotc91sRumzg3XsxJHKJKLHtv8MwJwFh0sgiNkG4EtoC/XWYcunnZn3kWHDvUr05c+g5HK
xcyB9xd7uBHGKOBcx5OCien4KKU3YXYfyaunhoV/XYhwSYzaTUNc6NZAuRf68AaYxEheytkd3lTg
S29y/StpzO/m3Nr3ZaLfrW0BM1fCNDtgimUW+C6ui9wsmFHKaG1GGfT26THpd1OPmsl0IvPg1aJp
T67yb+RQ5d1YWtUUpmzoKjpX1fssOoTLy/U9Fa2D/n3z+/agAWy8AZeBKX3u45vRQCOW/ZwJuwxE
cuhdsJFTZak8ElrNyqSbHq9tpX8Y8zqIDMG58B84mw1jTE1qFE1vx+J3kRg05X7hGp75n2rWXoQY
JzofJgTQp2kolVI2QUMTOfHig9v7rx41HytiYUK1YhxIXHUJOPVMpzlPz5KbuSseUWB6QmeLyJS5
t/JGHHNbjWlRDrqZJMdBr914vLeGm3L4Cb5FZzS7/5vbYEFBcz1M5zhPMLivoXchudXGUz4IPSHv
dsQMzW8vqBC2kk9yCR3LFbI+5Y10J/u0wBn9AGWsS1+FOdCODtdtihvkbwUyRmtVkb12+hAGcSC7
tLk3yxwJ2LwlmKCnHQXiLsGfXDiY9BVI5qnjVjJjzlWm20TFoO9xHppdqtQPI1FcOwx/KPG4V+Ll
oZQVT+6ln2uRuBaQZEqdfMkScCUWvWiIgnfpbb+FMflk1rumX/vo11MHyBMYeKMskKJ3G8+zbMUw
Bm/EqSlLZQ7ChPKliXYLQERHzEpMrcCz8MKErRzG0pWpsiOzM6xD3R3z+adteJb2fP34eKa3EcHC
B45lBJtTgTpmAIihGbxsehgARZyakTsIWY35+4YmfgupZduUmeORu6ptusgqguyn9EQzQcW+SH1y
iyYeCtShok5tPSbAAPpxfZH/xTo+BDMHlkeTOSwNHMw6oD3cVB00XALaKT/Z4M6J3Hk/nzMh/jD3
9BTE37KtqQbef5f3T1ZpmVWMUnFMkEbUrfcW0DbSIP+NjlCoLMNWwD+oMuZnaXXS9noEUoHFKQwd
s8FB1D1d3z/uuW1kMOdW6eVURhPGSqzxWUPeaSofh/ahzXP3uhz+jn2shdkxJdanNc3i8jhFmTf2
o4d2FIfYouuN67E2y2HMaqmLpJeXFZCZoIwFkW/WGwKnKJDA3p8gljCXajBBxDc8zsVJ1QWD2Nzp
IlPBZCuah0FpwpKSS7JZJn0JxOQ0aAPkHB/U+Vh/BawPmKA0DCE46XPRueYnEdoIXxM+5NIT3MRU
ZZTkXZwvmDOcT2Nx18uZtzRvViWEfadXPvtQ3y6QUeu+X5pOzeUi6BbHOBIAQjmU1dcCOCew80Vz
U9zzUlXZsoDZQ6HZL5fVhYnZoZ0LOJLZk5S+AQPxumKLfp9RbLQRJhWxgYmkGiczfcgygT5wDWfz
/YxGD+uMDiepRoOk6i7LvuweRyIY76Zb8MeBfIhgW02bUjeSPrXiIMy9YtHd1H63lcopQPfaS6HA
qfH3ywIAHJIXmBxjXl1dr/Y5oT3IRvIa1s+Z+Xj9PLhpNBO28x8B9AM2ejw0VrUamZYe57sFY6Tl
LvINr3vvdrQFjdJGr4LKHH/7PgQyhlM1iZ6pI0IGO71Ju/0y3NaIT+ynWBdBiYj2jrGcVJvtcKoS
3Oh2/Wkis5dM5d8cD7FVwzIJ/rF563ydE8DydOnRCidHXXVnjUS9AlyN3ohgLEavmrQuiwiPUDRP
v+X35s7eNRjNiF/mFuxby015jJ5EZsr1bhuhjBmBlyuZFIBAHstG8krzts4Vt7dqh6R/90D4R9Qf
OVVLa6c5lMBaDuwVIGDlHvwpOiBnV9rnfvioC9SPuzIkIZGXkZESZOdNCqJ3o6moyNat5SGVZtdC
p0KmvUzWp+uWxT03wAcYGmZbdI29+WYNFAF526RHs9d2Eql3FMVShAjNzcogrtIpkDkFhmIOKtbS
NtelCqmQJFCPqp+DLqCsMVgLnkBgbAnh5bir+pD3K9W7cRd1o2nq2qr9gRR3cv0sN7dJ6F3fOG4n
xGZNvyZfNjK0tk+XPFExQgjGMHQ1ueupPa2vlP5Nvx19xacQNvb3wfybWIWCXRn4jzCS8RdJZ0at
jenJQy03LqbwnDEX9BZxe7Ys6scNBQlP3LGX3jar0zBaCSpQ/W5xaW0dcHm3eHp76QvQCE+xZ4PE
Uvqc3I978FW56rl802RfsL+8iGL7EdRDb/aXWE1H1siimHPhvgTDxJA6tf+bLFbIXsnNCW2lMf4r
toYxmwGLcJQfDJTdun1/smVfzxztTt0hBbDPE8Euc0ejtiIZoxgG2R7rGFSTdrev19e6eEutQ54+
5bZf9fsyO2fyzhp2gm1VOXHBRirbCzd1kgTi2pQCL/6Ce3TDewtdO/a+9KOdyI1xy9BbaUymyOgy
e8hz4FzQxnECQI3EsXfg/gqk1UHf3x4MrJGrHQC5CixpWUhJznOjW/F0MzY6lCpjvUrRFB+N6t6e
XrL2kDR3UyyI5ng3+FYKE/0QMuqm1BXZcTGfBvK69AJTEK2Cyt+sYpQUkputlB2T8kf+DjgG17J2
LRE8Gnk+01IVEz5F1jWVMFKI3I+xGcttUJknVZ2cQf1qiaZRuTu1kUG/YbOSYSxBEB+jr7iMpfuq
6Z8aWUh6wPUbGxmM8xoHdIi1jQGEqKBHQ9yMHtP4EY05wFMRjVqLlsO4qEgaUq1M4TSA3GWPtlvX
ovlJ0aEwbim1ohIcYUDxHhVvLd6AkxQ1r9c9Al+EZQBbTieyrTNnYjVjoRsEwDrmvLjVZD7pHZ6o
Se1fF8N3d6i0/0cOcy6JUYUFOtWtwxw9Avk40w7ZQJxIvRur+yY7jdVPdNx5afTzuly6Q+w7CLMh
kIoOPZtojHGaXRlFaTu3QRI+qfN7Cg5HjcRO0s2OFN4Wog5gbupqK48xo7gnhVoCPhovFf2O4kDN
X9tTgan/3XqkUw7xMb41Wvf6IrlnuFkkc4ZlP8ohxnnNgzx6xVTsunJnDvLuuhAORgueYCjGIzUm
E3TbMOq+9mVY6skCPgzfQEl3PtQnjMhLbn3Q94uX+9Oh3TV+emt8FnWR/2lol5IZM9AyQurGXtDN
pH9dzMxtiMCFc47tUgJzGa9TWpiFpIRBAyafm/peP6QeLQvpt/Ztel5uQL+xE/aGUd271M2NUATH
TKMGovEc3gqdfeHnMkjQuCS54c64k3cU7OZ/YNGiB3RNHnMbVy1aYWo1LYP5jU5BJ372o/oc4vZP
v/zCuXLSo3TffFWC64rzp3ZeLpO5hXXbnto2rIdgVh27Cgry0ouyHZwE26UMxsyJSkZDM0BABviB
BUqJ3jpUcSKwAegPzVvzTd/LeGosr6LuTNGWMuYeLUa+1E1nByCPBEjrTaXKPmb/nM7+kvSFd30j
qYv88/xMYtomGpeQRsTfN9dnshbVlNhrFqh9M2Mix95pCmp+qx46RlsfrgvjhMTYUnRwKIAeRVqc
feDkUivNxEYKhNwBQlgC62fyUJ+GN1CNgOXtCDsXXBHUxv5Y3kYgoyel0mrFjCmd/18NyvZkr/hw
ZoKFcdVxI4ZRlUUP1bnIaSNCdYeGM8xqydPL9b3jHtRGBKMVPfznOM6UIqILYu3Q2HdN40eWyCFz
3eJGDOP2mzHP7dqQcBbEVXYgaPTM8/I+P8Qvk6d6MmDryPfrCxNJpAvfaKBZ9yVJZkMOTMv6nNiV
t5JCAJDCyfVRvdNUHfiwcIo6s3m5DY6EoimKQH2QXdUlh+y5fi3QqRqQvX5sgOfci95i/PMykR8z
bCqa0bzEAgpW2snlUesfI+llrXpXl28VImIm4sqxkWgBNBYo0w3GgOtGGgtpqqOjnVtBo8W7vLec
sGl2TSUEjeMe1UYWc6PFzbiaaoZp8X6nfMvvKeWy5YUH5djd4HrxJE8UDfMdxodEtjYJqA0VaBRL
iSnhMohOKKI/t4fZ1Y9TkHl2IAJRpJvFugtQ22pIUdhIK8mMnpBuShvEBdGx6jA8Bv7J7BYEHk7U
eF15PyUC58TzGltpjK1VmtKqkz5jMmn63M1+j0pXpQpkcGJkk7L1/rMk1rxy25pb0Bkel+O6o42/
0ztBxVP16r0w5cHTD2yaBZpeA/6ILe4OjSFNkjGWgTQ/mZiBmk3Fue4seNq+lcBoe9/r45rr4P3W
qtyt8wfS0jKkVP7r4Jdu2sdCGEXP6lCp+lnLAGdH9iHAmKcoCRRL8q6vhpPwu5DDJhXzLNXXjKjZ
McqHwh3UAVhABVDZKx0VzyicUfkYiS/Zi+GgHoJSpZWQ3aqMmVNI0cM6ddk5mvMf1jgYdCBwdfVB
5J65JoEWRcBq05FZtg4ThUZa5bouBWmRfpIbCdm7vPtqFVnildqSumVfDQ5AY+fD9b3hGsdGLmOK
XZwSUqw4Aj0EpDUGperUCUOBOnH9C7hR/lkdY4LIFeAVMLdA29fAr+6QyM7QfmRazX7Fm/9MtKqN
3o25735YRt1/z8YSeL9RTrLbJZNKsJcpeX0wDAzCCwbTOIELnJCO56WB4QPFZB5GcT/rsp4Dmor2
upa7bK/saae+sEmevgcYj3chhzGouW2WORzwXhh34w3ljiT77L51McAsOE/ec+hCEmNTWqf3Zj/Q
vuvJy4MVKeD4rryT3G/tz+RTcQ9c6J2oSYd3729lsmNqbTFoi9klHYYZ7Tv7rQNbcn9SzmnuKEcK
ehjt/j1MhwlUAINmPWR06P+R8rKrpKsU9M20xXudv6/5D2P5ed0yeA8TmlEzDFvFoB18+2XEJBc5
Gm8NKz7CISCa+cWOdq/WTvOt82gLjezYASg4GxFYJXc7VXSSy+jPQNHPYpSyjOXKrAYQeCNyOtIe
sw7k05If7fX9gPsY9//++lI5UFtIHqL3SLOBOYVYilnqqAPU24hRS8IbeqDssa71o3FBpoLpKhWc
o+0hP83ggSdAFV9kR/okC2re/DVvvoDxEHkryWoKb3Ssvc633MmloBoxoCynb/KO0s//+1GLyyUz
F3ZjDcWyGjJGoyXP6vZW45uitAvHt17sKnOO/VwCpr1Ck83a+n3rh/M5jwXmzrmoL0QwfgUsW6ay
yhifAoufqxS7unuKw9E10H94XUWEdyiTgTAGfSjNNo6AiknLLPDJAViU/dHRMLJs31Im73JvnPM3
gVwawDOecxsj/CpQbt4t9kAmIneQO+4oBAGC4R2KEbf6sUTWSlSW5l9UHxHJr79vpKEVJlnzuME1
HFAi++hofMd8DFV9FWPzK4CwdtfXx+HUuIxNGNMzU1MdJYILuPPNb7NXAHAL3Aiu1LrF3nhXg95f
vNZVv1Z3sQ/wdFDIPP7N630Thv26UjaL1o01qwddz45qsW9yw0lVAFn8qOrPefxQaZhWXYRoX7z8
2VYkY335bGZrg+bgo/JUoq+q24MuN1Dvlh0lgyhvRQ8cjiVCiehUhK6hl4utlWfR0te1ZGPaXsmC
KjbcuZCOfS06TP4r4CPOYceoJQtlZWOOIkwz/r4wjIDegDLQCUVLonrxh11sRFG72Rya0kUdBjGQ
C7GVH51xI6XBdcXkVP6hmBsBTLIlydFVOYZLdMxR0gSaWHon36uDYz/LAOERD0tzj2gjjrEDI1ty
pS5aiEuQO7BulRZ4YqLxVk64d7Em5pYZ7NXs7JhIwaQk1VGvyM+myTIXiRr502D0zaFJ5Ox7ukp7
TdKFSWPqjK8dGaP0Rj2Nbas2YCv71u7SgOJxZWdKml49W16Tu9Jnc8GoZuvagZCBlN4112Qzd1Ga
anJaFTGYA+ZXswbWg3SnTN+qYd5loaA8LtJM5k4y5qIBgw6gLarqHgP3zlw9ClRTJIGJcRWLVqrq
OT9mL5h4faBMRJKLIh6CF689VzvpXjQ3wblnt4rD1t5Nc2hBn9tLQVOc2mk6RaN5rPXlNIJJSnTT
cn3jhyWwUDRhukjyamcJVrfu6nvgFLjmuXizP68uoLbuLFEJSrQ2xpNoNeiSpApYabFqOLl0s1he
hjpbX/3Na3+zLkb9MUKZqqEBajs7HZ1IeorbxJ1CgdsSuBG20pXPuZbOJMmOsn5qpts1ui3+/azA
hWNk5/2SMimnIo3iIJVuR2MfVyfwJl3XcIGfYqn4mjEugNk3rhjBjA5oa99ThDX5ICrOXd8sZGwv
75AprlbAP4do7tJGDNPty6h1rE5wItfVC++oSyFmFSLeGhFdjMqPHkzrYexYCSZmBGJEa2G0eALW
Rq70EZj9rOU+qV7Rg/eiCOmCrnseXWYuRRCcZ6XStHagp8+1lfhmKEpW/Roj+O+eWmeTo4qs4F7K
oV7kKQ2donMwrkdR/fOvFGxP9che21FajeyGgrEOu338SEHxugN4zV6vqyH/6CwDY80GIRhuvTy6
CvkcKUlwYaUYVIkiExS+Qbai+i94/XEvJ3Q8a6ZGTBVVq0s5ox3aWhSjSDyNIfiPxsUHz5uzShlg
LtbVLcNqd31h/OBmI5G5o1ItDONO7udgDbV92szerLyTNjqs8sNaWb7VPZSATbWat0wBsnA5Cyol
ogVT+98Eb6o8aVUto+u6GFSvq+vaUazpTLLlZVAx0T1236+vl2scH8tlW8qVtWmUJcb1tfSPVmwi
z+qDONX7vwlhDF0mq1RPbT0FZRiY7alsz0ZxuC5CdG4sPnErR31mzzg367a9MdGnbPr2LToL/7ey
CPUZf5jiZtsYaweFB5GzBNsW5Q5tXQezuAkEFuWYwhl3r5HA3HhJENXeyGPsbU5IOnagGAi0W+2o
fhnwKkr23bf0hfb4gT/nPAualXk5rguJVHE2iriAhDhXCjRP9LvkrABmBu2apTMesiB804+hQwEG
LF9EV0nXcW1fmUiADK2ktWkoBTKw3OI71Xr4P6oJ41CyuVi7FJMNSBpEB/2wHvJX2tlLgbrt70IC
Fm7Atjk2xpkYfdSkIJKKjkUO/jiyAw5F5BjTvsvhpmunQt2z1v7u5FAtAHCOQpvNL0+u0zsrlcBT
glqr9FR+0nc4OU8pnL5w7M8RQOSQoPyqpMI7ga+k6MrQAV1nwVszhze2fVV3xhAFKlLmWOSP0FMe
6TgH5eNOP6upK8S/5N5DG5HMcfZRbGdlpi+BOQNsl2LYJz+qyW281aWco8UdXW3si9KiIrHMuQ61
AjB0uaXYFOCsAOVn2z62ZN8qgmiPl7PH5A0sH1AO6A1nKZ4KA6xyWptHgfkk3QFcwS/vYi/6IX+n
gOvED79K7yLcDX4+D9OSBuBtZJWwNbEwD8s+ksFmTWkBaIoZAKrVcXzNX+0vszvcGLv53LoWBptl
wTuA73RAEU50rBg8U8xFAbDUYUZmFOwVgA1TXcXJvaxxSuBlfEpcc7/6yZt8aEJXiFHJPdCNYCZG
XFetaAtlVgKjbHsvT6oJkOXmc0jASTJj/M//924IWqvBSIBeTAw2vlbXdJIAxZke27c2wQ0y7CU/
PKg2TKUHen8oksdZ34U8ZmOjAiuSV5Id+zdrb+665/mrNrndO80hFt5Ck5ipH/pCei1e2vRCMLOx
mSkpdkLKNFC+tUHhl6WjEie7ydHNQvzsySZO/359b6ntMVcIUTVLA1EZyoqKzEi08nHoJPT+HZup
8k1kTknhpH3itXXmqJKX9KKUJefOuhDIxAKVoS1Dag4YlJNlL6pu1EY0TsYJ0i4kMLc/+FDrHkXg
9KiQ703m6eZTLJoPEYmgf99c95oZZ3Me99lxrR7iBmX3279g8cbrGPNbeF+BJlr7dX1sRCR2UeVT
mK3BGj/Oxr4xvl8/eM5gAhVgW2i1AJwPireXa0hmEsmdrtBeFf1txTxXMXhm7xSYbAdM3XCTH1Ba
fuhepfd2dpeDJfBeHBu7EE//vlmfPE9ZDqRb4D3FVqCl4a7tksxJh/EcW61gNo9zXNhIPPiALCTb
8JWXslKb+g8dx5WsB3l+KJW99u/Zn7CbHyLY0m1mLCEmFIr8qGWRo6iFIyuCDePH7BsRjFeagY+F
BPyvSZJwX9PZwlN00/s0idy8iggIBFvGkuHpTTQVWTvEx0UpPVvxo3J00RN2XQdFQhhfYDRRLqdT
i9ls9KzqpSNh38JI8Ebk39CbfWP8QWbakVZPigz6VWuvueoP+5SC6UZzUCV56ffTCYAbLsiPBIvj
vk1NGtsBgc4Ed9Cl0kmmFSn5ghx5EqmNkwzdQUPfamNLTpKnj0NCvOub+V/0w0QQIqM2I/9CONxY
VI7AR8IkY36U9+oxQbAuuStK3fr/9KbjH92HMEYZTTlXO6LkSgAKvE9oLQEBB/kUz5UgG8W7EWFX
H3KYXcxzI6yG1gTvRuzKsRuimFi5kgtI+sif/cpLhEV80coYpSxze0L9HHk2JfwylF/aPMBTXHBU
fN34WBWjkgQl7aVfpt/vKmrKhd+44bt9Nj6hvo3m4urOMhGJmyLwV/rDzHV/sZ108RsdsUfJHhat
HQJLeVel2MmTp+tLE+0e49abrJzCyE6RkSmNybGl5dme5Ld4zUVbSBXsj5WgQAEYQhDwEraRNJHl
2FrtFMHvHYXLXA/6WR5A0GPsloMhYjfnrmojjLlAstjAvxWDimtzWEdsm+Ulf1cz/xDCvkTzKSHd
PEApfg9YKw4m/O9pXwAg+1GKEWHb/CIU/nMHiQVgG8NQwTvE6EKhycqyoPfHuE3O0SlFg2ziS65y
jj0qNT5HgCPSgHMTOtaOcgQh3i3uRLlzDvAqbk46lg/QGUD/sciCs04kRcvoaP7n9Xv91v0cPdoy
0NyieL8iSzSCLLttcbIEoHzTSRSH0KP7YxdstEBhyJcSojKP01qx50UlfRQ0ahYVwaJYQEEd7ch2
m7kb7ptirWo/acfwZ5YS9aRJaiJQZY5yXcSrzDlgBraIJsPG66adnDVztfCzPO7/tVleyGBe/kto
JUCoQe9u037t5M+6Xrhz+RcX0IUQZivHul+XyEbvLubBB+B0o5ro65g+Se4p+5goq8BrErgQxxhl
0uaDMoOT8mjdrrsRvDb6WftGyY8n6Or17ePLAvAlyIFVgARoTJZIJVnbZcncBFMTt4cxDxcHgDZv
5lzVLixruVfzSj6O3Qym4qjHfEiWNapDOrsSgiPTG49RWDSz4TswY4c5mF9hwMaFZ4ARaC0TTFQL
0IYCc5c9SP5ouuo3yh0UiWmReeqJxkAgwuHmMFQ2VbxSzrBOwRBMXDnq0Tg2j3TMIruN9vlP6WG6
sU7yyXgU7DdPKG1IBGIwmkrRoH3pm4yu1yZ1QGQYxW7xQrEF8iczRbuJoz2tQJyoj+qh3KsighzO
vYzg6UMsY4oAOzBS2ZLUwJTPltV4dfq0asfIBvTWKFAp/gotEGshPjQ0mREVhX2XghUjCcJ09avC
OJC19ppx9q/vJFcMhdqSDbQlAtv3ciMVSa9MybSLoK0+Ndn3aMC1Mr9cl8GLsAmaLA0FEBrYP/Ym
KVQ1L0ujKYPfiajO0eqb5EEDewTte9wN9/VnuXeG0NPfRe073PVtRDOOTZNrIOdnGUpr6k1IztF6
rkQXJSdmulgd49YGEiZxO2GMpC3K/dgk920p9GW8NMx2Bxlf1kuKVJYd6gf5jQGySOUAermD7pen
/mTdRMHs627sN71jfhcnnaimsQ5lI5tt6sp1JVtWChEQzk6aOMWL7MfgdLDjnRpod9Ktve/PsgNW
IhG5HC+43+4sYR4R46xkSD4hrNL28s/VK3c0AA4xMCPtx1szdUTkFQJlYZE0GxQqB0ntUxRf96EC
wjztVcm/XDcGkQzm+WBFUrISEzzJcn8jVycyFk71N6+ii41jrDqc+rBWF7zOjds0oBdtDNhiOh32
u0tcCGXNVxHgbwO9xrA0diCt60JEv62GuQNHdsNjcazBYHDXH+pDC/5n3LnPhepHnqihkmsVBi2s
4fbR/4DEz5H+KhVK4VDI76A5dHJddorqJq98I/HjSTDDwHdjG3GMOva6lJlN3lhA4Me454z6AWi6
ZMcKbHfA7Hq/upj69PNbci+iMeIEoahYfCyUeeWmylB1kYk7Fn0XTb2T06C0ia+RzkkMP1NMpy//
4kmDYoWpI6TB88lmL4Y10qohtDAu3JU/4uIhLWOnFFGO8mJ7gqYHDXG1CfpItiM2l+suSWsMqOVB
c85v9Dds6VG+R+tKDSsHVbkrg8NFPeT79Q7DmoKgl1cPuhDP3LETCVMj7Wf0dpYOZVX4zdo8vc+P
w270ZU89xM9/84wjioqMj23ZyP6wzR5rJhGSTBTR1fCys43me9v2kr3mAGj7d4gmfNXzzHMrkvqk
TUg4AtLBkuoOPeUgtjf7l0X3wvI9Dn9ed21cf72Vw+xn0ZtrpiggJY1eyDeyoxh0JiBJ4y+/u8hF
Fy+vRHqxlczlniB6CqNoKTEM+Iup70lOvfzr6IJny02d5dT1TrgIXjG82367Rua2nxtSSMW6ILU/
2ShU9g4QwQTbyEldEMBKAbfR0hQ8J5jHhBYOmG0fMkzqV9+b+TFDI4m+nvMaplEpLhjTlDBzy2qv
NSKD4CoK0WUTFAu6bLPj85M+qeZsYT4VIBXBmjjlfXbIPdRI98ZTddPdtOfyWO6JqMbOXfBmOoxx
rFVC5nXILSSFMlDm6sdYPxTTzdgt7jCNrj3XxzaMnBozY8KSMHfFG9GMZ9XVrALufpSjMUPPdrRN
WHFQ9t6jvC89Z4F+tI+qk3iiyVy+qWzkMmFAjD75se0AutL9XPzOmZ4jYKxHNxjp9sBEIgbioabA
BnHbATwmItCmIhqnTIuPWvu1LR/C7l2p7ydjr2aiW1J0mIyzUeZIrjRk7sF/N3vDGWExwE8UH/yh
wt58Xiy1XRTjb4y8i+KUThWOeGySz2bhJfKzwBh5G4dB+39e9oxuljYmtqQZuJoYnB581cWc333p
YWjrNgoMNJ7sFxApIdA6i0a1eIvbCmY0s1VDos5NCaNvv9qyk2idY4icGV8GJRVClhSYNYxWILFU
662aWIHcrN/XKN0Rs3qJLVXk0XhOE47sHzn0OzYXUNMNg9VIIHpQb+ddc+7Qi1+/qr2rPdkAh1wO
6EDQv18/OK5IQwdqowUUXBT1LkWORanWpoU7ryt+5vKDKSLD4erF5veZe2DMiiUrTQDUNiMIzCvg
/Bwzci4M6KAIE4FXuSHqRhbz+guVyZLXRbXorGmNun/kZ+5yF+dgktRd8YiISB774gMYZZSGlRwd
G2DS4d3lgWm4P9CnOgjgYkcUxgu2kn3mLXW2hnGiWcFgYAfj6KG1l/u67fchqA0cs00EFT+ez99s
J/vMK5U1XMYSgxPJfBcnvp58qhFeKv51BeTaFvA5FAOoGdBDRkEyw+xAJd6gqKzi3gIpu+E247fr
MrgREFLz/whhNMNYc1IbHYRgqs0B+TpFczO81kei2rNAXyemLeI9RTYS2eBEN2pwm86Q+JsrPEMF
kQ5eiTIeXPPF60NXQTcFZDLGtatzWqpdKVtBOb3KyuskAv/g/T7G1JCphVfCdDPz+2W16HbUg4hz
SQJJ+xzWgpYC7u8rxETrDIi5AR576X76qRx6HcB0gZpj1qh9KjFmdf3sRRIYnzrYaMMJDQxykQyJ
V6lyw1KwBq4fwPg3wlBNpf8ZH4pRRUxIdyiuLsdwXwDva3aUffEpBatB5Im6D3n2shXG2MsENlRJ
S2pAfSmdD8hvpTGddH2+vmn0R9gwCChwBkW7o01xzKatYzvppO6KQLZvouqTmt3r8rGOfxA8OdV6
f10YN8jbSmOUDLzeE3pKlxgtnLQwDaLAZ7TCac7klejWsvxRVL7l7iHMBV1wJqYJ2KLnWDeVnTWG
ecgAY92vN1Fyr3QCnyOSwbicJFHBXNb1ydEav7Ra6tpAM1cP13eOq9sf62BLneGod2Gb4o08VpGb
ABJ1Lv2/kWBqwBwATh9M9NI+zQ402rgGAI2zNvvQWt3RLh+ui+CmF0Bd/I8MxnzCycyjVQawgU78
BH2BAJRbT+nr/ChlDtEd/ahjzF8MYsffvA+xjCFFWafPkp1JwVyHe32pz1Du3fWliUQwOqAkUrb2
iwLfU9u7UpkfzFo01M+31H9Wwd4zqtxlmjGoIEjtbnRw4qEhsNUcs/ladPshFZE18kKQTdGMhd8O
47RH1KOYQYdzUUtXaZ6U9me5+uXgXd86vlPY1OeY1z3wI4dhSjB2KJ3MJwuNWmGwvJvP6ZmWJu1A
xJrHPaqNOOb9kk8pSgc2HYaN2ufKKgqnWW2Ro6PW8odbJSh/yaqJGSaNcat1aOcTVI6CGFMk6mqP
HOm78ir5yY1ypEm8LHbQaKx/Euwl1xdt5DJWDET9pZVSm/zDtd48l2Dwtf3aD1HqRVXiJIvQxUUy
GavW2qgKjT4tAgC1muP3xvDt5vP1dfHP7GM7GQtepbFVIgP9xRXKm0M+UoqQ6xK4i0De1VRVxUY9
k9k4o8xBqr7YVmAqNzXASIz4sc++XpfBVYqNDGaj0lTVomGS46Bv3myMcLaqWzY7WQ2ui+G1uaP+
/LEWZrfaQpJrZSpA1/U2euaO3rIdcg+gJrMcHTpQ78PH5rWcBFvIj442chknmGZ5YSwpiCKilwE8
2coh9jSvq9CdVXjRbnCvL1NwYuxk9CwZ5opTQ6SfHqPULZJzTXbXRdAP/sOKTUDvoeuXGIbF5KSq
RqryesGYqrYnO0oyTn6BNAnT7lzF2Mih6r/JBoyRUVd6J1kBcboWgyYUgIY8xl7j2ftxQXREPaEY
fY9rVSCJp/wrABtiB2Q7qV711qqkA1lMSXelocRsSzwMpSyYM+Ee1UaQerm+rO3bMLUnlGrWGahu
vSsZp1FkXXz120hhT8uQWmIvbRNIUgQWB/Wm7G0nj2wvb1bETONLFEeA/DPn9yrtQr+UzEDR/+4V
svkK5izziUwl7uomqOZIRwl/VD0zQifIdc3kh1I2MCGpU9TRFHG5pUautquWZtkxvA2fpafqjJk9
z3bjxjXBMDL7qpf8BdsZJnEB+2cRtEWQPxp0C20lgNkEmp3a79JYcVDjdMjgC1ZGj4k1Ok0FwBVK
mEBNYdtnUvX/kXZdS3LjyPaLGEFvXumqWLaN2kgvDLUMCXrvvv4eaO6O2GhOYVb7tBuhic4CmEgk
Mk+ek05ppMaYRaSiCl9iP9UcErSnEjw4owisEg8RsXX6gMKAjrKmg3TNov++On1RkkAbI8fpSzGF
LhmQeDXssr03hk+clVE3/7CylSEm/rc45lEkmuH/X86ZawLw6bRuHQBU/cLLcza7s+t1MddAXMYA
nhSRFRiyMzYg07HlZ+iIeXJiL7vGs+7VV7D90eBMfB7J1eZhXBtn7gJxiTpM5qAS3XpUM4LyKlfH
yhN2lJRN4NSvtuLLb2Mfxp0gXSd2+LjxoTdSH2PUR42UztylLucD8uwwqeMCIBnBkPhfQhhU0ad7
y2hLz0E9H019MHIkZ+6QJ88oEzyBrYOcooIeItBOPzOQt0Bb5Rq6E4RhAfVcvPqKBjsnhaDR46On
ospkaIB5Au/6/khIlRJFSg6OsjJ9aZRrqnP+/j+4x98G2MdMqUxkgL5dCPXZwaVLqs8UNWDsZLc7
83pL2zv42xjz2WJJq+Q0hq5ZgaG0dPIg5awOvAcTzwjzmcpiaTvLQMuOUEI0UfKtCSx98bC/7YOb
ZsCtDao8cAN9aFBISCKtVpIgHJIfFz2Y1TtRfrhtYvPjr0zQn7CKh3NclUJSYPinzH5mGQrrC8fA
JjhUXVlgIu4Yj0NfT7CQgzn/V7Yj3/1FQM2v3dOg+sGVV7aYoDtApbvVKmjXEkXYaaS2p3iw0Wr0
DT1yWvVPitzrpTFBd0mhHV5PGIZoM5eYRyE/6on/v30f5nBaSW9Vk1onQRaL+5RogazymHk4LsDO
6CapVM6hjJu+kZ/F4innEcVv/32obQHwQanimSe/VKMWKSaQv6Gl2gIp7pJwWuibFgwNBJqyDFJb
dlhPyuUqNpTQCKz2tVQf+sq9/RE2EzB1ZYDx4ba35KotUYUR9tGzfJBArppcZ1ytl/SE4dNn+Rg+
WJ84RmmkYp1ZEwG7xwCAhQce48xqhtakbiKRpmUFHZjDUQFH4OiW7r+Y4djawrUxxpVLYekWdUJH
IAvPiXGWc86jfiuUrf8+48eC0ellOwOXPSiJLeECMDw9/xPU8MoIO2ZYId0q+hFv0mF4HMVg7D83
Imcdm+9tgEPwSLTAVgOqv/cBU2zKsdPbLMZgqH6ILjSiQZfD6z+DNvWk0adbIB55GRb1r4+u8Nso
439gJIYewTwIgaTW9+KE0ZcCldNWOYVcLcjNCh3VdKM5uQSOaOopqxshTKSkGHXoI9FkDnmP3+0N
j5Ig0DEFy+U1+rftWbQroShIQCzmLk3Hql4yAyJJ0jV6SPfkvniRH6eDaat+coCz8HKszb1c2WNe
jrWSilk1ITHHtFJZnZLMlwbBTiNekWnzRK3sMPs4Wnm8NDXoFqCm5qlx6UNBjtOi4i2F8cXUiKYW
3HAgUM92UhsUs+Q3IXIEXs1i8/CulsK4nxllQtgJGNY0i9JRML8xCl9mHhsZb7+YcJfpdalHyyDs
E+Uk1BO4AxubE1G3Xpvaah1MkIPsV66oRdcE2jW/VOC8iyHGOL/qr2hFQE+HR0BDY9qHU0tp1kEJ
Sm8mZtumsOnDrgTDMt69cmbrcrf8qGvB8KpBLB41Iyl3GWrKxypu4yOIHXjpydYQO7AtIG/B+920
UPd5f5RF5JUNdBKlQLmSr80JHfLo2O/CQLuMPoWYQqDxovqybb7w601bvrm2zXzOEpTnYgZBsUCV
SzsULsrwU7ESJ+s4AXnLN9d2mG8ai4naiqECFRqi7QRL+y6MWOZQcASgfnV72Y+pm9hDaAzL0MFj
9hLcuSZI4uX8sFyji+KDyQS81YKnuJTRfcAcQreX3oZ9gW2lz8P8iuZgXmA2MHXjg/T5tidvQofX
v4bZXbVTaklt8OgAeTdYwzEGdFj25p30Rcyc7EgRoFRuS/ChNKSejU8mh0ptM2iv7TO7HhEUjiwF
VN7V6+xQZl2KzoGe91/sR/lby4l0W8FhbY9JHyZlTjStJFA2WvYJRkwj9evtHeUY+LXhq1uv7LKx
sgY8vGPyMMqXvuNURbfE0XAW//afX+ToKwMi+ICVNsaTMTxj/vwrGd1f4m8Yy4NuKSSX21Pto0qD
0xh7fzLZsbbNXLEhAfMypEOAZEBjPJc12yi+68P3/20HmXt1KFDWtrKlCPLxyax7W2t57ODbR/33
FtJvuNrCaegTUwNFQKAuX9SmtpPoUePyBGzdEeu9Yu5UQVn6eC4qSMdDthfpyEG/kwPpi3SPIq8P
RkYe/GsTxLQ2yAaWTq+lcFCFfeMuPpU+1h7ID93tXcrILb4YQfpy+0NtRmbw2VBWExHTzUzsIAvJ
i5Jo0GjSYhv8LGL8rSgec52HEdw8Uis7TIxIqiSvZQlyXUo3gt/J73i5OM8AExSiucyAAgGVTdLN
jgkMS9P/CcxI/70GForRmn3R6LOASdLlpR/v9YhX29/06ZUBplwVVUKpxAbWUOUYG80fxFS0de6A
LmenDCYA6FlZhXnfYYr8rB90Jz1Am9HrPAOyjI1TOZbLm1vn+JjBBAMBlasYBXjM5kECmnyzotTt
FF8WeQ0E6kMfbuXV9jEhQc0SSMYqGvDJqC0kxGsIJjhBEGVcLOOY65xcY7OSuXYHJjjksTqlEIiZ
QKHWe5QYEpMrVzr49Esvw7l9TjerDmtrTGQwhbaMSBMWgXgvvfbPsgflHJToojMJMuAlwqMpOOnj
nyT7a6tMeGjQPZzTXOgCtX0wRBcPioY3dru1j4AeIfhoIDXQIFb4PpInSjd3OhoWmCWDhP0TPB+5
Q3uaTw1UeHVesrJxxt5ZYwKRmaYgsTdSOViuHbQJnzHj4FZvw2H0xaB3u0vuF+eFk6FtHIB3NpnY
ZIyDmY9RXQZxAy3rkwmG8lJxpYEXP7ZEVdaG2JpHpiRSGNVpfiiIDUkVEOgXQA4+065BtS8aOw3y
71TNbfqMXLDOKIHhD+XTbU/d3GAgJFF/s6Bjw5L5tCAA6abOxJ0JSHZ17YrLyLsmN/cTC8WYPWUv
ZDUPIgz8Zxizx9vFeKpBh6y0GImJZjtpVd4rcXM1FrwSXHzgJmKn6/sxD61JA+/7FLkLhFBbiIE0
+6baLffGOQW0mFJtRlzh9Y1Qhu37bZY57aK1TLKWRWFQuepuRhuNUliVyASML+BFNrz0ZO1qPzuT
ese7SLdykHe2mfMI4boyRZ2Wsp1NrvBq+eDbCaYHCVUYxSv9+AuvX8nbY/ZIIjCYqYw9Hkrtojez
nRu1j6Hd/W3H3HqnvFsYcwzxZFMoDD07yMm+fG5OIr5mGEQnWfDF18XrdjwNro2bdm2QPY7RspAp
1XAcm6Z2B5Trh8y7vSaeBSZj6CAmP5g6xjbDAlN+i12aM+8EbOTAOGUYEgBbPiSiWChM2+RpLk4L
5etF/yTaF755V7y0vvyNTlDXos3rym9+p7VF5h43BaRZqhmG+0WyJShCYcq/dLq3vHCI5kFNzOXP
hG286IGmUNC/AUoV4z8s9kBW6rbMMwCK9LN4mPGSL06jJ9iSDSLfN838RYJWgERT38t+5hG33wNL
dZE8WiriXbobNyL9MQa6r7IGrSW2rCxnZjsPeTj9/4OeoggxhgeULEVC8OjrNjKL99aYWJNR5QeB
gFowhPzJ43RVShsbvptHW37sX6tnlHrv+SWhja8Ms3QkCayNoiWyb2BFASmkHqLTHJ96DzrIe+NB
vOsOM6RexH35wisafIyo780xWW/S520DeG5y6C0V6jJUEyAamzdIEQpOrszLWcqtDgqMQsaBKGx+
TQ3lc11TgScDfdT7/EaZzaUkUB46oA0dWH65k4P/LwsB8czN7ulfe58Eo7m2ssYEUw0KC4okzFMQ
gR1qci1fgvCBjWT4JXkpv42Y0Gt2gmJHjyAQvB2LeJaZ8CoYRNFTUUAtXckVB124b2IHdupehuAq
cLZaxutVcgyys1nlPAF+m4TwIFX3aoh8jCcL4gVLht5y595e3MdA+25b2cGsIslKpR2gfSQ3l0m8
l2Neh4DnJuwoVgPyxSxUoybQdZeGngqEzKlj6eBjhhjdgadFvnHNv18R8yprG2I0YlzMgQUMWXmf
Pcau8iB/Kk+UVFt8iyEBwzsJH/M2ahI1U4jWKgrEk9+fBGlMYrloBSGIT6Axccheexswl/4JdBz3
sp+ARTV91HObvN3+dh/zi/dmGcfMzbCZBGA90bG4K6PHyHpSIk5uwTHBQlKHtDBB8Gw2gSLdWdZn
sb5XEt5Ey3agXkVM5ovpZhILgmU0gM5EizM+UxI6I7dTR3wUzjR/6c1/MS69tbR1nGZu4yrOxaXW
lTAQw7tl+qFLP1uLN/C0UcJ+H53pj1hV88SonIY6JZgPsasTwH+UXu+BnMCh71FiTnIn25WTnJfr
rNkoXHi3HWTzLKzXyFyB9aKFIQR7m0CeHQpaw1TzTnnAXIJH6dAj1Em5wvKb531tk7kWurJQFnPG
tQseNLRWoW7oKpfpQL+j5coPnBVuxcq1NeboFXEstGpozkFyonOsFE0mudV12ZNdAZ1NsLV9ku3s
C08blv5Z9jZam2WO3qglUVEo5oKSme60QISrcebk+qlPHuSZ2Jb0B1D0d57EXgpqilGzRi0x5IEK
Kv2SiZs7xV6BeCPxudUEmjXcWB97LUzg+gWCGtsaPo1IYmq8Dk3IL5z6gMK2/6DT8n5x9Oesjsmg
FFKs5klMRVMnn+qDTMfcmb83HqjDrkCC8A7Gx+TfBEMuxiLAJ49BQVYmpxIFZP49XjDTNxHYFkDh
h710McFfhOwfnDBnXndi81isLTKO2kpVAoK2ag4mn06JJX4COjRQ0FBZ8/KF1//fPPlrc4yD5vLU
DLE2GEiXqEEgLB+D8LvwQzq8xHvwov/3+uPvNpSVxYmlZdbKWgR7GahDMZthCd4s8+ZytpKV1aJ0
5lVYSJYQm+JEDl1e2vW0b0zTvh1Ptm7ytQXGEfFMhKRvY+mBNflLFYwdGCE0L+HfeTxDzJ1XNBj2
z1J1CqSreR89iOB7A9FMulMhSlXYzcOwy6/8CRP61dljvV4ec+fJnVDnKmn1QO9LrxLJjsLiPbDn
PRsyHocycBVN/aym+v3tbd12R7z6dBMAXPPDUG5RqVCDbcELKl3Lr0aJIXbiRWflbNrd1+xCObWE
7xyTm2tdmWTuPsE0G6BGNDPAa5sKMVuImv3O/DwmAJiFV/Hau/F+OhPXcjGJ/F+D9XAcLAuz5+Di
BisG46lhXmUxWTDpnOkPVfpqtZwi/eZJWP19xk+jPBGaBC38INH3OUicc4PTi958xmJmwcSAvmWg
5sm4yphXhWxOHeb98h0lpEhc/U4DPwnqyhcqrBlduVjArYxsbZJJlrSsyACk1aegP4RfuhM4Rmsv
E+0INcFh15zHYx3b/GGJDewuVFtWK2UdpSVqE4tFFcQQKla9CfCGMvh35ZiNCYb3tpjkKDaHVo0X
OTv0hwzi3DCX+EZkF2/RKT0tgFRg8N5PjjGkRW4fhy2HWS+SuX5w25WmZEVlkFbdaZry3VgkHBNb
qdjaBHPlCJ0ez7E1TUEhz+PrkBtFZqfg8z9GsWY9RFlm3Quqor7dXtimo64eX6zGZylq/QSm2Cn4
KzFKPeFied9UW9hhBmXPJbLa2si1OebkzV1TSqEJ9VfpsZ1taEYBlyLZ0Fx2e/iO14GshVc43Lor
1iaZu2IwoQeTd1UdFHpiN9oJfAZZ1dqSYN/eyq3zt7bDHPmyitRe0QBfRd/cEaLLAtx/J/ICy6YV
DVS0oG2UNZMlIFPm0sxyimM2n9DD9Onu5aAYdyvIz8l+5ySHeV/vb69scwdXNhnXFOc8y6pMtwIk
7Y4lPkjDt65J7DjlHIHN8w3Kr/8sjkXYCLo55TORI4y20Ly5dYSHzK2fUkfa0ZnH4SnCYFJ8+CMP
WZllrpu2aTOp7TD+pwn5BSSSrkqEfdk/ozvp3t7JrYfPeoGM++PNXMZJiJpDLw+2iJKqmIDpQNob
4Z0mqHbYvNy2t+ktAKNJhmyAfpoVJ6rqHBx2khFBZqdC9WtvYgLS4NLxbVlZhS72caWEXZ1YE2LI
X2LjqbdA7cnO3kZ/dhMosVmJDZAut0K99QqRNcPU0B420YpjbgMtrYw4idCC6DPweFNqSsFLxSMk
pVEam/e9YfOamJsxemWRuQZkDHvFHdGNIGwap5zLoz5K30ZiYX5EsS1d+5PKGEihaRpBGZrZqSgD
6OBw6oscAszls4ZnVo3AYouaM91PjnFo7PYxdS3N4WmybR14GaOkSL7wP5rMrBN66w0E3SOAefXl
UZSWC6nMa9JWD3JbO7c9dPNlt7bFBBddytSpHFEfHlJfx41OPNMdJXvuwWtaeNmOF8w20PlIIn4v
jvXWUgZGkNSTETSvJHHan5Or/6orQbjhSyg7UFttA3lvudL3P1kphkrRuIQc1YcRXaWxSNQB5xuE
X8DuDc5hSGq+Lk6LogCESjiRZusTguaGylNpoLphO1fZbE5NWYZhQPKxgIy9odqVajqqJDmF8OP2
yujNxr6L1raYGzbqQzzHKEltalS2Vb81Ledq5S2G/oBVgSNcOlmcMNAZtONS7s2sRTm6HVq7I+Ng
N6Bw4Lw/tgLaekH039f2CkgQaG0KWa0yNdywVFVfD5uvQre0nM/Es0RXvrLU1UMpj61hBBDMCZrF
2Pej5S85j6t4M81br4iJlYvctFo6SlCQ/CkfzIOy747dQX9snkEcA7EHgQdl3YrNa3tMBDGHtJIL
graFeI90607bT0fjAsrQ3hd2xWHsbJ7gAW8jmTASFTXa1ai6BeJyzvvKIf2h6HlImq3re7UqFuo3
TpnWKDO6haHxqCgntNMm8glAUMcyXpeOl5ZwjpXBpCUdJgD0IsZtE8vdseyn1O513kubbsuNo8ui
/uRJRBMuGaZATg5i/SOqT3n40BWuqheOJp0Ts9jdjhWb7QpVsoDSAa8UFYx97/F4zVDJTZRutMcJ
mriFn6To4hdvFGdFUfH11ZS8/OW21a2Le22UOdDiQEYgk1QjINX3Vh5tDZxztfFJk3f1zMODbgar
1QKZIy2Tro8rY6yDQXubhMpVpqssulPJ645sZsvrRTFnuknarGqiBh36c3HXQ+DH/dWjJ171Ekau
YoJJYHFo2zz0/iQRWptmjrc+gyc7GWU0dQfNTUwQ8hqddNUN5UuoxfdKvyScG2CzBAaRWEBNgB8z
wFj63m3ysh6SclazQ1LapfGL5JNCAi2HnLTwLyEzLr/FdtTUkC2AKk6BHi5jdE61JdUXUwrGzA3P
VWDsUd44pmfkJ3WQvsYerzHya9D1w3kE8wSoZnUwXLPnMQNWDzedbAVl1trx8t0in2TrahFf1jCq
3nuRLiCX5lx3mx67Msrc35AlKOdIbuegnbx2quzJcpLoO5cYfPMQrswwJx+YwCWHBCNed0t6jeP0
ESqx/qD2ttD0jqUtnFVtZpboTfy9l8yh783GGmM5AoLUobKF0Oc8N/vp8EvhweVFGK415ti3qYIi
Q0ZzFMxEUr2daW+6wy8Gg3nfcu7XzdtutTTm6IPS1Fg6PYsOBqj/iP4iWrpPdJmXm1P/vuWNzDEH
FcSAktMCaNyOqunmu2VXB7TnyvV7ngsy17exqH1HGvpQvSrX8J7KQAPnsJMurR9D5p7CUwxXfLh9
K3B2kQXizYukZJmMeRujBfgvtVvVq8ef/5sN5hJvrVnRE5PgEq+uheWH4XngiSFuLsOkAQN0/lCj
Zb4SdGjHNgoxrUqkXVs9aaMrZhzO8s1UBMAzBUw/CmSOmaM7TooK98J0p6pqjlEeOiPn+dpWdACs
DVJ2qqlBfpxZBdQgioGE0hSUPyFRbX3L7iQQ1YXgvMou5lWnyoSyP+0iv+acpS3XWxtmXE+F1IyQ
5qoVKCR09OgwhZFT5HsiP932hK091Fa1GCbK9kqXd5EBipNKeViQzCmG978ZYD6SrGbFIMY4Q7lw
F2sHXeb8/c2X83oF1BFXj5U+krqm00BqOfjmbgmK74Wfn/sEXTdMOKB2W8veCLWXCw/5SP8uG4bW
dpnQispYLmqCkB6M8ShrL3PkqsLn23u3Gb7XNpiI2usLuN6nCXx/12ivoX2OuYmT5KBXsxMCHhyP
5wqMryttmEL9PRHgCrE9GUB1EV7CtG1C0eHZSGA0VkTFKrAWcQA5fjE19kg0PwdQ9vaebZswMMWJ
wWWK1XzvDqFhQtsxBW6LCJ5Qv0Td4+2/v/1NDMpmBvUbENQz/tZ1UTVXIbaJztnRcnDp5A5m0nYF
Bld5daHN1ayMMU62xEprqAvqUIn80zQzW6x4x4ce8A9ujPgJRXIVrsbOJ4xdHbV6XIZoIsnAaoE8
Aig3ydJ3pZEB9mZlIDLI4i+1bIIs34J0Z65M/THp8FZp+wwUa6Qy7m9v8faif/8k5hOmmTKDrRSj
Ze3wtch+ykVw++/T2HlryUzMG2PIYGM4DlI+lLsNhImj/6+ULHnroP++ikxzqNW5Rl1xAI7oa7ij
XFzWRf0UP6OLVlyqgxXMnORh8/mFUYy/PyfjnVU8CZFk5TMQ8L03e+NOng/dm3y37OgAiOZ05/Qx
HfzqB4/5fTMcrgwznqoRYxhJLU5Ba16m7DUNr22xv/3dNp9b68Ux4bCMCpK2ZgaEFkYmS9t6BZvN
Y48Zzdgmgy050MT2syfjO8cs74gwgTGUyqmcdCs9QMXvXvPb3QQcY/2t80D08S/O/Gbzer1M5u6v
NbA/ixGeJF1S7eMqfkFv1ynj4QymOtCD73oMc+pygsNKzkUqcVyI47Xs8zIeharPMyIEvfQ5SiZH
KXg1Ao6rsN1dsQANb1HTEF0mwFy7CnnRJvf2R+OtgokhFuphVTyiWRCrD7kg2/nwfNvAP9wDf580
i4kiSS9LJIwLgPQP1Yl6hXpHaQRkH0SQ3Ec/b8voclehZOq7udBzdKhV47FTc1uWTyNPAmhjIg/Y
499HmGXZD1Mwj+sipAnmQ+PPDtXmGvA0xTQeuljWZblUKMxilMQpveGzvO95x5tzzj5QXIYkW9RM
jAGHTD5JbnsejsUxBxGEDwTFo+Hy6kXbqSP46RTIyVl4ojC7quc1utYlHLE9YMAQgOi9mqBDKD+S
YHEUUCKlvhD8CyDf5kJXdpkgHUlTqfQ69Gj/SiGoJPiwtxwqCZ55ydOflGy1lTkmNA8LcghrRo4/
xQ+q9NjzcEWbzmkBHAW+L0wjmUy8khKwTkU9mOuL+Cmd9qOR2mXIOc/0N364s3/bYKOSksxDFKqY
nyBtZisNOjrSE5hD3ZH4t881zxDzNNZyPPfSAT4RFWZvi2n3Neyg11oRSA2o3m1bm6U8NMP+s3Ms
hRTenea4TFAVVc/qbjop+9wJT6o9+5Ds+RfUuNsxa2WPiVkVdPekYcrBe9LYySda5yY/UidGB85v
r9nO4rWKN6Pwyh5zwIZhEGqBwDPE+86l5oTE6Y7Cj/IU2tBne8wBpuB8P+nX0O4tV2FOV5eaZYNu
an4wQkXCAF4VD+oehUThOptFv/hSHqpHXQ+T3Vymbbo31Br3kDwIhNiLoQjfocIh+n0bmo9iq4Pk
ZJ5nfXSMqSd2IpEx26Vx2z+Undxmjko6MXaKKc52k1qMvtKPzatCcjG0u1rqJdfQQCuimNXyqevq
4qJMU32VUgJOgTABdddSZdYpNmZwTCbqoByXEMSZdlyq1UXT6vRSCrK0t5Y+cRrBwGR0GWe6o9a9
YTr1TNonK5Olxs6ycjpMeOa/dk0EalJTzU6SGgo/ikKt9nqYpm/AxghQN89NscGPzkp30PXxkCmk
8mS1wKhCnstLagNcaeykYhQz9DGb6tUiRLt2vZJjqT0JLyTv6kDBVKJ6V0mdgVktSQbqpswMoFtR
sfjUKoXyWMkieYM8n/pijRIqxcbc3BVETAobD+bkQUsJum6iFKPLrCbFm2aEhQluriLHEG9MIk+b
RsVy28UqLoI14rQLcQblS5IC4BaRbv5mlOpsOOUiqlDdM7VwT0l23uo0Clt7UuUQL6VBr4D3bSr1
IBGxOJRaMnUYhl7C3FH6luxVC4WPg6iFyl6aZuV7P07h5CxdXp8rVUv34HzQ7rW8LXTbGJEOdWIl
S67QWC16ooNWZ05phTmYDdVRyB1tMvMvhWgVoZ0qnXbsGlHbgQEzDOIZfUfbiEjCSdQ2m1br6EFD
2SopMKWmTs08g1jRff4c7fND6HaSF54GZ/GMZ/2t38/3/z3nLnKE1YlmUvC0BW6n7qL8QEaUyAvB
UdNPt4Mi5zaxmGy76JRFnkbSBMbwYsZ7eb7D1PxtExv8Yu9XwdxYmJRvNVLJ8SFdCBF3g5oiNJFE
KoJyrFHVS7NWBC5VKK2dNXT6i5HOyWti6to3YKqlxglbIZ2dmuj5J12fkmNVZxVyzEqvai9MROkx
Wgz9qZNDM+D88s3U4e/9V0Sm+UPqNsviLKFgU+lVfMaIv2t54b6oHcgZQquZ972331wrg8x9WGLy
f+jy0QxKT931iArIkgTQt2v34RVwzH8BEtmsua4sMqm7VMqRqi4xLkWtspUUBZbBnadXJSp8Y+CU
kG87G1gx3x8hTMSg0SxjdZP0A30mLTmnBueY3k4ogM57b4LUjWVlDU5pGXq1+ToM31L1WaxebjvG
lhU6q6iiQAPCPpU5lwtQ3TNJMEYRNpE/TuZbri8u/suARAknT+eZYg6oNqKTmltYUNLVdjxAKC93
8X5T09fbS9ryg/WSmEMaZyaJ+kQB7qn+Fo+mE6bfVPJUCJWTGTxebM6aWEybNUS9XFoRZhkUbypa
p2ig0lhF9sRTruUZYo5Tm6iyoEhmdChaDDF8lcS9UThRyQHkbrn1aus05ggZ9Vi3YgZekwhTzYtp
C4AzDApvfo1nhTk801BKZSPi8AzRgz7eSxAFsbzbPrCZIa9XwpyeLFYw8S8BfNu5kt/fL3Zko1cB
MP8h8yiT2u62Pd7noUteXamTrLeabAEubcrTg5X7hiTtjKn2dJ6eOG/v6A9ZGYqEPAMptqoGJQkK
6UISz4o452ezbb/eOyYmjMS0GoJYGpiCZmOWMUpSV44S3GuqX5VHKRNQOfuqCJz4sFm/WttlAkQT
QtsH8Fg681EFPUZTZXTvoevgywDAlrwBMhoG2HR/bY0JEyMBi5Bq9LSaC7U+ymgMNBe+HOfm5Xww
dhhOlUFEqIZDfJi0h8K8D8djNXEyn816hC6qpomeJiXPZrxvlMuoV0TDCoZvQgSVeciCirZ81/uL
kz0gIvUnSrKIfqB32+u31/bbLuOMoT7nVhFrc1BkjplkTlP+hEylfdvIdjj/bYT1Rq3vhwkP0IPZ
fVW6VzN+jgCJJk+lnnEs/YPj/zbFOKAwtVPckBo3VHXfD6eaPHfJw9yD/qXYVckzAXlIGvImLf7B
7X9bZRyxlZUkxPwfhtMEIbelZNkNQNDrSeplc7FHpwq0qt1rCF4G3YyOAlE4sYvzFdkSiZA24Mqb
oV3ahrXd965VdTZJndtfkcbbj6ft70Wytdu5b4e4mdMOtaTivo2js9rx2I7p17llgrm8IC3bx4OI
oshAckcfRPQi+1Oz1F8rYbDNpN8JeE/dXtVmYQTNL6h+WlC9UDTm20FNUi/VTAPvSWl34Mw60SEu
ywnNq4h6Ll/v4R/utb8NsuFkkoZ8QFkIYyNBBxBLfE0dTJrjoCsYJWmPXMm97Yvttz0m7yhS0uB5
L9EJfgVkaxi3lQBT03bNV4qcidx6b92ZnuZy9nXbJ3+bZb7loM1qojc4E3Xff40Uyc4k9UlIR7sn
2kEpJ3tIwmPRSKWdJ91xjMy3YSB+lkIV2VCfMY//evsH/WKO/uhcv38Qk7NAQ7rKBYJ5REoYtkAQ
fjoqDwNeUXSeuga8x/BUHB5b2bUnNHSP1slywQJa4v9On2//ls33+8rpdCa3QdFlKGTZooyt8gGT
rKkX+5ZnnlqXosGAB8UX4ZjcPr6/l0+/1yrtaJVmbsIWBTkNwEzBjp0R9RPouNVuFIIxqnHmfcij
vuG5HnO7FG1UF2ID8oh2TKx9HlvtnQGyRlcm1WMcqv89eysFHUkG5pJN8LewGonxJCtETuclIHLt
1ZAkshuljjgBY3MfJSAAZMCCUEtgPl3YW3M76yiDdNNFg57GuHDwP9vOIdFyuqlIGHdhrkt1bM1o
SsoU2LPBlTHljOKZeadchKfe1f1qJ4J75spDHW0e15VR5uKM+2kxwfseHUZxp7Wmk0mF22ScpW36
w8oIE2sFLUyXtAbrhawA0BJHDjCYnoiWrqwS97a/c9bDRtmwTItamgie98lpkL1JEW1R4OHvOeth
GQxIK44Y46tw70YTGgZvUPmyZ+Km4qfbi+HZYWIpiU0M6uAhDGq+p1r4qU/HatjLPCmSDb7vX6C9
/ziezkTISgV6R4SuRVBYdnEiD5VfOqYrf1c/m6fanX3F0Y8KiO3GPXcWaftU/e3zbEDMxjTtZtIo
wXSdfPKgegA43+mKjeHtU3EBE1pt52+3N3WzvgUVA0i902MMypL3EbFUxFEGIgSACUx3Zt8h9/2S
/iC7byIwIQO+55vKYXXd9MmVQeYmTpK2VQZK2C7gCTE+T/nBnDluT0/Qh0tuZYLxFBXTxWPSI3aU
xc98+ZR2otOKJ71rncgswDbsRCGvP7f9dlFkBTOdkBowLfZUi30hpbXWBN0rvVhTrywdKH9doZgt
+hHKhGZum5565s2KbKdufxu22A+oEimfdM366wOCRAdSd6a77CyKxzryAuSWh5qaJamGCBYIQFvf
e0ujR3InhcIcpOUlwvDExCOB2FwOFgF1ZFxdMkrt7y3UIthMZxOIzxGPZyqLC6XMAx1BAT0Dn4Fv
C0ttiWClVXUIElo6czcrYWlBkYdq04aephPbBCst0f1lVJ2meAmNT7L5JVc5khRbL0FsITp3GBXX
QR7yfomCEevzQJTsoM57ebyaFcStq3PZV3ZGeJn91lFY22IWCMa9HHwFPYATEMdV9lQcl2K9eFDx
bTMYiDU1DVUbgwmasRhXoUb3kabzaFKDB0zFjAuvPLX5bLCQ2/zHDvXPVf426mSapbZNoedFZ29p
Kb7aR4FxL3mJ10M34w+i49oe86kSQAbzPEJ0HME11tyNZ+mo3sm9vTiUeW9+MYDMeOHY3Hr/rW0y
n2yom2gewGT8S1pVulbE1g/gcjqq39XH4Scd3q7AV1V4xY77XKHHlw2ca9NM0oXdXVQRkpzIyCmt
YeGmZ8h9oXKVwRqvBLiZ4q2tMUdd15UOgy2oBbee8e0XjekdwrNq/5JhQaksdKpXHr/95n23NsrG
6RRDRUrcQlJj93+kXUeT3Dyy/EWMoDdXkk022WZ6/EgXhiy99/z1LzF6+w0bw23sag86KWKqQQBV
haqsTPW+eCKPHm7X+frj7Cw4Q6HD+qhb8W5lkJ5nkJYy5Ze4AxlssFhp/p2fJJuXGX2cTdwjBJJA
n4P6rKi/F2dWF0MXs1goxAi1la+Ef0L5np4SJ3dBpvM64a2zk3bznvuZC9ZfveLWlqmQEBtlLKMH
aLwnEOCGPdb3pTXgAVl9C63KT+3+oDOKMJvBFj12jDyAmRLdHuqKCKPEV3kToHpwLLzkQjYRvV/N
rPZ/3o7o/L4aNsss+avU7SDFEU1VdJHMZlMrhX5tDpqUXvfUxF/SbJfLD5x40hLmhM9GgNBBoi/i
4UO0jmkMN5coQABncgTyyAz8PY2XHiBnYqvmq2BJEEn6j2iVN0I76EskgQchLXIYemBljsepKVLU
J/u5MFXthdf3DMe2aQGr0SUZvDw8TSk6TY0G2ABUUfVTfhZfCOwrRDwCE9JLhyUZNkv+kWWQuutT
FOnxMjSRr5e/gKeYisfbK2L8fbrimOL1PVfyCNKCZAJIpfldhePlton3EUrq0OkCyAIA0IMIJ273
dcSbeH4JxhIvbeKSZ799CXwC2Y5+8xfZ1M13HBEYrkUzBUMxC36/5VaurFNxHQzjEwalxMGbelO7
i8/VExkCy0/qRbVz/R1TrYJbUD0Dd3J74RuXDZZBzKBgthR5Evn2K4c2TSJntJCs840IgMuwQyfc
jZoUDden24a2Mk6ShpGsFqzi0Oy9thQHGgcADlps0l3hxXuIQkLTQvxBMk6OnXFunpmVNSrotWDm
ytVSQkNPzZwgjR/EKDgtIM7iECRMbhLu5Mp46ND4SHMUHxrZXQIFk/lh9NDnBeMttpVPYe2aDEVM
6LtCpuF67Z0wc1o4NyBquRMcCJC7XgQWueihhDBKaLOyRKY5alN7UeOLcZqhHgD+RtkqESmQwIG4
FcLxQK6zFMe37SFIgDHF0OG3KXuSPg5GkcskwxCcfFe704EDwWgLlrzyDuI5P28fpffPRV9WESSc
kEghyq80nCJrDXju3gh9HnxPv1V3sXv8w9SkQ3RSci92q51w7t/wgY/Z+c+dZTWz3nlgbv0IatGJ
mARSEGMwq8GLvjbTxVRfyPBrZEFV/gvEDcDP2bg86PKRxDYW+PEPih3thN0jbxo2K4XeyGYxF65D
mAZvOnQWqF8T8RwnKzkf+wtGnkJVsUKEsqIyddHGw8wcdIHhOLbSyiuLVM4+y11ftFmLCfzn4Y3Q
/IHIzOOBmH3WTpor7ThUw0yWGuqWu1ovk8pIjDQJ+TZTgfTkjvPiJ5yyqyonBCX47SPGskM5q6ye
JmgiyJFfzFDanASY6EwoNAmhyLBENubTMcILFdho6LYIGhU8m1QJ1aiGLFwn6MfCUJ+lpnZvL2Yz
vJBX8P/boHNjOQuMeCRous6BwI5yR4iOWzewY6vZ5R4BWRXn0i5cJqpr8zMi0dGhCAneAo3ywmG0
RLFcNbHPu2RMSHPA0P0jsSdTs8InpUa5oTsVTNK7jaeADp1rQ1SRX+EVS9XaNFWrqwKClL4kHpU8
BY7noEYsVMrG0lDHEAVA+jUeTB6UkTlUeRBIo7ogGq9JcqyTc8CVlqx/Yewd2X/qfFzZoep4EWiq
ggGjakhS82+LDakRH5TK9rCXvRZlUu404qUq7pUv/IFFo7QVsq9sU0kRr3MND/4fgFJtoqLZWoQb
W0ahjRBHs2peTGtUkGzzrAA5L+Rgs8Ymgy6RjWzknn+bbQL/Y/WoNhzm1dooh9mqizDJuV54apoq
hRdEgl7u0njOErswurna1cq0uG0GYV9LGfu0ZNCw/pvlQnZWwrNV02iSqraMmikVo8UDAcT7fOAz
NIw8+Qdv545xYeXoWzEa6/0wR33dqAzFCaha3uP2uqs4sa80hwFq6cE7IStmfQbFYhzdDdd2ZZL6
xHIh1xIkCGM/BabkBbxOGZjH1Z/yU/027KozX5jFr+Abw+jG5QdHigiCFnB0kwbddaqVzloutEE+
oqwz74Do3PEnMknPPUMY/qlDGB5B0f0/2qTc3BiXZS4WGOZQHuNv0VH1oa13yg56gw2N9u+abVCo
Ykw9kIV8cgyrhVKBI+jSsknnTPd03ov6s5S0ZtVYQpKhyskKIOSi37BFE9AsoHXmo3Yp3gsBo5uf
Zqj6CRbJrDKLNfG+eWxA9YzqI9GHoZGsOvqqYmNosV8up2E+dj3jw2161NXfpxIX2QCMOpalP4W/
/3wud/sgfiyDSlXwfUtUkBoECJRo41+i7nbMohBx/p/35cMGddjLUOk4LkRgX3pNvku5Gi+YOrtI
jSI8t4MiWVOcxWYfaYCslU1iJQrP7aIijpzbN2D7LELYS4A3E0HDcX3puLKetcYoMj/Pf6nhPYYd
nAHMIsBXNDkLdrX9XT9sUV4lEGK1FTB5AombB661ehBKiIzlbMYGpCtIWMBDhBh/vRxD4/q608Cn
VpaVrkM6tZwwNFdmaW0u01IDot4FMjin8iy8hBiNiRi59eYSV7kFdUKDdkjSPEGtj1cSi2/RIN3d
3q+t8uxV9KMOZ2Ak2siJ2LDWV+8Dt3fTk/ozcGKPFIXRprGZ082bt/oj/tDQJ6mHmkivR2A6syan
8oaneBfZ40VFGbqHcvC8ZwX4rerlVfihMrSozNOM4zHfH76Ijcn/hsS8RFhVPP4SH5Pz0Dp/qjrl
99sfd3v3PiItdXrGgAPIMZALf244c1APQwLghsxyyeRKfbr6qzNK5WatVuMlpIyzF0dW+ZvrMVea
Q6JMf0qCy5/nl8yqFW06Tt0grO5op4Ex7vpapBUvSWMJMBmvW1IsO4pxiIPvY1KZkDAypfZrHDAw
HNtZy8okFVnVaYgWfdEARnCXt/C9aKTakiv5EF79T8pGm44MZIkSWHhQrXmHfK7KYYhGQIm1qYDs
QXKAA+yfjYf5S4hOvWbNjmCVtvxd1J3xOyv7JRfu03YaGKhACoZSO/1SAj1pE8d9bHiV8U3Rvg5D
4o71TmpZQ7qbh9MwDF5TSflEoS5+X0danbUY4DDU74tocVlolgnDfW6ntisj1EExxljohijGm9ap
X+J97Q6mbIdPktX9B3u26VhWxqgj0isoPidA3/izzJsVRv9EluLplgUNZ1sGo4yKhjIVcQYjkwo9
4oCX7ufjJMW2brA+2da2EN4nCaM1qi4p1CLkIBl5jHMGnrgIiZuko2pmhpCdq2Ea7NvuadP3a5A3
B8UxnBSSrOtrXJRzX+uFkPnBcydZgVth/F7td+WbfgewJDqQaWdOjPr61vFe26RORGUswVwVcuu1
Km+N40MJvK0ogmJoYG3W5pdcrY7+kl2sqIvalV5vANoop1YQnaeApavNWg+VfPMLV6dBGcV+VT3x
kzWLgikVu4mJK2Cshm59FAE3ak08FB4GhkTBq9qLojCK09tLAdRaElVJRVHr+ji0CuROyrEKvFw5
iNO3VDhkxsEIWW+kreCB0rAA2lOIpvJ0iqjVU9PKE173ECWe3vDgdiXUoKLHBRO6nnxniqU5nP/0
p9Qd6/W7+RlXxqk19tmyCH2APFlaJgyj7DHra4lhyHrwbqXjmgaQlwR1KJDSUadiaXq+rpUKncvT
uzrBXr2kVnlUneieWePfilQrW3SkEo2Ur9GO1j3eFf30QUVvtjwZu+QVut02RrV3iR/fBTtWnXkL
t2es7VLZTVzlU7YotQ5p8sybM1PcNY/xPrMju3WW3/qj5CcPOsGknFg+hGwSHSLXlqmMp8NoNRiH
VPitoDwH6EpDJ4S1g+Rv3LJBPWRCXUj7fs5Bfu3G+65A67Qcdss9dL5eml8FgtjrbWfMWhN1MCV1
nHpZSGJ/ALvbCJm07O22gc2T/3Ek36v4q4QmNqakVkO99EairS5x6Vk1KleXc/e2HdZCqKCyFFwz
DArK2HnXWwtGQuAOb1vY9FPQHJegugxud5k6eEmjRanU57mfAOABfgSz5y8hfxj+YlYXB/zDDnXM
GjGR1SUMda8Dt0IlWDL8RFratxezNRp+ZYU6aI2Yhm2cE8iwQwYOkb2gUQchr323g4A6hN3Ci2KZ
+8Y1fjIss74jdeTAfiMnc1eB3eouuuQPpG+W2BwahKScXJyFF0xqsIUHti/Wx1cl53R1DiG+pnAo
1sXAG0L4Bi1CjsckClJqULBrXseakto+jh/m6OMog0lCn4LSa0HCZpVyodhc2v3dLhqGopCeroJ8
6npVXd0BxMw1JRHJVPA+aeGFcyt5HX+Fu6gzf2TfSHm1Afb8e/s9Yzird+LRT85qZZ0KNzImApC0
9hmiWt5HptrEgauXA5BsRtdC0BJEOoW58FmpmNJkJC7S5OUujozqRUpG8DfH4tKZPC/0B3lpMt2U
26A/RgEv73ItAfSND+tDtZTlIYtDHmPyqnK/DAVvZ6Nevqq1WllVooVeplaZx2s1oMxCGqHdUvfF
U5jFIJ6rAxWEI2KeTyaEIbq3dNCeuKRXndJo6t911c7nXOnTxImzIPyZ1QXYdhQRA7cKaDVyq14q
aUIHH/zhu1IaxefeyPXDgG5z5sVj0GK1VfYd34G/U8XauK/SWhvAmqBOX1Mhqt6SeRJtoDJTPxF7
gXc6UdWPUbE0j3rCJ4kDNgUg6AOxXgbbWDTtIkda39mNmNW8KUx5+sAXeb0fqmL8rofD8FNUAcA0
AZcYx3PaZgXysnCeHuKpyj3GNd1y3FB3AbUkJOA+C2Y0zVCEWQd6mXo2JeAiieBXPGFMc/BTkQy5
mrEd3rFqr5t+aW2Wuqcjj1Q2V3Bxlh8RmHsgsbSfXgmEKLUIMRewu5hTA0SYP4ts2OlW/rQ2Tt3a
tI5Bnl6PoMevlHMuZHcjeE7GovFmSbamjDvqIW9FfXjR1dnsa42Vo255DTz+4YdQXpQ0GhDWZPEc
q3Ohe7Mf+GRaLgMQLDTR+UXbPtkFeP1j4pKx01sbbci8jP4sIhuGIigfEpcduEj63FczezK+VNyu
KR4Yh2nL+xoG6DRRT0d1lobULZ0qhlo76F5Rg0E+aMAdzydnPRdP/CC686RbGl8dNS7x6y77UvOj
J3U6I/BsQazwTP/4EVTIm2YwsYZKpiK3Cvd8baqWYBdoZOpP8iOpWKWOfi6gYvcHHzqytNi3uuBX
9qnAx2scV/IhFI3bxhT99qF3hYNxjl6F+/IoQGSY0DpGvhiaLLbMrVQdblomGt8isDeUny6Ntm7y
GEwWQRqZg2xFcMsg8zH52B4K1jI3j9OHsU/vgm6o1HKAwo9avQjxnaAeivm/p33Ah/xnPXR5PKqj
KZdVTPeB4CpcXF56iFJW4W/7xH7YIP+/yhfmqOIyVEuQ5L8Zd6QbbJzFx+43AdWzpaA/33uMQoCT
kEdyiYkIWleu4jC/x8no3xki0DuIVWHEiNUsC9QRSKs6XnD3Ul/JBwu0VZiOYWzK57Tuag10i64J
FWiSQ4bPw1wxWkAGAA/grg+68X9byTu742pjjIrLJw1+2Qu7b00kmAGLfpW1EGrnwyTMoWEDX1Xz
9wJ0V/Xfgm5XLMXJz9eEfC5gEQn7OQAqtNeFIArmLrHlbfVzhHpN0TxH3H/t2a9tEL+w+lRllCrZ
QGzM3TPEXPMBWlRMdP/WRdE+kkBa0avVa2UZSJ7wzjIMrWbDah35Di9WILB0Vgvg8+agZIghNgLM
FkSZhplx87igJQ3JpmJ8TLqnZslMAcxnyV+UC1GeBpOcRiKjQbnqQBeCLFq6Ben7W1+DmrN+y+bc
LAeHERg/30vSp+Ex5Y0x3s8onqlr+7YvEgL7BfG+4hDJ+eIgfoldQrubO6FustgKWSapd6zGx1Ns
BI3gTfWpiSVbSljVri1o3tWqqCvEZWUyGmTqn7AzNx5xn5D/lD3hKxih/wgEhrzZs0LP5spWKSsV
4LNxKBZBRPqGvoO9GO0p4pr72xv22cT1laIeXPwgQPh61jJ/MXyj2qcZA5Xz+Xxf/33KT/PlFKDO
0HBeM74KxmLGjbErg1PG94wAx1gIXdgFqEsUoGECzY8Cr+8RjICsELrp4fBwQAsbiQfEWa+9T9UD
XKR3gDkItV3zb9lyiiDvd3s7Nnqs+F4fRmgUHHTboyhPYSTFMEwIJUp51/+KHBQTvoBRl/dKTz7K
QK6zmrubn49g9SUA/aARSRa/cq3BDNX4NMIILyjWXUHv73JD3jPWxrJBhQicgnroJtC7gNr82AK8
NBzES3bQTpJPGIa0p5417k9O7/WDnnzNj1VRASMXlHISC8yGtEDypFFkKvwlj89xe29Md0368/YC
Wdaou7TkhVSWNYhcAtTeI/VuamJLw9yLoT3mzT1XlYxwuNF4wvIQOYhmAoSs6BbAIPUlIH7vRBT9
78ojnzT9lb0ag517RLQ0BpqD9Uk3epHXRskur06KnBlgEx7gMXrZIUKp4APwyh/Fb9Rs7NRhvp8/
5/owh/EeonOADhuN6ivmos+mEoIqZJLjx7xTjtJrbkWvoLFU7nUz2gPcZwuX5vkvZjavLVPed9Tr
cVAiCEaoJyIYUdilC67np8mCMrLL2X8huX5tj/qwXNN2Ypogu+FnC6Jk6VlG8Wvaq6BN03IXQbv1
cpuzF0ZqsNGAuLZLXX1DQSFPJESH2THzhOidT0W/RHcgR91J99m32pP38hFaaSeWZNIGGuHaNOUR
gNDW1FHBo2S0wgfBrl2AAy5EfF11mmcgMFg6Jv/GICY0UQLCa0ehcgU+y4MsV6ELJJ46m8B0Jqhm
2Nlhfnt/CF2YQl7bx/fDIJU5jGHA1aCzB7jKG46CreyXA3eeNDN0WwgUgnv0rhas+WDY/d88K6QP
w9TpDaDEHtWgn/dQIQAitnFCkXu77e82/fnKBHVgqyiJwhLSa35YnlPjl5AwGqkbaRc5Hh9roE5m
JgxdpRhQUenUPfdI8NKE6afRzPKHplkL2K8bVz+Xf5NJrKxSh3LmAkHPUcbxApAwziiMFSwqiW3H
vTJBxaUMVMiLwgWZX+9mCz7NKZzEli/GCdwVbgSdYhZK5b2E8CkSrixSsUnlwjTseZQYwvNkk0AR
2KqnuJioOTH1ADYTJZnnVQNVfFAuULZqtdXCcQSzH+8jVz7UgPwEx9DDMC8OfPOsfeGOrC7q5lGU
0clSeHBGoOR5HZQUpBV6MEuGp8TNZVr4M7jO9rdP+2YmuzJB3eRkTuVSMSCQyYNxq7qMQmtpnWTO
IBu5bWj72MsqHsw8xoQR2a8XQ3DsQZ1kMzi/BlByqNZyqL5nr+LP/BheCDsGSnnVX4DLcdk+rNLv
Xn6WtLaRlNqLvPYlPJCbpnqhFyPlVKwMmjcG44Nu1A+vLVKbNoEnWDBSTsU6A7d9SFq7xCjGdGgO
ggsaPL97qL/0j5HPnKXfdMqrpVJbucSplkjAmSLsDPZ0fFfsPsMxW2QUA0Ru9+8leWYus3kvFIx/
k6E+2aD5MzqUq4ySk8F4kjplP5ulXNu8NrqM40M8+6ervjJD+a8BVGl9V0LOsavt8TfxmvGOs8Jw
BxX0P0DGijW7s3n9ViYpfzaEBZrV6oSZmgyzeAFqC3+V6q4sUD5lkSu9FrtA8xQMfLZnAXKY4k/u
6x+5D+6SWcLP25+RtVnUJcRjMiz1SpmgqiaAT/A3aF6j8PF/skGPkUVzGRjg4p29PtkHs590x5wp
s7d9GlBDAsE0xuTpSdlcijktD3EaijfFJNg0IzSlh9YZ39lWM5cF1t10k+jc/sselRTMLd8kdYa7
NYn1uYVeKtfFh6kNbUNgFZs2t0jlVUK7ChlJutGjTUIc5gNmCpXUEWYUtTQXBRKGN2YZoY62NBWz
vIh41A31bC2GG8uZA47L2wdh86OtVkKd7lhLe5mb0xCc3CW4iV4D/VsFHYzO/t/MUGfaiI226loR
UKO2siHUe1kKdBsK7ZBwrOo547PRXZNAa6VxzhQUnYv5WU/0fZqMNkqdzu0VbZsBJRHauggmKrWi
JS2FVlhQUuD006g6guLPAuN9xDBBy7THmKGLZch4+lyDQbr7NMIgCMNlkzP0yWOr/6yC1mbPm6pO
ZtTUPYO3hRDBXb9PlMO8PBYiI7dlWaIinxqpk16BuxEKtaET1aWTj7krpOquN1ApkA39b/YHhWDC
LgZgLJ1UhCLq9WVWC2h/Wkl2F2dOITGWtLU/hJIKhSuU0fGmu86WmnlJeD3QFS9Sy8pagkjXzDZs
C/SzBU1neIPN3GxtjdzkVfWjhHK2rnI16WiHe2nf34MVxO6dQCBcNUhvo68tSc9un/LN7B2a4Wis
gOIWBUjKCWUARaSNMkx4ok/IB3vw6Vl/gJBlYbKQkFtnZG2MckbKUil8oyuJHwn1PSoy56qYjnHV
1matvhQzxzFWt5U8rO1RdxjT2npbTAlGEoB+nHkDXP4Rg7lss2i1skE38wa8tRq1VVUvAS8NmBFd
Zde/v7/Bh2iyBFk3qwxra1Rim0JnJy/mQcaQheCQ7DKwlbOIBxDhFoueWYAH5uqoW91VmEozRqyu
c1S/An1SLNvqsSFC9k7hiqzpxc0b93Ea6ZQiHFE/ztK29CpZsNUgepQ4zk10VghhnAuRyiREsRt4
MQYpBe6bqaHTH3fW7Xu1uRCo2SogkkSlSaWuFVc2TS8ADeXl/bdq7Hyl2C0KK0Rtn4aVFeo+RVM0
9iAPAXSuMblHos4XORgV9tW77CxBipxVymcapC7UoBndoqgtilyY2D2pv+rn4Njby26azH3MfNVs
u8SP9dEBEoRQhBQK5jAW5ovAoIAJ4UvgqI+EgA0AdCdk8t2SFdABE+RC/9o4OmCq0PJdhmgqcZ0D
N8cEWuyJjszGT20ewZUd6mIpTdjI2RQ2ZFrK4XeZw2koFy4PpJfZuIVstodyd/tMspZG8vlVgJni
Uu37sA79qEO+Hj62y2B1QW/LvZ826U6oz3VUMTwwcwupqzaGU6X0FWY8MFg+2MNR3FV3cW1W3+vE
nHzCFyDhQW73GsMw6/tSsZvcP6WKQPmygA1EgzSxxEJXbIfO1RZSATsJZnFKizYHq0y/Ey2Cv5Mv
gp/t4Ynd21u36U4wKk8aeDJ4LKivqOpLWgyDAVCYNHyRivypagpHTWuG19qsHoL86B871FfDR+t0
YUE2oJ76HUYFnODncXQAq4czIWRk97eXRb7Qp8u2Mkd9QQAI26keAebIct2sFpAeZnspvvTDj9t2
WJ+P8sY9aO4zDGBHfqCiPhJilq7s7FxkoXw3+x3rz0f5YzEVBxVk1gEIQCZ78qDODZzgPrFTVzsF
j5iDdPkjZF28zBX/pqBNHqoAYkCDXKZpaIuoLBQ+xoxp9aaBNEbc5bv465i4Gh7kvBMdJNVqO5OJ
UN/8siuzlE/JtGKQjbZAdfRunk3BAduuHX+VPe55+S06upPfoa5i397Nzau9skldBqMHwa8QF5oX
GOdSviwjA1v6nmV8OpYrA9QtWCQMYOBjNu/KCFNkambnyG504XcEXQsWpYvyABElKzlMNRSmCz+/
C5i9gu3Ua/UrqMsxLpExQPQw8+d7GYSHJLYX++iFjBxwNpM/hmzU5zXLPO4+5lp1mhcdr/c6GzM0
RKrMUoFfVr4DXKeEwAX0Nnk6Wvkdi4tjA2Vq8CCs/McmlczmajKmQgKGKOUxi+z83HmRlWG+Afqj
OQiPku/5EdgoazpVFpjJPBZB1fZ1XdmnYnAPRZt0StQA81GybziguwOFrWIJD+Wb5HJu6YB/xI1n
s96X6A+xItT21flYPXV1Fk7N5LkOoKqtn5X8JIhPWcq4KZv+dbVA6qbIDWijyy7SPI5Db8tVCydF
Q1Db3b6Pm8iS9T5S96XWJmXO81LywsxU7wWncriHZt8+l5aAduRxeBGPnWtw5sQqDm/Hq9UCqTvC
Q24xjmSJ84Q75Uf1lO7TXWJ3e+WUfJteZi/yWWf236wVRFU6T3LE9wx5lUTFJaHuSqQJIznKW7xv
QbDS7WW7+S35uqkjdYNK0ysLObh9VD6MUvsYh0qRLykKEXosW+DvtFRRNbmOVYJgmaH2MdK0SJqg
EevJ/H2Eqkr/TUgYJ3L7BaF9LIXaMVmcyhYEtuBUrbXESsXkLmrEb3GHQcgaEt9V5oh6fRHV+py1
ya+lhaTzsB8E3rp9ZjdvBtBIGHKVQXJOh8tMFbiiGAPDkyTNhdjvcw1oizZmoF0RGOFkq+iBIVrg
PnUJ06Y0FUMGYNISqCiNGiPyXKU2h5CzsvKMcZyRWY3YdOOYZpWBYAc4SaM+7zSH8dyQC5FBp2EE
uWMNf3a/INEmqB2ZtyZG/WPzzKwMUqlVNQyg7JUwVjV17qIc+flNgbbb7c0iadOn2LSyQaVV6gRQ
fhEjNsWjLVR2zl2E5EkbnufGn1jT4tsXHIMXAOoaEtpp1F2r5hm8qGoxe3JRpk4m1K8YexqdbtAm
Jy1T8O9nzXetFytLrsJXUeCSy2BIvVPHbeHMcVqDty98U8VIOc6B0DPK+ZtvuNWvo66oIeeT3Aj4
FKLY7uQo1s1w/inEEH8RDDvkQW+tpta4hAwepu1ru7JLnStwF8VlWyFUao/C2+AJ6KTWduwhpgBW
wKZd37ozIAb6ZxOoU9Uq5axVoQhWnWI56b2xK1TO0fTKVkb5e9yynnLbh/jDHHXAFlSnMWOWx748
gRY1K05ZPJ51fWE4P5YZqnpitGMLktRQ86ApbkrCTmzAO8PqKm3HxI9vR8NVOzGXArzzNY/3iZwT
RkYxb/hFOo8O+M3cHtgC728wEqvtoiXgBogFqqBa1zwtPupcZJbqX3mZfzbIoDK1duQHQGdQRRCk
h3k6ddybVn+77WTIvf7sZD5MUOlYmi/Ajwp4I+r5WVccTLAzvBhj92mgfFumY1820H+GqKOZKXdJ
hhcEk4ViexkYjIGTArns+6tilZ8MTTIkcgNxcjl47ct7aXZvf6btZ4n+YYD6TrHaYyWyAgOu8UYq
woJbHyXMglXW39CD4oWwMkY5Y0jWas0y4ZtpzS7S/Ca4pB3j5by5LatMgMe5WH2wpWgxemKgJ5EC
fDPmO/BeQYeeJZK4/dlWZui3TiM1nNxUKlTm/hTu1Z8QZQfOjIeoAwv9+ClgohkPqmURWQBgrRIN
uQZBDb90SP69RVe+cx1Xu5D+Gc1kUrN9FRJKqJbDbHCltqzT8elrUpapOGHIHZ+ApS3xq7fO7oAB
AzIxc4jGCtiVecPML6XDfZEYjdRPh/7dKigzeaC0+E8yBINcAe/ZkMpm/iVp8M758t8eemIAVM1I
F0EFoNBZPxkLXPC1IjB4yL7mJI5yblEW421SzWHVNz7lppQx6tBzU1eDkAlVsSQdzKq+g/aWmWlA
SomPt5e1+dlWqyKbuTr64lxX7QD2Oj+fvgqVX4wMl/reir/yqdRKqNOQBwuGsMGf4OfjtxDpLuf0
gP93lo6FccU3tXsYWUeftSYqc6gy6FUEYld7xfTadd+MiXXCSai5tSYqV0jyuVPaGHPq6lfuIKMn
FjnyZbrn7kl5L9jd3iHmF6RSBkmoea6K8AUJnoww8VcHQsQA+VGPYenTy4HsFbQ1wMTKgxueVpni
SzWsCp0nxPDjTrITpwHt0wj9EAXzvvJrv+9Yc32bWwUVB3SeYVCjp14Kg8savpUTLzNSU+svvRoy
Qq64uVkaBmoMhfSKeOo01OGSq0qucRjK73fKo+pmpfnepQX1Q/ulOYyX9ofkzrbylRAlj/sKY38P
f/NhV7+BOjBDrMZJpS0pGP6XDq19QmOqnfKnSbNnOwfNPEuU5XOyTrYSKpTwhJCjADfX9b2uB0wz
ovON9uZzdaxQOQyB0uv85EVAtRKj26xDurmRK3tkF1Z+REuURCo5HFLprjnCWUV/SK9/poY5QjMv
u89OoWAxPivLKJWHqL0g4F2tpWigNUfJLu7yk/7TsP7MUEQg+b9j1Ug3Y9tqmeQXrZYpAk3e5EIB
GdHG1AsRXPO5mWb/baZL9s4QFVDWE/ZGevy/SVKxzbqx9tLEm8Xa1Du/iX7c/nabCzFUHn1O6PJJ
Ivn/1UJChLgiw+3zhupJwPCxnjg6kxRj05+sjFC+PxxEteRCSFuLp/il8UY3cqp9fEw9HqLvbI7w
zeOwMkfd9CaoQEe+LLXXDprViHdLyXImn8vF71vz8dmoi4ystwfsbIFc+Vf9fgJddWvGO4yyPCzn
Ztf9Do+G+yya4z5kctdsLY4k8/BiEimZUxsWYGywk+U6wdC7VWegDzUO+bP2HERmhaFeJJGkVM0a
fv1cCcF611apHdQw81iEIo6i+DV4Tjzlxx9aeWXXJPve0U3CB5RZLAaGTe+1NkvtJAFQ81w/Q+w7
tBsDGjugPTKLx9QdW1+551wQ6P9N7FubpHa2X+IGPDVJ4SswVtj1ZOo2gfGg9/A1RreFBashS6Bz
iLU9KqpPc14Zk4i5KFUcfoPo63HBAIWZctn3pMjcfGEeIOLxbxik4cAKF8YhBs9BB+tjcNo3doQ9
GJIfIKZhCiRtpa8aFA+h+SliaoIWkKxaFU1xLpU9MoHSef1L/3U6xFZvN+f2yLlg6HLYknKfqx7k
sEJ4GYVUDAl+okbk5HZRDaghgfacyLbKmamBzLQ5KF/lHzH4uVKHZ06+bF5LXcFsCMiSFbAyXvvR
ueamDAXdxOfvh8wK7uN9gZlFtbAWxdQzXMvuFJxZQ3Uso+T/V857qOQ4MCJIhimoULQBZvdyRsF6
8waSciuP/VNlmeZ/5to8kowuQ4p7kt3Oa13O4i+VYv4L9sWxFIa3AtLKIN18nMJWEWslyb0WHLdZ
/ToqDzwTOrd1B9CbgYYqyCQkcLdef7h4kLtmMVSsCs47gj4G0rBd/KSDzzpnAEc/o15wGqFpAFJ8
FC8UkaasyMocsFsFAloT5k8KAgoEVQ3uW2VO4OJvQDSWnWphF36/Hdg/Vxne7YLIjBB3Ip2nD0c7
GF0oz3DWZo86A3l7l24MUTLhJfFZ02yfp2woa1RY0qVOgSbZCFG+HyAyCxoQTMa7EgGx/9L/qHSr
9IhiWAIRK/WZsdDNEwPpqH8tlNrMOsuisa0RJFQyKjwhAayt9BTEO83iTrONRlxqzoe/uXsYiAbj
ICai0Qag4kRTquUf4UpVqqxJD6328fa6tgKDAepiyHNJOoo3VDGq6Rd90kRO91IO/lKNgdkwzGm+
XxQnaRmZ5uZhQZZpQIgKuGM8Fa4vhJakSS5Ls/Ku5Lo89W6JzvvoVOflmbNZzpKENDoCrY1RIa+X
ch50MWB4/+NRjJ3kCgAVMUert158ENYSNaJxpkFl/XpRrZoMfLTwkPriQF0vAX6jnJXWbBAPfMLD
xmwIk6/0aWErg9RXFAuImEhijefdD9DReeMp3MmjJe3DXYOoV3uTmz5NLsDbr9LP24dlM+at10p9
07GXIrxvhWDf2OSuk3eefJFtw/Vze35l0Z5vXbmVNfpskof00Kg5fJqguXzFO6PxLehV8/aiWFao
tyumcRpVnI3E7+QfVfLE1yeO1YP+jO+B31qvhHqvioWaiYmB79aDF1f3T7WvBHaz/z/OrmxHchxJ
fpEA3cerpAhJceRZeb4IWVVduu9bX7/GbGyVgskNbtc0BjNAA+lByul0upubCZFdf+rskBm9ZJ+B
mx9yrfh/pdO9cNndWfe4BTVHTBhByhEcdpeOWiphVxQxpN8wnWOLla8VnJ4dzwB1F2gtpkBRq0cp
VtSdbIGiYM4VluPZIF9zk4xU1rw0ZY9kBADkfLRlR94RsTLpQbWF+7gjWpw+b4iA7SF/No4K/Uo0
m4M6t0NgLZnTCPGxFXsPM5f+dUdkh0fUwkiCh+oRTb+viGI8AHIJ0OB52pGbzXRjIJJ0ArQ/814E
zEoVnq+/rVFxyyxQ7G2ipgh0cOSb3gRirQCUWP0LSEKV+xEs2Kkj18IEzs5MaJddv3broe6k+aOq
xSxxV0UsIQWSzQOIkOrl2INO2NP0UXtUUZMPFq0owr2aTbO/xqouOQAf6bUrxGWjcU4wMy3YLoWK
iGGD1EisR8C6Yrv4pd+3pxAqVgQJ2R8wzaK89wshxfQtl5t3sYoOuJtF4HIgcIOe96U/pnMLYcU4
gdw6kEhehlob4cuFKqxlK/8/8VJWVrmxSI9/aNFqYYqvSg7Seheu3hT6sQKZhtwuzPuqgJrQc44W
eZ+7172T9chCgw8ID0VE7KAbopExdEvZ1vGh1dpTXM12Ioc2dDbdCEW366aYZ3xjigpUSrM2Rhv1
QK2ud2mPkgOXs4C3GCpS1dEslpADT8BZkH0QNnZCUW7sRr/e5ahZYvTpED7wqpaMZanga1XwQAWh
PsY0Ll0lr/MoGWoT8LtWsWesS1I4WA1WBLkwQe2cFA5yX0lTftBs63YBzct6LJzi1fLyXXKrcXpg
jLB4YYzaREEBzj6NNTFAc9bpqsGRNPWjU4aH697AM0NF/KIP5Um0QsgCL7ushmIpaE4ygfN+YuRU
F2uhQrxQgAx4FNr0MLXfcyHZJc15FVzT8KwYnBkGFzLBCBsX9qjgm0dtM6x6mR2kH2XhEBUU81sU
tL8gJv1aHqI9TwyMt4lUhJy0KYnFwUqCfvKi6MFEi0XkbCHX+ahQGHehMSVyH6Ofs+xQs0alUsG1
vKAg33ozb9KO8XDZ7iA9jWmu6jip0FsJhOjJEI41mnxpfiNNxzjmnSr2wdXB+4tDS0R0Lw8uSkth
VVplcihPqE04w1P8qD38+FcOS3/pRJsXn1hrw10C8WJIoxKxoUuDkdGvk671SHJG6ZfRzSAEjR1B
yZyh6IM+4qUCzC8HZCIeZSIaAF/GTsUyldumrwnCIvLBfPvdrO0o0HGDgdQntv87TSiAAlt71GnL
9RmsxgWqL20x2qD1WYS/eGnCAvSfTdGAdAlN29LmTSUV2VIC/CA64i5DMlWca5/03OTvf1PNhfAP
XAOtRVOXaAdJpmpVB/lzaqwMjH2+j13lQX8kIs+iT5Sdr0fEr3NAZP8M4APgG8B30k/OSU+iNAQR
wqE3f+hLIDQ7QdxNq1/MQZrHdtnvpeok1g3nXmYFka1ZKojE2RRFi4n3WBbLtiRA5us+TDjRnu2L
poHZYBRWVcBKL31fA5tQWCyQJ+92ZHYr3YNzneBWyFbqhi3zSo/Ms7axR10vaz0rdYm5RlJS/SFJ
wI8IdgeV7v6oBspZvVWK3WcT042fOF+RuZ0by9QpSAotmjK5J5xss0v0HQxMrdf28BbCT1G0dtGd
VhSbK4LKXDH6fDjnILfV6d5OLRiNqDTzCmhJ9DG6yFkzW/JHf70Rb5e96E5Q3KufjDtunZ4kOFTh
AsqrfwxTC14LSyvV0SR96X8P5eiH+3YneMUe3B0+Z3vJX/tqjUzCQoEBbEBULoRRD6EIdWDL+8oC
2Wmna24yYJ5+kpXeVWK9eVijYSjsEHz9Tpeb2c2kFvK+ttRTCZCx3+nJYPfaiCnQfFWPdQUU0/Wf
yLpXwAX4+xdSrt5Ycq8vWQ+Fw/Clqp/CnPMeZ5VrVADBgUYAQ49u0PLhmJFQrC43soOcu0ru1EFz
QMlBcKrUxntB/WHk0GjFS+7t+rpY5fytXbr501p4o2hhEgFDgoflM7jc7eggPcxOd6of4nsu2yDL
o2VFRg0O/JHoIFKBKe2iqDRqlPrM2iFDYbfRSw2y0XgPBp/4Rb41B3vM7foh3ZWOwNlk1keEvAf0
AEl2INKF97aNQk2uwNqRlhjfHcXbCaDh6/vJNoEeE3REdNBaUX5iqL2gSTqS09l6kuWfJg+QyPYT
5Y8BKgZ2vdRg3DNJcFsSpRnMl8Zk7MxtXMMrd3Xmgnmf4/vkk9CnEx2L32uiYkEbyrGCMpXgt2Fs
PI51U7pZYZ0Koxe8xQgLe1C06AAJ7o7zvVhhAUJ90FKArLYB4NHl/RIW49I2oKYM2vUuSiFF1P+c
+9NSz5yPxoruYMHRVACj0ZSh89PINBahVuIxyMqfa48uvXSXJPvrjsFqmCNJBHRKBb8ajhzl+Lo6
dRPopJAo7mbXfK8hngMm2s4hLO+O+bg6gIg55VNZ8QwzPx9qAQahngSiikqJJSjcySJh2pHK5KVM
2m+imHqtYbqpLvuxPDxN2Yu6pqUzCyAdHz6gymXHlmhDxv2kC/Njklj3Up7fpcM3zpYwDwuqZ0hj
8Y9FN92GcVDUMa1ilP3bQPzIdtHOckJfffy8Zs7xPbcez7rW5I1FEp02JclyXa1qNZCNjftpJ7mE
JXx5U7whKPaDzxshZLnV1hj1xcmn6MS1jQ+Vdixiv1luUh7JA88E9Y7LxUjQKnUEz40muXX1msQP
0rJwjgcL2wJVk9/fic6ZGxSZ2mgqckDGrEf5TNh3wZf3PTmrP5db8O/iZpqhulF7POgua3kowkg4
m6KiQur78nOpjbk0mZnhqS8CeAHAk4EnzsDlM2Z5BaZJ0BXCNBKp516a0TLLag3BHD55U+Qdmr/p
LrcJ8/7iR3+hoYknwdYcle0kizKL2qzB6ay7Uvu1Lt9FiJWU2Y/rx4t1ulTEZYDSyH/pfiQmlGpl
jQuwsM6PsnSUEk46zvo4KirfyP/Bt/kFV010i5tBQW9L1o556QzJaZo4sYtlgiSE4I8D4Q/ECi4/
jN5hzDmeJC2QHiEZaEfZQ8tjpmLeMVB6VAmRF0B65CdsIkIRzlOd6gBgKvNNRRrV3eSG6k6MI84t
yry5IZj52xL5JRtLVVOXulwBYtDivsYQNWZRv5s/0fUHgPsDxMNO/c/Cg6WxYj9IKFACtoBskERq
A5WmmIu5jbJDY3WOYGRuOoU2CoEH1fK69hgr/3VeAh+KKK/gOY8GuEq3AcPGMlezjbvAaFw5y6D3
4C/mal93bOa7ExgiA1AN0SBbermTQwpy46WUDfSmpT1IbN3CU25G8GNjfMBVOBky6xih3EJE4QjC
X6OujHhpZmvMhjBIpWdJgQgcb7aIhQdRtxaoKCfNUbPKixAflFh6WRT5pTDbyDbN9j5WpLNqAK9a
LWr61qMMfp519Wc7q+rOaDrlaLXzehON5ewpU/pyfZuZJ2OzcOpumdu0UOJ0BNi0/V4PIINxx/ah
7ffXrZC/QieXm8XT6J6ki1M1zxVAswJCbCYAfGYcRG5fkNV3wiYj+UKZCZAbk9rkcCmGNhMkEPc8
ja5W2YVfHDKiKGhbuxGFz+k03ElPK1qTdzxoMNuD/pimNlJVOqlr6xpPnsrc193khyaXfJVjg07y
1mVRs8o0gKA4x4k9KnhAEor88BQX3lTZ/U3m5s7ECy/M6tY2Q6ca8pPYTIZYg3J5ckRHflZeej8J
Yh8ihpHLe4Izn6rbDJraxwFMfzU4uQAE+0QvoQ6vuhkw3aYtuvW78JZ9v+6arAOwsUdzSS4qeAsU
THMcJLAEhZI/GLOtANWaPV+3w7rlgBGEXJ2JN6lOSw3MYTFrCqFJ0dfwpAqJJ+GWm6BYet0M6y4A
6hJxE/EZ+RT1Dlh6ZZ61CnK7IG1zyt5fQ80uGtcadsbwoXFHYZir+gQ+AmijqPR7Z2xUdOIT7J7Q
O5A+JP6YuoXTR3Ya7mTIGZh2egSHquJeXybrJKDwT4oLn3YpL0lFaUU2iXGvAbxEZeVE6l/dPxsT
tGOU66AVJcTqD6KX3Ki79QiogZveEDwbHxvF8kK83ZD9wj1A30zWu0kbIrnFwzqTzMBsrftpVWwZ
A97Z2B6kmjveTjJPOhibgBko0GIh+t6ULaAMhszqazEoX/PWrYN6P4PweD2IDRJ82S0eeYgslpNs
DVLZVxUbDWJjmB403Qd8yM6l0tb1b9c9gpl5ba2QLd5s4bQUmWpIE6Y4TacooL+g+f33AYmX4fbP
H5DJPQuo5XKyFObSJKgEos2AftQXJzFLoPhCDASoeQJ6SV9Rz2n5n2W8kG9BXwv9JwMODx6Jy5Xl
FsqmaiMJQVze1tHRGBNbyl9iXpLMfAFu7NAvwGVE1czMhS7Q7+tg+Yg+RAdU7V7h1P56X5yUA5D3
J+m8+LySHcv7t4apC0bIm7FUhaINejW1TflFhG5PsTpjyftcrOi4NURlyoOW5aOcZMnByEBTnnTa
ez2CULWsB1sEzDJd2qBOuB0NBkBk+/00ciA3ngkJ3yVNS3TziCpIsau8anL0RxGJbOkZvMjITDS3
a6SOt1grczzU+Ira47Bb3eSoHOO9sZM84x6Uhpj/1+54w/8sON3FCqkT3k+rDDAKYPDjHky/Yu66
oys7w41kV94/9XF40x+l9+Zk3BPkc4Zxis7/q57pdt3U+Y96uVrNGDXKZqe2EIcjmHXVhvqu4oBK
ip+okH38EkYVNDOQZyoAkFD2kgKKVtEE9B74MPbgBPHb3lbvtMwm2isoKhyN0uGT9ZL7+4vVT2YX
XTNglIoFySIK4BXBYF8XTZ6uvqTDagsa+GtMRxhruy4XeLKzSrxW4+fE4BXD9KMv1lNM25ECY3zq
MV9BeN4aZzzme8J9NB8Mbz5A6H03eombevFJCa6Hd2aI+LNumpSzUsYOWIaqPEB7wDbVt6V+khId
epav1+0wk13grtEW+9xggwoRY12pbWckMXChNQDRhUd6cKTvjjkZTurJvDxQsMUVjEaFRI/JjLg4
tNQE5qTWnxblKFdo8nMp+snvpb4bRjgAJpctTccoAuUwLZg52mmsCQJpdMu78hHfy47uiEJytP8L
gPDWGP1AEaW0WOXCUAK9/FkZ+a2ux0498sRSWCPRF2ao+6KVWwiWDX0aAPpmqwLosVUReIxZOSVT
8rCi9AIKVxeSX7Y8lxzwCdmvK/tJw+7icZRzIzGjQI1Vv8bwZzym/3SDYg+CupfWYt/qhhP1kJ6+
7piMAwDGMUQbZPYKqcbhd20uEYDMMUCNeaNASlNnBuhaL2o7FNwm5aI3GX6JYh+mfsDLKaGPQW1v
U6Sy1JFnJrgwEErRK8EUCRgslbPkqT/M5bMXzu9AMVe4MUudPGEoS6nR5ZI0R4dUdorl2yydxaLd
/cVObuzQ13GyDNDuA5qxG06D8pipz3W1z3mUeLzVUNdwloSQC1WRaoym16+naHyJDM+sH//7WvCB
FBQ7IIiEAvClV6RROPZiNYDsq/cw2u/JhpfgdS7z2GcZlx0K9H/sUIUVySiHWq7C5BCFL2Fxqjr3
+jp4f5+KUojHZmqEGEQp+8nyxtqqj7WARI1ziFjVhe066EJUNy2GBUbE9DAcUtlO72JcYpkX+kqM
wiJpbvDqGaxwsdk4nTpLfRNai0HcwAr3ce5Y3WgrZemMIbjiYzftpl2ucXyC9RK6WCR1kCSgn2Mp
Aj/P+Fo9VzdE2MzaRSd5QAWMTNzkZy73LMvbt8ukzlQpVVYhDp0GvtT+lL7VmDA1J+gI9HYP5YLc
j17R04n2vN1lFYkvlkqdMkPKcZCHlICTlp0O0gEo5+ZHEFoDol/0NhfoxfZT0qZAo8KSRSrRrauu
KdO5QSPzUDwoiIrxLVDKmr0eQDeyKz31gV+I4Nkke7+J/GsrlkLftiIK4aaHEq1L5jHlt/FAaNfz
XX3mlTJZZVTs6p9VUlGlHwvLwCyCCBLj5jnxdThQtAv3ox+dyQcFct9N38Fy2fOOJ2+pVJipWrlP
9Cz7385tvp+P6l19/JcRHXTlPi+tZF11kmiC7foTeKXTBqFdLqct6JoFobdr/b43joW1vx7bWC8y
bOcfI1RwK5W0mqumJEKU4BH+NkNMCI9A5ab0s5O4z/35H0jMcFAV/8fJ+G2UzteT2VL6sUrTQyu5
5rIb6g+wcyxD7dTg9AwfKgUT9WvkaMIv7e36epkfEbgfScfcsIGq1qW/VnJWh+jepAcJqszqex8H
1/8+q04BZOwfA1R8m0JDKYdClgMrORWob6rVs1Rq9pxNu7ZHF9TYT4u1G5InWX1OwYdo9LtQW4+z
krq1dM6Xt2HiZYXsiwWTBCaZ2VQxDHi56LycrWJO4bmDszhkuFiyY8ggJk6/i33xyBtdYO8B9hfU
OWjDAddyaU9KV/D71asUDIceT+3CFz/IyMRop7/iZ8uDFKKnOfFu8LVvnN0nh59OgCUUXQFv0YgU
OxUCxV6pp6wAWxpGww+QLYBy7YIXxRlleqBs8dYun3JnfivP3GDPdKyNZXrNTQe+ZjQeoUSy/jAP
ik90aopT445AhGKgYs/DRLED4cYiFQhTzN8MRUNwT0gUWnt9XfFlQeb+T/yiefrr8IMQRBDdXJ5l
ZlzaGKbi0lAp01opZX5QYRjTDqppdzyFVbbPboxQcSnPlzlXLeQmZHg0drKddZN4WNK6673hyCMT
4fgN/YCxunmSk7FPDlocOkZhHSPN15tzYoZuKvjXnZT88is++kWxE6+IcpGB15/C3TB9a8dD10MU
V3nWF8vJxhsRFEXXLbKTrj+bScNLxH7KBK3A62XM9uqBDAsKjq64wj+oyOj24ubglmp4oB3i8fQ6
ZQn1Z3D4gGqAbr8kSqpnnVrlh1X3zdByjemslHyEBvMy2dqhPKXM40YNldYK+lfTA57+dnpTbYLC
Hs+C+zc0DdrGGl1UF6RCVaceJYu+wfTteuqzxhanczOcG90rckec7gTDsqOeNzBDstSv2wniTAnQ
XAyGUcusygZMXUMbHeofi0NKtdEO2qiLU/7SDgUp1ia7617zlf8e1Euy9NuiSr3q614oJ/R+QIzn
lJCXBWNJcj8eyxdt171mXobbQ8EuE5IdzTVGn5fPsvwH/XKCzANhCoDP2JBNajnLUyf1SyEFaWWj
geLIy+vY7TVV5KyTFbkxOwMOXUwQYK6FWuZYymPZ91MJaYoeBGvWzOMtZ3oo2rjgvDDAZoDJz8uV
6GGSloMBDEy/Nz2C7jK/KefZmT5Jr2ceHTXzYtiao657sSqrCc34IRDvCcRwfCU5OYS4wBjUBBoM
oy3pAAvA2UfmMlFthlgbmCEAV6E8NA7DQZlMwOc/W/GfmtVhoAIVXLn1mffo/5yVpc/DxhoNG49Q
wlMEI8Y8EKiuvRZ5KyxWXni31DZB4qjgBjTu8wfZhwLnN523WI1xHC0MaKISC84WjLheftNmNZM4
0YDagsB4fEdshwEGoXq7CPIG0HWUptCK5U3mkb9KL3pjlT6S4hJndaFZyQGSzzdCX78p05zbSRQd
I+t9ruMTlC69XPqr7MYCPayqmZZsAil7uVpJq9M6KiF4jkRDuS2hxSe5xYG0bsZ2D7E1Fx0F93r4
Yb5MNjbptYZiE+priVOTnsrBScGLSAAlmBPMBDtCNvdu3lZ3PZ+ig7HHoOBB2ZsMvBC09OVa8yhV
imQWU3TE1MOwI7mcsGvQsBmdJDDtYb86kBshIid31cv1NfNME6fbhDxtLQDF0mbTj8H7oPgEyqLu
iz2XTJPhvBdLpEKrAGIOyDTgFVRpdvLxmTfuUQ+R/WL6ZAAiZPyjYJe8MUzWy4AQ1KEabEDWwKDH
0UtTqqQEJNCEyWwP3IKvu9q9+UYmP8cdmWLK/xEfxn3EzVkZCd6FYSoEF2XYWU0Fw73uFx3q/61t
TLuh2w1hycm2mJu7WSMVfjMhAz1V1mHIX7yvk4dUNm08r687CiujQ4gXMRIhEWQL/cTqtDSfM4HU
Bvz8VAbWPnvHTLqz/MAY4af0nPTGsUiyeir06KBGhqIdGMx09IUufTPCGLwaTlqC6C48gsFsp/iV
I/eudpZuiMS95qQ7vd6FjnTLm3BlPQZgWwPSwIS+8pd25lSD6iLprRCyEXnhGHvS9zeeIBuRAHgF
xtAbbnhnZFsY0AH5JLICjITJ1AnBAI+qF+NYHgT/3xBQeMJz4xJGbNQoHe4QFKN1qhPlaABlwdwE
YtTL3a0AWk2FBvQMaZD4CubwRztDQxxSpN5ffMetJSrG4GiGSa3p0cGQbP2g7opDFDnl4+j3tgQ6
fnBiYYLHwzSh5rQed4yRua+bdVL7mkO9YshDnEP1HqUmMsqOmV5bgHwt+rPZ3nJ5k32s06iCTg1c
Z0icv9QiQFqi5IqaWv64HOWpdsb0PALxzNlU1ueDPi3CGko/OJfUmV+beNaSXC5Qeg0PGFn0CX1U
eSgd3vuDtRxMCKDNBlA6GonU1xPFLp6NTsPzY5Uco5XtdXjKQt5ZZ0XLrRXqK8Vg8JsksNEB56ge
SJcNg+xdY1s3BnixMF2b2BFOuywCY8lDwfAWSH7a5grsKz3vwnxOD+myl61dPj4ZKe8pxbNBhTJR
76ZqjsBgSybYlaPq6E71ZLqSF+IpAwhdjjEPd3287iPMPYWwEEbyIAeNNPlyYWJVgdFQmcNg0Idg
Xpunxiy9vB+PydIgiYx4Q+3MRRrA/GKmAJysNC3AOte5lqngV7IGe65sQuxceOVR8eZfYL6bgvjw
zEsTGS8p3OlIiAlflAnWEmqJYqP0oKrID6nxfezuUp2TErKWBBJNbCAQguoXcat8leV0KIU0GK3z
ku/i+Uc8vF//SsyrZmuDCsThrBqkNE3GjqV9QSZxPPFu9VDFA6s5mgrt/rpB1rW6tUfWvPH3ZlHi
up8rVINmWyIgi/o0tqa7gJlaDtK/od0AKujPFlKfaKi1Vp5M8JAS1y/d6qwHhpOdFmghll7Ny/fI
X6NzBiLFIVm4RAnn3eXiujTUImWWs8DoJbvsrENEptYRfsu242RELN8ziWcgOJqI9FSCp7diUo5t
ngdN+GLGkNCcRU6Q51mgYnxSZXo4Cyl6o8vspPOp1keOBdYLGsToIujfFAyVILO73C9BmhtFKTDp
0e3Ay+muvvIwHsi3iQ+Dnb9e9zxWQIKElEEGoSEyRu9YpkamVeV6TyQVZaUEB+G3ogtSobKrpuN4
OTNf3RqjNk8zO1EoU8gSLAf1sLqa35wJnaN1hhI0Eg7xqD9cXx1r2hUIaTi7ipKQpdFM5X2XgmN1
NMJgvq1yu0/sFcOWAEp7y51lOBIkx4hoZHhjcJpbLDdB4wMSd5+8TfSYhwkp+642mywYlX+0/Fee
7a4vjPf3yRtyEzCkBNMqdYKBB/DlvS9hPD5qo2jcXTfCDIObVdBgqcqs6sjK++gTmSWdtKN0jF3L
SUabEF6JvlY6HIvEA+hYQVQWkKuRZj2NXVr7ZOwGgdDY7AhNJaTjT9YZikoIu8odlz2PlYdurZF/
v9nFvjf7xWyiLFgOA8jQHiT7Xya2CMwhLgGB8mCorDi/NUgdbXmKNHNYRwMSUeq5rpp9Y4WHWu2O
wqIHrZI6eBZwxiOZr22kpIohKqZiIfe4XKTZt5M2ZMDwQQ0ufCfCEqRmnL6s9yB06FCYAysiqL4G
2615alLM4IK3E0H3IR7Tr0Xd0NclqwTLj7J1J5qvcenrlUzmTWuebjj7pEPF3gD+HBP0GrW12TQu
IqgHwcL2RARPKq94II0wkFeY34z3+CN6mxt7nWwuwSm5UyiXxdZaaNriFY49pgxLWS/KTQ8lnG4X
3xE45uqBkssGJRc3LWac+gtTVJowhdOojgNOh9XeqzlUQgr/+vlj5FYXBqjEIISocKTVAqiYwQpY
DXZU3o/j/XUbrI6CgdYsCISRHILsmroF4ihrtdGYSGlN95TH5tmSQMo5B6R4keAyMLwevOF2eaM5
1WPEbd4wNxHCqCqRrhANOqhJopgtUoSUWLReGulRUu3r62MdOAP1AkUGeR1uHrpq0I9rqqYiaiS9
O99BwhsoHEwcnZNqr3/rUDxYUeOS/cVfMTb687pt1veDgAwaJaCvxJmnroV1kaY2L+o5iNfe6efi
G1B5NiB4nIuctYUbM3RRNk2F3mrSOfSbDDXvKv6pGDHn9ck0IUlYCPRI9S8Tw13RLRX+kwYZ8kaM
kzRSxvtOjLsG0GbMYVrIFjGORp0mULSZ0ZghyY8Vx9RsEdyHhPjBnPfKgegk8YaMWIndhUHqdKVD
DfmiGPNa/T66IRWC+tjuiG59D/5eXuWcuYHQGkOlHi9KlZ7mW8OwKBetjoMlfRQjaBfxJuuYvmaJ
KrTMwI3yRcUVpapUgWC9EIimcFAGlB2l2a351WKyK3R8BUXFbztULUDOOijdyX0YrChVeQBN28X9
CpyX8AyexeYU2iDsuRd+cmnqeXbJXb5JDrK408UhDsvDeovJKeXH6upOkWFcBNLN71HhWB6U4x+j
PbfqyN5YXNaE0kBHKnRpOFaWvC6UGV068OO3QXLUwNOdeHKQnchoeTrbg897tLMWC4gZ4hZGRWCY
ShIGdZKndMQou4zyTueaGOsrPWvk5CKsleGeRFEAxVQybX25skXKk1Ap5SYQjO8F8Mxa9V1MeHMg
rJYRUOF/rFDHrEROPkg5Arz+Hp77k+YXXnhKnn7MROzCg7igxztrbJOEG4JI+4HwkTKpr4M5h+Wn
Lll2g7cTwSNCvEuwLc2O3noQdEeuWNi85y4jnTTkjVnqaEDur+n1QoEkjOGl0k0LNsY8EK0GL7nn
1eJx7DK/3sYadSBAvDjUYwdrlhjZRrzT0vuWq8bHSBkvlkTdYKHShWtJhHUmR8YTkagXCWgyzMfl
Z9K6MoR8B4wt2QDNcIfIGa+BrWn6DHTFDHhw3Am+4BP+f8kHPA/zmOj06XvArh94c92sCA0aMAxm
oor1dV6iMPSkWkLM43fzaldQG8yj4L+nA6RdIoG4D0eb5i1JzNhIyx4KH1kkQ4ZlTe3ZSPaLCG7r
64ZYL3sDJ5osRcdNSpO8tAbK6YOqQ0jLC++JPFG8l98ECF2AxcTWj8t3LjMgo9h+YZFyFKOJKxNX
EOYKtGDGaz56x4N4lwovTXVIS08oFzeUOfvJvMH/LBPd08sApidjJlYRnt2DZhP0zezLP/Nfg0tU
pqCQymEx+cwU6atva44qZ6ViK4VpMYE/4d14bd1hB2Dsp5yX7k4/9JOJmi7uCAzzgfponzv6bomd
4UB6NwL37cF6YG02HFiZy7WXepTnooJ3Tg6myx/RB0Gzr0fzW2HZ3av4Q9ynUIyJQO/AcS1m2Pnt
WlCMvbQLuoC60Us0i8rKDu/R9nPix/I7XpJgRpJd+Xvv8R9arMrHxWKpO1ib9XICedInxScEMzrP
DOLv2QkzTZ+dv+T79UUyo95mjdTF2DfWuq4TJFX0xenW+7rA7FJ0zkrU4ngy4uy7amOLuqsMTMCB
ZxGKafNeP2AgYZ+dwWnXH4pAQZUFk1u3wwtPDoG9nzrxZRn4EZlmD7CaZVyEbi4wfTG7KxR/QNv1
ZOw6jEEUe0vg0iEzY6uOBx561SjC0dmvmYZ5qUmTEVTjR4wLWeR2x5huiZkmVDcwZoF+36VbZnm0
LkZZ6ehGQ1So/kbAP+meaDuWiSPckyFizJn+1WHYWKUiQjW2uhYTNos4IBDOfB8G5UuoOcYnDk+2
+8pB05ZX4+CtlTr6o2wlqaSDYqvRXqf61ISKO2bN7voZYPoIGprgWQM7CFrrVDYjzKtSWTnuQwL2
TY4JyDh18EmuGOpvPeuOp8PASnm35qh0JhYayNaWUx7IYWO3jd8lx7FebIV74Mju0FFcEZFaKMAt
KHhtXnpKPiWWlKigfdDPo6vsy/34QnL5DCrT0Jj7dn0X2av6Y4wKXNI4QWXOgrRQ1RjIRHFdZG0g
tP1p5ouPsCpf24VRUSuTQ6kShA7iLSo6xKTmpruDsG8CZNkeb3qe5YNbY1TYwiUgqWuL+b5mONX1
bFfV7SC3nPPFSqjRPgLNCYandFQFLj9VkWtLAxZO9IQXMN7eR/px1N5DdXZBUtY27vVPxcwmVDxV
kAJiEgWVoktr5ajkYhoiSE0H0wNv4q2wEzpb8WK/P3ffuUpo5MfTfrg1R/vhWpurAO6u4PM5K+3/
za4zT7rpErv9ICBeLs6EZ5Pa0DRKC62ciMCqt+7Dw+Ctx/Go3fw7ENE9WpPNSwxZfoLyL0A0GgrO
mA6+3FSw3jbZMBamb2hgLU5ypyx+5RWPX5d1YaugGxdBoYj/0Bou7dIUlj5NOMfhBKqT93h9kE0C
YXnuxl8cNyHf5ct3I2M0ZHBH0i3K81epFcyiAIMLGdv++FfNO/Kq1/Q5+jZjEIIHDGTu4MYeFYez
cZpHEIJEB0VeXWX5LuN/Vp68LzPaqxsrVPgt0wgo4WLJDim4Yl5HMsGd7Ho/GlBQtJdTtU/2PGDl
J7UUvZOaBJJghGEZ5QfKZtiYconRSA1z1a0jY/qynVSvEu7E3LDH5s3Sz5Wwk8tlP4B4U/ohalDD
Xt/kcbJLgEOSB4gaubMkerlxA90qW8xuF+mnODpzfxuW51Y6Rus/i2w5RidyAhPrHKFggqoG4dj5
QjU4z9OgCVYBFqv6W9e8yvp/b5wD4AZNJQXCpBqgAZenxkgstZksJNl1epq62skMLlsVy43B0Yaz
CfFAPEiphCksazWyximE5KpeO/qh2AHJd9TOBSSJKzD185DonwrRX742ylloPaHxBZHXyzXh6+Va
pzVWoAIBL9jxj+Ip3Yeu+Li8zSCsLrzE+Xfa2MBPQup0gxsagLef891fHGA8jX//EOpAFa2chVqO
2RS0PF7zO5JzawZYxg0vPnaPpcfzc9YB3tqj3HyoraIqB6k4kMxGMmIM3CeeuawcnyQvbHp/AfMB
QlrG3ARStsv9rdJVrGOlnQNxFF2r1D+AJ7aHedm1Uw+QTGBUMiq2Zs3ZTtbqUGgDyE6V0O+jqc2t
vFytSV/iQMpqR1xAFDLn39LJeOR8NZ4d8u839V9J7dpCE5L80O57F+1h5ZQ+SoUNrmHLXh3F6Z3s
VkLm/d+RAwSh+Ht51K5qap8kZaiCbLy4rUGBbYT+9YWRP0B/NkJiK+JQyHjGU1mH1pdF384Y3Fum
yI11lO+fhV6GYtvzdTvM/TNBugT1Bjz7aJ6/pFj1zmqBgG7lf6zOH1rLTZfX6zaYtwhwYMC3iZBV
Bm728iON8mqMGVaJ5mt/InUnvIjc6U454F3pCne8CUHWmlBGIxMBYDqDxuqlOT1cEqvMeyPIU9NW
QxRA9Bux5SETWQ8GVP/xD4jgIaROed7SSIacyEaBvJBgc2dfBC07pko+y8i8FI11s8AMvhFaoZh9
ol6UalLqUtthQM8Kb/P6pc5+XP9EX90NzX/MbmGIDC0N3DCXW5aZXV71UozsZZQqW1bX/tjH+rti
pE9iNau769a+xqRLa5Rz1/Kc943RLYGYWpHdrMhclOamjU612NrF1P6TW9Jtjrv7ulnmIiHXCYI9
zMXo9Bcb9Clc+swEn0WDUJHaQ/7RDv9D2nU1x40z21/EKubwyjTDCRoFK9gvLFv2MueMX38PtN+u
KIg7uOut2jfXqodAo9HoPn3Otyb9ct3MxosBn4e3CQRxZUv89D6R9CmzwhCqFZMzGnuq2oyJu/ME
2lhMkfF7iBu1ImqP4vaAZkarnrm5pMZM0sKIisNyJzzoB9nBrO9Ov53vklMWCLt+V0I3+fo3fj5i
H00yRwyialLYK9jBMiptcKHYpaLaJORW+z8fMtjBBCUeCQCNYFz8o1+CyyWPpRZZrrij5GggmDwN
LpCXKJ5GLm+K8fMh+2iMWUfTqHV5JoYQNAt6QpBCGnjzJjwLzLJZqZWralguAWQ1q/JRn35e35YN
1rGPn8BE2jgOMytWZuTrmPt6m7JzIuRuoA7Yc8WxOHvDcuD0pE7ivsGg2eyj9urkD6iY3AILi1ph
h5negPNpPHNMiEowfQpIKVxBsyfwEeZuWtoWmPmQl/rlL24tlLNVbG0SIiV9KUGwCncWHWpX9qlr
QklSR1aBMfqjEPx7CpEPW6fTzHyVyTR9iKqbCe/T5M4upL0+6U7Y8vKlzRiICIiLUcONzN6NhjGp
oE0V8kP0lNzMJ8hDoTkAAvEIVXMKiAIpbQB+054HMttcTooRsRB80Q2l/776OkmvlDCpRjNQUMMm
L9nyxHEPujwfEyYs38oAcx1HFilKUoaU8gVSN6hKJo8o09ASBhVmqMDJ/P0/WmRi09SIuWUBtgMa
iRL6LM3OuNFPtTcBlUhPm3jPsbd5AFZfyIQnNQmLFs2O4qCGABwo+9itj+ZlQJ4L9p4JSsLX7fF2
jIlVSyLXBhrXOeZXSzd9AeuC+98MMLFK7JvSFFuLtlPGo24Vt7Uc/usH8wenYFGVcZJr+kDEJbDG
XTG/qCOPUncjtaUWIDcEyRwq10A3beXX5jBZQl0ac2CelxaTGyXuqASClRgJm7EtmDzlxEG6y5/9
/N0gEybMpG9Gs4O8itIEtXy/pD+qFjSl2lGR/Ov7Qzf4miXmyA5xmujhYC5B2JlJ4k3Not3VrTbs
I8UafWsy59tKV1K/xtSAbF+3vTEy/nFdmeNcSYM0aiJymt7FACM4RWIwlwAparoqOorIEtE8FU+t
M+2XHe+q2UxuVnvKHOwoIkQPpbwPpu5HmB7D7iDNnF2kf+La2jJnuRvnUZ6k0AyszI+s45ifTUxp
xrz8iWeGOcNmBHrzQstNFJO/DdI5SUWX9CcJutLXt2s7Vrw7JXOUU1GouiXVzKAZL222l3kpNefv
s+cYFf+siJUIeJMZ2x2bPhT8rn8B7yBrTHpRV7rYxgLujxkgIJDfep0zH9EohNj4QfQVL73jIg05
u8N2FnShlIwCmqmB8LDsMEkNKDTlXhKc5KS7CCGyj7j+zIVB0S+54nssjTSyqMaMa7SxZz+9Lf0C
QN4GskyxZ3FRvHTfr5liQog4NUquF9g3QYrsXHlurIdkxHk2HiPjrtRTJwSN+/WN3HQVIJctCZRS
lNEKP2kVkImu1FlEQiOAQJktK6+LwblTtp93KwuMpyToPSW5qsx4+JM3wubMqT1jR2dj+L3kTR9Z
GZM/fk5piKUYpsMS5Dpo+0zPUkChsRw19V/X6xBvAUXG5BdSNNC4fLQDoueQqGCZhIZ5bo+4J9Po
Lq2c63vzD0sHgVsFiEmYY5aOpDJAsBom6Cjxs+4knvq1PuLhCMwfoDm8PuGm9wFf/Zc1Zu1GU2nM
KaZ4OwDFuh14cDCikkG7jfNVPDvMlVxoWjkImgJJnot+KH0FHYtn6b6O7dhXv0hvRa7lOPT2ckxV
G/JUAcf+5kW9+k7mlC0aqHmKBDn9BMY4xc/2kt08do/VrxpchHs6PgUytcjJB9eEngZnT7fP2/si
Mxd13ltCBn6V9CCDPU946f69qhd1zPe/Tw/I6jxPioZgJeYI/cNjql3S/r6s/esLuHnfr0wwl3Gj
zySfLZyxqYGKbAah3PouTniklNsn+f1DmBNmymNWpWUJ4uUW89imV1k/pwSHWea448bkxscVo+66
WjHBUjH6aGkzUDxQQniJT+KBosCMH5hc6g/hg+jG991FAjNK7YCMnFcX5XgjO3Yw9eqcZKESQVQ9
+YMOiFGC9xTK2dNt4US75IQAEwPeiycZr9+7uZHQPUHDEi9cPG8/fnkiWfVUV1T9BJCA7jhrvlBx
Cl8bGEqsLh6xlNgL8p8Ws7qpaKRKL6bFwTzTXjloCx3Lab3ZodLOLRaUd19vJvx/G7RYNKPSzeOg
LjOe5cYlVX9OExLh8mtd/yrMu+vnYOsoY/5cldDDhKyyzHgo2g1gTNMiJKVK0dpWn0/2KPy8bmNz
/dZGmPVrySyFg0GD8jl5CnfDbtznx+Vr404+WLCO3ZEXHrecYmWQ7XBkYHqch0iYg6Q55cJtPwYJ
LwZuvlbWNph7LYk1JZIGPM2zJ3Gn37Q+la0wUDLqf9SedqM+QGHArkB3m/ncLJLeYmyOtbbN3HLQ
ggLetVD+LFSlr5B2OeoXYYeMFTzCEq+Ow1tN5q4z6yjWihz9IskIYsG1wpdheb3uIhw3ZCcrxExu
szYJF5xi+Tzk4yGZuKd4K0itF41+5ipG1iOJ5DozctSVhQfRG3a5aceYq37GUNsfFKf7Js/01bxP
f0e/HAnJ+zFTmBttWXQcaYi1Q6Z9WUDFrIIeMNtBEMMt99JOfyUeeeQP1PE2jrnkFCvWZlDaYACy
jO2qPk0qUn7uuvKckQkhaUpmsPbh7vlTdY0+Z4wbshN2eMkceYKv3GPHxJKlmCglOvqK8q570uzM
xpXq/FkcLjRX/FqDAqVFpeDQ75SUi2Ha7LtAttvUAJegQDTmqdHU1SJPSk5Auig6tK05NPYMkK5h
RwK45WjdMX60hjOvT0E/6/OJh2wmfeFQkeiPztsqY0qyCqJlf+W1tOgu77mRhUatT3Zo8kXZnAyL
rW0pbTqMJIkI6LtHd8b3AWx0UwW0h9VxsobNT6LjuZKMxu0n2EmftK2+LLS2WUH/St3NEJ/Jq9lt
Iz+tglH6AiVm+3qY2ZgAxTmEyjYaBxin/YQ8AaFUVgwC0DQTqJaXxlG9rkHKXv6IfkXn0Um/xxA5
IpPTUplH3gdvHseVceY4CiN0MWIpQz28hF5gmwjSwZSK/DEN64SztjxTjLsoeqiVhWyRQKnMe12K
LMwjhH6eZ5wn5AaZJV1QC8hgSKIgjWCOY76MWW6aYfTGxyLY3W48ts/pc/tc7gGi2aO1gNEW/Hfh
lcY3vefdMEtVZ8yFUYY1hg+H4oHk06VRezvVC7efjL3QgToX7x65aTkOtHlPgR/vDfFFO8ofjyFB
GTSeOhTXxk6yza5z9IGzovLmh61M0J+wuqZ0Ix21asarXGmL5ptQVOBTrCMl/DKMedPYWlRWv8yx
wrSQVBmvw2yZbkmM1rLHPDc9mSRCaYOQLRycsmlDPEhNMEPaudZqz3qnkksZT8rdZCbiLXrLGQaF
Sag4sRYKlQupOFnHeLnWfyuBgLiYikA6EHVKXUR8va5iL8oHgdNz2KzC6asPZu7luUgSgqlpOksz
eZRyDB+0pwoFkgdyUP/fM47BY1fmmKsYGS8IOmtrDpTZ18aDhoK9yTl9vC1kDvpY1uAeDUVahKAT
KhAfxm3Y7rhFiM2bFw0waAdalAiYuYzAlhs2GknNoEM/VvOHXfI4R/bky2jHRr7MK7P9w06hlwfN
Qg1ryESVWRP7Ie8S6NV74DigQEHanAfp7x3lGE18HgJmAyhI9+rdIBNd+qgtoW4M4ePkSUHtCAqy
YBnNHeE4YkKG0mUo91Q9Q3CQbnyjv8ECc33mcxvD2wv99+9gb/1p6qY6ioCnH/1whxFSLDS5mXyM
HJ2H43LPuaRoEPl0B4ObH9mFYkF2nHlZtJ0+5lWmhCg2lgFNVMFXdx/uiQMNxWN+5kGntooU0DX/
2xz9+FXAESvIiE2ZDoCCqv+YusIepOkpFIoz+Ht4dVTqkdc+jYmf6O8MU1ThZBDpBEl4abmJ4gfB
3MWWLwF8UamSU9c8BMbmZbj6QCaiRjmBXjaRaUSN3ay5J9WrbHEHLTd9BMTKkEbFmAJYlpllLLsS
b7JSC2or3Od1exCjP+Yh9JqhuenGxWnlS96gqxr5A1C2osgDfW6/slc/gDmdRldFs1knJoiyw3N1
QzlWzNs8dCAraN01fnleUmf8et1XN+9DA/ki6GLBz8GOHhZjo5hJB8ngwnjRyQweJ04o3TRgAgOB
0XQAw0Vm76CubC2yhpOXFOCLMS5F4l7/gk34DCDAf1tgrp8UhDUpiaA/SUXuKNcuOdLcRQbHLq/J
uDGpiXi2ssXcPbmkWYLUpRTaRFCoU9wBeaajuoPfnRZXPok2Zvu/8Epk22uIyjueLZQYlTngmBKo
2yrSw0CHkBJpfnTcAbHNEAJgPTgKQAeBgv5H3581UKPlcrsExLLVg+Jqz/Mx2XVfqbhGDymRxq+d
/DH0rm/d5rleWWV8g0TpnEz5iBSwUXxLXS7yPNmT+lseAuJQwPuAqQY1DvN1XQQ+kiGfSYC5FWXW
9osy2UPbQGf5KDZos54rNejMH4PJC1xbG4eHGC5AlB8B42ZcEwOORp222QLygENXXHqBd9NsreDa
AOOPRRUpkYGTEcyZXwOlixYQhGe0zp5RJg4ml3LMht5vwO4xwaUDJ6mDvxcoWiZSNW3VWdBLSPCY
1T31jjZQZrBpp4tN7/DswnvVbn4mpf0BtppyQDChWTKHvkiyhgT6DOTi9KXvv5spj9Bzc7NWRpiP
EquimE1iWAEeHdXT8gR+QBt1Tkjq5E/GQd5DYePLv/d/YKshZQ56QDog8vHUlUoo1eYSiYGphU6m
4CFbJ270e3gXMBeBvktU3xLnj3aIEqtgrAHwXUOvqziEX/VbUM2dpAMVhOuek3/P5Aj3WNljvLLv
ungQIlkIDCM9Ey25GAI3Em/d1msbjEsMxTSLOj3Tf2Z00CFKPTGAWisKOPPkJM/Xt2rTOVafxDiH
mWZz2hWxFZgZIEIkTuxMgXD0dSObGcD6oxiHkJA4zkkMhwDXQ2vrd9E+O0CY4ye5o0pS3UX8nfHx
D3vFtt7VZRGATJLNoJ9Lz6pmWx2lPfSUTzj4e7BcgJW4nB29Sv+Y9GxnzvldrVq5bYY6j8OSs8Qs
nF3DHVdpRVwEfW06VlkhVPPWdysxX60ve5EO+dSlRJhIQB60t+dP5QhO6CenGfTq/w+Q91Yxbm2P
uXhGMx+kXpkA5TnVAX0G1NAIUZwUE+y8ELl1g69N0dVdPQJ6o5YM5P0kAAuireq3ageGcwnDdJzy
xmbBaG2IudOEWC9HiEeZAbmMr20btCfVkWxMUtxamU00yssT31P66tLhddU2oQhr20xg0RSpE6Jl
Ut4q1YWX+oNgh8j1IgdU2ZeK1yLavHbeDz177RTaBM4cCzFmIruOQNZtduKeZ0RS6alm31Trr2Ji
ixw3Rq3miRJgkK+ab6N+CPdTkpm6P4yGeehr0cDrQ0TZSCe9edPm8vCoLEv6PJW5WHhKp8eC07fl
8BylvQqofdln52oOjdROSy2T9nkmxa9zMWvpvhGm+iCMrag7QkYiWyjJecHE20mEyPbiSBXGDL1R
zZWbqZHL+1gS0gmTZl0Ocr2kCo/WVEyJrQtijrZpLSWRPXdS9poBz/HaLQv4Eqxlwtyh0Kf7WO/G
EPRyY4uRvEoMX8U+HCRbWHLxMOdF+kWLQWLpdElV3CKw1KoDUbtC90DOgv+vlTTyEC0jIOqQdn/u
wjZefDI2XebPldxjmlvIqtqZhFZ6McxFF50QBNZ2aNY1rXtJyUvUC63pTaI5egIpxZ9VAquOptTk
F2gl05tRrdvbZByrBX4rRidNrRPJSfRCftX6TK339WCIwCRXcvpo6lEbug10n3+ithgdl7yKUdYb
ZzN30E4ov3UNtDfcWK6yyF6IClgRYP1+0uco3SryoNa2ZuWT4bQY5EQhF1zHuW2J+dI6g95DxjNC
Ld8u+7yY7TyXagSJLC93IHqUyX0Exqn5EofapAZJNsuNKxuI1oNctJrd9an0PDdLnrh9qo/EqfBd
XlmqaetVupY2iAYVKWyzLqJjV4qDP83ZyZizJBjEXs3dpO1IbS+AgT8qtSR0Tok5087W0iR/yBs1
2o+xkD8IFfJru52FuT6HyRCPdpLPQJwXUYfp7KbBpdXPY/vdImgJ2H3RQZy00MhOU5OoPQh61BQu
tEASEJKEdWW6QKGqup1NU/UtDKcmdONMkiY/KSPpTiQA59pSminEiZWucKcq1lqnEJui86a6TsC5
F+bas7pkKu8O5p155gpGSwWlVzLgihBy36zx3k/7fZzxsKSbpbjVoWcpsfDisYCRgXjz+CK9JPvc
z3aq27nZF2tHOQt5I7ucy5UlozZTbSG4/Kxgyn911WNo7K+nLjRGfY5hIKdHkxQ6RuyLQO+aXIgS
hQSJ+gLtd5J+G/tjJE12i/nOWuQGze1terfHbJMYdWq6jDFUaouLcVkgwwWGKrc9hsYlCgqo+rQ7
/Z7HMfwP+dnfVtlkyWrMqlJmkQThY9U4fVAcksfMmV4lUDSimFjvtJ8WD6a7WXMAdOWvpWXzItmq
VNJEtYLU004m1wQJWAwhLlCoBeQObK6A5iBaeJHL85nNysraMs3BVznFAE6yRIwWJTAudD4Ng4ZB
b1NcrXjkcUts+ScoNVH9ovN3BotvJbkyJq2OGmauGEDbTQYGGsuUpzS+5TVrK0ySFBdKNGLEhkDx
t8Drfx9XuCJ15/pR4Bmh/75aNRImpTENEjIx6U4bDrqKiRaerPDbKDF73tZfwmRCxJjqIq1QEp39
aE8L6eatNNqw5KBC6oQN2J/UveBqQeaHkFZIgRPm8eFsHfn1T2BeYFJqTcgOZBKk8wz2u0ci3psQ
2xum58Q4N9wSPs9DmCypibt6bgckYwPk6OIv0V7ao1wJgjTpQPB9+Fb3+j7S339tiZkQ01lxSpYU
k6dxvzhyjVypeQjzE2T4nCXk2NrMbFeLyUYWYQJJidbpFl5+/Un2ABNwAXzF1Bo92LzoudmWWVtj
GhSlIc9zPGItrRg1U9lpT9OT4mJB95CrOA+VnTjFY7YLfSpBCZ09YLzUAmBzKP3xoHlb7/j1T2Fi
zAS5JFksUR8enAETgqU778vjq7Wjguq8ziF3lZn3WN4vIpknA+CIFvQ44/1c/hzM1u6Wb+G0FzRi
G+inAt1uzhYoSHgU/BwPZukViFREkloAhkV0ed/1ho9uiX/dZ3kmmNijRnEkR7TzJMpfiXqUa841
v4m/WG8XE3c6QUjjeYCfok5W1+dWdvTuoNd+kQbttCMtRi0bR0PXWuwOmeBGZmorg6fH4PB5Xh6u
fywn0H56nmWRUY0AZQVy932Z70qQjuu76ya4HsNEnbGwlEYwZwVlpmg/7dJL9Lhc6PwqbvtzxVOf
4ppjYk5ZqFGhjaicIcTdKjgL+ok4IeUn2IG38L9dVGwKGhXK1C0NtGqWyiu7Pxrray3w1o/jkGze
OZEpG+r5rUxH5+yqc/3cpuj2in7pLUc0tKw9r6pKXfBK3DaYiFKGggCeqoUEczPZQoEyP15JSuR3
PNA2x/8MJprUIGAJC8MkQVc/jeTeqp8Ij7KE7ve1b6HLu8olSjMFmXONXCLtUrcrrEsUNg6gM4+x
kLjVNO9GY36a9Ca47va8L2PCCIm1pFOgVhDk8aPY+RmGm5OKY4OXwhhsKMEcOmlovb13o3vhIQG/
qWIvTh1CaTaBDKkeUGCC7C8VBAso7p3PvMq54g3676vlbeVGEmITx63Sa1vPMHuUnBfpl4ryYPjr
+pJupvGryMkOcWt93xooWptB+E1qXYLvcyIvdMtjf9AvRuxYh+VBPJZnHusD7wQyISXSFj0dEryU
sll3yWjtk2LgnPLNE0dpwSkjqAR2uI/LmENMbI5NiGcYguVgJum2zHMbKfw+U6ffifkrU+zhbkAb
VwIOgH7dTanYvfSF/AbLOehhwKkCM2jbmW8Ar5VXENIuk5wit8ZOvaSUVArjfRSXcwukL1DaaAVp
Du9tuXnk3o2yCBVNC5dWDgGgBojDVhPyUISQGlW4HcMtAMfq49hprkzOeyVcMAqRn/oAfAx+v6dI
VPXIm3neBPqCoghvObS3TEiUffQKZWq6BsAzCEjrrvGgXZY/oj1dS5TgKBWj9ai/pk8zEkxgDLlD
jJs437V1xu2VRBB0NKFijHxMnuzUfuoLHgIKFGSoPHfsUVLn3znilHYcnOPgwmNxPyKQFLJJxPIw
lopTKQe98kV5p/embcl/CHl5iqL7KK3tLtqlyrGR92T5Yo6P5sgjRt10ptUPYU5J03ZyvABNGGTm
Q5je4Ba2Be788OapXxlhrr9KlkMMTqlhkGrZ4qrR1F7GcoA+bd2LFyIKC28wejNarwwyl2E0TYuQ
tJgU0u9U7UFZznIXlLIfanfX93F79UDYBBFlkFqyOusLKud6p7TJYahupkqwResQZzIn+dq+DwDC
/J8VluU4jc1SlvMIrKteHug30qUMVHQ09K/qrfxFvdAEKf3GU/rdvAxWRplIjR7mMnckJUHeabag
iHbPq35sFo2AkPn7uxjfk6BiLMcoWQXlSQKisdh1oPmnPa/a4YWYzam5tS3GBcW+rrRagvqzckEK
G1Qeek+7zC4DcJk3aN6rdjM46HJIOwPjBE0P2dHrrrK9i0BNU2UPjHmxlG9CO5ldRvFTZu5GN+mt
5VNyZaRMp0S2hccBdRhxD12FL9ftbrqoimE2KNRCRZlVWsraeI5mtE8Ca3lImwdMOqDDwkOvbBoB
rzhmCQyVCiZ+DOAtqVEsi634MJcXKd41GSjzeLol9BL4lOCubDAOiS5Xr4VGDa5ta3SBKLHL5qGt
E3BjuIb2olSP19dts+wOFs6/v4nxzmQxIVkopsnB2oMdtQ0KlFoACvpWnJq3GQleXZO3hoyHkh7m
htGMD6OCrggUfVOM1/yG6igyltVXMZExj2BEF/sE2n4LiDcgOf3NdHPbQBUFMCfesdv+JgsSUlCD
Q8rHZM2AO1mRMmK4UYui1zI2nWwCrGTmKaZtVtvRavrbDpNAdJoxq0qHak2Y2WlQB6DBhvSLKvra
tyKADBz4c2TR4zgIdYBPDgk6fUwmyAAbsScLeiKJWNSYzFN32T0NXyiFBYD/2PR9wtMG2lzJlTHW
+6s6UeoJyPlK3LeJr88PcsF5Zm1HqJUNxuMjxcgbHfQoFNbUVzbFIdDB3h4X9U1xmiB199JC6Ck/
40X5H9eSdX6lT7WisRYUT+gwc7PrJjsHcQDtlOhcYdDNULL6UOYQqEkhjj2xIMkS3oQTOqC3k3D2
xl0431//Lp4huqur94FG5r6ORGiEiwe5/R5XGab0f5iWnxUY2OZtH88fmVdyVXV9p+kdSrDgCVRw
oWLrbBOACwDtQFT0X7eMOdulBNb0xYzjQxqITwPoFwBFAAXiWxXYJV+vLyTP/ZkDDurbqk51IHeX
+CE0L2N2O0+cpynX/Zl3QF4sgjISkGTKu/mFakkUh/mo3oKS8O2zGr8/t2ed4yGbIBm8hf8XRYC7
++giAuQkq5kqq3Te7M5BG8ROCaQRtm5wuwDMDufpJNvpN95jfzMnX9llAopqpa1eRXhzDWhRFILu
yNlgD+NtqPIGAejZ/Rwn8Tym32hiovLjF+baVAgJgaOArOALXpJ4Xc33Etg6VB/QnzPvHv2HFX23
xxw6CxzXhSANYiC9jqf+S/sQX8ofemxrOwnxpLlQhDLle+YNc2wfdsxRQrjA0j+pOHeJFv9JqJWT
Z728rSbRHrt9YmWO1oAGtZ85J3D7TLzbY8K1Fraa3Jca6gB6aGsGlM3MxRZGDth186soJBrqjAoe
6MypUEKlxzMAM1R59SXKPbnYZeMFyC47nR+riUe4tvlwe7fG3qlGXYpNpJTItPrJLtKjlf0RaSch
2Vmifz2ibOd3K1PsAciG1LAawCrC2ZZ3dE6b7JPddDseKNo19bjxefMcrAwy+6XkUa+onRgDCj18
r0EaW+5bjz543siZAm4blH7Ap3O3ssfcqRi5tUZJxnXe5tNrDdltNEDczABkuQt9XVZ9wMeCsNe9
WGpORpxyxjm24+nKPnPu66GM5VwEO5T2oO/0g+jRMRVw5gSA+uzoxGjlT0ce2nfzUKyMMocfBPpd
RRYtDCK85Nqdal46Hvx7M3KuTDD3bLZUQMqBdyKo0vq2bfLvwDjZSvtDJhGv5cnbQuaOLVBMSGXM
4QVW5NKmSAjh73JBT0kB0REPxEH345q/MHes0EB3WJJwIFK8EdO8s8fZ4Zw53vFmgok8aaEZ5ii1
ARUd3bRBifTSuE9SV7nrTooH3WhHvikdJJwBx/L1wwem8o+XkKwKIyalUXgGabO7QGUWg7KCI+1o
z6y9g1Qdb+u2HRFgHAszm+B5Zxyx61QxziVCgjgYoLFpY+rtmCFi2uolvJAn+kpAo5zwMEDbm/hu
lnHOZRDTzurV+GAtIaaWZ5s3BvYPcfPdAuOT0hSmVToWBRKWN1oEvzlbnooXJOR6nfjwnxeSccui
Uvq8N+Ez0sPivDHKPItfKRK7x8SR7NY7DCVwRek3l5FKfFGhEuiKMctYmmOEwVgM2PVu/AXDMo50
LCCsVIMgeHHJuTzzCAO2e1yoC0FsWZLBNcpESxEFnDKqFgh7PkAV6BaKWJh/pfIcza4/Zg7KQ8Ho
QNXJm59aJ72bbF5HefOiX/0AxmGHNJoLsKmmhxhNtezVkE9xfmcNiRMbzpgL9vUDuRlEV9aYBS4U
hQiQ3QSl5JL5cfy9TMpTN5Xo6ZXedUvbDrsyxTis0JJkrkhMYehQ9gt3NSaQyE2E+7AFU1W7yx1e
zY23lIzLzgAOS0kLnOtoXeQhqEiIlnJ1qEBB0w1eJpv+9U/cjDWrL2TCKiZs5FpRkWGX3V4ez6N8
JykcGUzOfrHCMUbeyaXWCHnQdrHfa+DATaEHF/6aW852bX+LbkEzG08F8a1bs3oyz7juUnlCvVIR
n5BIp+po1zpnveTN2wA5+l9GGO9rMG2uWHUWQ+VudCkXqHTUb5sdCrPe/WhrXn0cXrtT40cXEMsM
hj1A65Z33W6Xv1c/gvFLcUgXohlgi5+WwY6UcxaBgXw4ydpZAXVmPx1ktNzQ5533171lu+G1Msy6
J8JdDTJtJIYvo+rpeDRUtmTnruCRXaJ5S7+jJO/DD97LbNuH3ledcdN6AOwXMwFWMCYQgpBKFQjt
9JxVGWrxecvjmqDp9Kd05v0r2Zo0qRuDAN1Bhd6JL7mZF5mQtmo9Ss8Q1S73Ic+zx7wnknoGDY2B
ejGlaaTc/PMPFWzGlBsp8pWv1/eQs5RsM6GP4l7WMlCimNqL2t5UaWYv4eSkysN1O3RLri0iPUir
05hYvaLNy5yjyANitUOCzJ2mabxi0uZ1u9or5vKz1EGZoI0oB0uU2moG5asv17+Dt1406qy+w4hr
nQyJBTL3+LFt0HIV9iWisjrz0r7NpvnqS9jI0sqR2gPtE6RQyjXk2y7Hu7zy4vycjbtu+VXmsi3X
Ouc25a0fE0osI4niGZ2ZYARLeV3v1V7jWOCEZZYPRGlrbehSdK/UQtr11h0o8XbKxPHqbczgavWY
CNGpUhunNPhTpcJonxy1fYo2WXLOnOIkOYfHcbbbncDFr3PWj4VUFIs2STMmYgJFu8+hbF4nv0Os
B7riv24cFkyRRvlSTQYUVWQN0HgMsiPoH8Iw4tye/5DsvNuhUWrl6BEoAYgEanfQDiQ3mi/tTTf0
W68IZDf1Qi4WhbdjChMgMuhL9eAlogQmoxt6mWH3L7SCn3im2+ZgfRS86ERJxUCx4F4/07xNo/++
+tRuGsN0VkF8lZvts5GE39vmt/qaq11jwgYmxiDCmGE15+RxmIKWDgHwcDZboYnmbpi3VlQZIsbM
ZyyKZVREiA55K+Ee/BZWj6UKukJld325Nl1jbYg5XG3V1GYECq+3drvikr38db6fHdOWENG7Z+XL
dXtb27Myx5byINfZ94uuAzEnNHYTYfCPE5I2u34WNH0lA4xI0EZiYm0sF5nYy6iOQKHmFEJGOwFK
brk1dlCCP6r731IkpwxMqmjiSW9pUIj7uFdVGRFlKZFTUB7C7uYN7+VRi6UXe/Edt4S3laeu7TE5
RaeiFyxh2jIgr5Jf4zRHnuFYZzr4VVz+H99HowN73a/tMdGjUMO+kGZck/IOUCgoW5u3GkgW6YQI
SKZ+40kBGneQXkjwfjy0Py7mPEyNMYkFxjTUlzS973LFlovv4Sw41x1x6+pa22HiRK0ZQpz2JDmY
4ldRU5xInu10rHjeyDPDxAqxNyGpEec0VeqDYfa6Xf+jPY6OscshBn4ovbFy4jvyOxfL+uuYQyCL
WZZYBFtmZalTz5h3rG9CnnjRZpi35DfmHwihaCxerQz7pJ8VKYR6kUMxM6mbPeqp3e7bH4ZDDsp5
9HQ/Pag3Qunwng2bgWRlm3HK2VBivKAhaFCZz2LpGzGPz4lG2E9evzLAOGLbKngM9hAvIrPf9H4d
1U48P3VT67Vq5DSWe90fed/D+GMzJnEDNLEZpHq7V+fxZOqE13PbOMga4E64UaABBeE/JnAkeTlM
fYj6FUCFbyKvlE4gtGVAq/hhY8PzPxhjNkjL1BFD3pBWrauvxdI5qeECfcc5xVsDDx+sMLsEUt0M
I9KNGQzQZRC96Qz/m+90G2gcv3wsnq9vEs2YGZ8AFhmQPsqDIoK49GNwUnqh0etesoLI6Bx1+i4L
f7RJQLrWbfXb66a2LuYPtpj1q7vZskIdxNz0VplPitucBecvYir5yOMS3Eg4PphjFhJ6AhaBrKse
VOBFSHZFP9oxoLcGL5mnf+fzEiK4g0pSgxg4c1kmqWEYvVJjkBgld+JKNlR+AI+mEbHEBc1jENzq
++K73u0xWwa24DzsO0MBHgcASUfbG8/qtK8wLD24i6t46r4ybUV3liO3lLP9qWhwyxCF1CFL+tFb
4riIBAglqMECeUY6kxDNtvmzewEpFnIrBXIYAcdntjfx3SKTNeZZGst1X2BxD+FdggnHqfLnFHp5
lEsTfS9Q+z3HGcpWg3PdMs8wk0WC2HoYmjZVg1mEkk2SOFl87mNQyQ+8+fpNSxrkSkzUxDWFXdRo
Gtosj1otWCbTJZUUGHhQ9F3iCNXCCclbtTi46LstZjkLMqXWQErqOxShUDzWhk2VqBSv3kHP4foS
biWuH6wxa6iM8iBHISiCJqeyUXuD2qFwo7ujI/uVbwV33KOxeR28fx7LHkqSJcI0eqHA4PIH4ssu
cxq3fQLnF64D3rAYZ9/YGY+o6LUyWUQ9IK2XKl5Xfk/rm2bgYbw3b53VNzFRc8F8fVFajRWU5dcS
f70pfEC8r+/U/5F2XUty48ryixhBb15pm+3GG+mFIWkleu/59Tcxe3abgijihvZ5IqYaRKEKqMrK
JBvxSwhb2aBCpVgDuxJwcEHo53h8COoFRT+MfORlfeh3cmdDsc8JUvWvfbMf1fQ9u9QVoR0GZWgj
AYcMDKf6e1x9043M6bPPJf81Vu6F0NWH132brKVS11cwNS0tH4SGj8TAF/fC8leh9eaSnErxVZOe
lNTft7e9fQqIpHGyJY1OsGncc1JR9IYfDHZbv9S9pyWMB8ZvPuPNBuUiYtQFcp2jyVRlVgdwd6y/
gqkzaO70GZrs2WPRn2uVBdcne/Pr3t2MUj4Dod40H3lcvdLGDSRQxjOrZCwLlHeATaUv+xyxP+mt
9JXc70KUyMS/pmN4H35qrIKpzrrtHLc1Uc7RwhWGYB4kP/HDAx42p9ElnTPme5e1MhJaViUdjss4
MPghDEvmeJyt8JAfEwBGcM8zvMFji6Wx7FF5W+uGWQ7GRfUlCUTwXPbWoPuy7+cbjwvE+tunozIL
TlUEMmWcq0y/m1Sn6lQoAvZWUjiC/inBc2nfHGtFZCdXX7Ds00ibuQ6ppUvNATy7M0iY9k38Jlnq
oL8AzyLeTZSNJOJx1QlrGd4QH4oO6j+GRfoCBjjSmNnkN8nyH2tgnv15RXVZjtDpCYm10ZFsEKk8
DCcwqQIdvDjpN85PGVf/7fu4crNIXSQTZclEY0Bmad5VLzz0nvEo+vV757R+40UvJQsotb1nN3tU
mKqA2GiWBBflCZTTIFV6ItOezaG1BWs+l6D3HkbWFpIg9GuQupmkglQgdpyedhEwBa7gkgtBOAP6
NrqSVThqZxr3PP9HjnmzSD7CyjEXo2rmFJpxvmLc9SU4VZQv+265nVBuBqgYVWhxycUZomIwVlY+
ePrwIxacfRtbmDbylPmf6+Np8/MqwkBYmqRLNb92gkshmostv5CusW53R+2Be5jP6qm7sF5sTI+k
4lQWCFol5boEj0wGGAVz8Vt84f0Ao4kA0c4nJuqG5ZNU2BKklI8A5pX9DGe8hg5WALKY3iU6iJnD
m6AdYCVr4uV7LklFFVUDa2ReFGTIGzeCxwzQMHJLxRimK779AUwQvx7VdlDTKhDDooLKspScOtWV
7JcNiGGU5yhwpIn1VNoOXSsrVCBRImkUwcGGwgiBGWDKxiU3b4gEErSb1XnjgXX33jwEK4tUKFEq
VZUXyFf6HZg3JaEDseN9l/7RKVAVjYi5AB0lUVaAJ03TGtKAH+SKstV7wbFPTcgcQSkN8kaX7pLf
A9B+2D98xMl/cZCVVSpmxZoySWFErqfGaKb5sVZA4z2eZ242S4WBet6uNq2MUeEqFnuIcSxZ4HOH
BXoLaH0PTuX8rTY+ayaLvWH7hK/sUdErENOya9IEBNdH5Y7IWSZPmF49c58JFKP4zqq9b2FAcABu
W0gFskCAcrbGo0/dJocsBpO35i5mZLeKBWpm47P6bfRTuwAac38Pf3MkbnapSJbUk1xLE1ynswu/
ex4/J66Oh+9oL5iegsAquMkYiYe5VCqUhWmhJSDcVv0c0qc2/yod9Pvw0uVm8rpYzRXslIVp2CoL
ys50ISqgxZU8B2pKNFePqkdKNJwl+vqdhHXi/cY6k5vhUzUEBaPswA/SeNO8LSepmz8+7OgoZ/D6
+CgFAV1OgjVrG7fGaeE+N2uU+1RDCmb4IFaBbq3ODRgeDy3EjRdzQcS5kCJU8Vj67Tk6iGZz0UPM
2jL8iBz2X4PB7QdQfjTGcjjJvKr6+mB/aKwdOVi/xj6R4lNBjsHqQvzmhN4sUm4URxzXyyJOaHLu
oV2TueFLn5gjhmbwmcmEoVC4jEVuR7ybScqDCnBoiqGIPRUE0zh3bgEZARAxPEGvw88wG0ESiQ+O
CTAn+QzTm/n/tsF09zbF1LAqF9KACfrR0Vy/xHiXan4isqIpDikrb7HMUZkyWiYQvI7IlKN6CiaA
JH4w1rOdGP/9lAaVsrQ24eI2Qo9ifih89TXDgCiKil70pbZJUK+8xGNhjrZoLdaHxKASVj/UfTdr
2L4GEFPwInJm/VB72jV/B9BV+Vy9EgbyMUeRdj7gRslIl6wVUxksSpWqA1O87BfZZ10/h7MbVu/7
X5W4/M4hNKikVRZpNfCxhLK3gnfmpyxyK/3A5VeC6JNYBFEsF6FCTgN21zHQc8x/95bWYyK7YDwg
thsIK5+nYsrUV0kuhChJiV7/o/7x93hCIlgow31UZjsUTMVDYTGvvqzvSP6+ehsV+pKkcoBgNh6h
nm5JhwxXAIALkBqhE784mNnhAd8JbfUa/oFu8U9OSsUYPSqmpWnhpJFxF0gnbbKSGqVOVt7fT0+/
jDnKsZSCjpucBUgNLkBjpi8aVHVFIAsy5vDFhwDP7x3zF3qVqi6HpNHFATUDqHId5IfoPENSSrb4
7zmwZJO14C0DAjonR7ck9QbE8MlpwLUOPULW9YO1ciryhDVGQeJ+JJfl2YlzU4L8xWQNTv2XfCos
5j2AHINflo4WPZkLxP2OftkIkOnJYgGBjnTdCAw1flDBy+1rL7Kpm7jeoamNdAGq0f1YsJ0fV4ap
EC7PZTImfQd0m91m5uQvJ6ijD7b6MX9ceEVis8RFiGvuLZX6shzXNpNWICPzR4J0Sz1CT5QcWXz5
23F8tTIqjk9pGFWNLstQW+KvxI9Ex/iqvEVuc4oysNziqgwCzuyQuprPWuN2xWFlnArjIJ0KCfWe
+lFsyzA1GJ9ASWHJd7mBCXnBAkj9KWjNnum3m/F2ZZgK7omstemMBqSvmP0P45uGNxBnVU555t8V
Sz2xlbC3QCaKvrJIRXiNm4elGeBBf8eIzMb49adIRycVuDvuswGhpsjJebPWTD43kTj3PZi1YCr8
94kc1bEA81KkHMY+ssWxY4XBzaS8WiIV6RuhGORU6HEcn6C4ep87rYxXl/RoAECDqbvSjY6ZNTCR
cuQk7J0UKshL6T8XSUB7rLhzxfSSARQqC2bIH1v9oBWHAjzKbWln8x9l1duSacF4Diz/PIdRKxRB
5iMH6PUVCBFQe+lnCIO70SNvZ8fajRwWpnz73bcyTAWkvGhUIZNaAxIe6SsHtSor/WDRQyX3R/wM
Zgk0Sph9eUZMokV1tcTg1FTGw6hvTJLLYfI+/wwadTvGFJUpXDuHt4MTmUAXFItVRmC4l0xFKl6o
1KQmSBxNhZQDHKt7rZk+vPkqWX1XKiIFOl8lUohwSHSRCZ96A74VxCVLOkL84gwldOhDBhb/uH88
t69nK7tUQEp1I621MtE+3vGlSRpRxlW4EqqErDG1h9JX3flQnsrOzFkletaaqdAUiQGkHVJcDScc
mWtbQw+6tcIHMPH/tXid03ypXnkbEqZ3LC9mGaaDkiZoMT+XJCi9RHps6slp4J+roTOL5JXxgVm+
SwUnTBCkHSTCUGA76mA9wqyXX4DquTst1+kNGm/uRxMOXP3meGCtkxX8ZSpEjUIXSwl50PfHBsPB
GHZOPcErToZmKtfgIL6TUc86sNQrcS7Gykko2ImPND4iGFtJ7gyEigRMZCKIAJbH3CfKNP8Pqnxy
BvdsUWFpzoVhSEa4EplLGgA2IfFfwV2YDCZlF5lxbBhZTSGpYfW2mFrJUGMEJT8Jba18m+bK/I8f
jwo6daIKPRHOwwW3/KJhuFKAijg0qUAq/583ioo9bT/LWqiII1y0eZbAQT5BExbzsMc/LEn8G24M
ngo3fAOVzZnkrVbNrV7/3vAMkOb+zkAh7+edgXKOkSpDrYFaXbFAkHVKZpE1jkT+x++dDWD5n20Y
cwrCtzBT/XCGCospvJO4tZwiO3vj74yHRDUJXW7MrOds13lXX4+KJWIT5Ek74OtlfnYfeISgWsO4
PWGJh1wqAghrGmQb7LGySAWQdpTFCDzOmq91YJZ9nbW3uTWgYg3a12sQVyDsfVtYJYOtqe3VlRXi
zD9/37HnQ4XvdXzfL8ZhwPMRI1jf4isuyw7nBO74DbI0toGKj/IALlGTP5Rf908fY4NpGE3Bj7qg
oefvD1JoDvJhUZ+VJjEHjZEcyH7tONJHsXsVRrhuXoxkajS/72Q7mlxD7S0hO2hBafL8tZJZ1Lr7
Nxnj47W5slf3jSqCDRx5b4Rw1OJrySuzvsqyQQWTPhnrmJNbjYDao/qgCQ8yazKbdQ4+LqmrdUST
OBScjvsgqUSMoRW50jU9gwvskDiZF76xW4AsjyB/X1nU8x5cFwZOXtz2ViZcx2mwMsJ28UcjDz95
PxVd9JI3pGyC83V2fCVd6cTuBje3Ygss1cKX1Aa5jhWW9r7Ls7aNCi1B15d1HacIzOmPINZMSTmp
2cO+je3mDQZ8UDsyIM1NU8PPfW5w0EHCrDLmEHOnvDSnEPWFxRJQKxZYqJ3tW97NGpVCoxpzNwZk
s3x5Ur5LY/okR8JbnyiHVuysZdE9xuq27yA3e5Tn63FgaC2PO0jppK9/E8toTv0+WaTbaNgsxurf
1IZu9qhc2uplXxc6qn/xq2aYAJwTESbU3Y58chbtxoNuECvzbXvJzSR1DLSKm2KdvP7iV/VhKU30
VKEoIFYmFCeMB2k2Zx+39WfI0DC+7XZavxmmDkW4cJMIKStIMD+kV4iEQMsxO+Ul4Epk/iK+gwoc
Cwr7m6fuzSZ1JMqoDRU9RCUseGl/FL7uAZcCkSswyKOQYXEPH+qtB8ZCt1PCzSiVcKOkhRAf5H19
0KNyT4QLJnjF68iJvcrhUF8wdcMkl/bkpT5Mn/aNMz4yPVswj1FVRTruNWkyHtUUozuxyggzv3mR
/Ls+nbqoV72i17KKx/Tg9k51D5KIzuS+llZqJa/qebKI3nWrm20LKkcmQTjjhOrUtT0HV1E/QffO
l+MZIDSCxS1VbX6SG1E9jGFX+ImgfiqLPLTTKnqTi7I79HKomoXaKk6djqzJ4u3zZMiqKmCeAx3m
n9OKISUQMpxCDXRpC2pviV2XdlmwfIr8l1+vGTcrVCAcYglciD2aVtX7B4vr9wTx1iGsktClGs2F
FXh/k59vBqlIyHHLUCYtGo+tI7iyAxHd78a1AvZOdoHPOWFzWXgE1oekYuFc1vo4RIAjpIPigMbB
FJrYyli0fcyFUfFvMvhRVLuSoA/CK5HAGk6qHYI0iUShxgPjlbt/JLdTJjQQMC0FHn/to5K9unhI
3JiGQvWBd+gdklTUe+lChkdzN/OYhbbNz7iyRoVZThKTJBV4yLGTjQP4wACbloCm7gctFCqp6Z0k
s8Ekm5WClVkq0s5zOPLJiHPJe4KruaCQ7WzjIroZAAAKixaX7NEvp2FljIqwQtdAFYFEWD0+5Pqp
je7n9rBwf3TobmZoppSwjXWjXj5aRoQpBXjGGnJpqiniCBj3TGgBY+dEKq72Rl3WGK9DV9WNH7NP
ZGi7OCSvZEiLMCGqjyjwOAzfZNmkopekjUZScgWmZA/T+9+NXbWwsq/BIfsiOfFdfzKel/t9o4zd
+yAhWp2HrB+qNgB62hfisyR+7YuXxDi1yfO+lc1MuNo8KoBpbaBqeY/UP87gGsWAncSi/thOhCsT
5OOuFqKGw/+wcHplkZJg9NTwZvD8QYbmzjZBhIyH5R6EdgcW5m+7/bWyTYWxaBjF0EiBQwHEYHEl
F70Dl7AGDmZxyP3oBCpEK3WZgNvNC/nKLBVdykxAGozwVYfa5gAPu4sPuLACcw7keetKkdW84hKJ
8an/RxtsMweubFMhJgBsr2nBZ+FzJ/JoRCH0Iiym8EB4nOeDuJj7DsSK27SITVLnGRdFwognKmmS
1BAbij2o8qA1zp9YFxvGQaTb00as92JSoMbcKqdw8cb4Ws2Mt9v2iVBB3CcIeLzRalHKVJfB3Ldo
OEEGVS7OUfG0/8VElgXKO8axmGKMhRmYFgwP5bG9EKhya+vfZjv/HNmyTWDSnQcVRFeziVLVjOzA
FDn5zdm4LZRyFJmX+k7jkB6y82AXf7Wezpmht3jFj+kh9UcbowN3xeSxnlas1VNZaTE4yE3MhuKL
4cXIL1P7uv95t1+L+r/roi/3C1eL0hij1jRagot1mR1ncZbmEOFcaXRiJkZj2ylvBqmMNCt1kU0l
nqdB8JYEbhi1VgmKO8aytmPKzQqVgyLQ71adbJD2imi1Zusph/x7DdKuxFIBzSBvNG00Qa8X3rHu
nIwt06lrtRFJSdLGEoAK4Wilxms/Cowowloc+QWrHCHFZRI3fUDaDI8leLwETJJU10x9k4xHxnck
NdVfb0W370ilI6nslUWYUbzIfFSzTQig+jhvwNCxEHTEkfcMUblHiCJDBvJC9QMeM9y6lWGqWo4e
i9RJhCOGQPP8nbG0/a8o0NrGaRsuRa6ioLZ8U4+VS0b7hINx5V6W42wrFtGvVQ/BY/Bl3+6+/wsK
tXlxUDRVUNXYPMJXnjh64zVdxfL/7fsQRIzAnwM2cZXy/7oQa45fsG/SHWE2zZ7A762fycwRGjip
2Z6W+8SLQaXs769uu3Gs3wxT3s8ZSjKNMY73/CC8T7Yh4uzFtamC24a84pXvwTvUT6zQZU52bX/Y
m2Xqw2ZFHcyaAcvRWfaMu0H+kPLjrMwE81fuJwf9NB5Y2OgP3qNf/fZmlTogCx90SR+KpEE/e8GD
eGlfi/vIGl+Wk3YlgpqlHR37Q3AYHEItG11VKA8BfO+yws5vrha3X0KdoL5SQ1FUsH6SKHsvfOBR
f3PFD8mq8dD27v5OszyMysvRosZqgX6kn4UFlC8GK0qeY+MhXF737bC2lUq8FYhXuGVC4i1ADlMu
pl6MTp4zrjHbsLOV21J5VllkfZlS3DL4I0awrKyyMeh7Gr32Mh0GPNDCAGru8GXOSjlLvzKRhORY
7LgRLfqayxyeujrsZ+fsmaDOqpPigH/YASfOHdttt4uYt/XSArB9JRv1GKGPrD11PR4aLQRMkPTv
orfpSB7Y2r14YmL7WIukglI54/4oV7joN/YIUWmEdlCUFIC6G17p9idmkYRlj4pFSzIVrSIFpN40
AjoDphAH9k6d80G5ehAYb1CGp2pUAOIUKWq6ejJ8kEtbi+wHwvc49vZPw/Z9zcAsMM8rUPigVfAg
J7YAiImsFZ0zzIenR6DL3oQH6Uhw9dI96/5JTtcvfnkzR18P07FKcV8DDohXTlnlQ3bD5dBoam11
cUeVVfdkrY4uA8f6IucVycmV3TuSW0AI0wBZR+MQsg4Oenz7X3Nzx1aroxxSBXuGOAghBlvGFxAU
992x0RhOwfqAlA+OIRgZ5AENNAk0CEtZ2L0EtlqlclsDdC71O2p7zv6itp8qq1VRflimUtklIGFF
/SW4kHkdDHGjxOQrTpOZ8T1Rre4P6vWPSjArs+Rjr26lYz7OSoLdwzNeMeukMwUcujo1jc7eXyBr
16hEN3JFNWjQf/HLEpSvXh1/VgJG0iGfaM/tqeTWB2NQZhrcPsEQEPhOunEw/9siqLQW5CVXRhze
5qH0IKffQuOlgejXvo1t8oDVllBZrRrRR1A5HCfF5K3g+A9sOzuyVcu3rx83W/QQkzSh/T53uA/I
lxYV6dYL7OqkoVoLWSWPlS83XwsrY9QjMlKaLsgCEpaQroWD7BPO1eoPOTJWdqgAEQiNpMQFsfMg
H+dXAqaFLOEl9Q1vcTKHs1k1OIbj0WNMMyfM5cTneB3Uh054AWcjyyc2nz2rJVHRQdAarugFPE8H
txHN6SwcIN5n6zYmpa89IDTkmjO/JRegvhneSD7WzqH6ZYIpDIekU9HVatDjI8E98LO31iahPXRZ
Q/X7H9KgeTOyjMsUQ6vAYNeCbUGfHG1UHvcXtGtC5WmyjDAt4yXkS92PoYUuh84ysTZrN9LBAuXm
fRTo2SJhEeVSmCP4flUVSgoKIwtut6/+cQmYIRu3itx5my1zHTUQ4HATP712PnCoh+6YnrW/yemZ
hUmmRSorJnwXieHYKmhLdGcyOCPwZn5pDoNVXAun+J4cub/+22ZRbp8WvVo2AxgNeSWH4BXG6LT6
TzCGq89IJUCuW4bUGHmNTJAObWWGKot6fD+1Y6eo1CfKedOFBXYqn83hPf9CPh1BOYnAZkYQKHcJ
6WRmseZTdsMtzFLpUFWmiYMUEw6T+ClQajOdr6LszeNTWTszfz/pP/7bZlHJcclzMcoqbFYn2JwB
QgdoiexbYJ0sKjPmoVGjViBgNqRK7EHqDmqZHzpjYbwrGWZoyGJfGGkpZ2Qhhtm0jalMd7OUMday
f2uGjA4VJmRxiYaIxLr5OJwjNBUCyH6NoCAFXRBQ1Sxv2O5R3Rz94yqwihfBPMfj0MALZ6+zZ0u0
8kMSmcMpvrSjKd7VZ7yvbFQFMGd7YmJ+WJ+UCh2iCuKGYAEaJdHyizzJZqMGtj4u/r6D7N9n8FGp
gNFrgRYJAujoIp9DR2oBo4BsGw+8nbts4qXtGf/VJ6VihyTJJQcsho6nsXYXP1b30gEat5fxk/bC
XWpfuAwvmSVhHCIHXxCr9sr6pFRUaThljoNJAJo31M2YS61FqUyj1xkXAJYZKooEfVTJYoz8HzUP
02J32ZPKgoBumwDvCpBEIHinmf95pZrLRcL1qY58dQmtIHgeIbjCcA3yPX69yNysUPlSGrOpnWbc
3SOwE8jW52cQ8Pv5S3OKz9Xr6ENZzWGPlW3f225GKb9X0zIUEwPg1u59gm4vULoncnWTHoWH8jn5
wnmE6cL4iyW0+ZuUc7NLnYNAK8VS5PBGJpqpslXYcg/xmtgq/erxbxKR5pJdmMMH2+/mm1nqQGRS
n6Rzh36AUZiyJ0JKChTp9mSGZmpxIGNIzehV84CusaKXjEXZxdpg6kC0TcHHMilDZNVFF/wgusrS
uVY8hh+RLdvzI+pAFEtYBEmGh6x8IU1v4UTGqyZIYoJrDfQsrPoba1VUVu2KMGwykTw5dWsQH2vJ
6RaAXp39VRF/2FsUlVnBARnNgTGQ+Cwd60XzoHPIiM0ME/SUY9zPS59UIAaLs6uUOe3wY38JjCgi
U/k0A54r4nL4njae5CA0hcSXWNMMjM2gZxenFDwES4vNqEc7zqDkUbnN8BrWAutywIgb9JhiX42D
KDUFGGLvQI3sCuf5CrXqp+agnsf34to+q4fqEl1YihSsb0iFjSQueeDtMKwxtE7cfp4KR2FSObD8
gIoReilzohoC3Rd8JrwpLQY/Ud095hiLbMzhu+aLDH7J31wK/o1KKhUYuAUDPhyHap629JgDNzpT
GcCyXQWerOiWnHCOIdVf0Ib5Oo3dS13xx6mSv+9752+ue7cfQYWNho+MJVIzsrz4S3klSqXBMyjx
LtEBLAcXVmOJsZMqFTamgQ+yIUbDErosVfipjRyIuTOWxNhJlQ4aFd6+0ySRSNg7I+ostQXGeem6
XIWj7GZHLTFZpPOMZdEdl2gshFZosZU67/WKYNacW8gsONf+KZcUyl8CUVmMPsBWNVlpRlVhFcAg
dP1ZMApWMiFB6fdxV1Ior4jrAL3gAWDJuIlPyxi/AABxFTkIpIXgZ8fMUDaEx7FqMMIxmMNSuvtb
uP85JYXyEl7u1AY3PM1vmw50MbhDBk8dUw+V3Kz2Fkn5SVWq+lDNBBH60EGkF+xitvy8IF8CPMmc
pNiPnJJKsBGrZ44uTABhDxPAw905h6JOWVz4qbcT0V8M5kguyxiVc/Kal7qFPAAIDK3HHEPotXbp
8fcGuBhQafTzE4H+g5Vmf99+U4r5J5pINFIgCmMp5AQ8Hvlj2hJpwrvQAeUF4WO3xHPnxWzAH8NX
VOoqW9V5Hk8ppgfxXo2cYgAQDp2eOwN6O5pmkVJuBo6jk8JoxbDMUikpnviuVRRUMRr5EYgJh59b
M+FZ0+v7lzpJJb9i5TUVp/ZTrxSoud/ljxVmEwM0ViUACkPICI1MOQTWoqgIo5fZNGYczMXpk1a/
GaBkSf/jd6Mii9EIkLtJ8RIOlsQXu8QSW97pchY2chvph2G5vx9vEp1oimgU417HERDuNKiYE+Ho
xYxfkjvd18/gZop+LMcE5UGAv5/Dq2Q+8CfDjt/2zwPre1IRZpDzYchGMsIthqZsnFESWvLXfRuM
DC7RuUebNMXIDFIW+h/96l3qpT70K9o7Isi9b23/JQX2958d0kjjpQa7HR4zIfiOy0sb/CWKDhe9
JaM/996+McZzUaJHV+QgTaNxrBUsLXpOPrVmE5nJHSggjz0CivK9SM0KsZp1SWGFMY2KKW3fZXmZ
4xy0Tnf+IIB0gmflMxEFyd3Y1q9/hOO6eSvd7e+LRekbScR7HJBog7Pj4lJAUHP/czK8UaOCSZko
PQcQL+g05VPLYzg3u07tp30bjMxD99zzWS9mqRZR/dEvTfwo1G9hypsp8AQxKzaSYLSTvulBq6pS
RU4nc024DeVX2WlwTfga2aAHTc/qO+EE40/tVxGtY0YI279fSjQmM5CyUhsqGNZDw+tH6dAm2X/0
fJ1KLwGIxQMZA+J+W1npj/CKOWcLcu2PMXw/nz+mWflDYDHl0xnnmyYjLYZ6bFMNEYuoUMpWhRna
AizZPIa4kMaB2X/N3eqCjoqNWfV912G4p04ln6U0BOBU4DqDJlvQpZkw3J0krEcXI6PqxIFXGVUG
438USlgggQ2RkZnSG06y3zjVVT4Y9h9ivW9Hm1aJrFKeyzruw+BkN8+TaIJN0sovydfojXS0SzdI
LOhfspq/rM9J5Z45zKMC+ouaz9W2rp3jFlqOosbYM/JPds4g3afnS8nQY+IuBCaonLpDSphjDxLj
xDGeylBy/HnXyqqe1FTBYvC8Ah4gdVQODzrJM47iybhfGEFs0xxoPQxFMhTZgDTUz+Z4oVP4PEHN
JsJEruxMhxTiVyV4ZUDJy+6AbLnkyhpdgZqloFi0HpWH+WFBZ8cvH/R7/dyGgM3LwHe2X1kzuJs9
l7VF6nOGUalHkG0mHB/hQTvxit2DzawwQRP3AaCrjs1341NamKEIcC3rDrEJ612bJw+z1RmMpbqW
+HAk5hW3uJPe2pTM54Tm34TS3I/2jn8rrBZtXFYTfCt2r01Tmb3gs4CLc1TKJJA6zMBDSkzKtq0Q
ujZBhe54mUMgBTkFlETiEfdOF0t7bJ7io/QYQ1AXaiinKrS4+9BmMqmQD0cfx5VpOvuCNyLrVA33
luzc+POlvMySuTzwrgCMvf7InMHdCjFrc9Q+6pEcFcuIslyQeVlzDJPzqLISIWtJ1IZhVJ0XQVWB
5102+wo3XsaqfCtKiKlq+r1Q9GbTK3eRUpizPr2EdX2MNellPzFtBbn1MqkN7Xl5yfscrXgDJbpF
Bs69vVui2o6xjXXtGdw5Cd73TW7dbdYmyZdfnRB+GsJKKTEJZUitWSWGqY2g53VaVkGXtYNUzh3r
gBtiDXb0+kc2p6Yqh+bYjtb+ajYPHYYTVFWDaBT4xX9ejTq0dZ8UyOwB7wvCl5wppbp5YQdF9L8W
qKy+TELfVx0s6BfSQjbc6AmsOoajXMjoUfIgjExmuc1PJ2iiKoBYDToUVAztl1aW0ToGrw7vzMNJ
UuyO8//ku91MUI4Xpgl4y3mUwYLsGIZfJJVFtbF5uFZroPKc0AVqgN1A8deb7A4DooAvmBJqRGQA
jdUYJnvwS3C6GaMJdUB8n7VdAUgn+kZOWtiQg7XKojKF8rscf9r/cozN+XhYrs5PFihToLcoCgXF
qyDeB/2byOJ33YwKq+XQ346TO71RcPVJfB1gyO5AOGzFA6vPxlgJPeKtqWOWKWB18NVxsjrF68rM
qlJ7/3NtH9B/HY0e7E7mKhi7Fi+aMLqURmQKwY99A5sveQNVT11UQG0sK2SZqw2ZA+DC0hTLaGzV
E0ozu1eIetFFhVRG8ho/o9tw6Eqm/BnTLhXgOL7gBpXYFe7AjehNqIaCXQX4xC4DuIQ86CsPjJeM
Ouimq99WS9ckJz7hIHAP31A18FP5YXqtoi9hp5iNwGKt2fSPlSkqRki6qk98hK3jAyeNn1opMqfy
C2P3ttcDBklNEwzI6lK+HuelMZek/6ZexB/ZJxnN88gOzq1LprAKp36uXdRhfCY2iCSGX0KG9K9d
euY4T9NCrQfc1lowcHOQoS1x87/vcdByN/meTSYL6Ln9NW8GKTdNo2JWNBLUdf65KjAk+5ckP+1/
TJYJyiNDqOvm4YhhUkEw+RAC4+KDpr/+JxsytYwkbkuhJdyjRXEXJW7UXnmV8ZAmP3Nna2RqGZDs
TQzQLsOEcYmMB7XDXP9yl4Jcbn8p26n95gN0K2pKIxDXQakTkaOITcVtvdwyrKA3rQqQNPbo22Ys
XNkj1/tVpEp7Pe41Dt3DspxNDtUkvvT3l8SyQJ0mZRyEBApNyBzxi1p84YTD/v/ffr7elkD3mspZ
UcN+xp1ZvyjvvJM6xmPNmY0DWI+rJWxuT4ZL041spVUnuSSVG/FCguwHtN3lR6v6QYBEUG0GXT6r
x8XwP5W68QWzYADaDpuFnJiG4sSVYpZA042sbjLLEOUPY1VoSt4hwI7HHoQ1oMpzuWv+ENjfhMb8
m/gED1VW9YbhI3QPewlA61AJWF6GaeVWMGOIkO17CcMC3TaIhcooC7JpvJhbkDqwiu/7BjbHAo2b
G9K9AtRXVHRy8eXkh9lRQagdoUKLW/lLDUwFAGYRIYNvT6x7JsMb6aZBM8pyBNZ09Mw0yGjrE5Ku
30x/5BaqgpYcdMsFlQYHGkFSquKMu3l0jgbT+Ea0w0FukljJD9WsvqjIUABdXZhc2purW9ml3txa
Dh5gHvEDcwJmAc5jGXOI4UtcuuW3+DmExB80saKXjiXpTbz8l3C/Mks94YIEWnKEpcxPR5trn8Mo
NgWltwplcEvVyWR733c2nXNljvx9FYSVamknkGYjCC+Nrdejv6SS999MkA+9MhHqhjIHPaC/cvqU
Gz8yVqNzsy9nrNZAZchSMLJMlQEsI3oew3PvcWhJq6bmqQDWxy6r9755R1uZowKiPAozmBOR83mw
2eYnwNBNo0VJTc4gsseq+25CjNeLo6KiEFS5ihqXDJW9wSanO4swcyGd8DnBlxhhQL0ym+MPzp4f
K+bA1nZkWa2VyqAiBraiNkDFtDIgDCdamKsDZPxr8ibfCZE1OSLoduLOlP7ad5nNVHAzSxdqUdWb
F46PsEYdIoaQguqW1lSywq3kwd03tf1wWdmiygu50WvL2MEWkdSID1JsSnidB/Z8/8HeZE8AcVcX
VlZlRBcaSLgUYxAFHEK2GLz1ACvO2tco+M5Y2mbVYbU0KpbInQZxPfJkIQeDM8mMQe6FnuYVYIhp
WW1C1pKoUNIlmIGrMtTy5Yvskdn09KU4QVHnjrC2QzzUZxhk2SN/X8WVWOKhySQDIik070NReWmQ
2sbSM6xsX4tXH5GKLnKjLUGBsVJ/tqBM5NYPk3kXPMdnUu9KXWA3nvd3jbUsKrykWs6roYpoJku5
VUhfygb3rY6xKpYRKqog6OdioCPLVPFLJn4d5s9i+yfPr9V3o0JH0umlJPF4TqRggkGLPZWthTXn
zgjFtCiBnPZtP2T4VmWdYJavt3o1NfX0xYBiczwxHkjEf3cyMw0dgEptKvcLYqHYfen+j7QvW47c
Zpp9IkZwB3hLsrtJSq1dI2luGLN4uO87n/5PyOfMUBi68Xl8YzvCEaoGWCgUqrIy+78i2b384dmG
XPr7nD+HsR7SycQoLqq4dmbeZMbRqD5V4H1ZIT/a5E+9mLdOZJNz7iLvo3YecGa1x/I6L8DCFTsl
ZIx6T8WMlaM+Dm57k6MJHZ+mryKiM8HFTXiaglgH935iTcTPFnv4RI4oGKU2UNXktFyzIQXgR/9b
3CV846ZNGqpoPRo36uJYxVMXBrouKuJcPlyEx0uA6z4ylhqItclRA7rYs48qDkSN7zo3e8pqaG9C
xPXREtWYL1+ahEdLxHHUFZQAngS63/sz4zOtnPKFQMhtPaS4qRMwrf0XjyU8dmKuJXALa8xi7haf
FPMkWWgJZMGYfeuK02AKFIcvH0DCQyaQFqc0igFSkvTnOj4rmiBiCVIBwgMjSs2MplVD/yl8zr6k
T1Bisl4xvwKNwfpgrR5ZQP6tXkm+iI7o8ilEUezjTZYrVpLMDELHmNS1/6fSpnqi8XvR/nFBv0iM
OixLmEn0QK7Plgipud9u/hnyCeVCfmatJE9KZPrdob2muQ2kJuP2Vn3cAC6YGStbAigW3W6IfYq8
//K7ifAAiXZKR0DsK5RinkGDCU1fRLIoSL9KICS7m+9XR3bn5/kU35M7YZud5VH/HLkJD5rQU0in
Kgo2dgkahLEGhTPdTiDuy3i7JFd07ATxhRdqzahcgo62NnwlcsMWMm/RlwWPkP90tnlKgy5eOxXc
5fQdcFIe/+66tNCAvWxGdAdYzGm3WZykQAoMGgU+wPzJg+YaLymG5t8iv/KrO8i9UVt6umxSECd5
QgNQ1OnlIrNR1LSyx+VFMoNhbpyMiJbGXg6X3IK7XJWlC4lZI5w0RLmiVnmjFIvujsBZuiXpdHe1
ivYQLhq5qvLI06Vr9G7+U85CLC6yTGSwwowdeaoESZzZpRDbL/J9LqgoqxLJlOJCxWT5oTikx+y5
9hiFduRA1vpBxA4liGE8QYQepkM4t9jTungujO9NLqi275d0f8YwytNDpLkqFwYDWqXX9L67UTCr
YMa2cWLqstabMHRcXg/lm9uNvCZ6zkBrxuNwoBTkd+BOOoDLEFDLJ1a8+x8UokQ2ucoWDZe6L0OU
xVtX/iEftCt4JZr40CX3Y6+9z1wi2bVoOPNy0KI8NAEvNSotFG/RLDpL0Boq8tIOyfHy0d65BDDz
LWOKWCFAMGqcu4dF2WspMNp+uTzGLWolqbdO9wS4kTKgzSwIkTtL+mCNc/1pqQytaKnmawA2zvcY
H2uWb5cXtGsCSgKKBoUVVeZvVG0aM21tGI1uv9oF+Fb673HxeNnGnsubqD//fyP81UnGUJ/UFAT/
6qm4YTJUmdMfjIDJXkWuqL4pWBF/Vyo0x5aFkuYv+n2vHFL5dpzuLy9ox78/rIfz72kwjdwoQ6QC
uuG0NbQPC++yBW13FZps6paMT2O8Fw02t5bVVVq36tgy470shlTD+3v0Ib4tgtrXoY9HwJNXOLFs
9wHk0x20Z0BdZ8Rg+iAsmNjZscd4CRMaEKWTe3cq0+T4+evYr9/8uphiXmhMaiY3t2DSPT8qlWuC
9R/cyy6yL+1OJP4o2g7uptNIjXgC3hO/Wf16+qTXZzN6u7zlO7f2hzVxR7uL0zqPe5Tjs7prXb0s
IdFsAicq0c9zNAq+r8gYd7J7HUQZVLN0X8//goSyXeWrHdMXvXm5vKh3vAeXInxYFZcxJ5OqzGSE
Eg54uLVbxiExXkdXuTt6o+xoN++dRLDaMnkapkEHjLEgYu69eba/gIe9SGoTrb3RgntksMMzY51N
3ezUhZ72mRFZqkD3D1+hniwsTu6e0l9OykNhFt3IZt2koGBltPXqp+WMfp8zAKZ0j85H0DymjS3C
Oew8tD4slosMoz51eJgXIaBEjOuMyWGz4qQwqRWch990DbR4wkscOh9tdlQDJnXXe+ULmF1VxbbO
8rEETDR7+QMwDFZHDFVGv4+ohPPatCxyTc/BuaoW3wfpxqxKu00M20QO3XQ/LnvuP/jNL2Oc5+p1
lqcm4+2V75mIOsaZJwYUR5n+XPkpCB6kN+KGfyVfL9vd39mfZvmSUQnUIzhfAZBpAfGNg2W+mRbR
U3Inpd3uI18jkgoj6pUcLKvoiEEmCu1UF/NC9gRxV8YiI5py2XfKX0vinJJmy5pFMj5btX6upbdo
fk2nQydhHpcy6qFHzTpc3sO9kb0PC2QbsLkf1NXK+qaFRcYeXz1Apvcg3YzoDyQHC77KYB/DsfGH
J3xFf3mYIB+aPApvqf0A8Gvd7P9vf0USx3KlgFdWuc0wAQNdrHvqqo/0NrQNkF1aruh8/MO9+Msi
c66NxSou9ajT4LPFp/bJggzraM9O8tT5BvQ5xChxdt5+D+6/zLFbZmNOhXqiVs8t0PfxQ75ehdW1
qsdHtWmcZCjspRJcWnvDBh8+K3dFxpE5G7LEquGHvwna2tsFSuKoxEm2fJve6MfsLT/kjY2OXe1e
9ilRPOCnb5qejEtMW0ZaORzWa+icXWWneXGHNwN9WJDryI4x2dabKKSLAgIXh7IEW6xm2uTX0jHU
rqQaFWRhPL8cEX6bth7aNk9qwlgHzspx9Kfn+SuTcAsfGdAnB5pSNIZz+WxoPK5xbZI6H5IGpYMf
KCDrh+Z5tikqx7E9vepH6sUHUI5kgti6RzwKoIhsGabFkKN8bq4OVJrnimkeToPdm8D7kGEKyhXC
deMKCm1U5q3G7hTLmZbZtmZD8PhmDvrbgdnY5yJhawFz2w04MIVyptqVMSFLzh5IdmNOghi/ezQ3
lrgICCk8kGatiASKjIZH53YxsVNyXJsXo70Rkq6LrHGRbinUakx0yIEMYeGYdWkr/XXZXjfxsdYC
qosQM7vOs1kcF+bWIiaaqWBxTYuUrvebIEc/GxfYa/RkBIh1R9EB2T2EG4tcpMNcdIo5cFwouRQe
qkp19Kbyi74VRbjdc/jTDvQtPkZUKVwMWmo4hymbZ3Kr5/D7ctcHy5FpW1DLFb1r9qOaruPtbclI
+Pl33ojRvlwHaNvXP+fg2KzvCJLz4jwCXHWOnsobUC2c6Z9wMuMconFEKVVVZDQfl9nOVjZNJs5h
BERChpbKfMhiTDKFviBo76YeG0Ocp9R1Vtcop+gI2hO4XXEUMrDK18f5ygKhAz3KR9XNHptjfMgd
URl2/+2zMc45TSllehPPNctCKHBrlg6a3sqRfXCF5Yf1hRwGV3YH8IhJbn8uSjxExNWI/drH5kdw
d6a+VJYRN0hCGOe25kaB7Js2BC/eEwJhtW/ff399WBYoNhlBHRIQMdRot04BA5QhAUmd5DwGGoot
xdFI7VSyBZ9YZJK7HwnUOaOhBrIb3BxO4lXWoTpZDmRsX4tvY4UCj6iryz7b70H85xp5KLm5atXS
xchCGlLFNjqwB2lYjph5eg5jzRWsjt0Il4xx4J0SU1Bx2yDwmOdZc8BODMio6kN8zAgqVxzn9jpc
Jso9qonxZVM2+Q5hr1aJbix4rxfQkDW/xG8sdwYxj9P+mA/KuYFUb/Y/EGfvn5WNXc5N86IzLK0O
GT8De20xiTd0lKHpCrqZ4RUCfU7FBgPc2o1uPmm2Ljt/stGbH8B57lqEJG1Ysj6hvFV4UVB7ib8c
mcBrfMhe/qM1zmmjqWiVPAIUAjxI7spmx591f3RY97A86w+Xre1el7+Wxpc/y0alVZ3hulSVN1m7
garc5b+/ezn+/Psos3489NaYpm1hokNShZFjWuAnWW6Ierxs5B88U0fZG7p4EBjlPMQwy7k3S5wE
JvaZf0tvixMeyYfVKe5MAAXRjXEgJ1PY5I9W98su5xgWlXOMVMOu3F6v/UEjN1QXON/+BwIuw0Tb
gEA55uMGRrWVpmsioS0PXYJY+6yL5gT2MF44zYqBogkhBjG4TxSHa1WtUYpaVFDcYFSkO4PJCaC5
ANOuTLzx1pBs4SzlbqBEgUvXiWqomKnnlkWkqFDXAtM8ACxljZMOt3LrKYWQwX33CtgY4j6RmtVl
bS0oubNidXdjeEyLL7dHjCm0juyJPGJPlYfFxp8L407v2KhFm1iWBlcM75n+WH5UoeF2TK7MoDwy
nio62MO17smrW0AqWvCK2D1vv8zzFc2uNVsyZRXa4y1xpSYPsgyTditEuwRHTrCv/MEeSoOMGP5h
CUxb2YmXg9Kvj+zEYYlL4U5fRQAO0cq4g1ClRWsYwMj7a/RQQI2rl+1pTuzLy9o9bcCgGLjkTGTu
nFuqZR61alsafj4sqd0NyLwaPCQuG2Eu9/HexhCxZmkY6YXYmfFeytgkQjScl0GdKsXLe/WxWJMq
dqsMzUFpHEjlNnk4YkJyPRTJmAks/37qPlrmnLMPITqQSUoRrP3yoy3qxz5cD00dDs4Y6f86NrJR
aZUYOkKKSvmCrJS0EkkLKw+U+TjqXlz4ySiqFLBv/ttObmxw66GKXIayqUXBeAxPBVLK1tMghcok
zI4I+Isg4/rdOz4sia+/ZlSvtFiT8qAub836c6V7lx3jdxf/+Pe5SFxTjC6niUa8ZAKNnmbZy/xo
rgL0K3PhC3vGXyi5WY5r15M8SFVoaXReMz51+C9SHvRWYEq0HhZDNo4+DTEUoWqKhFE+p2Nsh62X
yV8v79nO3f9x09hH2xhZE6JoytQWQXts36WbK8e6UVpHf2KqmeUhvqcgMKI3olR/p2D00TBb/cZw
pFN1wBuuCJZgdgEvP8XHzDFOykEsQ7Z7bn/5OZ95x0a+FFIzZIHRvJrrIa6+Gd0xEtE07Aw8sBWZ
TBQXV7L6XhDYrKjSVyMs5CwNshYE1tqxPkoPgHx7aCLbI3WSuwqCNaJxh30n+WWUC7lrPNVra7Lk
Ou1sOgFOOTtxJZpD2yl/s7VZpmqaFoZueLhm242jkocIR5MzYci3dOevI3r9M/Lq/lQ///u+xkdz
nHNUkl6Z4FbNA6tKTvqXhhCXJphLU+0oUWwJWhg12HcFR2E/HP5aI3OjzfdT547Usdal7xJD6WCz
bIPlvwtacbaYpW/XKw10MVUTuaPFj3E0egpVq3IhntGHqS0D9dpU+clQV9nO5/X18uJ23cRA4gSa
Sxl3M5fHmWUeS31URUGTBd38lNefKuvtsond8I66GoFMHag2+ES4bbVsXBtorWgo8I7kKWvvLxvY
XcPGAPt+m+9TGFZbSkPZ+3nzGk4Hs6jtZhCQAuxU7eB5qHECIqwYVOHHAqLCmPLGIHGgydK5ajNP
WhGcpMluQwWCpub8rFKMMbXjaURNbckVT27u+8jrp0c1PwB+/3h50TvvC/aDiKLoOmXDXFyAzsgI
+F+jxEEXALNZAh/CsCGDZqetnf5g8zj1KRWRwbwnur9dcxur3AEsu1qdQyWZPe2RMbDNr/kdCJOd
wgmfQLJ1HZ2nIwnGG9lm85MiSVl190tvrPMnsUYqlw908iYH/QPXdF7zv4yn7jC6IL/2VXDHFufl
LcT0GsZqoISYer2DTnV4I4oJuz+EysiMdVMDYIf7IWWo52otZ5Ef0puqPtXFlZwLkOkiE1wAn9JM
oiHovQNjiK9pQd2IFF9UMxWY2b9vN0vhIoBVT4Aj9VERQEK66Sd3bGpnSkx30fu7zABHxGC96Aiy
uSLfybX55bIb7waHjXUu1SRGk06S2iWBGh6kSTlGjeiB8w8LBJcdiH4IaDi5g9I1YW3pbVQF0oT6
HblPo8KZ5btRzpGklRjvUYDt1k50mDx1/nF5eftpFCW6quqKoph8MF/1oZPCti6C3LLn19pXXBwX
VAIG1GVRp/UpMK3TI4bM3FDEoru/tb9Mc2kiSK90w4zDGMzKhYNuo60bh8ure3+N/hYNNqvjtjaL
9UyRUYsKevAxxk7uykB5Hv6muyQQrWVDIrggDw2oWtqTltoiqJFojewQbUK/CVLUUdaqIuiXm1b5
sqqCVHs3q98skDvncSFbWt9rcSCpTlbcpPREzDdA/zSRgsE7fOe3rURDyKAaNaAgJ39cCebAukWf
JlQWPilHFDhO4R1mYGqACVSACrq3zl1cVCpPxlMPzbz8ZD7LV6IhgN3d3PwG7qEUTTUYZkkPVTSm
zAMBMTBbXvaY/XxxY4K7q7NQGQotIkkgn0ZUYf8mrVJumPBvDjpnkX/sX9vIoZB5GJTi/H/c1qHR
1HIJl/z9KauBL7T1+q+6q77lV+SUXrWnyNUfBtGL9h+W+cssdzC6rpLKScfZa197lwYDJDATRzkx
PXlW3BZ9uP1kYLNM7hwYkTyZRB6KYAr+3tbVxsD6w+iEt8qhdyxfRKC10+RC+gGJcYCIEVPBPvVx
Y9W6zxZ5NJKAAH6K9l5xSkHW+/DO6ukZd6uoJsE+FH8+gIxWTBOZsSHzMx1g1JNNUuA9qt7T03TT
OJUD9v1gQinVvBLzeu4dfBBeyagMG7pC38G6m8BSdTFyLhVv7D4/6rVkj8NrOIALOS7sWo8FBYq9
c7c1xu0lYnRHTfaIGvSjBIiinAuy/F3/MJEqstuAygB9f/xabVnXvVXESZD6+ZP1ClQCsMTtwfym
gl6SybKKKFD2spetQf5eH6Q0Ys/rQJWf2uVRkwxb+oP+hKVsjPCaehHkHzQJtzsgNOsxv2OarMVf
hSN90TFjythdxufFpg+NqPq9e++ZqoKGpAKIhfZ+ODbeAcmCRtW1DuNYkBOf/fU4u4WXu7l1rO9K
Nz5aALsn37Uv02NH4TP2IJy7Yx/st+Ow+QVcXDPVKOv7vsFU7XxstDdqPFbzcR29VYcMnsg/dz/m
xhgXzdZcy3oCwlXfqDuAB1wlUYF/F5zw3UOApoVCFVXDO4sLYTE1rCUrOwIBQfm2CytvqoWt3d0g
srHBHTQdQ/BtZeRFMAS5j0ktPWC4BP2pQaX2wJq7ouST/cHfPxM1DQBMCB7Y3Gci0risbTonwVKk
yd0EtsZbk7SFp/bmpB+jXMnbk+CGFZnkPhaQB5gQm5Uc7WtyC7mSAN1B+j28Do/afXgLlDDwbJDQ
6QQIoV0fAT2oBU1QBYAvbmtrTP6j/JWE3hCZdmp+t6ZvQ5u6lxe3uzZwOpuWpcvQTuISlMwo5lRT
liyQ8rdifp50+aDrP9RJpK66G/03drgsJYm0ENMYWuwr1heI3BkQgDDmhzD60lBBY2nXkqGy2oiC
TTO4r1UnqlHqmZQF2XJrgDm9u+rMr3pzoJYgk92/AjaWuPOVVvqsl3IWesptea2BvzF8s27otQZ5
UCsog+hWlCLsesTGIOcRXY20K6q6xRuq3jpNsnosjbo5UdoI3pC7XrExxPZ4E43VMh1ImsZ5UGij
naiF3YcQUIdqoDeYtSBKiWxxF2naJNISRmoRdK0NRVe3lr+kiPSSqGgs2jzu/kzbyFTqJrM8HCIf
s5BnOuHVQRrBgRKYMblXR5q0pKCTnKM2dzcWrwDf22kmLBKz4/JbFPz1gUzu2BaJmRp9RbNgvW0+
tX6OZFF/sj4z3fThRQTe3f1CBPcHy00x38b5ubSMc2JMWh4kdWKbxRcFasi0v+nzh8uxaDcDNjeG
OP9W+iRrSklLABxkWrsMtfOe5QfmsX/+92hIpDqUIEIg7WTvio8+3ndS2s3gbQp0+WmYnQoj6Gkq
8O09ZyAYdTCBimBlLS7qZWHejz0lRVAhsUleteLH8AfMNxZodwEnIZpGAVLgHA59kJ6k4RS+4wZW
9HcMA28j3dfupZPqlWctPYkeR3sOsTXJeV8tTVSuUjSUVIyTELk9WdGtZtpyqB0EHiGyxG2gZJmd
0quz5aknWjvyj+4mOxQnei3Ndg4ir6fUY7Me9CDildu1C7JYGZAPy6LvoX8TAOsw1TMzHJKgSBS0
ePSG4KWbWd2VFkObEHR6o2Clu55iqKh8KoahgTv2ozfOxahMg6ShpB8GyvLNqu4W4/OfbKZhqSqE
QzQmHfLRRlo3a1koaxIkP8zTqtommKakQ/wSosruIGGTjzkAun3pCGcemEPw4Yqg+2IQmZhA6HI+
mhqlUtCRRsHQPcjDtTw/1NTTUoxR91dTrEPX4HoYUcuKnMtL3t1V00RJSWaPWR6g3xPLypcyiQMM
XNkUME4kwzMGvC5b2RnpwBHcmOFCiQLwBOokSuSjHakpdvGJDSRhHOBUnfW76Dqmjvot9spDdoyE
NBO7/QMCbQ5gn1VgNHjmRb3WdatUowSEXrEP7sXsprM7Z/SMA30CjwFaFy/S84RBIVYNWgo7EV0P
u6UZQlQLk6wWhQdzN2s5LUYEcegEHcsFWsKdjWwSw0nFtQJAmyxUP9n9qD/NobL30Y2tTFbasM3i
oGq+IqG1V/UpKgRJ5L4NrMa0oJim8sWKsi4KMhoow5LxVJd3JDu0oXfZa/bem4T8MsGd+DBMhqnS
U3TlSUu/VNa4PNVSVB56C2xP4CkkNeg649FyK6OrRO/t3SoeKqOsgq+jX89vYhINSo5ajeQxvWsE
glO5AlZN/fIFXHB29r11SqdO3SgUpEfsKPCRgJoqwg9QRQrO5MePJ8lWFIOOPg0M4yu66bY0iLov
7Eq4ZIHLJ5WsgKxktiQ+qLLu9E9MI7BG4VxabNWODyJ8/N56LHQiAE7XoR7EM0NUhhwpeg3tvrgH
/7L0kuZ/8srYWuCvQHUNm4XmeRBfr0cmZE0ehjcC9BojtsvPuN0FUze753lrkXtig5R9jOTEkDBZ
ORwYX3LWQDtidFhBuYZcSyNY4u4eaqCNtdCbByCRW2EBWIUV6YXkr2rs1PRJxvT75bO2CxgBju2n
CW5JVqqQclCNCE4B7qarMGC5JXVzYA66J8OpHqPjv6dQsJStSbbqTQqxaE2odVGT+HX5poRulzyv
puB628tStiZYFNuYKPNxqVDdLIPWZCMD83SNKdReJETGwjd/oLZWuEDVjE2Y4r2e+eHyVkBHvf1u
ypGjR89heBr16pivohtlN/paaC/IVFcgqsgFCasaVmmsU0jqjmgSrakrk69WXwt2b9cpyMYMFynC
qTXCiEoRCL1qP7taPX2yo1NxHd2xdjuDoayP6oPAE3dToY1R7rKU00hWCsjlIaPtfeOqcjJnQsXY
9P6HsZm9L7dZIP80oMvcSl0To18ZHZRXCWnB6vVX1lV6bCHPEYKhHtNmrN7PEhMh7GzPO8FlBKQr
wB0okHPe2VtxCrWCNQ3ab7GvB++zw4cRyMfle+LP4B4yr/KTKHHfDV5bq5y3tuCpGsqQtb8/6yeG
tcTksux0rgJqsf6UnhX/8gcVrZLzVVlVRjMZU8mfyOglUXRIM3LThIkLYb3jfzPF+eukqW1lZSPx
oA1op/1wpJIrV+sxpT8uG9qtbFEZrX2d4XPU35h9DQuMRzN6fN0hvusesoDcqE/zPSb4MMGyvEDC
UqS0uLeNW4vck3JMxrpVZgsN2uisz08NoNPDVSZiv927abZWuJtmqJiiol6moBI7ZBnmypVGcNOo
7E/w0XJrgrtpqi5Xl36tAOe5nY+qo4ANOnYUG1zoeGSxW0f3q2vlkLnJLT0CHe7mgrDGHO7SD+Du
HanrElkq+iQIqxYpHKAnmJ7v3zIzO5lU4JG7IXS7Wu6Mt/hlqhRHaWA+J5+SL+iyo2M0esvdej+3
duMXx+hYCdKFvdtha5O50ubWa6QQ455II4OoOPWqU+gPcn0QHAD2lS5tIneqQVIrx1lZGF4XjMDq
FofibOI1tQaNr3vlSQTDEu4jd7RXyBrRQpGkE7Ex0MJIHkooM5/uGLmL4SSvYlZQ0VHg7iFlWvEC
eIeZUvO8JOVppurL5V0UmOABfrMp1ZVSGJJnKm8JnjBG93zZgOiw8d0LKSVTolZRHjC9zfo29AlL
U+8XV4HEu3KyTkBcOPRmBL5jwZHLHTA6XP4JuzXLjTcaXEipE7I0plKAqOYQPei4bb61YOUCFukg
vtAFnm9wsYWEWZGm4ZwGmNxxl7y6SlfVxcUraDzte6OCUg1rPBlQqPp4wvRMozVo27LAUmwtx5N+
AGScHLpjdp1+0V8Z5Zj0B5RjFnsR/jTKHQF51KK0JVISWOHnEjRdi+loogrzXkK0tcE5fZKi09BL
4d90mco7hWvsZcc/adVvzPA9AEki46RMjeR34UuYf5WNh/rPnrmoOgEqYmD83OK2iwK3PfejnASt
u2CkFmUQr736Rk7aIQ5EEiL72/bLFrdtVBk7NWkR5cNivBoS7a1O2skpsrlzJL0FQjytT0NmviRd
9nb5eO2mBT9XiarBR0+0oGipo+6aBfL4XC3nachdc3oxxuZ02c5+PWRjiMs/wrK1zIrg1mQ4WCZx
PjyPXp/4+acaw4XoqniJflR87U5gd/ei2djlwkeyRHQsUsBIdDwHEhD8RM8aOHV8NtdfowYz6ILK
1i5+kmp4VkGqRcMUJQsym+tTJkNX17UV+/VreA/akvZJcdmDQDuT1DPO5MSm6mlkmzdD9EfBcmOb
u7rVqYFIoI7VhmBosY5RYF6zOX42js3IywV7y/but0sccCNMgcuKisr6x5VWsrTgi1KIFp9lBwR7
bv7YQ8+XjRlA8d27bG33stsY4z4k6fq8VeMhB3zkBgMc9hj5lw3sBn8djylMohoI6tx30xVjaQZa
oQu33OZF7KrQjNRzSxD7961gpkZmIHj1/cbdeEczLGWpdhUma5SnIfpRxKkzxkIaot3NMjB0B/wg
IBx8zTpJpXgFQWAeVCiY3zKk/exFZ7DKdUfjxLje8rMoa2R31m/O8LPgCbjDR2eYo2IZrWq1PIVC
fqYGpW/3hSTtU6RPT1ls/kGOahnQQTJMKD4BYPfR2lAqRqqaDEwkfVbDm2ZpbWU9XHaI3dTDAmCe
MMgWGyn/aES3+hjMhB0gkdDAxB7Gt9E5j53Mh6LOFaY0/2hNv8xxOyiPrVRlSpkEgwT2kWw9jQSr
olQUJPYqJJtl8Ri0KcQBWCIpClQaYZK8KiobePrQVqfhuEodZq5WOzGTBCJgaBmN35OkEYym7PkK
Jq+wVPwDmlZcmApTiMA2+kI9o67tWPmqgmdXUV/N5bOlP17+iHsnwcJMGcC04IbADOrHb5i1mblk
Q2+hG/ZZlz9VjchJ9m7QrQEubDQgHFDSMom81A+dzFaDxCsOCc6bBQ13tbJVkJwmR1EFb3dEYGuW
20JKEymqSqAVGXmdCco6EtmNy16+MgZ4BC6zF7S2xtj33AQtqTQAjARMJRinq2o858YxXgSXieg7
cWfN6KVJz2SS+8r0EpuDbaSfLjvC7neCzCFYalH2pDyurdIGQrMWeGNNT3QnlAsUVlVtPBkTLa9V
jI3+0aZtDHKeh6uk7NUIM8K6rNspxIe1/M5aBZfWzqpURvWM3gh6sJS/gkd0Y6AptkheAZ1etXyM
h08DeF8yoZuz/efCOwyZKLkD9IVWM3f9tobW9W2uSx4i7Xy7HrWjHoAUMrIVD7V3l5w6oI5fGcGv
WCVqL6VSAQHGEQYgGHgBLtqrBYZChgloHPlk3DLK0n51yUG/09337Mae/0pPMOsLia92skcYxkcE
jAX/4CHjo9QAvhBlMdoa5g8dnEFsTrTy6xv0XW3IDjiXfXTnEGCVAF4Ckgi8IN+8G9TMKpVFkrwY
EPV8+NpmglO2FzY+WOCOGSk7M61LGr+n4ayaVJ1VH/rboGU2BK65VylGlgMUKaj0CEIwZ2tsh4os
YY5XDch6AutYYeYOE0SsOvg+GTJ5rUg9c/c4gHEDWo8aPIWXgOzBaqtp1mR4Y5lUkBbvYikFb1hX
FE/I+YrlZCbxmgi+2h48ASPSwADjHOJ88AqQ6dTXmtHmKZjDUQlPnO7L7MJhGOMtGvW4BVqffjMc
qM/IwFVfdpmd0PzBNvPgbWgm60K0Eb1EyUrtKVUT21q768UQ1Sz2XHO7Ri6a9WuT6lWepL6GimB8
X1c//ts6uGu0lXJCh8SAY07LyUrXU7EeB+0/bhZzn81mGXKjzK2qZ34SgkxpPqzqaE9xJbgtd7Kb
D5+Euy2ztBqqVWftXfN5Vh6GqnRN5TqsXpdUEZgSfX3uiDUWMLrSkkAUUfkO/IqLJnqQzyJNJZEV
LjFNaJ92OD5AnRTnuv8h96YY5LIHs9nuGk+pUeKRqZbRKPk5VEbZ2FN0yq5D/Bujj/cszDO2aPKU
n5rD4vx7HW4LxlFSQpRCYqpxKzRyaVRDWc+CMncq7ZQq91b07x9+WxN8y0eTpLBXujn1zTk8dhJC
0To6clQ9XT5H/xB1f4VA7qImNO8TNV97NF01ZJ+HKGA0xoPLarV5IJ793+tlIczDs+BgAEnxe9el
I8mSWgWfwn2KNmR9HL+agLhJkP5RHGAobqFfZraimMuWwecjigKWGgw6GRCd55bZKaUWdSMI2xkm
CheZjbrm4ZuBGfI4EI1E7Pr/xhYXY0vgi0vgz9Igyj21dKbylnQCVM1ueN2Y4MIr0Hv6WNTF4Df9
9ZDexbrgbbl78W/3i4uvA400JW9a6k1mf2yL5i7ujXMZjoe0Ha6nPHuaRum6xFt3GNvrqMbgmMAv
d16dwEX++mBc7A2HOQ7Nqk8DFMbeh+9Cr/JZ+6B0RI+j3e8F9gZMjjHyEp5noEoqJVIpKK+6+sfa
do9RgepbLpyY3HVBhp5AediQDV5mJSflkq4jBdwTFdpr8KVpXy1MqGnEXQ9M8Eq0rF0f2djjgn3W
mJIsJ6DtXxUgqb8speji2t+3XwviomCsTWXfTo3ix0yMoL1aqx+DKQDJCmzwYTCD/JKaDVEZZIDf
WcMdhdLsIALB7aWB77iWv7+MzhUmox4DFkqnovxZ3ajTObfcuLmrjT+oLcO7fu4Xj6vS1q5N22Rk
XXwFPLwJAJN2djLA2PpeYvtLET0pd4P71iIXiapsrjKQKAJvi34cuYoOPZreePQ7EFBBq1s0wrq7
j0imFaS1lCK8f8yX2tGogYrHx6pKcKbSxgktsLqMtjyLIHHsBfdbON9Y4qIDldcsy1tCvOgmPJWY
thjRCUZ73RHR8u3638YQl5wNKPEqUlKmfq3+tfTHcDYdc/52OdbtJoAbG9xBbaUUhP4TiX2VFg6e
QLY5POXl5JjNS9gfL9vaDQobW9yZHeYsCQcd0+mz/mDEL2sl+Pvst174MHyxsOq1XmoiNQ7ixDj1
7WnJB7vsH/T2ZNbn9I9u2l+reb/Ftgn61C/DqsG/pfpW01/15XoSZQ67DvDrscZD1hVNqmcymCjA
l7Ft5Wcp+2H9Efx3m83yDB50LEmbFwsQdkHpywcMqHwGqfNbfYjuWhzV9tyf85OoBL9XsP5glTuv
i9HTcJJWw0uv1cA4Kt7/kXZdy5HryPKLGEFvXuma7G7ZGY3MC2Msvff8+pvQ7D3DhrCN3dnQoyJU
AlgoFKqyMgVnvZOOqMoAf8Zr//A2kjqyRdY0+pZjiVH2qYhGWx0/mxoPbMNdEnVeZTMfM7WQoqDT
Om/Nh1dxQolVr3+tsXSzFdldm0JqYRHc2YSajdg60iJ4f3HEdh5DHedCK9uaNM+PVvaWSl/Uzb3+
91lwgIvPRp3hLqnaJpXU+F2Pp/SkZ82wx8kT7yXQ1Mff5VN6J5yl9HDdLOf7GVRRrahlq5AnLQqi
qrC1sre39UXkSdERJ/gQPv7sHV2QkeRFrhpoTYZq9UMTnFb6pIg3DQ9RTTboo5V/nm/0fZ+nerHq
lWwGqtn17lINr3rZB1pa2l0D+jpwsE56f5AUnlIDM/j+eTbSCUClCUIuDZOGmZ67bRvswfpy/Rv9
G/f/szLqwjdR5lrAkiGEDeDUBxWvObkhk1nGjewPYLrmThIx4/1uSWTJuwhcJC1KWRH6JWCtPagt
Zpiqe90hJCSal57LcE1tqMraYHWZPB4FNcsjwV0hotuER51ID4UNmI00ihXQ0gacQ8OpizyT12Nj
vlZBqETmLDEsBTrSy/Vtc50hu+0EUIjP3hRWvhm+iz5iUgJt0ei24TZGWRRg8t4kdbwhbaB3xrhV
MKkep1CBMkz1WXXmG8UliljyD5CXI4WrPOVINIZQVgbz0HjiFZeZu/tn5XTLNFa0ytKnCDLmoqs3
59Y6RjPHXZkmDPBGkpxYQ8H8cnOTsi7lTlXjo9Fqdon6RpTWUGtJeAGT9fKSd3aoj1inpoKBqGUI
S3BEVb3iYALVM9Ofs949bLN8UuPlJG5nBZB2fTIGGxh+7/rBZJ18RSO0JJhesjBPeLnSHk0/9MRQ
JKry3p2zWwtAyesW3jMrOqjtTVBug0JLPCvlAOkpNFpIfaMJVl/3ofDBWQvzTOws0Z4h1a2gJBvG
glfNrsJRx6HP3PSnHLbfB088q6D/DnROC5h1MSho/aqo0mNwkJ7H7C0j6uq8iMOu6J6mZPRypYK4
BcbsLEBYOMUH5tcyMMSnI9ZjTJL40y6odaDLqjFxBmZY5XFMvxsmxyGZi4GMJkYvVQm885Q3mLEu
gEKxikNVaG0ZagTjTV9OtjZwqkTM60Al46sQjMD0mEYZssoSJdLB+h2d50dNtLVHkIlC2n65kSWH
B+dmnWd0S0EGD64fzKZT53kFGYGOTkp2LNK3zdrwUMdZwu1z3dPJX6EdHcREpoGZKFlV6Vx5SJWp
aEdQnGzmXSx8kTC2GrW4A34uy8N1S6z17C2R3+/8QKzyOGrF2QrW4THLJbdcvyzxj+s2eKshvrKz
kdXbOra1loX5oGCzJHsVh9Mw1rZl3gn9zPE8Zu74DjNDbQ1cU3RrtBr0eIkUuF5yHlGFICoRmauB
S/Kg+qsvuqQQJXPOLrMMAd5y0JYDgQMoCeWGmjjU4gwpjKNyN6S2qNnRAWXfoIvBseNqRxnkwDz4
FzNIgZKYsI6AUusDnYC8aUqbyrA5HzdwFkEoAPT9qt2eF4+oOvDLbWQRH9wS8E/FhHoDZBdIUNl9
SDOLm3ypwDJpYRgdOBUQTt4a07nGHDVafVblX/cb9gIJlR7oohUEEipIyb2gWtEs5pCGXk3LU1qr
fmyXXq88YWgSjIXJGCFXdcyn2NIKnYbDoPZaIJidCQaM2TTjB0Vpk9jtxHEQAhO0HwnnomAdH3DJ
4sozAHAEj+jljnS5NlrdmORHubptxTtMt9gjj0WEGeJMjMRg3lvGw4EG7AD3tHZpLmWgv+u/gusI
nNNgPvD7cDjwK8WswE0IN0AwplkmCg+XK8qiZixz3YrCGoE7x/z6Jn1ekqDtOSeGFRQsIGhwXtAn
Qd5A2amKItOyhhAWj7Zk2bnuWP19KnzFbD7HjciLgHJbIicLKIiEuXzsJGUKY1JpaoAGTnyINDsO
Kj8hsuZbTHgZIQ6ECVPMHV83ytjGC5vUK2WM07wuZgOTYJhcMqTbPL01euBRuLL05MxdWxx1JkW9
tBRhyqFP9bC9kELhFmixDcKByZkhEAyZrBk9wuuLYyViuPoIhlhCugc/udzRqR4gO25FKXozX8v6
V5ScMQuaqj/W6XUpUzsXn/ucewwYBVHyRgG4kcAcTboSJtSpkvTGWKG/NXtEVMO43Y5JIHITMcah
hiG8hoAewtgkHXa2sVo3XYnBrVCPkeKagzT8XNa00IN1XEUeTRWrzYttlJHwIaEAWIKqOoxDrWTd
slbgodO+Kz6GcVzlLAUyqEPJNwS1H2TWtiNEOkHxx+NVYbkPtLBwcQEMCEU56riLY9/OS2sCeK7+
qJN7sQk4rsLaTKJ1gece0ia8Mi9dJVkR2YtUJKuT/PGxPMaQkRW+gM/Z3p7AL31AC9v9G5uE4pvQ
U8iAZl3anGoF0tniUgSl6Six14U5eP3I2GvUQxZLOLSfjC8NdytZDUUwDPwxS535ssj6TUp1gGNd
HEQg3IcIUJfZJZd/W3MWyYifF8bIh93dxUu2dmM3N+CWUppn2YCE22g4Wdq8iROCNtyX0y5lfsfd
4sjvd/aSKbIEZdiiMC0P3aKBQPNl23jtNqY37oxQ3lh2azcpZZMeY1M6zYbysAjV4bpzME3gggMl
DbQbVVqOti5KTZrBAHoslwWEyqCgef7fDFCPVCUS463vTUC68l/NAvgr5++z0gGEiX9WQOe3G7p4
UavAQPSESOGPUCuPwW2KN8/7U5jHQM368DCmKMil8TQ1iSPuPrxeSoW4rSvMiQBPIN5mk5MlP65v
Guu6RNJBGG2gbAlW1ksjUxcbtdCNkNNUVHsz4Mn1oVbu+oTXVSNHn74u94YoD0vRLmzyGsQx8mH2
ZK/wu+cWM5aqLwf9iVs6ZDnb3hq1d3G+TSKYHIVQfoAQVG9CQ5MkH5aTfckAC/0CIuEDr53HeoqA
wvHPXlKX89ABACt0cgaa2PpWd8ggHTwknH0ZZEtxYv/Fk5hQRsJHgAhFnZKyp2YReItbITtKxRIk
Su7KWnQPmXT/uosww+veDnWw5gIM/nkf4WABQ171p1R/GHt/Wwa3NJ4awzfkMOrDteHJJbAPwD/r
o/vzpVm3kiHgiSyN2m2bNe4E2HdVGrw09YMdzNOomH0EahnYIZ2WvspLuQQrGDhJ1DdjtCGV64zg
wR1s4wHhlhQ0oCj9Fw0yyiq1q9qY9yayqi5swYILILGzYXB8u32XnrjhNciIv1+cvktjNDvEhlKA
uEISIZwBxOri+0YJBD1yhjTIFx6HyEe1OcoYBXno+rQYVRG07wsEsLZwfKsPhtf40rPptkBny9AG
BsNN7ooBKG04pcoPB5+yTWUg6rjo0gj+8BBIMDsHBFVMOceB6S0YMSMMWBgYob1SqmPTTEZlCSvj
mzyDJDOzI96sPXMVIAgH9BroYYN+o1WVJXSxifq4Fd0YaWtrFW+WmbkKRX/P52VkodQ3Uqy1bQ2h
1sO8cZrVcqolc3LeqDvTiAUmWHBrAXVNd9wSo1kjy0TNztiUzBnKOPO0sq79vpJEzv3C3LGdKeq7
RxDaVLJI3cJefljEo2xxvvrHIAjHQh/IJGRW7/xrlxelYZqrLLXGFq4bCM23HvhZYS7cTjX9TdO9
WK5uNvCo2lra/ajmzp2UhFNxJTckfYZR6dIslPkNiEaR3d7lA1lp1KspY1aqLhK7zMN1Eb1q8GOQ
FHIC/od3O1nrzhL5T3aWmknIY6kWRZT7zWPu1U+WBySRP7uqLwbCD95tzXKTvTnqsl6qCjzkKuC2
UGQPARq9zeLNzQzuJ2T5CMp2mGWwoP73oc5foFgtlYkAEaK77gzKvhvTBWNToDzMLlErj5zo6/WN
JCH8wxdDmIAqHlRuMAhwuY9DloEgpBZwsRxI/gHdEtSO5IDHbsp0jD9m6O65qURGAm6CLWzFQ4Fm
3Xxou5tc54CGeVaoiBFnUT2NHST6uvV2BF1887Smj6rCq8B/zLKJ8+1WQ51kdeizsVXRZgY2tH4v
GhF+QwUM+AfwLPg8jQvWzahpOvoK0IGCnC1lzlAWjJNV2wY+x/qgbYKbJupqS0t6mkrlR8MVt2A6
4c4e9VZtJzlP+sUww8xS7hoo5wAf7V93u4+JKNlCHQ0tIKExbEjXFuJyycVBW6Iw/zUitWh8DJs7
36XEITNRAndU6ONAPbEHEm5C6oZslH72D4PUmGVnETEt7Q6i7ZCtBz7Pjc5QOwaRkHAo/fn0X5Mx
waguE9SBQuR66awtFcCqX6atEsprZSMUWpEdy2c19f5iM9GzBbgbAkTSB+kMAdRWgiG/80iQhY03
be2Y7uSQWn8k2lFsc8soLB8BIAAVPkQq88N+aoYVjVZSmujSy8fiXjsTbbII49Krq55JUep/tkh5
ZTIs/Wjp5hJi2EvF5JDqlMfEb55TR70TDs3xPyjakINFB8f9Iskm7C6Z2RizSDNz870+VXqxBy4E
1f4dittn6GJzviMrfsFZwJ38Pu5OH/SoapNomRopXL7PhCHmpATbybqtTouBMWoFfZvkbW086zPH
7ofqKfwUcxw4iu/jATRvDR5pZV0lSIJKWXRb5c40XirgjQ35yewlu+rOy3oHvg3Ocll36t4qFdaG
RijmyVSEUBOgOmotGKv+OU+cQMPyUxRqSXXCQLpAxxmwEZqJ0ZZyOA+pk1o3UfbE2TxyqVBOQrId
CMXhy6GJQ10641ILeCQlxjvh9RTmDzl5lx1AInHHu0VZUezCFrVlVTbLeqQT5pMbcbWT+wU+EfYH
9BJXnAKo892DHCSYfvLqBoxdvLBLnT30afDQSBUr3PTU7vM3kQcQYfjChQHqpMlrMiKKQaXSbM5q
8phgRZXD+VA8G+T3u9OsxM1iFvXSoEfQewuI0EjQWmwLhIdqamfvkHDeW49xoi/WRX6/swkpEi0C
cyTkmVowPYOCTJ7tGteAkH75H1dHZahlIzfmMmZ6iGYmkG8YVMVIEegxzwUCVoxpSpMQyp8ibiZO
SjjX/J8q8fRAMG1dgSW2nnqQnfgEmTg8pK3b5iT8hAKRTSiN2tTX7jWXs2bi7h9MA0KCFjCGrHVa
23RoNWGKdQIbxlS//JsZVkeEliFjXajcS495CoC4AAso0QelG7pZXs+dCgnasJYOrQHOQ403scB0
UQNCPEhTUIOmy7fDaJpZVhdKOGA8dcD7ra38YeZRWjDXAbUdyJxCRQGZyaVTlpOwrstYGqEVFXYb
H5OF86hgZXco1v6xQMULaVTHLMYQ1XH71L1oEKnBpAJYP+3RsoUHwrnA4+xlvX0vLFIBZJiauRtb
04L7E+FQwvsX3ygH3S+5dFofQSSgvcFYP3rGhJQGULDL/Ss6sVenHJo/I2QRF5fgErtvE/gkklty
R6+2FfLKFB/hDsQmAFPIXhXgst4LWrtAMoI5m+iSCBD9AV/MWQGNwAI2gcPiIKd0hkN/+u9hK5cm
6YKcVS2lhZJJfBSCKrVxsx0jFxzun/U7FWDa+ZnXOWY5/26JMnWRtouQbTMIosIuOy/CSSlPqfJ0
PWLIxPHoiLG3Qbk+oEZiIvW6ECqf8OAFD199mzhdZQvO+KqGi2PaIHIZ0VeVT0TUEtRX0Lnl8Zd9
7OpSO0sdj0Jci37cOjPU36Tvkk+YcOFCz/lsqxj+DOVPk0ccSf42g5IWSvO8cjIrAOx3gTosWTEJ
dVVCeRZd59e5Ve+QWNvXd5r1RkY5DXoVEnBP0BCkDslmqkPcVEiLJlRYybRXfLMdVlALd/BVHvME
03WAh0OvXEMvmZYWK/U0qgaQQxHEolXeLGVi17xMkn3sd0aouzxHAQNlW8IdEJRfNsC68QQhs1fb
IU5c8bsAOnKMWwecfWR5LDobOp51Mt7k9Ckc1wZ8uPmGAs1NERJ8CtBqs4an1uqDbDFIN5c7F8PK
aPcmqYOoR3mkCuhDhISMXzvXB8tJVrsMZdBeqKJzfYGsDGlvjDqRAniZJ03J8MZqv6mmZ/S/FDGo
JP+6FZbHg3ACSAMCngWi4TJkr8kGWB5EpI4QO0ZY6TxVi3hMdswvRcozyEdwOdDXqlmbU2HOvYGR
/OIzob8SvPhQ/NJwCYmB9ro+/sWSDFxAYKg3UdqgNk7MEq3AGMwaKuNJ6e8XsGdfN8D6MhAqAXT2
N3E8FSWE1Mr1IYY2gipXbl57gv4qCoUNFOh1O8xQYYL6RAHWBMxTBmVI6UvMn2z/GgwFmNo3HsU7
kDsDexU58fN1a6xQgcyEMMbgK8EfLj1hRgJXl0ZUHqP4QVgzO+8DwKQ4W8dyt70Ryt2MPsrnvNPi
YynerFpna9GP66tgGtAB/8W7XUXmS1a5Swd0pap16IEUR7P+MukPJU82jFEWxjn58/eJb+z+fln2
LabHoM1DeCDzox6SyI2u8eH6MpgfY2eG+hiDmoGjUwGgcB2Tl1Yw3EjSj1a+coIoy5P3q6E+h1BM
VWxq8xSm0qGT+nCJ7jcLuCnQSv5v66Gq6Ys8qQa49qqwwJy2njwA5Gf3nXfdCDPX3S2H5v4Yl1iK
elUChQTAbtlr/qCH2kHypCd+3ZTzgUzqKqgg76eKTbyG/fRUlDe5Eehc4iPWdbNfDhXIKl1u56EA
I0YSEmrrJZiO1iED1QGf1JfjCCaVeJl1IxotEf1tAWDFWJOjdd8s40WeV44jMF9A+0VRMQ0ZXj4W
67sstYSSbP0AabLG0w7akdAV43HKY535SKuEpBJ4SxPRWjbRnKCcvM8rsxMbeIVoOBFh1lPBq6eH
0bkENwzIvwATUP3JK+/5sBJ2NEKVzYDoE6RdqWixbHkKlZthChcjPyt18TmpefQRTEc0UGZTTNKm
peHl8MGylcoeEVUC0qjyrDZ1ZN5oKdOICWwuFoI8gdYSHyItt5Z1yhFVe8OWre6mE/OHLp8Xnnsw
d2xniXIPPYboEPYTbHc3hN6jfRJfxfvGi+7IpSfda/e8VgRvaeT3u4Ael425dmpthYM2eJaquXI6
3Q8Jb1yc+U6FDPs/W0i5glnIyzIWE5hGzQA4nEr3NuVHmR8i5HZJ5E6YHY+0k6qFQx5EZZiMvCyM
uDn9wtv/A9SVAjGuKisLCF6ujZNZEADeQoJake/FMH/S3S1xhKfNIdBg83G750RmVgq4N06dwVSc
DfzM6TE7i8ffYHLxVf6k2yrqELFffuPY47kRdd9kG1qGgxpHweRrLwQVtJ0A8B7wgm3D6ZGQxXCX
yDFJXz7iGCX5YmxE/0n7rvn9QXAMxzi07uStGJ9JPJPzQGC+lokyGLToDeAaaBxIPKjTKK0YHszO
6Rfju/IJ2TUkLJagCorVnn2T7O6ZXBkAQXPZcdjZ6c48dT2hEBhtcQqHMp8GYHfHQ3mIPvf+6orn
5sAbLmQfUzQskAVjTsmk4kKv9007CNhdY3DGORDSB0n4wXEa5n1L0Ov/skGFgs6ccstspQkt/+J+
PpCRkc0xX2RUOv7ubt/ZosKBZc4qZuKQcsW4JMJtFJ8zuQa336iltpA3glckhuAbYyR87ebU8kFB
+NKiGcCB3jC2FVeGgjqxTFj9DerfGEEXr+TJaIRb647xJ7MF92zzF9/uwggVefSqmbc619EISsGK
baW9Pa6Zb8ZAeXG+IPl36RgHeLICFxHxQKPxXUO+WKOYg2wfSr5RZ6vOdJe+Ra52q7qLg0lKQqik
izZKdO51yzzDVDqotRhQnQwApPPqpIOzbFvu2ukog4D2uh0WPg9Sh39WSB26ZG7zVCpRYlXfFleE
dKX52t+O8NXIh+iJbBMKHzEon4sDyII5jxJm7oYxEgyNAsSkQq/+8q7sNQFKuREOYdSW+Rc8+IGL
wWoVW14s41QnBorzGBrKz10qDwdFWGUo+s3Q73LlsoIui5B29piincXbFcb2Q+cWPNDQQsJkjUil
r+k0r3FjTGs4SW5lYfhY9TJ/Vd0qqFY7qjD5hYECW31WBJvXyCLOS7kcqngY2YVoKilGUR+kbYti
nSKzOhqKY5agFjmNcTDKrqp+5Xx6RnjCqAtoa1Vg2aQPlO9SBFCtuAKFHb3NnuFnd9nzciRTkokn
8t5rjMvswha1oX255YkhRtUxKj7N1lGYA85iGAnBhQEqnheqWpryCAPxF/CPKS//urhOc4GIi0FM
7gXCXBERXwYrI4GRUb7bTH0mgzkOtAXSz63KnDHhcZSwLkRoOyPZR6kGdV26grKpUMyUklIIwEAx
Q1JqFTLrObNa0K8bQ3OTxtq5SvNtQCm7bc3WrmS9U+1OztPaSedYXm1FyCpe1ZIX4qmFl0alQyWm
iMKy/jIIrjV8lXKP8zWZrrm7Rqh0azNHs5K3Bl3qm/+X0VJuy5A0tHg3J+OoQ0T3TwyiTEXFXGtK
qhihKoO0YTHL3C4qw1uMzFksLkMEw2v21ugi86KmbdININ8mg1jNDylQSrt6jgKILL5kkCltJY/X
0WJ8rwuT1FWSWA2iXK7HR4zGtmVhm/ovQEE4H4xEJSpqXRihoha0ZoV+0RFLtLvivgkNvz4ATKnZ
kwee+aPMCyfM1w8gLTo4B2QUtelX6jpa7VLO9UKa8A/6YUbzG+XMLliOTQvBvw4gJV5gZl2VwCiB
p8EExQGhfb28rcYu0QtRKRbAGqy7IRxxExxyYJVSwEIg10vwSiIETaCk/SDcWz84O8w6EnvrVAQt
xS5azV6MAtKcaD6VGKRbgDvLAsj+cKbMmIFnb4sKpnq1ZeUkQxRHkWz9iNkVt3nuXwkdDEj2D7z+
JzlhlO9c7Ctx4N2LOdIXRWlUPDtICVQKLG/2k6A78MYeWG2lCzskEuzsIGSWatRGgEHZ0vfk8xAm
YBDK3Mg1nMkA8ze4Rz1eisOILhc2qVS1jzDjWvWriIzc7hbdbvWzGh0SmSd4znq7XRiionLViOUG
/SkAh+6yULNs0eteyRjyAEG0psM5FF3pSf0e2TIeb7E7vXLckxHY3sl1oBqGEfkPmjuzPKx60uUo
ioHgLT+mi53fYLxbuf1N9tCoUE6wZ15/lRHbLqxSR1LKDL1LEVSPCXL/MXZGpbdjHmSK9Q3R+kPb
BNgXQ6JHg6tCL2ozVarjtELPUf66Ag8g1CeN5yss0Bmo/NFqeAc7oHl26aAaZAwMK92qdxJ80esd
SwlMDBUaKDSQ2IJhtdYuakcbXJA9XP+AxD/oQ7jPeKmdjNXRqNq8mkNMM9wCs3JTpfLLIq6uXM+2
MCQQ7G5z57pN5oncJziU02Y6QJhD10thnDjDS/+lxITwAoB3FTl46Wx4c9mg9LqZudcH65PuDVOX
/iDIuYZeRXFsXrbv0gthJ0nuos/Q2tge1DsC9Mg/AcYlP15fMOuQ7MzS4HxLyEyjyqUmNLUFbQtp
tiNL+nbdBvP9sEudqGgKzMWqLsNqhNn0XNepPcgeqBe9tDvKwst1U6z32/4hTpeo1rKs+zSq02Mx
Opjy/s2frHn56OR4Nfo1XhK8tz/zbgISiDACYJLig7II+glaJK4pEZiZPQkfbnpO3+fJVSgpS5yw
xoov0EpDN/s3pwy1mdqiztPUNFZYSZlfafKx0nqv7XPOOAXzm+3MUDcTlLfMphzwlqiEN2m478Wb
1KycaRFssRg8zkdjYJCN/ZqoKyldSznVMmDlNfGXNmIKC3x65QFaItYGAjZ5cOrNXdTP160yV2gA
9wyVDwxO0a8ls4B0uGHgq41ZYJh2pXxfpRNUuJ2Vx7HMPGM7S9TRlgt1WMoIUnMyhpiHYbPr7fv1
tbDD1h8TtNtLnSCP4zCBfuodJ1LGjiF5UWNrtwC4AoKQqTa0UvCi4LC1MDNQZWeYuiBMqVmk1Jwi
zAJAugTCdiX482N7goZaFax30zvjUOoKP4pgDZYouL7ud1wYfUfszVN3xGBOmTLNhRiOTnVWgJxX
nf4melWBoMTke3RnIrnoHCtsnOlAZGh4BWp2vNmtn8qB+yxbrLiFfByBoUpAAy6BcWs4ut2H3SF7
4r10mUnVfsHE13YZI/iN8Ayo1wivDPWhO0OD4bTcy0Q/xRO8rgRzjYTRlv61DK0jf5SLHep2y6Wi
j2xF/QBGwQb8q+9EVifoCAiQS0ghaKvY1z8uM/nYr5WKQagwRIIpNApGMPrCJglkb2cuOHoeG29x
tCNQCZ7wyqtzspqpKKFAJkpB1wFIDmqLrVTMI5TbljAJowcDkMDD8KzdWl4TEJkGFXdIfdfcjKft
nvPIYYb2nWFqc7NkECHfZwlhrmLqVS5QQ5acWhr+al93dqh9FapGiMeqFQErG9z6tj+QRMO6HSBD
sXnQFz0NT4XzX6uWqejc7oxSMV5e9a6d68YMm+Zzbf7qeQSzzPxp9/epxC0W6nqrzboOc1RA10R/
6gbF62PL7waZ01H4SHNErYUK6MskbdAzSJuwX4N8UjxBDgXjRxMvdjMOdl8HTY94NJS85JR5ZaHJ
jw4/BkSB/rk8/JGQq5WijDUGX2cYtRcUw13Qu/lGaUOAcDvO5wQAg5i8pz7xQg871O2sU+4pz2nS
VSrQiIP7W3ZmyxyoRTxMXus3N+otn/mARO8P0X1nkXJUdV4VK1lBd6geNpDpulswv1P6Wod3UbE7
mQd7Y8e3nUXaS+c6Qk0XbDaEIzAOoOPjFKc8JA8dweXOMPC+J+WzZWT2Y75ONbpxwt3qmV9jb7PV
H6YMzhYiVdDZtd8cQBQm8pCXzJSEDAGA3Amz1HRJXxj1PkoiTMsaUmJn67d14vkqywJYKxRMJoL6
1TCoM1KvVtYXvbYAtD6cza8kbi8Po2/ere4EBTo+qQorAOwM0inQmNctKMJIfyrL3SECjwSGTyyM
olucDJz11TABANFiw8ItoVI+MmXrWOuSYIQrQOST5ijjl0o5Rvpbr3P9kWeL8pB4qyRhy6LkOPir
s7hviVM+DM9zZvev8l0dVh6Yv34o90CsXL97mV8PDRgR/VIwgNEFhk3KBiVNYjOMN6mzTZw+IM9+
XbfBuu6gloF+FmbIyHvmMppZ/ay2qqEuYdbdmNInzXIMXn7IjFl7GyTC7NKldbDEUamRQhif1l9p
0EIiC9ccYslRhJK2wIX389ZEpYPq2MjVGmvpcR0iF0NnTqP6WjZwDhfPCnUPVFEaxekEOqyoAd4j
DwG6caSaY4RV0IYuEPIfTdcJsyfl54o1SmYzjxlmQMwHEguNx8Ww9TPQuejAVj/Nx+VvTtbOIuXt
ltrmkzyZdSj2j6LQ2FYTO8XyqLSmn87+de9jhnoV/MDwcEnCS5f6VJvWoE4wVlsoCHWQVYkXa5qD
kfUT+ARveyU9WAWUjJvlUx6NB/BoHKaFVyJlnm706kBciDgMLe1L7xTTRlrTOY3CXnytB19pX8Q5
tLIbVdZ5H5Oshr5KAbH+xxR1lS5yNmBeLkM35FOFJ2J/wPz7Z9Ve/c1rjoLL5aBlPen39ijnkadi
mVMZqtN6dWs1LwYo/7U8QDFvhi4uancGdOV73iKZ52K3SMp/iryM4hWcnkcTGMiHBoDSzBUe1XAA
o+ej8Xv47Bu3kcy0SgaAcZFCWJbWe+2FutMrpW7DJXlahtOknXTR5Tgr6/MBlCii/46pPUujPt/Q
bFM3JUAxz0frbkJLQrnVvOVIelm5n938BesEKMDBmICJGmCFPnC2j2ZaGz30teNOy+0G2rVyHdlj
JrrTDBIZJf2bgvbeIJUtqHWlZ9DUqsKpvUukp3I8zslrxpNIIbtEH4KdFXouaVElYeknIOc7/bGP
A0H6LPdupnOeB2wrGDjHrYZOOc2Um2t9ZmCUszguQDfF91V1v1qgPHnmuATL7cC+9I8Z6oS1kCgw
gQgeIaWaPva43AgcD57eI8fa8DJO79BwPFw3yrNJHbBJXyxT0tP4mM5P1Za7k3So6pjj7DwjlC9Y
WzMUY2WsoSR+mYyjlD73f+du/+wdnd5McPlmWKz82BaDqxgP63RYQdg+8si4mPkHGJoxlUawyx+A
2VltQdGlaCsMi45edCzczQbtiUMg+9UDX2GStXVACSkSesKShrzq8kJZ4xmUvwvgfeZQhpB4eLXK
3DXT4ud1N2Blh3szVFZlKLlYlRqYacHu4oCSwAZByV8koHhpGSrgJliISjlBpMalPDYSOlzTDJ0A
4ZeYF7wGE3O3/tigZ3nLSY8i9OpQl91eNeXnVC22LPFgweRI0DFntxCaX2NTuxH4R5XAKxTf8jNf
fJ1OXSDdanjEtj70u/wUlDfyGw9FwizN7i1TXynT0nmIJrzxZmf0ZlQMdNABHDJ3FuwmyM/SUTro
gAsuh+Rh/LY1nA9IPtDHdYOukNCrYWCQJAi7zLuQNzQljCl5V2pC0zDMQ9XnTxExK99IU8GPiBFJ
iNVTIUkfR0HLDaDps3D0RPAAKN8iN3WUB+GgouRsuODA4yyNa5Nyzk4rx17EBBF2Npns/gtBdmX+
byrhws42p339OxIcCHMAf0cggFgylfVHWg8gfb9OoV54k4JyMxEb0m6r1alMDC+TqWE+tT/zjOyM
kt/vPmNi9nLSqrIQznlkz0PvFJjnzTjUccynxn5pVHpjzfoEjS2oUK7HDCiIypczL1Jsw+ndJGje
EGXWZx6vCXtlKKIR78RTnjoemj50Ql5gpDeaR3vS3tL0reR1PpmPDMT9f4yQvG63fVkxtFOaAxM8
fE+/1rdaAGyOsxG9CWAajyOXRYgZmXf2KB8BYEAqxRGgJ/2NUCEAgeSWP3OnrtGtJ2p6KWCqnNPA
2kegjzD9814sp9m11lzCuHdmAfBQm8Ekx99N6B5GA2aerl86rLQKTOHgkTU00E6plCcOshx34MyF
YlLkiwOkDtJvnfLQ8bq5HzWoUNzd26F8sYY8RFFaWYmAHWEGtfak7/qx8oXH6kRIu9Wz4KGz5HbB
9lCHqP2G5Un7FHMlbJlnAqVe+f28kzf4petU1QJFtkxZQ/VhA8FJ4QuO8DU9kFkuApkR7hVeyGZ+
SU0GEyBKJjjzlPNoWxeDIxinUGwHO2pup/mtGr/9118RA8sKVHJQeITTUNeCoIibtkaiERrqt1zG
u9oAcBTKAN1f1EigvgHpDaK8IpoqdfIGsGVOeY5xPyOpbHU7YpbDVnJOx4Z1vi+sUFs2a+hQ52tv
oiI/nBUXgDEXiReA2KLNj8X/xhqIR8BDAx0CehqmR6akCGprhPHXEUKE7wM4gy0q4ABGC87ndcIY
Jw6L+2OOipB91BXDNuBkp7ppt8qNYDlWlbsJt9L00fHQg8fo/PuXAmc05eqbaGhrqTaYNn9bfNlJ
nOpuCbqgKe36HNkmOLiNkEd+yUjNYVRFZgr9GAK2pVZXDUNliVspIkGZ3BEZg7udmm/lC0Ai94Mz
1E7NebG9v5ovUyJYxCeykNAC2ETPFoBBbEkHjBOF+oMW1h465mdSlKzc+kCQk4gtQKiRQrnhQZrR
0/3BM+0igJomBB542FHyPNz9M3AhC8QBOk4iCm4YjaGej+AU0ISkkfPjBB0dPcM01TT8VNVXVRUx
569lnDyY8qUP5qg0LY6KKp5j0Qwl5REypHkN3hW8hlqOZjZ9RD7YoVKzJdbBZ7JmY1Cco8P7QLHd
eaRf9J/Mh1F+SxnDPM5liE6ypugzSwWxpHjop7tou8+S4Hq8pC70DyaoF93YLqYw6fhMqI3acf80
SjxutOuO8KEVJK5LlPRwy6Mgd148iL5arkFvGB2wkYU99QKPX4DzjcAPc7ltOIpLo1UVoYdRfNTo
/Fp4jP+PtC9bjhvXlv0iRnAeXkkWq1gqTZZkqf3CaMs255ng9PU3Ie9rsSCcwra23dH94GgvAQQW
1pSZe5oTy4fVuBNRHLLEPx/2kHHSkNZrYpRZCZCSlMg8C9pjusu9VxPDfOWT9mX2ZMh/ZbvpkOxx
2U7mF+Jd/oqss/n9IyjwcWiGoQL1llFs4kAgQztg3LDJmIQNEAXeL5MrN66OKVjK7Vt/b5vdZZPc
g7OxyPhUfVJTKABF5sE2Grdv7Vcnqp4um2D74B9WxfgQc+xWokw4nLLRmF45NPOXXC5I0IA2shti
IFFzlFRQDEuv1iTLPL1xpP91ZxnH0oHbQUpVsCbL+wwcAvkuecj3um9cv9G6fhdx8nCvPJhrga6h
vJKsD58XS6lIr5uhOX3JShB87MgiotXjfToHCBs0xRA7O2wVJ46TAnoY0XRI7d4DXGZyc1WrBOG0
yAjz/EUpibK8kfOjEf07Fr1bjKHgdFDXxLwwJiCKeOlATkuzg/Nr7sxGPZYl5cw2/oVss9cMBvhv
8ciU0i6Ppb2jk1Dv5m9l37japP172TxnfVCdgI6LjIQBaQPjOIuug+REDHJrieg72RlC2xFx73I8
55kJZguhMaQM0SCjqNFez2nQjoNbz+bO7Dswy4gKYjwXAmuU5ldD8PyB6LeUS0hNTX2CosPs0ynT
+ZBDuIBAt6gMjH9Mgf9gp6/o5ca0EbrcoJaQTUjMnX++ouwzu1MkHV56CJsTDcvi3O3A0GG6iqdc
J0h9ir2otsKJE8BwB25hGAYIkC3Rx4NiJsNIQE8m3+fllZrVrtEHffZ4+XRwzaAuC7Ch7gBVySxO
VatBzfHrCMScm5cPRT956/QULz8u2+EdEcSXVCIHne4PSoVzQWQC6mk9BOebRwpoW1Z94zuSdZwm
OYxIJeg9cE+JZoMVCH11TCJrjNu3YilOlpoODEC02QS1XORXVzrQoWaQB6C0E8x/cvdxY455ATKS
dlbeG3ZYYfAokf0IR8TUX9dRiH/l3eftwhhvkk5Qb9Tt1jy0v6Zf1kuCpdl+H+i3+kt1g3EgoVoY
1yAYHjH8oIJahT3/qA+BEGSyEHll0XU2RDuyih4vpkb6dsVQkkGbBmPj4HljPlayzKk0lYMTOgru
lHTMwNa90lFd8JyseummQ+vro+CT8daFnA50yBCnhNIAE7RWM+B3CTrMB01GGVp7Ss1c4Pl5h0Kn
Cg2YHKGUfMyy0nGuIU1JuysjCrDjXWMjErAjV/lbmZDfG4gmF9DwVLOLHYiTsn5J5I4ym1hPEcX2
1V+zQagTyf1MFooJaGiDNZWti2hVikTKSsCJfyrC7NE+QnMd9V77zvii3MgESSqdtSUH6TFr3U8E
HDTc+GOcBiSbyFEzAc+0ZtAv11Dg9Ee5TgGFjiQ3ksCFftlZcWKbM1PMd5Mbw04KNcagRw65H+dq
bYGPEvHs8ILGMyusy1ijaCWR6YDqs7pTuzj1EBqe5jzdGbESGOmPpMQ5QUgREuh9XV4he/YNWaZQ
JjB6oOALlDljW10UZ7EjJw2NoXVtJeiwwssW2D1kLTBuSjXBr5miA3y04sod2t2C6lMjIoFgL9ib
EcqRIANxgmSCucJU/bZre7CzVoW8i+aXTLoZomddhFv4kKi92YHEj2lDv8sCa9752YtXs6umEUMj
6rfiRKE0NSLrbHHnHcXRiMpN3I/zx5rCZtPE0NfG7JzoUCtHByMiiy5oM/AMICIFbg5wD1DnMY/+
tKpSOaQmtFcBKZGN70UmICDiGkC9VkHRFtMTrD8vEhu0jIaMCdl4p+qLB0pfwfHiWqDUfHQdWAiT
Oi8OCOfjrIiPhYHhxqfeERQ0ecf3jZPvP38/tb/xNnIa6Uk6Q6qyBtIn7b+BNgqeRnAL2f4Z4i0Q
aEMWA4rYKD5hTOLcSj4A0zNFcxW2v2aARirUTQvIF+cQOiAhyHYOqS86XG+10W02wtpkdk6fMs2u
xk4K7XLwq/q5qUd3LDu/NXFJ28lvBzVso/V6arPdMI77y25BaJ7ZWNTCQai5TJDbA3fsGKLKF1g7
ynO5XImGND54WHapzJNhF00CxVVsr+ESCOIqB/2NI1C+EvVKqLu8tKfMg1FYS5FkAKMc7AXAb3Mv
pzdrcVDTyu10//IGUr/50RT47RxUviGPxKwpMnsQ3+hjFUrpskPS5cbOk50/JusCtt99GoleCu5F
0N7tMUurZa10+iZKj2uKqtEUQhcnqFTBbfuQY719KejSgE3DMagE9flFiKMBbXIrjwGRVvcUUBOF
3ZUemietd9XbNKRk9lZYq4fLm8l7P5DX/THLPFIFmAoss0b/eq7JEbTDp6Qnrgla47nQBAefZwpE
tQqiaBSaVTYWXPupT9d2Qmm/tLKA5JbhOYOkX6WjNJ7MgohAQ7zvRo8Hcn4NiTIbERqtaizSHGFp
UlBMv4rlWy1WEOR5YSgyYSrWpmwP7ExHDG0YucwU57AcK6ohHOh31VV+st3llPt0mmP45/IH465q
Y5BxmE6hREueF85hyn62zi2VtVqECGTRqhgPWbXAWCP3BoAtcceX5M46lD/jpxGY49vV60NyK/1T
Pl9e14d0lV6A7U4ybjHVDLClVnJyrF4WjxKsSTfT5Fq9G2FEdN8G08Einzj8gCPAA9oq4na2+ozE
P1IB2S2P2XTVqi9T/CORH1MiyLL4X+zdCrMwMCGa+WQokG2b3XQGKEcJQbvwiWjgd9PdehuUYow4
pdr0ToEeZwY6kzw5ZE0qsMD9QCihKcgWkf2gHHnuoRKyapLSgAFP3f/uQpeeSuvWq0fZ3M0vQpQR
b+O2BumfbyIQSGnZVr+CMK7xzb0NoRtodSXQpgN9456AEkNG4ygUNcPYWam3iGRrlXH3hOQzQQ+E
gPY82tMWgYyGe/5kA0ELqKHi5f9QUtrY19wFZWzBWWHzS3oJUGJDJw7ko1SU43zJDYDl89SAcJmC
KinHoAJM5bAXHXz6qdgnFFUGvKBUnANKaOdmumSStXxK7EOs3a/G3tLvBZeZ5+ttyJ0hG4fj/dDX
AT2D6RBUTd6QqZidaD0L7R3kDI/kJVkB2GzRyc1qT7u7bJi7sI1d5oy2OJ+oBFjWodbuh/prLrrL
3IBquzDmTMrAELSaikcFOLRTfk8xJGVYQNomESQQ3IBga4k5hwUo8aVqVapwuZ8D6VUFjS+Get1h
t+7iEz3+JVrBQhAz986hzAuNPETkmPw4PxlY3RivE5B9bxRQQbyrnkdPDSl9UIXuFAhj9yL6UpFJ
5kUrJW2u07qPQwgOuPb4z1ovLig+Lh8MbqKBgeQ/C2OetDRXSjuSuxgAOy2o/OIB3CXN93g/QGOj
9HPbjUq3vRJNz4vWxpzHzlJILaPpdUza+264UfDFIkEKxb1qmCaA11AgfPGhJCWRaqxbZJpSgZWs
O3mwXaCAXFuoSkq36IPXUCmljY564YdyobbGdqZ1OBvkCPWsfRSuYEcOjWvjaGALlyu78gUfjXud
KYswxCF1YHOY6FR2OrNsHCsBcjC+iSbfCjRIM8u39gKJQVrG7g9/KfH62/1DKxnCThgV+kAVVC1T
veiJnYRjgZB7QOW8BQXFXAWXl8b9ahszzKGveikZtVqTDq1D/Ga9ivvIS/rCS9aXy4b4z7aOGSsV
Ax4fiRQ1O5rmRl/BmdkG/a+3QcDA9p1il301IE/3X1BZcb8aYjkkFTLNZpivlrVWPEoVtBWWe0KJ
6Y/5NULHBU329rH00yDydBE6kr6LH46mhZgEK8RFYBnXZqC6BlMq7INZJC+D2h6NIb2RRtnLbRCE
KZogcOSuECVtDK1hogwtnXMvKQ/LgIEZCBwnoNcYo3rXiD6byl2RjVFKtExR4WTVMEwJk1blbKRh
Qcq8c7UO2DBozEMPTzHrWnbXYYgx6avmetDLQ/cUZRoajcmqk9s8Vav0lJt5Fj8naZFbgbISdb6e
Zl27n5sG//dIMJXtzX2sgxKjzJo7R+kUJygHe8aRsJqu8HJLSk4K7h856VlFul3dZ03mReuUC4px
vOIiCHOwk1AYQVH2LSTbBHrpXAzFDEZpUP/be3UHjTCQ5GtHqsUnHp3jfLutMTb20fJ51vSyrI7E
GT1iJX6a7gVXjuP1YQIMBMgK0bg3mfCqQCiuWaRFjoYKT/6FcqHEu3xv+tRpNXsTXEDCsJXjnM9s
MkcSzY96hszJfFjuB/8357geRocZA4GDlwYivjqO/0Jch4tm2IB1Y4zl/AZ0Ek6UGhlIBsiXbpy8
eHDwgiq+pj5f3kyRIcZRAhRZlxkKqYdixNRya97OTuPpibmbtV7w3bifbbMmJkQYrK5OFyjaH3pl
r/a6K4MdEqJgl9cjMkKP5+asa9ogzdaMyDjGSFr9EpunUjg1wlLD0EfMAGUxFATxC8kEdS4bI0o9
NdbcJ9UbkSeV0iHz3pzc0ptBhUN8zdMP0a0Cvbhibz8dpjL8xBo35pkHICmsviNOXUAmPVjIdw2a
q7kiCHs4+wh+LRUOH7MJJnLe8yWCy8kaphpz5jn5YuX30XqTi7AIIhPMMgyZyEsi1cUxNq7K5leb
wt+Khvr4zzPeSAhSa6hWsdVM0g5Lu6hgegGTsw0VCB2cndAivZspPWm1E99cbiSMcQBEcHSYA3jj
853LoBgUW62VhXEBobmDfmxQcAdr4Ap14ZP66uwNr7smwsCK43cRTb2bpRd9cyY1kHauqgHtrUS+
6+RHSxFVUPkGaBSMhWG2lrm+sikhAnJMAB5yVyu8OfFXP9+Bpv9gK+6iedI9wtS/pgl/CxjRuPhj
lrnQRSVJjjTY2XG+TcL/AI09UGre09ZYGogK7dwDs7XHfD7ZGmdbyUqQlRmgP22CDF3FZ+BWZvAR
DeCZIt8/k2FsLTJfboprRcHkaREusu7c1DUq8D6IGM29Okkx6B9JbXy57EB4i4QDc9700zCWzSr0
yBNoLdN2pi/ob0nXGMlvcwWV9l0dJK2Q15wfgmwMMl8Rigt9nbYtwE3HaD/t633qWdd1OEDJovC6
4PLyOFWes9UxnzCVaiMrOiDik+lBju+7dt+suWeZt70CPMvkoqn/997yzCLzCZ2xUKpY6dOjk55q
8y6Nrk0R65JwCxmPXORGtEwDek3LUT9Shh7H0934DhNwKIR/Lt4B0A9QPwjkggj/3J3IOihlCgfW
zCeyc9zEoMVBH018OpLWwZUJbx7LMPf7Vd2YZBaYAObaSt1Em2nTbvVL1AXnK32nQIQVSC5PRQuv
ghBBscv96UrUtaR/OZPhYArufb3MY5TGC6YXCQbMLQkVDGe/2o99Z/kJVjxkgiokx5NiNAJ5DYik
oYDEklEUgGDEmhlXx6LO/DSP7yCaIZpO4z2uDnp4GGpFIAlBgfPvl6il2k0N3NgQ2HvTI9fpgTLm
KTdO4sknFSVWxxeS6HAuHkgM0JR3gMcHTJQx2qf1mIG7HWOaIL7Ij5TMWQ9Azre/fL+5a6NlT6xO
pZw252srSV5VsrJkxzXx9XUnNa+OaLqP/qTMcQD3w7sJJiyuYlWehspATggx5aq6l3uU5hpIUhd/
H6/CEJoKVGAQ/6Vbunm2Rw1nAFuZQW5D2keF7Ns6pKkkIQEW/YE/LuiPHZazSY0NJzGkDi4X7JEK
lJsTv7sigYOJ1jiQBKePv3vvxpgPhAAiStZsxXxJ+UvpH8vsKh5eil5QjFY4d3a7dyyuaNbi2c5H
7J3yMIFCTHuQbnW4qQjkprvkeYBS0hu6yPFFGsosceHvoOT9q7Hv55BGjdLHRY0Zg9GXXMkFhXDQ
31R+FjiYEyYnG7UC/I4DkR4p/+y/by3zkOapGbdSDl6IxYy8rn0oLDRORDAxkRH655tDmfSYl49k
vQwtZwBg8ASkojsk95dvMS8IOft8jLeYE5Lr0HyKoM9s7iXK4f9QPac1upE0i7fC9Pl/NEjP02ZZ
qlw0qrN0lNETFKYBVRWWerf3KaK7vo0DkRqccIXMo9LlSQx4q20j6qnC7o4CznIArak4O2W5E3YX
6L36cMlpHRcFXYxesbPWca7oUlHn2RvLnQUC+CjQX2iAINZ4pD/6B1MY0IQyOyUe+FCik80ya2nR
LBpVL9YeTOsw6Ifa3qfqTVmIugvch2VjjXHHiFDWqqpw081r/VhBUtze00QOY8n+BExf9Ww+UOlU
+RB5ogvHu+sGytUYzqezofjX+amRY9WsdbMqwty17/VvxPIpDQGlIEiv5QfLcPGijl/pLotl0Tge
DoBJ2gxArRyDvkylyzbaRVZJER1IPiSI91Sp/gdgEsf2JkvuVKRdU5K7y6CKmhEcDwDEDYrLBshZ
MTzGeAB5KPNJITNcqaa6mpbs16oJVMkQJZWcZ+nMDrO5XVQl5ooKFBhgbQzlUBHs3q/D/05kjhd3
KSBJREFDw+CKzPjONG6g4gce46PV3ifltaqKHiTOMcWsz7sBZtcqexjstpW7MHpKwgkcGTN6RU/5
TzBXwMks4HxNvhBQCTZ77U6EIuF+sY1tZieNUbUmUlT5UWlDCxgLafJjRUhoy7OCMRxUUgDlBdSb
8WiE6KlVdhJ89rV5hGIY4H2Rr/vFV+ke7Rw/Rv7fC/jRec+8gUIUqlAqaEfQfTi/gJGs5m2N8CWc
b9MbEHb62hXoYzR37ADltV0DgNPiOvbL7yJdC+5iN4aZ8wINpaFIy7QIQXJmYBDITHbL9PXvHyWa
ZCELoLCVD10/CYVu0ymTDMKHv+9A5nff+3+caxXlhtgXSsnQc8A4bhRvQAJJaQdoq/F8N+MJqN25
apSw7r8kwzVm24NW6r1hTdy6d3aGcxvlV2q8z8jPSDvV2pOEyZ2l2ZFKBIflbe82DWJ+EkT39ljr
g3RIWrBSvpTV6NairJl35QGLwPQYVTzX2WeqWkbbMLO1hEjBT5J7BREEMbzdRFlDA/4NKmoIy853
U57NeDRWdFCdWHejfKd3t8X6zaoDwSnhroNWMNHzQBWTLcfOawyJx2SSQnnfnGaEnL1XeyPGTel8
EHlUDyLhKF7sAsDWu0XmpidpbpTOhJVJB1SioA1YeogmYI3KHIljF95hgOQexOhUzNpjMPp8I9O4
hq7ylGbHaEHU+SSBZ1XIfiCyQf98E/+1tSzJJdrvB2PpTrWq3phZ5KEGLXBYvEd7uxTmXFdFO0eq
AnKPtajdPL2Xmx8aaK8wgGnaIhA+71xg4BPfSUV7CvO650uaCVlXmSgQAg4yiIp0YKkufBukZB7a
OZOv7JKjcieauhAZZY5GPijJGMvosZjNnWEcJ0sU7vFu1XZVTFKcx04x1xpYz/qd7AVpjPQqdvH7
miLXnb3qlmDyUgSvN9covguwpAi3ZLZi0kzIunNSITuwbqUaYj9dEEff61iQG7NsM29lLvqe2bjG
EA9k52aXtCrN0qKUbvIjOOO61lcxNz5cz/C8bbGr2n+jaq+YdwPUBqz7aQgvuxLuJdAAxURVD+0Q
dnogteyhkeq0OqpG4UcKeLUM6BcOkaCuwV8m4B9g0VLQpmURLerQToCRjeAKO44voE3EN4QO7RUl
Mf/vKvfcU/nHoMaCWpxBL5oRLLph1xmNN+VKslflnuwvbx/3ckMhHd1nGxrsb2NlGx+S4KWWLSlP
jrmlA3oio8mTTUoV9N3yL3CH8+tAVNFDyV3ZxiZzybt2jUpA89LjtMrjUQEN4G2d5yLcJyejQ7T/
vjLmVo/RkEqaRLvqlb48AqrUH4y0X11J1u+UyBp2kpS1ntJiluvylvI6ZjiH4IcB5I8iyFnLGSkX
wHkqSiar30NXD0pQ46F91R/sB+rDGpBDzYLbzo0q0Rak8p2Iv/QPcdCoD31jQ1+zQ0FM/lof43uw
7KshtMTy04QeLniF7pInaDJKn0l6oDuvg/4JuQjuxrnThnptD8p2xwGfKO2+pEfrZr0ZwUKDYaFr
R+BvuPf93RgL83aGtGkiWcN4t3loIDxVZ9+ycRR9QhqDs1HlZkksBwDpp0a1nS49joWXPdJHKLkF
h1bqOqh1dPvCs34IDg0vc9xapH++uYgIFkD4aGJGaEInF4x8mJjDPL1XZeGMiQwxZo6X2yFIt5EM
O4iaWSSCAgbrOo27CKWj30CfJfg9ISdYF+97AVMOh+mAKRsjO+frQpwHvFY/V8fOt/eJdwvJiZvq
qveXYPBuQBdzmAQh7FtoxX67jUV2YmccgPGIVAx3jQHU0G5BlQec1lEFzdYYojx2DTm/AVwEyQ3m
R5uv8mt/ogSIYuAYd+V4LyyFNi4wV3G+cllCRVVLTfQIm8TVDeluIoYvGeXr5R3meXCw+QLRB3eD
u0+LaJuDUydTn82lDG7u5bACBm7F3ywtHHpMGlet4F5we1pbY8wpzRdjIrUKkKp9XSR+1LvGrXRL
hwTbPZQSd4CmeanqgqygrN0WBAzH2m/2oql3roPd/hRMBt1Hg5Jl0CzGvEpzajHY/EjpCiVwX8Gy
Dlfng+VODATkOYWtWfqubXbajKZkqhMF4Kp9fqNjPN3xRhDy/k7ZY6HIB++Z3Jqj52tjLslxa4x0
zkNMDRqj32S6+aimI1q/lw/Qm8v8cGE2J4g5qFUpNUomIYKbvOjeuJU9ytixXpl7xSdgfZUwnhAf
IYO5X4IWxSxIeR+63HV86OT5egDFmEBU/OG93dulMxFCDFLYOe3xgZvFgGSAPLugRgrG+GtmlQGR
s8QHa4zobIs+L/NsT9W4EAtU4sfq1fw2wis+fl+fE39svPynGTpAc0h786q4Bjdsck0dhgiwz40x
EYjoFjwyStFsKF22XTIUdOh8COYXWtBHRDb4rySgoI5kdqOdsI/G9x4OFXQB7fMH3fRuzmJMysFZ
ropbnFbQalmH+DhcaTdV5yZf21N302Cqsj8QEWqMd7xpMRaUnED4oSt/frwHu8jMVQeAy2yM23JS
kFGWgpPNdVfvNiw2ho5IbaVWhM50B06T2AchvT+//mbdBVdlOB8JCCR/NjvpnsoCoRrx5fLV4q4R
DMOg3jFANaExV9iu2qJZQBZ9GLWfvfYDE2GX/37uiQHM8o8B5uoiEmoXpapyWtLDRNjoq94CIsDS
y1BvmDBAqlFmNBHdJ39ZkEsADhvEQjJzU8ZFlvRldZCLN84TSvkvpBY5JV72injhjwnmdJA1JmNf
JugUkFL6lspR8TIP5vgo21K2+JNdxvLu8l7ynmuwTQHbB84C4PCZd1StU5Ak1TJYE3sHcxLF0XB6
gDBe/zcrzAPazJijGMmaHTsIwTaTPzo7R3m4bOPtR2UdOhI6MC/BLWJJzKnI46GvrTiOMFoznxpA
4Ho0xlWfMouKhr24u4ZJE+AtMLv/gQtTQ4CZAvkZh1bxjwwqU+jcKvrz5fVwbaCejA7HGwqN7Rqt
pGvkWMIoYK+4knEokSumsWCIhffk0LIqugAYogf7K+OOFtNR+0UC25c0Vu4s2X4Rxft4lneahFEd
YrntsoSXF8a9vlujdOWbJ960ImLnTWyGSepG9x3oq+27eNzpCPhvFK/aOXfz4Jsiljiez3dUDVki
rbyi83FuNZ4TuVpsXN9psjxNJ54e71f9OmvvSJz4l5fIcxUAdqDmT6dCoHV7bqtciF0tQ1+ECmie
aiWomuUzPhAYeIvyZBlA4TCnHbCLNp7GgdKbpTfVo75br2xf+il9m3ykoE/EtUUbyDuQqCyAgMkE
DBgB/vmiksSSojrDZFfS1oEtQ1OyQGNRsHPcirUFWRh0KxEQQIr83IpTRQgHHMwYzvHOxOGoj/PB
PLWvKWiCpV/iMSSuy93YYw7jOMwq+L8Q/8zlvO9GyUuadC9pw11kfKYdu10a88m6SkVxMkXOAjfb
yzG0wa+M5eXyyRMth4kh56aVEokgqk3q/jaKai/BEMu0ttfVJCo18cCX6GS8fyrmQYROF1SPSZmC
m5cWfKoAhYPD8g9FADt7ZJdoprffVYHH4p5CEMNZBhizILDOLNDQIhRkZyzQke6X7kmfA0sVVK55
txei2H9MMOtqRtvKzVUFrUoLEFbszWDKuvyV/o9T/m6Ceej1FAFo44CXZvAjw6WlCAmNmezr6r0B
LW9Fw3aCJbHVgaWdZfB+DllogWLU7RdwqtTkrykXKaICk3y0Io3Nwz/nd1eK0ZaBhiFVvKTKwoo7
H+wfOSCkXxeoxznhKAII/h/7+G6RuVKLtGCKakokEILox2m/XkHLN0gfFU9186DwGoF34h6+t/cD
LS7MHzAnw4w1UrSF7hzKaNe2AWlfhs88+7QxD88H9tsPkA0pUjFUSkqg5jRvlCS3QlG/Jvr+8gHk
LmRjhVkIaJ0IWdomCu0IYDKTXJeatUcpS/DU895cVNs0Ot+JV4qdsDNx5iriRE64oBM46N8N+yEe
7h3lKH/Kt24sMc8GqZJCG9XGRt37Ji1vyHyjJaIAk0YIbIAJ+ghKzgIEJS7v+fHOh2Xp+66S33iY
qZgIkH6Uhrz2l4PzKPJC9BNcssZ8orgFIX+cmnOoF6mbGb2LNpMDUutimLze/BHbj584EkCzg/8f
iAJkxuerM9slXYD4xVyNAgqO6jQPXxpTVK/n+iEERQCFgvPAYeNNyVjbYYCEZijf64srf6WzlhIm
4JXjgurZXexhZPAzd3ZjknFKq0RGxyIUmNF/T6XXacRgruA28VMPTJVB9hFjNZbGuHMpk5VkccBs
Kx9Vr3cxsucPmIBUUQYUKQXydhAQ/f9vSmdCS61XSiPVkiiUwQAwAjKcK4LHiecbQLsNLSnaWPkw
f1h39exEc4HkhuhPSyv/mpbxqbQKQcWa7gl7vimjDHqoOuj9WSGiOKmysrZBnabvu7AHi4cGFo9O
yOLBX827GebTGHIyWiYq/uFiuM38gwzov32/fHMEK2Gj/WkGJn0iLQbmLbDWavl4sjUUjow0cZ1i
OBVl54ET03eIHFw2zAv2UCvA4CYdJXbYjNeUm6SwO6sIyVyig6K4RoKxZQeV/mQQfC2eJ9+aYnxf
4+TghRoV+1DprwnksRwwGhZXxL6Z/1L4/K2zvrXE+KHErsd6HuPyWCL6kpATDo2gQMZNQLcmmDOR
dFGc1FKdo0CmBP0XVPD96rscDjs9AFTSz57i58sfigv72Vhkj0jdxYtVOcD1qfd06LW9Hg7NrkLV
AG21/so5XDbH8RFI0dB7QZRCJauZLcwNdcrlDrjjpbmLNMwgCA4D58CD2wKMk6BgowSUTNQF4Mgc
O7kpY0KZik/luLoUISIi4OGxDEGKxqa1NnTGAcQ8f5KI2q21pNblkWKJECRfoYml3Vie8aUAxYse
/KZb6Q/OwcH8/OMnNhGIPtChIH5RWExHCeV2I+kjtFs0LDRNT6MpHAjTPvpAcJP/sfEBz5EvVZJ1
QwTUwwggJoiU/PhngfGs5oaODQrxYNyDgaoBmvQggMCgwPmGSnJbVs7cIkoCJ7ruwV63p+PXigfh
4HtoEohr7RzHgSW+m2TOorr2ieY0xD70SSMf0m7Jbpuu6nZt1QD5SZaH2SkdQQLHu+BnRpkLTqbe
tGszgdDILpUAKun3EInx2njX164MKTEpRC/jE1S2W6MsocGir/mcSBkQU/NzNiV7B6L0pRDZynnP
6DDOm/wxMoQPd1tFR2ySUXqJntKb6Eie7AzDHd5yF4fEl/02KB9AXdFNn/CZZ3aZLcWId9IvHWjg
lvV6tN10uU0KX5Xu1PghKVqvtA6F83UGhdV43ce+nQmeusvL/jAXVGpI81a5g/aQlqIMGljO3dIJ
3BpvmmSzRrTtz6+H3WlSN0eYY8+/yvcY7fK62x5qcPEp+0UTc+e+ODR7CMKJICaixdHEY1MQteyp
1Aeobx0TxTe149Ifi8W/7M3oNWOiLSwNFRMZsRbuPrO0SF8juZTkIpzpaMwCSrrqBxI2X047t4j6
Q6ROgnSJv6h3i8yiHKee4zJCoDqsP4n5tNQvRiManOTawKABnTXVkJczzsWo52FqFozLzwGKrBgp
TwIlds1H5b76qgaoAfj91dTsL28l7zFH/ufoULAG/Fpl80BIL5p1vLb5UXuov9rQuov85mASVw1K
H9BTwZfjm9OQfGOVIBVkp3IWTU6aXF7TsPNnfz0VSJlAKvjg7OsAgw+iN4K7pRtrzGcD+0CVw3NC
52p8MCRvbTV3ygX+mfcMoa8hQ+kU6BTgM8/PewFpHQk9gCJEfe8KjVK0uz7BfAFEE6jhVBncMuBf
OTfhJDZY0ZcGg0XOw2Bcz/13JRUks7ydQv7yVqQBb9RbUri5td2EDEZvliEknYZWCfwwGumuYSyC
iicnyjeRH4FUEuAJFMWZpfRd76y1XmfhYt+U6JGrwDCsz3YVCo41dz0bOzRY2aynV6ve7IbOwUDE
7+pdcUf24yENqdpTcei8Spib8+p3WJulI59F7x+DrOc203Qu07qcUswIL6gYFkGWuGbY+/RwV9fk
WdS447nBrT0moux7VVorGdjmblH8Ojb9UntdwfUS3bUQKGhmV7CnvEhZhfiMjGuLAUUW9ZK1Tgo+
3yFHl2bxlh3mZ28ToM4oFv75tGBgp0G/K9k9CMWMeZHl1jC9gpuPKUdEUZfJSI/y/Qimo35PRZ5a
4OwoJeJ/MSXEu9Jbe8yHBMvO2kwG2lHRT8qfpu76n6VnP0LtIR4BzJTd5Eg+46q2NpmPueRtPjUN
Nje2vTGf3K7aWZJoYIN7+zZfkAmZS2M0lFQq8lCRvoHeOpKm2yLvPHP9TC3b3C6HecwmlZTTKKH5
D16WARWR/Gl0CXGteypfKj/HPnrnl4+n6KMxMd1SmAYkdpAHW8VJt6/N8dflv5/rUd73jo2IibS2
diMByaq1B4fcDPK1ruz+3oSGZxHaFBib+IA4UfrSMVElxWhedNeTa0XaySKfwawCxXiafqIuijuM
ZJf1vx3OlNKMQ3ZMM9MtU9kl7aH/S4rxD0YY5xsbS6PVKWa/zPHfqtZBre9Gy+Bn2ffL+8VGEx8M
MY4hs5t6ls2loITfVKIi3nWHKN1R/e8y6JERep8xSAcyMA0rAxXEHGuQuDQySE+SI9XF6r32iWT7
9mUJYvAMJaanOv7/aJA51dU4qTOx5gTVnQikGVnQQPP1dtxRGA25Un4IzDGe9veGvq+PLe2A+Edt
ZWUoj07igt/tN6ZZ8urCI6/QRkUJWEQrx76a/zEJKBzIOXRTZ+sisTKXUddl0HA/2fs5XK+ML62f
p2+pLRSEHoWz7oyjeDMICkdM9QJag1vAhCDVQta2tKnGMyaK55N2GJ6Hg9KhcG9DKEt9ln6Momya
nWL7YJO5EXZRZlmldslROqxSoN11PlXo1ndkPz+jvF66dNTBABco0KNUrjQWTvkwwcKHn4C5KrO+
rr1U48samTy6SlLstHT42s3WI3H66xn4FOhkfua6bLeaeUgHK2vbOAViL3vDUs+H+GTiAYVese8I
C0LM4/afFdJCPwiuMQ7J3M0VqHhFX1TIrXeLl6PQOlaLq8pPufSZS4nc848l5lLO1tzCVev0UioB
DfQcNARd6ZrWDZ1wFZ0etiPDroxteKsldDanaaVsmTJqXeVuPZiP2lH188D8ctkD8N6HzdLeDvIm
1Mpbx5DIlKTHeD4YEPLUHnTR6A1TRPuwGub+IRdVcwtZ4HHWXueixvDohMaw7S8OAf0uCf63BTE3
LxtXsEZFenrUE+vJmbs9Sv/X6roKjrpo35jrlUzdUEtpCsepAb82/oBgvSv9pb7Fh51jrhOwJ0Nd
EZzwdlKz63YlqBVTsgu5mQXFCNE3ondtcww6IB9ku0jKo23XV1NiuUTO96Qz/SZJ9nn8l9OovxcG
zCim9jRQv7E4i0qOWqOMELvl+vxFQ/fJjYRTAly3v7HBxL5Tkaaki+nmNeYXsJUAvKm1AmQTkyF9
WAfjgqyimYclIQ2oS6tdq1WNq8RyoDhD7EYpcgdAyoKVWM+x9f9Iu67lyHEk+EWMoDevNE22kbej
F8astAK9919/Cc3eioK4jbvZZ0V0CUShUKiqzGw5VQh2fumbaTYmyVYZWlKV7LtXCPG47S2FY1te
vDd846AcKD6GPzq6HZk+P+q3pHgWqlEsodgZt10KoYvO0A6WDK0cs00SYpcoItdeKukC5J1ELdZ3
emvIPw0ljTS7W2b99TcO++e/Y7C1GLGotSaF+GCCzKV5q8E5kfCewZvXzMoGU3wE+8yo5JSNUVG8
iByL8SUzXYXXhWchUOx+GkyUFAStiRqrTvbFSTQdy66Br58fUvR97wBExNsXGI6j6BoHck3HNuIf
nV/541HnPas2A9tquUz8zKNc14pZQ7ZUXWdy7GTLIQyfz28bK9L9bbFM9GyzJh+mEIul6GpLthsI
gMyHwR32EjgF+10OnhLLad7n3i6CfJ8E0WFBdYqHauUdInbmSx3EJYTwYY5CA3re6o34bu0oeiYF
mTOgBuC/AGbE4sKE2Fr9t/Uz4TaUrNAUe8DXa8+Etu/z6IEWFiNnGIzYay8VBH925K3zC4enuLsZ
51e7ywTFRIn0TJIR5+fIsSqPhNe68GqK173CYfzmuRETGZW6wMB/OyBlmkv9JTaT/qcpZU/5JPEC
IccSq2ehNoNZzjku/ALQsn3uhfvphlaMhkNyKTxQ1bXKr3nPak5QYN8U9SKMsdyHc9AI85jYVihX
Q1A1rSL7UwKG2h1mxkLOSnkLZU5mDNxPkbfYu0SObSV3clw3C09tku7LqtXCeqbOnEy9akRpzAHx
WWpXMndDfBtGr6p2VUfeRAJOGKCh85wxuuJV1gFKXa2bC/TFWq/36OxRcq24EvogxNfQKS8e6eMo
p1rG+8jPHnibyDkM7CSAkBXaOOgzyOi116491vqxSRbHAJ1dY3AbIbzdY05eXpR9UyZYa3Fqc9e8
0Xatb+4xAtUFVLFZdPXhf5gf23xto3f230xLZ84hEImk6DS1xSeu9gtA0Xltx8BAWn7micfwlhdg
eMtk0hLLSgjoI5F1CaJbxD+m/qHm+uj24QOlKKTDgZhhfRS057nVgErv0Oq5UzW6TSXtey2I+7fz
Dsq24v86DZ+WWAetrAFCKX1yGA/VKTxIgaH6xgMdfXEoE2xaukgruV3y7cz10ypzO9RW2VlKDJIw
6YqKv0tHI7cV7TDdGH4Bq4O0Qx2PR024vXGfRhn/LPGINpIcNC6AIp163SB20ys7cebJIPIWxzhk
MvZpmkhhdoinKzxlBN5LZjuAfa6DccBKahLMBithkEeOCW3hsn5UzevMSpwyvTVLXna4HUP+Nsdm
oHlZDILc6dlhSHpUdEh3kSzxFCxQkbJHET7amQ3nHviH7OHTJpOR9pK6KO0sVcG064B5VQKATa7R
e8Kdh8xQlH9VlO7EW35lgrN7bJbaNOlgpHEeAUweX5IjmE4/hs/iEyVZiA4isOz3588g7wMzt16J
dmuoFxgHy6TIlpEaRbqyiw1fkDSbZP/SGF3+6kKqtTLUOiMfg0LcmdA0KEXMNFkvOvGGhPN0+Yfc
0wACD5JiGibevtqqEr1sU6kk+zZy2neauRBP3Q/Ebn/Uz+WpBEnfHAyjPXEys38Iap+GmRNYSWYC
wh0l/WiV1vYOPb3CTp3OBunhsXDe66fzO8hdKXMk5aXq42bRgD29eixOA0q93viyBF2Qnnylsdt9
/QOTXN55q9vx7O9VsgczMfVKT7QsPwiyY0ZB12KyGXCYf2eEOYlLneVdoeJ+0DFyo14Nyx6SUudN
0I/zPUf6XAf7LjQRy8xFTlFSJRAfHQI6rigHvM+12VqhioR/uaPBnLNRkmsJONv0EF5oGShhKKin
32E4St7193zkGm9ZzEkT9Swp61RK90XvSxJm3dD77JOfGQn00Z+VfqemPCYM+pPnviRzmY9D37Za
lUJWIXkarOuRi+zmuRxzbw+tOWC0GHw+3fPyTFrQCcde7gx2bdmQNYCG5nhX+Dw6AJ5RJozMoBKp
iqgQA0nFhSfIf0iR7oc5TzRtO+f6dA8maNR6gnqq0SZ7cfKEvNzJ1UumqLYS3513d3Zs9q+U69MQ
EyyWRJAESamEwLwQIdQNsj8v9aBvFeRO7IR31s2U2cpNe+r35nEOdM64CudrsjOtSmQWkGyDj1j5
j2pO7VF2pyHgLJEe2TOOaDJRQxNmU52glnIwMd1wq3q04qAVrhnh2U9fqxV3/pHWwc5ZZIKInOld
D4BMetD7SLLRJnPb5NUssss67A9Kg/5XNrZ386QcQe/AWS7n2LEwKgG40bavEcAw7mSP4YtGOBGS
t2dMKAkJNCnSGh4jAQbkEAPZsrCUIfCwFRf9vXkMQNijgTsPCt4sgKWMF8BL0NAHZRc0DTIb2OVH
EE2Bf7aN7RkCmvH18BJ53D40jb7fNnBll3GZzpDntLcUCwRJxjOVq80vLK/yzDt1l++EvcRrQW1+
05U91mGKsBgGscgPEqRphcKpck8h2e/cnisjzJWjN+mM2NXmhxJCdepVRy6a/xNR/CuarEwwvlGq
ZqqPViKCzaMVLqXOaF01AYupExHRfBXSjIdq2c6uZBPjqiLGBkCTgp1cpZCGPophSSrywcs/nFQP
xJGTLTivVJSruclSm4c02PTJlUXmBqhFdYpTubGCSL9N0vtEs0H/rHWctHHzwl5ZYS4AbTCErtQW
MVB96BwgefslrGHsOcFx09NXdpj4L5NcInqjZAfxRbladuHBCt3mabxeDklQ473ocjOfzQD1aVFi
mgg1inZxq2N0ierG9n56M0mOgUbKDGykfGxqO7sQf+eawVAdRDuBF1RZnoAISpYCntbpXhmf48Rb
5BeDx8e0XfkBy6YBATCRwkC+OmIWxmo853MIwCcJ8sNy7ALN63ftSQbiU3njQfs2/WNljjnMMzGr
eA4bZFf9rdm/KeLlMp2WWfDVwgaUHx1fl+MpmzFqZZE527E6NYm26Ole1Oz2UXnNL5WdjvlE/Qfx
w/bQ3g++adi8Qt62VZA9yUAx0Mjy9bOSAkI3QPXEB4AISD270fCgFgtvbfQ0fYv3yqcVJorUUK0Y
qlRNAUY37PK2CG06O1L7oTvd9DvUgW7rXXeZg8dLGu3z35W3QCacFIXQNMWIGauy+5kOrqpco0/x
70wwscQY1bzJWrxA59kpOt02QOoZ8yrZ2w75+QmZQJKRUIrymiR/QTT/G7B45AT0c3zbKXC+qiYV
cQWDwFd/CNXJADEjyNNr3RW7n5FuOBI6R6Dkkn+e/2rbV8vKFOPwsjlA0y8D6DSxbOBngfFA6hi5
8j10/aKfiycHlsulvqc/em59jL/PRiyKKa3Xobd6B9FpOo5rXQKoYPb2fAJiZ0euSg496aYLrhbK
eH8zYv4lVqEWm2XOPPukrGy9fed8zW0jAJOpJgbDoCHydeMwETVGihGRvX4joQYSPWeQy9mRP8Md
HVkqDgCU6X/w7mqeUeZw1cOoknbK4kPbON0gu4N4HDAOw1natk9+Lo05X1IFohExgk/KPlXean1a
qSuhrtd5ESCiZCdDwow/HbC9OHxNyGrrlMTq6xedCjIo84xZorDdkUay1fFV5eFXeDbo39fpVSos
cdha2aFSkx1q5A4pRK8MFe/8J/yAwXx3+8+1MN6hduZA0rweg1gGtaJV2xOZXSFDP5xkrhJFXt4P
nqgJHr6EM4uo0zfjqzSGwTLUgWI0QUeUWyubd+ZIHG2EHmuk3KiFepIgNJ4O6m26zHuUMg+CmR8M
pFXn///t2/8z8WVv/2GIhsqq0SyUodAdHlpfcMyTdLM47b7xQ8/gDMJw7TFhsDZrackKKTtAW/dd
P0CS24397mDe1fvSLbhTpJtusFoe42p5rptjVkMzWOkOqfDYZi/EvDn/CXkmGE8jmab1BkbJgqnd
L2AtNshVz1MZ59lgvKyNq9DsZzpbopIfEKPYiYpwUXS99++WwkSdvu7lOYuQTeRT42SotfaKk/ac
nHb7elrtCRN1qrEx+goRFTfFALAXpVsvMcUyOha68OYuvhITB1Mc/25pzC1vpY2YNpmGJDBR7KI9
DRZEB3hMMNsV7M+lqYwvaGZRJFY7wrc9qqK17GSnv6HNj/o5+2m8Q2nNS2puqsn7oixFgrLEjZib
gK0WkmtYtlHa8wMofO8NJ5ddjJcVlxp6xrxMftspwXIiU8FiCGJ8DbFFFYlQFBHQXo2i3hY1tEOM
CfMGaTcJHMfcTC4A5f6vKcb/w4wIoymCLmGarccRlKM2mc3H8x5Cf+NbJF/ZYJx/TjOrUdAOCPLM
ulF7yTer9k0dm0ew5ezPm+IthzkBQjPnwPwjCMq14tVE3iXkz/MWeIth3L3OrNRSC1x/OUBfBWa7
LyzjyGWx4Fhhq6DYZ63XRrysRt2VzWMSeWF0nMq782v5eFif2Rm2DrrUqrFoAlLLrFAcXbidIt/E
aIumuRIyXK0/EeO+XTg3Fce7WWylFGK2IyswLqQQNB+00GmhH9IDF81ZHM8OeyF2mQwyMRWNYRD0
5qDZtkAj9oTB0MmhNJFjAEAUmCJ5xA/bZi0K7ATeUmER9kM0dQIxAZ0zwI1qL9b4vDTSezvonHLQ
posAsQTmYxVy3OzszBhBRadRMCbY6MGYP5nN7BHUd+Vk4WUym4eK0i2BtAMhmNU3GgFsykwBs4J4
CqORIrt0DqM5Sr74PEcumoc7dKM9zu5tFsxXRulnXqWZUV1pVZcg8sl+CFE4KjFe7/8XVgve6uh3
Xhmqc61tUDG0grL5w5IeDN54HO/3meg3ifOcioRgOi45xdZ7v9ye/1Kb/rb6UEzIaxpLriDjAqhC
Goa5ayiTcD2lKAa58SCl/nlj2/fwyhoT/qRuRNpH5gLMg4bdXmpBdpXcyYlteMvBoMT1jho6wJXz
JsU4q2QDYtmqYAKBPtlBnwNQRqO/EKjTb9XcPxfHhsM5WzoZHKVhkM2JXRc/aNVM4lKUchyCjX9j
r82DtWBkmtIc6uhQRq52Ozi6HWJsJDoQV+R4yHYWA2p4IB2h+ANpo68uLhUCETITeWEHzB5oKe6K
O1AdnshemfHQTlGNbCvO+d1e5KdJ1iuBRZ9nGfXVUHoZ5TutFjjhXZa3sorVohhPbMfMgoBSMQaV
Orm1DuLLWrEFWXcKcdmlCToaZJgdAaVJaVFtTSJeTuSDgrqJIWQU6euSTN5rMjqpNaTG+8SedJR0
ytKZjIhTTtnu7X/+syyeKC7UiWTGgrxkDkyfqrKqe/1koWC10xyRO0tAN/TbvQ6yXYglAh+PLf+6
4SFmKq1SRxMVYiV22KAMC+1JzF8IgxuVPO/a3IiVMSaACrlV1x20Qw7VK3DAByrgad4nsw0Qvhvv
fqs/vLLG+HKTpcZSlG1xiPVjmqO6HHophLrOh7nNaLMywnivFtZyOWYYxYsxJA/t9/AmVUu0FwUu
CS5NQs7tFOPF0RDPWrigzZfqlRNh9j525yq2a91RyqtaubMw0GKe8vyn3Ev2nHNe2Jun9HOdbOPF
KmrQ640YJlPVbpdOrRMOGScQbM/KrWwwjdPWGKJMG3A/hRdR7hhX9eMSYzCDKoENjjB7guGUJ0pk
Fno8sl9WtvdX83Flm7ru6m6v+hqVKgVRiM7eSqfWiYkDPVQB47cFmsVq4DToV8C2wMVG/sO6dZTi
PlRLWULMUs2SQh2RNdUeBvWCInfqy9YBrAGwV/lZfO0e9V12U/i/16k2Pg0zLiVpVaMsEYaq1Ytx
dMGTSaeWol3s9MnJOHR4r/6/Ghx/fee/TbKgJIKCZKKVeHaNTrGnY+TKk3kNjK18H0qIAxmS7bLh
xdTtQ/pplHEscGa0IPiDJGzrycVRPwx7OpwVPS4HPMwhr/1OBYR53dFtXPHn12VxB+BGgm6flOHa
MQrzqq8SiN9qJLGJ9VMKlcprML+/kw3B2JWTqjqGGEHUZ8nxGlXLyM6WSnVAdQEOlkJWgVrQZC8X
yZXczpFf5jX6niIiDsmHt/MRbRs3ZkAnRaVETt8064apbcVaQyOJXHan3JuOlac/fxCI8DH72zvz
aYuN0ZOMgfcxNsGsJ1yp71QoO7pK/SJoLehRgpj4IbvgTsZu47dWK2SCtgDp17IdP7AM6aUA0tve
Dg90Amz0MT1q/5ItzTzQLKGxXL20ewjxPI1HXnty810GTQxTpHrdIluDN+po0hrMJR40fa/VByU8
5tZP/fdy1ZUZuger0KaLY5nWsQaZ9/LabK+kFNTFe47PbF5OKxvMzW6Oll538wIkLyYOUuB6itDR
MRcLnl3HuNbeWt6bffM+WhlkHCdckn5W8GrZZ8OhzH/IgISdX9KmZ64MMD5STLMOFqERg7Ap2FgS
HGE7h5TENYr1nPDEs8REYZAE1cYowA0qHdKCqVgB0Ptm6SOnCrB9rj9XxF7hRFeBrq3xTjary2z0
mv6wWPdp4xX5fjD3kpl7KXBYZuyf/5DbXg4iOPBAmiBPY27WWpbFsqAzZQIq2UKlAXQludbSXiQD
T5Bo2ylAwSxDa4mWIL56ujEnRTGpkxxEjWuo81VVDLzC+aaj47ECWRFRs8BR8dVEm0RFCfN0IHtw
zXcdymz6D8Ag3cVLX8HAwcEPbPrGyhxd8ersxh2gA4rYCAFpSqfTfHCc2yqPwmy7IbSywny3Ni8S
I0zQg1T98lIJJvvP2p2cxWnABxS7vLx8+5G5MscEC6PMery6CMGYNFWFV44gcHJVu3fBDOMmeNb+
FtBpZZAJFnJddlXUAODYtfpdJoSuIrY3Jc72eU/fdL+VGSZkpFHfWukI4ZcwfR+GXVO+/bvfZwJF
nPfTMsqYKYil2itaaT9q+e8c1s8lsIR5y6xoSRuJVqCAWiJUb6L+2IqXfc47qZtBYWWHycj0Op1U
w0Lps138pkTfDjqcpHKjcXDOfzOeISb6ZFPex2OC8nif/RmajV1Alz7Bswl8ju55S9tPCEs3ZRX/
OpjmGLfuwVMM+UAoMBcn63VGLtGdlnsJDO2GNxzAtGvrQXs/voG9m7NprGDjr6R6ZZnxbzIVaQ+F
HkDfHEpdI9lQASX2Ij5glN3D9AAuySAp7YY31rXt8J8rZhxey82lLchiBJQf3FWUcHShcTP/1hZ+
WmHcPum0Jq5lHCstH5zeyoNOK+0pgZJy+XB+C+kvfXtif35HFodiSONkCEIYBuG0iPZsFW6uL9d9
29l9KEGdJT6p0UsaTpwgv/UZDZBU6iKEvmgq+DXIV8MiKw0R6IhVUIH9RE54UyZb18jaAhPgU0UZ
5yaGg2B+/EdCOeb6ugbthfJ+/gNuIgLWhpgzYKaxZmYkJiC2bXbqYblXAvmB0hAutwsg+lSKXXwa
HiGWxq1kbZ30tWnmEGgV1M2UbEwPJeSgix8dctDmVmreOCukAYP1kbUZxueVMop0AcpAQTdhgWkA
up9rsffoxHB/l+543Q2ebzDOD7+z+hwyQfucpE+F3rhpr/LANps1x9WaWGaxOW3qql4SXL2PGMrH
0JjgzW/jbkG5g7g8edntfYKikg5hExVp2ldvT1CFrGUFYC9F/HPClGtX2iZmoEfv/EbxzDD7VDVD
ins/DoO0/SNNit7RmvZlHJXEjjS8p88b2z5fn2tidgkCfRD/0DC0QcIn1Thl5CIcdudNbMUmA4po
f302NnufC73oawXzBRoiuaYndtIdq+F1KL3Y/DkV3sQLhv/gFZ8WmTu6Ec0o7hrkAsBRPw/XFPlC
R5JDe7zjqzlzrTEXtaySMIsrypiA/jLISvfGjrykflYcf3F3xR1nzzazXoxMAMqiogGK18lXR5y7
1DLLBTiNCV3f1mkfYO047iQnscVj5gMfe34Ht53k0x712FUubwHjEisaGmLReAQfD2BtVRScN7Ht
9J8mmLMlEiuTIxOvEymE+ogfZrmdWE42/r8C7h8Zx/rbMaeLpPHYKzEihvoyQ0wdY3I9VFEBnutd
WqCNQ/d3AChri8wRK0kYLUKFzhQBD0NtPc6YPih+Z2RjZeRbdVJu1HAxWjz6m5ucgOC7VJxyfOws
ni/8g7v/vVMsE0o15kMsJ7hGMPEPWNkUxM4IFdFf/IK898/m03+9LuZwha0m55n+MV+tvve+cDk4
4vMvxpzy6bwLblaz17aYF/LYVehS1Mi4jeGJxJCmiZO7NhGvB2VycIk509Jdzt1oQ2nWHpUQ31h1
k6n1QrN6TMJop5v1QdJ4tTbeaWeJKMZyyqUy1iwoUtAcGfwlkZ2jwG74kifbcyBdc74DXef3ROFz
h5nwEo9LCpLdEU8cME6ji7GTEkffD87gUW5ASCeknC/PiS/s+8NoMdJb0U2el5e6ax1VBxzst9pQ
6+1lQkwvWJmhTXhLU0IDbZeBk56+bzqv3YMb91LgXHu8RTGBZsxKIxOtKTvowlMmPA/ZU5Pdnt+p
7Zv1c6OYyCIlkWAsCVKsHhhLGalpOvvgoLObeLaN+DgvRzHmkepxbLIvjVaPdTXpcfyrZPCzYbkN
teE2JJ0PrvebVBvv5nmx9bGOOHfQR/v4jFey2qpCMSmiEALO0XoThFmKXftnlDr6teFkxwqCEyCu
jA5z4hgnyy07+3/g/ecFI5aXIg4NsbYqJEvzIfQVt/SXS1ooBnOQa3KejrwwyyI+5kXKWqII8SF/
/6BnsUG/UdnjTt/Vd5nzL+8odvwpFrQhSlTcUWX3EmLotJ1sufTOe+smH9vqALIjn5ZJmgxANTq6
O3oGOhd+7zd/hOgYueXDYNjztQwOYoIsZjzGFTqlo9Pd8LuWnINpMNmMmmHglGQg1Yxzv+gvtTno
Bs67eHOECOpPAPAqhgb5IubwyxAMb1Ugg8Ctinr1/qVCc1K/t24tqCFSCbfiInswORXezZMp0W6M
Ag5ZhdUvUdUpB/jaxDiKcdmCth/zrkbjNrnfSSC4Uy4BZTi/oZsvvJVB5m6ujLCuqhT3BCh+Bwuo
xlD5lxaYG7mui2kEDU12UGPZFprLpOZ8s01fWC2BKWCkapd1OT1ljelndWP30CNsOKyn1J++Ba6V
Dfo/rLJnocrnBrlZugfNWTUA/qNfIJ+2u07kxIztELmyxHi2ZViZJYUfJf7Jrd5C1abT49UR0trk
XvAnADMnr7ETT7u2TqEn8v6B7QC5+geYK3asoTbSJXDB2XCm4rmBamHW7PTmop8n24gwcNY5ZZE6
GPc474rbudvKMnPgRCGx+hKsQRh2Sp2WHPJottXak4WLpgwIuRCz46Lf18BgGc8yqd1MD7TEC4tn
wsMKbNY0IZ7+9zlkbmUzMQRthgQJBdBpOHl4D0I4w4WokAIJbczlUmisodhcdS3OeWTfAHKUQQOo
naCR1Gl2qmkPY5jcnf/O9DOe8WU2+UdDdlySEZPhEOm243rXzsRp+tGpsvdmIj7hETx+FAfOGWRi
TD+roxHPyMnbZjcLT0SwLkv9Zya/FcNTTX5Exb5POe1GTkzQmaBjTDOWMmOmOgXII3WV+IbUnISX
noNzq2LCDvQkVJFEOCdE/kGmW6F/G8lJ0o+xwYk9248HjDNDGwcqTN9Y7OS8WpLMwqBM60nALUtB
BJz7gPFwqmVACvu3xmQgBfi3QSba6SDF0IreoJOflMU89tTE1bwWoipgOb2abe0HbwLq+36pFH0u
yVRPW5XZ/YrqsicxBaFB2ljTC7tLL5WR0yDb8MOvRpgdI3WtpmpuxAeoyh2UgBIk9fvsgJYMJ4hv
7Bi1ZGq6AmlKWWdTMb0fSGuFHy3N9PIK0CY/vUhPgp+6dDKc98De/nif1pjtSqtMH/NcMgKlTNxc
6o+piRBdC5xV8cwwNxOomcckakANQ/I/l9gd+3uDd5V/j35fvxtz9yxpmPRN0SJhDj0VpdnJejwf
+zZut68WmDumK5NOwacBn4IhOF0IbBTAZoFWHhqARKMg6c2dQO5UnhTYRt781S5zoRhqIixEUbqP
zr0QudF9/6g8Tye9sfPbzF1sE/qU8X2ygE5iyGwNpNwtJqB9Xrfue4L55f9g59NHU2mEGqRJH5qm
6SH26WtEDHhmvudLX80w1VvNTENIyqlkP0jvpnCnVg/G0DuDzilzcFySHVEX64oYw9KDfEY6RbpH
otes4rzPNx5xX5fCXCUoo1iFZMTJAfrkePLsAFp2MV/0Qa6Gwb1BdTkuSn/w68Xy1SATplI8RcQ0
TsFLKeh7ghnBClxrnSbYXZH9Ec/NZUSE535qbTmHgnmm/xGW4y7Pat7/wTmMJhNW8gjI+miAok3r
Kc8akEnkgFFYsA669T7fzRAICniRjBc4TSbGZHph9HOHDp56Q7nqC7f25x8Z5FfK68yLd7y63Jb/
GKIETRCVFpXZbpAeFaQZYkw1y4NbyE6eLnY4zZyqx8ZDUjXWVpiYoxhx2yeCAmmgzAFzTP9BVBbu
q2Dwyvv5GpKKi1e687H+v0e7vtplYo4EGdc0nSwhCPsccChwUGV3DY+ldTOirlbHtoYsfZgKS0Ix
nlYaKUykARn0R50xv2sM7/zh+J67flnSxz+zeodB9FMtJGmBDLjpStJOGO+SJnIEHQez6D3T+o0r
b702JnMNu0Sf46wE7rA33FKULxMrdKwl47x8tt1QAx5Ipa9+NiOPu6VKTUuOD6MqXyxEcjXw3Uop
50B/T1jx7TTdQjGDSmazA59kKPU4lFKkCTJYIQvDmfPqqpMTNxmUnSDyiAW2roC1OSZ8zGpZybGU
Rvulqmz0rJ04h7qQ/LyMN+d9Yvt8rRbGBA1zIaHYzbBE8+P4CBotz7hMvdz/NUzb2EBgpI7GuXs2
3ohfvyeTrIg5mUrQsmI882OU/GN2GBipwc5sxBAK3Sz8jidEsBWU11+ViSWLmIJqqG8AFq0vdOtN
571qeL/PxIxSmSTBpBRXZTk/xuV8CmfeOMh2xPjcLzZiKD26rfh5chAPYMzADGPoDo7mU0JDHs56
K91ZfS42XiyKLKRTjYF/gEKhGIFJZ1905YAHhOf4+kcOsQpLpVxWRWLiuRlFqNeQ3rGkx2GpCqeO
Fd5MGWeHPq7Qla3eGsW2NQHRmiUwHT/oFeeZxFsLtb/6fb1XiDVo8ICi89Ue8m6YdZqq62jhtnFp
9GQTnfXmMBFiGsbWaKwqPizEpRp90a6iMmB3VE4u8nh3PS9MfPx9tTAgmAxV6PHhkv342B6S2C4v
CwB25Xv5LvrZ7jFyDxU7nlne52SiRFtogiUui7VXSHtvlaZH1OXKaGc7HZbfuRxX54qJDYLU69AS
mkGsVr0aaGrU14LlFYhLUWPXms+Jut+Bz1/C38cw1upzVk2mZEsdJftsHwNdG/u0lymCWOq3kkID
42kg8VdE1MWZDNxQxq7tzCVFhkHbKLVj5TbxaRUuCfJd5pMnztK2MvC1QeYIFCBaKuYJAar2QOAB
Dk1g8p3uoNu07G9e8gj4Nq//1fqYcyDK0JtXOwL13CZ2q66xOwFj0FbB2bFNT1yZoX9fbVgvljk+
MHj31OZkCrfp5FSSP2ucytvme2n98RiHHzqF4PFS02vxIx88DDjUkwM6qV3ywPt09Me+hZDVmhiX
1+tlGhqqMtU3S4m5FjkSbUCjJT83J2jutWHhJWXPqyLwNoy5JCMy6JIiFFYw50e99Cv1eTY4UXgz
yn8uzKKnb7VZcr1APnxAi7YPnyT9oqneOT7OM8C80PtuUlqZBl+avQg2EJ2XcmVHT1QyimYuYeOE
P8/b5JlksmmhlKVJK4H2HdLylCXhc6QKwXkTdL/P+IPFhApJj+ZM68bs0Egg1lKgTteDVAosxqMO
4KhwqFPOC4HjgBYTKqTebMyxRQUixHrE7mVM5QeyiJOdTdZiz4Nxe36BvONlMcHCUHLZgqYJno+v
04eybX1RPdXPkyefxKD9nRfkyguZkDF3LUQyIqwuKa6U+Zgqr43BSaM5UcliwkWmJJpSmR0SWiuz
BxNC2vGpbG6KNLPPfznOoWX5TvJI7LI6F1C+lHwlv0iKY0buzpvgrYWJC6MqZHls4oVV9YEhWY48
F84ii57MBSufXwwec0x4mIq+HyUE2XCyq73iJm64D9/Uyq4zEDT8enu0qCnwvI9nl4ka2dQZlpqQ
aE/5AsEu7U5HzE9h+G5AWUjwBz964bUGtt9ZfzuhJjJhQzfKQjfakByKzGkgCQF8cnlDPO0SwN20
tPvSjgL1SFzMjZzfTvn84dZEJpqMZQO+IQzo+JgzzH3RkR1QKAXSZfXUUWhD5CwHjBBf5H/qbucB
f+/UmE01oW6S+ES0ecNIm2+Z1XdgQk3bSEptJm0YVJlxEy/ZZTXktySa78qoe66b/gIgyNcuLDnF
ic22yeeFjuLBV1+DsLlZkVGIP3QlMLm2S/10r0PQllc05jkXE23CdJrrHoQXB1X0hbp20uTY1qV7
flPPX0IaW/JTSFcZwgC147J8K+WnKPP/3e8zGUkxC0UWExG7VGDiTnUxkMgJZBsINmTeK0dgwkxK
hFgJB6Qf6sv4Ht/S0z8E4pVyUwI3D2L5He8Vzbl0UCn96gLlrBCwUGPcZngeXA16ZIloQ0IZ47ZQ
txqDhlfl2KwDr5bIvtshCxqNuoYMfLnqXJAS7KbA8Dq7Pn20IHfcSa3zkRt9yK8LHHto+QjAIO7L
9+W5O1ElifgmBDFlvJefZ5dKSPCrzxuYrS8byT7l82gAaC+JIX0IGZDqnsI5hcvwJO6th3E3g3sV
JAiOsNd+8IY1ectlQkkf6tMsgmwHpJhoTubBNJ3E9lnIOHc750B/RPZVEpvMcbtI1kQOlvRWgUNi
umorTsLHOc7soz4UkmSQU5AoZ+YfavQwN5zjzN0jJj9psyRe+gYdmHy2Z9HR/TioncgtB0rU5syv
kkMc49CA15FPOM9bHBNL8CA2EmuA7EEnQEhOrR4tob0/H654W8TEEnEyq8XKJcrr0uG9hPFkfaTU
WOetcBbC0grpAEbnjYF0RRL/BN0vmlicmMhxaFacXMHUt05y5P3xLNgKGUEm5BbDHlrL5xfC+Vwf
ZE8rj+5RSiRhgmw1zmO770x7ip/UireajUmoL4GBxXmXfSibso6NpzhvASw0yVX3RE7ZH8ZiD5XT
eYoDbPTOeFt6TjGdt0C6k6sFDn2ZlfncZgejvCkh8iL+mLgdI54N+veVjcQw1V4pYaN7zu4FTI5G
V1ZrTyImTH4RHub9bjzysGy8a1Nm0gsijZIxTlK2l2+qU30JnKobXxC/h4QaRY2AIJOTOfHWyYSO
sC0tI5ER/v5D2nUtN45j0S9iFXN4JSmJlCWndmq/sKYTI8Acv34PPLttGuYIu70v8zBd5SuAN+GG
c0zTp9Yhg8pkIK+6rJGXX7xA8v54mUpEaWzSIQnjKZ9dKasPoxEHcVocNEvbD1V2yksR6YDoYJzT
sDDQ1eUTrMDsF1dtKgzrHTRNMNYpyvv5bXBq571hN1EcGq55WFR3CpnjZZsqAPADY7qX7ApPCy9f
p8CRaNwDJ416c6IJm/jvnBsyqdezUXqRPV3n9SJ4XAucIg+8DZKUuVw6SwqxUidLjasCb+ryYbYl
gBwC65W6AhLUj7qRFWUl6UgXA5BfYLp38JZeVO0TieASJyNVnESKUEaaj7PlWzeYFsX+JtpHvad/
B5meB8w+wb1tfiI2g25jYMwGQN/HU/VzoRpSiwZFTxxPAsESBnGLxe9aEczi5tlWgjjTspU+rQiI
+47jrIV16zxViyh92XZKKxmcKbXKYg22CfgV5Yv1RUY3rPmSfGmu7FP7HXjoaHC7og7fdm79LpLf
/tDlUbUodkYPzQvbntOAEdDEbnpmEy1AN7u3Hi5r4aa3WMnjtBDt3wF8YWyoq3+c52PSYksgE4St
7ebOSginh2ar6p1JFjA09y7D9ku+JJ0LMNavzltUib32C5b3bowfl8/2D5dpAXTWBvKLwrMmZxim
jSTMdiCozE8xChLoAGPLzFNsjAh3h3QveiRvP8fRyP+PRE5j5DTppWzIEaFbxY1lPBDiAay1jZ9O
CmaFdGvflWi26/VDCkw1wXHZNX6qr74L53WnzCRnoTrK0jGmSU5s+YMcGgCs+savzkuORGDqzJQv
ieNUZ7BnHQQ3UX7MNcObF+K27U1XXZHofpAX0dk2I+nqbJwKDUmOumquJyGwAxCsPVBhTD5rT2vX
2mH2pwPqQPM+CzJk+qI+hkiP+FWhycqXvJ3z7CiB288j1/1husJ5m8bNb7E0vkN5SwRitQGXgCxz
dWDm/1Z5mKw0Ko0NEgedrx+nEODTgX4sbgFifI6C5HoE/5NWoKrVPGLW3b+sSdtO/LcW83tEY9KX
hFDVCeTG9gH8aWaTJ0/PshAyadv7vAvisr6BkjqLCyId5oPh1lgogHMgB/2Hq722PoP8m59FZxOJ
5AKUqnW01ws0mosCm67y6Cr0aukFFyjSVi44jVZD5NLBlGBWZl4/3VHMeJn1w0KuzfnbLO8uf67t
mY2VrnBeBxM2WS7PiIUW6Q8WoFAkpJ1ugRVvM232WhLvW1LfFWOzayXlYObpveAHCFwBP7jay8mY
NXjqH60bhhExXLVfUXH2dEBFTUCZofi+7c68F+Xw21no+8F5rGXLkWe5jNME1U9yD/yDPcXOILba
3QWgoG/82djX/pO6yUom54mIVLQJOpvFsVasnUZdpyG7PhUokEBL+a76MFugQigdJxyrxiMNdaf2
W9seBJ+N+ZALHtxm/77yMXrZA/LYikERgenA1m1usO+ZoncP0N197Fu+Lruih57AMvi5VWoY6tLB
mQfKSO/HEjvgsjbe253iTzOwdApnN2aGKNXeLpGuvhnnZ0oC1LaIPfYYWjaQJFGxTA+6W1yXe3oQ
9UQ2bxXMkappWxqI7ThhSazUpEqN/Cjr4Mujt6VoBWRTOVYCOBcWFUAFTGmXAKTvrMVfRzvoMpFL
ER2C82DJUCzqNJEilO8YYzXdN9+0+36P1zi2R8lNe/W/k8kh3q0OxfmwsSgiaS7M/DjEV5WOXC05
FGJgD1YL/6Txv6V8bs1FZmWPlZYfG3ojGY/zEIKgz296YH9fRc3V2AbFJBgW2AymK5F8mjSm46hX
MjZVa6RkSQ9wVlC+OfEMkCohnO2mI14J45xTPLcGyRhsr+ZOe5n4KUCI1NvuqgNkKrpCj9fK0dxX
f8DSvv54n3pxRdbiUiNU+Ko2TMbXtgNkuqBes/0YWx2Nc1ZLh0FmfU6wqnoHeOC/6B6sRE2wGK7x
9jSC9yjOIl9/2Qo+dddGLTa7pu4xOliTYOmVm6WLBU5YJILzFvpiqKNWYJ3LMr7PfagoocDJb3sL
IPZi/BrPcp0zrEJXiK3nb3vugz+ckDNjZTXCTgIeQgBlA9yW5SM9EUjdPtZvqTxu1OjIkRnZaX7U
vmCWrwrJrnxUv5IX7WAcyz1wEK9FZeztLB0Qaf8+KL+e3TuzpADGOz123+0744UBBkd47lHLnzDB
n/qRwEduG/a7PM7WtCqRqD6g+WDRmyj9UZYPJTnZ/ZPgJtmf+eyy3sXwfW6w3GCewGHdNvaoqwBP
HZ3yk3FkpFHCB6xIGmdliaX2sjPiu+mHAeN8wOv11XA6Mn7qeC96QYpukKnuKv9YVCWjiWJJQa7Q
wCTxMc+ao1KRQ5tYAjMTWIHBmdkC7huQf+BhnqbHgfyS1UAb/0SEoyDkY8wCC39cH7ZdOjlBnm0F
fae5cRff5gM4A/tBIGZbz1dyuIDCmOa0xBz+ztowcYkJbQsk4r2vY1fsvyD+YA7ikwKu5HF6PldG
3A4pVgvpd613p9Idn6h/E4XxGfwM9Wk33ip3f09fjoEjQkOxNoUjusgArjA/4TwYc1UubQz3KA2S
3yYomowM0ayIX8AW51mFiB97u1bl2KqMxVBgBfN8orKCgbRESXG7BTJgkNGFU1hQ4AGV1OuCwpXO
SWAC8Vs0z7JpCyu57CJWtlBPndFOKgyvA03q6Bz7EUgr/SPt/8xPriRxqZ0eL5pc1pBUJp55BIp7
YNzrvnIHGGZM0Dq+KIhuv9JWArkIVCkJ4GowoXCUD0weOZugLdGIOyAClaij0nOLmWERiNu22v7+
kDpnjqodSZbNylP6oUPdmxEHJ0EjpNn7B3N8l8OZ49Q5Td+puR3QE5j9GF7X4FpnCwUpjLfuioNo
HGLTk73fJg+abQ1RRkyKdu1c/lRGdK1I7DqSaHRy8522ksJFHZLXCUI4djOSZAom1E5L2rukqX29
DXPpUC0CryZQfx7o1MJwqFU0WOaiyWOR7Y3he+J4gyIoWW5XSlbH4iIOreq6GIkCUgGVJC+TPRrX
1pw72AlaKi+NsBFU2CP1LKD4+rXe2oGsGf0uVpZE0HTffpKufgkfkAiAcROQvAHApsF6xRR8Ry8N
xBop4PEM/3IOsaUytqwwVE0FPCI8T/0SG3mrMJ82wmcbN118pqJl3y19sRWFcdRrlm3xRCXqhKCo
KSjx13XjDe3d4HxVUaZt04ODiUARasUGgYaOx6Kh2SYaZ8hqOaPLq9FMtW5mXCH6UbkxHmb8d9lb
e+U5PziPybMEOJSDvdcwclUBzEl7uHyjW85lLZ+LiQ0FukTvMMad4ssQlZ7ZF25r050zU1ftrxO6
W0Srx1sWshbJWaShtHWedzU6a1p7pAY9Yuoy6JR0P5T5/vLpRKK4JDAGXSA4k/Hs0ZfyTO3u5OB4
iv20TMFlQZuPuvWhOHtM9N5JLKCBHPVzATswvTx3h6smaPf5g34CjNPBEXw50dnYv6/irLKYhRo5
2MMxZusva+rupxTQvHK7b/LvgsOxL8InTuvDcSG9rOpGbeapDvInppqYH/NYmsYQzRpPDLu1mbqs
5XGBfSGS5EQjsOuXG/gs1GFj18UsoByS8OsR5LZ38CyC29z0LCs75EK7kziDnhcKqjbSvs+/0XJn
OrvL16gKZPDbFlW6xBiqlSKw9kYHsC/tNBTxJEDPvoE1Hsxb7ZsdGq/LEZzBSQCGh0d6Vq9AZSjA
HGNaf+FzOpzPkTp7Jk2FvJvoGKg2c9f4efmkooNyTqUo2tFYigotbeAWMEqgAYUOPRVEns1jqNhE
A6I4lol5EmTZmq0kiTC+FAMrXZ6ABqfGAhGbNrYSwdnYbEmaJEfYg9Uan0S5tzSaS8rJn2f/8o2J
BHEWhn0OUlBZicK+V45Gt7igkLuiU+r3MhXlk5uJnr06FWdebQM2FntASsTmvhRA6ddgR7d2rFxe
7JxbUaV8UxtUvLtkzEHL2Fn66KhoNtHUnkorcPK9mem+NJ0jQ1in2fRRKylMW1bukIAcFWDHwNJK
TibyZC2QPOV+OPa+7BOgLur3lz/YP1zi+6nYqVfyUD+Lid1nThA9do0PHit1l+2l6/hAkl2LuaGn
TpihMyX4ZLerI3La2BkabRqSpOBSmt3GOSQKoNLrQxmxJlEm0MjtiKZBTUyAymPsgJO2aHbe2kic
wyQ0D7AwfVdio8UF7Pde3tNdk/vxXvR23DTplUzODJrS1CR1QFW7c85VF8wpdS9/tk1dXAngVN/u
HT0teggwyW1Jrh3jZaGCi9s05ZUILpJotB7lbkCOqmfAtLvVsGUwhFl1+D8OAi5i7lGY2koBGGyE
yG6+raqApK+OLhiNu3hXEMGFCXVqx16arDiU4l2KDaBUO82JcE1/q5Fh/+e6IIWLFWRpprLK8EXo
CaMBuyFYUFhtMJH+JwNdmOOCBN0ASbTKfZex0506ioGWJRv5XkUZWY2axxiDja5TEmN/+fP8g/X8
lsaPFVZZpCZSLTG8EmWv+VqQfLFDhhRRYwO8eiweRdWQDcI3vCTez8fPFA6VI1dNjxby3+DP1d5x
i7C47SGfBNlXVkOeb1ugXRVucZ9/nwMCemJx+WfTSa1+Bvc9E0JA6Ld06bHGC4Lk9Mcyp55Oy2AA
ZWhci56fm++XlTguuDQg7OxrG3hukfagVsdSfbX7M4YpLfOOWCAQwByz4Mtum8X7l+UCDZ0zRycZ
OlPRKyMsrrEaR903QkmU52Vstcq5F+9FrdLtnHh1UC7eKJlVdg7DiqSKj/ITWHPTnYQmd4O951hF
V+y/y8VFp+WigNW1Tq01eEGRpgBScqApiAQieuTNGsJadzm/H+cRzRBqsZvuJYidewXRu7gyDoyg
EwvdAt+5HbtXd8lFAaehSZOArD6gqYWR31HtJ9mNxy4OejMDJbLuSM0rccrBdochzjtvaHTrmwxC
S38Z6XBbqRGAQRtJzUSDrpvWo6s2Q0VUdcXiLgLkLtkwsSbafOxO6q4+pAi30n0TYMRnDxB38DPW
u+R1ub2s1JsxayWWu5BGy5NqsqoslLOjOX/t7dor9adEbQWxcVObVnI4HyzTppfGrpmCubO8Jf5q
O9NOX4QJ7mYa8S6Gn+IZtDhLjAVMjdmJhsaJbY46u+VQnv7G/MgOpaAcJzgXX8UZgdA7jSliviMd
O5QyqbQbx1aQu2xbyepYvGuVgDlg1xVmabzJH6/L2LPDFBR2mjcnbnXWvl5WCtGhONdKxrZUqBlH
AcOMMG+j8UuVCfRO9KE4X0qkjk5ODO7JRXot7Ae7F4wsbFv66srYGVdZeoE+yzDk6JYZX+iJTY0n
1C1k13id35h/MhQxBKog/Eqcx6yyKbVHHWeKn/4eVE987do6Z/fxf0FtLrpAzl/ENWpooDYCNbc0
H7XFvsUygyiV2XxZre6Qcw55gkRmtDonaOdd8fB32z31sENfgwPcZw1p0Wjj5maSvRLJ+YmGzP0c
q6rzhrWF0bT0+m1gdTqxdRrJwyB5mSDgRRFILUSRVnClfJVGr9rKAc4XI3BfAECtpELYZ8GF8vWX
ZgG/sbQ02ZGtCBn7/Bg9qD+UuxG0MqAMu+7+ZMNgdZsO5zcafZgGK5naME6pGhSyYYV2M4pq80wN
Pr1OdUYKCDhaGTziH01N7xOqtTJeJFKneU0jefP4XbF7L6rqM8WiRpPkAu+xHbXeJXIOKhoTJ5IL
4EYU6eso/Wymb5V0Wyqi77XpB1fZAqeMKW2lOtWzKATgy9jfFPRgzoKZoM2w/y6Cb/GRiThtZMho
DoPXPkPFmNz0ZUiXXTWGl526KI/UuVddAyoa3YDPDVDRKtz0r+HUH4bAuNYZMizxZp/RocZCjrdN
7VidkNOO3o5pV6ZgGqg7clNbf8VNhXne/mtUIYlNxt2UfRMcdNPKVhI57VASaY4iAhCJyT60T9GB
jdHYIeaxC6w824EYg0t0RC6YNU5kTVIGP5nN5Utpxt5gVLejrJ5mZXKNaryzZlWgNwLV5Eugjl0Y
6gzCAGwu3GXtc2W/FPkfVQF+P3d0PpxV81hVfZUc1enGKl4i5xylgqx30+OuvhQfxKIUdbseHhf4
ZUaVu0n9KtAF0T1xIUyzAJAmZxh1jiwv/gtoyKzqGe/oN+NVAsChm92jq7AT1QiZY/jkETVHx2qc
ahvWW6awSj6UscXQB3HQU9izxn1+0IBd9meAFvZKDKfocx8VsWFOWHIoY5fmX9Wcuvoo8LXbac1K
CqfdSgs6+TI2QGO7L8AphWJgfNABojdc4+l0I6pmbH6w9wSAX9zIlwVQ7aQojr10KtKdqvwYhW8t
eevzrGRwmh0PKKKZSZwAILJ6wDTalYL3ZnOUfNFhtu/uXRKPFxVlsgP46M4KGs3r9CAh9z0K7YCI
HM9ZbLiLuSfSvYEFQ8l2/Muqv2lbK9HcZ0tNwxmJRIFGr/7AiHXbCHpJm+s96+SCfcmVko9z2xeA
opKC4uTcdKfqIb03vWzvAEcDEF/Xi1e/MN5Q4qvfhO/4TQNbHY77grJdmdQmBTqEO4amUUSuulsC
248Mb8BQTu+3oexXx9yfv+nfLFEk3b5aUwOcnWWqhsw5FamrJCsiM6oIL8Z36TtLjAl4nmKAB71I
hwIc3yKH8g/PmXeR7EJWl110Y5QnOuoksUx9K6nDJNJBct+5sx17vVy5M8rZdjEHQ9/MqL4p7mLE
Iamp6F3FsoRPrg2Z3r/PzkO1ONNiDBYo1d+KjWlAbxg2EwmzoDn/UftoJYpLWJZxmdUB1DjHJpfz
YMwomJGogq2OLhERv22mYStRXJKSTs6I6SBWtB1O2fSkvF3qXi4waKwLbnA7d32/QM5pE12Ke6Wa
ABAE1qX8RtGVXWo9dq1Izna+tzoT5wAS4ix13IHusfKnfX09Y+cv3jm72l+O7QmJutedxyshlI/o
JjmvkBtKVenzHEM/rJvKOTA0H8n7Pn8fdtPT8kvfg3/UFXNUiMRyDsEpM703Z1QrJyN3MZDxc0ls
MEItQeU8R1r//bJv3VyStVd3yyUusy7TMUprLIcnlWfoZu7rsXOL1XG/0PvZA+ScGzvkuZfAHCiR
nUA6U5FLNsj5Hy232lKXUWhoYh/99Z0SDFfq175imElsXAgr/6MnkCnweTwcKxZfpjEpE6ydFB5b
666PtTegsetmT39T2FqhaO5/OxX4bSkqC+Mrn1fZOngeEmwhdZ1VtG7ZYFYdu1a9tKfYfBSVHral
vb8pOXORrSY3y0RywrhpAF2OmjfjYAVL4uWL3FbUdzGcfSgzmId7HTOdcfFTmWNXdX4N6TNB35pK
AlHbrajVw5wzCnN26liasYCrAdXOerGP6iO2xw+1P/rlV9QrhbP3osNxZtHpAOCs5iUObWdHrMGN
7VvdAq7R8OIMweV73BzJxSrI76oDZwSDDrzldkHXC8FAPZb3iQeyR98GkZDpqnvpl70X9w+2jeBd
JheFp6WWs6af4tAETW/a3sjCsuV2eP0tga8HpHUMuh+2TpxhUcK6YgVsVujNb/U/AhVfXSBfD5jy
xCbpZGKjMDra6OmDBrgcPH35o+f4+4fip30TPZGKocdc5d/0UozfJPXy04yuhhxE3ngnUAzBR9K5
AJsAp4ZO7Fz2I6v8akH+U6ae9Fezs10m0sw8uOfLQgXO49Psb1+XpLCn/GgAw1G+15fbTFQx3y6N
Gppiq5qqOViF+ugObXMAuUOFhH70ln0ET+8vQY9NxhewU44MzO1QHBoTVDvjVXK4fLyNdwwWF1TF
NpHxapbMw9AW2liV9tBKYbmbvjNGbDY2lBRvVeA/ejZBnK6Cp0ZVTEvjQRRr0un5GDUx2jhpjWDz
N4y6fdM9IW859AJX8llhPkrjPIm6mENDe9MKVN12l+ilKAQPhk0BIB6zdUXD+BWPk+PUXdRgAwRh
GVQVjlG5Rb67/IFEEtSPutGAs8Q2jBoLu/aXEWypUyWoN4kEcEYFpJq8iIwxCQ3rflafSCGy2s+O
Dx9hdUfsB6yCfZKnzdxlOEEG9uxUxdsGxdZDPrSe0+p+Od7qiuH10pXuCHRbdDIuIGsppgiSVo0C
xTl22NqtRHW0jUj18WhcGKaAQiRyE2VH+tInno0Gfuml+Q5Ya9Z52BloDkXf6EHEHyI6FxeLHdmp
LV0pzLBsXKlQ3DITOT32Fz6moR/PxdmNZGuDWkwGdt8mOcKzuzIB7JfSaJj3dI6m8ZhZI128ppa0
VKCO2w7J0WXFsFVM9PDDQ4o5E4q1UylIn2SPQSZmvvrVOTOWhdQ37y9bFzvIp4OuhHHKn015VzpG
DeUfNL9ib2sADGpG6ndKuaPVwUkFpdeNzA1Xu5LIWYOTEN22o55tTILXTCtRtmQgrNKjRg7JNWMy
kU6qoKCzqTArmbwhYIWXLmOThHZ3j2/ptpkiiJIbVYyPx+IsQY/tVE5JmR/Vc+czt56fEcGmBmxn
M+ZnxmCh+//v03FWkET5kqrsUOpgeWUVPxej9mg6qtv01XkxAYKqN78uixR+PM4uUmvQstEsUmwE
UHBX1AcM8po/5JBlPNUhupZ+OAJz+Jx+fLxXLi9N6jZF3I5ToCqep8EblR+KEKZ500G/qwdf+MmJ
NNU4GAqzI6agD9ESUu1RTZ/HxU30yrPQmgUigaEKPuC291zJZb9rFRjMrJzKKQaOiBRUpdsWrvXC
Cm72bXSq/QTYF0h8QDcoMHmmiRdM/s3/rKRmUwLf1kzpUVlu87JwTdK7ox67JBZ1T0Xq8mY0K1EL
watziAgJ61/ZrXxOXxkO1Xfw8o2gwcMc+JV+v/y4rKICfXn7SSuRMVDxwTyGd0xlfK/IXYbO6SxZ
/3vJ4INWvn3ZlZSGplXSJi2GYXfgcLlfwiXIntWb4lr18y+xf/e/Yyt+lMe+6UpeplhOW2t2EpbZ
cbDPfXQ/IfwMnSxyY5vKscpVOHOr1bFK6xIrI+YreWLIIskeIGUo5BM32k/opHbeBDyOb8uXy59t
4wmAE74L5isiTd+QymkwlYOSu8vamg/5o/5QduC3AkDAPqCHpXKXzE2fLwve1JeVXM4GjciKUHtG
8UcZvyyST4tfsigB3IyxKxHqx483kp4YjkmkkDb1FdWxtUxJQJZ5V4/xl85Bla0UzWtvrFJ+vE4u
rhObAtFPHfRQU1y2wRjvAK1noHvB+KFE1extR7Y6IRfT8yjOZrt20lA/RwAjuJZ3BHmLdB+dCoDd
yYEKts/YF7oXdnGfPNlKLBfWo0KOM4ymM+CgwV/8FpnS4GpnBpBUHEQcAiJF4UywngAYZE/JFI7l
dWxnO7WZ3EjEO7mZqKxOxMX0VtcG0hI6hZVzVsbvzRhc1vaN6u5HveACuCPndYH3IF67NtmXy6tV
Pg948AJJbokD1YFbORgijB3RoTifohLwPZMaN0eLV0s/zKqojSsQwM+lx8YoybQHkG/jL/vqgRHN
puDyYGX5GEP34pK8wKL5sXSUTqcY+O+g1UoMvH2IGZ9ANP5sxNo9KBIar0+su2myRTwsIjvjx5Gk
vKjsYiywXQpIsPqeAP+jCbQz4/OS/WKX7PpAhHe/+RIyNdlRZQP8l7xflpWZVkRqwFUGwhCnu8uz
DnjTDzW4De3qT3zxShbnixuiACGczjnW2m1Xrm8dA01/QwT7vO0bV2I4f1wXTTLFNap2DHsAWN2e
AwpF58hGGUWDk5uaaWLPSAdDLqo+nNNorCSzzIZmx6bxxxRFpU50mk235GC8DZzpsv4JBMkyqqEB
q1aOGaTew9zRoBueZAjynW0hv5+kb8F7lX5ovdppRo39f9W4lWYA+l6RWeCZNhOPVS7MOSYQJ2Im
rQGaPt701Ajr/KpPrnXR5MC2FEs3kDDZivq2zbo6SDrOagFqBRqaS5jKbQBapkp9oaV2EPjZTbNB
rfs/grgP3+aakukRprVbYCzlT+2T7mEIbt8EzewtskfCt/fSvXkt31+WLDoh+2GrExJVd9I675IQ
ocTNZcMDFdoNwOL21I6e/j9R3CfrSmkodDuKQmlQd4OpBymGPoy6cB1L3V0Wte35VvfJxRDJbIHb
N8lg9Og8tXEXoMtmewq3V2H9yHY1D7MnT+KuyMZ6M0u8f39HPrQYtM8qQ5OUsNsve0AfMsfrXCHX
cNvzEHSucZcegJZ8AokYchwZuMVsZaX6KVqM/4f6wvsP4XxjT6zRbiUMRRsAuTULF74/xNrp2bnT
PPC0HdJvghtnGeKn5Gp1cs5LqopRqdOgSnjiDCfGYE489Qdw0D0GUTcGiqjktuVjVFm2beDqAqmC
h4OeKDz2UkJxi2wEWhyN/6KzdkK4E8yyi+RwmlQ1bRM7TYVCjVq6RQ8fc06nveDytsx/dRge7HnR
OzSys0kC1dyw116kq/EY3SlvGSrxNOgqObBrFK/8bxqKKuvoo0BX4OQ4xzM2slVWk4Hg9momXvXQ
oqDAoP+118UrTBiK6lJP1GbYfOivpXJeh5JIa5MiL97OW9vevIPGsIkMdPF/FX+xqh4e4pcveftD
vp+Ucz+whS6bQK90HMo7FUiy000y+JdFbFrd+lycskQ5iWzJQnl09DDOe6JvhG00qAF/DBBWAG3+
f/L4OX0jJzUg3zFF3+wHkDe1QA9Twwpb7AzirTiIYD03BmlQEHzXFn5qH9gtdtxadfaGc0P9GFjW
b4tFgMKwgJAkX9E78bttKylaC+U8S2v3oyXXvRQOVuSX8+x2xf3le2Sfhfddawnc61cHV4gho+dy
LO24dyMpdUcTHPfSGIA2ylXVHv9Ds2+bSH65LFhkCHw30cEurtQOgxSwdabFL/xF8fKfkmef5BfZ
Hw4OZoR6gbdhJn3ptMxQViEftKBp1+UDSqSx7iIb9KblpJpYI6m6neB4W0FhfbGcd+nK2Oki4P+F
DKoXvhNTkaBPjE9lWO8V05ufhe1ZkUTOs5SjoqYACJZCB0O6rCDF8PT6vYn+LHBMxVs6InmcVyHV
UFt0HFF2Pcw7xdWeiYf4Hk67LEj90ZUF7ZBtW2Dgxwh6mAfiHEyrG32dKylmyszKbaXWdeLg8jcT
SOAfcLUudSpg+ozQnEJZ/QIO9D/yw7+PwBNIsYnmRYkAoUvs1mtkf+lUMVvKtrN/F8L5jHgcFHO0
KID/MEsPZAd/xCL0gsr15cvaNqV3MZzjiIkxLkWBh05Z/HTKG6d6NkA9VMaCpsY/xJV3OeyjrUx2
aq1BnzNkcwyt5O/KVYLa1eBZB20nXv/a9IcKAwAzHU03P23gFpHd5enohMQsfEkxfMWo74c+84El
lbgNVhT0ingZdsT8y/e5+dlWgjlrGodOAhQYdCNGd0NKR9fSHgwhHDbLfT85wJUUzogw2DEpaWOk
oVNkupdPsZK6mtr8kqSS7FtZjrwimlvPyKdf4H6UseScSK7c5K3A1DZbt6oDDDdHNgEBL3M/RILu
jPpkSqHFqq4AQfZyT33QDssObD5Yc758uezyPh37XdpbrW+lRCmeW6XREic0uwqD07t8POcdIJi6
F8wUAJHpsrQNOj/kCitx3AuEjpSCYhR8O3bujjttX1p+jNE0xZ0C8DUXV/nJdtvItV/wBhIz2X9e
bPgonXMAQ58TtQGuXBgNfubcSdptaoE4QTtY9e0UPc35o1WIpgw3zcbBTBAwsx0NL5OPVupoiRMv
mIrDsLmnxoWXTr1r5pU/gBWb9AC+QIBdYlFzafPtsJLK2QxGm9uq6VIlVJG/FM/RfFDtnwA7NFLR
DuW2Ar2fj1NXe5ZsFJXgVCP7mpqvVHkY9WdVu22wcVgsf6Q/71bKL7AbTjJIpG4YKZmK5RTnKr4z
v2JSRPqLhBpw67NX8iyDvdotPFEZbtsN2UCNNcH8iOWKjx9SdpScaAqKZJ1RHYb5x9RJRxN7sJct
RCSFu86EFljxjVp6RAHG1ePMracvTiZIGDa1Q/l9FL4gESllMyspQYRC9dl+Um2vk3O3Nn7alQiG
ZDNzWIniDF7t7bJXugaIddFRMr9mIiye7Si4EsDZ9EQzu00tJw6H/bhTPeqj3+5bXr8nIZv0LgUa
KDoPF9wtxVgoUNwAras+zOq1Ugny8O3kf3Ue9gNWDpkqoDC2kx49zNKNr1WvdftHlj4qd9ZdH76l
q+Fllds8EkoxsmYqmEPlMRrMKcHghwqvWEs7XamBlPpHZZmVBO4bzUrbyaMiwxulrZsMP6PiRhuJ
wHK236ErKdyniSKgdRZjT49R7lo3887YVzfTc/wI9yB/Wd7aztTAvICoWrppsiu53BdrtajUTVCD
HxMJcwJtgfL52SbCQQ/28z9FalReNcewbVvRODEFqSXDqeYorHfLXvGLPZoaZjh4aG+AN865FfHG
bauFrYGHxlTNT5zMWGhQ4zST5HAy74vyuskPl9Vu+9re/z73ubAIQ2eEKXrUp13eEKB+P9Pk52UZ
ojNwd9aBADTuad2HifFD0c6KJqq1bEZ3XUVWjGULgI1xAsaERXcFtBhZ2IXqT/KqdG50a10zVBrV
z+6WyY33Jppqlp8chS3zzZfGSjq74pWv6JNlcNq4HvCSRmGZIdGlO4J0sfdnf9iRW1ZOBhevyNA2
NXEllnvAm2bbpaoKdpphPwPoCYz0Z+PahES2xFt+kwQPHdEpuQxKTlWlyfKRAp2e5BjeyKtTlse7
2oxFvpf5oU8mtjoYF+LLNosb1MhLZBfjLr3K7yQsa5qu4tlX1VmU6G/q5koYF+mnSZVmbbDTUDKb
U5FjzzZOBHFeIIJP7q1Y6pJarp1Qqc5K+jD9kQnreKQYOubuAcz0Uf86cLZ3xqTHR7mI3aIKrcRE
32Z32YY3/cRKCOcnptqZ5qHq4zBezrl9Mq0QXvyyiO17ej8H+/eVHYGhYlrAYJ3BFfWu46CJmwhU
S3QIzlJR3rA0Pca83LDUPRb5uzb+SzXAFqxpiQiVmGnpJy1+z/35+q8E2pJaW6o+tC1QAgFusTrp
yVMHFiStfTKcn5fvbrMTrq7EcRme3tW2RAxsNLZGsx9BhVVU2KbqskNtNNeKM+6ayDikibxTyjYA
96kge9l+L6/0g/NGxTAkJQDRGVn35CNf+jf7jbz/b4og2+nZShrnjOYiBbpZjRbzKNlfumE8GnJ9
JUeqby2xi4nke6eY985khopdPBujckCECPSE+vKUf71889ux511rOW+l5VKm2xSkC007HYsceybT
sE+jGwNrz50q7zTSuso4uJelbifcqxvg/FYqZbSwDbQXlptpz5CjBmCwoZzqq3vEm/0fFSjexfE+
zCbmv0i7su44dWb7i1gLBAh4Zehuuj1PcfLCcpyEeZ759XfL33ePscxt3fg8O3FZqFQqVe3au21H
qdZ9y7qsFxRgitsAwhnFTBykRF5oiphQt/PIlUXOoa0gX/pSQz8DOxnsUSz2lcYZb6it+fFD75ND
AQrO5Vp6OP9hNx9lK7NcMA0CJZ51WiWgLHmQm9daoXY87KdlP/29jA3KICtLXEQ1tbkdslKOjyUG
eqL+qkLUa0zBrb0ZhVZGuJhqWVOiFLIe+Qt9zftDCLHoNr2ReuLS5ST1grOwHYUw4IW5KFmnBg/K
MNUsrKWyl9Fk+08xNDwWB0iPuPNBKBa7WUZa2eIizkjMOm30ClCx/FqtvoMK0jap5BLNy0s/GMGb
mh5k0F+e94/tK+R9hVzkkVXMPi5aI/td/TA0xNanByXe/zsbXEiRUWpNanR/fF0jhyQIXL3pnmRL
JFu+ed/qKASCDItJO3C+ES7pIFtRGh7nLnaS8qi2qeBjbR4mKEeAW8aAUhPfO5+jMqzrklX64oPU
40VInLrWbJI8pti38x9tOyKujHEBQ6laNUyjLj32R7pn4+amq/mtC/iZm7qYahPk35tfb2WOCxQm
tIuarpktv5YfFONnkloCA9v9/5UFLkAoKEBExQASi+41rNl4zZvSGlqttpHa6YXR2NNVgwKtKmrH
Cz8l5xmDRMyqkoPETzNbhvbUFTjg3OrQPhu3yV29S69FpHbb6QNmKIEBAJSL8FiHnA5xWU5p4s/y
YKAanU3gKmmBuLvIuyB5VPsG2qx1P1unnND0cgwjo7ZVbZTHK+QCy2OdlZClPu9Rm0cdZUYDsCGm
5sJdsdYI3TRAhaWDOnybs5812CwTgYk3VudPWeK7DV7LTArMRsowWuFLZrhcyU3e67ZSKaR3tLmC
rgu0ChLTMUEF9KrFbfCsEkWjdmf0ktdinmY/1U0c2KlmhC04vGYrs5twyS9oHyYaRAfUwrJJMbT5
bgGjme4yrzX2ZI70R6lpjYe2qwH0Uoyo9xcJStT2pLWNZEdxrfxseqNXHD0yael+4cOaFPI10JQx
wd7+MdEP6krvdAnM3Y3+2hY/c+uRUAFnF9ubT991ZYLbO3XqMOFnmZK/aMGNJv1q50K3y6w8gTE+
chYl9ZK896gRCCLeps+82+XzpHLszM5QreQYkn3QakCJHqv475UlkDmsjHCRriYQrOgtBXfQbKHn
B12QfZVI1eFf7RI/XDSDJL4g/YKGH0l3qWrs5LSEMLv0lctutRguyoEgTkZDHX3aucdUOm7UAXJb
IrW5zTRoZYQLaEaeFHpDe8WvoLAlBb2d1Td54g0ZyGMv41Iwo8gyjzPO9xbYVw/ZngzWME64iTLp
MVWvYhI5YXZrpqI3n8gO+/nKTqwTqkh0UIDrm73ul4o2TOR20ORWnP46ghanfPji2Pva+7gMKIkz
qyfxUiDHYzS//SXYOiAwpzjBqROWZ0TniQsVCY1KYmCu1R+yXQIx2skzvuSAq5czd5GDPTYa1JoQ
P7IuNbN1w7RyQNPzhcCgyjKYEWRlQw3GkJRUDzMoqLTars48E7MNhSBh2HKHtQneHSQ1iQepVaEM
fFL1azm6mak/i5QdRFa47R9TuaDQqBjAQPMzXV7UMbHn1LTDVCS9IDLEbX2a90YzLjHESvvSGfBi
SbXfuhm5syo4rpuJloq+MMX0ChRg+PsoydNolBIS+CCuv5WUt5nffJ/rjn5phiioErfaz4Ejmofd
THrWdrlLqm3yqRgpKGlx6VeY7Ap8o7W7o7o3bQYpDVqBD26WTVYG+dtpsEjXNSb6/gkmfjFjFdkU
agzfNVRXo0Ny7Fsnqu2vLROtWkOzZDwCCOcxvbEMhVrXDIc1YjB2txyUO+VW3iWH7JjtRVq3m29Q
dWWO85sqn2m8TIxka5fcMNVN6XFxAhsa3WLCO/an85F+bYvbwTFGAlUoZodxpc5lVXirs6sIymqa
y2BtDCbYXeaRbfmigsz2Xr4vk+8eJ3JSFWWBsQRSnKB3Dokk/a7XHdCdSPvux+RlXrFPf55PCbay
qtVy+WGpcGqRfS+F7BPlVu+f1fmqnGVw+M1u3F/R6rv6FXqItUEuNk/y0sjzAsigFtWj20y9tSdN
aR7OL2v7IELNQAFmHbIGvFpNOg7G0OQ4F6x7rbqxh+FmZc/w8TJjqrkVmGP52WeveTfH5W+aBWbC
0mT5L4YdZw9g3dvs1F4U2LGvdG3U1cq4D9gnUheinQLuWpOgiaKSZZdp0ytV819hFM/e+ZVthuyV
NS6Xo2Yy57OGXK7Q7iTixZA91zHhUb38OzNcNifNjEmGzTAFzcWgX1d67Fn0hJGz3Xk7W8nH+uOx
n6/yq2huizSZgW4OrfL30gANUMgqCARGgILPW9qOI+8ewT7syhLpB3VK2jQ5xqDs0ucLNdy3GqZ7
i2c5qQW3APs6n7wPvVKNQjubaBoXH2vIGS2lWlK/VW6z7maUvvC6wzP0n9/PxcQqkQerk0pMmYxK
6UeT9JpWev04KpMm2J/tc/tuSue49ywjBWVXmYXH8ag8GzvwTAPtXqFm4ebgCBf1pzZL0ipKtiYx
kWfh63G7REpwxzSYuG1cGblv5KRe/bs5SeAWrKE1KdvFpfK9/cpY4Noqd32qVq4Qq2h7v2nxRoJs
Zz7bSxQJvGLT11dr47zCkKxpUBfgHfsisYmq2KnqDXfnvZx9n8+e9/79OM/AMHSUaRa2K6tuO+ly
aU5gn8Zkm2ApnxxcVQHMAG2QiiI0CMG4D5ZYpS7VFFi4irgDqsJqJFJwEVngPhYhMlGDCqX7FFyW
Y+rFGhGs4Q1q/eFbsUVoMqjvVGggqxa3iKI3Cwg7jrJPf1Sufj97g4+X1m65Mq6in8Oh8WoIeoNl
FrX19Hq0RWD9T+7AmedWONedbA3QOPXzSHOkJQVYsgT7hiBUfD7AnBnOI4qw7K18gtgZ48ADQ8V1
+916VI4sexmBkhSY29y2f74p5ng/nt8C5bClkOTRV+nPAIDzvr0/7+DbBgyD4InH/I+7/8JWkUI8
JaifzPfR8BgJoSbb2/JugP0Bq3uiDEBTOCtW4I8VpkHd6oI4mJ50ATjPbVP1AHBv/cYpnPLb+YV9
fiK9bdS7Ye4qHNO5S/UJlCWMn6Hz2cim6Yae5g6oONpMk8Fy578NF5xNLtwmFg16pegwKFpUdkMy
O1zK25qOmBG1gofzC3ybnfh03kB6p6MIrQDfxeVkOigv+rapAY7ba0d6hDKCM/6BzPVJclq3eMFM
vi1dyjvd0S4YjOi89c83C1vqyjr5uK/odOZdj5kfv9lVF+Fh3ANQK9mpA0ofzPnJD+zxkl0KX2ab
7gTEFEEj0rRQd/9oVp4RfzMdkTL807nmUT0ZBqj57eqn9BJdVXbpNo+YI1D+vr/wttx3u9w5UeRO
HWQwCh0JlOJ0CDabbp3YGatcgfpSu5v3578vi1afN/fdHndsVH3Jo0bHAGxHI8td9CTYLRPJ932w
fLPy7CqpC+sIlgdRE1v0fblTo+t93KZ5CjJRDP2lV3EDVxYcEvann1sad0gqg7QRaLWSY0LTvU6U
U9R0u/Nf73M7iNsu7i5qpNFolAlztn0lG4dEmqKLttZL6AMsP0J9Ge25tyBGX86XalM2zpRO3yKt
GVwTsgK7bi5kEXuGaD+524lGugnFFtbqa1NQ211Pxa+w+pOXqqNhSFARsZ58ylvY+oHKpTqaU5jv
4raxBc9clSlS5+uNJ+l/Rvl3HJ4GSZToicxwW2ksZRPmALj7Zfm7GiVnQecC8p8YiTi/n5suQ1GM
AV4SXS2d+3ppSNRcDyMU1opflXGbKaJ6Gju+n3zSwDsQT3eNQAD7Y1gxJDJqfRwCuvEs3Y8v7EHd
nTrd7l39SFzyTYTh2zxmhknBmcH4CPlSSBf0Qy3r0LONgsHrB9RdFGB/G9H43eY5YPQpCkFL4rNE
65xDC7BTQOeIQfCddaqd9JFeMCatxs5+hO7y/fw+bXn5yhy/rKGJ66iZcbTV4URnzZ2MnWr+nGJr
n+be3Dyct7Z5B63NcTfgIDUGZh5CMD/tw0N5uxzSyz11a9cOH+SL1C2c6NIUVSS3XH5tk7uAtB5A
8bhDfYd2j310OWsgREh/NLEIiLCZaKoKSrsamFVAwsod4aqqRrUNUTJoMe4EEu7L7ttrC6wUBpwi
YfL8RqLCH4C1Ne4ka/UCMakOYx3UcIhu68+aA4XdHQieiwMTUmuuMLa8eClu9VyQqW1+UUwHgrJA
wY3Ov+4V8MSCA1QBfkl/TifPNDo7lC6zXCRovnXmMOP6jx0uc+91EpnpgEnlALpw02tBd1ksiFOb
SefKBv+819Vey0sZ722yHz3F1Q9gpAXOzbiE7ureckGSsxdl2FuxcW3y0yFIorI0R8U3rMe0vGgN
QV9asD18xqXraM+XgPSDeux3Vx7q4vusumbunz/L7EL+7H//bI7O5VfjaICATwEtUlkZkWHLkpJc
mJBg7Pd9rS+tm+WqVkCkIMwFsiGbn09XTTxZddBi8yErXrI4KcMSMA792RheS0Pw+7dD8MoAtz8q
/G5YWjqDZ3NwoU3o5XvL073pyFgVkkvRnNGml6/McfGp0jpFJg1GtMBTbCfUC5OToYvqFZs+sTLC
7VYQFG1UNiQ8VnPqSLkD0R63D/c65H3Pu4VoNdy9rKWtNo1ygvoV+b1gxgw3yST9Om9j+9DiFcVe
UgpqPdwO6SEdCuib637mzx6gr4f8d+pgsIQiuwd5iBO7pWwHL//SKrdRc1QFRd7W8ZFdzuVL9gvd
rR0AO/sJxG6YiJAPmfPXE0dIC9XVSrl9kwl4PGlUEH8JXrqsBhXxnW6JYiD7XJ+O8soIt2dxNcRk
qfDip7fBXj8Mh+BQXCVA+BaOCNG26R5UNkB0JevE0jlTlg66EmNBvpEXN2F914eFXbU/zm+UyAb7
+aqAoWJ0RMJ4buCDmNpWFjR2gyvZFE37fm6Osa15v534pQTRXBcVshlfv2+fzKfMnVA2tQ2Qw0V3
hZffGzciTkmylfSqhKoMLAZ4DuUvRNLSDN4A9jYvugl+BHvq9JfSlfYmuwVQhm4nL0y9kpEYmk5/
qu/FO7ideLz/ETzgsqVDFiYK5jyna/W+/LPsFpeiSj0d4KSTB30/PLC1Q38SZR3MNT556coud+jb
pgmWZuwUlAtTN7XUm25KD+c9ZzuwrGxwRzyqui7PA6Xwl+v5OLiag8ruN+ovt6nuNB7E3Lx4l0yC
ysGmv6r/2VfojvJPP5AyoVuYYqwi1p8741h0L039eH5hm99uZYJdD6sjIWsNIWYD8kmzUW09e7YU
URli+9OpcEsLM4uayhNyWRLwgEGErIZV7+QnCLez3r/pWphRq/0GvfEidIQjIdvf7t0qdyJAEUwB
UULXzByJO1uynVOQcoeZS+XhmDaG1yEVSZLRrWt5V3UmaAgA5u4eE5ScTV3wlbdDwvs34I9GU1a1
NtSoOdXeONuMkClyq5P2ABpHHbqX8gF4HFH3dTtdAdmiqpsUpQOV29uwbCI8BhBStb2y05zyFkS6
u1bagWwAJe7+oOWCU7KZ+a0Msp+vnIlmIY2jSg39utDMEymL5jbNAH+zA2NWRtcKu0m2s4VOgjc/
28tPAWB1d3ALlaUsUcMez4GmniK7pvmx6gOPUlA+60gBgv6iH7InaNCLEkL2i88Z5hYMbpAurEHi
e7TA8HOf+cpOsrub2Isfoz+xrx91HYO55LCIrpjtBWuKaVDgg1Hu//ih+8po2ho8oFA1LxytrK7j
NvfacD5Ey+QHIUBetXoIW9kS5HDbz3RwH/yvYa56Q8KxonoChnuwPPiKC4UO1E+hioQKnOwrt72b
HKpLwHjCeHc+Tm1/6XfD3HGWSCZZnYKBHGg82oFSe4AsO8lUgRdLYGn7tf6+Rv4ZUSfd1EUUetPT
2+jPdFCuumPGBDvBqKMtok+6GahW5rjby+wzNcpmUNvMe/26vGIi7kblNTJIfOA+jGeveiwDd/p+
/oNuh+WVXe5G0xuVosYD/Qwt8BhTenEvedaL1doJqLZfQoiSjofyZycsv7Pf++nMGIbFcnT0/3lu
myEA+6a2oCzdEBmOI+MllaanpABcGSibXC0OUmzdmrP81EiT1w1maZvoowpWvxmq0KilBqoUgFlw
jqy1ZZ0oMyYGtX12A50Gt98nUMC2wKhKgFyVMTUdnGIxLdjmfbuyy/mxalJrmWkGmnhkDV54WHxk
oQfyKwdZSQzgXbOnd8rN+cVueti7TZ4wxRjQtAeVqnQgBVR0F7caJNuIv9KWZq3v/35R/ulVjGYJ
BQgdlBsd8D4YgIp/nV/GZtBb3S7cliG5iNMgS2W87dgFmu7HHSRsAZE6b+b/uDbxtlJMsGF8IlkY
WmMBMUqbHeOnFAz0ykFywv2yHzzVqSCALCr6bEY27d0c273VpVnTSgfLPmh6YvIdvUZPxyReGO+B
iXDPL4x9n08Hb2WI/SErQ10ekIQUQetTrQ7ROW0tGeNQWd83i5MMcZg997HU3xR9Hl8ri04757z9
z9hI9i56P/k8AJREfVBY5iL9dz6POtMpvAABJlhnRSM9my6/MsUF1c7MtFoDk82xzq1fZtBcTyq5
iIbo9fySNk/zygwXQxtrUfSUEbWky3WqvhrB3b/7/dwjf8g7UrQqAOjgrrBAWDcJJWtEH4qtcOUU
NMjJJGF621eu6b6/gxy7jWELDeUSBgK2XO0qexQBObdv2NVn41w+1yo1ipdZgSMsGB+mDqOsALiE
cdZ9E7W3RXvEuT01OyWS0XDyKT7gAJQgAEaVwA82v+J77ON58WrDmA2lBXFcW7322ZWcQI1KFP62
3xCr88slfa0hq0OoYKvCCTBx8NzITq0D+172z3r+kkObTdFfY2O6qoJ6h6YU6M+b11RCbXxRBTfK
5jdd/SlcKB6VtgvmSYuPcv57br93fw92Y6FiZYC/JlMjxoRoFSIGDxfEyyChjdl67ddblx7E2FAt
P1mqLZLHEayLlxadonzUjBq95jj5VjdOK32ld7xal8bFJTriqQJV+ARAt9+q9ph1yO7CB5rcdPOL
1YtqaqKrjNcVVSspSaUij/3EbyBnkR8jN7yccrvzoJ7qBSDn9c8HrG2L7+VkniFNkfpFjmZ99tlz
iKGqgpvmVL+WF+wdNB6E7OKbl9rKHucoqalaQ2UWmFZemqx0NBX9ZS9uclO76NuxAkIpMUwZVAEG
ks0OmmOF3/Vakri9ZqLUMYfquM+XaCa7CiVcYqvpnA/7ijR675GQzAVEAYsS0PoQvG/Pgo+1mQq/
hw2Tuz5U0xpAACIBY6TYQ4wcPIUQR2dHBrh72K0oSjUESa/JXSeWNBUzlAaARGkiL1yOJHqKtdHR
QH8rGsbfPEmrpbGfr+6VyCBmIhng2Y/nH5G+2PEiCLnbngbEvGppls5KSx8tTEvRKBWGgY7pU+Nr
R30XH003OMQPzRUEDoUcFNtP35U9ztOUPraSKUT4peju42XIhh7ifTna5XM327i73l5qUJYSzZRs
f8p/FspzuSyqHqmVDvZIs7mpkLf15PAVP4TuBzojCuZkeLin1WDOt6xTMHJeAtT3Nrwe/YmuFC/d
BZ4k4svaTHhX1riNkzIzLBZwlSDlmF7zq+yGkT/TGzDOhT4oTv8wKrP2p6hIvJ10rMxy+xenHZHU
gICia7/swOSNcSPXfOg8xbGemn0kKEltu+f/mtNBC/bRPQ2UhvJZwTO3xngkdbIdWmsPMUqebHmA
lz4I9nArBUFxFZcLANlIBTh7o9VYMogDoRTg5k9Z7kwXFDw4odec4gvFcOluePzic1bD2DyYAwG4
wQjBx1VmqgqFgopC1Pna3GtPNQyi5e9HLxi+ADQ4cL7SE10b5EJm1sugyuowl5eDsL9Nm50RzyHU
02sBdclmM0MzNQ0sx/ioUJT+uDKrlXOMjuWAi1/0x97LLqRXEO65AcZNgfQCcpxJr0Ap+060wq3j
DmAUBQAboq0WDxZZCpqofQRCrYLeJYDDq7EocrIDxj8E1xa4jLgf5LAcK9TS4idoVe9Mb3QKn+Gk
hhPA6rNih3scC/C4kcAREWNvZrEAZcngT6UQpudTrHJMBkSzOfGX12Cvuu1j4AcXDHbNgEzJLdi4
RUjerZOxtsj56GLmFjS0G+Ciq8tkPpXW3fz3+gfIV9c2OG/JIszmRJiKO3aKa/V2+lK+zF7qRTvD
C3tnbr3iRXX+X3zG7DfzmwkmA0IUcHeCLoI792rbGmY0VyzFy+/SU+lIGBzVj4GNOahL0Vtqc/cM
hkU0ZEXG8eBid6CWhlkmoJlPLmRHsvVDFtkGeBtvWBwldlnY4f0gohcm22t8t8qF7kwiRh8S8D+N
8m2TFnanv7TBIQAFgbbr28LNI+KY+ZOKWrAUQ5iwv0hDUJSUr7IOwRLlOuhulgj/E/+KEkcunr8Q
e1dfhYcKIbcs63YGhsIo7MF9Sw3ux8vgpjrUrwM6TA9MR9AQcRBtBQrUqAAJtNBWI28RbJViSaFF
FsMaUBKXMQAP12tEH37r5KwtcLsdGYvaDPIIbAgNf3e6fuppczCEoI2ttHRthtveMJLyIOkg1wZC
cOt6cQvXug4PyAruNb+8KK6gUKqiHC2+vja/IAEqT4bwGarA3NmpNRpJUq+ER6mr7aV7KYXFbpZR
fzqdIHhkhW5GN8K92RUZoNqkngCI+zO4TJWXVTosp0ZMgM5evBPxcm7u2Moet2NZ1yxpRBYQsy3J
oV26/Rg3jwkR4MjYhnxelQ7sPpQHoC/O/oqV59WpnC6tFBXHykJqryhtuTOXIbTJFHhtGZ1SsMIo
CZqM6rA7f9S2ckfAd/6xzF1dtIslWW5b6NqkO4Cukx7EM4s/ql8pZgNCZlCZapryqfOuzVIxlBFB
DwjqQypYO2oBFGU7kq4scCvRA2rkRpCgVYmueENcLT3ou5bhySDFBfXMdHCavbC2zTz6085REAoR
zKaZSPc/7hwxjKgB9TcYlUDe6oS9Fjv5It0HcuFrMblVwSNF2tIz1cgxqBCavXneVta5W7KfcEws
nAY/u1B2Mu7HHC92v/EYZ0joDI/WzZeyfmNlknvy5vEik87sE2BSpl3nK6d0L99PzuLlruSKoOCb
b4y1NfYBVgdDiuVxpGWWo7CpgJ85xnNevlH30QGciL7oXbh51jEwxCZp0azgJV86KLCOzdjUfjLp
B6trFyfvk8uqUhL3/KHb3LZ3Q7zySzuleqlNWnIEouK2UcLbVvl53oJgKW/ziKvvlklDLkeajIy+
VQ+L5RSq6RDRGJnICOd9qj5BI9mMY78wrSeSpYcurK4mWRSiNoPj6mtxHtfjJluaFvBXGTUJ5RCj
TcUm+UW1nM1IuDLDuVpF1XkwQ0iiW+GLhoHcSq/sCdDuRLHP782mU5sapk/Qe6PEfMvOVptDoSzf
63WF93rtVngnhIA3QI9Nvh48uouOxegIDG5dmiaYOhRGgY9ZBy5IKROj1CYokkZ+NNj9S36Ij92h
fC6RYN4M++JSJOuw2ZlaW+Rco5XruJPnpDjqyN9YAhIfw/28QwHkWhiCt1eHgR4DhUdUyLiNC8oq
aCwLfXfzsvHzQ7JjrEkUcidQrvD+H4In7G/nQ77JxlOQsxNgybiUQK9NWo091tZ6yo61WlImVMso
kxSv20PT5vzubfnl2hyXzM2SpvatVSdQmAcL5ly3FxYSSNDuueYU3523tRWYVrb4t89s1NIyNrHk
T9KPpIvsJDqcN7CVma4NcJ4Y1vqoJ+lg+OoA0FoxXCQ6lZxgSp0wACZBjyfBijZRGWuLvCfqwYTM
o6dgAxrcCfjJ+dGQ7fLS8MqLAKOuUo97iwo4wjfho2urzGdXR7yrpaqZ5ZCJgjL/1zy6756lawZx
Z0XOGvqgwzFSHANq2Gw8eiG4zwxRyUXgqQZ3MroknUrSxJGfI+mMfi8YJlH3VhNbXpBYUuFRWV7A
k2XlqUNlZYDAR5pT6GIsc/0jSYLsd1K2RPTK2vJnYFUUoqoA0ckqtyFLaoCJMGjQtK7Kn7n0pDe5
V1nOWIrm/LaceW2I24NcHdQ+hRL9keJNrdPvVATAFxngPm9Z5nMDhlIJDF33gXqlyILDsvmlNIUV
INHmV3iCCuhWl51hYv7cUn7pxrEtH03zUUimt3UkrZUV7kW1mCEarQmmaeV83MWAmkVB6VfkG9SY
nWAUCXdufrOVNS54NqFSgJgCm0LU1ovj3rVS93yI2Sw0rhfEBUxtirQozzHcrl7To35Qd4Xb7iVv
2QMY6uh4+ZY7+SS5wt6gYLso9/iVmzIxE0tmvGPBJVTVmFhKvwcanvjsCVJdYcT2JP8U5chbWdhq
uZQLqXJjZBgA1VExrm+N7nfR7cb0K7V3C28JxgENfBc/AtoEqVJoJd71wy6lNntoTIfkW9PYb3fe
Y7gTIhq2VwViFujlKigFclHCGvu011opAZUEhGceGoRu8Emeyr1612fOBDbE+P5Lxbg3SXhqQptF
1rgDPWVBX2cTSv6YePLAB4N8E02NHXXb0k6/A8B2JwzRm+eBqdD/1yT7DquLIk/mZq7wtPT7jD1b
fWsX3XeHYNc1dniDerhdiN+sW9fCepnMkVc2zZTQwgoBssEANDkaO/At4UEOpThAxx+a22JPRLPQ
m4/ztUkuyESEZIuhNCkGesx9ecdaRYwOwbyeXca0E7tfyZrWBrk4Y2pgpVU1GCQSbrvQ7xViB4Cq
TKJnw2Y2v7bEhxtNbo2wQM5UlXZzwUoOpoq6LRJC+tocC0ASBAFuM868uwxfHEV1ZckaiqXVoKJL
lPoUjGDsbKsd7ffnQ+nGIbRkaLMhtTbBXP2W5awcpTcK2lSTFYNn9dSrN2nhmK0gU9pYzAcT3JHL
KJmJ3ED2RgXZcVmf6uCPTP5AXsj+wlJA1om2GsXB5hmpK6C7UYNRIDSX7qzxRPrbQPfOm9hKNTGF
z4YDoDtCTJ5hmqRVaSWxuvh99ZtgftHad72jD7slcCTNG9vXWbtflMKlrKERPen0m9mLiJ+22qRM
41LBaA2abOBN+ni4ZSyT1gZo4JkQMKMYZ/Erhjeykcpwp/jnF828m3sMgZMJvQuMJ4MIlXIHOxhr
JS4X0DPStLUzDOwkNZAfI05auCCVaEfPmKrdomiCiukWegCzWbANunv4Jz+LkVu1VqAmm0GhRHbi
Q+yBwMHUHWQUuG6BHWic5DYJHc2wgU05v+bNb7y2zS0aOgWNFAwga9Tv4yvUwA6SF32be4ZZAOkf
oqfomtg6JWuDXDQz8jKIchlzxqAO3+n5YFeAzXdWt+tl0dqYf/AbCsIrVMAwM4hhfs5/IponQRIm
TAC3ie3kV7FLChtPtN3kRFf6n+oYu7IhOJzse32yqWLMDnJ5GGd6uz1WcQaaZRVRzSE8WoZk2GqF
PlutgiDeGh9CPb0O8/hGsINbH5SsLHLX7gwi2lArMeDCqFNxRu6Lm9QrnfBSvq9LTCaoXnq/GJ7o
tGzdgzgn7ytlf9dqpWneNqrR6jpEANRnyYbl6I0XSD/mF6OrA4ZXfxMsdaM88sEk56xRVE9yEGB4
ktFKg7ngRAePlSsAWz5UjpV4okRY9G05Z82qFBPx0QByhpH65uKRSj/M2pMh0tXY9NTVt+QuXqMp
pVSDWpBvzQ1mlB4lU3AWtq6/1WbxZdpoCrWgS4jlj1HgzZblxOFNMd6e3x+RES59b+K2Csyog4iV
5mVF4cTJj4i0gpUIPhVfcVwqEKpEEpX9IX2skytNJLPDtvTTAdaY1qXMBo55WCSloyz3GBnzoQlv
p2TelRnEmSLNjgE0ja+j4P4LH00DlR4onnHh8v2yPG2TaCGQbYkav+mvmuKqtL6fN7GV14FH690G
d1R7MuLgVJN0UBSbHhEGXdMFkWx4UfsUz0d6d97eph+szHHH1Cqr3NIonlhpeTWCjwYCIbXi/Tsb
3MmMLbxO+wIMqON8mWGipAfEqBOEVtE6uFNZ1IBPDGwdXeyB1Mk2h6useDy/jm13+2dr+Jd2VCu4
fgOy+It8Q9JTgaZl2HlGZsfXlVQ7541t3vYrR+Af2FYqSyXEpJOj0tvzn+QmQlIVIKUqsx2Cmy3u
OW8G0HdX4N++LeAiSZpnyGPoIaI/OvMqyVwiqoxucVKuHZxy9THdyspsLBSC1+7kQkLWN4+4A/f9
IxNH12wTjNcTaib6MQQQRXL1X4LvuhmUVstkP1/dhbJmBGE79tAR9fOrbnjD6sbO4kxPBbWJG+8y
RzTWv23SQKYKGJhi8nhdo80VEwTU8bGVmtkOUlW2J90UOMz2CXg3wq0rUCRJBlcahGZoKR/BeNN7
ZsbUumj16/wn/OwobxRZuKNkICE+wUy12VRSas6aHyzoDMz7JfvdDXdGJyr/fM7PPtrh4kaXW+B6
DUEUHj8pu+WCzVpTN3kysFnKfnRNDLYkDsTbdl9YHntTEBBY4DnD6hgrB8Hcc1ioBJDnwXgshuBg
5Adq/uyj5nDezucNw/IgriGDUhCAr7d33cqOqeaDElV08WV060O9dovMjzPBPa98DlofrXD3SaCD
yQHQOdlvXqV7euz89JS55T64GBz1OPr0ur2QXdawqgX44M9OD8O6yqjhIN2FAf6Pn3HU0rkmePvi
cn5qrSM0/s5/PsHv55tGHWO7WXLN8IPyNRueFrI///s3kuYPC+Dbl/GSK/GCKAx8cxXbjd+jmhsm
7oTp6NlNbPlb8qg+nLe56RLv38zgXC+qItUa9Vby2+kacyux+ssYBY+ejQSDLQvIYgUj57LMJ2Vj
14+oK41QNfMml0FhLYhSIDGX9vkOkxe6/4UlofZBDQhUYYqDK0/HdZwENESdfySnJrnXlVMeiR7l
7LN8zAOxJMtkh9UwYIq7UuZAruR50AiYKRjFF0ReZJvJUTDsq34jkqnfdLyVNfbz1bmNdak0CTrb
fpYnrhqcyrT9imuvLDA3WVkIANGO0a7H0Yn6yzxE+VInosqUaBVcXChlyQLxmmT6RnGdNfeqSElP
9Pu5xFIblj6c61zxM+sxtp5icnferzYvodU34i6HQa9ja1bTAfKGHvqNdpx4enbQl7/Wu1dRkpd1
pPsa0QyAJz7uxTxjCq/XVcOf2vJHIBPl2JG8vUc1VNR32zqZH0xx254us1al9Sz78+3sQK0UYZp8
Z5O1Jiau/n5E7uO6uP1XWqXEiZkNvyal3cp/VE0QaDY26MNqOAcYQrWXCEXD1STy/5B2HcuRI8ny
i2AGLa7QKEEt+wJrtoDWGl//PDm7QzAbU7mPc+lLmzEqkaEyhLupN8JNzY3HVh/9XBxeLuvCTq78
+TCUMiRrVFVpitFwwtqIaZ1je4x+le1/KmNabY6MZ9qOdn86HBXc6kEeC6PSlUBEH/O7BkA8R5rH
f3suehmkEMWkKrlQCsLZTK4Em4BKcFa92PI9+FBdNGlYiCQ7Odf2YNIfdYFMWAFtbYDqdYFa+Dxe
1LoxO0ttlyqr87UT7j4JI3594+da9C+EtKrVAKzpq2Q3yePCapazRFChYcozfZaLBuxIueFFwnSX
oRUzcI1zWQNZYigvwfOATRgSYQ0ENciixVTrWx1Y45eF7FT6iZqD/UiQsJEEh/T5e3VtrE5pg27C
6AI5wZKe17fsF6En7QLE7sdCB0VQ614WuqvpKLXzWAvCjp5ETr65oyrpFp2TjQGczVkwqLGTobZ2
WcRejopK/ocMyhcNTSoLc8Yjop5GO/Ibh7cIMkQkmzPqsmf5muxaca+DX/5iDRPuFPTxTTeyKTcl
AXpaiIYJTPQveGjr4HwlSPjTq3anOc1LFnQgiQ6vtAfGkXe940Ys5bHqVNaGpNSJx9KALlfeiI9k
b0d/0L61T91JcsK36ciUyrpMym1JbYt225gT6i6EzfnUmRgj8zRHvtdzzNIO14vPQnBgXS69KJRg
nsSIDUQ1YOG/0yKFNyu4J/hXMk+bHtBRt3NLvpJeWRFu31wEBWtmkoyZH/rZrShpp2Ug5jvIhZc+
6L/b2my81pe87tSujhH/ZxuB9RDfj+MbuZQzEFeOy6qyUd/xMQA8go/c+4pDPPbCjOP70sh8BHpv
wJOWKQWuizXisDwTBr0r/CBmU6COMrYoo/TW/7A+S3wMlWsDrfRDHKW48SCmaytIfEBGzLCwi+VE
7F+eyJBlfssaMtkP7BtplMI2GZgFkNnDrdmCO4bmcq489aF5Wa31qXRqlIyeGYbJOB/d5lZ5I+fb
UcR7+QUrQAfhqNzJ9gAStvrwP1A27Brkx/kUKtwuahSOYi/ogX5Ob+YgQTModAVg1AjA7cBqhMsy
x91AtRFIhRBB1iNewD5Y0BtnofZ1JP8a4/Wy71I3MqiY24HlpS4iyBjd9kQ4Z6oD6rJ+51an4USG
S9pzeMWa72MdjDK6tNC0TBuhl03+W9Puklmyi5xVkSK//ILy0w2AMMp7vEETA2tzw28JMxekZol5
pOqERQTcFotygqUeVGAU+ToJlQRJeq6mAP/U7REbcpcVfjcQbS6Lch9pImRFYUDf585w26K0Ih5s
AWv2zFcGoyLEEkW5Dm5Z0h6QDUogRN8XfjALQTDz8pkb/+01UV5D13LgE+epFsQJFtEiXzqGQenL
98btgERpOLJyJJabojsDQydgl7lRUOQ4kEplA5dY+8KBbMO0Hhuhlfz+P9QQI+AoKCPMCHS9oyrE
rEzEEBVKoO6U7ugPLugaPZb3JVd/SQxlUkNbNlMfVWEwzFFQCIUtqgddW8waOBwJQzd2zXdzJPL/
mzSz4eQFtet8CHK070rVMyTdHAqGYrCEUObER0KuhCIgugZgp1TToQ3v1dK/bE87OwhIKDcnoQxK
6kQQzmIiE5ejo3+H9675PJ1aL7QYpd1dc9oIosxJnIxCkWpU1gq9d7naTjrQrqJ/F6s240i7bmgj
ibanuOejhZ9BGGXlsS1hvDS28zf5FdOCoouFr1+gEGPVXfZt6kMoXd8dAAGetRPHB9FTBihusnLZ
H9E9bH/zp9HjboyHy6dkfE663DuFYz5HaqwHaZw+GInhdkr7AOB7fxJZlJAM+6XLvLIcwo+3UYgW
FBZx/OI8ucOJbb//oIoq4a8jxEw8pe+LGvZjm8pIDUE1OD6A5fUGRVFLd9tHlq/YT/PREfqvLErt
c6WYI0wQ4KF9iK4mvC0KZ3gkZAuxPbjJzfh7dSJLfZ6OrIxmPwHeSKbsYAlFKapHkA4Ks7tOk9nH
blY/acW3UPxllFY3xE46O3V4JxaM2LlvFx9npuyiNmJNGwQsrmqKky+ZuaJMc1kp95oQBBDgv5+V
Xm0uQZARYS09BFjiim5p05jFmbOKl84GgRnmdgCvPiqMY+26SYBWYFuCzLlI1FV2mVousxoaQVhe
5fI3NT01rPlLlgjqzooQ8OfrjGOh22aG5UnuXxKBcYxdg94cg7qdrlFBXpqC+IMT1F42uU4use/T
Jf23TGvlwSlFOf5CFBMAiAFTw6dTaCyjbp0LXeowhaAuvhF7kXE9pC5DI/Y+HSF/B0iEogI2mPz/
JlLWpaa1IIEHaILbLSYAwdCYmv3RHE0tM+Xr8IfkAIiK4RzFvY+5lUq5EhExRpBXlGgmS7/tWpO3
CCh86rZ42KbuX0uysb2CdJzgJ8UOUEAOmgdMdS90Ln+A/V8CtGTCwoMhHOqX6HUDvp+5FoNCQtKD
TWuJt8QaE+uZd1nQ/of+EESZAepwpVyIqRR0vXKostIzON7sRtZqyq7/QkHv7wNRtrBw6J1GIq+/
F0jIezq9NxzZrALgl52ZRRHyq+mkbiuNsoql72MDZOoaHoDmjPSxAEwU5vDbI/cLMNtOD5+Se+tj
6bGGEBn3RufIQjWVYDYwlKDI7mfumKcvzWj10vO/ujR6akZdNJlLsWYdlNx1ubyN+XGdGGjh5D4u
fEF6TibktBUNJ4gIw1MDyA4gAZpxYqurbvUzklfj6fKRdjMhNNBVzAoYCo/28GeLFyohlcUI9STZ
W5zCWX007Rz1WgfM8OJrdsL4hLsashFHGRjZe17rGvQPGRd5dX8rFkHYXGH2DUjsPcOYd2t027OR
H7PxZkkziTpX4IUbnxZrQX0wu52PatDYo9MF4RGTojZr337f4DYHpAwuj4Y0mRKygwigdxGzR3xv
i/ea17iTD0hlnrFrsO87N/Iok8sTQR6qEj2VxZNvB4fsMYU3ndecVxR8Qsy01Ni6AQWcYKUmwBPs
xcutxs2/KTdfKZJsvjZdi+1R4q/GjtRiM9Fcqsd1elQzRqhgqSuNTSHzTTnNhUReC5OzAlsew4We
gbUbQAS70/P/n2QYlKcfX5duivAYyFTlcsY7ofg1KDbXvPG1fdkCdyPBRoT0WUk5MFA2GF0XgxEA
JWJ1Pc2pKX+BXQ4Px498hb6cvMfI3wSkADwc58SU7NXH6G9QPKCGALYXVu9tP7NUsOdGMHNQIqdK
j0oNmHYpXFYAzREy3vyBbG1U1jKZswXUt9gUj6yd+b3vyKvopAMNwNijWOQlJRKNLpjyH6Nxn/B3
K+9evqpd4+YRMXWyR4DNfOquNK6qKw1EMoFxX10pJ6J7vTnGwIMn3rJjLXztPgE24sj/b/xXnrXL
gu7virLj/djepxNjmXovavKYaSEPOADZ0MfB8j0mBQX4qk4x9eRnFn2va0vLvzO+GksMdYx6nUqD
XzElthpmOgLBVMCuOmiLnbQ1pxxoh2iDmaWlTCZzC4MlmopuctpWDTCX1mAWTnF+PY6DmdTPY+Iz
jrirfJsvSX7H5qb6IZKqbE14zD2ph8QXjqNP4OB7hyA24CEFPiUWoRhLJBXc9HoCP1alRQdBvx7X
Y931ZsV95ZWzORYVzFp+zjmpSgEzOEcmH5UvrR49AUQBLGIxww3uBuutMlKBTOfEuFtSbn0n98wB
rjGdC08NwJxnAb/a0t/CyGQh/7yvO9DpFprPQDXFlhuePJTQsVeydsgwdd2COx67zfo5u+rM9jq/
74/rnfxDczobrX1L9OW3Fvx63mW9Ycmn61DYQxRLo4B+dofmyfD184BCqINhVDd0ubP6Mjq9o564
b5yXO5HLGkbd9S8fp6erUoowh1kzDkoQ56JbCceSmxzGAVkiqJZQo6jD3IkwjMlKrtIbAeAw8z1o
PZ7lnxO6ep0bPxG0U0DfXOWcuZgKMNwi5ubsPyjX3/esUY67brCJFRZYY1wUc3KaKwSjGZQa4Sk7
rWTju3tInektbBn2s5uubPSL3lyMlxB9Iw73m58w5ln/JDM2hpOdcsIj/j4Yy/JEJLJe0GiN9nij
rMdimP7VEUfktWe/9UkDtbhnaS/zdJTXm4HOj332mAfV5QqoLjJDnT83du+QkQpkFQ+XlWlXl7Cy
r6Grj39pZtKxIPg7ao0Nme5l7R970b3893cQTpAkbQRQWiJKMqfnBpR1dPNAPveVKVqik9wVfu4C
pOsnUukiWOzCNm5JAzWEWzAwX3D5V7xDcv1xg5tfQT7DJpYkcbkWugYKEwSrHJiGTytGs9D1ic3+
ORyt9VZF+x34ecB4mc+czQJf3YsrSBUBPKQC/xX/fBZfZ0joWlVD3XFSbKmq7ges1M/68IV2yVYM
Fb4wB1amFY+3mRF/K4SXZh6tpWZV6XYTtq0UKoDNoTTMuYB6Fjig8BrLnOwMoiboJxqqTP0kf4y+
uK0wKpho3Kxm2gz1qefllMai3da91UT17YKNxDBRn5WluL+sLIzLouNH0k9qNIXGEpTlKyqGT5WS
3LZKz8L4JHf+x8k2pUfqsqa+VQSjwFoLCI89IXwlq3BT/YBVZZby79n49sFFKT+fFLGwzug7dbFV
o/hYeGDFXMsDl2F5JzR7C4D3LRD8GYF415Vt5VJuU09HdaqUlQdwO4Fk67zQhql5WSBZuYNFIfsL
97Z59FFGVkWxKo0jtlw41HD7hMdHRe1l0hjVAeaxqItbtUmbkqUPA4yfYRmzPU0esCqtsHUwxNNg
EmzxWThR+za3ORtlc0Ijz3VGWoc8MNRBy+EChqPBlAvhismt5O3yl9wdCAEGnKQRgFbg/FMZRqfF
07xw2KQoFms6lChZ8zn8dm6nbmKZYnkNCnXMKn2pMqBLAJ8D+ifplX92k6MBQPx0rJUgbW8X5Tla
b7KQ5Yr3P+VGCHW2NKvAyDUCjWk4yAeCua8GgldAJ1MHvSdW6kDC2x9WDoQ7GS9BoLbSnX+10Hq1
ndFcNu4VIAq9s8xlXvxUtLZxEH2NWTHaTcuAMPq3RMraW65LEiDzcAEaQZNdr+/Qc7rdHwpsY/2Q
ClsCkAp7L3W3d7mVS1n7oBV5vmblGHBcb5b6IVIzM1SuGmhsc+CKGyDaWrk0mRGgTxnqyvrIlOXz
Zf+fwr90rwDLqXQJ/LfyrXeQgYPNg+Vodv3p5gtTDkBPF4DIDuictpwroL8+C6zV+H0fsxFB2Tv4
cLQ0HNU+kAaz+y0fJrxe+BvlPMdWg6lEI2AhMbLORMXZdC3mlmugp10RmVHqZay95d3y1UY/6LA6
hnmeTTL0MlqcPBAt0jgJX9PnyTCT0Yx9QnrFquS+d1svmB/9Gku1aBRrGSU62dMPA6jrBI+MXkfu
F93K32ZHjwgsHWhtF6EBqP5sFt/f6zGe/gBMf8MrHe6VpSFExy4djJjEJqEFCmLeCi0OViflOdJD
r6nAgA7453T4PkY/LxsYSxjlUkAcgIr/gsasFsrWODqrcldHqPxntdUsPy7L+gf//PEhKT/CyUVR
c2RkT7pe3TFYfQ0M1oTlpbX+BzC23WTvw9A0ynUMIZizwVzNY56TADBCRR7Dk3pSvkmH0pn84ll9
ZEU5piVQ/iMBsQwnFD363EfjPvRqt/D0U+RkVigAUoRUPZlLUSyHQtNuYusllFIM9L+3pLLjdI5d
vTY7V3Qlp7UGzJgw0iSGQ9EohwKup0loIgx5jIpqGn1iaSy+WIYEml2zB+pbsoh6dsjlyAR3Ht+w
1hR3JQAzD+1X7HCAn+ezkY2hlDcrn+sEsqvJzfqBvBlDWw7K30mMCot47I4rAxeB/M0/DPtvmeCv
+Swz6rNFmbAGDrac0CscZJme4ck+KzHZ1fuNGCrV0uRsLuQBCaURo1YM7zuotsExsh+WECrVGnQR
b9wESId99pgN1zrArdJXhrvYjf2bg1COsF0kNa4XTguUe7KKQtI5zQKOGwbAUzwymO148psv3Q/l
C7uwSIQmhnsafxA6VKz2+LUTiSaPEkbufan/tzkd5Qx5ZSrDccBkTw5Q89Ub1hudOf/I0jjKBSr5
ODcZSHlRnVG97mo4gwc5MrEZ9WY4GgApBSs+1ofSA3Ft+4tV77psYkBd+6zuwH6Wi2qpwBEjSIem
Kly1qex/qSJUMiVG81SMnYYJisHiMF2cHQoL/uisecLvCOQwLNvaD2GbW6P8xozILHerihrwSfUk
VwLuV3QCw9Y79j0TWJBhZfTE2aDz0ygoSN0WL3vSQXz+mzQGC68/gO1iXTDxWSAJZkUxxsW9Pwc2
Ccgc6gK2LjBiGhO0gIg9+7ubdHx8xPePvBGgddxS1RPeE6uQumsU3vPof5p93z1Guuaro/rvvD0W
iD+rojzKLaY8wTMnCaZ8m6gm5ves2V+9JbcA7ElGbWKHNRzFujzKnUzGHMPZY4hVa3x+etCXq5CJ
ysqSQTmRvC+kuK9rguyl3852hmjpK1cYPpNu4yvJKsE21z3rq8kwO4anfC8ybC7QaAsJO4LQkB79
arIKGzmcNR4MwBaw/TJxUn+6ZYI5C05CRRcpP5J1uYAiSRIfcv06GRZ75Z0RBKb8wjrVXi9AMD4E
Uc4k74HBhT42kMnRgETuFjlqEPYYxMp91H0cxjfcj24f0ihPUoZCvnTRAitLzMEhuwPcXf3GfQ/v
36ktUlP7+e8k0hvMtTCNuaAing6HOojRVuauEqt1lIOInmtusd7S+7r59wHpoQYxXNpV4ZGH9HJi
Vpmdgfl14VmXtq+KH1LI/29UsZzXREaQ0dEymp6wR4npS0zvwPmTNjLzKci4NIlyJHmcDE07Iab9
F1ozr+322GLEEtHmF4dRFEauvZ/dfyglTW2AFFUVmglepHHCM2E9XN/E1wSY8RxIvtPMZI1w7zv/
j+9JeZQ25HPUDZEyTN3boN6EKkMLWX+fSkmasBZBVoe0p8vuc1DxNbJ3Wc333AVeO0jrDeyaAu31
s0LIfTFXWqoYgWYciuSchL/BU5ayml+79yICc0nRdMx8AG/1s5gu1OdRATou4Zn971MPmyxJAkRj
At8y+SJDFfbsaSuR8oNNJWZikiPlruqnCbg3C/y8ffnb7VYYtzIoF5gofNzEDWQAKRJgvFelLQlW
ew2kA2d4Ta+y1/5bw1nZ/58aChuzm49J+cK2j7RqwNp70ICkNE4tLWSB4u6p3UYCnUnFUdt20Qi1
k5JvUfg7ydzLX273csBogF0oBCqJhiYZk6gQpAK+FYucZXfXjmeOheC4r3IbGZRpZoOWIyFcYuCy
qrcE0z4MZFu5kt+H+aJ7FlrQ7ifbiKM0vIqyrhLlFkg+unrTjOMrL7UMfWN9NUqluWzUO45vxKDm
vi2SN4wGcC4YEYIlg1LpVsiLViRD1orylgJJoIvM2Xi5fPu7xUhx860oBcaLQFiHGbUmAkU8XIHb
IKgC0a7PrNyccRo6hmudwElcgnCnyYs5Nm/TGps8E0KaJYUqIchG14X8CHscyp9N7Zbpfab4lz8Z
uVo6q9t8MYmK28k4luPCY6WMM74bnZVxBzF948EkmTxcFrTb8dpKomJ2JkyCNBd4sqmqHd2R2nTk
aHdtbnO/2hjjdFiPQLIQP4Y9wycwJRML2+QmgMkyujVGkUn8tljtiaRcAL33sBdVO4pXX6VAvQdx
wvPlAxO7vPRlyeVupIrjkqtzCYXnmtFUq8kGSEnWq+5QMobvd/tC2y9LeQixazKjkZbosDb+JB+n
KLeM1c94xRTTu1AuzDz2Yv7Yyl8AzBK2gim/MQ2NWmdpJgeYtZDFVyFi7XoxfJ9EOY217tqo4VHy
T6PQ4mXDrsQvxTzAloNpVNQBlUadQSzyQe55NGLH+racbyKJdYZ/uJ4PCdQhUNHvczXGjvfIuYB5
RW6sOfrs8m4JiPIvvWcIDPt/z0O5wLjkxnpMC8DAo9ZU12Zpa6nFdeZoGdg9ElSU+Iuv+fa/ZdJR
vRqiuYpW4BrOc5doZlPLSsBNvPi4NHERMYLVP5jzhzTKK6KrvRRiuKK474dngu6h37Sh1XFm/75e
FTtcaVVvg8WcJ/mHyP8hmXKWuRDOlTpX8SF6GnIz/knY3QFAYIWyQ4Y8EpfVg2JKpJwmyj+KPihw
IuNLtVoE4B6kUKYmuwqQYng/Pc+M4vhuZW2jP++tlY3b0oSsKbQxwYTAqQz+ag4Z579YajnMA1/2
kfv2/fFBKR/ZzOVkLCJI1ObwWiivUta+2r4P/vj7lGeUa6nW5xT8Klp9mzTRTTYdsWIcVRpjLIxl
4+9MSJuvVkzDOHYcGXnA3opP2uPdZBpn8gJBJ5kRWXYXi7d3RHmUKkWOk2NBNhDutXdS4cnhzM5q
LB0E0W6IwUnR5n3upPXMpzdxh39GtY8vSrkXtJuWak66MJBQKmzjwURJzUgArdMEY8N4abG0n4Z9
H5dOqLHLzP8Hwy531VfpTrha3NSvz/rV/PqvtJEejtFKo4vjBI2HMHdC0rtbSoa+7yd0f389Gmg0
K5seiKAdJtIi3mqm84pFzVGMGFIYWk+TxWiksDuMgIHtK77nHXHVk9wEiep6s6gN35mc1vblV9J7
XdV1RdTw4Kc3AJuqX0teW+VA5T1Rb2xxKK2xaIPLN/RuR3+oHwofoiAqQGulCz9dGeGxr4Qhhn0K
wx6c7Op9zNSLQ7s+Yiz7qpABMPLlmpO4EU1lkVVaTKAKxVBa+yM811gSDYMxMpuX6kQmK1C3e2Cc
lVjxpbNSzrEbJgmI1ViqHF0JI0bDLyUxuWdMYgPqeXSWBA0x+aiDOUJNLdYOz77pbU5Lec46zuoI
QEyktBzeYprYkUc/sRRPdrvrd4nST8ZxSfD887iagFc7AP1khfq+hjKXRrhUhPJrxMAfYMmeySoK
dghA3SR8JcxBgUAxj41pHctXn7NzievXTGwSQK6fxsSUne5R00ygWv0gQ7b8yoR+3vObW3mUy07q
QuViAanDPKFmWM+mHg2mrA9m2Tt1rzOscff6tuIoN81zUaG0Yo2tewyGkhwpObdAmyLcQ7LPBays
c8+vfYjDTOPnr1kPUgIotjI+GEJsjUZlSXFyoy4jI/DtObatGCrzmxo9iwWBjw9Cm7sKWFHXytMW
zR1YK2ZE1/7QxY8kmi4j8dFQp+I8ZYdExoYNSE0U2b6s7ntHEUUBZJ4EBBogkp+/GN82+RJPEtjK
1ass9HnDbSKvYj26d8+xkULZFJgZIoUrWtAzFNdc2SVW3fQKQ9f27n57EtpN1fWwJDNYD0fVF5Qg
EU7rfHv5Y+3XQzfnoLxRl2JbU8vREloOpPYuHWPd1Cer9mdrsUW797La1guTtZ/POhrlJNAE6+OR
XwDsB8nxoe5u0uj35aOxboj2C1kZZzGgdYJlOPHCKc8YORRLzyhHYAxcmRVk4LdXjYNSd+4UKd4I
Ii5DZg0aXBYl005gSpRsGFpcklGf1yVEr8kdBgeL8wyF29cGGTqnYftfhgl9th1jzgZMh4KpbjjE
D4LxSKa1Q7tzk6A6ZdnjX/Gf9VTZTz02Ukn82qT4Ihq8UVqjthgHa2Vy96DBdP6ac+h+ZAHvkmmY
2fsfABF3tXAjmHIV2EPtprzU+kCJzeRJPkiYEReBdvDA/dJu1+/AxAcFTsykKifn+cMHbsRSviMS
lDAawlnDPFu3WpqLihIW1ocW082Zm5+/lnFs5FF+RKmLRTIwdRmsP/TC6YPO6/2sMsfFLL+nfuxM
5pc6ORuJlFdZdcJnxwGiLkain64/4kmzqunpsoHvziJiVPxvbaWcSB12cjEosHD+VjHM6UkAKo2b
urrdOql46L837nLk7xhCd3PHjVDKrYTCEAO1WtfeC+FkygIGfxdfV7fptV5a4UOCfXYsablGehxY
3Eb7BRqspuqGAsZKia4p5xU4+bDCHAZi9STEdmwpzxgXt1Len27a3ASuopVe8bboszzQvqV8CKYs
RciGKss54L5mYeGGaKanqHspLBT3/RLJ5nyUZQgtcM7HFWLASOVqLiDpAxVjpS3a9+zFtt0AsRFG
mYVc89Ks1ZiZyfLIFQ2AoOaMfXqWBMoMhGVah7XWoaDg8x3i5FSnPWvyZ9+ZfNwMZQRlomhSrudq
kFdm6KkW3p+F7kRec2oe1m/YUZ5ZpB6sU1EWMOUNUsVBUYMWTYbyN8exnqK7R8LDgQfcJNhMZepi
cjB/hsUCE5MEHGnwEuDcPAuLReq6wIw+6p3JMOrdALuRSF1ULEZct6ZoB3XOhCwot7NzdhvbIUBk
FzAWin7kSjciw5W8Vz3+iAMbqdTVRTWvVVoCZE3hRxt0Fj85GLZ4LygLVmiWt8BvvpmeeXO1WrN0
0BV9Y5n1vkPZ/ATqLosyDttZwmNtvv4Ln2l97kO79zVLuc2vpqC75o+DX7OqNbs7reJGLpU8tWUr
cPWaof1wCm8Nf7FmW7ZAJP6aASWhswlATReM58nHeJfPuOxdX/Yhm56f6CVBjRWlUPH6563wUPhd
Y46CRWCweABMKqqFVkjqVc6/lEslV0nVJOqA+jrgpcm0L5hEbtXJTH7Fz/NBfNERrNbUrpjRn2jR
BS2jt6T7vFn0NmrDIJnAxOkM39vr+WhYjb1axQOQ2CvD1M7AYEFds2FW2Xe/tSYJMgDHMIhOj+4b
A1I7bgAxJ2kb/xUte3AJnNfI5M5kpihzV85MWGOzu/asAXlLkzC+AiirzxllnXf6GiuIk2n0vUCM
TERT735zinv5SvdP9yGGOLJN4ipjiihPywhF9vI1if2uek2yr1QcNyehAm+uKZ1QDDhJpuP6bqTn
tBCcqGLYxPuz+w8l2YihAu9UJvywCIkO3AkQN5O9Du4uOzVn3R4MU75RHOHQuYanHiefIPiIVmZ2
b8DRf/jCB9V5EEwDIghs3JRbSLJZ6pMKlKqhehQrLPqOp2xgvNv2k4wPIXTte1b4TF4WkJmTETc4
e1e/warf+0Iq7wssV7erI7okY2YG8Qwm8FlHOHmduBJj8IFYZ6baQNnV4hzrGQMMcv8RtZFDe/J1
4lMJOAFBeFZv18TU7iN/wNbyO6QFwKFTv32SMDA+MFRn/3wf5WmqQIWN+jqes1wIeM3SMY2Gvh1r
l4UlgrLmqa8xlJ5kehCV9RW3JMdZqK1lZC217yrGtghGmfOQZKoo8BwIfR9XsEQcCqC11UcxsquA
h3f8yvj0Vhxl2mKoTLKuJHKgY6W9EiRryh/7gWFRjHolsHso/ZPGmNPqOj6I2L6W7M5TJ0u5IgOd
otk3ZnTNQuUgNkq7EoyHqSgAG++8FJ8FLnMa11VMshrjW6W9JJFklusPVXIS2U/Kb1k5eJedxv69
bSRSR5SrVuumBP2DziHl/NTFo7PHs0F3k+vcar+mJxt5RF83bl9UmlGv61qGA9FDJ/Qkf/QRRbGu
sDoVoVFg2PZeBN9+USo7nbBw3hYDzsdhLbmeQ1Ovzth3yjH83t5f/pZ7prYVRXmrpjbkiuNWVLe7
73EqY8ylsxdWT5elIZSr4gp5wn01cpDOpbW2xyS8L7LVqqIXQQRiYQOwI4PVRdsdYNuejAotbT7j
tTHAP2aZ32fXYegWpd2k4NMdfMBZm5ICkhbG/BBRvAumQGeamRJrU6+HelDqi8mLP7mVkR0wrotm
9FB0ZFd5jkMtdW92w3WB994YPl3Wid06y+bT0Rlklgi6UM6QQtjV56DxjAXUwCveKKKZH2orvGK+
yPZVXgfEiKESZD1K5ZWmEyuOh8qveiAshjXmkaktB31ITUNmdayIo/3zmj6EUUo/hHK0lLEQBuqj
Ahrswoldo0WS2jsAVjDrc896Qe9f24dAygBmcV56KYMBxO2LalhtHgM0kBGX9x2/+CGEUvgem8ic
nOfxf/i76tgMbzKPDCvFR2zN9qbE+I6MU9Hkm3mmaknE46ER69+L/IYXV7eTB4bG7yujhERKB4gx
j/WKz8635hs0/ECrDKJU9QBEAcw6Zp6Mkt9fSEyJzZo23C2KSwCAFmWdtOHp5X9Vw+QX32aYwXJD
z3BLt7LGyo6fhQNAIQ4RkER4n/ls2/2YsiIaKnI6EKhSOY9SD8aqVoUWYI3MkkZLbBdLY9bbdjV/
I4X6mIs28Es5oxcte2S2hrvDbI2MekMEveduxIjZ99n1iBuB5AdtQidXoBCt95gyKNq3SfteMk/E
+m5ULlA3ZaqHGsbUxdvuQJgISBZMIG7mW/kavAd4cDKLKOQu/vAfm0OR37Q5VDMW9aqXGFGKATZT
kA0dLIqJZg0gVdZ+zm7o3Iii/GKmZ4WgcMi2ZQ/kyuA5qk4ERoc1Gb/rfjdiKI84DWVR94uqBWqv
xqbRoE+LhqvJJwvKmGgQFuLL5RhDfvelT0h5xGWs1XAaITAtXtsBsO/AMytdKWOxGrLUg3KKScs3
y8xBPXj0mpbrpj7ozKlUxsejZza7tmoFIRpxllN8w3W+4RaPEeYtutFcThiaf5kdsIl58ZkF37jv
8j+u7X2WbqOIkx6VET81QFo6DN8BWfXKK5bxvbOl36OXfovsSXMvXxvDnN8z841AAAznSbyWcI3C
76Wy0paJU8z6mJTDGBu+qnoZEorfo11ddVZlJb/KN60zhW9/AYG21vLWprbw8/LR9t3+5mNSnkQV
4rFM8g50WEGPnKc/hhz4/FQMpZL7Kz3ppgY/N6tcsP+Y2YilnAk/KrkxGhipB7FnHcjIRZLzBC7B
Fx5oF5gvYa66MkzivUS8ucM65IoVs6kjaSAkVwriG6F97U3+B/c42ITVGgPid4yPy1IcysEkRtEn
oYphxwwTIKb0oh+A3O3IN+vVYBstgN3AGukxZDKC3fvs5+agmZI2Q1HDx3B+D16h0s2+QWWfZRMD
lh7/9qV0aHORlKspSz0vmxIT9kJ0l9dAipStmrk8SQL0Bb9J17L0XudSjOxgmRHw52TzAxxx59UD
dhSQWFg4S7tVe0nWNUnUMUfG07WENVQwW6NjSijXPQAYXw0WKQWuD6vfPvM3xiOgUzuQoAEfl0CZ
MucE9oPEh3jKNLSkKwqJb7HkDnSdBYO5uR3fy7U53cj3o0Ow64AXLV8x3SopYf35kT/kUkE37vQ8
DSO41TRI/AagphkAvkWb3ZrYN8UPQZRVrNMotiHwxIM2vYvC3EwnZ2C5bJYMKtJq0tBMrQoZNbjr
G1/BSYSvWffHOSjVl6YORD9FjCWx2yI3yeZ3bI+m9E1+mC3RzZ3knmUIjFP9EXNlrk3xpNKDpH7K
6tJMdbtKGK3WXZ8FCNR36lPgoFOnUip1lSQe00pFeMUpt0t+e9lB7ar3x9+nbXk0ROD0Kmt8UEUv
7n/3fFCMbsI/XpayG2BkBU92kRclhaePMaEXXTQhZjNAGbeYgj2c5RSoWKbQAGo5vg0dLbEvi9y7
nI1E+mBRpwxRTDCj9CRy5bE7IYP1qj5ivHj37kfWDZV/7/qAP+hzGp4veEhxUWYEZRNZsQA+54b1
7fauaCuCykaiIhaNJsQVZb+V/yPtu5rbVpZufxGqkDF4RSJBSqSyZL+gLAfknPHrvzU6927CI5hz
jvezqtjqQU93T4e1Mjt8CA7GPnYRq4HNpu36cIcUAVBwvPbMVhK0Fks1X0UuCVxxc2wgWmL+S+l8
ucs9Kd815E5PJc634omi33IlqhznWuyBge6T/qFMG6/A/mLzLVW/KiXHS2xaxepzMV51aTGGHrZo
ni2D6SVD8ABz3and01/Y3koK41JJUjTlEMbYKV/2MsbJi2NrcKp8PEUYjxr0KnZjw3Hw1TazDNOL
1QeTNy+5WfZYmwDjfJR8yLN2QBFitHu38tuTCKgjgjLc4MY/uvv/gnuZc50+MYSEM/YpjJYiQcSn
9lv9kMGLSw/kMXpYXmQn9kLewiDndrFcLlE5VHKcYp4kr9+1zp0C0Esax5p4101i85m0OksWITYj
4BoVjH7wp++pjketnYIJGUTPgPcGVtpTc4g98wdHJu80Gc+RgDO7GxIYSQI0Hi/HcgW2im51X/ma
D2gbJG7yzOv8U5Ng05a1mvRfWl1lSV4AHjHjOJMltQvJE4z3qb+TUYQua7SQz8tkc5TkOA92cIcE
odalSgI/Bfx3zZP2gh3chPfgS2tyS8OSpGiFkWXcUd4jjjfZ3BNba8u4k1xBwTAZc4LpCpR9XBCF
P2ZHOjFEZzg5em4lhLSfi9Fo0dRQnfv9ZBWp7dHFrQD8RZ5b0S0SzemN2ipKR8EKiXaUY3cUZI6b
2ezwrqUyJcFKqYk0TXTawLSwJunKNvat98axxHLaYAt4NWUoyee4mdwxDho6P5nSSmH695UpgcY7
WEIRXLaNM7syOPj0wgZTAqUNP4OeiMdEvekIVuKYy5IuWlMqHSJ517pihxXJ9ueMsQShDi3Ol9y8
litJ7B3pTbHIZMwCZTeDQ9++EfAmwHaIrdMGzOGhI3NsZ/OKrAQy8RVlXGMYymXwZW12UlCyYmxT
yAJrrA81rxO7fSdWwpg7AXKioVEJgoa6G18Kj+Ix1hS0AXPNf+VsVqKYOGvGpaFJER6iiU/R0oEa
s6OlAx46BO97MbF2VkdtTir6eokexuJZVn2OQWwG85UeTJxdll5r6wS9LqPEfg+ee3hRGw9AzRR3
+Y1xyFxa1eXB4HG0+oQGGhPs34B5wSfzvjfe/m6TZOU6COM6UtVYsiGC6yikOwNtpxqIXDwsxs1x
xrUQxknksjn2QYFUS75Vd/TRN+2Dyuq/GKd0VzsYS/XpE71+190WYGP9ntsa4rgNwrgN0g+tnA1o
XueBu3wPKFzcfn4WKFqcUNliaYU/GlTl+Ui8HKMhjBcJdb2qUwWgQrJ6VNLSiXU34EKW8IyE8Rxx
lDZ6H+OG9b1hdcWLLHKmlXlaMN4iJ2E7qznmoWfxvordOnlppK/Xrxe9nlfiCDsM1VfmZHQy0MWK
/iDFmhPlh6GfnCo99BMKrebP6+K237qX28xS5AZZ2bUDfRKOB7LTsGih+qNH5/NBcseNkjzzY1yH
Liz9SGgbuZlewzKzgqb2SjAejIt7XS2OJbCNVg3Dc9oUARMxF7/OIobjZ14iR6/qle9kMv4CvVCt
E+jgQnAbaFb8QXejWg2xFwAuC9zgwbE8k/Ec4zyErZGgVR2j1t4ep8WNdE5zmndmjG8YzUCOkhaQ
zlpUWAi9Y/Tt+kfh6cD4gDkKUTWdsaM1tG8xStjjfOzJ/XUZHAtj2ZiLdCjUtseYumzYZlVbY/q9
Fu/KQnGuy9l+bV7ujcm4gkbplF4fIzi0ryEB78q4Q897r8p2+1a8UHaufs9L4Hm6MQmEFk1ZIsZ4
O6TksQq/yP6NUXkctXgymOyha8JuznUEiPhltrubMLSaH9oRhCvH+s2IsPBIBqs+F7c8ktst49NE
3EpJVyQQhDC2MeZmEIdziUk/koqW3gqFFecc17r5zdZCqIGucnRlWooGFTDslXvzQQJ4WozBCLN0
OtrRJ0BKnfezyTGUrWx2LZOxEyC2lCbguDGZJoVWl2iW1j0I4zlZdlWeW5yvt/XqWgtjLCTL0ZBI
AT/vS5FqhX1q9eBwNL8mhiPqrqA4sdLZ7fxyXerWtV4LZUwG3Mt1SGSk0MMigW3ZEfOvxfjluozN
MLUWwkSOpMQIgQCoKeCA03dzuxNs1cleROB28Z0tz1DYWvm8aFKeJ6gmGmfwwXnBXXwgd9lrdxjc
7EE9xk7PQ6zcrLisFGQb06mgK6WQYCaUptRd5YAoFQsIqU/hnWUJsVjiuPutm74WyESUrBpyqQ8I
UOSIapvzTdieYx34HIP77z7dh+arWyfkZlybMl7GeMqhW1vuUrv3Sj+0/zbPXGvF+JE2jLUspxWd
QXKwtbrgtVDw8HY4Bv/RFl8pVKYGMoUYMSb9ZT72Ly2abLTAEL2HvjmDpLDagWDl9V+eIuNHsrGp
QbQH8jdxhy50hbcDeLLvxDOwi/CI5E23cNzxR6FlpaI0a4vUCDhGZTzOIPpsVY4v5p0h4zRqtVcB
SYH6kNqHvpyhUDMnB1kweGnatkfUDWIgpmAnlLHyue5VMigmJk3i5lnJReKk07LYvSJOR8AP6pZW
SJpV5cboztW8WKnYznvOp6OJ0++poq6YMnAWsK4nicD7+D3sDAGJMaBfLL7y2P6i23roQNvRr+Ug
e5odHbhM0p9v9m/y2NqbkGOReaTyEj88pu50BBMtqosksnoHm/FeBsok9dQeKo132jzJbFI8TIbW
T8WMEnx1Y34fd9kZ1SJX2mFKwqaDZWQfezyM6Y0azu/6st8YjNqFlCfgr5H0VnJyU+h3U9DjLqam
KZ5NEgoPSiImnjm2yeCQikjENfBvwuiEZeEE/I2pGPw7ClqgBOCOBljdfv/cmTkC8kioFb+cLb2x
6Kp+uzNPymIls2XeL25/rm5Np+MNvm1Erd8FM9E/jpVKbxrs0Wjg/PMVR3rXvwBJynxOXsInOk8V
SjZvjf2zo/hdJnOP0w59nXpOe1+Hxom1iHETem209AZnwn8jQP4uiblFcp2oRSTnC1ZPyl/Rj/k5
cMiT+FjekDfFTc88Tj6OYuwlqs1aXxZYhx/PoaNXsz3wiH43cprfNGLZqwzNqPtsyjGVi6f3f2DL
G7f0/7tV7s956O/CmEsSZZMRinILjz6PvkS0d1JGN2OkOfVkOnGLYWeO16M/+MnrXa4Byx+c1PWg
t+ICMMY9hbavvPJW9dVHOkkkOFxUum1p4LlVTUMGByuNN6uApadF1cxatYBXh8JjxfeKYUUvMwbC
qp0OSO53jnbUrj9rd5HHXHK1z7s8KurcbzzjccJY2IPoirfpAWmppRyG0dFuo5PqJQftjluz3jbN
i2zmnhtznQtzAP8u3jc3tI9TRMCUDXfKvQhwOsxdHyRO+v05WlPjuUhkbrlSCJ2yBNHi60Cnk8Wf
gdFbpcwbgthYtf5dDHPFqyGSYszuko/R3fk2KazgR3lLQSeFW4pxidlJ8TWwB95EIf3dzx+TSCqY
jHVVFRnj6bHSVrXBkhzoyLCyBzqv1/oyl5RpAzqR6neRwxjNElYA4VOrHFsiwS67oXsU8X16+31C
UwpZnLu4HyPRZ17nYfvuX+QyBoN9UdLkrYr95iIGGvADaU1rzj2jvG+b3fWLwRPFWIo+qpkw9qjz
qsVRMHKrUTHHPloE/CPy8OO6rG2rvKjFmIuqzCQZJ7nz1TKxFOWM5eK2cq/L4OjDvgSnfB5qcH8u
gDCKgJ1GwCra1Y9krP14MFNLLXloZhs9zN+MhH0IJljqiWOjQg6lWcEtaA1vQwruoFqSPWGn06NM
pvDW7b52zafrynIO9CNgrZxoMFVNlXXD4qfCYliVNPzsRu2tCiVOLN92nv98OPZFGOliGffLDD4L
INk2wBFV9/Ky7+aXaWxPaSVw0lLeN6T+dKWWAMpnQF7i2kXLy2R4dfs0Sve67Aac+ua2X76oxbiR
Wh26FE1Z5N3kPa9uVcH5i88jGwQjdLKKUTcaA1d65G0l5XHZKD4xHI0I1iTcKaTmHNbHr3x2hpf0
lb6oVlJqsSKgTZziAwX60G4SJ3KU3Kr2+rnC211wgTs5fzcOaOF40bP2FDx3ijVyK1mbL4lL9sDC
E8T6QAlPSICuswzYtRT1dfpqaj3jVsKqNh2uCU68IbI/3L2L7swJf6yDTRNBAD33bv8SfRBtSafM
a17jnYp9WeEw/RQczNBe/7LblnORS1+QqzMfFEkBjB0yQbKcBfUg5pySBe80mRtAiGAmg7AEfh+/
tuGvOnQX7KG3HNPhacHYP1L/JUmkMT50cmrNwNEYI8458RwHE0BJlHZlq6SiPwumay6YJxFiS57a
+0IXnmoRc0KKKHK3VehX/3wjLvea+pfV1+lEY0g6mm9p5wmAUpkzWcpJuMVkB+iFuDZIv/U1aUwE
bXoyS8kgxQfjUR4BgtKC1rbvrWq2jF9YnXaS3f/eV0DEwaCToZsYeAXtz+/6SY0+9QYQev0IgCsY
0qmL57q7VYHdf93KN61wJYexj9BI6gW05AJgGmcnA+nh8DMxR7fkHeGmHa7ksFYixEJUKv3im0pr
Gco5rTjpME8AYxCyJEhtosvIp4K7Mf828YZ7NvPRlQKMCcxdoyqDOP4nD6bfP/ZbX9zzinyb4X4l
hsmfulaswgi85n6q9H49wNMG507gDRBxDktn4klAsqFrGt30m/FIlNqS29frZrXttS96sLGCmDlp
J2lSwHAZ3VT+U2QTZJyJJRa2llqdi208D3zpiW06uvg3Pm8lm/qOlW8Q40KMjF6XwEIhWVKvPCta
z3HeHznmJ4+wksFEh3jQ50pPxwWtZhG82gCUP1Es5Oxg+NdPknNBdcYRKFWSlMusdj7YOwYxtip1
N6SYdeCx7PFMgnEEQRpmbVUusj/Igq2U+a2m1LvrqmwXw1aHxjiBvs2bSS0n8Jw+yhi1qbwGtPWl
MzV250q2AvLnunJrXiCnN//zp8LKgEzgUUV2ekOq5UVLYkg19L0q7Id+ZyQSJe1GZ8fhaPi5tE3d
9kUW4yWCth2rVgcVhZgKdoNyJ1qLs9/A6uu6/gLMmcXSJOGuzkQrSiTeqOW287hIZ5yHYRYGtj3g
zPNf0VP+ACWd+Fn8gR3s2cv26Zk8pO88v7hd6b2ozI51JHo5hWmCm2AIIarax7E4apKrdzXesue8
AM5kuJeVn9Owv37WHGXZYQ+pKBrS6+hO5+oA8OxXzcTCn+n9jRCi0h16w9RYNjlTCsa2SCMRW4bn
ybifksCKxZLjr/5wLy5SmNi1CJURZWabIr2XPJDlumFoF3vAmGAfDkCku+wrb3Rv+/AuEhk7bYcJ
dtmHChYztbMwm3eCDgjbjnfjeWIYg4xAdKMJXSz6RegW48mMnvqYi/67mZyp/+jClgOquQSuI0Ff
bAQcHy29lSCAAcOSVfqZi8Ft3tlt14hXApmOipF3fbNE8vJRI0YNdQeWZpeuD/43q/PbfvmiHRPM
sKYxVpUB7yU372nxPPGoBT/WmD67x4sAJpKVIHftRxN0oAlgAMr7/2hjuNPr+EV91HbTR/3LuDOf
1AcuoCJPOfr3VaQeEyLG3TIjimqipapOXQyc/JYngVroSkJl6uhqRsbsL8lg9RiUkQruYgbHytlV
5FqVRTPvseCJ+SYCqI3SzncYIY3etVtyHm8aG9QrT8rTv/JMHwnYSrGSVrtBMif6ieIq5l0IsTLH
w263d1aGzniJlOTmIg6wvdadHPKCgQu/w71CqP5W2YXNm37Y7tKt5DHuQmmlici9sfhCZyemVfgU
ZFrVbPJDeG5+pXeYbccMOPcNtK0ndgsJZIMCQmb01NpmVut4VgAjqN9TRBEQ0bnyuQPaGCVx4jWD
NxOSlThGTRJIyhho9MZBTmrrceig8W4t9U2S9+51M9lYfkZGchHGEhNKIZAYhyEH2dibDHT0AasW
IO8AVCGqNvpjKSPIAC//9jH0yCnn1BS3PeVKOOMp1TbM6qFBpbZFt0nCaFfgSKfYj/Yolx55bc9t
81lJY1xl1wk1+Nx63c+ns75DURFD8C0gFk7L/Wha6ROdn+VPUfOsh6WgAd6YOYR5T+NPc7M4qTsc
tVNqTzYlewIJAXetZfNJsNKT8ZokKXstFfC26rz8RassoKvdYMbRit3htcutMLaiE6Wg0e6u29K2
3WqgYyGSpsusKc3dGC2EIO6l5skcwG8ZPcvdSSB23/AMhyeKNZxkRHs3GlQQPeUvtN5inqZ7041/
GgDwQqnRkt+z22THJTvbDBfaRUXGhJp5ImkcwWBHO3qqsbH4sa2PVt67ABwPvwY0X8hrZ/BkMgE4
1nrwuYao8JudZLXyaydzHqu8w2TsJcwAHdrL4IzTwRIQpjsp1u1p+t5E9zGINq/byB+u/OUEmYCr
aUKFZWOk5Rj2ol3fxEttYbL0M4UfiZ2Ioxvv8JgnpbHMcmOijOqTMT8HvXI2J9592wzvK5ugx7uK
tEpZAHs1U4m/dLspOSfo7Ob6/fVj46nBRKCq00nfKCjIzKLqxFpziJqYsyexAZZLI8HlyzBhJya9
Wsw5kq3WJbsUK0KRp4SW8jo+G/tlT5zlHpPEHphPH7vnw+g3t4WNUCvycGzp1f2Ub17+DXZBN5Gk
aM7aBaD/qATWmKw0broGZC3vKHY29UEcjl3zc5Q751+dMLul22ekq6OlhQwNIzHVY8vb8do2E2KA
4gB1BpDt/W4m4KYTk3lGGGjjx7n/goEmK+Ep8YcQdxHCmPswVl0b6ajS6F/H2QIQAqhOnMAx3AH7
DrLVo5UMXC0AKz5cP73tkHORy9wBvZ5mZQalm49U2lKTE0X17BcLS21/k69rF0HMRWgxf1Nr+jL7
IZyU0leHsSDP13XhfSjmHmA/QAnSxlT9VvqSgfxUftF53c3t6/yPFuyTNO8jUZdjuIxWvtWV2Jrm
t+s68AyB7UjPGAVFZiXRpGN0ReBBh4fx53CMwZus2MFr9jXbcd+9PK2Y4FigZNzXar340xtWP00P
ODZg1LDHt+WXcMg9SnXR8cZAeDKZ4BjlYiak84CVnu65D34YOide8X6f/n3l3ME/3Ur12IMKWllO
qpHfNREPeHdjw5A63os1MJ5BMYxsloQAT/iv4q64SU+1dfZiFOdSGzt+zT59bvb9d/OeRkgMTPKe
ADwVGZ9BErA8zZmIFngv3EsCBpTkgXOKmxkGUKZN2dDRCVeZr4T5kpggl0AXnLwG9XMm3xTCUS9v
l/Ybx+43HdFKEvO95LjIU8CKKH7xlvjBLneXY6BYpfDRCdbsAUGLnKTKUrmAYzzJzFecS3TIhBnZ
b29X3+vGWsD0AiQ10UoF63upugA6A89kdpvyJoW2R7BWOjMfsK9Es8uNRPQJMuCXxZsc3V72WF1R
8r3+KHoYU8K7pt2PvDbRdmFyJZlx+1IowFdGEk2H0WXFGgRlYSLOdC9/p+APgMbhGBJXIuP/zbLq
osqQkkPkk3vRpaSa2SvFSa390gGdjs9rtG570pWOTDgwMFtQFGaefBRfc+Di5Hg11lZ3bNCTCO3u
NvoqqOjwXjdkqsenLOgilcVYjlItHJIC1oTikZUXnbNoqdtFZ1UNLbW9S0NO9rcZ9FbymAdVlghq
IwAQwQ+GxRJVqwIJeMobNuC4AXawPxAC1Mt7HTTEwTmcBKvQ9ksTu4oOWilOGskTxXicKmyWOJUN
0R+T+VlLwYaSzc9EDHfRYDzpVRBw8hKePMbvCHHfLUQG5GxJ7HTehUFgS9NND8j2uW04snjfivE0
Wi+nadnBNmrpDdUvpbFUULtctz+e2WuMU2mmqKjCGEWE8b7FO5eWsXNbV5zlgRb4KFJk+VryWnE8
zegpr6KtGJZm1Y8TQTNTtCf9ECCbDP537hGE25WpMy4E/G1TFER453TRNx0wYdlgtYszq5waBU8X
xm9o0jQGCSjq/Lw4ZaLXIs2bY+/6V9oM3RdV2D59IzZm35RQpZRVK+rupPrlugCev2X79BEA7ecl
Rocmueld4Ebs5C8yStcRyleYB0FHdhixfsbz8pyzY8mhhxxzJ6mM4nWQWor5QdxiAin9NN+poHE5
h0DcSc/9e72/ri1PLOM0FiOWQVaOTKg3XwkYx8zkrQUDwnUh2/XA1UdjXEUdq2FWlomGUfD+V+P3
mM8DkNEvShxUgg+u5Si1XXFZyaNary7V0vemkTUmtPqYlQaKyRec45nyFgcn+YGjnXw9cOmM35DT
KImlbE4PGEdw8ofCy9H+Sv3a73bFjlcp530w1l9UmDgUJLyptenUTbGlRLcj745xrwDjLySSkXzJ
gIMNCCaUiDFsLjzoTvu9+SV6dGk8s2deYsW714zvKEmmGYOSYx2JPtol0Hjy3k28pJHdlRkNEGoX
ElxH1O2WHiRWKEd4gl3lVtZYwnP2MoEmgOaNvIHlP9gjCsRA0jQkMKr8bo9TkeUCcDHw3rghu8GX
9ultZ4UynaYHKzp3CZNe2s+Z1EUcc5ZxKc99FxewkUfgblMk8+Cu2iuZM7hUos6dSN3+eP8IZE9W
jvLEQAkGK12CPZl3Sf0/r2HS+HX5fSZV0wDWWZJ8BJs8xpdkwc2CwW44Mv5gHhch9JqvnMYMUL4m
NuD3By88aW/DTQQ4Of0Ob5nwRtlFe/VoClZ75BXJ6Le/8rHYBaSoVoIsSgmwfKbUVjPfENG8QDFB
mA9xf0i5zKM8eYwvTvM5UyW5ACSXN3myPX8TMrt6ouynqS36Rr5rbxpLxnSlJXAZ3red1+WIGb9M
BkEaZUGffcNQkcShI6yT8EtXin9VM1sZDOOSU6WUdX1Gbh8mOQAji3vJ5A428Yye8cTRiDWdkiB0
No7kqS8gGwE0bngTf/AcF4dxzwOfoP/0NUthvMhcVY2mKtrsa2Fux/13sXwARF2o85BD/xCuL5+J
9R8FaN8FGq6zG8kb/NqeLHCbuO1NSOF2uKAxnINkQbPwQiprkiuINq1mNf1LKnFeRryrzaJm6dqg
jGmF5IrcTo5g9TvpOLw2++yoPxo79abDql99zHms79tzYBcrJIxHEU18sjDHB6Ocidjy30eOaRs7
Wo/mpTy8M2TyuCBv4r6ZS8EPW1K7xjIUB9IKqsdJdTgmyOJjVYKZ50GLEJr+Mh5pYFmOgl1/J3eh
Lx1APWnlj8Ydr2fO043xGvNg9hic7ZNDL02+WGoPU6S41xXj6UX/vvL9Xbpk5QjQMb/G6hnIL608
+j4ri5ONfzV9s7IJxmt0gSoHki6hH2G+BmFsTy0vjnGcLAuVVSyzUKiVYWKjFQM+st2fKPBDddRc
sJP2mCmtkHPwfBPvGzEuQwHSXptMQXJIA1dcQjtruLxfHL3YqcpJSceiGpFmR6hyEojwhqPhVq5u
UQY8dS9h82XP29rnCWUyjzrKwWCE7XEfj+XROM7xuxn6122Plx2yoFkzYLX1qc4ALLHLnijyiGm3
H0yFQAB1/qp1e7E/k3EU5dKq4E6pgL0jy1aZZdao/NQFTiGAc51Mai2r6xQl9SSMaqn4YVnaGnmP
CXZjJwz6Js71s+OYHYujlcjYfVf1RvYV0GUOTzNv9+APNaF/QiGLnzU3mIIiCtbD88bSdzFqodUH
Mb2IMfrdYosOeKPOKudFud0eWX0kxknEkRAaaYXUovuuncsX8twBrVW1B/glADD2juxFnuqQHkiM
+VN9B6B5XsTcftNe9GZyDVkV4qQdkdHL9wrWxlEFIY74CJI9bUcZNBXu44z3JRkHsgiNWY4Jdqbk
e/HX+G3wCydBEzd6qQerOekA5ODVmzlpjiYyKx9omwQVrAcL6jv1kB7BDLPHBtNgj46I5fTkmUdE
Q1X4c/6GmfTfb4Vo0Ga7ARXjhpRWMQS7OgQaG0nvJWM6V2bmZmO9b/5uteUfa/pEtIbCelK0OvC/
p/iGNMQqp+//5hYC1+h3xdDjL7ICIAp+EoW7YEnPpcx7tvDOjvEoRVSFoDvA4yyVs84ClIdb9cPr
PMw20bWbFCt87Swelpg3THP9taSxIwxVLKlm1GIOXQvkvaYsHvgwMht0DMgUVEsDHo8SxPFfZSMm
2EANScS7l7l8qTga9dzP2SENtftIjTJr0Sf0sSfxYWky1b7+9bad9UUac/OisDcSNRoBjBbndjXd
6cUDgPCtIucV2Ldj6T+C2NJtVVelpOco4kviLyP3hvBLU/26rssf/PVFBnPHtF5NI2FAgmpG2KOx
tO+yXSD7ye3xTn+EwxQx2omdXM4H+8MD4yKWyfQzQ03krhaiQ3+YPMXL9+Uu3ul3mChtrBCzeRT8
TbhpvOvaypsnCiARUdQxqIttnt8vXtn0S12i8YKH2vQ2ozVIcwdUtB6Fh8Rr0K6r8ZbHgDBWQDHE
5GhOtSu9yuY9PjYtaPVvMBYE0LRWH+SCcs2mlqQ9j6mnKV+kiFcj5KjLTltOgUqKOtNBZDF7cjU7
TWxXpOakFLxDVRgTMuM2aLsYpMBzacaNXWu17mH8ptfssDBI5qVSMoWnSeqqn1pMWphXk5EZMEqS
/gq25ADoXIJZogedL2awT8KyNw+Tki3PUjBIP42lKXdznSwOaeTipQ6Dpd4Vw5IRa4nLdL6V5lQ4
wZSMuyY1xrfrFrP9JL18KoUxVCMM5FZvgLFR4GlfAdgZEA0OrVTzM83t+LqSxYQFc5JKPczi+KCd
zTe6kAw8Zzv2dTTK6dC68uW6bjzrYELEks9GnvUJeGyVb1HrDeXN9FdzIyuN6L+wymuzfq5nddED
P6x+1Oah56FqbEa51e/Ti7b6fVzmLMFIPryX9MvQd1r0ZNRuloWeZnZ2bT6XPA4h3pkxiWZdNuOY
0tmCTLrpxh8goq55zQT6E5+ynpVOjI+aOhJrrZyiCFL8VPW7OPo+hD+npbP6quNEss0cciWK8UNq
knZTlABZbNZA2Al66CTgbrly1GFnNbVSDBsF4RlVv8mhLYSptXugX9pArxsOgOzzu2dztCTVMRT+
nDvne7Ejm3k2TwbWReMDxvlvg/vFMbxxlzhAALUX8Khhuj72eN59O6ZejpVlWckLbKkOIQHURmNl
slU80Qnw5l16kM8alpjf6JYXuqKc68z5mOwAFZHqNJkGgJvW4k4bDkPJSRV4R8m4CykbJyUosYq6
9JYWgXuuOzQxl/WSExpZIpUx05sS+ybxoQGWr3wAh+3ttNcemtCKfTq0n9wLd8mOR3THOzvGj8yx
lMplCc/bZR5gEvL0/rqr5YURlfEbyWiavVRDQHJDC6qUrVC9o9ve/wUc1eZTdGV+jAMhpSxEiLbx
AdzuoytYkZ14GugBkcv1PzqAmF7XjXfBWScyxbqRjhivNMGanCrGUSSBpRqGPQFZCdva7nVxvNvF
jj2lSzxLNVBM0XZSPNVd9mj7S7ml45lPDaS6jWqrfeVZyB/Eaqai432hqx8t4FWoGbWiy0gwZB9N
a6zK2Ea5FxMXEFXRSQflZPKzD2wzcXkPqu1rd5FL/76Sq2ll3KEZA6Y1zUvl0E5jtwG14PVD3f6G
FyGM/QtjIYJaHFAopEvdoHSCWLdSY0YCN9jG2HDCzh8SnYs45jYYgTQbYwKTQdhpBktFqhM5Pda8
dWd28i941+9a3tzQdo/euAhlroXRaWQiGkZo09wtMKyUOLktnZpj6BsA7wT4uc0rHXL1ZK6GuQTN
OOklRfSbgG5d33eI4l9US0UIwCCio3GRWrfv/j9KfmzqrqwlCktJSEvgF1IC8MX5D6MtJeUuEeh4
rKjbZbfLkX78fSXNMPNFEwzcCcqyg+K/0+FaYJuAQjqBuB2r59muh6YFHF2z64+8Uc+P99rnXOmi
LpOdZ3ofNdJSUeS9pcRurh39mPz+awQaX1S5PdMGgTHm2tFppNDUhSvuMQh3QzBzvh92/K3MP3xw
UzFkXZFVIjKGnQV5qVQpAJlKt3dBtIuTGPbkhq7hD7txr/h/c20v4hiTNlM51gQJ6nfiS9R0tqBI
J0NqdkUpPsYFb879D5/7Io4xZz0ThkyXJBGI3+IBNDdOdjYfCmfay1gHNRBhUIQfn3JHfK2+Frfm
nckZQN3ODf6Rz65EFLIp1n2DbL8YEy+oPL18lvKf6lhzvOG2y73IYR604qgNUq33s98bmdMKsKYs
tIBI+C/FMMa7pJGG1/iEIY3wQQWWb3UOeUsk23UW46IK86Qko6n2dRiagEsJboWz6I5fE6dqbflp
ui/9ZB+8yq/jPn2/bpd/CJYXsUyuWMlTEs2pmBwaJ3lqfNmlSXcEQobZU2XKL4bnLM/bUmP/7Asu
MplAaepRYHQx7h6Zd5KgWA0AqOrgNg3vpgnM5X/3tL2IY0JmKgm9mEQUfDNOHV09zRFvaJ9n7owz
UfosiDrMlfl5j4mr/CaMM0sXTy3vwckzd8aLBGWo52EGXC1teA2TN0l8Gktej3U7wbicFuM6UN7J
BanA1ZXvC392Cyc91D/10Upelx3dkQd8z64EDuArD9GXoxwbEI1IalJFBnR5Kt7mZW4ZqhdK3FfL
JmYPlv6BAi+C6IT1TIqWV70sL6jcWKKNpteh2VOebOxPczw+PadPRk50WVU1IqKUztznvoxTwMDj
HUHpJOB+3dyXENV4iFHbK/8rOcwFXiqpLfMsjQ8quMQw13Xf7RMEM7yaD/LT6NGtBjBanoUn/Suv
lcZTkbnHlRGAs03DWao7ckAb7f/x6fGeLdtPspWKzAVOYiOR8zbL0B6vT3RJRH0E3yLUilyFs/W+
+bw0YRe6BpxPWWasv49m0oULJv+H6UeUHdvIu+5vN4388vtsnVeuREOW5sn0kQ5ZU37biTsxfLku
YzuUrIQwUbHSp6HvEtwkklqD192Mu+E1eTds9TyhjCO5oNB2E7vn1bA3veBKLBMlVQWzVUUPzzGF
3/KT8a7AGQYaZwX8D8rpmobegKQbn6bJkwksEXkEBu03yZOc+Sd6qafAm+zTSfqGIpHzd0gT6FX9
f4nMTQaiRqSj9kb8wrSGzFYPCvq3AH0pPAzXmppFLMpbFD1zD3TbWC6CmastpkqroFuO1ZCidovs
VkkPFRH2HGvhSWFucZLlOpkFgBBWb53kEEBpgIX6rv8igLwIMFE72mAhLq8evJ2Ar06VudR9oOhq
E+M7jvaAaiM816G0u+NgU+CFv2QTWIljQrQ4DbGgNIPiL3JsLROaOSHnrbwZOFcSmOC8BFXZN+ao
YcwV2w0EqHNV9Ib1NlddboySt5DCPT/GU01C+n+kfdly3Liy7RcxgiQ4vnIslkrzaL8wLNviPM/8
+rugc26bBfEU9nY/uPtBEUqBSCQSmWutLLJJUTAJ8b53+iBzQfC/iU6zTakAwxVvv/YD4z++yOKg
Y8RgUZkSM0gG8z2fTP1GyYz/fko5wNB/PiE7j0FtpDktcoBoa+kU1ac0O46Ze9ndeetggpQ+NSqG
zYKUBGxSkGrro2YQToznbQ2Le46GJB1n0ndB+ybaktPcQwoniPzZnt3pSb4yOIiW/bj7Z2uYMFEk
67ikGfjn4dR6jeFUjXwq4hpVvSG4/PH2KzObDWJiRV9VhZHW8AI6MAP0scOq+OWBZhmlGx+hypy9
8wBXvA1j4sRSCsDOmukQKJigQ0bjIywhvv4v18VEByFPUFPOofeK8Ww0AkpXgqv8mu/16xXYTzoS
lksx3k2eNp+SCRfVlC95lZIFSmzAIfvoyXoa+Ce8c8u7L3UmTsR5Ks16AikMvbR6R/kYT7SIV9go
xfr1RyEDYohyhPNXZJ4/y2ORz+JcD5JqYHlr5Ejiryh5WIUXzq7Rs/olxd7YYPKctBvmulhwMbc/
Fzv0a09wpQeUeXWMda79fuJ5Cc8e/fmmiNYVZTySFlwXKk6eQKco8fVrKsFQoELIeyTzzho7KVjJ
hlyvIWgLZHf61N1014mfo84b0NGwnwMIUpsH4+KkAiwGmpCyTVOhRyQxHrPiNRR6x0wI5zNy7kmD
iSGhhuHV4dwiq2kf+sxLikOdTOi+PU3h02UH4VliQkddxxDAoWqKaS64yWyv3QDSa2SFkM8zObhQ
3qdjIghGw9admFdALQKePl7V6g0fSMhbDxMyBHw5JNlYT9lhcpCS3i+zdmiK6IGQ2EqVHmOfJndt
YyeddEuK26M2ml4BWR/gzK1FDq/btrUniUfz2Zd/3pxDJsREml6pkwRFHxF96qspMiH71szfcFKm
ICxQbenU8nutdNOL0o25YxrFN5LFlU1y8ySvPRi7Uz4dc1Ub7KhGRFJbI+NkuZztYRHW5SgNMoZX
AcuiSP2tVI8QOSS97CudXLiXvY5niolKY9e3YdqCYWioV6F0lVO9S84jiGeCDUSauRRFNArBmnml
+DOSoIdf/Li8DF78YQsYpJQkYekgAKP4n73d2Irc6Do5TY7kjtfyofQLkRMa9osZfzyJRVdHmbgO
a0Hv4cf1TfxQ7MStbNMeIYF0G9+EAJzVdv68+OqAxiHvquRkGiziWhTGKQQ6GVU8cpyH5ym5vfxF
ebvGhCMy1mGSa4iuqvZQQAtmNNyw9/6dDSYMqU0dKTIBEHE0WldcdK9UKlcaRv+yGd6nYiKRnBll
RzoUq0XtSkZXV4h/XTbwNW1RJEmCJ+CVb+o6ynXnd61cpYKcJoocqJZ8JN78mKFzIdjZaXAMK7Sm
Wzq7VHvgWKW/9SyjYKwykQxjaox4ijJCNUlXD0S+Qy1a0lVxXbv9S3aSjhj2aVcO7Q9lvAv/i3uc
22Yrk1Ov6+1iVNExFr4nuVPnsTVzp0t/2bhPI3hjSSJmMUosobs350LJJ1kP6p9UGA6UjGvBXmpL
vV7xcGx9M+AOS6NuzX5TGRuJQihoyBKraZ9HOWkic5LR+ZMqq8IQxp+R2x/Qrva7ytIIpAfKY+1j
diFvHNDXEIbVyiio0WqeLEGo7dyJ1iYzumKY8TLx68oi3uD3r/l7eViPhkUg9hLd8vjQe5sIyUxZ
FiVVNUVWaIPoyhwuUhUGc3skoHsb5TEsOHfZ3h5ubTBnfMaY7nGogQVTlLcxu2+5gx7p9cHu2NYA
c/baIqxiU0JpRpAxV732oqNyp50GL3qiLxReyfVrCwq7RBRF1iVMDtSxVee7VCUFqRWx1CFk37zM
eJ6QK/IeO5pDfFI4mqdcASUYcE46Ldp9WePGKFPUa1FYqyRSgF9yTbWdkqMWrP7gYWyg3fqhzWvA
7x2C7RoZTxT1aFkyoxECU22u8kL/nci5Ww7FLaRkueJVvLVRJ928U4QobXCVhRjti2l6xX1xbT4o
d+VB9VOMBSBQcuJcOtwdpKvfGAT9H+N5CoBHaapQHJtrSl+jbB60i6z52cTrkqdRuHvQNvvHHIJ2
wpy0aGowSV78kMHoDpebZuSsi2eDOQdJo4haGJMwEBuApTF+VBBGHxLqx8u+uHueAbMSdShJqhiI
e/710oxkYVe3eqBHrjr90sOXy7+fXlpfXF2VJMw/lqHWpjGuLq8YOJrEih4k7dzddQvJH9VZKTPM
ihVM09L0CKXtUDPR85X61k/Duvh2+S/YWaGs6JjfRAgxTFFn/KOqJGWa00gPYjz7yABx3bB1L5ug
v4JZ5JkJxh+EKBcKIdG0QMs+ihDJgfK9GeF2fyGTBg0BMBJU9OpxuSgKkyOscwSBzLHAOB1n9tog
/ll970UI+2mPGBZlr1CF+71yvt/XiuK5TRZJJ+tTnQwibNKZERRvHjrtQXHonV143RVvfhPXHvOG
KWNsWVXVZtAAHZM+UZKc6ZYHqYWuR+ZFHs/gzknbflP2CmiaGLPLQDUJUulFH64KWbP0kpPc7dig
Q8A1wwDgRzLZ9D4yhVI1szY+9umPsc0wDdMreDncXiQ8M8J4et6E+ZTrKNpg9HT85KDz60FhBiNp
zdoW3+jHS68rjuvvLkwxdAVtZklU2ap5VSiRYq51dBzKX3N0GqPZinlyoPT4MMcLo27+2GDu6BYK
doKRmOVx0Z0oVxxz/TGXbjvfp6bp/NcnGQKasqQDoISB8YS5KkmlqqM8ZAbgGgHB8Q21U94/tINh
Xbaz98Sg0mEYAyCi14Th9Odxl0xqLkeFmRybwm0+opvkAbpo4BjFH8pt+aP8UI+qXfv/PaFKkc7M
MvEjKzpRFvtsAip2PFHJ7OmmAfCth5zrjK62dph+LQduFr6TE2ytshEEYqeSOBuA10Oq0wdAKsbT
WsDE2zK3yhvRgV/6nM9LXYJxGXgkUn48NnTdlJmjEIVNVytaPv0vwDFH01QLOk/2IDR2xRP72rlh
FHw2A5LXpqTJbKZfF6U09umM8N9qTmhAWnXh3NJ7RxsmcIVBDl9VNLbxXLbl2NVJYQTxSfMpES7D
hIz2oF9T8TQDCvxmwMtSqQd++YQE4ETYgwy/whwFKY3nNC1XM5C73JJTLciH2VtJf4jN6qpfEjsu
u5+Xt23noOM4/DFJg80mlTMhTp9roaIGU/EYJphoBRGbEFjRWHNUwjnpu5u2scV4SB2uPbB7KspY
82Pavte81vZOYMSxlj5TH2RWLMbTyKcCOzpRHEQ9KK7SpRKmXxhjUVtmrtW5ffnT7eyWRDZ5FrNb
Q90MAwGb96i3JpjO8xKn5dVKYuWllSW59ZtJrT7Ap6ueDDEdebpAexunQCMHs5B1glPAWE+j0CiS
WALCt76ZUt2S5ZdWfRULXx//2+ojIPVbS4yLjFlVhdEk5kfDfMUQdlvufJk3E+IT7cW6/tYI4xtC
JIaGZo4i2n6Q4K1Fd9Wv4wH99NKu+3ulyBypGPyM4CH1c4GmmqDcJjqQ97/x6rZTbYQgQ+8v4Dcg
K3Qv7/PexXH2AehWbM5ItRZKNSw6SKHXofpZVtALa6qtGoMOoVyLEaHdgSJReIX2PX/efhPmwpoK
s1tn+uGjyalkYjeTD5VX3rW4dyq3Vpj7Ka7JDFCmEkEid4HU+GpR5XcAQme7uHvOvArPhIfLH5Tu
5f+91xqrVjBksawpa4Vuf3EbFYexuwKVwuLS9fb3DYQQAv1EDfk741NFTYDCliaKI6vc0ZFtOhwH
oiteYqt+3Fm4Fd3IqZ3Lq9u9ODDV/h+zjLss49oXhRhGgNi2CTTrSqf7PR6WW+H75ITADpXPAP1y
cGy7rrKxybiKGhrpYjYlePYKCOIDsWIT/HD1cHlpu66yscK4Clj1ulg1eR4MiD43ZZS0zjJoIcc9
9l4jkiJrCGsooYANzphZSZ4oVVlEoAYux9Af/PAOTHBXG6zPkqXDU2XiGWRf5FGxyLUWTah7Xeu3
2DCkhRCxe+2gTpK7lNV2+TNy7THPLTQOVS0PdTlYfxpg1RsOwfQk04U6QvJEOo9isHmpxc7Wbb8p
q8xTj9UgraaKols8W7pZ31XZzMGl8EwwdQcCsSQ5MmkxHaJupuKHhIfL51mgP98E4mLFiKI0GaRA
mZ6X4UDm4PLG7Jyis49Ef775/UPTCJKWznqQCa4cxtbS21XPOam8NTBBCSPKkkKdYWOtoEYn+b22
cPKSr/hZFFjRQYGIgqKIOhGZ8xOOlQpCfgwX/hTRB0vTVY+tRYdnD5zbY++LbUyxTYxCiNdhBAg0
aGNciepdp/4ujPvLu7IXUCVAuFF7kQ2C3JjZ9nGOih6PbDOoPih1ChM0j+QwoqMwgDABxkIGSQoe
gYl+I+aOOrPJuEJWzx1R6zL8HJxYeuNh8PSjfPirULBdG+MO5gIiXyIkACB7c2VhrJlPqwfVKb/5
zwaa7bnf1h5zORWVECuVkGGM2vTDHF8m9flfbhZzE5mG2jQZwYJEf7Ep0So6ggO6qLY4BC34BBGC
W/e+9t8u2+XtF+PzequJw7TKEFs6RQfpoAWTFx9arjjhjr+j7KigdkvoA4MVPtLX2VjXGf4eLSiw
q+1hqU03N3kp994NcWZHPo9EgL9ni9AmRmA8T//Tk3G1Egy+zjH93hdfedD+r8pttOK4Kdky/i5r
RjFrBJO91EdURg7ddX8Qgzq3RCelavEc9MxeBiiilIpPKeKC1xlr3aLVLWRNdTCTf+Xg4jdoj4uT
l6ycVGJnu2ihhxioQ6MNThhnrPNhKgZ6YUBiejEcU3kj3Pm+9MQwkUKBtBFWAXy6qLDZ7BQRQe7E
KT62b9Kb4Yc+OYSOZZwi16ScjLcOkiRCwOui7ZzjM6tMCpGmoI6RCSpSTU+sunJKiadSuPsk2y6M
8cFa0FD/MDFEoHdGR4H4UP02uZKDYa4C9P3t4UTs3F0woCRzMjRk7L8oEmOJpglWhmEaOis1DUEa
I1oh4H2sonulfl67B0Pn9s7oIr7u3h8jTNyIkg6jr4ysOJaLZoeACsXfl0lz8tVRlMSqIgOqGLmd
z6W1dpYEntflsCVz7LM4a2XMK5IOWXQEL7W1jPs2EF3JyiFnMx7KVxAO4EI0CXXI3aOGzJDKL13+
E/auV9SRCVENU4OmN2FcKex1hRglPoHsUywsQQW7ehZs6SHBrMlD7tZ2ETq8+3Uvwp1ZZbxLGEdR
JCGVQqXIixfpoNzRoZo0bIOWbKtPnFXuHRhJFlVC+wGGyVbNjbzoUw1Y5qMx/w8QwseMna60C9Pq
3mghlsI8EoWX6tNmHutfW7PMMo1CXMDhF/RgqH7P0mStQLF0v6e4cttVdLrlSlEObcdBHn3FVaFk
A/yDDMQtTjAhTFaxhkvSYMRnfsxPi59ibtyRCqfL35Qn80a6mUEABwUOGgIQAYcaIc+h9qL71jqT
Y5BMXasyRGmKThFAL+k5BP6YPMwPEgZO4/17LRZWm1ovnB3eC8Rbs0ywB9FvRBSE1lzvJDfhj9FT
joobue1V+A1svLfBtFYXIhuNBejJZdN7vgU4A5AnmiHpwDmf39bVKuagrK1lIALEI6p3Q/922cBu
KYMAxKPqIro+ILGfW5BIWcXdJIUH9VFerPRuPiGxwtJWfzGt5pQBqdFe6wF3ZOreVqJZopiyqUOb
3mTCow68VtwJdNDAqT2JYId212Zhlb1Vvo7HLKBY8va56ex24jnRXmD8Y1lir1VtSsAFE1IFwqHh
fXUz+JSkTBaKHnJjlwdfpzvEHlOioWsB0JBJP/D5910HU0APuJgDSfkl115Z3ui9E5YYNnQIO84L
cC/XQlv+jzFybkxUy7QUNZEWiMzb6CD/pqp+DZ1A+0s5cDWP9rfwjzXqvJtHbTaYIpF1NTriheEI
IEOhZe7T5KR305v8oX1YSqt9BseCZ3kv+SKGKomGISEBY8vxuqo2mdkVOZU9MvsrobrTeaK5++di
Y4M5eYBYTllkJAg1j8NiJTczEpXsGDrynX4dUqgZZGeg88579u7eXrhJ8BbFh8Wpp2F/81HTBBiL
Tk1HKFOH91RzRkLXl1xLR7TWoLjKc8+9ALM1x17Rc9xlswzWvta+V+PrzBOQ2HfJzXoY/5eXTBpz
WmpuUCiVPM2WrNhRb1QwK/rr4cCJZrvLMSUTbScN5V82LR+GLmmiRk2P5Vv2Ev+K7cZWJG/V4ZJ0
jE77HBZWwgUb04/EnnEklEjSNbRtkAac71m8NO00JkOMPIeSRwpfAasjWF30Jw9AzXLWuPMgRfXl
jzXm2NVqSqqhgUbA6EEApfuRHBTor4xInjF/QDrGP6pAg8YUzl2Oycm8s7froKihEgXDthTAEJnF
dkZmSkmJDaUIEg06U5mvnUZM16ZUmdAmT5zl7oXrrT1mua2mRXGl4c5fjkjnUKHpPKr61OL48QUl
dlPWrTXm/TgtvS6EWCMkSikJflksevAlK7zTHO12/Sh+xi4PErG7oZsvylzBxGwMdRRD6OeK02um
d46oNG6chSciVDe5EV8ZcWmJMy+32Iui26UyyVQUzdnYaj1qktNyUNP7GWO+V5nzHt99hmytMHE0
loYybzFIFK2SyZXt2aP/B0v3DQAClN5D2Zagj2cRsP7UwAzMU+TxYtxuDFKQZ+gQCzbQ22c+sNwI
cl8mpAAIaXRorhEG9aF2qVhR5AkcxZq9IimaeiLKD6Cg6oALn0eDFBqnAOdhMDuBFBsKHjaVhlg8
OhqbV+TbC3dbU0xwFZawUqsRFYJKvK6LX3wNu73sZWuAOewtqfIemr0QbPT0W3L7Gd2eE0z8SSBS
mr8m9mo3gXwwJ7t6v3zud71z8xWZYw9codLNrVIek+mhgKY6SmOWymOQ7WUw2+Uxp71eavhnTMpj
JvtEP4bj8horpHalsTKDf7cexgebSirnqjOHoGsfwsxRa2KJ0vNlG/vL+dO5Z3YLkhBaPYro1emN
sw6a3WPWdt178Wy6f2Hon3adwabQdbXk46DhUC/mnQCy1Tw4Zvoac5lDu7F/Y4c5SkLfy2MRiyNK
vjUGqVR+eWVYn4p/Nl+6bfcwQUwc/Q1NkVW2kWXOyzoK/YK3Vps9G9HyNoYff/HZNhaY/VGmTCrD
bpqDqlCh6Le4mEIWZG3mtxJPz4q3GOb4jBgIm+XKpKM+2Vpqj5fVbF1ezO4B3SyGOTvLuqaGPI14
2AA0IRJ/WmNovv+4bGTXozdGmFOTQ/lR6CoU37PqTmhwYRSPY/Fj5bFZeF+LuQoTbdVrvRKio6i8
Cdpx5U2b4y2DuQRXMSvkYZggSTuaSe93fTh+k8opPlXDVB3FBVAp5/KH2ytZUGX8/+/MzPM6M0N9
bEVxDowmtYjxVBlOiVu+eFTWheMIX1mbFMbzj60vqAthKVBlJVF21DCWnNjCYFG9p8JFpRF+9yG+
EdWiAOMeIuu83OmyF2ps2wRT0Yx66uHnkvy7hGSR/DQQ3qNiNwpt1kd/vnmSTXiQGUqOwNBMDh3M
GXvyXW5FT/UPyNYfeABEaffO3ZhjokQ/jOoqLkB5gIa7YKCK5HXW9FzY6TvaXbB7Z95T8awktowH
nrrgfqq0Mc7EDaGPOx3P+hIi/RpKxiVlwt+Qe9Ono315dA/e5jEhZIwAwiJJFB9DUtiZJB3GZnhN
uJLXu/n1Zk1MEEl6eY4hdIqaJaQhpUML/goV0OK9jHbbGttzwEQRvWrmNhvwMmp/0tcDfTZEmOFK
pxUpv+h4ZNTU7sJbOlwqkvh16L2C8NY8E2TUbJB0I0JXYxAaq6pf9cFfo9w1e0zryr4LKm5qx8h5
F83l0KaxkAAip6UpynieQbdfkY/q+NL0GINePVyOZ/+HYyKxBvwJuACW+RGXAAj3JkJo8zFCTbk4
hpOlrhZI3lRUI37+C/HYz7D2xyKzncIMbYGm6UEpfPufozD2lnrTgEwmvlG4kBZZ3LO/G2pMjFAx
TQOScjqzh209GjKk07PjYhdW/URrCf6dZjVPvf9XtRIoX4F8guKkbrDweL3XINRP0J1RrutgcKub
zsJ8S79srd7tAjTguNjq3drB1iRz4JVVj7sWijYB5cpRSoPpzvetCw028BkgpcyL3Hv3+tYec/KN
qk9TtevCg3BYvTlQDyksYngpxhehLfO4XHHjJ88i4zRLqedxrUEeoH1bcisHZACAkivTBSS/9YaT
fNC/cWXFeDYZpxHnSV5jMUwC2Rftxe1sSpsTMB8tvaHDKBPP/MU5jHsRFU5KS82irEkGs0q1EhZV
BnQGLCIofR6bG9SB0InRnN4tnlUwnKlUoHwFgNs1r73HM80stg0bMuHN3X0yBDs/Q1+PHkbey3rv
alKBz9dVAxwf8lke3tz5hlyHWba0ybEgV+PwI4xv09S9/BV5JtiPqPWqFEoYykZG2RW0/n6Ih7u1
S6zLZvYP3WYpzBcToqkkIZVf6FF/1T2MGLkfMdizcwQoROeYPcfpQvDWxaSeSyNPCkbb6UErvcSq
PSTfU977k34atuC62Z3Pm3izO2uRZIZEiYg5AUxreZSByBkx53sY7DxsOR+Qsx62nrOqTRep6Hse
lSQwxfdZus/zd84e7cV9VTKhVKCbgBOrzDdr5lRE0RE53/KpYZe5IAIic4BoXn0fecXrZXN7d/bG
GjtkKhwUYTIjZQmWLLTk6cdkfFTNUxVzYJu7dzaChIxatYaR3myPT26zLFlkKT5mL8Kt6tFOBqB1
4M9/6hzx4Aa7+/SPtS+j6mIpnEGkH5Jjrf2sosNq3qw86s6uCVUD8RTNJ0kX6TZu/E4c6xlVP0QF
aZCsknwfxYNRBpc3ZzeaU/QSxqCbBAyhcxtRCURtOi7hQdFtYzKsWOelbLshdGOBuRWVLMmFbE3n
zxCKOeu+6q/Ih3khdPddCKWGf1bCBDg5ltUGpTuIJtwb99chKOQYSwFJaOkBOhHDz/Wjglqu+F8L
oyJt21plwh0x51bUCiSKsvxUQklzVj2VNwf9qyw6Y4Q5r8TsqqqNGyp2raMqWlnLS39H0d2jFYxU
b0CyMRDjQFxw5B05tXkKM7t9CsgBm9DBl+GHbMsJjSh5BBUvPY5vxc0YTNfzVXJdHuZjFZjH9j7x
hgMX6LIbdTc2qeduvB8QxRB0Q7ME+lfDtE2KmE0e6Jyb8Wr4prraY/XU2/0z7121H0ZoNR04ARTv
FcZflzLN4lTrwP/z5KOM6R8thAJXG8BPzIzjYUx2j7gpgSQAPicwPYzTRmlu9qUq5MepP0Xy1Zgd
FJ4Q4f6NvLHBuOjSanKLyTPo5sYWiBz0XGQg0RdW8xPASOFYPeb2zBWd2wssKJCoiF3AegCMcL59
2hK3JKW8rvUx/N5WFkZFOJUvB2FpkXvI0SAENJzuz24tY2uTCZgKpPsGERo/EHaODqUTg3KeOoYA
CiKmpc82BdLGv4vb7rBcxc+X4+jeJYc3lKSBe4B2KYvtTqVp6jDlGYoEsatNQaTH7hL708il4e69
u7eGmIBdooBRqroOjzFfh/y1y4m19rGVZKc1daBllgyHmqsRu4tP2FplDkVSh+lijCi/Gt8/27AU
CNVbtDFTBd2d4lFN6/Ra5zS39nwImAvKhaS8alZyTyarViZdhllaxWitkfLUrvrj5X3bO4BbE8zC
+hhU1anBAQSD53GqVLsQzKPAnzrFs8Mc9HmROpSvBRMApJySqcih+F2+GoBjHglmCsnvuQ8U8eHy
4vZC6HZxzMkHnmsFpgSXU9b1653YicVBU7N1suVEweydvBzzRzkZps66bHfnykdChIsCAVQGsIT5
qKa5yp2sY/okPYedL7gDXk3/AemAZ4f5qOIyKXmdYTrMZNPrQbIwhipCFcz0MGMIo4pHNAzpXJT2
Wf+m8uYj04/HvArOFsl83K4Nl5wM0CAhvWmlreYm02Alq1jYRRS7pZzYUqvy7ou9LAfjgnUgPygq
UmI1ejWxLnJRz4v/xUOABZhhFI5iza6K/1IljxY4ofQaGuaX93THgc8MM9dx15p90bUp0LWCG2aF
JZbQgufhPeml8OWbblbHBLdiGaW0k8viOKkWqkR+AbCH9ih/1vJ5fXreghgnncM+l5IFBak196bw
Q0QdcUr/ykk2C2I8tMfsIDiBCA2b9bAIHyPAm3LSWwYw2XPxEg2cx/Be8nK2S4xTlrUsqdOIRTXu
CpV5vOwO2qlz/p5veGaNyUubKtFqUmHqAAXnoDV3yCtHga48jWjLe3wdvf4rH2TRaksprWQQcQst
5itZTlX5LVEOl03s33RoastQu0DCy5ZizGUhURrGEGhy4hGQCskZfAkjFmk28d45kyM0dvWNXwLa
E32jDA8QfAEX1VEiPU+YxhTqmLIApQuKNl5lSwTMKnKnFARmjD9/Ut758L+dI6BgPoUOeBftQrN1
ACIufajXZA2iCtMWku5uatBK6My3y9909xpHYoQEQqb1X5rSbDJ5cWjmJNcLQHASwY00w11U/7KF
/V0D4AY5u66ZJovEy0MJqVaIj1eehh8KeoHKU/pouvItWVCxL33ztNwbhcXDT9IYwcQrKvWC5w8k
sKAWwhxvvYMeikAR4lXaWl0L1ReSvBdi5fWxLHEC8O4aTaBQwYeUUOf4RAJtPmMsNt2EIwcZ58c5
t9Wfq9PZ61X4JK3WlNvarenTsUfRbcW9dGgPkF3m1jKTV6toaS2hgjNBC9vrSToQ01GcxaPnPHnU
HngjdXbPAjwFPEmMQgTriblsBLyIwDgYy4DcyjZ0v72isQyQwV+oNJts9b+l1Fp/cXxod5Ubo8zl
k4pRIs6kJpDJppMdOj+6L2z9Ox3ZQpnMfwM52q6RuX/EAeOKtMrMj0J4nFcgm3IvLmf7Xy6K8VBT
CiG4nAkYCwq59uw++Q7di18DMI2U9FT+birnssG9sw7tI/puJoihJmNPi+OoXhVwXKVOtWKQ+Fsu
p3Dv0G1NMIHSGCHKKYwKpA+vlc6KXtoTaCGHyE2u15v1HrlXhIJfafMKfvQv/3IINitjLrtoXBp9
GUszUOTx2Jmn0lystrPDTr1J1tfLX3EX1fdnjcijz0OmXK7aPBTItvK8V6xOn53aRHWphr6EGmPl
AurPUbqklpK9jV1xK0iif/lP2F8ueDdA8GuiyiqCwvqaJHNuBFp4MrIbZUmCOHtMUTko+sG7bGvX
aVQV4wwVMDFQeTlfbTgKeqzOMchrUnpoU/VRmmTOU3I/pGxsMMet0DG5ZcjG+CgcQFBr+2N6px7m
A+AGqgWfMVtkLf9B23PXWcFIw/WqoJDLVs4Ew0gxswwJWfKSPtHHUH+Q/PQ9lKwRFKLlUFx1bmZp
D5c/6G7BDhfuP2bpF9/cFaFYkjHtYdYAKhxzIqfrygeeA8ffj2PkE5E9ZWC8CE+X7e4lFFuzzEZq
k9JAESJGzxMa22HlZepDYnIErXg2mI0UzULXqwpLS+XfRvEDJjSesiXPBD0bm68XE8zWlqKhCoBG
tYbkEK2NjZm1l7/VLrlt+7GYODYJsiIkEIvGpDXVq2Or9BI3fx9fRwsAOtUPrfmm/Q188rfuIN2V
PznWd88ckk3wB0xN/9ItWVWz6UMwRo/y/bRYKJd5sfOT3IsBZdVph4yLi941aMimZkBV2SSEiZ+l
Vs59087pUUgrKyoeZpnjGPtOj5tHhFQ44Ndsv6SLK8Dec5C81FtkDl48WYlbAPWdPS1vzZNsZZ55
xyP37q/KhBYfHgwaah7nrqJCETDu2wTe2B8MEPIKiUet3VsWCg2gtYJnSoXiaN6y8UaIY8VmATQK
XiShT2fNhrVVPBsYMN+Aupy64PYW7yKnm7azrjOj9OcboyRXa6HIIPwrVNca2FZL/Re7tX08GkyB
eBXRJW6HhhaIy86l08kq33DkyBlt7XF0icuH7+2Vws9sMols2OiRGAMSgkT2c3quVzybrgo1ggbk
9uVK4jzHdz8iAbAGdE60WVm0Ug3lwhHcv+JYQLQtl5CcT5xtkjkmWOESIZLlsY1GA5jl0Vnc2ptA
rTbcNFgdJOogYGf+AIWvxZKO5H5EalRhknj2ypUs363c/Fkq+zgpFaOt+wJ/B6Z1fBZuVl+D3r12
JfBJazupiSpubDG7mJSxNrU0OTIPtMBIR4ippjNfyUEEcDjIcshsfflmfVx43b79+srGNHMW80Qv
+qmH6SzHK53e56GTvrYflJGb+zxyx849hIUqEOhAe5aqmJ4fwgkNxXhQSRXE8Q2YnU664GIgMif7
2v+cf6wwl3aTDLpWazgUkfmYi16ev0XJ84CR3jyA/U4udLYc5uYOozQ1Kh2jRRP1rZhGq9Ih5iPd
YXaBc/ly462Iub+TqZ7WEAWBoAIloS2VU9T8brPkLS1WqBOovJf5/hn88wGZixyUW6XoqwZnUHDV
/K1Rflxezq4b6OC54w4AHODTKTexODXSLpcljMwrFMPqQL6f0yAbOZFk37U3VhjXNvDAiLMO/No0
MEArnA/RiaJIAaOG3pLK2SHekhjPLvJczVdZEIJUyO1UcGK1syuT49i77QEQoVE/wNtCV5g4AV2R
JhcMwFzoKNv/HIn7GWOZlyHkM0WwysH6wg3N5ADFDLVeVZWqoO1Vq4hQscsnK2u+SwqmEC8/R6O3
isJexPfLbrF7m9GOow7JGzzQWKJZK4PuGucNCq+30Q3iIPjCode6qi97hcO/Pff2DKoAqHQhg6Nt
zvNopC1lOWNKS3QMw5umfYtK20gOl5e0FyEgca0QWk3TQG49NxHGS752qwqlyE6HXuaVPAquPjgN
ZkFdNrTr7SA8a+ASGBiVyEodxMvcLAVUr49L7pQBrRjm7/GH8UhRapHHy6b2ApKMXJsui6JfmU83
LnWaNmKBOuGPqWt8yRicQUmcebrS8t69vLS9b7i1RbdxEy0Sog59QWDLXLwiaj2xKWxlKb2yre3L
lnYdEBKXSG+oNAhASuemin7sszlCjWDCLM/xRLUNRis8ZCeqp5AAYnvZ3u7KdCRwkCeSRWzdubl2
IlIcRjW4WZCxUQH2EwZMsCu160JLeZ0o+rvYM41JyopGJ6Ige2NiR9kLRt8MGRAvXvOS3cgukEt2
583H0Z2CkuamnMXtna6tQSb8ClqsjXVrQDyB9L+aNo8sM0t/JkPGy7vpL7q0MuYrRmISatqADmIM
GDaaDB4eFKfO04D+632TP4Z41x660EAa4h8kfs93LeyHsJZ6OIl4P7j0nanddZM1fNN9mSoM1Nb8
7bKb7H7JjUHqRpsDUGPssUySpYG22Q8zbEAS8rrs7bKNXVc0wAtAr4HiPZjHi1iLRkLiVQnM0Jug
L7ToM/59F8zfl+3sx6mNIcYPFVVrM3E0ZqCt60Byci904ncKQu7Bfi94N8ruskwVHEhoKKB3z1ib
1f9H2pdtuY0r2f7KXeedqzmTuKv7PJASKVLKyTnZfuFy2mnO88yv7410tZNC8gg11JtLtkIAIgKB
GPYuaqmsNSTJ6l32oALPIHfnL+0XYEiixDA6NLQeD1JljQ1H/Td9iSLKGuYtKIyHwaQHIvhqUk1I
VKt36bWEGgOtapcnDUgUfwYtaktJVuLYUiIRglzspn7yRC23BREJfuKG04/Lp7ctBNUouH64LDYZ
nlSV1owCQLGS+koqUhs+32oybo5/63YBp4eJHhkNw+8swnu1gDe9Xlrdi0pLdbOHiCIIgALzWvWK
2ep3ho/WRzu+AQQyr0tvc4WA2xMBoANiLraCiNp2uvSoDnll3O0WNbWIPFwpaCe+vJFb+XBNeZfD
9hDHnaD2nZoHIPANXDrrF3qllwAKFO9qjiZueX4FFTYACeKhh16Lc/dRlibJVEGewLiNtqrpoah5
PfLbElSkqMBrYyJZdS5hKDNSdYUheEFwG+ZfpsG7vFubh2K+fz/j4auwkfNgkgC6CBLbKMysQDAs
I484G8UTQz9f+dlliJO8zwjxlkE7AJXMQpvqS4fOtMur2ap7ojPyfTmMP5d6eCtEVZRxXTEOkro3
/d4dAAY7zHhuYa5APU572VKPvFZQ3gIZTTDqfACnWBD5inkzyTYRSyuPOJfVZnZvvTom5DWUSIiL
GVOJsiv7xFLt1m06q0vs4ijdlZ6yh5qQnclr0eLuKuNvC0zrKtoUCEiWklPkSd/r2tZiCyDV3oIR
zCTfpQ9aZnVoS+OcJ1VvNgBR0HGAnlB4DfS+nuuNKphVvugh8FRv4m80hRI5C1z8o+Rj1n4neJX2
dxQViVjgKyEBDByZc4FCl6raqCWCN02pLWaLpUmAH+E0n24qy0oIYw1DZQx5LddoPwd9XqdfhfAe
/fzE2Tt6Kh/37n0pzN7pS5ubmoDgPrgSr/t9c5pOEdgecxtktIBUjW3E4ril0y98YhT61SvRiAeQ
fQZDIB5nuGyQYT/fRTFUReSgUuOQj2N0MLvlXs3FxhqCSN3FRT5y9pO51FhxKvO2wDAUWNslZDri
zJPV5zjd5fJOkz5HEkcQawkfJDGxHGaVDFErWzyfH0X/VyFEHO0FAfg34Ay8sVYnr4YCm+TcaozK
fBDMRFtGnjVZEJWRH4FDbfgZVU/i8sJRGN42MncNWgwSfaKYLcp9lzmmXznAqPoCdCHJkomVPqCF
4y2+MvcZJ0TmSWasLgqi3pALkFhOnRsW96Nw0Mrvou71KofXg7lOP2wjY3lJkExyQNrMU4eXUv0k
Ra+cPaTn8FHzMS5FQxCAizICyiwKAiMxYrxg9MqmaIylWx2XGfWXZf8n2lqZXPofC3qXxxh50UpB
KQYqTHk0/ayurby+bUq/QasnEU49NHPpXqbyvqxdzkq3bfxdMj3T1ZU+1lK8KJKQeBGeNHvVBlPJ
ZMVXKeB3hLvWky3QJ9vJo8S7Eugld2mHmUswEUHFqIDZBijl8XX4qfMmLwOVgIAZT8nNvexaR0lS
PsTcoiTjTz9sNePU0qQohlyOEggGNdJ+QHFecHOHd+e9hXQXFsiWCau8j7QaOIJ++dNEDQ9Ri90c
AlfeDycFBFMCbvv2+4Ae3uaRfMlvgYPs/lVo7F9rlWgmEu2NgNNnDrcrM/zvTENz7Vu3dGSHd4Ld
WaVX7uJ7XnftpiathDEnqqrRODfznHgyohmyvFTZsanvtZ6Tp9l0oUhJysBlBGY1y4XWRIrckXBJ
QVp70sRPSvJZJbwmPzZE+2Pj3oUwSjLPWiRN8xgcqu99Bgg8ivMX7GK03OHlnz1RLsNwp/Ly8UyY
9Esq3oz0ssWsJgvlWYRiIU56BHYZh9a4lqN8GzgtWKR7L/LNPbqBOMa/6bBXApmrQu7boZFkcAAP
oIcsgFyWH6r70geReW4Ze8kd9vIOlFqVxkX52zzFlWTmqiDyFASZsGC+jfjomw/Cx7jec1bHk0E/
X7k21BmAhT+CfXj2cYiNhylyOPLlxRxscie4gi+bVubyclGbd9NqZYwrX7QewFWihinRDiUv3+TR
oWzr5koAY9Q1ifRmaXD5dd8Lbzppx+FFRt+DDZIZCtuSTdZ4DPY83Hu2m+qXcioAvcSsOu1hYXSl
RBICdFJ4PYju8r075YcW08OgR0iswRadcgfasNDhGuLmbq6kMnoi13GCTMcQo998xO2UoWNAvzV3
FG87dwrgBvM6X3kCGaVJk7nINWDGeNWQH+olBeRsc7ismJs30GpNjIYY6iyFmokijq5Udm2gbQo4
tlkMjiCgdPWtsKvlat+GnHa4zYUB7w7vMMTzYBc9t4a+0GO1JXDPbRFaxvhD6Z4uL4tNXP7SEHw3
5v/gu0BXeS6hWsKq7bJxOvToye681sVkjnxD53FwVC539G97Qe/imJOK2nrqRlJR4EfVBxjiIbox
b5vn+q2zQxit7OtfzA78WiB6IzWVoOdI1ZlbQS1qta6EHtXSpHAQ6TrZJB0qgVfL3ja1dzls6JAs
UaR10wQikjvdFSzAptx0gJNUAXKl2ege/qszqezCWIT5EGQJRd0q4HrQOqtXy1ORkKu0/8FRkM0T
W62Lef3MZImMRQ4DwGTSUZXSRxh0XR1KD1C9doQ0M09HqE5/iMEMCj1jolqqsGmA0UwTc+yaxA+E
5wljxUthmf3tLO45C9u06JUcRhUxQYKe4CRE1w/JpWM/CaVgmRi0ADrTOE0vYdsqIlr8zDb0FqFu
7iN1HDSr0QfFD9rO+FlPuu4EYWs6faYrT2ElAk0vkAK4gU4yeisN02EnNZnGewhvRhyrH844hVLU
gXMh6iHQ9gGeisqQ6VVH46oHl714MDxeUXRzn1A5NFBoQFGZHZ4o4lFplZS2NUTpbhFawakb9Uca
I99KtPIa6VP0qGeG13aJZF8+I3oEH1RhJZqJThc5SXOpghKIwqnMrtvaWwxO7xdPBOMeBCBWJkqS
JL6k/MiAADsKVr18v7wMtvPgl6m+r4OtYiAlM3V62heoDjVeBXYn1dIt2VH56AqbuoGEHTqR0McG
uOtzdx6Yor4UoYKhP193533h1FcoKz8otNfAMRLQpnCWtrF/BKVX2ClgcWCzTGCThUs59iVGa/r5
IPuGsxwkVDGO8Sn2xh0SkxiQsjDoyBHLk8ooRm6OOol1M/SK+pBN3xPz1ujvOCvbSCdgZUQELq8q
AamE/oZVJFo1Yt72bYHBaUQxeAvSmVXZe0OJO5rXC0cPWfAIqiNn4piTy9QhbEKD4sS9tY9iRPZY
PMh7iqAke9WeYhvkX/QbOuQS7aOrQuC9KzbXK8uo2wNEh/ayna9XQ2BvRBlms7KT5FBAhdQOvdzr
wHcWcvlYNm4VJCnRX0z5FkG7yKy26UggtSMur1EZPhutAs4QtecoCVur/LWlGGUDk5uuoPmBse2h
No2WNFKIl1LgxkftWD42x3qn+eYhvZ+feaiT22v6LY7FHwLMnzqB3zn3ZPGKGPdByauw0BNg3CEl
T4BzB8Q6UryMrYF1fulLdejQYUwwVoZWcCfQ7PArBU14Q1r/SulhM/RUogHxsjXQ87gkmlGOqdVb
TdcRYZstgRno4iHTBNPWSyB6dSYv47p9cquVMicH1kUzEjpjOJD7uLWU3XIg6DY27kY0rKDraMfr
4Nw8und5CpPFXuQpTtO3FjTtmaDK8hepqH9p4ur7mdx1PNVF0nVD4WPsCm++wp5bjrLzVkCte+Wt
MPzYzmYNCfIS38/BbKtD+fmyDmxl4Nf6pyjnMpYlM8UMUCiH7CTca6UlnTJH+CRiumkHmF9M/O2G
K+EWZAo8ZmKePrCDhuBnNfolgiUDM9bRgBdCZ24FkJjQ7hT5mQtSxNtNxvePapfXvdalXvAItFUT
fOzlnXA93oL9BlgswNE46NfcTNKmA14pCeMTB7I0KNfI9AYA7wyunF8JRwMoq7HDzUjQw/po0XTM
Az5YB2vT+WGKgZETcdABs/qYeLScgsk8Ozyl3rTPd3zGm63UKpTnXR7d8pWCBglctKqMBZxx+Gn0
JSA9JgD9Hx5KRA2U/iN2TUAIDPvmeqjt5FDd8bnHNkLZs9/AHKuRLTkI3hTQtxBfNPeoe1qGvmBC
r7AqdIonCYCxvctGsxmprJbNHKphNrVWEGwzEG8elUZWrDDOpH0AALx/Joi5HKRuxmB3j1g5AIZH
9TIah2T5clnEfzDD9zNkbgF1LkVTi7LQV2S78Awn9MPwEJ9GvDymK1QcXN7bYys9cXZizEVQtEW1
NAG0hk7bT0AejhAPGchdybv8npcq2Lb638tjn/DpHBhLKy7obao7K+hr25DvOTtIL5ILVsc+2pNO
j+eFKKG/1AejxbvmexCC+Le5meLXJDhECvTk8bJMevCXRDI3Ax51YtHkJp6L4eOEqnqhdbYu91/l
wDj0gra/LG0rD0JEVccIpwIGTMTN53Y+1ELaGHkTHFp0Ecq1NR1zW7zVUK8p4Vbml+SKB5+zaWIr
icwCxwSsjYgXEr+uSltKboSi2SnDYF1e2OY2grAQaTi8dz50JwxFXmhJDJAjgPSe5kWsLZI/mTpm
WDJJs3Qt2F2Wt7mqlTz6+cpfjlUOJH00nfgqGLSS2wZg3xMnu8ii1PwKS1YyGOdEAnNWgljNvYJY
oi/ulYPmtFfaJ9mLfuYnlVgEh4bGlsXSHy+vbutJjKcVSOyAmIi2IbYZDuw2gqIMauFl83MofRan
7+3ytclqG2jfdhzPdrXcRsnPy1I399QAny7w6nRUiJn1arnUhdoIsmCjKE1b1lLMPkmVDjggLeUc
36YvATwdnnUqkAfZIUdZiHSlLtTI72RwoBXo9Yt5eaCteAFPARS60XiKpxQTtKJhvMFQBeCbZndB
7Uk6zKVjnjSXhidTyeVZ3DKAtTjGsMFBVnZzgj4yBXMn0acyPup4ChSANJd5s5Rb57QWxVh0nmrx
lI5Ix/TylSb6A0gdCed86FGzXnEtggl/ogwch1MGQE29N6wYiNMD5kHS2JJnjqDttWDwVDLRCi+b
zJ1pBGFYK8VgHqTlOlVGS5+dOuXC+G0v510Kc09qQTiqQZkAHw3vC3Tmjk+Dh+D8Ogb7F6hYotqm
xGOhw4OcpN/7cRt/y2UxYwYyA5wpQklQTCRQRiMXajyO4H0Jl72k7rKh2ikqZ0O3LAs9HiiNw4ol
ka1YCOaoqFLT6AdtoUxR0aHseKvaDHTWMuihrpxv1BBSAzoDTTGGq4OkFj0Oe+EbwGMwM+Gg09nl
5Q42r821RMY1xdUgDGHaxv6Q2UTCk4N2rzRH4K6jN1i/obhsgS1/uuwPN7VGBe6VBGh5IAwzRmBE
pCp0OQcUb34P+LnCGHeEPGkGp/q/+XBEV46IGiTGr0XW2Xe1CjjIMaatoaIdgLNNcsavtR3tWid6
0vz5vvBBQ/J39ARIuSIqP5oECednOA6doJm9AcZfct/Ht8riXt48lsTs7fZE5vO3AMYhBlNNwrAD
wwneTy/RKb42nPKqepGsh2hnXBsAtTOtb4+Nq1HoQC6xxKYZrKQzPjINW4yzo9/WE8vrUdupMydU
3XT3q+9ndCPoi7ZFSUPEk+g6HkC1pRm2MT1MBJxiHFGbUf56J+laV+YmZC3y/IQk/uj3P7sH6UCn
5rufrTe5KZccZtu4VytjjHs0JxVlmhA+q7LbPeUqjhxjnwCBCnzBaLLhS+SdFWPcTdAO6myKkVd9
zjzKnzIcgkOY7ELkyClRhXKLV+hl7dwSCahoRCAGAdwWO+wY5lMfgZw49Isq+FLVUY/2kO7bZRmb
5wbMYxkTr4DWQmMPc265XOrLUqRoEe73lEVlOPQK2GgwkLpvXIWH0rdpcSomDgE9g9gRCPzn8lBm
11QDEPx+OAPyTf9ZOIE3Pr2xh94jDVX8DDAYKFrxTvpSvZI7Ou3NeyOycCBvVr/+DYyuGiOQK5q6
C8GFU3imbwyInGmyBqC5XyaQf+woJoJ4nB/i77T/5/KOc3eA0V1Z7OeYAHL57T0s2wDOdSoncYqd
9hw5sZ1c9+j+i3cE9HsxCBD+Mhbdh+UzqpxOUzn3OaqzjbIn5NYQDlPPWSRdAxtT4FIiKkaBTRma
dX7Kc6kVBsHIiidFj1KDLJ/pJRN3VIUnhdGlQRxy1JAEvOcOLbgmcd8m0CZgE5yIYc/ILyAzZvPA
y3hCGeVRMxCXtdIMrV2+hmjeTNuHbrq7rCPbGrraP/ojVt40LRAeBUuS4bZ9o3YAtoTkFjdoD+sA
UkgjCWO0EluzxEPIfSVs+Z314TH6EYZyk/V1lfpx8KyUz/HocFbH20J6b61Wl8HVDUhBoY34DTy6
xHMVqZNnyhdDAcVG0dIqi4douRmerZfFRPFTMs96nkjCQb/q95S0INhNwCmsLOGxBivOeJgBaMub
3NmMm/B6RO0drWO0Aeh8rZ2Zq1WzjLFXoK32LpKtwEUb6k3xPH5pGmsCQDiIjrDomHuM/0E0cAww
5Qf5bPUzjdOoMbo+9podRdkrIDZ+FL/MN8lTDh52umQAGGKAnnO81Ow+GD86P/5PLqM/VRMmTdbE
KTCJaadvCdKa1DbvF1t3QCS8xyvtssBNfQXtBUaHsdGSyLgBTa1FMZMQJYrSXUx+kpFnjZsLWglg
TL7rgcmY6VUCACf9jubZhb3sLf6M8Q86fM1r6OWthzH+2DSkuTMR3IztiyxY6fx8eb+2HnzYqN/7
xZxPYBhVqgj4fiX81iz3+uxnkk/SfSMZ1qiE1tCM+8sStwLRtUTG4MNZEtHRgDB7KCcfoZub9vlT
EOjuFMx+UnJiGvr7P+jfan2ModehpuotWutB/grkkwh9/Q9o+rVG8HpdXtZWSygiM6RuJFBtGeB2
PzfuRke23kxy4aCC9kq2Dad36yvBBjiivwBzLvOTR17bxGbou5bJaEdTFcgZBalwGBzJGRCwBWBd
X+56IA+D6uNK5C5y+/DeF8moSz+mQ9WimuZnQDpCs7KPdBEetvpJuKJQ2AAfwHAoRUL6h5vLKA1I
MJQkl7PUr76Hpl0BOSK8kyu8pW0BMH6A4Qa19F36Ej//Q7mM+ojzVBi5HiSegFFscKadKtTVjE/j
LaCdom8V4uIKTZW8Msm20b/vMpP9USbdnJbAjPwwfxWCzwWv+s/O9f6K+t51lX1Lo52tImrV576g
voqSN5UAJ4xcJb5ugn3aHorQa2W3nL9f3k3OsnTp3EKGUCgC0YDy1OLVHKZWxWNs2cxCr+yBTUz0
cmZIRRwkCONVJ1JvpKi1e3ARZcCI14e7MHC6GQ953kNm2/YR4ZoGBQv6OLwcjnUwgscHdgjUA7u4
KR+HY3Wc7BagFZUt3AKijpcP2fRsK5mMalZpD2InQU98VbprhddEfqhmV294WenN+87E/Cald1Xx
Vjs/NAC2TGKTAIbU/IoG/re50Z2+01IMuKe3lQ++UE4Vg/qsDx57JZDxo+1UgNNDzVMvGZ6jeK9h
fD40eK0326tCjgy5JIx6sJWDINelNgxMCq0Ms25AOx3tgO/X4bHbn9oH/ijS9tuaonH8IZHxYFE7
Jj1w/DMPLMGfYlBs4Gptr8slsKelepDyahdJ5DCCL9jqI91txOymMHue5W+W7dGi9ftnMFqjBbrW
GEkYItymM1CZI3+hXLfg+bgzvbLEgA2xKdpzvlNfmlfyhSiW8DDxEoi87WccnKDMo9QWmAoh9+pP
eR/7lDQiQ+pQApdScF3tLjuebZX6vWi2EGwQDPXUpZ56WXFjdJHdlNemyGVIptH7R8V9l8K4N3NI
59lU8VTSAGQt7inmrPKVXsUN8F14HC3bL5j3g/wwpyRKS2zUaYb+C0rCUezqR/1Ltc/ABokOzchK
XNO+vIuboeJKIuMJ4hqV+8TACxtAR+gSczCcaZd9v8tJZqXxl2G5WQqOL9i8MVYiGV9AwkFpGw0J
7Twc7RzFblN4vLyobdeN0iFwTlB7M3XGLus4zIYas59/ZGBae0htmnox3EG3fqGwjT7Px20Hbiup
jBnWWtxUWkvQoEJZB4Aonzmgi3FVS3TAkkpP7/IytywAQFEUyhTTJwrbcDUCpk3KFEwFS8SDBVhh
fSORH39HBlLUsgFIaXS/MjdFa4iCVEH/SeeqebErsn098axs69YDtdVvIYyRIaYRi27uEl9rd4rw
WQ+/LaNPJE7ct71d71Koqa+SEtNcx2XdyoK3NHDLL1V+HBUe4AlPBmNOo6QFWt4U5GCWx2ZqLa19
GrTby0eyZbLr3WLsR65QxAGCDC28Vt+qAGDU8SsBV58ERByQWV2RltyYklpzPMXm0sCoircVUI2A
/3C+fZVU1FkXIqupDEd1srXxuxLeX17Zph6sRDAnpLZt3taaknqF4Pc1iFAqZ6lsI+NdHZt+VlsJ
Yo6pziNpjvVcwahy9aCB5tfYh6fgvj0VSJkEtujOn/7ZypgzMwRTAPaUrBzCwu2nfUBetfR7pXOO
aPMJsF4XPcOVisdTr7YhKEK9NCN3UYZZGZPsSQnSmmC50/LuacxMy5Qe0SJjm+lfxO58e4CspTPv
SD3LSNZHWeJl2vdWvpZl3vK2LuO1AMatq6BOq5uFgPzkYGLeezkAqcPRXA3d72hs+6fSGHceymqo
TnMX+eqV7qLnBtxboidcIYxyBC6I56ZRrzSSCZ4Ksc8DPRhSvMFpl0gHpnv63OdVRjgWxr4RQ7S7
NHIFwPegum00P8DwtXirG3eXtZ1qMxs0aQB8An4WGsxQ7jlXwwS5QaWbJMEzyS2ZXmTTufz9m/f7
WgBzNH1ozETscCvRoQF1r2BoQL9VvWZPGU1yJ7nLHnnMu/Q3f1wThhTAmg3gToUxrVmK4iZJlNjT
el+NSlvIXyf1uJRopA4Ol5dHf/0lUYwdZaI05J2G1eUZcHjcocrN234x9LsxlAdiYaZNvin0JjJ3
UjY1PD+/7RzpuMcfK2U2Vxv7NpxbIfSbzJ7t8JP4RFu5czd043YffaMj+ilviGxTL1cyGfUfTGDN
Bxo0ppqu6+yg1Micg3/R5PTfboZo2rscthiapS2ylPlIi6HU0FoXpCoH7YrS6FK+Vx6p/LYhAMfW
1GgXDDuu0xtaWEQpoCpmZMVRPh7F1LqsK9unhSorcHl1wK8ajLKYcjgYWjqnfuPQ+hiGMEq/emmd
HHBX4Og1rHbZcSst9K7/oKEroYyB5/VkimG7gHrxRgSnENyJJ9ip13vqsecYw2bYsRLFaGMaLHNS
JA05yGgcDYF0PU/EQmX38jZuWvdKCqN/rQ7I0KVEbBiS5xI0djKyyaXXSydu7nqzaINhtf87MHbO
MCegHSVyhmKGS24UVIWTyEofm0MNPrTG2g+TVbg88HzOJrL8ACiGD6MgtBgKkcRjQYD6Gir3idCN
vDtz045Xi2MiuHCeS3ABzuqhwngE9BGOA1iNk4WOg5oAHoW+Y8dnAJVygck2czHa20wc2ohkicU7
Vs0wJIHRUfiZ6JZibuunBfMudP4ZuWvOQjddNBDEAXmsqKLGWh3wls26JXHq5QapHNIvQHuT08Tu
g6jeB20JGolOCqyhEkWOPWwGCivJjOkZ8QQkPRX81XQgpAV23+gILh84adMgVmIYszPMoKywRpRY
yleQz0SqS772zcPQcwCnWJ7hX0HjShBjeWY5hrFUImsUYdBEsDSr3wc+jbVAow5srfbzYhef8nvl
CwjhLtv8pnN+l8waYm8uqtFqIwVomvfJmB+1gjdYsh2orGQwjybArplmSvrU6z5nGaBglBNxsh0F
vFEkf/g5njBe/MirNGxa+0ooY4SqARZsrVgSD8uzMCxxhXLgrl54TFM8Mcp5lIeqLC7tukx9AS0g
ppX0P3STE0huttJoq6Uw76awiorRBK+Pt9yH17QpK9Z2E0bZhDsTyf8TUM1va2D1mU6GjHyIhBxW
3HS7y4rCsQWWOtmQ+kKKGzwEqi75NGvVZ9Ki6C1KTqaU+4REHHEcC2eh6IM8HuMx6XDjuaZPnwLU
whtukxRvVYwjSQZTNQQFUWYitw6RFKvIforBLo0+JTyauU1NeY+6FEZUICXzSHo8bkDhtRcBwakZ
5fVimhzX+B+ugN9emW3j7qSyROuZLh30OwntnU7tNoflrqPE7MMj+BE4lwBvBxnXJS817gGU9Q5x
/JyWyO/prtgajh6eBMKLyjlKwebhxlgRUMdBR01eLFfaWNyERHNiSLXlfP4JqE5nGBcrKwX3su5v
R8zvFsiic4PRxNRGAHZhyjK87jzlKGC0S7nTXFC8/YnWiO3waCWPcV5ZOKJdt1WBprMXbky/vJMf
E8fctbtIt4on4qN76NAelYpzGbwhpX4IaVdyGW82mHWuBE2UeRjrREjbWtnOHC0BU9soi5E9AJlA
12fsQdS57x5lyR6Pkds55lcB+BA0Z8TZds7lRBjHF0VFuBg58vLajepnP0CZiwIdymfX8S1NdwDF
liNx00YNQAsAMpyA8ou58E01bVOp6hN/IVd9ue/Uz8PIu+tpsvjDHq9kMAZTqUkyxZoRI3apbgu0
vCkugR4h7+td3j7OYtirXR/lnkyCHIG3AbOy0+QUM+o2k84zjs1Tel8QG1cjGh0R8BVUWbuTcqrB
YIRhFVxJCAxvETth8J4HZccTydhHP0m6OQgS5V6kJFVQjBuAecg/dAmDYAVesaphieX+8n5uW6UB
whwVzDmywuIMZ13eoLgvopZpd7E1nBZvvgLNXrDTH5InIULDInkFTO5VanDscvNBYeD6wevZACUc
YwdpVelTMaeI6lXQ1E63qYh22upYmg+XV7itMe9y6OerzKlgaAWoMxEMNgqA+W5m01d4Ayu8pTAv
9SzpihkIX8iKgQVUvtOEz3XwzSw4l+DWQkwUg4iMhwnoX5iIM1XSRkoFpBwUw9WMxerD/TKUnFPZ
1Ie1FEYL40mo4qw1gwO45U9Au5bt/lNtp686OquFzMK4XmfTgIwHF7K1h2u5jJfOTQitiI4CqfpD
7m90/TGrjkLwelkZNi+9tRhG6+RK6RPSA77RvAqAE4YsqUdA2UBcCpMf7njefsumKeuhTkfPULRk
4qNeawStIejXLqsfhfQ48pjtNnVCF1FGk9AWgX6Wc+Ue+qwZFaVBi3bQ7SNJPuZZb0Xh35nxBXwb
RIDDANyzzBViNAYmRmsK06QnCEUOQh3biBx4ure5WwbSk9gxtOaw2WWwkwtxG420dZoiF7Z28mO8
GpA/ER0xsBIr2vOuk02tW0lkFgaitawwhTny20mwBCQ0BvVztPzNxzAojUASjP/QdMgcVJ1JwlwM
c+ZNaP0b3emBcuIt19Kdgf4NNIUfdScFFVD2WeHUFDf3FPSlukEAR/4BhQe860NmjB1qo1JoacZD
Gv6dliPzXQILvKMJc5pmMyToXxfHcFLwgatW7A17DIAgRcNrsd18eYOz1xQVzBDLYDU41/k4Hw2x
K4LMy7zApQns4Et+F+3UB+OaorrLVl0AzogTENAvZQMcQCZJyD6BwR6M6+dCB1VXw2BBq1qFWmxW
XGe6K4/3xuyGvMzypiRwlYEVnLp69j0wT0lc9poGwLfsfiLqLgeFR+tk6m6cXjjOcCtqI6YkQQ5G
EAFZdr6obirNCASA6ElzEyTWcndB1GYeYy5g2JaZEeqkQMSm0GT2uaCmIZil1yLT66brBW3KQbKL
zNZuTZ4HobfT+TFJIvAB0BlCgICAkOZcEExA1dqlDn0St+jhC8ObOFpaTBiTnbgo12NX2Wjr32Vq
PNijXDtzAr7RVho418zH9eJnwNwMtFUAr4CNHmW9rcxYrAWvNo7ikHlxqdiqXB1NmdOa9fHxeC6I
7scquDGCWZbGuilwgjRnmLqU9Khx/3o/yrkY5nIO50ZRSdOEfpwp7T5WhVMkoRFPLnnG/fE+o4LQ
k4m7DE82lXlH6PEwqOI8hxg6Fy2xfhq1wFIWzqZtBAFnUli9J+0wmsOSR17wVbihRdmitZVpn1kS
wEKRUJPsnJdR2IirzmUy0dtCihQNm5mOBrBxLz7lgJZLXTTvOcKVhNGZxEcfr8vbTu5KGf1Qszld
FCSyAPgqk2tKPidck33nl8v1eOrwvCWcFrCNRgWsE88IcADIFEGdscDGnFKgOcOnYHffOIi0PS0O
VHZh84KrTWXBMCLQ8jAkI75t+Ur5ey0U1EaTABtpDLvYuEXlJQAH+WUnyRPC3DZ1rKh9GaUB5m1U
e0icUMfjbOaFPpt2DK+lmTqmETAIc27HsrjoGGyUcGvSVDIGORU3OvDtePt0ABWJKXAV9ycL/DfG
gMBJgCnrJ4b+HY2rh1wCKDtBRUer72LwIDZi9QDyWUub+8Yi3GQMjac++GdMmyMUxuAq6FjP17kA
5bDJK3RBN+CgyCvxNE29E6bzZ0FIHWmZnW5oeO/qjxcqNNIEoiJ8vyFD6rlMRYhyQSFd6oNIUnXT
a6ADo2WQ2M9zj8yotczAAgW0AKJ/LhQ39YsflgvuKtD4UDpkQpVrpaFLIGokqSIkKE+631r4CYfY
Lk/EpVOiBbflc1NXV+I+XLOxmi4DDdNDTOEpZme3TS3alcAD1NtUV/D6aSrYBAju9PN1KYEGqKsO
YzpmHFi0dJvEuyCbdwYonwcUx4B2MVp/ww5RagceFUVXZTWXTAPRigxQF111FcNX14YVcVGGNjdw
JYQxdlWLRDXtVcFTk+dyOqgAj2nCn5cXsgH7A31cCWHeHFWViGKhIvGBqMtbMmfadSCjA4lAbcm3
3V6yA/PQfOpcINJflvzxKXAumLlcq3qWAewihX47fjXi2mpj57IA3tLYi3UwxbjNszIB5/js10/L
jgK3LsfhGLvqQ+d3P2nnU6bSGVGO5E3HgmZukFbSxzY7SjJLJGsEJaE42flxAkihcahtYd9ZzXMH
DHDKQINL1qq4NrdRmpBEtOri8kYjLfIyzHGaA+ZSjV4mXhmC+yJb0GigXU2KDKQv86lUys9JBR6K
NrlrotYXOuAbRObj5dVvmSNYRMCtDRR5SoRxbo5pKeumFCWpL9OhXMTxlJ/lTwzfU0/JurO1HMaT
pl0e6mUIAADjnuJASmDUUncGBv0pKC4vdtnS1rUw1scYWVNg+CL1zYncdF18VIOQp688Gcx11JR6
2aOEVXhdZlMkinCftPZ8GwtOv5Ps0hkPFdKuXFa5rRtJoslW8POqBiC6z88rE+pgHgZcCyrGcdq9
8ZlyUUZOBWDq0tPB1CA7tALDG8uj7v/D8a3EMpoq5VpWAuNm9pRGEX8u8qIBQrye/SGKyH0nRC+X
tXLLma5XybibURm1LpoTVAS0l0C4D6uvRP3yj0Sw1YBklElezBJKG61vdjdlezAljtPkbBr7lDPQ
5iVjAAc6n7Wu0j2PTbI3SWpFKUfQpi6+n47JGJcUVosC2BQ0yinCVSOHp1gcvcvbxVsLY1JlFedh
MOACSBtLnQ6d1tuleMowqPEm57++T/8/fC1vf+lU++//xp+/lxVI5sKoY/7476v4e1O25c/uv+k/
+/3Xzv/Rv2+q1+K+a15fu6tvFfs3z/4hvv8P+btv3bezP+yLLu7mu/61mT+9tn3WvQnBL6V/889+
+P9e377lYa5e/+df38u+6Oi3hXFZ/OuPj7wf//MvE1v2X+uv/+Oz/2XvS5ojx7Em/0pb3VlGght4
+A7DJSKkWLSkUsrMCy0XCVwAkgCxkPz141HdbV2psu6ctrnMYQ6VZmUyiYwg+IDn7s/98lXg1/Kv
/av6283Mvw4/3v/W69dZ/89vHuxTfo/gR4f0sBC5yJC6/vY39/qvHyFmHQ55cHWBTRNeqGGE+uB/
fvN/J1fUEGPfwF/hJ4Mz129/m0fz958hNRpqb1hIIXWQwuc+/O2fd/jTo/rXo/vbYJCO1Q56/p/f
/shp+1eVoBFEvfEVPgEqhP4NVvY/FyclPSsXEYaPEX2B3dCm99S/jaezmb958yc579bg3KRJ7m9V
bR+n7TkZvnXBo5y+ht6xn06Rt+QWnnSZwTCsPHjJgzHnNDxn9SndzjWrLLmdI7hY13Wul49Wjxi7
FHWejHfM7rUoaVhYuItGBbV5uhXKv5vjanhcb9QXpCoZJB7TPHutX7oHOzx2yIhH2HOULw4+f6fo
4iXV2o8Hw7u/45z/f1H/hk7sP63qU/vtVbVf/7yg//iNf6zo9PcwoVco9rqXgWP2/7Sig9+vTkE4
lgDPudqr4e35x4qmvwPcwTJLARYE8JIjWGb/WNDR7/AzynCSSjIQ1jhX/TfL+Z0dC9q+GGdCyNVB
XcBcHzkJPy/noeNxtM5qd/U+I6AUFrWfyLd5zq/8qsaOe40nzPoSVinx8qSi/Fe7LrjUn/Zd3AIa
XtDvSICCnjBOo3e3EJks3Ea9FbaOBrsbLLJI44kEBd2Iynk6rbyoZbvofKIm9ovRNeHnpk7Gr6xf
6DevdvpGLF74yPoYsJFXQ5AiwhiBBFDPlv7ceThSG/+Rhk7tNhhPtdUQt80xocl87kWkTw3mew5p
KrabgWbkZWmJKUIMlGw5fDrnp35jZEeitLnIbjOfO2HTO5g1rwfaMsny3qP6lXBxaud2+MG0lLsk
sN6KN5xtXmGVyarOyvrspQK5Vn/gq10/DiXroxvutYWM0NhvsAmcYYd9drTll2mL/RIyxPq41tNU
TRgCh/zesYOlViX5qAMPgC1Ln8Z2JYVbQ3rS3YChfrfuca4O+nzE4EsJSVB7op6XnfUU1xdtOv/G
Nt1QrfhqPpnGRXsg3LjzhskV4c7wwKONQQA4dei/Ruc1u1j6ZDc6n58WtfSHdgnWh8F0Lh/aLbj4
TtTFEMz1Q8qW/nbzWlKQoRGPtObidXNqKDC0TnKmaGkF4Jtu9I9zWu+IDvWZ66A7tnWACd3V9++x
44glz4aIFjz1hC4XZeZLRNv40LV6KRa/y4qo1ffLWPsDkkfDBX6VsKyW7j4ehrxp4xyJCgPuIPOr
Dhh2FbjMHYK+8cfCBLH84TIbFTGDUKqXM4bhvHYp6TKxahLp8LDVgh1cQEOEZYazrKTop3ICWlPF
vbptWq9fC1hzugtGjoN7BeOPJ7kqfWjUnFRyjdUrq7va5jzU+hNaWFI1mz/Zcu5rU0zZViNwxNX6
llqevVBfwjLG9zTmkQB9c2OGp9WkzOVhugYXm83dB8V98P+L5z5wN8rbppPLwaZ2utlAjuRsbEJE
HotQPWZTvwCjapt9x/22Cr02eJikCvKZahUeTLAgXQVrMiqSye/KCbONJzRm/pH3svlKRiKOutP2
fm76oRDzyGDQH0DqFw3djyhRSEqxoc8OCVi6qsa02smRAF/axIcHI2KqqzBlkF+YDiNyqm8w9U22
KenzSNDtPHfNeNPOJi27MfCO1gWjXzAE87B8lKHZ+chjewr1ioxSPSu/yWm3ymcZTcPnLV5U0dfS
zyMvau9nMU5NqWbVPIaS84sAjvYVbktOF/VoxyNr7Yj4Z+JNMleW6ht/Fd8RkgJTD7iP34RTTM5x
z4ILfH9hQ0EDO+zZ1sF/amHgx9J5uBMSUy2eB+zL1maurOW6jGawx6jIJO+ozHYqapM800NSUump
ChU/LhrizH6UtV/ONR0LZ0RbtdLSIqhj/xRDO3kYloXs8B8SX7fHaZrnY7puaIPbwT71s1w/apqw
w8JWSAk6+L+jcOp9YBhQuAjJ3SKG8XxGOrqD3VOYg2uTO9KOfpnwhlW6F4BHpqXEesvyGgM7OSYV
3JuaWJqvoXEVpluCcnBJUKS1Xp7a2Gdlzwb6FJrE7Mw6MZGH3MlbCHswekgFkBeBtGRW9/FR1AMl
ueoXddv3in/h3jgVwmQqD4WMKjRH6tQtNfo0MomhEhtHOhZMNfcw4XVf3NKoJ5KsgFJJMOdBl/KP
dAiT0oSuoqFRiIPkCC5IhmLgj8uwqceQYpTOISGwwziCeA18vZTYDTE4OJKVTWVHVVYus9DfMtlm
ZbKiVc0xyBCLwnAhdzJq2l3LTO2AUJEZCOY2UVtKAW+8PHJOf9+gcAcQo5ZmP9W2EWWQeOpCZTg+
b/AQ+hRvOkWBWNw+XaekCvttBOPSoNeeE3FJ02VOD+3Wwc+vne2tYdlYTFwg/BzmzfOFbHTNNb7p
ElhMU9jtaZPeAFyOe8sJIhY4bnrZclizLC7Hli7f0Ga3j2qhbdn6pDskYlLPvBlIgazCt8ybl2MX
wsBvrBOyb6Gl+ZjwiZYmYYiTZ8FQzk6WE4UbSDIXm8EO4o2VWhJTzmlW53ONN6JHevmJRqgwGUGG
c5zdh7Gw91TKqTBzEj6JZrE7GrbhC0JXeQkwPg3yJYnumPLzjNunpG1ynXmPXcThRQkzokLLEKJT
7pXTWMNjTCPzJaW8SJXF+LxcLwBAt1tEmmM3hMlQqeDGe7ti59gPfcNegpQOM3aXKFWlq7MaGZOD
0zv44+Cfbq0fA7CvwDIt2WV+46FwMnEOTYBEe7d1+8wF5BCgbhUb7Z9tEu6TxHxREi7QWWxt2fR6
x938Bfad7kMI3a8omJmflHwewuhQUzLvE22Dl5GGr3xOFfyiR3iNI5ocrgodvmTovMg8yY+eEU3h
LeH0te1XvIVTOva5Ru0vk9StH9cec7WlW8fog78CEal9vEsJHbMzkrPh3RyqKuYZ8gHgBXxem5Se
SNggic3WdrnLhsnehdQtR+cNwYeEaPEWLcl5axB4G9ZJM+SpXkVFO47CQrEv9HgH5gY5mWun74xJ
8WU6D+oFbqPxI6xmYVw0zEs1c9scqBzI/TIH8Qe+qgXT31zLvEFVKYeRT0UfxurJT1Wwi0WcHDoz
iSlX9C2QMsnBVF/V+jQuNEPNywXZsqVA9l14cqkAG+4tFDWP+jcdHDxLF3WJLhbHL7EeiihCAltt
EJrYobY8ZlbxB2zW5rI5OT8mXjKcJaTlp7Sl3V1NNKZ/OPXIvZ8K85UNXXsYk0g/by6rVU5H7uCH
qpIiYazjeUuT9UO/TO5eSGyBEVF+oUKo4+jchSavUe3v11QWVAeHKEJh0PY2zDZYV2GO8Rtfh/be
zr7/o4+JXK8S8OmL0qpe806vcY4RJfug4zX6Fo4uexsc0YVtNpxs0mR+irnnv9JGr6eOtHedSG9w
1Hryg/4TmSgMW2M55jYKZ1c0lrBzj3u7rBPvyhF5nHvbwGcin0Nl8qD12D5sUlcJ7cyDmXVUeH7Q
7ibkWBTLNJL7JMROalU2Xnri4YBsUnFu6WjxCjEIDj23jU9DMKLE0yl+VYMQT34Gg+uISA8cpl3W
ckUJ2gZ7R0bqPUtF6IkncZd7eB3Ljof5GMJWPNIduWMuCz4Ij3Sk2LYa2QhRBEEbT3p/vs0Ia74m
USC6KY/rlnznwbzsUlv3IOEiDrlTU0s25BskIrk0vf68+okou97RfSNE9sgtG45LKgNkxov1dh0x
g+3XcfimRzqZe92Q6ALo1gs+1Ha0+aCDNEfTMrBinOh5S1eIL8PNbXonW5ngH4Ti5pjKNz9oDNOZ
eUX/VTjfr/capkkv3hjOuyXeFMJQmyDJgeAt2AbJ8yyig+moX4pEuZx0S1+iN6vRHtMd2+rtGw4L
2QVf07oDedsVUVgf24mycs3EXOL4kk15I0j3pTaT/kzXIbqjRLrbhQ39fd8hQKUVAPlzz/g3WWhF
YV3rHTwfYsS6n+8GQz9I3thccqawn0QBve3qJm3yQan1I+3b+CaFnbEJJt0WrY3Us4cQQNACdgl1
2etl+1jbxLLcIR5gKhTmZIM7kSZ1+3kJYuBNy5QN3v2Y9tOyT4i38KLrqDkviwqvxlj83MwpVKzY
Wu9rZ03h0qZ7sV0abLsZATQ4egNA+bSYNZ7vfbIFvEHwdku+JBvDaNcI+6GXlHDKct024EhED04h
0S18EbyUWXaa+yb9gnmE+sG1sx8VUuH/+4F2ZyQWyfGRt8r7jj/jISglW0m42yjHMotJzRZWJK1i
+2lq1vMyYqZ/f2UHo2Kq0/l2pgksHdHBdOxI42l+qOMuKLlquq6EWsjIMgEyWBmRsp1L28k/jonj
VbwmCb9dUPyKMcOhA57lUEf3WSu2725q5jHXycL2fSy1LlQ8mk91OsxhRVm77mNlEqDNBhJciHKa
UdsjQxO5jgvypViajfJgSOezwtGRvXhUyPuepTMpsV+MS9Fo+DKhyNDpTtgpDG6mqGFh3vNel0HX
NzepGzuLq0qY+JDOxMVAxqEaQ0mrwfltuqvltv0C5PxDb/YnAOuPdhuNJJLIY8R0AkT4ueOna7NO
owoLgJx2OeKA8YQTw0F9w670iR/cvTGFd45242799lA//krocW3m3109hJk21FRAMWCkCTTkz5Rv
4NC6yTBGj3avkteAv4bi+U/oyz8Quz8jdD8DxX/ACWBdEaBx/XwxTd99Pp+o1iW9VwQrr1reFbT5
lYbj+hd+/gxphg9xHfDHboo37OfPgKKHh9mysoFbtkTirM3NLt3XuSpwWCn+S5b8+oHgb5XgJAje
Drq+98LmAT0QdenVnpAh6iTJ+a4uyc1cBrJgn/j/QRDVO87u71eElBWLJMiSKCPvqAl4hEjSSpgw
vfnQ2be3yMi5ZnIjb2U3Rfl/x2T95Wp/EaUh5mucHUY7gkswP26/8sz81ae5Qsp/XnLx0M1RZoZS
lcHuOpdrD+TmmvZNDlk5Hv7z4nunIPnrh3lHU7QeYZHCV1efMWt8a48IPy69/YBUwF+uiyvS/H4Z
wpIBvSpaFUhG3uFmMV8bSuuh5Df0rUWEhs11t2tf61OUOxwB8q6aPoY4p35db/rdr/w0/s23+q+r
X1G9P2k3TK+2EC1NyZ4RfVVjaGg5NhrmlVsBAy0b5f/XF3zPCk7JKmJ0OukHdNDXKSWchqf8Kugb
DeQiv1qVP5OQ/3yQ//p873D+wCEXwmxDGbS8isLbUL74Aq2KKP1e/p0P+okO+nPFeifZ/fu1MjxD
hLCgqfqD2fjzdxkY15CNjWjeC37jV9gNMFVaekC78CTJyT7bPd9v4S8u+9dCCV+rCJYeEIyAbHm/
fmikGYkTWbIJu7l5nskvLRqui/3nFfrzFd6tEeksKBlgaN3NAmmd2OtcV/IGiM7uavH9izfvr1UZ
pREKA2hYYcHvvxdXuNU28YyAnKuD3AIHObCqnxH9iEn4+Q7d7680n+/8J64P7Xo9AtU6OCmQ1e/W
IxtXZ2UqS10iJuo+KcQDFmRpC1uJH3rfVPQXQq13Gby4ICJ6wApAJwU6AIzWuwumNvPGYV0q8sW/
3Up36Q949z/YF/c5ckVbxPurjUJv8vVbXdFH/iX91cnhWih/epwIwgLaGWLuK72mpbzbWZnooJUP
tiraw+l7N1d+EWOmu9l5qKSYCwTV1CGlAoqnAlnj7Xd4E41f5S8K7F/OD9fvGrdB4TwZYiTrXTF3
XdCprpY7MbzWyYvL7mr/w39eSH95Ld5d4V0FrzPKI0blDmh5aZYJTPCvKI+/1k5cAtEXyTUiCBWG
vttfjYtD8A5qF+2dLK6Ow2mFrtHfsULt/eOvVuqVGH333HA5VBdMwCB8Gyq/n0s1JOyRCvGdXY0T
OpObJZd7JFqiurAjCvhtVOqqe5Q774aUG/I118Ps580Xd/zHO/pfcYT/kdL+iQr/txT5/4PE97U6
/Hvi+3+hef8LRQjC8A/OO0h/D5Krhz5mla855Qn+1N8p7+x3HJKBK+OMCaU8Olisk3/wg1H2O95E
nHKhrPJh+np1hv8nP5j8Dgkg4k5CUOgEk4P/Fd99tWf5afmAjA+vyxQ/IFmMMcj3B+qOtbqh29IV
dmzFMWgpUF36fazFcsQRZJdp8EK1J1H5CIegLRiapwz62DXnkxgfHAWMhRQubDEthckhiGstgI7Y
MAlKZtC3TTP2H5m8BBoMdRi6q2NK2pSaZ+bUYPvKhVqGFwyB+8BMRF9Zg96f4cBcaMRCeXPT5Z23
3Y3gPGa04BUlgS47o6MbsoCgCBeg533WZzsvMSeOpU1Fo4qWgJ+QUYhmcOZxsXaOvvbeAG8aQLJJ
WKfl2tgUtkwJzjPNYLcPHHHsz4Aj5JNgkzvP/RIA0uuhmWvoCv3zCFs2sUG1COBi73cTe+F8tbhp
AXgzkY365vlOv7oxO26r9zneiD0GPEYIZWrDMYcthynQcrvnxQwfVzg25ZTr4WDl2u5kVw+5RhhA
Xkd1e+xb8dYKiw8Of2iktnnRfR3689HLMnXX01Xt0456pVx4z/JsxnGU9wA5sh/JZpZTqhPg0oCs
qi4OwYbKGDqGsQbSMcTbfmXBdQpa2aeBpku9i6kw0KwO61jhjkeSG9PWxzEgwwWNHJ7OSpuPTdio
t35b42dMU7kA3vStRX/ZC/CRzFNF0uuiY4OuFmC4u4HPaDLpGlQSXN0x6RpdyhEwQBcm4yeOwZ/P
NNSQQiSs+eFqt+Qh0FgCYmjCyY8BaNwDToetVA8jhzAXm/+lEyY9rY5mRTPQsWpnrasUc7t7ZLQm
N8haN3ncEV41eJ9KOUxQWNSSYEq01XTfAWCvPLn535HKHhbZyKNi6fz4tCTTVHSJF96QeAVXNHZg
mNekmsb2NhO2RQ6kD1LNSlfIKQEA7o2qrDvNb6F3ZtiTgZEc06Xf281OMb4VRMkDiu8PTdscOKmT
avRMegbYkO4D3NrFc+GbP9Q9GNF1KqhU9pE2SNcc57gtKMW5cPW89jjWQ3+JYgF8T6Qt4lljfp6C
0N0xWKiVvZR1Oc7ehdUA0GrZ7EXdIu5Hwsp3nYcbT3bDKaAbIlco+6zBjLDSaWoTiE48dbCuh7uH
ibNDbaP7MOXPSxqIcvHn/ibqXX8hUK4Vg1qRZXrldEyIoErh6GePkwoRCN3LSgjc4WK+FEMsP+tO
EdjMEJxps7B7bkja70w/x0iOC9vxdqnDt8VP2NkA1MxhYCvARPuu6hPmymuO6xsn/jGLZ+8weOzE
V6wTPdkfWZes5zRlqBQ9wFFAfEgxHL1sv/aYYLauWcquBnUqibFBbtbhVRhmCxihfRMdn9dSwcNu
H8vwBAQxyWW9vETCtBW8OONHzHwvt5p3rGhXe0m1dh9aydubJp3f6ByPx4iaLd964ZXI6fnQGRFc
+TGb3PBAxwcdsvZC7OZ/2GQgq80LX2GLREpftl5pMyvOpoFYiPZDDqVjWsjafJsH1T4Mm3kbGgoi
u+Xu47YgXMVX/smM0R8Al8NZutbtUmReHzyAP0ec+eiz7h6DCwh08+ovGd7B8VUiWu7YJwl9SlLe
fXRBz494a+aPopshoJw2d4dBi7m0UYxHGQ1o4rrJ7QFGC5Uj2wqagjY1T9YuoKfmeDmmHqrl0GXz
TRoLc0i2aTuB2vvRw97kZJdM3GyTN8AZg3hJyZho34JJ6Ds4DS0nPiy6irxt+dAxgp6mm0TpYdOp
1pQJkccJV3fXmQuKqZl8CYCmt6CyqwHUNK3CSUSPUy/ReF2nos4A64cX37TmbdF6vqmJCC9djVGN
gmDO8jZWnJ+tVHzIFWekCvwGePs0B8F340L0HkmdYG/oVAUQZyu92tA8UoqcGNLyzo2S/CwiIMPJ
Nng7b9s+KyvZQfTyJZSLO4BESSs+YO6fAd7MoVcZKt16AmFT4bQjLmAP6QhQO0nNqYMT5K6Rs4CG
JQyLVarwXqnm4tdWHEZQ1KWMgUTn8FK3BzZP5tRKT+yEPx+EyxQUr53WL/1cm1Pi3BccFVAQmrkr
fMvii10d6MBwwh7UhGt7cWm29TlV3vY99YKgaCVbbrspWT7F67LyXG0tSkmYyAMXTfgpjuwGomcS
iBEhviyAlbID55MB1+LkhYWTNxVxBEya1QmwGcWEIaBPFz+qlDO+yTfTBqXU6scakyqqXXA7LnoC
pj5EwLCF3HD/oqki327FGEVuB+ULNEUML17Upf0NCEdVEKW3HE8zOMa2bi4uQtEjEYWqbVqjnYm9
tFziBMU1Qs4kd4142TBMMuZAs9NXgSpeeoHn3+jMKKAQPUqsYMN2r6XgBYsH/9bz+DUmwbLk0nas
f2FG8nyYAnAwmr5ia/MOmq7P0cZ9L19Fu34lS9u/yRF7pkaKwM6HCKbYRMRxX81yZJkf5Fzg86fr
IivOLGgXODKZQH3PVgxJR7DGgZGdNknpEuwI6zTfjb51uYarSIC7gZcSOMpkc7s2Usc2FRz8KeOl
vyQd9i617QlK/1ElGaBpJt8ULK2qJoZcJjGtAjkJCsYK7xRqS1EXwgM2PZBvIPu+bvOKodEuBoRM
ZvA3IWaYiMlwPKCI72aPXPGmAn87HPmEuaaZJ/QljWOzX6b4R6a7z9DbrJUiThWizx5n22IUtMOa
XJIgrNKJBSUNtvDRATksQflbkJw7wiHihxwhwx4S1xrwuc+rJPLG23hb8QVoMABgQcR58dJ2D6mJ
vrVTj+RXMGU3vW/im47zYh7gsjYHOodXcB5Rre8C0Pj7KYADRt7N0/XANltsDRGMxkF6bp/rrb2P
o9l/yhaD02TfTncIuq8L6PybVyswp9V26w/kG0XnFjj+B7i9Y0b4CkuDLYoQxe11AQBwTdscygVW
AjvAdpXooOggUq1aAipGrXY8kZrjkY9LgLhVzIeA/0p0NSk4RgXETJ8ihxUBAVB2rK3pd6oFTuNE
dkjSISnmTY+HDOTsuUsH84L+eQCXljU7FvTTuWlBXSlm1/3aRApqlnSciynVbVtGOlYns+K1gbE1
alk4JxeEmsOLZ6T3oO7hEsrjD+gDuhxDjH4J9YDY1c2BDWx5TgVcyeI6BN9Uq/4zmZJ6Z0Dpf9Zp
tGFR0XmH01YIqYo5rluS1Hkc9WM+hWN0WGKxH+t42hkPKrMc2jf3BkqNPyy9/5USGzzNof2ODIJb
DpksAlk7/6uOveQwb4bewpv1km66kPHXFS1ADpeOpZxFYHNmE3EDxuc8m1BWQcqScgDlUwS0kQ9e
XD/iYBrcmLj5CK4xLEYKgQk4cr9kYkbXKoLwQQS7OgsxSdHeuQbs8uo5l4s2/Jo1G/wWGsQuhuMS
3ckBLQTVKzLAyHV2j/lIexsUzb47kMDHLmDQ7LrMgy4BorAKupR+l0bw2o6EOkzp8sIWDOBIFy1V
pF4cclC8Jv4KNfCux9RgjkGXZ+Zvz+1IQJm5vCfbXWLlDYv47oobqBlJmsQ/6cy/pKD68AZBsUcW
lOPNzyeTNaelV37JNw/NRpPp+zRZj2BxLcXkPLIshj7mO3+C7CS3eDdesMqiriJtCiu0OSJNCYFI
alCMQ+IVccKe2t5MJE/nBmWpb3BdLAd4MyH9fZ5CfetBN1/5eE2PJsJnmnm3IsJX93WNUao23tX1
NO5nf3iMQzI84mAPscdap3cTIxIxmZ3GUawlH9N5OvdOhBX2q7HYUgw4BxPOeXbyF0zhQ4CwNb7+
AB4N6UWTDO4d9xtWLGsCB6KNb2A1F4GXIyHt+iAhiGxyGPwHuwmF9eBDug3RXfChr6fvhpqgvww1
pv8LzkY4IIpUvlkoBXOGee5icsQroVxTb1sLX1nEOZvXOm2xo9WhudtG7NEwg2mrVXT9MZs8eRb4
vQD5SnbdpZuHPwHMM7I5sq+WStHth51WIMoNJyCl0meb0Q2Fpj50Td3vGjOEn1PVjXk2TubOkM3D
rhbwfB5cAMjW57t4a7NPrG8Qs8e1+4LR39dmkJE+DImLT3J24VfFRujTTNS/TgMsF/NV2lsg+xiU
cN4hq7UYwLOCtY+TxpwwpjgcnB8Np8R7VXbE4BQjOm+7Jb4dpHqFaGW6izOccCV6lT2UQWkxBRtY
WebZ6KCE828ajyBDcXbmEvA1/mSHTKLozXP25rcLKnbke3ZPuNotHnNx1XbjWjZTtyA93VMYssPJ
Jc0ZWg4ECfKVv6oo7T8YXU+Pdljmh0BsCKNFUKSuB7Hzofh6zbqxVdAbDdta+eA7IcNth+5hhml1
7m1mLjCdhXYxzCBxtLQv+ChIkUlHPgeDIXfSr8lnmGfLmwlC3jNxm9wTFZOL8FdWob73rhhXnE3L
sMMBR/cSg3KNq9fC57VM8F4H46nrMpnHrqH7SS5thQB60OwYzV92dT8l+8E/ozv2JJZiRH9MsRUV
5ox8tOdrT+78cci+YU4u2Hebl1Z2UvG5hnx756/w5W/t0EDTgdCV2XrLSwp1Bc4vJLlHZOa8S7gd
YMw4xclRqTC70D5MSzvp7RYnXQybZjiJ5IuESgvNhv3GHYvVvkUvV3Q1v6pXFE4raqbRaSUseAw0
JETZFKYjLPNdm3sC56ax9eCvOvca8Eeo5zMEYZHKx3Fl90ZpUpkosPd9suDzaerJT9jIYN2DKYlz
HGxYG1epB17lOSc90fs+ZDErvMl/oXW9qZ0U7XKIBKdfbK/RKPm92JAX67feI+kzUaap98MH6AO7
v7X+IRQYJjHwuMQMR1DBtxGK5trW2SVjcXxSAG9K3aUUjwUbaTDH90stoem9OkpW9QRYYkiTAJvO
CLlGxOvwvoNNr8rnZOLBJel74+VdjfYmkVNQ9MwzledRbNlBQMYTc/69sl1sS8jJS0pGOFivHX3A
GWVF8p7rjkh5shXoGpgHgF9FKoXSjzVf2odpYm+SpOLSBVNaDNLVb+2k/jd757FcN7Kl61fpuHMo
gEyYxBTb021SNBI1QZAyCe/90/eHqrp9Jeqc4q0e9aAjalARFLmxgUTmWr9b8wgcoNU1jf3t5DN6
ahXCWkVj7ntPZoc+XMRxrgj2j4dKfx5Tz75IRufTWBb12e6K6VYIKtkBAciOr4XgWYbhUdl9d1mn
ofV53Qr3nNrpWVTF/DiaAw+BNYFmXTiHmVaEUiRmFdmNeUKxND+4vQuYP+UWAkmDN4243TuzEf2d
GuuKHrKZ4zFQ5uC722hMGg8IzHaqLXllj5G37EM12kGe5eNlmM4ojseWYqrWxnZSlvpux8kSJOh2
92XFeFneoflQ1zbLA/p5/paMCDAo+1/L3uOJqOrgL4ONHSWNkstsWoobr/TngroMQTTKU/sUMePh
6E6CJTzKw+zb+6X1GZPtlQW/jxKrNOuLepzzu6qw++vaSOy9xTiVazlTcRpdxjuWNMUWR4T7cQoL
91qosT/PgzMd87JOnxRCCUasMSazB0qY+huZdqoOwpgyLOFHt1M3xfsojuE7RfRxzht5nnm2fUBx
IneGFt4xi6anOFHZHfIEmlYCMz+VxmzuHLRbloGELDdaa7swQ/jYlPkeqfi4t4am2lLwLY++03/2
4SV21bh2WuWc9U9qRL+FiFlT8teoYKJg8brq2NSTs3GmVFwnic10Gl2ae8qfYdcAXhyUzVi6xWW/
IRPNOnAm5hsk3pdTOsqbtnabTZMuXzxCbh7aklCbEGRvg+DySzuNbo8eU1i7icGr0L1lX4GZzaHY
VVOeBbVhhpu8yUsI2MKLd0yDLiCCo45Dg0KkSNtqP/fDKU8NFwyF3Hbq9i9Cp5bNhu0WNjvOFG51
6acvFlJI1I+6u5A5864ZiZSxa9IDV4GLNAbhZx5+L7SlruZBnmrgtu2C/EbXCa2MX3ob0xzNCxZo
evTF6L3SULQHMxbRmfnMkg9qvEO2RG4dIOI0bkxBhd+UAMld3yBB1JN7MsdhARyVGlXr3IVnVls5
BnFbZxfLFMYfOwRvlJhqAK2qRHzsqD8CPlaBuzbtEUwlnwMVDzwWTWoROvxWkKVJyzWdRdp3ZmDY
mUALniHmH4lATkSYuBuf7mJDQHLyqTJ1hoiwjsWWfmn6MeZ1fLazBRGyO4AnptHUBuHoTxeg8JpO
nr8X4xldButKqQoxkD2Hr+3kcetKtzfPM9bWb3NXLj/SLCsvfMDDdOcR0yE5EQU+j0l/EWpyzgY7
+V5MVnYhhiFGT+470R0JWcVu0VZ3OfY042OEunGZhva504veYqummpYZWsu+jq+b0S93+SiooqPp
OdM5OtK2NIyEhkyohz6clh9ZmuT4zsJhX2YLA5gRzsdBC9mw6c1cb5dyYq7EnOYfkdpEKfXRvACa
1W28Be1rzhM5alOS5puKI+nkqsK6IMrQD9JxQtzZVihHGEx8nsrmqm1i72NoV3I/eTJ5jlRauxuS
iLrL3ujLrTG5u8aIli+AcNVD2/kgtglIc+ZN3ZPZsqiCKTab62HoPHw7TBZPxjvpakwWrY1Qfm5u
sjqRh64gGm8yQ8CiOPX8x8btK3Sk2XgYcmA4o+zbO2msB8M0ZJxC5Ixuh25ZViikQCW9zOpmKdDy
8s6Q4SMtpsZpbmYkheb81LV1GRbNsFNqsoJQL+PdkiQtz841l0CT21FsJui+HUprNIit9dqXdX0q
J+Ujpkyq3Tga876Ip+Q6nBPekZBxwnSLzjK+FFln3DVtmt8YTdN/q+K2CgA3HVxPZmjd5hEj9Xrp
JKiOwmXixVVSM8HTCL0jRYbz1WLG4Jd5CeVh0H1Gez2aJtYHFX3q8wKsOUtWBWQio4zyiV5kcbUD
g2vXYPPVdDkYw2dBkDs+laGlsU709ZyFDS2lhW6zoWepHVBPvbZInfK//8GG/SNe8KHM+e+tx/X/
jxD85V8dvper3bR9+6f+J7KGK8f/72nDU/NS/2IrXP/5n6ShrT645AdZq0WQ1H9/jRz8kzSU6gNR
djSi+NcY32mtdru/SEOJF5FxnhKTnc/UjJ9JQwGfSKAUBPGqafMw3/wTV+FbxtCBMMQmJTkOXQZ2
vTXwp0Om/axYSB3KmWU1Mb+03fx0I27/FB38LJl57xPeqHMyL2/ATfkEwWg2Pdxq+d5syX/1CSRt
+VgTuSnqLeu5pO3SqoRPoA4jzGVXZ83un38H4eIgtnkk4g9292fVjwRj5FzmEyx23a49ptXynlhC
/qrA8UwHkphcHyQqjkRn8FZbx4x0JwsHE6FIncrkXNmyCr+CGg/ZsKmRyC9G4NN9hrCUcz4sfZAT
ponl2F1ayVkpG2qbezL16W/Xw3DX1eazgvg0N60D07FthDFMN3kSxeV+iKc4+zZmSQpTV6hiORL7
2oTbuo7nZW9YtcAVLW0Qk6bqqssktGu1b+USq43ptR5zQdw4rfZsTOPOav4ASK2FycQy68tsmxAV
Oh8U2IW/AelP9a2p+nJhWmS01OnZdsg5qDZ25FVeUGsxt9kmJv2q8jfYeWbjozHXzt2YuoekcaW1
na3U/MEVzOlTVbTlhd1o75g2JFcZVnFjqKk8w5m2KPZzV2LuWwh2S3EooLw2LQNu0SODfIP7gUjb
BoWxWavlUlChiB2OBRqbkfKq50BWYtnUfugA7qh6ejYtsNxAF7KrD14F5XXUAjBrm1QQ8xydg4SZ
sYe2JkzLmssDSSkjttFR224UuNkEXreJJ5I/7sp+SYdjFNqxiX/N2+K1eEoNY9nWrrGLo/6jLmny
MsYjgk6d3aS66pzoxAlzZRj62RsNHFvZrpPiJmvEfRebWx8iwhPpueim16jUN21jyWB25U1j6ecx
QsYYu80OJ+4L5hHOSBtIxU6Z+Wj7F7q0sBXkvTVUN3SLVcXXbekBI98c5ofCDaMvkZHiPiOpfY4+
D1AkqLmHXJcfR9cZEZ/QJ/TwwZ5Wd44JcbFVfYiJSnQiHo8yC7F5GXU2BFHf5BKeyDeZE9p4w3LX
ez69d6g84wljDpxM0Fos+i3En+9ibpAAzIOO0ETZlGicgjBBnw23o9oXZmhfl/k4LgezHvxm30Jv
KbJpwC/2Jbscc/EiUWMUSkzXwSuA7wGtNmDMqN0L3dK/Z4Zqp0O9FMrcN11l9xvVNrTlUYTEWtYy
8CwMBmL2r3CgZuHezgf3lnfdVtsyBF45eUVm78d8usgK97UMuWF8ZkNGVFYNza6ZLYS+EoA/2ZMp
NRqHOVO3dpJ+H6oS82jRXSAOxtERh7d5QoAjPPbHuWgJ05oqBIVUn48k7C4bT4PEB0vd2SRmJoMc
t1qaeKWXvl7uw9wwgLFn02qPIvFT7tJY1C++pftoG0VhvPVrA7vIaLZhuzWNjJiP2ADlebXbot5H
qrF5B0WR3Bt+3Nz4/NHoiK+NbUZLP/m+JJPYlsyhXM08jZRkRw2eey25QuIJYpXJM5C4B1o6rFQ2
LMq8mWy/ng52lsttHA7+NsqL4VNVdbrY5l6uir1uUggnbcSu2jSWmdwB0/DnpOz8Az1KSLZSwwLZ
6NgAbBy1yIwLXaX2apReBRgeKTILHOYQltuscgvcL2CCEKy3gj3wSxpG4RVOJO5dRH2ME2V6tgsY
hcBojO5kjUikT0o5SfoRWjx+BGz4YvoJozV7pYxiw0UjP/drgv239NlkOIwlkd47kMXFD4bZdpeb
2snLJbBsx4ggchyqQcMwux/mRL8VeFPtdbh8Zg+7ddV5yzZKstG9qIrR3/WR1cy7VJVAzp41F2VQ
i0aiV13YbQI7teo9Iz/bV3A7czctjjQwdPkhAminmB9ysy6WnWckTnUj7LTONtKwQBR4CFO38VNx
AKx5aPNY3bToJoBhVnS7odhte/dTsXp13WTQQe7jZGql/+Quw0boihkJQHYbINbtbKdTgFTgBxQs
5k4DqleXjK1b/IfFjLd13Lr7LAo/4geTpzKEGR4nxEHEe9ySVgAo0CEYCD37sY2KH5WjrRy9r8G7
3Y/pxijRuKhIqm3VDack9vUntcDnULReOXV6n4eQmjzJT1FZYdXI6+oLR8+VqQUTzCfvVvcCxphJ
IMfcb92vzujge1bLE0adm7FPxPUc9xozZQIq4BQfW77aMenEdN+n9qXR9neZHCiqRbPrgCOOo6q9
7yC+w0amQ3WKRWUkW9ttXxNK8KemqtmTaI2e4EaXr8k4VzsV6YrjwYFdlm177eDk3cyyeBZ+a+3m
yX3qx/xzlZU4YSY6qWxoSvAJMKbZsQPL11c99h9RNv1Xy2f0hoxzaJzMH/TOHRwNxZ+TpRnG+W6x
MHpErk+X5p2srD8z3OglDRX+b4ldT/XNdpZWhNNL8hrCgUJxLPn0jOALIZbMl4uitJZtmpfjzne0
D0RkItwKMb0SE+sfI/y4NEOhjw/PIgml855pdS+XRcChaPJM3GZ+Lea4vpbmPO6k3zblto+nF9mQ
JrEM4/3cFXS4Xpwd26k6elV45w+m3NBeDbs2XEa8cG52mPzo4PQc8Va9XEyR3pdRvuszC/9d67Ub
Y1hnj7M0DqoeStTwNvZTtEkAnZ021NPgDLE4ExPQ3bcxLvvNlI+AL3NEb6ntMdpNebRSaDLz4F3h
l2+w2hbE8TrOZO29SXrp2TfG/gs4rqwDzQnjH6oBSiIB/H7MciMNJCkFR4nojBEvlnjwyvlkY3d8
yDnBj7NVsHNUhrSoMNh2+wLkOmnYMiJ1zXW3t02d4zhlGMW8Sd3iYzGz1d6GdOECzmRpJkx7ucjR
OZj6xZMGp/XJtrrQtwDm+DiEymJZoLNCzeAOXprwte7h6m/qtPHzs7D6QWkskenk/Kh1uUw0/Gls
S5y3NZNiloEM7h+RXXhXFuoS/35yY897YTRIG/R5rasEziKi2McwhbB7E3e+dxSNx4G/rQpjWqY7
8Nwkqi/V2HTZ17wrLOZnqWaurAoiVEs1M5TeyBfnIq3jPCfzfe7RMGQi5zVgYOuYp3dJRGF0L4nZ
n57x2VUDuZPJMFfxtTsvQ4znNxSNlTwMhupHdRtJu55SuPDEKIpbZNMUHbdD6jOR7IWJqbrOt3Xm
hRqEDRERb0hPRkvE6qy4JyQcNxhpgyqObKP4s7j/Ry3tvxWw/tKv/q0g9n9g07pG0fz7njX4TmDB
z03r+s//7FnlB2XbpNb4rETURWhe/2/Pan7wPKIaiGhC7YpAmcCm/2paLfHBpp3kZ1iX1xAd1M1/
KV3dD2sLLH216mAtulr1T5rWN+mMZL6iyGaO3qqyJxobHuFXmfRMpABTR1H1XEcnhwSLC7m1Lte4
wGFj3A1YD4P8lBzF5Xu6+jcpxL9/8BtdPVrwuqw6shi3ZhOsecv55isu5zWWMd/q/XsDb979vLX1
/cm6A16N4NJtA/OuOC1buV2OBkHLww9csaS8Otufnv+/aNXfGCV+/3o8wJ8/zixHF5kVKeNPzVVl
b9Kj+E5S9oYwW5rAABT23Tz1d7/hW+NJNMqlkG3AVJNTlqLA4ik2O+OwoIQSzEl4343l/pGU9P/c
EevXVAxrMZE0MJ5h9Qf++jWjPg1nBb46V5EzxYciqVv24WIpjfygDLlG6cxkf9H8yhITMWNEfBIA
xvL7rH3vMPY6P5HOy9E6FrhNZy/psXDNCgNuLSFfxrGMns1MVViiGYUjAwdK8CmOfPuRMfUWOmh3
vKij0UL4o2fjrhYjyqiGKXzWqpTw4k1IxWegWDiquVT3o2Gllya91J3tatOl9dRLRoSFqsWlIIdz
66TMOrmk02Zwd5zGV+loLzZwdwltttC6P05NgdFfO4OHHM6r2etbsz0N9jB3H+suHe7bsD7PZUI1
2je6P8Uy7p/qWlQncx6IR0nH8tBF0MgJKAXCxrZBh+IAwJt5Ye+m3imZCdoBKmdpvK10Fn1bxnTe
5Ymru6AcFdI7F3yp0aOrt4MjWyI3OyWeq7QqKJuzxDtBzDyklSzuZkNUF7gAKyijlsyUldeQo8VB
wCkaOwkzjWtVbsdRTvs6c7PncLLnSz+2EPxYKVpecoms7FC6asG6G8c/EicxL9BBtV+bWYRk0tjo
YuOCJdYm3t7wk/C74qAqUa215j7u2/JZO352aHK7vW5qAQ6fK78ICLdZTrI10Vn34/ysS6fnu8Tm
hjrIPiwJCRFTooYnCIxw7xU62So/lCvpiu/NEyXgkR6CnNP2snar/tTnZn6Uk1V9g3eIIcPUtDeL
yfiIdr9g2ZPMQVHFp+ycqhxfWmNOkuuktGekt1B71q4vHPcTIiSV76yaAKmtsyQZfhEjt8vdlBg6
CrzEyfRNlYpXP0yOUarDK5J5piSIawKKchKIfoy4s/t9W3n1qzUaJMYP2mxem3ROMqp4s/5idu2k
9oVv5NSNGhP4rl7q6Lawx2Hc1tGUP/ZdHu+JhxirveZhi43HpOR5Bxc9Aj70eKp92NpNm8Z+xvEO
6b73p9D7Qm1YfupDUqMoWbs94JfILp0mqbtzXJcEmE6iyfqNW6scMV4qItLEu7y+M8uyfaiqmXRv
Q+qv1mLHBmLtMkZBTDBHR4fMCi9tsWcUk13slbsktMmhMYmDiVziosk95h2LsHPuYgJlvpSOQ4sY
+ENSKFD82pse6XBShCOJJ+NDJzrkxUvsdemeLJXqUJWleZOFytkja6s+woYlL40pTjDZpKxWniz2
qNm8W8ecUMHXfQh1OxQDo44qd4mPuRPSGOVZOl6Zk9nv3I7M9E1ef8+FnV/VEFKfGLZeX/qza4M1
rh1K2K+pPzFIFVEyhMjv4bJaIgAoSV97VO/EpRRqAlmxF9LO6xTKIiq6xfuUxGbxZJfLla5qddv0
Wbgh3iLoZp83M81fVbjSeWYe3xKdVKJAFLX6SupIsjfReu1F2I73xE1U1l6X+B7rKPV2IIneJxXN
BDMlZdm8FugRYHPtnPmn5FG635rKge4kZKD5wVWZV2lkoCbv5v5Cj1X2YmaGvG5M0mdSmyASEbvl
g6NGb+sO+C8swuVwi7ZZenSbNcdmGnKG61Fy71I7967dzIku5kmJo7Ms3tUEAnihepmcOqPErqiK
9CNb6wRlExl7zNH6i6PYAebUk1ej75FLO5OuEyats0m8sjt1FZEoONSb7UBEQhFYYeIf86FObjp0
0j8WXfu3pgGd4zRmd20WjX3sik9pArk1dqKA2mnbZGtx02EU/d6+QJuCRIkcjn2vp+9y8AjfRist
tz1vWrlPljpjL/SL6WLspoMW6GcAHxju9ZzZE/rjKs/HC/jJ5trpPUYSm7aO722Fnos7nt2WSVae
pdHMB0N36qbX5qGLH4gfDDLDHnZRvUam+Z+L1vTJryoQZ5hyN3bdieyQTV8jQLDR45RVcSjwkYbg
U7tKFIGNPMlLO58wPoVCLEzN/OCWbhEofypvhmp5XZjGTO5B/2TYttzZE2lJCTGeB9J4673lxXTD
Rj7tiZ7AdjhHOVyi9JEejCaB+ClP1JRb7A3Y4kVZXtedm961oUmokzE51zIT8TfXG80AY4MbeKnw
L5NuLnbRlBQPnZeH176J3sdFxLCxy64IYmTJF4VyMjOocx9BJfDsiqgmW3eZWY/J0Kjv2RodlY3P
ozdRvDhWditqTzzbqfYZUamzr0s8vurJbDZmh6nH8F1i7Yt6OJS9O+y1ZlpTi4RwP6JbWYplG85S
Mn7Qy2+lirvH1ByrC+1m9kXFpnPSg53z63b7JQYQfDHq8pg0TnVRyYTrcRxxdFs3+8E7wyTttM/3
ApMZw7WVZk9DeJPhKQIRdfADiWYJ4mbMvxnVOJ7lPH6ZNPkhWCtac01+k368IdMqv5q7VeeTtyTm
0McPpAJuzMI0toZnh2e9UD8Hairi1y4Vj9HcbxDQHfI0ZJBFSvbeMJBuxJBhIyDapHzpgFQ3Ud75
uxp90WHxovy6ZDjhZW12/bVW4QtyhpKMQoXSNSySs2hGENQeneHOnJ3wMvd48XmDLzOOqzYoGwP5
W8u5J8Zx2i+Rcr+UZiMrmkihN7mIItTzwgMyVDr0Ng4SAn+fWg6y49Hr+4fY7Mgt7IDr5W1tIKs+
2fH4zc68uA+MSPHVOb5CfemGYiLCam78mcfcTa25S4slJCayEegRSicWgTMoQno8ORMIGftjAtOS
yOuBqKcXEdZOtevCiNQ89PXjY9wUeLQczoNtWUQE3TEm2UcS2rgvUcGx9T2R7TeHuR1c80xjfYga
0xEn3y6fl1qhZCP/DiV2rkgM2VpaYI9ADaFRVpJcPe1i1HqYq9B5vRrTMJVQ1JYLLAmoXmxQ+bn2
V/Dc0Xyo2wE0hfBKl6rMUvnwVSg9y3toxuyyl0O7lXVj8gjb1jwbHRAIuFBjP4Ilx2cqYHEz4449
rDY9gmqlUx+WDF1V0JrLnRWK6JJub7zGv7tcJQRfHeZurK9G0G+QncHeVQlnloFnCenMZF+3wkoe
vT71QZWMZaed0rstS0mHoNz8gAY6PDgG9U0ZuV1Q+HG1I3gF9UxPep5o4y4N5nJ2US2PErm6Up8l
1e6eyljsZxuTG6bGZFsQxHOl0j45cfIVe1C2FR/N3CAnQiFA7yO3VDDZwY+d9HqMemfnRpG8asYo
3LdG1+6mstAHRNVsu5gw5idvXNQG6j3ZUD1pBI5S31OuNk8TMVm4hiS5D2VGJiIucRDSJT3LDr8Z
4uRMB9FiLKfJ7fpTuRTJPuoYZ1tTeZHLVzk//ui//heJ+D/UJT+1omua9S9x04eX5eU/7rsmrn7G
I/74pb8ACfvDOusF1akLYc7cLRrhv0h0+4Ow1kBpxyeb1wZz/i88QlofWDAr784iJqX6p2RefiSw
TQo8IBImaM3z/QdJ0+Tv0jH+1FGSx8vH2wTjkhKMr+ltDEvRQpKFle4JHiMCiiYtQrBhonlMnP5q
mTqNU9FLt0aXLnjg2PmsGaddVhPlZwwIM6l1I2dENkcc5A5yAM3t2rVkbsdLEL1a4rulkt1krSof
ZzOl0dGw1LFwSijIPN7qAtNF1MpNjqIbW88Ge84lRoNPrP9t5pTYCidmKfTVPQBqHvBeHavIZ6cR
I4c/KYlBShcbmJPP4NQmuS6E/aOZrBYZbGifnMl5yFADbv0MLbWztA2WjOilXmPXPFHf1kv1UkTk
xlIIoVbOqhDvKLK1xMq/E4P5eaI80DMi79l7yOp5t+R4gfP2xfGMjbGeDb3ZblzLSw9LxzzjVhZi
P4hlaIIqVf2LQ5V0aoYpvHCsF5yUQVRLAmELZrumA4Igby7SYEoeUsx8QoDl7/quwmt3O6onc3rS
0eLcz8MudL7DHl2GONfayr+p6uICGwuasTHcNXkP7WyOBWnCNGj0VyTRWdxpGa2nB+GRDy5XvCHE
cCBOOBh03Z+0kbI3mvpiXJZt3gjCwIiq++46mSA0qcebFWNF3c7GZVXSWwfo5s5zDvVRD1lV7v93
6+jmNajeWl3u/x7FvF+z4//jsmy+v/yyd6y/9ZdrX5ofkHsi5iUnaYUg/2vvsIT9AXSI3cQ0QTp9
8ycBDqodS0CzObjocRqtI7n+wjKlXDPspbkGY9nrjuT/o70DvPTnrUNJLo2kENf2MD2xkbwZmOWk
lqsXeP5VVT3fAkjBgDt4OwEZjJuwX0qCZgcQR9WRWEf7BH9cddkxN+buym2zaBvama2o15uRccei
3topfvwg5MQ/GMLs3p2ru17QT3vdesFIk2zISDY7j030V/SsqSJSsLpG38b4K+6kNuGmkKPt0SYQ
C9fnn6kU5INd+D5JnIxZOVC8GO+M6lxzMH69BrJwBHeM/3h84s1N6+oy6mwvy26NhNDTcPHESz7g
R7DjFDMeFXK7tesu+vTTyrr98+//LGV6k/7j8dV5QERt8c3X/1lX0s/4aBRPLYKVtryNWgQW5w46
/9nJXYosUTIYyKMdXaiusPnk9K0mEccC/eyiFNV1mMb7fCrUnehG4qVHEn13gjzPd7Jnfl9O66Gm
1tgXG4Def/N0crxkc18V2W2H7vtqtClpIr8FsHPFMNdHsA3rxIbq3MghmrLgnRu0/vVfnws59x4S
KQhE5ZH78usNatHyS48Ug9sIaUFiVtGDnabJTU8w1rWR1PEFEX+Fg7Rhwv5nW82praXPuRIziHyO
rO07l7M+j18uR5oe8joHXRsaPPNtXv2SeH7ldBgFbAJ/CTmo5Ph1sXvS0EFP8n1kaOdlUUb7WPq1
2KSlL3HFOtV8RTpAQSJoIVCY9qCkj+b7T8r67UUC+SP/SJrCVYwgW2uan1eTA6VPcmKnznVlgkpM
jDJUo2ifLWsAlIbjCFTvCxxZdneZJQk5oVaZvnOL2Mbe3CE+XigwcF+5hJq8eZFgKdl1HKaJI32o
nmd/TXis1suJ+75CQ9E677y5FkLIt5+4fl+2O8H+ya7767fuCCjoM8MZz2xmvCRp5DfIaap0E1ut
2JQGYd1OHC+b2ERj0tuq3hJkvzeSaHpHmPiW7VCEN/NC27ZC+Egx+DalKawnpY1KTecI99tVhwhq
X/VMmRtAjmTQOGZ8nSVtuBvTPL3qijEmKinGxTGUOMsTBCgLoO9nRgu8M9Xzt1cY/ZjlUrquxwyP
Z/35T6RPPs66Yoczz547xgdrGpoLdIkReGrpPltlhUTZxxcIMRwf33lh3tSx6y2x3TXtkU+F+H67
JC2n16q0O6JSAYQfKzLVmWCw+guaxB+/DqK2bux28G4lqriNDhmAthhOOgZGO3obwvur7VyM43GK
5vKotNdN72ww6+L49YVmyUhUfxKCESPgm3yk2mz9aKyFfTbl2IE7y9UX1PdfOotY88iJu7O3pKuB
ggW/nZfMfX3nBv22wRElyb2RUJxcBnXDr8/GdLPUna2YM6f0jU/tnNebWLUkPAo97XEuxQevtuJr
jUY+Dupk1k8DkwZkUFj++OiXmEn//oJ+3+F+vZ71bftprfSqzod0jOxznrufdRRfWH7y4+8/4vdT
b/3OLA1OfIu9/e2iIHs/aZRm4q+Hlclk2EfX40SdylPRhPFVrzN9lRDvsi/Msnperf1HveCy9YYi
PUWRAYJvoX74VhYxEmO/999ZtP9izTosVZPNlG0eMfWvt4Ac6cUf3EQiapPdI3hUDRKRDXlAGJEn
d+/cjH+xAh2qSEF16HLMvj1SDLAlUajBPs/OwF4ZV+3wxFiU6FLl7fQ1d/xu47YKc5M0dHrk7Bh2
OFSGK/b4RxVHBBA42qEfUsQWRG7bQlrpJjuhFGkPS07EgEmYUfHOa7NWq2/fG8pfGwaeZLHfj5qF
znV0RGud674CpE96gn4aV9dXgHtcUuG7cEJVI7tLL4n7B8+2v/kVxUvfW2RkjPCVouyRnebEoLit
kT0MVts9vnNr1+LgzctNAczcJpMmmnb6zVpekIVRJXGRbW0OyWbEPHpTeGmxtxFDHXRW+SdS+MOH
DP3LzUIU40MB3YiHqt0gGfrumIhx/zs3jkFSHIxoFriF64396f3iMxcbUkycW+RFl21rdY+T5WE0
i0vvnhypmLEv5XTKxCrbNLLyy9CtLiZjUAybSuS90fXyKim77tEZ1fjVjqL/1m37o4vBzu5xpW/W
vzMxxLguMotydLRu6mrJMIWEn/wRs0jfIoIlCjw7evB+l8wk/Vg1FTv54qqTVS3dGZbw+u+f42+1
uZRANVwRTnDO17cVqHZHFcL8WWe/Gp1Lu4irZ0Bmyq8swgI+e6K5x8/6bl3xezXFxyqb1DwTfYr9
tjb3e6vHEFyQjl74+lX0qUsLNWQbjhESowDW75KlcC4bRgLcSbGUp+iPIv3vv/u/qOnWGVLYErmY
VUKzblY/rRcfR5U2psQi2kuAhLeS4fC9ARyUuGvuf1++mvUSvshisjekDUS7ou/awzsX8fshRfCk
5dIISJ+x7W9NHUPbDiT3aOM8Gy7JJ7KJAEhi0/9moUg7kyltfzTwVR0yrXyiLawpMEVFsvlISMyF
G7v+099f0B/t2K9vNhfEg1nfILpq8abSFbGtVjbSOC92i/U3jPyvzX+Sdx5bciNZmn6VfgH0gTCo
rWsV7qHJ4AaHDJLQWpgBT98fnFU9GUEOY2o9i6zMIhmEMrt2xS8mdMz1JpAbukY/s2EACAzubO9O
avbcDe/Gzqt++kJCJKQW65ejgw5Poem0wdomOOoFFHjyMe9J9EW162Uff/Qafw/1aPMZugvyn1rT
F+/P+sE3M1AK1qUr+pQOe9XttDr6Lpi/IEwmgy8U9t0tDgjYEYiZNBoUhXZyYYkv+5JtVfiThfBZ
2cNqjA2Yi3rX7GTopiibD8YZ3xbv7u8v+g8pLbdMQgs2y7u6kr1dfqVIGVbkkX1xUzc7uXprbYZI
pNuY4m/TIId17KQa94wQ7BeE5ttNGsoXwzPGdT3nLsrRvU06jh/qcP8eE7gvm5QSDr7D3c0r9h/b
wjINQNtaI5ADaZPnsnQDzAji/ql102wVI/90l6sE4ohSs2+Kf3D9eqzR4+jwlO8n5+CFnXG2SLdX
geW0rz1V7moIsn9BAQHxhf/r9vimwP+9OMHZDHgh92jZtvs+3M+ViQSlbl7SZOYIEz2phMa0eon9
KVlwZ4MGlBdTkwbnxDhJV9KcmMOW1kfh7PcDG40s0hqaLZza7vs8E7y+0TS6NJGj57DTo2H6jsMp
+GgrzM9B2310vT+tdZhHdLEBN7vgo95+IGmisKcNmXmxygCnnLZ4nSVst2WViNtGevZRZn6zl00F
l5l++0fr9vcczoPzNK8OE/lMaHJvLx/X4zBlBVtNBUZ3lp0jaes6DLf9DKQvniDI4aQnL8fmRKFd
tcQEoL6zI5iwZZFrr6qsHgGlhnckfB+9mT98CYPTn48wl0aO/i52NWVU2rpsnQsyb93TtUiFFkou
IGT10lpB+0Ea9IcvQcxxOTf5ELOU59tXMYbIA+QqtRFa05OdbZX6YjDi8mF2o0ZEx9KWVdOLdYbs
8AEQlvtBxjNnC29Dta8jLGCS7VAaO1e83j92aihL2okiK29DFZjImwh66cCtjQg4uw7TIdN9qD4u
RlcH7tL6oDvw+8smQdVZh5DsAJ7a7x7e6bIaQ6qkZs0x1CNjcLonkMLI87Q9sCL4QdEHBRSTnncP
PM+MOLTduVnmI7T39n1HqYkjoNcnd3acNcs+ChmYt0lpbbwSh4fr96aVWC2D3sAHz+2aZVbb3W1T
9NraxYTnZSr8fA28Wt+kLaAaoTLemDtPyeeNgsqPOsqAjDGMp+drw48TQX/8e+D33m+g2ezUpRNK
zOCwojR5+xSuGbiV3Y/9JWzj6uQ3Zn20YQyDTxKg9rHsQhIsPZU5HOoFOgbpa5/WTw2kvZeR4XK1
IJ23907M+LWNNaQvy0BFq0E6txI7lZsyKT4n4LA9liKKB7rqobs1pHQc2fUj5A75I/WN8Vajyn0t
E6fcg6OY7pWR6999JF+QynNqtQLPrr7kk2l+Snt32KeoVx2LGC0T3Wu4Q6+2duZYa9gApsEG5LoD
e10C6x1cxKMNWS5tAKqrbrS99eBoFciB2EcDS9ZAvPwx/up6CpUVJHDw5/GiNN5eN2qR6PLWc0Fg
TFP1rNEzOHGuNOvB7vuHXNChneyLKaZkM8xsn0IV2tfcnty7Fg712gEFf0TlzOi3SEFFzsqN4nNl
dunPCHm2JxLych92lZnehGoon8wCO5MkyOkn9cn06kWm8RLngbun7Kk3PmCrBSKuZvzBKn6/bzhb
Z3l4ChXHRQrpfapi+7IYEwOD2bqwjbOmevdO2YVxTpiXrYG1qde/r7c/5LmMPpipinl84l+py/88
0N2+QW2F+fkFp6XoWJYsd1SNxCs0BTz7gJ6eqplcIbMYrTmbLmsrvA/ys2sf7G2o4h4Eix0IuEWs
miPpP0KVKw2YVoXQL4qulbUmealersdlWMyleZAD0OmzNHU2xThFZwEy6kEVdfmj7ONoWoFfr16C
MO3qZQsP4im1+naPKJN559aVfbTn3udsU7hvDAc5zkKW+yoD47CwxzAD7+gxv6Y7FrMrPJeO6bWj
706IZHwQknmt778vzRcek6ICxLIzi6q/fdSsGOoUPMi/ylC4RvTh3CreMtt070bwgMem0BAADeuv
Se9m9yxi704wwZpVG+iqhkCycKsbT01hPoSxA2hXQ3uo9HOM7mx7WoUcZz8a5K/OZWd/bqzBPkZq
kvu+zV1c5Nv2md7LgDgwwMJfzXSlLOtSTxKuyACYhr5ADGxqioSg2lLjPR5OKO5H+CezERAANua+
O+cas49rvsSGTc+DOaxrZ8Jqsktq5rEIxfhpZ6/BVRWf6zx0bysqh/VokHOViPLc2UKF1FYGayt1
UO83fOOe1kq51/hUewcQ2gFNoPpx9Kv+59TV6K1MnKD5gMFXRGtj64Ox2rRKK5/dQdO+VXmHjWU0
t54t/j/tTnOOa1U5CxbFhbVNIre+CTJPbWn4sVRo6Xl3gyzKvccE6q722+iYVyTXUxocROh+QoXp
bmwisQ31EO85Debwa+kk3ul6TgwTiSx6Rt7BAuF6aNw23trMHhTE7E3qdi6w1AilswlBNxPTueMk
zWxf0Pq6S3qUcsF2jj8KN0oRyWRKkBcBYTXP5LG26navYqF98gr5o5hS/yxHEwVKbQyifYOF3jKy
8q952vsHGnrapgf3jUyzEV08v9dOeTCBqSv6eNyJ0r41cFbDpmk6xakGmhFHyhKmBc2LvLaGe9ir
ZMfMLZ9dI6uPUHkMuLaRyy9e/5DQs+KEEqT90BjpIcDEe924CVhCIePw2Cg/+9UOQc8CBuKczaIu
Stwq2MFYp9p7kOMlBk3wpS07ZcvVtqvuIhvI3MKfO49xZJb7vBf2sUZCZZtfP5oFYn0ZMMv9lqSp
uKGV726x1xsXkIuLGaEf1jA3jeUk22NXheUXKxhussFwj3zTbmmDwESnXDocmqAMApSHV5keACUS
Y/dYTQqbKKQ1TrHdeocmRTK5qwB6pWbdFhDT8lnAjoZHWDsxEAvsoBYF+NFHsqnqBnHMfg+PWDtA
FMyQ+xECdAByMaNQwzdZ1uUtAGtOEltDigG43mooqI9RjqpW7hB2W9MtZz4X9cfaylv/pi78+2Hw
phNicWrXSIHvs6b0TcBKppoP0f3Dwsp48QeviRf6WLc4XVVTter6Hq80oUdPOI3QmB5jDYCa0wdL
s2rEpxb75p8wzvdaJYK9nvreMXIqqNC1I5YYED8brWsSSoOveZil952CeCb76HPQhuhfFSLfhkXm
3mYg88lTC7m7RsWIbfZEp2PDwI0biwtkUFWW4z9jfp0IzudaJ5bStvhCrwLtAVWUwyvlaron9sOB
7nT2pBYNjbXqBuurtGX7RGe1e0KEi40hczauqjMWIdXxtM/HMvqaNkQ/LUH3iuekhzC43tYAvryc
AvKFcWzCUxDUYutw6j/VGV6o/hiOG5UPmNSBSLmdtbWApXXhRcu7cD+4RXUe7CI/amghzroJ2oj9
spjo61CdjGvDyhOIt179CbhxcA4qB4XM0iW8xImt1m433kOdxbVVd6qXKqoJhJ0KCSkV63o9Sbj/
C8vmlGlBwL8AcuGZr23269vLRse5nXrMjZMpfw2u/OzcjpJtnk3VQifdudGMIXsVwrQ/W3Yrv+eh
KpFyjb2Lk5fag9nX46GVpr1pFDRedBzk3hATbNcAzNwU5xXuPK6zgJGSLvIA+ubQNfXSSbLuyfVQ
XSuyia7sBE33V8o7KrN7qjCxw5UwzsxdlNPbMZPCpcmM+iFHjvns5ER13yofzVi/mRSn7ITQaQG5
ssO9MUautS8hBWoG1qNjXW5TVB5OrZeymsORq42jUT0LDUVtvGZbyXOW5qrtu+bkKP9z3onqR9UF
TG3dCuZzUQz6S+nE9xhBUpVLSsckGo4eRfPOSaHuN9nk3XSWZ0HHNO2dlw4SajFaF5mHYmFcdQ+j
CS7Ubzx7bRq5d4OYzy0AyeQ49HAFvHl/+73Ll7uOR1vMpXH20wp3axJu4Y4+mDpGjaSRa/qe04/Y
d6cbmM7lr3lVMidHSayJrRYl7jLmU22zAVn8wgo1XCjdGUEegnR0tEg/MT/JVmAt2+2gl7Qd6iTk
bNOiz/ADUJu0k40MQ3nUJb7DuSz1x5yJ/tbr6vG1oLW4ohAJMXKeGpjAk9e1Txqqj1s83NGwqAKD
PpZqP4myQiijSfTxaAUGIo9glvcFqMkDtnT9MmpcSHVg1WBP1OlNE2s4Bg9q0fiQaAzVWwvk7es9
5FC5rQdQxzKXP0pHqRsDhOohdSx7bdWkpJkr4gcz1Z1DOfYENnMINp5pBve47HZH0+3KSwaNdg1O
vrbZVez6nPD/REmSXVQDCH8RgbP9YjhZ+3ids13Tvdop47vaSnEwD1DKRKalWSKoAL5VA1gNED1Y
eCljBENyOwtMJJuFGGtM4UEqoIiRIU7py/EZsTftMKEugt+82ZxLQvP22vtxdcB0ll57/C+6YHAF
VOmsTKulwmGDfwr6AClvIEI3w/WExHZ+3yqBMKZlwQzohYkLZdsn7PKp9znNyglhQquSF5y02csm
SVtYl9Z9P9eKmKEz6oVMRQk14Pmc8aYQKGC+inJcabHNPP9htKRz7IHwbUmDjCddc5ChRZiKZWdj
alTGLjihAYXFIsQtd61mnAkKGM4XPVMaj59G3p0yDfaMn+lQsEgr6FM3DWd3XUr2XMeooAG8MvEr
UtYMLeY8Eo2g6sVv5j6+CuAZAb/3+vuk5VenQOfYc8f2c9iGrEDfgzXnO5M4ULBEhzgxnFffVN25
8dOe19V60x4NrfYYt6UJjHtq628CE1rq/YCpaaZP8rEDjPUYVp528coYF1EL+bQlktYF+gMj0dfU
3L5aDZbJ/RiDM4pbkVITrsdaaT0y8/iMozCo7mURX9LAqrFkHbjcIrbd4QF0Qvtd77Xhc2fa8amk
ivRWTk024elqcvfXQWJmuub3og20zzpZ7+wobbV3Vl/VP8rGlIgbRFG2T0TFyMd0Zb+IhhYjUCc0
MQLozM1s0HFquJ0XIk/TLQbHZhpqeRAfJg9pjabSv8QSBPgSFTMkBSfzqfUqcQ88+3ZM7Cc3c/yn
0VLenjg6LPxecvOGrpF1Fewy1EXLABE9k0RjPTqJhv9C0BZL8pVQWzq5gVN3ifZuHvTZwnKrezvQ
0z1Dfzq9bWNDFXHsFxR45MlIPbGJrEFuLDhkx6mMDgJhcpKIOP7sudFXkD5kblEAUGJEMn9pwhBa
QZnolilO8FsRDQi+473grhNhNa/Kq/CUEiEkjFVHz/db1ULoQpejC86FLdG96JQlvrP2An+vuL/k
poxSD3GzclQ7N7fQinMq+xxGUfWz8CtHbrQxjj7B8RDJJxS05xOAQj9aGMpqPntD1GowHif0FFRi
5vXJVbn2BVMTd1UZrR8ulBq3WZt5y0ArkYZzw0vuWYdR5v0B6Up1lo6RbEyYczdJoP9A7IJyKEni
7C5DJwZysZGnX4mI1oiyIvYJOJ8SzNZOb5un0csxvZGV735tB3L5Zea0UXtIi0I8Z2FnYRHu9+rC
QMbvbwOEbWDzMKaq062gC/2M72XB3+cpmlz4BMFQQGJpK5HiBBpMcTGMabCs8YQCapJRAUy6VSBX
6TM8+JU/ZE7deigcOMGlihFUzue5wrUlUWsBmgtDX+5rhzrWHBVZdB5o7G8zH9g6Zl6yda5/LMHK
GMnauiv3GFSQSlmRAWTtmntU81gAdkm8vf5R+DruXTb27HeaQ4iKI5GzEY05z7Kt7jaF+7CCTIYs
7BW64jD3zPO4fomTRr4Sz+XiWspxDHNF9OfJePOKpAAH7k96ibjVCuoDgIECdcSXPh0zyGwqdn72
sYTnfc0ls2IuCIqwT45Y0NhHx+lTmByKaRA8tPK5mwveMJeM/hmEyNcg9oh1AjEqb+HHLl3FXnk8
Oowx49ylgrCDakVXsakqv1uTo6Tuik7SnQiyFnlHt3uy7EBsHB+ksh8F5q/bQCaGv1ALkSQgSs7+
yzJKEH2sMPVYhH7qHSawvhs9reIzfMkSTVa3YPQOcnoe0vLkUYjwa+TVsBv8CYP5PPrZD7C4etRW
9xwHtxLK25I5QLHPIx+N2kq4T6FsSBTinkOKR4QaJsKdlgbZQRv85JRF5Faal4UPLYrNN+xZVy59
f1DLRHTGfdn13ROfnfdHtpniOh+FayDpIUZwZn6Xi2CaltZk6QeUpTeyt5Hj7trsXBca/xFmX6+d
EEPaFOOtDqdHT4MVgxEYRkYafvc1b7oZvRpJLT/Uo29FrPNy2iAO6BvOL8eFRbPXi3a4BW5gHZVm
ZZsMFicIKw6pTNrtk6EMptNu6uxyTnSqk2xY0YOy79Mq310/LaQnnQom1YNsXQhqe9l2+TeXxPth
KCz8hGT+ScsiytUBd5MlNnT5WhiJg5BOauyp/3B/mXSaH6kK1yUA2nMSQRrGvpxpPRQVJK/dgPUR
BrG5USlVQy5p+V1XcJIyNw4BpTOdQOJ7cT0ofp2oFlLGyxrYFg5GdCwi5ao9ve7xoGT5FGnxN8YL
9iWppw4yUSvGFRIYEAgHsz/JNnAXs0jfXT82mFOIwLtvI1TgCA28MFH72g9E16psmUn4XItQGe6d
FGl1DvEMX+OuFI2LKYmtV1hO+s5TLZxqf27WV3mtvhkQduhr6aSJY4/SUu0lMMzDYdqJKNP3nuZm
a+mp9DI1SRMudC3+cm3QhJnGZgnGihnyhMrTM4cz3xOuRb5EL8l6MiwbPWisOBZpbadftDaFptlZ
0bgyotE+Ml0uvmcqCG6vy70O/eCuJLdAT3re3XgrI/jWGdZdp7LHdIZI6E6JvYNp1I4JC5CGAORv
NovUiEZWTBMOdl/MArd8DWFiAlwLw2Nhu1NFi6tqO3chu3iCyD11T84MTcDby2yWKkDVt8PGgQ5I
0dzFSL1CY9Akxi10xkHCTJTd+crqOmfRoP4OwSKoSXb0lDZfh+g4Kx33mi8KJZ0leW10uUY3ARRv
Z9r2Q9ygvTQg4G/hdUj9di2R6HRgfBC7KNYGVmU/NfMo8VrecR7RLOwku9AEdHnnlSl8OE7J4FTq
qXcngbE9TddA3Og8dBFEMCFLHed2hQhLD5TsIGCNHXVmM2dlim6lVMovTQg3l/XwzcY6Z23FtX6r
602EYqyWvthQ4/axwhIGYY0zzTHtvuhbipe501dZk3ztjCJBjw+a9420qwYuauMsjaoJl1nTq/sr
eAJxvO7o5JKiRuUbWdti3zkF5hXzudPPra1rQxJEbfkJBTd1cNqwpBAbtWVTITCklXOLqB3K9j5t
k+KMTxunHFJIW0YKw7kHarj13DmwVq79FSPP7KjPB18URv058pMa2/pE/gQdpNMWwStKb5TY2JZO
2ojDfbDKJBm0glh/q9dZucu7MQLmYvmv7jTSswGFjNxy/23EFmZvj+XZsCZj5fYdtsk+VM8MVg3y
dpp7B3GHRWfXZOWDhzPMgilSdLZjBiZCQSdcdmFpLluREvi7LovXMIQge9Ahs0Is7LL+uyGSUBz6
MeFpepXI195mkpBeexXXcx4Tds4od5obAW6ts9ZwgOI7zBij0o+DZZXQ/eEAvrODUJ4rwviWDhKS
DoE+3l/XE1hzA+07QeOgHIqD1fvNtqAPuwcS4e1wEav2dZAne7+W66oI9JOhD9HjkFZfEc2KTiQ1
JGaoop0gv+5SMZjf2kp0T9kM5PMqV+z1AGqe3+TRDeNoWMyoGj7CzFWPASiIs++THDiF5W3tpBOH
fBjMTYk1mkthffJLzfzOmopfBkDYx+uq/2AI8X7oRVccgDe6bch52JAn3nXF6y7xYNZ0oNrcLnuk
gf7dm7ApayWEoMGwi0NT6t5WorN9H0fDp2FAmNwwNXzjYr8IfvzCe9cAfbeZI4Pbv9/d74NUMEhY
wWI9zhQVvZq3LfteNT25fDpddNbsMgWemV4na0JESEMNSAYc+76IMAuv6sD/yPh8HpS+nY14UFQE
SQ1wJM9+P0UOkI5zpFuLyxDGCcqBvqperlGZTpW+NuK0vtEj/VkW0DAZYlTWrVWV0Y8U8xGGnMg5
/P1l/D6/gOPi0XuaZ9pgvuch7D9GNXGDBFYfaN4FmJFNIloxu9DnslF36QymggD+9wte59TvXgBY
I3CrMxjGQkz37RU1VAZ9p/LsS6rZ/d4pVbgrvKx4rYOxRTnQXhnjDCOmU/88TF5xY47eY+vX/TJJ
pbMLm2H4gJjxBxgt9bhNrewYjLZRe317R8gY6ZVVOc6F0st5wqUkZPRoJeGmAnpIPuq4PyGro9vQ
gPMIRm3X12mH12CEzIIynWptdFH8TeqhfFXTPLX6+xv7A+6AtwRiAGA12Jf3GC30ZnMtxKboAhF3
bl00gk5kn8vXZO61p6gNvl5j3hV2o9REh+nvN/CHmSIYMRgBKCGDBKE18vYFdaoUPmqo9sUbkvG+
DUdBxybFSWRMj6Xddcc8zKeNYalgFyuVbVOH6vuDWdsfoGrwVwyAMIjxopnwHk0J66Gc1ULiW9/u
D8DKC9qqqtuiWUdXG5u5z56S3gJ9znDuKQuFwsRd6qT90SojJF+yJq3Xrdl+7UMM0FVfxN8TkIkX
ByU5jAsnVPFTl0rv76/uD/AqNtU8IgT1wSj03dLKbAoQVXXJbTtDdSg83LseKtNR4CfF4TJ3b1EX
/ghtdv1r3+0xelsOXYOZ8fMb6ADXO4SGWjO6xeQg3Dp2Xz0ZNVMMqXGCttiHMA7yO+8Ovx2WK9VY
Gi7bga4FuLnydoT7ny+0JHMxfQ2z51GIh4CNuqjsqK0RqKUfc50NFWVLGSdJegfUi5cpqS7Okeqx
RkSw4ORzxRLOVr8LkvoodVCtqx7gQYyMaJE/o91Hxj/OJB9dJy+sp3E6klx2C1rv/X00+eXLr8T2
1xihQrZ4NaWxibNEPF78sJAfzM7/sNF8kIGOi34ZIfo9oAhN2bQRio+FkoFzwvoOj1GmQJ8jJKVm
UZjhHJWRsZnGCg+1ti12f18rf7o80Dbm8kzO2ehzqP5HKEbumxpCSvRetEhDDNlIf6XrMJzw1JLl
oC3CCMYugIPXKrXMD45F8fv1/RnfDbcSQjZKXO/wNiPGM0OJ8sYtsZdVcS0Max8o3GzHIF8NT1Qv
14JBIXF7blwkRY3Gi5im1RmpVDmPQjFwrVER8Gy56jLmjAgztMZ5cCbqttGcbUdFEJEri7as91qs
KPRrPd6GfcxvGSV9kaXFGHFaEAeaB3SBxk8T2TCWin3mYZ2HYdO4im3FTWn5DKMoIy4tY9rcyIR1
DeI914y3CXSc6PoCdPfclLnCX9K5OxLVYf450of6qfOn4OCQAh9/4Y2deWKF6R9QhXhG2P/nH9eD
Dy+wFvnDOTvYkKdlY6e3GvTQHsEHnQm6YYV7+pzGzggmBD51fPRya4zW2hiKX4vrP1IwePz/0B7g
ilT7v5OUnx7+6zluwrj4r30LMPR7+0+q8vVnf1GVNWfWOQCP5uqCev+fXGWSgv8GGCdmdOa8c5hP
/a/QgeH9t5ipHaDeSXdM22LP/YusjGW5A0YGPLAvCNK2Y/4nZOX5HPk/AR/BRUIW2ZRNSjsfjfZ8
Dv0jdmhMbAiqiKj5KaYn8bgdvWD99xX8Nqf//RLvwgMEESpsySVUJG7MSm3jSls7g//w98u8TUj/
fRloJqBsCUbmO7xcpw1p2OlYEgWZpGbJT3hzrVLbf8Z5ZP/3S70j3/y6Fikf/CSAnQJFirdvzbeR
+9GnMVh5w3CMMIUpUc9BqW5FLrqtC5iP1nDEGoxWenqI8/HcjWI3hviF8nYZT22Z8Xzw+PNbfP8h
8caEKExZyr1Zb2/JSKDUoCuL93Sk3VdWtoskxm1GfwznD9t4T2GmPsh/P7rkuxxFmOHo6LoMVrke
IkvNZRmXKBQXCgAJyGstbPVRFfSn5frPp3xXgnVe6tg4PAWrCnXvRI8OQOF/Bbz/V8T4r4/r+DTr
HCpRkFnvFlLiYjwKOp2PG5S3k158KVCq1rgWmiM3Ti5uBqc/tihvzSkP7dqPrv+20Pt1/dk8wmY+
MLuIvNuSjbB7M03xbnCGL5VoLlOXr3BU2KWFf/KC+DCG8SGx/XvpZ7s6956itvuArvoOQfuvW4DJ
jNCKYc7Q5beLyUdMM7SGPMDhPNyQPL+AxjlVLr1u3XsqSMfKmLZij6J0aB0YvLcLz4wPHv42vRHg
ad+jTDlr8/R7lsIJO7pjitziQF40VKDt+vKDFORtBvLv++Wb2SDef+eZ1U1VOCIq+WSjc9Nh05xp
4VpgAWFJ/wGo29EX9k2ht9/+Hgf+FNlgKVqOjeboLJD79jUBAmXDyYLVWMhv9FRuq3KgHRfd//0y
s9DFb3sbNL2J9ooASvie1myFnhE0XRKsUv2xTKtboNrtAjvPddWVeLfZh2QQhzoMmU1oTLCCNdkN
2BftNBsf0BDA+G3aTpON7tO0Um5456RynYPXoP0eLSwM6PSRKS+FK6pJO7+qL1UImpJxn2Tt6co6
4GwPgu9xtKOPIJ9XL5f3gQs0Jb0ElzIJ7tbbl4iAmJdqHXphdEEfI2TYTBqhyHXeOC3dPzQw0UVI
yXuGzRR36DYhddWlX/s2XPt5ckjonmtlDPVFLjIRrCss1aW61Cw/pYllNTLMCuzlgO8F+C+5dpt8
V7gD0hYWEdLZQfi+HxvWJbivKQX/jQtTa4ygs7KdAsqorBlJGW6L3F7Y3kDPDbOKOFkGJpG1ZUO0
8hu4m7Wq7V3DGw359ciXZ9gMlyD/gu7kObLafaKQdTOB6Cn88aRoqaJQniuxUEuZ36VhfvJd2EYI
GPp18gKLfT1fUOTlLbscL+Jw6bbiHKpshbDkSz1SObved2lpG0AN2zp2sOBNcGYzDxqKWgx9VlAI
sYDpN7befDVFzMy+uB1ixid4R1/IzW9gDG0HB113mR8ZmmzdMHiY/PqrRtcboJc6m5JtK7zn3Ijv
kRFEwBPDyWpKH5EELxcNghSJL3a+oAkcRus+xHHe0/Z9Gn/3ClgF5bQtw3iNj8Y6ds1PccIXdbzn
ZD4XbNzuRn/duaiLJGt7a1s3aTND0YP1HEhK52fEu53j7vyuq7HaWMVa1F88B+F9fE2XlWV/V+S6
Bc3QBcfeznWqeyPJT02QrSiWH7AnPmaxtgFEe5r/rnKYtuHUXvw0OrhRsG677KSG8JBL5FRczG16
TTzGPAcj3UNb45MTxGj+T0+gD28cm4WHaJgVDzcdklBYzZ0qpNUK0z8lhbOrNf9ujjoa6MbQsG7Q
Dd6aTriuE4jTQFdEHwFbGMqFBbZq2eArOObaBmXZ+R+QUwXHZtvjxe0/UN09McFaI2amCJgsEGnk
p6TWt1WPwbrLvjVaNDYccAHYSSTRQevkpkiTg2OHa+kOdC0YaWBYWgXdHkOPRSMnZji8WNfZx2GP
E1yCRFJz8fhwJVMra8wArOSrQvIzIYvQBWnh+gYGZjlWiwx4Y7MBNQz2g5+IMF2OHRIrT3vWhm7P
zAOp2nSnhwMsinCLzd1GQJwfItdbMKtfFwMYGxnekxwjCDIxXAyua6BzOMlE+HNMp21tBusM/LZr
hg+QRNYClbb5YHUQ1jf6ZWkkCEXJNSrE22b+NGG6NJr4Bbdbtgi9R9bJkOc72wieclN9EKH+FOTp
ROPPBU7b9d8fx1NTO5nXmf7K8poL885lWKgtUIEPjv13bapfZxjtqRn0D+MdtYi3cRBHpqyqPd9f
SR8mwqyLh4F7CG0nYwrRGuIQj/kOKVa8t0u8erTiNi3Cz/OZqtvBp2hgJbUqv2fA+MlV2YlW7DJR
4+rvR9G7Juy/79Kh3eHNdDbrXZrZWQnNy8DDDggxrUVl6LhW+NOrtMUuMa2D4t+abxyAn36bLPNG
2GrrJjTvwzJZfnArf8qTUKY3r4nSbLX19oWZdiYzC0zNapTRfdx5CBRN30AYbLs8Xzlut0Y84FjI
+muM10ztEiyEtv77PfxxbfzjFt69DTXkaIi53IJtqbOLtPsCLOXXpHUf/36dPy0OpBqE5aOZBzPi
N/5vVsea2SGsA//ipdLFjeNqa8o6fDf96x4phmDtuuOqJwzVVvR5bC7C1zb4NM6WWHsmnpvG909l
Ex/ynm0b9R/wvIz5nH53jnN+o6GALBcU5evK+Ucl6YRjkyGp469gygJRR7a2IfBo2pr2O+ZZw8bA
erXX/Cd60rhTc7z9/R39of5zdURAXE4P3UZY8O1y0NB1jmql+yucgFQbrb3AfI3Jg7Lio/LvD3UP
RpJ0922DcRDKIe+uBGqjTLPaX5kJiHVr7STmKglwwwGialWCiPzl749mzuX+7y+XzU+iRASy3xvi
ZU6j8i7mkhV6wCkHR2/by1lwdE50G8NkiF9r6/k356oznsJNb3norUsEK1gRI0WZqO0DSMP1KIYN
jK2dPWY7tJtOk28f2gndpi78PMVqU5X6tof6DFsLinu+UvxMroa1SxbUhOENuqCnPNaekcd9QLZw
ndTtxRiT5eD5UAs4/CL70DV4lIR4jbTxoUXlWTTJXQ5k2x3sXe0kX0aqqlG5z3pWnxpuev75Tg2b
MYnWTK52HaeNV9oLy+vXEsChpqLPczbWc72i7Y9IsK6rrNsPSDqpJFkafXcBA7AeyAJHUIqGPm09
yux5l/Q+v982F52I6WdiNydLUvbLPg0/hwJV3ZKKpUsOYZT+xBl9Z1ErC8bjtT/d9oXCfTcZNk5F
ihi3e4M8eM60XA7bbhg43bIdErPrSNfuvRRigRFuOe0OYlSvwuyOU6jOc/weG3EIzC9xHdxPVbYm
4z22fsoZXSnsB4nWg3dicLTP1I0TFV9Q694G2JsBMsKClRTc8U60IZbj8D/MncmS3MiZrV9FpvVF
GebBrKUFgJhzzmQmyQ0sk0xinhwOOICnvx9YutZFliS2rDd3oTLRisVgRCLc/+Gc7zjRVo3i7IiG
jqcgyO9Tqk/si5HXplQ1wRUp7WElsrNiE7x9hpPsb0mUfQgWImoRUGz/Xb5SGHKj6rNznGbrWgv4
n9IeVZ9/m/n82mK81P6TmLbccyeC3b+XqBVyLny4vaSol/clKXSoZB9WL9gJSf1UVbHSCQCnkLGL
4Nm3a6JzEut60OY4SL0P7L+ukkDees1yM+XTxQac6REHuz1raTCFellfOe5849S3q1c8IFzB6vEZ
0mfUq/pumxkBNj+Yjjqw/j+jzD51S3a2uIWkTThXXt6vSx6lrcKASL3nlPcNDWuB8jvWBB8b/3E2
FRTJXfa4zUK2Z8RFSJhyTE2K44lncLtiyaQ6LV55tQzrwYbn37tqF9hk7HK6ghPeSZ8lllgPInOi
7WcjSEd3azfyMu1xg4+bGm1nXh3JoD4agkpOPfGV/vDvT4TvSL4fTltoHNC9AtZ3m8fV+6n1BGhX
jLx3SGup9rj1A6Y9sibS9ttj0BT2MS/TR89bD2hjDkNCGWgFv2hL/3Tg8ldgaLmZe+E/QAP48Rhs
9V4XujUH8VClu6mRUWUSUeFU6N7kL+56Ot2fD8BtGONCGGP9u7HVfnq/Bl4aUAypH9tOcdbWYEE8
LgWB1NmDRxahtVLGo92415xs13MOF73xTJLB577PHnCPjSET2DMJSFdTpgiZoBWe1ZuL+dyfUxf6
OC0nZ4NBRm+4TFTqmktEY5mfMbETY+5vZc724dKkodAgk8M5GgtNQY5fxFQH5Y5kjgdXMFimcF7n
g9stBzSESdjWxGon44WF9rn1rGuUQWfHYn7k5Q/0Hw8DX51aqBvE1QexqCTMpELb31P8L4QjVkiD
c7JA8eytm5P5pfBXbFqE1zXGgqt+60ArzijLBMw1N5yCa32FzOdayexjY+X3WtneSVHDfJ+Bojo0
FR3n5Vh7nLE8qw2NI5J9YSSPOniVRmk7zuHv716yYqwa7VHjskVhmj2MJuvtRa+Oti3fNJG9k5Rm
haVvHd2mu/PR0k98fbFbnodUeyiL0o21KXlsXYckTn4CaY8nrUxfpEVHSOdIVmS3S3poSuV6TvP6
oGAGJn5zJx2aOofrKqNZMxt6YKLr0h7N45CmpJvoe05kst52rfSvNDN4LHlNRmbgr+VeX6urXrcw
O+jX0DGYBAXgaemTCUi3Gvs4G0vMY0Z4AL92+YrSZ4zOtCcz4Iw8Z1+K9GE7Zoky/WCwjPQkgHUh
kNl3Wvz9Dw8KltUVkdxjjn+dbravjtLkUlwFMHj+xTiUUe/LR5PMBK7gAgZ68NVzJQkgvnMyUDeH
EjPQEbMIaZdtGaX+t7HysBV0/HDZc53Rdx3LYb7ZYrsc6USD3ryWpY8ubbwhUPPe5WzBYHG1Nd4F
h/JKI9Xp8i0TFQrWWhNhqSGP6pbqXkrv2TEzUvT8h57DeReMNQeWX9+lQ/Jha7HJNSwj8koiTYx7
gxPNnNNIc8EIbwFySHdHxFGjUju/o7dutV3TeSedPhkJ+2c3p42n3kb3lYcuZ2aor8mlNawzI/9z
5blPA+vksF/nm9KbnRDPWxMVvYUk2S8+Bc2U7a2ijrEeu5ftphdN+ova+Z+cHJtmhzULNSF89J9m
9ZLxVr0Muhf7gaI64sPk4nW3r6DdXJVMJ/79yfznlzPZClDzI2WCYfazhVnP3Wy2ZEODVI2XrT7J
6Jr9piESjbNjVr94uX9yESAsD+CwoAtC3vAzJmDBm+G6NkkbLYd+RYNN2vsUlqt+YGYDgbH8rC/Z
o/LLqzyrj/kwRnNQ3H9/z//RjvB/lrf2v9kk/n8Yx+Zz5/3rHeFevDZf3v+4GNx+/+97weA34BQ8
jKwGg+CHDHHN+Q1xmW8G+AO+E8q2HvsfIeKOwcYQdEmwrQeYO2+D+X+sBW3jN8thhsOiePPOo9n9
T9aCP93tNqQr7liWH2SZs6H8eaWP+jcRSdfooUtPVXJoFuuzzTLt3Ih6uCrLUdd/ccX/6RUhHdA0
OiYyBp2P5qemSq+1DofQQAhtIxoo3Q5RkCv4M53ELSG6PYSF9ffH9l9verYK5Q9FFHGDUBYMm4YR
2xJF2E/te9uT/ImJZgzn7zoDsg7JiR3mje64mqsXzWnn7eh3k2JXgTT6ONrtFmGc2t9mcEFvqjMx
5aaWNb8E0lL+/g8Py93vf48/oot+Okn42wWAH7DJIqECVfMzwMcirySRqcVZ3i7rEE7NwNwtWeHW
OEar5RhIlB8DjF/G+N+/8M9DHh4e9gwcX1xAZAICsv6xsssRrhWZ0FpKIUcjaJseGFifRQ4RisJR
P5GXOhIp55ridkw7YVz6HA9iVNmDZkQCuzRQuH7MqwfHKKX2iz7/J9UdTyMb44C/HNIoREB/wunY
s41RwsW/1cHpQ85hGe6dsAc4U6Is8lD0de4dSQn2m9gh/9Rllp+131ofMBiiTW34PDoyv6/HptSu
syFPtXhxNUx9v/gQkav+8HgBoKWmZKPhMbKhRNb/tB7yczeYHT6MwkkcZq+J2PFuCmLdKv3o6eJr
WxUr/shAPG/Okbee7DnqDIg0t4IR+tVSpM4nV2Y2Mt1mGu41WEjQCioi3kefseSpn1Lno5WDMIsx
rVDYDBNA/ZHEFBkVClJeUC5ldkCnD2Rn9kmwvQP+UmGECXLjbU1awqg6E8cjvoJRNOUdgTMNw5ug
xblQBEwJdpbA89SQfeIXJvbeDKxyKFNBr14ZxlrcZbiCSDzyGlKwIW/YQwyNxU+3tpMR3KMnHKAu
XTL7b5426hW3U68NJ6BchIMtTt0c5NShCEyk5jkhOKlOEZPAM4ecqxUnMXaDebtMSL5OK6zQJMRS
pBHFJJy5iFx4D4LeXc2vqZcReQCPgS+Dmxl2frXkaI9Coj/KHQcOfyI+Hh3Tnj7ZFGVdbd6LYUnj
SpZOTWrUkF/bq2eLa5CmOFBMfeafGsGllEKlS2Qt5IeyRJ1u81HKFsc5zSEml7AvqfugUWAeOSya
rr+lrpNg+jVXfmPq1GNElDg5zUQT9WcqKqLj5Npk1dM0yOHiw+fQsB9lxXI7sgsu0DL11TOQlAEr
Vhr4X7nSSaAmnDqLamOEWFAHq/eG0mpABtgVpAandjXfubbknP7u22QsT7wsVg/TwV09cKR1ra9/
8WEGlvvZKdaP3lqlUcaxgqN8sqB7OITiDG2wRgptncEyqzLjDJ/y81KYox4piVeb9dmY3a9ok7/m
rVIaTh7MFevQbN2JYdw7gQlrMGHaJzc1Lory0Z4YBQpklMG+znwjSoOmv3PSGTFqb5K4pXGwTMfE
ytxHSmWgmw6UTRLI6lTd+/i4iGWY09IIDRHkzg5LAlYcp+sOWkkyoVX5rzXz1xlvdVu+rtLWzC+o
I4mR18viK45Lgm0pYzmphLXMxs4Zm35HEN94WVaKTeJjvkIhJWpq4zVa8PS+8I797AQqtuGVyfg4
SkUWsUycmjDDcXhxxGjFlkzAPuZGTWaNnUVs39u9IyfeNfb5hZ82y7sUsw8JHBp9CwunGh8blBMs
Tp00wBEwRQgHv+DwVoPxZU03noPME/PFaDI6dcS6yopaEL1H4UA0ChMuhz1ClHdaiOJJK+zgW6/1
zgLaYjCCaBiq+qntmI1SU3vwgsWsRUvpe7HdWN3OAXP4WNga6Zu9bIqXEktKnAsfd6UinIizhR+y
GXZLmeo7PQ3YMg0Dh9aqlvXsIX17BKTkvOXz0tyK2Zwjt+9xl42Nd+pzepC2dV0t7HSnvXSOyVHS
koEyRa0EuLd3i8YR+2q0u/3SG9p76wfimqXouhuNrkNph+X1rOwFOrffjuW3dlgJwUqskpllhgGO
ZEytvJtF6geH2WsdWFZifdgseJFR+PalTJluzgXCx+uFZXZwqXqN5RCEPUjjcnajwdTFrlP5EESN
znWFYvS2DDSPq0xK9bGzmJdAAUyta9KIvf0w9umdj871AHAEtqm2kRQmR5r3ZbrKmE/GOnoD3nGb
pui5/x6CmC85vU/Waiu+ChMLS26a7X7sC/9YZLAh6Z3Yvy7AGg5YWBx51TJqOFkNw7Iia0n4arSJ
sBjm1I9c99Wb7+bWdWEIxrQ1Xqt7aawqi5GWiYk+yuwfaiCh4qit43i/WG6mR3qOzdeZAr+EutOw
w1zm9U5rAADDucvXkPEFBxgSXNatw/rZAg0EIRjd5Z7cs+3KSfF43JdjW2v3NU86IeoqWAN2u4aW
nCa+CnWshjnbE6DExEGU9g3MkDIKFLOxydRVXLgZPIOyIHdpcIbzXDl3RHOdbMt/QtRpXpXTsuyV
BvVkS7f3jC8wLh46PXgfDPa2bbBzS/NtSdNbsaq9veYAiiQxNWLob3Egg6qrBix61ojjzcmMx6pD
5mHo+X7IJ1RGlcIh1PP/Sqtm09Pgq0dcvDO2cPCEWMV9j3Bk33R07tMyGDFCEuvE9ebFMIaK96Qz
2DlqCFB5Br1d6Sr5Ntn9fJl4CRyZPOE74fM5ovDrn9sCjWgsde2YLes87HWxJeM49Hz5WTjLuESi
CrrLWBhTGQq9wpHVmli27XJ8xSy4N+YGDL0LtkfFBlQIYjaVqIaQDzRJXzVnHsfIT3ztsctRdHAq
Z+kpL1yL+sqqK4dpUqr71zR0MNMCdNVPrc5RChcIpj5c+51aSad8aPDXx3aKhzHkIewwQxkJ2+4G
lswwS+dqQrm+9yTxFwfqCyylYnYy5pa4p0sFGR4EwqjElbV0RJtN+tpFKJ8BCAX91A87VlXT0fCF
c9PjV57CxSIiM2rb2s0i5vqLHmI/Wh/IXgRtj13DMiI7q51P/ehlwY5hUhatCOjIbwcUOu3J93U/
8J3tr4qFnPqo0XwPIsVEcECx1N0dIg1nX1ga2YHTkFZfUWdZ22fk7RZ2H35sYdG1YR3kBbnviR6E
UtUD03KLIA/2AJp972m4r6qCzWpnpNoHmNn5uMMM2JyGLE3T3WqXIio9/N5BWpofGGz5HzPTxlDe
t0HHxELmmCdkbiXcF9OiDpne9kebEVbMFA/tSs5Gva3rJju2GM9vfS2YP41m3T3gvBdn3GkgpvjX
17CMXia/GM5eaZvXrVWlzybG9XDMTGl8duj9LujzgyMkfuNbMVj4g0dBtmSbjF/4ZJ1P0kj0Cz84
nhjeXiK2nCJCHPPKES9u3xpl6M4ogxZtrCD3i7fZbOfdSgMXldbYHQezFNjeu3qO+e5z91e2Zqkj
yHfjc1fKHIxBCU6qbxlHYdrA+Y6/v9njJCOwpmybCJoAgXTWjBOwHqbD2CuQqZvuKVFd/lJ4lHtr
5/pnVg4kz3odrtkQXsyyt3HtUFEZRKROrnXJiZY/14lwUau4/ENX3tuiIxz0sWvsxmQ8JSxEsMet
i7Pj7FI3DJUuCvLKw4g7Yo2QU04nhX+SXXjn3ylHGk9l5jSXWhr9zeJ1yx16e1vSJzUEECos+Inh
0lTq84n1ZPmZfjRjGKTm+4Bb48CmT2OHWtvrLaZSGepMA6FUWbRBNIr9VxK0kqvamACzCW34wCbS
OBaL3Z/rQGbXpmrTu14vL2kxkFiQAMtaRt0EepOcU087NYUoP7oJqb9OMrYfRkqcQ1W59zpMQyq3
JdSzdjjYmt6DnpuqKzE6Q9Tp9QDJzDX3Rm+M16tWeyQCmwUX2qZxrWoHHRMO90LfJn593T1ZisYc
SEh1WJqli0wfvy/UDOOglu7KqzpjF6RyvAlKpnDKrTM4LSAyZY8zEhfOcGvBaTwxzUYVNiJwXyAk
n7tJaU8UWkYsnAaum8qYUgb8uPm596IgQDbztgWX+QyOqzr4VrdeVNOouBmdt6zLauqQsd+pgEVP
XebTAXrHe2+LNtiP5Vrv8sROLr0GjTfLBmiN2WLCZ1raJyalzXXd6O4Gn8i93ZxZlNBbjvc6lmoP
yUJels5zUXoty7H0IK902rhcakJOnrK1/BYof/hao6eI02kmRSgzUz/0chMJy0iwYZeSOVjpUqPG
z5jYuU17BR7oK2SWZE/B3VxsF++xZ5JyKK3e+lxayRKlLAA4d4bhhnmmFrZVO/BMETKaWQWZPA2V
R7LSnhNgwI84Lw+sJdb7EQnJk2dnxXHup2ZfqX7zODR9cD0WDE2bUawRVA2eA0sQ1Mu5+yWgMnz3
AByF42RwzySJeaqhl1zbvlseFvCLHzCW0zDhVlUXrerGXTZVz/4KHah0Nt5ZhbBoCkzxYrSSpLqk
OJMHzIZCWS79lEGYb1j1BAWHgUqvNIFYiFpY3+X9vF7BwiGSWKaP/EzmMLNyK06yZGDlqJ79xGkA
Oc3VCUfH3WAb6w7gE/iOtln2Ve0dsiVv8CvLuov6jkdkggQSoxngeKlR5BG8wnFU0rsY3C1PeZ5b
R42w5xOgOz7MprG+VK5e7+tRPViycxbugiDbOHx3FczVvWb67yynELuNC4wyrpZTkOcHPNDLTvTy
ZqlmdeEsoF9TWv1IvbZ5YWUVZabJXTrnV+boLAt0CdvH+R54TMX7Cjkc8sdQD7jeU77eR+ZdCStp
8xOyq+zAstN6qckfugZtTGVFImboNCxSPWhpJGEHb7icH82pM6IuKYC1dEiXDETZe9dcjgzloVkp
27qaS7/42lSVelG1z0cwp/N88pVAh7k2d1VR1SAOgH0/4tPv9hM5uSyvap2ixsmSLSD5Y+5kAA9t
C/d/DiE25AKrd/0ETWC1tjWMP7uzjdtqZCdWyokfYY+BPbQ9eiW7p0UIfciTMUS/NwKiXyoCI76y
Qiwu/Ic1IKUxc09JPzrXdtpBgcyEsD+mY2uf3amdbjT22a+lZog7aJ3zwIJjC6ECCGp3OtHPLhwc
FNKu/VrZenfnFnpx7m3NvgYpYt3ZA1m/ekt7oYxcv6eNdFj5kHLfNWN3tgwbh1QKT+PUEBN+1hpf
XctczPdtVombnojXawkYKxxHzXqU9awxz7DVZyQExhtKPhblpDOIg9Oo0gvLoVyOQdmU0H8Zc52Q
1gz8g05gsHBP95R1Hzpv1b8mmr2yFvGXrxZP+EE5xLYLr1UGRCCjutRJQxyFNnaHGbM0ULmkxM7J
BNWQLOa9gGyIec77UAy19cEzLTXuyHin6Fxl8NKulcGaqNbJKtTAnEVj0vf3A/L1Zyz64J2Kbhrv
E08DKyEY3AM3FbDg5uCItd362LaqPaeN81XLqwZVQTCwmbG8J8r2R8R9+VVf0Mey3FzvFf6Ol8yl
lM26eTzqOrwO5Jvle9d1nG+mS5kl5KGt9OE81WtwJQUkrEWWgLan3r/HLdbsCh6aYwCPI1YFww0Q
LBNqfmkekJVoD0CS7uely1jCjvdjaxpfqoFdkUXW+zXgtU8YdCuLC0uXetjOWvcW6PakHziRRNSW
bSpjuiSoL3qO4ZOAxu7jLBxyk1vkEKlblHL7wLtw1NNrVI6Eh1da08PaK9wz8QrKgnNcM72hirX3
iV/xvEtAsRHabP8oF7EkD+BcS5QaViC1/Qp7/oAmx333lLvuekMV1zAiH+vNKPYFiLMNJmsygere
p7UH8qhlmHE7lZVDQJTTg5WchY6UbRQkvm+Bt/5OcLDYO7jLc/bcM3JSoeF2+psB02jZ4zsZP6O6
Hsv9JPrgkMhR4yn0VvOC3s++n0rM66EPXYNJkW1rgRmmHcskYIMLq2aEJx4B44ztqI7rpXJ9ZC5T
As5OlIt/xN4eyFOzMma56syU+VmrJZMZGrCHi1gYBmHY0qfLMsi4PXDzLSCfVTDecZw25WsvVc5s
u3RzQkF5aJ2PsBAH6A7lVLnfGLuVneDvMUliqPJCcniGWmWPyd6qKbnD0hWdcWu7FQSXepyGYl9Q
tXydDKt+MmkIMCtV4wPCxjm5eLaqnmUtqme6px5qr17bn1dRuuMhJ9x7vSFFDxpb7nTZznGUfTPy
LaM9L0yHtO8ZNPluoWu9TqFHDaeaAeLC5CIZ7sh9TpqzZ46yBxIPcVmzm/qqqTptCQM/28rNtpoJ
QffB6YTalMIXTTxoDiODYR6tfO6ipumqb8HIoDVG3+U6H+BVyOrQ5oIzPTPMqtqlZse4EL+WxPer
FDt5qUGvuzH0GV1z6ZFgD3fa9ZAK9S72RGGa/P5mRTx1GOqApck69PPdtE58vd3UtaeHLDeleTsP
G4aN5XPWRCXzu6ek4/HcG5O+rGGnQBbvSogbEnpJZk+Rlwhmd9kkKCZkwoC6U9At9y0R03grTA2p
EErDNUrBwbyw5VDHqcwq58FttQDumqP1EZgjl9zJjK/VowPV4ZqqPLtOU7YOkTXOROG1OfumaOCB
0KOc6tOLirRUZeSNdgHh1ycBLKwg7pChFoCmDVdo4WNczTLvIkkFFgdtruBYWbmNGhd7inuyJnB4
YdNZ6i4lTptPpullWLsrIecu4E8yaCnamDgVzfxUZJjc4nx1iXF2p4ULZLLz2T2tjUpkDKOFM2Nu
u6+ZLQzookvgfJB6WT4O0Pi+Sq8an11TIUGZuuHWHnQCbs2WoGwybeckLJp6VofRSlClOi4g1VNW
ufDXWiEYzmb44VU4wSi6Isgb9Dhl1Z1poqqJRkCNzxWpSAKZiVP3cdd3AVoH2TofHB0NRCSC2eNe
HjPvde1VsNcYjXNDA2l2QzgbU/2SyyahmEcfmn8DiLKFhmdwe44DnB9w+0Pe1NjUuI6uUu7aQ+CI
rAtzP1nmPX9r63WaAkeGlpZAUGZtne/G2ePJs0pTncW85h9JvBFP+HTkjSGQnjFj4HGB7OYR20vt
mB6ldNbysi6lDgqzS3OCz8maIJ3DJlMyBDpqmaQI6xRVmmaYd04Pqu0CwIx3LV0HSLFmwnWNtKnH
jw2GDtsVAidtiXB5B5e5YbN/6y8ah5osB1BGi3TOYy6t+qy7VIg7+jQebFVQ68dYyaHjAXBCs6PX
6tGWWWNFWTvyjdBp2vm+jbV2WoaJY15VsGLQ8/FRtkSJ86TI3N0NhGtRqiYzFo5V1OXN4MuAeIst
25RhBHHKX7vFratI82zeguAbCd6602gBze/Puu6n2ftcFqa7s2nxbjBXmlbcTaw1/cFo02geRft5
gGg3hL1ysfcTy1E9Msv1X/Nelp8XE0nRocBd92xScHZ8UUvredWZA4RO0NvhZNtbmmtp8PrsK41n
vhvaxVjKQcXIDlRx0iEE0lR/f7S82izdXdZW+EYKMuVqXC6pfmOLxnlLSIw91Xic9QhnBT+6zJj1
7OAB8gHUOFFygw0Kai227KRhtr1Y3b70WyrXotfqK5aWSxcHcAVu7KDnrY2Vrh+UFBoLzURzdygm
UivOe+ijPO0IZ066aQ7q0BitNR90Z624LUTGOmVqJrvatapahqjGvtXuKt6OgkC8Vt5urM3+lmBY
zjsu4DFmxjFD+s+QHF2NhVJXg7369Iie9NaPLoaWL7DNnSHmCjeXi0NvNN8PWZNSmtbK7CMUJIuK
hd/2H5T0ujbq65bFxqLhlHj4vrZaaqOuT/qak+rQsPV6gyUQ3IDHFAsUcBMjps79yJo26NJHtJsm
Cc+a4e7czWcOcngMnkt78XJ6UV8+BDkzk5MvwH8jSkrfh8DMIwvjCl+63A5OGWQ9jnvpy2fHSdY5
FqMgAqgta4cZd881h4vdVldJDxd03w1NcHA0hIqhZMLfHKfB5FbI3CoFIdc0VwBZm+RS+kHtfh29
IVvw0Mg+vRGu5Mvr1PMqr/R56vkGMiQxL0PpFeuxnSS7Q3pnqzqBX0jWuBdaN/ADqsU30WqpZF+m
lc+d1UN9VXNpJp9MCO2wCc05qU7WYAj5qud6SV5FslUGvqE8f+eUU+DtSHXU+kc7KbBIZQayH0MG
I+xGP7Njpj953LgDM58p6bkvWJvk2SngU6K1VN2IxgQnUpm92WuWA8ielajHOybyxXBf97n5YSXv
2NsNfWDNe70dUmTLvQMRZNzQ7HWT5nho9UvZGObDmDblXjAWfPGqct3ggsm1s7Yg9xIHnnieri+g
VHOq62F48FJylLvFx5aVuuxvpOsfS0ql297MRWziTOjihhjhKwo5Xsns9DFmDes92pYrv5S1l/L4
QA886FnWQ04wqnfQWNO3AcluzrcKc+9aTf1DXnRFcFFj7V+Iq3JFrJWgFshZD4JIpcny4ulzfhyK
bodHROZxma3e59kOkk9ojhC7U/bGnuRR8Mqsjwtw2e91jmMFUIxnQhIu5AkssH6b2ThBwUbAcTlv
W7jNQdWJOG8LeeQwcNBq2wL2+1q0b13WobwrRqXN+wWCJPdQn72SKlsctWqm+/dVcHEtez47yDUi
19CC85LVrAqh30Hd6sydu0jpw6hHyhvbuDY0liCJAXo6Wx+zXHN1dliNDplOMNzyV3s+VkwHX005
ZBEJ2iXgUCS5RGcQ9Bt62TB+UVZATAp8CIMt91RcSfAiJPAyQunZQ+dNEKZ0ufsp6INy13p1drsy
a023vMX+0DvpgpnH6KY0NPF0Pa5OleENyjjsjIluLat1mEuMkzsrAl4F+n7alJKLXQLuxNt2VujG
h7gvIZT0hLLxYzXKCKB+QsKgIrne98dP7mrgUO1HcWWua3oy2orFmJG84JJvuHucRCsij2ACZ7cW
SrxAFvzmE6By043TB88xFq7Cttwhpu+BfPjL7dxl5YwbTOSAGJUTe8If25CJZxEJvHxnOaOKcC1t
fMoW239dKkI0DDQVdwxSefDXLeZEd0gQnbELxkWQ5pAMEy6OiL9akFJbmcmpgixggefT1N5zO7cl
slHvs7faGmB9wF73J9EJ7Na5IDtCbaBAXjC2fVW4oaIzjshoedRnv75COoKwdQtODzlP7aPJZ8Z6
mib/zh4X5J4drPLrNSGVkea4embbUMeyBL45a03GYj7xcyuyVRBcimZsP8/5xD2nlqz9oDrfu8nX
YvmEe9TcgUEYIRwL46UxNMU0V3Kl5q1gWGGVICT3o2KIFYq6usDpK2+WBrvcPtVNESut+6Z55nR0
GkLR400TFP2fTBkLP+qkCFctYCY62tLEVJB7S+TkiLvHNGnPBarM02AW4O189ascsR/FOGg5SArH
14LvzTMdcA2b1uMP7hbBeak3XcaZW/Sc1LjZnMuajBPOJ5Ndm157twW5Dr/KMvqThMQnqNVz0Xrp
BpWb89PLEt4wO+siWWE3Goa6mrQSTLHMuzlSa5/GwGsm/1fyn+/K7f/WRfFmA7xdBEZ57HQ2vgEq
sx/e7OAGsq7YPMvJ3iaZRauzg9I5vOBjOlLss1mNT3MiWeAa1NOoH/ziyJqfbm8q3VXuMsgAb0s1
oOuXuCJpXL1h7l4cUzraydWYlleonFW9vs5O22ZfOscuvtVlhQa/nRA6Hh29oT4gAUd+8YKW9c8I
9MHgZg4ajH5V29wDsXK1qId9czMZ3fjBp8NVUS0pa+9bAbHrYOpjJ48ZBoNxJwu1LLtSJV4fG9Jh
NVfQFPVvwWJvkhGt22JQ+dIxJiOM/SnIAfyR9is1gHlIhdkoqb6LCExZT47VuA+zVVR8tegT3tSs
uOsyUld3GaXV3tIoLqM+tS07LlJtJatEqxN4g+hQ3FhkuuGc/BxsH67+Zjm5lU6/NgN14PQUfXc2
Shf5N0WZ9dLg+Wnizmm197rxc2qNefa8A9uq/BOx68DmyQzx5c5OjOULiSZk+WpiHiGhTvOgIw2e
EQX02erGsmMKTQfZzhwBTMa0iCzTsT9VtSSoG4w3Q+PAE+ISrCXXjL+qokIyJNA3p167YFXpAkEv
Bq3zkNZgBsMWe0KNQ0iOE4OGrGIkYJQBxzc6GSdcqlFABqj0YA/8dj11waL/w5n5H8lO/zeCUoSC
X9puoXDI5N8P7+3Na/0+/NcPMtO///jL4fdfp+9t/Cpff/gFOqNcLvfju1ge3oexkn//r9+FiNvv
/J/+y7+8f/9Tnpbu/W9//dKOjdz+tDRvmz+qSNksmRwE/1p4CpLm/S/tt79cv/6z/+4fYBr7t420
6FGqYSe0DcApf/2Leh/k3/6q2b9haoOyBxgGVRwVB6fh/1Og2oBpiP5EoMpUjRIUc9zQjjL7218d
+zfd8tCKwq1hNsmA5D9RoP7oeNuIR8hfsXaSvPrd8fiTNpPZO3TQhCbePCSH8VAfsAmf5GH4lW1x
+3P++6z7x+uQyc7b/G4b/Ol13L7U+iZfklDsxx37tH0W0wrvxnjdmcc0Xn9BqvgJHfP99ZCh+waS
QPIA+dh/PFsr5XoqIYQG1vl+I43vtPC6e0RlgXyt3mU3cMxjeWgOv7TLOn9+o398Ye8nBw1RLFCR
txf2jXNCfGzJkHegF2rf7eyYefeVcA8MF/4vc2e2FTcSZdEvUi+FpNDwmsqBKYEEA8YvWmAbzfMU
0tf3FrC6Tboauvqp64VyFc7UEMONe8/dZ9XaJwh3SGqs5ycXZc8fA/EfRK2M1I+q2/cnYLgUl5eQ
lhHz8QkEBaVOF9gzudeXof+VJg+1uzG6fBUVHJLS69J7sILfsxuuRu2EDvLSIlXzfRrNTdjdtPEJ
EW0w5yvRTf403kwCQaJ4Ae6YWnsBWJtWHaSYaN5OxulKdpe6/Wjav4J8Xpl00PX9c11RqngYFOYV
93p316u1Ia/j4qSnDORyAqxvW3FQ+tqon9PkJz43ACH2tn5uqPy+C9N1M497ZbnfKlpu8hYgnmvt
vT7bYIpA+Y8w8pw+M1L+6zoWK6ckp7+gHAZnRbZqVZuPnamACi7uGMkWq8tN1IV+U1xwisJRa6b/
Pj7BOPvEkTdNdtPQ5a9JQuUrOyk3QwPnu8Bfpj2b0Adi4CNNbOn2sdB2jXfSWT8L+1QT95qOGG1T
aFdBZ68rF43CSQd4SUOYMMstPSp0TD6UkePrbuW3UXqq3B2Rot5dctmGdw2z0nCx2Dh1UCS6+l0x
IdLahBgcWyv7pi7vq/5syqjNoi1MnI2IgHMgAwniakXLJafjXdaTGkQmhirTWlyi6gWnA+rAhEbt
iwDZtNac1tNpWv3yuhM32lbaviwverA3wvqtJ9Mqr4n25EWJ4qwY76GdI+u6dvONmR4Gdd71j1Ju
pm7tFXvL+kFo6ZP63TQH0woBcz8hnRl1WsLSU2x9V+2M0WmPLuoBh66gvszD24YUMU8z61E/7pWx
duZiq4yGzO51bZ+1JTbTAsjGuA5celtxb0q8y9o5YPfiYZXhqXN7pOgHqLnZxyOqpPAUscE5nrxj
uV0Us1lHwm/etba56exN1mHstVdoBPDjWPX5yyTQ9Q2H3KQfUfqGQCSXuxxndJ/GMF2jhVWO/jBj
MMhuPrTu76mh0RjNXqyuw+CpzfaihfrMWzGmfRs/Wda+m+zbLFxLY7iT1ZqEPEWLs6S/zsrztiAf
Pp3jvwxGAr1z6Afq0tZLMui7zDx0oXHWWKTbUrWua+17vnQICY38QnZHr91tMeQ3hvbSYQUy6rhK
ePXjXAa48BQkFmWPoCc+YXXN0agXpCZu0lRsZioXucTpNHwe3YsChWEwXXRkjNpoL2Haj8TP3iYr
XbIoG2tCBbVL7PNA8KQHv8sfo2JLr8AGe5TGuQhxJJrCQ+5uVdufuGZLD/SZZv6K3AvDGfZFcdXV
j5lI4PYnoIe+Ocl9IzR/ti4y1ouBMWXE+GWvhbI30xxsI0jzxDYrZV7bWO9oS9eM3OVOu+m084iA
irInCbh1YibbtNolzrOhlxunx43Dclk5H1kGaom7pD81CTYAp5K/gCEDJzZ9Ba4eZyWS4fzRVHSg
auDLt5hNscD7WrHWgHcMrtj0FhRwUfoEsotjE+mykkZojDy8q1i7bem6yylLzjdpsdHah87bW+m9
GSRbp/3ucub3FDqOIlnHVKHagszdUKOxeUir6LvU6BH0Hlpc7dEFnXXDLdnJn0PvsB5ENxnpwDo+
qbynOG1WLdksxnw+/JDZngIrwswE06aLoob37YOZ2OjaZhhY5hJ65nY57uceR8VBScJDVmHRbUSI
mnB4yMgncohH8teN5yWG2jreJpwjfY9REKOI5GwKsV1Hda3L4Za2bLakU6RAFA1WCgIrzcacMzwN
o8vLoLkZejrjgvtg7le6pH/do9LnYWSlxxtDz30pruHn+Jl3aiDGLrufZfFrtn/2rUMP5amhNh7W
aMMDZJvOu7PHk7K7wFkEv7ofuh6CLLsr+2e3eR6HC8P45gqkqtTjFgMGVCSSUtVwEeR7JTgFn8r2
sjUew3rmQESA63mr2TlP5n4n8NuOIAdNVBKleBFNearUsBqyJ6O/xjZmpigX/rbdW7u+TLp1Ov1K
7IshXFa0iBIWwJOf5nzZaidu9pDJ08x7qpvbKLnrhN+76cbiKMsxoeiWPSTdseh0w701PcUlZAPk
MFfoRX01yttO7Fzt12Tu0LOuEGb8UjWy2krug44ig5xPu7l5CVh8tY563KLIcrV15Rhnofsg03Kd
tacGQtpWJ1UTnWb1PaTrTeJRc7Ig2yIXPUuDaoMy9AX1vbcKhL5SabudMIBpnPlxsHW2MDdbWjD6
fmsGtbM28fZeFwqCezGIfdWRXGQZexp1/FFMsqHo3damlkBGGsddClFha+tNdaIFijAEvZ9Paew5
SgRFXhCdowK7NnfTA7q+lzGQwOL1qbhuPAenmxTT6MjUcn/Omh/BQJaAE+dLDRJ7q8r+Vx3ydqbZ
QyijGffA5wuITpOxpbVl73j5lV0OlFViAaCwt390ibjWXnsMcnXIXHa0SM/PbD3ZTsMDC95Vamqw
/hC6ErHpHTB+ePNpFjBUF88JBLFGe1saBSJlfTNjIexgcutdsy6EcLlD62Lo8xWoWEo4AKde7GBP
yrVzH3AZQON65jYYHm2wjboWVk6m7cEhr+NmFyJU65DegWJMdk1yBd3IDP00mP3CWpEtvwQ+GK5M
C+lZC3CQrBKbrXteR2jAtCcZ76phjWJ0J8XCCF3TMJ+F+9ok58Q2YcTptZVmCD2uy/h8bO5EvNiY
nLUFNEiwS2jh+PDFMs3KcEREUVZvShn4RXpeLc4Zk4VJUrEqxTWExxPhUKcLT1EH+nHq28HZkJwH
abmCM0lnrHsylxcjblKzeUbAtSPjsikKqnbteWldaNm9JnY47PgdO5bqQfriCVHkz9K7zKLfY3di
IhKQWEwZ6rdb4XzDIp1xUW63rcBU2D9ruRP0nZLbnjTAYLjYkA2ArV9zA/JHp2Oh02PQ1Z8RtDkG
AhQiCxowBg9s5D4GGGBW92VM+KhJH0fRKqHdOWp5uewwwGSN37agoBlCW6LgxhrKYjidMxPTkKbX
+7I8MTOxS0EvFP2V225Kj0xldSnNfdyR4cMytLsZvHtTP1T2WopD59a8xTtlnWfyu426bb6G6d8H
gLGRBcKx2OCbFIT3BRI0SO4rEW7TdN83LG7Qmiided9UcSeNraMudf0isAFpWVglJ/uYB1lZj5Ql
qc7Nm7DZpd5OSy5N8cOQ9kpUF7Kjza16Sonpao3yYnFtgbCj5W6FnpjqtmPddsRgUnwPsGbCZAlx
qa+h+YojHz+Xh2a4qMyHyUGDQFLBmG+TjoqofDbMl6y4DEfQZJT2d3bOOkC0asWXUWIQ4bubSH73
1EnfnQ20Q6D1KE7r7jSo9o7yjeKxbW+zQr8M9YlczHNV0bNBVmi+qKtv5fwz6rfs+gKpXVrtdbRW
HFHKkDQyIWMR02E1sb3T6AOEyBanpZOurPgpUT0utJuAwU7qmHo2csszvEQzgfdIfeFGd5kI11r8
UvFqIWz6Y7xlyDXjwaBZCfk0FLZtVuHrsrENklspGpAXAkhVnkmWAWUehPcyTOSuzuFDr1PtW2lk
J9nQr2PzrCk3UfE4zL7eI/wL1YlqNEw7sZaKFhMUOh/cZzt+TElh4arVsGj1VxN05JDiZCCcXYf7
qZZd9lOzUerC0M4RVfhokmV6W/YGUr+ETe0+iNHVpcSMsNKMOxxGN0ubCdWl7RJ3oxbOrbs0vXOm
XRwvr6WOQ1Qjz0aur+g23VoKjU+q+7N6jMPLWl4NQfVNlxyqrmX7HM7nVbKjvOFjHiHKF567Ks7t
9BvWwCaVICv4ZbAID9iPVDPRFeeZrdP8MN27JGWF/170Z53+vTDuY/PCJOio0nVUHepkOzDVYgii
TLPRe6ir0zHDJui5mx/d4b5qt/RyETzRz4xwdbqqsnNAZm1za0tCIrSF8aaijMNXb+2Uk9+66jZe
dB1OrA+k0CJqm7h++M54bxPHSzpbdHKXNIRMAc39gcVyuJfBjcLMUvkxd1cWp6Y7cGIihPDQO/9Q
xtNIu397h31RaH3DSW1mKYOgo9UajWY/O6QoUXTdyKugvp/TvSLA8bwzTnmB2tfEig38NBQOAOt+
xpG1abOLcfxRSF4KwSHU5lm/SAkhZ4h9bsTenaXYygtOJlsBeiTdxcYvUyXnhd6vMqenE+owRme1
DdfqN5Y5Hq31hfbo1FduUPhOmDP/ch93Zr/LnkV6GiLO1nq2SHHNjjR0Z/OcrmL26bzZzla+clDy
qkzfQJ17rvFFihwkmsq8DSncJlmzt0cDBUt2P5Z0LVbZ1gyJ5pS5MQcMQohtye1ixrZuFjhjsx4s
rHuAYISbzMNxR7P9ZniKesg8D7Elz8zoRXVPWfmsxacUH+ciXffdjtVKj8t1QSUiKFk2aTRgk0IL
tIKk1FHBj+klTPl2llZ9PVR3Q9evI3A34jydx91EI5pLd3Bf+y5r43AXzD/Ijq4aZGaK+Mf8FoAz
BJfT08OXxt+CmFW+23btKa6gWItilAhsrh/x7oyMm9h8bKBVdRzcp/Syqw50RV6kYKuibwXmtrPB
+JL2sGoc/UbN+OV1GEyW+AvyXgP1Kw7OJxQoVk6ZA3F/dN2h6GtoJtMC9DbOAOjOPLcqzljVquxw
+T6rLBbAb/ZwniPt4E7BNvhN9xsdJIrD63F6NtnLyxOjSOH3UlK7jPAzayHA3XuQBdJdodFbkPpf
5Gg+orzeMjRkqCh3QE5wKQd8zNDQ+hRAAjSDlUXuLd+UuzZZT9/HtbGeTibvi3LDP+WlEGcAkF/I
XYBYP35Z00e4eCjiFULDla21KzbVOHr84pY+1m/ebwn1qwv/fbGjOErzDag1eq2mgdSq7/qZo1hz
N/HiixGpJwymanhA7T9N35HU4JtN+9xFbV+4FXmU9GCUmy+u5ojn9no5NLs70IswraJB+egJj7ke
FTR3M3al3C5Yz3oJcsuW/rXNHE6bNtkId6dmZi9hQ5z7reIYRaeaWmumzepEkxExOMyX5IdHyBM+
zWWNZj/akktrJNyj3MTzYJvZG5XtzeEn00xWZ3l7lbUHlR8q64c1vNBdDcV3B8cqKX9S1E69+6Qr
KXAiwieImGq/dG4QjpCSQUBYruzFqXePpRrsFo9azPXQtyu8xJAjbmAZ0w+mrYrOug2LHxZKxt7X
5xvEYWZCn8bPcbzU61snttdmfRvpMKxuhoVbFm49DqRYb63dvPZj59TND/1A1sv8brgrPX/UvJsp
uZjkmTbtubSmCHbsGIb93XEPQXFN6tYhSdZPMGOmx7ADgIXYb3qW7uUIE5CzpZucV5jtyQdvuE0B
K2qGL4cdTQ1Te55T60edmkT7frr5/C1/rN399Y6PE65jZgsXwYNGE94L5+08eR7qSw5Fn3+L+Id0
qiEsQbIcDpSQ1jKZ/6hMBkiSx8Eh14bV7tb2kUesqYj5/Vpsml3mlxt5+sU3LuW/o5Q53+hg+GBY
JmXCo7lUAmrwUpMbazfTxvazbfwbkOvK2Ha7qF59mbj+x6+jAkq+XIC1OL7BygsbUm7R8nXFqVpb
G3VS/7RXpMn9aJM/fHFz/7D2GYLq4FJ1oNj713IUxLDjdb5t9McNAEOfQ/eZvi02xa7+Avl5xG55
HyEsSSZOSoA7KJh8eHXS7V3L6HmQ9NCv+vm7F90ZOM/jCbiS/WOjf2sUyJitivwAsdPnN/oPyy6P
k+EidBOCzDEusY3bIgpxf6Z1/Sls4JgjPRi+GJv/uMyxzhkoihFXGcdMU3rSZjsWPExj32/M7bjD
Tn2frM2TZK35P50DVRe/8gMazlf02H21jS3j8HicsqGwI4PFp9pw9Hjxtwy6rKOEpO+0W3NLp+M6
9pHh+uT2V8Uu+L98H1sLTizo6kxbHlVYutzuqTPNFDa206a7rnccbeg38+2tfkI/805+UUv6x8fL
Fg2nwwIX47lHu0iXzfhMUtOmRhbt6DrwkTydWpt6p/mQDjacuVbxvtk4O+KrvfvlJvb346U4iLWF
WCg21LM+jt48AdYd2owgkrNkxNbZmj6mZ2s1rq2LZpfsPh+v/7CBv5pe6IxZqCTHi06T0BNTmglu
yTYy2eI2tH55uBJH2fX4FYr3iH/yOi9x5sEOnW5MMkjHA8epRzsnN6WtxO3w3T6rtkBUQWKvuo2+
Ldfx1nmbJ/+qkP2/4yddVb+L2675/bvbP1Ufa9P/L0vVC8j0f65T+0/F06+nP0vby++/16el8R8o
COi6XFb+90rze32a7e6/CtKu+R/CAgpomeCU+Deb7eO9IA0SCZ0rtV0WgOV/yH9Tj7aW2fvfqwmL
M8ZYUA4pilM0pya+7MN/7LNuhcVs6YxQFU1vxnUHt3CipPXQknjv7nJX9ksnR61G1CJZ2YuquE5C
JDHdOkvCqh23A01SxC+dAYUSKe2cowQ/tUItdPRdZ89m8gSMpMSXeY4RZpVX3mA1ocGppxIgKUcq
FEm+N8MgdQvfnR0tMw62ge3yrT4JknRrmWpTNd8GRW+126DpjQaboxHkNGkA6Qj+FA6RSmMU/q+X
1U644yVbC9SAmSEq0rymuUXPbdDZr+q+BvApcMkmDdMUXmuRKgkExTBMwSlPCrD7MUSFYP/HAPiH
+vArr+yPx+wgODAdAc6ZXRGO2rHNYY5co8LfIHwQ5BRHtN8UFlEj6gZaBtomCmwOiOBo36yfNbRR
yloOblmhqNNUfXw/UA4pMXSWMcmUdZeLoIAu1xkB+t6Ql5NMp4PWhR76cHOWubVyux4mhZ+6gcnD
pi2/5Q1gxlTTOFJl+WhWfogCRlerLOzrOtwkEc23iBnpP1xUktpoREBVwwTr6pWHNsygrVkFVVpC
XAcOdDDHPHQdP53E4PxqylSUd2gOl6sr6LfgA23agvhqnJsHJJq0QGT8Ov2bYWec4MAbALM3U6dt
104ddBQlZ3MueocuWq20SCQIT1b5PiyqpPoFj1P043bu0Pk464T+Hcfx6wDWh3FSg5AehgtXUXem
7tp1AX+ykjLh22pJyyyG4KhmuYSmrpWl7TJFWXlBRujL9cc9jt3eihSerJ8/f+fLNvXxlaODMIDX
sdJCAXOWAPCPmdWknbQzBJf3s9mo0DnFfxNbvTN8YQdb0l5cwkDijDGn03ha9uXMINdwde6SE5EH
8JW+CMs+4p0Xt0K0nJgugVOjAQi86sfLobsSJa9SwV2L3yRDQyV6qCjm2pje5pvKpvEh3tEFnVfR
QTNAUQwXKu4RdH4VT3zc8pYLYfWzF9AVWt3FkObjhaCPi5O+ap07cNOlzC+HhrWG9H+TxrZ18Hgh
lGzDnvFIj7CBU3vZkM0cBEMrnlxrpCVt7pcfA9QnECJ5jzuGuHLgnJnaVa6ywX0uza4PyVuVMFf2
bp4K+/D5y/14CuImgNuhO2E6o2NEVXQUFLHBsjbJarpTRp3QVYaCjlLNxurH0pt2kdnW5nAG3LVd
lGmffzWR7PHIAqa/WPgwtPCx4bjy8QnmjcB6YTbDOwC9/RR864c8dWqyP1Ar4l1gZsuXOzHNAw4M
2CZPDF/XWiTKexrt2sK8rAzYJySN43CZqcMgohnjxbYUy7igURVJXBMJJ/Gu6GQx0OPZfbEsJ+OA
xoVDUVMv+XFDzA6rMB4Ug/cY5Gmiqpuq8BJmsQWyEzdQrCk1y9ua7ABMsrZKArveTkYpl4kL4IfL
nNTk8MmeWfWsO9PQgKrZ5K27zEotjpc1KdCUzctH1gVTjOSbSjuKMI4bNY5f1f0yt3Fgnvh/NOkv
nzLgbcBH610Sc1/KQifg7FA15/xHmJWIv9eNKpZ7TmKPea/KtuavWaUQVvQziLMFEtBi3zmS0LIL
vX5mES14wkVL0xdYDb2NjIrSCtratahiPVoO8Pi2mHTUC9ep4tMpHAX+f0kVAwvfgRYNh+BQpRgd
aE/l2wKZOWHNy1N1l+F5O4gOowny/GgK5AP22lTsLjIqCzR+JoFRJgoRh8ZsYIGdgV+DOaqy5apd
muW5Ly8JB+0WnsWyquVv10n9A/p1UbXLPlpK+jApLU1Gk4stom29pSeytzMJnEAPeoSVbOdm/Uwz
m8Zrev8ounRQYFzJtxVV4ayqbvJcX+jcYdpiiC1JvHbGt76sl5cbS1sk2QPgKPxvVqkziiQ4S6Ni
GWdj13t4TBk6/IXoUARGyCP9fG7IvxZdsH7MPbagJXg3XjXAfyy6kR3o7TzT1lL2VjxDYJsxfyko
Ab+ueVrdKB6ZPQBoyJAcJYIfZVGPXN37r5D3b1GtQ2/ttINH3w0D0CyNhrfYjU4z3g5wcvJ23WOg
yqjyImOZZdWrMlfmSYghqErNRlq3iVAyDmOKWW1VUswukQkDeaKJJLwZVSKVfVHj9s3RitJfVTs4
s75toIbZynRf6k7IF7z9ASH1Mr7Lt9EuhmmJexJacbgsaWEDBEstzgfGQTPJutWuK6T2egX6GA/z
Lnp43+0EKC/uWEMb33uoIDx9rH2tmpCAH9geCavIAcP2wA0EU3Cd/EAS9QZCFcB87U8dK3omrujQ
4gwXpph7WiW0rKtb+0ymVhh4mzwXMz4iuRSFaW9TESzTUVYadI8vV8GPi+CSWWVTBURomiagcOto
EUSWZLImUS1y7Nkq9W0eDBNRoFEwOA3/PTQMLCtPYiD8sFCQfIkkEvLcnMyRVZnUoh5b/3J3c/UF
fwof19ONJbFzHOjNcYWD5RQ3d7IzRm5+xkOUH1lbB62376pBVjcsvnSCbTuaRtX408s8qC47erzG
SPsJzU8nIPaE6k203jCia9cvgmxgd8lBYScKT98gsZy95ia2ddqECcH1F/LRoy3aFdRKOYwiecUq
DbO7o2er5AgXwKiNWzFRYtYg5Ks5pCMmJbYlti6CRNYmSPixGyv43joH+W+fT+SjaIUrYB6L1w4B
fZnMx0FC06AUQ615G5ZF6siHUVdKTltMWHKGfOrAyYaVbjcd7xqX0eXtOvR5Ig/8t9fhGZSJuAAL
XulfTyKtDSuHDFfdvq2NhmyXBZmZz7a/7XBV5bWMmeEtE4JZTzjS0dPDLPn8Mo7CDQ6LpLNcuuYl
V0Ne5OiFJGnfNZFttryQVivpzmOr1iBlIAQpDPfF7pK8Tc8TCxl9+MXR5a83wRcT6TjWgkzlKRzF
jfMEf7RM5+oWkbzN6Y/FwmE7wR1X48f74mNCepnKUzMahuk+CAStDF88AULnowmPJTk26WSEyGEQ
yR4/gzEj7ZzmXnULrFWx/JlvEyxKQOm4J1kHBRC9UEqThL55D2LyfMkiX2Chl4w4XhSS4+hWgKVk
yU41ndgw7mO2vIiWYtZFq6K7nHt6+2CTQDLihJpNQRv6Y6RkQwGV1tJOfYs17DeTqy7Iu5IigZNi
3XkKscVK7XMDXSEL8RhYdv0s4bWyyzXOVGrNGiuBMG5uQo/+acQretMnADKiMEOqU9ESbcOAj3SD
S4nfjmOd1wD6gfc4jstO9bb8JwOj77lt5iXIgfRUJ+3FIJUZB7tFL8OmgS4wpJ6y9MNIb2sM7Vze
FWpu2GNEMVvs8W87YKk3E+2oK4mBO/8vpRrIxVpIq9C6zfNyTNzqItAC8aBJmaWXBcVMofZBJg22
oy4JucctkDjONBdNBTKUnv4pCEDYBW4QADqkK7waavq2wPYNKzfr6dDz54TOlDueS8lOO8fLy95y
nky5hFnKiEso32IWui4NYETx3DnR5LPgQ17YUq5c0gljaS37VTXMOpcS97PFhWWAGDgGQmuhKf1c
qiniV4y3o6rG7OI33/+CYFozUAr2XA6TxGzLAw7MKeSjif5jYsQ8EoRUQ2ctiQQocZbKT9jolwgQ
oM/yrdTYPH4YbyOqxa2R4QOfEavnQ1axw+sbAXKav0BAsOzVQuE4TlCuIqOhVo1AP4AUnxdTCNUH
bk+aDd8VyLwpPO/7MgbSb2SJEwD47GlRP+gd1tPptsWWYnypafrhkwkcJ56RlpQltT43SQPdxMwL
UK110MKCMW6bcYK+kUTjMjVmkjKsT92cmhVAkyDKBxcHA2AmMfyasJ1qfVjHNCZHLznnAWNAiGCb
Xnuwsm5Wzhl+S0vclhTW7IQnOUTfEgWkR6+UJe81S5+H+kzD5iRB4lDoCUF2o1pT77dBmyO4sMsw
javLHCCAN90yY+Zyrtc5sCwv2umZHS/hq2HVMxyMgKNsfgokeJlPutN1XH4eVvQor5PBLLlPwjQa
3NZTbFI1p+jWLAeF99PN+/sWMBwJj4q3cMqSzvIp77uyhnETK7fnTBqP5C2E/nzh/mv1pM5skKZn
N9UNSj1HC3ed1WK0ihK3jtfYmowBoZ3JHamDHBV91L5lQx5DTaGlEefI0hmY259fw1+bh+ss24ZH
ZEKy7y8j8zp2ygTcxnDQgSmoA4w/O6XkyGHiXitMzjrbwosg9HyxYr/e2x8JEFI0tikMeN8kMfn3
1zz/H7F4Yufkq7yugRMSeG64A68QewkpD6NS2ma01Bi1e1FD4tIhSkW1U9Il4KR0GnhpAGjxzovw
bghPxmrmbW/yOnPQRIhwJHCF+CdN3nU0054FNbWYA6xraXeuh5twkovJXI2RLqwyo7KaVGzDyKnA
8Bkc9US2i1m6KnOdmVB69S/OIK+1tD/v2yCZSm0G9wKd1ABFk4/Hc2HX4xjiMHHjFbMtGmRaVkOc
Fzdtz/s2S8GXwiAZexYEenSMJXdZWrOgLZr5hs5YhWg9fLI4y0lV6C0vquLMxS+UWC04KDymAHAD
Z+B+STokbx9saVGSNGddLxTuhZ7WkGBd2anO/DqnAdTO46Ung/jl1A68ifAFBE7Nw+4K3N5Ymkwt
ja3ftaPZSp6LOeZKgMKpqIFOS4oFGGk1TmmGcDptkADROkpLs19FhlDgrWoAlX18UBVmb9UJJ3xv
wFiG3Rfr+Lr1ekHji2S/6elIVNO0vOWKlv/Xe0eYom+ZuzktFZ8P/eNAlgMgHZ9Q/3HwNejKOQpe
klbFuP72Hv0T8TBU3znRQ2aYIzNkri0xC6t3lAySp6EMa8kif/79x1OPTCjNY6S65BJG/xU+ljVr
7ZTm7oEEczbfy7e5PpmZwxAwomzgGwngWRP+9ffiOSDwG3CQnujHyT5ZjXY8WrN10C2N77Wqdsnj
jka5rI+tMkmlOxl+21/mpo5SUxSZSHNTXMK0YylyHMftWRQXCmvO+TBQjW64x67OTRRob+EqC1Rk
lGdl7jhYmE2cxit5DZW7yJE2JdGEuLasrcRpTsFx1gCSjJY46DspBneEP/b5MzqSGBBOGwL5hq5z
1tC52OP1yVN63oPbiA4qcHtOifAeloFgNXbr/iAGSCCgGgkwz7tkaMnZ+EU4qeQn57+eWPf9KAKp
0AMjG8VdlhTIwyuNFrOmcpYH/fn1HqU2uFzOQVLHJ5kORYw7j8ZyW+uJq/DPvYbxp1hI7DhaRpGy
zIk/Aedh44jH2kvolemNHCzzwpbAV9QAl/vvOriXZ2fYWFZxSlz++ctKewkTupJc+6Gw+5i5pPeU
NxvflC1QwXXrzmxwtG/E8/3nD0H8/RRw8eA0BE6FqfXXsd8LVThD7mOlwRqQBmwAV8tULlQdpD59
2Ev6cC7LfnCX2DMq08N7zBXCVuKddF4bEA4AElsCaynimct+z8jlVW0jsnSFWhKhxjCFfXwpwmju
8HRTeUngAFsplfHL5zcllx3hw45h0ofvLO9WLPHC8XT1LISxckiGw3tGFgC3Z1/1op7cCJvh2a6q
k4Fk5lysC9qo0/AkLoy2Q1SoZ0spDrM8aE2rrjEEoeDAuQU+o9WQrrqZsXUMNJ+sLMQGWuFajq4r
GBqekW5rW+mZtgJaIdP+1OksOzV3FurHprsbTKHTIvMWLBijXJK0sRUtlYOGpM7rDw7D7WM0u7Yk
N+m0Sag2QJKrzNzZWmzJaRUUtj4UkHUiw/XO+nrotNu57DKre35/HfOEOwlN8z0gcXJwbVGaHF+Q
TaFORqIJcWg7vOWlybDljOb3XHKmIrbAdU+RqHQ5O1XsKReZWS7XV3u2hGXMOc/N5w5VrmvBwQhz
vSphqaWKaNh3BhGDKv38Pf6121COXQQZEA2Qv/01Nm0ZhbOFP9FhKKDOGkCFybw+Z1HgMU9JBS/P
0BEZVKI2TuWXi+/fX79MCrxVUGuwn7tHcQexVpyQ5q8O76lMyyjg8Ppp79p8f/xa4rKAiXMVWZjw
0r+4/aV/+uMwRuho2jb2PsioxF/3H3VWkoi5Hq5DO1xOVUlG/EaO1Az7BCe5EdCQt+ZyZs5mNSkH
XqAxW4yRjQbNiUPF+9kMkMKSN6RXaDkLYm+3pPGLt5rAezg/lbAQb6GRNLqDsD8cegBV8vVb30dW
jn8EI6sJ+y6XJxM0mnxAE971CdgAMTkafhluwKoRY3tQRDCnPh8Mfy1UNrlA0yRhspTpUQt9jAJV
Bvu9pXh7/b5EcRyxeOXvxWqoNmAaUtwAsGC0C5PRMmGRqQ4j4OuvDgCLZOXP5QWRkst4oGTkGEiv
jitugVAZIJpMfcsLqMByxVrGd4xpD9gDuivj8fNbF8eigqX13sbpx1qqZB60jY/3Dv7UDkF7h98i
K4gRKuPywIENSwayV4SMIDWGpxFwKwxCPLzRtGesdZnyU50cBXA6sKn8+Pyi/lI6ULTjESzxILWB
v7esVmXdBMs9+hZ64bKSTGZqst2n1NAIf98CtJEikTpUGmiXUxhyr2Dt132Gbc1K9zKaxmXnJUfB
Y7Rnyem6jbXl7b0tlHlo5vO9k8BrqXazw7u4oVGX8rOPm8VSbn0LQGtiZ2Zha09Eo+91rdhsl2Fu
5zlDAt85Io9V1A4T5XdU1GG9qhw9gPvkFZ0OrllzKmwjFqYLZCAn7jm/glXJF0zoWL/mOWD5Mfvp
txJcnttry2FTvSXvPn+yx0Euk56iMgV54AY2RMXlDPzHOa/vYN561AmQv76eLPPG6YYt7UZDAM1a
TgndNhXT+6uA6OOuKZcyj0U5CRUeDFiG3NEMM6oJrqBTqmsMajyFxCig+pLdUxzJU+Q5/yXguX6b
K3+aVpFv/TCHJGPGwMLLQdRMjLvkgz/epKUApZZsqdcRgF0DFAmZT1NfRbKqGhyZIFuq8iSHh8kG
nEqd8ROGFYYxfiBpPaXvLwtKfjGgrskbM3XcTOgVXWp2EFFwdfGD1z/IADGHpAsUekrDW7Zs+4dt
9Cb/LWGV4bRHOnI5P/YdMK7o3CIYTcyzbjQVWPZ+8JaPYmucuQyX9Lh2K1oKM40vkr7/T8rea8lq
pIvWfSJFyJvb5coXFKba3Cigm19eSrmUefr95crknKaIgL2vCKBWLZk0M8ccRr5iT1zu61mWO+aD
xwaPJ+jwhb5QPOTUjUWrqz5MHENUP+ODlYJsNssAMnsS+04P6IAX2EI457p62MqRi31t/LU0Nob0
EgwZ2rvPrX4QC6eiFXXjCvnIRw4+zbb3js6tLLb7phzDkABesqT8/iFcR5qWLxlwJzfQ+n0/4oA1
VDnPrBgbRVHIkYWgP3Z6iSXp7YbRC7clqd9DrHPWUfg5nSa8QxXr2rbr4uwFq+Sqc4S0c4Ud5dLz
wnYF7tl3OFwVe/q+9iFylpcOCSD0+ImyFaQprxdAwZcUxCb8O61jdSmF1wb0bypgErYk8w6qvQLZ
Qm3m9236wczjhMRRQFFES2Muzj2CUc97nm1E6nDdGzeD9ORVzg5LwBoydX07KB08HCeplyaloJ3U
K7dWdcvAdvhMHkYbkNM75fjb8OZZ6lUh0QUdzV09hCwqJV6M2zrJbJ3TCfcfcnxojhHUKzq/5yFi
QjYyQrF48Rrrtkq3jH80DQxlCGyn94VN2b3e0sino4OY0IrG7MmWLh1z/LsyMN+baivkHD0Lu1/X
/FOOkek4vLohvuxk5QDT8jRENAfLpnLBGJl3hcAij5yT2Ff/J70NswpMVifn0RQpdPwpmZ7WqeyD
W6tMCD7IXH8Mi3dln1dcI6G0go/+Zj5ft6D/f09kPkcsWcxqD98XJtHbkptvh6ay1pD9qQRw8txh
zqAkHpog69tD33Z4Fh6w3wNdP2qWgKETxJo4tOWzEzRglQRjqDZtKLI+eiU/FqDjzyVl6HQHxyOB
jdOgRkxhLeDehJUhhqZYE0FC606ccKw2OtR+DungbhWjzdPFFi9U/Y2xVxuCIWYldg5qh6CEbahg
QWa93zWVLOBX8HO5HHGYOjhpsTr9GWNZC2t2Qac2u8lIG6KLR4dBadw5N3hg5Fiy1nyswVBYjehp
VLi26Sz3ZVvTBUb3DK4H1lu0IsUPg0sR0wMJaV6TfP/g5pIyEauks3UjpaaX0daf4mn3+SPw/Akx
/e5ES/uHKeMyT8hGXFYvaCTCaotRD8NDl3i5SxwR5tPXFoVhhLhxqlgfwT6kw7tdVLCo8OOtBMyJ
tkz6nKv0NPzeYYXcNQ+DWonJawk3VTyaGhL7wxSBx9FqZoWpsXY2XfYuxJ6SQASkOXKieWDqR8NW
KHHx3Pv3pb8HTn9bbaPqnrj9pjpEHHI8LD0CCaKFwQNgNh83pItUF699u5Lwg7Dp2lky1BdXUC6x
79tg94I0yBTW2GGyyY7/a3RAJNuzO+JR2t21FQVMhPTtCmgnDLnNgzNo0VC///VM+LFmByOif+7i
i+TSTo8c9ycHOFUZ4pK1P2d1p1qbGkew65nKJObmGcYGJ4ty+/cA2Y9VMl+PzsJluEZA5Bgyvd3D
pbTWjriC9dltcXTlQNf7CtQwxTLLebG+EKJscxlJi38dV9PgHXr1hvgtuOCqiuG/iwITkrYzogwf
cj8nuDebPFBsVIEMlrw2H+XNUz0xSJceu0pkcRb50qNXEg0luo65kiwTVXReCDWCOegoYqoZrbSA
0ogUQcqJBlkTn2O6YrCvelPlte+YRdeO3mwxLL/MXZw1En+RVm1ppvVXsAGHDe40jth+V6ADgL65
UzYjMFHWc9qpwNVvK3Q/n0IK7il712YdPc0z5UjcdhdKEYb9eQSC4i3Q4lQ7zV7T0Xo2S3jS5UJZ
uozsYM2dG/dKqIsL6Tw/kihntZc0DFTcONNlhVLryRzvjHzI99cRbgj1Nig8cOdcF4oFuWyD+gbV
y1xfIh86EuycpFH/RgiI6os4aalet+imgoyF0eLosJ1xr1VPKp4H9UtCvGyRcldX5zsfy6X9tfGb
il9FWqdqybdxpI7jJWAHDWwojopLCE/Loz7ul1IhVtZiK3N4Q4XjdM01ljZL/DuWR7r+hxZwZMOW
JYGe+xBbFmmUN7Wsr4S7NfO2mRTvNUU8Xa2Sc9VldoUCd+1ghGBmLzkIz4tHa7j6KBaoune69l+b
ShEJCkWXUUMb5tB+mYes6ZqzIUoTdaGm3TZbIz3sldcgHvRhRfi2uv1gtRQpI25wcO/u5cJ+150G
iWPxS2dVcb6shFcDYs0P2d6oE81YJuqAEFYhewlpFhv/hl0ftSPt8ysEagDqoZe43t2OTp2F0V0Z
9uoEM62uTWkSrX2bn+hb1Mltm6ROst2XznDFG/UFR70Tc1nTECtS8Ahzk++07WpUD85F4UGWB3kh
A+eWvNuQugV5NVvuoSu9LJvf4ZQIc5iYK7us3QsO1T4dg6XyVcOjiMhPxD1ZPzwMoyXlWlVUazYf
IxiRhXVxC4ydaa900QZWO7GaMQNL8kGS7KWQi8iGO7fswvwuhydNYSf2eeYLGJQrjxSnopJPs+Mr
JuWWWHTypWAu292xsPF4Gl6HUCjY1VQxsSfbvnrYorTlwpyOTdW9NQ8Tmoy/D+cY7vw+XVjSYxb4
YceBaLsxH3ftecRvxeM//eLY0P7t3qXRANEgqV3V3/KUR+rVmkZ1L6dVNRaO6xRG4sNWNGsYnvTJ
NWpTxUhhk2SImb906Gn4LBiHeuuTv7KkGkKR6Z5VjhVn9i2ZYzvmX4TPCJFfJJGY9kcBglpRQwfu
oEj4oav4FJ3V9a33EGQkO05HVky1cpvJaBdthCkYcKdT4KbFtOmxFdAvbGTm+9W5CtLKK4+JoBtY
3Q5zrdDqw6gH2yx3/27ZyhFnYpftR2b451TZtRwxZUItF9U3cibIrBdZ26xIKgA0xJV2z6w+/kjb
ylns+56+whaeLQF7AqmQ5lAFyyCIwVrnFTLmc9e1ak0CAqgm99iF89x+ra/ryMK8ZEFg8xfr+p5K
LIpIu2OT3tP4oRaULetNlGcIC5Tze17dC9fye3GqYb3L5HniFMqgnGSgXlgZhz2UgEXDgtbWKzZX
EjAYAWNi+Pswm/AO3TFu2/HJzPEXuXbopLRVq8GQ2Vwyw1hZ2blUc8FhRaG52Ca9Wqo3uom8ZEOJ
roZZLT64NKu1jXpKUR3M09txgeGWM9Hb890uxvg9xJAgO8qlVZfjlL7C85drodmkIOKgc9EyO1SY
Udu79rlzaiin0IVT6WWUgUPRVgd8z+NSfIwyXpl9rig0iJSp5jnDrOt7vwJMmOsmA1BNySodiLd7
MC2pPs3VyuS1NXF/RROuyRei61yWJ7dK/PAwhRt+N5ibjhFP1VlzGWJGZ+bZYi2YAAWHYhl2QEbE
w0Ph1O8FPwYQcXD0ZJbkFkOsKzpySCFr0eMJortijdUNwua14eAOLmc3+zsTNMLmBtHIActmxZsQ
MinU2C9ttiJ8vQA5suRA/ZfPd1h/QxKOq1Xh4tXWN6wFGXfLGqLxnKGQiagwV7Oqvn2fJrtasXqH
RCXMmDgx83+mHjetOqyqK9ngvEHsXvyKuXw83eUU8Lwhcz2N3tTca3t4JexHeB/M+5prKD/w4ubS
52AMDmCpFTunD61UHDg8+dNlIRKsnZ4Md63OvF6tk5rQJkWuBujSDtS5H7oE87TgUhCtuH/LFpui
BzUp+2MuPYrE9QpY5kOm6AvYyapFZoSqzZhmfb4+ZNZ+/haXWSeXR1zY9qG8FSsHXajaUQgEeAxG
lBLLTUioLL9FyMJlNGRKAPQVWxN20C3Zu5gUVj1NzA1OMV1GRo3dXJmfdauWhREWRv9VQ5yEoyuF
gJcog/KD2S8JtFHfDIPJ5+mbJbuZl5Bb1gwJclhVBdKLWM0ilwARLl+G8F3b99JvS3ZB2TVq2jm6
xVbXnvoesbbq1D7rHXJoO/UW4F5d61XNVyiGVHWhsj1XLFUDGfSVUMhO0ErVmsqCSf2tC6kcmOZl
o7b/mSgH/jAN5EqvgPsVMR6uKCJZs6qnvfvzddRF0QZhvJ892jMX14onFodgXhRd0pTzpZsRE35T
rT6Ip6u5KM1KkCFshH5SU7SuMWSP7qKwJtOa+LlAfTqE07G/knQ0Ev6NU6Brr/cupCNoNOa+zSAy
D8PM7MDvFM9h1I3ReI0IUvmOmJhFOImYhh6WxEzC8pQtdG+oYxw41BEJZ/Da7lxZ8/xQ4F+rP3L4
dnbujaCgpntYJ2FF9SPO8BW+hbD60+UbGDyL5alOibvFUXDso/Bvn3+kmNUgGkFEnnLdQ6uTRmj8
AwVvZZT+fCpg8wCKigE+1aI71zEfS2f1asjbAxkaVVOvx/1uCPhDxtHClzCqB9AKv0tbrO2Woi8V
gNV6Hr9xCGr1R+IXcOpAvv10/eJJOLV/K6YrN+bFxJY0cMWIXn2mP8nlTt7MCfsEe6fu3QNmbpX4
XM9k1GOLMOB6iXx8X9XI1bgRFcTIXwxSlGkcUAxCTcq5KBQ4OeGIyA39+hT59jhBI53eD10GTk0c
567Hjf9AwMSYDW07dd4zcUzEDB3qGrd4nNAqHs1XRDFq5IzusnfEIJcS/8EHPe5+fRU/HSbheSSq
Mw0Axlu5WrT+5yoi9O2hb43uU+w1DBczdaqc0cC549ogL1cCaLabVk/YRrfGc10a/fpifkTFOdnS
pafZgCmrgzzop6ZLCVOyH4NUPuXBqhjgq6TMYoW5Hgj2pbhORRLdmIO//uKf3kVgh6HjUeaDixMQ
8xYWn4jByxN/fgr0hhsN4GnVg+nhzniWDp9NLSCLOcn9b5ku3H99GW/vX5ErWN0jhF7A8z/RFebF
IWGrWeondDEatsxDXgMYdsHuyLkfuvvJHOZ//c0OstkfjvGgCtA6cHGAewVM8vZw28sig22aWo85
RrYcHuso5eBzjktSG6fD1LMEf4WFqPoiqz6AznGv1mOwCLWq+2mUpZ8cUZYwrX99bW+HKJIAnkUA
UoELiYem/sc2Qjju8AAizNDMETvQtL9pTijY9RBd2oxt1bSDmjBUm0jwf4O9vDFqoEdNrxi2iosl
Dhl2XNOPFzOESivouwM51pW/wxrVzwQyoLQ/bNnU+/NpdqbI/lJXodrZHG9onS/9DCcf18oeiQY4
dBYlYXkbEPDmub+j6LxFpwifZEKjsiOkIKFJ8OYK7dRG+NBjeLoQKrnnf3jBgLH7HV1b3/oYs56z
oEVIjZs/XZ4QoMyKoS1FDp6ui5U8r5HfLMuZHB6Jy5RRuCx1pzZWyIRx/De1mjfe7bwtCgkERSkJ
dL9+42+nY+hw/TGhIPRecYt9yzJi1ZTQ4ZPo6bvkTE82YVEJALHEJWV/XATUukhA4WU5e0N4xG8e
5NUI6L/IVogdD3YcEcsRtK6feFnsbFJB0ttTOXQ1W43sxy4enhKZ1OkrUZ1WSLaPtSGSe9m1zs5I
h4sQZjb5cLQx/ecpCjZR3Yi9t7v/CZx+qi+55aAV8g7hSOCbxSmXihOl8Waptn6XxTS4FsfNgMjA
Z2lH+fDOGDWmGO3JBOOtIbJUlG4D+XbZKidY6S1ANVEGYQDL7TvpxMBtDAlSAA/zgg5yOVixDAh3
i2PiSrpTH/cusR6VjdyZGLkqjimqzIIX1uAoHzN0Q7j9IZuLBnkGKPdG8pXoeyjho6w2JeyyJfnL
uHRn+Tw3WB92iq+RxaOajbWb57l9jgg2qsTJDrxxmu6HPodyd+ZUn9uvvx5Czk9jCCEO6wZKepAZ
fDHU//93Y4tZpRfanU8G6hb69qlkON/BjA7tNEZludQJrciBzhZyME10NphirwWfVTkr3MzeK8WL
3/1J8R+1wszcdkNvrftsr25mL6e+j8P0d53Ut41UvAvgqLACou+B6fR2PngIukGx7eGRs40I2n9Q
vhMscUFmQ7FvFI5mpu6tpSj+CCU5XellO5eRomH9+vn+yI8AdoaqEiI4CpEvKSueN8QZ8vmCIaLX
9hjt1oR79jamjYdx4goGkuPffgVOfv2VauH673yMbNiogUc7OVJC4quf/n/eKE2TnuNZ0DyajqIp
5npdqqFwL6gb+xCms/sbcsbbJZUlIGBVjZVHV+T9VKpVslfMjUU8FnkZsdA0nMPCv79/fx3BFH0f
JaNqvaWORL58++s7/+n74YQTf3BF2ZVV/pslva23fNpiJ38wpP2FBUEdr37QEzVOAPPhrnfRrP6O
pvTTBfCaYTyhWUBjZLM8/ziZQqDEELH9eA+V7rp6+Nfzltn8iCBVIAtbBDlfN8FQjNEfv34Ab189
FnSQwqEusCckP28I1boQcweV9KFkcdk/keA0xpd8DFPO+1w0KeyX0EXG+ptB7r6tiqgEWUcTqEhU
hoy5N/ddBZ709qYbHtC85P38HPmi216TZij3O9NNb7Fx8P6Y8H/mDMO8UScfCPOqI1Okbqmw0L6c
OcOMEUy9/YiIA/TnMmC3yUJi2vU0ONQKT3OyYQwhEbIpuKXH1jIcSl9JkWirKkrErx/r28oKSioD
G5Yp5Duq/7e9mzRIxUp2b/kwJdK77lgYAGOazTZX9djAVjIov6uScNF1+q8z8i5pq+MWjMbfvOS3
Swo5ItT9fqyuit7W26PIUk9J5k1b+RBd+TxFBhsN/E9VdhoR+vXN//x1rFx0cpDowYr9KdqoLIKA
JuYeEKqMOu8runEF/Pm1pICd/P73fbvg6qT13xWMTZfDDYsYphKkOP3UQB/TtU+oEe8NA7i8KunW
rBH76zwuqu+iFN6yfsi3CY0X5qnh6Itnd552PDeR76b2gG0kRAn5aIArI/UJMmjrHLOTAWxtrVMA
B0Mt6tIlQQim0unfB/s8EecY8ltV7bZBzECzlW6qnSGWUZ052OXV2K3DRjVKVIwRP2KUOFdCfq05
XsGMe3l+iopGddInHMT48VhTprp2UWBQCWUQlK5La+CSQtdwLYnZ9LVkowRGjXSp5EC9VVnHgFIz
Ih9ksdvHOu1p9xwR+EALKnQTRraWko7tUasuFGmLQqgGVFt8iTkUdFkbgFBJMatbUv4F38U7I2C3
QgI1qJIGxCdTiKfxTnEypLVCkfSJolZHwK9b1oTjJR4sP5sOy2ANW3gzNkhykruy35FC63O6bS8L
910Cl+/eJcgQf7/XD8scVsxyXGr1q8FQDG7crV67v5omMhCXOt251+O/hgnBWRRkeCWh2m1gb+VN
im5tc46aM2dOgrGbqIcZ9VKJaE1frPMX5T5RXPHG/xLtTEntt37h42rOSELkANjlU9WAaIn/UV3G
5WHY8ab4MvlLieIpyOoCA24eN8qiJucugcmK63AlrZEHaM2ukupBEMDuVzCtkvC+ccWSPBRkW86f
StwLEKkBNQd7ctJlCXqgliLGTpuxoTeGcB0L+3LwfTCjHg36F5hPRXScwN4xlpS2UGBpVqCYfJ23
Kad7CQBuZbDpYWbKA4aIYFznrq7Q5Bz4J8CsqSrt4GbIWtVjIzY8xPUZQska/LlrgLsOrcl7l1Uh
ilWiZa54rOngu7qJahDJdIaX+LWpfalOT0AQ/vNg90uVH/t9rvbPy7BxXV5vOcu3BhonRg55uefB
68rv2V/ps87zP4AZjv9Kg1TO7zBuaYR7sSwiq18jf1+t6R26so51PyDUi45YhZh7hM9Y7s5Yn0bd
EzRgMbp3RcBEU3RtPMSFOmlGQJcMVs7KocPJTZQdwH5ED2q/mMYwqyFrwc3eJOEgX6K4mizaEBps
ZeVVWMugVwFTwCVb6Bd/kFHplC96WM/hypStrhNX2sCtBCPJ2B1JpJlsNQx14zq1gL5vheVasjoS
Xa5atfqoTu64Gpia1Fm6bhnYkDFxXNiJVk4D4GKspBSUbSRdhMEv2XC2+ybA4jqs8yxHwjik8jnC
eXKB6WUIne2as9maO9VDLN5CdGB2TV8T0eDq7biSaGBNT3XSV2PrDxkM0jsneukybSAvCFq1/F3Z
mdOVyGpflYDmMRk1+1DWSidSsVXx3RpAB/UDlzAYbh3brMSGu+pDHwbQxWgls1/XieqCNorR42dZ
P30UjRvl584LJE7pBu/WzYowXhUiPi97zQsErVFPaF8RWtCp5skQEakbKrtrExH94GvVVNPPirCE
KX7IzyueYP/VWNBMC02+4DRAdGKB367DNAJ1pfOeOwpv7508IKCl6EjxO5mFsmjTmEW0WbuAyVh1
uU0AeZtYmEIcEsuHsdDrybbo33cFvgdv2+LPuFfxdg9ky6ZdcEDM69iMAk1i0q/m+9i+rnojT4FF
PoIczyPTKyVKDS7PiQfFR2KTVbtAOeWq/aFbuabBrOkSfjsogCJbVZNQzuF1c9PQkem7etfzk1ke
NMg4E8PCA/YxMeC9hpomMEBpYVy2/ZjWdXYUouCdJr0VlSgmWw7A87G1BiWKcWj+87z1Io5K16dK
R4Ovjl+5Pgd/F19eG7H/32C7KoCWbR+Z97Kt1M97+tCPoZl6AK2uKDMSAsln1i/ItlcFGLg7Sa3F
h3LcSngjZpvzo4maZol3ta8Z3KTqpmtXRdOFtt1TQ0P6Gb2AJ48yg74FidiK0DTpdUU4NVQ+8hYR
T1lnSIkBBtSOO6m2F3U6vZ0/RTqrRnbtQmGjTNB/czQvadXfrms3uCXq4GB4SRWWBYyjigWVm0vn
ljUSUaoil0RansOJs3GeSivebPyXr10XMYn47wF5Vf5HRp+xPcxADNa3ugxjowGua6l2ddOfElCx
2BANpL34GeWkMhqglV/OSrMuXcmINfqrhGaNhQ4MJR5AXZolbeVdrBASYHf0NYd99DGnAqgRi9pP
wIz9Oj6ixUmzFgd4PP7H80w27ZycJ81c18M20Qp5UwmY7R4rH1aAu6J3Z6iAOJjtbXLM+g7dM90z
PCf3C8lg6v3yhrhwsyCbwtEMdPA6hdlXmyLEmFZdO7Bxv5gTIrGtm2ojaopKYiG3R48lEEK5sBqu
Ne6siyrD90Gjo6gnyZKpJRPRoRoxNE+YdwEhkxRauMupddYrp5kBA00iXz9OtCIn7DC1amfQxkGp
y2muO5QOPTCMG8ibz0+GhgAhSFWVvvmN1If8RnZ0hY02+aT4foYnJHrJqSPWjA6brYCrGmlXMvP1
fpS4eH++WJCC4ZXp1UkXT4MuDyEKqNXCNAEzvcVjKgQNQjcBzfDciyvJsV+U+F8XpBrkGXVlC/E4
xNdNEnjvwrCCncKTZJEHM7orG+6LHjxp3zTX9GieM3ih0BD0nCsVw7k/0NrwIHcOIzwi3K2ntu+K
C9nWof+10S+7I8F4f51K9Ppo7HP4Zi9eaKveqyezbJSf0ky2RP2uVyk69oCKGsQRQPWeNbmD+F8F
0hulPAhNU0Mq45m62F/4VNNH047dxqCW8KhSBGAkv4++6vgYtUup+UgO5QXvvx/roO/e20vhYfbY
FLQSYD9VUGpp8l1XazPH4M3vw3yK42KvwzsDVljZMlXOMcMyIQ8PfSmvYDO7ZNUeJ8litBxJrlZd
Y0Nw8+qA8aq+B4uCQ7RldY2Hre4hm+q1Wi01Fh22ZEaOechGg8gOjSD2qKhH+fo8ajYJitR2is8c
QtZOEEBSZ2P516/Pk28xCmz5MJ6kQ4BZH04rb0G6PQjXrsja+r6pBexsmNi6nt9V63DTnSyjM/l/
+mKkQhzhgWeAzAOaV2+huJqMmT7u9vwea+w+/rpxUohg+Qu8QfBI6K21wbKarYJl/tdf/LYZAjzO
gTb26ZvR9SAN941mybJibBqbNr9tl03E/h2g5BRm9wnuJ3C46XbPJEnsrj84UCr2OR/r9ugXm4fP
SsieOriP1XVpIYwnbqt3sMPmRbz/9UW+JajCSo1jAGAvgsRg/2zGs0F8iCIhvRtDHNPUtNUYmQ2l
gkvteBW1dcEQReR4xqcrqacf10kKIW66Gvux4uA2AzD40BUWHvXwpyAbE6TiuyTf+tpBrs+busYR
p6ittj7MwVATZZZTqXqYk2M0AmivZ0twRdR/fZsYPf0Ij9JDdkKk8w75pbyK4C18YkOGYmxKvNeD
fLdiSqes9XFzSxKnx2BtwtOgxwOpoPY/7kuyptkZt928e+dqh7PQo+Lm/BgNjvXVmVlUsEy6NiOM
YZshZINvQsc8NBFE8PxkY35rYb+e793wNEDR3exjE+W5XyKctZXwo13qOcIIFx8WTnYLAbKY53Fy
waXfYNYwaRQf2JdCojBMkDC4bO5qj/hqHGu6WrS9dYRutTvyRmD2Mhb0Q8ZAPHWUgVVzA+g7ul+w
voSSfd6Cxoteq52gl+EQ+dY8kvgjd9ihD72bwiO52WdMDp4h5mwNBxhIG6I+tEFVdOVNvSUtUVzq
1A0HM0isZTjB1SC2+HkbxtgjSy4pFGoQWPGeQamUWHFud/aI+G09eUtaWPD19LofjGO8Wn9sG8Y2
3XH0BjxDDx1KY+uTv9h2gKFelwxbfalwZnGjmyIOatb6ZUMNgNJ6n0imOBdyHOncXanTje5GpEid
on8wgsnLm4wjSA9oV7Wo805DPy0Mu11bRJpO1ALftUTqbW3M4ZNcx6jPjpO3cZI/sjLmpXfXYKgz
D5+gkOxoo+w+wc3ihZNhWfT4+HSRPWJEO4vqy5yvi/2V6teN72YxOE5GrHxKyOdRwOSm68R9qBaJ
PjQVcT7zQoYqnQnSkLFQxj5arGDMNk0tYPFKKRP0uU3unVI4T5VQ1bRECUS6hLCWYG4OLhWe/FdP
pKxs6ZXlUbigMwg3/LhIjfc6icFaGVvl62+mGD4QP84xMGBAYJZ2fKh9KANvm0po9lp4BCK4k11e
eGTxEUnQlZ8cGHY4NrISprcRptABnUGCyetkEBh3uGl0u9SYdJ5WZy3AwybkjSeBcQ8JQJMAm5ud
7FNdz3hBJ36TLU9u1IzjMV/98N7mGcxMZvbLrLqH9wiOVxF1OI32aR74v/ymcSure1dWeEnfWwI/
ppsZXURxyrtCfknHaisvXlAsyOBcZ/iADwKJgb2Y7Po47HGwwRMP3eUuhM5XXzovJSyxT7NoIgZp
hZt4cqZqdR6SpBXPVrQRY2Mj94lILs2X08JpEKv3PBYn0Jkuuc8CJDUYSbfRI64BbXJeIJbG3GwV
EeU1OwSW+XJBmuK5fzthUtyT9zKGB1Ci8nlokvk0TIXzujZrdqim4UuY5z05cG71XPvW6hz2yYcE
cqDTljYSI6ocy8xH4Cr6yKc18PciOZbe0Iz2IyIc699EZt4NznvNaYMYf4bimh2jgOQ57tU521bO
GtSBf3wKcVU5jBBAsJBK9sdpT/3skNTR9tmu/f1CV9/vjtKpx3ey6MX71BPDU4bw5lJtU/Bhii3v
Jk3IBe1KoTz2AA8e6Le3NzYnB7JfRa28ZaIn7LazW4HV5idbBMFfm0vcWDpOw8tGZ/sxwxiL5L+B
gDcIaf6pKzoi28tlP4dr6SPm2Mv1zvam+aFD4vGuc0eyVZehPJPb5mKoJUVGwJSz/SvipfrYz/7y
vvHt6R77rPx5ieymQnJR9ue6GfYHJFXJR/yg6nsnS4P3MURZ/1DiM3qAOBw/2PAgP9fBPHxOMFy7
gXFjHcFJ0ttgmAW7CaDbEbjI8gFNY//Wl2H7UUxL2x0VH/vibdL6krlF95h0AsSDQ+NHSLoulOvB
u1mizn1yiQ05Lbvcv1VD2n0lPgBzni21Tp1UWaR76nx18Pa6VZHzt14RbO9215qewmwUN6QMy7t8
KdExpfsGtbggmbcYOv89HrrxesaBt+VbnJREX0L5hPC3QxnHQ3SJ6yr9H6TT1yTs5q8O29sNlLXk
UOH0gMorYD0sKvuTzwJ8ttYqfhdkUXTr7UWHcdbIDQALB59iinm08wtC21MXd+2XuSkDkiP7sntk
aHJMSMTCPHFb1F3YZVFfVM5jhsPMl7XwrfveHZB/cdy5C1hOXrquQEOKifwrJjP7odtl+SVvq6I+
Lm4LkTpYWpCS1EHVjEkZhFFJqiA0ofYrC2pD6hl/EHibqpBFFIfeYXOt/s/NiuZLgGj1rpoFAaqg
BNUL5nnTy8JmQyebUMcZb/dDDAz9MYR3RzBvQ7If0X6FzDkhg5+vkpy6ZvzLiab2OadYO1sLxJBT
KiO7IKJ7yc4IQF+XEqe6de7+yHd3usNr/R85eq8huD+u1NV6seaoOu6J2184+Ajrzpn6KnkEq2tu
ubHaO1IeiWcqijy50NpMJX10ly05t8B30K4JltcW5P5As8r+AvtgJYcvICPAF9ZfVjaRHiSGwm8P
XFX9b7i3wW2ZW/5Dt2/93+jWrPuKIw2Ty1+fMt9b7udiLGFLkJF2wtqi/2th73hwtiD8jIFa/9Kk
ve2f2ryaLuG2hK+uMzbDKU2t4T6aApKxZwrib1be5EQNzmLC4MPFPZ84w7F46ldvxtUmHcVJVAFh
vwmZPHn8J7ya+OiOw4ZtHU/4fpaNe7K7BZbyHo4fOuzFzrNb5sUFFMP+kNEJkIc2blJuqGMtgdf5
AT2+9eLgTvat8zaWn4QYPUj6ZXHgwdv3CyEA59ibm0/oM0HZ1j3+knpd9rmCDjAeOkXvOPAUxEcn
KYNLuTr4hRfpUN9kXVz87YfzeBtZW/7VH6H4+OkUYYmycDoMd7c+rGmbMjXR3F6wnuvvC7doT7hs
gYL5pLuWhSj+jUXek78dxy8DSBqZCH52W8f7yoF+nBBZuNlDs0vx0BfbMxf+TzmGzT/97rQ0P/Gv
6yqPtbv3pjNMzYJP0aO7r/wpeUbA4p+3IhguXr9kJDwthTiVgRU8+mIND5Gw/8Zcx39YqxURYO1N
N0viKPYzc/dUDKL+c/fdHFfqoCMBsZqSW+HL4VOICRFWalVVPFsZcVBswt2HdljlbZhY+53Nanaz
bFt66/Pd5SmSvvUhj6XEdg7cs76sZVW0N1UW5+U3TbQGJVTk0r2IsYqodkeZhhR7r4A4LR8SO4Va
cSTLUpkguElWoN0xx0VtLaFRD+M7Ylht46K4PR8MqbliQeE8p2HPeKpyUDs0Wlh3nid86erkuNbZ
shevEcpZ6tiSdAJ+JNCmVhRX6lAaXft5O4Yxc3uwxYyI5gCIQH9uLaas/yMNkoYMYwO07C3UDsp+
FEp3SRu0/j8Ge6V1gUnlcWzwWz1ts5T7E8yUbLgdUtob2FNlYiM+2FvC9rls5knOhywJpvI8k2CR
E984eMPJslrlrZeSD/rNxrwwvcdM3WnQs1SUeBbO+8ulp/3evvhLn5Z/TkHWTQL/krErPmAzmToE
gIqqdu0Hmr5rQHSw7Wd9cZgxO8WGd8HafTtPMBxjPG96ohtxfsjQ7KRLycZ1wH1DKWPGlY6b6XCW
SY1ca3aodE4aMUquVmj9vostgfFSNNM3rHArwmknuOnBv99d6FwRV08L/eXsfrNDplgcdeImrVKa
7OBu1R5+WXAJSE+Wv9sVeQxO1b43fvHNTmu843Vk9AZ1lySBPBZzBsl5jFEunfF/nFkVzcbeiBaD
Jhs0CoqBgo/4+FmXxoVtKRjNtBcgeCMNPKBY6scX4yFnxD1J6tdheE49Nr/hmVoKtHwxuhbdOPFm
dyd3dY+tcctusPgSfKduLFo7HoJ3Gh9UTRAMrK69EsMVhimo+KuMc0WvwjpOyQx1SyLX/2baMUaD
0y1EA7u3ub2ohrAW1OpzhGHGa9Gj1JqgvmgVxMYpSEHX9oJwAa8gLYcwPSR9NZUX825bTVw26KHp
7EhHdc4QD6ZtrRafeHXu8kgG0rqj1+cV2N9EPJruhtP3NrjvUtkN3f+mJIyG8oFzMaqkg6QDbIv7
PSMcQh5dRIECQQMO6UxynabQYiI+ws7LtXQm7miLI3mzfdW6SCMYKIDWqWNhVD24EkYGXtwV8sAb
IyDo+lgp8/p8Ae41LVCN14U2iYkvRk42uU1OSz5zOR1M57jAw/Eb1uJZR8syjdsgYvSECl68MmcV
EyGP7zisY4J56MiywJdgX3acV24c0rs3LOA10tr77rpC+ogs6eKLd0WPpQ5AkK67w4a2ugr49tB6
1ERIt7QWwoDInu7DtJ1QPajvHF79mr7DsjSrAVCbtNtpSck8US80pWCpg8ey8gX4n0EdoytL3cgq
OVko2DBcc2ctb5rl/3B2XstxI9m6fpUdfY994M2JPXMBoAy9vNS6QUgUG957PP35soCeTRY1rBMT
MR0TEsXKAjJz5cq1fgP3ltwnSJuZbDB2RIVWV6H+wNAqaAXS524lGmDwDMVyrAX64ee8Shj2Cw2T
EnLJGIW5UJyp9c9oAQrhyA78jBx5ccLNAeKRMeFzvXX3tj70xv8y62HgjjLpTiRXboaw2vRlQhis
/VnOsqDAlk4Me3RDVrRUpWK+xdjWc4viyQmP4MSzM/tIP87T94SwIH+S0ZatiM5OlOR7aIbD8J1b
W/yjEPq3I/1yR0k/yFHWI4Y7aQ11+rapE/1LtIRJdhubyI7vG+5j5vs1lnQmnX0aaqe6ehfmUKkl
A/4gnuyd/K9K+rrptjbjxi8fVoZUPsTijaoZnmNfNtLrxrcdTihxLJpYkri4in49Og7QmwBL5Caq
PCtmt2HXGt9Ha1KcxzIilf6ZGhhTI3q7Qte2TXvifK9VoDaQBaoD+rVoBHUVhOUP+VwG+Y9KRaMM
Q9y5n2YcOnWkfmNvjUebFtGKsUFcV3wdyMzDcphzG0RMYBV6xX3wJOxUOSOgj/UVNWla5aJYb88B
a4Hr4/Rt7YwqbRnypvRVtXw56USu/YP1xE4BWhG4ikkXp71qn9jSWNhr/OWIKTzPuOKZ1hi9HfO4
VKKf5KSz9tQa4DZyKL9o1r/feKyQRATOZW0DqbMlpO4zpFlVbOABJhuf1lCGZK4gWW3d8LXv3K4F
FBl9ROAF44rbz7tW/MP+1OrAjp0d0a/Ea+pe4isq0yx2ajUgL9c/bOo7TY4OQEll9ITvpPAj6GPr
MqFsJo6fsq7Ew68iuWjxi+Nn42yUhTqVNEMGNZ/w4lgDsQlcgN0OW1TAfsDbC8J/PKDFEfkOiGCm
a10v3dp2S+JRgBc0bKGWL+Ywo7J+heMlFjgAlikA5+TzZZqY1m7retVTAtniajAzEQkoDYqcZ+2g
zpUj5BEKwACYpSpZGRPpN97AKsT4t9DqHIi+7gChkoNsXIEW67xt2g7bZK8crxIZdj63bkIRbswx
EMdzvDIqrNI6NQROHUiY9D0Rr0DlT0IoHW6jQ/J7ovk3J2K/vqRD3xyDuGi1fodqTJll15Q/7bo5
KC0+TPSjHXOakKw0cxb/AfmuVIbACNYXMH+aR4KANqAtCjy9B5GAnpCbahmEzuPWE9sQ/JreiH4O
mGKRlULX1qLKy4qs6h7bTMFX/KPW6Lke+4Y8zBZu1MosNMBktCF5M2sPvRwcwQX5G0NHAi+65xnp
43vzdORIWSsO2pXBH3IBFey4E0Z5o7eREotPRY5QvECI8iIDqE7dsAAYIu9KXuUy18OLLpkJk1YT
1Eoaiatq31AuhYUQBiIOZXUEz4Ga3HWJtC9fbTlB4vROXgTtNafxnPmDxJXSB3aAO9A9bg1cTf1Q
iyYr9TfF/k2iwrHRMFA/J4gdZQ6w29NO3pbxuqGLaOi04C6MpWkBE4QYaFl/bxWwVLsSm5Jh9mmf
6zzFlulo6/zHuWRp3U+8OE7L6wRXC8OyZGmnDlCjfGdabcy7kvVGRN2NzjqZumBkrVIf8YqAQB9F
ALK2F4iTuIDKGaSZ/FrZN2KHJkEkGmvxZIljtmpOMqAt3RNeYSMlaOUgRdkm4AMRQWK5RCeV3V53
Rpi3G0xi60NvMCEan6Lhrq4N/00JYFN8k1qER6ErrWKnGy6nAnXPNGu6zNXlfZqiWaXdlyR92LYV
CawC+KEcwfxeWOYLeltpkvWU6CfU8kVqIAchDb8OwCSvqDBRZMJaoyM7Qq5tgnUqeUsKqIuKM6jE
HAOkUxq9QQvh++FzczVIWmy1/t+Sdtg0MS/KanxUk7TwxVaKyXoiDg7EK+NGgrLAN9j4s0abi2b1
jEsNfchk1lO1+ZGmxol6vqa2FGEaJnBFZJbN3LLItjXTVKpoxAPmEXo3XdCg636wnYAewyGGnnXi
CRekY2RlYtusIDIb/2Wec3uvaH+LnQK4QGzDKejE7pVHwonhOi2SDrI/NdWY5956tlFKF1iLmWLk
uLM0eSlKYItagjDqtma2mwcy9KcLSIsM5NUW9uNVD3MDWeJ4IDiX2zVpRse3VfwCnin9j/VGGpat
wKd1SSRItOshv+1pnMrWZ+dOnOzrVXFvViyMUTjjAhRA9itBfAvY0ko95uEFlXzztcpXEMKG1rFW
eIM9ayLqbj1WfcZwBlr1erSt2pHQLcWRs4VskEgitvcyIm5AOFd+cJYgcWH4q7AkgAa9OgC60kbl
qjpl3xs6UKo0PH1uolgh8u16JMt4mPVFr0vOAaHIO1r/Sl1hQav+h7pSr/+ezRU5GTatmHxZn6g3
uQDASaGWFhEBmNi90NfBeZGjeqaK10s4Hi8OyE1XRsitqNyQzhZlfEpO+IJva32dB62zxaSv2KbG
DoU00YquDteUezvIN9K3s7Lxtz9RPhBTtGG0AM+KA1ppjcjGDMDWQwOVg3VT1C2so2T/t0b4iuBA
1EUs12LlR0cr/LdBTp0MCtymxKP9jaJbkb9dNVEC2ACXK4wwQiSFKdqwXiuEB/19sdTXc8BcCxrU
KE9uU8siAEutVot3L8+TUA4QL1MAVlaiMDhCEWodaA6871AtxU1ss1cbFEvUURD8EjILSwO/Hn1V
yhtoCA/9JCZjJkTzYSUVbD5lUyPfZAW2S+9igJbgS6zk9X4lXvdYYPCZ4romvssph9myxcEZAev5
QtUXYFwXjGEL5GYFWXP/AteC1YkI/t0pY1uLNqFmU8H0DKqDFl6jHDfMDZdRQUXfmO65xLKFYH8S
5hwnVSB51mR3O7pxjSTL1FfuUx3hbEQatgJLwZKT3ddUNVgw5qk0suIQNz2NNYtqT+jgfM30Q70S
UMhkjRRp0g8VtVHSm0C6VlaDKZTvuP9syJjtXKDVdqqWrWt9e3dSpE0itp3KLduOW3PNCUgIz7Ex
9zc0CIgPAV1d06cAyaj6JzBzrvwWgUxM71rukuPqVCZbJSE2IwC5SoeCBC9tpaVFcTTq03tUS+Rl
9Gp5chSyHnGdKZNGANbWVJuegoDdbKwxbbGrWUg0ycjRAP0VpylKVSKNVYC3i5Nprc8ZWiJy4jRQ
WOYrRpGDfBbCziFuQV82yYVN4ABcqIjv61XAXqP89qrhUYjjPKKKxaxb5gnMb01BpE53NuVEU/fM
1VtRUcnlDX/TS9kQkRtEdAtAeB2IvGStf60XIGkCOHCH+woO13sazmNpb4dI3qqCify3QMFztwVA
a6dNt4ISwRmJV9RqKeTFgv4esNVih464oHD/zdNdgUTcxUSuv13wBSuaf/I3zmfFI7JNuSWuy2Er
YWI0OCMphE8A/M/8hHnbSi5VmHSWup/USd5HpiTOww2/ty7kVU0ai7GOl4cYj5iTlUlHnmgAmdek
tj2sO6WBcd3e5YTvEg7KkM8PWY20u+2uiFVU1QV4dqP7bKfj6lSyOSRsAl5xzTVF2YFjXJrhWqly
cpU9bLdmwKtFCgXsc4t71lgKjOFk5wL0Va9yVX/jWk85WghXkV2+1VNKLnUirWwGsVW3q5JmjiJt
KFeLki1YbdJGG9ehWDO30rCFOlQEuIWESpU7IYWAY5Rmtxyk8MsqssyTzSmiW4JeoBh21E2IagQp
Nabt27ZODBf7YYPL0lkWDxSa8yQ3B8T9bWX2qdEJYe0MKBH7ckX1muLyz+tbxZYwhGLVURtjqjVk
+3gqNrEw3VjB9WtZYENrrpvISij9cymtdZFmNLIptF7g2ItPtfKC9o6/wZzrmlDGQd2eSDYbb416
6cLjGksjlsKWmAyrasiyZlKAcAWIWChFiM+U7Z5faNe0ZqNfSHhaWnTEugTRYm+lhQQLIkzqcTQ6
i9Rxu0tumPI1P1BOV/y+B04Y7qJa0bv0I+FOJOaILoslYMu6mFJlpjFCMRR7SzsA5WHBMN3ieJRB
zuEfdlD3qEqs0gUbL1rXRRJdpfijlS5wNxHcNxj6timsEE23nw41XXbfBngOVr3AdoWGNkU0W+zM
VGupl28FiFVQacOXO1Mb9rvc7uD80Xc6paJbyXlD3QtiK1MYrVmfvYqYjGvxsFhBl5uCwAh7QZe9
cizaefgiRRR5uVHahaJM14uCrwtuE2ae9ctdBex/Mu6hiyFDJmqlS1Bl0dPUyORQeyst1ORDl4Ku
MQ+Rag6GDcVJCXv50FloKrsGVeS+9xKzm+unUK3KYfJhMC7pPVdtJfPNCvPb/muLCqNu+yqEF/Rk
jWXRrF0VUBw6LINVmb6oRil3bYLC081QA4qKDk7GTfzdHA29dlXMRZl9KVhGfxkSbd0vmdk7wx6x
3YW+ZpLPJuV4oFPX5Vj33+Sqbsp7WHFBfggGvh8oKg1Ed3lAD0iajR0iCPqBml/Uv5sa1tY+V4NZ
PlSlPC43KgIhflomKoj6UrXIC0LCL3AT3Slnt4Mh3fvyOIH/0tpovG6MwSyp1HC/U26LpShGCF5V
Yu7ROXEQglGXsbyx42yRm73eOl1Hs8TGmSve69koYe8Wl1J/J1nplM0e2FwQ/W5MC3CSXKMIxlTD
gUsuNIturYRenNcvzTgDdbKTdsAuC2CZPnlljNVP4saYqYPfjogPpi+zDTTI6Lps3AbAjNXSlaJ0
sJxrRIPiznS1QZGnxR/oWY0PWWnmzY/SKEC1OENkjDewSPtyj5KvWuCRlsnHGDkKpJ1huzxUmLxW
VzUVT/3OydpSujFKNBEfbYJy9VjJpplQA5Xgd3/PF/BO6S7qp0Ef3BaYeUVlGKWAn2Y20nNCgfwr
NBTaV66xqS+d0M0sEQGpNzi4o45ao7nE7thbWvndWEivBMVtotq2ueashUNLCUPpFmSMar4DJMOb
cRvdmUsNg4qUXhRa/zSh4jk39GMo5E5nN4dNivLBGpYlQCzE1Q38vSXKa4q/shBiqBvDV5tKO5eD
NUUqQ0EJPKyqmurqrbQKs69o6gmBifRuhROvH5Ks/Uui38DhvH6KoiwWz4SpEl2drZeR5Npos8PY
B8HsryDl7cBZS55rizRABOgUm5FaYrFaIOllry8pZYP/R/oEpxh1WYzPwVA3sv0w6Ush2bu0U2he
xLElrkiLAtLvqcUmqgRGfEpE/3VnE8nRpNREtxbuRfmpq+yg+Bl3qRn8GvEuhyApD3L+vss6HU2G
Vjj4rk87b3Wn01+t6Pp4HmMqzEYmdyrNoDb7YnGSzbuS6mJvI/knhZPmo0sr6hPpqpETn7KSkIdU
wXDgmhwXt0afVPZhnjqgmYGs4gX3UCt9mMHzpRuNHU5vcJ1oMc5VxpaUAvbtg6kVwfKtJ/FQgXYA
pBw8mGHUC3Zal8IM+aFmaqJIh7LNYoTCPlgtH2/VR6A+ijPcRE1P+JPgUs5R6aCGHcchdoqIdA3I
U0+5bFS7vqmb2gU0pUpQ2TDKvK8mpwb8NI9hQgpg2OkeDaRmb3RjlB2cbgaehB6A5QBcj9SPqSzV
8n0Lw8ofjHqiZZRlf6aQV7+g3p0eS9XuHzl8usq3FnneBY4RwN2ZIwbNrKi7oYiI5H0zVOPTEFOD
O3KvKz9EVDHv82TQru1kGHb96LARO+rL+q8KX93Cb7FMbA7RkE2PjQ6kzLUXdYy9se2rn3VYoc8y
gwHyYXVbHxvIyjdoYuq3CGBohbuMSTTvVSOv701jSn4CF68fiG4Zs5zoEVp6ufY5qhrpaAXEeRij
83BUM2WEi80lW/4OLJqollVl95VcPrxumfyscYOy1yw/BOt5pVL9/gXzYrpGmDMC9dE48FVoQfDy
0qpVf9KCSI07lWteAS9uTBQvoqFdu00TUyFXzME8hBaZnhvT1jKvDGOJU0gudpgABlPbn0uRg0AK
VVNDOIv+HTiKDAGPWYWIpSZyfYd3At3iwsrU1E+4ING3q8srK481P1G08TYJQuWbLZfWd1SH4sc4
SvtrkI/awzgprDLHDPZOpcrglzL9Wh3b1PY66vaTq8pBc41MRfknZxsnwwBp6U9J0Yt9FLLvuOp9
7kHefwu4D+GTPCbvCtnJ953aOQfDkKe9huz+dzVXoy9BbJie4aTxfpSW4EOUgN2xRjWjE9urk4cc
Sn1f6BohNZaiwQdhl9cHLbfiX1MpKR9bu42mXTrIzSPY18nyQTZSANQjaajcKg2JLAGChl7dwIPE
fAlJ4ExKq3u7m5p2J/dqnvuDU2gATeV4OEATH38kDncxvwhb2VP1YAAYMuk3CSK9dwZn/M0S9uAG
o9n4qBR1tu+TAEtzpPqvUD4LwUR24xhcgd3swx1xqfxo93N4i/Bna+8qMrj3YxiPv9SqC7m9DTYd
eS2p2sbnQbSPmvDjfCdP+BLRiU5s2atQx71jWEirYbDs66HLHzMJueFPiT3gRc1v7G3RH/gr5sz8
UUhyERxlaTD7z84MmMm4s8fJglHI9XtxzE+GzQxNKcb2A+4YBxTUAfQCWKeBCslJ6iO1p15TBoq2
W2ZKwfAsu3x6gA+VdnfqCIXkCnhOpVxRR0uVn/OMEUHi2c5oG19CeBZJ71oKu43YolIy7vwJY+f8
QZbVHLUkEKNo9ud+Okums2hQAPHQSx5iHAFAEnXcaMgHrxHO4XzPmnn08yLorbtJTmQ60aUsy7fj
HNLaLQZ4rAd1jpd3JdIjliunRvsuThw47vgYqJHTAFAEkuYmMg324wydrsRMgl6Rj9lJB2GmD2v5
imWQae+SPjOWi36GL3HCiB6h0qFRXrAAqWDGfKaOggjJrBgguY7aibK4XRA7TrjNp+b/PE7/N3wq
N5uN9p//w58fy4q6UBh1Z3/856cy53//I37nX//m5W/88y5+bMoWZMKb/+rwVN7/yJ/a83/04pMZ
fft2/o/ux4s/7ArhbP++f2rmD0/YInSnb8FziH/5//vD/3o6fcqnuXr6xx+PmDF34tPCuCz+2H50
9esff6hCrOJfdiTi87cfigf4xx8fn+bH6CnLntpXv/T0o+3+8Ydh/jdKIrBCaEejLKKa0CnAC/IT
nZ8Atrc5EBU4PfC6//ivomy66B9/SNp/M5265sAkATmA7Pkf/9WWMBb4kSL/N24nOpah2CQIRoz9
x99P/2IW/3dWn5unaOdIc8Nw8IWBzIGBsaojsvNScaWLE2z28rzCB+irruQPZDr9gV7LLY6g33EI
s+5I7j8nrZW5s5Q6JKvOd9mKQvqv9W26xLDjrW9B+oUxHnQUAzp1/kTr9p5tqVyX5vjJVr+Yyq6H
43moYuNnn0h+AquSi6YZ+mkSHSsrf4hUPhEBxS/NXF3QHjkzPMLnyEYBA7dFW4Giw1wIfY5ncj4z
LfmsB/Xl4fPsI3D0ye6GuyU1XIiSN2GYXel4cbaG/ifCwRf0fM6oMgytOzSUhRoLe9TWhCPjs6HH
uDHyEEMDF6fyXcL1z5Tfke1fydb+2aLbpvXFNF4a6ewhE2iCVT7GoYej5Xd9mQ/W0t9pGfCCKml5
xQhsK81RkYqvpZZca3q1s5T6BsH9a6yH99x293FHlTqHnJJ8xx3nRs2u7Hne6QaYtFF7SMeRwLo4
WLb17d2oGPDhEwuZreUH0k37Opjuu7J6Ssv4yozm79Woeqn2+e2HVM9kZHidtg0BAbE5PHt1yxQ/
f/Y6467U5wGtRtKc+jiOxg98KEO3NavAp+QQfosiG61qTruQu9uSR4cYefLRfGd31j3u1r6j2jfV
3P/qFlYbV3sQotVubuAHDl1Gzl34jlZzMyjvY23+lirBsYqyfShnwGJs/+2H+c2yZOez41Q0h3QY
fWczljYKBEo05z1EdO9oKnzuI+nQlJQImtJTnHSXFWDPkcNeCu3w9thnKkviPToaW17RHEaG0PXy
PZoVVGaVzN4zk2sr+Ik2Pe6MOO0kFuJB1YUHPdECn4nRnI92cm96NmtlEYYyReYUmTjDV83usVD7
wxgDi67l8V6uf2QTFutdpNwOeW15dRG+B83U7rhv+kOu+KmR7a3qPlEocKfpDdS568wqf80L+tFB
iwr1AD9Ic60UKysF5Q7qZ4pd7ZZqIKQUxqcmNz9aanND/rCXR+0vtuRuoWZL3zR2pUw/GIPxI0v6
n9HgPGQB3X4KOj4NwAuBSEzoW+/hLNJa1LAgdPIepuyWWHwvT/qVEabu23N7aZQzJakMaXP0Qhjl
ZDEzDcD4fMGueXuU81NDrCA02diHmgW6yDkLbBZaA12iZ7D+UACZCkA5zvu3R1DER5y/LtOQkdwE
rC2kRF4uUmT2yzG289Rrd8q+QnCj8qfj8kF3Zx/ORGlfc45cmKEz11lxVPBY2DTq9KXF3hQb59lS
bZC0XJyUMUdP9oLisPgtAXU3HJEvGX2z2wmbmsq9NO7v9iNxzUYbl6AGVujlsItGb2EGTY2KDij5
XPuTEpLfURTrcufQpPcX3qxYAi/fLKehbGn8B1/JPn/KtHJQS5/l2Gv8eSfvin1+UK+If4dyL13V
NxdGex20X452po9IH6IKBzrtnjJ9tarJnZtlFwei+Yn1RYIQ8FdnBi4QfZjw21G7+XqMhhvkdK7U
cnD1AYF5VZvcpZFuiqi4oHf3erO8/G5ngbBHSUYeUP/xyvmBdqEnLeWuHy6879dH8/NBXpGXTYCe
TjQxSDaFLrRlt8r/UuWvaN1dWr6vt8zLkc62TCot+Is7jFRoMX4IPdwgQzJvJ11mfyZ+XuKAEvVo
Fi3cVanU9sJbhaJ1aO0uTLoY6d8vMc65lytaRz6so/1HvVBtjk6ixK6hX8FG4oINvuEadM2fWvYF
njHyQR/+k7EVbtE2tkm6LJ+/hbY3Im0R7/sqPho3AAv8zp332m54ai+snxPX/tVzPhvr7DlDu8xa
y2L92nfKY3qff1B3AQUnHzTFHXVpYr03+uot1RjrST/KR+Pq7YcVm+et8cWKeBaw6rgZMXhj/KbN
aQpLH6QI+Z32W5oV72vV2VPvc98eUVw9Xg+JLLGimyZKeudJ2BCg52EtDNnu9GsD+Oa72gN9ddQO
tEGP/ZV5xIHhwnHzelC2DWJ2Kgq5JH/cfl4+p9NRCAz0GP+VuPHzhBqV2env5kGP3VkBoDJqyecg
sdxAUzzQzDehxDejGzWTFoy62wfqd+5Sl17Fq/3GwsYFTiaRw0fZNM++1RjR9g4scHgQ6Y4Uj/dG
0/xcevWITeON0sUfZKXHNrq6Cev2KzaGB7q4dCGbh7enRH01JQ6ynSgz6EInVVPPrxltjqM8l/II
TZtuh5VP7JZZsYfz4UVYmaGjf7S7aK8Yf1F9Azw07OroY5zabhOFVFX0Gx3/LKrP3jwdxim7m1Ww
bll+U8yEa9v6nuoZJ1Owe/tbnyuBcy1AY1ZBBB0dRstSTpqYz9ZuMcVFH+gRbZvpc9WmXpjtscd0
h7tgoNi3s4aHMnv/9pivziJH1WVHaCTLuqyh8PpyGdV439atFWKoMvX30xDemYb9WOuPg1H9oEl1
MFoKY3lz6UlfnQAMi1wQchNCZNo8zd+zJ0UcCJgrLnwusj4FhML42OqFTzkUKtsuNx6m+ENoAyS1
5idHHg+SYnitE2GUJX9uO/V92l04kV7nVnwhshwNz12yHfVViAwbtc/7XnJHDyWBwWUODomPgJqH
SziOLodLgfLiiGeBUmuiWW0MNXCDEYFrZOe9uW6+6d0X2jrv0Iq4KQ0noA0w3CxJfDf1mtvKsGrz
+uPbK+DiFzmLmJg+IiUn8+gd5kVzqlA7/FRYxQ2tPn+AKZyO2W6UkvsBp4SlLvdpY99lfXEhoL3K
n8UEiEWB9DhNc/ksciBY2Eppy7eoZ8tVlmNo/Xj7OX+z0gloxAQN5RSD68TLla7VQTFAEBKPKV1Z
o7MvSlhpjfOnAW49ipOHWRm59E0Xlrr43i/OI2hoDhau4nZpksieZbL1gi3bYqQSKJvUj7TEzbvZ
W0iZ33663wyD6LyBmwXC20idnuVt5dBBRcsZxmm/SWW7n6B2jNaFs/V3SwXoJhVWdHkRgj6/oWNI
HZZ641BTKVGlsNPghwZtN/4WTJlv0TL3grb7kTr2Tmmqm3xcHrQu+9bk8gVhmd98D44WnQKdybVd
OEK+nEtU9/SwmZXY0w9EDry13P5QHprj4NVX2c4MfO0/G5FrHTcPDpTzC4mFiZjeNKg1tbtxJ4JD
qrumjwf4J9WtvPHn9Ofb8/l6tYon/N/xzp5QtdI6BZNLr+sqPCrH9DCSSjQXo5D2OhC/HOds3cx4
p3WxxThDQJ2lpew3a7eTCQx/6v1CHvw5qY92FOzLvDhmUovyJ/5q1mNftrspbvdtHj8MY+yaFtj1
6nNUzy7quZQyPyq0uybbH5MZ8wJr1y/x9wKZhFBV9sDlj1Na/Glq80OjhV6efJh1CKetemFXXHg6
80wlSelsC9O+BZoKzbo2S33JAGQS0begVf72hKmvU58Xb/L8dh4ZyOpUyDGipWV+KNKCkkt0SBUD
lm1Ci7Hz8GHfR0lCLE1dGV5sM30Mg+o4TfqfNZZAGVCHbK50AEH8V+IbOxXfC631MfM+mFL4+e3v
+2/20L9WmHkWD1NMYNsp4PuKm/1wq3sovib75pheRcdR8qmRXIjw5xrMIrY/X9Pm2UFT0w8r45mU
tQsNL0uxeOrKPdAwyfqlUo1Vf2pachcYwMLa/h3NgXvIHt8tWegc1D+TbPgLO9xLsyZWwMvwbKmU
+2kqCGMR/fSdnyUiU0UtEBE2gNqHaY/WSeGRf3i6n92/G24sb9iNewzID/JR+pQ/GBeiyusz7+Xg
Z5tcr4ZuHow89jBbdUPlyW4uGbicS1PxzhkCWISFShnmT9rZLBchOPp5ZojGn/zpE313r/ho/5n4
kpf3nroPblobTLirXDoqXt3DziZbPPuzF4tiyRLXHSFaLC8LNM4Xxa0ehhua5I/SQXXjfXcw9zL/
b3sXVvZvhza5j+HTS1/bOltnpm1lZYTyCrF68o1968HijBGG8rrIwztbdZvDeNRctC9ky5X84NL4
r6eVdY6pE1mGqSmvzuKO9n8LM2Ydf6GTfUzvUAXwRvCSbkg5F/zwxYrZb2YaeXNLnBmGgt+tcRbr
JL2wFaniqcGv+y2dJK1cPlcAz8JRwXy7xjGlL48m3p6zqaCdkh0RXPJsiepHmL9HGMZP0/zr21Px
m1NMJHMaWA+HMuL5JZWp6VF4Lljg+iNz5dsplS5z3mU0EHRNu45LBOA06UKgOfV4X25qSh1UYrFN
4AJIufTl2ssLKFtWxi3UfF+8Q8DaX3yUi28s/UrdxTtpp7uYAfiYe3l8nWbXfkJFDdXoQ95dCC+v
szJSPkqYmAJppqqcC8MtE8YrM05xbADZwyDQs9IrDtsLo/zu6HkxjPgaz/aaZQxV3Ythpm9K6ab3
85f+MNxIJEXdV676fuAWu8YrPO0KJRvFm2/7j8Xh0rJXX9VsMarg7gQMmXSXZtTZVRJ0WLDQx0RE
9RAcwsZVr/tjTbYUH6Hled1NfD18rQFl+fNtPlCz7g7FAX2jff0TtIov7d9eer+5TIuvY1ON4EYH
GOAs8tlh2oJ25OuIAJT8wnT1GN/WV8P7/+xkezHW2YIb0hJ/UZAyYixQgh9aHlj6YHkoZfV7xSPi
3BVP9n2K8MeFtW78Jti9GPoszpZIe2BxytBS1x7QThQKMN7YfGhqfV+y6ZNlupvTT5aSQD9SANTn
15pkA3EkFUPFqsFABpNRNugvKPVu5bSuUXV3Fuujk/cpQD/DRsuyszoboGla7AbzZmrCo9R9UMFY
OkXyURoeVftDYRBOze4qd76MGor1AwKYYG2U5JdB2X7upCvV3KlIcYhrFsDS1LVRwmsG5TpNm2PR
5e5ojXex1rh927gItD5oQ/tZUResDS/dNX8XK1+8tLMNU+XoZ51eWrszrzmcMP54WOoD1XWaGpqH
Jov6U3oH9vhSX+PiqhQZ67OtOupypWkS+fZ8HRyqfbSvjthgeGIHXBxLrPCzMIggqqhKUtcxdPss
t68jxcZjRBPnUHCQQy/8rl8hFn7oP0GfRPDu9u0d95tg/3w45+wAartxqA1D59HyY9lE32L7xoyc
o7Uk15H9aVYdfykv9W1f96dE0PnfZ3TOgo6UGg2q4QyK0LDjTn4X73AC8h2va1yZRr0v+lOXU1mx
oc9fLSUE2VYRJTToGb2cRkp4iEj3SuShDsDpwqaRXVFUR33KCx9RLr3UM/rdSUKpl4ovhzsg7LN1
A6t0HKaOAZH7GXz5S+ShiBR45HV/cZa56WNxHe4vmR/9pshM2khAp8os7v3a2QoCcGa1kG5EXAOK
yK2X09PDXOBokslU183n7NBfOMx+d4o8G1I/W0WVqmOTJhlkaga6Zqp+WwZmha44eExxPU3a5oKU
7rlKrbiWPH9I/WwJjQ6KEarNEhr2yI5/7XeLL3+ejiZIxn2yFyVApEwxhFlc7Sn2wbndOZ8uXfd/
/6bpdSLn62B9IJ+VifJukqsEFWMvudLowQdumfqlVySe7oafKP0i/unGpHT76cId5Hf3QK4GOskZ
3V7TPL2eZxEJmhhImZoogZKZfUAd82E5ii5NZZKrNl7oX5rh38ZAknBh6iXuXfrZaTk5gRLXGSNi
VnMwy9C3wI5azXVs9DdLDwBDgwkRlTvbCnZB6ly/HaZ+u5OejX52YMLaxAF1UhFNVW7tbh9E96B8
3x5CfMSr6ODoaELTP1fgs76MDgB3g2buyT8L+5deoPJ7KeP77aRhyqbgnEp/3jq/4iB0g/C4cgrt
9Zd5R/y5SfwFnMZB9bWalXLxUvW7iPd8xLPXJiHRb5JsicNk3s3fZ/0U76J7m1Vi3ySTd7FAfkrT
z1/j8yHPTmkJFhkikww5ZyqhoDmC2T7kzQzDYLpV5npvJIlXGtBuJeDtYeR3iurKDXrXMzqYWAkU
poQAGBhw5PBA0qW4Ls4Nd8GqEzYTO11K4fJc59WHYf4W9I3fmO8tPblLWvB+SvwV8sKd4XR32TLc
thRTu3T02hpJO0payBu6ZnCVhPLVUlsfq7T6OC85xd3Ab9LoqE6jjxAWMGjLCyQFilr5Q5fbRzNS
9rZMqV/xx0I6RHKxN8PerxlhSqzvqoFQHxrCE6ZlMKs8XNlddU4PNuYlbh3L7xtdeeqS/N2oWvul
t2HNljvodm4eye9LafB1+dHUcTMo0TM0i4MEn8OIUW2lK6gvyidoA59AuXIdgZnaLEerx8y8uB6C
fvASCV3n3t5F4RdbcT5YprZXkeEb6N4GinUMjS+Sxl12jN5JYDKk5FMDIcYpAAiPzW4yeCVVe5s1
i59X1UNimUd6Gtepxa1jwX4o6VAjx6SwbkTaiejSt2kYd0HT/MB18YbHIPi04f2kp/Iud8beQ3Fh
p0/yfWdK75T5vrKkhNcSvrOqO1hARydVr9WwxNYCgPTQzn5vZiS47U5r6hs4vV7ddQcjLX8E/eTD
n7uLTO5djWQcwkk/LHLuykp24ej6TRCn2MJ914aDAY5VO1uwmJoafDpFYrSQd8Y++jUeko9Vh5Ks
2/rTDk/tyXMM72Ki93pvvhz3LDmIxiHpGpVxx2v7gNTg165z1Y8mhxZ9vSdJcy+GcBHBXm5NgQeS
abKeLrjn3ZpYCsNFDk+JweBPV8qxupn35j56f+l+8xpPAE4UE0CBcrRpoVhnKYhZUmtpG/IBCTxe
UU1HyVK8SaoAIVquFgZfUQRHDYnWbYMYV4g0RrCbx8Eb7elJbZCSLWCVD+WVkx1bfksq+t3bwf7f
xGIbKz9cGuGkn+UP9RCVCeiiyAu+ixvRPtsj8ZS4yMC5Bux2N9pdeinn6v+nlEV0Kel9AHXXz1MW
WY+xZzE7EYyVfetaN/VnyXvUrpvr5ik5vP18vw/DND1oLVmiN3r2fJ2VMttQWr0Ubl9fOZ4xfRta
zHifqqA8JI16hGGCig05y/z/SDur3dixNkxfkSUznBqKklSY9omVDTEz++rncUaaTpxSSr+mT5pr
2csLPnjB2C3VpwGV8A4UTffejgh6SKnj66DHxmpnyPm+V/40MkQGbHqhQAQdPQfhrybf+nXmJNUB
v+YIEeJnJUn2orhvggKFRP/eQBwnBK9YhxdW8qI16NLJFZv4mHQxuvvWXkHxlk3v5bG2nH22ZAzI
M+T1BfqWx6LB8hZBzZ+n5vR3wJl0QeXRGTJWl2KlGnkW6wiwLxlWY3dXSFXb0q28KTbU317PjHYi
clmQ8RQ1aNZLrPuvYUUrzTFUKKppg8Oat3bmVnWoNGBJktmc37lHj+E5cK2/P497osLAsLgmqpQP
RNbc12ElZIezoOD7V/nfmL6JQGofUj6QjSs1EJ0RTfOfBzwVIH4ZcTWtwtjixKv37KjplzL2rqzc
qIFyCfHHrrQKjcDiurTy23oSN3jC/+/BGx4OmI1jemogBrZ63VEiHcg1oGgdF6VVFLCRUufMC55I
cuAq6LS7NV0VVXV1qAGJ0FAgypnSCTk9uhqIBtg4OWP8rDpTD/WgVmy1Uw+K+Joo4YXRRZ6sBVew
BJwcNK/WLWIexf2Zxzq5wBZmgAiZAqbpaqcbw9xlIgpqDqnIhWaBmIvl6VLRD/VkHboa8di828+c
uzg9zHatvVpt5ljZ/M8IhLchys+tg+XeWt0y8AREwmgg4YBEVklRaXWDHOImzYIfPEm4WpZ74eDF
uOQnJhYAF4Ej7ppoc66W+X0ijC8Dr9L7CGHDDsc2YEzzaA+q4lhlAlDxXFD9fRkswyAByPcm+Vqj
YMzBnNqiJ/NsjHuoXleCHrkDkPC8TNylCvbz510W1ffZhHVDjgebeI1Q7rpJ8YuKlzLqfTWb1PrU
3Yg/jSoeoZi7uZk/tWFyLr1c1sx6VHAJvCHpiqWta/EzWgBFpdAMEeR3+Nx2VRzEAKoE0tWidYmr
j9vRDbQqdMPiM2OfWD6EDoQPJrOLm/1q+eQRPRqQQ+SZbJsgvZHUlx7B4Lz/3ysIS4zy30Cr5QIn
t5yyjkQlq6YnY+lyx0mf0hOHomgmD6oi7Cq/iJ0B6K5WB8BA6IfLF4pwo1rZ45xGrhRSnoXZUMjR
Y2odS8V3gP5vY+nl5zVwYmF/edLVwRNWJcKYJStOzP5V2U0stuip6GcWmnaiAcNkyCDUASHShPl2
hnZBFE4FXcdykndavzgvxB6r+xbHWjfTpcPoUyDH6iXN/0rKnxQht7S9r+Z2k6iCrYrvUTnu0ZA+
RMr40JBIm9FfA/GGcUwOXdVuhvZXKb75k7mtkuwyHhRHUry4O/pid62CczRzmWMi36lhdp2a8TVn
3mUvYQPT9YdSy7ZKEl8B995lGYrYkI5/haPuxXm2GC3cJQNChvLfWeS4AR2oa/2m9IVrS0mdxR8d
ZU2sWMXkpvP1qxQabeo/WFZTwrqJe8cyh4cwf0N15z6mwWooN7NlbJNwRpAn4KKGimyKm2bK9jNV
8m4Ujqh/23JTAXzTHZjTuyDqsPE5Tj3WhujCGMZWUCN0VkWaBx2UMwJRSun5HZrvWxipex2yMZI6
G1VSPctPvazMNjBbSXPNyg1KIPPhTdf5e6bxGaFF11Qf/J7KYS7uBXHm6a+LhJUwqZ6Pt24dlJwI
oW2R2FbpoWqbpxzVdonfm5Hc8M19Lt2UvWSHaridpBtY21s52Y8D9Pka5a5J39S8sCyN9mJ2Ulr3
cPVtvboL1UVFQfB0KdjV0a8yRSlTS/ZlgOoKROnSQIPOuu9b/zYw3xCctK14r/vNb+TKrkz/SpNv
ROtfrJWvWaPc6cm7PiReYE1XfTDbVZ3v5A4xguwlkoFA1cMGX6uL0gqv0uwqMej/Qlt2EMl/rdpx
G6PBX8F9IjefwtsYvAHtd6lX3LTr7U5BOtq6NrPRQ4TLjQkixeSYw895Cw7y4nvBRu4jFP6BuujG
iNmuejtExmXAnsYnxioOkxK44L29pPwLPzkonOwWNXxTv+3zxsmyfd7cyxNwvki6TopLH0By7v8W
g/d0qoCpQjkfQ0/vwCJkztw8WTiQl7bkU9CeIhxOlH9av8jQGNcIHTl4zqE8GcsvhbzR4RcikLrs
EneEl5jNu8yK9l1ADXHIwUL/wgVjIYCVk3iUBdVD38/JNI135ortLoSx2VfJW9Zl9CpVrx99J5Em
R2vwttT/hoRCDTpbXf3sly9ZpSPMwcLAbYyr69aKpH1X3eIHv+05+gbrvQqqTS3OHGsG4U2OyOIb
IkdEOeF7pEv8csuSCnBvygHlY2J0DIdjJ71j4Sjpioei3h1GJLmdNMrFODZ2aOhuljYOCvVOZYwb
zE8OgolzyKgzS28twB4pnO5EpXDa+RfTl6C6IAWpF5GYoAQ0FCiJ6CH5w28YTs6czwdFyWyr8C+x
Z7ML3UCkkwYtWsmDXDnoBh4aIb7Ukn/Qr66GoDjKk+7lZrMfy/tibu7qtt115jWpGPLPPnQRfbhD
SgZLwh7SRr/vuVM7rhu5xqGHfT9Lb6EwbOu5PiI47cJ8waAocIoWMWEcLtC/cHoUo0UQQlahOhLJ
VjrPh6FuXITNHVj1h6Iobdl/TbdacUU8MooYfxgHZW7fWuUPSmOuIT/JqmTn5Ffh1GD8VVwrVu5l
cs5mExMbkNcO3rmTVng7DaYt569pVl4O7UOBs1Sg+VdEAbdFgIntL5924KQp7O7hQp3eEJf3zMl6
VgsTLmC+MTuEthuOqUM7AAVEtCoDvTJWi/z2MaoGBzj65ZApF3r/DLPcLbN6k0fCNjOjq2lGbiEU
96H+KrD1Mmq8JFH7pkSnvY/+zZTxwiDalwZEHI7BBJcYsIToAThKEb32iXnDIeCaleApuK/MirU1
Gt+V/d80PB01aS/KjChHpyQ1iM/VHF/janQ3FleVCpCWHRFwtdaav1FSdQdCZlu2F4hzIJAue5Lf
uXGr3g+DDqfybfSBxhRHqe49gaHabN5GnQSWs7PzibBFGFwpuWrUyy6J3UqyXCvD7riX9jWCVLM5
UGEWWXYTwFn9Er1XEa1vTEFh90Wy6naw5qdMtrlD7XTG3bxHri3ygiFwJ7HzUG72hHi6RLZqxxy4
zThRbAzcXuz2SDbbVET2yI6LdoZwPQ413AsFfzPVfHAKntPoZXA30/Fh8Ll6ItlN9O4JxJ9nTcE+
7yIMRfJ37I1xge1elRqwcYo5jag9FthcwjNyAgPEYeI7uBCcC+1PFpAU4wNLClZDWoVMaFICuvKJ
zcyr6K7bCnfdpn9Sd8LZbsMHjm0VgAIB+G+kVchTTA0mTUvIowK6DabczqW7FmaAVlY4Ut1R63Qy
6yYnuwEe7voyJRz/QZZve2YY5aVNpP0J5ZexzVwr/VUH97L0IPk6LZob1HJxl3zT42Mu/pqsO9xH
+I0aySBsiPidlupz4V8ntM5lfHXM+TmJZq/1nzKBGvYAF6G+W6CXaTC7U/0b+V8snEx3mhe9kteu
+tuEf8uAMBFIq4xzjfJQYXrTF//iSgeLeZMTxDdUOn4OEU+0VAneVEnRmTU0FD748Z8aQoYkaMlH
g6RJDolIh2RQ2I7mL5XTZ1YBxKP70Mc1uoSa4/uvVprR7a9tPbH+f59kiWY/PQnWOyjYiXw61Nad
NLtTmgcxew0m2mQlf9nHTsVHkszquc+PeiHuJCiSyGLpt2em5ORqRasARBFtsm89ssxK2qIp6b5y
5V6iTbXNBCrRrXQf6JzDg3AMleB5IAbKwJP/PPZH0v1t/X4ae1WPaPwC4fGUsaXyQUfOxF4CySQM
XmQu0LTMgHAVB07WTSyAqkmr21ZprlKaC2qI7AuelHFI8z90C4WQGjO/DmV9Ecvgnx/zRCmMVUN/
GnUGgmA6ql+/VWzMSmwOhOptgZ1TLNyYQ7nXrRstUK4rGre9hrun2QuuhjxV2kKViodz6+VErvnl
GVYJ3yAnCEh2H1XpBXZUOcUWEaGt5CXX57g6J1J38kqg/bIIugjBka+va8V604+oXTlJTmsleFCx
Z8pgD+rzxRzJ/3u9aEkuARzQYZMozaxOyxmKhpqi3AfKoa1dFdHUzdL0U0wbYNWuSTYcpJjw3BXu
AA7hzFl9cgVCYJAxQ6HZ/41qxq2PtnrD6GV4N6UJuYFy00SmW5U4cVIF1u9GM3KEZE9bF/vL9ihN
hD/YkCZAfXL6OLUqulN4RASdILy5CiGh/bz6TqW1Ejpx8HcMFeTnao8UOE/NpbiU4BEqGAnEDcGR
gvrcGj+1vvhxOPMQtIAErK6SsdEraSwnWuX6I/4Hmzmvd1SvcBFAoEpp4ssxHB8VscVySRbtNp/O
PYD8vZjCXaaqOP/K0LXM1arDfExRopZVZ8a7D/gQDKWhs5XtmNqKc56ktBRa12fP0mYwFxY2/Y3l
3386gJWozLQs58unHbjFJX8920laPs23IRbAoIIVIXZsq0/XNVyEqIiBXdyEzV7bSDsBC3LcsN4n
F2+30Qk2Z6GB58ZcvVYnh5G2WHawnXpXcrEjkEDStB4gD7t/DFy6gz+vz1OVKCj0VLMgHunauoSu
TVgtDCUDYlu/CcybmsRGlNgM0Znb4tRG0BHQgUSIvAvgiq8frOWf9NR2GSjezdJdZl0147+f3+Uj
NFt/MRBPGoc9PCBjXSUOjCjDLLL7D/skk5l6iRfdJhh6HJVf2Z5Q8lg7iNyYZ3h6+nLSrQZn78hI
l2rLI6wbj7Vg1hIhaeCkqUmVbcux9dRi/dxE5b5TKk+ohrsszO4w2r1N0uzQpsGxGn2U/F4Q/t83
lAcCHRK4fmcZ4z4y8D62SqcuZ1LeQySQ2tNMQU12WyvxvAmVpHYlRHErEmUlwBWluEGU9iIOA0od
FA7KO1lAJ8AfHTHBACkoLjUBT+aITKAVfKdW/L+hlMFFBlUkDl6VYcua3ur6sWxfzTx8TIvpeVEN
s3ulFhwNj7IS7e5Inu/iAsPd/HZgpXSNtDerpwxsr9xQrglHBO/wv1Pvf/6yH2SAb5MLuAxcjkqv
b12rBZ2d+5MuQ+8KshdfhQXBnd3KjYt5yV7BddL0WozTHsX8VQlftfnaaHovqMgEFzWDQDIORlkd
gm5wq+bKFC/aNKSDwtk/vhR1ucWu81azxK2lx+84uNpFJTmDcVZG5sQpTQMeKQckaHiTtZiDnpgo
f5ecKI16GHEM78f8AtNHh4KbGyY4RebDLw55Gx+SPVn1mTP6xJGJAghREFwSiydYHdGKQJNYkdgd
kvgeon7Xpv87FNBUyUpoxn3wm9ddAxxL9QDrRAFRwsGNGhPXewoZsU88YFR3JhayeGNeTFaK6Omw
RbPTM2aJP2MQq4Bwt6CK/7xu1nuSqQbFtVC+aWUsr/f10EkaUUbuEgJYN+a2ohXXeIRgmdthvIRU
RaZtleDMGbQ+TxmRjis3/gfUgpvj64hSUSqxUSPKTOF1j3sKMjfYTSJkVw7JmeL+OtBbD7VcyZ+u
wBjd9UJIl6HE0mvaO2s4DgqKwpOrBGdY6yfm8ctbreaxxHkcjziGMoketApDuwrzdukWRalOFa/V
eDrTIFmv1fW7re7BKRgiNUAMkfrjox/eZPGZ20g+N3nLdfVp8vwyN9tWYoApAKFRaO1jrupvIkul
9RF3mbXIQy0dmTFxE3T3cZB4dXYtRF2FX2p5lUDGRYPR8/PoLQxKexBvm/avHHeuXEFOVNPNVEtO
ykJr+ttg0s4s628pzcf0LDQm1MpkEr/VVi5gRvpBxdM3DQqZ1AhNQG/526yPTtdujd00i1wmd0Lw
7utnW8TLTf35LF4Pvgr5G8S4h0BQfFvdxqojHwbuuDfVSUGq4yvjbTFzz/ZA1ZeeP0frmXv25If7
9OqrOAIntCw0Gt23FYLKMbiLRv9gIQzV6h1ui+e0k069KxEgjGI64ogfrJZJWSQDBQlWhanlMNAf
FHHiNnFpADnm8NzKxpFL8+cz6/SQQH9RGsSDcn2CYOvr+/iI+LDAEIiogk1QqwRN025IegSy49t6
kDwrSTY/D/utuLJ8Vs6t/zfu6jhJBL/IilL1bTm5N8LL2OLsCptdkb8rwWJXoe98wEsRVdHEQEMF
zpRW/M6yaH/mOU6doBJKUgtQDSzuWrOkQb8XadpIsHV1U82O6iC6DWoewVxdcxZxmA9c5290cs6R
yLVTp47JtGtLY5BgbrW2oipMZakakFrojePYNm7pE5UVvnycjNnRAP2ac7GPiH+iRnRreZso80Xc
/x5QNUlSbWe1G9V419TnsNcfkYOkQTE9NbHpkXnOCDQ3sQ65LEKoj4LMmD0aOqXZLnioh8i1muYQ
NMVGyywnUq9MCQ22xt93o74VU0Amtd3WW7PGbF7xjPZRoq2HwZmX+5suzCiXXuBX9FswkCafFg9A
k5QoFs5c8MtqX+18pofe6fJ5FjW6r4cmZgw41iw3ThLt4/q1bd/DND5zthnf7hpKfB8EOYtYmi2w
OtvyvmwbDaTR0gBB665Mj7QyaztvdQU1NvVX5qcPrZ9fz51/X4zd4Bi5iKgzBkp2r5fHVp2pBeYu
qshHRWqUbSBIR62SfU8qsl95auwS9Gaj5eQX9TcAJ3Yr+Y5gyEe51ysqB/N2QFy3FZ/bSN75c/Ec
TfEl1g3o0UfCayIn6K8kmYdBM00nBK4xl2tDBQjafCV0GW1LHRh+1kOs1p0Ie9VeGLzGMnZ0eenh
FeoRMaVq/q3FkPRr8WiUT50xHOJ0tMsWg4FieIwMoLGRXQak0Na8m2oaREaQ7vBt+92Kl9Ecb4y6
vBLTfqNJvZ3qWDXIwxaenY2o98aCUHNmT37bGAqyhzLiAurHH9Lqm9S49sXwSfGKFY8SmTZL7qHo
9Zjourwe/H86Tm1B/YB6sh0iXj6jt1CFdYL3pnXmUb4twdWTrC4frYhSC99ankSL7DQh8LEU3vru
zAuvI3VjNczqJEhADIdsADpv6FIJvwPPcvRrvBCuwsNZNPnJsRQsjRBownXhW9Y6900o5TTdlpx/
OMJx2CKchwZW/XgOMflRbvqyg5f3+jTW6pBXO6QsOcoNu3bnjewobuKNO3OPjuY23bWP4ZkQ9eS6
+TTc6sAIStqO2F0CyxLUXWPKdhOW3s+f6uMKXr8SSRWMAxCu0GpXnwqlyFRKRNb+bNCFk7rLZgKs
NOU6Lm7WDOjVgFOmQ/GiJimIgm2W0qOs1jiY68dANL2opKWfFzdWNWzTELctKt5btcqcAZWuuj12
GYS0trlqhvHMUXdqLUOZQtlHpfjCXf/1OLUsfIMKi0U2+yYqFD3qA/LWyIIzAcX3WJePTj1CJPXj
PKNI+3UcijEDMrp8hTlqa29Q1RurfcZX4V3XcSbmpugEF/X3ubus8u4YWCMp233XVNuxpsUp3eBA
YavtfoQzaqIDn0lPOVHlqN+CRcSLw9o1nGqz1J9h7X2L9BT0slE+oIKMeAzOaF8fG639VkVMHrmJ
aoNOjaMHstvrm15Aw6z4/fMqOrExGGxJja2TURclzaxJUFKx2z/0ww7Krow2dHGkLTqvB7WFjJ/H
7pkxl832deV+HXO1GfWZ9BELXNq7YKV1JC7i2VXt0QGostWw5z4znyfekXWgLDK2qKB97wyYMZGL
BjKY8ZLZKf8u0ne6m+y7DcxnH+0B88ze/BbKsfAAngPN5k6H1rq6NjpTLZK2mRE1Kf9YCvpujN1h
ZjLjqvbzXKqnTprPQ63uBSscRhwYEGiqALxkbUaPCdBbGBJFXvRyChXlWlXqjYxP8oC5rpgK2wQ7
l7auXLWwHBBaYtLeVmrgqHID7PsJC9nLQYXoAi9EFzG3MmLEzMFVJBflKL3kY7uVffPYNc+o3HMP
Ql4vLlmXUTdh64Grir+3erKwPvxX6flz0wAUjwIkV17PvPm3RfR1jlfHX6dWdSvpvHinv6j+Pyt9
+vn3v1FHlqvw08yaSwfyU6acN5ZeZRoDxPsOEofqKReYNML+y99Gj5lka5yjjZw6GEH109JZFLe+
qYD3Mb2cQGVI4Dv1RMU93YfF25n3Or1i/htkWbyf3ktJQYd0CoMgQbxhCWB4thH7PecM9lr27MUU
RKEhndkS32rU/3c6/xt2tScoKoxKmrAnxj/tH2LH4Bm6kBcdAFrQo0rgZXjqJrgh1n2cduc25DfO
ysfoqgbJEJg66dUSi3x6aQ5ARZmyj5c2t40Hjjp7o1/nUHlLHucjvhj76EFxio3iUF+9OpdhnZpz
8kyU9anhqt+k1JIY//AsWGDaoTdgZ+Wb3ZmD4NTS+TzC6qti34r5nsr0VlXyhKiap8Hm0FThDFXz
e5JC04TTlFrnop+2prn4Uh+YCr7rti7gjT6reFZVKJLLottYZIdt85YYDz8v2I9W6tfrgsiNWg8h
ziJDvi76xF0h+yk2IxyhlN7TtH7yk1BxZXzA8SC7BduHluQ83SnwTOzamFW7NyPIEBWtlqrz9FY7
Ntl8g223V8L76pIUllu8a5rpdu6H7TRokpMP6n007GfA/nq3T8oCMKCW/k6M+AVgmRWFt+KAsnNd
bzLjNrTiN1MOt1WVH8K02P/8vt+0QxYrNRapRH8PdDZ3yGqtVgRIeqKrtnavb9EbVnbxBlA/9r3o
h2yAUCHXsUicCXv1DkkEp/IuzvPpTz+FQewE7YIHWoeXTYUSFpGDaiuCYavVcar0bQsOESXXTYwI
OyGcIyetLTbNraLV20Cbd2qdQLCl7dm8C3gkcA9s2jvwWiyT9BjEj1UwnLkFTpzSTNZ/j6mtTum5
G9t6QZpzmuFSMzv1q/g47+BabvK37rK86+7Vxjm3nT/k4FdLktiMviHChTpco9VhVrejiSE0k9OJ
vzDV9ArVfMU+C5pVczOilKUkroIUfF8QQGp7mJeV/DtIH0WcAEZiR73KySgFWxyfJPN3FP4apj8y
GmNaL5Jb32ZEq1HxHrSyPac7xTxzs53IHL7GX6sFluE7FUDEVLnZ0ofmgJT3b32rbQRkaRfSGkVM
j8LfZesRI+w7F1HxTXadX52jdHyv5i6B7qfYczk1Px3KXRYFdRmir6bf+luwlbD0dFdColfxovtz
KeA3BPyyreDLITZJ+Zj1vPpmEpDaoQfzbINZvbKiGzm8lMVXAXh0rl7NwlXQT2403mvBb7XWsNnM
HD/9JUSpl8ARgE27CfGVTvrgQppgoGh7HfH9pKmcRj6nUXRyUX9+1FVQB4reT9RIWQLkkW44+EOE
g+1Fy+JDucaZLppn+Ux9WT6xLJZbkECZ2dGlbxTGapp7U4pF1a5ouEo0CKt3/INovV4PbQPKHS40
aMj+3RKm97p9LYEplw2mhOXo5FmPKQdKbT4ay0LoSVWJaM1McfAdZQGvnOkOi60z+LITBpu0xbkl
FreqHOPuANfYeC3U9wCqptprB6TO9wjzvdaWeatXJkmBOLlqIh2UWJN3oSW/YsBuh3IEqLfrdnKk
bBHE36P1+apzxmDX6GXBXjJmjAQpYHMp3PtD7ukBpNuB0qWluakyXltNt+kagPqyfGjiXzWgLEco
+B+SRUSE/BQWCAVLC5JR9EeysIl5GpoXneJl+Hcyaqy2antochw25X3X//PxV7RgzCQoCQYbLSld
yb9WjcgVZ7zL4Y9TbKvqPy0XS1/vZ0txlKWrS41MDJigApZw8KvV0Okk0wwX9Lv2uGB28+pG0m6E
+TmOL+pyFwadXVdvVrXx9X85FtOzPrsVZnui3tGZ4UBKLSf30fCKAIv2HDdo1pvhZqrus8n11Yxc
2MNahN7565A0G0sF8pDFG2wlnYqaL9oTrq89TGm3rUzNMYwbI8R9M3yVyuvOes3ye8l/94VjNcx2
SZ6YClc1RndFldgNUs4WwPF+fBp0AwVQkBv8v/VEuhUXtqYdewnTuPS3CNFozlK7wghFHSvb0m8y
+u3K9HecJFs18Hch8W7L8WDJAVXDX7P/HqQHLMNsXbqp5j+BX1ypKlU233RTFUop11Cr/CviN/yT
vKGKvLiJqYQEm3jcGcUDYNftoDyI0x3uM16IlUzzF1dAZ6ha+Bn4VsZEhMmrXx1ln4NZ/oNv39MI
qVktW1uCYl8JwoGFCnA8OYzzPQ41F0Z128jUNaXf9L0hYF5jp2pb4ZlwCzwjZ+DXmwZvJZJWAgJ8
Zb71VXuzr8phGFWeA1tThOzeZphNDt1zbGSDC1loUm/uhQgf5Xzb0YKKpEHCX+S+bYxskw6WiZh2
eBjE8iCZ5rEyBmnLJ2V9tDfM3xaZMqCx0kUVhA8zcs5U6rG4vWxF3evhllBgjSNH0cPc1tMOejfe
bAFi5l4uNnBpWkl8CCX/RtonaUTrKyCdTuruIU6zwJnLJoJxkfwTiLygpwIQ6V6MHjGRbSOQIUaK
J9cTgNaKlspUooQVqbel0vJwMkD98F0Tredauo2jPnXktrsPM+sVS73MM0F4GLXIdIhuB9CtMzkd
/askzL0ZqxbwbMnvmVYVYke2PNyMKsdmCPlEAbDd0AO/F4N/loUlWka8PLfkuegfZJZtBA+mv5/b
PQLBeFuk29y8HqI3LKopsnWXNf5SZlLvyDxtbXhQrfuky9wAJexqkTHPVdDLrEpaJjXJcxW/qd1O
UR/qAEqXbuxTqccoAyUkhFQC0O90MSZAxIiieXrzgnkE2fSlYC0gvWKXqHdza3hJfDFIqSdxzhry
lVVLF9KMdW9ZX7YS6l4jULNeuap74SWo60s/mpwEM0mpZKM3EcFy27t5o+6UCVeHyjxqxVYKLDc3
XsVU80bxoTAvrKrbpnV9nZnGVdqDqcZo1mj7nTgg8iO+l1Lg+PLliIBDZ41uXdZ2QSBq9bLjhxxm
bX+h5S9agBAQRk7RDG0uGqor+nu3iYZVcygeFJ0ci+ZdWsV/I7yK+1Lx8tpyVPRN85FcIgMDwZ0j
tFj4WXR0hWoTq8ltfEy4M7LS8wt1I6XyTlRiNzCSl9yQX1O5tCl3yBh8hQigZKjJBtWx41hYFiEo
EzsNek67ZyufkNt/lxgEx0fyFeQVlRcKwpuc+6wQESMZTE+usOXmYGrn2i37mwStndQv960iY0gI
qBj2QhzcmsFTYxR32tTZZt1vKylHXS5xJFhh8lM2DvixiG5mwAmqDg3xnrzpZXwAx8n2teuySx02
uZOqz9yAjPqvwZB3MJ6F9pGM3M5nfTMDaYK+y9tehFJi1/J7oPO9x2AfjbcRj4xTsqovqiIWXIXL
xEgwZ4ejMWJUjkpJ2rz79WsUUkHIc9sqUwc3RzsbnqVEgvDwJx2v1PF59v8a4HC1GyCVtkHOqIVP
ebjpCpNj4RiKjS1kR7XYTtHdFP7RQi46An9Rq6AdgKKBeRVXf6v8ThrxOtBvyuAhiKZD2Cq2QDKo
LCIkrLukuTWLy3EqvDHgbL1Jor++ovNTpaNE0mbMdbvPYxtJGafl8eMGgKj1zKWbmzrCOYIzlFg0
W5Ar4D6kLA+L60zTOGXl3J5IhwAJeCPovdRESRBVh6wdqOrGBCXCBp7EpRhz7RYZurbCpdG95TM5
HYDUrH1QtcbG/i0bQcTRbG6663Jx6zSqZwEz5lDNHHm6CJp5I0D69lHwk6dio2rX+ay6WnShlBdR
4zuLfbZgvhLD2qO106wL6H9WthOwBiiHzO5qHtk8NuNNYy5+qFx46qUePmkU6DMT/jQqCSoEpdF4
UiUUs6tol9OhU0rTqcZDHlRbnRnV8l2p/ysSFGnGnRj022F+q0KkDObnpu68slX5wZc6b51APAbC
hawHNmiqFqtPHOSdPg8PUo+Kug6DqBuvh/IxpkDom3QwFRcPVQa4zQTBDXVp20fBa62RBiTcMMH0
YswUhLVfORQztetpwv6J57spQpBmfIJhZsd4885TuzOLaSvm0WsMNgJ+k17NVB5G7pEAYyeN/7rD
ZhbWmnRXZ/V9rih/pkLO3FnSn8La35RDhTjMokEoBBvstPGeoSxFbKdwqxfPAFUoDqfzPYbqz2mD
+EA3afcyH73O+3MdvxPXLbBubloRnqyCXuzXlETKcKXJKmLgGJHvZtvjGLKIfJ9LRr7Xg1TahiZw
TcYCzrLKRcypFAEl9gT4YNSj4VLopDMt6xM5xNchVjnE2IY0ikuGUK86pDASr9gqd8njHyIJR3RV
SgbyOenmb3ZxgAe+vNYyu58SuhhXk0mpGTPct/tmG7qUC9CuPj9/J6qJX0bSV2l/KMiVrFSM1LrT
u+zl18mWeCF2/ixyf4XbX5VOTJ3PuunP9elPrRAYBjoNeprx39LIbKKPZooNyfpiVxIVh8poufKS
bFdFpVMKEtl9fR1B2v25LHTyg34eePVBW01KZHkZOBQ2tSLt6Zd1JAhtQcsUenCsqPvWlHmU8I88
P+t+dAUu8VZIda8ymv3PD/O92khNaCkMkUuDG1ljVQy1GoYwq5d9yecNe1uQEPAyz0Kuls+4in6V
BddP4EuRB2Wd1YLS68V7l3HyywjNfZ/6+0IeIWXc/fxCJ2sRn0dazS6dC0FuZUaKMZ8a58aOW+K9
q1KqMVVoIJ/+K4oLq8zdfLqRzmpmnuqIfR59tXHEIIvTghYVCb/yMrs5QoPCsfkjbhCDqM4q1C61
4B9mdS3oqKdZDZiEd9UWLQ3LIrf4hQEaSi5nJfiXaftpqFXd3Yzm2agqhpJv44f8gZV7We3wm3Zg
+nu8pJMgDeD+obhiuNG2px2fvcRHdIs2w474szn3QCcX7n8LSl21Hq1ynrXRYKLVhaTRPARp7JrD
+//fYlrLKcrVUJiRyVur2+6t24ILhMwwO9GrvMv/d62x5dQFHQ6tBWtc1E/Xm8SMEgUXV9U2rtEM
oVpk0apaRrS2ipf+Mu9+frsTvZRlPAV4sUrhFZXKr5sSrAANLMB5vJ1aHq9m2QYV5C20LkDPlStu
upuusGPLMTehZ70KZ9q5HxSXb2vq0/irVgdeZhUg2f9D2nktx41lafdVJup60D+8mZjuiwSQSCZJ
0crxBiFRFLz3ePp/gVUzSoEZRPf0ZZWqtPPguH22WR9zmAdIRyTPsN2JFnzEaXF748YgjVnSYN7E
kiM1wGDz76L4VV58x6K+DOroIMYq/ca8nnpKhyLPaIbjgOD7DFXG8Uegol2B0LjxuQluogo3U/Af
J8E4SFPjSD1PCtx7gcfX+1/17MI8GdRqElMh0/EHSpL+6n7Kvle8uISNZbllYnXEkXvTi0HABCo7
pMKOZvY1bbaKs88k25fVgX4DUURImOvsRS/RBmLmWAG5QC+H/zN1qmvBbfbdeIl7aP8T7LXlEHm7
IH6ZXMWRgWBSFEyH/mtGc2GvIdAE8QvQwM2W6sw5x+10dKu1H5KXgVHA6Ebz+6ABn2xu318Hyzyv
xwLYi5oyZBIgC68MqHKoCZXB5hKjzxHVzW1WOBY8mLmi5Diu9u9bOzccTYRzxG6mjmg9WVkip6bW
Mpyg+iSWlWPV5u59C2fdllMTq8mZZ6uOTZPJGWxpv8SyeS/cshocdR8fLWfygs00+taoVt+wHyNN
zAdMIodjI6IWiNXGbj3r6Z6OanUGWcUczuqSuggvlq6/8eAfiAHsEqfZ8OO3xrI6FyIhChQhwpBs
oUVc57yaBuf9KTrn0Z6OZXUugD3T9LjCxJ9vnvYAuYZKnK03z/JJ3q7sX2tt5eMIozgKxXIwJONT
FjX0rA67Sn/pui3Y0dkj6GRArxfYyTNEGKo4D5YCqrG8Li8UJzhK98SCePQDHJW/EHzyiFO//xE3
5mldzFhHZhyOCjYzWaMpcw/g0n3fwlkX9XRYK9+lDsegpySW9Pa+d4KDsQdi86jcEb8G27zTNg6i
ZZO8M12v+eGTj2imCX7/UhgWTKUjmJY7K55SPG2MacvK8llPrIijPGU54b0dVKLH+WrwCNg3u+Ja
c6uLDEEmJDIoCv6xYfXcs+L0S64OiHASelMm148Hk4C6MC/GI5Cc638GrL1lanVQ0HJf+/WIKaVF
aOumDQzCpfDLdeC7hV0n89ckvS0Hdd+XM6EzWPV+5fQChGpjT4/jddk3wGO+RNGDlH8s8s+0DxCf
bIHRaEgT97tBp4ilbMHifVBzwtxqeeGXP7q+dSq6BZFYPeTR6GU5lCDhftDNnZnWOzm6qQPEk8xP
cgQ9vrjPptBNhU9d/iBGj9EEbBmkSmLeiaBGFO0h43GQ5IesShyNFHZBZLLMFFdCTUK0PvaAlYgJ
NuF3q36SWshqM059TSAu3DcKaC3LcpQQfaN2yWVV921ILVr8kV9wLQg3U2gdhwBAb0tNc1oRQrzK
EzKH06cg7fZREV2mSehIYjRCfRpf9DZtnbLmWZ+MPiTTLjpOnXDdJQHsU9FFrflS1RLXTDKkM8bn
MvreU4DQxAEZw4eJTs66pPtRkY+h6ieuxsbZWFvLLnxv36wO7FJsDH9cboZFh6B9RJbOq13lSArz
MvW2CsbOJLVJof+6wNeqB73RVZI1s3+Q1KVYBNAJidoP1o1sw9w+EExu4SF4cJ4WlRfFzi7aA7Wv
AzUkobtVZHX2CPxVt7quGKFZjrhuz2/JSf4EKNmW3Ybrf/am+mVhXexhmEgfAJNb9m19oVAv/s9F
586+cE4rcFevViWYZOCC2Fkq0+NbxVnUg6u7yPUdzdW8ycnd8lrdL/d9vikscfZIPBnk6piX9TiH
GInxpDD3oxw5YXelgAF6Xaf/73n8r+CluP1zRTb/+G/++bkopzoCIr76x39cR881krs/2/9e/rf/
/c9+/5/+cVO+5A9t/fLSXn8r1//lb/8jf/9f9p1v7bff/oES0aid7rqXerp/abq0fTXCL13+y3/2
D//j5fVveZzKl7//8VyQzF3+tiAq8j/++qOLH3//A03Pky27/P1//eGHbxn/33Uxf8u+k+V5efM/
vXxr2r//oYp/o2sWwWSagmGHm8ueIhXDnyji32T+FZBtXTKIP+rsgLyo2/DvfwiS+DdcaGJiyAXT
vSUut3dTdK9/Jut/ozEYagMl1vxHKk79/wz/t4n6NXH/kXfZbRHlbfP3P1Z+FHlglJMs2hmQFFuY
AqsDJoK5oYuDgHxp0FxICUW7jeS1cKuS2TycfJm/TJ+aWi3FN6ZWnmGcUd+SWJgaaMsbfPVZ1zsa
uEx5/76dtfrPq6FXCiYNVooqrsszC+QoEWA1IAHU5a1sNc811Rgpd0Y7pXfCNFyosfCgd+3XXrQu
kyG/iFqBdDDlgEJv7aG+XPkKNaXv/6rVefbXj6K/AtI5Orjr88xv9FKIfG4PUS+vpjqh86ry3jex
9unWNtYnGvjVUJojbCzlazPcC8jZB8oyPHDV+3/x8frG2OpYU80cJp+16O2aak4bvHhd+MaXjRGt
HuN/GYGMQ3BIYiZXbr4e+nHnN4yomy4WXq9RVDA2kJVOj80QUgqYkzG3vHE+zFsu6/kJ+1/Ta7+/
Jfg+WyKmfSP5bA3WrTxvFWSc23yv3J8/R7d28y1VHSHKYiIvepsy/33MIQ3qzh43uxbObb5TU6t7
oJYBsbQFphLkRHKnIbmeuHnpxqQ3uMxRgvGk2FGjGzADG3O47OsTH+bPOUSfyuAsWQgpqwLBxKy6
mH5HYTfudQiCDmeMTW58CcBLH6j6RxoMtBBSNCRg4FF0/2qu480PWGb65FmgDXWRiCE/YLjLr3Rv
vCpvfKffmTfi7bA3juA8braep+uU0huby3yc2Gz7uuV9is2l6G764B/BVXjhQ05zd0tzCoUx9X3o
BpA3xW0RsrNL9+SLr54JA22tSZhgnGS/032iCvmlSXb4zK7kNRcydTT7LYjUuvH5zYBXF0maz1qQ
WBy6oC7d4DJzAQDbEd6q5VX70gtuNr3Vs2fDyShX9wncR5qNIkYZXmSfUtLk5Y3sJneZjazrIcG7
ohSJ2kFbbN2gt2kE/GeEwlYvsj+HjSQntCidKhR5dUC1gkzdU6RzIoXKrWIOl3pEmL41mGKhORg1
VI4hGL4JDSB9Tf/XGgP/NE6JJfQCXbSoK/p9kY1hqsZWoWBcQPJ00HYTpdTv796zS+nExOrcUEy9
jwWCRtQzzHtz9oxOOrxvYVkY6+OBIC9NdcZCW1urHgDD6olWz8JuCnVKheSd1F7p5p1UHMdyw+M/
NxgNiQMVxTyVjPlqsgpD9/sox1REdL9sHqC9uu8PZh0tep2SExPWsl5O9n0mzIFhpZhQvRQIgDsf
LDv9CTDZCY/ZfrvJRzq3C04NrtaAZdVC7CcYbBEA1j/FZMmDK4NczfR981BbvZjeDG61GKa86Rsh
wlbZ2ai8Ni49aZ+qJ9mN9wiB7zv6CCI7/0SH9sL2ivZbW/7cJXY61tVN0jezKMwV9isZidcSUbH8
odyivZ9bJLoIbE6mHxZ6weogAz3ShaHZcl1FH5OIcr58w6nZMrA6t5LOUCakDwTKVqGcCF8WAaf3
V+G5LXU6hNU69/2eLmEDC1II1UQ7KFqwy9AVMRXx6Ff/Wkz5dVHwgoFYhxoaIjKr79UhABCYDUV8
Q3Az6B/r+K/H5W9vy9N3wzkv6dTA6nsNhTjOVcqEmIRxZH2IiB6lF/A9XCM0H97/cmfv7VNjq0/X
yxTLByXG9I/lFYp5ENmDZgfrm/sk8CjoparVIDpv7vNr5Tb4/L75s0vj17dc59INv9faQOFbtiXM
eWru5sd/z8DqtPB9dUiLxYAFsdpKHmq92lh7W0NYnRGJodCd3mHBgHY8zhcCYqvvj+HsGXsyR+uE
eKGXcj1qmEjBCuBLPoU3/pXxVFwpbukpmi193TB47pI/NbiM+eRQ77RANmdzGdMAsSabPEm+AMFP
/eClOf9M0a8tqPibonJrpOcOPJLw9G9C55TfdPoRbkmDeDGseuZRt8uH+XvZ7szH2p3dzMkHN7WF
q//Lw+fU6Mp7FBowmHK1jLYbnaGGOypsjOv1YbO+809NrM4MTW+6zloWyZLGMz91L1SEwzlzUTOX
u9duagFZzleZpeCqv9Yj5Ja2LpPXt+PbH7E0IMoWoilrDkuuBnJtLYXSOv3Jh86jlrq2pWynPyrz
TuQhErgz1NXWSz0IZFD8i/zQDhu5v7OHGzfN//yI1dKyGtyrfuRHSFVsK9N1PCg7sX6Yxf37a/j8
SvplZ/nzkyWM+loeq+Jix6eeeE6cpCztdqvt5+zmR8sHzBnaK28aOgs9K6jYw0qrjAgifC/ajfP5
/DB+GVidLpGEQFUvsXBy8m+juF+KrCVz40Y7Pye/jKzcjLkoU0Ghgnino1QWKx+l8UPcj1dVoG74
71ujWU++1mQN7SK8YKbiMHf3goRD0N/9X2b+12hWM19bbR2WGnPSJZ/j4ktn0Di4xeeVznocJxO/
OjMGqRzEcRmJgFblB90u6ERI3MxbkCi4vu7wuXpYaii2HeCtJbc6ShopiMt4WXKdTpPIRE+FsvFA
ObccID0ukVra3CiJ+n3r8OkUJTEYmxRfVS0F+BqCLqVih82WpbOP6FNTK1enothgCixMoTNvy7Zu
G9+XKkV9lzwuOIvUUzf69LbGtnJ3ql4agt7H4CLdpMjlvk8uNMW0R//5/VW4rtx4dRNPhrYOp0Gw
IZAX4FjNz38qXGspBRzpnkiMPVXX6b1m19dbL5ZzG+zU6MrdmQR0iCmvZXEEwwfTKFy1aL9o2lad
95aZ1akkZohQtcuplNaHBK7ZQMCHnpmNL3jOC6ECSnl96yvauprcDEdtMHNWekyVSE6ViORVF623
XQN4bkudGlpt5rQIi7SoMdQH4l5V5V2hbNU9n1l3lklsHllq8GRvGK5Vp5eFNRR/IkXr2q2H3qlh
DMho9rz/2c7MzW+WVluKLlMxbXMshfMHmqx3avmojv7W3GyNZ7WPCF/Lo1BhpYUIVbjzfpGya66p
WLfhOspoKMdu4Gz1PL8/NkVcBRv0NBh61En9nWEgU2DOEOordF+2ZDC3zKx2kSLGtZSWmIkmt6bH
rFf3IVJS/848KeJqD01tbqIkhBG1rnHEajfu0dLIxNt/z8zqbifQpMlVjRlJe+74Urp4S9fl+zbO
PSItk6Yp8npEmd4oakIGG4Iqz6mluVnyMNCznFJ2RbIwnnSsvxVOaQ8irXr2dEifto70ZUGv3Nrf
jK+citFvrD63MB63X7LgQeK2MqQbMzqYyjGatkINZ9eGLoE8lxeyp7peG9XQTUmQUSG7KChmT4UJ
Ljv8svFBz26vEyurxdHDFyizFCv5VYiCNkrgt3gYvrME8PUCdIg9f6qP1cP2K2GdvV/uLfAkEGIN
CXrGG35GYPrEWCUylpIEb8XxvcotoQrW1xLUt57qtki/h1FB9MNNQfkARXS2YrBv7k4iuyhkIsyA
LoEogYD63QPJwJH5dSNSU3dluroX8ViheuBHf6TS/VDb4uX2uNd3wGKS0KtFVJu/nfn93aTaZ8rQ
RNBPTJXUwayr36tY39iLr/Ukp0t1bWS1VJOUNmN0hZVd9lN5No/Tk/7T+LLoz8vu9BI+Lxmiyhl/
Bqgn3cuqXX7o3cmRqH5BwdRDBtp7f5kpy2J983vAtck6rfgAU1aDbsrIt7qOppggQ+A7QxFs519n
l8aD73WeeKwfh09lv1sgveaFcJ3Q2Nfvsn2R2+E3flcK3AAV8Jo6M2HzqH8T9Hj9VgBCDGZDtKjp
/X1CzLFvR2GpMlPqC71sgUYLhMrVkuIYgv6SQkavVwwFpkR6SVLkRhHQswcn+fn9b7TeiX/+jFdg
D3R+VsfvP6OrulRFt0rdCWO9QySnar9aCDLK5Uav+romVl8bWn7IyYOV8B6VC4lG114F2CmJj6I5
PVJj8YHq0mtDkh/6IX/SKkvfIT614RWfXfzGr0Gu9lugloB4etZB3/WlN02msqv9eAvMsT461yNc
eSZ9qxVd1jNCtaEHlRvxWElo27fZxmhMbe05gjqC/gNpFoIcDKB1GbgWxfHccyfZc2X4zRNHafBB
0JuCJZu1qjRBXVPqQf7sp1FPyi63lMCzejhzttoa4ZcRqmLsdOLQl0gKTtTjBTVOnZNJrd94NcxB
iVbkuAe3ooyT/ALZ3f9SENBogX9UrXmnjuqs7sERq6JbSM2Qo+RtxI1cu1KIymYFh0NXI4q6414d
YkdGdJJ22WgsQ8Vy6mJQdDjiwHnm1u51P+xre+nYqG6pjs1pLE7FVPsk+njgTtvGneDWfgugX20h
30KCpclbCtx2AjPb0eLZFDm5UCmWWnQY/PBHNcvyPcxgaLSzYShP5WgKmet3qhnsdKVJr7WwQ6lR
QIywuZGD8NAPxTT8kCeejEefI+MpHRX1GznX2pv1SfxsAF677oZ6HOkOlhXOA6VoS6fW6Vo/TFPv
a7vYyAXVE7Jskq/o5Bpaaici0aCDd1a0Qwd3uL43up7WMEkSQ82etME3QWZb1C1WVqB1Xmh0M2jO
NDazgzJ3nflj6jTU1cMkpLukj3tDuRWQGPAvu9IPapegCVWbRW1lL34xNOUHZC314VbqY2AHabMf
RykTbaHTlob/3qJadlj0sz/NlVklEVALIR0fJqMYEEhV8jobbtV2zjnnhgSRwzhW43BXWA1UjWJK
FGvHayU5DtDue6+pskVNWh+Cp5CmMMgNrSgUjiBkwXNINz+tv+0iT1qXlaE46sTs27VcF9GtiCjq
Y5RBCjjMrZhPF31tKD/jrBzT62SqwvK+ysMSTQ9himk6lqQ8tfVaq3+2yQyUTZTa0qCWoowKW+pr
TbtTCuDCOxVJeSBfwQxnuOtotN8ttVfFXRjVWX7wyzC7TcJYLx7Gear6axhLue/TJ1zXUUaffBsA
iKdV0aLspQxktDxgapqTYkeUcsg3selHwd0UGq1+0ZFynA6JMfn3hapHwIB8E6G5HIk1fcdDzwp3
tTUtXWvZ2Kkl9Js8RKtGDpQRf7ExZgrNZd9POqAoOFh1sgtLkWALda2jgshhU6dzJiHdY+Vwoxqh
KEaDetapCn5IZZSP9wNLvP5MzzMdegiJlU0DI1UbxMspTOvispJLlATzqB2qQxb3zXPXxq3mGWKe
fG+k0f+Ktl2F3mRS0xea6KOYkxaDO31XGaHFTLaUclOR0ypt3/yQ5lDpL7RSbgib+VHKt7fGUtD3
wmQN8h5ppf6iHRWw51GjcemrZlsjMtpG2ogIX21Ee/RVNeOBo58arVqXyoMsG8Wubfz6qraoCPR6
KwqoVE7D+tk0orb3FLlv+U96xMmqXdvKRniDtPBc2H4805Mnl6WZEMPOi4dyaidkqUVB/hilM/QT
Uez6D2nGLF5a7SzHj7TyWbQqZLGMTGQTy9FeK6rhixwOjQwYJO4eKNihDb8X+2RcpDaTcU9Jl25Q
zF6WuoeAdN8fQmqW5pscIbdj4/eJ3SD2QZOt0RwBYo/BpZZFFdqWPcxSm25GeChq0xNfDlEWLg5F
pyfDvtBybQZP0yKOYFS5QHNhIQ7DLswmAZWPWA/1H0EBQepbqqVTbo/hRPMaGLEZMVxuAM+fRrW7
szpOoue2DGLtupa01HfqKTc/C1M9WAd9UlEhTWtFiw5TrMjfQqUx79G1Lo9GPFMLLsZzEu8CKeo+
p5lmdEdfLhqgOlor0ttfIzNZsASL207J59hBATkOnFGncX+keZg14VvZA0dyb9r0tviFbckL1G8S
JwMiRJxT0d0Gw1TuBYIEL5GexD3V1AayoFIcqaY9FEkzIsmQ1F+SWUaFFv3TYN8GVtHuuEGMq35S
8xdKzQXZThVTCLywLtLezae+vSiaAUqyRbGnm+iNKnNtRT1dDVnVjF6aTojSaPIY+Puw0IcUGejQ
lL1smvxhJ1e6YbiyBviGS63MRy/KdDqimSM9ekEOV+7t3tKHy04g0NPkQE3LQoqRY25EWsaTKG2i
Dzrc9PooZuZY2l2W6P3nrJN6082t7F5m4i6UruwoDeiCWvkU+fOse35WR6ktSg0EsV6iEzER7qzY
n56CmMjFQIG5LXDCwX7wCyPYDUmk9bdWTLTQDpqkewxTUxccPaK41w4GSeeNlM6iuKvgC3ZuoGRG
6fXcmsKd6etNfInECnoqZo5AQU2X45dMCOUUv3o5V9KjOk+a8JVrQI5+0pFOXZhWVbFSIV0ioL0q
xIVfXJVc298bszUVN7GSHtmixujizi7rNNM/DshjggApekROlGqKktIeldpo7mY9KFWvMFIx8GRi
txy/jdalTiSXVnukCNbvj1omWoIrW0kjIAMw6MrdNKjI+iqCGKcPuR7Deo6yJKkOqR7Hj6j5Giqy
XiUBngnEINzPSRJ6B4qlDvSkTvV0L8rWGKO3rU8kzdD3K29yXcT1EQrJqp0urUV49TnVNHTGjWOE
vwNKAryO2Je23rfti1wmpozk6iJbEueJBQim6FXhUKZFYAJeiMNbsdKH5pAoRWJdxmpvTrZg9vFl
GNTzcCkOZgQ5LCxQpFWTSThWaQ2XI5uz4Sqc615GARRy0ehUVRkA3eo0coJAJo2E8op59DNXz7So
d6YA5+tHG5gZRI867vvhssrjWXGpPUGmaSDxpn1O5qG1LntBmZNDzD2GnE1jZtq+i2e19EQEbuGk
+i3zdllapdA+5rElg+oOItWPjnkZZdIh87tQq5FMNhJEgzV/FOd9JtBHeFHQlNEGV7IyoZ5aD2gM
U6YvV0bgaEkdBxXo6xmijlSw3pJDInNG1XVvJ1X22HUCOoItnlxUG+JNpcovVgl/A3w2WDRzdEP+
LAhqQb6q/VzXERYGpmV2huyMSr78mTCL8aNqJJbdRjBg76POwpG1hDBK9tJYeZx9Q+pYwlxbT1k8
CCGZj/JLMWfZTpEkg/qBcKxpQepK4zowQYYpbKB4JwvgAZyayZf3ahtA7NPirj8gFqHvhyIS+0uF
PTfcpFWd6Xal4LMjURTflPJsDKgHgYJz1QjOE2I4o+HlkR/9CHhjCJdiWIQ8JwFHq3bbDaPm5lSu
FXsjVoIPSegb7c6X9VuLCEtiI77I6cmqme+alK4dXfIDhJeCqbZjrRDJi0pJvwvg7Cg9YAHoIqqx
97XuSPcxOKgRibNWkjyEEfraqSKLDmQZtruAbGpBCqOV5NQL1Y52FaY74C+YpPkBBNJwrSc1hDcl
qoJLM20CyAR5lAhHOeHs1i1p9KR87CU3JyQy4YUKOnnRvPQnG4+vNx3LlLPoQxT4ZmznizY96uM/
lc6k51mW6vCmlCbQ8oEyVXCf6jA/qNYcosqnaUN5VQSjYHk6EpWX4PDM3CHrgvx1K5BU2pVFl5gH
GNC1cqMUJe8FqeJkclEzCwRXswZoLxm+lL8LwirURnyqfmwg79Q9Lq/WY6od52sujfBijMOPYwSt
q5SKj0aSzBTbZmlefw3jXPjYmWGfgylK2vy5i/12dq0Kx3in+PRwODFPJnwN0brW/bq/0wVLfDZN
YLJ3aan7z6WklIHXF/rYOtoAiU42m7zEUM7hRqyWpHJDnsxtQ9J97ijLUuZkdaXGe21qAfzvqlS3
cpaFMnQICPPIMLvB1fSgbd0WzmJFeNyckvpu8q1J6lCOqk2xu6GWvGE+DC0nfUNuQ+ueaOkShr0w
wum5ybLGuOWZZCRP7HxDdMPB8vcAIliG0ZD5+QWcX6j5olIFT9osaryKDC287Np8VO6bNjJKV+z0
ELXpgbP8Uos6nuILEdyKG6+TI8p+luQ6Va5phg4snLEMGExjHRGHEq7GKGk4k4JRSQ4dotc/6yQv
dXfOZC4+q1P3tMgnTttZyAZUae6x5vvAEfJiuADrIx/isBGWXrdc8ZG0DukX0ycpvo7LaLzUyojY
605qgprqT5CQe8MvnCST0f8bO4Ha/0QfQF2amVKmmkc2ggYts9dHsCatL/j7qIwnspNlbSVOVUgX
8Szn6oXJsdYce0WJxx2fqeMqMPrJv/RnpvMubbQJNFmRT356IYWWUuzldJqCvajPF7Rtvvi+Vn+K
Sy1H56ZVUwR6xdaiR7QH5hU0+HKxFjgB8DEUAYQyc1W18Ct0puoZ7EpTF3d1kMSj3dTGC93vzU4t
qtoRteQyZK2Wcvsx0YMl5Glcq2Z4NLXw2RrMchfxnoKHCAnSjBByz6Hul2gMHqEqU4/bVTgyOs0B
j+NkIWs16wbabXGgX9DadogyS97P0nRUFrXOm0IF+VWOAki5Yuq74jhlrUCNCx/T7YIwzB1di3GP
GmkKj/PUWPWHzswyiXKzEkYO1+ZuFnAfcDMqT+1LTb2MJxOtcZXeClIITcaDTFM46F0eEJErllYg
eoWp1fohm4gJ8tzsTMuRwmq4GADC6Md4QIDCGzUa1/d+wQ+0w76sWhRo0MW4QoyDAzyaZcENp2yW
UZT3IwJDllKl13OUKz0SeUL8Kc70JrqNpZC7j38Nl96Kec3d9p0KjaqpF2+J9/b3CHacU7SCdstL
Ra4vhCCDHNY2amUtQQ/lImz1OnWSoNG+NhQH2QLlCOVeHgTNfJqzRoTpIIxd/2OekryiHLhJWw9M
btAD2pQtqoZqtpeXlcao3IQGV1UKW2xWezdq9O5nKEr3gjZo7bfeH/hIIFJzTixfHRU9s2eZG5rX
zpSqvC07NRtjr23r1gS+X5qs54SIhuQU88wrqUyhwj2JXAYSIttSg9pXUM6A9au4iNrHRJfATgMY
k3XhS6qKUfggpqMBYXmKJi1F5a8wyuAiVVLNost0jIwj4kWzdW36HMaeJpWhfo0CYXTlD2qkUc3Y
dV/L3grlzxrBFIoztCoawn2B+k9/j0pqXDyESL1VHqiANnzUuY5EGHTyOHL11M2IhxdW0Odm60DV
fvAYBxjIMy3Rdn6HDKhITPA+6RFeMEH2S8+BqU7h5X+WVj/7CVmPXafMQPampvWLS3OqzKtYUxLZ
G3z0fO//MyIBAh+QTp9A1JMXHgxB7oImzFH1qFtCRe1cUBEXl4jh7t8PnL4J4KoWUThZB71JnQQ8
i1XkNBqUbkhSijL7L6ZnRDRBoGNAlVMk76JHZm0vbmaMl3j1aTz71SRyOIRDRRzbdc9ROk6hyTOK
vDQHBtoYee0Jtr+fbZoe7tKn+GWrpmodOF0ZfA1EngRtfVq80gBiHsTCRzk2bF0v7I3P+DaWyWdE
j5souAEzal3DLUeV1RoTJlQ2TOvNmjmzNTI/wx2PI+EB5UaEWOpUlT7EowL0D1dd/1qKKKpvpAuW
KPDp132N35o6El7EZqkUXkXkVW1WEwFkHrDQvKR5JbWOYYmDnxjZHaXKPxT54f2xr78uBnWqGZDq
JgVEM83KYFXJeqOEpIFalIbrESBgUG993nUK5HUGf33edf16l86NNXDn7sRjdCieeEXuNM86Utnt
6ffvD2fJiZ9+P0whL6zS1yW9qjatcuZxISp5VQ/UolJiR8K30jPX6LULjbCiICgXZt49JLnmvG91
ncD406qxQKlJmBvrcuUyp1yTqB5VFDMsFDMiInE9F24bz1sZjDO7j/H9srSK7w/DoIijhKXBLq98
DwrtUkSsOsAXQVKVu2S/lShcL5D12FZfFGlx0RAGLPaxfJW3AEKLxH3/861NaFRBIZ9AWhtUPY+P
VWokiqdCs6KYPjLISRdKkmRXXHv1xrc7Z4WGGhPdcIDF2Ps9+RP7Bfo7WYeajkWIVDOny37qD//6
SE5trBJM5TRE3WhhI6nau5mrYx7bjQTnmyTW8rVObay+FnS/vCwmbOhl5EjtZaTGP+Ih5lLiKtPv
g8RwGplmcIDn7w/uTcp4bXm9+IhJTcaA5bBxhZvZkZb2L4SYzM41H/AFKGvFb99iNspLIv50T2OW
LmdOZpm+W91Y1yhxENZVV/VLHcxSwNbYCr7mYS6dsAYZqTr5TrJZ+v4jD4697Oiwsxyhv9jaCOuj
ef0zVnOrGMTvxWRAnbBoIHoPSvY4FQGCyYFEKb+utntp6AzvX//mtB2TfuN+B/upLAfCye0nVuas
CSmDX7h7enhN74Cxr7hyAalz32tujPYdhKJuY7LXu2W5iGQwWSYl4qbxhp8oCnlG3LwiVw/uWWi/
Zf1GQey5TOVSAIHCvcWsrosBfCW2ujJG7GD2lZs4qb4i+gyDXYREu/EJ19fP61BOLC1DPfmErZRE
NYMFXTgld+Wcf1bGAtEAjBXERu+lCgZFdJ03Hxvl44bpM1+R2Dh9YaqhUbSz7vsJyqkbillD5f04
uPQVeCVU8ZelWXOptQfwbjlbYjRbJlebVAnKsK2WDHClIpz+mIhb1TlbBlYXAoq8el8u2Xq5oUJF
uhy0n//WV0Pk9/cJAz2LD7+kysXSrqPdyJ62KzsDvijUO9GEbkF77X6r8G29v3URjL1oWCAQYHmq
650GPC9qAkVDxKfN3LwQd32p26Tv3Fl9FJJiY2OvXQas0YDOzlqEdOBAr/wujYygUiMMCzondn2D
ZZEkh1L9ikD8xvp/u9GI8YlwUKngQnJ9LZ1rNDyxOhNLgXghqINXDF4Ghn5jztaO1zIehcvboJZZ
hPK4Gg9FP2FnyT1fT6SRjwZCp42Tb0kaUoDgexxj+WVF8H5nCpaTNgDK04q8AM3DRPZaRfnWtZOd
9ukzDvhNlUovhTV+e/8nnvsOp79wuWZOjoEYqCbpjE5DlRX0tzHulLLZ90rnvG/mDSli/SVWJzZo
N70mwqHtuP51DzkR1q5gKweObKe4iL/BuHGCvbnhZL/dlbKuI69FJk42KSpf7cqiQIOKWJxGWiTT
HbGoH8eq3Nr6ZxYt2GmuYZ2n5lsIRhbM5DEJrlKHr11mFDxW4Y8iLm8E099w1s5MliHDZjS590zk
0FbD6TXVzwbcuJ0akU+PjsXcOPFW49rbNcsFh7ynTFkaz631zvj/pF3Zdtw4kv2VPvXOHpLgOmd6
Hrjlpl2WLPuFR7Zl7vvOr58LubrMBDkJu/rBdcpHckYCCACBiBv3opHRzJrSGN7JehrQIJHdr9DK
rZcGZqgwGNB+KtD+9OBZOF4CJSNkgGHGr6U9qat9YXocn1ufXQQhEoB1kiJRwm5m97WA2xga+NKt
aQJYwYr2UDTx2pMBtrJTcp3vqSxPbGWPgrCHzsLvG39/rNKUAFrGWdfTBKSS4lgEVx7EU3qrep0P
jd2f0i9K7mmIC7uDfwKQE4zwn3zOnn5/GixjQ6wefYGA6xrIGPyH2WxDRHLoPiNMIR0IuSCHYucH
3aMUJZALSCDK8dXc1RZ4Nh3zUHGC/Q33oRTTmi4BWEbTB+frWmPIwyxPYJPSEIplgu6VXdi5A3jN
QckauXkMOT1NAignCTRuGx8dGTty7ERAOFWRmCv8VSaqE9R34FUgg4gs4kCc2G4ccpS9wAbpk807
YFYAZDrVS4P0cFi48diqZUZl6K0U1djUpg0roOnfUXVUwzEeOyh0v9CsMgQK0afNBazKGz6OYwc9
BFhveDjrZjo0Z4vGxHQ7rZPd5AegkU1UZ/aqV98SNDAekDs8Gi8RmuyugG46KCeAuRxgOoGc/MYJ
Xje2NJZdV+BxMniT2NuuRD8aypkKagLA2Zh9aA3G18u7asO5QBeri0DovlOsMAdgkhvQxihL1HdE
8aUvCghYBTtFBdbMr1GbE6QXv06PxcDrutq0C0QfGq+BxFxxNxXtgCTtjLoSaADHoXXnCBARU7dU
HYU+zYP01c0MDOjlwa5Pe0Jnk2pF09YNkf584VpBkWCL0cH6KICWAP/I0p0h8wTKNxYNpBYyKBok
PGqQZzi3YghJOsa9OoEXP88Nu0AmSUKCH9Ut9/eHszTERBp+FrdkDtChIQNal+eqpQIJkxDOpNH9
xhwAZ8Nhjj4jmJQ4FRtMGqB3bhfp/kvQR9GRAuHexKDg9fytpw/YPOw7SZJMbEAWpZsXkdBoMkQ1
0155AGNuZMfNENmXp27VraYhe6fjqQTmMGQk8XQ7XyRZhyJEHYCxmzyC3cQpaY4hBOvK4GRo3oWm
JP+pu/Y+mDQlFQLTkkxWT93aD+Ukm1MIzWSlbWjJtQL1KDnpONfFKn3yPrSfdnTmWWM2GXoaBNS5
0eN6jGXtBBZlVJEVO560U+NDm04ETl3Nj70mA4Ba3EwgeAkE4qJEGDulgrrv5cneXNHFF2LmGuCS
RKozDFytxR2wSe6cck6xjamlyWykmLGxkcNhTjFIF/ZdKqM1tA/qAygwoCB0mze8/htCN9T5VqDr
ZyB7bagGFpC5iUVfAQSlxflhdtYAUVmIy7nTU3/ID5TARHKQL3FRmb6GG0FQmzwbJ3kv7JTb/BQ+
IzSi1EUPuiOeeHyTG28ByPkijY9QFkKpSD2ee7PahH1TFn0PQtz6CiXEfXefHSUq/vkCRKYjXUPa
hssTtT4YdJOAFgtpMxx1+op+b1JG0ffRb250xdc0V1CYzkLUoh7639U2RdyDVTWR8EbeFnHne3i2
OLgHs0dORTVxBj0pRzQlCTadavlWuDas4NO4QyBSWby4a2sjnVllUhzAOUONRodVeTc6gqXuVdEa
8b6a7iC9gTSk8hGlTH6v5HpeDbzYodGOawrEQmwCGWq7Q9kEMKvstKMJMGNkoy+zvO33tTu6gKC2
IPUA3+wVchOcG2V9K5+bpl9tMc9pDsL6YEAznrJrD9JeO9AmnXLX8I4oemecbyRDRJ89ymAoGWNH
0f28sOMPshRJElxH2QV7xFWxY9raLUzZds5tpN0a1NIYMyiFpEqO5NmfgzpFu9bVPHHP69fdCFzp
oOCmJipcIL1gNqGP6IIEPezQPkrxiGjZeK5vx73m9C4U+nYQPfvBjA7eQV7SeHuMP20zoUAjz1I2
iH9OaHKMdoNHjxue3O/6JD8fIhMLdFB6JbkCM4aOlp3ilIBI5PJdsXExn5ugX2HhGmWdDEDzw0QD
rabQnp7w6NIOwK26BDIa/fXwhavWtOqT08Rzm4w7zoOekm6CzcqVPEjeBegWPdATBvlTHJ/pTYpO
teRxfEJNornLHjVOl8vmtBLEgVD3lgh0E87HjLaBulCofZygIBEBDivlTOv6gsQIFxaYWU11IOIT
aiGUjIdZ1fZ129k+APV/Z/UWdpiZ1HJIC8ca7CTPoyO7UHw50ib5mRZtbLTRcI8S3tQxm1tNOvRm
zDBYtKYbh6UTFx5nTOsH4fncMbd+lWdDMxOYoIeVeB3dA1daFR5S7D+8MnaFT75uZY096BYUsC6b
39zZixllLqFZgmsE9JbNUXuqhfm2HZ/HyrQBiXUyf0fau5bH5LRx8UGRTUWaB1pTaCdkb6BuwG1s
hC0aXxzhMdjnTggw9CH2MruCBrZqtyBIAZiN4zwbS3lmlVlKGYD0IQtHjDS19SB2R2g8XJ7LjV0A
TlRkcVBoQqqMfZnN6TCLUqRCpqcDfhIihtdmeLhsYnPuljaYkzisILgA4WQckc18PYnVLTJqThSd
cv8qGYkDCNJbrz+q6Wh1TfUEqKvVAldD8sat6t/OHuD5tBguc6wYVdglU4xlbMn3hDzW0f3lsW5P
J04sMKfh0GIzJVJCEtTsm9lK59Ct1MrKqmtj7jlusSpE43Q2NLzWRZS2IO7EPgjnQlASQjBhcane
mAJabbqCHOsw+9KXybew8gnaSkIw3UOSus9HzoJu7H5YR+8qeKwkCOgwt3ohAiUqk0625Oy7MgGZ
itshGQw7B94aMPrLM7q1BSAkR+n7QOKnvQuTLy4/GQeZ1vfCiASFiRKUH9euLowJxwrdSEz0BTJv
RUT5CX3vqywu8K1oriFYtyj9WKmTGwPTkfavwCly9tumIWhyQUEdFeWVhqSMtvfWr7TJIga0bwGH
Gc3wBlS+FojMOV6yaUoFXTkcHgU2dmsLYl92bQlVg9jXTkpr5B+qKB7vRjIor3qRe5fXaXOXgwxb
wqBMZA/YG1saM3SONHgJUrIbErr1h/6OnJALtwChR4s9BFYy9Hnzwrwt/1iapT9f+sfYK0kvoCNx
LNAyBqWQv1HFg0PgdWsQcGCZKpsiyxM1DmoD85jKY2g14XAXjvoHaeaFPO893ysnXBiiC7oYilbi
QMlSzKCitE9qPT6KUu7EaDJLBKiC4JM8rc1voM4Hsd/mWgnjl8tLuHV4mSJwhSaOLnPFjRB3Zp2B
Dm+0TGV29aJ7bjTxpmoHToFp01OWdpglM0sSzGn17im9MzuNnRxRcRbc3kbftB3vy2N5zUVPrkjq
6Jm5tEpHv5jdHBhXYE5hNb2qnqN95ULDMUOJMPYgiYf8tXA0dyqE8dDh+4tp9I245ewbMOtr1miD
iWu6vrsZVQvTbh4UF31sypva2ylS+TjacMRd5WhKRGhPU/mpPe3Ka+0kXwn31Yfxs8BN7m/tn+W0
MKFcoCllPkwmrhKxOmmidsqgAX7Zr7YOoqUJJl7TO19JAYSerVIOPTLPLsRZdon6PUR712VLm4PB
5YtyH0oDK1Z+tWumKWwjJEXaprV6XbyqU37VbdMKLbjjMCAoLDJBhNygY2PO39exukHZKfeyXee1
z+UNeR53eBbdqpwbd9NzFhbpN1r4bg+cE0FzJX0B9ldQMtx3lOic+3JYgZrf98jCDrNHuklFFYIe
pv61dkxO0dF05QO5l19qiPOliGQ467X1tAWK+udUMluin+OoSelUNnhmdoVbAaKa2K0r7Mir+uS3
Fp8Oi3obe8oikSS9U42DRoGJXoIu7aaBZiz1qPBqvF3z8V7Nn2Ni3hrhKRp2f8MlF+aY4DcLeslE
dwtYGhtltgdjvEkTnmbVCqf3Y91+jonxyDKfQT5M/aP3qsbzQ1s7aoZtflWBVwMe0ele/FvzewtC
7uPwItxn36BOw4Wrbm7zxUgZJ9X1sdcgaYXYOhX2Whs64XTwo5Nf/a37Y2GI8VJDTxHbFDhPaKQx
A6GE7npKD48mS3pqxp/Tp/Ca9xSTtvfgzzlmXNXQhoKk0PaztCf/c3QD1ez9fAC0LXB1SDiBrfa6
uJK+ow00RL3d/PafeRFzSodypFZohoRx5CJvzFpW9krf8SqQvBVkDmof6BPN1zDENHwNU7RSCLoD
sVM3nVROvL19hP6cTDrZiwOtGE0f706MpynQECiPrj823uUp24xmKEEKdDJFlCyZfd7PiRSVtGg2
QviVRMHokci/Rb+hvL9saPvUpME8egeQIGBRJtBqk43UyGhSPIjs7KGxC1s5xCmktMAZ9hRxd9p2
BLWwyCwU4ACjgoMaxR1PTvbEo9RKyAnepjcy8tOiQ574Sqqb/r+wySzZUMvGKKawKZjhK9TddkjP
qRCA60LXJ/hbpL7mRv9SybwM6/ZC/jW9GlO8a1B3KtoKhmO5tTsJpAOajvDhlrOKW69a4A//vYrs
c6lv0w6NpnROwV1yyL1+H10JN/oNJSUrb8pnoNch6QVpOh4h+uZeWBhmbog0HdFtlcFwMrTgQr/S
odN2eWybMwjSM1pmBU6NpUZWEx8ZuzxEAJbV9+I0HvvwU4pu/stWtrwSrKpI9SMpATgnGxeheTvv
QXkGGT1H/D42jpxA3bq3fGCgIFCboGkcgvTA3ZqcDbhxbAEvgKwcSmIoebI9RKUELSZ5wgRWA8jx
wOqmTXfziPZ/npbA9ggBCkceENoWq2xZGLfABMWwRDPxjTU8BfeWYLfWpxyUZpRDnhtsbiwdcuA/
LTLO4YdNaiaghbGkGswuaerWXbVXQKXBWbvNOVzYYSKIKEjDwBg0CKFC9MGaHQWqQvO+/jjdJVeD
Y36ncnb+zcirg28PD6ky3CyqucqXkTor+jwB5iVC35zRiWiNR18+p29jY4OB9A5wRuT7odzHIhpB
IBCqKjXSNgAcTkgVRBknytscx08TLMBAittWyWY8nWNw3tXTHhkr9Hk+cxaJLjYTui4HojNXWoly
mg4wEr1oohvai6C7GVYHak/AZvw+KBuP1cWQWM/L5rYIgQexFDUM7dkwjqAWhgppfowb6djl+evl
0fGmkPFAU/L9uRNNcC+AlyyIakCljeu4/v53rNB7GkNbIwcVEUBks4IVofigDCjQR6KdAC582cq2
x/20wtzPE/m3x2lTDoAaGEcUXnsKzwRzHY/ZgI72kDq1Pzqx+einvEFsXIhwgL8GwapXzAPoT3KZ
whxrbxrMKwE330waJ0j3oFdxL8/YpjEdYRqqxHi7v5+8i4Aw9acQ7ccAbuWT4jWdBNKqyavi0ek1
aMTLvJoEzxw9DhfmzA6QSt3MZGQ9QPh4UxbtdVOoloH02sjTBODZoj9f2GqGKimEiiYl1MxGEH9S
E6DfVdWGLAOILg6XJ3LTLxYTybheCXbfRO4wkSCmsRVJ2Gc1r/zAM8G4XghmQlnJMCB064OsuINQ
xpRKHHGnrdQA0IIm+PLAj0kAOD+ftjLt0GwXA8Y32GD+sQB4Te5Cr3JmG0H126Qf+XA0aeuAXdpk
3CIw5LyLZETyNcBLVHExcLVD4wm71B32hLNSW1WcsxEyjjGPmgFGNFhDPvCqQW0dbEfv6uohR5hg
ywOXw2J8QhjnpFNAjweGzwG88AN5qju9sdCJgZeqUl7ljcyrrm8ls88GxzhJBuYFBQ+uCdw2yLJ2
+VU9A7YcXImdm0SAmqKi08ZQnB5NeCkPb7qB/gL+Cph4yEsBmgZQ1rnz5K3ZR9BBBeDUKp578Ncl
eyDzUa1Ffve+g2hfaqGhCf0gXDzItt8uTNPds9juRqq31UDDefVRQgcVMEOZnZ/kW81Sj4WT3ut3
vIbBzbB0OVpmq+RSYcapSuGNqiUormyTK4SmLiibhMSCzCbKL+ozyAI+DbwOhK2jYGmZ2TC1ZkYy
GQxktxT1mWj9NdHGD5cPtHckGxv1YD7RWW6qUOZji50KGUT4EE1uvYAzp3pO8MBGX49bxZaC0wC0
4vcAn7n1jgtf2gpJwJWMugGQ/vQcOl9KQZq6MBOwb/qX4rX9JlkhQFm1q36WjuoxPiVeei1ycC/b
+wYINyQuEA/Dd89tarPc9ESB+8SH7rX0fOB8KB02xd9yx0d3wWpmF7aYc8GXmzTSIjzYxCMOgBSc
K8ijUXvqd3SOfPwF2uNNf9HRegeOADxEWZRbVotRKusY3XgrH0FeZEf3pjvd0VM93sduvuMW1TaP
9IVFxkPNxKjRhoQ4yRcz8FLlx1D8ppXXPRjvIUGvR6E1xh/LNHOETNn7ZMdxXvrx6yn+OWBmOTNC
OpTaMGCqo9k9FPf9bQJ9Pc3RkB2SnqVr5eP0kVcT3cpIUfjpX9PMLKxWpCDTwK6BRmt8ByIfK9uN
4Nl2VfSn8MnFt4+8hTlmn0xxgwrlnNAs/uj4x2yv0bSoYI/QWxo+ZJ0VHnmwzP9nn/w1RJbZwlCJ
JlAuRSuNFMs3wBUXGyDQvc17TwJxnZm/zNLRyCUQX4r25UXdvE4NidCeCfB3qMxxWwwSUAgBdSlQ
G8qAoxYycWplXyY5uL942e5NDwKrqIS3K3qZ2XqFJLZqldH0F0nt7jVEtm1HkO4bPoU32suMw91J
3fYm8bjANeokK9ddGGYegIOhRGJcwjDyUXpnlYfSC1zjW3scj/7VaKtHMImh6X/aN3vt6fIMbzvw
wjZzf8MqKngRbA/24Cp27gjoJYI/UahV/9Z8DDn7dPOkX9hjLu0wrxCEFKjSgCHXSaNPeYO2tdL7
D0fFOE5VS2YAMpbJMq6jyiZet0ueAFC39fvgrrjjX2A816E/X4QiAegFhDCHvU5/rIvmdtAr19T7
a6UfOV7Kmz/mmIP3piiqqUiv9ACImoBnjwa0p3tekpZnhznYhAoUxCCHnhAyU7+IX+gxA6YEq7yh
ee8Ecg3yA2fVaFbl0j5gTrc+IZGml0jBtY7klXdkD9Y68XY+ah6aFybnsrXtswVQJHAh0Y4KJsWj
t0k0gMBzsiiTa6d/bDRk4cI3MoKiOOHFGlv3P9rt0RgLACAazphVM6IMrMk01lCtwR2v+gNt+cGD
B4hG/VnGvr48tq3Fg74QUnBoxlXRznTujoRUagkGXiBho1p0hgZi5XVndKcMbciPl01teb4Oohl0
p8poTmEhaqAkM/00wRMVV+SVEMeUgsyr46M8a9ZlS5uXH3Q8QG+D3PO6bQq8cH30jtqhFEtiYaeP
5kOw0+0JVQNwxbpCbFUFx0u2hgd1Vx3AOKC70Hl+PpM13laRJqWiRRq0nQ+9m+RPIFYHxd7kcYa3
5f1APqGpRVUIGgWZRSsVwUjBOUZ3XLAvjrQ8T6NtZf8Lz+9NWyDDwiUHoiXEv+fDykMi5QZ1/viQ
PYC0//C1c9KH2uaHvltxKMB3UPoGDk9fvSlMMypAzdDj6iadK1aVG805B2q6EaGgGiKijw6PF7RY
slUXOdcnMVUSMFe7eIFC9eJo2kFk6UAZhe5vS3ChDxooPwpPxuKj2YJZpzAL0CBaYUS9pEEduLO0
/kuUgdgpUVyOS6yPDZgC2xay9jrQtCwPnRBPfdPOGs1bEM9MwN1nhR7oe9HSoRlWglABai6Xba7X
y5SRiQSoFsLE8ETG4XuT5AHo/wGERlsiJZ3MdM4+pp9wfspTC/B00Plp4L9lfM+AZgHemeAazdT5
Cnys3yG+5Zl1zztzt+xotCiNBmOgT9iTCfQcf8LQ6G0SAvbVn+RPrWXN6AUQ94KDejUPL781eeiE
QzczFNmhf8QMjTJzSiWoAixJR+jRXavF2+XVWV9aANTgjIDngdN3Bf2MlVrFxTWMlthLp75Huq4F
Qbc4ukUqOXH1u7rvlOlgaY6OdxHWjHKeAKzWj1aW7CWwfPZa4Fwe0NbePTPB+NsoTRC7kGGiTpsH
LfSyrjylamZFSuhmiX8U89A1hIfIvwe5Mcf2locsh8dEbTJpu4bEsE3VdCfTlsCI7yU7GvwCRNt9
MNHXl/8CMGrjJjufVyYcKOV6krIchukzLgePgAfu1YCS3OGtKmY2Md2/0193bpSJ6LK56FMQOI+W
3pJbvQnsqTtUUNZoU3dSJEtvUqsjLmeK6dOF3ezojYW7KlBeXIUHtaCHUPpAz8YPBFFjIxOZgLzT
RKJ3Ei3uU2p9X2OQC3v0+yw8VptnUOAEHVKeqa0cZddI3Fk71ob3lT6RAxus5SEI+HVwK/2NXMC5
bWb35xRtDnVmuqoThDAcIbHBKOw00LaqNFcH8JZbOtz2pMV4mR2qpEYjjDrmt/eIBy7IxLirtYP0
3miIXmfjLtJe+QgVrllm1+rjPFSg/KZm/Z1BPB/DBLcM3TlF5AyKPX7uQZqx43jTOmw5n2Fmw+YQ
z/BbA6OlAuYtyGhdoIAOlTe+8XMtm56EmA/ZSEmX0WV87kmxIrUyxHRwMCUyOAgDOe4sPybDroWU
11XQQ1rm8ug2DBLwSiH4k8ABstoqbReHlSSi2SOZVTs2ywOUaKCO97nSCKdKsW0J2wQPBDD3s6Qu
nT9nfiJXg1VEkKzFGWjuuq5E8jxI7iuJ95SUqd8zZwB6C1W8etDFskYFhGRE2yZN7v7oqszui2vD
QYPvQMXCs5fwhj4nBQf63VAo2YNT6lb9UGIXcR5FW6NGCw/QMgpohEUWPGbkUMfRRZx/UM57LIfm
g1TMD3Iu32mFrv5+jANukZ+2mLMWGOIhbE00zpmh8dI0sTU3YYJ6O2dIdHezM4uHAuJrEX9Wge+Q
zugv1nDigKvZrtPXgYzeZafcqHiYBNGg+t4VBP4h5lCbIdxcZlS4wE9Q9PCU79UDxasYH8JXOdjl
r3ignCIu09fGzUwAMgLvDCU2XKnlFQUVZBuxVqbQ4oWu17ND4mm0SSu2nG0nU1QbO4kYHkQbaeMT
Pvd8o+dyksYdfT0MdvghRVvli/9k3rbgd4L6VXdHD3DZmwSnbwDqbW9abvVjaxXxukQnDzDS8iqo
03SI2WU5zSHXoRuVV2kX8a7hrfnE51OGRs0wQJN3PkZB6odm6gO0Tn42TUur7PouOc178c5/FEHu
g2zcN/8UHpWHy96zEa6ShdkVWEfuxnSKgAEJ489J8+yP8k2by04QfRTnr5dNbU3i0hTzKtNzJWgL
GnrnmeBGxmuZy5w9vVFFpq2GOMSQe9DhMMwk6rjweonmh+Ud1bXMdo1XHWi5iHdSbY3FlPC+pIlo
NMkxhgqfGHVe43aFnoEjNY/QFuE4xJY/LCywOf0pijuI5MBCOcenVNqZGtTrCp1jhTMONsU2hDNA
+S2Op1BTrmSp3HVi8/nystOpYDfvciBMvNe3St9KHQaigXeuMpTOrsTKA73yTuglKNGAo8gK8vQQ
xtGny5a3rpOlZeZgVKC30dYqHdx8l0AZQiA11Pegk9HwUCCbZ7AJAq73VCUaDJnnQl3ldQXFSHRm
PqkpniqKne2lk2APoAH7qn1tPlS3gWd+uDy+7cX7aZS5wnx9aBUzRaxVSZMrQ8SnM3jh3MYUIo8H
siX0TOKWYTNe3aCOmV6juVa8bx3ykt41FtIpNQQRkWj+llyNbg4cPqZUsrlMJxvDO7PNOI6Q9EXY
5LA9RjF0BV/DueRcLFvLdmaC8RAZqCcI6cAEBRFCnar1KI+5afuP43cDejj3ABM+8hqYeHNKx714
AKkaVPKkDEarsLYCH5z3eFY3oJXiwbg3JxDHINIdoMpaJYq0PokCU8cV3dW1M2hXycQjdd2ewIUJ
OtbFWOQpmiFbCBOU1CS/i07h19TznRzi0ZOTfZXehhPvEbcVDSBU/TksZq8l0MbxEauNAGO+qJ3+
it+EaFwTHQOZPE4awDWD02lHyX/sdcevbXk6IJi2etLcjEW+S5BTUpAuHuR6X0NW5bf3JL4cKGs0
vKfXqTPoMGl5W2BCIFRpZWJtlfHzZQsbN/aZBcZ9ukAVOq2HBan3Pw0qVLIhAduoukNarHL7/bK1
LR+CKhDFiII3a0XbW0oZaMhaabAkMtjK1DhJz0Ekry46yg2FciMBDTHN1rJXKaTrfA1gecuU8saK
E0GDKKf+ZBTCl98cCgwhza3i+aagN1tmDHVx0Ke50KpW1WUytGZKqHX6xofLRla3HbgAkNHE2wX9
86CPY04U6PFKga4BPgl14M+xKthlX4IDO4htDQMbB+IOE4KtQHm9bHddJYZhVF2QrwVnkqixEYlU
6jkkMTNUrxRPOSouytNOPTnDVwO9Gvkx8IqPly3S2+XsXgeUDHIdpqYSikpkDRIp7tIiqqBZChV1
vw2tqnqoccPm0+dU8uSq4gR3K3uwYlCxesTH6E1hk9KKUo8llDOhqF6PyU7yJ7SgNLoTVs2nvs+A
KGuH3krUigfLXxM3AXYJni1wUenIHK8KTPNc60VWTobVCMMdNGSvqmq4RqfKY1KJXolivJ60OyF/
FkTVJf7D4IdXIqq+c1M70HF1s+Ak5ntR5VSZV8fA+7dCBhudVpQwnHE0YTLUoMlGMK9Ar/AUCygC
JCGAF5CSzveGPNKUYTpwTrfVXpVBxQ+ONVoVADsEu+YJiedAURMD4MX4W+AXR8hPKrYolznnZt40
hNeyZqjIf6xqUmVNyh4lEN3ye6WBsiPcTC1bwAchNM3ZsasTjpZ8gaczdELQrsNiaw0jC5I51HX4
bziGxwiSVOIOKVHC46BYv06AYFUgIAGlG+hUrlC8fWy0KZVUtGpZzufveqplkud3ppGiEkEywDDN
uQYeKq5J5iVSiy6hmHQh8ttCJvPSBhv+A/44BI+4rBDcsUhCOQ81o4qhhjYgwWLjYZp7UDg/piXa
9owUQqKtPnBurtXZiAwFeoKwmhJU85A2OA8WIGSsJEDSg7dbyDxTyG8laL+CHiM7qFLxoYnj66kC
I9owPV0+qdZDhV0TpBWQ48GJxUIXQW8vhzHUfS2VqmdOWvsmFN1bbjQf+qxAMAD0Icd9adhzdjZi
pHgOgEMIFw7yhPQbLcKisu+Czmhh0Uh3LQRRJv81ypB61Qfv8tDWzguCRfruQK8Z2i3ZDSngbDDU
voaEWPOlFF583uW8/nzKZ4l7maBzlJYDzwdCSJj0xM+QGM/xELag594phwqEq7wX1HrGzg0xwf4M
SlxfmvCqGAWoxpjddFOZ4kMCqKtLRpFzjG2OSkWwAVw0+FnYNAF03dM+h0ielUE6+jRLmn83Qxrq
t1H7kEQDsTvuDlRXkFxlJq8LwQAUDUgXx4fhWQKCHu3nT77zVd0RV6W1Bp5G2drRIeIAyQhQIWmU
jYi5E2q1L+NSLGVLwKlctSX0haIGtz+RdiL0HyHII80cT1/XGSCZiV45qMKAkWXN1Iw+USoKlxGr
R+HKURvwBkm9jKg7NHpLk0BKLaRgyy5GYkAFtDjUuV/s57D81EeCHabBS5wZPI2l9e1x/p2Yh7Ha
A4w4zfhOVfks+ZBZCgztsa55ND9rn6VmEOejmowoiC3Eq0MEZZWYDh2ZUFfRkHJqkx0kZT6HYsOJ
ktdLS22BkBhsqlDRYKOfXI+zUWgR/UBe9s6f9ZsSqAQ08DWeCK15CJsig335aNmIe2AS+CQJRFN4
Q7Le1EeGNoohhqdAzRgahZ/KuXKUvHbSvNFtKAkc57C/ioGpUKUOCimQNptEzU6zHCyk+bHwTaue
pdkxSHKjqBXnUN9aY3DZItQlOJ6wu85PJiFsm0zu8O2kGeMPVdEzkrH0yrptOJHW+pELF6cyblAi
AmTLZNcZd3MwaSVMOSq0BiE8SpxxH9mdE3wTQ7e1Rat84xbSNse3MEqdb3GFVBF070GQRSz/s/Qi
H4mX410d2aJpxTeSDbpEPv3NuuWHGSgzp+qMgH6UYVO1ekd8hmRz4CYgK1a8uPyFcuzmEHE8aABL
gHGMTZrp6qiaI3WwkoZ3c1zdGtlI7KnUeMit9YGPFVxYYg6EstbzRCpgyZw+5gH2DQkdzm7ZNgEg
P3YKhR7RwS7WS4oMqYRoN3kvobUduC2THQVj9q/dXXWX3gtcJTCeRcZDOtD2900KiyF6azS0PEaG
xxnU1gmHIPGvQTEOkcZNILQZTEiCZ9zIYP0tiZW4lJ4KbNrqZLffZ7fyoNXr/oeWmRWL5BJJqwqW
acdb6O/q9p7ajWzpSL4T4pXk2NooJTzx7lDerDJZAq0XQCft46CVgWeN0SREopnjK1smwEMHZnmR
Bh9swc5vyiEW6NbOcrmwBFH+hgYxXhPp5mZeWqHfYuGQaZWIpKC7C7WQe4q405zxCOyK8yuyGOvH
OZ4RCKUIpHJo5ouJPEKpC5t5xqwFXWY1Moi6IPms+letXLni5EQpT99oyzOXBpnRAfKkKskEg2nz
0k8ofI4HEl0r5ieOH64GhrQ3UjlIrlDq3dXjP6yEXO9CNP7WL51bPIToWnVoZ5DwrJb29K24Eh15
79vSN/kL7wpYDfHdNA5HBdh0lFqZOdW7VIVoHEyPRRTdGhCo+1r7bXyscrk9itGk8bK5q/OYMcjM
qZrm0SgEKUAH1WTNuFY/zHIMPtsxabgijquSLmOLOS7HPEKiryPo8hw+T8JzaTzHORrRyZusNNYU
gkSzgVx88nx5OXlTSn++2BNhHSbQCVKQck/SY99CqpiobeqIoW9YfoCz7W+Yk0GViLc+xVEyg8zz
ZBxEDfm+qVPk6KC2dWALUAtHFy3AvZBCk1LIhV+2uQoU6cRSCgmgDxXw7zPnVwAVImhDoxdoNLX2
vh109WBkEJVuFbXwFKPSPquQ6+GhKTat6hKaAxGRUWGu84lNZ7hj0aAWJJA+3yfJFH4wY2n+Mvii
fhuQMCosBLa8sa4OUowVanKgssAjG6y9zA5RIXE0gGwV+VSjPWXQUgtnXhl2a/8j24i+R6oysFJr
Ec12KrIa5ExVW7g5RN6xaGYGDuL8pZNqdFhJvaPqIae3Y2Mn4kWPTLUCNA7CfmYR1ZhMZgGWLWuI
svnJ1/v0FCjQqbRJmQYhx2M2ZhFZKUQtAK3SOJ95poIvTZL8Gf0Boi/eF1FyM2Ydx8SGeyARIVOa
XLARrgDFkGfABBflAJlBDbp8vSA2klUCjRhZ3RS1Vm0U/a0EfZGEswPXt6CGeJ0mqYHeACqA3Q5V
hE0uZRkgRZ7+6O8QRB/Cj4pl7vodH1+4NZN48lOGGvxZMbjMsxwJY4RzTKrqVw1UWxB/56XB14l+
qJjg0UMZeunrk60waECGDVEKrNYPvKZkVXZxndkQZEVaoXziRmJ0+c9yWbCHAjAKGgBMr0vbZdZU
eezn4IJ66R1whe7IjXlP1QMjLlZyY/5gCjuayomhC4fZz1JAEglK9zAVintDz75BhefL5eNxnYR9
H85PG/Q7LK4AkG6AHSkDr1vVEcMduirez0LnjMF07FRQkepT8gR02rHN1VMUZz8g7//1dfzv4K24
+zFvzf/+D/7+tSinOgrwDj3/6/9eR1/RYFZ8b/+H/rO/fo35rdvyLX9s67e39vq1ZH/z7B/i8/+0
77y2r2d/cfM2aqf77q2eHt6aLm3fjeCb0t/81R/+4+39Uz5M5du//vhadHlLPy0ACfMff/7o8O1f
fxjY8/+1/Pg/f3bzmuGf7V6/rH/97bVp//WHpPyTtpVDfhdMWagBYtGHN/oD45+IJylhM9IQNPzC
0ZwXdRv+6w/5nzQgAz0ZkmtIfqL59I9/NEVHfySQfyIMpZ+moVIEKVXZ+OPf3+pseX4u1z/yLrsr
orxt/vUHc3DRoBbdWUjjggkbFQKV8ZayV1ok6EUqNR0I2W2vg0agec6AlSpjbzEhf5pemmJJFakt
KEyC5gJ7AP/PZjTGPq4CqUdhGi+e+s7MrlXJzpJdv+/tqLfwBnfr0lN0K/ycj+CJ+AUJKva0pF8B
KkmoX6KZSserj7nGVama4iT8Qeml76m69cfaHZz6WNq4i5IXzoiZo2VljgnHanNM+iqg5iSvOsae
0kEbqXfRKXY0I16ziXx+jr0bQ4SCY0yBZgE6Gs43fpRJdV/Os4W3ySE5VXboiAfN8i3pmp+IZQ/p
d2MoysER0RoETXnGmCDkpaj2sxVfiTZaM0GaguxNe5TA16JH+8TjvRVYko8fBuHt75f4uu0knHw9
yCfEXyfVCluQCejQunCAzsR8Au+dPw/O9Bh5vNfy9kAXdpkNog91afZoY0RUolrQIzrFDihOUO22
kJDDQHnoj61dooD74q+BMi7q936WVTAo7mZvdvo7b37UdpSjDXpWkCmzkoOIkfb3vzDHdNEWN+Fq
jhl3NbS2Gnt4UJzaIND05Mb6wTVJwAnldLe/AOLnWaTH0+Ky0lq9S+iq/jm74nWBzm8MEpUYbzr8
NoH8aoQ0Gl7Yi820SKIQ7HOq/IymogmYjIwbktFpujSNTHBrBnXUDXRvoMYIaqH/Y+9LtiPFtXbf
5c71L0BIwBSidRPYaTudlRNWdiUhWglE9/T3i6pzz0lT6Yz/xPhOXVkKENrS1t5fE0WwiRXbczAC
RJZvvWd6c47JSxpul5bqWsOrk7pFNWuJ7Y2TeEnwt8x4djhrKDnwR95eXKqru8N6NtfgudohZMj+
tVT9ZPzQW8Ck8NtbXITyG4AFDGzgoCYdJP8LxYJfnFxoP6ISCVIPTs91s9XFPfevH5/3FlwXf9rI
4s5P2F1+A8sw0JoF/0CTRpydSbe/39bXbIK/3/unnz7vxD+tIl8IOvl4b3Lbb0T15Ccc8u4oJT8A
45ncvYbxWS4m246PLX028fh02aX1Fy9/Fo0B0AdNX6TIq7iZijxYcugRR1KfxpFXt2XVPGuRyVhZ
xzmUIf3y+3f+1cn55hdXkbMINvFzVunsfYiFn3fevxf0cv+/2HR/cZQB5IMLFd4NzfS1coxyjb84
YMGfSXHj6bzj/n2UmRtyJBfSkrdX0cADRMAD0OfcBXKg8r6GZ7GRFFoBiDF4P0L3MPsPkcnj30/e
2w3h75/AUkWL+Zy2/cNlm9mwlnMVxqyC9g6pIIsqxIvltoHXdrn//W/96nV++q013j0UkTbIveKK
Qv6hfqTeAaj0C1P29hrz1/v40JfF0oOcAKZutRZwldBV54dxsDxInT+ggHwhl/nFDzCIOJ+/CiwA
AQB6G2CZZzQ4GZB+E+W2IUFC6Ob3s/SrHzizY+D7ey5/rqFyNOh0HpVB3KDc85SDDn/oB5O9/P5H
VhvyX/N0Rkf8v1+h5xrhT/tE4dVOFyryFzGu3smdgn3yHft83pDPGnPLpX7tL94KOBf219WAIqlf
HTxOE1Jj+hCJrKpjk6PQ6Pf8wrdfNQv/eimAW0KIVgExcb4wv30pTvJomTpQKD/qjwYiEgUcCuAV
B0LlsA3+7B9rOEFfmMdfxM+bn1wlm1mBVusE1uacwIeZfWrv/k6HhgO/85+6PG4e7FP9cvF4e1vC
/eebrlYhpUSFHUOzsEOBs3LumDOiTTyXd7x3DjkBw5CjL1qRZ4BGLszypTc+R/nPK6ePci0zGgfN
fZSLk8AP13o8efKSXQeUAf+RgwXwgDmLKaMXDpHUdVGikiUbF1ZsJ22B34AhdrgnTo7SgdHkOQpr
53u5VOY18uHB3Rqd3eRsdg9j16BSP5Vhu9G0JDh4HN06N0OgG8gklfRQueHTSOfmBmqYdIhtxqs6
WYap9zZtLToNC7Vew+lMDUGdWNbnxb6a6Z+udPv2PpspfIhVU3veqfFBZBWUy+om65yw28wy/4q2
aoGeal6KE2mC5nXpmck2klc5g6t1Zj7RVtmU6DESW3RHZRvj9WkfaxJxs6PNwP4EshtbCy2rsE6I
nSD00g189BEzTmASNyfu95lnisVV3xVAbWUQSlu06jZSanHAzdndOBAZDlMBXXv7wW8x9zu0j+Sx
I8aesjwK9g4lwXM4R+23mYE8Pjawby9FUG6oE8HiPZtq/YX3XQDZJexxkaDGRVcJSgFQ7kH3TDwI
6XwC2PI2t9/LHmbaw7wdjElFwx7H4HWZWH+T8Ql/cKMAguK5P9+6RQQvjSaAxFmH0kISeIH4UYi5
Qg/JOmOSy7JJqmAcPw59cdNS6W6CkZXHGfP0CaiHauOMzEsmNys2gxqWKPZda34YL9NHvz7DoxYy
fA7kHG4mW4PtMjbVxrdQB4U2/mNUzfnWtxCP7q3r3dK8IxsXRiNJG2XRLVQdghOMeepT3giyQ1yz
x0UT8UHLeps5zwUrQ/xoW97YLtdx1AzA+JiAfJWDHgAAR0+h8OScZJD92k5jBLa8LGDpHGhCtk7m
uhCXCwnMREqYINtZwq/S6uAlA0/4ayD0kylakLKXScRmghp1PPS93udoWcQRrLJSvxzMhnokjAlr
nHiBKOD8sXbAHaUbcNdiUWoTT339IvN5X9TVJ0ArwR8NR5u6RePc6bF2gbdz9J2VTcLb8KbjAY9h
BvQ1monzo4ly+xxRwv9oh8LFwoGhLhjFMc9ASVuMJ/fGaSgQRSKHlXChe5Q9F68/5NJ3Tx1kW76V
XcFujBlhZJR3w81Y2IQs8ydNCgcIdlS/494ryWaOik2ZkV3d1X0fI/MBdoUJ79W2mf6qtaB14uQD
IL1twJ9948vEWWZvi0CJNkOpAwiHMlpP8eIq/ylkebAledBASt54H2zr5Z/Oy//U27bbL5axu3YZ
ebxwrl+83mbfMggUbzpjwR4Gp7//o8PBdJ+pvrkL68H/3hMsy1BNfjwQv9y7lVImrkbO9iKbmnQO
AwVtYGsgmTtYHT7Mc+Q99FNj8fUnor9Y2Q4fs6UrPlJSuJs2VACbmhAV2653Xv2wF3cBb8dnQbpw
F1o7gTw0z8cACL+dTyKcGKYJYJ0Cit1xFm0N1Tq5JFWp1MFQjfK25zXjPaMyQvkeKxIipmKMUb0q
4nGiL4SGw7YerZuUuSoPE8TL7kGa/pRhX9ssU5Et8O+C3VQ31fKopLvsx0EE+7wVTkozRtNJOnKI
YbCQbwUd263JnfGhrd0XXWBF9L3j9olh4VDs68ivb9UZ3BHLOTDbvOphmNjl0z3v+03RDNkP05Td
lPAZ7isGIqtfFDU+ELWyzHfT6Ht3GdRiPs1F5RRx44bzBzAgl30hK1YnkHxeSNx10GqtQFJA50fI
jfWa4aHE/tueAwU6Iu7QPmBrgOG3Efl0iFQ1eB9DVIY/ddqHlGS9mMwmeVTUTpJRKFpC+3gegZLL
qL/1q8/ckhnD5rJV6J4H9CAGU+wqSvotNPyhmqrc9pugA4IyaGW0LeZWPnNK0E9sG7QXlJX+piHz
WQnDDVCVkL2BcZerboa2M0kIye00awv4EvZBEygwuklxwi0/v+0Wd0SL119ULIcG/6vrgXRaFfoD
1PvUrgb361U0U3AfmoZb6F3reYdLl32t8X0OubDyQZYf9GIAWg5pE24gmoG9LrfKPqql4l5sOwkX
gAlmyI8kbNQB7guQTs98fat7YrfLNEA7pAaj4tCMAYgKjJbP8Kbvbpa8aPcajpjYLsTANn2kxxuh
hBBJPuvoM9J3/uguTrvNhYO7ba37hDumeYARuvkg4On24LSqv++5cW7hXIX77xgMFdn0Q5ChZZLz
xB0z3eIJ6/YoRPG1ttP3oGrRjKqsov2mc9ruz6xc+rRlUf15UU2vEk9T8oql4t61Q4tSrO9ZU8O3
hY4/8n7sD31PQS3B1iMeWFOIUziEsMlrIy6PreH+K/WmT1r137GFTh9RvpZHkO7kcSmNc6BsqQWe
J8SRmvHzEY1HaoCjXNwNUBU9BQZ3lqg5wckeODRWzafFNnher6HdXbcwex+wZunjCZEZxrXyHXWc
GkjGAiYYvIIkRVPakqI5HwHRfIez0XmN8mI82tZ+R9pcHWZKvNSg56luXKcWh5E44cdQ41lrZeAG
PFHjvDLg0nGijC4/KLPwF8YNQpZkPMEFErsNDwXklIEZ+PM8pT2u6HXijw7eimeDl295NzUnnXlO
vwm5zVI3w1AJF/xP7bceiDOixtx4TNwuPliTzVwdLDGY0NJBDlLpeVA3sovqaov2jHvH3cb5GuWu
9xg2pb5pckZeDY3wTxXgDBtcn+19Hzjmz9HXHY2tM+Q8bmEZKrBQi1HdBE6DKCOiI5hhomuWOmdE
auvbDHJVxJE9DngefqR6Qkrl9j3wtUWQLT8mzyX1xoeujw98VJcfSwruvfX7NMgzOd+4Tevc2l6r
h3nI+6euD1W142aSd2Gpxr1RLt/4OA5+WDqdL3GyaE9VyadTUFbRR1YyiZBuCD+1esJZEIbEO45S
YblCLF1BzGry1EbBfxHVo5wXetPP0/kNO5WAX17HzZh7W7445ZfA9P0XrwngQcL89gNuZKhiTsXZ
Hgt8j2OU8fJRL64tcIIzmMoU1cT2ZW5baFJb0v/p+bIxsQKPNymHRadKMecWKSXfVBGqhUGdu8+A
W7ODHRekutMyJRWR2xI2ulnQ9fGCnUTGbjjC+NxMw0NVCbeIJy6yG+mNQ9IFfbSrtd1FEfmgmP0R
FvOPsUVKZmnm31a+xdpG5ffoDaHe6b6cjmImwy4oFzwRgOJJYGl3S2z+vSYh9msLCG1iGvoyQScs
lVGn2riJCnc7Nza7n7JqTsJw9u4iZOFQEMBBmHRi8g8s6D0Vk3EOYjbO8PgI1Lg1dc7ux6oHrJrJ
rIm9JfI3rUJKUhNfnjJVR18HZ1If6eB4G2TbaM2g2xBb3CYOLXbej1wxnmAftk8iL9VjaKTatJJH
p6Fwokc2m/BYIy+85aX4OlS03IQ5wAUbPdNRJcrr2lQqUJ16oOQ3Eg2OCkjqBUfeEPIvdSCCbedo
aNj0rDaxD/zaBsacbKc6izW+TM691g6EPaDK8qVyCUT+QzJCigrpy/ClDfyNyXKK1LOWd3Qapgcj
O3kQOaRieSa8fZ3VwRYNaQgf9XzYDejJPUDLqyhjVhbBaUSn7qnUZbGlfTUmXsfK3YxcIA5zlW9J
1dUxjyx60zb0Ez8D8bKqWAfBqLHb60V8yLJM7HN3hAboVNJb2syfIdBTf6e6mG+hnaHvTZkh5whg
/7xDla1CqtXyu1yi7t+6Zuu0/Wc75dFTOER+Es0jXN6K6qGvBAR+XQsFU50Bh0IHBPnslfABIK28
s6OVSdj4+WOHS9iDGXEoZARkANL6XhypLg3g/XcUdl4+GyB8vs9LPW0jfubFND6/pWZO5oneczbd
Sl8Ez3akHr4KdkGYnEPOiGdtPLSzvYcvRRWL3r3nMLCGiBSV0OR1j5bPt8iLb32pZWIqSBdCJeRz
k5V7p2r5B3fO74oSuakMwyyuSu/Vy2r3M2uQooEsM98tUdQcHNyDtyXS7+M8ITocBNSuy7COIURu
Nl491qCfL1LeBujpwjOgqA+lHOhL1VT4L0qV4sYbCIOJ1NLvp6ltD+VACCbC1Ulnw+pYSs9PPWHo
gE/XkT0y0+oYDHjpevKL4yIZCEQ1r/kmmMFzYLTLtsrJkAjWMEXZdlHEPjS9bA8ZKHr3PUHLBI1e
8cMJzmlBVOTbZQnBVWxKusFQ9JE7WXWYIEe4PcN+4siZgy3SxuHAemJ2INsoL9FWeI/BNKsZwK0R
4JFM6yFhlR6Ps5ZuPFl32qIsrHEUOgRzuExuBWapncHTo+6gZ8ilA/qlo3uNXieuw6+hzZtPIbKk
Z9MRXNXdre5UD+RdGSDHNMk4DECqeZ/nPkRu2NxpwpOZ2P2yBNt+/D7bb4sztrEy1mzcaT5KFyJP
QNTQjH4lgYvUH9VNt9q2TrM9e0DGvsqRzUdkW9cGbV24DBmJQk0ov0fFXUg+BmODbFHZKW0kOy+q
GfhesOVuJsN3QjvixeDUfOrGod6wGgT5JATqaw+vC7SFDAHcCq9rdgtu0Enl5biwlZnZRWjw3vMi
wy7i5vI1bPW496eseWWTltsBN1XQxHGbxqWs+R7QPL/nZvRhG5DlQVJSt7yDcaM6WXjmfq4WVX/K
ygqN8dyhn7ymQabjBhW/6byouQfTtkxArh9vp94ir6fZ+CQi4EBjINLCbTPVKkG2ZJLJmdDzKdkA
+HJtkFfpb8tA9V7NAK3RzJTfWZH3uxln4K0N/gCg5uwTQkvW7RQT/q03OfrZcPGDjoIcAVqc8mOn
R3HnjwwM8GF+LWjQfJ3ntpTJaKT3KoO6vu8qA/BRkVftBoVCHyIDlpIEzivkKXBabPIAMf2h1IyF
E4VZva0mnBpxvwhzNyMcmhhwgrqpznmYNUDCVNNcYB1jz3NjlKOGx7pEBvjoatyZbztX64JCyo35
j3Xf+k+K6/FODUjTHK9zBNTkZNdtGeq5c2KWihyUT/ydgG2eP8EtHr4RrQU1aimHZqODrFXbMh8X
jZtEbp6MVs4rUj5QLxycJK0ccradcUX73KPP1u2nHp0vVFCAIIP06xx98kvaPHlLCRZHY+fwrg6n
8jiNAemTUItlBBNyCu91M5Uv9WzFY9WW0NsmSKLuciv4De16TyZFGNY3DhmdfMOXaIGaotYMmz00
5nFJ8wvxIvoKdTLTmuwIz7X8UfhY/iDv+nlCKvjenoClst4T/A+rGxeKgvui0bCjYIEyx6WunRDg
6+EMuZhIOewjTE+0wb+r+TaiPUtGXpLuBoJIGh5JXsMgeTT3LHt0ZCf2IfER4laVuDpLP/f/QNkH
kkE2wN6kVDh8N55/LgOFxA1iDoz73oOQYjL3GfTRSgcUNByQt9hGa3CKm5TUptqIZbGJEiw6dNKd
EqcZWIDEtcCFuYDqI0o6cIbah7T3EjcU7lYG8ClTs6qewIlsbztV9l/7gouEM5TMYmC+Wywpuyio
pytOPuF0BD5NZfbORnROtfRtH7dZ6/+RFW0KQPwup3MLYUnibBzQF++BmKN30unZznVmemLYGWGS
LXIvKchobmrlwERAlmor/MocI5mz2MA161ZkhB8rymDP6y7scyuJSqG9pW4JVv33TNdN+xHXkGI4
dpZI99A4HTbjtm0WXGfLbjygN5zBBFyOFa5UpYrkg/G6RSeeYF7sRJMWNyGqEAwNZCRrZ/mirjGH
0s1An6kb7hwDP2pOo7+U5cbrUcZK7FC75JGTSUCaTldQe9qyVg3lritcPe4kigqoHtS9m3/xxrbM
oADtaQe+9HQYa5CTFvKBEca7cuOrSs7fXRBt9TfTl365aYaJAUkDt6Xnaewgq1jykT63ixjCuCTU
kQ42t3IYXirTV8FD3wh6GxVc3zitMODpdVXQ//h9zf5tK+IsEAH7dNxCAOM7y1uvwSjSr3jYOKBu
VEV123ZTuevn9pJc/tsq+T9/ZFWgr/gYLA0s4FEMrA9C9MEGtQrcpRdaHXTneZc6+7/od8PxEP4g
AACjYB6ugKSZu1CW6yi2YfAURCjwoYodDH3c6xlfZUntJfOBX3VdgfuF+hl+Dqx0tup8+IuBYzdk
uc6YHnqHYw3KI3bTXo3p8fBmXoS+G0hL/6AReyoiFrK7P0FdQJA6gzGi/bS/CozxBnu2ermwQkiN
IchKjpJxWbqJK+3fLbj/D0f8P2eS3vtwxETmZ0u+v4GNZ/Ti+Z//C45I/f+BCAmUnAI077C2EDV/
4xED+j9o6kEkAHJ3DniA5/7hvwCJDP+JAToHFjbAe5Cpw//0L0CiG/4PmrTQyuCAD/43UMS3WwbB
sGfdbCi4v+119csATfgwEg9OPY47Cm0UFMsguffT+/8Cffje6JiHnztpbsAyM/VEPGTR3CSjL3JI
w5vyQr/uvdHPf/+5T4ebQpUNbpgWZilwSYdqjc389nDds68CRARewVkb+WmbuVHck/xeWxMk1w2+
6uPKynZt4EwsZV30AozNC27Al3S235uW1UYZKgMNKEh8p5WU+4k2tyPK9Nc99qqnvhg6FqAP+Clx
nGeWZagTVbCf/f3gKxD1v9disOqgjw2PVICmRDrDf/NVFpG9MU5ff46cKUBZgbJt2TR0V8FE7ZAD
S7oJGq4uSKO+M2nBClVhCsFdzQI/Bbga/uaKHZbB+/b7F3tv7BVeqMqiFvdmfBA2jamIIIfYOIG8
LsSCVQA7BSEtZyNNe6eGKcci0rosLhlUvvfkq/gNYPYbTigJp2zm31q9vPCS/rhuUs4/+VPw9q6B
cBM6b+ki8CUXNt63o+ddtzOsEyA41osZVVIv7VXr7xqUpQ5eqP47ast/1ukqeB1uS+H3ykuj0Tu4
o3iU5pLD83sTvorddm5MWbdhhSImgTNiJvydN9noAkzpvdFX4Yv+B3d6SsqHeSyjMvZY0z3YmaG3
etU3XUNgGIUrQjAY+aDmXiZejkIn7dqX3w++Avb8e9r5KkSJzWoGtUDxUDP17BU62uRjxfZDo+Cr
hmL5sBtJ5/5APXCMB4XrRxT2fIsL0vSE4jiIVOTcAPj9w7wzk3wV0lBQ8EsoJug0c9XeSD88eHVb
Ha8bfBXSdpidfAmkTvsye4JEEXLdJbvy0Fxz6QQM2hrVt2HKUNmOIWgFNId7wZDjvVk5//2nmEYZ
sNdNi45gDvb4i19AAg0N2Qvf/73BV+exXXKX4WLfpjXaEXnsLxmuv5zWl3iq742/impNRyDDq6pN
g8LmNwpd6YQPkj5f901XgR2hJ9haFMPS+lygs5GPFvdE50+/H/28H/8H/Pyf0FgFNh2BHA+jLkjH
oUWFQVAIh9ua3TBTXZIieGd62OpwppkeZDbDa4qPbJv5QHhE9MpPu4Y00lFmptU+Ty2P5J5GBSR1
vZpcl2uthSCamaKx6k5eqgPvnmflHaAEF1Ro35uUVaTWuKh6i6Oa1FOaQwKW2fnVZK2+br9e29+F
YwnIi3aDlLrZMSTPU39JofedBbNmHmV+XmunnIMUNhv+Nisi/tEbUMIERMa9EK/eeRJ+sSjX12dO
wjajaOymVRDCPDByuxst+qe2D/qEhnkOxQAi6o95A0rSov9clKB7PbHlZaYwVXbm1t33oo1QMR9q
CG7mEk2oTFexlFPxKLruKzzVAXdomw9oVB/DHP62buv3R6MrL7qZcu/j74PrnY+8hnv7RQtfMsBC
YOqGKxJTJd/ljVHbq0Znq23HCQYBqF9Wp723zKgjef0GmKfsglrUO8/OVtvO2ORDq73FSwGb+DaM
410xeI/XPfhqzxlGWkoBm7g0IOMr5dPDstTfrxp6Tast67oCL6WJUNPxqthzADEJoFF+3eCrNKKa
ax96bRhcsOCW345udeH0Ow/wi/Xur3KCzIYewE8sSIOgdE6sLdG8cFxUdIz20Mdp9JcQRcsENWH/
vyJ0/3vb91fbD+0jCwxcG6QQWJvvNHzYbiI0zhPRT2xz3WydN5CfjnT00wamHRWlDcIKWJPyHnTx
6+5c57LGz2NDkJUVsjRRyt1IPU+N1p9sZobddU++yhcqD2oWHsWZGBb6RnvN59aTF770O7unv4pZ
OpvKL0UVpgYSCydGYXBNJPFus9AOFw6tFeL7P992FbmFbEFcWGiYDkUZ/FHMDJR27sGdPc+7Z9CH
m8cgNMOhqmwWbqXbAlaWZ2Q7NrV7WFTrPlRzrzdVE/DtBDjBt+smdRX0wDqRSoB8mE5UonboQyqV
t69XjU1XGUaRcw6IlkKGERWHEAihpFW5uS7q6SrqawCFKNAiSDEK4+38xlE7OUQX0q93dlm6ikMA
3SQszQYX100IpbXAOL0Oociu22jpKgTpAEsxL8u91KL4AoCeGGLSOMuVE7MKwlpOXjC4GU8FEAHH
SpqXMtL2uuOHrmJQCXRaDDrMQF4OH3gFJe3csCuXyyoI4aOjxlKhNjG10y3scja10offr0T3vQ+6
Cr4B8j9RIzRPFTQ9b004wibLBvKJZ75JlFUBNKt41H/wywxQlCYPnpol+BaJunquc79PXD6Fr1LP
+pIH5nsPtIq7sLDTRCtWpp7jAZQ9oJL7mA8+v+47rRk5jpijqGrKKtWMw6TB+7pw9IV/P5nvPDoY
8293eV1AZtjnZSogM7gbO8j7+w706a8bfX3oRpkkQJCXKegE/D4MTdwIv7vugPors/3p8HOV23GB
m35a1f5TFHAI91ab6557FdSEtyzIegyNRPjO7aBleUnC+b35Pv/9p4cufM3FAsvSNHLKrxBe2XVu
ceUyWYVztVRV1wfzkhLifK2Nt8Smn8WVM7KK53JhAMllDiabuLDzABIsHoFO218336uI7sqwKKHD
k6XZ1EJfSzU6KWd3vvLZV+EZWO7Obp4vKYTSo8NUFnBlV+GlTsR5Lf8isfyLtP7TF3UkdzydObB5
9p0fS13127Fs6g868JsDBTQs6fJlua729Jds50+/Nbbu4E9BEKazrcVt44kKuNyyu3L0VbRGkN0v
AcUo0tpDPk+y/tlR/515zr8TJnd1CFsB1fy6Q4HCqjY4QmhT7uwEC+6r1s9fadpP8yIHW0BdOitS
kpXdvvKGnSNc58K0vPeBVyG7dEBbqRZoZehMAoKWzyWsQ+1YQti2H50qpm0enhMteUmF9Tzwr1bU
KpAdtozAvs54G45LYWw9t9/IufUueWu9N/4qlqNZA1fiewqQGJJvWl/vZkHc7XWfYhXKxA2L0ae2
SMEe0RDmByNp6Nl06ew/x+yv5mYVy470O0XBe02pBlAwB/w4gYYV+HGdk+0q2fU3eohmpNwUIGgT
+T/6xr0oj/vOxK1RACbLvCLzXZVWfQ50dHGgkfmv6L3/jg9ndQ4XgOlqZ+qLVITlBqyOH1PWvV71
RZxVWAONrcXodgsoXJrEFggha6Hqfd3gq7iWC5l8ICxVCjdhkJJrUSejdyHw3pvu1Sns4dN5I82y
E9TuvpMSt7dGsyuvHM75R3/aMqZgGtrJryeAfWEdhxzyxKcqTK6blVUEY8OvJ6dRCr1vWZkYzX32
Rz+z8crhVwEcCsDCZ/SRkfnIfRvZZAma/XVPvgrfdikLLaDNlgKm63igylMglUD4vHL4VfgGy1CW
cyVQ8ZoAtFz66Ak8l+saXG4Uvf2kroF+kYA4QtoW7GPPyyKpAci9aqGD4f92cODkFtzgxZQuXdht
vXmM4hpwhs010w5C6tvRZYvFASk+Ny0D5X8HrcMAUD6EH68bfRWkEWEzCDDOkpbS/HA9nUbzpX3r
HIv/3I9Bkn774J5fQ7aqHfpUzl3+kJkRruegHr+AFNc9X/f0q0iNSg76QKBBreGFeiRa8ERWlf96
3eirUDVT41UzC7pU4qZ4MFUb3uNWGV7Yws4z/KvpWUWqFEMH7KwGpUDW/hdInpXQFVbtfhaZ3QOy
WVySCDwvlF/90Cpu+ZizrDeNSXXv8LgAKfFLUAHKOYWz+ND7kL+JG+uLC8fweep/9WurMIZ6Xyv0
3EEWWrMdXFMSkl930YDy2tsFRRXni3QmnTpQh4whHjclmg2X3CLfefBwFcUKiqFKgPhzAtz4rnGf
XK0uKMa/N/Iqgjmo+KPQfnhalLVJN077xQc69apFusaB5VAeGBZZ47GpD2fwIqjics7M/rrRVzHs
11nJWkg6nMBxSpoOzqr1dZAkyDu+/Zo1jSagxD1yUkFz8BbyMDqXXCjem/BV4OY2ExNgtOTEofDZ
uG4ciUvKau8NvYpaAjXT0ZoFQ9saDqxAYAyV3V432atAdRTa1o10yEkSRhMpAxL3VXNpG3jvyVeB
WXo056ZgBBoCYIrBUM2NcztdVWAArPHtx2TgfvgBUOEnAKzHOG/0PvMVvyqnAXHs7eDDADGPZvbJ
qSHjC0Q2ElGICw2BdyZlLa4IvypYgiBTPemw2YKqeFRV/cdVX3ON7+K2c3kd4qm7uti5/cfOKa+c
j1VQDi4ohAP0Sk+OU90Ni9m13XWgNHctITSEzMxQFCcnr/cfB8M3YdBfmYOtsV1wSC8sJH/JaRL6
foK8QNnyP6+b61VUwpULesxRT9C8C0VSMfsH69zrdu+1XQ+L9FwNNcZuoCgcL+P04Hv/Aly/kX/9
WeTzveW3jslpJuXYYfkBUvfBVhw9xwGCJFdNyhrUBWsaUXBnwgLUAQQZIL4z0+tW4BrRBRq6KYB7
j07TMHvxPOOuYf1h2V334KvzsgCLX9t8xEJppgNnZIOa9pUPvkp3u8JQSBA52akPajB4SQJUz1XX
dMilvt2lcIKB5BrhqeVQn5A/kKm9kCm+s0r4+e8/3UehZS6syQZymhUcJM+nMNz4LrE03hucvh28
GiBkQbogOi16+XPMcOH1F3vJUfe9wVdxqYU/Rk0FB5fFsyR2LX1xCb8EbPq/nH1Zc9s4F+UvQhUJ
LgBeJdmOZYvO4qwvrO6kQ4IECG7g9uvnqGtmKkZbVn14TapgCLwbLu4553ywr1SaqZMuxVg0ZRFu
/VO9mS+yOgOM2fYRvN//m3jr/2u8hKnjnUM/DqJdNP5AKxdoKSUd9LBRX3lZuTuXlbQhKpM4xcxd
WZ5ZCcJdgyaP5+JOykzkHG6TZO1TxW20b4oeYnNq9kua7lxWzc8DcNGGnSdW3ZQC6ELI0V17YLlw
L0ocF1UBjeZNY4gyrBb7IxGK7g1wju9oDZ4FZVhwDS50wX7cIa3WsAW9zg5zg1E9oSJCJ/cGSGbx
DBEF+NjbX/nSH3F8N5/UtgbT2j4NA6/fxxtjD0DA/93ILblSop8/6Stu4E5r6bYmeDZKMGoTnzUy
KODAB8hxVlnVbuHHrgevUQfSyNulCcBj/vavuuDX7uyT5OvESE/OOTF6zkUu9w3pf/qt7bi1ZFU3
c4ANnyj0h9/ZLq1vxzqO/LJ54vg0qxISbVuOW0exiIe43+47QIr9qmB3/AmkDgmu2sV5kr8sT22c
Bx9BBbV5vWQATvQyUlPA+EkutgnNjuo5nubvs030FTO98EHdEagCs+U6ouA30Kx+31XF+wk0XH7G
4g47zc0IwKnuh6ck6OiurdvboNq85jhDV4Nt7Cn4Wyo9PAWF/ZkH9H2olOfSjudaiz7GRNXwNFgD
2DjtugMmwOy7t638QlxwlZHMMImkJHx6avgEfp9B4/4hA6Ai+TTi4ejtP3Lpq9KXFmPaUK2gtULX
kxPQpTXxQwjKPb+1HTcNQ0JHunbrE2ROjyRn38HM+stvacdHCTJKMo+aZ8sAcezBgs1niIKD1+Lu
sFICOV/IT8oSr+wrWKSa+iMgPn4m484qjRhfnaY5nzF9Yt/XW/4DvDHXdKcvfEt3mBU0k6yoFiKy
vhuB3aXDB1AjevZi3DmoUW4WtD5aZKWEoawj1BxB9HpN9+jS1s8+8Ef9imKhGsa+GZ/Ad/EY8PUx
r/pnv695/pN/LA0KELo0ETFPzCC2xGu0i9Dp9AuK7hBUNwEP33WifyoT8b2Io2Jv0Mfzu+REjm9C
NhQlWro1mLDq3kMv/bYqr7nmhQoqclzT4GvWYYUMGszpPyDIK/agEf1uxyF9Z5hvv9Sl6YVGY5Lm
K+SaA4aXjwqUuczGs1+adueamjCdgUnJq6e0mcZ3IoT+g9bNlYrpgj26g02VmgbMTbV4gmNpdOax
BFlpmfiNM4Al+6VJ6iEqq3kqqycK9fBbg7fuMyWEZxPFnWzSBmQwjRklHujFMyloueOB3whJ6Mp8
tNBVDTkN5NOyybstyX9uYIL1S0XUcVTAc1S/TVw+QWH8g0yq38lZ1dkrCPxLPP9HEKB1iEcxNsmn
IbcMzL9j8z0uI3IlU1+yFsdRhZaaQNtMPqUV+Rjo+dfYTNd07y6t7XgqGyB3F0kjn0zXglLSBuNu
UDL2tHMnjw5RCxQReCyeFA++8iT+YtXwv2mt/f+7sTvaZKFBAfR5VzzVYDXfzYV8F3d54Rd43Vkm
qIDFbBrOiFgi8z1finKXGvHFy1pCxz8xu0erJsHOAwkeRZ7oaVctae25dff2uo3lMPEpz4Sd5L4X
XNwsoOb0XN3JpEwTs4I7DX23Svyg3B67UL/3OxbHQUF0CJnfyogsluldF/XPTIWedei/wNA/HHSa
0hWko5JnBAyBN9UyFgfTg+nJb+eOg8ax1DU04hnaY+IrenCHdko/+y3t+GcLolJQUhYsq/Vsdgrs
gjsJFjm/xR33xMyAiA0YMjPTkOGdEOEdWZXnM6w7j9TGDYa3hjrNYrbwH0u1pr+XFF1mv5DrziSB
wjJsQToZZ2vb8dvexuGNrcVvr4Nxp5LycqjIPC5RhjfZz2xtH7Z28qvQA8c96QbQXzqnNCt6Ae7H
Pa1SzwI9cHzTDmDQxRDYnBEVNzfTeRTWlvrW70gc74SGbg6dgmLO4pk/kPiciCK/bl4QvaxXOlE1
8VSEc5asgXjqtyjobhVYgfym/kJX+QD8c9xgNG7M5FbX+1KJDxJQLk87dBwUKKpAbV00ZhEBo2QU
bf+INfA0Q8c/uzofMXtMR1Dl05ulLIIdq7lfSAQbmXPqFRiqoC88ZmAQfbdZ8tHm18r/14uKwB1H
SjAG0y7oJWctByk62JeKHUaUnn0MESxLL/ddQuJi6YUas6JpblMtvokS1K5+azvOCWb2cQFecMjS
KtZ7mqpbwLj9Si0Q8rzcODi37FYXbMhAPfy5tvV78D57BRUIyb1cup57MLaZfMiSKhYFCG1teA/K
ucSnAKWpe9GqY75i0tGYUxeT556BiTYSxOeeRUFi9XLrBMxCKH42dYqXiR8I64tDgcdOn8yM1Z2O
ZaDxcAd29OYE/vp1z3R33MLm2hPH+cP9p++NxR1LxPhwujTEtKcZ7foPqOrmA8t59wCyVXvFIC/9
CccgKzDkFzmX5kQ32+23AVTfaWfKG7kEm0/0xa9wzLItJpB5jVVzilNzmtbxnd2uac+8GgewtGOW
JaBmGEKv9WmhWp5WsN6j9Iq88DtY3UkbVT0Cj7EM7Ukn5mfd5gIg+vnL24Hg0rnTl1bJZcTISow+
lYHe7os54Y9tu+SHXvfX4u/ZSl6zHidxzEYUwZTk+hSSNvhE5llhoqyeB4i78mEfkAoEJCVN797+
QRc+hZsDwTM99N3E9Glt1qdU/j1sXoPQYJ9zfkc4FmlRLK0+9VvyRRDzIQKjqNemqZP/gh6UI2AB
MKcBahQ3Y/+4dfR/U5T6v9dHCpjwyy9MwGKzUvS8T70xUN2qpiPEpr1CPRZ3ws6IPnon5gjMwqbU
OzCCg8C8Iz5vPFjcCTsQEuVhk4DKNgl/r7xcdiCOJ1fizQUzcZEwNZRIBzrL9lRjgm83ClqDaXNK
ruz8HLVeMXkXCTOC1W6QpFOnce0IP8Y0ge7eFJcYRVxZUvyDSb/YL638C8/848LXF92MN89GnZQK
7tg4fWonL8oRnL8Td+YBow+RmZsTFCn+Str1W0uq6vC2xV+IO//ySv6xbTNPwdCaSJ1KUSrgzNJq
fa6Hs+pStW5e01v4AY7HaqtqKO6k6rSApnnP1YaKJPcazMHijs+GyTqB85WqE3iOwKqRWpBLc4xx
vX0+F4Kme6mMJYEcBAiOT+j8dA/zDF4naG0BGhEKWk179EIxvqxVeCUAXfgc7iUzGUwANuOpOYEn
3dyweqagh1qAXFfyn7d/0AWHc2+acZGEaiwXpEhS7zhtJlBrFV4DxQjNTvVghnywNsfis4njRx1i
qjutrk2PXzqb87//YarNPIhlDFq4QU7XGwha/tLxKI81perKx750Nud//+MvaBCs6nkI9UnReT/k
oE2OF/3sd+6OE49iXiX6WOo0gaG7JO3ngXRXCqpLNup4gO0IGofrrE8d3hA/plVXf+0oxRAjxkeA
MZZdkwUxl14VLlQXXx7SpCdQkVNUuHUiw7t06eRBgGPJc3UnkU3gkUiXbUSoqIZ/JB3eYV7IazoQ
guhOHpvSBfMhYD8/VbRsDksZPaX12Nz4fN9EOKa/NEpOssbGFaMcTOotu6mHml9JZK9bZuJe5awU
naLCKhBxVVmEOwukwsa//HbuWD3gdWG5qVmdzJLemyEtd4Uo/O5DiasZKJstYAZyAqc55g9LMB/1
aD/47dspme1qK5QmYXVqOogBKbC078Lhf1Mw/X/VGmhrX1o5ASbX1myuTqaNNCSSQYmPwTuvWiER
jsMyTNSC7DyUp77Jv9S4J25qvLL067EA5NrOvsdctgOboVcwLgEY0mWb38dtPx7nwITvC0LCfzS4
d757fQIXQHImowZbupUnw614R9etgPoC9MHeXv31gA/x5pe/BeT1Kk3qTZ7smJsf8zr2twUN1+NY
kuZK6LzgVy6UJMmrFVJlozw1Ehz4UMfZoKITxoe3f8Cl1Z2MNeaK97MusHqy3k+QhYB0ZurFEkAT
F0yyAlTTDjotTkk+QZnLvsvBO3/l5C9t3ElWoAQZc2gjFKeqmcReFSkEoSToRPyOxXHcmk144obu
yWkW9hsE5m6hJvjJb2nHbZlVltG2Lk6qTj7nQ5/pqPnmt7TjtHlctCOHjOhJzfydVeYr5BN/ei3t
Qkl6UGbifb4rThItdTAVbbjCpV7P5zRxoSRttHRtbgh5ZGo4zHq4B0fPV799Ow5KAWZCDw1L5yH9
TDe8K1Qk8OpzY99OQu2Qq6e0ksWJoGV3s0CEYpf3cvWzQRCSvyj1IAkPIj4qCLR6m/cyXk6gRPOr
BFxASdEMhSkWSh65BN0ZUBrsqbBeBEs4lejlvqmdCz22ZXGyJpqeeBnPN53g10jaLvg9czxzJRCz
W01SnFp95nnJZbCTQXilzriQmlxUSSnhPzrC1qWVaKALAlG7JFyhQJ2vdASVj1aHUJBrN9tzxfjf
u3/i6pvXwzrx0M7kse4ItH4XYiTYRtPxN1cY3EGzrbnFSx7Zb3FS3nn5gws/CcnUCMkkeVyhR/ib
cDIecKHIfdAWNHERKOEyhcUC5MJjHbZ/DWXxnll75dp54bu7FMHQckt02+K7J+nvtIQwIib/6eHt
Q7nwHVLHj+NoQCnSkOLU8JSddNq2t1sIPWEFQqydioSFbPI6HHNd+jWYExeWkuZWQMx2II/NAivm
1bAAArxd+TmXjur873/cEctYTLBe9NbCpb2pqhyKp8WV2u3S0o5v52KMIJlaiUewKn/WcwXw7OpX
56SOY5fTLEkjmuIU5yC6buf165gnnsbj5NxgXpd0apBz42A9Riz9rUXvNXMDm3eSLqXLINOuJI+2
Ge4B8gXDZhgGflWOC0exMSQCkmLOH+saAm9D/H3tR7/zdlmCByi4jRNGzB/jREKBZ27vQFvjNc9L
ExeMkgDv3/XbIh4xNv27DJMc1FZR7pcYXSxKrGDbNO+RAtoZo9kKAt6B9aKGw86drBuJtpP93IhH
SNZ9D0n5ARTQfuWZyxIcj6PMlyDJH+UWkwcIyf+19klxJfT+i/J4JZm4iBPVJTHkrc5eb1RzWkM2
3k4jt1lR2cAeoSgm77qxnXdQiMzvWJGQ9whxDZTSt1hBWw0cxrugaFJooIdjDFFMbgHQzqd+B3nv
8Vc8qfaZmaj+WaVbXOxoWacfbAVBy12jUzRyChHZ33LOg29REE93IenOopN6pjcKDDn7kQf2r5K3
2y1eGCT0fLV+KsuQWEgmjzOkS1EJ71oiRrsrYTMnk8YbVPsohWYXb+4hVBlAGrcs1U7PPXuwilTf
F06g94px/eSWzlv9WGii7giYXO7TeQZ/QjELL6p/WIUTnNq4hCwcdPEezVlAbKuGE0fL8+3scyGm
uqTCawJd9aYX+SPorjHLnBoQSCGKvL34OYW9ZhVOdGpZU9b2vPE2FMXvHre9exlV/0imiww6bOO7
t//Mhd/gYmyGpe0TMI7nj2EX3OVcfZpR01/5CZfWPmftP9KZTBWt5dTzxzzAww5R600Sd16kBDRx
ITYKcj0Y+dryx9RGjzJPPhOQtfmdiVNVQD9ZxEoM/FGFkAWNyCcShtcEE87R6JXP6iJsuGEmgPOI
x7w2/HaM1gKEWsDjNsNm/czSpRNOgUG1uivzxzE9y8LG66la12t9k0vf1Kkj5k1MYU0APEBX5j7c
qnBvptBr9BDf1HFWOuWtZfXGH8dkgpjZ3Hb7DvQhPnenCMJwL82xkjYFVRQ/z5WUv3QAlF06C6+t
Y3Fn6xtov2YoQg5ZF5XLPuGK7btt+ORhkFjcqYJCPtUVkGQmW6ige2j+JRD9hOCt3+pOpIkTmJ4u
KpPlYtqtFhelOPAxxShwO4YVL8c+CaUBSQY9tPYvituR16bd7qAV0DdGWjbZkC7Frcab/aFgkefi
7KWlQH0MsrbV0mRn0cxHjZeyam9rVWo/S3Q7g1bY0k4bbTKarnl3qGg8rHfg+d+8gmMUuG2CThWT
gPz4mDWbOiabjQ4lXvD9TsdtE6xQ+50VDdss2PJkv1X1B1KIX29/1lfDIzbuuBGZK8h0g+g+gzgg
P+ZjFP08z96aXTQbvwnKgJ//9h9paeMDZDy7qMnGoXyY7JA1PPDJHLD3c9T8Y2mAeIcJd0YYTqX7
eleytM8hXkuMXyDgTgijSxEpknQ6m1qg9PdRvzS/w4BFH98+/VeDO7bvnH642RzUsLPJEkjgfiFt
nu4moqnPvQWrO1Es0t0gyrDQmdDDc510v2zcffXbuBPCtk6xdm0rm3Xrj2YIfsYx++G1sts+3YYk
J6rGyuMc7pNt2zWr1xURtu6URwCQ45Y4S5tNQd/tmjiA6m3vN1EeuEw8VcqKmTb5mOU2aX4CKbR9
xnj8s9+hOAUSLyDvQAOYueTQpSii9VO6ed34cSqOd6Yjxw0mj5usXTtxg0ft5R3QqtcYZi9YuNsn
bKON1zKe+yzsU+iB59NstidphuSaAtGlP+BYYq5BST70W5/xgiTtrsUx3awkjn55nbzbBVwj8OfN
xdxmW1o8qanFU7OuvEZposBtAhpbrpxV25BVsjvRhTzJvPJ5Y8bSTkblGgLe1aZRe03Vs5j6uyTp
/cKK2wNMlNkAK68RxivC9kAMPOuU/O133I4xltU4dQ2VXTbFBKQiW3S/DJ0fjjdweWg2W2wQXC66
rO6i5QPPKe7NVVtcKb3OJ/ufiwZO3EkVLNlGyLCQNhubQJgD1J/5DyNLyMfrkdl90lu1r3SqPEsO
twu4DUuXy053GVnCeJ8roJRvOBjR+sPbn+KCjFLg8tP01cSD+Pzs1tbMsr82XFinEx/z5htIC7j9
rNNu4jW40gvW3EH4EEo/kJwJ2i8zyoz+GKMHovcyJEN7BLwRLwNAZdl1N7Y1JsDnMNr2o6jAac3r
iTznXV2ozPbB8zL0Yr6f0drUD5KMkb2bmnLdFRLPMLuOQPV+9/YPvBA53Hakpcys7ULbrMTYF8j8
vvXL8OXtpS8oigZuN5LnfIowF9RlTYeB6OMiTMC/J0Ti+sPNeNZPT9fhszFrPd+3tunUbY9pq3k3
myG6eXsPF36eC+YfinqJBhDyZXXe3wKt9jf4w/1ytIvlL0zJpwGypdlWDwcuzG1YzlfaI2dHf8WL
3F5rxZs57/nWZUz2VtygLbcEkPaWVYfrDOF+BDAgaH9ZNwbGhO1QR13Gt/ggwoYdIIwurnjOhZN3
u65ouWrLoeOerUFrP4aKdTelLQa/7+q2XTE0CRnKeuwyW5Xdc6N1dCuJrb96WY3beU3ZvOEZB8E9
WnODNudwk0KzYO+3uBMiZw725dHCbjqg73dRzo+KET+bdPuO20TWjWIyOFtVDl5VMakd5AP8xCsD
t/MYpIktu2bpAO1Jhh0tkntGzJUjv2TyTgVj8xFTeFPeZfmmkn0APNI9kwxyhBqQgbcP/t/R8Vfc
yu06UqXiAIKBSBZa6L/qZvg96bx5hxAPtvetWL5Dazd/ICQ3h2UJ1t1Qa/vOimC4DTtbftDRVB5G
1QLyvlRsuC9zyo8lpBT6XYj/unIQF/zGpTZpRBuFQwu/KcoaDVg17fEKsNy9fQQXFnfZh1I26jqI
WJ1NkfywRV15SCbwCvotzl6GE83w0j0z+CRb1D9lsd63nZ/EU+CyD0XRpLdyVX0WJ+LGpvUDFDh+
+e36bJAvLs8Q0saQcpdRw7tHGJ54Zwc9XrG5Swd+/vc/Vk+30ABUhkg+VPMpYO/zhPhd+l3uoXpJ
TW6s6DLRhc/MlukTYdX6ye9QnCs5WL4XELgV6KBFC+4rK2/2kFV59lvcuZHntgR1fo0mmmhMvecl
VzvL4URvr362ttec3AkkZbKMPSmKPgssEHxEJxMa0UFzHJJEHXUcmS+orOy1V7TX/5hLuVMUENgy
SY+LkSL53lhdA6liQOAGjji/dOHqj3WMh6xf2jaLQ3LEvfSu7ze/61HkGGdU6qYVAYojyabkS42e
w4clbUe/WOMS78SJKcta4TNDpJnsjUTnezKevUyXeEf1tVxmAq+VEzG3asYIACv432+b0AWndal3
0CaNZZlrg+s6+xUXc7UDNkv6VS4uEHQ2Rb4GNe5faU+WA1Rg5K6bEs/7kAsFBZ0r6WhtTRYQ+bBB
0gB837iue52LiwTdMM5k5wEPAmYrv7Uopgc1+UUzFweaoyYS9TKpLO3IeByM2INXofezc5dupwDE
cQZxs8l4FB+g7/61btSVO84FU3GRn1tpABfmWDoFT9ABs5Q/zSY8odQu9rObxy63dYvLSwBd2iUt
fgBy6Fmfu9DPyARQjpUIXWYc6nc0Ju95bma/Zj118sfQz7nQUdBkfWjIHohP0JTL4dpr5qVDdxJI
UYWY7KrPjUAy/s3K4qHp2JWb16Wlneyhk2pSy7K2mSjL6G62RbSjvGU+41BR4AImJZkhW7jgBSas
kSRkQe6brr2Sii7s3MVLrl09R1UxNxlpDyqOE0grRF7Pr9i3U9nFhvOBp0gUwdT8VOVwL1cIJHkF
FRcuOZQ9BJcEeotVtO6gwLTvC8+C1MVKlnLaUpIgjtuBfUnobhvyb36bPn+EP8q6GtxXU9hMMBOg
8XfdnsWp8DwP53qYt3PRtFKqjHOs2WLifj/HV66HFy5ZLjSSj7QGzCmFjRQCpQqr7PK7t1W3m8dt
fvY7Gsc5xcLQaOiZAgXRqG4Ir56WZPZ8THeRkWikCwzpxCpr0DIjcX5v8/mr175dWGRfbs1KAyQ3
xutjtMa3Oet+vb30hWN3IZD9WIDmul1N1uK6eT/GTbev0Ne5j9nmuXnHQSsT2KWbc1Qs80BvQkAr
TlXb+gn0BP/BQK59oNEoNlnP7W2s+xKcIUr6RVyXcSdcSYhGWtFmTZHc1emhKf0Y1wNXAcz2pC5I
LcsMBDDBTjXDp7GWftHW5duxTZpM4EptM9Ktdsc79jSEXuB0PDI5yVOOUxWHPSIimjjfIEl1kn3v
V664RANDTRlLVtVmXNkvduUfk17+/baRX8g/gZM5o4lHo+nN+Y1onHZCtGh1XwO989euWVS4AM2o
redat7rNujBo92lURh9ZGFR3PB3FgSf5fIB0Kdl3AJzcvf1r/i2Y/3ONxJ88b+WPCJ9Mm5YD4yZT
3bh+AzQJrO6lzqsbK5h80DLEX5/C8wziuKldr0X9UWwB6lfD2q9Vz5ePaTPaPdoJ9qkOc31XK+DQ
A+B7D4VkH6OqV3uDGe79IET9OELJANjW1h76oeV3su2ru36e+W215j/MoMldsC6BH34GnGQvf9sU
5AApjKvOkjT9oIT4GeahD701js0JRDyxRQzATJtFwah3YJ+1u77pvWoFrJ6+3LhoZdHLFDY2DrhN
BhvbdlXvpZKExZ1G0CRAnBcUdZuBiwMisoPcr0ldH962p1e9A4uf//0Pc1JVU9Cc1U22ruENW0H/
kwvmxbSIxZ2SwZiJCSoXlYUaGqUk4e9F5AeuF+6EGavCGczZic6KsPuWJuLdSlu/2WnhgkZ51+ua
czgNq4qfBdF/09kPsQSCxpfnvYLpW+QWR1KFyXhbs5sFvQefyw0V7hCYZCNYTgZWQGOMmnsaGPUY
TmK4Uv9diHUuRDRlZJqVMjqraKju1nlV7zZMC7QbK/c1i8mBxCBsmKfES7IRP8dxKmKaGmCKTWX9
RKfyxlpQJCc6RCzyMn138MmWTLfgOGgQEuhdxMCOSlrjxxIDWJjznVeWjrnGVXCS8jOJ5+HQlZvf
FLdw557WvG1oD1/N4qCPwFoRlDuZePG64tidLL9teGsIMBafdeg57/KaKgizsw9+Z+5E+DSO+lFp
tCUM6b7JJaY7MTZebQns3Mn0kLsmEZj0TFZWU36AgPoWt8sVYznniVfSrjv4BLSyprQsGkzH5Wt8
CAYr9+CRxERun9L7WNvhwRSNVzlEhTsLJVlt1xgMqSBklJ9KfR+nwVevD+AOQtV478b85qizdQZX
WtSk8y5Y9ce3Fz975muH5Hhs2JJm1YxipG0Vt6UQh6Tid4FQ38Pt2ljAv3fk1/6Gkw0bmcho3GL8
AEAxlps5lb+apJHviQLlNpnK8Hmbi/ShCPkY7+opqB8j6HsA+Waj7n2cM+ykDWeAW8O8XH5OQ6iu
DQ5f3Jrj8xDNCG2AMbNMhhtYfaYW2VQVefsoG6jN7HWkTXDbx1S+a3FPuStZHz3GjNBvzSqjI+vq
9R2ZVXkyjKUHTH51Pp16WJOThgUtpJ46orONrclBBQo0s4NX7xWLO+FiDLY0rmLkYRsJcZvMVO1X
gWHMty3qfHSvfW0nXkDfNSWjGQwU9KYSDLZzc8gh2Oe5uhMwuh58iLZp0XYIwe8/bgVQPIPXvYMK
dzYtRptrxGg9rr7BzHZp0aVQ1vVjOBPubFqTl3ZNWaCzaJv3RgW/c0q2K4n+wpm7w2mhqNAU0OgK
qIHBVJq42kGv70rL+9WWA07FCRHB1PYkNQ0eX4qq3G8lXfbNGoGvRGmv+Rf8CSdCqAaii7FJ60yP
nB/6UR+nVV4zmUv7d3wcKmwyxXuABmczn+85NGP3dRdGcOaO+V1V3FE1KSOU4KbSWZcmw2c1y/cR
GZsvXg7lzqXVEOvSASSqMzxHhph9E18KMH54Wo7jrTOewpemmbHzM3SCmUfFyXu/fTuuWi4xkFO5
Jid0wdNdFYD5hPHh77cXv5Dc/wO02ZqZDuAOzRTg08AMtnVwC2646ovpIA9jWbo+LjZSN2//tQv+
5T6F5XpgJZ1onYHORe+7oH8eFPM7JvclbDXlmVZ0qzO7lmaPxCf2YzJ6Rgb3MQwjA026VjM8Kw6i
T7NARyGkYDN6+1wufAV3Kk9p9ICaHq61buYmV/0DH5p3JuI3EizJNC39SlB3hm1te5EEOTygLvJv
ohCPQLB7jQxT4Q6u6VwAwBnx89rTP3FQvitE8vz26VyordyxtWnCm3WCUUQ09jq09suobe4DzADd
NbUVX4uY15/e/kPnm+grKdedYGugGs6CRahMFAnvdyo1Hd481+Zu3IL5vllBDtLEi+kBdQ1qDAEN
0zUkyr/t/lf+tPseKpKmKZHuNbro7XRa5jX4yMYY0lVT0dyOI0C2mP8Qe9lIKAAnBdnTppLPacPk
o96I1xshpW7iRptzGvHbywfA+bJ0/lbz6PPbR/u651M3awtE9m0FqOchT4sDhHa/c5Ior9hL3axt
arTOMMRTP3RL/0mUOZDOuVfAom7OrlGiqpzT8qGF7+9Gjh4g8JTm1u9Qzpn2jw6UpgtrWtUqTAV0
0WlhZrnRYd4e/FY/f4o/Vo84pn/zUsiHtGJZCnVHm6rvfks7ZXUeLJFW27npKsa/c9J/3sLYZ4gf
Jkhf7rqdwMhDpJQPOPr3jAR4EtOLX5cVE6kvF9eVNDGQpfKhkJXZrWhS7NrCS40eO3fzdFyFjOiZ
HOOK/KjHCIKvZe/HeQlawZc7L0ZN1mIbCZ7B5FdamIdYXVPMu+CablaQqozrwlT0OPZDdVoaed/p
KPXKyqASernvAcobKd6SyoeZDBnUCqEJM7TX+nKXdu5U1OAABRo8bjFsQMvlYNsm2DWF1yQWBWHA
y51HTREXQJSHRxXK/IaNat1DKetKwr+0c8c3mwgcAaRNiwetyHJjaM53dFNX0tilxR3v3MaWbwu8
6AhFvvE+4dt20D2Aq16+784zr4bPypYhP2LUvnwcm3G+D7SQB7/VXQ8tV8hOAvh97EGcvzdVEu1s
ORG/gOuKlDamD+t5xepDKOr9EG6HpStDvzTkjjKv0EAIUS/zI4GW2K4C8DBpRz+GS+pOCQ89SNNB
zMSPkkRllpPoB0nHzs8aXQYFPoaq48HKjmlZfcpNNN+oZJuupNCzv/y3sqHunDAvFaYjozw9Embi
WxZH5bGVSXcA5eXk91ldKoWuDUm9lEF6HBcbHtDQWJ8FxDS+vG2S/45fvfYLHGeFrG0HsS/Fjj0b
KPsRh4x9mpXA+7WlxYc2qOwurc14N5mE0cMQrp/WMp4+jKD9+TUO3aRuY7zBHXKlotukGuaPDG3m
p7jj7FZCyvZziJfKuyndxN6CPuxelGC3yzcwBb29/wvhwMXbJOUUxlNXJ8ckwnNtG5joNJjUD7FC
qTv0TAJCG5KnyTGe828dAM7hYPxqAfdyGhJYy7mMORIFQs6Nd8u+SEVzJZBdMkwn1DQcczGsW5Jj
l6Y63ekODQ2a9uHHUE6Nz3QZDsepCUaayEUuNjnasVi/c8xU3zAMa13pKL1+baQuLsEEAUBvWmxH
GWnxse6K5b5C3Cz2nRVDtA/AyKpA+0GvqaSd8+orjuDCqwCttJPZuuQ443XvYPBR7iAHWB/AGSdv
G1QoP69Y7Pl4XvtD5w38UboG4VaP1dykR6psOH0yMa/6fdtDlpWrXu+NniGmGiXmU6GTID6MS0Lr
nQqNxRcc+h4fk7LqIPu4+hCVdnyWyVI81/UqPhjSDGYXd1MEf9T/h7PrWK4cx5ZfxAiAAAFyS3Od
rkqmfG8Y6jIgABI0IEHz9S/Vu+mZeRPR266WdC8BHpMnTyb5wGATcks36AG+17MvmHw2T2aO1BkL
gOunNtnldXETlH/fhZUe5NZ9PgxXVd/09twFtcP/PWWBntEl7nB3i9znlvXRvW/FvOYQVjR532r/
VcXQR/kfD+e/PJu/1SUOik+tHuvj5hZHq4S6rZL6f1lT/LcT/nuom8KkvbDiZvBWn7n25pR0aEM7
Ow2vXu/mfzCM/nIV+E8nzP71hJvdw0c1G5AVML0g16FbxxKtm6L5mnpdgafmvorRjz/INiaVjZtf
NLY8p90OXHbSw9ljRfmfEIdilHr/+lkMH6lVuqHgOB8/PQjmed3h0f6j4/o7YTga+33v+BTf+CL+
2Lq89fP/iOv/5az+jS0cKWtEi7qdRA5uGU5PBSErjAMOnhYTyf4Rfx2P528dGWTrhKb1GOOoLCui
ej47Sf/ZsBjG8//67AUEaaH7JekN75L8Pci0Pk3ekj///4f/nwf38b9tDSw7xfYv5bcElJovmHNv
N2ZEd+dG9pVXqj+tQ7rfJE/X8///F/9bsv1bwJ9I2EWwI78Zy8mN46qW6Sbqf9ZN/R0/pc24N8fc
8dsIJv5NO0fzSdPs4z/67P+OoMIia08Yu7kDWHY+gTZfqDWNP///v57Jv1RR/8Nb/3cU9Rj80OpY
k1tPRKN40Zhjx7XtCYve5+FNqsjrsQbhf2o4wWQOi/ZmA5crNmsE83aITCTwbzng3GWGvI69M+JZ
ZRMLbTF5uoQGInUijX1+9H6ntoCmb8u/zH+9gvm87Yr8VsuYqS0nPl2OD0bYBDSX4bBApTYVRkbz
4egM9Hj02lbTnsVntfMkqjzpkSy2sOhLtwqZVg3L6Le5Hqczz6Z7bHejc+WgrgUphoQUHMbH5ZrI
Fu1jgwSczZDavMAeJrm3hi0vVJMas/RDN2u+1LY56Yz+Vjo6ftYBo6d2mU0+kmz+WssNRpbQKP/e
ZdvyNDaOnKAmc5zWo+7M793vEww0N9HWTxPU+r91YO9EZ+xAtO2TXDyuR+5R/XW45NpEuWV0fMq0
nUrfEZMDO8QZ7xYeZdOSdGhz2XjXVDc/NZxzcyvaj9CX4fcM36HLIeK0Fa2ndSkiawqIoXQvWISS
TR5PozwNOM5nookIHzLsuvZFnbjkqU1U/QQfe31pl45G+aJpXNijrf3lsNhy/xj1GIuByJd9iwzk
T1KpRAxF2/gzV5r8qHn8W+y2vw1GT1+SLFV9rnlLdBEdKD2yrU3KbvC+nPi8nEyqvIXaQFTri5S9
zafghy+Db+O0iNtm0w9Tk8XLZW2OmDxl0WbrM5g243oxU72xz2M/jLIC/wY/v+zJthUhg5V9EaTo
LqMW9Kqi9siSnC6eJQ8ghqcRhE4B/My5lklkvtQqXeMH6W22NxXCZm/mInJt6u703WA6hytxKI5J
kWcNj0UOLxwXn2rVdyoPy8qXqJw9FpKuM/a0mie3LdNJ477f231aTwsb/H0FnVGWzmuWJ+hHXOna
bhpe4KHYklPiAWGfXBYzcTLJlk11OXQH4IB8NvB0e3IyWtLHZKzH5osbR0Ge+pQes8hhHQ/dGdc4
O1p8krGNzsAN48MBc14tvwnulvYUg3U5nWI4IbK3MAd9PEe1S/VZiy4avsUBsgH0znoWr2OOJvYI
0MQNwd3jmLTsjiWOQf/Qh6L6TrXH/9rhmSQv8MclUb7jMJJToxMnTgxaC+lldVi5LxyBX+SSD9gW
Sorg9yx9hABmpr5Lrth0qo+Euae0xw+UR9dHyuXrxuf6pQ4COmBWbmI9NePA9S8rnDcmR3MW1NPA
cBHP6RKCuPX9YECOxUYZoIZBLYt5nI/DhGebLqoyU1SvdQ4qa5C5z9ZVfG0ZY8P3EWzE4SXlXYKK
haR4PflCB3Y5HMxhf8P/Iwovlqx6vGNsEKkr6zyuLG2Maa6zaIb5F8smwx5Tgr3573bKtvTCWKKj
z6rjAwrI3sNkttoGw3iRynWov+Cn3PI8jAkcL/KVRSkoFxKUnLOZd7FUvPPEfWol35ZHSXGvH+TS
RbIaoS82fBUUrQg6zbah13HpSHYeMEEZH+FkOTeXzJhu/EYOKPk87nzwihZhGsmi8lHMTFylmWf3
c6oNeB5FT9f4bGib9Jd263b1MLj+oBfRZKjc8zHd2uO6ZV1YVWGTBKLYM9n4e3RdoF/9FfYr/Xwa
lnFg9xjRaE+qXve1uVk9tfXXwIWwkPFwWOXIMVWFKn4ew460/tAiVnTXDd/JvEzN3GNaltU+uRpX
J+13uER4eWsC1ET11CTtuV3x/5fuOPq6ErtLxxdQ5rF2lhtq4/6CMgaGNmXiAmkvJDN6c6cjw+zt
vrc4mA+RwMLEnCu7dOKMRCS3O820nq9rv6zul7QiFpe4h7RPrkNnVe4nMU0lBBxa+vOYQrScO4rt
IpNPsFHfc9EkUak8hUVPQTpMWN/6WG7k2bXOOpMj0mD/CH0MGRUQKgEEybeZIUeOlWUkqCzpdP2n
EnqNXuVI6XJzo2i2M+9amd6ppSH9YXpIF3+ebQzhcSPYXH9j4K3Hj52EkN0rN7ikv0McBXltWhw3
AVk6pvxPLOHP04VB1JY8eBc2lyc7/vmXDCHsTc5CzKavMtaennpN2fZoZyK2+wrxtKnJ26BS+7bM
S519SGnrm+8bXoTQ5Fyuvv6c7rqOTqZeY3GK5b6pu2Z9B24422nSlB0whYd2jtbobKdlTB4UVmLY
c0bBLhc5XaEq6csaMvrwUyNIJuTH0SxEl/hDHcjA7y+H34uaYwq05jHogURWgP4Te9cxPZwuDqVE
+HlAdcy+waHczG/Q7Ygk2jMIBH9O+9Q2n1gfVvtraTXb+3JKI7EkJ6EZoKRqngea3m2DKPsSw3rA
N5eOkCYF+ySe5/ECAYaNqcvcq709cg0pSfFNJ4zXFaa5cLmHvLEYErgWg76eiFI2miQ8n+MhCvc4
HXWdO1gbSWTbuvbDlIvpXSqx0tkuUl82zCU9P8slzMt3r8m6JWeYd2kNmgE4kPoPsySgwxdiCeNS
dXtNOJYfdqeCyIWjkNbNZ6q3M1xCem/PNRNC0VKLLI3cDcj8wl7i0EFtt2BbJsY307llGGDZSBt9
65uZ9XvBNahiR96mq7S3ZAvDIco0zA701yxbHDkbF9nB5lHHTHI90mi3Fxk5Gn4nZBDyvMY6Gs4N
oKe0TA4xwfZKdgYF06Z9k+gT7WWtWsxjYNlRCROO/dyK1cbfo7pxvtqWlP82h3T0l4Sqlr0MG8Uw
LuZx0c7aPcfRlhBAcNTwc4tyI33IVEygFgba9bZfkoOyWzo0DuoH69rZUz1FgXx2zKqjEllUJ+as
4s1CUN9Hgf5Iu5hcOKcc6wQJ8nelHPYkQ5EF+Nw+6obQGCZG++bbAihdXIqANZ9n1SmXfqRdCOOb
39h+jZbJVWpdRNEOC8luQav5PNJxxHvBnOPTGTZvXcrPyc4nYN2N2zJZpSw12ZwfKcncdUVpibCh
IViaZ5uHNFRCMzfmKKtW7s67neP4lcLKSkUnsHjH7daJXpuXiPqEPvAkjlGvpc0e2b7QgCnNHypi
43RJtbzRlPfXJoZQM0Js1n9fhyxaHkZ/WF0asOHTa0L9lOLfPFzUIdFMEv0n7BPrrToCpEBuKK0F
+zZPSF1Pprdd/FoPB7FXKFbjBorNvg81ZpPM3XmbovH9k1h+LBcc4GZfDhB8btx3+icGTsiGpj4u
qk/W31L6ZvEgU2OV75mJ2i13OTS7eWI7TO6f9g3A7sed7cN+GZat000e2iZhDxI6U/upr63vf2WU
Rsm71za0jfgil/VjApnQ9GOtuqn+YfBZUfBYKY/mj3qWkSDFBi0L8XR0mel7IDbtTPDNiHB5Q1r9
oJnnO17gyYeNFoBs9Z73hEt1TYFtn8zWj2kHCblBn2MbpEew2Kx5gl+uilBSwqpxFNFQ6KybZl2F
NI2nT1ChHwMtiO6m6OPSj3pYKwwl6mS4vHsWnMGMRa6e4bybNcWUuYihOjsS+bN2a8rGQkDUnHwQ
YU30Nd6OpM/jNWzno+PmozSdGlDrSzRyJ6xQcJ3mK4H1xSNPJzc0uTUp9Lni2rY9zRexLwIJOppi
j4OLlDkeO0+bpS/MsO85/nsUWNEmzfLikSEQ/8Z1q6ctV167ku2QQviZ1Hv0AllxtO8dkf7BoU4H
+QYmetMBwA6iaZ9waynHguMg1qtPMYvJSeh28oHOY4pBbNNMStzNonHoYK9CVbjCL24vdsNb/AlS
WNm6PY7ICuPz2kOEq2wXmGC+oFLQpDp2u8/qFHUQnHtdYHEgTm4SS/oCN/pmPftF1neezh4D60Sd
UXNhqSTnxGbdedKoS54O1IGwdIxxr/pqIon14zUkfTKMKKnfAb6GhgieImYMv/1qZvnnSk38BY73
6S90p4hmp2zveshkxvW2lAOfkp+7yEASwRjxNHsS71ijTWvFXYHow8JembXXdjzzBZDoeFXdAH1j
dPiZTUu+wNHjUwMHlnUuMY2dR4UdgyNl+sSXKV6ek8yv8TMXTfRdj2sKYSGF1iAt2O60Tb+gNU7n
B+ypK9cX+8p3KUHZngRoJB2wVZ6UDXezy7c5mx+bjZE3z2CAMBSbiUxcl3EYIvpuH5tM/BucqqK1
BL/cLTa3x1qHx3FbDURI5hql7IJRF2njym/g+/4BN5p0rSzeiOQ1xZdYbtko1wSLVQObSzMOWM3j
8L6FCHwkwoEWMfXzG4o7v1eM0p0XoD1Nf7K4TXmejEvQ5eo6BkV6RT9qt61v48qbx42j8U76I33t
ZCpnCNgnTj4EfozVkTQH9N3V0uOV3LV5HInYL0hxyZiTcbFRyevDnHnTeZFH26BueE1QlmXYqymM
61ZWqJQffwQX0wrpmSPeRjv/zMR8FAAo5Jh3dUpHly9gWq5lWhtmKsma8drzQRz54BNfbMIfWVk3
vTln6DM+i/5dTsUmoj4BYu5+TFwfj7IDm/sG4YxGVaDh1fqNyGV7VINi30wUQnmMnFzhFswKntgs
OY1H2613yPhCzwDNgmxPHlYA6tOi0RpF0cF+b8d05Csd2o9RrMVyAp1kZTcr0Iad6lqvW4S1DEhz
fAxkJfwEyyDKv80w9iLXBZyGn3IhAhBIhuLmgOndOqbr+NPHsbk2M1VpUa9L/XmhGvj7OidvxHN/
jdEwfQc9aS0oEroG3sCjD46wyZ3SdUnKOsoIK9Vu7HefDGChx9v+vjQD8f8zZhjs1wjm/HCKj5n9
tPUqopLOe1TMYWDXju3h024j8lr3QTu0X2ItgFfAPSZEbfI6J0OUFtEgQ0xfsIbVRNU6NS0Crht+
RYeKQun1OufrABipT4f6bMSmb26IV1Apu3T60uAtbMuhrVE2LbrNV34kKIZkZC8utnCr1tNjYzg7
bayZinSb0DIL+QZbBJ3vMXorNc7+kU643kF0IywT9z5PaegLeNcnj5QC56LNYFDn7uIt5fX0YOlB
KumhwDC2BnI70PUpEuX7s/JOfRnISCoV8+EedU5CM2D9Os2ZRQ/L1QWTtuHiFX4KKvchTxKnyt0Y
9Nk0WnNwxhkiRPqFNWHGbZtsqbPDVhHAJkwmse1g7BgyCOJsP7o5tBWePP729g509GYYoWYYLPFF
Bxm3hxRVFBolvvwGTkA/Dy0CLJxqw/e29/i88bE9p95sT2s4+BUTzuNLh0L3xIUB7GKbrOgMVXh8
7MA73PG2qqMxhVlg14FTCpgZvCSf/VlPk/8DC5bstWVu/+SMifNOMHWaDGpriD0HU+584xWX01D0
kVbvgfvYT1TgxNOEd3fVB0FyydjcVDKdOvfQurj7Mw1MbAV6fv4M7XgNVERuwy8e0qEIK7rxxu/i
wpu6Pa+yHn1hIWuWK4OH37Jx+DELjpfZsVhbhBc6fuypXL4mRnXVkTHxwPGHLq2edoh1ZvN66mCX
0byX8tOPRK6oc5LR/OxXK/IY0sldxRrafwFDe9tPtjNe3DTp7Ul3s1igs966j4lSw0sGhniS+75r
WWEhjH9Guzp/bglgvzsTafMU4OZ47XWLO304Mt1a3qAG2qEvc9aYgr3NyAPjRRzA+UrTKNz3BFIr
BR/wOwr4JOyXOqOqqXoS4cJIYg0thx7OTDnWpnt7bYl0OrdI35XfR4lbvIlj/cotm7pvUcOX20yP
8Zskaxq+Emq3DPBNF/kKkAXnOaJeA2a+hMlTx4Ws2kAO1Kah/UGwbPM9+CQrBgn05rzV6JPRWweA
KqgVomrG2X2cj7hn+bQw3/6O5mycCod64FGZeBPY0p15k8OQHXtTMcRMr/Nhltu+xO2UO5qO6sPc
Lcia+dBPnawmgCT6kqK+eRNik1c+9XBbWNvxcz0ThMkBuewG1Yh0/bQeme+KONb8icnVQre/od6U
fm3mAegqp/cjwPrhxOZ0v0wSu8kFBCyGrhyZYeO1lUj1laQNmYopduozTBLZcCWyrp/TfVl+Eqld
Uwg7oXrHQkz3nQxc7lgeBJO0AvMHnzmp9Q6vZDDJj1t9ZPWvYbSw6PMTPCFoGqm4ONDx3qU29N4s
LsS3ZUNjXewhC0uOYp180z1UtLp+pm/T2Ky/aJj1ecGyNEbBxOIKRusxP67oT29ro5ofop2TP1Gk
yq+OdLLOUSYc9pMyW23zeOC7KRWKwg/h8M1R8I1lD1T5eM7p7ONXC2unIddH6n6Gju73GNVWU4zG
xf5Ub/5wJ+V56K8C1OkbMINjK7g9ti+hTfGG49c4ZO3YNY8ekMlSRGD5qIsNwwzSc6p4W0J2WOh8
xZoKL5Z1DP2HOYFIUwcl5VQOD5BXb5+G2UGhxCXaP6Vcdf0zhr0y+brrJXlM0319tEvjRXmQDZhz
ms02q8BumT8eHuY5hRlTkH9qVqvsxUPl/9Zv0v7a/QK/FQQ+UmeQOhyOB2waIh9Kt0cXBArEh6Yf
RfwVLRjCcE81QAhnWz6VC4zlszxa0YSgPIX9zY95NstlI6nnVbR37pXNPPoj6jt57qd01g/LyFD6
wnfF+ovfpAAMhT7+ZR2V+mUO29oLWIXHUkwbIM2TVX6bCkqHDGP9MUImtVNMaG5nvf2IBHbhqy4L
2JJ2aL7UTWEeAbHExib9+UDliR+aQoAHj5j6Jp9BHn7flcfXPQmBeqvI3EJ2LARZPeeBRttL2Ddt
ch1563LZuOOpQzx+RM+aqdvGNtT3PXRo3IOb2PKGZLlM+bi3mOSgVt7OQAnmp/f28XEx7eJQ9q2c
foF98SoBTaumhF307qpDdjGC4dEC+7cgqsRXPDglqoTN5gpd2vi2upmSa4xn9xYtKwYPrSXboyAB
XqFTOLaXmgx+v0pre35ND4jJv7bgYOIVtYfDu4GkJcYroJPGVqiJdv7oFrVk5dGmOkDrN8Xj7FWc
1U9yi3bkTRPmpkjDRvR58mJ81ZKKH5rvrKNFXPdZdoHuuf3KNWmGF0CqVjwQdeiv2yg32OxiXXg7
Q11Y4cR2SZ/1lqA+siRkZ4r2A3ZLoKy3laGmCQVaDv2JpYlXFZ2H0RVkwtOEyxnHkjQCJ9lKPWr5
NKAg/JOZRovqYNy2uAYRsCWyhqHNiWzaNwhqs3KiZl/PK1Irha/WDnVMJ6L6BDMPiCAzeJ1gfN66
9d4eif/NUwq86QhSPgKgScV5Z+N+xUioMz/YMJHXAG8RdIYTvC8GAiuZZ9kwcgUi+9y0K3uiihw3
ChDC5f3eB0TKecmmAroP3VzVUxO6R1yE7maXuicFgSLnFUZThhfYjFfnHUI0yeclpPWNjH5Cu9Ov
d3ZMrr127ujbcuQ7cnUk4STqYuZrAIZuKWDzrGmZCMD31w1oYo9Ob6izvOupka+BN8NjTFMz555y
h3l7L0dIgrIF8/CoIWY6L7WUzyOb9eMQh2mu2hgOMXeY+PUfSU2gLAdTG6RGukZACUg8clT8c6J5
A7mvow9VzLPMXNDojwFfW4/7xaKZWEtHhM6KVZGk5NtxfF4EagMYTb335vDHmZISyzYKNVsaQQfW
ZOIH4iF/GFeJOEfCSpqTIVMvq2Ta0vNIdnXKxj5aikXh+vXDoEiumr6br4eDJH7p+r0Bz7CLgBLC
sZFM1QJG40UuTDwBvk9KA2/dD1DQzyoaa/lFzDFgO6QjkWdE190XObR2zuc9WbcqClr2F2TE1gLI
mND2O4JGJYd5roIWEWXzGaDVQfLOYxtoS5LuO0Qj5xMPGgLaq98B3wTOf3qebHeD3XVykh3mKMU6
oW+qFq0RFuI0SclzozbxqcWmjs89DvM14sa3F+C8oT9no2sh2ogJzV4JtQukf2xhD5d+MwIF0RjV
P/t060bQEOT+2isovZSYbCArxAtQUGh4k2G+EtXKNxA7R/vqQg9UBj02IBMywDmkdX1QD/XETFwA
hXMgJNdNdDyPQtX2PPVRGHOu5uyOZYX5uV5U3VTCaazToffL8NTxhGgx1aN63czBQ9Gidy1Eb40r
Bir3tEJFZS5JCzWSJh6PZzAculsHeHA7ubXvXvrGwTjtgFgBVKo85JgfmnFt/G3XEta2zgBtuSzQ
gtoqqJO0b25v6Nng7TKVIct0b/YGn3xracwgEcWYKGCro25CMfJ1IfN4xauk37tS1iTI6Is+RVCu
YbhPFkPjLkrAFVnrTi8fuUK/dGv2AeJKvJP+KDGAEOJJRbKjn/btoBhJTmgpYC03db+GYdp/TFhb
VKeVBIrNra69D3bqfi8rrX8GPiT+vB3vbq6YFO2/ZgEZq4JkG+3BeZPQagk7s8+4YWAtLMkcnbqE
23BBmdDnRjWQdSNRn9hzthxoE1SNwWjlhDoeLMeeeQqR9ruNfEoKoJD4buku0dOMdbddobahoPfu
46ia2p5jSQ7oPOCLjU9II8Deixa83wzjINX9klIfWe6JTP+AKx7VpUVNl4+9tCewHsZPgesNmDn8
zfuSq2jC1xXddIe2Yv0Ilvj7jNXArAK/HRhKkUIC/msUOXuDB5/Vl37GNtI09aBwJkKhgajHtbtk
SyRypJz+9cCC4xNsMyAAmaiEfFZNzE5zOvByj1j/E0tApML2dF9RghYl1b0dy5l3w+2AGvtpZeP8
SMncnBCzATrAWeLjgmCJPkWmzQmIODzzVhn0WC7AFF+txaJajtQE1sFE6sdB96h7g93mt5pqAZQk
DR8SG2ERfEjj41Rr7x+wMt4lJaKNLVbpwhe5LXAIgJ1u/7J2crhAgNtxTLS0eJr8jik/RoWFa5MJ
1Ntase++1eE0d0q9ULIDOOoToP77xL96DqUd2dPwCaCme4aievQMGGu578muVZlEQhYYA6UlpYBe
1g33XAjQ+5oY5wmiS53ZvLebp3kCHO5712f8z6Rp26sFWQRCdR2yVD2yO+YtNj+EaW8AucgCPPdo
SnADdS6g+vPBokQokk0mF8gAbxdOgZ34ZWtOzSTZBxjthbOpo70gwpDvkP1IT1sv2E3oZH3IQoy+
AQN3DCucQ02oPkV7/ebAMixA//ZVOsyQpIB7BvDi+FCIZQiar4QO/D6OSATvnV9u9Jx+aHabfRh0
R3+sXcJKC6yxGNGI1+UG6TAgoEtd1u6oKxcM/ZphvniC9wA7e4aPnwmHYNFG0Q676sjlXYKHLEBc
vUqe/XXi/CeYjqLYZfppIvgg2OV0y5bmdEvdVDXj+IBc+LmRej4Bd8f0F4rWJZvkcqZ+l5jGT/Gv
JWCzejPLcY0wESgnphFjgHGVUAZ/FVroRxervVz3Rn/0iujqcGq+ZH5XEN+fog8HARVHW1fn8X4M
JSYV/DonjBxo5o/1E9SA9xIS0lHBUNCVWaSGwg8HUve6WI0KWduXQQGQbzdviyTi9h0v+QbDkLov
ZJg81IDm/TQ2vs6P2toHU2fbB6v3vWiSQX9X0wK5PsfUl6zlzzRCRcj48l1266FyWBzgEGdJ8JDp
DwlqEp57SEpf8w90bGRaEjZjGuuOySILwcA7z9YkrEUDGklzshzrG+Vowe8at1k9H8J/13BuIG89
ZggTEOBkIhtUyCVxglchQ34rzdrWtL9YEWE09Tzuhqg75DNiFp12gQWzGdqCszqSQhpM3v/IYN65
ntOu37ePAJVNj7kd3qPscwOE7UdisfL6BD9FqPj3FOjib72zA2F2W20ylI1vxvjxyI50fkv1SPob
TsS0PxJ4AU2Y+E9D8xSPVrD7AckfRLrQxV93ht7+FlvatWPO5rUZXzMs1k2l/ktbMSftSNfPdjrq
5hME50dWLDIRFIybBf+Ah0c64LtrOjvYpHGjgG7vNPtjmVtU1Vym6gMmwZZWU4AhUUFDa6pYzvOn
bYARRX50e/BPiAgSBSWsVlc0mG7uNIi0Qx83b9DT5Bj81RHHCquL+/jzPGbM/tKLcqpCEci+kC0i
00tAn43IS4z4xZApSZG14/DI2yQGr8PWdvg/js5kO24dCaJfxHM4gcOWrFlSSdZsbXj0bIszCYAj
+PV9q7fdfrZURQKZETcjf2Ywxu5VVsJ0z45b0VXFJXf/utPhoml58q6p7onpVW0aO/5WlomLn+cn
XMxd98je543POd8mau/aINynzeJoLBfPhx26cK/65j52+iz/HK3eRI/UW3b5bhaxyYQGRS7vZad4
mAhWcUdn75nF/Y0DHTlPNSZQ/lPwEf5MIUj6nlTY3it3s2CP1kX0iA9nni/HYyFisVlPVD9jvh+i
wnqNF56RMtF+XSj71piGdZaUjkEszmTZBIeIPXnxQjE7r357S/me1pexwKTalcgMwkrCHuLZ2fuO
1bnhseWaf2gGN2oenUXCM+690fGRvLWZ836iCCmIjRiCDB6kZOWs3scZGy0/a2F1yz8yzvLIpeXk
XRzTyWi8DR6NgjUppHlx5Cfe5Ik3hK7O7FarVlW1U9bgB29j7kXW2Qvbwk/bgS1z/PXDuMFSMA94
alzorJrGNR6zh9iI1jmBRmn6v4XnzNottpNb3yHT4FKd5a3TeJ62xnD6+zPbDVOLEvvHKWbGpHZt
G4fLW4H85dHH2Wxqp5IOJwyocRaacNzA2cTVKqmC/zH3tHLadnN4MhWGhTg4oiq7nP5YukDYjRm9
dkcDi0SaWENguTvGO3t3O3tzUG7bk5vbDShIsQzsxTm4dAC53A8Nw5Qo/tXm/BJ2TtGfYPl128fA
FSd+KvY5Y+UG6H2lfWqr0eNqDwJjtvX3yBbeyNkTxqC0+2W1tRkYrEd9RdEslr5v3VNN8aGncxWK
bhsSbxijsn6mcDO3zW5TWMp7NXs9+wymcN2Gx4Z/bvgW1oBWBuX4uw7KujoQOmO6q6qKLKh3tqMj
59RGVTbuzER4M5knnnboe3qblmOFyOiJJ3Dqn3KrAvUeIRTOu3zO5wi9zaO0ncd5VCmyQE53tfFr
MVZbeR4OJWTeD5o/yWAzkwsbLhRxT0juo9EPYyfoRnynXOqjI2jy+kPseyE59bVECNhNuLI/ebzO
ImENKRV5C4wSnwWwApVhVngOMps1uYk9ssUpUYu3+IdmjYqeEKlirdLZGaIEkkP+gBvZ31VNd7Ud
Zr8pN5m6nOkhWpqjqvy5yAp905Ra/ZTNKqjOuIiteJELbCoNvlxraKBhHR8tfjJzqSo5YsMMut0x
IyD2Fc9stGOdVPS3iCv0otWrFCdB3tLOt6sarfeWi6Hf80E1074ERW92YGDe3gnsbbqSjjSJb/BA
a/6CsHP/sjNqi1J8QZybql0i/z6wYfJ2SgivOWZoPsHF6ePmOZJlbLXJGthBsJsb29UPCJ7NZwHU
ND3GhoycFB86VA94IlF5MB7HxF7GeO68q+sm3VQVbijel35cvH3s2OuQ0Khsj6bvF9SomYGaLe2z
EmugDfBiDzj6c5tUHq/7vlOrulOumtY0y5qsYKfDain2DLishOY9ZLbV5cdMViL+srs6R/2iuWqd
IgG2NIepncuv1QtxjsaGgY2TmTwOodqddJsEgzuonMbNir5gZ7uD6wgHumOkLw0bYTv3UjuyfJMl
GzFou9RIGrsu1Yk5rsLdm8J432UZ4iho5mFftjJSfWLlhfi1NP38hzmvQqcszw0A0biprVT6oghu
KB/qRl2GN9hNDywHE/45kGTdsEfGLvZuNcm7eK2IGdk8l3U1WRVER4F0dd5k0PU7aoCo/8165+0O
b2T6sygBwT/FWSSSte7I/JHtOoWJHS2WuPqht2XnyK2br7KorHtu6PZajLcFtrmcXUgRHOO/GTyI
cwgzW70URmQh663WhadBga2CD3UhC8Pr4T73q/qZtAP5VYWlpZMcoGZFilTO0Y6D+nc/+f7RRDnj
PRbuQwoBMf0XxsN6ki0dsCPaIp2toHvH3Y0ffadodTKFVgNqIqrlZ3OGEHnYah5kEwV7ey3gSn0X
XStRJRbuzkaYhKCKFYS11F/KjeGCxt6dyl272JCyztAEx8h36/egd1quG5jDPwuX1vzgLfwVuFiM
kfyqmlpld1rXlr6zjTXHhwzgQe8BYak5425oqa4Wr+iudBkLTX/Z9PmB8b3Keg7gdboErkf/x8KZ
Gzd+cx6GZF37CXNiLeQKw5DbOsNCyisvZUkjRKMwHuVK5EQeQrlFpMYjwjSzeyRfqnr4ccYid/YF
aBI1ox1PMfqwMK1ztKQm8spmSYh650sJEZlaw370hea8eYzR6PXtW2/Df0Ms6/9Kp1f0OtuGQku9
LIM7mEAqjnJgji+IaxWmm+W4p06ramBMFoVkHHr5aw5cxV2rIU/KJzaE+/nzUnjBM9Jynf8NKO9Z
xFHNn303Wr+4BtcuxUxDQ2nVNKi7zGI1+3POCfnLz9Y8TENWUUT7YC1qMOJQWX55tzTSaz5qX3ac
23lhidNCVxme4gj96xAG6DwHiL1y2uU219OpNTh1Z5ErmK2wqWzzwvddUh8vpvc590K/i8xA2oUW
eufluXJfW0zibj02brvRHTGD+ZSPvR3vfSgzXKmtXdq0MLFh6fzixnBIiZjZqf1IX1VkX41oKnEf
N8ucRWkgWWaQoIaBB3gqCDEHyALKHtnnq89tX3o+rq1WnHtTFQ8X9IDlVWLhFAR3ugNWu2qxVHpc
2CP1bX4O2xZNajbTsPDaAGRyt3DO3UnDMoA7cGC7fulR3xlS6HzDr5ejWYpPfPve3y+x9Pkx5mXW
u2Ur+S2Cso3PwZR1L/G6hK+8ffGHq3iS09FZbOvHrBI3dRRd9s8dPf0V2XPYH9bG2HNSZHLN983m
2VVqUV0Gf1zOVqvgDCkm6zlaArHt57YY1LtPSIPFndeN2d8uj4LwY5Ni/qVzt2HBkl6fcWEVSFGt
+b6aTBgck+l29twEOvTw0Aw89VPTqeLJR6ezH2cHrvi+yUbrXrYASlzhnblKi4oQ2r6qCVIcC1wj
SF4G6Fpa9b0IrYJIh2bcKACp1LzXDg7y3DtjkD915FinC60OHk+l52QRQXzSHbzu3Fnq07ObISZW
zi0epdNY9pNwMDV3NIz9761oEZBC5VMa9sj13UPdNrrZdz1pnWBoNZFbbOlda1wOlP4EhtVtuXuK
7XdgnB76TgzTbfzBfWqGwc5/tXOl+5coJFboDFCgbg0Mr0qyGS9brmb2xPMajCUsvRvo8VgUy9SO
1G5mY3gX0fWFtiru95Rm89V3O0GNl6lzPAkAiTG2XO8ZQGn1d6wHHoZ3kifBAkOUpua1lJnd7dkq
CIDlFJrbzV2yIb/aXmyTW2x3Yl969VAfcnS86NTJWZT31DnV+FzMasx+MEmq8beKWYv1mrHnFD+5
aUe+AdZuPmQIy/6BmYYxSqxsnvg/h7FXR83gQ4G+jGN2ivtxXs4NpPZzNQHjHqQrs2aHzW3yJ2fL
cOcLC7j22uL3yWPdOiW3tNe79vJMkcVjL+t8HJl6qcZCPODM80t0pQt4WvFWEXogUEG6bBvVgzev
RXvCGiw2PK0RNrc2ejsOvdUeGpCts1o4KpKK+Zk5FWIYrwOW1UVHA4hX3+e/4nDoL+PsBqAXVgDc
ZRl0FnCMSuxFob2HHCOPPUAkkd4pnXneJxWLCdLQ8nvvDOyx/VSStwgPuCnJ2HLV18AIEUs++2XO
U5soa/MwjoStJRZXx5j6bgzJKY3tVHfTMOhl39K3nBddgkuMCIlPItssmViTR7XWyPI/HQfyGK6j
zbzZ6K02N+gm9CFetrBKR9ZztinC61JceuYWoJSyYjv6zkCQUhQLEaY+8YpdOpVjdzaq0s+4An6B
kWB8Q9Ak+zxx/MDciqeZbZeHiDdxpOMM7R+0mjZtuVTrPf+48pNiUoF35ylLxuehVbrZMd6XB2lW
IyT84amevvLNYN64mvESP8h6vZdOi0DhE1I1H9x8kBSc1voo1EwUNiCKSedpYsX16HBY7XplQ7lu
Q//XXoJ6P4saXsl32gMTsNNupXy8J47a3fXMkHwt5DvzQMr6MmWbRG4dxvbJqTLZHhvM8McChutU
OGv7qKzS23OWudioq5kPmhSgpIq3+CRkZZ74lMcJDwOrIBVxYNNv5jG0sCfzw5RjfPySXDaaL9CJ
/RdqkfkOmWzaCWUPCXfcBHzs6xhCv69DnY56o7zgHPDTwO/1gy+2/LeQ/uq+VdqhBz4uTIW5n1pX
JZogss69O9jixS2C6CPL8PjgtXi5ksjCBw/jLR9QJyv33zoWzpbY8bw8FKJfTo1Xw+m0iMLHTmtr
D5DZ3jXtFFHKBtr74/V10B/wi5kFwbtv2nTumrk458S9PrSOm8sTweGxR0ngjmlj5/493xhlwKqz
JYlrR12y2PavWVSi+wbSt8YDMmv/uBZmfOAv+YTCI6OGTInthVlSCLg60lR3hCzap42ScdvnTW31
qcbS3Y6hw10R4Z6f88VaE2kwrBkHGF76WnsZ0lgwm+cw6tBLNhyJmz8dWuYKAA3nH+GuvgWz16Te
oufbXb/1R8cV0XjErzPrvuNKtP/Z9gSblfmAkCn6Csjo4nnNthtpyc0jYjfsIQeLEnJvbU67XNvJ
4a7YGNTqj6vd0R8o/N7iGZesHO4nK6ZxoSmUapvTyo6t+JLRy2rIpIbuK94AwO/CccL4NVzQJ47B
SaZjJ7OaH7SfnxgH9L9jOQSMkPlzsSK7+vl74Annwr4e9SQmawRP2nTvsD5tQLZ1gP3KD7usre9A
2la0D5eVMpqHNjopngnqNl+C9QpWcmM3OqvadgzpTSZpw6DXT/iExU38XR16mmXIsxtU2JYvVCrz
xH9b5ozYsG7vtYiH0Losko5yP8SOevP9ft1xoOSvOP2Utn0/lSgUOB5BqnAfvSKBu+cgGMuRU9zG
5Lh6kUPRBW0w7/mOnW9s+dteUF+IA1clS2VyRt0w72oq6UQvtVzSxQBMP5Aw2wb0xuAe912Rqerg
gLmYJ2dSaPRAyFN8uJ3D0ZbEc2dHiWj0OoLQMRK5z5EHgqdlZdY/kQGQ0WPcinB7HDK7WM7wHr5J
jM1b9VDxqhJkGYrBP5lclubJstfFP8Z95hT/aPQKunqrnCmGBHtNErvOot9xH/nBU+T0g89LbRUu
k2N9k++Cwl5xVEFcgnTkUOhSzT4XMyQKKE/9MiN3L0d/3gCYpk3L85SibGc4LKzDBM5F7YCdvo8n
pQVMNPq99cafnf3zyhh5MtledN/qvs9uRGCT7Zduzd9JWi2+Gfcjl9AvxBLutDYiJovf96PpHWvZ
7+7aJcTUQmuFwoVOVmD2nhoO0qZDT1gPMLqIw0Hp7mqmHc5LOAxvLg2RPLRDWBKFF4Xzv7yQhA8H
2yBPo0e/kORMxhxCIN48mdQ0XVU/Tu1hm02kn7sNFhasp8yLOMkKqQtU6q7+YzVFyArtIo+Gve/H
5kj8+WJYANyQiV3dpkaol9v8YLKyZBjops4FaxD9hZTznxVC433Rg0EwLOo6jIwuJdTMtqHTa0oJ
MEM12fIVA5qP3spD+xiObUdacN7MXnaaevaxXD1rgyxLif70mA+we8t68LfFdL/7ZSgfu64LTUII
rHgVcrG847jYUXXvCqZgH5ZhbMS/vA6Z29u6InzRNyLtXuAGeRffW+v24FZiO1d8jNsDD5JDJV0v
22kYRPbUMHfRvrRdNT75XLpAEMxJ7jIxrNu9W5V1eIhWr/6i2BohQTpO0TKJRbx92KyNOPcZ471/
XIJ5pmcxMYhwsAFT8seojtrmuvVyLs8hE5tvCyzviw26O6KD0Vwf57as0AfjMESNqucyKfy4zPI0
r/PQPFqW7JjfDCHc02UdWufDV76EDo6XsfkXL6Ws/pNgdNFJBFDiAdp5yR8FZa5fusER6ydM14La
Zrxp2FXxMnh/XX6xJ7d1gdxyVtKpwwaiyuyZN0nnlTnrrXuiP1vWZ7y+uT1UxPf9RG0xappEhh7P
Co9W1Cn80dfMvAJTTYsXXTtoxldwah6ywa051YylG/kyTP3Yv67QovM9RXg2nwNLVwvpN0J/TXXF
ziavC719E3dCnEh36M2RTdWWtedmZOrUOJH9gLPm/snGqleXcLuRODSfxT9TLPZDyQTBcPTRT9WT
Bd2uEotgRIzTdlhpKJZ8OJMMOnwu7UzpPys9Z78C1Qw91qJVXpk+zX9Wz6XXaUdHXOicwAoYeN6C
MwMTc/a5WRWDm+OEFNR5AAhJDMCEaJVXWf3AzI2XY14wbcsOVzVb+3VgsmBHlCooSL2Yunq2Jqei
HPaVeejHjnrU1U2YJ/wBJurErFTzVLnLoN+IpOV0rphFrNIetJxbPRYBwJQ9bW6ix2wpoOEK/0aQ
1PyicyBGKDcAor3bFlJeMP4BSFF0JIuYMsZS1CK6BtDTkZDG1tw+Lnxcc8pNMfTYrca8dvZqxCFS
TJ2M621zepOpGZ9FuprlAGZy/uSYPf8onkFPzNwOh0rBmh6msbTMJWYMcpdJz/vbEWLKHYBTwoOB
7rEv1sZlnm2aJBa5wimMiPKSuxtWWiIo5T0CCSEqMuN/ugm3t6mmZGTcGPvRpRH3CGrHFODeH8B7
HcgpP5yyg79m85WYTiLNSFLCavIHNk4njR4DmdZ51L9FM2Nye3dazGM+TlW3Z+Gi8xLYhfddF6P3
3zr5NghbjOVytZm+qL7LzEHqdAyU5A26+bFn9mL6emq2fyXpQ4dhBKt+jGYHP320mule5zDFl8m2
7PdhoJPZF8JW4C6jDGHlczz3Ht0gH+tdNlQt++YrgrCODFtG7QucQezsB3JqH/RYWG+uRKc4xJ2v
ikOPqY+qifqcH4DfxV+J7t4fjSrwRYto5bAutdva77UTBM5Rsy7ZTfFQNxQzJl83HYC48IRd18nK
LoOZ11ilkgBR1EcjnMyk1ASLukelNXzYsQ6glu2smgW8Og8+ZQpzkQd/sryKkhEHej3ocRQ3C1i5
X9gJTjpiY87PDGuG4+uyRHlx3np38X+RprStCZROY++577270DDtR+JfZh4nFUXNfZtZvOQpZ201
XMWgqnWkVXO2A8P5gJCrLv1ox3r62wZRTwRqB3DpsgxNh7aU/NG8N5O9MwWuwm8I1ZtiTTFkpV0v
+4gkA3Ih7hsit7x3ZjqamJOswVhPkJLNhyxo0oG+Ahx0kG61OHu7JTjMHIfN8NKVAEDigYAEd0lp
ABQgUOyi/j6vY81NWQfYvC3jlXJNK+EP+iHL3CiCr26FzuEnwpFhKpF3eruTEwfa88YZ5z7agQ3x
mDJgtOknD+ihAOsTIn61wbfHZJ39ab2nITPfoo+xPhOw8OnQF0jtMcv3wDiubGoXwZxwhsBo+YGz
7NzBWiSNw+C8xOSrPQRr1HQJPeTqpQEBAW/0q9GH4QQ7ok6ri9f05pdevV+kjlcnUNb6cdKhn6pQ
+P+pYLa/cs8JLpPy/b3xQypHmcvm086N8zvQmbVnzHdJSoatnhwU+bQXADdk5MYVEFLQ7kVbSyIM
q2zad1vcPJhCRq9z7sdH5thF2pS1mzouh3Q5bNNnzpFISJWwOMBY7+ikIfP3F99d15+I9cy3TWwl
5HPWud+zDJqnbo6Kp01aTPjUfXcIGqDOYagaQb+dNf4OA959MptlHmgW65bbkwmjpFyq4bfObuRR
IUXx7Q2SCdCuXA/bOppd3gbyfVV2lEKbrR94wfotcJluSwgbdr5i5S2n+CY0J11QTq+EnA2MxZZ6
hYjPV56NflmubmT6z97LbIaG6jA+eHVk7ko1Ne9+I5cvdg0QXFXwVnjYPPxTgBj2/RZqteO8ad9H
3rgdRkIjQQmm8Bdzac4fq1y3HfNV/uvmlu1DbbOKJ2nlOn20BsKRWdL+yHYJ6z6itDkNCjAwMQDu
nxKL4VktRoO8UlrB5s2YMhUjoYyCFMUreFX+1RWL06T2MPm72lmLXRN7zou0h9u1FRFVp3Or5wTx
1GNdMsSRmGbpfvtrBX9eBlv+wk2rLoCQ227u1uCva9kUl3RXUUrwFfeDGrzLgvb6MDiu+4k/uD51
4F/ftruKe+0Kl+j1/pa7jt8V/co1I2kOke/7KdAQbtrNn2J+xOsQbsPPBBP1T3mMvgMkUhtV6EEH
Z8zzu0CSEpUw7bN+Uo3q60g3hFLQTTtG3Kv3EUr4LZ+dYEdgmTngN7eMlEKa2YmOhNb7xnKDFuZm
Hq4lkRfBFQC3Qr+xHJSbZ3cZ3a9qsUWP4YVBvmNYVtsH1khvKRMPzmtbIxkvPCfrwUZkmH8jsgfO
ycV6lwfmycdPOsDPbnMHs/MYo1FJwFV2ZXyziHZ11wfz3mbdWHW1Gb3KH4rb/BLekFLM6FTdls5M
bRHxUbTy0HnCno7Tppcj8a8IFZC8zs2ni+OvIMqt4mBRBvJGuma+WQN+v50cex6AWwg8uEoSyk5+
V0SH3haBuWTWyLAjQMEzyRuZpp1h3Aj3jb2cl7HvvEM8gGrPGEIoqLRBMJcj+8K8adw7U0TYScu6
+pNegDCT28T9QTP0Q3MU+/XE0JSYdjMS1UkOy/xfaeYgXcUIBYBo6zk81DHdmGKafl2auU9IC1Te
jo5q+U8S9uIkLi1DiegOzcSXXanUwcAGqAxrQ3IEvispB7pyaNS7Jp1aNA5r1ln9RDbIdlJyhp2r
VuvCz1XsQuh1GniboUUaabnPwqw5B2B0F9JSljuvWObTWuj6Mtgr94FrbktOK9kX9h483ipJlljF
H8CXZWDQcVRv5NYPfxuuo/8Kr4z3reu1j3qL1YeuQ14es5gUJaI7dnZ4yz2ppNXtTJNbL5WI5T/T
uu0erhSRegZBSF1WoKQh4xNUeCLW/r6oMoUibXV/W6IQ3rYsxDARY6AoS7biMGRCYXYXDvBWNLc7
rn1rF23B5zBn/altIodNfHUNgVmJ44CGduA+yp6G0Ji3uPc7JL2qeqNjj17B+4b6PPRl2x7mgc8v
IZaf5ALMo2dJnBJvOnTbv8XjDAHIgFVpBkIXRL1BWkS9TEPAoKTNHaSGku4AjlbnOOjVbF1svImd
XuwFoV67zl1O4EbO/lhiMSLoqOxoezARZ5TrTu3c1bNKpJYeARRBStu7GUitPM+Obk+EPza/vNIP
U+J8qpTRWTjsWEorWQHFKrR7Z/umKPYPTozLWNJAnKrRJY5iQzB75HI2H6UR+tlSDG0zdMNi+44i
+OTHXrUeieqLnQPa8pafYXdFwZOtnQea9puBiLB3D2ZmvTOtPuqDnIYCsK0P2k/mnrZbrbkRsrbl
2u1/ZQXxPCIux+o9l6NHNIZXpXCo3kl7vgx/U2gzx8MHp4K0LHt52oIpjshBYoZ5ER6H89ZP6zOt
BB9d0drutvM2Ww8nRlrZnGJZTkQnX9ijj7DVDK+Nmar2MN5yO46jYmkVQ3sqzI+4/vOWMJXftG/k
ic9VOrCbD6QOeiH/0yxMfw6UPRoJOyT8JnuZDWkJdmqMLL2D43UtQLuJ19YnjIWu/A9ot2p/xjbE
TUVErZuzuf3tFxXB5JwMmE+7AwpeaZ4j2qRbxFBn6fsgDhz3i6HfMOTVCzshn+POLvyCnqM2MxNr
yxIe80jGbcqSpxLzhWs2SBkwDdeDVy6hPjG13zF2YcfPWsKLjotc3b0ODRAFRe7aPlhMei13bECt
fnXxoj+2OTBNGkRwMgcvaJfs0BD4cuqlL+/Krkb3cjpiQHB/B+ey8mqmRa2i93LU7JT2IaX+lG5m
sovXU7L/rgjWCZKmIb4TzMuYb3YrA60IvQzfxJETRTZPru/eCR1n4RGhT2R7+KXhIa+d8ns11vbi
MTP8MdJQYEzecAzFPV/6l4lsAlBVEiGIEjLANC+otot6ARFIa/g8MAcOIxnFd/Ruah9VtM6HiHCN
dU9WWfONiNeNzz2y2cEdNxsaBAsKA0dEDOtrazzm1RLndHDZ+IZxXHENsOyBuqRYfiS+xBEvXZTQ
MQIsKHMEtN5CNpYKl/LvFEAkI6RGyzfqX/VSUAk/xihDNfTAQq9BTAndm9uLU+Z4zATREcr3iUCv
4xwWwV2bkcDQRJ74mSRC3zF3loVj2sL2aPn7rvEYhe6x2cbh6qxVte7XYBVpFSNC7IuMFg1rpWIO
MgYi7thVfoiK1hOXmYh2tl15eW/vJNPeEivytl8qoivflw5hO0cPPGg3qZCTy7oVr7zaHvORsuWI
itXaW7gTffRfsXk1j2TfrEfyymyMic2c1xrVFzkpzy6ZxtAlqnf+VqFctlTWY7ycp9iETKMWzUHo
qnukSyW7BpKgufTV2t1joizXpq3VJciy4tr17GeJ/NF7C1tGqS5V0/bHeUIGvkajYqKsihk2t8Sr
Y/fm7BNbgwOS1fGlpjIhfcUsp7Bah+CpU1k8PCAHUMiQDFCF7g0XWYljiq0iTF08CaQMmT2xY2l7
MAMv5jhF/WEYnJZ0Lbxh0kvaC9scfPq7TpybgmCWhxLBHZNkDJwvYrapjbOyaP9lUK24t6v+yn1W
gsS3EJiUlRvhb/oAZ49SuO1YCT48qkIzx746mZ2njjVOzj73KntMPK+o7xe4smPvksBmKzF8rtC6
9rniMqWWnORuko44+cukZbJYzRjtYO4t8kuaYO+a4qMRTDMGjvpoXelcHcKSSPvYlmMXb+J1Ku3h
T7tG+kkHJKPwbvQv/rZ5LwURBLjdlh2YpDEI0IlaLfcYunXFz9ngfKJlR1qAWrZ/BHbVnTesC7mp
tDoJL5PDqWo8d06Z9yNly5BrcQXImsN0aPvo0s5qRT0hTpDSj+Hv19hd2wPlEFIDK3CH/3rifO5J
eiC6ZVzMi3CIfoVi5kabw3E+DvUmz8Pqxy+b1QWP5ESIFxp66x7Z2b9zlDcxwMIX3V3sEfxUsduk
ZjLKCkmXXuuG0bqQhhtoh0UfftPIb6W1c/JhC2g58xVUnQifI8NZ3PzmhqV53jYlWzkupwIt6S7q
2MQbcej9EcSHv0ZBtyKJdPqIoje6zLSUY1q0MzfyYoA1qyo+uawYYlYmI8xoLqqemX1leLlqnEkB
YnoUOuLty+xQmr0f24xtRkwpvIbard9s5naBYDvr4FpS7O2B8WRm0oClk3lA/uyHwLrNLQ/PxAiK
+8j5v+m8uApRC0kwwfty6WtHu7tWLBED4hHkTGQbbDGbDYmhYe0EwKCfjXdrhUPZSS++sD/LedMd
sw0JUQnFYy4Dh61F4fI5KPuv2bzy0wmcgoUqRf0YBIXa5S69n11PzQmnNwAn0sMhivqAKOEokydZ
+aTfZSTj4Fyp27mF9M2yz/wrKwjK2o/01SQ6VnaSDSK4Seu8lFh5v23HiI9lmKyDtfrVA/IC4U7O
1OxDD1Qu76MZfowEob9cvOGfgIGHveFJfUTUcMyuF9NyLSxtvidrze+mbaz28wzzSH+MqKFOxJki
J6ZtSaKof25cIprMIWZ7QEUaVkl2+H9V1bvynvkCVfS7fBFqYI0L3DWxBrUisiDRViiyq13UPfpB
M8bh9OwGOBDw2rVsm4+ItofjkNc5Rju0C9K0eLsgLNonuqhNEHOSFSNDcnTP23DF9qwbTgKXruCR
+1VlQ9IHDfDbA3bl/zg7k+VIkW2L/tDDDHDAYRqNFAqJkLJRdhMsqyqTvu/5+reiRiW/UsrMh7fs
GhlyON6dvdeOMuNm67Gesvvd4vzG31APfTSQ7NS//swUfQO3qsbmDPGMqEHG1tmO7EtQ5vsW87Pe
oxU8OB7/Us5rY58ZnO9tv5yrzrzTe7QCieWQZskCG9R59LHsytu+GDQDaywlJ8Sw6PbneeeeueL4
0F+bAb05N3osY0sJ4I6NiIvCLrfPcT8+ctb9yjr3DhD6jRdpKTkha4TQBJmTfebsg5M3/kRKfKsX
zGApNHFvNum926jn6zL6yxnWH5JPXfPZ7kt+MV0kdANCjlyJwLQRtXWXGq1eLIOlwrhFU7Dot9Y5
QSx9EKktDhZ3bpovUyFw5y2kMdesrTNbRfwv+Q1iEj3q/b8hV//Bt5dtg9k8dRuO1tC0volsfWe0
r6P6Cj/YUmqys2oTC69szh69bIMbp65EjoCoIQWwqhlBYinV6UjuJVF98I+gYhdN+YhL9KBV+KZS
nUs++hlpe825CPwfeVc/oZn5rfdotTZbMeQl9yRn1tTHOvNBbzk3eo9WanNpR/h0Il3PJqR2f3ly
11yPvG4qlQmULcVEG6/nOKjxTljX5JEgnvW+cFOpTdlYZstF+ULd++KR9nN7h4RNL0PbNpXqTHrE
mr0/zmdvnu57K7416+yD3oArpcmr3NoOldC5YrNBtNH3Xg6aI26/nK98AZtisPrpHPV5e0S54B5l
u9qaI67UZzpZgJZRQ5ytNYsu3cLZFa57qrdsmkph5pj6W1cg/utp3nIf6P2KIlfrl1uBUpkZ1x6Y
iECqugm69sCoORyUGA51XqgVKMXZGWXDbnIboC7S859RkqCwsrReqRUo5ekHfZJH3HkQkCJRP8cP
nVP/1PvdSn0aMf70Ke7ac5suaJaLHDOBBc5J7+lKfTrx4sJoBu3NDA6t2oifsyWbtdYgZH0vP/QU
4avt5mNzjizrajSS7GZz6Dt6P12pUN+SLo+s63NcbUy1y3ShY6WX/GwFSo1WcHMyiwPzGXU95iUZ
3VgYIPd6v1wp0bHo03KcWN1Ss/gM74NjZAUa5M8Px7P76gptBUqN+jY8tzVzGRi8k59tI7utnfEL
PXdUBY1pXqkl9VUBKu8auZ3J0tyvfbU9uH5Q4rZCBP7FoHlzl7n0zWTUAxHDl7m/nnQAtfT/uIuJ
rxqR3RXJ3u033/oQdUgikrZ4hkBZ7ewO87E3IttyV5tonxX++Tz9LRcuE2KuYTn8+09zFeSPhIHH
B6RAywV5e3qWUIdgUBp3xeh8SrvgMSPCaZynr8uacFO15QiVOOttQHMAWFXG/Nmvqvxm8Mz4OGzk
f+ddcL0Xbj7k6PWPRTxa4WYk052FGAZayQ64+Hq/LDK+2Tjo9c8Q8k+i6GZ8RlCt/wEnJ4ktcKcz
8pyzP4HLQN4lbhsoAw+4ELHVzBmg1SR9DNooeoQXeTTjfvqerfZt4wzeYZWROCKQvrf87tuGuOHO
GYtHo5r6G+7rDQ7o9fJzCbjd9cz7kmuG1owaebIM/LM3VsYFkY9z5zaGio1tfZlQtBn9glK+EiQw
wPLH8eDsyiR6SOMRBVx9D2bwjpNr9Wnxo+gW36B1A2VxukC72gfNimZqqj50jv00ueJp8t35hlNg
Wd5ucsEeMwQEYNOPOtL/GfdeFhRfs9RJD+lgYPEzlycIKx9sz7g0AZjRss6eoR/6e7Zn1XpDN/hU
JOJzQzA61yPOg8uG8xAUfr4eABA/Odga9qjswD51y3oijhzWe574D/D3ZtA764MhxG09x+7eiqNo
7/P2W0O4kkasBy0Z8ubJExaq7UreYHvuv3CnmO6aiZYo4qjRwgTCRfdntE9pji6UJnYqR9R4xpb7
e39LMfd4NkG+AoQ7rWynBUFMU3sQ0Mqbdh0eomC41HyMV3jr0Q/AuN36OOzRgPazuy+n9cQl08Mc
V8/zsN5auT9Wx5pmi+cEXvGxR9cCN8EMMzzixx6a7j6RAR4QywHeBIf1HrvIsB9a89myN/8G+i/q
wiLjzt31yxwJFdIFiVDZ81t0WPEtRPlbmrdXFYTPgDbjb0Ck66GUEvQVl1B3Ix4TkDyetYs9lGCM
Atzc0fy1OduHYSCX6SmIZQ/nu++gzljLAw3f9TbAG1ym9Fdt8Mk7a13ClbSwHUbXdrvPcnpldBuH
SZxjghy+OeOI36zzzU/x1nsP7lzT8ITtWn6drRaZcO7Me9qfwfpJOG3ocrFhP0c1ln5YxrnwzIcU
5Cm3Pr15M9rBU2tkdFvm7KGTCbo3684TqGAwid70V2UGfiHr2LrY1pw84xWsqM7SGIKKCQFvgaoa
7a9eCUwFy4ccSMxNOafnIRf33LH/JXG0XkDAkmg5dFT2ujXbty0tCszyaereZmyF9vVsXvVmybk0
hfdbYGYusZM5OMhByHl7z4VFctNOqXhwbbr8B3tczBt4xqGbBrZ/AM6NRgw+0xENUmQcqrW57qx+
JAmpD0j1ir1Ld/+XFVVGBtWj/ZKmZn6y+ivgwTPTh2mLvhSpdzXcbAi/HO5+buyyPqNYoTaA04Ja
4SKrxvc3oELewVhhmomcE7LtnzjOrC+BwSkODXBW7+iStwcDnhUYjTQr+N+T+egCQDgu82qgWmmi
8Topo9rzsRc8J9hPjn7fyYOfd8jJZNzxLhLcSmtqVg/9WjyC0opCcg0eDabwpuIWUAgDtasdyxMm
QXAeTAeYee3vltecqrw78YEZjzEeiJtIJkCBI5oBSyP28P7Q0rgtFDucU5Rz1G7/NJVT3+S9yD9h
9rahe87xN4tu+afMdLxvXTUaoVkHot9jHKebXgT1+LeBdAQqmgAEE3XjL78cjXuTu9p7fOh8tvTi
zzGg1ePKGz20g9w+sqnYbhByNNvBQHIJOrGb/p6cjgP15BFYZqDoN688LIy7P6x1WIn7nHLcSI19
DDaUIEnQVadm6Z6GGWdTPpBFJ5whRpXVLbwZp/aCvZ8HP7hXjE/m0KZfC9AU9XkynGndQ9waHrJ5
CuReBMP3rjeqBwFo+zyVcyzPeX+F28Bg+jkmc7WvgmFDxOS4nwP4begJcXTRWC4PoC+w6MDwRU4P
y8QCKMEtdtOdAqQdt1texw9TMYNEtrozxkqiTcCRPuXSLA8yL/o7Az5lT0jMUbj9KPdrGT9x8UiC
z+aMM3qlTECZIxRjqgNP3htQtdsfkuiOfb508a3byH1bBt3nKSmsryavFG10iX0FTEENWKh5Bvaz
jQef7qU4+JktvxVTQAutNU3/0pbbCV7xenJclHIL+Qi3LXpPATI5/8nNOLL1wm6DXRP0BYrPwf9Y
d/RFhyL9R5g04fYlaM5v41qZ9/6Szh+FGxA5Bk33MC05sg44GzLbsakp9kk6DgjpU1gIWWFNj8aI
aGCMSoeJcvAFzST7M54XYmKCYMK4J5Nn2TZIeLOSZm3lltWucBbrGNjYekQ50FQCBveYDdP2BNWU
kwcNL2a0GLRegerkpukLmZHzgNyJrq29tPvSLGAAxrWwHvC4BAhym6q/j5Nlim6JLho/zNjIPtfc
lj+gCa+esZ+MR6gr8Zec7TA7hLGZhxtyc9YT8qKlPudWnWPFgxdFHlNPQ25MKiahrKih5nJ6NjYH
SbyTGGgOgmMatcDmvVUc5toJ5zh16bcj9M7n4tnpoxmYf/SBjophYQfpilubpZSNHQgTMfIvIERC
4ZaC4GQntkd6WT2tccarK6WhlRoZuMrO3zDpX8x0gi+VZX/D4/Ejb/Sy9wJX2fZDwIaxkjsFTuwS
iitTZtU5WmetwFV2/cFqt3UNROqCjg0h2MCOca7f25hf//b/vTgLXGXXz6FtSZM0zS+jrO+j2M3o
CXmD1v1Q8D+puh4WNBrk5WUkU2afj8PPOSWD8c9Hijd+uaMczJEaTMztfoZOy653podfSsCt0Hu4
ci5HUEkjJI7zC0Lmv2erG/bbFdir93DlXN5Ovm1Yw1ReUKVQAcZfQ0prWu/ZysEcNV87w7HOLwF6
enI+6m8QTbXuEwJHOZaD4ZubouWOL15MATTcI3VptdNbvV+uVmdgW0JmdXmhC2R8aovpXFvT9knv
4Up9Nou1ErY45xekwcmpDvzijiZt9M6gXwfglSJylCJifwA2qxDZJTGd9Oh6WweE2mU/k9ed5ugo
x2chZcx2b8wvoh1/uEvx0Z0yvflFDYtt3Grs/WVKkYk1n5cu/2vF7KY17GrCMEFCdHDnLr+AsMVF
1IPlKLMi1rqao5ny8iZnprFLVABfzLyArkwdGr7gC955p29ML0IppLVygmIt3fJiO/V9IGFkTyvp
PHrjolSSGU293dB9urjYJUBBoATiWKL5cKWQkGbXaBMcZt1e0km3i4A9uFG+M+jXv/+Vb10olYSU
sJWtdPPLMlmILN2vQ9QfzK58xpoya/4F9ssXS0h2sdqNgy5W/N10+BSnPP2uN/JKqcpR2kPbBNRR
Vj1vI9IieDfdQe/hSpG6rrFuWMDzq/0dIMbQLjt6aHp9BTaCL0fFKhwDmqvk6UhTMBk+r7ZeEnig
ZtFOTm3bvc/06G0Tp2TOs1JvclGzaGfLTug+xdklW6Chz9nnvJjNdz6T60r/yqeo5s8Cw+2x9yOW
RmRAv68FH/8ciwqkY1X1j6WJmXfve9yr7GSV2Hh7xkirAcvK9PJV+Pjc0aYt5aVvMWGOCGGwNY+/
tb4iW/mKWgeiMTYRPlEP1hpRIhwQaowNWk9XdQAl9IdydZf8Yhj2CY00tyyB7s5G1QF4w0IIy2iy
bcon8Tm3awdDyjS9swZeP/RX3rcqBfDiDv23lxQXTLABiYIwJ8BWub97IK7tXm94lGnfd/oFmcvE
X9AViGLHQrKJWjTHXqngqnedzunYD+M6+UVWzGXGaqv5w5VZnzzFLk1JSL6sa3Ehz+I2I9tF83cr
c/5U+7i10rG84AFpiNCz8XOTda434vbLWiIkBBZfyR6h84FNGfg82mrT23+osgCy8QpMnpTS7Hbc
mAlCGX7StM7e+SDf2COogoDaIQIGM0JxsbEV73vU27hqbEmKsNbQqKoAbBlWXzpNeUk94BQED+8K
j3tavYcrRxzJKgs/HvNJ3GCpdsiFxKPGPe+fn/5GrZrK3iwrAH+O152fvWX5HdnU28kgXm3v5rZx
8+d/4o3RVzUCYrBdONhDcTEdXAdDv69Na9D8+Uqlxjaavn7kGGWZHf65nuvMY5sv1Yc0aaZ3GpHX
oXhlOvsfnQDIfRysXXmBe9sc/S2f9yOawJ1Z8wHNUn4bYyQ+emOlVLC7zoT8kYZ9CcipegQPX4KQ
JmlQ7+lKCXcerhs6MNllKprbOvvpdYve5GAqCy0ANiPxZiTig3DHI5JH99Zoo2e9n60stKKbXaOY
ObaR9VfvAZ35h8VatC6bfFU3EDjd3JYInS8R+uK9KYeKpLTxm84v91XZQFUSQ+sTVnZZHO/vslnh
xW2B/c63/3pd+apswGwHBEOkMVzSWpSnAkntmRQirYsVP1DWV5LmXNJR5uLScCXIvbyHU6sePusN
i1K1KziAGS9Rdhn9IbhbNs89rOCLtOYbGm8vF6qs6KTEAs1s7y4fW3vOSAWc9brvfqAUqOzMje4W
55Icdu458bryqQfiovnTlQJdieptetNjHYS/5NvLfe2Ld2aW64v731nMD5QKHWeaxuTc8Z3jmCI0
YgvMm26zzG0vpd+fqtry3tl0u9eV6bV/SqlX4KGbaXhLATurILKGhuSOPoN/mvphvHNpWeyGePkl
uM3HPwSLZ3cNnESjnPQnAIYpzT5yhpe4tW+jLvMBVZrJk/Dwu6KyHj8EAyw71EnWqYlbAKWDmd1g
sobC6PZdNRwglc9HOsLiBlAf/Lhgikh3bgfnJMEJtJehTsGXb+tzQrcHW8hSY0BbakzhIgiQyBOD
V9tAkxr7c57a9KuXwSgnfF2REdpwAk40scXRNLG7XKna4rYcsgYwcrJJH2aKW9ylXmNVuDdbL6Ih
apX4HAAb7y0uQL8gV1+fQJjad9K/9gYR4T8tWVC985bfmBN85bI1IZZ7JfutuIy2vNgY0SpaU38u
2mtxvvJWfWUfghsM6b/VFReSRvobPMnRLssLwk6MKb778z/x1q9XNiO26LslpzWJK3vDY9WaX+tm
WA56D1dmNNyImeRNsfEmvWyPobs+5nPZPOo9XZnSyjbyJ7SK2aXsyWp9Nh1b6k3zvjKdTT6uYUI3
uZvLV3GCJb/tYr5Ord2l7yvz2TU8pPYJULxsU08YRhcUx9nv66PeqCjzWdxNWSOaJgOgWFd7MbqP
vcBTqPdwZUZzDRI0uGVl72fEJzxFyZ4LF70tve8rcxiYNC7nyjq/TGt/I8DepHBO9H64VIrUnHIA
/zCSL2u8xvvVMOPnANTC5z8Pi3V9da8UqlQK1RxIo6AXz9HYieW9YGP8K3eEOCyAL9BiRJBH0DEA
zzLrW8FkSKqNKUh+s1bvLqvmJeX/yf9L7wNTG1duYWQmcpP04tV1hnjH/qvv8umdCeONRU0qEwZp
IIK0lyi9lIYRV3tgDvalISEJncuA0P4qJQBi/OdxfWNyksr8cc3C9ThfZBcfARWBG08+Hk7NZyuz
RyCK2QYNlF3mGPPoNJScT4mR1KtCqcwghMLlJiew7FIRP7fzfYhqabVoNZt8qU4gYC3cGHPbpWqv
/FiguSSr6AnXMZfyif/Hh5AmM4AsyexUBzVMQzgUe2uZ3ztsvVkpygwCjBvUCcRntudr/ynNFhdM
jyWO0hxgyXfc5mEMjKOwJKb8sS8LQCZ+B1x6KgAvNG4xPi7dLN75lq/v+rWyVWac2Sn9eMNecJmw
FvRJbR/ipjK4I136d9aoN6rFU+adiS6PESRueoFnRDqOIBElETEBWoHvTvk+qRtx0KoVT5mCYuyl
iOICbny97WHiTyOzTrzzV7xRh97Lmtf7fUoty6b2urVKqGVv5i5rxm3h56PWKdv3lGJ2R7rEwWjz
IufIOwYt5Hxsss9//uX/3lm98pl4SjFnG4igwTOyi9Vb8579J1QEHPX90atb+9JCWD6hYy0y7I4A
GNvY6UIjF77e/tJTqt0mzrscm5SpxLV/ZnFOIpf9zrHhrfeq1Do5oP7goe+7FM74AWiZIFQIgtOf
h+2thyuVXrTA1q7kjwsKKWIUh+EZmsR7OoF/7+RfeydK6QIiWdfIYJtTryaxvxi/vU/9ApMF3OJG
kM1cufXfhcxJQIxm7pMPqYDvsc83czhZzebcugOkCpKbqZOuIL09EvYZ26u/c0woz62Xt391kW3q
XXmocg/TtWY8pHDz/HQkUgbbm4zjJ62BVtUeckPEjXA4BqQnJBqwFUj19k3v2cqsIhAybGDwE4Z5
3Bdr/QzjTPPRLyeV/2sW+NoFDGzyh/MrqbbNHrhykie9H65MN34/t4ZE/xkmQSWeBog6f+HEyPXm
G1eZ1mcbzJ8xrtnFm8bPflbVezKTHM3tmzLmMNnx00wxooN0ny5Wt3NdUha0hsVVBl2ugTNnnJ4v
42yvx8XGww+I7Z2J8o2Kd9UxJ80pJ5U3vbhl+c9K0y8qAr3Ove8qMzy7zmX0XQoIW7y1A+L0OJjm
B71BUeb3kfT6JYXtd1mz8i5ikaJToVmcqvrNJaFjy5YivUSyifG/w21r51nzS1HmbzkBgo/HIL1M
cf+zt7NpJ2IxHbVGRZU0wVOGeNQ6Rli43qfYL5/qoP2o92hlwPOcEGvPWXh0UUH4hA566IWvOa8o
66XfjQH31Z4RBlnZ7Jfytln6QW/AHWXAicUErCg6I5wIfoflERGQ1TTvOXXfqB9VKwWgEWEvUv8w
KAbrwaWKPmfjNOgt9o6yYrrdKCJCzBIuOvNjQspLn+p9KapKKt8Eq2XSJRcg2LctiPbVmf/S+lJU
lZRTtiKe7BlEzAb5ySGb6OC7/qK3r1VVUnXZbiXhXMkl3zhjXAEDe2CaUu9jUWVSwM250Cx4najI
zYfZycy9b3uR3rZQKBNi1rWWmU2ZEXZlGt02eQNvZDX1ClQoBRpDDBriQUZhHjdPRjXek9ml+ZWr
KqlkW5I4wDQWTnnF2lak6Z6MH72PXCgFusA285apTi6GZ5/gysSYBIJEb08hlB2tD1OpqtMmvYBo
JYrcTP29W2GW0/vUlfoEnUHcz8zT+/lxDX6SSaL1XFvZqxjWmCadxXZCxMvJ88awTafdnx/91snI
VrYqzUTqsWcZbA/z3vngVjZgNpI+Dm2d+/fz5P2O86oK2yiZLsY4EpkHR1pvC2YrOxlI/CJB5pJc
CJolt3LdpmO8VJney1AZKatXWQt4qPjiMmg98Ui7fIz1Zh1VrIbbbG5ax08uvpnCrTewdAoz1vzh
SuV6VUxgM1kLF5+U1cYZ9wRxvvO2r4945cil6tWCcZZcBFk8msDEHcjN7yJp9Xqfql7NbOsxIOQ0
vuSd9xCk7e+66lO9eVhVpI0zZi4yA+KL3cbpDnB3dprZlWl+h0rZZoDNltzBvmcP87SzAu9YReOq
99NVRVqee0BAxwqDUdabO+LrvP042IneC1UlaZZhNx1JefFl68ovkTM8B0Oyaf5ypTzjOijR/xVs
8ZCqn5yoek4cWehNxCqcxreqbiZola/FFrQYSfNAOPbnKe2Nj9xSltWaDZLdmD7L6kLzITIByM8+
XDe9pyvVCei69Qg/iy8kvMAOnwWbyKRzD39++vU3vlKg/965/ufqloT03DeLwAgzw8JCmZLy1voF
wNFubjRHXllfy6IO5tyyjXDADYb2OL4hNEfzjKdK0nwDn9tQFPEFY121B0H2qbfav/48Nm+9V6VM
bfi/WVTYQZiwkVmz6eSTv6r1aFWKlgvIqjXtdzK7shgDVTCeBjk7ejdHprLEElc7zTmZfaGxNMW+
7Czc1tH6rPfTlSqVQ+rgtMPTCWb8GKXLfSerd0bleuh/5WNUJWilTSSZSdRIiKqgunH6eoadKYa7
yRvcb9xUZTc6f4JU2+8GtpgonrogJATgYCwrqSvwMfRmSJWGQ/al9DeOeWFJstw5q6P+hL/sqPPL
fVXk5sfQ4oBYR2GEMfY4kK1xS2SfeGf8/92DvfYCBC/mP7PBuMk4LUZKlQve7GCapJnna+bt53z6
uczAHRvTXsKmAdc6R+OTdLrHojKJlQhEvK8DMntnzwOQWE572rLoOertUy3cYt+2rnk7FsAnxyL+
5BIIaw3dY5/V0850kXm6ckoeLKsEiCj9L3pjpcw787LG9FG2KCR8JMTROezg2XzWe7ayrfdsOGe+
Zfjhmto4i6PkCSFNp/kFKfPOlhXA88eVk5RTPviL3HYVn+c77/j1SQ37+8tXXFftEGSmCEKYFA+D
41/lwVozg1RldENlJEYJXyIsOgECuVhMA3in05d6JiKpSumCYM460o6CcCrIt5rH4Aftfq3JXqpK
OmGNUInk5IdObMbeYZjSOd1blSHf2cG/vtDK4Prf/1NaVufQLJyZk/M87vaRm4rT7I7ZEcz+pjU5
SFVRB8DKTslmCcLOM0Mcvwht/VLvkCBVRd3qpkTSFFg+YjDZ0I7rxE5PpBrHjtblhFRpPFnQEJgX
LQFAy2vEJNd8N5VR+Xc6BStVXR35NSOIVCMIYxDgnWF+Wx1X84cr5TpvE3Pk1lBRNhyP6mg2ieY6
pazj2wbUXTQ1BeU4N67vBzgdrPcatG+01bmeeflFImYALZFlvNFpzA5LOvqESV0T3aOlOdt1khMn
3xU/aRWZAFo7LyINrTGOrQyK26xgvZxK973rwH/PD/+78kj/uiX4T3lEniVHrxFRKMnIODd+Xp2D
mcs2oq0B/5Q+BDXOMnH3BXpYVAIR7gTBnDNqqINteemZfl16yIVsxx1u4/Vcxttwc23BpsBVU7Ls
c1iqf/6U3qhkVc3CIdkak671w2oQV9z/IB42Ijo+k5IhtZYXqYpYAKKBEyHoK0xj5+/YhkbcesPh
zz//jQVAKhNRlJUbZIOSpSupnb1Zdy558p7WXl+qGhby29AT9LkfxrX97OLKhFzTfNf74crmxAuQ
lKIakiHiDu+YFNst/p9eb1R8ZVQWg6DtePSD0HSMe7I5bi23+Kj1u1VlIFs2RI2S3Wa72c9VN6y7
fur0DOqIUV/WTVJSCRtxzaEYnY9ERt6Ra/DOd/7Gh+LbLx89eYKclXpgyoz8J7B6P6fA1puNfXX7
lNm96C0e3dvrOYv830YmNR+tzMYkv7qWeS0d4Vb53pXDsDP6WuukjwD15ZAkadvXU+H7YeDNBI6N
6KSXNtdbvlVBoCMiKCFco4eLjzqLBJFtHzdS7yNUJVrBHM/CREUaEis93kabB/7JdT79+Qu/TtKv
TN5SeZ3OZC8LLWif86Y33c4lwG4H6MyhmDdmmMwK3jnXXlem1/4d5d2WnD7snnw4dvP/wu3zGJo+
sarNwSP86wTJE/VqUusd0qUqxFqMoIWJ1ciwbcwfQZU9epZ1++cRe6O2VOWVL6vOhkAuw4qG4871
xkdiX570nq2s617goy2FnBh27vKJXMyfQdnrbXU8ZZX2ZAI5MLNZl/o6+j56Sfq89a7Qm3BURZZn
O8G25Pxwf42mA4nuX1tX6mk3pSrI2rKJbPWIhxOX6e8eAvKr3vnZ193YK1+lKraahZPYSebxmWTC
uRfkKZ3TLJtuQdEDKhRtepNbkOorM27eqbc36kAl7+RwTRd/biVhPC73mG26I/T2t1xEKOncHOxi
+qz3KSlLQJEGPufQUYZrk7uXBvDgvjCknkpNesq0QZbmGCfeJMNNSnTPLfD/aDH01gFPmSu2vCW3
ys88btiK4kDyeH/sp1JvNlW1PNAhu86TjRcipHggP4JU8egfrSH/163zn42wmyZAy2AehsJPg8OW
BU+1Syqy3sOVqSEf+xZOmOdys8BszQkx+YT+Jn6nIfNGa4+sxJfLowt1wx7yms8lcCCSV4nbf02g
O12Cpf9eWy1Itvya4Jl5I+kh03DPZqvY6/1pygZu9E3iRjbhhliV4gOJxnDh7MLRW5tVSQ7pdnZM
CqYbWmskWPRN53Eza/HekeKNBVRlUhV20plOJL0w6BIYI6tH0O9gcWKJOnP5sNEq0twvqjr/hIht
gmlI+/Ysp//oesDBFrdo3lmg31jWVMliGltEAGSOF7rEWhw7IggXU/Mw/D+SxSG2VviCbjhVHdRb
8U88vufFeONnO8o5uzChUVr4n0ModePRtVdx17tzc9D6Mh216PjkR4T91yEnEr12gNiR76I3zTlK
yU2G8Nqc1KdwmuecuGTTuCNPY9N8ulJUcVc13WTxtUjidm46IhlvuYD+W29crm/jPzNdOqW45LOA
ycgwPke1HdL10/PuSEe8fPYYbEWcJ0x0vZebu2YbyU8kek/vhyurYtcOuNbrzQ3j3jAPURHhASDO
WfNzUVZFlxitNSWwKyQq7LecvHnfxDhl9H66sirWERaTwiv5Fosq6/fmgEqUjBtXz30jVVkXUTkB
k2PBuE/rR5P7OzKEHM39oSrsWqupq628csPUNKK7oWv+2Zpp0JvhVV0XkTt0npDLh8Gw9nfRRMIX
/I/3XJnXb/qVPaKq6yJ7KB2IzrE5S1s/TIfYpLb//udXeq3F1x6t1GjWE5Fl+ZsdOnluf6gWs7pr
uqg7xUue6U3rqrSLLcLcmkHg0JdrDJBjcmcIMv7+/PvfGhqlVB1cT5ZbGk4oLLg/sVvfuJnQi42R
qrZLdJtfmnPLw9N52MF+JNFk0ztnqdIuw+bexXCT67du9od25r69KEj40hsWpVLRX5EamPH0xIda
VBZ7FKl6P1xVd43XtNPGqwnEM41fXZZ9z233k9avVsVdMEgt0RExHhLQ/Lgt2e1k9V/0Hq0so8MW
JVWTpHZIxrZ7WOa22REgr6cjwLn+csEoomSWmdPYYTNE38n4OvSm81vvhysFai+V67bk3nNYmJJj
EMhqV8fOpjej/w9rbLI3FMAgYger+hq4BV85Ije9lU6VbzUjBtiJ421IO4DA+SyOd6nvaFa+KuBy
/aEBGTI54SprQtKM6K9tKb/pDbqyim4EtXZ9MDthXcrfhKv99lv3We/RSmV2ae0HKcjpsOlM2L1A
KosvwIUnvTvG/9EPmF09xQTqhH1cu1Cpzfs8GPTKU9WGdbbvdeyLbFZQ8+BVubkvEhIftMZFlYbV
w5yaUVyJ0I2KfxxaLkWhV0EqqSyGdGk5jbBCc3OeoMfew2PW3CmqujB7mrMobmcrHByAFHIquNeN
/UivH6JKw6o2SIPVIe84L4q9s4J1zPRQBlJNLasRHOTCanm04/4K4uRjCSFD700qS3Jl0+hDnG+H
3rTSBE+NX82oefOpZpb5XQeGnwzM0MoG80j0580UJLoPV6reKIM4a/NYhElVPYutBHWZDV/1BkUp
+0YA25lAx4d1T1Lp0nlPYMJHvdpR9WArARUdFF07lLVX/SVyM/kUW8kvrV+uysE24mXXrB7tsDNW
slDm/EM9LJpdC5VMFkWmY8aTZYVra6w3om9JS5/1/CdSFYQ5guCcrGUuHJrq8yTbizMPsdaQcwp5
ueKb9eKQo1xu930ftfulmIvbHvjIB50xd1TXjzdHhh9Ew3ovx8W+jxw0MGtij1r38I7q+iHmwPeb
0nXvl7Ha7iyRpfsCfYbWlsJRXT9ZEFmJF+fEB7jTZ1mQnJ4EkaE37OoJUTKFN4kbe/dpJtzd7K3e
LovdWWvDwiXmy5c6lKnZtd643qNAam9mErtu5kjvdstRj4idS254Ly1xD2Tne1ylKBSb9wh5r5+C
HPWAmJljk1QumSdEJtyswXMV1VqTuaOafqwt9j2v8u17EfTBQSad2JPh+46q6a2fff3v/7nDmYgh
BpW22vdGNt5HI50IU1rvAWnferhSoVnlRZWoPfs+baL10AfSOWRi1DrTOurJEB3BFTPe2/dba3V7
EvSKHVJTvW6To54N/cpKNuKdIIM5SfGttP25PyUboZq3WtOLupEzvCi1hFOIe5k8+KmfwubK9Uz4
jrqPS2RtNE69Mexe0+2smdSKpHA0f7hyimObXHhr1Sz35jwtuzrp5aG7ohq1huXftLT/fI4Ltr+l
ZONyjy0EW1FcnAvf/aj1bPXUHM9dnW2FwWSOn4vEjv7UmpPWkcJRj80BgV/C84V934rEQfZmzmCE
U700DZBWL4vUn0Ver9Gw3GfDau9ze7iLDGJO9IbFe/nwKt28jXAW+97D6y+aHVhhzQ9RNT2Vo5Du
FgX2fbw4J/P/OfuyJrltLc2/0uHn4W0QG8mJvveBmVkbmVosybb8wpAlmQRJgPv66+dL9Z1pFVSp
nECEQxFWqZBMEDg45+Bb5ktTQbuhtLldNkdbF4RVJ2VST9H7ZczuoL/upgnN7ap51i2Mlc0SJH7B
3kDN853YAreD3y6Z4ZdU96WJALr3cviB9yUFMS8SsDxyfJ1WBi39zff7gGMHsQZZl/i9nOrfnVaK
XWmR2uRSZTiIgiwqYm9sJGp+eQtBeOWwsCutEuJV9Yo8OhFUqrucDMsbta6TUx3H7WKrbCljpkEm
13hg/QZteLeWbtAcmO8+30F5zWCkN0w0mdY58UdQoXc3ohm3i61uh+ZxtM0UrlrNeufxKXrdhTBK
cMu2bPJNNK7D6vmY83ZbxaHJWPkeylOe45xbBVcHZ/ihglp4Uo8BgwBKGJ4qvdZuO8muuHzYcw6+
7rZkLHx40Kp8Ac2vqt1mxi65xtKUaJmBHKPlUiaFpP2DMTr/5LST7Jpr5MFYL0XDEkIKqHLMT9sc
uD65Fc+jnjR0k96SiJlET1GxzQ+4t3RzRuB2c0vPqpXTmi1JuWsBj7+i/gASyS0y25UYYLNjYE7b
wrSxZDgwwqPMyImX9Aa24drQ1iYdlgCWmYPekrKVXexB3/FQgDx3cnuh9HkIQNUiu2HDg0d9Rx+j
cNOnrM3cbGO4rfrMOkh85RyTTkSlHuF42yeZ3r0bMyPwjD/eP3FibdNgXgpWo4JDEMjHO58E7Esd
Sf2ObVN/IxJc1t6PHwF91+fTQ8YeqKNG+BeqWfg6D1V/rGUvT6sOYTnnMeNUzTCbwBJBcrfulsBP
gqb4yIPuDeRpnTI8ZlNXam/2hs5wPynWirxmITNxDh0tp54xs8krM+Uo69Rl9CV4S+DiEE89+ctl
bTKbuNIr0Ub9uKwJejvVB10Xy+slYNmtSulSmb/0bi8b7ruUHQpiUBXWy5KA17a9a/0hn+Ba2sHZ
F9L2x53p/o3q81XCELfQv/38K10S3xc+08arFiuOqqDPpwTef9AS9FC6Ks+7I63v/46+5/Zm9LvB
jQLPfiDOjKzZqp4joIr5V6/0PgWRcjrDmE2Z6WSxiBZcscQs4WFqhr/ydnc7B5hNmClxd9Lxnc1o
G9Qwa2rnNwADuukEMdu9GqrfZF23bk5oJadHmnvzCbWmm+kIs+mdPuftlE3hnIy9P8TZgkuaIXTc
yLa+Mqvh/jwSvSS1aFgc+vgjX2+sy5cPGWYzcgTN2tXrfDy4v3jHtR69Yx/o3im1ZzbFpiRg7AGE
OiU6b4LXizfHE1lWp34noJvPt3G/LhDnR5M5QQFbPqgA3sPTBo7MzzfslQPAplCsQ92OYVsvyZyp
9v1IyzCI6xLeov5YhMk6ltDI/PknXXsF1jnvjd6WCYnXq3b6cRRjnM25W7rMbEIFnG0XSJvIOQHN
XsBhw4NXe9X94fbgVuHWNqIOPLXMOAIAFlx5dF4nN80jZqssz9hLGhCQCcZtK6Taed+gRRl8cXpw
m1Ohp6aGLsO0JH3Oh/uhXS+Srr6bqC77gVRB6kUGrFuSLgdiBR7POiah6J3yNmZTwZoM10vjOM3J
rroprmBZE+uokXc/n5mXMytms8CmAQY4NS3XBA1cfkcQkdOcN+HDJrPK7QSxyWDTvkMVM8+HZPHY
K8Po34sv3Vz5mM0FM35eApuI5U7bcoQdLtmgSijdrm+YLWg86mjMRtjBJR7fmle0NfNDNQo3KUj2
A10mKggOqX1Jtr5t4pVG70rlhpFhgZUwXw5smY3lnCycPJb6zznf3PJXm7AS8opKQeiSgGjcHLYR
QiQ7mxq30GhzVkjjM+0vmBNG6vlE4ER75ILJ+58v9iuB19IL/l9+NVOvixB4Cd3KxEzFkKjed7te
YTZxZZmYHwwQdE8Irinv1D70hy4cnMpxZvNWoiqqVo+oOelC/8OiodSykxuVz7VZufz9d9kxlvhk
qhJz3lAwi0uTvTEE16xuU26dddwovUAKYEwU5AYOOekNLLdvjH0ldkm7ohVT5S3QV04gN7AedAuH
6nUcqqOCc5Lj3FgnnuC8UPmoxqTEiXU3oOt6r2ooU7hNjrVLTQ7RJzCFxiSssz2FFf3v/myaG+C+
K7Nj80f2maGkDciaoCNaVQ+NyOu3FenKxyGn8taHXFk7NpMkmBrTSu6PCS3HB+Pz37egcMv2bEnY
CdLxdUP2MWn8nsVjD6e5imw3Br9SEdosEgVgOBG0QHxUIkjXfo5OcKQN7lZIr78DTB8GAm1ODl22
3qpBr83U5TV9v8s4pS3UDeakb3t6mCSpTyTf1dFpJdlsLbqIzS8p6ZNSDekqwjfwSnXC/jKblqI4
1CLJiLaxNJQ/etAvPk4TbY+Q6+tvZAjXlqq1kUkIsEEd4MIuLOj6tSFReVom7Lq4N9GtNOpKPW6T
UsJohDHQiDo26srpMxyGyGkaWHMs1eY/5nJgDwKK3W6Jsn296U14x/WeV8m2N19M2ZUnSVBoubzr
wO5AFq3SIO6M/nnOq/6QV7kX7z70PtxGtwJ2vme6HFswJeqq+XvNF8CyGrdsLSDWe57HSMsdy/Ss
Si3uA0+PBxZCNtntya1YnQ+5ygu/JWe9m+NY09Tj5V9uQ1uBuoDhUUtNTQCx28+FCH+b9XKj7Hw5
LkBg4HlcWHradavI9nO1ltN6gPw6/zCiff3+50/+8tYCL/f58HrkWcgXQs7TMhb6GJR9A15cxrw/
86IzN46ab3c9Pza75A+dxyaaa7Pn5My0EtmBs7b+tSbaxNXe1IcQps2oFg087wIR+jQOIep3XD1g
83Yv3z6LtihOP/+6V2bTriKJrtqo43o/h4HY7kNPfuxQWN5IH6/N5aVz8F0Ib3ZesCnKtnNbdmt3
GHo4O8e+8cPoMGahcTOtk3YztF2ZDAYS7WezmRUuJIs8aFcst7QFfEybjS3QaPtZb8vfEWRNDrwq
fv/57F8m4qVlYMUOM0fRFqz+fg4iaEPiYqT+WEw5PW0EFzETsA3CaatLuylJMB+5osEO6pXYPgZK
9Acfls83bhu+3S2+9D2sSNLuc6fCUu3niEXzCaqo5VfVhfKzB2moRxksBV476fpTM+/+UQoWHXjg
e1087yW7kdteWch29zKnfTHAmpOcd/4lQCiOe6LcekTS7l3m/jo2YOSSM7zuxEF37Sumqv7Gg3/z
vH5h8uzm5eL5QQsF+P28DSSHQx5cVVahRDoWW3PMylDdixZq0wDRmEPGdz+uo9IcKr8xrzwVVbEc
sga6EXQo4rD32AnmyCDoF7PcD7zYtvuyJUwfM9Pr489X7ZWptptDy6wbOtTVel7ZMJ2GCGIJO9nc
sN/Sbg61uIy8WBtgdJMDkRB1813Aw8Xx2S/ZznchiXi9zsharxdpFoiEb3WMG0O341ravaEaPfNo
2MPlvFSgO5salqWrcqMgSrsPDRm3qBo2xCHPr1L4XT00+MMtPNhd6Gjbx0JFzX6e+fZnV6savXnx
xmm12E1ow2W45L7Zz/mYfZrf7FX52W3gy/L87lWOUDDtw31AYDa6o3EkwXGMJ4+5mR4C6fV8/Jrs
NWwCiv3M4WSZhEvbHng/5TfOxiubyO47T9ls2jZr97PkI403GZjTRptb8hfXRrcCcjV2tOk6jE6o
yGJZdCSeReWWgdn9SQ/iklsBxOC5G3Pxvhz87Y0cBs9tLdodykaEXFMv3M6maOpTvV2wVHx0E2JG
l/n5SwVYmDfG7+Zzz/2/qN+Xx0b5bga30m5Q5lUJbaZuhRinnsvDsNTZPcSw8hsHxcsluLQvSJHR
MGqKcT37skLhndWsPkaKBGldifKTCGj/tAY55CmicXT9RlYen4VsaeESOJ3XAsGm62EgQLYHp/1r
N0bBkFEdx83yGQIY02PGfP9OQH3eLbG1G6OMLzXwuN14pr0v404Fwb0P4QPH0a1jZGn9DZogcjhX
hj/U4ztoLt4o7a/sXLspOuBCedwbPpyHKvtC1N9qpm7wSmm3RLlegzlDZXY2Yr8rKkijjgv52+1l
WsHYm3f0FOk4QKotCaq1jaHoc6vrd5nUFxIkW8tnM30poPs8nKMWOHzRbuMJKiLsAcjw7MnMGf0U
5PMtK4Rr80+fB4h69lEUF/giAAD6sdDR/HYdhvJPt2my4nIdje26j6yH0Ou0P0I0cY7HWbsp4EBe
6/mzb7LJIe6r+3NVzF+XjJwFRPidHtxujjJT+UMT8O4MCdbfhLf+qSLP8bCye6JjNUezb7DkzTA0
55LK9ngJO25b1W6LNsJjmefN/TlqIIAsCImjVW1uh5XdFjVlMfUr1HTPiGVlEuzQJ6m9NnLLEWyv
LCAtvTUfF7gQlnsJm/cJ6prr+NbtjVo7FgpMDUgiWXtuq/HOI7qOo6B1EzRGRfd8JQYo9eUwy+4M
RK73MJSRvt/qwXGP2so8zPPzTFLVnY2h76BsedDr+unns3KtM2O3PVdo5+JVdt2Z0UE+ZGvw0C0z
jo7mkLHmjYc78D4KPsp8KZ7qMS8TbqCos636Fjn1yilvq/VsxYqWD3Ab59CvtxY6qWB5DF1IP5ui
WFOz0NyPl5otn1RXuPHipK3is0U73/Ywas/GH4a0afr2ZAAoeP/zKb0SUW0hnwnzVoVIdc8E3I/j
7I2/t7VjDWDL+JBlKv2hHtvzYH5b0eCIm8G40dakreIDbCPtIsObcxeQI249Ibd5q+9zbUouDbPv
SpcNOCuYpFSYkiV8d+fjD7eptvZ03wbhVtYLxoWKrL+DJMQ97qaALm1uZssGLxJybc8Ic91dAAvc
E/N5dnB7dOvcrUSTfUvOz1MAGGMLfE8P4XLHwa1jt4Jx31QDFH9eDpUhQTxsxvHwsnmZEMAYkZ+A
l9EXxKSy6+eUNvsHp0mxeZmadkMRKqHPg/If93n8oNdb9t9XlqBNyoRHuy6zYDdnkDT+hLZxHneL
+tXtsa3suJI6g8TI1px5SN/P3pqWAjm429jy+dZpIJVGFMjeZ4/Lso51W+Yp3CmU26loEzOjdeKk
prI+h+vUHVRdboeVbI7Hoq3ZU4SgfBkamTOPsk+eyvZ4Gge3vc/Y84mhJS1UEbIaa2XwTzvzhmPl
K7cmjk3MbLKRQ0n7Mus9eUCJ8ltfsBtJziXmvZDd26xMxbgqfbHVZ8hnyj+a0BNHseOeYMgy6QTB
ETYzO2/U6BUQg0+7IfuiGv8zbGRvLPWXaxNhb3+xj1C/ImOWFjPXR5XT+QQBrvJVGcIXKDLe/rhD
mf/Gh728Z9Emf/6Kay3zFVLsWbq2JY2JMm+EDpwSfGHHA1wy8r5QLEu3MRoOXbSe8iVwOzqETdKe
BR9CIwY8eEbqu5a0r/Ihc5PyA7jp+aygRUHh8oy3O5uQQ+cgLE8Ai4ZHl3gj7IAg9Cpxe7xG6TDI
7OD5XRlHO22dopmwA8LQBvCUDESU8racYRKMDH/npdPpIeyIkJe+unhrR6k0EzxeyBfFM7cdZceD
qVj7atOYFUglP4TdQxN0Tv0PYYeDNoc1nbf7UQoXqTOuWqAWInqn4C5sJnLg9Wbiy+WpJS7aSFYd
gtBzKwXhB2wtw8rfTVfuUdp0Y1y03hpzGCa4rRObi4xll7PM8Chdm+iV0VN/LEjphoURNhVZbQyM
wTEHrEeZe1Oy+VCGhePWtzW8hrAs6krlMlWrSpjOHkPQRpy2pk1FXgslGykKmbIl72PjL/e0j5wa
NcKmIrd+4cM2oZRpNfw2cvO6ama3IG4TkTVEuklQKpnWCrs9ovKRcON0TAubiawRmfxwa+G8OHqp
N//Jqt0puxC29+Ka+doQKJCkzJMk9UGZeVh7z03STHy7Gv2uHqo1jNH6TcsUjAKBC+JlPVShf6PP
/E1/4ccMQ9i6DBM4yPCREGEKJWRs981M5LCWMn+ER8x2aET0JfKCIt7CVYCNp+WnsPL1wzYg9hRZ
B6WVvCLLSbJRPOnRQ5GZ40B7vba08I8RlEYPW9n5boHVZsACK8/kEtUiBY7usqiHG5cHV1IHm/sq
86kRZY1xiZQL8CwNiU3pRHQTNngro6CK9ZQF2IcVSFsdi2kQuKlHCFtmbGlNJAp/k6nfLp8l0R8n
7Ean+GFz3w180KVPI5FuhixHiNQsd0zs1C1xsLnvVVE2g5/nIu1m/k5UbRkrTzjppAib+b5GPpyA
JBWp0tEB+eXnaN3/cJsUq4zwJvhzC4+LNOoYAxxpHuOwCh0PSZv7HkU5MrMB4AZo9X2dQwjGceZm
JCy+gVO+CyJ7XUHMfJ4xNm89AKe6BugBeQusfqUxCL+S5+d7TVnf1DNWy9JwHs8Xl4tAwhMp9nG+
HUwesjd5Rvv3JIMb6yEbo17FMM2K7s02LuBEdW6EAmETzbOhm4kXZfTiQvfK29sUHTanm11hS3sp
RZux3yaeDgVLddukfpY7Dm21vEK1TdK0IUvJbETswU2ajaV022s2whMxTZEJTJm0VdORyfre3+eD
034g1n6A2kY74MqJpnmXn5QowBUWN4Z+ufIFB+T5ihq4iswYYaZl0xp4sG5/s0F0x72i9cnt4a2+
V0eVqUfu0RSJ9OPuD0/Ou81mmDclWAoAS9J01JgTSd62deS0VLiN8PSRCETrvPkpC7MpBoEugV6W
U3jjNryTCNW2YBRvCG9deYyKCZzFajU3ehkvn7LchnV6rKVoSxUkbVf6Zeu7M8/UjQd/ebFAMeH5
YqFTwLcA1LBUFdGWtPqyyMe5hCQRd8vCuI2jFPW6F1NL97SRnY6jLPvYltGtOvrynD8mYdyGUfY9
9M3ysNtTs7bze8Pz8m29dMVHsar8gXdl71YVcJvavStZ46tta7qV0Tv02e/h0uaU6HAbRZlRnW/L
IpYUglnbg5c3zSGYgtWpnOE2uZtEHbhVDUaPWHAcw6G7qxVxlPiy4ZFjsO0VJFsxK5NeIGBbBLEx
/o2S5sratPGRez1V/Y4iMlUINgftm/phUGF+PxcVvRErr+wsGySJO9wJRGncgOXNQGIAPA99Q29V
19ee3+pXe8SraQsicBpsAYhifqtToGvU6znjrVP+zW2EXVZUHRw+hiVlRdc9LHwvY8a20XH0yxf7
LvUByKiB/jZmh3mNimtKP7LAUZPPpnl3dVPCR6xe0x0Bs/aiIO7hCeW25m2MXUmnrocn0JoS0cx3
DPY696Dxt24HiY2x0yTyw7YK51SG5tir/vVihhvh+Np6tE7WuWNR1uppTo23vQnrIjzQfBocF7uV
aqJdN4y8JX16ERuYzGeYztwgHlx5bBu6S7mQc72vQ4rwAytR05yWuXLzseA2cnfu+LjSzetT7jX5
gefhW68s3Hx0uc3q7gIQzUrSDGkRfaiInlD2VI7zbeN2vWgmHB4HQzrx5qPKh19xy3F0ycC4jZWs
q7bq6qIcUn/1VAxaR8cgauk29uUlf7frCw0dTiHyARWm/FsXlBw82YVuqYwNlNxWKGP18+XBi3k/
tE32JEdGT25PTp8/+Vo1wIfAMiiFg9m5IsGnLSrfuQ1tbcy9A21mpXmfZoD5xCUbIZHieP7bJPGp
m3CMhrpPJ02+ZrN8DyGDj06PbYMh0Tnuq2XE0NlQv8q2ezIOTl0OoK2fz/UksqKN4EGdFv6UH+sW
CpYwhHCjRnCbIV7Dsblr4dOaDrgFOzPjy7tLC98tENpgSDTpmlrkXptu0fqeGv9ctNV7twm3j0xS
wr+jydsUYsf7HdQuvnh74Ka6z3/wNdzbripr0aZjvv4Fm9m3Oewe3Xa9jYaETmNk9k016RosZwm5
lW1ZnZre3OaHl6KoIOq/mnSCf2ISyWh+JL52IwJw21mwXfZq4u3Spkht1WEI6ZGvcAF0e53Wkclq
pXyKRn1qwJA7QSp3OgVh5zv11bmNfryoFc35Srt026JHIVI2yxspysv3x9zGPpqZ0xJ3GCaNssob
T93ccJAvyNR8DuCa+9afi/AhWOq9ddtRNhoyqCL4hfoj5olLcsqCKTpUQ//J6SXYaEgqNPhcMqjT
oPc+dybQcdhl2u3MsMGQ2bZD1dqLdJr3zQcf7scq8t2SOZsMLnOyd2psdOoFE3uYBnGEvEDklpvb
UEixqYhm46jTQZRw3oIAQxwSdAzdptw6SREfw7aZSp0KTdpjM/dVHEL733F06zCd17bQ4FaadM+D
T5BXTLMJqPGfP/m3C68XOgI20nFt+zAq18qkmJ3pQWbQWo8702/HiWv9CghPdSc6f3/TL8F0Hsth
O2m/8R+F8UrEvmCE2Ziq9fESDKN44XU2HADJ75KsnGb/JHqIxdFOb5htsBIPNUc60JT5fIadrRub
hNvASTLBDapT2L1sC77M3L/vps2t12CjJgsalJsPa7h06LK4aeHcKSbu1obnNmxS833t/BJ9pJpm
sPfqXmeVo/k5t2GTioUzQyzbkrnRDzVMdv8ulqb48vNFc0ltX1gz3Dq1I6iSz5Nf7omn5i8a0vkL
jdywGJxfPvO7dHriWYcudbUnBWGAH/oDsI2K925+lty+42zWKlxDlckEIIRXReEvcdmUv7lMC7O3
UkTm0Av7dk40C3/P20XFfY7rB6fB7UVeIOHwyCoG6KCLr7jie0J/52+3oa3ctCk5hErHi0gPpr6J
mZnrv7qh9d2A4sxe55VU0DeIgiWhNa1f51kBoP7cOF3CMXuhm7JVYsqGIQnXeNmN+tLXGfnsNjHW
Og+KqJj1FPUQ4Gx+11S97ZvQzSmT2eucDXsO74OtSSa1DfGQi8euojei1uXF/bg/mY0RLsbLvUAn
mgSWitCqKBJKjIrntvLjSiyvFQzo70TtpunObD+XzEiI53KIUiGgqQPzCxHLsFYPbu/AOvwiEmkw
67YpmVje/AnJR/Iw+8ztPozZwEG2RXPjG7yFAcS919lWZff+vBY30mH58nuwkYKwQp5mL/KnZOQb
a+JmCdkhYM2SwzoCWj06oG50TXTonkdNLoZw0ZoMCWyYwrjxvTam2WZuJCCX9f7CerKBg1Jqb66a
vU+I3LJ3Co5uSd0a/24Mgda48RkXgNZLn3GZw+/ivtd4ZtrDfEmitfYPsL3LDxs13nmhU3msoiK/
a6CtG4eLT5c4gy6fW1y1kYXgapKxkoP/JNasPe2guZ281c0BgtnAwn6eabfus//k5QWLs10g9XQs
+pkNLFxqDvF0gcHrojbxnqUg7bqdCDawUPZMwlMOQ0cSEJVwNDoeYWDjtKNtbKHZ9nluAjon0b5A
LIkFyku6KlhvQGivLVarBt2UknnAkYHWczFlcTc0RZqbgCV6Ddlbp69gowwrj7Zk1VAAXqX6G2rY
BzUCiPDzsa/IeDAbZVjoHjS8fOgTZCdFhIlHwrld1JELEAROaOi2DxkklB6XrdSHMW/1HZl1dmKN
1l9//ggv53fMhiIGVa2nBW8pEbqJuzD8JLPOqThlNhCxous6mm2YE89fz2H0axnkTpBVZuMQy24v
w5KPyGJ09QaYDDa73b0wG4W4CFyaGihgQKbaewt11088ZzdOiGszzZ5HPW2KDO2vHnsBJGMZ4Npo
CKu/3N4ifT42KLmgYW17dyFEfhrWt9QbHbewjUOs68VMY1j4TzrSSOjWE9OR090IsxP0zGdrbbYc
oUfDuCFolwNfzO9OM2JDECvIghQ8w9j5pOCwNBjUqtLNNQOimc+nG7V5yfxGVclkzEemRaIYceOM
MxsjxybitVkQkadi2t5F3PsQTNWNXPFKjmID5FQj4c48euQpZ9304O3IHHjbhq/0RMQR4LP9vdvc
X3bAd+c7hMFNswcZeQLBIc6q7JVHsw9uQ1ubaIC4cOmPeK1ZZL6WgzpOjLppsjAbKld66ybkEpIn
tCu+kiD4Y+uzWxfeVza/DZXzslbmJseU5KZ91WkqjnDplie3SbGOQWxPrEOKB+90+0aFXX0Co8QN
6cVsfGyfZU3ZZYI8Qfzldc6mh2lzY1szGyILJG+kwwpDh6s6hEx8yiW51ey6MuE2Zq/p+QyWOMdj
M4jfR81nD2XSjWP72thW/lqxNsxVyMiTDKv3pm5/CxtzI6O5NvQl0/lu66iFAqzX47HZ7j/OKrrv
B3Gj8X1t6Mvffzd0PzMvgP4HZqT41PTbU2ik23FsI/agokfn2sd80KY6heNh1erOaWXbgD2WlV6H
zPcSSarfSLXHW+vW7mO2HQzdQO7oFaajL/PXpq5ixWq3OtZG6uXbVAje9joZyNzGoV73414M5dFl
TqgN1tt5IJepKulTRfP3hbcB6rpvbsUltdF6RUEXRnpFn6Ip+1jO0cewWp1OZGpD9aawW1Y2X3ZN
l70yizpIQ5yWNrWheropomFesEyyCfXcmCuAO7PAcb6tLVlHebXluB9KetWqhzw07DiV7FYt/PKu
pDZKr4apH/G0jw0fTR/nuj+t7eSGb6M2MC8Md1U21V7BT4mFMdP8r3ZZnXI3aiPzSkVl5uXah+mW
B0WV6X5ftOPQVhvIlGumwtkrEzrEkpfxOnx02znWORnQRkfZioFhW4kA2xz0FDrlJdQG5AlQArKw
m/anWcwsLmW/oqkNoIjTg9tYvNWjVQaWTZnMUwnH8PpzJzs3mxhqq9zB770KVFaaBBsIFjEEmpgs
BpJzdHubNg6vhsPpUpGhTuaq2B9kDmVEOTu2dKitdbfm1RCJoWqSgPhbzErxJqC4uXGbduvErL1M
13o1+1PdCRlvdCYxVW5yWdQG4u1dM9My0PuTZu2R6+wDY8WtvsKVoGLD8LpQkx7udSbxWPUx23FF
OWjhVsfS0NqeZAjDpoGP+tM0rmt9EH0ZgBpdzuxGd/Daw1u7NJsVopXf10nmiT89YCNKUrql+NRG
4621R3o/DwzE8jPg89thvWMquuUYfjkRfuxrUhuOtwxkAOg0apKtbZtPS8XJr9AyVu/yObrF3b8y
OTYoLwSfg4c7M8m+bH/WpT5TRZxgS9TG5EHlmWQ+nNSTqNHqzNuAPFaim04/30vfGJEvTY51jAaj
KNd1qU0CFiZUnlfd3bGGb3d5vfkHKvh8yLuGZLGvxvHDLsP9fsEa/rR4y/gH7gXyPygO+OyoJ2j8
VXMhP609ehzS7wtzDz7BeKi90s9OlIj+mKtB3u2DMMefP/y1Wb/8/XepMysmb4ww70+4fTpuHrQS
+rWiblHmB9wfU5vgC3gu4bTHpW7vq/GW5fG3Ju5Lk271hUrIDI2grjWJ8hCDDwqGb0eg6KfgoYQT
SHsYvSAUB1J2QOqug3qAq5fXHjwvWw9zlPPTUHG0BcVYekdah34ZQ/Z7eM9qnyRZPqv7Ip/JsQIE
5T4AVfWPqQuDVz4rweBUUdQfM3/Di/EvaY1h3P9tmbLiTlDRn3sKBX0NWZHHi3RwknXdrQuMa+/K
Dh+DqspuwHRK/aVfooRM073bKrACXwA9i8m0Q4O8hJO33TyuMR2j4L8vN//z8/q/86/Nm/9+K8O/
/gv//7lptx7idqP1v/+6/9q8+qS/Dv91+a3/96+e/86/3jca/9n/5NlvYNx/f+7x0/jp2f+cDNwJ
trfT13779esw1eO30fGEl3/5//vD//j6bZT3W/v1n798biYDrtqvXyF5Z375948ev/zzl8v99X9+
P/y/f3b5iv/85YA/++bH3/j6aRj/+Ysv/+FHBHoMUoQhvNwvAW/5evlJ+A/wlEgUBZA8gsGOf2kC
m6YfC/wS+wcJGUNSSkgAPMSlZz8007cf/UOC0RriN5nk+CE0Pf/vkz17Nf/zqv7DTPpNo8w4/PMX
+e1a7382VkBDCoEKKjGSwMf8ICtfwIpzixZ6x2sv3A8D2XGXtQ/h5j/UOgyaGDhn7JqxpBv/Yw+3
6dHMQr7aNNVIsqZ5+6tQw0wee2hnvt54r+99w9rfghDgqMMgV/pq6AArCGqEzy5G1ReoO6jwi/LM
/I3jA7OBbMdqWbrPcx7M+8lA2cUcfCYL9rkbl/yc+0V0IKRu1xj6kMX2lmyKDPeS4P48bTM/HPO7
oh4X/WbKRrlDoEFHFSLy2LJ6PIy8gVSuIMu7oPDaMd2haF4+8WolsazLkh/6/8Pcl3THrSPN/iL2
IcAB4JZDUZItW7I8b3g8iTMJEARJ8Nd/Ue5+3RZsuc7l6m3uwvZFgQAykciMjGANmETZdBfJfl5P
fQD14HemDeXb3t9W87atUXEbYoZeAwIyHvrJRZvZPVm1Hz5u++plw1LvqfC37/4QPbBSPbpK7Gld
NZqmkRzIO0DnguaFhOJdcO22gsw5D4UbvR4iFCVn3pdvJoiueNdFNZZfNOham09Lo13vFrTQQX1N
632r3k0VVx+A6eu7pBoDrUQMz+agjjOPivWvgrZUBq3nU8mTaZ5NjartDKWGN+3A4Q/nZY/GJJjL
MG2UN3/ukEX9ZmqwH3/3sSIk1nBfII4bQnOa6KSDrOZceFlJguoLMvLBgDd6hVTvV0UJNbdtWYM5
3KuZ+Oi0IH05TcKp+5wKoZmIO2+R/E7XYQvXDDyWJ74yJoLPftNXXrpgQU+6o6t4vdEN2DA97SxI
tpqvpwpaeqmENPrVXkefRNTPb8pmqB+l6px8nnd3TvjcebrPjGqb6NpHXz7Ya4HGK993Zu0TvjRd
0mroRZ540K30DUBeRMas3Tc3Xbv5OxrwpJNwF4l1Gfc7gXqiGrBIJ1mUk/hC5tUrM9wHfZFGGwvL
737vF7esbSWYxYFs42OdwjjAiE/LujMvMbohGUg5NWTWm2WR3/16lUOX7FoGuSS1w2RsSk7kPXfW
aYp7LH3wcZhG38kdRWV1alVttmyeBjLmxIvUEHfaqXgM/b8dd9e0eeZDL4PqNSKafYtFC7beUzsI
VyNM0Ptbiee9wL2mAbobm4pBd0+CYT0OyKBfmhFnOyYT2B2SEJo7mIyAAjI2z6lAfc3JgsLFDDbg
NUXwRPdXvJNiTJYqmNpEey1pUhfaNFXOOj7ck2Zl5pZK5FQgytA0MosA1rgqlTZQEhNKu3E3blUT
F77D9buSb+Mau3RQNztEbbpPdUdmflUhUPsa1KUpXhVAPWscvLZjMReMFlkoqwKV87E2j4Ts8xSX
nWTdq3Ut2wcoK3lgpa7ZHpz0rvrlqq5xsF8Mk6u3N7L2AgPMQlCE7nA97Zr12VhDPyAe66BEULCy
GY/9uUsr3RcTXE/l6+9wsqV3PXd79R26DaTLUL7AqRucAG3ZUPdl8/pW1NwkykTz67YP++s14mBU
hDapadGVXO6x3KaX/Wp8dcXcEnWUupop6gbl0JgYasqQ4wLCdUhmKkL3NnJk5yWD5/6o9mVHd1qL
2vXdBHcRQAN5eejEKKfrsZWy43Gvqd/qhKgIS9sUNRkfA87qPpOMEp3uwaqrKtl716uS2tFyTbwW
/Ia52T2PvDDz5Eb5hkF2cAQB/H3jjz0J86AG5OW6UmRu03lulRePIwu8uMa5eZgAI+J543TLJ9rL
Slz5sztV79TSRzT2Q6/aYtUVxddo8VoHxutIGXtF6PlpDb6mDeUSx0wnrSL+XVee176DCYo6ETtd
3RMH49j+DUWhSlSxVkapzKkGXlwF7Ro5meuPYwNogCy3ePbbid+MMxv9126Ib75ZVhl5GTjoKj8d
PdOwu66CRgSSIYTV8OHzRFPcJ+tHHY7gX2xbR4lvkRHty90EXZiVpkLWay3KqPtkAtmMbzwm5j2v
cVZeU9nt+0elOW6GCUShfjKuul8+Vqsf9glIE6rqOlCBom8qXrhhskvQ32eNUWdPOIqizaetd53Y
7yAWlHBshnkBRpiWJc4eDixZBPgXYnRnBi1Omy/XFDxCCqQ8cmt4zoa2CkGpOnRlXDaYfyLxlz8g
XlYVcTl2zXbjRyDcazjBkayi6a1sJ/ENuq9t4mnHdOm+alx6ol7rh5G7u3cllHBLmFbQLklF++1u
UPs+4XbQMo+gOKyg4oie97Rpo+I1JAj2MnG5lHUmysA4N0MBklR0fqg9DnZS7OkKLoNMz02AeBi3
cx+vS4GKPy+I6q9ASzyYTz4Yl69xf+xXXK9D/WrDBVGji07JrxVpXPe18NFic6qlA8kp2uzATsZj
WXB9Wpti+yjLfQRVVjgAq1lIgqNE0H32bdqClbHYl5vpcuxS5L8Y12hKhAHradKYRpzwuA3PunRO
OlQMCzmyDd7aD3D9aGH6q102YOUb9nWhGfoowzkdoh7+r6XTl4EqD1fDfre51FNoQB1QzmVjfy12
cLykjUEOH5APwvob4buDSUA8U9VOPHqS1Z8KTc2XuS/MFEe8rkQ+k2h77wpSxwgoCFrO3M9c4zo2
Xe0l/t6d2AylKpi+90JQkEC+mKDB9pEzHYhYQLpi/L60rPpShFPNPzVzuz4WPFrMlS92THig5Uju
WSGaOwAf2+7r0INeM+mNnKvTUAyfQFb8HdWMOTaQ7y32RenUgTho7O89mr4Qmm230zZujxFT5PO4
IBTLu8jlERRCQKJ/4zdtGKY+/hdyqiJX9YknpVSvawFd0Xbyijvqc/JKSNensbN6y42/myh8Swvt
7C9Uo7pHtY2OSV25g1d+7crmB0cnschZXfWvC7Bf0NvGb3tx3UwLODdaKIPAmIrNW1/2QEOGKe+m
ZfsoSNMMGcRufJ14tC6Lu8VsG71mC8qOeDUDjQjd+CZyvxh/3g3OuQ67xOumCPf0tpdiygo+z1W8
TJR3iZETi+BGG/YFqjP9Zz5VBE86GFF18pdZN3EASfoudcd5a9KSUfPOkKp+B3YkCIsN0vQB7lNo
p5wIixaVFXXZ5NAaF06KbvSFov9i4VrFcpHOvec1ckGXfQQiK9CFQXblAWgqn72AXHBdvXHKTesb
ERl3qSFLPFNQfpXwcuaLMK1PQENSfdNy5Ou1cZwZUrplna87qpj3NVSNr5gXkEfaFXQ/4XRMVbZX
QeStb+q+nkYUZSt3S4QY5uF6m7rpfut5VjukryHqMqsfQ4dH+vew26R/VRR1MJ56CISP781etVfF
6C8ARQbSiNRZzSCz0n3coVCQUdq88CCdmouiYkm3qNcRYhlor3/1pIobKAy0s+ke5LjmI93euQvr
8xmMb35cCzDsFvvuJtHKv0h2bmg4Mza+l8uODge5FsN8Reemv3bCRlbJVEROHCAx/4ZxNlTXu5m4
TBeo22RD33fFV6HL8iXU7Kpr7rFBXIF9abqOinPLIUS+ZjdutxGt3jUxN6CGWlgCVInMlFnQTsFV
eBuCg1kMb9sO5pIFgJ30p72egj3ZuVpfYSMWNP8yTfu4cdXbghUNXhksTMQWrXNWKcQenHUdzbTf
hBArW9UKl+2Ye+Hr+uvciukdLVWk4iHAfzQViXY6Fl2xthz7eFdgYYudftQmiah/lo4OQF/ptouH
980g6SMUK8uzE3aLj2dp7Cb2J16nBCT5oTFCxxxU81cbLQqdaoRtYF1gFAYAfVoZnqZ5g7LP7Gl0
MvRjgetQ72/caCvBmoNrnH5B4WeRZTxpABu80l2udCDnOUHnxP56YEByfXF5Ca5CcM6LpEZ8Ot4v
KGFijZpB6n+UIGV4bjLCUWqIXChwgaXKynTgRbGjLIrdpf07p5d3qmQPv7zE//Pe/fV9a+HSfv6E
D1FhnxBw9wHuayXtqvIs9uZNqXsTnHAnILZP+OvqCq+dMv1nmOL//BZnJAjwO2FkF2TB8qLM3st0
8r7q8KsJ/lnDzu/jW9ARgBrR1tXJdNvvRPRpKC7UZs5L8WsmALvhQ6v+v9O3coTlmaYtOA+PgA5A
L3jEO/3P6MJ//wRrOzQbagYUWQqrTzm/hs7iPz9SuK5YACUlwNQ9G+yFjFEjwr1L+SJOZDM0CYOL
IlZIvtgL9eQ3rJyk1N4kVjmly4nfeFdt7uXV1ZQ3F5J0TzFOP5cq8l2X+kgMeSB6OM/il5RtgdYD
MTA8hzd+Zp92T03ZXzMa3M8FeX/BSs6G9nTrOX6LeiFxIwoOJ8sQ25qEy9x0qZ+bzE/qG/86yGnq
vrj0TT9xZb/9EIryPucccDnbRHAhCmi0dqnKmrfeaXrQb9obJxNTHCKIjqs3XtKfutvho7xQsrco
uM6ryaPA5ZwhMkC6zRYymXuxNT2+cE3WDHpyyZhU6XDF8iGrsn/Wrfr7b1noGkCZHCVb8NYPS1ys
Yzy4l07576aKryEUOUMaBKi8WZ4gdPQCreo2Hc1nb4s+tx39VopL4KA/rxmlQKcQFjJQyFgnsGlY
0+I71sRNyhd4sFXpHPfX8jR8vuw8fzcqfJIX/kxqUuLbx31XrghRGMYRLK/amzYPcv/U3PDs7yf9
aU79vDVwywGneM1CPBzf9fSTzNjjibm0aNaMA8XeQK7zwoXz+85EhLo4Y8TjQLbYB7xYST1WYZ12
uI2gtcTXQeZChT0Us+e6vEQN8xPw+NSewEeC80x8WD56Eq2D4HfUgGa0TYN4SfvuyktRoE5XnosX
LB/TKutV4txdwpH8ZGf87VcD+EDqcYiJ2jW8bd+QaEVtqrumCVIAP5CGdPzcewUissS8nJPlXSdj
UNqaN94duf77Dv5pgTlaBQjgdMip2/1Z4GmCConCoWxEkW7NALaTiE6nlobVBTDYT0rE3z4zxKq6
notXhV0nhkCTL/iKw3Ldbumekrg50QXre/YaU5jQNinTS1oGfwhYsKPntPzZUZHQFiopm2lTvhjT
QDlB97Etopal/gxuoaTizvKqa/zqdgI5QzJO2PcSDFmZpwuab3isrf8I/vXTWjAX2AynFP7aRj6o
bW0rZ+jSUHtulVAwNg/xZFp+iXfr3PDz20JzD9URmE7I7Gbqkk+LQWNvOoIE9DTtrpwT6Ebvt140
8nsPNdfvTblynhA2hN//fpz+4ORQZEFNFVWYIIQZWVHPGNI1Em2bRg/oXAhO5MpJymunSnATpc7F
7f39Un/6a+fT/culvgdNDdZukW6owCWT9G72kT2WPSdxEV6Krv9w2T79Mfse8iWpdqBVzs5hT6uk
OzmvxGsnoXdTdnav7hVx4vXrP+sf+nlqsKIIXeAJ8ca1qfPBVsN7JNDTef8+mQaaHPU/d+JPfsCK
v1Q3NK3LxxQJGnXy9+J96bfFJeM/e07rTFLYPWp2AEqjdmeFRCqU7ur2YwpRG2TAIKWZdlOJ7l7Q
9SfuvLfIE9My5vsYJWAI7pJNd/GIJNgda9XyBZ7zEvD6D0byZEJW8ZYOXE0csSyUtJYwRpHLuW1B
O/Z521X7XVWhkxoPVD5ov9f/BiX+o4Lubf1tGtX4ONvl2if13dfix/AwTz9+zLdfhP0v/z8s7OKW
/sVdnAvHTyq718P3+suvheCf//7fdd2I/csnoGxHnRaXEW4d7Me/67ohR8UXf8Tdn1eke/6b/9R1
veBfgUsiVFsD34vORd//1nXDf7HQxR/C9zOfQKOc/pO67tM4x0EAda4M49p66l9wL0BhsNtYNgcV
buV9N+ZDRcPtQv/Fc8NbHgXCXC2oYwaWVZOcpjdruLvl23Lbx8dflvnu32b267P9qZv83/Qt9xj1
e8t1W4QZXilqvxekj9y4AiiOANbn9qg/eHIuTn//sec+xvL8KnTDBjU2pBGVx1FyQgv/FI8G2jZ/
H/+85v/zJP/7GCs2Y5F0QYaJNKUmwr8lZPX7h9Vt3PClQZPiljtsD1EPNFK8+fsPPvdBll8U3BUL
O//g0kVsuxnRUagTX+mLDvhprP6/L8Lp/fX24vW+urP2gmxtFYpJIVLjNBGtotXLAOTV9JboVreJ
VHIwLHY7n8iTO1TLdCEu+Umc/KcltZyyYL1qkWQJMuQAF5kgt5TjXn8UrSfXNpYldKZjbZjzEm3L
BC6ajiMfYqfktL+QLPnzGv+GXe9K0y9dsGIJAKxIwO/8yIL1UPs4Ls/zFfBLdDDCUldu5gB63Ip9
dEczIj+smyPwOIxu+YYOauuh8qYga726/gFevBFMhDWqi0dOH15a1uSdNRCyCoKsm9nynqzSj7di
Z4c8DxjWn44+dYj3BZVBNo8oTmTuBnnGNBSoWx6cvuUN6FZCBqFr4A1GXzeJCcPNj6WEKaV/X58/
+7bfXhNQBV2DRpcs7zvws7xhfS/1e0/uaJSD1FDE7k05euGF19Jzx9TyPbQxzjAq4eTDaFh4B32n
an7fz7Pz+PePeW58y9Uo7mrUHgOe7yMBGKP0HSjQ16CFurAb52393dCpTWwbja3fobJW5CNQSf1p
nQjEPbvVkDoFeY4fHfwZy594/lhApNthwJZoOl8N4Ti42T6QbstEPa/bBb/1zGrZ2HoApWXhoRCT
C9rub9vJVMi1h9Hbv+/FM2tlY+vXduNkRSySU2ers05NzHtZ+maUH9oAQI0LS/XcN1jeA5L3oEVl
gudT55trp9/d11EJkHP89494bnjbexS1cbE4Ya6ZpBvQ2Jv/KdxHkR0b3nIfemEj4+B8z1E03d/O
XdlnvnaAVTo2/PmrfnHcuvYG0xnU8X21tNgDME04KAma+hABC/kNa99GTgB9Lax+RHo5XAtg5NYM
uPV9vTv2BZZBo+DpKeJsYR6pqgZ8T6k7sGzLQ+xRmL9laMxMyLLgEZ4Lz5/rq3lH2jKu2n51j5nY
b7j42kjAmyaWt6oU/rXq6cLjRvvTpbv5fAf/wSPZ0HhTNiVohrHFsjBiSpvSY+yud/YlvCnnom+z
rURH3keAJr3PeijX4YInfybmQQbk6dnqtrJg477CFXa8EzeVowooz+xgGanRqriCRSAe5gbiBXUV
gl6hRfGbpaG/euPD4s6hPrjAloGaIgTSunWKvGcOBBPqleUog3oXDMhKf/2/0BL52adfGQCLXEuI
p+aeu09jBsTJMqM6u+/dlUBm2rwuVT8+Csdf+yt/hzLcqw342eEWPQy8+chb5MkvTOUZT2QzWnpi
CcTcmj2fC+onq8dAeNSTSxn850a3Q+iB7qhJyz13ABFLWg96TmHL/GNzt5NZfGgCMa61nwtWKC8J
9+iHQM/CoU4rQm2gfwemFWIgz5xPjljzciYgniw9Xn4/5IOY5YM0mULeNCUqAGLjnwDuEa8UWguP
XQHATT/x0dIDHM9xWJQDF+o2iSa8h5ZmPRl1wUKe8xCWj1O1NAHdJp7PZi3oNfenyf26CQJvUdEK
PV1DrUUf0z0U5TfR7+oQ0T2hNhGwtwLUASRTmIe86HUsJNSVgM0GiufYsbL5gHd02EkdTiwDppVk
oVlKYG5HJz207TYfcFgAQ9qAeShXupzzfWBNHAL3cMF/Pmdwlt9CxRMipAiz84bWfUJnAFoLMx5i
pcbSW24LL7aRo+Kz5xRvXoCQyIeh9C8Fwc9N/fznv0QVJBQD6G7LPS+ZmW81JKcQWkgg6Y6FdDYt
MBDqwMhP8HRoE4yu6YKCYuHxQ/IRWBrLHBoXjOhrofYzCLo7qWgokyXw99PfD815gf9wHdv0ukMR
VMCoOWu+OsEPPDvb5eQDezPk88oulSeeWX+baNdb2IJMc7HmHg7/mwhEdRnxx/bYc9ym1Z0HhELr
HgIwhc6MaxRHNbCGw0GTtXl1yQyoFN8bnZeq81+A9JTdiq07OHXr1OOiLtqWeHMux6YgyRRQlbBq
ay9R0T238NbBD4pStc6ONI8Y6u2mncsZglVFl//96Dw3uvfUrJAfdRaim/k06XJVD97q8u51MPHw
UPMq0BvWPQYJZUCsFrohJNR70orgk4nMcOHgPzd76xoLGqcFuKJYMmgEkNhTmsYyiv4ZlOm/YVhg
Ga0nGp8WDV+w8s6niSK+G6KtSA8tvM0K2op9chwV/mfqPpU0Dpbw4NRt9ltAaAoNlqcli1Ykjel5
dHV4YeyycwsejKJTGB2Y0yrRHF0LYXiMuAegZuuSAlKZjyhSYnSf/pC1353KujyY2bIJcNut73gN
qF8W7brPAUWc8PIKD9EoYOqWrW6zx4rOtEsWzMUabwRYWCKK+dgVZZOD9oALDaPnanRZ7UO8VvUP
3ezkWFhjc4GqfZoByl91Bi1RH0QNwSdnUYeaYrEulp26RTB5pgI/O5PukKqt/qLQsnJw5paZok0D
yIda66wJoyoOmxqtPBNURg/Zqc0EyrzGKWsnwtQjTW4VyiN3BSsPUY8Bw3QOn3+Jajbt08HHyPlO
UHGM94GHQerMDj8kzYIfsB7MILGMei3KJTd+P0wxFNYAW17p/O3Y6li2SmooNo7oqclL6G7cRI0i
KXrRzLFXis3wqacCurMm0PkceZ9JQ++V790fm7htqQoUjMY4c15Xziu4x0+Govfr2NjWnRrVdc/I
wOa8WSuegj3o7dgW4zEn4NGnJ2ZolTNFXOvcAYYq6Rr2kqGD7ODMLTtFyR1cKht3sqHbvteGfIAk
wRG2ZxxEy0p5vZYO7muTY1g1xztFlT42yiuPPW1sYs+lDHTV+tOcRwCiffRn+IFY1ejcOLSnNrWn
lh11u2LUeT9OezpuDK2+oji27DZrZ8FrycCTofMAKs5J3wtMvb1UeX0mRrJ5O6Mh9NGw0s85uq2j
W65KcgsqFPHh2LpY0S+d6TxBRwDHsSoAou/Xj+h2Prillo3u/hihva3V+XRm4SF8+9ShlfbYvC0b
9Vf0M9doD8ydRr31tbkNfHWEvgqgVMtCx7Uoytkr58wtHCdxmuJlvbsH39g2pJsQgb5XhzpZiKbp
3rBPfALe5tiaWCbqgP4B3hxr0lXD/ViOp6Kvjnlym78TsjXG25BTz8Z9uZpW+sIPLmCUnjnetng2
+t5myL/ibRf26IQZt3yYimNlVhsfW3fzVmmNSYv+3b7opGHvDy20TQraRWhlgUqtk/lV+3Xaonu+
h8f8lE0KqiW62MwazrlRDXm7m5nmjfZUemzilkV6Q7ENDfTAcuUASkCH9ioqoo/HxrYssu3QEMaI
62RBjejWccMv0CY9eLH9BD7+EmfhYKOD2MWVXNXhBrSz76TgojikcUzozzz+L6NztbDZDxYnk+ED
2s44MsHH1sSyyKqspC8rM+eaA8yxemA6IDJ8e2hwG2S+ov5uDDpbM4K+ZvTSRCCNbeZjJ8UmA520
dlsHkjIZ74I7T4tvtY+u0GMTt2JaQMmMK3mksqn37tDT+m3Ty9Gx7YB2rZnnbaCl2BHCvNS8bG6k
vx1iXwU03rotK+VD+DbQOCjBHsa727zrwupYgGVreG+R9leoU805KBLmJnH9IhxT8GWQQ+ydmLxl
oGIF+QPqHXNe+uKLsy4fkMB/d2xHrStz8cBSGaJ1O9O6BHexbusYHQXsWBxhtyGgh58hp7th4tt2
p0cwAi/yoIXa5KBNz1yfVWiV5q132wFwmHHG6CFnTmxuUF1OwEbqZc5d0d2D4CRppupQkAJ85tNn
xBQ4oOr2epWjqYYma0+mhPjN45HtJDa4yiArr3iPbt2lCz+VarupWfBwbGjLPsESVrScOlNuSLeC
X4OhAadvjiEjAFx9uioQjx6iBfCdHGWYHcpY4yvmgUrm2NStyxPK4KqFMMCUj4C/QKROT84LZ3HN
m2PDW+a5Oh68oq+xo4sBBHq43xT/emxoyzxBA6MqEY4qb8PyzSbEtdv3B8+h9eJcCt6GTedP+b7I
KlvWkqZON3w7Nm/r+qx3v1CgdlN5VImk9c2rnl8KO88n4veSC7FRTKuDfPAi2JRX/RLoeGJhcytD
0DKt0GQ2yaH522CmoB22oR2DKQddwueu8j84x+Q7CRpbnp70DYjHLmTFBPtf1NWiJhKTxT9W7iJ2
r0xJqwC0jxQT98mHfnGG2HfE+2OLYtlotUnRTm6l8gDsnWu2e9r4MegKqvZQ6EJswW6/KkuuQbyQ
75tzX/f0bS2PvcXRtfV01bsa/eV0xtCFie5nt35deOGhMhQ6ya2huSl6uZgp94qe5g6n8z0p1/oQ
0hdddk9Hp2xxg6XGSSxctNebSeYgdzsGGCM2HqrfCmfeVDXlwyLcGHQJJ7mWx7LDIKR4OvN58rX2
Iyw53OOLxdAXXbAdCqDBQ/d06GgtO93IcsoZ2I1ithswM4MA59Axt5FOEU6Ju9F2ysm43HlEvpzc
+eC8rTt0qlGdCFdH5irkH2oy3XetPPSIIzZyqdj8vi1FM+UhVgakL+Uagy6EH/OHNqJnBpWI04yR
RN2mkslE23vtRIdCUGLDeVwX76whcGVe1l7fxCsSFWf2q/Dgwljm2TQRUGmNgd1EBsxsOgzfdLV7
SKKDEBvOszRBWABrJ/M9miiYXfxXuEmPVc/Jb6rdzsDHYBtxXEb0zbfwtaZV4HmKlvZQDofY+AXW
9hSAxQm8OP78AP34+7WdHw6ZkQ1bKAuzel1XSpBKRZ+HcSVgQvIvAfXOkdsfggAbawRYsRuVG5qa
y7JaGWjMANkpCl8eq38QG2pkWq3R5FaInDugIk6WVfSPGnKMxx67xAYbkZ66PpjGRD5VRqV9GTYx
djY4HVp6W3ycsW3j7uKKXHchTdwQeHgPr/Zj/tEGG80d0HfKG0SufFbOMdlp+6U121AeHP+857/k
dLZ6Cqd1w9qMVTPG9dy/g7rdsbvaxhp1dFx7SCVj3QdIghkQTZ+gkF1dHVt3y9UsUGUwoltF3hTB
/sEdi/LKZ1wcUjRCU7YVCnjw7wE12NZoKKQ6MQ0O6xjUQeElyoXnrMqK2lFEbMdBLFh5T63X08Tf
VRIMfYcWxwYaQc+YcUeDltmbGv4ZjDzblW7BnXhsdOtmnV2IDu1eMOY48VEcAvoSOyCYzo6NbkW+
k3FQo+8werAYDQYucdMOl1BMP735H3yZ3XYu6w1QX07HfAnbsohRLW5gtKwGp17ZQzTjqhdmfdC9
6q49BXYcMFpVMniLFjcm70BEoKaHiPXhVYu65HjVtNBHB9FtjWR8uUnuruBcbOT0bpXU0Ylr5NB+
GavKkeCkWWqakgC59owJMHemHSimTRKiSr1da+nwJqegsPOvIV20moS4yCZ8dICONSeQUyuWemzD
mGtXz/uplFGl0G1Hd33qKYVWC7gaveHzBmbh4m72Q6f5qkggZc53Gi3gKcT3piA+DLLGXQKeDOCS
bJPQsFJflWQso5chH9AXBg43+gD6pjVeKDi2RK2mPXfHiJvT2neLny6TXwbZwlYfKeyuWvyk7AQo
S11wn5mET7XHwEJVT+SFkqVSJ7B/MvfFjtVek8Brl+t9d/pXbYe3dQ4UZcNAcTkV+0NHmpEdi0Js
aM3Ul8uyiGXMW17q9+AS25FDHfh8zGfa4Bo51CCoBAdpHiGXFwe0eVnt5bGeG9B8PHXILlYu8CHW
nhsQTPbp6K5Nvkm3Phhc2ugaMtRkd7xG5GHZB1tGFVRNY+YEoOQ6ZL42wmbuQe/mQOE3R33gcRX+
TQBmnGORsQ2wEXqdFgnp1bxyI8B3ZsWg5eBFDX08NnfLJy+B3KHKSEXeyWjnIICWHkqbYMo4VgIH
P9nT3e03X4et9sY8DKoR+UgnpqUXHTuXNgbR8wuDJ04n8irsfxR++1Cw+phFBdZtuKBGuHUU84aU
da6i7gbKLgevKmvNgwWYKYLcZo7GW9B/OlEbRx05pIZCiI0/nED0G7YoJ+clhR7H1srHsJneHjst
/OlmNmi8Xgbmjrk2WrxC62B9NXpzf+yStdGHIBRy9UBDlZdT67/08bJCX4eePx2au433WsUAOYSt
RIDgEj/WbG2yuq4PBgg23kuwtWj2Elc4ajRTAkQZqBSd1c2Pzd1K6q0uWqWDehjR6Np1N6G3BHMc
yik8hpEHse3TfVXNUALINOKwD5rdVKBt/ow3rTmWCrbRXmcNEfCyIu5DKmu7LvxC58ydL/E1PRNV
2oLO1Ot0VJ99QFP3ZaJW8D7que+PeRibg4xMkFrZ8E7OHTN4PyqgzX/sve6PIT+JDfoKQKDSVE0r
clD9Lc51Gw0kcYt1DS7UDp/pqyNnKo5fXztoNy2KEKTm+Q7lv+mtaOtlTAo2UJGuanTeouHsleNE
XZMiimujpIzwqDtVThCMx3bfRs38H2dnthwpznbrKyJCTAJOgcx0eixXuVzDCdE1IZAEQkgI6er3
8h+xd3yVf9dXOzL6zN2NMSDpHda7HlcAQzFJPcGAeo++ydGl3zUgj9eFzpfqM0wBU2JHRLfOL6xs
IjnC3kKySYnrkt1L+RklaUAR4+0A7kzc3UlY4hYnv3hDrjvhLwVogViNedpkOsHLfOD17kaX1SPP
tisPyUsRGl0Dnn6CX+BtAlF0sJ8wG/D9qo3pUoMmjAS4xobppDTIvXuf/gomv/bGL9KifgnxunJ4
7G4kO4qE3ybJel2ifsmPllFE4LVlMEiTbWvDowyNDBfeX/dQLkIew+ChFLttOnVWlwfL4KAk8+HK
iPBSKLaO2TRnUyxPCPofwRK5E0v/Fy+XP2yll6Dnfkefkep5Oq17wm5jocsaEBl33SF2KRVznAIX
yFN5Snk5v5m8l8stK4ACuW4hXQrGsmqfU7Aq5anIp7FZqvIGPtP+unPgUjKm1dT3XTVMpypj7n6F
nXkDi/Pt+b9/MW9f9L/k6Je6scpxv7kY57sI2YLAiqx9dRAERKgDXOnm6bpg/1JDBjPxrqRpP5+I
TY2qGYBRbx8/qea/ZEIXjo3/d7IGgdTvx00BH3m6wSjjKMuKwdC1mryrXYx/fvrY0Ndsnir8ZMri
iZ5gEvcyhuEltiLNb7p1sOxbpXt2gPLxx76lGIuoTRHMlZXFy5uTESz6twoEF4xyfbCGvO8BIvvv
L/APK+fNcOs/j1lYX5iSaDxZ1NDydtBoNAQLiMF1V09+v/qEpRJxaBYPcaG795uP1IeJ5dfNWsWX
IjcxTDFc3lbxtoeXz0qm+ckMefmXT+JPT+Yi2VGofRBgEwRa9aiZzEv5HGX9cN2DuVS6WW8mb/0g
oF+AwVSD0cjlSxDVvF15/Yt8B3Y5XaeMFqegi2+obD3Ign266p1eephlG0EvHfOLGEudu7FeVrv9
dOlyZeuVXET0A6ocE+veHrsqO5RD1/Isaf43SuAfXuql3G1ORrsHjZvveoaiWAwrdXiwXHnCXQre
KhoKn6+oDsbOxL6dBqglmnGaxu26BPxS8FZurlOIu8UJMDzflj0h72ZMG76/7s1erFZPB1Q53BK1
fdzv8+1IYvIIO+jc/uXu/ydv+pfT4lL2RmEIvlNq8elQm8unJQYC6Wbg26KPSBNtcsyrjK7tkot9
vo88cpZ7VYyL/JLAm/RoaRLORRb5vK5CZ+Gf4CPOn+SU70kjl8UPTehZF77NnR/scVKICBp48O/f
QSbO7jY1gi80sO2YdtbhEnDoYDWRQxZeWIzpm2f+5qLxMg2lWlukk1nAv9WuARHA9o+jYlFo8V+v
w0OadPN2XSB6KdeD6nJJ3salD30Xj4/wja7ukyHprzv+gbP7fQeeI57PGdn4KdnJT5osz1Xcv7vm
cyGXgj1kwl5G1MFgPUAFLJLsnMzr32w+3pb7//5UyKVgz9pI9mHd+WlRcBI56zUI11YemozWIcPo
z7Sigl1VYSGX3mjxUuU023J+AjCEHjLuxDEo0X+87jldZAPMdxYZbMpP25yxNurCJ+D6/vac/j0A
I5d475iAMca15ScqAIKF5jt7Klm//7OPcfSX6taffsVFiEC6qgByYuGHdU85bZlZ9DIA3IJWwBk8
oy75S8r/p1d+sf1APNHbjYr+0ANBBwZdvsfQrkXiMMhQJmDHXdkUgxHu74uiZ6jsdFrgoU1JBBke
/YSN6LoDjFQXcUMESxGUKSZ+itHfN6k7mjT+ywb9hzdxKfErUihNAyaEW94vhTlXYs2Pc1mhu0/7
TZCrtA+w2P396eS4Nh2GAu7KbzaHmMTvP1fgmdVXrYZLmR8wbcsweD2eiiI3RyjCy7pj8XWpFLmU
+W0DCqWpjdlpyMrsqDYv27IarsoyySULnFAVC1GIro234Rb0uTqb6ZXP/C1e+Y/evk+JWGeDS4eQ
HbpqOcohuSp7hR/uxaVh0zasFe9aPiR3RR7dLfS6GiP85n+/NESPb+bMQ9eq0S2347qaU5SnH677
UC4WaZcXbPNphI897teDUoAV+Upkx+uufrFKScV1l5NoAPhqVXfQ5H5aADy87uKXCr+eFn20JXY4
CZ+Io63MdEMWwV+uuvVLkV/kd7QdpR5OAwiPrWLlfVTo9XDdxS8K9vtIFni7z1VrZDbsxyRxH5UG
ZeLKJ/O29//Hd87myiwCJNZ22hZ0lufTqOfrDvFLoZ9n+97LHoGUMHaoJzuRJoj8Lzvvv+cNoPH+
ft8bZgdA3gWxCe7hcw1NW6Mo/I6ve+YXKzTAzmzdjBowUyWBwetBmKw7PVXXyeXIpXFXJT0mQnhe
YQxsDkldik7fzTsfrpvSJJdaP0uB6iqWtGqlC+jbPUOj8Jcnc8F6+H9lmUulX0ZDDPupnp1iH6Xb
HRlkjvGnHk6jL/BCmk9DXoW0LpZN5gfQjJlrFtBSN/h3KrByF1uR5RBU3Cf/yCJPtlP3RsW9qj8A
B8/fv4mQM7cYC9rcNIFtB6deOGBk3XUuD+RSJigqkwbgPdbDUOz6mHcGfsoRv665DWfH3+89dUka
BDfrIXWSQWFiXjBOuv/lrf1hsVyaG1m3wCKo8OvBF3GoOeG6AaH3ut0vf4uN/mMHybmlUbrgqQO+
u9bO+F/An143OwXs2e8X36MlhtGLecuAtenPAwAEFkw5vk7tVUv9Uj85DYOhZcyKdteM4szxo50a
BvJF+v26X3DxYrXhNmydsgc7M3WQZeZaVWVXNR/gx/r740EUnqcqlfYQv5m1OYAIG5kVVwn6yaV8
UhVbtnYGF98szMLFmi31LJLrSqiEXmzgGfiT42AnC65prEDhBTQdRaZv1z30iw185mVJSNqZw5YA
vFpGIAYue0auOzMvHS97iJtJFqXmMEPKVc9c94+iSM3rdfd+EWZlTimAwxdziCo0wjIe+sPg8ysf
zEWUNWgXz+j8mwNMUZN3k9z5N4Dhi+si20uBYATc+gLyjj30mO1pKwfUMhbvddICcqn/CRjS6IYN
gVWhkm+rTD9Illw3/E0u5T9MoqQ8A0h5GIgm9a4A1u46iPz++yv9Q5p4qQASMV8SPqflkXYi394B
pz3Io6eJ0MdMK5yC//3X/Gmbv3i53ZZ2WTzijwACLQIkMu+babfXqYHIpRpIMQCjDcXVe0CU2hJS
oKaa/Y+rbv3SjIyPOLyhttQHtSsPevQytqvsrtslL9VAwFIRI/NcHzZut6NkZVLDXjlct01eCia9
BDgtaKcPhoFWHK/8Y4jH/LpXeimXDExmYUat56BKcGSl2McGgtnrxP3kUi85Fb4wRdmpQyQj3YxB
TXWq/HW+UmC1/H44dVkmdDxSdRgMOLUhlwKY7/U6z0NyKZW0sUfJWfflEdzj8BKI2l9HMv3N6P4P
S+lSLNmlzsUWUupDrmNMy7ydTiqJ/1Yj/NPVLxYq4KsoV/uqOmYRSudb9H0W08tVC+lSm8ZhPdGB
7lEc4ULWiXoLEPECLLx+vu7yF6WoWMzpHIiujrmSE0SY407ZPY3FVF63Vi/NyNRaWoR8qjpWK/hx
VXIryJXH9qU0DTZhi/EJLi0zBKtveorpOt0uudSlgR4xgPO8VMfwZszEXZw1GSvddeH7pS5tJIIB
2T1nLTzCbiat3hF6ndchuRSlkRyipFTKrKUQZwAOeJ9Nw1+UCH/4yP+XIA0mR0ynU9Ym1Mr4lCmB
qXDmpP143ad4ESdNKl5GYefimM0xSMUhW7Pbt0HCv7kdvgXo/9LwuNSDDRFXWek6epQqWm9Mt23y
cS1I3x8wRVt0514Gxx5M6P4/kuv/iQj+5ZdeasQKn3TTNi4COc7upr2JxSASdeAcq04cWbdzUS+z
BEynntIFZ/s+ej0V51koyuQRifXIZS0C3/yZdT7q/klTB1HgRKD85nU6+uBcjSBHLfecxqV62FYw
OOl5j7Ji4bUOoo+GmqTVkIJ6bQqFQGimeHV1Xi1z/4/S4KXFdcaLQZ7TwGHo3Hok9EXf+mVzuuE+
HfcPMLhzoLXnHAAiGHn7YV+nOq5sRLO68jCu5zex4hTG/BI1SyNrTD0Iixtci3n6qBKJqBc01fKX
VBI/1nbJtpZCFZ/WFk+IN9vmkuEUvN2pRkabrtM/M4q2ha13HZPY1XlJe/ZlGjJefZe9BYYIY6Zh
1rKGF9noP7+J/G5UkH6vJ1harY1zwxrztsBYZwdGfL8nhyjp9rXpSnxpVbNR53PZJlvIyV1cbrQ6
DrkNEtNfy+xvwDCYmoKqjT6MxA5lS4bUAUJZ0AVRWCnLtpSw5633pafLBHXpOLO+NRWSw6JBhWTv
Z9zZMumiBuuywFTLNpy6rEDYiL2ESnuLtzWzodYlIru6iiMhWyun5OtiJBimPuzFdzsEnx6VnnP+
GHRS0le2gJDwmJouTe9Dx0rbtyJggiY7Vs7G8GsIYLeLB8yPlHhfahgUbq4noertkcBzGdGYJHPg
N54CLPltKeUw9828oRh8LjAfVb3Ee7GvvhFTBs5ZX0ZvJpXCislFmLEJkJTB36ewmz14vMt5Pic5
CmnJmfKpZDWnvDpSzqZmpruTGqm3j9btLbLc1jtiV35wGnvUI517O77se9JPJT6HObHHMc3XvZl7
liXwsGVetKhCsPJLadJpvqtAXdVHlhO769opg2J+XZV5kSCCMiZN0waMunR8jnmp6RH2L3y/mxIX
o6pNDJzfAtrMZusxDEr8SsHxZRQWcETYb4mIMNGjtyJTH4pcxmXLujUfvyH3KQUWjQQxt13HfF4f
uSU9fYF4DED40RcYYqpmMue3IY8Sfh8zx8OPYRKzzdpMR3P2uGDRssOkmE/OSsbj8olFsiQJtjfe
07wuZFapR2IMj79lY9eVvu76SvYn57YtvyV6yObPo6M+b+BqTzAr37s0rmA8nVPxvTOu533NF15+
A1t4UZ8w+x5Yg+4Szi5o/Wf/AJXtWuJ/nqPs+zzqLZxlorx/4YHEcaMYVtL3McNnftPzJDyaivRH
kizl+FRqW9ADKQfF3i+cgbruIPJPInSi4WpQtm8+yfS8OjNNvzg6N+xupEvqT/M8iu60AGqk7+xS
FUkzZiCffgHVNqt+xI53jxhwj27RRgrfMd4g69HlfdvDvihq9yGU7haEiy3cwNoo/SyqIataJTDP
+Fx4JqbHuO+G+OzmwfpDtLBxv6m8JvRU0J2TT4R2vHvPlqpXjfImgmPjSKoVgxSSrtvtFtZcP6wk
GHJOFVXiI7Ai3fxk86pgR8L4XLRmHzfsnS4vNTtC3R3rh6Xa6HcBx4Kp6VBfck9sJxpbCZt3d6D5
bHTfgqxMtzs+wn752PVWYcQiKrb+hZVrlZ2lUorWpos0/cZYNaqmn1Zuxrqc4o6AjJSl+3kVcjWt
cQmJWrNOSVxPIjj1JTUV7qDNSR/DbHHHXQxRv+p63KN1OkxvhkE17PYCf1wcxuYOudLua0K8o4C/
9RNcQwF7oA8Il/qfHZZw0YyCJbKh0uXzJ7+keQ77JSlhyFanPITh7AxmYV886Hm6q9liih37fVBu
nuvR4Jh2NSre2/qdx8b07zcWqjuQNjROBQ5Dneq9wKXe3qYyFrDViqLdeZhcIvMaY55TfhJVXPHD
tvWp8HUfmzLcuX3tUWjcAb+qbkjnEShi2I6x8woQXFQHPQzRB5pznbQsozZqV7LFVVv4EMZXTUI6
3mwmuOpk5Rx17eKSzt+n4Iu9I/E6Dh9Q7AUtuh6EMNURxva9ua040phHjyJKecz4gEPPdF2+QCye
sf1e9mTkzRx0bJpM6SLCaIVeu8FhwC+s8XtDuMS8yJQZ827Y0Ra4mdE3Hh9nmPENS735DIwfWJ/X
i9NVfI7TajVP+bpE0z/JsJfinooUoPR6YlKwH6koAz4HCVe59TD35bAd8Zft4yGXPFs/Ur6x7nbt
hzE9Y16WigerE2DBDtiTBG1Bc0q7nwFuzrBdX9mY36zz0PcQSGMUBx8KINrjLRuNVzdqlCmExwmE
yOSwKoAZ6834KfkwRVV5u0lRvZYJR3UQJu5595LFTES/MAjw4U2SewOjl8QfjdfFB4hT91/zClBs
G0c4AJttnPgvhRm0V4khkfyGYnuO661auL+J3fSJ62xsYdY8vEdWAwenQCLgEoUOsmgqIIFNKwmQ
DI+b2rdGrQjW3vEEbcNjb6IExOuhTeA5+kyLaXMPIiQ+a4dhXPMPslrK6MjmSDVsn5MavAiCz0A6
0RCbh/WrHhOkZeUIm5fGIBd8GA2mUt+xDF6PLWRO3Z3DDx5CL/p2QOyE2kLC070dM+0/c61700iM
N/l7GBam/zCt9zob6QOTnJy3dY3SE6aAVXpeoMC6qYoy+xBiCasaVmHVvxBYq/m6SqIN34PImyTB
uU+qcZha7Drr8hgiWx62spoaS7p7NUbyIxyFt6fCYotvcyHTdljm74GwpfayG76CnjLeZ87Di92t
qJ/fcKp9hojD7LNvic5T82mJewy3ItACqryODPwQ4STI8R3Us4uylwQ0mKQdnIqn7+WWYr+PML91
p8YVkvcRkub+rkrNvv2CvsYMdYUua2hJlGz5XVmYsP8oJumO/WYgrK4Z8AFP5WIoa5Y9YuqZCWyG
X9NZdrVeI5WyRnJv4ffS9ZmYa64L1d+GJDa6hebI2JMDJP7BSQSDvyZTvEtNkHE7jXEv8agYBudF
FS3du0Spbj9CGDlN76FZM+MHWCTQe0aGbjvJxXv/WMCjQbV69zScMxj5bLW0iUvqdF8W9tlOuidf
B5ZuT2OaLO+U1oHVDgbx64aKddjp9zkelviDAS4y+pyiFRZ9yih2UphKGZNjxjcTNPdNMegtaXoF
Pu4tG4JulsUW6E5Ra7umCPl2LI0dxxOSk6AeHDQx7yoctoWuNychterzx6SSU+ML8Bx1B1ke9m9b
R6PtID9mtkl0KA47rYazl0PTuemLBO+sLvbBnR10dOM8fYIazzc+nbMmYRmnsF5xgDnouRI4vjBu
Vo4dgYWc9W0vMoXIflUAFW5VfD9MJvIt04zc5A76W9+hKZpN1BxiTCU3QuilHtIc9hCaTh8R9X6l
PH+yMbARscESzfybTlwmO+JP+rkfqoctrZp5ibEy4picGBfb1IRxRKshItmHWLrljD4Z13U8ivTE
M1U1FmOO71YiyttoLCbdkH5+RJ5htlMiipxueGdELo+KLQzD9TGMao+qGsX8kErlIpwV8FG4q2if
tuO8mP2Yx0O2PcUT0bCbRuO+esnKybHjJgBXerckLP1crgADtWvWobZUDpGhj35SXXEkenTJExqa
6fR+NTQ85ZkQ8UmJeY52yNVRvgAKO9GY2IAGsjxtsUJuEqa+uuuwZaq9KbOsf+ehrIqanWL1vl+D
W2AHINI4cQ1MPDveFFU8qCe+ooaJh9eL5ZB6TJWLIyaF40PZpdPUatIlqokHJuKHzKo3jjFd34Lr
EtJd1jdVueVJK+1CYouLYKJ9kqY4jKWAcVgdJMYjXxQGjdPXfqXzvZ4swvqG9WPUxCOMEfHplvtW
F45ik0gsHDRueuoUgspiJ8gFe4NOLlwMtANFKc0icx5wM+TZzliYTZLTpeWe2enEd5wnX3Ki3XZM
Ci5i0MI0rP/ibEjL1heCfa+2vK/XNA5HW9r98zR1LEHKk3fj+mih1sOOpxHSD7fpoBx6/51/Kv0b
FjjokN6tZcnJoQQbaUf4hlC31SFL81cntqg/czrl5sWKLt7eT9rGDRo5S/LVi85tTb4PUas4+1jt
1tabin56jimwGX3ZWu8ju2FGwb4lg+sAgr20CcFUqi6QkC+Q/XJAvklyk/DEnfbZVgcni/SOp1X1
SSCganY/fuths/0Uo6T1joH+0wOiYD7kbrudZ5wMt6Xr/Y9YjfHrMuUlu0kGhvGCMK6heliiRL8j
Du7IMOfPH+BrauuSenilWBJOCFuW1x4lJ/1uixQE5mYvGhtBctFF+WtZTmvt5/IBPSs4IIAInOp6
Jf0dtrjt7HWZfMTu3h94MlJeS7kbaG+AYklyFzW9A5+i5Vg6eD7WYc/ohpvBFv0BHwaQYLT3t4GW
P8qyN88ZWBe3lHB8cKnQzUDos8i1/BgHsT+VVI3PPVErhFRWcL7UOxkqt9Y98jd/9KA1+hu6Jf0r
jXd1a0ZfVu04LbSRwYb9OOkxv/UQ5GYfXVQWH3rhUmAQEjMV0U0ni82JusNaKWFL4Rn5MZjOm495
Tqmvt0HuJcTJ8eZ8O7z5b5yF3wNsikodewWS9bKs+Mr2IZ3HtqdbHN1ucYYZc/gJOHKrWdxVj2u0
r+a4wVeDvAYqEtpUPtvMnc1U3n9FLiYXID2SKLlRgxqy+3HfBODK/bRha42VLl9TKxR5WlKbqgOc
jPwEC5CVsvMcbZX4EmFlArOW+yEfWle62dYehfPuUBlbDI0WiLpd3aVRmora594O3/cyT5f7bZ+3
8A0gNYcAn5kyx+ktsJBzVY8YoRsPcK3qkpMuxTA+7zGqWYd5ylJ5NAU2vhY5el+clzdB6WEpZJI+
YcxszO+gCE/jNq72vDrHGCTcfw04ReWTXU2pSOOrfmO367KmhNYwwikR/4UxEf4ZxZ4iQV0HIuRw
t65ixU7EpgIxlJJY+h84yi/uC895dc5mSDTSVbriS7ymPPoq0V9G4Wefc0BH0VZhDb4ORP51ZzcO
Po22e7vJXpefKDw0zGvpGCk/r+tSJWObF0uEYKWb8mj7QF0Y976OkqRIEeV0WjZVl4rkcQ3l7n9l
3ViJH3rAfOehHEHufO8F2ysYfOSzfgemes73w7TBTflUDVEyv6NYn9iDSarfAgTAmwqUv9kEP4ub
MSXM3aSccSLbLOhdz7WglPbALszIqJG+jEvjEaQisEbcY9zzaBAiulPFe65fxRrN23EeI1Od17Wy
Od5YqJxul0Ts21de5Zh2pYxX61fj+LIdVU9k1FTcxnfD0ne0WaADMPd+HLMer6QYMHy7om/UaLUt
yLAWChukVxuyqoQzxtLdz32ynFy3l++XNPGYijJ5COrJCyFqDTxujTHJ3qZg4pXjfPSuRPhSImNx
NyPZ6SGhIYtqVlmMZRmHILo21rj1uYhdwX5t4AmVh8AJYS11cByb634F2OUmUJl/86BTDmOdzlHV
3YKBntGsWUUYI2RYnkSnPeAzPhVJHhe3BsfL+E8VBtb6Cd4sT3Oy6sMQLcFC2BN10RkZW2oagvI4
tsYSq6WBp1n6Md0MZJWbY706V+ztjMIjMzEsled5aHAQKvmaozNFjiNjk2lVlA/usO2Yz0EtI8LY
aShYPDyWoyOoAw2eP2K8wZ5FN9Cptnlnb2eC+t1DlfQmOSPoFl/Lkc3uceJuvTVLMQnWlt7vTZ5j
90CFse++wmsGGUkvsaUOo+YPxpAKExIw/3FnUZSsUcEDBoShJnIzFDoVD4tJV/GgO7veWaXm8Z9E
7yU/zCXXL6ilpAcZpQjFcD+0PPtQZLoRe+ZeczgA/dRAzJGawfNmwJeMaKcWrpDHFKh32yxIWOem
RL9+A9Ox3NG0wOa5IibVeyMsCiENHKKqvcEgl+/rmOELXjxPRKOg/4LyHKY+ycNcTQZVQxOFSt4W
bsvZ591tS7gPGU68j/DWmZN7SQc7rI1JNzXczSXUYfAt3PeW0BF7XLdlTwnYm+02F/sI15AOyOoJ
kUXxHLMUNZluRbJfUzAbb8PYRTtUs4sILUcnHaFCZzAb972bwMM5Jxx1xLqDM0v5czaoreE8Q/YC
puROIHsKBnvcQ1RWs/mAnlui7x28FhD8OnBaHzMLK6mmLLVyTxIt0W9ZQHr7depzwz6xucfIHDdK
CagBZfYikwopDqjFyAQ4OC4oBIH5iA1wU5/YgNIHCs3rka/WxzU2ir0b6oCCdN7ygjIm7rwrUD2p
MWUWf9WrmtJmRn1le/KqD+6ZqCUqPrtumeyT3YZquC1ZhbzmIG3Hh/PWsz1m2HST/Bd3CGy/ct87
uR1CpeDkzeclfET7QEIvtaHOJPd6xzmvb/ZxdVjeyfKapCw9otMT38EAAqdJmcOGvZ4ctcVHrAcn
DhUzDJlLGU/7vSvtxL84iZJMjUTWZg9xlNDppxqrird87nTyEiVBbo+elOP22M2g0D2XqKsm/1NN
so9qTdPpVz6tVXGzx70gTZbBzPsep1mPE7vf88S1HS32UjXgeEH824QYgrUPG5yXyC2FixS5y2Gd
Im4RMe0KWEGyTw+VQpW1pip18GJXTP+EZmRgj0noJmgAO8KnG5jiR8k7TD0WdG5AmAoO3ZvJq6NL
4ZF3hKhJyQY9kdx+m5xcI8AXgynPkUAd5DMRckEWQRE+trGu1IgEBkGtfLSo/vEG0xFmtTUMh+Lk
jtAkR+iem2i6iUB7Zd8mxasdfxXtzMn1Q+lanSvFDyJNy6VNQLsxvF609OyIaEogLchgkQbppHhD
j4HENrcjG6r9tjOkKBtMefRV3sLlgazwbO8kutFoZM79Ld32NDSoiansBvvkjF77gnOsRhU15jXG
PcPYLnKy4pjtNl5+FkPORYQ4Kc5MCh4tnHp+KS4FprE4+ltmbTaJMzFrIqGrE01U4vczh1Nt+Wo1
KDH3b9/crvCHD9mYNWO8p/NTXgxi/xThr6lwNCDjm+3xzSkbQf5Whi17tG/5yV0XzXzHQQO1a6hH
3/X9k5fxisBMW/gvbGgsodhUNOiU5M7UZJXV9H3w2LIh4/KFJD+12aLlaOEriuAQyxwFAJBwZn27
VrMtn3I2bj2OxXIMPzhDL+HrOLqZH7M+myIkw4tKJ3CeqR6eM4Q2OBqSqsjyo8LWvvxkKstdWZu4
ghO0KzJbvsQorA1Ay6B6bzBTnFn+qiI7R+/mHu2a560alxV+Bb4USVNsCzyTMfSmtDgzia4VPpJM
pUddIMijBzAa7XKH+b0+d01AB2iWcIDTxVC0JKemvHMKfaB7RBIlvec2y9YPkxi5vi361M3nyILD
/jUlBDk6nXaKkZxZRrYWReKi+5nAX+g5sqsdPkcBzMPm/1B3Zst1I+eWfhVH3aMOZiROHPsCw545
U6KoGwRFUZjnTExP398u2+e4FF12t6Nv2uFwWEFxi9wbSGSu9a31++wCmnhVtRhu81ESU6kd3Zue
twp6LRT6iEWTW1VDfc2QavJduGOXPFsIRKHZMDuhmLaTtjEafIgsuger49yl1hqw1yi20PAWqQ5r
2/jWYUAjn/dV6W76ZyOTjnPKS3y8sNNr7PuYNLA+cMBrkOkR78fF0Xb9YJoqtNy60ALuuRu3G696
VONQjrHTaVxu+12uGbg1boNBswYV49tEsPZL50RD5jn2QS7K3w6dvWh6Q12cOSs/KK2UOWycwIzi
4hjDOH52RhrbP7zUVvVFR9n2dpWTKf9pnjFWoipF4yNbCE52nzdN5Z6TtGrKp1nwxpxXU5TjSVeM
60GtgC9nWvq6OfeF8ur0tBSDX35iU4uUhGzornmPrCBq9Gab/rdcDxU3c6eFNH+4axfh4nnC35Wg
t9d6ZO+1d4nnG6HvU1JZxzVGzqiOXj0PvLHSK7rhfhl403A8uRIYmG56/vpk8bYTjfKdrNw+4X2g
bk3cyTt/27yLw6lLO5tagowYuDrNeObVhBPmXi9ct9uXhdc7l61qyU0b5trK1zlXPvpdqSgO2UkG
Sa9ZYMwIsTiUJsiU3o9iooBvqMev9WQL876l0mE0d9caWYPz2+IwOF4Mmz8VoV/Pcxmt9XCdVidH
99YZErs52uRw50PfdMqK0mntmos50oETLEmpG0d76xzroo2Goe3wFmUeVSL12Vx3/dghj1l1br0t
HrPpz8mWFssjqrItkcuzZNi+W41jpd+6stWro24RUTzq+bz2N3QRDPK5oug6+9Q2jr1cDFsb1x9r
7xTdZV1TbUQ4WUwRsnfB7cGoU3giOa17btJL+0bp9TiHcmUc6XHgRygitZlmGcK0u3jdtn1lKCex
88FXb6uJ2eef9LlMx5tBbkZz8himx44A2Tsho+DLlXnzo2cX31BONOQnR2jdiETIFiwcG67zOsZM
KlEbWEKvh5n5uhPxtWGywlXTjIHbRPQDMYfOub53fsdZPQ1Qbv270ZsqjZqA3Mu/q+uT8bunENvI
gDvpsW99NiE6K131ZA2DKVVop8j3Q6Aqm5qI2WL6lIceqkeW6WhQMVbaJ7dm5sl5x/pJweJUNfn0
IYulWy7t5tXOC7sA116Coi/UaUWQXF6EV3fTHY/r1DqM7FOCmo6bPmDCULpEjYVAz8MW3/GeXbHv
ncaMgMAt1kZNTp2ZChvn977kaO4EBmuwfFNK60VAHsic0TS7EtUCkvSx1ysri6bJ6qbHAiCRByKD
OyiE9CeR+J+9jmxhFzY6NhQyVzL0rQxyYnp20ArsfyvEsh7UB6flFE2MU6ku3ziSbbkWuBIAoggc
lle5BWnVEtIIaL7v5nS3kOpk4lCz2G72SjAaZTpQM5Nx+n3NWSMvQpKAyYIRmVG+ZESDlUFgRP8W
6PJzrY+72k3dNmMV6/6Xwn52p38PY/65zceprGkZOaDHVv4oOPPkzr+ZP/m5y6el7s5Pcs/b8ZTS
Oa/6k34zslj+q8nxf9BFpZs/ZQ44dZsSnIt9t8ZN0GdtLs/1rLWUyI2gLWhiU0Hjv+f35v0yohKF
TOrV9BBpljPHP/9Yroz9/w7VuXJP/5B7SBeEtlwbvF3LoNIqyokP3EDe9SHbJWw7LDdx/Of/0h+Q
SOZPIOXQj+toW5a7I03fe09ybRMVdWnu2kSvOYkhg2daxaZwWZt/ETH+A3jr56qtAriKxdx0dq5g
3IakUSbukbX+xS/0R6/+E7rVMaxv9DLfAbuov5WD8XkWXfIvWOs/eu2f2Ep2yX3dpYmzw+tivz6s
x5xSmH/vxX8uHpKGIZtWuc4OuSuGekRjNdA3/vnH/Ac/+c+tQ8mCkeH4ubtLdW3kkTolnLt5+P57
r369uP7hcjXLzgKt4X3hpEbtrvQZILm1T//8xf/gCv25dcgdcGu6peByyTzf/D42eT1T572ajAwS
Zt0FnQJlPhAncbp/a/Ke/nMDUSbS2aPwxNkx6dR5sfthvC0M1JnffqH/eF/+M/1o7/96H49/+S/+
/N5265Cnmfzpj395bmv++1/X7/nvv/P77/jL/qO9fas/xp//0u++h9f9278bvcm33/0hZuMp1wf1
MayPH6Oq5G+vz094/Zv/p1/808dvr/K8dh9//uUd6VReX41areaXv33p+P3Pv1xjmP/xjy//t69d
f/4//xJuH+9Z/vbzN3y8jfLPvxjiV4FmxNQ737SFbl/TWPPHb18xf6WkgelTvvAtQ4grv98wLDT7
8y+O8StZOQ7YtjBcweA165c/ja26fskWvzo2WI9vOHyb4wDm//0H+90n8z+f1J8aVd+3WI0jPw3b
kd8txZ5uMqSKH8ITwvQtvmz+/hp3F+HpTiGaUKOI6MVxtPSGvVV7cLzG5VDrHyxqEgN09nI3jq5/
RsoxAt1U3RepOQkwXkqSKtkWhKN2MU4KrjHgINpeMKEcXC3wptqVRmiP5oL5UmSRWqTAb9YKI7j6
6ZzCdRv0KinsKHMG9ZTowr7JivW7qvXuudq27AP2Kwk3jlp3ydVT8TtHf9a2/H5S22ublfKu91K0
IQy8nISFLKoiMBEi9rNuy7sKFGxCEQuErX0tK3CF1HKOvev0R0UjY0hHozzNmkd0da5vxn7IQntb
3TRwbK09+Z5exdTUqS90SKTXQ52F4ABCP6spSIvcikr6jR81s0L51zz0RciCHRJfHSGxQe0wAkyb
1jUGRnn1U/Fd0xgbTc++eFlqdsXK15pzhkccl0n66NraB3azH9jSf58TnE3hJ02s8zQLZ8pe3haU
pUi21sGUk7ioWruYXQpoqtDJU4iEG02r3Dhzxx+967ccwdfunDZ0amO6F2FeeWWUeXV1yOyBDP02
7wwxfNW1ChEc3sMuML/7WqEa+1B5yeZGFkUKVzXMoDq4V+8ajliw2MsHQn8f17WugnblisD7Wc5r
bXOSn7UsHC1H7KicbCJjycsfS52vb4Q1dS0YxfrZFrXGjlf78PDxwCYYG5cVafkyTql7m/DDJLt0
xUUae/IPVdpAxXGkwCBmhxrR82Ucq6bjQT5Y3scEGgnrsDhWEwBj8cEPlYj6bqUFjSBIiInehfaU
ZLebQrwjErkF6GhD2NZFdUzTEZSjt5oIsRzSokG7Tgvms7q0pgZ4ZM6xWWQ3BxbE7wnNLSYi+x0j
yYB9UvzyXb3odkztysSELZ8imUhu9vpJMzs4mZFeHALimNgNXsihMXW4VjYJU2AM2xZkmrK+lDIf
DhYR3Ed7XVbSB2kLaJt1y8nVgAe9QdveKf7lXISOkN8OOkXIap3Zwm0MZ77VE9r2EHSvIqD6WoyJ
uhiTK1+q2R+MoNLHQ8aBYacNnbqk4zwd1oFlKmi0ro/0xaoPiCW3Sz9Y9yUTGsO0H2v0DWz+rF3V
xW2tH9THpQ+LXLrdmGt1bDVTE2sTENvoLMMUFrmdTJGW5dredafxK480Xbv1gDzwCtnQ4kCVZcN9
R0FGYG7mhBBZWUtQ615xcgs+D9A0AaGlPDt7FtrivXpcsDaTCn3jYHZF9nmx9O5sD3I4EShHFl5a
KdegbTSoqm4x6Fl3mmqoI8eieSVY4azNIIOSaMGiEreLCBnJe68y/CMYVfs0a0gcDezbm+RUflMN
/N1QMdUhCW0dSkqUfRKt+EtdOFMbo8LaSrVja63bszkpTKQJHHyd+zWYN2GfjAlrfezl9o1pbuKp
KEVgNel33R19N1Z9nRqXYXDVyeMBf6eogbnz0YeOyOPtQ9YO3/Ds3YdCSHFDCxnyrzBVwhaya+89
Y/AcTN82e2Gqt2yCLEkKyNOyKW7smQRJUNnpcFImIehAbjnzOhY/m6MloT98gnnYp1jVpimzoGXN
e1UE6r417iLD1ZhtK+pblUf8mJcSXJtKvsREk3f2qSWNm7mwN0xFW/8sV6+LsCkE1kUnT02ecaDO
HSQ3Y/apWfact5wtwo7joR4PBKIgGmoIjDD3K+1eYXcGDEaqOBeSRQwKnsdBk9QuqD2rz2b2w3ua
NWrfpgPkgXNfG4Q2sJ3RDiYWh7TQi2gQHFrdpjff3E6knBuc3v4otc53Axpt071pa/ahL8xbT3hY
kGOKUlcMfJJQW8eU+ypYlqS+sc1mvpMg9OGcF/JcOL9hiNZyZXb4KTdlEUZZZPFpMzUZTfamB1qm
HoeSzICkxYPsuhsy4clmsUjNXdG5vJE/ZOvX8ZLKm5kRZJeK+/vgUjaxY+H3I9Ob7XOvZd4nB8Yk
DxQVXZdkeLGGEnSCYRA710nqULdzFWJTyrt2aty3puTYp4T3rSzZH6YZFoqbeAMtAACpkQBt+nD1
BsdEokdBmlBBwdhZevcMV1bR5hMYqLPquTeqKNlYXLt5irV8qfbFpN04U3FelvpHNwzPg+0ZMcW3
7cOaMZipGprmvUkTyCkUpEjDn9lzkk7vgDBjnmaClgKhN5/HnEyBJtA0VikLyHXpvsyViwo1pvvE
NLtD43JhTubwBmWQxEbr3Falms/FVCEqrbgsrefir3ereGvn6arQ6HMeSqYTrxuF7JSnqbC1RRVY
5rbwiB5MNFQtqR7AXEUelq5plWG9Ov6ZfF/9KHLT+GxvnrozNIMEMB5VfZRpnh6zKa3PTA3R72of
TFmwckWtBwy8MYJyl1h19jxtUAh9w/qBQQkkkmQPFumGw0r54HEAUKYSwpxe/MbHak2WNHb0+cTh
Mgk5pO/pB10e69w3TiXq0o1b2tb74hhlumdcZxJrM3r1MGQJuQPNetLZIgRZtnkHdGbtBr2LOcGz
w7MA9zzeRNrCuU19xEDbK95dGXEBwvKj6Pz5KV+nFlhJpT6iCrHPJbGrQ5s9dvNgv8y2N3+eutaM
WtT3EI8a56U12+SwirZEVS6S7ylj8mJmvug309XjQWrVykNVl8WlLBr7bpITYYRuy+7rRDbHepb5
zsfYJfsyZf65mhMATW+QO8wWpEQqlZCClThCf1bsFC0RVxoGqW0vYyydNbKG7ItFK9IhaUHwkqG7
owK0PNB4kUXpyiSLVM1W1KQVeRoxlqHeQvnXqlh2dYJPO7fOsIaDvzL9Y6mmR6Xq8i5BiaQ1WL9O
Dpf1PufA/WbnM3NL8k+5YXmfhdMVMRjclVDhthVgURGldGZgg0ZcByDs2QZ8hjPBQWILFWMDQ6Vs
b7qVImuObXbn8kgK3W5AZM8kk0OuyjEeerVLlHhXzmDvilayB/M27wlPozoWfoli5uh2+bWo6vYs
RNHf474UO92rdpjbxiWphvkxLddH1/Aa9sPOFvKS2OSdLSNAf3Vkcgv4dVq9irrXLkuruUGfC4BI
r2ojuWafddPbDq5n9AHzXR58vMdWtkNQrUAkQtQ0DUos/4ENUAlqDtZMvVmCqX1cxZgGWPws5Pn2
nKQkPNLqVroelmBZfp35xCPd0yEL3HnZM1x6X9i5tvOBTU5KS7u7uSzS2Cq5rbgEnJ3SczPms/0h
Jp8S17ypd8uy8VaXlAqOi1He4z+qZze9boPrvPpE84RzaobKv+iqXqKZzu2j5qzmc82omH1jo4dq
I6RyZxKcsswcnmCkcWjrxK5xVnIJNSU1omT8jW/OWOqe3Xz4nrcGur7VhwHUCmMlBVRM+OgrsP+w
bzPJ80U3n1e3NmICKsw6mt6YV7ZGql3TyHR0kINC+nemNUF3D+cJQwG8TC/iwvTdS+6CngU6Adk2
n+ZzavEM1tchJv41nVyfxQdwlISLlxoqHqXiCdC5+Wd4Mfz4PE1g6L0kdKuc3YeXq6DE9g2sdEpj
rE83gPDJSIqxxvJcz/dC66fvMnVFvKZJdWux0d1hiH6jMPi30laTeJE3dfeybqeXoaLhOhjwko45
TsGuMPo3OOfrCg8iZrQZvwwQWcCEqjImZe3heLX953pxJ5y1yj4Vpeaf3FKouzXjCjOKhWGIrUmp
hOvfDi4PA99lF6HR5Tzb67b36rX5VtqKqh1+nvHOaK0Oto2bk+tYsPMv8HuGHiFDH+XDOvHGuWXB
VOVMy874Nykcg7D3o+ux8eWNv+lGu4oTTTfi0rKrW1XkUwChYr6Vm8iOqy7NCAJkIl3mle+miRmv
5YyWIvb10mzecnaI7YBwEZCWWToeSMHMjP3N65iUnIp1bZ0PePttaOpuWOZpeePmq/2q4Efj1tfq
53oy2qeqy+43sW1hayXuMfdhfrKczzlgIg7uRVdyn26UvjS9NO7BnMYq0Au52JFHzC9sV4qz5+mV
vFx+MkUNANKAw2h5apOBqusYluzRMrJ7bj56JTP4tXsIFxk5pjnGCD7VeTZKdbQtzzvnZv6qV8bO
aiwi06nwg4pDkhxqjrR+MvmndPab7zSk2zLQlFe8rFM57Q2tbY4JoBME96jVoW1aHZSBVnuRlzd4
9k4pLwN0134uWyz0Quu/VMsMmjnW4I1zpXY2/jeZSM0POW19FU2/HlK/O6hqnHdsVwAJfdM/lm0K
Y5eYFuE2Yw0Xf6nelj63zwRV3Wd3vo5kEvP0MBUmLhEe+3tv9tpBU/P47HkCsbKfdyMjo6hgLO4m
mxVwZa90EAzVAEAsaebDlfwiJsGxS5HOWlO9fLAK+c0sNRE56/aUYdwBTnXD9pZNoog7P8PCVVwB
+pV+NwxHD2GoX3R7BJdamx+czYC2E3tpj5W1XemsnpiZoTrvTvlLfa+3NniLvZrFuJP5uJ4IpnCc
r7jWBtgiztOW/rCsff00AApERdcBPqdd+dAqY9nnaw2MOXc0XLVOdphRIJ8oze0iMzXNc2rrKqxq
9qVdIZ7WetaDodAN+pGrG4D54u5KGkQlh7vesYYHmwdnUjXDg0uQ59Rw/9w4Y5eG1swwXn1OdMQE
uX5axsI+6mJzXrFmBogIGPugt6v8q7lkAyNspi6YEvsFg+W1hV+gPGxtiWIl/tHNTPPOkd66Lxu9
Z7NbXWMiQxP4RX2YhzLWAAtGjHlltgL0XjTHHMGT6EieJIHW8ZiUDpuK2vTSIN3WJL7OcrkUpc6x
GbsprsrRPXZJOUTTMp1yY1nPy1jJMF/HJmyMyWsDjUAlhR6RnKx8r9H5FhRuuoXOvIrAFKYIKmZa
Qd0hIZVudoZ+sI8yE+WnJM9+YOVXDzVG444QFBfCNnAIqHtuj60msF9fiQm1+eKR0OoSbaruo8qd
W267EgfKaIblpsB9PBIeYIdGe26QcTVra9F7gRLCOeoNpaZpIbzvmNhJKJJ0s8M+NeqbHnTqRLpl
C9W0ZHfjSBcv3QaNf/AL331ZnVE7srytJAS4UwvuQp7HSuO4g9bIGm+VfiC7sfxcl7XOv51sP/rB
GW5TY0ppDS559nZVfeoq8IB1mr+3goBUwrnvcz8WMugcuzv7XuXf4r0xxNezBUhMW8BGuSWn0F5H
N1oZJlcm2kVqlYprX+RPbOLS0NUGh2tzMu6QIKwzrcXNkcydCPIexhw24znJS3Nnlel0wo+cL6W+
kW1Vc/49nVf9k8lfjto69Q9b7mYHZC6d5I9qD7oSzc0ijCVsZu8rsKj3OdV6GfG5v6VXIBfa9Evl
LtOtx0TDGOi0ejVJJcGdJndVQyKqW807pCkv9AiMhJVhvziMbJSRK82OwXaJExEAGd86XZmPBobj
rTNlxCeAyXaFy5pVr1wP2hr7w0o41uKW6X1L32llujw4pnfV6vHZsT2Pfq7me8PPu3OWZuLLkqzi
RRpmDZVsiU/GyJbds3gnqW1SUVMz0Hxb8/ab1hqS/BJxpFA39PrBSjA2GYzUk+NVS3YPB/FAEzxU
AjDnQ6fLvRQ0gXiVIyhlNlitR8u9eDlNdQXOWCQNdz1sDYiAM5V+rC2mGzseQmvk93xLt055bFgi
vUyO2zxvHW0Lrm5j8rTuvGd8rnHu2LEhq2l2bFV+zSGvqO9Jarn9jgwNm9kOPr3vRRLS8Wy9ZuYw
muwEO5P9+JB/wJt9OHMhIiXT17oe3ssF1sLyGxuSa4q8cpTkkInGbFn3Bhpc8Guuc5i3ebcTY7uG
U75ErSoZZzpWSTADuFCUrIxTBwRIwnY9y9ZpuPUacfTEGjmFdamZKHdBnC4v0Lr6aXKRl6fED0Ha
hrgtaqIpPHF3xmq4L+AYap82eO8udtH3ibzIvjDr8oZWOituW7f7NJEypHjYM3azlOrGTYYp0Hwk
2cptd7bqH5fBHFzkk/R5QXMPR2IQEQyLF40pIwrXjsA34/8ipORgNfX2ohv1dBqKpL/xFkB3+ONq
eBR61x4X0gInm/B2tGildiBtlLK26qxZ/vi8MhYlRDPSgDbShhfXQAoq2z7YrmgjRV8EtSfyo65q
/cw7elmlATVaOLcuilbQuf3yBGNlHjVS9hEPTvLWE5+nB7SyOcK6LRtG/bFOLku4yiTIs809KAnr
sDj6Fnsqh5JSTcEeMilMaglgDvEe1G5tVzPsp2rcF5552cx2jHylnjIhZDRm21fYUST79ASR6ofL
bIi4RNMKfLdMQrPOt4s9LsBJWvZVb7X3wXah1ZribHn+sLfdfNlzUsuJ73OD5vkjB8HiYhVCD8k7
mAGdx8teqb4NLZ3TbLIk46Gy2vIwVlV3Vmo9Or32YC0Gz0jB5tIUxktON+pZq6lgsEeCGUk3UUqb
OM3FSzcYRbgUP6adm4W4E/VjteTFKW/L7rBAawadv+oPTJ4yAkcrTRKn+lCdEex/gIn2aNIVR11a
OvJoyno7SsRSMHfHqx4YEzb/kForcSkSB6bRoYyAbNfBtildWDbQQ3Rvde5aiJMxFeMOAmWjZWBd
X43OTXZblhSvOk9o8D0rJcWaLp/97KARDdqRs9WRfARzriuHcBsjM4Gb7umzrgOtsdxb16sapKSr
0sxZ+NJ6Mkc0cT2qFNYxH29Jg65Myt6SUNPL7gbLJtvloCR/Lej9f+3Q3eTvFA+0P+T/BxadcZ0+
8cce3YEqibdh/UeP7rfv+KtJZ5q/Ct914FzwuiyTfMN/m3Tur4aBOcd/HFB/Hbvt7ybd1YkTjuv4
nLzx99zrD/B3k8751bMt19AtYeq05tFu+39j0pm/DTD5H14Ck87G63N9X+f/UU/4c9VXWozkFKgn
DWstBcao+8o7kEFRR1T07JaxqJxsXGe+zbI1RUWCYB0HHZ1VX4Ku0R8t4mr7qTe/rWKi0QQTuAyc
bh6PoiUJIbLBDwhPlweCfdbZWNviKCGqAuHNyxM98g9FY26xmxSURZPgPdf+UL23yVaimQ5wg4GH
x39hqdwbo+9fEol6yYJSfRqE81o2Lil5VPsk79Se9E/1xPNdlmEPY/k0rsqNfLzGAy0NXoztAT3a
9YD9kzmy3sJNPnhp6jAU00eIG1sy/UtPYM10qnlXc2q/FCLjEOpkTuipYusDFJ/+LNe1PzGPKMGl
yKvLpFGkOhFEDKdWaGEzMClLmf1NmyknXJ3py2oqGZOIWGJrtPXjylH90ZlcN2iXEXmx1QjYi6a6
WQtT62O2SPqn3Ou/mFm9gBg1yw9yCtehxP30shbgmzC71gnc/gskaXYLI8WeJZFiD24KYUGjknZH
bY0NIb4O547pBlEz6Ij9mH37vM2OPR5mf0wrcnVs9OeXNc0THb5h1o4eB9KR/T5sIDxVV7xmspnf
2YywO03IpNrSZIeUuysaU7f2dyusPBvlbU3fWn9cDjKVmFxkuv3nZmt4Iq3O/LyOkN1mxRZGalp/
yqu6+2YZHFPGMrFjPS8lNR5zOiHt29VnudTb96WjlrPsvFd2u1Rm2EsSVL67FuDWnlMdRa/xKQnf
vDAbAko/s0AmK0YRPpE216NFIhWD2VWBx+hjyO3d4mHeEFC138d6zZvAGU2IsVVWGU6kRWYIUdyI
8oSSEvRyz46Xa2ZB75gmywMCl6nXXkAXZy+Ys+2Qep79wR2tjstME7leENpwzPXr0pHzrWyaWPAg
SQQQ6WsfNFLu9+h8fTA3zFrOx2vzjltpw95gwp0INIKy/E+740iV7nxmKOaBnfrrl35iA5X6qRF5
S1qGGWrzjn61lj15Oj6IZSmmoDXK4i7NZy6Bec7m82oB5waWR5auHSnm2HIMGUQmvt6D036qrFy/
K4iBHNtajci5sou2qtKiDXrq85rX9VdV8VTsqrILCKDMJ3fUBWpgUkVQ8gm7OmEfl3GQD5VfznqU
ta3EglYlSfvUvJ2tcojLfr7vMYh0ugCWsGM7cFCOu5zHWtKxYkqnilWqchMgsk3vONFaO4TG9q6u
EOQasyzuka/lDru+CmS6pJE3iJZLRO8OeWZ8cSQFHCm3TqiNpU+PPVYJo1FVDMGfenzkeXs3FV72
briqf21KjuMkL8X8Caa43wnauz450/zNdbX8oHfTHDem995Zy/ajMJN05Z7Y1HH21zz2tRmuyzPq
GB/GJbujz/p9VnjG13412nhUisIcTmpr6PjDSzKO88HpMRdQ49WZxgMVF90mf3CYrn/kniPeETrK
O6ers/Nc6WtkUhtwqsdCe22WVUPy6azY7RXB7SbL8l2SMRu7pmt3msfHdFlAB3hGhL1hXisP+pLw
uEflwjCL8rtlZetBn8FnOwSa14J651uGa2eB7afpTZ4P281iKKKguf/JTkUGc35dXFMlzR9s7DHb
FrGgHWom0aPkag6rhAHig1MhEXtkeaPN0szvGPrrSgeCpj3YC7ef79jbiaqeO5qjungyit2wdd6j
4wz9I60WNrDAUBzHZKzeSD3bl1Et6aktRj4yPeP9z1w3fzK3Sb9TeqPvGJeyZ7TOsevEM4v8s94j
RaFuWH55l2MJDJpGkLEqd3PmtGSN5IEZNvQOUfJhV69EMWJDUpOkeBsr/wCwetg8yQ5a32Vps0Mx
iXpDuzc9GQtlHyaHRT/TDuVEsgsLcmywswAGHmlgSgMG7aSBa+RHWsV2U4f86VvikbngjD/vkeTL
9mjN/b2cse36zb/UVEWFlBV35JF9Z7+6XXNY5iXUnPnL0r9wwd7VJb7oJs9m13dx4cMfWXANpXk2
euNNAoJr83xqffOGdrAj0eHTLL1T0i/HZk7qwMynr72y7jKVfJejfWsX+W1m2BxWeJy2ZfW4CRG5
ZJr4F2+UbT1jI9UIpTbXcOdUROimOaxrTtD1cCuSmvWvG86UURwtreuintKRaPQIosDdkps0BSmV
nH085jcFSpSgMFn+oDcJv4Ov7nVl3zmi4h9w/YOpCSNo3XLv0HIQpV5/X6e1FqheOu+U5ADqsoLC
KTjfqRaYDxUdDjvyqEUwNV+IVnwblgwfTrLSFuRtg6XycvylYYXH/rylKC4NEY1wVsXFp4siVLY4
b0NzpoDj4s/LrputCdt04WGSckS0iosyvS6sR2/c24CB7lJQgmEe7c744ef0eimz+e4b27AzkmQ5
LZm/7SyPdHDVlntPZZ9MzuLxJhWjFWQmKZzz40nLH4gUP8+yDjH2DvSlhIziqmM6+k/52B+p3fpc
OcTRPc3C/Mijwure7KECCWWps/8XeefV3DiSZeFfhAl480orkZSjSlJVvSCqy8AkvMsEfv1+rNnd
qUaLYixf92ViZjoaIpNId+853+F9NJT9lhQTP4601/DBXnLKvRthUEmJi9Za6sRRMyi8zBjYWogB
h24q1mHTPVBFyQ6m3f8C1mQ9ahLzAtrab1WflJwpqO5AVKhpCw/NwcT+TWnztXCN5wEIxKItIZrQ
rwd6E4+3fVPdT5l7AufQXsw0+TNx4nwd6eVbyEK653iIaCZoCkJjvV90F6hJ5Ga6ZULrN0Eb3+d4
iukJOR4S9ti4z8aJpWAw9V8YRWs66nX9vc9w/MTEsNOUSOTWMnJrQaWouifmvNpXiVHfBR7JUhE7
2sKRpf6JDXVYeoWyHt1YOcXSoZi7GRG/0KkwyicAIVBMRJeta7hMbzDkkGy4vTSWrclNigdOe7h3
FJ5JZCCTqo2mB9MnKXhFmYw50FseIEUrm7gHmu0WvYD5OTJ7ihhlPoRYKsGTuaHbLdsuquP1qBuf
uCwF+GA16yZsSm/RJbx2xFzZt7LtTHNBpre/8+VEfQlLwDpN6qNjmOWi9UKQAipa4oyyDpgwUoWs
32ipAhSYFxR1VEV95rYbql2tov4B3gIt4JQtDUNxchy8SN005gDnVGrFJ1vFz9TXwPGRn53g2h64
gINX21FxgM1hNDrdbHzY2Dr58pamP5RYRTnX0FCoKAmvq9aZtpWqi0NgqmnHf1goJkScr2rHCOMH
rhfIwQdhk/MV+wmcnpPCgIAbTrW+81wMnv6jyOADUZlpNzWajf0Uj/IRNdh0Kkf0qyR3dYxBEBvc
YaqelZcAoEjN8dnMamcZ4ry6EX2C0AW9ktw3FMUemnxyYE8M3iGnxrdoQZakrWVa6y4bxgfh5t3O
N7z0Ns/Lz0lWo/Oq+GGOoewnGHGmesjK9JmLerKxM9R+S3BV9Tocq+7Jpc9lsT2F7Q/6JhmF7PxZ
Fbq9DbiM/HDpUKyaaviUNMgPmzY2lqPeZ6sxMWvYN62+9YHHtZjYrHRJt2g8aHb2UqRO/9D4o/sY
Srp7CAXVzvNMKBNFZMMDc77lroRphIj0WJQgN5DKhHs3Mc2V3+IRdU0a1AHcs02poW9ZnAgeKzCt
7VPQ+upBNFa1TbIA4gXYjtUQCYoEwuekwUlG1nfSQDPI9AFW7dhNIRcdvV1C5+ruzktq2mFm7Y9v
MRgBau8GG5pr1ARAl+4pOSQxkM7Iof3U5bTKpQfhfUFlMIluwA9m8RLItveiO6LAlUSFvVy4qWX/
NZatdTidvj7lmtP9KpPA/wIbrH2Mx9j+miea2pmoB7eubnjbaPKMlYUgqF3UnVVoFHX94i0tMEov
skxPd2ZqNs90z5ubTDr+p17rnoUh7KdAWraEU+QbCe30iVZ/Y2uPXUxFdt33gqNV6IkQYpcXlF9k
ZEXeOlCNy+acRke87CfaRxHK/OAEYbghR6FINs4YRwNVJYXFW4RD8iQLoIqLwbPdr6MOf28xllZ+
TGsMu+tGutZdB+amPNVHoERK6uGrPkNut8DS3i6MDDlRZLXxUdFaVtDN3xIkEnywMG71tdN13aEt
zTpdJH40nLA4yt27acu/ZaCKWUVCwrYdM1Rv0sjrfcFl6Vc8JFzK3EB86zI9Rp1Dv/JHDJ5gVfgC
33HaG/ltKoP+gKD6Bwct3kIoNzc55cFbV4MJAm1U7WkYOKty6umF57rJ+o8KYME7K8EIBC+97Tic
+1F3rGQ1yYcM88Mqarr2ZTAEpSwvS1/wn/mfKr/39g7k8xIVtI81s5uQc0TpY3UCaCxU7+hPtZsD
Pg2UKvGEUwtdlXqjHzLM7Su/tKcXPsWvrsC/SWnrr9GsvWVWD/7SGDMqmXl+Z9SQXMIQDWPXVT96
9AwQTAv9uWV3uFd25twMFpItTSq0tKw9z4WMyJeom2kRtE657+L6V0JT7nYoY0l5c7hvsxSESyTU
jnYjrdC8T9ZQpd7sKaTlHDsHSx/ybZZm6C9bLfnLN03cXr7zg7aHNBZJqMnnXsZqVXfSXo16gvxT
kx3IHsO/aYU2LWkswwtI3fHO1TX2U1iVVEcOlUvFFlYUyKLC+pW5kYR+0ct1TQIqe0RE+UN3ozsZ
Wr9G6DZIHCx7pG1uiE0R1OnrMNGRqqgprjFCfQnKWC2TacoXFsGKr2Yeb2hX+1/oD7pwWFhsRtbD
sHA9lmwp7vG+iVvJdYQyYPYaDPZj0jvBjWcg4g1Lu4GeB4QAFwE6thWnxM/cjzjTOBpVz14Ut21n
PeQwYpiS0ZYwg2iZcXv0vIlSccP72vmtfJC4ju5U7iUPlpOT0BkW4p7WdbIH7eRzjnNAEXoWlync
SkeFAng5FaFYhdL6VcnOvxeEYlDSFd5dPNgufQeNnNJa3BSxhUJtGpDagnncZhp7eGMGyHlPDN0d
zoFmxTIYcWiUIPv00V4qyCRcp6Odh3qyNTS5Ni3C5gXxJrccr0EstZyZwzKzl7IGKDMhsfguAq1d
hxCptiGiSqxI2BEXZJ3pK5eTCz1gu1/wG7m3ltkG27jtOho9Zrkeofstucd6h2zSv7ZWTaldC1Ex
L2wqTdsWAQlNH20cXsdACzeNFvwMVRLuzM5M7xoD4JzXJOUG+zhNMOlCHsnSNP2lGIqDIcGWpoP6
Kwz7DKk1mseJ+g06muwVubi+8bWy5uiu+ZtoKuNNWWnDoTOj24CmzsrvZbarqBBthtr9TPTrT67D
7mdXOeLWY01b6jCPQMhY7hax47AwdeO5aUGlQaYMLXRwVXgYTmW4qoXYNVYMxSBt57ZUAwUb1eo7
w67iJw140Aa2/fgqtEa/ydBSvo25qy2Rn6Y3sZTuTmbARmwvodKleTQ7oixYTeap5lRqJVxNqTBS
VvHwWQZoJBYZ0lTuU56xLToFWuyUEsypcCRfiWbGlMofBVocDwgnPn9AtRRbcjFu/aL/lMT+rrQF
Kr6kufMDzkMTtlByuXHv4obM142RDXtTF/WzUwZ3acaP07i0qrlDHyufN8KL6rVv0nPsJ9Q8fGEN
SqlOlQivNLawsFyWju1Rj+8D6gPAfp9o5dOb9+m4KC8bNlg806euVtbGgPTyaOqmi6ULKzBH6jHR
b+lYjjf4pNSi66PqRm9ZH3ST1hVYl59NXuorYierTYicJGohocV1mqw7u0oOjlYJrLkcC8BZxstU
sPlbvcthromEWCKnhsfC/WDrNTrqe5FMVFig9vr9sG0deDwRAFdurEGy8trGWgXQRZAeoZTRksmg
+d8Zv6IGGMcEG2nHJOJ245yYfQaN2yg//TdAZfxoEGUiBuWQjRTf+DGbRwu16yENmVvkJVJv8G3Q
NQhPFiN16H3jq35JIcM9+GGqduJUVJSDv5adnDZeZ4b3bPOASiyBKr7VgnWhedUNweCf49D6Bh1C
cp3kfoPdlSLJGDyDJ6g3XU2fn3KJIXb64Cu5TGFEfiHhUtdh6jTTfgojH0Dg1HPGhba4Rjjg3WaG
Pz6kQzx+gyP3VZMJx2sf6SUi0HLZtQMH585xIF333prrJBYrC2zGllO+RByiTU9aTRMqCjzzKeQk
DEMgsMolxyTvmCRJfOI0aOP3ZNAUSli0MZlkJ3anfvyFyBfmHWNO5yb8ypKUdMtaRHuMGM6+qyv5
JiyHBi86i9XvtsL/59aKeUpoPt9aOfZt+3f30+9/4d+dFc1wg3+5DgJbx/NcC33if/xP/AMbspZO
R5TeBl7M/22t+Ma/+Aeey79GU/Tf/9L/tFaMfxkYqhxaMbbNv0hW7P+htWKe3E3/aaz8O5LN8eje
/N311PtNm4rWTg9+LuEjomZNyIFSRCznj8LSpumxxTpAQl4v9Ch7SwLTR97PhyZPREfGUrtx+RV+
Z57tS6Alu1JZwCHXZjw0p9VSQEfAOWvTdz36meWJvQ7CKKXkFUfenaWxJyzbys7U9z9G/r/9XX/6
ud6zQZ6+zszbq6ysc0uvKg4Z0vMvVdL41MwD64oAi9PTT3/1Dxuk25ixMrk2HdzQsGyqUEWkuA7a
1yRNnp7P6/bn80vND4EbmPkhzo0cPpEqCEiuZR3iufvf9/L/MDozi1sO/KAYC5EfyLCsX0PDLr4l
pfN83cNnvtyh8VJMU3l+4PRjvfSGUX6rhvLTxw//u0nvP6/pzJjLXbW0JtcxDym5X/pKcOgDDV7U
OfYCp/Wafy9efzNu/vn6MBffmw3zSN4mCfSpljHuBRMS97MnkoIabtdY4YaGV6WTXZDG1qOnmtpd
NYnrE4gXVCiJ/+0cPfv3f3uB35mO87Te1tEa8hHL8KD5UF6T5Rgp+Bu0q6xtF7q99hB4XUOMw2Tj
9xVrQVEThRvSUPdxCq2J/ZpXyNoGWgqXXoDYhImgedOJc1eWofXT0zKzh9xMLwEqd1k3e30kASO9
IviWF3geB4zRw7MHVYoDpB+1MWQFF4J+7RVhSaenz9YqzrpUAziP7YG4Hi1/6uEtNteE9pwePls5
QkC+kW0P4sDyBSTG0srXktiqC2nYZ9Ylf7ZyAHM3a3ZuHxAVckxEhOhWMs2wL2QZnxJ03nttZguH
7oUxCDSkRlGTDeo78m4Ar4PopOYsEc7Dz/D7ELsOQsYifwA86BtXOKlPwzZbUroqSHQORhS7U257
S9THMAbHqI8uTYlzIzdbVkxaPRkVivTgeShoQMDYTb4ulXdNiM3pC8xXloImpmFU3j7NoEoTktEe
Ket8+XjZOvPh59HBuYlJskC9vS/cqlyxniMtOBn/r3v66W34Yzuqwo6qmWVkhyBrqArUFTc3s1TJ
NdnnDI03c/3rMeSUwlHZodIKFLhx43x221pet1Z4s9lcodIeInDyh8LCLxcMYnwcojHfXDc2s+k8
GFxOycny9qYd47ijNXv0sj65biWaBwh3mBrgTBtUqguZPhsklbxMjXP8+KOfBuCdyezNJrPywja1
cl/tGWyUJSxFMej2oXe3lAwlTUY/dC7RQX5nA733x2bzF1lJq+uYJQ9ISmHjMoEd0GCjKcM77QQS
/dRHULGpJhTS0H6JTG+o9Es9RTONTtm/0dGMxRiE3I4rIqTlCXtcQWXP0n2wzjjF4uhRV3Y8fm9N
Z+wWoKtG9BEmANRGDWl8W9T03Qkyxn8KnsfJuBx6o7WqNLfoImyFnn9jpg1t0kUCpAWK8ceDfG5m
zpYVJ0zMDLeJvtf89pfSq+jZm5R95esxW1MCIYYQyqGxjzuzfxDQtYBkwXK+7vHu6fTyx7wPsFyE
XtqY2Myt9tZqrekr1By5vWpk5qG2kzRFYciiY9aXzxVmx37h4KG6lDJvnFaPd944d7aqQCav/c72
soM9Bi5gUY1WTH3T0UqgydtojbbtYYOtutYfzZ0pzOoW0VTKQauwCGpIp1hLfyCXEerHMHWu+R1M
M6RUlCwA5rt2rGnwUmv57+vs2RPZmfdkHpIbNK6GziDrD7I71TfASMUUIzCZXvceznNyLTqelhvm
PTkMTbik7KJ9MkOvvrDGGqfX+b3BPn2tP14VbkNRrOv5sPf1nIZBCDgAcgU5QZtOUOv+hgW/pmd8
YkmvSDVpu2WI38qH0RDTgBzoIFx3TnBni5o2NbVCVhzu02CK18SXVCZCMI920XVv7Wwds0sJ3VbT
gj08ZmCJAA7J36H76F76A2dWZXe2YIxsIX0n0u5gdQDLX3F/+MYKwlpnOzc2vNPwtiOetYhvr/s+
syVEun1I2s8w7HNqM5+C1oXuiRgtuO6yNk8797VOubVOK9oOen1ZuRryOCeNr1tC5mnnscPBH/1a
clfV+FMN4W2HSL90RzszI+dh51OSj4SKRendkCRvvT52e9m0/nXHhnnYeVh2GN3JXIDA7rYHg2L7
jsImAsOrftV53DkiglCzGk0/SmoJd5EUiswgubru4bO5Lk3yv6KiTO8wNr8iVC32A666KwdmNn/z
dCqEGWXxocxCh5iOUe1VYk5XPn02e+tKgzoLF/8IwzB+E6lJJ0orw+jmupGZzV30mlFDnh6HHHMw
vRX2WjgWrq9n3ZW/62y20vCtLUh+1h4yeYHwSWEZ0VD0XneNmKcnx7EXT/UU81YGifEYEZ94JBvr
uqVgLqkOA9Z9zSriOwvD0LaIEbYMtZdd91KeZON/bkApLGiUo6W4A0GRbbvUolHDufy6hWYenxw7
ykNlGkZ3adqTsNI46T7vL14Nz9yq5/nJTexrBR7XklxTexzvGCjlbVuFrNi5TZHplEQvQoAgsBwN
7w+MyXGVXDlss7mM/qW1a9uI7gYZgAZGbkTwR9VdNx/s2WT2PSONrNjUj3oLEBTWa+jE65jXSlw3
H+zZfPZtE3KBUUV39EarbYVL59ilrrG8ajrP85Vjv/ICEhqiu96P4q07COeQItZff/x09zRp3zkz
2bPJrLJEQGhCPdQ0jml/0iVXpGSRQ3ftdqbUFamWqEOC0bvBGyqN70lfygclvcRe2GFIkBSKZnc4
1Dr8z5WewyPXkrQZ0SIUXqx9TUbHnzZF2xJKtdSbHE4+aTb062Rq6oeE8Ey6am0fgVwPLSRYMcSk
5UjZsdiypbYHHY1icycF2t0gADslFz5pqN7OtKy0vyHebxCvPYEDvyTdtH7R6G3joDjShx2CMkJd
JLX5o1anhr+HkRwsE31CjuF0Q7/KcPTV27jGermp87TW1o1Tm4calr79msHkmVZOR24MGTAq27iR
l2Zk5VCGoI/X+ujJTcOe6jdr0hT2AxUayLthaSNhz4oCZ3cbPPPPyiuXdWv2Qxl83GbUWdblIP2V
X4GD0BIgyR+/B6ep9s5rME/TbdF9gtoW1TECrrySMH4EMUZG9Hrd42fFm9rAo5BkenksiTS5d0kT
2NOYv/v44b9Bhu99+NmyGxaqHQYN6SkUCLJlV6TbWP0NNJd8w2mpsQ6+kev1zlUWOhBvDIYnrAwd
NKi06oW/GTzYu5sBQ+kTpcogdhcVBuwan2uKMPvC5eTMAP8jbdy2CKN10TNLBExLQrcGlDzuJczr
uafPxhcysedqYxLdlbr2ok2xv7Ub8sQ+Ht9zD58Nr3Bb7Jgy0A59iLvETezyMW2m/rpd7dQP/HPP
tPvWVnk1ZnctzXGf5A/USpW6rnhgzQpj5IW6Q1JhkoYjlh17w2xhaRdpft09bx43bgrHToIYGT/c
wHJLPCe9FDRSF/aVMzvyPHEcP0szhUackL6B1PtzEFtiuA/SqASAgHKURdOOHQ0VvUH+2bgqZdVd
V8CfB5L7stfoP0X5nZjUCyfH6VFTRXDlTJidT2nDEx4J2vGQ6NI9kM4XH5tq/HbVu2rO3iaRThYq
86k6+k4bP/WsO2A4Ql1dd5aY05SF5p0wKHV1BCA03Pa2xvY4AVm6VP8/fcz3VrLTFPyjgiGk5ZSx
x+8YmWM6LP2hsyZEw0MQr7VqiDf4slJrdd1Qzc5FMmwnJ8hchgrBbrXQFS5/yArIta57/uxYBPFE
CCTSzRHIsHFrxnrTL7UQYtSF6XFmWTJn71Hk2CVKRkPth8n0V1KO8TEs8Z5f9+ln2y1BcyHxqE59
JFZD20CdQ7VVGSZRrB8//8zknvORcwKWGte2kgNV5sz/lvUpslkY90P0Pe9yxTmS1uynjIgJVHqO
CC+c984M2j/Iyfi6E9Nqm6NM9RAxsuImQYobceIff61zz5/tFaMfdn1mimkPaREzdw0RhiKAuO6V
ncOTTSeWHIKC/hi2obmvG4F7volZga97peak5IQTodN4RnvM/QkTmD2KJ2/IxwsLn3nmrG2cBu2P
2U2KtdbhEHR3uAVwkBMn1Xr+S0WiSLxKa0QQzcKFgvPil2jrOuoZ+QJIL31gvI0N6bsLkcRQNxtM
l/Zz7IqKEyd5zE9kT4evSgtKcikSla86KymMe9KAQSD27KgXdupzxezffuU/Pn+i4ThWyeQ86SnJ
kdBdyNTCvWLIMesAyGqj629qo7dIkc6kaoFGlmk0kMbtV3emPhn9xkq04Cmvsh7rb1/W5DhjGoPr
BIY4Q2WIn7drd045wP66biszZqtQLlHUAVjL7sI6aaGH2NWXQQPDdd3rPluDShdzJt9a3HEo0jZ4
edzDRIb4lU+frUGJ24RaqEoUhTl5uC121RdHxxl21Wc/Gdn/fBsBMnVVWXEiLXXfRbvZl/sUSOqF
heY04d/ZyfTZibQE758IoMD7HLj5dEsImrMujcE33wKkmcNi6L3hHt+7qy7MrjMrjz5beaDs6h2F
C+dAA06iA0inccs10jIvnILPqVX02dGiHcZO1oPNBawpQTZ1qGUe3KIksMGMSgc/ODGOS8MlP4rM
kSJuad+jiaz0hdVhl1hoSiPaOndgHq4sou2Km2Cgjr82krx+rIMSn3vQEOazI3vONTsMSyMF+Atv
0uk3/eevQcnj77+15jBjxy5v9mHSZKDfMdY69kawqLTPnvQketmqwjQxhm5O0gnxggoCTgEc6uN3
7ezgzQ7iuSMdAhzH9gBgD/7FysCcMoZLpTuO+80ieeymcz07B/1XtTdJLnoLVp0Kyx+IYCLchwDk
bLIMU0qaqLhLBtt8hUKQ9njivLG3v+EXdD1M6ONQH3o7rbsdKTlJ4ly3r+nzpZuud2KEfXVw44oL
IkVzcqGIefEvrK2/j9b//IWCk/jyz9k4tBFFzkIG+64X0n1xynZ4JKSiNJ2V52M9foaVowVfHByw
z4Yz9MXDKEatQ6Ool3cFQW2bEZY1hO9GJU/paMKSohIjremGBuSEw9+pzFx/CewYLf8pJ/rEFg+I
kwRciTON7JeJyOQ+89FxZ3Xtxd7SdhridrOp0a0npzKU9SMzJrO4mU5v0yJ2fPk1maDG/aUahYv0
wkj/XpnfG4nZig2WLQyGupge/IRO+ECVecSSthjjGuabqWtlcIvLAt/YTWRrPumRUduArscNAGJ9
Q2pR/qDGuND2mC2Q3V+YQec2P302heJII2yYYOlDT6xT/zi0RDG/pMxR7z6GD5qRoiHSLy6ps+bK
pNIoFi0ghi1K0sD9nAYlwXxwVQuzuDetoO7/ontBClbZ1HDWGi+qHkdvZHO9cFH5HU3z3ijO9g7Y
76isi6DfUwpJh884RiC9k9bcF1azdbx0aB6aOm6Go9S6avwSGbVuvQ1kXN3g1TfFW4FnxH7Ff17H
KyU4A2/BUfk39LAlItZ+aKoXx5wi/bsEXKCXBBz5frBvFfwFvDFl94USqO2HBPMh8KfPijNlfRIy
pn95liag6ntxeWEjO60h//yq/rwBx52pqYj9iQ5uVUewisnAbtdOjqJiQRw7wNOP17D3Nxg/mO2X
crQwJeHmP5Jshn8lSXSclkrXs7ePn3/mawSzHTPSrL6uiP55xgjTbvO0IWoaUWG2LpBphauP/8jv
Lso7gxXMtknS5sISL4Kz121ZF3JlgD6qibVlMQ1vR1vvQiStJNnIfZ2R2vmU4uu9nQq3KG6w8tgZ
GeYdKXQr6Q6W+AGvHKbe1sLXaxFJ0JhbuAd6cYsJcupgTFJDuLV0T3hPsmwDrMuChM8XzXa18g0S
mwUNO3Sm8EsVFwS5U6MhzkW0Q7vWSCoIPhtV2bk/qd42Yjm48LEh2AtiqKGnubiAIrCe4bIn8HPa
kQ/cfmvc1HsVsOJwEePluSlgYrMbjyjH1C2Y5NjDRDfBeCK3HLR2QaCYE7QDtg1spH9phWu/lPS2
AqAjtp5c1c+COPT3lR1+gUXK0+RCRKlac8UxYoDAEaj4wvPPvTen//+PU3mPESYgAj17BnztQO9K
chMnlzEOj5nqh6tOV4ST/P2PyKyYfGyQycEU0tk1nRc+URdUF9Z859zcmu1+jonNviwD68CRI3Wm
Wwm34GeGO0RfnoSdPaHKEMI9uNxQHgGBtFlgHDjxJTr/I2euH3Jpxyapq1HuxTs/QHy4Nuu8+xom
7Is/ykSk0HP00lzKokiaba5DKD9ZpIY734NTZhNXrDY2oQ/3vlDT6cbl6vhJRZL9yMNqWBEM7igy
jNBSTWRlq0ZTOBsrvSqXBQcbUIIF0ONgBBlC1m+1qiS000XlRUCXvPJE3K2iusYHlmfESqgil/vW
SiPnqfLGqDK3BVCh7qdVmiIEw9mXCo4f2W1Iz8xkAljZIe7Ypoalfpp1qMhmseFAC6w1A7IDbK4U
CS4cdM/8FvO2vauoCfSpCI8R6RF7YMv+uhTkVny8AP2uNLyzAP1+Bf54XW090syoabu9aOtY3sV6
Qf7YJFvTO/Rx45Y3PfEQrwhzoI1bjV5n7O/jmD4DK3CIOmhJ0SxurHEU0z3Qfp+sY3hPq7LzEgL8
6nbaFUVnHqOUusDDxx/5zIAEswNJmeRBP+E8f+5DmUB0r8GT7D2lyeDCmJz7A7OjxeilRuu2CXr2
qLTXJQSIXcl6fGFynXv67CTAMb7NjLwP9uTGim1UpVjffWU58eqq4ZnbCCJOYjDGEVUyLO4NISv6
o2U0l46Dv7P73nlf5iaByGqmLBKTscfWSnZHBl3p2Q3Qdq0zHzM99M3GGb/jhbGWYugVsdudk8P+
a8Pp0bTAUmBLRQNurj016qWzQpElh7dI2PUJPEs0+lPcFml9lDhRfxZeAnMak3jU1l8JxauoHlci
DCF/BCIT33NywZIXX2kgxsA0FjdZ7orPeaen+oVf67QrvPN154IfwmibVgv78EijdXoaW7tciX7o
wZAaTW/uLTrx6rrXbi7/wSPoE1SnpdA6089hpUX3vaOm2+veitk5I+2jthVeMR78RJt2Foh0QGbG
KF+ve/xsUxWxh2jAmEjZrPT6tffT4dWz9AuH59NnfOc3mLsjkorQck4r8UGUMJYirwFagGokxUuq
exZ77CS83rhJw8IkoOLjL3RmF597JlQMVjWhDrtvNNNylpbyjFNuNtHgS6+cAF5+/GdmbMH/8Rb5
/myn1SOFo72Ivb2CguPtMtjP2SZSwWAedKIzqtcBtOHWKYXxw8bAexu3dqVvey4oY7olBns0nkWj
OfliMKYWUMXHH+t0xn1vxM2/Hy/cOoTEW1HBB9FG5hGElfiJikQlbmAoZCR/DJ0uvgKY0DZpFpV/
ffxXz6yM/mzdzXu/6/IwDPZAvZrn3k/0Hza04Qvf6dzTZ+tuXoc1Oa56sA/sethBFi241eNE+viz
/25zvDNkc7fFOLotuMYqJ4YZL8qBqA8QNmaPUP++qIz+DWdlcY+J0791czs3lmSOxMVb3FHEWE7K
hdLctV5BkIkaV0lUG2MNCR8x8qbKZLsHoCx8+LV0ftlyO0ggZRH7zX6UsZle2FfPLHXgMv92cI19
W6mxtQyQa8Cn9mEQOog8tMl46WEbuycAQ3CdCMifuzu6wPAtAsaCfYkDYGNgCdq4oXz++LcwTj/p
e7/FbDUCMNRk0QQ/zCF2KHmKtaHbA93x70xp5QlEztoYDHcxoZQj1xnntLqpFAb7dUdge3uhGR2c
Xtv3PsXsIqBiBDMYlNIdt7VO/VSE2BypF1UvAQp9B09raLnPlaWlxZqauPJWpUaJR4IidDHZOUXo
vWk9WtbPMgfCtvRr8sQhoxPUc+sZcoIWBLD6oUc33S3ArpNvloV++iC0XBs4guaxsyKn3v0aeDCH
osao062n5dXGy+NBf2tyyg1g5UIgyou8aNyVwmthLb1pIrFq0LHQkbejvcUyDndNZKT6LdxCIgQo
Pd1lg4hv7KaGjIE8aeD4JYkAh9qvwEUvcwh0cMkEjhqdGx0i8y/CNoZDqI/k0cO7Yq22bLu6B7s5
dE9EjA89FPyWoPU6d234pT296IXMG3ouC9vXoEcLDpjFMYjT1ChQZxohQOgKuX4D/peAKhKBuJmX
xej/Dm0vSUjjVPuQOEWhvlKwsuUtwROZbq20IodrltVUKbSlAbRMyx4Jl/PkM4Fr0liNBonScOzR
mtyVYxhDexVde6/X9PPXQPQo5q6MyLD7z30LruTWjDSbmnJWN9oq6UcyaaDGGfIBwLWy7jQxEBSX
CjfbJZXItgKg0nBVS9T/3db64+QOSCfsrcKonu06149mrsRrVtk/P55DZ7zZhGD+fTUQiHnH3hH1
vu08MBwNGnDwRT0YQxhNZfzZNqtyeqhdTkGbkf6Z4y5sp67HY4M+BdAFJA/IFrFruPZ93tiGvso6
la47lVlAmVj1XuKEmJQ9sW8TfOpRqxdlZfuLMfFR0S8aG5HFJUXgmc18bmoiAKi1uSy7Tyd4zfeE
yuRtAnkf3EZPuPjm4xE7s7948z1TmFx3csN9cj3nq7CL3t8YGgWXqx7vzPWg/VBXdO/84ElCdLqH
atn8JCa4v/Lps1/btWkS53kljlEbWksKqtYDyE3rqsOnM5d89pFl9gF1lhfO/fVtOIpmPzi4bz4e
+PcPK85c76lr0JoVCSDHMNTTrdnHam/7nXnnA7dKV7yFDWGjxPcuaXPqV36j2VFlpFpsJ34sjgLu
J13i0CEnYxrXH3+j9w+8zlwECvXyBDzuzafRK/P7USp355dS+zJ1YXJPbLa+xqltXxi+999bZ66E
gwZXePCjuxc8Yw9M4PFLY+X654+/yRktIDXEvy8jOgdZR7X89An0OmrwzjjKe/wsPuFoXS3WcACG
YSFHXE4radrVXS4iMgkQQI4NjHbfBVJapt/oOgXZCtrBoG0yZYE9u/Lbz+5Fpm/4WVWl01MtQ9DC
tqqpCoGx9lcfD8C50Z0dRcaq9zUSsoInKJEc/Yja21enULCPn/7+wubM9XQR+ECZqDB9FmTG6ksj
N4fbRAz53WSALb1wtD33FU7//5/7TGp2DUk/6RHLjr4uie661cjIuzBAp4H45ynJmavqwGSlpJt4
/lNLiUit6dYC4UzIttsV0HI2DZkQ9YXROvdFzNkXqcPMaw3HehJRWjSk1XrqOWpjcWENPbMOWbM1
geAgJWBnRkdiORvtxk66YgcmedLvTVLKUjBPo98E4SIqVL8t/GF4+vglOLNazJXIbuYZfhmZxreI
xGrCY73Iz/+LtC/rslOF1v1FjqEIqK+rq8Y0VZWmkrw4kuzEBhVREfHX32/lnoeEyso6g/OaPTaL
QiZM5vyau5ZvUDeEDta4IAULC8gpglo0X/loF1bShScLKFwnAVQt8472wRcDDO38EUaLpXj49590
YV//Kj79tuUEJJyLbEjjHN5REQq0BhjL5VTAIYl+SszVvXfpz3CCH0pdQlSD2R7hggvxd2i7kTdw
P6vjG78/wwn+VALE1/V0+lCEcht2AofcduhGCeG2vi3IfOW6uPRnnFfxt9VCzzWrwkGXrwih6ixN
jYfuft2YvPI1Lo1//vffxtcoLSx1AvqkIrTNVZq1b1Bx+P7vNbo0ePzn4N0KDQE40wJDtqXBa5my
Ogezxq+MA1u3P0dXaOJmQw1vUPRNofxaZHNnYLYLq6zDBgHh8cqHvvRHOKFPgKGFJmBJH+U6NJ/C
UMhTuqAC7rdETuUCRpfwPdqG9XGNLH1tQal9Wwfab/1d4KMaxwAdmFo/mhlC3TQeZL6kxUevmbvw
xrCq4BEMWP8HOFLigqeAJSR7GPNdmTs5b5K/XB6/wAG/7UyR1RKUExk+6oJ2rwtbC0ikMgHtcz5z
wNhMt5I3ZETb6Gc4z5N+BR3n5HbCu1W8ySgueaCHGxSx51HvVLFF9giMAtS2SVhWDErHyfTlnBbD
vKjIwn0RijbZwR55DHe6ahP1dolQ0L7WirmwiVzIichobFIAHZ/SLYQP67hksJ2IIJbjd/29QGuC
Tz0Gms+PEM2FojMXSnxDcze90vb/dWP/7WM4x5CCz/yyxijg10W7/TyL+4YHeFuOLex8g3DhtzSE
+dVJziqAEHpZCbmHbzpoABuzI76bLOj7FtrQ1V5Us6mOhs3Ve67gc3RASiPvDIRll2OndPDDhl1w
qtGNLm7l1EGTeJqz+3Q8/3e7WYiCBrKqh/suie1w0qWFPXJap9DmB/0kvQnPtlenrMzMjYA/Y7mH
TxsJ/Y4CF1RKYTXcgHxlnhQaB08aJhpQyJOjuZJkXNgkLuYTcqE0tZOdH01p+vs6gbXVbMjzv8P1
AmMfdbI/j8uuFwFeAFP0KBbchY8KHezqFA5zlsAUDhTZXRfDUsrAQm3Yl7DoNMcE3gE3tlvMcL+B
R1tf2UyX/kznQE3JAG3+kqZfZ/jnQWsya/cJvL/2//47kwvHhnOghlANiWMSJF872I7elHEw/1x6
zd51OP7eJzBae1aQ1Pv67x+78Ke4uM5wFhuociZ8FFUUnsIARLEmMOGV/fCrCfKXqHOBnd0KX2U4
8KSP0rQQMVWzJnt0SOMM2qp6OAKmh6xPF6q5LfCuPOlkJM8wBoXYe1pzyJJDtBKitJHk3Y2oM0Rm
ssSbeFrgH2MP4wLqD0+xSJQ0DYMvgLWQvw8Y0knFF9jTyhHohjbRkMFQ2OonoJ7nG6EUWvYMlopv
0EPh5b4ucE4fdAD7ig6qe9A1jjYx3Fk5sj3HL70Fxr5BjMpKPcMnd8D40LWN76mcahjPMSX6eyDl
7HNSooRXKDgF7LawFAdSrF0IsIGEOi3ULFb+Hl5GYwiJvwYmxb8I3ZKP9Khnlr2D5jyv9yaEwU4O
jTWovQx8K28sCAsPqC4W8atp2lR/UDB+TW4gmAT2K6S74wI3ej3fDdCJgaFvuUHSf4vRednVetkS
6FqMsJ9OgKm6GeHwDAHlQsArORvnVd/VHbU/dVnBnAel54QCb7IkT7Kt0/4ILUIDOIIA1Q8a/9BU
uxMwLIUl4TTADo9thqeHNibhh39vxEtv8dCJblXhS0JxZs3rZDXzhw5lzPtukFTdgOHZz28pWqu3
tg9YxCAGUhXjnqAGZH4kBk/wXS2HKHkna61uE/y1mHE/QUUaarPkCnHwUqScw/W323xquJIU0Mkn
OMrHT0DDwnINVevgGgjvQl+AuZDhAC7qUxcyCgmX7SytPG4W9uw8G14DDAL7FRAVe3maA3xt+Awn
lWjg9Lc032gBzZtv//4Kl/5I55aEOs8K7FWyPimm38ElKn2TmXJ+7zf4+Ud/W0EabGUB/Zrkaz1t
7R0emvE93Dvf+Q3unMk6UN0UJCP9GmbhfIA8HUyfTZb4ZSehcyYLlAHmOc7mD7oX9QMcfcSHBeH1
n8/c6QuwoBmHOe0j+rVrK3mDk5Acl772apzBzurPVQ+bjGwUYmVf7XD28YWnNjfwfYXJ8O0iz3JC
dqOhn5gfdQGDI7y3SQT73a/Aunfwtddl3qI95PUVqAuOk2kBTehtzh7TfqveT+MIDhqsUyevlyR1
FVLBVW9gBsboV1VMaKq3tL8rddxeudb/HlrUBcXVbRMvVd3Vj2Idsv/IRLp3tRHqyk17afTzG+S3
2KrTOiqXabJPJZS7DvUQleoOOMJx9oL0URfWBNUCPDUmcM9MYz7NUEV4VpP0I3zTXz3K3yYPLwYI
ts/tlMPqJxVoJKcbVPxhY+a5b5zoVZD6bOD6FDwA/L3cWrVOb+ZiuQaZ+ntljbqQpkzbNGuKOfmK
7l96MxMwSg9glZDHoVPEohsKZxxW16Q4wO5Cb16ZPJA+f35wVLPEaiDB/3WDmP4hjJGzwdr3GsTi
wnZy1UqnJpVtiw7FA2Rkpx1MjXXORHiNHXNpdP7n3FXZLpBeEBi9ZOEHGBQGMK3fsvpKb/vS8M4l
Fq7pVqPD1zxyMkQf4eclvwdhY/3i2MXehNDxNyholo91ExNzNHqKqtcZnq5+RXnqgm5aWY1NulL6
ldczO/CQaFidr36dOuqqkqJ5j4SprNOvQK62r2BYUHytt9Re2ZXnJX6Z71MXJEMBklHQyZlzYFlm
9VrJTpCDOqtR3y9oYz/9+7689CtOPMskgjZDhj1ZFNFqbukCR5/7sGoojDrbuTBXfubCPnJBM8i/
wXaCswy0YHBs8JaF9yzrPv/7b7g0uBO/U7cItcKB5kknYs2lKGyDpPyqDOcFYgx1MSySrlDiToC8
lmj2imYHaEAR5mRsJng4SYOcXgE6aj+VPezX5bA185twa2AEAj3ckX+LW+hHQ0NFbX5h42qalqhh
cAhltI9Qb47vwi2e7pdZvP/3Yp4Pjr9su8SJ+CmDUeeqdftIGhgT7GqytvYeTu/mtQwaex8TnsS3
//6pS9/t/O+/3VW8shBvgWlZXkKkfC/GKL7ZTOhXZaMuFkBEEXzGISb2CHmy9A42N+zdWAvPO8MF
AZA200MXE/EoEsy9bMDfXCq/Ojx1WYMGokxpGs76kQLrB8Ng0Z/Vflq/KzxxQ77Rq1zLoH+kPexV
VYIUmfXsy7+/6YXt46qGFqC5DBEgSh+mYBnwdheUvjcFQPsnFVOj7+YQ6t1+iZSrIQrO5hjPbTE/
ovc27UvgUr82Nqvf/fsvubA7XyiI0lqVTT1OuW3TZNrBWGUDpmlp/RrS1NX8rMeq5rxTSGKV/A6G
/fwlC9Plk9/knSju9Ei7wqbVI5kSAXejKYJ1ikyP/x79AquUcidyAUwMk4XQ6S08e7rXEnjId2RK
ZRTeFR2MHA4bnvc/4EYx/6w5VLX3CpYzS45ONaxSwRjov8lxLB4BApW38ZBy+0UD2l3dw7QGVlWw
KWTqoypIQHbMxkYXfhvfVQe1C5/hJ71Ouei7CSD0hsRPth/8qKqUkz+PM6KbCcL+tkKBbszuYXv+
TBIAUP+95Jd2o/Mmx70/p1QAXhHC4vNo2jr7r1kK2O35De+cCYXVEjTDcfmq2MSPHVzu7pY+uwZ+
vjB5VwcU0l2gwpZqeFujH7frxmSAg28/XzVU+FVz/8ul5TIR+QBZRw7T6RxAxhh2TfDvPqIXoMlD
GQCYkqc1JKh3RZpOH0Mu1Q1lhYYTcMSy/qZsuF7fUcjwrSAfRdF63OIi87viXrAKALBZdaCLBzkM
FEAEwKubmF8rnl84bF0iAcC6E4FdBewVAGSpX3eygd8TDHwk35MSUpoflzlQ2qtSD7u8P7e3KscQ
umume5TwJD/yupLwaL2KPbmg0UFdelI9pT3EP8b+LYj82xu1GOiAAfveJ/0enrlo8SG+0FqHySmk
861p70CVp9tzMC3huO8aGzY7M1V2H8VLxm+J7moGe8kRBpE7eP1BXVESeoKZbzvfwcMizOw+7k3d
Er+cjMV/rg44jXqxeIx9gJQ0upKywxOswQ7sr4x/XuW/7XDncAmzkpZ8DeUj4R0M5MoeXtIQUF/Y
m7HutV8izZxDhsIGe46UEh/QPBv2U6ZgAYZO7pUHzaVTwDljLFjWogNZ79HCGfR9QRr+2PfZf14H
mCteevYvXXoOiLwuKeBnXEApHkSRDjiMf//A+THxlw/gCphOnYhiDew4HFVrs8A5LDTyWKqubd7W
S2sIHC6hQAYT76IE/mBo5Lh4VcupK24qJqQfYYR100CWif0EcFx1GOAP6hfY1CkhEIheRCFYjflU
KVTTggHZzlxn85Wde+Gzu3jWwAZk7psx+RJnbQ/Mu6huBvQ2/S4uev7V394QEwOBWM9992GC0cOu
G5BI7SJaSq+eHiyw/hye92xC+UAED7Ru5V1aUwgslZnnh3ViumtgqAs1XP6FFxWFlSmkbErg3zvj
R9airoQpSBCQNROmeJig5QBLa2h09icYCnHPT+tEtN5kvNCtKx66buWvJgah6Xa7Bky/sG9cuGoW
cZDHh1J8U9FsjlXJ2zd1YgK/qbtw1TKsarbC2u/BMLwdULopQVq/KsLz17kz5h6kZtOkM3oJT1BI
rQ/lCvYJeoDcByaE0Z1lN40cugEuhacpzgCkavrDFuHi//c5d2Hq7kFqCDjc4wyuTlkGBsKycAWB
5/k1CPel0c+n6+/hmhqIEHZdeBJxWx/LCJ4M49mb1W/uTl9xU0HVYddEp27DEa1geYB2rfAq9zHm
npNKdKMuON9OUOMs7yTsWG4qO1zTpbu0Mk56VU8dHpuyxMrM0/xdqKF6TgZhOp/9jsmff/a3hQc1
B4wjFqR5B4ejZyVLAKEW1qornbFLs3fOySIChHdo2iwvIjQ1uhGpCkwi19TnpMTsnZMyDGqlWNUk
ORdNar7ZYphjBG1jrzm/XZq/k/loLmqRMVgoGZ2hVpHSKrK3o76aqV8a3wlZLfBaRjcjzYXlUFVn
y5uRqsGnSM9eAPtDyFSCaqHCE5GT2XVVNb+HPpzv6E7IqoDoNGEwFdNtIh4B/NfHjXbhwStkYydk
4Xq39WaIh1t48Lwv0+0nZGt++A3t5DUQoKtaOCkbKPEAmQugUwSDIdD/fJ52WHUnYLkgSdh3NfSt
x345wLT7ibUl98mVMfh5H/0WrgQghXLqw/gErsLHEG2p+7WvE79gdZH4YJl0EEujJrcgeN2gyfCf
WeQ1fuyFne5K2ApoX63RGsUnmoU/a1n+B7SpVwEHq+JEKbDV0Kcq0/BkhfycQlfpB4ONoU+qh8Gd
EIXlWDuDfRufSDK8klkS7zNlrjU2L6yKi6OvZyo1XgkwWoGtT7DjsGXXexiK/Oe11V0YvWktOGNy
ICcoWA4geZ41K1mxjX6R9Evr6rfdCO2pEJbCaXwyQn430Po+wEic+yUcrnIwGA10nhm4XCGgIOPT
lCS0LHexiCHO4rc6TqQCjBVXRYXWEF00KKG4Pfi2by00I/3Gd4J1Yi18rYXZbqZOypMKkhNpIVHh
N7hzs4Znmy/DiiQX67lav0XLXRb40QHZC9g85BbGOU5kfEI7HZ5WGTo+EBOZrlzbf61PYXQnXnXW
UlGI0OSGJlLtoQoOlSuF12C7S4EctK+g7TH2P/0WyolfWA+swJwsMXLuJNmlFrSbalSh3zd20fMl
ZVHUrQqnAwJtJ02/3LJi8aru4rng3LGkgntJiErWiZSsW++3Avy4KhuK2i8CXPi8HKDKGSJ1ykW7
tK/QzJzeR1Oz+p2cLt7cQrJ/bHBE5Hxon9RSFF+21s/BAEvjBK9MwKzuxjTJi4Z/sUBjnqA07mVm
hMHdyKWaU0CfgNal5hF+buMxo36FDwzuRG4NCFRdwu8zt6KENCF64I/Jlhq/S9xFcEfBDB4BwV0Y
gh6/oyRMP1TeKcIv3PhvJz4FVIKqqgOCtBZrs0edVLNjnCYzOXhF6y/k5m8/UCywF4HAPXq/Gwe4
FDrL6l1TtNBe8RrfBWNTSOAuQPz//4Qb0q86R+J6TfjwvD1e1ALx/nbCFR64URJ2eGdulHxF0hq9
LUJWPPjN3MmIkWjivZ0QnAVV9gjg9vg+SIfWc3AnJy6zOUjLJAlP8AfrdhzqEvAcIV5eG1gXJ1ZL
nhbwwivpSVv2pWNVvGuW/lrT8dKiO7HKeTtbVJeSXKmGZjurl0AdADrver9D0qXlqG1N2ZJuLby4
K0P2pIj1EfIiteeOdN6wVmmuKwUDFpvKjO3oBsntI9BbYBr5bRzntoVKclfTbmQ3xdbE9lg3rANl
PVnACmWeP+HcsXSBqKKFokJetMBTiZ6/QkF/PPrM/wV0t4gzni3jel7/cZN7KtHNOcuWeJ04L8C7
Ag3mchMhhlcgN+wEsIWQW5r9luYFXLeka9O2QWFyqJi0xzBqsvtAlV5KdewlXHe20FcuWnsj+jXY
QWJoL87L47fwTtjqspxBNyqWHMYRyYGaZrn1lWrH1J24hYdKICg6GHnZ8fazXaEOsmOTkF7eBBjf
uWblUmObR21yFlZFuQzHTsMfWgjVcZ/WO37ACdwQjpw0HIcw11MLHEgLoDcEC3jo1XvH+E7cyiYN
mnQ0YU6TUfwUOB0E6IBXVTP+fm7i1f1nKUEWBmbwdkxyavUGtgOo0CdIWkRe3g3sBWZXd8ZGDZhC
uWyK1xKN0LtxnZXX6+cFNFdEXSLnJuPI/gT5VrKkF/8bDM7fHyjUxebSga0qA5ou72Q2iz3kDavt
mfcEHWQDw4623lVKT14mNlgp5/KF/wcRYHnyvJwGUE9HMt3OKmn8jk9XPM8uwpg5DTjSTf6FhAO/
H7urMukXNtELpO4aV6tJJc8pi9ujSaD12vDN6+X2AqVr6mGAqe0GSGUC19IdSeCqvk+aSnr1S17g
dOm6RRtuLZ5z3eud7uDkMMblNQe38yn5Mhl8gdMlwdZVWxSZvFgaRW8NXcLsZp0IlLwSJtAe9jqk
UyeMSdM3czxqBhzdltxClFJ+YNDy8TvjXHwuR02wCMuW5wBdQVlACSh4HYDBT71K1NSVnJsqcHNt
J0IU8JfmFl7ifbrLun4q/a4wF6KruUwUB88xl1BE3QEJJPO49yxSUxdwC21hGPZOE88nQ8wPMpsl
gCFhFnouvnP/FmyJeVcGS15nIMuYc4GQ2L70Oxdcfa8NiG6TDWV86iHZuVMjDKUhJb6evLali7JN
WVTxZuhxMJhKHGBYmT0uoIf7Hf8uyhYqUl2YdFpUUHlu3ytG5IFJSMv5zd25eDVhQ9mDn5SbgAyv
bVfZo8F73XN0J2At0wvKvILlhYhuJCDj1Y5FXfDDa+4uzpaqce7asIaYNdSWFArKI4inkZq8+uPo
dTpPXCBRW113G1Z+kuxeBWbbM3A0/MLVxdZChD1O+4EyYGspORWcTa/jxA9ohLk796weuwjK4SnL
4XEfvO6CqHqIMy+lCwzuBGvdwpVjTUssTNkkT6Gd2lcLdBcf/T6rkyyXmzIrkT1G19rKvQrLMm/g
KOF3E7oI2BQiSEqi1JhrWf9HxDTdbNw2V6q9F3IEF/+qIHk0oKRDTsDLRDsc9uS0QrnRc8s4wUoJ
65dsTvBRVR08FzC9kvttsdCK91t5J1wnGElN7QgxkAJGYUe0UebvbdIGT16juwhYWcBpZKlDmpfp
BFg8zslA3wXZAJK73w848dqN3aKLjmwQajKQyZTWqClnY5euXtUR6iJZYUERz2sx0px2MRTbuC6a
dN9OEFTz+wOcoBV0sm1ThiEqjnX2vmgNDCQ3oqFN4De+E7dRC08iNpIwZ3XUQYd90TdF0fqlNy54
VYkAMLRhjnLdZcsnU618B9NwCIL4zd154qq+RVLLoi03EGWFfOwst+CwjQIKqX4/QP58Iyobi7np
BtyEPX+y1dIf58mzDo5GyZ+D1zFnrZwK7JwVtQvUwPpPw5BJz8hy4lZWJfQXyExzEZ7tzdIZ1OD7
hVdx5Jc/vQBEFXMskmCJclAF+FHL6LkHZ8EvqlxUKZ1x4lS4BHMNM75djd7bK6DWmQ+yE5gfp5Ss
ypT1SRth9KqQDxaezB96CIpf2TTnyPnLw8fFQ8mUwAkRpMSTrQOQ4Hf4f1ZyMDOMIp+zZA0jv8ov
dRGkvII/jGILmhFK9tknOkCiqQUyMP7ktftdbBT43pChqWocPRnQejQ16xfGJwCk/IZ3oje1awju
0/80mUAP1DeLrWvP3elELofDRCZYQnOYBw37VERjudvasPzgN3cndnk100ZmkLMh82pPXVUXx6a5
JqdwIWFw1U9L2BAX8RDY3IgVOgQQH2hwCT94zdyFj0Ikma52zc73FUS2IAKjT6tJvBQIoHPrXLea
lqwMdLLlZWzko0Wu9p3Nnl158BP/PDEBS21bkk4473tQF2FG0D6M6erXGqOu8TdJyzpS9RqdSosn
m7CJedtw0vqdaC4sqqhipMOm2XLVSZq8MnUCkiTriijw2/EuNCrc5qGDpXF0otiINIjpadno5PcU
d6FRNbMRIfA3uSlpC7FVaA8c0gh9eb896QRr16L/NqdhdCoSC0evdKjBV8msH0yHuvAoIsPOcpFF
JztMr4s6LG78H1UuPIoHXQUnWXxXOc3DUcTj+GnhIHd6rYyLj1LzRLMBKgknEgO92I3xj15s05Pf
4E6w1n278SCjWJcQjR+V2DRflB8TGNBUJ1jtEIHSXpoiLyZ4RkNkKIUZcHct9btwybroKFgv6ZBC
cDqHLxrhB1I2wtgDrYq4Pq7QXG8iv/cVOU/gt4Z8yUFZ6voIp0JRfpGGyY//hy9wvgF+G3yiAL+S
cC1ySZdPU1zKu5jjHvT7vM79quayGOGyCI0/1UDsd0DTDVBnz73jhmxFhY1BFyx3ZZEGr2jDyDGO
i/in39yd+xUWaRU08nvUQER6EnxtXleGeVkwY2c6qXG39AXURMs4Dy1JX3eqXfrd0KaV3w37AhLV
bhrebDOWRvHhXvaSfYyoiD56rYwLieI4zaZ6KcipU9Nr3Vb2ex/I9Zvf4E7MgozZQO8Lpae4aS3Q
jFzBk5VJyvwemy4iytQgSxq4jsCMpE5O9HzFRhWD1pjf9J1YhY7dtNZFj8TJdPpnt0ViO1S+eC7q
oqLq4ny/ttTmmuko3eMmEfy4hHHjB/mkLjIK2Xy3JEsfo/wHoIWVjADF1Eu/SoKLjFKoucK5U2Lb
90n8lgBRcOBF39z6rb0TsWScdBtGqHKVa99D+KGfTnHop9HPYJbx50FZKi0I+mFxXpe2hGKd1TdD
LLlf6uSCojTMD9VYBVGuNh2+MlCi+pGFAfM7h11UFExE0h6aunEOX49HGGS0t1sGWpXXsrsu47bf
IIcaVvGvLjOl2fK6iVXsBe6krlwgKpcygl5WdDq3sPmZItDiLvGcuROsQFvB1obU2I5qiV9ZUOtv
VDsYv6PA9ccW5brBbL0hJyFhLSsgPxuXnpAr+gIRBRCNyLKM5HB6GY+iTupPERm056o7VyvhJl3r
aCUnLbJz8aNFTrAf1RJ5dmBc5+gS96qG6UOWawOegzaw7Sg7P30ZWHc4odopPOz7qslyCymI5iDZ
GpWHKCJeaAHKXI2NSM5wc4wqfVzVeK+XaR8YL21hDO1kTGe93SWqivkYrWjGoiFbzj4VJ4zsfNOi
a7MG3k36GJRsD07xrlBepg4Y2jl4g6SBcmRcb8e6Z7nKoncsnXxOLgztfkpT8wnyXROqe3nWgcO9
UZ+sGpoJ2Z/nuekqEs0SHxH74mzLvF86L30jDO28aooFwmlri6Wu52Sf8OFQdz4XKEZ2sqOewfGh
VaVGqWfaN91jgW/pcYpjZKfI32+FXEUWzEehHnC57bA2PucgRnZOWWB1wnjgtT6PzBe+77nyyeUw
svN2gWHblJEZwTLzYpcl/JAtvpN24rAqdFcFYF4cl9TuzCjh5eb5CZ04xNUOB6ESk96iH7wPdtIr
ucJqOFE4dCAyLiP2Rt9PN/CJO3lP2QnCqDYcbmtYDM3Yvl2KHR8+ee06t4IvBYToyYRdl23yAOdD
yF0FftvOrd9PcawlmMz6aNQPM6jDCgF1v0k7QRguwq50wBds1+dkiU7whPbJAiG04gQh+lJdnZnz
yAhvtIT3vqe/W6hvWQ9e2IpPiCAMW5iCN9rv4HhZom86wQVQzbKFMeohpBF5NMgzr9mHnIP5RS8D
a+JEolZ25SIK7LGNxudYm3uZDH6Xi8td3uKFL4vI5iNtSxhgsnf1YPxuW1ffoWIAgViOYCQYum6r
k/fR5Nbm+3KWwwjN1SOx8XMNK6Wxmvxixq3M131fhkuDmJm3ZyjawADTMxrdqnwVl8yge2yPS1Ld
8bj+SMLJBzkBkKMTjiJNaQiW1nDkXNnvZQIDptct2AepTzKM8Z2gtEnEIiiyz8cVV0FHi51efnod
JG5BvmyLc7Uf4X5OyVgInULfFMQtxa91Y4PN4EtWlv9KQWL+4DdpJx6nOoMtQI+R1+C+LYcbuLX5
haPLT+47odFORDie06Yq23YD6/2ObLf+HsBZzsDWeD5fBmU73cSDV+MAu8O5G3nGeWJVeh553C/t
fLSlF3KSMrfyXs0gfXKN9YBJ+66PHiI9+C2HS0qGOiokZet6PhJRrIek7EdIoYyy8fJ5xsydkCzj
TUZzaibo2sTf4uEnr4hfwuAW3Umt8Jo+72tUIXeiBw3I9yJzy+wzcDqWK1yRPZvvYCjxtlDhd6+Y
Iee77bci+9hCcSatcIREpZn2HKWXpS69So5YbCcgcTIl7WrPb4IeprrIzobYdwc6uaoCrDAoYgwN
k9tfbySKJ5jfkjjZ6qrmrO+68+ZehvAA7bhxV7Aq9LvI3Pp6nyW2A5oL2yPk+2aoT1GV+E3cra1X
tFvqdcaaZDAUV+JkrJccOcA4zrMxEnPYLxMmXdh+xzN58L4OXJZxb1sBoUUM3Yuz24bdhb2X8x1m
7VyPUdAzwC0xdILOYFrfrpnn29/lF2tb/k/F4vzsOCetqxesBHN24jFKBaTVBjzQOURjP4it6P4b
N8W8VKAxvBORdSDaMqRYEk3Eh6azu8BMfnmlW0E3vQaasJvsUUWfoxr2OtTLPgCTdgJy7gpFcJvp
70OPer+Ebfc3wcPxShJ13g1/yeLd6rmuyjgJ4346TpCsAcUPB+JnkoLpdyOaWsb7NFLY9F5Hi1tL
b0OdpZTht0bYO/La7rYyufUb2glRgUmWfavtkYnsQxRCubSVo9+ndevoTUUg7kXO00Y1w4bbCe1k
zxVxYnQtod+5Lsoeeyw1sezGDl7gX/qCWDz0zICXK+0xzlaYC6oTr7x4mxjaidIh3MAVrLAgpBo+
BA15Its1uZoL29Etn8cN+peBWMEqoEnzfgnlOLwfFxbpUzzN6w94McZePq34K5w7VIdiBc/PnhUp
m34HWwW7m2F46LcfnaBVXUPHjrX2yJsi/jRTdt/PgxfyAzN3UluLmx+s3x6fNtU3yHzPxC+vDfmC
UAwZO9pCV80eoa32iowMNmBerQW0m5wQDVS/bnqt8TyGfMRDFqqnWGxeilsY3ElsZ11AfbPhsDhE
Sm5SdYi9QNYY2QlR0gKqiQf9dtRjrKBUQ+b7uEfXxWefvDD9SWVQgwbdz99hL9jtlii06ErFhddz
4gWPeFGkXsc2mo5Q4bwdQQuPg8qHuYBlca5S2GQ2KxTlUCAsip1a4BSS+F0TL8jDUDivaBuveKSE
0X1WsXIXwlnNc8GdwFyWctligxdQFVSv6lU2eyibc8/1dgJzG7WRWmPwBlT/urPwr1voR6+d4vr8
QESxlaHGqrB4PAJBebNSr8LBC8JwvVm5ZtEyIQcN8BCit8Hg+SldsjC0JaWNWyxIj9QWUgWPEzE+
sEP6ghlcjYmNl5nqI13nZ6bSh6x48ltppy9CliTCcxMrDSfUA5t/BCL2qohRlxIczYrAyR3LkfTs
OZmgeQzreL+T2/XtKVs4NofIZ1FI1vsMORtZFq/q9wsyMICAcu3O0w7sw1apwzD5VR9fEIG3QrNh
Bgbw2BB2OE96ZX5PZOqSf8dyqzp2LnVEdXIgJNvVqr+SM5/znJc5M3WZv2MnkohUejquc/NmLpND
SSrPoZ1Lcgy2SdYjhrZQAGxMcQyZlw83iA3OFVlFmjO7DtggePhAHGNXdc9eAeNyfTmdlgrukdNx
yO55Sk7KT4AEc3ZCkTVsmm0/TscC6iC7Zk7ew1rLK62nLsmXGxRocD5N8FJm+6yUhxqVTb8FcS7H
JFnYgiQEzXFTH8Eezk2j/O4vl967bYvugwizPl/p522trJdgChbbvRrVRAiX53cOyGopOgwN/+y3
Hs69aBR41Ot55LJdj2u5HoEz8Vtql9Qbg6ATRGGHGwb9iy47VnB28pq0S+cdkhooJFHhI6bPYQwx
rJGd/EZ2IjGUmQm7skSQZ/Ix7JoH5tcDeEHjBVaATQGcfY4kYXt0Q3dZ9dNvzk4kmmym4DOm4zHa
ssMG/4i2t57L4TwnKRKlvgkTCMlVwXFE52LOPLe0i9oJWRAXiHMkTet8T834ZEnnV9594V2jag6W
TJH9uhXNUHywq/JLQFzYztiLRU4Ks05k3d6OttAnKUovhhuFLN2fNe8FW7oFBHk61qLYTWH1ti1X
v/zGhe4wS+u1azg2SdOQne7nr3jV+C2Ki92xdTHBWh2577JMw27qeLYXQ+YHOnpB1Z24hTl1PNHP
qYTOTFGBth/1lR9oBWipP5c8YMUcVcNCP7dZK9EG6MxZMvSjV2S6MJ4p1bxdKk0/N2Cq72dmPoVV
991vbCc0xRiUQ90q+llaizLvsGV7srVeusfgKDrXpBjGiqPdEHwJWD/ukjq0u2FQ2u9YYeTPRYdT
+mzR7A++wNuY78ZwpkcgqTzvHRfUwzdVyYJw+33TXN1yng7vp66cPTe7E6NZlUT11Bv6GXbJ2w6G
CM0+ABpn5/VVXXBPV4oeJiCz/XYGEO3g12F2kJXxPHNdfE8tgN8Hpqf6Ajf0MoawDCTA9mvBJ69S
7wuGbqH+H2fX1hwnzgV/EVVcJfEKzIxnfLfjxMkLldsKAQIJBEL8+q8nT7t8dlw1tVX7sNmIQehy
Tp8+3a1pYp7Kn2523S519CZa0Fd/2dRsdmq0tHO6JI36loAkctRQ5n4qaXPhgt+SfSDgq9pB+upb
zyHNgq6/n0t97mq77LdvNus4at4oVEt/MqI5ahszVk2V6Iskp+L/83Vx9RALiLpJqFlDI7Ex7h+q
q48ao99Jqf6P8ePpuZ74Un+PlJuPHDYvJy2Sy/KTLeens20q4aLGvxtOTO6CIckcOqqKy6Z9s1ct
C0cSDTjF/Lj91JtOF51yl4HU8Zb448P2KY2TaniFgEqctVA0zJQ/XIbhbbk/OK4Wj1CqXyPdJ3nt
WViM+JeVY/+vIdcRCHwlPNKvDQpt+Ry3Lrf1RQ0CWIqbbdpVk/BWz7rXcCaFsk2dQ7v6olYbDL4J
dZVZlfAjGb4Sw4u28ZosZvWFC33L/6lS9MWBlxK+qoH+Cln0W6/6soRl24gLQCIIDfrKXjtu55yP
jclmh6vvomW+JQGRwZ+QLI/dd+ElcD0Oq2a986FIVF8WO26ZQFTGUMB1afAVBlKkiFQzP1q4RVw4
N5tNOnihTHHodt/BVY9y5Fwu9yt+4VrfEoLmiEcoafLuu5+mt3Pn4r1ebHsZ+rblBKVSe0m4TOab
m/05p6oeC670ZbO+JQQhLXcmbev2O7f+mE8xrFrNsFxk4YCG1c02RWUzaWsbyu88CU0RoUT+wMrI
u+ybbnlBYmmU75dKfQtiGWeBXfpChfTCMGNLDYJPiT82a5x+m+qB5azlHUAzqLxctJu23CBNxUjT
8+hDK1VW0qnbjUEXfjD6GUh4A6AMw/+GvrwJwNAow/WrgFxb+Bt2eMk1080Y7up1DQ5u8IR4hGD+
h1aU5w/61gM30BGGxjdY+vJrbBtJd4wGSw8ui4M61HVSrYuIcoG6yCW6jlhWm80cD1R7s4vKH9Hk
O5rD70EeO9LZi3r+YAGXbqbPprzzhmn4WXn2SukhzkwQXhaLbLlEjfSoJwOT/pCzSfKIdv1+qpbL
KvPxlk7Eunoc7BSxLyNcwpHz1EnOVHKRLSHmZbOdLajSOkhT9sPOcGbto6rLuLww1dySimaT0qZk
K/vCO052gcIloNuPBOL/7Ks3FuiWWCRZyScVl94Ppmyifwfe3HdXFs4OtjpSS9eqL9K15fbOhzCB
vDFBI6N8MobwfSWWrlwzAbKglzW0tvE9tJM8/ossQWv5tZeCSe5g996/joJrdY2mGt7dwNeYN0MW
DSSZ93XtYR3lIvKbVGQNS0Tw6YKDhLKtMzmVPu97LzY3sFLWZY5mG54WcThcRAekbIuvQqphDQWH
/Cur9LxTy9D89MPIPvz917PzAfF/3wXDb+odE1qFUsvZcANsp0lshg8T7HwUnKZbwqSDUXa5TuNz
FQyi/sa7lIi9NclAD2SQ3h485Ph7adGfyBARjjSH9n/Ii0jTke/kAlG6Gj6dt0u1DvRFjEN0E1o3
LoUJ6PSSsCAtGlrZF7iwTSOaKbsIJXijun1qgloWDSRX+zsqadQ2hQ4jHRSGjjI3BPnEV6H62ZAs
7SYq+mwh7RTHudf5ZfcoXO+LKSN+2sU7mANOKp90EhczWhnY0Xk92sWytDGpuqI1nK/zMBl6b9+N
XpnzCnpED03tV6ZAqNLmAXBXKCytS8z3Fhyt6BZiy/762BAo7mdwhJ56oGFrB53SNVFHqNjFNp+q
lN750+R9gSqlrApvcOMdJLnLqoDdS73jKmiDYw+Z0OEE6DXqM5nqSj+UvoggzrgS8LPCpfoJNoje
rU0PCyA9gAaambCjO6Aqqv/hAhGLMqtM132yuOrJNw7dB2iBDg2J6otkAbBANhgR+tK8wa7NeDPS
pfnRleBH56xrkksALgy/uSlrpiBUpO1wkwzBF3z68W5NavNBMe+cMLy1uDe3YjdOAXK3lZ3Kdo7v
gEWT715ZVzVEGGvykRT6eae89ZDNZQj+rPNVVPLrRTrePSA2l3xPpqCGAWsTiPoRhQy0QoFLcVbL
6GP1wcFzvgzfeO4W6/VBGiiXsu6vTbmoW332MsyWmZAMbhnw7lRCxkHW1JNZb5tFsXPKDVvxDwKc
N+ECfLZNBSUeu9Siq9rcdG0lXoyP4mOWTIPa//1YejOcwfCbiy5FX1MAm9nhOo1guXIXJn1LUFKB
B+9vLMfUFC5Iu+aDd3kzWMPDzqvnXxz0OQKTBgoD7ro0k2W3XexaB+3evm6uklStss7HCBWB66BM
uz64BLTAQ88T+6+Hmm5qZ9kl8qbq4fw+Zg6+2ONNJRzXz3+fw3c+0Rbchfxtzau0ZU+NW5tcp656
MmDaXQICUrYFd+EpGjfEY+mTg5DysakNHM6D+aK8BaNvNi6XXseHMaZPf9SlXQfL+zrtLmJqYPTN
jiVygdUOSZqbGez6Bz5COQR935O4qOubsi28KzxvhLAJo09lO9Q5W+tmD5nZj7Sx/wRkb2z8Lb4r
K5i2R5jra9qP6bOZp1T8HK3rvtRD4vGs6nSksggmjGNOywFYSuZx2qibMnJsKoYRV0SeoHUcZI92
SXN4sET3PW72i2JgvP7mbLDRPGj4CIenUKztEYLSCFN94vuXgGYYfnM2SAKdmmU23QnHeVj03Ryc
Rtuzy/blFiFu/LX0OFbeowzDWmb+cnbgDPiHTZvvnNrbplCyNPNcJ0beLP05bEpCIWAUrdueHKew
w92+upp+rkhUql0XKDtfudVU7YdL/7zG31o8m+u8qamMYGPXXPtT3Zrrxkv11Vin7etsVVeQ2J/8
HAxUG2Wud6l3JjPV6GSDVWi+NnXcZaVBWPZg+tCTe19SrRHtJtZbTlw1McpfHlnaXKaT7AoVm5Xc
RpHpoy9JCdOdFfR2ousHNlC8bwiB66pA2oh7qo4alXeuJOupQkM1heEhaZ5X1Kf8pzWsXXNNvNVV
jyJurciZDOJ9M7YtNB4xgWitGNKGimwa+qC7mhY6mOnQypVeGEhssQiYsYax6BvvsamHej7wqlTy
OgzXge9VM8qLfBOxtDfB0OiUr4yh8ZMfz2F5hIjRao4ouX6ANb0TDm1heJ+ALiql8Z/Kupvli1RL
Ra7ABFnYrkbz2OeL7p1tFy76xKD9CO3TRxc4eiVkbb51rRr3fx/9vMvfWL9bPJ6wNdQMAmE340Si
4KuPWsh88ipR7bgzXbQPpop+EBe8c4Fu0Xk/mGitBxs+ya49h+zIOsh+gdL2B9HpnxPrrXfZHJTM
8+okTuAQzZFc3RrLxDe4o7dfKtSP5W2s/Hk3pBzK2FTOPUg7tTKJKOTYhYgk1Zg4mYFKW47X1iXz
mA2l8c39Co5ZSJHH8ZDc9j5tXkYSxl/HtQlimnWQ4IBIMvGSCZtRLfi3h8xJ7QxkaveT7lPxoOFI
iYdGUuIrPoxTvY7Ia8tRVrs+6hP9yXk+j1Whuqr1v3JTl2zfBxU7NaxEN/rUOmqQzAXiJYFfKclV
5PhDYoT/2NZ+mFwxzrsDtB54+t1gyc87U1URSFTo7Kirr39fJu99u80lAYX7aZa05M/Mn8YH4VUr
GlJiCLJdNvwmZFRLRL2B8+p6phJyI3Quf0HPLPx+2ejnl/pXbBivDv/MIjj1UP/OPU2qtYB1Ox0/
uOPeOQe2dQpUJ30rB6951h2Aw6ynthY7aZiB+cuK7tG/v8V7T9kcZosLK4MLwzsFXt0GKEPLCZ2Y
qDF8b/0hHPK/P+W9D72JFHsf5heQdUfH9RCtIF943SNk6skHp82f4spbW3QbKvqzGhJn4AETqTWH
I2yQO8iI9m3WhQnVRWuJWYtwLNkE37emO8VhHdosjVbxs2kmGsBooQu8A+H1LHewHwz2rDTjWCRQ
ptsF7VJ6OqsU7XuYoANGfV3AEa1ujal8DJ4k5RIjkxvG+k4OVd8+m77veBaIhOBAqmRTwLyQkQyl
j8qXRZe0I0Oba9n1q95HVnnxB1D/Ox9zC5dD4qQRuo1rBAx1ux6cLtln6DHRYixT/VEv+nsPOcdM
/1r3JBmqlAvTPpcQbRbFBIr5V9vPdZuDWl0d/r5gwj9tY2980209R41BwENPqJNtrV5Evk6CQGSS
gUkm6EDMZ4j6D67Qmk1L0cXaXfd2no/9Eg/g0Fet0TcRnWiCMEB3JGem93c9xII/96Mb8mZwZtgr
MnMv01NVDbAvU3TURxmIuSlcypYwG5eU+AU01HV3XcG0q8nPR4q8GYc25LmeI0mvMBuyzWmz0jaL
aRXUuWSmNlMezEv6q/Uadyxjb7hRaAabssprAiYzaDCjikxhY9ntac0Ccezruo1/0g41XDjSTGPI
7zRLYzlljNnoVgWV/B4NqJjVmvETbdHqcUvhxFDwKI1pu7cLIMfwri4n0v2j4Xh121UDVBW9ZeTD
40p0M817ryc9+Z6YYA1OkCWP8tlKp79xwZTci0Zbcx0Gg/dVp0B5hEYMeQUjpeaH8xd4wFLIUMO/
SXb1ktmAxvlcl0N06HtG+te+g6zMnbHEv00Tp71DEAKa+xmFlX/jeTNxp8Z48nek2rK+SVndl0s2
W6NRex2cL8aMliH38K2ipLBh55GnRcbhMVI15Ag09GPnW+ks5VU2OOZ3KJoYzuJbqQjY8G0bmSuA
ViQ5dip0ujAeekwytNpIE2fzOb87hXYOptyTSSB4RtOYBMvOmXXca6uR9LEpANss9cJKvlhTqgOh
chGfwmH1w9t59pz7p1rUjES6RVaTwXEjWj8lGrrCd2b01IFFcJTgmfIqT99LP2xu7Wyo1xU+D8sg
U+laFs5ZVSQIV+YsbaW35JNYwke4kftIbEeW1gcalIn6PED8jTyDNUnUvaq6VH+xcWkOYUrFESlI
ctWArtXh10dp1gA6mAvjEviaLRjExQgw8NszEpsGukFtCM2PPp7tblzCKiiaCSXS02BtNcHZF8Dr
ASl8Od9N4Ku6G5EwCXwqhWImFVd+3C/jLeiEo/dzZUB8l2KlpJNILkKlcj8ZY9AWwqRkB22g9fll
0T7lhXATYwNSjIB+gSJBiuUaqWR1xTCX/vplELZaTzPOaCiXeunSXQ+0WttXGxiaIaUh6Q2hojZX
g6Y933VlQnssb3/ghdG+Gb9MJfCArihhjGZzly41TrfVup9Q7hF52URmPYrEC7PGD8o4F3aIbgNa
e+j0YJWtWpwNi4pA56rMsov6RpE7rVQJ40XC51vSotG3aLDJ2ANVQ+oOtmI9ahLjYqfbmlEvumlR
CM4Jc6tvsrrlSJAyPTLV7CFGsfj3pPaGn761tkD1cvlI6v9Pp/Fb5+HmogajKFF6CeyJNlImTaaZ
RO3cK1t6iEO3yAWtvMqyfHZIEznFAi1WFDS9rFOi+QhQfCeu39qu+6k3sjFW7poRCNvtGjIohJtY
pHkLrvZezW33QcTwdimKsm3JPY58BJq4YE+pN3vRYRJRanNR65VDwKYcHidvrJDa9uMRRgKKfk+Z
O598i3KnmHq2CMuxfgzHqrG3lYQRMdANNvSzyoK2n8dP7VQRcWBGxOlr2fH4rmu47p5LraLHClBf
vI8603YPf7/O3ol/thX+AGpeKvRgUhdFlOUBAvQwq8bEXohlbWv8HoIaPy0tZP0DJ6qijuAlVYzS
/8hh+E8X/Rurb1vrNQ2a3lYcFKc0ZIrsYUdbw3Al9F1RU0c6dA8NS5R3o0oiGGj4c7p3jK4ouaxq
Ck7xWrcXOWRTtq0M90qQvpVWPekuavp8WklVoy+q+QiwD/8gdG+96ybhK8dxTHoq5VO/DNNSZxCe
nNOwUA6qeo8K9rv+AoX9Jm2eBIWyqH0eqVDhP5EDcHuCFWH43KDa+EPUFk6rsRzHfU9GFXxBbZX1
mYOpjFdnluqRZhzHiMuRfNc/WKjHPm98A911v6Q0hpkwXfiOJHVwgogTe0GiJ++as69z0cN6r83j
GDpahwYtS2mulQx/MPx2f1d6S32YACwG2TiBvXA3gyAkHnXkktumUe5opwRjTK08Q2ddm57Ao52S
3VQOSY4PKKojb2SXEwop6GJkpJQZ184ocDzcchUMlt9yF7ZTZt3chDlJRH9lFRKtB5cMicyk6xuR
MVl1qNn1xsst/JCmlzGqo/WG1P65bR2iV9nYdL7JLYn4C5qHzT3DdcqLhtD24FLpPZE5ZZ/aiK8q
CwPZfCunCYKi01Q2n+EwluQ8pKF50nRV3VEgRrDFSIGdfA6QRX9uot4M91JDGze3Wgub8Z7hFohh
5nMrGFShM9HX9GvTx4ae3AR4+TN6+iK8cEPjArHthJjQBu2uASZGsdDSuHmOqRofeJV0y96B1uwy
JzUkWmUX6SMcakO3t2rRz4SurThMMHI/6i7G3Lpg9n7gfx2il2mo4vE4LQGIyj6X+uCDK558s4yS
L/CknTLhRQFmHyPsIY8xR6KAOVabDujAcsP0EFnZdqd17LzF2/X10CmVwWR5xD0WJONw1zLYBmSw
LMYKEQQheQpaDplh0FspNr+SCZh3nEU9yg1xN8cIwaYagWemewnTTJgbc3mI6zLBH6wsMmPRTQ3c
j+2kpb5HLEXkASG3s7kM+in8Oqxh+MjHvucGH97jX5kWoKnbpoV8dZ+ctSCqSpli8RXrr6bEYWKW
FF+n6Cd/siqvLModDRxmu9wurdgJ1lvwuB2lCMtWPrgdAl1Kc0dcXH8K6sb5gBChGnANvZm+xJ2A
jYW/1XD/SHEYWRigu/iT65KuCuAm5nWHAAHT7z60BpB7H+HpGUBPIq4h/MLx4kknkK61rSNkx7HS
cJVS5d+PQHbra6PSWu8gXDKUBZHoHfAOSHbGEATTOh1z7eLxavB79wUDR/erCtWche0QhtiImgfs
qo86DXtMUUGFrVibJdK/6cy8sdzDU0eFx5JVQf+jwSW2Pni9lVEmsRMhRrGKIO89EuKymgdRfWLN
hAOG+ISTq4n3623sNPwwS01I8CghpVrmqvLjFe9cM3GaEsSiuYVrqX8/OfgECXwxHAs7SscuyUNU
p8nLUIvGm3ItmrV+GYiy9Zc0OK+fqo4SdiOjNvxiaLS2u2EBKZOdxbb0vU5Td9tJUb+WSbz89PFO
/i1oB2sfFzGFBXE+0jU6wcm9SeB6BEX8r0y2OKUSkD52KywgGnYToYUEcqpBydHjlflJNbos1St4
3qE2EotWyejGg9TNcupRRC0MmaNwF5ihLtvMRUp7+WrX+OWiG3or1lEiFq8F1JawiRCquknPp1p9
GM28c/9v9Tom3Tk21JrcwScIqFui6VVQm4+isndG3xKOwtqrIKvV9E8hX8lpquf4FY7xH8na/eHc
vnUfnoGAfyX8IXcQLo9tchoFGufuq4ok6kZWjJ2Msyv9US5tJ1COCOYnWI2lX5oKtu85GgQCeqLk
zMFglc+OcSLEUkDWT760Qgu3Lz04Ix4mxHWwWlSdcLeu6y3+Qxyq29HWCz/KMFI3DInXVdNAu+Wo
Bhv3n/ppSe6TRC8oviwkLq/RrDXbvOEBSfKJBc1NBGPaYGc82qsygxvD6n1kq/aHHPjGbGz1UKwi
0ajWUT+PBjJJBe+g74lsqwRjnlAGp28k0nGfTThCVeaEnoswgYH2vulcFEEaqx6hegx2G2q9SzUX
Da8WpHGBGYe9WcP5YUoGeC6wMFC3NoLS5I5QM/zGnkmePXs+uv6+3v9Ebm+8x5bqtbSkh7pdW93A
ldI8IYaelZetfWnmo5rHuj6OSyKvUr82P5llbNoHKlIV0unJzMGLlYGOkqwqcWGV+TKDMwR4rLKH
rl/6297xyptzTdl4HbGaFUNVk49sUt/JQbbqVMAN+7AXXY3DaazMDTSIgVMjUotuLYpb6OWscTN+
kIX8GfStWdpkXWktFsQVfnoNdqsjvykpR+9HSER5M9exFXuwr5Ij/AHFVSDgkH6WwdQtMIVmUnu0
PfJpzeekD0A1wVVVF3//du/t9w2aarzZct5bdh3zeJbIBElr8qSu1WW1263Y1dguo11JMD4Twbt7
KQCVIQ8Pw4+6CP/Qht6Y1a3CFWqWSRdWgjzyNm2CJu8xN2zaaWWjAAadwgT/9HWVXImB4SpigAPE
nPGU8vbL6KVddHSgZK33JYQ2J7Q3Qut7yvw0Hj3wZ02QjkPR1DzIw1kKD2EfwDMvI1EESWkODyKa
jcoQmBZC1CveB0YEn6XuTHRV2jnMxQLlM1Oktu0svHJD1GE8OUJB2x+ZePV8BDoHPZXuEDgpHhEt
WPmpAzMFvzDE+bvsx3IIk3teJ2mbeajjRYU3saX2imn0O5XhqOYopWrqe+TRWyqtrwf4J6IFjE8V
DAraqef3YDqr4EZ4uszEHAbsdgk1LGQmJmh9goZa3+C1QB3KNRxaHqt4qf0TkJgwRmi1VAIV4pKa
A3jlcQWBFdIdKFJp+5FE0R+1tre+34aOGE6Toh2sIR799uwil4x0KMB1W5MbDeGp+BGkp6G6aoJp
ipGsp3z8xKzro+MECCwcTqptyqiohY+K4Ad48TtbYis+VtK2Y1xZLFnqmbx0g/8yBzK8bENsXTyI
0yaB7fPw3NtoOlgdRP/AYTe8xOKVMn9zvwJqgoeMJ8gd4cqDpY/wr1TYff77WfEOWr91qgijxFq+
VMOza1j6YKVcD2NDgnmX9Ly8SJ8Eb7Cpv4yh9qu5Dtkj0eCSTNS6r9Rd5mRKabopOFjaRARtnvqZ
DWmaw0HIf2nJMl40+3Srt2UHY52vWfUEu5ro3regJuczWhAvkgrDr9+gCaxrZ8+Mon4iU2++cU35
CgGQQV/UcITxz9fkv6OzJjT07F/16Jwg7TV0qleRLbon7OnvK+jtrUXTzfIkakVlZFqqp7CLkzut
p5ZmdbcOr38f/k/n0v8fJoDe//sCyCVlWoE8fW/DaAH0ABk7dxX5cn2AC4ry6pPvqWkU4PrNlH3l
wxyrTDUVQAFeh95Y+Kh2INXSdMLssrLKuqGFlbENZiOOyNlBBsma1ilgFmd76TJwUe1DCFv7HZBB
IlnRDmLtNXhWaDao8iaNBIDlxq5d0Uf4exCLFksezS2TRxd7TmUeeI3RUaWYcvkB6+OdWWbbWe5Z
pca+C54bigRyEqk6BcC5d3+f5LdPAXBW/jvHIq5mOB+u/TPcr70jpmlEWk76pIhkLH///RnvvMFW
6gxQcwn+/sifwhHHGOD9+jYZL+sEwjLfBGIoC8RwqbH8CYTT8U6aLn6dW9AW/v7b35mfdBNRkQkd
weiOrp7AXOpYwVv0NMCWD5z1wvDFfNCQ8ye2fmupb89JmVQKsKX/6GtRXrmgHQYgNfXovsQCNHiX
uzgBj2AHv3gUC6dyqaNXio48kss5jafvQ2lFFB2CZEF0MFoRRzvQOErkPn+fhnc+4VY8DfAai2s3
BY889ZqQZ1E9ee2xaxPRfrDM36ZhU7aJHFxq6GCBhzw7KsxnmZBQnvwW+lYnUOg7hppU2z6lY61P
abAiWrrsvTZncNhwOoZ9Ej+KRUD3AZJ8v4yx/IPR/5Qk3visbHMEg3qjiJQdfYwTCFPdS8/5L+i8
HW8h2gUlhb7kq83jhZdXvfL5/FR5RN7rcY3kHiI0LIdZLhw+ch3qafiF3LmNn1Q5eEcULNAik6fL
zFuV1wZCNm1m+WrqgnEQfwqG4mBzCie/eoLrBg6pBq3ERmempT65IWJl9ISmyIpfFAfRrXjaOPag
iJW1ehYhx8GrALobfZmpJEXJ57+HFBtmOKyHafjM46aEa3PCfg1Exx8cge+t7e0W12Vsaps4RBEA
GX3M6B1YlhcZieO3b3Z2H/IAJVLVPOmylmgTURKIahSW/mU7c6ulBp0iqCyhxPVs3YBMoaTVCXj0
RVbfFD//vzMP+ZwaEQ8Jn30JB17gMvSrggTQ89933zuH61ZRrUx6h24yKp/LwQYHEbHOnqSs9V6p
gAYfHCzv1EfpVl2tb1O6Wh6Uz3BPi8aCgBYbZn01pqi1zJr/gtbDXKH5pwduGDZL+4Xqcr1WwbJc
pHeHWTy//78isdit0AcgXflMDBrkjGNH010m54HBNze4TGMFku9UPk9xL/ZyqO0TmqjmyzY2jf77
03sWLGRtePnMjUWxHfaHiPjqDwZ/7/tv9rVUaeC4Gcvn0bfVQaeeaGHeFi1D4cWemD5YAO/s760s
G68tnCxKzL6P1PTctb4eQPy9SK0F07/Z3yxdfZmGXQrSk/b2fjnGL8ANPjLke2eGtt2DE5rPeMXG
5BES5i160bpKl1fGT5X/1UsFmlyKv+/Ed+Zo20ZIhigZ5qVvPomgmzKX2OXKQ0f77u+jn2/TN67B
bbdRKL12dnUkPpWpteqVJaUEHNuUzaOO/URcozFfNNmMnrqrvz/wvdfZ3LvlvAaoa/XiEyEwHW3I
FN0vvv9BsPbe4JvdDOTIrWkQik89CKpochwYfEFRbrnsp5+f+u+zwhuBNaXx8oTewF8loENd4JgE
cnPZ8Jv9PAG2dGUi3BODajqSlrV5bBdW/b5s9M2GZlauU6hC+SlEXaAGJcy2YRYp8dF19N522FzV
E2IYl6Jd/RNo402bc2S0MNqV6xBk1RBMl5FSUYn47zdgK2BqlEnSJymgQ+wnw/CakunCWGnb+EeC
Ui2lnKKnKT1Xw5ulkU2+VFX/wQqK/rSIvbHftlJvDO5wnhWMPKFiKvitjKmPanMP5kc/u5dQwuXN
7maOtfCtk72XvnI1wzOn6aA/2g8dGgxojILtfgoDfvT9vp7zaVnIjVSCmcJCvv9cxq2in82woD0J
Mg/9izRrcjsGhL02UTz3Km9WnOm81ol3D6P3ZlyRYM+efYJeBlDOsleBfmnAhqpOZh20QKkjovwq
QKGX7V0/ntkCNIrZveji5jOxQKmuOZfq02Q0ZMTFgjvbR5/srQjNeOBLWN9zaLf8sh0K56jDj09i
CeIhQ+Nw9IRybnvgLbVlDv1g2ue9Nu3DGPrtVz3T8kt51mbZxWD8XWlqUGMvhRpyDnjGZYLS8MEX
kN/xAwdIGtbRE1pVFIqX19wb+0eLsvZvsgJpOXKYMtAfvgapMpfVsqI5C8wM0npggrFBmjJryn5e
DmgvC+/IGpkarHlNTtClthFw2rUGFiHFCaocMF71VTom+z4c9L3v0aHPYwxXMDDq5izumwncijoo
78dhMD/DKmTLIbZzz264OcMZfUpn73fsVAiX+hnNjzsnJrLuNT5qf4WFMJcP0gcs+wP6wa6/4y1k
hkSHCu593C7TgXVAnXd+RGKVK+yw3wSmXvyBl2t/Tdj/OLuy5kZxNfqLqAIJBHrF2E7ipJ24k17m
hepVArELieXX3+O+Lz2aTqeKt6mpGUUWWr7lLF4k932+BD/q3jTFC+QEp70yS/6FBh75bFbD/dMy
lsj8D0kztskNqNjDtBMFMHJnIL5XL2MQQVg+s4q01bFVpCZ2HzLhd3JXMzOCK50ofPp0YrL7oKEp
HcFtBL3LHKgI72tLOthzxVKB9OSNfX4QrVpVytp25QdgJwYAXeCSCMQNLfiBaR/BXeNX6sAKkpMT
RNPRqE/mdfDuOBSzSn+Pvkbv9R98ufTF4eqxeKqJ8s80b8iDCVDHDqMO/08PKQvopMBj4Utoug41
ZRIvLTxFeTs1ewUD9vY7q7tkx9TC5ac6LvW67+2Q95/yJedJRkpdmjvGbN3e1oB752CmgK8fpS1h
Jc+aOp+Low7xw7rZL8J3bS3wZ8sgSeKsHjrcGKbyenMnRbTarAWx4PuKw/ddR5WfKdCWywyVRWyA
OgmkeKdF0H1M1qj+XM8qCe/rpM5xwAmbo1tWsc7C5xeaLxBUkUmqEzEYQH0LfCo1DNUjA37hGwLk
+YZaTn8ufsCTOw3U74GsIZt3OYULalqXbb8+tXO8qLToDLsXTWdI1i915N+DRSgZTCotqoM+k01W
zFHbZbk01uKFsDG/q+pGnEM7455RWvE7fBCuzsbruI//ETjKH4zzcjp06Ors4Wxfj5+Q8STJD5hP
x8XB5DhkiCGqjywMxEPIyqTJ6qnRdt/3M3+cSd0tl6U3UVqjevhOWDZlwA5JeZwJCaKnNupQGm10
QncTZA5fSgs76xBUrhA4ULEk+7gK6DmRAOWWcT+jwKJzlgIyAaf6qLAm3NUQFQvSgbMaXSkq8fcl
WA3qySrVA/4C2Up22zIUvhJDaVbPJjmRnEovrcapXG+nHsU2VJqWjw2vc7kLBUIhL6Zl+Y+WjZ+t
RQ7ZC6LW5KQ6GYszRBHiBHYbA7tfvA5gsAZyUhVQY97EU3So5u6ubopJAzERVydUstEeXnBZfWuB
OCvv8t4UWQIjRHuDjlVzbLHT4xMJA/IoKYn0vbLAVUSQCcQfGZfxjFb2/C3w6QjhutiOmZ6vV0xw
pQnuliLSN2RKxOeA9uofABpEuKQ9axNUJjpZfPTngtuMoRupTkUNrtReDSQBBDHEYtQZK+pqvQdK
THRAuOc5y9g8laRMoRHp3xcEezcFosjbDQVIs0R6DU/jwVTDYQUK4Chi0R+9PAztAdDm5CWiJnoo
RmSRFeHTkccxnOASYqcfMyDX5ihywOEhUM/MjY8X4jCrMjLPfQyBB2gzAI+kVDg9S+H3K56JK1bK
XjGax8mPyDfbXZvyQsdk3SdNAXNNaJukWnRA1K9eH8kjWSUeH2wOUn2cikB8KHs92BOpruPJlvn9
cx9qvDYqj/Ivg19F3a7uaZKVaIR/4Tzu+rTg6sqXB6YXuJ1mIW8EBq8Eri6vWTG/mMAZSy6gpuVZ
4iFwpf7WMopLa050QKBTbZKLgdpE2hd0ePJsN79Btkv+nEK4pGS8S+0oiiC+TAGTI/ayBB0i132F
XUSSwu4GVl1Dkb4m72i0+Uc5iYRPfWYbgLsvobk+GLouInnfkLBuNrUnY5evvCR5kI9JG18A4+51
KoIAfCTr6/X7pojc5SuHUV7iIarii57wcO4I2sTRcbQD+HR//wOvhOSRU0HNI1PjTPTYVJHSiAFa
XFV7lsxTkPE4QA/l73/mlb3rKgDXyh/KMCzphciyKrNCq6Te23Xrh3ZFgKH2n8hQjvzSTgrvLPwp
nyIvsNtKEK6fty4TpvnQyPcst0U22Sk6zWNc7retjZPTaWoCaqdS/r+M1mtLHrcfAVcpwo8NHdaw
RRCNRwkY1GZuVDYObxYBX/uyTk7HpCadrxp6sRHII0dfFvzs1eu6yUsdtTcnmQMpJ0CXYk0ulIzT
nR/Q8NmswXjYsvbU1bpsEQaBzSzXb0As01tpVYQiX/+WB+svmP5/Mzn6C3n3WzVAS2ir0CRaz7qy
aD+rUU33qiPJLrRLse6U161HqL97lxoiqnvGY/2A7COxt/lK0aqEFeMzsIsLvwhExwoySwXumRtW
k2p9qaIgig69iuLUFtdGi696H7qUOd7A1aCNi8ajPEYgat973ORvVU9+qbD/6Tc5H6QF+r8SKLb+
k9cxW3YhAH77Rngc6Dfdhg+lgEEkYHlBfKpjqdsvEZuR9dXoirxfTdQ9K/A0Dn0vvK8+IHcwzBDD
vEfoHvxQVVHs4AYZyUNkq4hBh3wGFq1HsxjqTsMQhzeQIhD0TkKI+07mRXWn9eyhMdwEVwRiSA3P
el+Lh3UMI7Mre9UBdDoNqCyUNfhGqbZwE7uzqlrtjgQwS98JlBKHR/CO4uJU+1wv8QtD25gUNzDU
woXbtvG5HXWyvhRLXc7HemzlgJY11Be/caStzR1crhvomVsryzP6inaf14GcYRLDSQ19K92FD+NS
BhMIo80w3OYThVqzMiRiu3WGSx0F+1/Y+qdvGoB20xkhXnyzAl70eWqQRfC+XIHjpQTM0hhyUHuw
h5v8lHhk+hJyEQfZvCpDU1X4LNitxeLvIwGNKyAv/YLMAtDbipIGkO+W3fdkDZaHa10nTg0Pyu4d
rU1UfAdnBqI7XuU19Tt/XUA+S4t8MfEHUeBjQxnCiOBzXnl+/b7Ju4ZnMxbyPl69KNz3shGYTief
JAizFwnU6A1U3oo7Xo2Fd6DWkq8WFLcOgW0OIS1Is6wV5CHAnkVxAWE3dCu8eqfB8HlH+4G8r1Fm
ANA4kTxtII82QEisJsGzD59aAlXnoKjvK8S+3rEpUHq4hsuSv3STN1SZJnQNQOEyUw+j5mWqR3Aw
aP1eGB+ELeDUPUhxMo1YdAipBxx/m3tZLew43PTStx7Q9SHUulHnZ180QPXv5pAX935ElydSTOWx
BT02Ocu88b4yNUfvWgvtkD0sa+ZMRtOIB2JGZD4DTA89OhlMqURFJTOeid6h6evLJ6FCSZ9mS7vz
DH4HQuyK4GJgsazJ+7iEkOqTntiQP7QJuSIexpBOWaPrLkrLmogPgNSrQ1f1pTwsTZIfr9zOK5Cf
XT9ZxVQJaFpn2hLbwQyfAO9AcoPAtpEZvDGSfePhx94SqcXtMBKVPGil9CdGwYw8Gt2q9mfZgbUK
qxm2ztTCBSVUfloFXD0mXqzkuwElpAtecpSowMT2h/YK01jiPq2E0SYlcRsSkECU+latpn1s+sWP
nvxcKP0emuXIL1tVqR7c1waMT9RfweZcqwlfUXcTEPvE0rmr9uB9KoTtSDW+olsckcPUxFY9I/yi
0RNwT7VIdmNbznJf9MlAsqrmhbziJRcORY0aPKJgV+BKaX42VuF+qEaP3Cze7PPPnkGc+WWCsw69
gyJn8WMa8rC+GY2I/TNICWS3ANQ/8Uyg7zt2u8rSvsqKCnfGB9h5eVCMQqQEU/dWmib8aEWv2dGT
MgYTeWZJ/mle43rB6R/ZfSuA3EupveYcNe/ae1QkIvMk27r7yJdIzGkbxfP7scn1hw6kYS+lS4W/
tgAq2J2inGNDwsEpaG8BV8Xe5wRfZb2yOCsIwQiGm9Co2N8VKDnAKa6ltoTS4mrZnR676n5dOvbo
47phewAOIC5Y8Lz9CYJuexEyXE/VwBsg+sA4Tg0t9biTsEJ9rotkOs2RjR6mwUNGP+fg5gTtTMEU
gQbimUUaSgWdCGFatUIB8jiPy7qD6YU3H4rRjyYsVuTfMl4Pe1gldP3nPG4Q7HVhIfw9CDY5Q+JG
Vw//ydT8I1E2+AS+88AyETMC8XBP1AJt8KtaK/iiCz6BlvLFXzkQ1/6CJak7Qm60aPmdTxPypFWF
lDv2VmYPtgGKCMQRsYgiba1XHdoqCdubNY6bfOeTtlkfJqJAreQQY1kzbxmQ60q7Ru3eY7xUx1yW
4wP0WwO9A1wpuWI4Q/upbSNUeESBTmRKWUw/FVcybAqoIBjXkFhcnwwYybPYlXig4n1nbY6jDUjH
8DRDQHJXRZJATt/oKAefeRSnYMUmBmWMVwAHBvbBQOesTJPFHx+6Bh7cKZQVCjxUPX0K9AKOUwCA
WX4DWUMkZ4XkHHWCnAxdP+3KfNZXzSDyMIGxtK9XRPO7sW/yLCj86Ee59NVjP8fTaVBDt4cSFFUp
5etVvKDy/RfI/U0vSxKIj3xq+X3Vtlqf8oW201NnuSFgEdUJhVqVr5uY3hS51NBakKH/srYMeiO2
ru0ttE9AyEYDqHvnTb3gmGPIPFxDJLbcy2Y4X5pMtGNyijyOUtw4owqji5ndjFKNzyPJJ/ZZoHV8
rIMpAr2tM4OADuM83uJa4OxlCQDGuMWubp8qGurpgS21ZCeDuqVIR56DuQgWH81su6KwAUHDItPT
2H2OVolrlIAKgxADjN/PUzlQAxAwodW7EUHXcGIdYlY8s7o9Yeq0e7cKwu+Q1o3DY91Oy3rnT9fq
JcTb4o8RCVSZRb0Q3r5bQIWCTIIhXyWgjG1Woe/AsjbuweNBaYvfTwVDYapavVHhrfeM3EM3DA2h
AXJh96aJBpq1RYgdSPEQrccIiWR9qwJo+d6WqxC3PAcdDu6mKJuGfR8MPzmKTKh4CqgfqDyHVohf
Dp5Xp1MI9YRSViAJ0py2L2vuU+/RxCHo1tY3qHaMIzh+95q1/XfbNOpQFR0izdRHXPEAz+AAYY8H
4sNzVMfiNgS5O1ti4KolzDL2rQrofdH76qmkaGCjptsaDQJhlbfPnGC3yQkZQBoEvpyhASt5A5Be
N+iLhsAAioc9LwcAmkujwM8LYYZBk6SSu2Bdx2cKluCxRehiH/8e0f85oaWuFvmEchElQg6ogqv5
bOw4gncVhShFrjxB5f3vf+VaQPhDEOyKWPQMSieAgHvPcAacp/vlSjdOGR4YL/V05a242WuUnv7+
x/6cYlHitOXg4hSUoSjqky9R+KnxIhyredom9kdd6ncrDGeljM1ZdX2yR6NmvodjwSYDB+wYJ1tA
+a8hIGDZ87om/m5mMjlKNm5rh1KXvVz3ARe+bGe8WvWKhkBxPahzHL+xl17Bw1OXkxyC6gogvzJn
NDz82ympoVgQ5cBxanR85B0PV9HfApsK1jrV1h6LUGsEiZ4qHv3VRs2hiyfcfJu2gStuXYdNQuH3
5t8lSv6Dwx8co+ZNWcNX9ljgVMraceVWG9+e+yEv90apYV/O/A2gyGuDX8/q72lwqGpkpahkQ/CD
P5JozT9CGnF6I4d/RVGAuownRQHMgziYhR8DWmxZKEPvhAIx3CtIpOAJFa/G7/aUczo+I2In/lFM
cXTyRuguIVhZPtc4vaBxlL0kh3AGqwQ2A3053cSRQQex7duc3vdwn6/3S1IVjy0070D4ituLrGdu
7m0S9/QtPYjX1sqpBk1R1Xq5GqpTjYh9uTF9IckdlTHSkm3byLlN6rAsGhXPUIpBcXHfoyl4GxPk
DdtGd8pBUDmzaKX6mH6YG2RGkX2Q08ZSGXUJTAUouwauVtUpDDS/m6Ds0dzTidptOkvU5S9dmRNY
jyS4S3C3Byl6POougblYlM1yat6qub7yif1rkfy34wBfRVsFfmOecRpQQVFX0apd5euvmz6BS5lR
pBXWr5cVRxnBYg7/zawZePDGB36tpuVyZnoWQoEmZ8t5qpjJP1ewQ4luUVyobqahry4gNqv+xsCc
WKZI+LoeOeNyZVkptBcydPLXGcSvEkELgOv2UUc92p7DlQCtuAdYdl+BIHYqmkr5H5bmWivhNkxe
knUR0T1stJb4aJNWQyFkBrG800Dcbls255JKygq4KXTH/n8DTnG8ngKOXvHfR//1nP4hYnB5yJNP
V18m63SukRwg7tNwjMjqKO4+Q2Fm3EcLxUKAW9M1Z+gpqEwLg8RvCbwhQ5MJgUtur2CWZG1GkYZd
ZPxb3xPNtUy/FB30cYbqNoQe9YETy9cT7o36ULao+b7R6XglrnKZzuhGByG0lPAUzknyouNJfgQe
ob3QWUSbGlzUZeCS1dpZ1EF9ElB12CuI/Welbr79/QO8duici0mgCtb4EDA5w8voESIN9laOG0Gc
ULD594lWwL4EHSQW70KbT9mvt7mDruMbR+7PS09cnlQIPbZlEHN/TmgZZ/kC/PchJNAgTiWgbOsW
P+CYuHypWhtPAi+qTvgELFV+Vz1S/KmNozt9prpbLVRV++Kk4JuBal8Lsf9sQAb66e+f9xUKBnHp
UlPPShv3xYjeeqReBPzAI9Ra1Rx+APw+VD9qQSE4JswyPwPAhWTbiHK0B2R5yQ4FszkKU7bM4BrN
JSoXVdUOKDL9fW5/3nrEJVrBfgZedEi6ThAusTdTgWL8MAHn8ffR+R9TEWAL/733mI/SK4/NdFY0
wsU5Esq+thBOWjKiCy9QqSK8n04oVgO5jra7ADwXCu/9pkNLXHZQraI68UNTIOICkGvKgY7uVjk+
//3HvbZ05N8/LozHHHkvlCnyal13wpbIksWbtj2vje7cCUXHoFEyC3ae/EU+K1uZzzEEBjceW+dS
aLkipRotRk96H5k2HH5r4k87HryJRXwFHA/YyL/XRzQA4KAYUZ2g/1bytIX13m2iKrSi9bLQe2A5
UAEA2qO6AfkZ9QLw6+YgQ5GVb1KmJC7vZzIQggqHtTy1FrWFXT6iDlJUM9lrDvZo9vdd8MoFmDiX
h/JVDGqrtpA7SZJnIQtwq4sBD9xAoer4xgP3ymb4D9lnFRUmHsoXpaM9gZpTBjGlfP/3X/Da4Ndf
9lvIZxJQ2AFoUied+94JDgf8/QzS9Bvr89ro13//2+g+Cs0MVgnyBbg5wE+A3d17cTxtHN3NSIB0
YSDozue69sr9kq/k0HA6bVwZ54QzM/QBUKbzOYciCNS+xB7f+i3632sL4x7waZyoipQ9F/CAaKDd
MaCK6ME3aptINVBPzspD6UQIFEnPRQFuZN2MEfTmtk7fJQcVq+3t1BfmjH5kn4YFmrpcUnr5+578
ldv/NyQlLjtIwCqdMAlVWeIHaMSgucBAZ+MAxEFpqJsuhs0haGsNWnflUomv85gskDq9pnPolwL+
y6cFUtg5m54LYlAXtKORz3S8akP9fYqvfD+XYQSW7tRZMsiXsASseekD+QPNvrf8vP5cxCMus6iX
JXJh3RWnXs9QdFMhYqnCRNdOaNEBNbgG4mXb73COfwLCKTSxcvECapK96+uiP7S8fN42+HXxfjv9
EJ2BXIZSzTNJ2lMPQOIx5vYt7sdrX8A5/Aa9u6JcJnuGhsGHthy9NGoLuvHzOme/zRMtgzoUL8bU
/V2OKvh92b2Vy782c+fso4EAfpLu7Vlx/h3oSvbozcEmE/mYuLSh0A+9uZ6i9UWbGES0POfDU7/6
/I3C43Vf/OFkurwhZnUcNA34yXCFWCEDyjs86MCTl2kDoOpbch+vrJDLGkrgG22EtRDpY9V8Woo2
T0WT8DcCw+SV3+A82qFG57+pSnNOWp8A4aGAaMlRa66PSxAb9jBrADiAzrAyOeA/g2ThpuPgmheh
y3zVI1zWl2Vi6u6X6sZI5TZBTigP//uwGQ/+EAAJII3v9cO1BZNRdEu2JQquK1ESk+iqWzChtCL5
u6X2xo88BGxl28I4RxndL6g8esX60jMoobUTSd4FC3oJfx/9+ln/tGWdswxiu/QrFs3PsPcFlDkp
qPigcj+vbrXopwP6FXggqqVo2jdAea9IOJFfAKXf7j3Rc+qjUbi8APjDxM5wKpY99ENMDhnBrmhv
k3EQHrD+cwFqxVCv/l07VwpCxhCtavc2HIerYlDk/wNPYpDz/74Orx0qJyJIYJ8ShOVkzn0XiV1R
wTsJfg3b6IrEJR/lXIZjIXT+vOBGAyS9Rz80QmK7ae4u8UhHsEprag9zX9b4xgd8/MpiMOO20jP5
D9jUAPgSUcw+7NsWSvydffKEjLNts3daGPnQNbnx/OEMndRmb+CQ9USn1byxv1/5ri7CNK8p2t0C
rXvGaXJaulG9bNYRJC7ClFHPzOF8bTQlHWSyoQ+CksFbtLvXpu4cfK0A6Q4aOd8VRZJkiWLA4US5
l/+zbd2dk7/ETW/h0WjO4czoGQBE6DTR5a2n8LXJO8/40s9o3NctQvgrmC1vVX2wdKN+I3HRpT5K
ACZIfO8OUq0C5ISgPkPAbNh247qI/d7LlzaBdPVdWHi4diY6HSMIQGzb7y5iHzaYsLmMFnMGMqPZ
hcHY39iEddvuAhex33oSYKxAmvPEUXTUGkKAVA9vZfSvletcG7FlAS0FUDtEZzM8LZK09lbzHUra
JdAFneDSQiZUqZ/CB2kHoLn8hnlzpU+DbiDIitAoB6ACsAixdOt8afL6rTriK5GXW4OeUEURDUhX
Z6Bwqzbr6djwo4mI/QQg1MYOEPkPbQDOpOBUMvwVC9keDSzbl7GIp21XlUsaKETp2bFP/DNc9UDD
82e188r2jdD0lfMYupcJqIQe9C9Qi+FQgc4XNZziztPbXk/XgitfR14DwROc69V6t33NMo3cd1sN
2jXggmavR6olx6oX3HuALo194lew1KZr0DXeAu1wAWKwWe5IRcJPog2br6NCSL1pdNd4q1doiIFK
5KP9Ul3qFgnkgN7OtlV3rbb0CnbGmgTLXQ9C022oh/LMy23tSEKvAeNvYRrAoTkGTxa4wLb1AdBj
c6BXyNq2dXEefaMFPIKAkLnL2VXj0fb8g9fkxftto19viX/NfQqhhA7pAdPGMQjQYZKtRG5qOBKX
HKAYyi1Bi8GZV6sUvHv+aG2ysZ3zH5cpns+jEKsP9DpQ9Zom9GcMyfDv2xbGefOVJQ2hg8Hck4Sc
gLQbv0X1m7rHv/LcPyQT1Hn04Yg9wtN3iJ9RLu2hjKIH9g2p18qezKhsl5VtG4JsRSKIeS2NPuRJ
M5/ghWt+5gZCmafEXwd2VACJDvdtHmizFyO8ZyDqPi+ZKuL2H2iGw1kFLSmEuJXM84+FuHoi4mKD
ZXxdxCMigmLYJ61JGmiBG+8HZIagUg2PwHsBFYzmR7hCNak+ruNsn2BXTTi07UbOEqgTC3aElVHp
HYYYNyNc3UDQDZqQpRMF4TYdiqh7yLsF9Haf+OEz5IswFb9KjjFBZNMPEXgAtQ6AjefeL1xo45nw
zjN9cmRAZoujwX9Y4J99oPdq6K/7lybooR3aJbV3SaKrWUBNulbuPEgu5PeBjcLioyy8IX5s1jyU
74IpieTneprROgbvF61vYM3RAJQpzK7VN1DblwA+V8WwvAHSeeXZcOUqga+pIsjrkvPig8cLLu38
TwTY7SatR+L2X0Ofw0rV6uDcQpnhJ3QxKUymfehtbtntgduA1ZGFaTmF3PpSNgrEiZp9QZW3/bBh
dAimOC+q8MMlVolmWRe/QBzr4IebwHcY2TmlxB8a6yeGZbkPRnP1WQbjlhADIzsHFOTrmcG5l+9x
nX8NZPC9gn7jlqcOYzsZdFzAzrjgAIQ3OjrG7ZIO1SasI+o0Trus7oKEYJ+wjPQnfzoCY7ttzm4s
HgpGargCscybpwsLvKcwDrY8zpiz837SEbVpAI1ZBnoShNSxsbvuDVbuHw8lhnYez9E2xvICK03D
D0MAo6m5yjbtaTfA5cYusAfAyCv9sHjNLunf8g96bc7Xf//bkwyKl5nhgondIU7Xu5nAA27bnJ1z
CI+sKdLLiNVYh8tUeRPQ69XHbWM7J9HQqPQnYBIz8D04L26Gmm47iW5QixcmDlo4EGTjWN8M0dkf
5i23HnaHcw51ifqYiFqWDRTlFHszjxvvJTeYlUAylRSQMdirVDezLQ5wmN/2Ed1QdhyhFjcbDD31
FmEC0p9+k2d8iH79v3fedI0vEoKhY89/aOfGg9qBeUu2/5VtTZ2jKAqhijZQfB/Aevo2sHlxw9Wy
KUrG1J041qgQq9whm4pieor45zpqtuRUGNk5jtBWBbh3VXi8fHMcJg4LoDgg2/a2G8NqOuRURyXL
gjZ+KpXaTYHZtrl/OY7+do2wEMouPMTQFcgqE71AoXfbU+DGrgzMcEQ7GJmV9KGDv2gQ0C1BFBbb
OZEVDCirqcbQOVcAQFoI2JNt58alTRDooGkGA5Bs1vSHV1eXaKRfN919/+FKJGM9Bp7kEGjS5L7s
F9Cd5rfSnOsO/k+mEPqumxwb1p7BlyTfT8J0JgvChUL+Z1grugt4mXzf9hOc0xla2Xlkkck+F4s+
DjSkj8LkY7Nty/yC2v62GeOp8kFQo8keci/5fU77ENysyHveNnnniIIQ2II5CZfxyMLdNIRZQVo3
s7dx4zivpioZsBVFG+8F3JMOdvCqHbR8+Lbgx6W+AIUAWnBTxXtersNd6SVQmkmin39fmNf2jhPE
Fr2CzUkF4yI/Xvx3eOxm+H1CGYzsqPTNxt3vnNkBmuMVaGW4DmLvCG3ke0A5t91hLvuF+YMOeFyF
e8IGcwBfW9yWPg2+/H11rtvjDyfL5b4U1aA4KZOrxRkMtA6FX0bxTUMLSLlv+wPOe9r6Myzdlyna
h20N+eMy50/x4LOP20Z3jiwMIuUMkzVMvwqOsLsyaRNuvA4C5zmFuV/rGQaYmDCo64PYrPdx42/b
lS6bJYi6WWvAPPekayJ6hKkc6PJhd7UvgD9rYJ82rA+4L876tBAdFv4qyd5HB1VV8xcQNT9vG9pZ
HlIP0QAbNoixdMXNwqGwVIlSb7krMW/nNhvhxJJ3QW4vg9bllZTqZ/kEEvS2qTu3WQfHdDlRrS+G
di1IxbN33/Nxk5RtCK2Sf0eQ4JgHUNSkIapR06EoITA4otizZeoYnDiDJ8GQlNKDIEMrLb0P66gA
t3jowo23jXNbmpLN5QBt6n0bFGclAXIr2zdZJa9dNs4tuXRWdWG9YPJG3+oEHYuK9lG24aOGvsvq
EYTMoJkSDJ7T+SY3i/9CxVxtDPhcOk8LL8kR0I1wr8Oi/wgr4+BHFbVyy2HC5J1bsoYeo42VH+4L
0sIpcgg9vuPDEncbF8e5B0a+2rUWQ/2ek2JM8wh8aovS65bTitk7V8FVHxEyInP9Ph4RCcuybNMg
qjYmTS6nJoEEgq7qXr43kb2BYbPeLXCQ2zh157D6EI7gILiQfV+DBdYP1E+9q+jAtj3pnNYRSIKK
2GiEtV9ZfSi9qn5AClht3DTOWa1h09RHYTJe1ADoNxwfmrTsQJraNnfnsE6DjYtybMg+GTpI+ayh
2XdiUzUU9zv/9zU2jjg/bRHA/pVCa6taBTuxcN50FWD05N+jh6hrh11czRcyBiaFuM9yiDpZ7zcs
DEZ3zip6FZMuYXh64RG8A1GZgeZNQrYENBjc2TFFzILZB97+Enr30n7Pqy3kXIzr7BUYrsAfpeni
i+DBT5/B87mc42bjijhbZS5jNUuV6wuEcPYlzEQjUWx5jyh3qQ+EhYuB0yyGhnCKyfObPiRbDieG
dnaJXirW52oeLtVY7eWqJTD13luoy+vF+p+4GoM7mwQnM5GRSQaEGA0fb2aovXh7mHzDyg5qC6G6
h4CNLS6bdqRLauhhSnPlSQ6XgfePOrgK9TCxbUO6zkZiNIGfK7+/FNH0Di6/ZQpMx6Z6BFbJCfP0
UJVVPQf9JZT1mA5yhat0oLZcjxjcvdoNdJDgWzdcdMdtWunpHxPSTQhRDO6c0y4vOcybJ2yeYYbc
FKf9Pe3Jsu20Js5phRUlkvgw6S9J11d2F0GH2NsVLeDfW+IBTN85sRK0TN6GrblUoah2fIL9ISRl
t21Hl9AgUMwrYDcaXvppKrKwCtkuovGWZ4lyl85QIeXTV3fZSyB4NliT2ibYdiG4PARoMxOQH8ru
wuRC9gVn445CFXvbJenyEKKyHaGn0vWXLu5PhkMHtQjVpm4aVsWJwBi0tEhYyvmiIT1dNjJl4yaH
OgztnFG0kLWqmZ4vquQd5H1lsJvCeEtvCoM7ZzTC7QgIPC6AIPBykcIjTn+S8TB/3XQxxs4pzRmc
Qo1s+kuPyCUJ8gRSbXZTEwJzdw5pXS8EoNmcXOpuFPtQtWBvN5tHd05oU0HtXw0JvcyRBz9iXX1G
Avxj07K4xINoWRZvWQi5NGMywC4t/l4PyRacKAUS4t+xF4ys2q63Ib3AUEmk3sy/NbLYVELF4M6r
2nvwc11t3l3aFVZcKcgF4rH02bKJqoLx3TSJePDECEh3GVX83bSAkcCYfuOT4ZIKAG+BwNYQdBex
qiotq/kJN3yZbvukzimFfKrsYGnfI76TXYrQWqQlAZ9k2+jOMYWvQUdtj3Xx/OCjd8WgwPzuLQbt
dYp/CJV+2Qz/VhcXjZfHBPqIlwa+ZDvI23m7clk3Xl8uf6DIrYWl9AQ1PGPndELR5HYN/sfZmezY
jStb+4kIiKQaairtPltn2k7bE8Et1bGRSIminv6uPLPj+zeARwVUAbt2bomMiBUR65vb87/9MH+d
0nQlPN0wKARgBn1KGzgd2/HfPJt4+fcaQMwzvppBL7jUIZ2CyvOaYgP83x7p31sAzYhvHDJjXooi
my5CrP6awDj7Hz/9r4OKvkbjd/AZXtiS/c6c74YPC4Atw/M//ex/G003vDPCdot+AeZkq8Cb/JXy
bfvH7/6/YqlWsZ92/wKbJzhyMi1mWcO01zT1v337v86qoyjF0tbsLztjv2036eMcYYP6bx/+11GN
7yP/cdTmxYHyOsLqVKUYRevMj3/7ePbf1ztcE1xW6l6/UNAl64B2LYjZ5J98hfDG/xVSs12tM89m
/TIHuCn3dAfD0v/L9Bg++6+j2sY8sYh76iUgB0O5qqqlgAnhP/0sf48cwe8mpLpv1AvfVVcrkukz
PEP3f3th/p47kiuxwTP8LFaS53WBI+wMO+t/q7D/njyCvUviGAxpXmgTYH+JuNoc8xxL8f/40/wV
U/NMStxfxfgC+ZRWYM6YasYo/D9++l+HdWLS5jpn40s+ePhncqEOKain//jpf53UdFQBJtND9/If
2bTN9jfsS/zb+/j3iD3AzCX2LdLuBQxD9ZuHrfmBGvb/50T0fwmqf4/Yt4L0Li9Y+/I+CxIopPZh
Jv80Q8VBgvrvSyDAyTqA4dO+bAm/6XL93g/bp//3QSrT/xim/B/ygb8nkrJ2znc/EVhsG5p3ywHL
4YP06Nk2gm11TtYA7/Em7dKIhRI2w0UY5thEjBMsofEyUPShOjverRh/WaY67fstEdU6ASX5sA4N
TeD87AqYYy46ln2sVNP1zUOEUfbwG4xJwRzWVDKDGgru5AsMc/vMdQ6HOktte1vLMSvzq9Bspl/g
AEjKR7rBJZhV2FEZm5/Yf5wnGGVjDtkDqgY7nK9sHhT/lpBWcFYVaqT+FrK1YUe4llL6UcKP1BzH
vAe82jera+ssi/TogXu5MVq25QfYTurlCIjDVFbdPGf+2YP3yG//gcRBJVSueOv2PeE1rLiMrIcB
0KGqw/LJeAx+BPenwpIfH+7x78v1BEPgNbmaMRHiQuAqjiCBnYPxQDMydfDh6tn6QAaCH4DD+FjD
bKa06WlezcxOWdfn9iQyWLmeqezX5mD7eZP30sRyP8QevqFX4aTC+PMmY3ZfSjHNmDIBq+e+EXn0
n11reH/aooXn3gSTlB+r5dlwKkqfwQRs6F12m41O9y8IjpuupqbVe9UOOVbGq7ZAgXiD22IqRE1h
j491Yt0UcjiZQAf5trE1db97XDYFSC+SZPNNj8Kwopp3s3lVTyrJR3cMbupScGOGUgMCw/dpHCvs
5GKqocrXdQqsFqO33Q5ATF6aZ5R5zQaYWkO8eYCSTwWwWCsRruIDXYDQG1SW4e8r1KC/bCBM7vGc
k70rvvB1xtjEAzo5w/wweq7zsbYoV0Z6yBusYqxw/EXn+jv3vpsf7TZqAn4ASwU2XUv4Gbk3O+rY
3uDMgVfCui62qBz2YS1eXak3+Q25m0hgWKi8wd6cjbphtxzeiaqtED4jgTzSyVK5A7hYw6QqLGns
xRV7Q3E7xazAEFoXFnDHqnKmu7GV6ka7XyK850PdDsMIikvfwmE/P+cAEI68SmfAGn+Ma9dTVXnR
wTuvnp0U62+yF/uYnGFJlOhjBtfo/ZgM/P2MYlE7/05Ls4W7JeTqIThrdMWWacMqelOy9EPRCIkB
LZeDK1YO6WgelpD09rhyNbefPU9lezPpHM3JqQFVYE11OQhwxAuxH3BmUnYPFreFQ100NgNGYJlc
qORS5MUVRhWmq5F8ptM3jLEogAW0luqBRRiqA2OmmnSrumQX7tcqeCgcvA/IVP7sOcxcnuiiF3mP
/8/UPQkh0HcymlEFsFSLx7BWwPNZWk3GtuSzWFdV1PiCaX8B6bDTCdByGPMuEiWAcxkZmHV7k/f7
3Zx4K6qsHOF4gZokcjjmj/BozuqRCaiKVZNjC+UXTKl3FNFca2u/9kvZ6ls+jXL/ls7TkB6ATIgS
43jYafhD40xovWFFg79kRoSuEijRiK5kVg75Y9NOEXCCcsQBuuuxHKAfktKP6ju0urQ5oYEkFD+C
IQsPP7JgK+Nbyycif3bLOmeHBvBtSORs6ZdzmrfzdGr2JV8/WdYDmJ2oqZsfGAJYgHxbOgWT+nmd
Jf/tmmWxx5ynGLGtIF8Ef6ah3eefgag4A0BD1vXJD3wbfg/rBHREWBq0DVcG/N5FziOZjyUcpv3T
XgJb9JDgChTXPNo++ez2PM/qfJvmpV4c7+zZDyC8XQr4pfeXDmSo4UYtRvp/xHZa5+5e8i7xFaak
2ubC48DyO4N9C4M7oVmxpuzhBb7/GZR17porWB+fNp802/ekj5zV2PYOgEwUMH1t9yOXM7r696WB
f+GPZcAib19rYd6nlqwQ2TcL5+j9JkrAAuKl7BlvbriicdUeJFiAWldptuaozeNEbHGEy/Zoi9p5
F3TdLp2bL5uB3/RHtxO6fMmbclwBoppj57+hiyvQhsuBaAP/ZtMdgfl22hT2ieOU0yuPdinOE7pI
7sMUstbfYYt27cu69cA7XrcWfqbPJIlc3+8hhu5T1jUk3GRk23JPu5FvZ6y1Zbh3ZwUFwWOrIPkg
N7/uP3v4joeblSBBg19OM5d+NlEs7ssGPHrHD8C3eoH2bBI1wIdJHNlJ0YyOgGYsGJM/Gxz06WWx
0tpDpuA9bKoMFAxqq1YAFATb+jSdnsGt7vQReIsZ1EWse4DYlVLr2qyiO7aPFTgXc9/clyPz6ojX
20/nbe74+uY3gdYtCyUs/2Dlqv0rFmcX5AKE2gEUBbWGGs3pmXzBXxnXG3aABxKOLVwUt5sa4H39
lWtfdi/oZGGVorC5CP6qrbbv8vhaWlkjqOz9CGacXfSjCEO5V3Lm1l2HQKM4a6jzojs1jeTxN2yj
pfveFGJFp30bUlL8TEbWLZ80yI5LNRBKp1e4pO9DX2cGrk61R1t9VrWQRPnrOoEl+ZTnMJ8+NWoo
0uVXaqLfYrXBMpx+l+0mRVLJsC3Tne0NCCUHjiKb4OYTpf2MvaTRAsIxkdQcPGZ+xGEGWgqd1nbo
Xot5btfTDr6KeQ4upbfZZ1OZVl2Xeqlq4wZJP7XLnk/1CtymvoPRwgjNp0GrA6AO3ABSVcnu+oj7
zPZYkK99lvTyovttTv+4HFLRVo8e4Xiq5wQCbH/YZC/BX0RO0sLcf2SsL/8Y6iGxE5tm7kxI7JNn
BJ/YX8kOk/qbKJbJ/F4iKHD12m9qPyBpEuWhgJl896fIyRS/AfiRj7/irkbMI8JRqikrbN70sMvU
zSxP3W6X9ZsPKSUOpAngFU5tXyboOo+JVPdgeTTjhxEPWb40YILiF+vactiP1GLmIKmGPe3ne8zM
T8Nj4ja3ngtfrsOzzSemcPzTZvgChA0DKDUfk/aYjbvWj5RsQp1NW24J5qVLH9a6aQYXLzvFR1SW
4UkDfoFhrN+qa3T70Uqf0CpH9IhPO2idGFXeYK9UIPnBlpY7FZMexjOBq0dyJ/c8knohSOtqPcAX
HsqNbsTXQtKOgR0K7unZyJ41TbVz1YBKgsRsO8IEYxvPCQkLedwVFerNLGj/HF0jCFwz6GJd3Qtg
CT9MZNGiygE56j7zWSXuO8V/HuE0NiBucaNU+xVsjYldxZrN3Zl2JCsvGdjtgVYroptDqkh2lT/P
SLgT2GlPsEFLagny0o5nDW/Lm7aOjAYwYO+UA1G2wwxihQG4d1SlKrNwZGlii6vDiJM/gbPcxcNe
gAj/WHYakPZq7Y1Yhwrq6dR1VcE3dPnO0rptsogaAoH7CfKTyJ+BVeN6eIjpyGV/71plxHa3d5Lg
mQBjpfGU61JmnbslBZaR7uM07Rms1/foXA0yyxIVomFY4u8yzgl59BIkzxL/KpnmOhknQ34qpdl6
GMDsEQeYXjb570wXxXwGnyOx7N2Kclgvi5/CWC9zVAImzzD7aeuekZVV+xD3r9Pkm3ileYxbd+hB
VhevOSgf8WXMFO7Gqs9Ytl43cEzscdkmBNCqGxDBfmA1Eft7M2Z7pkuX0gwZAWtUfxa7Fd3BKLMs
l869v5N5IdzaH+EvPyX1MjbNjgUjibn7t2ThuLSo1XhuSaJFemW7XPeviwfK446jBEo/YI0/HU7b
vOTcnBkM7uIdoJMedKE1sUTdxnVh022NdAPyahlLjJdng89OyBHa+K1UpuU10I7MnxlckBtfqd1t
KO9WoHA+ZmOXNA+I0CT5xJhg7Jr2aHrGWuy9jXUDo65w3UQyiUOzyHY8Y7oLdmmV5xIA3EqOIhYn
abmenxKEb5gNAYfTTbTqHTL/qm3BeoRTDJfqgOJuWR88Y0jzAVx6nXCRLzXkYXCQLEYugYTMzzok
2lTOMCB+gk9aXk0DSkay2fmbyQc82aUd6ql1WXtAzy1JK+ht22OWmvCOIckxSUDGBxJCgVpNtPFF
I0q/rBx1ncJKKaL/EvtSP6LpRclxKXTA1G2GxycPkL/SLYHtL6Ahje9UuLVADxa1NcTQC1DGk9W1
MsU6Hn3i+HWS/QyGCBSK6alYLHL+tNMr1k1RHl7IAoNIcARkmbd4L+LM62Lw5pee6BCrEcFvfdg2
mKbao8QRB63HGtMc2Ngs4ZahPBslCBDNTD8kCRLMOrQTXAeRALcPJfTX4dqbAi7pqljeLepN2gbw
hFBkfxpHkX03m5UzUhTqjLpTIe8fSL9s5JB4Pf1J01Y3f3LsCfwpYMAsc/CepMdZ89nW4pkBG2xf
Z2CUfwRaNONx6KlL7iPHwm6FO2m3WDTDZOJz6TRcSHzeYAh1SDP5hjYoY4d3MyVzS4CKQUUkEXBh
SNWS9gR6th0B7VVtCs+BlJBTJzmsE3bBkevA9E6iaC740oAf66C2V5IhK602Ytj2LZTLnFySrM1v
tNzTssTaWDHrOzVr2Uik9WHJK7FqTq9kTXL92ysgVETNCMcjLVRuXy2flnU9YGGuXT+A+aHWI9IM
u8Kkdi12zPtZz/wrAUnuwwae2HzuwZO7cIxo04NBzDEBJN7SMzQzO/gyEwOQ2i3fWqRNFORumBCw
0A2oTamZw72Zi5MG4HN7lmND21g1nDfTKyFrXE7BbLvaqikp3kphlf5GAzxkQVPSsbvPTOKPhSny
R9i+RnJCLA3z46JKHg8kT1sg1xRB/KhGXOnbpVdlsPdTyukw1eBbR/46g5NDEEpcnO9t3Fb6psPk
D+8O+vMVVQ69JcnWqaSK6YDJrzTOM78ZMiRn1kzra9mMMsfPOLTDI1hNMz2LLKrktG50gWtLRgA5
AUYnd9C3l2mFk3SmxXjJPTScx72dwnAPclV82zgaV49mHvyEjNFzcpowcwPFhfLlDLZPc8EQNrCv
uNnGmnP/i2BmLH0CNFzpj4qFnX0kCmXcbzSQ8vE4Mbc+NzCXqnxg4/tUcly+wBxxUZd9baWLV+YZ
/FFPuBWh37jEP9vF9QfTjps/9gncAc+cmRTYkIIrgDF90u1LVWxLnle27TeRHlabMwLU7O7pYeCc
XXOAnDyYz8U+mINMeNafZngLs9pOZjP3bvVDe0X3gPa4yDTtgRHuAzkVfn0crfYHEXLSPXVjgGuW
7xwVaN1lrqGHCRYoBmrPglRQlqiOHkLqNTwEaE5shfKteGSiDcARYopJITWC7oZZ43kBK/kSClyx
2LNXKqsV0s7lrlg1zlUFoLLlb0C6T8VUD3Qvu68B4+djve8mTT8A7cv7j2kCdtoL0q5+eKIpYud9
wWF6Z1wq3ldAAqlQbA3yhQPgFSDC9Ers230zluyW7XR0VT9guGqoILCzllZ80wV2h7u5aCDqR5K0
UGR2UCIAzOkK2AjbDaQvQYmOIMJltppWq/6A5wS/1gN+EWBQK9S2434wsW/AnJaxQsHfUGQgWZq9
UDcAyIeko0lQxJrgjhg9IeupE65rrsgWOK8zDXP7N/j/pPrS5mRuHhW8hlR80LbHPlf1vvKDUfOO
dNC6MuDdkLDsZn8Sc7J3bQU+u8OXU9mWnvMxHdqbAFEKRLIcieCx0X7ou3oeYp4eQyasm09Dl2fT
baQ06s8UlzL7sYx+bkyVFgLlJzBlhUHa1crS2h8OnDmzHNSIS5FWmTMrwIrc6a49aHgVh1c70q37
OO1dFz7tGQUU8SB1rvI3GKmI3V/UVibxrtmaBNNCWTnzWG8Tx3jVxeyEuVs67Ra/jtLIvX4mSToC
CU2gSJo6U1MoXiOux4kjP+1DPwKqhqnY7oQ1t9iewJ6byJdltQxMOcDsh2ob5wTV2gq/Qh5OpGm+
Job/ETa08nlm75Sh/F2elOhBR5GALcWL5oTsh88l3m0K3jMg7ztQRY2ENbitkqbU5EOSwwT61OO6
NaqSpmDJL4gE5XzhKs8ZMriWolpEcMcNA8uFAii+dsfrALEkcQ4DGHZcbhFvnjtifd/E4iHFTtp0
AK7Nil8pAFfmtnRNL95gpw7LJlRiW0z6qoUMb+Fa0XcAMVGLFbkvned5/7b3WQnKp0g9AGbRl1ma
QCnibfrmUDXMgPOZdGoqODfaAZO9qRtTUNFnZ3S8jxiCWu+HeYVSUQFpOGbH3hm+1PmCSbrLGNJN
LWcFKjIAaaUYwwlO6XZ9Rl1VYPYAw8i8hbDtgsIp6eCaQWvB8DgPWvgA4dcV3IJ2nQSCMSJQOJy8
F+Wqs1u3N31xoipL5DOCZ4mUPmvM/q1vo+SQfTbTZBcYcAooPVOadEfwtDQ5lI7jx9dDPxWHaVI0
HqG24G80pFTDT2Z2yLFBwGn2RIZMAqvYNqM/wj1q2V+Vk7L4Aeco3Y81yg3G22qCHCOg7WPkqfm9
K0O2w55M5XpsyxRZSeVEpMsDbimiXjvaw2eq6IF+OHq2BHHsWVLQq/QovE48M9t2DlOxRfR4JxpP
myRp+gscGLAfj0Esm37JCGXLg+kLaGHaCLl9zjukZw+5QdJ+BnxvSZM6AYl9Y2B1ZWHZq1FDfvsA
nEy63cYMs3zPGM8Q4372JHRIOHWzirYKlIZdV6jEY3wckK/6WEGRSNkL0pRpfcEloO6mFfHwswB/
vK+yBJLVGbWDzh/j4mf+jKrCbo9dKKbyOkMf7p8ALpzmqkD3d7zRrhG4001G5QcUNMqBuNjPuLlA
S8wTMGFQUJFnIOvDfEvUYoeA9NQvSwUv2zF+RPHf0Ae3r2N77kfDxCfbODipixVdwo8OACnzfWcZ
ZOsaomEnryNCf5Ocyw1lx2nkyW6fQh8oCh5sCRGc7QITU6ECbnTQNQlFu5SV9T3dahcKnz4PTAl5
hpK3ZM9qMG33mIy+GV5R+S/8tGMefWtPrYCTyanslnR92AHgROJCKG/jecoAzpgqhPKmDNUGJnI4
JXMRcXwSlo57WXGSY6bqmLFt8587aKklhrdTjLX6unMhwxHtGrwcBw7t3N+XUAvMset3YB6HEVBD
U4l+yacvFiGxPY8jBOiukltH7I3KtBjuIUsCU5iCEth9HfiItbHRpFCtGreSj2GF5Ii7Uu/qAvcr
J5Ax206ndaJAV/2wFyWOQQTbMD7NMx23GsNOEoXcjG7TMRogQ2WdoJQr7hDem+VTg3iJVsoKJarG
IMrukmqfMFx8GVncnPiqPAclOMjZcxjD23y4N8gfm0vc535BVq2FPMBAJplwxk0Z7iiP89sodoYu
p0e+5uAR/c2PtglfIb4jhSe7eyetotBnLP9FFbzoh3SZzSX1YU+/LElI0tPShVggh+vCRh4FNLr1
ZNt04bcZGtNyWqkdX5F67FVDdv6HZS6rZw1I6Ec7pPl4StEhBtUWwTPcp2juZCdCJa//k9NPMD2D
pWlkX/xMAG00DnuQw4zN4CNJOq4A9CHiAgWOoksCf2psLYBKA5dSyj4tXduDKpAm4iDJ5LEhSzMI
eGRV1waHf0DDLR9wAaItAwyiVaN08OjxkGcIHmaFLjZwGcBGgUiMu39N55XX8BPtcXPqnRxCh6yr
h7FdX0vi+nPaMvJctkP2FotSXU1mkZt0RYwXlabdA7TXvVqJ0V9Tl7GPhiv/gGRKF3cjnq/H8wAL
O7aziBjjQm1cbVrxL4SXw1yBqKPvUcTi6sY28fxDACFVoFEGDmA1rEaKakJoMTXBPFVz4AWooI8T
5IPulJI9sBsFVXf6o7FTo14ZqmQBjGwRPvtF9DsouCXpfrSNAvoQbSg6vJR77lvU1mupTol2YayM
HfoWzS8xbPD3TIAsGUcchEPR0ADxCMYuXP6AisrIY4GfWr/CvpCiyQCxeT7H0UhekcjhvD9DQsdN
6C3uTT6h5DxlCg1GFKFGxl+oSyg8xtFvyPLnmJp5n6tR6RC/Fmmez+bQyzZnooIQk2y4pBaCng/D
KEZ6lw5gob6FsMOdFdMGxc44wnmQ7TUtPMIYmshJcYpYqz2Ae5k/dQixxT3TuBGQCrZZ+5htXQp4
jNbedOd3x/d8r2zKonrwcnV9fi7anK/bycDXcA3nZGpN+2VNwqelyU1SVMx2w/TcroWMH9Z0DZD7
WQ5O5ueRtm64a9ISLQYE4GY7LWyYpseAPk4qgeFk0dHaMl3iLCEHUwTp8Bzy3w0ZYAC5c0t8rCfc
xR40Zagfr5HnfniwbBzDdiKBOF3WcEaGzcsp2WgcwKKQyorlYCT2QlxlYkwGe9jRfukBjjZMvYuJ
fabXiM5I2+Ed7GGOhZKJ9hsU5xL86gWkiR51Mv4xBGhSkIIAczwAaA9x/LgQM8R7idchPUBTI+Gi
+r0NRwtFSSFo+S3BV3fYyllvSLbou8zA5v1YeEhVZ3hzKnHoveThQ6NwTV2NztvhOyRaALw5quba
llKiaT5q/01MOVL6ZvKYVUuogmLTWRhON3i+IKFegUlxDsWvXpI6zbW3T06i8/KrMeB2bpVCkNVP
yDv38pikODnImyQbP81wfypemikimlYga4X8aKOya42FMDE/rBRzBb8hibw/Ijt0lFTAyJb5oeSN
cq9YrJuWU1ua0F51ZjNxNhnaIe/aAWPvavdUtN+F5cPwumVWFJcR2kEK5QhNYJTk2NOHPxkgg7D/
8pJYeS4InGgRNqRm/VntYWufRwRqzKM2KGcncD6zXDx1qwjTDc2SKI9jz5MMK/8Q8IdHNB2nHARO
O+/stjVC2IOm0L0+MQgy8cwWRMuz4Hvj6nJEbfvMsR2BFYlxCvQJzGa+1sgWzXYpKb71066YRENx
Q+8x/PIj5eUrMkh8TeRUQJqXaMgO8qrysQj6GPJ0Zci2+W4erYS+9Cy0BRpZghjfbqeEL1gtz5dt
EeYAXwfavk9W7CWc+MGrToZT2tO8PTcUQmfdMIiKX8qsVWX9ni+aKrx3tS7vhGSkloSgFqq6nU+Q
u7FsK8kTuLRsTiqUO679AbMbVNgHtBrmwxb7daj7chLyFT6zHHntOHW7Agp1QPZ2bOZW2P5umrCC
9Igadgh/VAFS3FPS7Eb90CWMqKuQhRW8wRgbjWnD/b1dnNeaqWE8YFkcFSujBp7TZtQQ8OEbMzhI
Zm7xI9Z/tWGTnHA/2X58m1DsNx8aCsuWx4BxD8hP+1Y0f2S5q+XWl4uXJ7otoIFWitotXkkBovV1
K2KTf28tWmnfJFsxQeHCjN82rDtNH5e1A6mWLugqXTC3YdwZ1QQ1D5tfkvEsXdhJXUBDy2uqpC8q
HQux3Fvjhww47bkPNYGvDpKbNHmnNmX9Gj/D3m52n63N78ZkxNOdBvS0bqOAprBrpN8VTgd4DYds
cJjr6hKLX/mUiJWTew22cVnLjMyirBaPhqe4JbjU5H7C26be01KWy/5Dx1ih7W1AJjoPB2InS869
teC87+OUKXtSGFKHVCFtUO4jJu7NVgEA7Ka7EXX5chnR/YWq5lAif7dqQBCZAcRVz9yMg6+1DxAY
wOUZuvCxKUuoKMkA0jSq5Wn7rFwswivD6gF78KXZN4VfNAAPbjBc1B3QC6SZP0+e4HWIoJzbn/i5
e4pUpWTuBxajpYjHDfDG5Fl2EKE+t5LCM7rGUEcW+AH6B2vK+8RuaAZXgHsR+GaEVAI6CPWvBwfB
rUjwMPlreY5ckG1UXjJNzEph4AzBA/Gw7ZOX0SbIk3eXuglXO/TOFaPvqLjR08KRudJBf4ULZP7c
gmYOF0t03GAQzEnr+/SQu2Rtv6tIcUBqhu4iueslK+dPrdhsW2WQkBcs/zg1FR9RqQqaVJjtCPsV
HfqYf4ZIIrbHNffBPyFmbRql1AgiXVZPTnJxmYap/Qr1K7s0BB3XE/7+AQMRTKeGP8F9fulOqwQ6
tQdtY474s3LwhiHdvQYGFagucfDNz3QnTnzDUEoB18DCrhnXV2qMyVWdwORf3gQEwe57bzT8EGfE
y+Iuj1PSgESUIKPrqojBh/aujGvh7wI8bfR4bGBXmx+2vJjViaIolJC/k17fr5tu92uWNsl7KYTN
tvt398XsHs5u4KKsWo72NyoLFIJzqlGZp0664oqxEqidlcfrN9oqoqfOT0VidGMvGPjESTmV2N5u
6g0C9PIja1MNBybSY8hLCsz7Yose+9Dgm7h99vVoEqSZ76OtOZ2Aq+mXruKtI8MbiPDvVhOww4Ps
RTD9VsMWm+SHlLdAT59cgaXcWzMMe1HlE9wvt4Pv3cJuiSN+OjLpG4KEMSYlgNSCihG6NselDFBU
mRWlGG7Is4uE1dEwuX8fAy7QEnxzSuLwlFOP+R4Uafv6hCEp5e4Z/CPNqYPKsn5eFS6Qux41Y8Qr
2MA9+9b4OExXi6QyJzVegREZEualZujmsefnNlsFTqfos/Zs2YxPgkf/rg/EtUP/03D4Pp0Eait6
Q9+MDWc7oB7Yj0Np8iypw7rE7ow6RAw1NAkf7+ICsl+sUds5dcZcEKTtw2yLFDN1khXYGUCboEAK
ziJKJos+FISobOh+MrWa+DIRj2oVwzvozry0e4GPncKU0M/thhWvH2ba1/ks2hn563tJ1j91i3Mo
mPqChxvM8Q1D0eLJ+jambTbfYSIRXps9xj2AysEjbx43Agn+PqBg246av4fTPKAxj/nxiBWEc6+G
iFkI5OGWXteF2uUGIlKZPEgA05OL5EVcv6P7UADOjh03dbHD4iAq6C3gem2p+x+Ozmw5TmWJol9E
BFBQFK9Aj5plybL0QvhYNsU8F8PX39X3zXHihC11Q1XmzrV35j/Gqtw7Pm+GgtBHecZ/DkX70wcO
dp9XWvHqOQhRi3dQTxJMvZOo9FBdJcvSlYwBBMP2jKWFLR0DhWPzIdtZuElFAGvxTbRqlaUJmXtV
tdKRG/bXhHkuf89AgdurzFxVP25VgVwcDX5DI5rPDM9UvGCYadDY9E0sPjvDsIEFVX249ZFPl4oR
bXVzIMqq7ML8zmt1U3YwErsznzpr83gcJhZb8UzP/M5QBP184LHsnXuuxU4kewFN9TlwOZh3uQSW
c5eZMEvPMIx26x9M3znFIe+73kr2NmvSmAVoZXeq0nKnxSMolcX2lYfasaoe6VtXM3RzNaQqvY7h
vFNIlyFAB6M5dx4OW7ml09mdQA6iopauue4k0xMoq2XVnE3Bwffc7RCJn/4ylNZRDKoP32yabWYC
Ts9HNKZjC9jQ+GX1uJflkr633RIKHaf7wt0Lcj7fgCUuQ/noG97jOF+FDJ+tYqKZtm23DRK2V1Dv
NDl926XdszV9GqEjqZaCnVWGCH8TpSGQiSI9fZp690QQ09qwj5LKHGZHlHZ4qjSV/DOh9COTUGGP
mom3rZrcHNVkNjCJ0fctO6nmiQUTad+y1xypY89ipl2c7SmJSSlnkpwlY7BgnviQS72TvMphyCkH
i+DSfNLjx2s9bf253FyTnlLJFBeSIdMaBohn3IsYYa3tq7GM40WGCaB7v7qbcesEc6766/le432n
Rb2ksIfrYOmPSvNNXTs5QAMA7pXrr8ZhP9SVMUInY8945fJSUlE1f7NltEgPAXFZWAfuM9j8PeRu
w9xBeXP35sOJdvcESYbBNUc2WyKlWIj8o67ZdlQliPNO+kt0oB5Xjz2q/gt3NDcS+jEbbaD3uZmf
ippNUXGaj5X/pAthGu+kbRAjjhNV14QAS59yDiHa1kyzfI/nJPZKEvSHhJWGeuQWnrAymET7lihu
YJZf/2O+Irm6es9XzR9Z9HWJrLMEA7dAxQB4vjDrFtufbHKGek0WOfFVpGvQtx9q38UbdWZxN9Fk
2g1PFe/dQ9BZIeOpsSOJ015NUaYxKbx7cwqF5EIlrq8rrzzZ7e+mXW2DmN2EbrnHS077H1GwN/k1
W0vYjjvVsebslduOqxxebrXft3qYFvgCF/xpPnigc6U8LgwRFyfekNYtGgNYXjUfB0droY+eWBrv
MnHrhd6Fi6BV04EQBXTpa0WrWYYnvUz1An9rem2f2CK5wEWGqs9eLb4CWnJtRmsANava9Meysk6h
HdmS4bFoIXtJfZ/OvVRiGn8zo2naf6HnVAi8rB/KENRmomqHX02eh5o33AcLPk+Fv+U2ox8thj7a
2dJAavRqozG+CJZ+u/d1gHp6Z6BrPzNOo+1US7isZKuGYYk7dlGv0cbW4pGRoz/ud9oI5fyGDXJa
6vZgpsfyKEbaiyZQILs6tdmDE7OypfvQLJsEh5t4rb33DJ7J+4DCMs3vzgrA1bTnrF7itQ01PCll
ISL8ZgWAb9KzJULP2hUP9dLR6TtZS/8RTAua3x82KbQ1XMXGuwxKhigVRA5nFCpKLzXtULQiX006
ymwq92QtsYwkxkzW8DEsooGiDVI5k5VVQW9Q+28kz8LDuFocUmfvGG0yVC7dFKVgWltKG7ZMznR2
uVeksa7ZLI56aFbdz0zVRjM2yRjYTnYZxg1Soqpdx373FHsQ447Dj2lax1pHcXabSTd3tuYnTtxe
wTnuem/Vq+OTTB3NmW15sbQbK3wPx3bK6JiGPjjT7Ut2RCMwVJcbsrq/cMKNaU9ecLD0sejCYT/O
o1PrtyCvav8yDnZhXzaIc6oSdrCtzMLaemAHrKWGd4cIgPK3G455fWZy5bnJzBBluu98p3EW+kvu
u+aYl+Sev6DlhhPNClIsSd1iV9NdIL1+/jm7pDm8Vo03jNyAvlWGZ6cL3D1B6dlzLIy3dM9wy3ei
BFflMB1XpVpPIJUyjcWQyRWSSqiR176Ziqtx8CceRu6626/IDC6aVuSfxB8tnSecsm3+klJReNHG
uxjcmU47wGFz5toPlsNadzSd0Vff4PCzivbdatRTyLxVn5FZmxClN6/Kz1ZLNOQjU+usCbi3x2w/
jAFwquCbRYN4CkVdZCya5tm8IKl4rDBBGbfqb9VQgzQHtHdfHact98Fq5n4e/Gi0ZLa+d6DF5X9l
yHyxjKw+sKj2yyXg2Yh3HC6tFTWj3jXg1ugyM+Ka61vzrWRFSxdRdjKLu+nI840JA2+0/iGft+gw
bNNtt7MKg8F9DMe5rq9b02bVJUtHZyTKHJZX3Y11YKcHxScl88hJqX1RCZBjSGXRFOv9Y2rYpnil
DHY019tQiA7CuOw388eMzrI8BNuq1uzK+qb/a2kspwA3UnK4g84b3CmiMNjQKkPWPMSM+vL1ly0K
/CBs2rLWYx0Og/wtvaHz/uDSzNyoKOzCTWyNFwOnrxjdKOXORrJy7dtkeqBOaOK2pfSNwpHBw5Er
TU8Hp4HhwOQRbuzD3ov2kK1eyvgM4O28Zcix9xYLsEhZc0Lj217M4hJggePMApX1eReZIDbK33mR
WqWqgBGKi3WjhN7mNBzHGc2oFzWDysDlpb+h8XNxLnPboqDQxE6lGugFviRrrc8CYQPnXWf7+9n2
BBg7U7Oh+lNWk68ug6ir9G4o2ERzoDAz+suMAtEZ1R8MEL8B/ok7b93T4W7vXLADOv5OCRqWbUx/
uDNP6is7zxi3q0rShLXOIP1DwAIa68L1Q0vhGG2zDBInQQcxJrfxuar8rf25lIXP8LYnJ2Q9lr0F
frQ0YLwBxFM2zue+cJz9e8pFG/4GOsXDE0m/DMsPHq5MPKAjpyF6TJGqX5I51hfJ9HqL/TXMl/Ow
BvKT4s04rzbukOyrKoaCQWsmRbghwDrpV1YiXY4JDVQ9PUs3xJOwkaZq0OTK0X12DQ6K2Df2XHwS
NjTOcb8xwGZyu8ASZE/4AhjW5o7ZaevHxTInn0p2RqAfuTUn5Q4pEDWWpQR6PB1/Lm3GIKpve3YV
5DNvy525hRn8sKgIsjcqaJ7jrmmpq8aCSu2vBnXw34IR9npJdNrs3ecQoqDVB8pZnBkHIWXln/wt
gD/lzdWZOAu1+9Su6Dl2ec6INs8QeLmsjtog3kR8KdL+pXbt7G9eWs1t4oRSTnfhDNJ/TCFnwyca
VLaKNj6iz8JDSRsR84Gmpo69VQ3QMO2+Y2i5uI7qne91NPWqY77aujmHADzdIzfeNujj2GBgP9vu
2gUf1MjO9Jp5RTAxk2eDu/jA2WX8X+3O/f6P04EhW+juywEb8+6eRzHCya7SL/ofEtVveAFZ87jN
+PWciILT65LZprz9b6pLr/zjsIMy/9x4OLeLCb3WuZ9czC0nnr7GPacoH/6F8zFM6lwimcd2uhXV
OdiqVV5qcCKsL25WLfIBY8OUXz0MNAO72iS7HE4cVBX3sLIlUKuX8z3FAaItl3tgk9t3DfnKuvu2
5Js5cHRbCvIbN/DjHCihnlSpVRBDXg/dG0QEh0Q8LWMu/pBjU0PGtVUljy6xi2ViIwub3yIF7/9K
S6CMOxD9IEMyUmVQRwtEzvy31fQgf9B+Pdb4uPOt3EiXJkP4CYfceBwKHONAM0EHll+ZlD7AYotY
lxBAtylK5kmCUlBCzpxjTJErhuvlLbMDuHEZXQzAq7yFymEzYPXVMC9M4utG9NYlIMy+fs+zAEtM
hjtizpEd9Yj4Q1meTodsgSf4XVRayzFKFeFf9/lUNzf6V9mbfLfSIi1QbqaQeZb0CvvquRiS4mLt
vTDJxh4ZIxv2pXsGzMiKPyC+tGRQu0zi+sc2hF+tI4mzdfWvaX+DlQ/axhR53DM9mH9+4E36fd3M
mEIbDQUpnxoO+bquoYPXy1DzLBmqhsCQtWqd8+wvxNRudlSs5e3Igb3ch/HMzOk2NGYYZJ32hrWE
h5WMh3k7FL4Z7PXiBC1WyUOxL4JxZBqm8lqMZO4cRO7K4MDjuBORI6GC/+6hNev/xpr7AA6sgo5n
SF/Z2xDjImN9pmDOObwgZqvh6rJiZPxj5JK3j+VmkItSM1EyZJycRbyIXPsvfjN7c7TSgBTffVcG
iDsljudH25ROeFrTLKvnSOz2iLZfWT1nQ0PnzRTdAeU7MqFL58ieTZW+5P0EFdPfTBGviFeAGz7S
A7wMwn7VMmu13ICnc9oEa8dTln16f2Up3OAwqSWDPh7yWZwZF9d3ueOvH+W+burQVASdnUzj+uWT
VQbunMxePXgn+IBieB3RDpmV0ohADTAGsC1SC62sPqYe0ioD06FkSibWtjl3TMQwygH6EuG1zLUW
CYcpVVQgIHNfPcHD1Uf9rqgvsgbB/NxUdjr1IEzwpcdl881jThnpxiW1b0pJDahPsHRZFKCmpqcY
XON20zS4PnPuNvbs0u8ex4KD1OaTS0uT7KxdKRPVoWk+1WNThLRdKIxLkEyU18WvAMDCv07aUd53
yOlOv6YEOT1dNIhBFP9Cd5vt84oM0SxRukHM37VzX8xXGN5yjcWuETKjCVkf7lKOrZgeK84/LW4y
ofdzC5WPjTOw+yxJe9mtPyHZAwveQYbLe693xZx6MamTglXK0RxLQzRTHlfsQHOj2d2n6osaZZjB
wi0+4Wd41ZAxn9x8UM9YLk0wh7wN9lgfb04APis4z8Y9tbi+6kOwWkiVQ9gV01No+4ypeK8llxed
LoA/W4SyL9ebd0wJWqerxWNA+5gEQbVU2al2e6d9xDTKHmpGAov7ZYZKs/cdsGULyfzGUNmpo+sU
7XiX4vi2rfza9H2aTxfYjV49EpFcDSBKq28sL5p169g6SiverK3wdq4nuiH7sKfV2DymNZO1uEMR
+G4bWEOmvlgSB+Pm+Hk0+ihD5CGo2AIUpLP4p4ap/IchrRgo0Pf2Lt3RXSnpMqRmHFh4Ye4UxPjV
dDPnQCjT7EHN2FiPUq2aQgvXpdXHWyHTD2sLBKQCrrL92cVX1uzoer0aPifOdpp/GtTMcZg4wgZk
BC0VxdjQYvdb8YBMs0EGpZtISqoc6E/Jgs37vKi5kSYiW/8j/w2ZIbsVxr/mUXlOZLk6fHDC7Z2C
HQysdGznd7V5vBcGmt45jD7ZDUY5zg/t+cVXRp1jYq9uix9Q+94QDUXTP2UDDu8U1KaK6pYNFNzw
pf+TZd21iBcet+I0QePfiCxvqZJBybpjSgYJ9bmZwZpgDXn5LlU9hzyMXL687gTKBixs5SKvCSAS
9oqDVHjzmIJwTcHr3hYSKjD0snPV0qElJSquelSztf/aRiOZT4wWj64V5usXgXqUKS7rGg696hnm
NvQxysqcmBxVeUiDgoFByrE1Q4JX2T2aIiq+k/bzPdnfS3huc9CPaOpm5I5RjX9CvE9UXjvYh1bt
I+idnxBFvp1WMkwgDvHCbkfkVIPi5NjByqDbcvLX2Wyb98efpjU/T2EWbGBxa/jsImsl8I3gINJC
Vlv8tfZiXAzcaQBG48OGck1vCZklrtyHG4VDrmrkOxQ00A2axq/B5dphIbQz33m+pOYOy1l8VlKN
27Hzh7GHBsthr4ha0oO7R3RCy6Ov8XIdTD3X/hvDHKt9snbOrt973UgvTRyzOCvMDCJK95+2OQmY
HFu11+OUKHcgDiioRqnDltk5PhtGUM5b7zuKo7Hy0jrGlqeSsXPy+SKb3NOJoatATfTrdIh7UL/g
cUZPx6u824t52QyeTXp0vLKn2e/M07quzUILqiyKAxm67nSvAj/9W/kmd5l4LrM69BrO4mC6UTzv
nRec+3zxvUMAvHydQV+rmEl9f9oDWd2He9XOD5p/5bbT3Z6mmwPCw1JfZ/mlKLwpuEJcouggmlbO
Y3u7f4hHIozYpe+vwZe6oO1+rkG34NxgFRdD0Ty33UMDKoN3An9rENEpF+vJRnb1nsYxnWixTL39
aMSK6sZTuJVJeAulOjYuV8UJNJANXiQE2+0j2qAZ8fROOJw+i8CZAy8mP5BUbuoPnqpdDU1iq60v
r3u2aIlRRVuvbZZhed3oFtl60BZ7XOWTjVkAhTNvfs219HkJMlx/8WgXlo7cdnVA2ox/15Re/dfO
8r2IOtfPEjvIqvAE1lidG2uhIhbe2L4ot+vPoZzz+2UosuMUhM6P3vbp5LrKWw1wCborhlRW2c/V
th09kDL1ggd7Y4XQODqrOd6GsYYVav3EHV2LKUxWwCX7Pcgtw7dpAHjjYJGDfRg4/W/gpXS2P3S3
e31I5TZ/swTSf7P3Pn8NVln+Y1QZ3m+Mq2QCyBg6fzssoB5D3KF1BISExB7HKKHR7fwvmDaLA4a4
BeE94x6ku4jRuausT1IGnD8yytc07uFlvLMgTLF7VOiTFvMTJrxfG2fkelcGjrG/ndCCJE+6zr01
MvtUWnf75q/dL9paNAcMQdx9K0XJ+rU1aE9RvozbJ1JXpQ80FXP+rwyNow9tO9veOWAuhSG8T73X
yR1Hc6i8ZaEwyZq5elb7Tal1WwQ1XvrFOXlhJv+yN1ExDaDjOC5LutD5F/qFl13hdnQGzCsUWJt+
y7dKf2bBuLxDPDVX3LUa66bX2ontB0P/wB1XHYyTB68a3KrGRlOClSivrmZizKa5huAI7avgRoMP
L1ebyAfGxzP2mHxMsAkqfCaMUgYmXTWqtkq9sjrvDakNxzRv/KQf1rmMPfJzkqbq3R+NH3Rxy1LJ
k03nLRhWDSAGHUINYAJtcAnSbmfiM588hh77nvJbItRtZ6upO8gGXt7jvDczhHu9zj9WdvH9lZbm
9FSA7/BKbYr9YEfEGw6M7QJmpevS2PczxOh5oC28LLzQBgtcpinM01G688llhpzUhvQEmty+DdTL
Mrf4CvqgD/CwtlaK2Vghjn1wtnfXQlLWhdVQVC99V4vgMucI9bbIluyPaqsUEZPt3srBuZEzvYzC
tcj3/uBg9VzlYbTZdnnwM/zY8LEg3MQA5vnVIVmkNMdeLbqYznZbi8GK2xzK2TpuXiCD6QiNuDgQ
LoiH/rnZ5+FlTS3/qaY3OWQFNXZM7oWYltPgwwiMl4yUm2nGSejN5qQKGrqYIW/1neN8YRO6vCVG
+OO4131UZlv53xouzIdhPApMMg2KtfosjY+R3Ky5emUW172GIf6fuGv6ufrbl7gvvsI8LMBlMIID
RpIo8TVBwgjBBEh1lBzu8rvSlq1u1RJPIt31+NDQBP3aDb0Zg9auPzZ1uOo3Iirc8INd8c1va2po
cUO1MQTJycyIQzA0P9ogiJloYeSOGsIr9WOZSnUxJCssSQDL3p19ZVzngOVTZ6+TE3TbEaNFwV2Y
bqb6nph6PrjtJotz2srUyoi85ek8VZ6B28w6MAhJtX1u50GZi9nMbj1QO+5T5Dj5GESKg40PZpSs
XxT7vvFnFaghnhjKfyyzg9vTFm1xEcTfNwTGOClXF3EF0IRuWGOZm00LF94Vp1aNxDWXBcwLkmHL
CkkzsvzUhAHjnGDvKDfqrTxOdr2JY+kW61O2NvJv61i5OLE/kiGZxwP9IBbDZIU5+iqOheMtr5MX
9Peo0fgZ0NF+5vjAUX2lEq+B3rNvmwvwTRag2RFd4HLszWIe/ZqonxMvXHntC8FgtoAhPRkLqgxu
NO8+um1RC06qYfu8EYPrlSM5Yy7MoPPsmaK3Dgu+jSMbEP36UeAgSO9aey+nx4Jh7hpN0zKz1ICB
94Z9uk0DYg4qxlFMRv4LLV/8I0+54Rixbkssq9FqHr22t+TFRsPNkoEkgx4Ia2BSUY2l6k8qAJC/
pNIOf9aKtLunsXfbF7PPgXVsjBf+9O02fEM9GdeEl8zegBgteY+RuVuPgT/wBMISW0emA9nDmjrb
c7N6bp8Uai5zUOStd449gwvWx9Ek04AIrw5ewy7oSbJYQA4fwLAnlGyCE9oK/58hP2IBKQVfVJGF
2zuIPHw15GKl8+CF5xGjLMJ4Ok7lVMTaXQoE/36XOr02N1UsYs0zOlAU5kiM11UvGLZjtYVDeAXR
qJcn32/0d8htv0c9cRfT2Rq0f/ZYDT9ZeDWMmH/tIKkhQoOPcH/YJ2vOzsUYqvoyYKsU781kr2eJ
k/cJ98bS3PMFMgjxuiV90nPd/RypE84VBpCBm8RMZ8w/1PD9MEClWm1GGeps85C0o7U/YCnFjzYG
wdIeb5DBFVlELZeg890/lIULFQ/P8Byvs5svtKwGdZ3M5lEc5ID//z6nNvqbSslhq3yr+Y+ENZ9a
qZ3Hr05goTssHbEjaYCse3DHajXvA2U/V2W6rD+8uvPNdRjYb/ODKnTdLyrc1iBm0Fp90B/N+Kp0
kE8PtOnun41Y9Psx5coG93G4qoOqC382hcs8a5plw7nh6+q998PbOPFmn4patHnaHa/OUEb6YeTU
Hd0PEhXDa9baPOtg/v4er37rn22Y5nPbsZlXScKhCr+mHFMr1/u1a3EN4eTRUKDRnBfcpKr0/B9p
CigSidYlpQJTZ/ZVE/aR2PSkCZvvxGvNtuj+p41sfumb29mhGerfBaEtzFcz+OUbbijEikXu1b3a
RPeQe+FyqnMXYc2G5qWkLXgJGXQdZ7xCWWREpx7mZi+Cu7Baeto9e//udn9gVukxfodk+DD+vPwu
tfCON5so1DEdSsfhllFzYQCtLk2R2f19PU2gpWbavfcedk/EMpvkgdwlVp92dnCDd/kz9dWWMeVw
stS+4Lqa7C4KmHxb/3qRzbFNX9od7LnSI7NtuPREWwLZKYb5WLy7ZbUIzohkU9sUqWZTD0S9dEN4
6ekfp+5j7wyPBIcrieInB4ahira5HIEYxr1U4zWDcSzfJkymNhka4I1X9oYbsNiasW2Mr2m/t6w0
V4+AEam8mBSnU7L1PSFCTpCvzIEcU/xKzVD/RQHFhddA+AdXT5Z1c0WJkuEXAHXD3cESYK0/9YK6
cuKrIk/Ws4vx17BU7essMtB9f0u38OiFIMtX4Xiu+pBdh4f2v2qfWLwQpwEi134iJNKpecdL8oYi
3AnNJikGB9TPIL4Fq0wIswLPk5jBtJDkrMSqZ0y04yQcttQt84A9MOgVyYfljN76nIPE2E8elW8d
VYSjrKdsrbcLFiakgMUFUFsI8NQJKU5oViCKo0MExkYnZwLZfWvyyK7NBnDDqmGyMj+4RVxxkV3B
C4QoPBfwdnVnYQLb5XxX0KqMT0TaTNbrJEBErou9iPs2J88lTpEc+kvpmn5kvuN2hug0G6NXwP89
fli9bsL/UqdgEfJRCNo0JgI4HwAv0/UOK5Cin7U6nNQrYRh3aroJhyQRkMCTZ1nzEGqeiU/sRmAp
u2d5v0RFJxw31sDofynLfz68lPXs5/QCz6akTLvSzIzA+fnsyCtoWF5PiTt74yNYe/GjI2Gze6d7
olQkv+gnOfaqJeQ8QFHaWiLEEoWWI55cpN4sqURujQSMwPK8qd0hQiormukBiBFZouh2qjttv7ac
n4AElMs/rU41HMBiYc9nxGhd+l7caOtG1nRheFYIo2dLAPOtS9aZ6xIOm32FqZVXjcfhRwpXedet
gG6BmdhvzWB3++xluLGneq8Huq9Wd27CSzb/0liSrtnUEUlemf2FbSUsp7tFTJLDRvbKkagTg4Kr
reKQhrS28Vb13ZMzqOXUW8J98Dr4uiPpWVof6cXSjyLIOBaZxvcfZatSxJsZP+0tgQfmBuvuUFxL
x5NfdsaKzbgmKfqI0TY8UmmaBQu4KgKFIWVSl87hKuoIB74uygoPDc3KjZKY3eNM8E6ROKU1JLL3
YU7slU7h2pKtul8yKNBTZVAKCSQrsgH2vWvPdIX9D0ZG+R3Xc4EmnIdXMynk2s12P+F3M4yJ9NzO
q+eP21UuKfstV2oT9CNnx94S1t0MI7lQNgZiz6DwiZyLAzSI/TIPI0Ilpgyp6ygIb694wbagR5Qp
atKKXY4P5ebJmfgxmcuII9m+Z3OL/us0mNZf1tnpAxRBIT3Ma+BwB+k4+i/7s91nhV7bndKsmN7G
Oeco3eVIeiGeaR4pPc3L0ybG3MT7hs1yIRekjxp3Lw74jIZ8QHRuetFFswVH/tHkBNQ9l8biSlmk
CNQh1IVfRHvluG3UhQ4/m7K87kqSCZOLcghr0mMFnRZp2+vPlMStg79b9ZPdAU8kO+ttijO5YwAy
orLq/R5+IUXKs7LlIGWf34PdYevBaXkRVFPPt+wTN3aLdPyTYV5xEpwP8ot20k9jWwfi5DKNJxFp
Kjhkm6Do3kBr7bOH6y+PJh0Wx42ep4oxxcC0SHzSGmtamOEMzzxTJzCXjJtuu9SuXuZN/yy3mT+J
WSnOzQrj0/NXHjADZO9j2LtHCZh7ZxzX+cGINfwJs0Kb1zPuOcC1jA+rw9PFhKHksypLRoJZWuWH
nC3qDtVIXpxBWsZXiyogdvocB47wOAjQcaBuTegXt/lbSv6S3XBcBgFOwSjlDTzsFU5G2On8jpOf
JUlTT+r9Q9F0xmMW1N0sTlhHvpUutuuAg5L4h+7/sdL2+jPAvto/BjBuxBitK/YTS4nu0Q5CauOi
sUnAcrC/Qs4W06mp0/TJJzGFGDnXRTiu11OZMXg7tEWZH+rMGbN4ayB74toOyqu1ZdO7ENhyYqRk
eNttEXwMTea/o5QOfyfm/Qevy+xfom95CRtAYsKm4GKyWJNdwnAPL9dLiXoro8ZRIpmATUukYKac
aGSiuSoN1wSZ35qz1xL61hhEcDhHm5trWOmIYGp0HafdIIL7vhnne+Xr1H4qBCOME+/XaoEdkYMT
1fygP0Q5BefCV/0dTlb+pS60xHtueqRqCnGG8fxY7nfbWgYyq6odrIJ9oZGWwX4iu1XecVrH/rKY
YANiJnGn8E/gWtYl3aE2vtMaIyROjg2pA3t6K09h52vdgDcipmygtTCfwNFg5Ds9WmZ7fjxhtb7Q
fWzBU44NYuGAaLtXe2I0gQmVLMtyy9VyaOyaCTJWbds+ERTH4BILPXAekk6QHQbAKKQ4F3JFyH51
UKCoOouhlxxXWJnmE4DuPl6ws9J0wCtmXcLlws3ZbrU5l+F8O0kZu36kLHPYj3s9Vs94I+xzmLOn
ACZM7dmFRSv9JRM2wA1NJg3Uko/Frx6e87H2jK5PiubKB+72/EWyFrUt7QnkqGLBHeeP4w7TlZoD
gNn4zVads6bV1hHRfrR/w2gWNivGfPeTNM9sSoiXmwRWHIG0nYNfCU6Jsl0vus7D4PkWcNW/8TzX
BYPAcfDNzw0rNibfvEIgYp6yU9LY0hX/Zi9bnkMrw4tCHILSVwOWOr3eLuWLXHxpYvx6y3/7yDwd
Z1q/vC5gJcN1nkpu5t4uvwqs/qcaHXaOG+NnVjSMblk9V9LN07eedUA19gmCSE6Mj7i9VhTYqBKe
vT4uKd+cVmoSh6HVOjt2BczMzY0QckJT8uI8U/n8oSrdkmjUtvbRT7W294g9Q02GD5DDi1mGst8z
uJOHjhiFJyReiumhyTsqron+xOGpe9l63ND2OPVPnHH0gMzmlr/MHqs7WTrQsQbFrU1EDd2cwNP4
5SF3CP97yHVLL9vTfV3mKveG46yFtM8IowQ3Ycyy7hR2uxMnrP50aZsQX6cAYz+Wzvmebg0Q2W26
6Q1AtwBxDkfGDNviP05NKF6HrPbgpkjBvC+drbVOYVmG5T0l/zKdSaDoDiX4xfgfWvMOZoNd546L
0l8u2KrCMfYJ8XsiD6IrYqjGCbMvVEJ9GIelpPsIdMqQu6PV3c/KxZBPgdt5w8GZZSqoWpfw2LZm
C2iVNykiu25R2f3/cXRuy40qSRT9IiKggAJedZdlWb677ReifezmfimgKODrZzEvMxF9uttqCVVl
7tx7JS0R9F0KNYxGRCHALRYY8+x+kd92thpOkNOYNjGFa/5l+OxtysoJTV6QOD5x0lmHMsPBv7MU
5TZ+BEBiB1TYMD+0bSS/6DaYCUukS5qhdNwjVxr+Z3abM7n0oDs3emR03EfjYyr6/FtogbWGaYN/
CohrnrxprqlCYlAh8BhVlf3D0FwzWOxSUrxUaUF2bBVKLo2fgO4a99NwXKiMG+ZMTtbco5TqexjD
YXCOHXaGbwQ98PSseCFP49zEH2gIuvjpCp8irBqk9Z9u5+IuS2tYzxm9EedKHtsXR+ZGnxmMzOd6
wEx/AcKZhAeFu8FFEw/FhW1yxDrcAYLDNgsa/9riKKmO6cCRfetB94EySid87+gMlFo5t1Y0Yuny
SUoS6iAo6RubOFXcuLva84Xa+zg2yd+bIiNK4Xl+eHNbgP3XFA6o2VcMro+5cLHHhEij8XmyATUe
gISG6XNPNdY/OMtMBzE5+egBMQloZ8+VZ/KE0pyn69G2+KkqT2ZGRpZgkBHnIGGvaZbX5NSa9nHu
a7/+qXxOhHHD4Cp+chBu/HPAXpHw0zcAN+/tHPThzpCu+FLcNGeF/ybc5jCNlnVc2TGGSBkrPgR1
nPiHOeubeziMJQ7+zHGzp47UBIPsbJgJTftZciHVwIyD214z4h3twVyNbTeXordd7wRFTo/31UT9
u7FZLGIV2wm9cPmeUQSHU12oWLDh0MWe/oN7lOQ8RHyIQnXsvVoSAsIG42XiPvAboukWtZ1XXnps
s+4hKkkXPEpAwO5udkFSAJoZ+vEDVO2S3UTikDukpJXLwWpH0d7Tp4lTYVJR3TQmSrA9Y89EKbLB
WPuATeIbdgs5bQqfwPwWSSH5qfM2yPYlj1NyRUmovW80rSY6FpRBEMWCTKpLgzXhMrkzgnUjbbgF
SxR1bK4hw0DxVjPUqzejT6gIHAU6O0wppgofDq5kvUNAt6nJEj7ydsIeuLPtQUEYw0D72I+pHG50
pNkFW6QVHaSL430DkE5clHGb57idnGMGbDb4kJEs3hpv1P0vjTCHjRzGrHrpEUflhndFfhQIsNRI
jI4wew7AtTZTnHuS2k/EHyWNd70rdEzpywCVJgJYTgwYwJ9p6wVGkH0RLrjp8iwc022RE2jkBNA0
Fr2lgZgGvtLLLkMwO6rEnhHMh8G5QmDjSDMMI/+LfV8654w/g9ELBuOXg3qA8dDrqcSKGl8r4+pg
5b0RYyHJSUjVJH30My5J9GM4k/eUivQ8mTZrUisUQEALBDMB7rgfyXRF/XuIeZ6mXHnOb5H20R0p
09g+zC5Zgk1FFaQ2TVXbJ1wosbWp7BqeDUlGahTe/mxvajl9Edya97bTMufzMGN1YNFK+1lUS34U
WcG33hAaTjF3jXhmS77xG+GGatpT6LpHHl52iSjCFTtMJ+KqZqvNHowRBPkldcxdwRDowZ7WV4kp
uWZgz72/sbOweeMUpqEOQ6RDYSUsKXWShFfJCBDpy57j7EGMTeYfkrHz9kXf6X9hMgLJzUAKv1gz
VCUWgqUWck5UH2nokz3XPpP6bOxaCwxewGR8YKeSVZcxXC/thf8EBSYUhM5qMPQkiKdSLOEb9bn7
6WFzrPCdEnGjkx3lnXHibFqJg8F/JtQTMtAsPyzGjlcOEHMRyJO8g2VmHubC1xWoo25+MT4+aqqZ
BI727HDPbtwy7+M7vLlk5sUs5YHnkTYOpg5NPqmMz1gkKHPoChdusPYfQXqeDKks61r5iVlIveXD
V+832EA8uzY4IlNOmU3sFOknrgCCoUyz4808NwxEBKOiL8HUuT87id/9VpTk39nsiUeFoYSdp3mN
GbDg2LoYfGQnRdohQ94P4r9VJNLfJIMWerRNm7Wg/FTDqCGUihBaRwjLt433R2HdREtxmdepeiCT
xPlB7wytwj8BAy2fNe/xO+bB7k9VRQG7smjE9kk2F3AneQ9BWwMW+mOnNXqRPWnZ7rPaWYIdnTVN
BYP97gqeqTpIKfP0dW5jKztx+I2EtxMhP/Tk4XJJpOWdMpvoyc4j4PBjzd36jKY2TRshqeJdNVXw
OWB6YMJp8U9M4pEbWjqZ+mxg7B7sppnemaDmVyye7q7Jm/KTXrv+E2ctmXFsdfi8TK4Y24h+wryU
REUG3WXd4iID3/ujrQrzsUgtqjS75A3de6ABcxyiFgwrD6UQI1fdfPdRmz7JpW//2US3yjNKKIMx
0cfNo6rXTrQfM6Qb6Uzzge6MCt+IOn+hpkluGHmj92aol6NuAI3v4mlOcUIHs4tynuh1wM0Grs9i
QFHacW3EVJ1jHP+qNO13BsaSt1FJklwafH7ki5KopGSSySkusEZtFJ/612L6AVaBb1W/05Av14ze
GcWqDHm7XYceDXxhchBrSOQ8t838X4Xcdy96188uAxjlixckyyOkXopX08Vsz8B/N3zNGaHBHUAx
9FIjovocEC/e9QSeDojjM77Nbh3NZmH3xwYYdxdqqtpNMaf9Y9egdMMhzR5iRWfe0xjgHskKGmQU
9uodJsNwtK2Sb4JKRmwNUrn0Uz6d1JwCBIBHGDUtRZGRd5ov21MGNIsPw7V4cR7s2M9oZLBnmygI
IPSzJS6B/2ROgLaLJ5VaikBcOpu3Kgh5axlPDtvC99x/y2gQ2FXIq6mY5L138GH2KHDOUeeDB08I
MOcfaxrXNquEFWRo2f9FlU/pqwKdPmN7RfMgdkxIrQG3ILZuU48nG++U5PpbFcbaEp9jUKljBxUC
sdub3TtqG92c4nT0HxycKL+J33LBWB3jNdYcDGI3VSJLHuQ0Wt+4C7ikWo+vOwhrr9v2EjYaYgy/
Os9sPCOTxPjDBuwbbWKmVMvWHpogo053Ov7SZeE30kOibIh+wJ2DS7QkQxDjqOePrhNdY+WiQTie
bLw1fjHfeWREySARCG23fVjOZ2ITiDaIn111wuRLXn+ZVpd4Y5b2WnZF9UCjzlvPnIGmqoetSQrc
FmLehzLTl3ZQ5WvlTuUlYKPFWeal+EY69Vt+HnYoDJE90kmYIMKsto345mFwHo+FD50gzmKvv7dR
xPXOywdEFwLaNOvCoi379JfaOmgVxb9F0GaEKZFwkl3K5/za4/KQG730Jt8q7fTfqfR5D836YWsH
zUSUI/ktEaELh5UHOhtQMmokAYR77ZJQfA3mujjhjIx7zENBL/Y9yvsXk33kCdOkc7ubjdHlNVn8
pNjjLE1+VpdcCtSghid0x8WvmbCQOAtfReYwc4YmgOcPGBwhoYbbetqOwDc9fggjeCqRnCoCLyKv
jqQtQjTQslEfXfLiuwz58Wmk1Ug2YnI4zkIYEtkv4zJQc3URJbuiFL6/d6lKQK3kZX6rrAinZaUE
Qx3+U/4vybtx4C7VFQNNk9BkVjs0zaL7KUpX2ddQwXmi6gF4Kj6h9beADnoWxGBSN/5R8wbZf8gY
I4gCAvwJWUOBwDVEptjpbNL1IR7p00r+TOvPPwgpCXFsv0r2M4UymVTJd0axvthwOnmBb33GLB6+
5ahLd9g8ELEdvt4CDGZwhOvXFCds6919HFXWbzbFsrpgdQ+zMwdVs2vxl9b3UawRVzovw86SgICW
FxM6TO/GEp4DEW2gSEcwtwaxp4lKH7N8GU+pPGnExfEJKc0S3AsUdeKMjU4Jaiirwlm2Ssg8SVuc
+gqsNJXmJKezFPzQ16nI6EF7vWJKTEJZsAtt26LcBjnfoWOGrvEGbD5y/SpAPqEtN8Vswf8dgrbk
e1lGFH15U9Egu6XvmCM5Iye9+mLi25nQOX8AMSmjraip1Pd90upLn0a+fM6mMe0ObJvh3vYQFk/4
BXFcS4sCZV+AAs9vSVSF8Ql1NLl4Lm64BzladXOOQf5w/iZ1sWXHiJ8elK9Mf0Bpo+oowsA7mGSi
TARlkg7kgQcYFXckLjImMXPua/mDy3k4Azpj8AIO3GLlAdaB/AVVKP6QiVOhifciG46cvXUabAb6
3vi7CNf/3wma8rrC5uOGzdnpo6D6BZJndx+mUd6/FYpI4A8mOoFitlEcs2KcJW7uCtNSH2jM3kmh
AWNUbWe3N9uBV/aEg8PLX3H0g0CYOwdclaGfkm4R+8e+cvv8cUIPgN21xEPavLDMHSTB1rj0V1vt
wsbY2wPv3lEHbFx+iaeoNX8bksoPLrbP5Ux2dhS3sSAye2YtAceNVkANWC0D3Gl8j7W0qKDCyOf3
MnHMMDsxtGOnRxi+pYQml9uU8UPOnl3q5cDoniwusyiGkB6Wx48YQ8+0ZeZDytxUbvKFWpX98SZ3
KZ57PNnWGfYQDNrIpwrz4JEFB95jl+IywBT7pbslfKUFKARZ4rl/yGLhfAcNhwTmYzyH/YTl+Ixt
c2DOD48ifW0qXEJftper8oIG4dVUlXZHfKhlRAToOlDuvZgVjyiW1upSlnxUD6Q07FMv4umFqCpI
ZKwJ/3x+13lp5T0ZBMEaF5lTwnIr5+6fxq4iUgOD7u7HhawoFv/Cecf5xQAbijZ6+VnXKNxHrybE
/JN50k4pFwY3oOUf4/TRGxSWs2AmHnwiRFYkO8VLus94iYCa8wWx19dZffAqQdQlm9vqYY0YDXdB
klnDe97W/viKlOdiKFZ+JuWekIAeqcPcKtCPkFVVej/ISuq/XuSQWYTmGbLtJqt6tWzF4pDvmyca
oZteonCnJperSVshJ7PSBCQuFUJ/8bGu4lkWjHerTYBBCaxa4A2jsUCsLa4DMCBvx4MR6G3pVtjF
/B+7ffkKQ+7QpNTd5q1Aya2/JTEBQvmES2KKKLLQzTZVdvfbe7j3oEj1+HPOidNwSRKbGbckxxKU
JTcDp18QSewPkqFbcfT8lnYNgmTqbQgeL48xx7cz7GOi0XrP1HcZngR+JBwodpUzltuomTf9Dx6f
rkWynbUrjjE1DgFtLhP/q2r4VOn7A41cwyr4gJTfTNVWoaIwyukSCFluE6O5FZ4SVwR5GxPFWC0D
FpzVXkhtWGQ92qyNv9aMTFE2xqgw2I2wUp6rCcDODqKaq/e0HWEEdISy+6HJBy7XgGa5chrbO6ca
oyBE+DS27hjWAqbaisAr3qnxnPmp0a7Ze6zUpI23GhPuRMHUAAaEkzP9tB33hkQz6J0ALYXCgbJ4
dUF371jMUkrSiRxn9M7FlG89tlpMPxpNHP+2XcBqqoVp619+Z9Ue5wHb6pPSDTdu4zeMDgjhyD14
HfDjM+VjSrhlFqfZMG/bzjqm5mopdzPuDhbNaEmeb6NnCIIvUO8I5nuu0DaUN5cejjfOfkhGbW2C
LKqGP2OIRQUEVuKqoy9osXCY0UMCVoGU4jEo5h4L56z4lwXSiu+lXyJM4+uXR7yFdKT4S0Nxn2Dw
pYhNu5lxzdj0j0GrS2b/Wg/Rnc7GDEBuszjusMe5nclTI+eo/oB0SR7bi6GnPjjKhY5a6/6bpsH5
KwefG4c1Wc237qHW7hK9dmb9OPnlo8HoOr6xCWJYaB7a+tAJVWLix2EybJVcR+u0wIQk4nhGFWDG
0OHTgYocUg+M4VtuDxRSkAsQbjopIGX1WJ8Ppo3Wopy7STN6qOpw53lYgIsUN1oyMyk/4RLDMlbI
xddXViMEwcXKJvT6LBc4j9kf7+0BdOn6hf+oc5pTP7/BG6s3TMmGeVcJG7sDdNepRaJqfPM4MIXJ
YRVOltIXgARwiMcVTmPnY5s/96FjesYSUQAeeeOG0Of44fWCRNw0qCAbR0/gH4ydYSAjIu3+NAxH
7YOKFJpbu7hnUQx06z1OGfJnCt4BnlG29rxxm2AVTaRezRrsZyL5zBSFTXLuQqEUM817oiaqw9Ni
oe2FlGIvJVpMQZJ69QwbcuFbePdB9pC6tfHuZ6ex2KCWlGhUQ1GAt2DlnPdKorwYHgkI09XNTo3Q
wXePXt5elRLSg/pSiS7yHo00fDdsUdt/8KAifuuAZNTeE07wrFqLo3L2HQwts1tg6S80ViBDGu0Z
Cwi+I2JidwlVL4GucFT6kXR3wAaWSqzFkLXeZ8qp9IfWNoYRjtmzzMJ8D9d/OHPBlBe7bvHiCi6E
42QAgBZCz/PWtglQ74hpMkuei5qvVBav758hB/JfUmHVeW/WJBSfqk+P3+jCZoln0RJdHGFPBgeW
NVc5SVKDOxqDqFolXJMfoglBiVC0Zm8m0ImT0CT3n32XTNZxAFkMw6SN1TVnFRiLOYaiNLdEpMN/
pQmwp/qsDHzTEwmrjRo6/dJz8i4HhFKEsbybqe5lyBh2XwRF7SHtxowoaZ+Vu+t8j385Ccjig0hQ
Wv3IEM/6P90aSonYitSMtzhM3Dt4t32zFTpB4syCwjU3MzTNd+aJ2n9oMG1xO1An7fwkLTzGA4ru
wCkDlINmKP1XNrPYjL1Z/YoLgKe6qiYiTrE/gJdRkU9UA9c0D2M+8BNn0K7cnLO1BrCsIk7wFIN5
2MxJG+JRXHgpIA5JwDR/KKInSIZe+6O6hIejjvDJckvI/ktDBUl22mfrwpuaqhGugJk62C8jy3ag
AU0RspDhmr3OcNP3EnTQhOrUJDcvmWElMvLzX2b2ZRSftuBd2WI2p6+WC3IM018Gz6xGXK01Egd3
uaPus64hZ3h4J1XLUZ+4TlUhSbpYjkkOE70Do8Xps0Zs+bvGdj4mIK5WWJlnOX+x9QRohoCqwDHa
QVA5H56H0gOeF5oRw71+bbWscXXihAvjKBLbrr8NvXx+qey8sm4qHc3yQqmCMEiki/13G2ITNQud
CrxJhA75Q9k4chp6pFLdjfZjwgib0CA9QIWtu/se/lMKY8jBrsGqSsw13msFTm84zk5ID+XNS0ZX
P2YquonWEQcbuGe5RcEPzGs+Zplkmc/E4D40UdwePLAu38QHRgEsNhiqYwH/stszHMEowoI9+SgL
7ChwMjjxli0jDR46XlpWsjuz1+1nhVfriMnDHvmGOXOsvthLWD14qUfFbEE94BtW5GtPGgumfzNO
TOsgiwVLgqI2476CVUlNY7oAA3vPERnWE+YwXB8Wg5iRbKimraiZkSCZWtUWrb7EcZTTcF4yXI7W
C8mcrMBhGjFz22hdrVMgE6ZUXINiRUE8iM594+Nds8eur4KTH/C+8FyEkuQf5lkmzmyOwbXhtn9T
47efVCC8+dD+0JgwZ9E2hhQELfKxLdkgCIL2JUP5/Y2H9flluFYJVHq7IGbW+94bNnq+8dqrV9fM
Allkk01h9JiDBGKTEVfaQ0qHTr4gw3eRG5P/NfQXKAv4nJKNjMWqEPFpckIauFH9GJqdwH/wzDYN
8R/4o3g49Otizm0Icxiz1QAXJvIxEUk/GLYtDmwbK1tOSE0z0B1YdhPbr7CZy8d5Cu33vmQ4tIEv
kV87dv/IXcjkieiXWy6PIQbM7mKaziIQ32MYx4hSOL8g5oz9IQg0RLwxZdD/JaWKCuDxZpyYWiSg
czPmDzPCNWUL+A7kFbqbKw4EfPJE5QYK+4o1SQd6b+4MtvDYnNVNW/lIcyk9edmEM8wS9mTXm0Za
7pbC13LvMrJP/0HmZqCBRxEBNQ4wqTw45PMBXWhVNWdD2Gw/wUzxHqhLnDd7IJm2r2s7zK5FsGoe
IS5I+14CdMs30q6SSyzJUCOZlOog5MC5q9yi/Rf7GRZx1A4MInuK5Mk/EhkPx10msAPc2VmHQdTw
H/B4eGWwvFEt0AnHygaTFdL3/5rB8zjVa8ivJT/Celsv/OFoRDN9s25m2PdxanWPc1KipIYEGYl3
9MBloMgOHkNfygAeC7uUz/ASSF1tZIDf4pyFMDnuJC29OZs4aZyPSqIXIyll7nvRy/45jnyU6XJG
kW2kYCuLzHxeMrYwF4Vq8ad/VcucoQ+6IgADUGB0UyxRfrZH4s89zl7e3G0foeatTuI1X4hgk7w7
SxH3TzRGLvvFuaXxFCKskBJRgQk9bEjgak/MxqZ13WcUxX9XN1r9jV7MJ80cvPevLjO8giexsyjU
PTSSXVZNDCG0O/GYVoE1bHUXdfl9OBIr3SZNGXBEsRPyNOuQgwoQ9ro1bvIYGviGKaytRhZdKpZM
JvcN4/PVK4g09q/tMiZ6DdKhe4CHtxyx1yM/l+y62AmowdwoYRBF6baUaftPR8xND4U7K3Rpx6+9
lyFh4oFyQKd3wajHDKmFcT0zIxoQRLKZASnNh7sxDGGxfzvqxSNcCCrFGYkt6cLyS2YbTYyBtg2d
76ozCeS1PH9AdA1ONgT06KtAjw+uIEDL7MQ03n8RGVXDHkaF9+bhxrf27Ec114I1htl+Xhx0q37q
pozjjZqWYBce2jNmWoaQTrBExwDmPgTfIHRvndvz4SF4FD+C6TkJF1WIl54uMP9PdjOP1KIr9FoD
7OfAEkwODjkxDWDZFt9hSeCK7Uidky+ULe46Tu1rLmS3Jp0Vx7nDDr3Bx5aOi2MHdz/16VI7tr5M
Q9BzAlTrMWKxESdM5i5j36smn7ih9eS3h3o9e8thGF8WMBXq2CyrWRgjVdPt6D26e3i35hfegTiJ
1ho++Kx4MTHP+H/KX1VQLzD8PQzePXlknM9YApDb8kh1J3yAbOuBUq603lPIgB8QBetpT17EA/Ze
cEazXtiF74Gtyflbr9pLJooWHjSxH64V1hqEHd/QPNPUvWXF+dYBlXg3aTAsOy+D9bSnP+dqxyXC
UAPVgLxFJ03/1+NQvoDuIgVStOlrzqv87Rt85NvSLcHLp0CQtmIAHLwyrf56YSN/vY5vwwHByTrg
A83sb4r88lTOA5D9uO8I23DEttcuymSwWWpFv8wYNNwuBZXrTuJ/Hz9pA125t5EtZqq5hEUTADyk
w/7k9UymCzbjF0gm0upsx1G4PB2ljmUxDTcs3fyTq0j273SuNu5N7K9vQznYKHZdC6KoaIdgeLAi
0FFkxamoeab8NrkObeB2X0XCIZew7uuKmaR6QWLtNmzeq1kBE/h0hjXrlI9TDkuCE8TYjHoJgKb2
DmLmuptH9wBEYm2P3QubXVHJa08zwBxcDiztcCHtvdnGHqoid3i0c43U2UGHarbs4+GjR6Bgr852
cQOz41DoDzSIHCoNlSNbEqt6ZHARdmym++CLOfKVhDbOxKshxDOzHo9te2qY70Dp2/zyjPkFyZ+9
WAx5HZDiAmlQ2US0VBcyL7W0PsQtzILm6HlpC8ZKS7s5Fy5QFTFakET01DAwMrp76elDGwNqWPJ3
iimq51MWCa6spF1EfEBXtJ7pfWPc4tSaP2QHqCyanPen2+kykOPFKWXJt7CkjwgASbEID+jPcg3H
uStuwaRo6iOihiB+sG9e04aE15VBC78QgzHUPClWcpKFZWHvXDgkF9w0qG/OXMGrDorox51mTil/
Cvurk68dSWEAZWzxesdE6DC/sOILB72/hW+HHRNPPv9UlvA+C8sb5bVhZJWB0IMqgMrYNuqmR5+w
CFt4Ll4VU0/wfkJIlYvwU9oPMjM7dkrG6i5GEsZ5Cozt1cr/fxn3FBZsGjD2PZbyrL1TMc0cukLY
nCCteX+SwRVPFbkNPAW5CeyNU2Uk4ED3u9Gu8EdNSxatG7AKNcU4BbDp7OKQ4AnbQZtwk2Fk5p3H
qJqzxbwp0ifQi82a8McjX9AyWfZ4KnE9PUPIgL/gcXx2eNUzKE6ci+kem5J4hPeNJaEqYWWVYZn1
2BUKbgCufd6uwWXwwyxiPGdQ4DNmKMPg7cXU8yWmzSR3yWrjFDEnBb2yITQuXgRW//YV6Tzrnhu8
nv0W8gtKdQsft753WPRwx8Y1HwtC6UTuIYY4uVxm/t6bGnAiEK0HW5dSlYxc1AWcFm9PWEh/cTQm
PNgedeqdGaDQngovjp6oNctHNlFRP5LrA5sPcRtByVTE6Cp/YmwiZYUfiJBfS9ItbXkuhPAFo4SW
Fn5n2G3q7tzQTt6k4j3gIcj/4pIB75WkmoWRvWS0sA2RolhnpVWBU7TnS2RKt7uvTId9Rk6+QY+J
6vKISIH/LO6XwD4pxfCBZ8NGrCcFBXSiJBn6axp07AucFjoD/Kgxt7Xr+Jf/u9JhROfmpZZ+3R6a
pC3v2zwa/yQuMP5j2pYRZqO8DiogACVxPabMamtzAiy4tEIeISzlZMOSpMctmwBLRykw1KohSzf7
E3wUdSdGrGq8R5F4IsFUkcIm8Mk7NAefsMrrY83K5Rsz6TJ80Lpw7mQhGTRra7VuyXHo0UT92L0B
Ten7OzXW3d6eFvlhXFvYR/651t9hcahF+mLBDG2y+UXMLBBllB+b177w6mTPp+Ey75rd8Q4j3Txg
DZ2iUe2a0cgvhJ5K3Xzsntu+ZAPtwW5tJqLVGIrwZqYZUMkcDOFWiGgOjn1J2rOSsBegBUzWuRmw
6T3OedL7v1PFQzuPAXopnoPV2Tw6EdPgpoya+SOhVzwNql1LEqmG8K9Gv1FkZV3MpY0F7ILRNcrP
XRXaQXPqlaQcUTPoEySz8YF6DYnEmmT9Hoc251mzGDVeyDxxJuiGZ7lMupRvuc60ItZRVQ+AXkBE
0JBM9d6uOmRT6BDsLm4y1rLu2lzgmM4aChHlrTaOoob0r0nBJpt0nQByP9IrKg4g72iHzZCdvZK1
cHsQskRyMYiocq0F4bIa4tfOQZBQnQ+0iAgrxCOdvzpSMUbaoKo9UNp8aV/suZUsz4aOxekBmRU8
LgrGj0iwv2wMG9PdPa8HsstM19K+WqVFvCV2maLUMc4+xHhFIeUhV/b13OnHBGcHW1pACjJL9qd5
7/I4Y3MaRrxfeTnxy7YLl4IYkw7tKxEFGR7njFHyVQx0sIfedK3zMSMsnkRTeOVHaNfJT+xIIEKd
lA3GLsrb4EiEEEwYMpz77HDBpMSRIKmyvK3jco9xmZ9Y/YOkoZLB+hXtwrjEq/t17I8EvtWtSs6E
EZYj+QaKDjVW5LQgOSRfLsnhcS+CgKJS0mTH771fVf0WaOCCezrkw8CdurIgCNDajF+EuGhC0fVz
w+S79Lf96jr6srEalWeQ9ZKNcRXVHqyusaZfdNjhilWgCoI94722PxqY+90tGcj/nZhrKvyYtaf2
pGTVSTvtqlhmKdvLMFoMSESSqsScoCGgAuOiTj/iHkPgvg2IeW7DLodqN5MzOsoaOYXQdjsxTg3l
bHB+mbS5d1hoRrEAZu8GtL7/1t7M6DLsyISdNUO8/gshSt23ThNsNUuLTihq6ZPdDe2edDLyPRhI
2tsimglTDPSHW/4aifeRWNA9Q3mEVyyoDONnq+KyqFLaj6n0WQPgSeeZGdaqfodx0uJ0XJmqWzW6
875XA81FxLDwP2BF9PWZbLE821qqB3wF9KBTBZ1n2w7ZdKmGjNESBFrMBQaElT6JOGS8OZlRntjc
xgMcOJl/skKxTqI0af3r4gPKobpeCvw90MXXhXX+g8ewOtjNve1X6AZoPwSMu6rZM5W2zwSnoHc0
o8ca6Jw2ecP4AQjF2q68hV4d3bncre0j2o/7H35nvjCEv8LlKImoMGv0AdzuY9FZ+nFCsLvAcpxn
CjefgguJRZXhrfEp/Z5J9zcFzi4FoAAyfM828XH6tviXsZI2XhdhLHNOYIiionxxwY9QiSw2TqzK
cUzATmBMUE3QM7YTXeVfzbhq7944DViCMKY4GzzWoBiRh7eRmS2kxW6o9zWmsWpHghxFl60a/jbJ
1zqt6PL4FOc91Luq8bvmGIbsc/hIewWGaQ1bTLjsrB0gdFDvkkWM/qGqI1rJEN3Z31Nj5DiqrKiw
X7QJIv0lE6jfLdD6a+KC1P5bCcG7H8sYcRtrmfs66UCzZrnHg3Po5iCFu5w6bf0vK82yTTNinkQa
cmTm3lrVyc5SVvERJC54ZHZO8DGAZ4wd/DGx3/50jevVZ1wswzaKUyjAajase4gKp/tlgW//ria6
frZ/WASWe2fApwficqlPbJVBpky4pyB9Vtjzv5Gl++ZYTG10p6KBcbrgex+ylAV1gwrfLvaFGsi1
LMKaxJUtl2xy7lcV1QyaYzqOV6jhrIPhA9vIUH1Q9DCoZqU9DViOd4lLBzjbFixu/06RiBBuhRne
Tb5uGGIwdNL4QWoEbmEWgHIKo1zyDNKi+BmiVXITneCprWXHp02nGlRnarYs3yuB6Eg5KMQbhi9+
ObEYlVoFU9tbwXn/EVYVQHsWvXAENYJNrmTLV48BeZXxrsG+CrYrwuaE9oYHKkZjD3nU7GLB5Jq7
G7w/KDl0HvGN7dsrXGJBAEjZGnwQYcJwWSkLA7OVp1hPZIbZzPWpXNHOFnvn8Ykfe5UHHV9Uxitg
L5v2lQyHW971UxawfCOHIbvFBpFc+nnhjBndLj0aLwh/wkBhXApntu+w2FJdY0pu662bOjRoRsPz
pwXVCBWKrAcaCgVwvAXvZN4IAlEM8eC0nKpJ350JArK8lYcX6++QVoecLibcascqyANUCJAzSwmS
a8T5vDzh5m/uuUso8rglPHxeYdEcqAPS55oVoPTIURNAoSxwsjvx6oUFdct+161smQMlRcRCG6df
S+NyJZudkE7VgfQ1t/tWkZizNZKOSj9av0HqZHFaDVfHG4tjUgkGN126pup1nTFFZefDClUcCXeQ
UaswtqxI9Gj9KZyfu8VyR+uw+AswQNIeVbDXdBRUUWpsGnZMsBfnI5iKFXIbpOKakwH5w7IQc6O2
TH64kUj2GXwuZzAeKDIJgbh/2YJ8DGcZouVsaiLZlBZcF1S0MJIChsltjkhehlDlMXmwSjqY2OjV
OOxn2nuDReuasjj5VI1laX9rYuQHU/thccT0UV6K2vUvnkSa5YLP23OCrEpOQXtmTxAUrQszFAqj
X0SHhLKOLtuXMdm7FG/kxiYy3h1tNMMJL7Sl91VKJX5KgHaJu1z/j6Tz6pEUSaPoL0IKXACv6U15
m9UvqKu7OvAugAB+/R5mH1ZajWa6qjMh4jP3ngu3WQ1w4xDxowrORcpkNIux0JDkC0PQ6fA4wByg
RZd6nXTQV9HIRgjNCTRja1wfCsBewa7wyuSrNWp5DhnhMG6xNb3Xkg3zu0SCs6/ThkLEEDO0G5Ky
ZiVZWdMr8E71Hie4ZjfkGtC44khanew0+zL5wg9M/l3P2tL7wG0gU0Ba+fSbhyZDyJDMn6jLSd0p
xtSqbqKxxBpawnl2IVE8ttHUuAx33HgZ46easEDcs9aY7Jmkp3cjn/c3V4DfPA+945YeEGEFHqUh
GHSVJ69nYkCWgzmZWnfA8tkyW19h1U892iEsl9imFsRJ3GWizR/RcU28XbzXmv07sRerkCkLiwuU
iaj7xyovOxqs8v12KXsOIqfR8sIrXP+uGd2W2wQ56oU8O3ahwPTnPz0gvbdhEsJ/ZlIx91w1QH0e
ySlhSrG6YdhmILHq9+EMoI1G3LjTmazV6UT365MTpZaQpTZJuaeQ9xJSbgG0IhUu6k5WdQjiZShY
k4iyoR3B/FBkM1of14lhHoESBRt40J2irH9kysGJXUyM04aSlNPfCBfivtrCJQv4Lag19Z0CriZJ
bIpYRsFIXHd2KGeXdgMdZobYnarRuq3YjevgraKKEkaxxd5HMSyDMewv19FbRSj4I/ODRMDtwDuX
vBrSD61LVOvsxKIRV6Gs4/HmdCaDhkt/DToQfmO475aRGg514PCKs596n80+0WlVeBSgiMzV90P9
4bWm3zEONu/om1i+m4F3ZaO79XJq8JS/5kHkqEPCcEHeGfjxqKORPdVXdsn8Tf+7JvsUqeo0DfqI
0YSnWuSSXSXJ5MHOJP8Ng9sw/DdSTVLjAVPQySzFjY0qkg+V+0w/+R1ZXomCApTcVRxqG3zm9aVk
6grPGSyVe0By4YD/bNKZ942FGhsZh8kREFvc9Bt0rDxpOVmr877ix78Hcs4e84BwI+QOM3A/DIXr
GsTPHbGfSKW8psbRwMgdOkJdZMMXZBzsMF2GdP/KRFGcWZayznf8hWqpwA97Lrnq7qBd09l7NgKu
BKAyKzHT0pjkPlNO0SycLVbhobJ05rm4FogAmcPCCCE+FnolLZq1rI1WK5pqhzPRRQ83zfMCvKIY
xlPazUP3wGYbs8LYREyzpd+nd0TqOX/KkbpksWGzNx6IrcfFIYZhjxwY0UhtMLLsPaLuaxz+PfF+
E5eAW2/rgLiLM0dPp68pK/QjjNS0eZQhvQOvEE7EqBjJgY5E/kwGQ3rBfcX8YWL6AbnYmYpb3rKb
3qHmLu1d4Xi05mMFL/AGdbe0n91EcPktDUn2UB2nwdvCoEDUHFiT/u1A637hxDenwBmrP1XDgr3f
w+CL0P37YoUXUkzzaToLQsJvyXy43hqpIw0HxRPrd5blTFFE3hElKEnOs4admWrD0U2nTuW0k9Z/
k1gxYg8PWnHTfFwxtT/TLfcGkj0Aus4S9wxfjhU9mhyWS26Axi5eXOu+kD09+4KT/xHXnHpc7LwH
uMEl2g94kg8IfikacZ82/5qgahf7xTVj53M35ZZ8d4SHSIp2aKTo+shTvEA5IpTqKIqyrn4kZhpx
HSd++qreB8HBbA4dSCi7HfMvSrOQiHT7hJZw+mal7xCh5UXpcQLw9iwAejSf0er35tVw4htZOMu1
mRuUUTa0xeGM90ejHKAxwAiLEVGi5G5wx0Pldz2XWWaa4G08ob+wiIuBJyyP3rCKwLNiXRKpEeIf
fGuWJajV0mW0/E0dkC6utki2HOvIFtq7maKaKd8NoYgdAjGUF1U/8LCXXYGRkfKLpieImOprhmuP
ghjgbQm9FHlrLNHcBYgcHqfWo8kdJvrzFqHB1Uw9h03r+yxSiyqd/5ho0tsKZY27BQrP65nYSKH2
jR9Dquu7lEyCxZnMD7c4CwqUJ2jkLD9TXrsLXMd97NAqGQ4ccoKqk00KBGCMtMecU8R0MDBWmbog
kIlxSj7qYd3xV4r6n6c5AsqZlBNWHBYvtEDI/5hY26VhtptTOx0FMtGZqEObbTN2FQ6C3O94vEPa
9aMiPjbdVl3ufhJJR2daMRj4S18qPoDfDX8HF29O6iwck7x1+mWRPKDUlPSjvI7MG1Llt+fMxyGC
wKLxUayDvWZ8awIaFoIl5+CBZJLoKXc9HIdkiKvDKgpNN4k/wHaIIj913zg3CGyj/2CSNiM6QiYR
kuI6O3SnSJ5a9rhDkZvx6KKTHpi5zMEfR0zoedyS3c0wIQOFdsrRP89wkPgE0DaM1lR8eWakWzSQ
jsigIudr4ixUKE1bkYGd1o1xxxSahim+dANqDmkeISAbx4/ydzywsdix/+Q2QAO4CsX4Kip2kcvI
w6xGVjufc1wicPD7iV1WVa4PoMKDCaozIGL+rdWRM03bhFB5a9OM9HmweTPzIhNLn0RE9s+pjRPn
lwyydkFw79NjXByMAi3CM0lrXU4+DkTIaDTf5H7K5tpIw90hYS7+I9U7Z0YWG66kKMr+EFSF4ZC1
l10cB6bIYJ1Jg2tQlmo9XYXPkt2JSZE8speJEX2siZY0fBESnGGO7W804ANMx7RcxY3ttJ5jbMLf
Qjb1zY4sSWMOZdEzQjLzon8PvQ6b+7KraIkVcFac2Tyn5bLK8gSXB4hIgMjbtKnhw4cAqPodtvaq
W3n0q0kjXL3rk5myQ+5r5m75iNDDc2VQ7owmD4MOCBgPgdx0tVdMweaweLPpfsEYbND4xGrdMyAv
xyFMLLG4GSuIKMNHdWZ1lp4JgEaT6LMa3GFcq24UsV17DKIcx7MN1TN87lH5zP9Mm8EQFCXrbCDy
maze28WzX31pgVCiAiNRcdOl6ZTT5cjkyUbiMp/Q37rOPmE8YhMeZo/ulb6GlQP68QKaSYMU9zMK
TWE00MtKIdXA9ZkZENARAhpipPDTdrNVU6zzjt55luQmRTk5RYzzySIdjnBO5LeTtfpI5x/XRGYx
GAko8WIQsAdiHHIyxwpLj3deXLfDGd7DlDyATqHFDJiDVpvJDRnJumk29v+aoZmDXw0D2xLPfcTJ
OLdWn930JPDEoKqAVckMoLrlE0fDuGvlNFl/bQAIwaFYxkkicB3oRJ3IoUpN3AD3D52t6x3xiNBf
2eBa+jNsQZoskQPN2yasUOeHbswZ7jalTFd3N28pxT5hcoxbk1UaXYeI6zd+ILxb0vObPzB7oZIZ
Cua8SBXiQAEQAAkcRptOtWs7Hy6hw2vL5uJP2UFSY63lLOqTJVTAf5cJOsqY2QUC8xavIOUkkLta
+6a7b7ix88cUmtyTV1LL0HqCS55vPLWNv7eTdSXquxY9WBl6zZqBaEImY6FnhRval8Yce88KOubQ
U64+/d4l6xYeoWFBvpkKqeXDyFJtfoT+QKmf0lmQCz7CyjqhlvJQvdCRILNOXapmuyBnCGdcW91K
tJKXJKEnCJ2AAzqL3OIY5iH0PgmQl4ecuXjRTKwtl3JdqlppVp+HgeFRSuTVO8FKdHGKjIKnzFpX
p4EDSxSeDA4A7BC5fKK0o8CPxpG6JoYDcImkZLDJN1kdQ1vaMftJ5vrPunIzvC6dHDEPeowqDlQp
TAwXqcYdIT213LWJHTzHUccujuLLv7cb1X8UC2DjQ4pD7T1rEWptVpjic4rQBVfBimsBNAEoajSl
YNs8EapFJOfyNHfGfZmKBanmwmo7ALLK2pVeMayfEoHm4YjCEP1gMiIbC9u6cB5zhySZ0PeLEwYW
sQ9w7JttVrRe/2eZp/FZTqQtQZcnugddhTs+tHSx5ZFBL+0f7QZiG+2Geh8g8WK4N07I/ojby7cL
Tk4bK5PNttmDv70TbczyryujVcluwOIxGYieJSrGu3gqp99Mz4e7VAtWLtAu65PEkfliJWwfSaUo
6zs0cfNr0q82c6NaMK+EQtGkuciPFZPyJzbHeXtyK2DpmsypY8tIHDK8HYTpxapRqm6cEuNa1wHP
3WRMb71z3lgUqV1dyqe6LebXevZoFlhpeeMlBJVabQsUnFTBWWiuBZIG+l5mZXfRDEa2jefuhwwg
HgG/Xo3dacM1jH33DdQkVgLmGoxDG+JQBmu1nbNjfanHID1jBedSxE4aoYrSE2oRcmBK+yFC9HWP
+RwSDkbjEoFGHbj6G4z3qqNJQwvZj0WE1q/Qa8mwSCmwd2HPWmvr+F5o/YNjLvezKcnxQyB8NhZZ
Uvt2KNGfExYfjscmG7jHO+298xLrIxSn9JAGTMbPAk3NDHoO+QyrIY+TyHHlhAd38vXvtNfyGcOu
5X+UzX+abR4asxejy7mCToeMsXRiSUp8+LzTIh4f+J/8nOqRVW6GTqfedDgVzxod1H5dBGfbsslr
60rECi0V5mIWkStlkaQ8rGf44c+9Z1dMthAtejB1HNwNYNjK+tmuxzTflTnCgM84iZMfFp8jIp9a
wPZxcX3azBL0hj6HBV/auchpRdfZCjJF52nsHes+QBDfvgPUyyJ7zZPfGRp8ueM54+9QWEj3uAe6
GxM25oYqVtGDLgeU4WTRBt6LVKl2mVcBd6q5gSXCQz3LH9DEMtm3dsv8SWho99RwrhnIC9TZAKC7
jqxJ3adxCztGgrUvn0cA1vgOe3I5FKyoYQWft0Wv4jdpBKtCJL5WTo0k5vpOWPnoXdDl4Cuwupk/
Ep1EHiKJXoxJvsgb0k+WbrCi2Z5VF8d5QjTBLomOa6OmNqj2Cp93D00eTXeaEgdRiJ5wbnTWNXG8
cBXVCcdSAiRrcflAC9pSd6PT2LXrbWlD5jkP0xLFMJLSBV5PtES+PqF+Kcdx5+gWGMA2SCISeJxk
4aWLQgvtAjc1cI2B8O0i38ssYE0VEyBhnfIY48TqUZqGT+mFbOnShHQpVCNU8x6K+kS0aY9pDpf+
prNtRnZlXhEzcaS6HZd519tjXXyM2D6DfxRcqyqVDnD2Nz76t+SMUpB8UotEItwCaAX7fVM7tOjg
AatxJHmz0R4lWLF6s0N+Vyw6qqCrs4J+0Ijj8hjgUcszxfYejk6znRnttg2sDQw9R38WKyxI0eqs
gTQWdVwMppMkgYGY6mFvuB+rnSG3OrvLRyWcb280c7exgjJ0EBkyD6IjXi0rjFe5vhYEAfYZtWiM
Ud7zBSIkMv3Ir/GA1sZPipm7h8KSoFi+C6qZklLa2PZwyCUf1omE26J/ahlQeqS/lqQ2/IWovrRf
carWFVwjer33XI/Ct0UPzDHopZ20jzWl00PT46W46Dlf80itrG4Osogs+5OEcq5FGnyDv7RVxCnh
sPQR6kIpH7l3ccJYO7tS7MStGTAruxLW+EY2yGYocqNX2VHmHmIKDDjGTjV+Br1dtr/J4qjXsAzr
R3rauXcEe1+c5MwjlsheNKq1LvjK1HrmJ5hVYRLNoz5ynbTNfehJVkvKLd0WXjVGVwglzQpehk+1
EUQNAjKXSIA4mMeeLZKxyunCbix6Ul4+ZLsAXex+WB0TW+kC+tlpGP2E08mpCc13auLhL4RWBwty
RRzDJVB9/awMtxBqsoUrOGmLeoWYCEkESpDo8MnOJXMLxO+qbgZeeDMqNlayaIOvdN313Q9WMC7H
sMOrByogca9qQnO3d1o5i0OqBJ+ZMmlVXoZktYmUbPKDE7N0oChlTGLarpADCppZswXiuOBuMu5g
EpQRDgt6oxumlKofxwmdpo1vTq6t1NlJV01FXQzNWz05ZfysOgQ2GGFNMB6Ug/t8DZBTqHZ6kf0m
HAf9KUaM3toPZp5w80r8Jqzs0jK+jm0TvGiFZtrUDsyZgnXbNpk7ii8HYczvlBXOXNBGZYl3HQDc
XhjrhW+6dojfaXQSwkVoSRTBms17okpiA5DoZfKo8tg7kBW39OjKfJqePIAMuNHY6gcudUD1m9JL
eDjzJrVXn3lTkeezBH88pFPzcRBTdwUv1i5PXuIiSB3weG9lMsk1ay5c8C9jpJm5m2FgQHVtbeZ9
Eqapc5VoVvITPoiSXE3fpxhIRcjkd2G6/TdOUWQplTE0wxCI3YO6JrzPcSvYLGpRldxh7oie2CjX
RLQWlBpVw1MVNAFsyHXWhuynQiCnsgD1/5y2fAJQAvD5eLk3ItvA05BjPYDLcR5ANTA5IaxxQiXX
cFfIwvppmkk/xIzoj/SVrH0cBE2vyJ/ar3z1pTNZomUMMwU3yFCp/GZSs6KLS5vPTVcDqLXBgr+F
khROU2oF+rsOVwkTIJ51QSJQMLPuacB5uJzkqCHKByQLY/VAALAVbVe807XkAAw3utf8jIX3tK4k
7bcbMMh+YLXULT+S5m7FWitnzr+belUpKuw+P3bNLpttJCsNO4n7rWY/j7ssXq0MsSIemBGeqpFT
5tmbg03rPgV8TRVcVlY1TWgJkTe9xlSOF47kZXmZB7tzv8OpqzNoKq4ByHOCnM0XTn+FdRacmHpP
gfLmNB1z8YU5yZ7vOCl891lDP/ibZyZOv5GvTMUPf3p6J5Z18WGUceob6jpneSw7mXV/lVFs1h3m
3/pgxmbVlcRNxR0JMfZiojG8d/KsnL4ABbAHhMJYP3fTlN1LD0mBMw8o0IcpRkAe5kIOzzjNVxl/
o1g9CZzH9QMaAF/f+eTphMw1kZNvYBIl1laBzkKXmSBuOiHUH6dXvqQV6iYGeMEw/13CwDd1Npbe
p2RWRW++GCYhJKyrttmaQof34N+8A/G7SOIYW9PgZiXfyannzi5OA3a5oT8K16pJZfAjaV1wP9nE
pIFhyFG5Zo5ztBFbrZbLaEHVQ5rir5msguzcsDbdlfRXLDKJRCGZD+kAO82h+wGHhGPHrWcePGUl
yFsqgxpiIF4BOQNI8ChDCKc5kFWy4MGsxoHia6lsiGZzx0qLjRoeI8+FaLUtCQ+9FAFl3Wxl5Hk3
EbtVx/Prfwlhvgj2ddNcI4EWXlUFL9m4lCuppSO4cD8ledBfEcCZDzSA0wmjEkfSoiDfKztQ4Abn
FrBF3zHSHcamEW+24c+MsWcf2Pkp53OmZ/pHBiFnwUCMAxOwGb8/8SsTg6/OxPQVwqB4x/GTzbBI
YJ6egEb43XFd/IcPBaUhmKiGnZfT8c/Z2aHiYUeIO5rUHhIeCYFiULtNgBEmG5Nwwh/0NDryw2g1
xhnFpbEEqlkMrTvmpvA/a+A+xQEcMHGbRVr9YOeyvcOQl6wNJv5hOYyACxXAV4RRkHxa2LYfkzIF
2wgSPh8wry4PlNxdvdUE/sYb3/chYNK4scAukhXZ64N0d98zH9nEWavEeo5F71BC8ilXNlneTwz4
4d4LOFqsULCbkAFSoHK8tAvSsO2ADAnbRR7Kb8gS4M0Ii25PeLzNT96yzUmiNVRC9xnFc4VI6Ntz
iN6EqJmrv6nx9bvA+vZbwJda9lbDkvBo5sgj8jfr32Bmrw99XCVHbVvhLUSXAPOVU764K/DGYBz1
qbmKHa+QF53xHrTysVFsylbLbhf4D4RWpixsMbFiKS+jg6hXfBTRIZH3D7wVXSZYdp5UXrEVqZgB
Ft3EFqxpxp94dkyNQuw48hMfwy5Iq3sR5s69hX3ccElhmNs4NGcfo8YtsP2/6lcCV8p27RLjsyOH
1I+QCAQZMZasyQtiqnKaxsgn/Ja0d98bDkFTRX/tvGMSFEI1xyi4il12QeMi9PCslrk9mUnNPfAz
/6OtJKx/vLTi5OLrLHd41NFtYXjEHtd4AZAzsSR4E7x1re0qhlUO7LRqq8xKkUxHz0a0VIKmRo44
nZCOrNrDsj44vQUuBdH+A0UWo24B/OKw+uZhmdk4I0IvJdNIZRbKMMoTf7jUrkKXQeA2YckvEh8M
EeraCHVcyMkj9Y3dJLmquO4eOVe7+NWrwqa598eY40+sCbvItXX+d+H+gytaEHB6qQtD5plDiDGL
4swQL9q700PqGUbthOm2r8j62+GCP4QkpNCnWOLIkRGjSqCduxrPQZ5t50lQ8WWRxG1RlQNbXAnc
OHSWMd+1E7qES9t0yzPLZybWTBURVCpKJSKvSsfd6WKm8kZO7DzPrjfXF5y7cMiUBmtzjmM+LgmZ
kYgwl5ta45dIX3p/KYG4gFMthpD8uXLqCUIq6JoGiGsVB5SXIkXAQ8HYns1d9s9q+eUcvYxnQaBr
ssFm77+WHN63aFjZk6ndj3K4VkpR+G6ifAy9l7i0ne8eeiLaVLh3F41IpAYklZTFCZqkOQivHU8m
quEwoLrjZi9doc4xEarsoGMG7XQL9AawR8T7CngkBGFhVO70kf1aTHwZtM5A7HyoUlAGwwZ8cIz2
Mi3RhetRhHsQ5znx7URqg1K4DM0y2DuLrfY1mHsfepnNtus+rDzvMVZumm7w1QRo+/DCyqa2t3Yg
6kcVFDkSqblyXGLdqwoaAdgEzruHRq1RV4Ji/l6PHkJqVlDDq2cmtogkfmTVO2aJYvgRPlnI8VK4
rJIUvPVzSnwdk0jMXSwLiMOB2oRdiPEY2ecaAYz+maOiuqGsZr1RzjHkWZ8h1Go/TDH8B6K8V0xP
ooNR2XB1KWjaPWIB51Domm0am3m5Z07FRURF7lBwFM6nstE31wOsN3Ztbf3JEseIY8k8OPgo44kV
u7uMXIL2JFheSx/v/cjyQlHM2mm+AZpvnX3NAdfIddZiyBO4ImbFfp0wxruDIu5/YCRLKD+tOn6s
IPQt7J7VwtXEhl8xK6294W9fmrY9+DKk2c596GJE+TBny5tmPmeWN5KSVOYGVUXFMJHsbpbfASu0
aduEQcKsF4bQjfAbTmO29fKAAIBfcYlKXt+qtFYcYt0xphawVojX1LyzmIpgd+C5sxFkdeP6F62g
ZOTYq3kWNWuLjSQ+W7/zbRLyssHNweBWERWQ/miw3seozAiCcKOeozNLjet/4qb38cdMA0eNLhAn
HRCTVMcBF8mrQdzGnD9v0MA1IKPucLe10Wbmb1ntOlubQ8Xfp992nW+8k3bX4yNYvFLdW7Qea+6X
Ip2bnTGDTQyXyzXWYRDdo+OPxnPbM2ISjs0xi6c7TMkpiw3ldgEbowxKcxsooS/tVLeXYdIwPyYO
r+RWexjRPBeN3ZyG+l3nhToAwCmOuYhhmteF5b/iNFu7tAKMu8MShFFE1V4olglgyaVuECeKmEM5
H7j33wau0edJrYZ2U5bsUPAN0WmTrtuCTixaLHKUBVBAaatPZYIeLI+a/k8jfX1vVvklTj3pj8G2
rugEphNHRP0EmGy8mayoIig6qC/fuDKqv6Zg57WVtluVKJqshNVhjyRApuTJ78JS83gpC9D/E4ZG
3gkSwX2ChIoRbukLB1eQfLFXU94FgAtD7k3kVxNaHBRDf8gadZkz64DfXzHb03+c0gangG9iwCZF
7lh6x4oEN2jQag03r5frpCCamp0m9vxUKFz9JAGad6ij/L/SSPesemZauIA4Ou6dxq+YByiGyOax
jew1/aMqUMhpZ1IfCFbK7LhES8X+anX+V2+hF+iAnAa7KL8ruvYnzS0R/84ix7+mjj3/mzu/uMZ+
B5eNV2MddASEFOCPnIHxswFlKYwrSIRPqPvhN+MzRs8ZJsMqTEpeHBnAiWJiCnsG5zoL8ciEEz6J
Pn+vsYy8pOt0HdkKgws7Rg0PzSWiQ8PghKscZx8pv+myHrtEoDFibm0HSz2YprsoIZW0X7yaCacz
3gQpfM9OD1/fFwrmSB+ltxRL6nWw8uFuDgt27MQVh5zvNYLtOiHUnC3VAYIS5d7AxA8ejc0VHzD3
fMdVBq1D12vjUXmjj/Y8wpZ5XYLAAr5d2/iqJXhO5Hw8c22k7aMIqgoT6xz0d22oNK8JQ80LOBBq
P7NAO3KzWROJzuYVPViJXFH54Q1rp41Yx8n+KNMh5uc1yInFUKPPKka42XjyVI9fcSDiflNHZMoi
M6BVJMdruac40d8adUx3olJHkGSh2uMAJ7cmKSvCZoh0tNZTB3iHFyMAJaR5/qL+Wq2eMyIxvyKo
u0/ZkIfQtO5cYAp0va3gLmQrBbJTkb46zyFq47LwEec6xLvvLbQyxzUSYafHYSKHkflMBbPSwsEf
ckJtRDja04vElXOFK8QtnyuHkn8YE6A94dyzgVc5G4QcMyBe7dEN3yTolt8c7YKtNuCsrZO2nXdM
IQVgxpznIMVD4ap74niZX2VdzKAppx6/w3/C8HWoyuWZShJ0LwE4XGDca8avNiAE3AspqYyFXEE0
gRwpXb/4swk4xCFJiTtaZNak5KM8sqKRv8h6wYUUN6Lo7y3NhmgviLu3hgO/H5tWWwzjeCT50Rt2
82zHhHLEdd8gH2VBy2O3TbolF6y05zZsWDrYIzf5Mzsw5qyoJwpzkFUUvrcFiUW72baG7tIFZBYM
7ONuTlAhdmZ5zibW7VCMLGUgAcDZ4g25F8yqye4wXpZWQNgR4Yw1+qqhAtOGGDTPE9bYiPbRIM66
RKRDH2I4UbzWFgxpF8970zAt0bZa0yeX9ypTgWm4QQA8PuVTHpZn31oNL8AsWaAM7qzOAwDknZ5L
5nFoO6PsDk9y8zDAZ3gFAI7lbSROexuKJCf4CcoGW3d6IB4dMYW3zgcMgXW6sPO9P9j5uxOKVYXm
C4ZDEjL+sgtip9iLzDcf3JlMiAB2FVuSJGusSFBXwW+tAv2Ziu5Qp33zxk0PvqZdXYxgF2zKEe5i
6iYU1Y7/5VGQX6wKKF+ZzdgURsCx25lRxDtFPewOXbSMgvjpqE2zvu+ubVVlzxH421cUlBShfFuU
IXnCJmNVmOa/YCNazXki8OgRr7l4EyJS9n7p2I86lmGZwpKV2ftdVo9d8IftSxCIg8sv/ZQ3ihJh
Fin7b4oddnhhNTd/dYLORpGRFezp0Oh1isYX2bYA319joy2tRD5W9Njp71XaHwIvs9r6Dz801Xu/
7lT+5EPVyBiRTNzGsIySIybJUp0LaxUHSU47JjB46asJnft5MXx2z7Nf8TiAfWNnavtp8PjfKfjf
/CltwvkrndSqsyBllBzPbiDdk8IZ7YlOK/sXmGtGNXGxWvtxbK0LeBHpj4HRQf/Agt381KGIi7Nj
nNi/sPvCMegZjI0GZLZ6Dtgd7PVQuHcp6L5L3S/6QtSUfgEpDBBUIK5CaKeoMlk41xErbyoChBiO
jJ4hjviMdTS4byYgPMB7xorsQ4iIZOYhwW2GfA2uBdyCp9ygu+lH8TnNqCy+CDkAghGT5xVcW7mO
dEihruycY8XL3FucTGLK30m+YlUH08M/DM1UpPOZP5XsI0zNGUpvPS5etAOUOgvw2YzfyL1s4BCL
zRKoCCKu76GFepBinIczWnzbedG+Ja8Y5ryx2ESorT14WTbxmin0zu8W8wLjVupzaiJrKN5A+JNl
1i58HD4rWSNW1PYCQ6vY1dwr/p86W51KW+waHEf0dFREWc2mOWQGxCcS2XzxVoFULfP92Y+YgTXR
31kFwR+BruWK681KOQp7SLdpWoUxsBWtD45xyYyg9WUr4cU5WNEUsbxkLrvWVqiPmuhe4blAiK5s
g3IezVSLAZMZCoI5FFq8xksVjA8yNuV92znZcbBS5xc/E9xI5OpyZtwd+t+dK5CCwvPD2ZshBLui
dCmHH98hn6nYgKgcq5K4RcyeDigoPprOxYubAGxokY5cFaS2MOYq7DA0EkQrWZ68NOGAi51YnlTR
ZGi0gWfefsf6dEjzy195ijiAfAX3nHbAs11mM0jf5AFqQyN//GxZlj8Bq9eZ9AW15A95WvXA1tpy
eYi7dvnH3g1IHPZiTGGQzbE/MWvgTS6jj2mJ9H2cA12QeIl/N66G8DGArTsEScpHzG/znw0Y9SE3
il181lPOx+Zj4DoMUSQfx8i4fBKJ34CgjNa4lFLKbwY41tXGLU6/B/YAEE2LH2MnIG1k1yFJvKdq
iNUhxcFILRKF4c3GiGEfQSCExyYI8g/FaOmXwIq6HDmQ6epBC7CHFykaH809gESO6KxjzTGTH+My
qYp/LB9UcuXL70eXl077hJ1JpDs5Mh6CEo6AP3CfUdisaDny/wofwRdZI6RiDZXCmZaA3uBmYYFC
cTP5d0B54+AP1XlPprcZIbxCDKz6sbzRIzTV1aTA+tItjCytX3TPLJhZSuw6O61mWC4ovgp6+CXC
l3iaVafLPfFL1IJnifwm37frG8cSB6RqjMjXlBzbmwriAK+S3bFjIvd8SX9PcZhhv+2AUNAajRmr
C6zQAJB3M/o0DWxg0VX13GIaGrM9VrFgmu4ppPFR5U4VN+9VQv227/AdsaQlex2y5QFGKRk2yIuy
4kRiD5MVhEiD/xJ1Nr+yssihOCzkGyRvfUFHetfaWDw/OssvRxCKE4P1MzwFbT/jS1mCF9BnRX/C
VOtZX/zrbb03VqsxoIA5QzbETL9/wHqJyqmBeCI3/PiqQuPp9tY4nbDJp9I7eRKN6XZB/eM+zNob
RrXLEBdEG5PhzHwO9Yq2Wf8T/0bvvLQ3lh1Rz8xubsC8dcgN673sQur4XAv+drOy8zpgPcb4a9ob
LicneGAE4dG6VrJcxDYPWErewwtv9UZWHjTQLctoVDu+T69P+xGZhtijEUr8vWOxF7lM0HJDebe4
cpUs5rNebT44RIW1ekpaCPhM5tN1XEA4ctexVv1dMdaf72pPiuGvCDwRveYMHC17OwoOk4uv+4hF
0UCAl/oyCpUbEbAoAkixDokgQ7C89srXnL3AckD20dmAsdJVMqunCjpBGDNjY0CTrvl4fF6UJjoO
1zKIx5xvt578jAy7DqcPVpux7j+U9LMU4I1J/btEyo4mwrG56hBkscIHMYrw82gVOjGbJmzm8DYQ
YwyVCZzQVOLGGcrgJ44YLp9iwzUM81ChTLkg1ViXfWG63pRVzQa8jcZZoYhGrHuZ/dYZMI/yLjPw
R0l3zSwOAlTeCQE8CE+cFY9LGBr4UDxwk/mYgwUsoV6pd8fGSvpfEC9keWz9ZWLES11A7gzIxraC
0OdDmoK1k3aH3J4961RjKEWW26yVrVaRWPCK9OR5OAW2YeY6JYyb2Z5QVoZmhOGSeql+dqMMTvaW
yV7DitxmcvkWC9vyLzGwQ9Q+BIRutBP1X9RigIQg1YQM2RPGXFQ+cOKvTOJXY2cVcUJCZ2RXjCJX
h6z5DDoY8twc+4Somu03oug64BqYA2jEbYS/iIRs9CkBh6zLHNGpXQ5Nzea+AEMn8yK5H5FhMaVW
kCKPMFfc/EejFyZWSU7RK0YSaTOs98r8BoSZMZYUoYFjoUpPd+/54lOF5oiOvbPjDK1fr0Nq7JIE
B9BRuR4f7x4yQBF+wAjJjl0w0zDELWz+IFqK6JvuCYtW7Y/kgpoeFF51dW0rgHTocQKO/NkVeKw3
ZmHcVzWy5fjqjcxf7l38UOH/ODuT5kiVbFv/lbIaP+yBAw5cu/UG0YekUBchZTPB8mRD3zcO/Pr7
kW9yDjclmcWsLKuKCBG443vvtb71YGHrgL6Dbzu4IZKKQnitDYYtsbIJjJ5oW5P0hTTkJtz66HFo
oSdJ07qMx2o/wYE+NuT2rEo5umFz07JSsm9jJzs4R2SpsgbQog/hN+mn6RxO1ENFgZTkRNa96ds4
10RjENYZjjEIDoALsnpQau699sw0vxS1WSbrHlSbe4doivktUGSNbs7QEnRBZClSsp0xovXdoCXU
+5c+4pmFjNok2oMvlYAkEw8pwYX0tbJ0Racotfail6317Iw9KCnS0XRFm8uwK7XnoGpywKILqgNg
4d1RSx8+sWEknn7PqD117a2w6GC321n8Hlg4RROM2DvoqDj7Dii24GGA24UfSy9VddkRUnQN8qiZ
x8LQjlGuMQpRIXNzrGxbwuWtnctf6f8oVOiLZ2kKRJRdq7COZ7hH6J7brQ2vuxsbwhkYjKC+dQAm
cDalhER/NIGZJx+NLpGPSV/NiCZpibmDhEGptcA73bFdSHDMVtF54KFJBRQDzgBB1ftVlo34VJd1
ucXyOl6IkxjOFeqQ2SrnfKH50v3CjzhGGyJVuzMRaxLM7ayMyzrNf87AacV/0d4b/kJnh6a6AXaO
cJZpI40Ff+LMkzmWsaJPTTffKkLFGDuBXziS5TytCrg64MRF1ew41LPPRhpzDp3d48foEr+YoGnL
d6OPTAOnDGQhWp0RUJkexGPhVpyuXYf+yNqXUCMi1N8oJ/qUDnvKjRNbzjqEJNZU1bcgNfTxBiX3
DINqqeAsH/kJaU8l7SXDRo+K0nzEdK5rwxdSUOcBlmxnRz49VnS/k7TA8zYhzheEspPcp0YgUCeN
0tW6VWWoaENVVEf3vxFkPPacl+POQAsYzsdD3gKxtY2VpReUM3S7tnYPNgJxaS/lZvKjcdrkpjQf
phpu9dFQqn0mK1hn/Cr8QnuYYh9Ri1l756rJERgNbQVlDm7VJ1ptVkA7LJhAvdnDBmG8+jmIaUBz
DtT0oRkaZqSza3THa4nTvmJrcVc2sHuEACSPAIEdnQsYj0Q/xBjX74bWYyAY+g442GK+X1UNdmOW
hZ5GaAqcGbMK/Y5rN4ijCjQ1L3Nspsteg2iKF3XYnsagQc1fFTPZoq9QAhU+RU6jXFqiVGyAfF3O
OUC4QigRMLdN/9XRYvOhK3omdG4DWvngJnNmycSbihEtgB60jWyO26b0yrXsbfpDlAX4tyIzpZmE
xmdmChhau2kb2PhrAz3kM0cXBnYW702eV79Gs+JWutqyN3KGD+viFuMYs/2KuW60GiimsXQWNrMY
qyZAaxdHPG0qCVGLyoQuFK+bkSxDSwG/8B3c75DEqFUR30aff98kf0rooXdEE0GywzpFl1WLqPMb
N0AVlJU6rEqvC16TKUPeMwJrOCEbhWuRMT1sbuqihgTdZaG+FQlGnCecI0n+MrYx9KMopYvIJLNn
leUGqRpKOdOzEabGrw60yJbzkzpGCTIueFQKbZs0sdOtW2btiLKkB6aK4oyQoLSsb/uYPk+Ql7Ql
QUpsXFCad8Ks5A2KwwxUtE7CGve7fQgy6R34osgQZoba3uCTN4KeFcIdQ+F6ZDHZ6G9D66c/L4K5
l+GspSPFbTMAhTtaZsOdU41PC2UrXeTCQA91/OJGB1E49COO2hm0pi+YhNC3y5YjFWkgMe0L9EyN
5mG6or09FzgTNifuPrkPNYqWjaC8/MQxFjj+CHiT9C6kq1uyiQjo4PmyX3l0QJhwskIJ3be6+tk7
TG+0skMK4cWJmXJgC6LnsjeKO4+JDfVoUUH3LuJ5J4uCJPmaqyD5nk11cLI6Dv6BzxAMUSn/NVsJ
7ZqhVs+qxMD7FEAMTdcpbypczBm5GIBsohnkKA6ukfjJjoG58YuPxa9hj6FcOcJJXsBra1ukj3mP
PiLMf9IjaY2viPmx8kGLin5mYYUqjsmXd9MWFfSMHE5tsRkdRxIZWKNzYDBHZxK8JcciPXLc/jRC
5m0PyciL6ojhBCY/pga1L3gGeTUxwevXRdtSbDce4StZI9JPArsltqS5Gm8co613fjeTk7S6JNMc
zihzoGAoYbzA/I2+xkTG18cMZcsTnQPCX6QNHqeIHM5qLod7zmcoybwtWYkG8pUAonsGDeAgKY/i
rRZ46iGbnBIjhV9zVeAKFXlkbg2C0Mn5XqOAIYV70O3vYV3Cau06BSsjQL94GrHoP8i2Iu1QH2Ys
VSOcZ3cQ5n7MdZTLPGf2yUrZ5H5St0NYwijvb5IKgsaxM1sPPf7UDl9xA9uvoA5Vz1kym6a1aiVy
eD9XnjzEBrqhAqUSUZQ1eqzCQ5N+6yXaiFxCVXQTzbod7jplxVu42PRZMqTxigiGU9LOrdIk6cYj
HsRqj07IfAaXxdhUy4GjRaVvIirOoPf7Yg5UNlHYbaoO3CxfHSTKHJXFuxzqhbnRJfX83EGXLqRA
kxa5RBZNYemC4a5ss31gaABgMoLpsXOnxCHeZKQ1la5hEMqVDnz9B6bF4WuB5JnYERvIId1OJH5u
Ebj1hkc2vLD+0wuFvnMAKjDIHacIzCo6XMuORhYSdozFRKibQpQnPWMReKNPy62mCiC3eH7DEvGB
LVRrmfPWEOC/tDTqo6/8OrSvhgRmxo2DiIL0FgNBLMM31PA+szW4Jk/wY7FCFgm54bw3vDu2N15R
VUbqDCq1ykGvDgv5SQdfc4l8Ep+YWk7DjqLMBNFr2gZKprCEsx0TkNWj78LdprFX8J+QNbWd+vn7
jolwJsBUeAouvgszXwYxqmGAjFxL5i0TClynEUR6OhUb3csmG40bxz0iBZR6Ft5MOqmAHSAJqwxG
QpjaPLlL81lOoMc1R2WjsXlkc41afWfXOsWMDgjC23g07oZVpGb5RRdlJBzo0WwNJww2aB5INOQR
4Aenkc0QNHjxIg/6PeRzdcC5aGc3pop5cyTCaYHkh6VFsIVWoiJzGyv+7oexcdSdYfYOYjXfNNaI
oVOgpVu7v/kEjp3y2u8qjjGcqE00rnNl6kz4Rioahj4gZryibJjjpww3z+ektVugfyiVT3rVltOa
VFduZBWNAYRibJcX6A+Dj/kHM13NgXJuP6F8qG8dt+w/RXPv/xTCSz4j5iGEAEEephMUtHAsS4Rt
O52oHVrvo9hojQXzxig9jO4Yun8VJHds/aSzj345JcYhgnX/OMV8BKIsn43PyNC4ybAmDnyo4++p
mXvaPcKhkSd9SC013TPh0/if67C5Rm68aBlTWoD0CtryDW01DQjCIOk0IBxL6akGgw1FIfVRVR3I
IvH7fQ9nSB6Ris67MimwHND8rvBWttkbztmHlEI8zKz6u01UKdQdHAFZr3Ldh4dEEB54DiU05weq
gBRUtF/g5kbp8hXsByJDZ1JHeGxQ1ZMQ+gVPver9ewSOngEXGnh6sE1SQ+8/1SGvvgd8My5WMPKn
fJcXqI/939xRQrXM0OPBmkJ/jwG8nMptgwMTJ9hot2NMAkozyO5X3WeUtqbAUPwNAXGvO5vEwMvd
bJyIQEFWSI0VgyDECAKOxUTHr8UTQAmzuGc6yfx93ZrcJLTag4wfWbnJ8L1M0Z1uHNUJuEXEd3i/
6E1Lh2FsHWrypnT7MT5iIjUdufIgmOJkbmh7M4XjDyrJ8tHh0myYBdbWy9SOtvkVvoZkVuQUOBit
A4FUsPHboAvjR0cpQcY9MENqc41Ttof9GJvsd7AgCqUyjpIqxP8KI9smJzLlHG+C8ch17QgMIYtp
xWO5pCTXCRinYeKUPpYwbHHUpOpmdvgAGCoDyCnDvjZAoiC0GvoycIHPkU5qbUBLAuVdEfWUI1XW
HVMaXxLmxPrdRCrieAvzByfWpnFDqfK9VhO/fM9IiWh21MrVjGAcx3rdOq5g+XNkz2YAgm5vqihJ
C4whumyGPV110MBM8ezwvuEVB2YdWIp1w4uSS7iiaP3b2HEzm5Mm54UDOXu2e9OjMNE/23FHWmxG
GY+UDM+X36xsvHr+Y8UZbEKbJDrAO61r5+upnrpobUR+JLZFOqbNrpGlg155TPQt85m2Z3XBPrm4
bl0h4xu7cHCmVS3HgJ4e57oM7TQybgqeeszbcg0XixPJDoseIi0mBwSTnBqjcqx1bZEZeEvDBZ/X
qqvMMd1VSd83h6TzStR8PJ5jWjyVCOwKY5UaFsF/uoTNXaxgh4tga4/0gtaI2eroKFyjNM9lX9rR
KZS+Xp8czNEJShhsRulBOZIDtagKM/w00NAJLlZBsXfpGiez4GknSJXHCAjOaxkw3LjNqpTHhdwC
eEloavTK+U4D08+CA2EsfXab53WbIewo9eknGSbgoTgapJ899scfqF7hrCPXD8bvdh8044mKMMt/
9bwbnBVCn0zbMxX1GBv0Ra5PG7Sy/d4hbH5axwKF49bI5NT+dMjmSR5o5cU1zEBkngx98imO7qpi
TId1Y5CodE/wkoWr2NT04E7U9M9WZHAM0TEyChMSEzGB2YEuIcdyPMyI3LcybzRnEyHFDtZ9QiIB
VhkFRxfEiSmMW7Zh4oip9XT5XU5aX7z0qEyNm7HUyYv2Jhej64rZB9IUyEKc+Nc42JvoLxfrDq9n
N/aqBvmQXkZZty4gBqX7wYW4uoYgZNu30tEM9B8JHZBvqQWrEk30UDSv0MFRqhitp4lt3IwG3f2k
4I2wwwSAOmLjIQzuvuAoado7AJFZtu1arGKop+OKYTHhuP4JSJtr7l3fkRNmKg5BG+aARNogUMud
o1V5NUowmBfp+Bk1vETFXfa92pJaXmWQryd3OPo6tCdikKOiQQ42DcmXuBa2psM3NxtCSyaAlTnd
1WriZDYBOBw+kVEyuDtjID4X2yBemlUIkFfu87Fo3UOf9AQF2SG5WYwo8HEQ7Wt585AuIJvxxO6a
O4cJkz0mM1UUxoWnGTDKBK05u2ujMDh4eht2q7SHdvvY1EaOHg7zd3asmmqw1aqvOsc5IuhJ/W2E
RGvYeZaqgQAqGueUHplBLz3QA9pCKceh4chQISy2TiDEemBGvUpa4j0QqkLwWBduBu+Ofxrd5JxX
ZpHRshuwQ5UbQC4S2dTcm/6Gc9tsDvinwNmWlB88EKYuZPjbrNHuMPFgdADklcdiB8y2qB9SXQ/F
4+AYY3fqEbdkD34nnGlH3OoIRTtC7wj2ZkTLOdHaYnZCqyL4jFooJnZ4yqLs0Jp63W2ovMr4e+bw
u5H2XlTuC4NNn6wTRTwWjb6y16t1HxDIexAlOb03PDFB9Dktqsn+mVCpD69U3VYJPNswXRinrqa4
VI4Qb9DWNtYGbVg7zIXjG6dWRn3D9uz5mPijzE63VQzVauvxgPXgloJAJg8G7YbwZ17CR3+GVNCT
MwYOAwwLe7z4rHrod+6mHfCpr9pWRSnZG2wwxSHwSiE/Yemtq5sgtBChrQCd9XIHewTzyzwJn456
YjTjwe5Dy921E9jz42AMrIyy7UV4gjDdhLwjbM9gq5QAM9bGpE34LxDK1/esMT0+jHo1ImLRWHzd
RfdFU766OJiLS4vTf/yLSXngI7JGcH7kVhElsYH3loySGSMqR06vnMJg+FLqSzjxmVu8DrSuhgNO
vLEoVmFMaEezGltZlS+D2UWSZ5eUjunkUQrIh5F4MIayWVrGGwQc8ls/+AQzrRKwMhm1el3eYC6z
0vt0MHvnm6mKysQYZzsgO/FF2Izc+iK41bOxx+bjlPQp1/Hohf5TVtWRgwg6iocDwlKzeyE6y5eH
hPIKmXs2kngQk5CBPlufoguthrwh9YUW/wuYdlcd2EoK5xONdNMkr5M9pe7nrgfnc+iYBj0eTVKQ
vMQ+7aLD6A0wUyw8Zf1XHCux/doMzKMNhmB6Vz3rELhYpB5O3H6jAbMobjnSwGNN2O2ym0CQNQxr
UgP0mTb9AAQAb2VKJi1oRX9vGqxrjlyE7tybLuStmT9lahTqsqOn23ZoToxtbBSD84jKG7xlZeZo
MkGBzIZS4XZth9ldM7KtCaLCeWKSamBNngeAX20hCTRr67zVi3WgtVm/sTm4VoeQ0znVbmH7z6Qz
3TABV+Ymm4aShkXFSax70iQNikOlA+P7ZtR+yRYm6AURv4dv1BH3XoAJfDcCzMKUTIvLR+lOc0/c
4axwoCPj66OQKYxwzu20mZZMnOE1RceKDTlL9xATCmKz8KzYx4I7Z+XMZDHkYJcoRh0+dcEsesMc
02huQx0HAvNDvy5JJyrCMqOpHmHywZUf9TQAtJiO08BeTgeEEhOwagUS8wdWfEtrMCBS2cu1bZMW
uAbKbql0pSVKJ6C4bxtOuytoFpNxzoZ65jVrEEaoIoag6z91TKEqmDU4G3bdiB6B9nPfdvu4awvn
h0bRHkK0CNHh7KRRe5Vxk1RJnr7GgR2CNwN7DboGnRTqU5g3xSyT1TleVRGIx6Y31K1GFmiU7XAq
ai3ecE4Z9JPdPGFSsg2jEV3vRGLEVK9KEnSHYG97fYpOAoh9BFcbsia2gLZ45CWcn3qTutF6pbuq
yA6N2A/s+YjWWCWKP6qmySO1w6nqVWvjtnmxjEIrP43cexNHbCus4QbNnuiN44CQIuYBVQmxjCIS
fX03NZY3EsKiUq26k63d4ahClo/6d1XrZTKi4Ke0yNIjE1n/fqLE79C+0D/Pd6UVySFcRejmocdV
YoqaDaimsb/Ji9KuYdCGw1SHOxr/Uj17nc7h4t//+r//77+/D/8V/CyAg4xBkf8r77LHAkVE859/
2//+Fx3k+V+PP/7zb00YlmPZjmOZ/Pv3b8/ktPE/Mv4PTV3+MQi6i+rZwK3aw8KVxGSl4dhwotv3
P8R640PEPz9EEuRZAPPkQ6jMmHGDfgY8W+2vu7rxz6vzzFWe05vdBUw6vc4uq3p+JRPlw3XX1/95
fVKc0OWj37i4XYm0rO7TWzCJzXXf3vT+eXWVBpTldsHV6TUhV/bGE6tv3Fz13U33n1fHtB4hmnbb
CwoXCupe2bdhffV3d/559UCmPFNpZ9DVyeSxQhp3C63m+3VfXf7z4kWa51AyIuO5yrF1BFJrbxkE
Oqv3rz5f5Q/PvTmvh7899wFNBb9m6nhhzdsn5I8oZ7G/Q3IFlTCPbAzd/+AXnn/JP33UvCr+9lGj
wKKu0ri/gOXwziMtcgxXoDLBRzTkJxBSQHVkaBNjcEsSFTUUVGLv/5VvLDxzsbozA7xi7ObtRQ/d
4FVZJXr9HPX4zXWXX6xrxtjQfrLRfnJBTXkocXiHrUQKg+x43QcslrbKy4GZfz9dOvD1X0xoJIZw
jPP7FzffujvLha2aemo6u7r4pUDDGCidbm5UltI5uJ2S+S4YaXr6jGXVk2XBjcDdJUD6E67kbBhq
g6BvGrBvoVVhUMncniRLL3Jn/a2LS4YinDCpjZ/VHro8eAmcLHkpYWuc5zT4ROEfK11Cx08w5DPE
cNGAj2VXGrQUXHrMvhL4sXUIj/V2wmGMGDBQ2he9KsO9qfhgx2os7eH9u/HGzTAWt7oze2S2eMrO
ElUMaXa0I9VapM51T6KxuNfwxpESEMJ9xi9tcpZDGU+dVX+wmt/48mKxiRJFZNacIATC5sE+ofex
z2HK6fiqWyMWm2hVIjUCJynOKJOKXaap4eClIOCvu/piEy2GuB5SX/UXFxbHU+XOGBiDDIAv111+
sY26wyBwqHXqwtk9vm808n7XOeLN7Mqbs9hII0SxJh5k/TI51St2WqqEEjXtR5d/Y/MU8y/+t82z
q3o01FljPyU1c3iKQ/SliEH8+qcwWvdFWhIcGlmlqFhw9pCt2CMRTj7YId56rBbbZ2Xk2MOcVD/T
v6qpbqfkKWdM/cF74a2rL3ZPl/SK3lKxfraEKzkHy+ZiVJ38aG+eF+4fXjtisaAJ1+6Jh/KGi2Tr
yn4UhDFnexFGAcc8uJrY4lOcQURMW4g7YgojZke0xJmyz/9eZjMKEBk24T51xjiZQ/nQ+Kdcxckv
xv1sT/qE/wcMtoUnfjSwMUrA9s0TXt50X2B3wxOjaWwigQ5s6wgONr1IgtO+ATR3f6UQUF5IVwS9
hXtI3vQORu/bmJBJ9cvtmvjEOGqUySYacVyROgm/1SIpW0fFVgNaNxzI41t8GiShDNzE634SfbGP
BGbn6KhX1TmyIe8ENPZuDXbl61a6vthH6KL1dR470QVajbMDOVq8hChqjlctdH2xj/hocPsa7905
c4ErjJzyXmINi8F1V19sIww6U7epXXVWrYEvZeAQTPH70X03zbee1sX7wUXBnSVh4D03aZvZl7ES
rTq5oVG3t20Ygw+34u5cdu3cS5tA1+8ykeNBIZEhkocx8vI9kWbAK4AZwgUPjYnjv2sy9cw2qLgD
0splKfNvcGsa9a1Ji8ykQMT0c+/UIANfUoy50x6wUnSME1gcYCdTTRL30PWTRiep4BHFTolARfi6
7vhrx9A9GCx2Vnzj9I4qCOxkTBNuFghBfe1v0nZmD6DYiacdnGOWi3So4zNjzkHgPW4i5yJvCSG4
VpZb1LPqs8oHZsOebcEzRXSboIWC1A8JSeSOP4/fvc5+lYVXIr/PB4XeORNTbL7Wv5UFetTEDxMt
Y9Aofp6n8EimhiQnGHImY/TGbaoHq4X2Anpdh/FAmUk72kmmGYDrso5AgqA54Igzv/jt2njF1Zge
yVocv9AlM8tD0+oIEZjERchMvJyYX4gXRH9hEFB2HH8G7eHkD4yh5qlm0AqSzGjfVQSzQM845rjk
JHonsDlujzIMxXRSFrcA9Tp3ZyEd+24RPf2clSo4JXWJtoDWP0iQujBiospEpeRR5mby2mVTcFSz
EPcA6hLOZyAG+bXMTMTOaDOQphMvYGUb+CTiL52URy+A6TjS3TESHFQlybyNZmXFCQIQHDPpm+kn
aGz1bVQEzZNwmGCjW52emjYyx1/uMPMPmGmIE3nlWJesifjDTEWJy8yW+dUh79DaMk2FRFK4Fih9
DLPYcfMoiNai1MhnUXpV7FD6kQCAKEeQAhMZRxx9+HgLTbMus8ISt5vnC2ufZ3huE52gwLwhcE8J
ZCVIl4moM0KczbOyI704BXCDjXIDUsot+pUKRiL93yclB1M7+MhaUh5Uv0GGkGANKZXqbzKN3xjt
J9g8p2OmCw8G4x2IMMAAZfwNFkyxTjS69IdC6Wy0Xa2L8oAyZ/gWeF2Z3NLQQLRo9MZwE6QBNZII
Z3CjsDQ3u0eNiIIQN8nsM0cVtJE2BAiBma3Y6sTK7FzlEIjQtGl8LGpm2FnXlL9gK5AvHsHmSXgc
7wuz6r5AvNGZLc9ESl7pOjAqHVLMV4h0zT0uTkxhEH1QVg8KGCDoQOzDNV0WAsboKB54vhXxmLNO
qho07xEJPbQIgurq6dHtY+++GIn23Uyqr860zNzkJCM1ObiY7dijWSyLTZL06qeuKAPgB/fupWMU
3t+FOi8kIklMxCU6zbrmhRSPwXrFYorq0bdQcG6h+0z3lmwQIzq02iGc2rF7n0G+vGs0TGsr2snQ
eNOywggYIkhbd5hp0HUwGdpFikBDgEpTbCk6zpr2JevRecFBTpxNUNCMiTJh/ARZgeC/qtzkiZMX
KZqkvTfuPivZp3heZXxwwY+W61KLs/sMuSYYmnimLWuZgxUmIINLMVGmnGrwxnxL0XxhfSfGqwY2
P+sKs5Iq3mFuhecTfAJQddgglkfY1rqLZ5RnQfO93vahNlv9hRU00OAI2AglmBjsgdXaNCM69oAr
i5i4x6IyMihFthnnBA5mtjoTUYjsqEMDsRp6rIxulkpj81uOCvljCB/DOsGZkjkTUpG0R/i76rt+
nMNQ5hDKR0i52icfkWDorefd8GfhYdlCUt9RbgVWzYl37dQZuLRWNfeWbwFjxWLabwxDN6s9gDF0
cBj3u+Iwknh/z3CMIHXYoPey9QWM32aWV2CVse/tDr5bgr88ubMLgi7Iv2ElaA5F9QbmjvsjziUO
tsYRt5lOdFqE8fq25VW8k04E2FCl+qyY0kzdPMFyQ94Fbrg7t5NgmMRw3F7rFpabU2ZNPuIYjYj4
HUXYYNywyckjCmXiFFLYtfiKQIHvp5IoL8vp4hOdXvkJsK51ScyM3NWEeSU/JLAHCCyYeD3apvbm
upf/4ozfRB4ZFMrNLi7xtEefb/m51K8+uCyO+Dq4K/r8ZUs8bsPZ0hx5N4CSza/88otDvBi1MPcn
K78UisoTqFvwQEv12lPX4hAPaNtz6AEMDz5dgQ1HYfNYtvhu37/xxhvlj744xCPFhLaiyvFhjoMJ
SYfWYQLh2CEEJya907yDsS67wzCWiiEL+BZEJgzRccd5aLawr1SgJ8v2K6xEzNBozfCWB/m8xCsn
Dh5yJFk/ETTy/0B5pFRw5Ul3cZqj+TE0MZ2QC0A5iQ+xLp6m0XQ/OOn+uWctvcUpXQciUBpZ2F3o
DLYP0oZVsRIMBWCZSBpQ79/6+en7Q/n0+xf5W+HJgN5SDpbnc6OHoIdwLUK2L8YP/oS3rr4oBfRM
jrEwIucsGxI3EKllnK/QMaByu+7rL6oBnCFMsaAVnnkXlu6dG5i2fJ5w2396//rzF/3T7VnUA8nI
20+RoXkGZQpLjbEwgAMRGpzJ3TICwgoBG4g/7L2R/SuX397/2D//9I6x2Ilc2pmBY0fFGS6t8S0q
LfcW+ae0L4zXuv7u/Q+Z79Gf/rb5R/vbTy+Au+q0SqsnK9XRp8KBBQItyGBoXtxCxfXeNmv5raym
uv2oWH/jExd7FCoRpl9eHV5UTg5xgwb9QcuEeeXVF3sU+oskdiHaXUZz7qR3mTgZnmZfVRkiYv3n
3YKbAWsUWfN5tHn3ZeSRXzQTVPf7v8Wff3DpLZ5jRoXkkSd6fVYENWwyUkHuYc0TO9uTw/TRK+KN
bVZ6i6d57MM8NvsE0VYGcmDTJGjbkIaQ5OoTfgTVAFqUt20yGwGGbkjZ3iDydzfSxIC9FZHdMatv
AEgGfaF1x9QWyU2DpXQT+lA2EG8AZgBmwrf2ckBgj9fdmsVaQAnqd1WVd5dkLJpibUH8DDZ1OBr7
ChLM6f0P+fMLSHqLtQAilNo6baozYY/pxu0QaaK3653vUaxDGTB5UW85YGXuk4A6hIjQicENv//Z
82f873UovcWqALUix64r00tQ6NQWQAGe2iGaPvjL3rr6YlW4TddrZH97z6M++yR6oR7C8MPJy1vP
7eLFnVi8cbk5KUemeZKA3JXkBMCPHUK2CKDLlYtv8aLVYS9AVfCrC7Ff0EkM+qB7zwWTu3v/J/jz
Vogy9J+LG4MAsLw2jy9Vjch6NSK0/BbBoiDbhtYV6CxcKPF6yPnxrjo6SHexnQQwSho0FMGTW03p
HQAS8y72h/iDKcfvccYfnil3sZ/oWjRTVlX41E2mwJUPjynyMvW5C2aUZWT6qdoYJgtfT12Kpglz
iEN3ZrZIhT3jmMP79/WNx8NdbDiIRxMgdtJ5dE0XLGSUkWeQFPYJx2+6ef8j3ni+3eX20EaNxDUb
Xzoqkb0OGxtFWNO8XHf1+VP/9o50PUrNEtztZdQclwvPmQWU7B989/k2/OlXWq78SHo0jf3wAq45
zJ6UIMbmZQSSC3FQlOi5pznt+bq/ZLEPWHwEwfYqutAMafZRTf5rXtJmuO7qi32gk1UDlToKLhiG
amfdiAbXh2Pj/7ju+osNAARThQ9k0M54XemNjoRzU4CLwPtgA3jjKXIWGwDydNsSaaTxdtf0I1w/
72ZwnA/eYGK+x3/4nZ3FYsd1imeDrJFLApCkPVdGiveR3keR/mj8VMiNHgNS0oMyVmupuJWEl6X0
PLDKD9bPCCsMlnyC75+hP/GKCFBUISCmgSK/yNZpLr2m5X+Nnt4jUBrbaKOo3+vdiF46PuWuBbDw
/V/hjeXsLHYVmrRtN9a++zwHfoIhRSS7GsusrTah+eH44I1F4Sz2DNWF2DbUGBIK1WMV6QZqvI2S
5CndyrZPN0NZyaf3/563fvXF3iEnZZEVULnPkTDxPbqmFWHuMGhdXnf9+XP/tnsolUNpx238LB2L
o8QssKZfStvt/cv/ng7+6bla7B+I5Gd9tmE+NqJNnwN/wMUDnlww0jHhJ4AImOqfeE+0k5/2hXqE
Y4ZJkGafIe/0oJo5K0FoHBPLAkQS6YXSsIlaffnoTla3z3qTrmk0Vn3/hDOgql/82LTrY2NMwtiK
kMIHoDasRI1Av/KDivGNR+x/6YTEoMsxtL2noAvq5BaKBKYVq6wB57a2JN7j/Vv31i+/2A2BrmC1
SlPzTDgfDFbZuremZntXXn2xGyaBgWS9tcyzG7I2MGyNT6Vn9B/core++2IvhB2b2I0KzHOXA4Rc
uQnOQ1Em+eerbo1cbIWRZSsLIqg4K/oow6kKAa8j4ANifd31F5thkU52YdrKPGOuDtb4UsyH0NPa
T+9f3XjjKCcXe5QMYIpBGncfJQkqRMDAPBe3Oi1agnt76oijCeMzBEjQN2uvI3O2KOf8qtjGurlO
C5S4e+JmIhMz1wRmN0jML+OUVTsHqCXDC9yyP97/pm/8jHK5z5n0WIuMnzGJA+9zkJVgC/qxHccP
HsK3bsRic2ul37rT2AW/cnBB7TmrBcfZ0B/Kjs5yEu5Bm47RqgaX9MFh760/aP73v+12Y0Z+exOn
0bO0crylVt6vKh1Dyfu3a378/rDXycVeF7R1ForSDM/jwNw3TL38tfZaB28oiXv8RHj5GYKVB8AP
gbVuDVrb73/wG+8judgqMNQlDqE43UV2IeCQTAdLw1AvBw2Rl2b9bPQNJ5L3P+utW7jYOGSPpU7v
DO9MrId557qzkK2OSG687vKLnYNpMCmSYDLvGoY3G7KQuy3m/A8uLt64UfZi4xiNAhGJFhuPkBcC
/oTM7ifCGwInPrnk8P2SueBgq3Wcb1aZGiaiDSPoeEnLQHtvW8QvHAMjq++MssJopoeKCJSWtshD
0oWVto2SoO82EWZqgBjzUKI/CbcVzp2FEaGE9Gk3B3pmVry20zSLDmZppnLn1CEhulfdPnuxcyVl
NeCT8wMAegBFGb56T8jzww/W6xu/vb3YuCrURA1cT7ABgioT55e/N9rquj4v5vp/Ls6GWaIXNl53
CcphUvdBiM+MJDzD3F93bxa7TdfZJl5RPzhVJIbuJbCR4yS0L9ddfLGzYPuLDIIb7Eff7epbq1Li
acA/s73u6oudRbYR5rjUsYlzSeKzD+/3psKUubvu6ovtA/oYiUZBGZx+rzlh858It7nyZWovNgy3
N7A32EJ7EuXgQJkaK/jmMbaoD3rEbz2Uix2DljN6FaepLhlmlke6xe4PWFT2B4/8vHD+sKdbyx0j
xhCtm3YLVzdyuoMIAiJQ/38d4wozum0N03sUyC/2tqDvftUPYi1WceNYkIEJlnyGkTU8kF8dfw0B
bn/wEpTznfnT37RYxkmPugV9lfeEqd4hsgKRQHgikp2xZUeIYrNSbif8YzFNJO269VB1h6qnyWqb
Qr83LLtCU2JWuvNkOSYWHAG9aN5rDGbdPPPyKSKhalyT99t+arQ2BTytrMa7UyoeXAxaxCNxVaPm
QEGyETG9YQcXJcSdn2rkso84X4qdNcFGwBAc/g9nZ7Lcts5t4SdiFQCCJDhVY1tykzidrExYseID
kgD7nk9/l3InDmJKf2HigQcQCWKj2Vh7fXRaJyg6AZuKFQSTcwaZO4jXTkzupXCdI9e6g7WXxFV2
+5mkIIcQl3rdCygvLLonXBaokqnq4JhUkXp2oUVlKxE29ctYRj6BZcHQTvATwstK4GAAH0ZxsTNC
PN1SgKhcsNUOeE0gbLj2Hf04lthoZWB2erdVx6PbDiZsP+O8n1BdlIdX1qmFIf1PrYBy8iEYZPgM
Q7j0KxFni0JUnmNzZzO+KDEDngM4neEm+YBTP3Q3sFMGB50Ce2I101LzrhS1y1kAl6H+MKF66iYB
h2QXQDRg+fRGwBM9Qd2IIrB9hNXuVxGN50xDbZmNJuadJqhZRSNUMRygDi9uJ+hTPvcFOOyXu/6P
VPnf4AMs8+9VTsJJbOyjPjvAK2N+8mfUnEDtmSAjhQ8Mo2cVIbcJx91mOubwg6FQzCTeHYYq3M17
YJGjcPQf4HYFR08FuNDD4Gr+n88ETIsmEPZ+wbYboKKsVWfQ9pimMezZoErQqcs+J93gfvFbIA8p
bLWPxM3hWTY38FKmDiSdVt+HmBdFvlvDo5D61T7x6ScIzSc4RF7NR34cGsCV/N19uIqrhgRJlwPm
n29kdps97a5KCM6NfPRtjB1CM0NQPgyBPMjOA+3tfE5jD3DjRFU+zwfhPWJSijaXB8LSi5z//+4o
ImjGOhmFsBeBz+gRxe/+W0urwfIbmBuGSQTRhOPhV5iVvoLxpKEIuqoRPXfHR91kTB8sh7k0PATh
ruKMIE1lyoctoBQwbdwIidp3uw4y9g0on4afppbql+fCzwSF6uUNpcgcXm6dnnvio5cwZpEihgtE
ULcKfseVM25gzd9/lqMLnybSuzAX9xl8oTKIeVBR34IHldbx8AiRGLTSTVvCEK8cJ+RNgjax2uMR
84KnIx16EMYKXwdneMbho3kCjdC32iQR8y4H6pWJM9nHB8YUCvuLNszEXckCOBBe7s+F0DFvc6JE
+4GIxv7AkVLcw2ar31U9JKLe3PrPtEGe4vLvLISNeV0zdDNSb0U7fc0q/2fFcvgk1Li+ebvc+se7
PWLe1FQxypR96k9fOZBgINXiiH7mYzYj3QwRg+lP5MCr/YbmNP4yShg+WL6VMRlU3UgKGFtPXyNI
51aQjoGQQ6+ms7yPh7owJoPIhdC2zdvx0LARBsRRDwSRn+RQu6SJupbLWfowxqTQuDBlzkYuD/Cf
xj09bCeq+M4dPfB0Ln+bpbcw5gNSwSQ2xHr5tZh8fQexcixXstT92d4xu/L9l17CmBSwFkPP29UT
ykxgngbbQXbnMojCL7/BQuvmDU6BEnhW1rE8CNBLwbeKJfwHR9hxXonBpfaNrUURNKSGS1n3xKDH
YE0ndzMwOFbSFRhi/b1eDcNMifbi7gluoY++DrqtzkJ65dsuPbm5qgfd3Hc+/LqTCuxlifRYvfVy
lgnL9s9j6t1im3VTXsConR5IBeVhUXvFDycEY8/uu57f6l3r/iDoWZsiD4qJZt/A6htWemzyX+2a
N8N3ODOo4YD3IsHmu4UPSX8Ht5vny40vRFVghG0EHyjYITj+AcpjOKMKHKErBseLPTxmQIu8/CPn
w/IHa21ghG4lC49ggxod+Nn8fVOBkQHnUlRdFkBEwMuN+UVwymKqd7jKrjw4cpCAXtlwLw0tM6QH
Fo/SxdBqYtit8Yo3+x6QhCtvtnC/RcyriK5GAUVbwmluynqYiScoyNIbLB79DnYPZ0AwvOh3xEHq
fAXcZ/stg6vmHbKPStz/we5As072AKwF9aaF59+XJIpwAxeJDDXIDF5ywS6dISqvUBVBNhIu4dtU
a8ifRwjfQF6Tif/ZQZndf5c/1EJn+cYMkgG4QfMymA+s97wnBkT4Twc/t77c+nmq+GAYmPce3ahT
GKUPGMixgIQJCn/wNbwMYOyu9h4nQcpjjNPJlU+z9C7+31EphB+EuNCODqSd2tMZuA52CezfrM64
MG/+u/luTgdHx3w8RGVL4a82oFB405a58+VyZy09/vn/7yaVCBxWJ0Z98Usm3AN8eeURha/XsuwL
AWneVCQog8cdr9c9wXd5/g+WlKVzC62SF98RQdv+1AO9C+dToA7W7XBmHAKVFOorb7awyfrntoIQ
yjHDyBeFMs4J7C0Q5pBtQcTj8hSySKBx02TrJvCUX8FUEppWux41ZiHYzuGtRR+DDwWqGBgr3W2p
LLPX5E+y7d33QoYpT7GWy0MTQR4pIAm4CxrUblx+9oVp2ry4SCBwTXRdOz9g7YyqEQ7nU2DElQMx
AJyqLBU4xLw+4Lhx9+cuir7CbiZ9gtficE95bSWQIebtwZRGKCgkqXuAt3i8AkVIrnUAS6bLPbQQ
L+btgaIVPOZo7h461HEoqNBF8UWBdGc3m3hGuBPYptQVLdonKAfF96xPwQOtoWywPLB7RrijNIfm
pFDxN2yvhg3M1cMHmFAOG7vOMbYQPoUTVIvM0qFpshZWOGm7S8vCznyCeMYeAhBNpuqixbOHebvr
GLQE1BvmK0N/6cMaYauyQupe0eQlDwt6G8cDu68JZCB2PWNsD6TygtxDoQtsteH2D4SO/B2Ia5dC
C1FrXh6oDnCqSrb8kDjMy1ZI8uG83QBLt3dcIAut3sC8LEC1MR0A5Ui+KaQRt2JykydYLOqtXevG
tl91qO7rh3Pvu6l/r13k0GE6Ke16nxtrNIenfaKjIgFVh/Uwaq2mfRjy33aPboRshZCCf0vYAU3l
7Qk5cxZEMb5ebvz8hB/sZbgRr1lBnNqB/fcBOtbwKay7rtsMMSCNa1TCj7Dj1HN8uPxTCwFgGkNN
GpDGeaTYCZQt+TTRDHVD1bX9/1LjRuyyamxrJ26SlznoihvczenPKNIbN3aPbsQu07CY9sCz/OET
gnsh+It/CqrMcrfKjdgVAQs9HB/6p2g4K4ijzP8Fp7vZyiqLmDKvKq1nSRyZvlTDAC1aXaWfQBe8
0vjCzGDe8MAKfwC/leT7aaR/2FotDgDgkeJaCUlJnB+t+t81oncIKe3mmPoHBqk4WNyehFlcHTqg
LNn9gBHACQBHYKiL9smHVRnqOc+cOgppfWzZvhHDGYzpCmgvMEE059QVmXqArlJn/u/y4y99BiOK
fR3FuNd12QG+a/GzX9f9RkGseJsoVz1f/omFADONn2giWxflzumLKuj8G/d6lG1FNoPqZte+EcCK
QG8Am2mkToY6WU1zlb/AWc//fLn1pQ4yApgElY49OK28EHB8t7Qq4i8Q6cNRKUESzrX8yEYcA0HP
4F8VOD9EVtxyDk+62YlCu/43DYmaBu4pIergn/hZSQIlzw3IssXN5e5Z+LimHxHI3PBQFSM7IDdc
7UhC9R3kRbOVmIcwI3rhqD04GcjNL6R3EtRzBZ+7srhWLrvwZf9IpN6dV5TMijHDvHloWphSTnDA
2eBeVW7TUaZXUi90qXuM6E1wPeTLIvTAmVbFTsGB/HxDpLX4MlVzRXCNDwZst8HUOq2BJazlqtcg
Z983RdL7+zQqoUde1Qq03M9eNyXl2j2Dkuw+nRH6rYCooAwj9xeZwZb14hi20w3IIJXdoGbGljvC
zFWDCMcO3aiGFz6Aww2bTgcGpJefn54D/IMdyB8l/7sPiGLkKIZBrXsYcg99Nsgzv6XpIv/Vbzvk
hjJW+vAGdlUEbCWhKBFq4xGYGjL4z9NE3C8Q+l+TeS/shkyHo0TguJX0ufM9K3FvtsVFdNre+iHr
X3jcuruY6yHeXHnvhdwF+2e2AKAJxibTYyUK3myxb28oVABx96lEhdTNGau5pTUtTkB7QYaCK4+w
6MGrjfNPKM8bX7saNb4rJUB5PyOuQJ/CSRpzdPuLRwmffndh7c4bb4qaR91l6uflx14IN7OIOQqn
quBDTw9ZnesUjiii27I2gTFNGPnsyq5iId6okb7rBiBqE3yKB5HDGqjhqIm8wVof063dSxgTUgM/
BD+cQnoAGX1ONhxDPFhzjiKXGxi2g+Z0+WeWXsPYVHC4BcVZqp0frAUNHXdukD4BMgl0lV37xrQk
ZZnEQ87VC6HEuYfYSn6rKlbaTSx/JsN3cQnkZo2EjBDfhA/PQBZ1pPwUovBLW35kY2LRXd/B6D1Q
LxF8WG5CoOZuIsntiv7In9nm3dMT0PdwTVWD6DhkbQSb8hkwmKCCEfblvj8PlQ9mLdPckCWh6+Oy
kx4SypFd8nsXRE0RDdC7F3kFPiJnCvqVGr7Oll/bmC+Am2AwHnGLPaeD+1BMo/cVGJHT5ddZGKqm
TRnkpKXfJAK7Ox0AQwUbKywgIeNvl5tfmFdNnzKZgjsCB/foO+lQ9H7P/ACKNXQz8rKNHjkHP6Kh
V35r6VWM4C4iDRQRsGZ7mI0XPwnn4lG2CrZGl19lqXkjqNMZDsgcFosvIvdnsiIx6ssUOyOe7do3
glpUDq6OaKJfkjE/E1zjaY/aEMskFDm/1buwgOtWUnNe6ZdojLptnszurpupbetGSA8qUCIDBu1F
t5MDwGIPIvGgvl3umKUxdN4/vHt0wT3RSlCaX1DykHgPXqPgSyZ0DsBMU5V8ehSMku3l31r6yMZx
QVU8RG2aX+zZ4Aan4LtTF5NlpBlhDLhS2aAYNX1hhOS7ElF9lP3AbR4cPibnzca7TnLSiSpOHfUS
uEm0HvTZ1i5quluLbkHrxrrMgKgd437WLyKFP/mqQtVjuSmJtrorQvtG6GIvnZARvisvHQHuParc
c31oeqVrPt7Fo3Ujchmoq2nk1AFKwLsq3cGZjD0Ocz7791M/d7+jDHtdyL8kyhqkhlsUoGNNd+YQ
TOF2yjsUxFGoHFyY4KUAxwNeeGVGOUf2P0sJnuv8/3ffDLV/UQdMgHqpwuYsQ3Od+lnEgc7gQi+E
zRkMP2IEPlRhEfJMMwy8IGWGhz1r7gAhtiqoQOtG4CtsPYBjabKnASLMDUF932f3fENtN+yMyB9b
h/Jh1NkLlHntHZYp8SRHx8rpF89uxHruzPPg9GP2MnmjvGnrwNkWZGA2l0Vo3Qh3FICmOsp59pLA
RSMnDcbWqNTGqmNMqV07ZGAR5EX24rggocGMnSnwYPPa6lIBPixGvAtCJQxcs+yl1n3VgwzvgsuX
nKd1u+c34r1hU+DyEJ3DneG7wMlmk1rWmePhjXAnU+eOIa9duMNCAwVAVHIHpruVRgmtG0ELrytU
j+Fg8gPloPG0VYBUJndekvXS5joEP2AE7OR4HUzGZPeE4ycsdqKZ/qLerL7b9bwRsAVsBDMpnexl
BiYL/AR0fefRa7e8Hy6feHYjYJsI0mmwzvDsHR/O1QggVAhhlQxG60bAZnNTN7Wf5i/IDNAfIGwW
axTGX5soz2Pvg9lYGAELeDZKPRypnvgIMMuG52Fy36k2LN+wldfdczEW0E/yBrTgK1GwMP+bcroA
vjcxIC4ZVr04e3MDt1xXGfxeoVhprsz+fxRKH7yVaYsQiXIeNNwXf0GYCy+5NqjmeZ+AfAiLzELO
2V71nngEPwQTrJuG4UM+Jwy22B7DwZX7jphvlZ6iT9ADINGVj4H/yYHnifNjbENwaXx3KoZTgUEL
zzGf6TtStmG6TrD5Bm51nsSjdntUx2DUJaAQZTUhMPVmYkARS+ENRB9RNMDrHLgCHJjbG5CsCapz
Qmwnh43ruT7oyxWqG2/CNm67HwEozdlD4kI7u2oH6scoGcbytslwVSbuRMjcbDPFyv8ldC/Vtg2G
6TiUYvxaN1OTbnUQ5d+HtMknVMf0ZfpfDr2bhzmiFF4E6nHexsd5ZP7PlLkuv5UgXoIdHMbZtMMu
wOnGtYxBD1jTroJJA67o87AKVsD1sonccgrD3HSTjQA7Ay2gQjAmqrYutpVkxcYZ+8Hdyygmxbc5
G/W2Boz8S92HLK1W0gft8Vp+aSEG/9H1BG0AklMSPqhGf2NEZjcAvlnVwsHcypicQLilOFzJ8geb
ymgVgYbE17n2U30lJBaC0NT1VCCq4vM15LGCFfda5W3xLAEdGT5nsMnlWwETd3+bzqhpspoOTSnP
BPtCv6278gePa9jQDnXfbgJYlkY2hzr0lzFlQd1GAVd3xUMxkuDLkPuTXgUk6u02GaZmB6QpFOPC
7edHOVThneqRvh9xSWPTN94fxeC77ak/8RwozSYCbxDu7OBziN+o5nNsskC+Z6aXYTkWAFQyO69z
WUco7ui6BzhyXfP6/zgIPDO3nPbwRW7SxnmNA0zXpNCoM5qBu7rcMx9P3J6ZLS5g6NhqVCkdu7RB
eYUIYcb72FJckq1Umnr87vLPLL2EsSINfd2hOkM5r57qn5sRu1/Fh8pG8+tjif/78FG1rofLmIHv
qpADhd1ovoIrLH21enQzkQsSeZCNs4hek6Z0bmYA7r43JSNX+n+hY/74UrwbmbC9ZSEHQTBdkSmv
brG0xW8xusqm1gRdY2wgu6lBtnuM5Qmsu+SFOrgYBtTNStWB1o0N5DCqGdbZnnfW8obUXfMJ5bKw
nHbi7eW+/zBfgh8499q73vF73hQwV2YpMOAgHhQSYPmqHiDAW/XBOKa/ezjB2kXxn+Kkd7+lZMDg
EawClOr5OTRNQKE1+bpuwy+X3+XjSyK8jLGjnACKhqQ6OPuoo2ywBD2FreGD3z1Ar1InD/C4roM7
3pbOvAryKRngFa3ysL1J4jn+EmtX7bVKcbi+/DhLA8+YzpNqhAPq3E3H1pvFzpFa3Md9Ytu6Ee84
30pcHrr4cDJPWix2TN/W0TWhzIfXTr5nZnq7FsjoIWnPVZVx0apHIDch2VC0HVfKHYHt1bA7xzao
X5dpmqP0Aj7w/Naq38w08IRrvo7AA+DYj/ooAXle4brCbgiasApkjuDUU/YSSuwkukNhs/8MAPI1
67uPNyTAP/8dTOGIygUFwu0rSON0EyaQym9wTFAP6VzL34Pn9F9KVl2zyFwYX8SYG8JONX6Gq8Fj
ntTeqnFRucNwyWY3ev/NAc8qn5EkfG3ic67fiXDdBrd67GQvf+WFZZEYZ0u/9wWwCGH0inqMWd1k
NGQMhodd+wkqJ2m3bpml3/Aylyll0oVPcz4AN5MjV9hPVtchCBIjwGXmEEA8Cuc1hV3Vdzi/RwdA
J6+s50v9Y8R3paLG9zlo8CtgL8oJ5v9dBROkKSy8Nc43Tnat0uzjYcTNZLAaFUlV6bEHUvbTLilb
76kdZisMlM/NZHDj4VgzFSJ87SIGnVQD/SOuHzO7LTM3c8FZKn2Q5Guxc529m/ZqhRpXfWWELnWM
Ec0CLDXqAj1yqOBwd1PBxGOfV0mwuTz+l1o3oreoiqAFs5ntBhgXN34utgGIyFdORkuNn///bqUl
gK43KvL0iccUjkWZ7OW4CgfLxQfM67/bd4u26JzKEa91PhQ3JcfOoRU4ytp1Dfu7dZK2ozfBM/qB
iFhthqElN/Dt+2XXuBG0QlUODtOdD/qMgnUjULMgwojRsnUzamH+6KOuOXoNav5fjiL0uzaxcy/0
4YT4d790OJ7AhClkOymRPz9nQwlI41c6/eONIM7mfzcOp9NGp9PkvPZZT6PNEHYiXzvQmzypCCKS
ra5Ax9he/gZLv3VeP98Nz25yAemlXfiqoEZ3fpVl7H3PAaCPbmINYuzd5KreLhLM/G5BeogbmVse
69EdbpGiYXdOWny+/B4LYWamd/0I2SEfdnYPXZH8BouRbVNSXbukW+okI4YZNsphXDjJC/zUqk8g
m1TBup3bRm8kQBjTjVfOyKfYvYgRzypNpqahTXlUI27Dwcid241I8sFKHoaRa0R0lkSUpbkT7Eig
ki3olumt9onVIs/NTC9kTgkJy1TseCK8+4aP7DlgoOBc7pqP93TczPQqAeOKnIXyJBpfJTcjldGa
TpRUD4AmVPd0znmLLfgw240pM8+bOM5AceQTO9LGdF3MIt0E2nLAmgleWPZihxg28pTHw7Sls9eK
FYRsdrIEn5tl0xwLT98kGT7FDEmWj4TWpp21sluQTSPayuEdyNkVOzKqv8QRb5E61te+80IsB8Z6
DJe0xA16H0kILbKv2PnmW+q68vnyKFpq3QjmKU+yvA5jEJuYCr4lfpdvZxna3XXAoOnv+dSfGndM
EoceZcLmVZMCDZTy2srrHR/VCN5iDhsOwq67k6MI1wLp+ps5Dn/bdYyxHE9jF+ceBjz8BZNyleuk
vasyalUVi0c3lmORgm+OYlIcYpLgC2B43b1b17lVYombxdC8qjsK0SsuLKKa1G8uaN01+ifTUWpV
UQKmqLEoQ2BCKIon2LFoazDbpAQ0L0id4ZtV55slypJyX0XJlJx4RhCuExebUfZ2mTFu+qmGhBct
bM3ZUbtzfAtC63DTAKv5YvfsRrxmRRCjEK+JT4Ni1VdeayDYe5ANd3bNGwE7dGrISBG5u3O8inx2
N3DqtKrexGc14nUYOQoTk5od68792cDg92sWhNdu8c5P+O8lHjdvKc6CMLeCcfYLWOPDI6CV7qc0
hMWKXb8Y8apcvxANGCTIpgqvET8VK4b+V1+Ia/vQpcc3QnYS2DVDnMB3hPkcJOxcPzhJUrxaPb5Z
WVydKwxCWSenEOahm1hF1TZMQ2I3aMyC4gHsauA4M77jEzboQ9i2wJ6HXW3llOiDcf/3PD97yRCz
MCmOpRrv0oAWD47X2uXJuVlSXBGoU8eCFUe/GJ7Au0NKaa6vGSado/KDQWkWFMch81M/6ZNTVZYq
WcGfBFJq8GyQy25ldOVYsTB0zKpilTl1iKfBdKaAymQSonNYMzVWCRnuGUGr+q4BPS9xj07qdf0t
gN9Tt87yoo3u5qEEOtJuhBqrLeTraaSGNNix1ivO4JvqU1w2za1d60b4Vp7jebTK3OPgAJDGcuHs
PXXdZmzpCxjBK7CThE1oxI8yz89agDxfzyHP95nK0+xTkTi4uHYJ7Db2MKPMHoWL4FsBO+g9grSj
yluYCRfJI3wrxp8aaKTUbuNoViZDJgjpRBDh4kF2ecxXcDDt6nU869ruo5lVyUp0XlcrlR9rTQ9B
DerietRDYzkmuBH3owZYNx7a7Ahjn3iTimoP5JWVx5jPzarkTA1TFEOqsctwU5+xylnXox2GBI0b
qzS85qrUK1M0LhCN4nxxCN7fVdb4x7OKWZbcxbhfKd3EP1Yp3MZxx+ruw6zsbqxixaxEbupi5BrG
YcfZm9m9g+P9swbgynJMGnGus77Kc1xXHaXDnLWTg928TmDObSc949yIdCFEPnkzSU9BWRO5joMy
bNY0UJll7xihPiAZnYWzCo5cR3cYlt26y3Bmsup6sxp5LJPCc0DgOYqOQmmBOhwAaaeE0ivT4MJy
9E9BsjON05BinlK5JneTp6BsYzRi6W3gED4f7N7CCFs4OeJUFqr0NMTVeBfToP2KDes1dt+5lQ+W
VPecN3qfRAuUinqgaE6w1JxWpajnYV1PsJNZVcUYJ5sgKPoVQAl2dik+d41YDptJgKNbqFOapmyF
i7lki1J0eWVjuXB5y93zmvLufSRk+3CW8r0jNsbVzmc92/JR+NUqh4fswx/sLEsl3aNoAMhj1K1N
HDwesHdXQz51tzqjfWV3sjOrmEUS9YGieNNzhm/VD/7vNomuqZYW1kjXCHzY0AQx9HHpiQzt3K99
kdTztnWDxDJN8gd1/64jy9LBBX7M/CMmAOCEwUnfySizvBVxjbjnwJMmgeOqUyGj36Qk/KaXV5eL
jzFpPoz1/x4ELFJ6zpFnO3V9HrJ1W9b5S6ypvoWPQhIABRSxG1SmVMAcEUc/lU2hv7lh4J8UBJJX
NnoLH8gsc3ZFpWafSH2CS2r1EAai/CrmIr0islxq3ZgUZFUGbiUnffKHjv9OPRmRVdWk11wXz5mB
D2YFs9DZqyLQhTzNjz31yF4nRR9vaKWLZwj9fIlpouyT/Rx6LrLsEMZkdhM2M+YGRqWMZy9OTw6R
7ooJkpeQ20zRtVG3MGGb8rIzA3sUWe0fI7cRX6pWs3wVj2L4CT43VHJW87WpMvNp5Qa6wWlQioiu
RBSlm1wOz3aNG2Hv5HWQwe8rPnm1R/KVkjWAUEXaXAOWLo0rY73P4DXo9ZTrUxRm7TeWwBN7lTq9
Va0TAtMIe5CyucIU6x7LfHjN0gqamlb2VyJu4ev+Iy9rgFGDLlSdRHBW4TdjM48rMlTV1/o60XWh
g0yVmSSYYUet3KMM/YdqKruHWHCrWmSfmyKzrPMiqbPYPWMEfkVujlpSor5YjZx/FGY1WDc4MsWn
iCIznYaRsx1LP7NShXJTYQZPAjAU48Y7yqZxMtRtEPC9KES611jiS/1+/v+75ajSAMxEI9XHOmjk
TqeOfgtrv7fMpZmiMjFN3qQRXemqIeN3XgP5HSTMs9ILcVNRJiIW6zND54TqBNe5dc+dH4vEKW/t
vq0RtUQHLujn1N9B8F5vp6nP21VKattsAjXClgJbWAD+o09pVNTdesSnHtdeUVjqL0ydWChqOGFX
KjvRVFafgrmf2aqes+LFqntMKZhPpsyPdaVPoM3QfqNDCFxvckfZ6Vq5KQfrHej/uxSrpc84HPCx
mXz7HwRaC9OaKQdrokj0GU/UydMe7betEn29hhsj519YP14rRfmzr/tgyTd1YH4wqoDBT/iI6nIS
vBRtT7yvFe9Bda296bFgIH+2UThsK68LNj0qPduffVpw+UnCrqJeyRG3p/Fa1SjBuQ/O1zvnykf5
c/ITAJ+iEMy2OcYR0mkIPvcqiqH3WA1eGTorP+b+xte8+q0cr/+NRukvFCYn+fe2V/K+FqpDNUNU
NDfT6GJo98y7Vu63cPwx9Wk5BYuVIVt0Gp3B+xqyYPylAYg7pAGEinnd6/AWHu2i3diNRCP7VzRt
Ify6xUTA/NFfuwXkgyncKS2nMVOpVgdhHsy8yI5jwp0dLE7KCnHadHYad25q1bokg3pEj+pIEEjP
ikzlwRmsnP98ToxZhpf92FCkj3dTEczJeiiAd3BGXGuE4P5ZESJ99x+dWo10xkRmdYKL81G0qF7w
eHCt7PfjRco1ZWoBhUwqHYvsxENkY9qet6ehYP4VhcLHYxXnkb+XwEjMYz5MPDu6sNCDInjOUFKU
tD+zFu7Hc6rLY5Kl/Mp2YeEM5ZoVzFWI+aCusaJHoTNVd6mbV8cmFwxWhki1rh1flLdw2BthvZ+3
5Rao0nGlHWA5skxnwZW99MdzHzB2f78y7K17KqtRnpibJ86KinYHoxAv3vwPp8Wlj2bsLBhqN/Ou
aPwjH2n6KdOi+aFhO7+1iXjX1Lhxf2jmwsMNIPx+xPemycN9G+n5WgctPbxxHhC6GgtUOfx/2jXx
gRjOGYyhLj/7n/X93zXBNcuVOUhEgLog87rKJphPI0Pi3E8yJ1UF2ydI5I81kuLkR5CzWipovOmw
lgR2phpIiOPlZ1gaAcakIOeuI03ne7sucPybCEVuz74mMIvUuCUTm8s/stCLpiQurCaFXSUELaQh
xZ0WWn9uhwjJwsvN/zkcfNCPpiqur3PRT3SOTxB2NdVzd0YBwOmYT86mm71Rr4Euw7E6YGRAxh8u
LytXam+NvHT9Jlz4VqKAkPd7HQxDvA5RmnA7T4hJwJZkvZ7arAODLMnIlcdd6g1jnmnaCdAIrL6n
hpBfSVSFP8DNjt8u98VS40a+sSZO3HUFrk6Dxo0/R6gL/tLkqrR8dGO+GHB4Guq4Fccszqt9WmjR
rRUJ4eZl8/TUPNuTRmEj2bTDXnrJJ5TVFDf9YIe68KlZQCZCQK5yYK72bGoGXJsOIFu1nXasep6a
FWSoQI3CNCb9PhsauQW6Ktpe15l//FmpebAH68v163zq900b/U68tliDL3xlClho2zzXiy6O4Y02
RqDFoSxKoGjkwUtbz2rIoGb37yUGFik07iiLoCoZbiSwoqs69r5YDRfzPF/4/ey4jYRfeurrEobw
7YDcGTvYtW6Ekqdm8F1YgtZpkW7rVnwLnNDqXgb7lr97Jch8BioKDjbY18NbOwQ+YVup0Sp7Sc1y
MeEng48ilzlekRkXyM2Q5ps+jK/sk5bGi7HJhu1TM7cFxbOXbtWt4Ot8A/sbO4UfNGV/90yD1ZC1
xYBnd6DiXPdFluIWP7XLHtI/27F3eY48y3vkxgvn9yTqYcvLrtq3DvxJ7YaMsZpWGTyAeA0cFMT8
c/ijcEXy0gZ2ElpqHuNRuu9mYyHQNXXpka0XgsUt48yK0+tT8xif6SaPCawJMSabogAisbiHkbe/
teoa8xDfVbVWsoUp+EpCMgS3+mq68Wfr5o1gheQjmeDJ7vyG1YOzSsPY/xnxyU6CR83DuwfLcY/M
Ib5rrzvyncaO91z7hV2Cg5qnZJjqR8iPR2g+dXFpVxU5iG+ktModUrOGK5Z9OwxFpeSKFOStQASs
e3iz2M3v5pEYuZ8xxh+0Dv8EZ82rvNo0g/5hN2qMzBvMkHnQek78NspEr2aNjeQWAwnydLv2jYDt
ekhmKQrQ3iRsqnaxyrN5JWbotax6519w59jgnqrhdB/57auI03zdojrJsnFjae164jZ1KuM3MGyn
JxUL/yashsBqL/YPMjMhPS8aju3SMIAgVTkogBphY2P57Ea8glnnuEE1xm9igqSCY3Te1J5dyR8x
j7W8Ip3rTphvVqLF4UqEQA/Mlco3NoOGmP5bc8CCjse+fIMbcAoPZDb9V7h5/OVy6wunQmIeaadY
l7hgLRChRe9k5AY83BZQKjDT041Ou7C/9ZpgcjdyrOvxeZZspmtGKm/j4SwfWG1QSMj+XobPSBcq
/Z7sAf25H1ps28bGck9IzHMvtlR9U8pp2lcaF0mTn/abOhJ3l/vv4+0JMV26qr7CPfAYkb0kHQTN
E5U/auaKK+LR8/j896j5DxFT6MAZmxg3qSsBdtQDq3q9i8ck3OSRE/krKIR6u8PQP3xMeIRPJOZ5
+tZkUOgNyi0fc9zQWM18xIRj4gg6SGSW8reOJ8WqgwXeth9tQ8Qs6CJN6WOH2KVvYFUnaxdI0nuW
aTt58z9ITKAKPRh3k/xt6sB3HQN3evZTJ7cb+qZbVxNLUbC0oPuMSLZRQ6/W49Bdg7wuDE8TfMmU
C9sGKdQbyusygJQbZPhCXYAZajX8zSIuPyiTEtMp3cO1IV/DEYxv66sp5KWHN5ZjDhgwQVaF7CsO
2Wvhzg00jkiK2T26sRg7Rd+mbaD1W5FGjwlv5U0IfqfdeDcrtib//zi7ki63VW77i7QWkgBJU1u2
q0lTrpQr98uElZs4qEcdSOjXv+2Mckm5/JYmNagBwsChOWc3Q8i8pFRnSebxR0cXFt0l+dzPK9t3
DuPOBDGTMmrONfBeKdAxUMFrunX137+cLi9OGUqC+3mmSiEt3ItdZ+dbUBr/N9njjV3N5WyVftVD
v5zODzzK/Re4WS+fpNX2wURFYlIwyEi0lco29ksS9TLNehH5W25BTbmn0IDZ8zwj5NANLTsPJi9T
8N75vQW0NvigqI6eea4BExaiLrZ1K4LHuu1sn6q80AWOsdjL05IuTZtOerT4y0FtrZemtpsYYs9Q
VfEDPm1IPUKvXjEYsQkR9P6OARrzELZW38ERueifLaS38p8aGuxPhY3099lvev/Q8TEMPiObz+96
D48EuamH35D/oWtzkHR96EzYPIlT7i+q/xFAN2d64RyWiKgtsEc+e+QVDoryJxMkPinQPO/yTI53
crbqlFhrUxFo1j3KAPWaD4OZoTSVNQQW6iWeUUcGdugzmUz3BYW9JNySzJuSTSYLdVfrQn62GXDI
TzUSvamJvYuQALiKu4ZfDAZ4o6sXM8Agaz9ChQXqbUtZfPETbEY2B2CsJf5w6otu/AFvSm7TGO/m
8HscSAoHxhHjBDELUW9D6S2PpRcuj4k1cCywwCl88oN6kFvrjcnrELUkXUpkChgg2BBaWS7oIGTG
nmUZ9PUezojqR+e38/eAmmYXk2GpNnQuh300xPSlrWFyE4uapMDd64MFu/pu0dXy9NvAoWVh/EKj
vvjMkPNA/T/xvB8GRr9JijsxMIJVHct4U1dLcAdNIdirgrqSfBgsUd6GefPCYAnssyb7hcpBRLZZ
O2X1IewSKfcaPvTnspptvaOjovlHyvW0j7XIP3mZJ7EsqD70MvP4KS+13DW+HZ4HP27uFx2Z7OHi
3pU85noZPkWihXLGMNvg3oCNrz9qQBY+Zail+hs43kfxpuMNyzc9QB7VtpW8Y8gMBx60GHxVPVoK
qaJlwIuQky760YWeZtDMGet8M83ZAJd77MTbsVJiOBLJkXk0UOWDxTcc1uZ9WLHqkPlec0rgPvWY
QzTarDvMXNKhzouhNqNqznmFHg1Fkx3HPPG/vL9js7dvQy7pUEct8u1e4z/YXPOdDVnmbRqI5n0M
u0isK4oSl/OJfWiukqX3H/K6ep4MYIwtu+n2deU+F11Ouj/yQTkKPImyQ3kuEp/+mnruqwfU+tQ+
S3ydwdK0HctVGlSIyP9+io0QBZCWmPMCacI0HgVPax3eeDVcOZldDqVtGsOxNWKQGv4NMi2ors83
TVKvNO5yKCEF3iHBV/sPqs0hSQcL2SIqbj2R3y67Epc9GUbKIzXpKrmp1NJ+RcBL2Cn1kr0k8Lre
QfYk3k3zfBOkeO3HOOWXvIGIGULCnOdGi40psHoNyVZZUnPi0ikFD3ujPF2fKbyDoL3hpxkoy+vu
dq4O5OzbuW9lpM9VWMtP2KvGRzNEt2wQrg3M5f9/hAIosdL3KqXOv/UkJt+bv9Y4stP3t4prrTtZ
45hrHyqTeJbVZvgIpnKLQluyjnpDXDZlAEP0Br6j5jxERbOZYVWMwt94XNdzJ25pP1JjEqLP1MTt
Fhv9ZzqTad210ZV7jEwND/lY6PPEl+ZQTd2whT75ygyRS6QUNZXD1AV4KHVRfMLaXNTWo5VaB2L/
y5s1Lge7QG1MnaGD1KVwTrg4TcxE/1w18i6TknqxJhJEuPMkl2ErAPoK09GGU7Ru8F0ypTCSscCr
9bm3edSmlGbzj6Vow1WFNeLSKUmfhIWIh+Y8++Fjlolqj6vSOholcWmUNECSuMir5lzm4ifMxKc0
Ssw6sXDisihzQ2gbgf4Md0rWHPrAQjeZKLly2J3ckt9lQ6mFrc9qJNDanQzcK0ywMrHBnHAdRATT
ucTYBxgDAbSPd96mGPi6M5w5T1SbmTpDrqQ/5/FFLJfxEVq5yapEPXEJkANkVxJuMKWsaZ5hkvUT
duHrIsmlPuZxWNt5mOtz5A0GJTvbP8LAdh3LjLjMRz50KPH2eX+uS65S287BPlopBUVc5qNUXW9x
mezPPswDNiFv543H6CoOEXGZj3GsoqaHOjakuqNxCwEZggsHW3ks/cV8hEJMPc2LPgdAI3zlZWKR
rrXdjcv3lRPVZT7ODJDRRLLuDNt0EMm6zu448O3r7hrUCdKy0X7TYls/8zAb0qwJvlls9jcav/Ju
cGmPy9K23ApWn205qQ/NSK3axpUnnkAHX4ndItSJVd4rPiuru7NKhnbHAbRKfQgI3/gJV0bfJT/i
6doucS/V2Rrb7AIz9VXqge23Mhnmkh/juSGLFEVzVk3yM6B4kTO1UqOHuB6sHUl64WejfcirctiI
2ahtI1fukS7lsSXxUqDSiyennswmQ+Flj1rMOsYscfmN49AosM9od57LUd3RQCAlEKp1FHHyF73R
jyM84g36Ps9yo5OkOXgFXu6r7jMuY1HraSYLqbqzn/Dm37lokmoTatRW1jXvhOxU8AJpsL45Z01+
mtQ8/QzKRv77fuNXHsouXxHI8CEK4Zlzlr6O85QNKrsLWNELKF/CQSCBZfPKUXLiVhCQTG0WdWfr
s/M00ocuXwd1gtH2f584ndchL2iTDmUJoAQaW9lt6eXrCk8uI5E0sPzBOdudiWjK/cRteDBsHfT5
L9/VbtEMdgNVkG/yJP85lb31N62Z4Hr7/vRe2c5cRmKcIXft5TLel2E/7GMIluxDyHitbP1yDvzx
tAzqXieRjdqzHwzeI4VS6keVUT99v+9XThOXdjjnHZmYZmAskaUdIJEt26fGr9p6A5HKW5Zl1z7i
vF91GRHTyQKA0QHWHh+xKxd62ym/qZHBBJfv/Z9ybRqcEBZLG5tWiWjPg0HvIfMKIcSK/FrXuHMz
xgvzwgCwAXxZ63GjuNdtFpnfQIVdGx8nagu/UlK13nCuwHbPNzhty18+iYpwq2wN6vuqn/AXVhGK
mDE8Ge2D7Ngj3On6rS/XlqVdqKKKDIhRDD9BJEqXW1TdxWZoWruOU05cuCKHSBjUDHBha7twODTh
DOpvMZzWjcxl3/4jxBTLliipeXnOFeCnMWSCj35SrLzhu3jFoI+pAXkbJ1etUJ2I2vluNM3r+12/
snRcuKIXsHEeS9OdmxqlGRSaxuylHgj1NyXchPfvf+T3e+GNGpdLQSzswppQ0gGGzgSH1aGDT0y/
V7LQQypVXz1Z0UN8o4XZSwcohTeOHxJWyD0k3DnMqMGI/NpfYBeKg/Czi0I8BHvYIGTAabAqtuqr
38fVvQGu/VOedKAEZTjqH7WFoyiMyPRumnjx0xZh+1mqcC7vE6ixm48gexTjNm4pbREzHBbTmLQh
9cykskf8g4vnYdRRfNRhJOCTNqoApO0ST/btDLNH+NuGhR2LtBAR+4Kq0qw2tu7jrVJxJbfIbljP
7Azz9SRTiJlF4i6fUeRZ92J1wZrBLMuI58ieywvONE4wPJ65teP+Bma/NWPOfpV0ofI5ztJzB2/6
6IOF3NWzjGL1LelLaHbxi3/PXhvWVJtWln6GASQDylHeJQtFqFftJStp/UA8jkRyWbFS7ZKpVq8Y
HC0ONM8SWLx2samCDQ11/6GvB5Z/kRJVLFHaZh16EAa+/w3NzoOg57wo+wDKQw5mB9C4cPa+ETxX
TgwXFBpbqFTEVOIFC87Y1vMt2RV+/PP9oLkUr9+Ygb8goQ0cmnCZHM7amy3ZLBOZPvsFjdQ2ZN1c
piUOQJLGpZo/zLGcV9F5iQsVjaXxm2TGJh+IpNqWGZB/bWhuYKOv/SRnn2z4RIYkNON5hmH0xQRq
9Oymn6qcbFsaVdEmUHnJDqichgd/iOC19P5QXpuny+b3x/7c1V0RoNqHRdCCfRC0KIV7fB0km7gA
UtRq47niM33EYv4ix5hsMR2rNJAiCCH+t+cDnnOMoYj5XHYA7sbQDvu1NNmtqsOb84HWnXEpKwkH
eM+KI6mjqnngJuF7aqLws4DfyU7ysk0+UXDenpqZhDfuKm/OBb55+f8fczGU7TJUwLQ9024IPtbm
osKAWvotL6FrzTtXRTEWhMwQtH5GMgMa3cbG99ikVt3U0Xn3iugBzdtRbZ4nu2QvedhULyzrWfr+
Mn1b4AfNO5subErCXHdSPtcmy7OfyhfevCeNEKiho7rupywsQwiowrIh3AbLyFJVLg2c2kaoBXzz
gJTyjhDMZ2z3fofevBygP87mOQ1VMyW8L5/jIZavqAU39GJuAnAAiiXeOido7iZEYhF7kbd41TNh
JvwgL6anKPas4jRE3M2IkBGW3LZT9TOdi+kj9/zsaRxu+kBf4vCvTRqtOxEUV73sQly6n2ky2q8K
hsp3vCTQEahZH+zgiWqnNS9zfMmJG3EhbBOvzZ9p3bflXTd43XTvU4jRrZprNz9ivSrIIJzZPpMh
8oG4CKbLZOsOW0LVExbc2IqvLClX26kzXrRUU9A88+Xi9z5UvP2IOGv4lx5JVXrjx1zZBdyEiaKD
14dINhz5nGczfkwGkjUwH+JGpF5r3wkMy8CRqUFPfcYBCilvVbWf4Eh4qwJ0ZYzcTEkM8augHGn9
rBMS3EEigX+XEbQGtl5/i711Zd26+RIxljM3HmZb1nWTdrBuASvPhPm09eqG/NNlJliTmYFnpVPy
j71lkh7YLc+l4PG9InXwMcyhRLxq1bqpExuxyg+yqP9VAaaH4kQk24Mm8ZwdfIXn6m7dV5won6CS
AM1O7r1I7mckDXIGcZac8X6+W8Q4xOtWrZtLyXNo+SZAX5wGuDamcVPqx0g3w43Iu7JmXX4nt+NY
GDb7Rx7Xg7+R4cXkuB26tb13zkbiQZ6ceV52mkY9f7ALQFmj7dc8drCKnJOxzCtqq0Z6L9NyUVhf
CuDxF47K1I2h//0SfWMj/4vkCRm1IKyW7rkO40HuS+g3TRtLizbbCtAyFcw5M10/EU28ecM0vL+2
xhNdd5iCVnyuiIZ1Dx95f8TTMvny/rK7MmNuwsVmfZN5l/dn12T+SzD5w+tCVrm8RPDN/O89DAJu
XYMYCY608PLHMo6WRw8+gzfi8lrXnagHJjVLoqrznpVG/af2PNlvcKVR39eNzGVb++MSWdasFbEu
wpeynE9qyaGhAj6GvnURu9Z7J94tnEX8mLXmhVcj2065zB/mBiSPdZ2/fPWPzlMGv9W8GsxLTPBw
17XiuxnJlpUjH/639QCWW35p6vDYLUWR7S+undU9C3L74/3eX3kzuGmH3s7LUEIS6NRkuTjkSdSw
TzoLSPthipEJ2MU9DN52SUNbeqeRAqHr3g0ueXTwQ51PeJe8qDnG5Rcv0/0M74Ib1JJrM+4e6LIX
vO1rdqw7FEU1hNtfGnpz6712sXcTBYHgAjAp1jznoZD0oRmKiAKFqJmFtrNfFqkSbT6NW9UXU72t
tQDmdfRKgLB5CVWqFsquYfDYEHkzI4fV8MZ25yYX8sEn2Kq97CNqS8G+TSwAuzw7vr9Ergymm0OQ
S0tnAzOAjxP4EBuCR+tDA1LVunPM1YwCsoTZpVjoUaLscId83vIY3dYFudZ3J/SnQaGMlEyAjXeo
xcgMZmxFDt2edSPjhL7icYn39dg/E1g5fZZVCH8tj0DeeF3wu3RTuBJBu4pQ/VLSzPuuOqLqjeE3
4aJXbo0u3xRX9oFIW/hHbS/X6gnbeloaGIacTDHbeQv1PXWLM3LtW86JP8GgdJBApByDJc/7vZia
Mdzlba3ugqFkNfioIzRO35+Wy+S+FQ1O9E9eX3sSLrhHHeNI33PsY/kmDuBfvu8n0a5LtzBXn6mj
NBJ9UCTHAPF2XyfCT4Xs9Je6SlDaUiYkH0pI+ZpNBCkRuSoYmavbpFA4RqMZPSoS4akl5vZ/GRwB
0/dH7u1wYa5uU6faqKLRnD1L07cvdJ7YFzjU3Cqqvy3UFDFXqIla0qq+7cRxiHIvgxs0py9weGPt
pgaE4oVnSf0l9sWcH9RE8y9xOMEYmVY62ZolMuGanCh64ewJZOIXCx6inidkW+8hp5TfIxv76/0R
fPs8ZS6hVejOzzKryTGnGMPtb59DQkYITRIB7d4HOibQMVgGrMsJFY+v73/12rw5twSUWQoZBDiQ
uFcvvyDapLJt1NXkn3XNB/+9hORNOc2eydRJ9B7qj4Isptsu4+0D9Vr/nd3BlmQslQzZD93wuTL3
UeuZ8UDmDBLfU8DFd1v6xYFEPP4nN8HSpNixCvutjrkZ5/u5aAfzEbwJLT+aylj2aKA2eOOp8tvL
5O/dhLnIVu7ldR1BE/mk+zh5qk0lwrQO8sVuIHS06K1qzFwA3l3YH6St6uagWtGL1NIsYFtedw+B
0fmncTDlxz405YeaeOWnScX0R5BcuIq2b+r8gLOD9XcNi7ovMhfja9z6FQxDmnInx2EoNzwM6D+l
V+ewlhgBPTY6S/ZIwKu0nvqOb+g0Ie0OcGIW7DtC40fRj4F/V1rk4Mgc4z298Qp4eeb+xZXUm6Io
vKM2s3aL/GJCoGnYFHeV6Xj/yP0ZVRwvSTKc9hc4+IbNlsvTKHBFTLs6HrdLnY3DbvDr+QPrY3xy
QOnvaQGS86skUObdenEGZhY0fIZDOwWQDnx/If6uY74xGS4jeaDgMo5tEx1xzxqKD7kXkOyoR+Nt
O0Hq7NNEjDotAzcTwNO+3x6UyL3v+QwL7LuaQa1kkwwxft1Q5/wJpLcsWIN+jJiry0WakuPSPKuT
TcCjtYRUX5f45iK8Eh+uKhf443NBmnk+Qo6q+8pnpn7NAOce3h/Vt89LyLE74Q1TLx5OuAfgbF7q
j3IUlGy4wgr+Hxi21dP7X7m09sbUuTzmgJPIsLogxyBIouKuW6aYwAUFYGVVTPCJw4XZQEhsEbFd
t9G7bpV4WXA2DXF5ykUcPObWZs8RCuI3bhm/5Yjf+kGXyfrz4ZePRpcwJD/Spi79c5TAV15uoJ/b
N7AW8bLxOdCL3cM9Kqu3HeI57SpI5uwKMXuPAQTT/I0em/I50iZod7SqevOT+pjrTdjVSIi8P+xv
ayBgZTpnQ2AoncrIr05ESPhb1pwheSp8LxjSsLdjqjnT/H70BUq9MivJXTwIoNXbufh+owfX1pdz
fOi59ZtA1O0pNtjBNrwAch/Qkwh4tyGZXlDFbdmmtOPi7QV2lods0sXzWGRFe6djuMs+IYsWgN06
ZrDGCGm7eDgUIJH/fveuxZZz9nSKMA6YjTjqYkBJmWTZMSv4cOP4uNa6cxcNpiAYYpH7R5UUxZe4
qLMXE+gb5/LvVOIbS9BlYudDXYNMOjXPnQoDfaBlX7Y7C0X6IQ3AkJw2ouTxi1RR/w9eQagADGJM
HnILthBPIiSJsYngv5bwmWwyvFyG1A4XqyB/rrt9bOAKccig+iqOcGoB3RVAsOx/dNDDAGvx1jQb
pSsSHXu0GK6bDtexUxKRL5GU/YkbKAWlFrKKPyNo65pVbzbmOnaKvAgYbUJ+rJGX/9AVvOdpVEBU
f7tqObn8b8KT1vfzMTzyujdsN0GOJTtUJAhubKNXFpRL4ayXxYB0lGUf9aT7xy4Psie8/MnK3l++
+seeJvqlGEAQlXAcCFERnIqZQx/P3NQYvbYb/UWiZRAUMUm5HCcCiuVWQDE5eQTcoi7ZJs9xadnN
s6I/A5mE7Z3pVWRTDQs7/rmCHUt34xrxu/TyVtw4OxIyuwGDY7g4CunFeIJ2fnySKsvu4kBo80mU
ZUZ2He7rfEe6Bi5L3HrqSQCbFGyETLJiV4Ld6p+GPgQDva0bBEsPTD+quKUsn0gMINGewdisB8lt
DsZdVNPgB8yVyvIA0XmqU99U9V7ZpCgPYeVPcSq0QvFviafs65TFxa8IabkbKZYr+6/Llo353DMt
EFJB0+R7xWpAdXKwZ8FeGQcSpu8v/Pjt892lzcqwA0ur7ZNjN/Sdlw78ogwATFiZao/NMOBVMYBD
mn/tzbTKpCFiLptWyy5BurvrTxrI+IBH5p8FXkD/vv+Drgyby6YdaN3qpgj40bYVMiNTGwmoAI5d
OW5ZzOEvv+4zzu1r6iet/EyyY1wGEaBz/uifiY3b8QODbeatt/eVbcMl08oONUJbKXYcgmz+TAVc
uxXKazcC6lrrlyH8Y9sImqWnA5XIShiTj7t8jmS/z8Z1RvCYZ2db0iKU8Ccq+pOEpcXnsi/MXZ+Z
ag0TDa07NySBukyTZT49wvidN3uKh077ALkOe4vbeSU0XE5t14d8KcNoPE0wmNwO3VT974INmbYD
rjtmBwRAbj+EEAiMDy2n5XIjIq/NinOzIYGNCsEG4E+8oig3Aa2BcV8GHPjvr9xr7Tt3G5zTgkyQ
4DtOlY99mvsWxk5tWa7L4uMZ+t9VFVdJkoQE+Bm8TTjohw35nJjeu3ERuBLerncp13XCaZKMJ+UN
9p7OfZeCt62O4RiG6x6FLum2VEU4ZXRuPuRVlfyi2gJSP/ahXHdYu6TYEjy1rA9yc8J5JrMHXkn5
GfS+rLyB77syvy4vFomNqCqagB3LoCLPcQg5BGSBVu5IfxFjw0qKZGjMCfouLxAPyb+ExaJOq5Ym
cw74kucwBcLd+Bg0gAztJzuz+OBDjXDdLdVlxmpAgZDe7Kpn3l3Et4HnZsHm/yH1e2XHcMmxJBdR
WNk8QNlP2/A5KERzECBNwEHJgx7InSfKEeYDEJ2/CylkdFaN2l+sWTz8mVhM82FqQeepIY+wGwd1
4zV+Jd5c3qzOu3nmlQ4vOQxxh3pifJ+3dux3M1GoBaz7Bc5hGgQx6O2+waKKvfBXLYPwmSkU6W7s
qFcqf8wFcELCZ5QT0lzghC2h3QdBqFIKl6UnQoAVq3M8uvYwZlP/Bg30Kg/INpDnzq8AL/AUR8pt
sUG1qigPbU3n2CpwpIuJldO//tzzQ2WjfkumYZW4Glp3IigcSazLerH/hlbPexYK/1CYXnxZMU9o
3TmakoWVgcj5/C9HXmgTBlBzsrRaJXOD1p2DSVT+4OVDUX4NIPUH5gOyHNllplb13a3+Qt87qY0p
vG+hLbo97mvBXYytZc2hSqlbyiWFgFoOdLP+hWJemFJ20ZueVvFJ0bgTHvlFeLKEBtNXIJzZY1Lr
6W5k4SpMI1q/1P7+uAXGGm4Emhj2L7wYII4Bb/oULiA3skhvHkZo/LKt/NG4KiiZbOcrZMZ1QbY+
M+FwR5YxsDfuA9c+cPn/Hx/gCWqSYc34iY51WW2nOAcqt4EH6JpMEH6AE656IVEdzF1yIomSe9Tr
681UyFV2AmjdCVcFo1BZUrQO5TRvA1+/Pp2n8RaD+u1nO5p34jUEaRqAUhmf2NIXbBMVfGHPeK43
0f/4HHp211Ih/Bz5pK7wX1TEdQmNrhJJze80znq15thFN5zApmJg3LYe3DL9bldO8U+/uJWlfHv6
/3LbyUr4ILZgJf7ITJTaSBXbIDR8VVD/5baTD5GAseJMT5FmXwE0LLdjuM6Lm75htsOymbSWntoK
XLig0zY1i1i1av/y1ukhANyO8zKdEqO+8QCdroNw3aL92zNnHlogb4Pp1EEZ18zVuBF25SEQupVY
htz8IBcznTLYkoHmhY00NsEqcyYMuhPN3RzpwgPM9uQtdQnErXph88K3a06Y0FUMVq0M4i7U6Dq0
Xz9UDCqYkmWrMpTouhvLDOTkmvPydezmXm2hfTyJrQyl/bau906Qhq1fe3BUT04QF9fbYG7irW7q
p1WNu3U207MRxq5DnY5BtLxAqrBIoX11S77zyibg1tm8pfUtN3md1pCH3C6JrPoNbLKjH+s67xy/
oxkCvwHFOR296L5tjfqMwsa4JotBQ7e+pgdIN7RFV6c+KdQPWxVpXkt9Xtdz5/RdIOBXLB4a58ob
95Etx0c601VPQXTdOXrhcyt6cAQxLniEiwp8QnUru3ZtRp04bUAHjSe4EqaTV6A8PoBvNfy7bkyc
IxcVtKpgwZKckBkMHzofQopimMcb15G3IcwYFCdMY9nivt3W0b8KzEv2FdWvJgy3lHhR12xj03nt
vjFLTnc59Clib6tkOTRAcZW+D0ZP3sii1luADcdRpjrjOrqf6yXkq8xo0D0nynGg0WUOMbA5MgIA
wd4vQqw65UO3qlUij2tzgnppkkP39K7ul/mp6AHVTldNnFtiUtB0bv1Lmb5BVnE/FyX7OuNCc2Pi
rqw4t8DkQyUOXolNlcqONlsjkjkNWrpyaJwrdgvmhZzCrErLuve3S0ifqnBZt57dylI5WqWIrqs0
m7Jl3CRUPHE436xSXKShKw9aVzwUlcmr1Ogo/0XtyJBNxwPk/Tn9TZ//q6SD5p1AL3yIpc4eeG09
hShosZt8SaJHBENvTgvUZ9QWyCxLL+Y9ujpCE2iOfoVaSQgA0wxyXqhAZ321tFsDTd4xjS7JtY91
67XmRwmfj3jt4nN2DTLKTM+yALANzHn5NCWZSHZRMFfrDOtp+FduihjegMuQv8pcfoVYc7dv83X+
cxhmZ1fCS97PAGqOT0sLla+5rpMvjRS3rF2vxY6zqdRxaAK8reWrPy6/mq6It21O1x1hbq0IaLuk
G0zRvwrR1RHWxyQ+4jwO9Y0q25U3UujWi2w1qHmA698PALzgbiVFX9OtXYSu/4GM8qIeOgbLxp+w
zQ7H50SKIDiEBs71FWBf1t6y3rwyhNy9Y0z5KGmmu+/TiKT5UA9w4CWrUPs0dKtIQUBCUgSq+w5c
cryFh2Ochh29kSC81nPnjiGAQojnvOi+a9JAyH8om43NupWNXz76x+s+GeeIMqzd1yjL600Sx4A3
5zf5Rte67mw+kLYeYXgTFyl4ZSZrt8xjChLRZMCaSN/f4K58wi2GBLyt4nFqx1fV+56/oRa+rRsP
WhfrHnpuOSSO4izMotE7UcGAFrEU6oNFBuPjG92/7G9v7M9uLUQSmSe0gfuKgFZHJl5rSsXnKKIt
5jqHJt74kkcJCz/aLjQ485nQ/rbVi4CYB96EjB+yyI9ouYVetZ/fLUnQyruhhPVzAfxYJyt1r02U
0J/znBj/x2QaPm4iEdN/hjKAgPkmXHgW7kf4K4GLDPV8nx44chp02USmS0B6IVLl9X0my4TgKKgE
FEhUvUCoZTMWTbioNAzzIgFBrGSgKJSdhZFaQ8feHojA4QPuts+6h3bRuGiGYP4t/XYhuTeqC6qq
lmoDqCpbIGhvgdoub2UW3iwUICKd42TIaj51MxMnmwHBdcg5VPXveAs2I5ysJ7+868taJbthhLfk
ATSVwq5bL9w5CGrUJ3SPitPrlLGHqgKujUQyu7HYL9eZNxaLK+WrOLW8LDIPiLGwVU+KxMq+5BWw
lY9ZMtHoQ2t7Mty4OlyLLOdOxcMi8eJeR3f9D/JkdjfW+9u/wK3Nyb5XjQcpjG9x0T6pWv+D+FpD
ncL5fvkdf2xldBx6j8Cl/KSwFO/6hYWHuOXr9km3KmeLomCZ9IrXeOb3MVB2uzCMb5VPro20s1in
DuC9Cej411hDNYt7QC9X8pYaybXG3bvDEs5mhtjaCfQLoKq5abdcZC+rptOtjKmC8alnTfKtlyF8
hWGVIINhu67tS2j/MZ980fUwAKL6jXTqMHTkV++vPFL/UpOdIcGssjL5FlzUOikSptgHVvlF09Ct
hU0VGyFdMbFXUrMoOFejGsXrYgbzz7pxce4DwE2FKvQ1e22iGPS6tnyqLPRT1zV+WUV/DrpHBqoa
Fp9gcVXdx1Z2h2y6Bbi6shRdOVnYZ5uq7GGijZtYsgkWY2G/AfHkdV13omgJcMPrbRifEm0/+W10
n2m2LnXnKpa0XAJfT8vpFTJR+YdEierg0bhbtye6+iM1EGHSJD15rQl4uLSAe+KoVnbdFZE10s9A
XWITFKmgDDRK9lMTfcuq7MqEugqyynQzKSH+8QomBUC0S7VsZd/cQIlc1vMbh50rmNIp6y04tefX
YAl4symA1ILXCa+mUXyBDJhYhVmgoSudkljgCtsgnF6raQApbRD9hiWr5EDRuBOsOYfpmu7o/Eq6
hewaArOD20WIK9eBv8RS6qTz5sqbXwd/sfwxBGoAtyp7EXqjWrQmjeaATV9XhZernJInFkWDaYq+
iczKjV3g0wirl5Ulj78EU0CqMDl8c79NDX+eRviK9Njx1/XcuZLBgZc3UFCeX9v/4+xMmuRGtSj8
ixQhISGhbY6VNTjTY7u9Icp2N0JIQjNCv/6d7JVNVTlfsPHCC4pEXIbLud9pUESw9vWHTK3Pfm07
uytnaROB7x1/Y3PP9vCHgFdf3E8+uesMaYXfV2NoB5VOot7+5KtO0g2ER6DBd7OYfY54aN854nGY
ruDwXttnLDz6c0yp+S6LuvBJyqF1Z+6LIW/LKa2L73BGmw6kKrr7hqy3dLWvrj1o3dmpaNVlDRwG
i++FoY8ymvnRVmnnk6xE487F1aaNCZdyaS5M6u6YrHN5XvPeHDwmDVp3dqoBXgq4DYvsAvSU3Ceo
idmD2PfDr3Fnths6xGFQkOL7ALn9Hijo9l1JVOf5TZ35bqjsImha+wuJAAbaQEgy0T1S1XHpc+rL
EpcKNHW8zXVdZBfG5wXVVrC3yRNPwWziAoHSbNVV0pn2EmagGOoCgxOkeAH1GnoXAjTNgZrtEowX
Fsztuy674pggaqh++jXvRKstmiCgSgwXNWDdtWkUfVwwk3yOlRh4J1o5qkoFpKTsomEGurO9EA+V
4v2Noclf28zRuhOtWRWNdaP0+ryqRPADOG+ApugUgONC6WG9DKHqwU6xUUEP05ACrAw8I0oQ/EbO
CWdS53jv4W19SbGLbcMBKu+xSz/5Ne5GcwZovqA6v8AFLtqYeages/BmwF0/7otTEAbODec6NnXS
rfWlTivUw5KW9UCLt/k96Bmx/lhJWLj6HKDxp5zYToeiydK4sRebxX9pGL9sF+p3Os8Sl/LDwm4p
RTrYS1eWP6WFt11P/dzD0Dj7fZ+EnXaqriXYl05J8hElr9H3/wN6/8YncKHK0wDUE1X5chnwgpjD
wa+IUL5CIYOH2Rpy8TQMUVfuNZn+K6r85f7FlKIqgB/sd8yEf1OVlft2Gb20ixgmJ8SHBO+dUsfz
hbRDuq+FmP5a+0G//3PXr628MlNdxjLPVWeWNhkvhAXhCUKK9JQMhn4MBOQgf/4Tb30JJ47ViAlE
h95cQJLHA1zYoPCdR1VYfi4SgrodkLQ76ZPxwWA5Yc1X2oo6l/1nvLWm8WYkSh5KEjTf//xTrgvf
a6PlxDVvUYCN32AvBAqiR7PyXG5gCin9To6u1JO0Xa+jQE8XxoK/uyZAsXq7VDcW8zf67io9O12W
ADpU8wWeff2+LtHrMkTdvdfIuErPadVxQhSbLh2n/wh9Jc16L0Ou0rNoAwCvFiu+o1JfPgwAwj4V
hedx2hV61ih0lwJ5gQu82tdjOpHhjkqvi3z2QuiZtD3K4YK5u9QAS+7tAKcWtWSR39rv4n3VWgDB
O5H6B18AkB416sa6JtR+q5qr8UTCHbV8teoufIKpM5ahfgPu8t9+88UJ1LSGpjRbgUHBE2n4aPjC
n/Merip+rTtxSsYgmPq8xjfto1Vs8ZYZiV2vq8lvmXGlm9jKi36aWPuNYZ184MA3fGkDoCT+3Pv/
boovl5kX8k1QqUxZNKb9BgVhd1/XWPxZQof1HQ57HX2n2plX+4YV2bSV0Mreg3hbfQkslLh5nq3I
I+SaLPdUjvxuyeXc3cNDOZoOeVNwAp+/eEyPdR4uRG5ySlf6GVjNZj8TUrfHOJl5/47EZXPWhC9/
CVAv4Ia5xigUJDjYj8duuaIN4Fas7KPKx1YdRNtcq1+x4f5cUnjmKkurGkofOXyVo7HTBuY2xN5I
ML2+jL1Qn8YGVeBgsqsfQTjBNhjYX3t1lUi9EpLZCwHqVNZ4+yqZ+kFqyO07cEYOuJrdAhi81fvr
HvnLSQH3rrKYhiQ7W2AM1i0naVTumjr3WxFeiFBhqaFhJN1m59Dw+V0IDu9n4IC8ijQwNtdf9Uvv
8eY4jyPsQh7qangKy2AAS89zf3ohQk1TGuC20aYYmk6KJ9NFyfREKRQff46qt4beXXFIV0kYi6O6
RZJ/rSXAp2BtBifCr3lnyZlkCGrRuE4/IlbBPwVpm3vQx25lZV4/psUuKiYswOaoYdJ9nnDnKp6W
FQCwDZdx+ImmLZigXr/B1aOaNTVT1a/qAloqrDvb6oKrangjO/MGMCt29ag6CYolGKrq0pGRjY/K
oriZBbBE0guqw7W01SM89qrsuKal3ZpwHJ5V3QE5Nso6uVW9+vqVNnbxMPA2T7WapTwzA5iQZBq1
pHhrV+91Mut0C7qP+BsUaJB08Rw0tptxjb2smLMXmtZ6mJKQs7C6SKHT09R3zdceDrU3DvL/Kdte
2TRcQExIGxbFIxHnOo6vS3sNayL5BbLO5QFzMy1AiRUgxha0QvFQGiuo4gCoAgMgiYXcQ31ngif4
YUQAp2RWfxNtn/6T0ZimWxgxixYC3CBON+AoDWSL3yJ3pAHRfsNQC3ccxZT0MOIw+A/4TY/sPg3y
+AMb6fxetsvENska62ozdFfUie3w/rAzCl72e25bdIdNeXy/iD4YNyEAjfo9tWPVHnlx5XQQYgGW
r5Ez/6toKp7fB7ZdxTEm2M7B7M7jXdeXV2UlHIa20mQ9TBvLDhYrugHiaSiMPXUUKNM90pG23Q0g
bCHPFjK8U27sDKjVtwieNclGdrqf92F+pehyo0H1aYqenVbF2vau6JP5onB7p1vZlfHyOWnSYtxA
6mSqO6Snlm9pVst/hrDppndgJUuoNODooOvtxDrgRk00D88rQK1fKKxr2Se4x0Xs1qR+Y2lzJcdJ
NbJ81bm6mKSZ/lWt+qTBmPnhtyg41zc4/FRZGcngRxAb8sWEafkvGXM/JGzMnFXZ2Bm8VoGuQ9kx
nlBHHp7bzNOi4oXsuC4YvGDqrPgO10S2izoTHUFU83qkR0A7qZd8KMFhNRiZilsKulhgj1rUt6D3
b3xUVzicLlM/F0QvD4rG1T5Tyb6vulvU8Lcad3IvFV5ADEAN/AddLd0Zs6itym+9AV4PM6+sRK5o
2PS4qyXITJ61nkl1UFCnZicWDPFJ8CmrPpVtEFjP85qLqBlGaIgBpzEPCoiyrZ7rah/U7Q11yhvb
rqsixrke2JtAqu+r1XG9Rf5Cy82cxPxsE5TBegWYqyVO2iWpM04kVE+Fbe9ZDh7UfmqD0ucdPHsh
Jk6Koh/bsSPPKPXlGxnK7tBn679/7vxbI+TErwzgWZUySc/wAGjr7UAD4ALhcYiCzF4swu9w5Qp1
C5YMNq666Dm2UUg/T6MBzk2MpZfzNIbIiWQ6poyhljl+jgbNzwQXpeURPL3YL8cQu3JdgQIWYzmv
n5XO862eTHgIaJHt/vwN3ghmV6vLQ2TYsHXSc20ictdpFtw32kt1k8WuBFdkSwK0c9M8Zz0AQlPS
FfeqDbzchNH6dQn55UYhZChSyE3R9WiFuz2ToINv8q7wsoxC+9dp+0v7bCWFAZ+1eRY8/TCB4XLX
TkPklWWIX4BcYNs06qhKzhD4gZ3QTo9Rhn/8Pqqz7RY5OLw9TOKfG0jUP6i6VHKftmAo+4WUq7Ws
F5xEjVnr76xPP6DUZz5VpWf+JX6hp6zXwMK/jpwNG5N92M/TMUtu5ZPfmu5OsPZgo5Ya8vPvTU5X
sJ/a8DGEk4ffR30hTV5kI02c0fswgYfaVgPZW+/WZF2l38C72mSz5KKflqn4jm39Z2T6dJ8BJ+23
l7jCZAI1tZk6mPsWV1N0KObic9DCIuDPc/KNxd6lxyZVU/ehWMIzSQCp3YcMet1TSsBk3DW65JXX
wx8EDL8Hrait7JDbCp5pRcgelTDFcTS3Dm1v/YbrrPplRQASTTcpIdlZh3m07EJ8j/iQagG3t6VB
7cyNNTlDc6+cgVzp6VTVc1NM03K2MywYkcPLwk9kyYcn1oI0XPcL+xxmOLbc+HNvxISLiEHZus2W
ebJnFuZ3Vys2yKM9lQ8vanCwNoQzGWtyVjCH2CZQ1K6bBoaCt+Cjb3XeCegBdEzZoub7jOux2CUl
ioN7K6jfbHLVroKWyAX3KjynNUTed0YnUh3tNHjVDmaxi4JRkQgCMD2TcwqHzg1EEOa4NjcThv8J
oV+ZSK7qFaWDFFWfc3YGwBK1BF1XIWOha5wVt2KGb/W+rqo2PFrc588Shb70qBSuCYTCEySUCyyJ
55GD9cbnlbFNOg3i1IPIoffSQqAxrdho7vk85bhnFC3bA+sk9DuVyGjLuFjyjZal7L8vuAlvTbVG
HNdqxfdh0oZIkSycFkchdZN8p/2I1AHgTbrdlcnSVnvwVmi1Let4RXJ4aYNtviqkqsosy7dhU8b2
mWWmbf5pFk2/MJjS5jtogcg/WavI3/GII99Doglu17FSP9oAprtsFXV5DggY9HuyTuE5AEvtSznr
Qv5Fij69hw+ZunGwjf7Tib4y8q7OqilD+E9ZCxI2tdHnGnIiiFPn7u81W1S3a3s+3CGrkMfvy0wo
vR16q7rNJPCq/TCDYmnflU0JQ+67pWT0VFYyhZXNUsR/lx0cFja6ZWzd9hAXdl9ldnUatHNX0SOq
T1X62EKWedcHKp/OSHFU8im4KjZRgAl8+SmPijn6MATE8Euc81XeVbw3/T81NvXsPqdGN3dV3bZf
JCgg4hyROi6GLWjBcHQQYcTXTdJliN6I2TL9EANcBRcPHjNgBTbzFM3dBtXXSrwb8L7KD1HLsnkD
a8H8PThHsj2OPUO2pFW1+jwaae9lXQvz7npb7Q+oOYx/FKFKlrsJ8/ZrPY3RkeWR6JFNia+jpDpx
iNmyIBEzt8uXJlRk2qeGVQ9ybS2rNgIZuvMg8g4k/TSOYv5t7os02duKAJ+24VVvwgeGagGoKcI2
GzYdzcDsaJqAPuu4LB9imGRcxilch+2SrAFK1VZTneQwgn/JxyrarFFq5Yeiw04JAq/s4tMSj3hL
KXiSIAPViyJefzYdX+ZLO00k3soosjsVzPwsM00sYIOBpoCfZbBjCfAeD0zIsm5EqAewzIUun3KS
5c/t2vILMmLt8NiGjJuvgSFlv7+mzfLdCCaR2SDniPxmPbBOb/BGw48jIOY7HuXpuenIjOd+BffE
w6xw+BtKG+GxPI/y5T3cObpoS9uIml1fNe1wqtPGNuAu92LdlyRvf67BQMfNjANBt6F2mdJPbTSg
yJ2PQAJU1+LuYQLKc2lymwHIECwjO0DqXTdyl+uyzU9X0VW9a0ZMomkzAxr5kxpqTbWroqi5R3YQ
0MhmjafxX5QhYZj34dhmH8gIEtKNk9Ibe6irzBJRWg5mYdFZRHMG2PMKYZPMwK0fgrTvnqA3mg7I
MLbJ4c/Hmzf2IdewDUqIKqsoqx9YScozaYbhM7iMnkk6t8JALimufPAKOycheGQod5keZtkne6++
J86ZKe/HbuBzWD/HdB43pq7DnSBi9PsSrjFqTcKl4ihZOoeoMd3puF8vEnmFZmfGYL2zY1duYUKB
hcPvxzh3n1DOhC4qwpbawTdrmvNabBrRYHn1a5/8fgYM7DBqa/v6uZCy3pKxXOWO57amN07h/+mj
Xtk63NIDg1Q5kSQPz8IuOXlk/RyP+6ns+Sa1Kcrm5qQJYRh+XdKlWOJpI8ps+ZaxiLwnYxbeT6JZ
/wXgAUznhQfifg1AmRUTgxK6zKLhw3UVXfZtMMBO3G9InDOYBB6vROE4uf+vnAHnyfB0tXu5MSBv
RJZbz8DWPBaDtebM+5lsdT3mj9E0Wb+4fVHQACQGVW1ozkkchockAFA1y+iNe/hb39KVc3cj6s0T
09Ez9oYpu59m1E9sOzlMj0W66uGOhwSr5fX56MHgJLTlQEuWDyypmTqmdYzcv6JMfsU2gOekkPcg
pcIHGJC7KS6DQ7mO1SOjXXcXYUH2vGO6SmgztLVIO5He6ynk5ySf6ceeovztz3PljSuUq4SWJC0M
yqTWswY6eDs0TSs3MOzjf6GqF0eFP/+Rt6aM854KuqjNCJXkPhxSs5cVp6cqqOedV+uubjbhKuxC
JIzPU6mALiO4IsMZsryRQ3hjgFzdbDcRiS2qWM9GLVOy6aYl+wHXVEV3AbxfvKhNsEpyVskpE3nV
T+V8ZmUF4H8C0TXkdF5iepq5SjqgOhXP59GcSAxHYlI3X4Kw/uEx+mjb+bams7HKQZo8weGNH7HM
5XeV7m+8M786cdC4s5KFpqjKVpkRJlYQRUkFkk1jb3nTvtG4K6IzkDFCrWimEwMn89Eyoe84ZO9e
w+Jq6EhX6HowxXIaJMSqdbqSQ1FJL2QJzVwRHWpGkCSOgfQR8Hc52BLCDSqzT35dd/K4wH/ALzIf
hxOggOO3MO6KY7qMld8ndXGJ8EBbtDWheIKVQruHJVF+1yBl//XPfX81WjEw12/9S0ZoGAMyRWw1
p3Cox1OYNOInwA3w+tFXk8M//41XZQf4G06s1ngyogUqdeDQFa/iaWJh/RRC0whh8piWFdKMTRtA
GkuTTzCOzfSlxMNlfuOPvzVpye8/MIHMWmoBS+605hUuM7PeNl3d+Ozt+GlOMAs4JqPASWMPkHQE
AjWB//AM8cgtZ7q3eu/EMwB9hJjZmpPRyGuAt1A9FAxK9D9/mNdbT1/43rGVN2Oo59Mwh/mjUcFo
Nmvb37Tve6t956E1wZXCJiYcTvzqnlXHnTgFofrk1/nrxemXmZuimiDReOA4wayz+cqKev0Jcq7X
apS6/nZDRWC/GVJ8V6bzdAs31eCeqtCLiwWzg+uA/dJ3JVG0wHKCJXqYxDee4u2hbf1q8NC6E29X
u7JAQ6pymkaafyQB1mlDlnHnN+5OQHVlqPNFDmgdWfYtsDSYl+U6ew68E1AqoF2Gx6TxNLClf1SG
VMeeDrecq96akE446T4LmiSvhlMSgwoYWjjDM8m/eA2MKyCbmLiyORpzUqvidySFl+PIJq/3Noon
2d+nzJSMhpN2nU/Iv5idAO/kUCrPWHKFYQTQj6CxZLoTUsLgsAEB4H0sqtYvVF2gIRJeWiKbZ+GV
BWRPYmS1abUfPB8jc93afgkmqwJSzIBJnvQo/hI95HMxvZmCfmPGuOoii8evRdAGezu1ekuGONuU
pfV6sULXnUiVWsUV4MrzCa9W2aGzGT2uvfa6RaB1J1LDMozhAyixyoRNVeGW0tNttDZ/+013J1KN
5CWXELCfbJoM79K1p3BFnLycPNB3J1KRwI36xVQdFmBq3g/cpMhcekaqqy6C4CQZ6qJE15eF7Aeq
5ruxJ395jYvLJJQcGe5SrOsDZ/PHRIl8U3FUnvs17mx6FhIfFOKiZGiDkYfsatTzHaqU071f885J
NqWERxOPlmNdR0c4X9ebIAr85osrJ7K6XMuwK+YTFEuZ3jI6G5D6jBeRlaaukIiZWAZ4O5lPIZKk
2z5b1j3MSAfPcXcCVXA4aVnbYdz/e+hKDHaOKOl9CEzouxOoWNeTsJSdPZliSvawU7f7ar715vvG
CubKh7o5HViop2skDeNwEUm0IhMD71q/KeMEaipJJBiDan1jYaW0ncSQ3cVL2/rNSFc8pHstGgoe
1nUN6+aNCoBmm0vPfc8VDw0WfrDZ2KDzEtW1ewmr6bsga/IbkoE3ht6VD8FzuxNzdB16raNx12U6
OoK94LkYuPoh0tZDI/E+d+q67BPp++HYDFJ6Dryzq+p2iWZYb0x3cmxs/SEP4YddwqluvpFafGts
rv//y64doqSnhJOZPVo+iD18EqbDDOHzzmtWpk68Ak/Hg14RiWkTz19Rx8W2yzLeevW+jsGLDDdN
XfkQC/GCO1arPdZJ2x1IT0y258imH4CdV16MHfwRZ3+Fl1HFFJQGR1ZKuU1niC8tL32yxmjciVrL
NG1hC4jx4XmtUCBsyucobaePXsPv6og6QlfRDLk9ynGxB26vuYSyVreep9+YO66KSPWJyPOVQ3Hc
4lW3Q7Xudhw9F2NXRQSFXGQh9se4ayw4hq7/BqPykvzR9IWICI4zBbHUHjlbsAeS1eyrqfG7gLjS
IdINyhbVCr0DaFUSl9ZlWO5Q/Nd6ycPQeydmRZzPA9j+AXL2WbtVLQhKGfHzLELrTsyycl3XJELr
OtY/6rXiG2hK+q3fjHS32AbARtVNcQHmU/oBGadyU0rvz+rEKsEJcminGEoU7H87gkLdXRBxz647
sUp6ZftgCMIjCpg/hEAebLwnu6sPssmwolQZ2xIPpEZJDDQrWYy/8OdBfx2kC7M/59IKElCeTShD
PTI8rbfIpVxtxVXT7Dhl81fYIdiDSbT4OWR1+27Ga+CnuPbdfV3xUEpxLhF6wg6WzR9JnX5aW/P+
zz/sjQXIfc5Oyi5tli4e74Zy2dkJO3rRES9JPAbN2XmnrG8bWKv2d/UMZGmHw/6uyZqLX8+dEDY5
j6AJTss7IPl6KNbn93DX8HrlR8+dCBa8DoQYWoIFCEKebdLgGJj5+QahdSeE1TJOPeMoTRIC/iL4
vPVmqVnpd95xX63TzJoFhhfBI49Y/TGsYWc94hJxI4bfODG4wLxp6pYksXX9pKrlfQKz+uyAt/F+
2ubVnPidxN13ZjHzQbU9NG+pLtPT0LXLY5UIII+8Zo770KwIWYMMR5KnKQzL7yxDnoVExIvlA+NO
52ILegL8ogXH8C9ld69YGm/HECwRv74791o7ZG0KU/fqqROZ/tFlyVrt4d7oVzeN3jshK7I879Os
EE+DgGMcEml2R0mhvF600bwTtN1AeZCiaO6JZ1x/GCkNUWgotNcDU+q+lyeUyglCSPUIU3cOB1Bo
3QKR//zzyF+/3ytHZfe5XPEECsBgqZ9ktab3LFnm92mjRnYMcrN8k1kxfRy7uPLSu2KknI3YiAlZ
o4Spx44m2Y86qOmONU3sd2eJnZ1YjGmbNagyfUKmLoQ/B093OfF9FHA5YmCqlXOBeqsnwnAkN4nV
nyl40z4WoDR1OWLkCgOFbkE8aRRMHoVZwoOJUi8eMFp3wneiLQ/bkJdPbFD5QWUJfy57dstM4Bqm
r0wiV5s2LSEMZKO2empJwh4bRBuYlEhp3Fm5qs9N2U7sxr3ojXXalUbYsl+iMDXqiQ8Dps4gpmbb
ZRLlbnMXa3X356B44/jgSiTSQTBonFL1JCQs3jTS+sG2lJCs7fzad/ZhOODm64AoeDKiYNk2XSox
nKOQBMQHAYLP7WzFKBzPOzHyCe7jBPYBUgzNPos9M4UuQKyr1RKNpZyLjaI4Nf7XeotLtt9e7ELD
lrJKozpV9V3Jyq/NXD/MQKRsOpN5Sfpp6oLDrkJkK5oGoyMa/mRR/3bXJq2XsxVad87UUoASEGlq
MDpN9Qmy2GZfLL73JJccprIB9N0ir+5UX3yzwfRuib2oc+i4swkP4PNd65FbdLzg0bMNCArhx7BU
7MaHfSOsXFgYPNAyblkM0bzFc4dUOtvQov7oFVMuK0zCjSCJVFTdsXX+qkp5hqXqv35NO+EKTyiq
CSXlo6jhlMHmMDmsfSD9tndXy0QgrY7FSK+xuurxE89UBsiDVz0aPqqz4YKJj0MDgAN3FoynLcSx
y6at9Be/gXH2W2U7jZerHF3Hfb08AWSf363K8xLnypnIJLI5AEKqwL0Utl/hKiBKLrwMWimgyb/n
N4Vc4Q40M7Q+pVdGdoXDAux9vQrk0byz4XZsRnWhxYEBWAm4w4QdENwBZ34blIsFUxWsgQZ2bT2F
lxTo+3D+WzMvQBX67pyWWT0UKMAk14VAD/OWTBWMjSAy9dv9XElTGAV93YAkV2yo7N9XI3wom8oP
+4zOO8EaCj5CKFOg8/L6Amc0Fbtq9nKiQ+vOxjqANV+QCLqWDYmp2ArUqe5Hkt+Ca72xQrpypbqK
5FqO16GZYLr7jpUL3005TW+cnt5q3onXDl7NshIdmldrRh/gzZKeWkgujj7LAXXlSijJAqxa58Ex
bRu1EQY5vJb7paxp7sTrUOqqZ6ZC3yFXiKE8aZJ9ySz3mpQ0d+I1GfKYjm3SIKIEXCiTnEz5donw
bOk5OM7uSoYUFr5pgf7zFMR/vQ7lE4Wo0uv2T3MnZlvShrYpZXjIIMtZuHwEwcdzaK6z6ZeXoApU
s4nnZXjoUvhA43izzUxOPBt3wpXVSC9GqL3CjA/xPPlf1mhOgnDrNyWdeO1CUkQJwbCsqnmX1SAn
FVVae/bd2VuTMe1UoyzM6Tu1War8AQYgXocC6iK1UEdGUQQlMCx2MXLX1chYZEJ62YBS6kqhgqgq
Ysjl1sPYvscD62PGjV/HX8igagVpSDyuhzWd9w0WmVLSvde3dEVQ8HLjrO/X9RDr5RisjwMkRX4t
O7EJ8RPpTY0POYX2MNfyrsu8qHQYaScuEwl3JR136wEvD/fxvMlT7XXHo67yCUXPcAlHnQBsNQ89
vGhv1Qdcw/rlZZ66mifKmyDKw2k9RJxcgEYsNok0z34D7YRjzngzBEG/HpKKHZa0/EE0/ejXtBOM
sM4mvBg0Bhr2FbshK+NjoxI/lTJ15U5dVeeAi+TrYZqvuv1m7f9phFi8ztHU1TuRsS+KGs6EB16J
QzvnUBN7RrqrdkpmpnkYtOsBdaYZCCm5/LgIrv1C0oUpdXYJZWRXBM76WcXzPvdMwVCXnJToCJ7w
1XU/1qsoH5JG5T/XWfu9UFNX7KRlmjGwKK/b/VUikPK+2a+Rlz0ISMLOjjkyG+YVrHUPaSqLjQGT
fgOwpt+W5tqv8mIWqAUW0QEvOeUm6aP4CMGNl6ESuu5E6KgS5KLqaj20mfrIu0spx7+9AtTVOUVT
X8NnjmLIy17bTc06oPoKv/QplP6/H1K6aWS4LCb2EMbive66v5tc+p3cXIkTy0sT1V2xHjQXx5DF
74EE8osfV98UorJ+IiK1h1x8Drpl14Ze7jcUmrXfx4O00HwDXYEDRLc09YFVqLmN/Gy30LqzYZKG
qnpGzfuR2asGA5z/TaA8VbdQGvze9ywXlGQogz/EUkFk0LOHsYfLs9c0dLlIEPYXfWFye1Cjlj/K
suvJBk6Vrd9RwhU2Cd2WSP314UEn6zPwHutxHWPjOV2c4Mz7CicMm9nDqFS0o3iyBBMBasRPfkPj
bKFJXfOgy4vwwGGYHCJBF+TgxI4B9+KwY9o4QZoGoqjwiBUdJAMYOpxsfGyRCf/s1X1X1KRoHZfp
giLbbuj4pq4K8TBr43nccjVNSHJbzfiKwZlbIEYsK39UmJZf/fruhKuCm9QA04cK+xGQ7E+MwPK0
DvrMK1+Ekf89ouQKijPlGBqVjO0+tQl4k2tEDn6dd+LVFsHSWvDl0fryWY3gRTedXxKQupKmNMEj
RhcP4WFYUvoAGwhcy5t5HG4RGq8j8Mpp1xU1wUzKgiILs/dNOhjT3Q9Z0pUPeqoADadSmm5r6kqk
fqvDCxKSXbJl0ASTKF6rnR3g7bWmfp4lSe6mwIFYyOFB2S1AgMzvmqWMd0NbeZ2A0bhzUW+uIN4Q
Vfj7wCyHagkwPb97TB+07KxqazqqWJhq2RcjLFCf+tLnRRXtOsuZngv4DQR62XdW8a0BgaSwhRcr
HY07S5ltU8zVBWNNRoCaz6v2ecJOcjfpbfNOa5rVy96Y6l2QhykKoBqz8RppN+edR6y1pm+XfWnz
z1EbV9ueE69SS/TcWcLgK81tk/TLnvH4sS2KE6fUS5aJtp31K4gbmRIQefY2THaE59sMBal+Y+Is
XhFs08YZQkxQoyYAXFJce80NQOurN2n02rkG5Cxqy9oEZm/xipxR8jC1XvkhNO1EY2ds3NEKvQar
PEu+kcgvFt38dtoPEa8GtGvaei+z4LGX5Re/gXbCsZgZjFJQNLRvqNxA+g19hs+5BYPhxGLY1A2K
VZplX0Fib9b8U0KVz4krYW5Ke2G9iWiMMM8qjnd6IKqol4MJmnYS2ii8TdmUYXbI9OtQfl+o17LH
3Ew2dN2oJb3OuqKy+2xKdoEiPldPdNkJw6nmTV9zfMJogm9YuuzT9JaHwOuxwtz89ZLYwazwV99z
0x/6PjoBg+PZaycMu0TWJM5LTLz4n5XrzUj/8pnRzK3j7eeyiXSHkZ67cidnukvmf/xadrbExqg6
4QHWO7wMDxtVzZtuTrxSkviKTiAuILzXgcVXpCDlBnG8mcfJazFlL9LWUbzomSESbfYgys995heG
br7aJHisZSvazYN4kwG1JGof/nTC3Hx1pekEvwoseKI5GvKxUX5R6Car6dpm9Vyhx1P7pWUHWviU
oqG/TgiqyQaslZnZd+FdUj7Sn14Tzk1TG5O3pBRoFhC2mW8Tr2QVuuvEHgFLYk0YznYpxISieoDO
0+dKg5adHTAuC4jNYtB3shWSBp7sKs8jAeDav9+WqlzwoVoTrKDBrgPzc/ScE07g0X6aUc6GwcjZ
sSrfj7PnnHD2v2khdZfD42/P8vm+pe3jwDwD2s1MC7y1VmPCMS+SZQue5CFLA78P6GamewQezIhD
s9dsfsJttNnwkJV+C5GbmI47TROYZF/ns34AKnJbNV4In4S5mWnTq6JJVYRTHY3FFZ8U7UZeZn6b
lZuYTiue9XF8HZX8nZyuLkA+6Vd024nE2nT9YK71THEODVN2h5o7z7F2InFaJZtajZYFTy6wbuFb
S8niOR5OLOZVG6uqwniM/+PsS5bjxrlmn4gRAEiC4LYmybLkkqcquTcMt9smQQAE5+npb5a/u7Bh
lesP9KIXXkAsAGfAOScz++3abksvpS5sh2OLo0rCGvym8KNmHzPwKXreascWqyKtRABxgf1qvnAU
uWRe33m5aLcMLWMIx2AKf96P6WdbfJv8Un7h1qDXC/yY6p/rgoOg+VpSv6eVcGvQQdWmdZXCL7VR
tVeleAIJjJ/LcwvQPUYGTNMiXulsfSC52Zqgfu+3z86D0ExmrssMroPNZpMtxXaFQpDf0o4NxuUs
YxAyT0hjDtS87f2KEcBe/B6w5pGVFbk8Jci8Tcv3+fjD73sd4wNdsEF6C1c3I+nfjNC7egt+oNXP
VFz8V11WOsTQ6byfow9l/yPwDIcu+CvUUa+haw3Tts95+E0nXqUZaBr+vsuDjTuVUXxvBaZX+th5
ugwXSFynECecNZv2pj6BhfO+ocbTZTjOKEgtSaBNMu07VXwYo04chjr0YimMhFtut5QMAhTXuMyJ
2pBcbBrpVTcRbqk9m00Z6qRBPgOcpibJPbHM78654GHQh0tJsxHBO1/WHQ3YzpDIS6EOO+Lk5kOX
9BCYQUwBzfYjL4pmM5cI4V626IKH4xzcSHq6WIuGwtlxCn1K0vhoxyfxWK3dXMHGg/pYmO9gUvb7
XscnQStLAdDVI98gwTaM6s9z7hm73So6hDVIRS+Oow+fwS22qUcvvXJshpMV1HpI+1xdNnmq3qOO
8rEDnsjzAB1jrHUnk5phbT3csfQUGb945UKErcwB3S1nOP+1svuqB5RfVkngM2UUCRchjIxxIeOI
rxbRS8YfM+F37VzSZjmXYJu+rMtCcJCm/yWjn/NwMa4azAlNsGLhSX/URXKnmKc3dfGtJoPq7Thj
5WjZh+xotF8u4yJbp7wu6RIj4air8QBc61tBPatqLqwV7iKLgrRAzjizTV/9oIPxy8tdMGtvE0ge
Tghati+/MGkA12fM753sIlmjOLvcOXy1zvVOCLubWq9xqEi4MFZQXGSm0vXlqcy7rUjyLxVwYzsv
l+dqMgxFVQIdr5Aulewg2fBWyM5zaSf3wO2AvMCFVjur0yOFN116L7U9bIkTADJCTRJACXxPbfJf
PDfjPzMd9Ge/LXGiAB8DNHABad8D91M+hWjSbZM48rRIF7zKlrKrGoXKLsY5wP+eDnu/r3bCwAQS
tiJSOMiVnkPZPI/Z7FcydhGqvapTCf5cZGRz/RmSGN9L0Hf7BRgXnxqFqWkbOiDiNuk/UOGYIbo+
eXYrXHiqbZhIuvjiSehFpnWA9qxfkupCU7NZztBxw7RwMy97ZGYx8XwWubDUukhExmZ8s4I6vEj7
TWwPXhfEhaGOQzxNLMLKbLkvARP1Ys2OhAs8tYbVo64lOvhywCCo3QOE5+ewXUJu2mIMSWT45DgB
Gw/kS8LZr7Lkgk11a9K06LGyPeXl3ey7x44RzlAhmEOLZWfOQYKOAQ2vYRvs8h+ZWGyzUGJlRd6U
65Mc/W6FiyulcxjGesW6S9FvK/5iiV8u7UJK0w7qHGFi8EJEnB3UuF2Z7zcnvz9qQxQb//83Q56r
ehy8mArB7u68hSCxOkoCGOO+HN+CAHQDUTG/UOiiSPsiK4O00nhlJcX4DA2d9+OwJn6phztCk8xT
qC08Et7izx1qB9UHL4fhTs+MeBaGYCdE53R9p+TnbPC8cuz34wtKTNRnq5j2vJO7yM6HeB4899mx
v3YYdKFqnOAKhqNDP8e23LYgjPaigMMNcayQlkGsogznmIXmYw2Zpx2qyNwvqLhjNMGsxSwKi8W7
Nty2rYmKjQEDyIvXcbqDNJlQhvA1xfLiXSE+Ed/PdqyRdE1o2IDSFYgC7zrO3oAexq/y4Y7QqLAL
2gApOyQLf3TJshm05144qSmkKlRVp7iCBddf+ETb71FFi29+G+0kp2iBR1DZwSUZDLTDuu1AtF88
dCdoJASBsoUhx2sL+cPUCYUInfF7NLtTNMVQVhbMU5e6qd6Q4llTz0N0bBIlyIKJS+Uj1/cUYLOJ
jH7vcXeGRndayXnCJ7eqPOjsJRZ+c2Hg/vjdRa1tAmJZhpWzUhwqtd4hZ/fKeBN3hMaqRobxhC5A
UtlNIqKHNPTS5o0Sd4qGi5kawZJxj/7TjvHvnPrVgRJ3iGZR3QwqK7imPngKg/6xH1KvAnXyxwxN
UBRDqhm0T7tkz3vI1fVoN3vZS+JS4tfoXWeNxmdHtYqeWd9Nd32fTL5HGf5+S+YiZxgKotjv/NTK
6HG0uVfoTVInROqCJwOjEz58vY+EvKM98Qq+iTtIU/O1TmNIEu5j/u8SB/dL4SX2htvnxMYIFMSV
hWYZhCTvg6U6dLmXFFsEquXf95mOawnahhgOVRRPcjWfE0K8Xs2JO0pTTpxZnuP6pWVzIHX0Yaoj
r7QscadpiqoGF0SIM5zFfV8X21oOftfanaeJU6rayS5oJCbf0qDZlF6D69hoJyxa3aXENLgcnXhO
8dSYv/tERDi13w+wNqo3LcfViMr76IKJe++3rmOAQidzBsAd3BJmA4Y3mRdBNPbBMb+ohe0VM743
HavtOOXgSvS8b04wTNlKJmYQWNZp3vVdvUNw8fGkCXPLNHnRhmAhaqAlbS/K71EwQPk9Topbydjl
EvyBOkiYW6ohWcXmuapRRK7jdjmArrzLP0EeYTmDSnvpfKwGf0X8flWGKixKmmXrkVH9AZjVZQ9N
Zy9rx+JOqprXnKwh2pUP+XjBlQQQVUpE70XRhNWd56MYJhG1kuDTC6DXMpaG6aaKRZH7ZA5Y37HO
Jg0yOdAqPjZlwp6h3QEFdTrNXm1GLO8YqSijOmZcxUfOONnkQTo+1RDV9KEtx+qOqao5nf+nQGli
kBSTNphOadDeIsb5WVV47XI6FpuJoBGtJvI49Ryy6QtQ5uh5tGb+FJGWBLuKiKJ+4AEYszK8Eg8t
mBvoroEga/ZG0yaWzyosoShJB/pdzISZaTPVypbATbMFaSaIWUzQPIVmWjF8+nfvdbnSr32z4wuW
NQMODoNq7xSUgcpzNlS9+AE1y17uB53W5Igs1L4ZqwxpbQzYZehT+8JROIF6mUtgtkCs95D15dRB
/1cU38lK/MTmmVtRWvI5zgn0u49ZPVcv/CLfrYrFd3XHP8hQRaTnMj6SYJz/BbwddZrCzL1PJy5h
LlVZtpbTaHVYHxeh8reL5ORTsiahT+DG6o6H4FOythGrm2MGiqtdlqwYLvVf3fEPYh5l3VrWHEm9
fDZSBx9qkLR/+vtlvXiBVy6rW2SSAmo+LKf1kWcX+62RkM6gC71hCtdWd70DmCRR6SX2iDcX20so
l5/KnIV+vscFa9kVpRQ9J5A9BthsCxVo8qmwRH322xnHjCFEnWMYpqNHG7LhLl8y0EKNI809l3es
NQ8jzstiYccoacXeoH95rxM4B6+Pd2tOEnLWPOlCCqVXkCtnULpPNwVElL16lwlzi05NNJqpDlMc
bLVCMlwW67sxq7zEiLC6E8+VCglENXV7XIBvJbumHRq1bwk6J3/fnYvlvHLp3frTEsisBe0fO6rq
Ah5UQ/KFQIj0bbGW9Y+//4krN9/lLVuyPA5BRwGHsy7ykfcD+L+SaSzOfstf/uwvPEhmGaY2WbL6
aLmEbC0Uj/4P23Pt2x2rlarvsmWMYFeg+z5ECGPxJiTApe58Pp66pZJoSIiFOig7ijiAKH0bvEnz
wqtYkoAz/vedyZKpDfq1Ykec8RsSdvoRYmjEy+NAXf73xaOoaqEioWC0C/8giiE7hgv+9/dtef1W
UrdkAsh7Ocymx+IgBZh2hk/zfdGnkdyAfj2gN+7+64dL3dpJRGmimxaK2xOj43sCZvEvY8FuKR6/
nvtQF4YUrVnYVYEJsfsTvbPaWHWYNCufSIHf9zBVyfSp5h0rd0EdyvHu7zt37Tex34/FqJAtCzjg
HmQBunGl24VutGjaGyXUy+n+6S6oW1shU48LVWAy21RL/qah1JrtYiHClk2oJu6SCXND936/xIkK
pgKbD+oW4ZFziKEozuv6Hk1oBKC/r3/lp7glF56qyDQhg2mbmnwYZrAFkqkFaxPKxBgtTiTUV73e
rdQtwbBmMkSzOjzCc1RbkOSX30AklvqUCBLqVmFsn015B+aw46DASQZlWKjpVlm1SK9kmrq1mAmq
N2yN+vKcN32zG1aT77X0ksPDx188wC/emwXLlEjIPB2tjLqvvKmDflNo1e7/fsg/24+vXFi3LhMF
GERJs646slFV+Rtb0vCNwFvkK6sBuNvmddV0myFNu36P0F3ZN6SYIXU8kKhU76WOWfDRqmFSu7Qn
3btARVH3ebYphqT9nJALmBIhSn82JfTI+mp9sr3gchsHQngFX+rWeVjLp7yZyvAIRPmwEXCij/+H
J+81G3ISQ8jgLlblVJ4tHun5Lp+TRW9zq7J2w+1Es108tF49VdwUxx8MI8SpjBjhepL4n0aB4b1l
JfFzNi6gaqr0qmNN2XHh8T+GieIZzAq3hiqv7JILqerAjluMZIK0ewiFU46BLrJtQVXyNNXV9F1L
JJB+6YSLr2IDS6pZ4TyWElSffGyTLyvm2D/93ZiuxBYXYmUt73VAlvVIGA130K37BHpnL7aShLoI
KwMC7QY6cutRhO247SrodQdB4kXtjtUvP+kXN2MKtZYFBh6Oprf8DQh6onirk1h4jfFgfSdPbLI6
w7WP16NNi/Qdq5rqpbCZF4MrVneCug2oQElHlWcW5fYuZ3WAiYIq1cUNL3klVXFRV2CeLfREZnpU
QKwMnyc2RuPDwEH0flCpbudjLTrymLZq/qrLtWV+YdElB2OpHG2CjOKMkh9/A9LEsdnUithvXtfV
RWYNVaITBnLAYwY2vAcrYvk2njH977f6ZS9/uVFduUJ0vdX0uKS1ZGB9gw770xx0YEv1+wNO9t5V
tDQ0qPtzVA/zI0/r5AuVidcsJVi7Lr7ql8+XtF0NH+LubCZENA6K4Ico7v2q0NSlCpONQbaNDBTP
JpsfRAUC8iThtefOOMbMRujzQD9NPODi2jszQQMxFMOL37Y7lixnJYRKsvZMIF+xJ0NV3I02uvFo
uhIJXAVEMJBlmRD1cB4E1XI7JY1+zupyMOA6Qz7NwsTzeeailwbJlFwx9XHOLMHRgonjKYVHunH5
rzgMlzFsEmUDJ9G15y4Q9GvT9PE7QbNcVpsQPKLDnoEtq9nZYSxrukFnc/7n74fzs43xSjrnopuy
IhhbXYXqK4vWqj/wWjC2Ww0Nh31BgxXWyDWQcKgzK/KwhAWZDyIU03R5ean8vjEE5OyMTbTZZJCu
UnfYouhH00NK9hBWOcCQjQIOaQRMIYAu+YYYFEm3IRft23KGQMU+W1VZbk1mW3OosqEZd2YOi/Eu
t6B0+DxnTAVv/v5br0RbF27FamjNBCUdzrYTfAJffSghp2LJrffPtfUd/yLAkd6riRI4/TgtMcY5
tHrXl2Xi18yhLu5qmnXbjMk4nhsLJn/DUa49hlq3t/AIPydZX7sMztthGQ0t2obIf2TAK/lk7VK8
t3Xb15BfHuJP4Glrh4elB23eu3416xLv0QBqknswDE7DGSg2/jximpVtmhLqx9tKDngsg+Vdxe8I
j9LqqBoL1m70iUDSKFlLf4S2Z+xzWE7RniAV6nygJgl1wV7DWPQsktFw7loRkQ0wo/k9oWsw3zDX
a0ft+DTOqyxmpoU7TvljlzbhY5lMXlAkfLyTnEgamIiAhvdrbgb9ARSF1ecMsfHGp19u42tn7Lww
ZFoL0qdzj8cnZKlAThR1D4SDnXOX6zHVe14F5FR3CfG0OueVEQ1LPw5tZs6cyvoDS6n5OFb2Rsnh
yjm4mLAuS8E3pNLkQcZZue+SMDrM2U2VgivBxcWEgfjHZAJKZ8cpqeW0WYY5+q8rbFtCo6PsN31L
p9IvArsYYZEOfV+iYXeOwiV95DTqzxoEBje26XX9y4S6UOELl8rc80Kepziwp6aduXwr62Z9R4aI
zfu61mONaSrSswP4EhqyY7Wl3/uUFF40JvgCx7VYWZqRaNmfRWLsIZpFt28F99IWx+qX+/FL8jVA
1bqp16E7N1mSbDo16/t5UObw98DxE9j0is24WDuRJCwIFGnP4GaXbD/0XfyUUxVG2ymi0UEjd32v
Yq7v2UqzOwsYb3SYglLuI7MouRezicwuRym03abhVO1z1tOvLG3LrbBBtGzGwTZoNNnpYOsc5RMy
0HTB7+jWsN3PFdgTMzOy+5mjP4fscjrgjNL/0qIT6WMHqb+36GgGT1kdih9Vq/N6F3U5+ZCHEMHY
tVMeP08tJiP+vhlX/IeLDhQArK0lz815gDuttwMErBZ0/mNSbFrD22Ib9kAjzqhl3yhdX7Nxx2F1
azNYJCHm3OVr+CZvKv0hKYTnO9ZFDsq4H6iRhTnnPQPBThfNUu/Ctuqe/75dV77exQ82U5EXJGf2
DDy2fmsMVCXaUNWf/FZ33kxNp3uqQ1qdo8hUOxPX8S7WZXcjVFzxfy6IEN1yOsteVmeF1ImDgpvn
n0WYpZhsWFEC2864lTu/H3L5hF8MeArUhWtmaM9yqbPNUITpcwjREL8Y5MpiSlqLXmU9tkni9dQY
ONYUNLQ3tunaEV/+/ZdvjyDCKFGha84Li5cvgpvuudaJ8NwZJ9Ug44LnWFxV52wGI7+iTN8BI+8l
35RQF1lIWB8nEnKtZ7UuFlpl3Qr6Nc0n7bnzjvHymtAZnB32TMCS+ba5pBWcm5PfpXFSi4UlaW1C
ho3vRrblDQa/ws5PSzuh7uxaNi9hprnEg69N9VYMbfUw26z1O1Z3Zk3OSwUIS1ufo0Cw94Lj3apa
pC9/35mfYwqvRCx3ai2LayP7tavOMupjfpcTS3ZyCYMnBvp1u8navOEbif+eCW3tP6NasqPou9Zu
UDUKvtRQDfj090+5BPjXvsSx7EiGnFbIAM/qYnuDNJHamKahd6262bG+rPXa33CSC4RiiYga2TMo
+aoHpDT67WIbDDQ2SQydWtTZvOChuBSOrSvdQdg4XcqzybLpzlCxvAc8xkucCas7tg65VTC2o71w
zFL7VigU41N6Mwm8fOJrm8R+d1MDREOSTq3qnEc8fBiChlZbjLRUtZ8bdNUySV9weHHVHBt8fC6W
cFcEnWc52J0/YzyaUttZc1ZFmd1P6Tx9hq6lvFFFurI17viZAlPrnAjM00VEL1sLEv4PY2u8aDwS
6qIa5WBQDu775jisgLU8sKIZyw2Go0AW9XcTu/b5l1TtlwDEyQwttWUqz80EPyig03Ff8+mWZPi1
1R0DFgphn0aolU/AWosDppExo8rRWvBSlcb+uNbbd4We6fq/Wy+DAQolufIS9cLil1/1y94QE65U
QWX1DIeQbSxaud8KzDD+67fzjsE2qJAFI6Z6P0o9qwZkCysFvXfLP/kt75isAFBpUSnpziKNpu/Z
JW9pysizSOLyhjM+CKjAS/N1WEdwD42m3s/W6hvffsUnu7BHU9rGzpbg2uQzekONQFFmM2Qt3w8s
bvNtnKMD8vdtutaTdifSBFRujRKNPstWz29NxNrvQzdJPK+gFg9uQWikaOiu9fkRfBv6uVmkvdfp
PJdvg7Iu9oE2Ub4bVNV+nyrI5YBPoEy9mEET6k6zkZgGNOPGnAXi3V2XYUohsNl6Y3zkinG602yD
JWtaRjlGCeY5aTZD3i/Lpq/lrXnja+s7xg/dYNzugbUPWWZPZJHpQw/kvl9y6M6xyXlIKgoxqwcj
QrjetNjGmJv2C0cuKTlhqurKjNGzXdgKaa9WLO/GkHWZX4nRxVUuIHEeA1VoZALFNEIcum2HTdgV
0qvay1O39WyWLpinIjUvS8+WPZ55qCwExmtKAqs7ByuDMeZ4yVen6DKmqEjIom1QYtbFp6CF9R2n
nmkT96mN1Ilz8czXXB6CvGl2fzf4V28lFr/8+y9OfRFBwWzZ6S95bpZtWlVpu1UyWKTnxztuPVrq
NK9JiUrZGH8neS+XLQrKmMzy+3zHrYNfL6kWaCqeBmaCQ1JAm3eGNrLn6s6Ti0DxFCBzo09cYS50
KYPs37UhXqPF2HrnzUU0CfnAJ/u/e2PBIqm2JVv1LdLuy/34I0vlqdtj5iNbgj5dzUs8IkN6C0Ig
+rHU45R+4JAC8BL5wF9x6iaQFJRpRsPyFImVb5hqGKh1htzHr2F1Jx+TZU9lGVbp48R0v5GlzPZQ
uYx9HBtWdywXioKsiWaCHUqW4VB1Rj6Ptkj8TMvtB2KWZgkXECGcchJUYmOKck12seygwOR1+f/o
wjXtmk2zVCeGpsDHIexCtgtV7Ee3wFOX+TAbo1DX6DWdeE/0Gz6hG5CP0ks2Dqu7mw+9D+BqCxwt
NIbfkmoKvoTV6MVRiNUdp9lddOlb0Bu9RKlpqg1P0qzZagM52r/v/RXjctti1koSj1lbnkSUdmI7
ofkDRfBSVP8mQ9/c+CNXnLOrNJRoBnXKgJqXcGm+NZKNb7q2Yvu//4JrizuuE7qRS7AUjT11VR4d
yqKRBy68WOSw/Y7nFFGgJvRgqlMzCfPRzLz7ZxzFf35f7jjOaOSY7Cvy6kUUGi0B2tj346SaWx2e
yze+4jfdThiYqROFEYjoCQTYyzfZl8kRuvIo2IYJwCv7HMJDqt+rqsnVPhR5se55PLXTl58Tu9N2
AjGJ3xG5XTMABkSU17N9SfWY7WlQ0IdAZF5Cxzx1G2W861qDAc/oKUrm/D/RrPV/7XQTjvlqcwOr
O+adcZsumF8vTpK0LdmhDj1Vj6S19V6FQ93uILFsDyvGGd57XQq3KzaYtAezwxidgAOKwn2OuWOx
taL1tEW3L7bkHDwafWJfLnSw2ykPp+OaSa8ZT+yWkyZJlQfZujbFCWUlsu90On0qvZ2h22jqBOS4
iQ2Lk2n4d8JRpaRWqxtzL1f8iMtFuTSlDKqJh0858CJ6E43rojaVrr75natj7B1dY2nn0b6ALJKN
m36RtdnGCjS/Xuu7XSWBjAXCfCM6xQPGUhUK+w+9lM2NctiVMOHyUk7lrLLKUnnq6CT7PW9ncuQK
1/LfFVKGXmMOPHW7SyyvYtNxTk9cKrORmbAfxmYWPs8zrO5YchSpvu3jPDoZ0Zf3ctLZRqj1VpZ6
5fq4DaUF5BIGbBbwcWsRYxIgpeV+CLPsu9/xXv7sL+8b3gAvGQA8/9KoRIrDxLL+R9ZU4hb9Xvp6
sAgdw+0CNgwwgfiUY/pquwDAfLeQJIIdFB2dd1CrMO12pok5Njllz6EOIuOXHbgNJ5VgnqKPaXyS
cdEBTF3Tu3JdQ0+7cCI4SxuDvVvsybQ56DPyNVn7LV3lrY7otXN37DrnSdhk5Vg8gJxIJFu7VEW/
UZCLuvFyuGJ5bs8ph+qNLkxnTwurK7EnhDbJdlLBZfZ8LrzUGXnq9p5yA8cHBh16AgVXv7042l0a
T7fqFldiqNt6AhVIU3XxGp4wWm2jHbgSsvuhyfiwBQtVrzd5ion37Zr1c3/jTl1s+pXcxyVRWGgD
Tic2xKdhRvN4mTB6AAHK4gNZ17rbYERoYTceL9d+2+XcfjHMXIk5aqM4Pik6V9UepSXgzLpSpQ+B
7Lplo4aqfrf2vo8Zt93EjA51C+D3yUCtcws8Jrmv9bz4WYvbblIxWYChu1jLkinQgAfxd4xkUs/V
nVTdhqmc61bXL2A1Xh4SZIPPk1JfvDyk22wSOmhjpgWOHLNy0ybrm3jelIOX0h4sxLHzCdN8a6UZ
PcEg+y264su+LG104xZd8SJuu4lTkGfWcWpf8oaFO5tlQCzGXprsHFKXv19RC9aMGMgveuoYCLd4
NZmPBZjCvVi9sPzFMn6xADN0bTn2tn7pZJE/gZSdfw8xMnOjnH3F/7lkB10cZNBMV/y0BJ36h485
vzOBLs1mrkpP7+e2m2SKkcQFmLQXDY32fhNVdXM3dxXyY6+r6XacMkAYcoxsk1NTx/k2R0P3ExRD
xY0dunZ3nNANIrgkAhecPbE4TvUO+snUPAQl6gY3Pv/aEThmOyW2IzJdqpc8r41+l6xo9W1siMns
XWCHzouHD/fIidRynZe6STU/qQDarxkGyO7mik03fsS1XXLsF2AJ23Yilw8LNGO2qJZFh6JsvBqW
/A/tWmKsGHJiaryqJvYOlLXzP12Se/G+YnXHgHkV8kSbsH4xKer+A4qeH4M+8xKNweqO/a7RPIR8
wcuEAn95MMWCkZBceI1CYXUn657QNR+mopYPpMpCdN+GbDeK+Eab78qhuu2iWCSrtFJg2ysg1u2I
Q8XYY+F3Zdx+UQRoOTB+wuLpr6t8s3R25ttwKdUPL7fg9ou6EZ1oEbfxCSV08Ei1qLcl1Atjg313
jHZJWKJb6A+epKD9cWiS4rmU1rNkSxxbharowi14kF5Ykne7AXP1+7C+heC5dqqOqfI1gSplU4D1
JwgwexaaPA02mOu+kSj8TGr/TA7/ULY1Ix6BCSZrTjbKUXXbxEUrEFCGurT3wmZoX2QsoztiSnCF
G8iQsi3QC+G6Izosj5OOeb1uOkIVSGAiDNtuZE1l9M7Mw9KeVyOhxgjmKJ5vskG3ex1a/TnA0xPe
vw0OURf3zd7GtX7sijKvHjGXNUenS2n9runKEG2HLOGj1xX+Q2kX/TxGSFBXLwwKhupLqJJBHNYE
b4o7nzv8p+TummfGaDiPsVIl3dMuWr5kYTr7uY8/dHeLbBILyYv6RabzsA+yLIbYS+q5O07u3uh4
prNhFgVYBljK3BvoFvEIU1B+m3O54L9kRvEatxVKYtVLG/H63dQn5Q9wYZQHv9XD31dnVdxDh3Ew
Jyhg2vtBc3MsVe7X8BQudyjCgEBKWjQvcoqKD+ACbD6ms9cUC/9DhzdqRpXmc1efYIXJruNojFVD
4Fdu/kOKF1QQQ4ApP3Mamiq4oNIwnkwB+vFL1oXLalHwabAgN7IvYZyEO34JmJFQ4saleT3b+kOW
F7zjyFVmUb2YrpriLSBdMv+AmSIMJwOaT/16hsJltMigZhdVYmCnYRrlTuaDfBwbzj1/hBP1o5iB
y8cO1YlAzPnLlGXyY26HieHRF4KYxcsAXF4LtU4q10qYl0SN611Rjt2dpurD3xf/+cB4JUq4rBZs
bhuM/4d48FHdAOcouuFDnmd9cWjWtP4SZQvQHONq+jfdMqz/EWJxiU21PvOyY3tguvHCbUi/i02V
H/skNE+rLNIbtn/tkji2H2nZxU2myWlI1PxWmGHVG0Hl0h/qbOxvDcy8PkXF/5ADJuUc64ISNMVb
Hr/Nlwoxz8o+gqaNAewTeD/gPaaAxsOTTER119q+SzZRP5D9zMjyRasQIxImvQzezgsZ/sM0mbgl
KXltD5wchOswZNVc1vCuWXZMsgJ0Y6ECsGYL5slbJLk/4bavXQMnGQEtiayqeiKPRrH+SAxm748N
BPDmLQZnQVclm+Uj6Ip1slENdBzTxQ7prov64O0cG+A8C64EaOcbLePhrsQjhL1ka86qJxnYpfw6
VQDWhpuFFtX8gH5JItB/0724i6cl/ajQdkzQYrrULBlJL2JCCFffCMkG80M1Iqf7RRYxpprtgHF3
I0N6H2VF+C1XIQ1RxxuXdtMltQEpdlkUy15h1Fsd5jRYfqQk6M9KjOHj0oHO6BFHPE01/M1MxLYh
Nt7ZPCu/CQ4dWgEe2PQn7cjYLd9MGNPqI1GYmfuIacFu3dRFxYI9C3LzLsTA2d5gvMccpl7Z9GkK
WWu3CSDS73UkM0wWJfnCtlCnybyUg/kfaqtxaJbVhEhC7EL0sClq1UNZLb6lEH7lornjFZ0uMeRd
wSNbG4zd96zrk+hDR9Cr3dF6vDWye+2vXP79l2Qhq+oShNQ5OzWYtsh2qL5PX8lkYrZZE+Wl04id
cjISycGF04N+96WEcka0KzHuv3xM6nqVNwqvr+fuwiV5gSdqo2VI66cmBAVjV9P8RInJbwC/Lg/e
V4zRZXmRqisX3Tf0hJGj8E4EGjwgyZh8K5J1+YIStk726KhF6a4VNJ5f/h4Jrv0k5308JYsCJTu8
u0hkcT8IAPE1HrNelb8/NLU7GaGKH5TNi02b5lgUYfgfaYZbfLmvt3WEO3MHNXdAEgFMxoYl7Ytg
NIfIKon1smmqGhQ5y9Tnbyom5T4bQ6DEygEMMZ6/zLlrazB1KBrlyQmFzeDQ1Hb4mJd6uhEBr52K
EwFzW4tag7DsScarfDSTNJsOImCe19h5PZO0azsgNflpSCM8DTkR3alalv/H2Xcsua1z3T4RqxhA
AJxSanWrk30c1Z6wnD4GEARIEExPf5f834ENt6wqDE6V6wwoNghs7LCCutKyu3DWXTGYtApXokKU
ZTB8HSG5Bqfh7X6dawibEBIn/Y3fznXurjANSzEniX4iwF7ewW22DneBAo5o7/V8F5kXda2ZFbO4
gQuKCwq6DD9VJNIPfk8/B4HfAqLlGKJFC4s+rWz7pppEvw8gHe417f/LN5oWApAzNW0ALYL6UvYt
+PqeDQzuSpDQBsKDkDfvTkgaIdCVia0abip7dZ52Ye+7wiOiTxIai8E8rbggVsiASaQf3Vp5nlxX
emSjcgzHaUBbjZ/FxgaQDdPd3G1e7uj0L//kGeNReNso+kn13Rjf9EUW1HdpESdXcvcL6+MCCm2T
xYzONUPjrlYgpujhgaVF6Rcb/oITgiwajjUO79wu5U7GJXujS8L9GiounLAMQ7OIql8/CVgiQZUz
iL6MrN68MBDchRPWRHUALxvMmWyv6a7GxlwPFUhCnlvHxROSYQD5jWCQ1XNALmE8BTXJPQtl7PkH
OGF/XYD2amZsTczc6ddJUsxrKCatVyLahcDsCm3EQPBPUwyYxboG8k2oJnRMteWE5bPsK8981UUV
omSNbIaAdhqjsr+FHsn8rcn04tUU56kT9aWyUpPSmCdaou+UWxnqPu+GOvXb/y6usKclgIWdNU/G
2uq/uF7gYWavld0Xjq4LFQzjsC9Gif2TQd/tTaBp9DNh5bWy+dLTnVQOiEvThDY2T4Jxcx/Lnu9s
mXrpfVHuQgVrXgWFIgj7UPMM31gDmZmpnZuvXtehCwxsFkgyIS6j69SOHQQgW2zNQsL1yC9dc4GB
4yKaEoLU6hQGNYDAFAAylgSrXyriAgPRClICIszmyY7QuDAKVvFQYfYSisPKO+kajKW2Oa2m/smK
YL5djaSPgfAjDNLE7QQNqmNhXBX0JWZ2eFjnoH2HEHQNqvL6nkxccVITtC1pVZa+bDKubruU6afO
RNcUkn9NT/8umRJXnLRgLeE9TI4hFJCO6BKRTYR3hSlt8AFMSMZuoO41lBALV/TnkGEqewhAYkp2
6chalXdR66fOj2V0+jWFKqC0F6j2pTfKfp7hu/aYtSq4Ug+8HrkTV7o0TEtW1MqmR57J+h4JRgrb
w7G16Gr20TXm3uuqOTRxy9sa5X7CURcc+wRC9P2YgCut5kzoG7nAkXIHRDU4XyUwyFOeDDE4MPWa
Qul4bBbqJf+Ad3DyYrSh0Kjb5uhprgHVK5ekfoZEw3DyCTPYAH9m3SaptiFqBH0pGotmjQxr0eVA
PjdXLvDXdQjw+k5rWCRg9G1QC/4ujFa7ObMtOS5BBBjYaqdxuFt6uKsYNTf2SyGsHA8MIniPYR+1
8R0JILmwTkM4+814E7dAtoFgG6jk3XfgAt/YIFlEPjM6+uECAMRwVnMMUWXrQryYlNzXUCLf4QR4
Gc1iJZ1cqKdwQufYX8ci7IYbM0Lngur6msTRhbjkCqLGiKKVVVgZDMSgbFyq9Q5k/vga8eTS451o
MEEp1pgg6b4PWX9Pt6D7agJzlSl5IRq4nDTYXcB5Eai8l3rryLZfi6gccrn05JRBiHDndVTc8tck
uqnKZuCYb+hwb8KhiXYTY8213vP5yL0Sul1KGpV2UYCh02MMhvdH0TMMG/J0XSBlLLNpsUcIQVKo
gvVTNVyJoudD+NpPOqcf4PogWNEwOoYl8Ptg+bcPUNtd3qhYon6q4Ahvbv0WzwkDUGqY67kL02OJ
aeAOOoPjki8hK3vPj3PeGb91D8AniwD2DM6LZ+bcUsvugtaTbpq4fVRT22bqMpoe0R38KjkHpLhc
Gs+lcc51K5ukybaJvyTQf7uhYVu+MXC398rE0Cj4c2F4MYHbHrTqu1m2r8lG1zCndu79UjEouTiP
J0qagBL6gvFudduGfXKLj7peQUNfiBpuZ0KXm5XT3KUvTV8SsutH0PZTyPb64SUSl+toAiJgQMno
S2mAVppBF0CP/Jq92IWXd9sS/TAFZZ1m9AVyxtMeTBYojqZ+7AZMnv9cdzPLIZXLRl6MVOpQrCzF
RPRav/JS3uN2JZZAhZw0A31pm3X8lGrdHKcqIUsuRNjrO4HhLrjo6Zo+mJLq+zQRuM+LHk5Afh/e
bVyAUiGg+ZbSFyg2/1CQOLvjTXhNkPJC1HObFt1iLCjvkfqegsCPtDFobf1hUFUhnmi2jl+meeiv
2ftduJlcLqQIO7HGrabHFVLmamfmZEwP0cowJw0HeU239ZwLvhLH3T4GD1JTQ3uavggLrnxO4yT6
wsKuuVNdbeKzmqD4H58W/TTMZ7VBr5DutjVsBxWyhieYT2J/552a2x8yTtkV2Nal0+O2Ndpy64SM
6RETZL3rKeSIU+PZUk3cpsY0okUFrWH1HXLm5JbaTJY5L7fIq92cuG0NDKkaS8HwP4qpzvI1Wfpj
SljjF9JdBmQ/FWU0pyw9xqG+5zAnudVdW19JCS6su9vVIFYGi8kMO6JoZIeZluIQ6dRzXZxbGhy+
QkWgFR0x2Psop47vsmr0g7gkbkejiHoppJ7Yca7aD6sBlLii3Sevvf5XPwN2T0snTQHNSxCD674a
k3yw6/zR7/HOJY0zbuEANBefF15V/03FNs452jLzlTnqpW/qXNKyIjFm2TM/llp1S27ndIHhDEuE
5+o4Z5UA6VLoGPj8uiGfMRFubhqLGeO/1+ZSS8OlOtZazCXjET3Cl0xWN2UdxP+VTZelTxJB4mlq
4Jl6UKRt5zd11s7vgooX+hAWartNizHwzDBdTmQPIYE4WFT8VPakhUuoWo8BSE77f/+VFz6Ry4Uk
EEGo65Lzo4g2sxMVoFlN50dGxbToz2TBAr0L1d+2PBUJ2MWlHvp6jwhCvQTCaOKSIQkZGh3CDeLB
WCCbaSiGhxZwZL/UPjkv2W+pPQJ03Stj4idL4WbxK7XvkIdfiXfn0PPK1fkXE5KnMGIq1viJ8zMU
mG6WnGQYJCADz5Bk9Pu6zvlWZROVa7axI+3YhxI0h6fK8mvpzKW/wDndahvTJqvn4PMMD+Q3Gh4R
j3USpMe645vXDCBJnANuoBMG0dfi/BP18saEJX3bRZXfw/+iPIpiBR+QsiPAkXqH493sh+gqof/C
wXKpjvC2E5M0SMCkmp/rJuX7KfGtC12mIwW3uwKkFXUhLzA5NbzO+A7erPpK9+zSyzsHFxhr2bWN
DT4PUy1vbX22m0/Ne69N6TpDQ5WwgvAxSR7JspyHCwF0/JdhucoxvvTyzrkNjSjAFqrkjwwuQYCa
1Mst09M1P8NLT3eqZsMTohediR9r00QkB64bkd5s4pqL56XnO0cWstCM10Mpf9hBNiKvSWduw2W6
1he99Hjn0CK5XccSgplHm9Q/QqL1zdhS5peZu+TFQrIhHapOfzesiPJuAtXkph5M50cbTVz6Ilhb
zTJuEGeKQ2Rvs5rMDm6W1zoWvwC9r4Rkl8BYxLiqjA4TNNwB/3oCrb6b7w1YRRSgE671fq10HN6A
S4N7rG40Whq6jXl026/rug8BxkhyMeh+X9gBPkIxAftxJ9Oa9Q8hhV7jXswsbPd1FE1TTgjsktAr
ZP26C60CX4KHmxr2QZIB+Eo0X/S+K5fwxjbMkP8KbftlR61qf1A0HaPTomU835RbGryMzQgmqi1g
a59OQfGlZ1GR3kKuvd+XQTbK2yVsyPDYTJqLW1AbQBnZ6DysN9T09n0L6cotp5u0h7bpVbGzXW8P
DFXJhM5EWX2Ep59dZI6+Y0n+p9sRjM41CKNv0wY5riOhDcCf8IYbHuapGewDxF+mY9msqb4BRxmi
gNoo+rWHK8Z2IFiTMc7hxVAF+RaWy4dqAE3mfcFD/pB2hqsDX6JQvJ0mTaGkSOKHIbbIHfioqttI
BDzNO4sKfS8MRnsAiJKPetRBeNPNUX1cyiF8isQsfvBsYfGnuWwLlQN3CDqbQq9A59mSRd98wlic
nbFwv6UHDbN2LviqThTmITZuhh3oPX5k19g1k61xjrYpKeKHItroPcSHgndBf9UpODoHq793euza
yQImTmgHf8afqe677GaDwX2Wa03U10SIeTrCmjj6APfa7r6OgN34miV6xaapiq27w+wpfDQiSqNb
AuoG97uNXXpvxVoMsBJZ/GgaUeh8NjUaCtB+tH6xySX4WhwiDftH8oCkLpz2PWwvzK4BEe5KN/VX
EPp7TROX3durKVhD6CA9mGWtPsgOHhe4IlCvqRmXwyan/j1N4QxRgzdb39VEqjv0toYwr5ekfMJA
WT+DOMeDgxirFuac6PoPedyfxR2talLgDm07C5ZvYkXd4bOHE5cxbEKWQsa8Iw+9TJe7uWXzHo4E
fp2UX5vvtwMCe6y6ELDne6Bb+64eIMc1YOZ/pVF3Ifl0XdJBBqejNJn+js7ZtgNQ3U6PpIzkkkfl
FMzv/NbHuS3Jxkm0bNPaQKnvLKSDAdJIdsgm/CBqiatVa2ncb8Mqop9pVMQHuGCmd213Fa9wbsq+
siVdddok2rpkyGj8s8Pw5p4AY5rdDaSNnwj6j+1uWWlS5xvkpYTfIXYZxArVcQfqQPy9D5Mevg0W
6hu5Xrpp7/U9XA6x1QaXrtbR90Fv/T5SAT2ks59lAE3+4hB3IfwCRh59H2WIm7iHSHEGtkHdXSES
Ra/bXOEXzrv5tyPBVDolqCbDJl/ENJQfpBkWsodePogrUqzQwWkhmF/t5iFQHxSGGgFES4K4/NR2
3NxBWHYeYZykC701uWKALpkctGphq7toQq20q6FTte11D6GOuUIs2tFi2rIbURIRfCrsCLTZjrak
qca9aqAGdyhZBEaiyALd7OpYhdAqKkz8XAzGkp2KiH6iExP3XOJfoTBBsedwbRvfFrIKoodyELzb
o7Pbph/mHnzMIx9AtBNEr8cVUAmwPFYxH9bagDODah0kA5rK/qDicHouaznhMumbuxgwkc+87bo9
ov76Hvz29aioasKdshDR3gmMQBn+oHDm+wKuYzsSl80xXLv+No7J1N/zUBOkZel802uzHlDorveg
Ta3ZgViCvw8+Ga0ChaURJt8UspR35YicprqpW+Q9NN82BT7RbCbe7SRAzM9UNEPxPgkQD42EsavO
UL+ZVNiHhqJDUkLeF1ThOdjK2zoGnrSYkdeVljQ1jOWD8yphhAl3umRJ5A4CKqjOyDqDrF+AZYek
L1mGfQnClspVKbdbkzbFfyaCaTnRtYWoSDRjKyQrvGZC1iBNXNH9ezNvC/1p4JPY7+YpCMAUp9E8
3MIQsPk+g636GMXrhEFkp2MNqk61xDcrCCsPFex7U3UbQ9R72gN2qLEiQT8l9VfDSUsPqm+K5Hbi
HPPepTXRTSeb0jzTCAyvXd3OVbEH+wjeDf8+w+ca8u+gFLtu86LidQ20QvIg8MN5AfpnCmtSYepd
MHd9cq+38tqY+VcL9rXfcs5bSFeLYL2ZJoeuJSDA9ZhOw3v4TKyky8GdDvsVOrVgV3e7sdhs9jlu
M9rlQK4GzW5e0+4brDFAJMSnMNFRQiga9LRimCoFYoOCNTtUl3n9CBaehXtuGWBbExWPe14tzXAL
n2AVQAN8a/ci46hyJxbz45wK0cNyt2zGu3miSMnLUYuB5zwmIv1SQ0ZR3KByXfSRyMwEYifiqaF5
UKC1KQkajnkJKgUv8qlKyWFb40nmKQ/7MA/mZTFfAgVxR4rddbOQKp7uinEa/Qj5cXYuK38LYPFi
q6JoVXrsLX8bzi0BbPWq69nrtSm6p38+nNVpMvdSCijwjqd6gGYdrOn9UBSxSzSGJg1BTAklQCBk
3sGI8ZH2y89/b+lLL+6kCZiwioDoITvOW61xegnfw03ZT1Ikzpwm2NqGQ8sRdh4g0ah3qkGfatPX
wB8XXt0lGQti4ehKKGJoo9+CVWVu01F7+XzjunN2y1wkS8vFTB8Mr2qoS5brzrt958paUKjrqd70
9MEuprzBiK6/jdRVpRX+apRKXF2LGpY+9QKuwAOMmyykJzAvah4hfIg4z+WmPy/t2txaCKvq/85e
ff/z2UiJq3dB07rdJjqO36UsmbrpSzkmd0lG+Mnv+c5WEnJCwBlp/GA2SH+v7bzeZHHph8lAavzn
+V0LmnVBA9T/OqriBiCE5Zaw9Ery9PpGBY3+z4f3Uz8IMsby+dy4IthL+yW9+rUvPNwd9WB01G+k
Z+ujYcAH0RhWkS1bB6/wAJPaP189JhyP1egUJDN/F5Rt92YJqZeXBniVDiDDptVSwWYc4hKqQZLV
TeMevdQfPvuFuwMcqdKqZ1kkn+diOoEBHOajHeYricClRXcu52iFlARLgMEXGHA9Z72OX7wFgdCV
/XPRVZDVXTGOwxOBe/UdXDrTY9UOV6rPS6/u3FQQMRx13HbmiavznJ0h4Kdh/Nlv0eM/37xMKkyU
wWl8XAdIwPEGIJTReF6yPHEOaT8q9PRTHNJmU49zaOnBzsm1qvzSujiHNEyg7dCvBdYlhfIegTfN
Y1MzL7Nwyt2BjbXDstZSqtMvvhVh8EnSk/FDCnJ3YFOIiRk4R6yPUKvgT0Wkmt3aFZ1XZczdiU29
ch0tJdgsgK8odJ9Q6/TQqPLaMa4MpWrGbumR6j/bSQ43StpThDTCb6+74xpGqyUlBe1O8Avmzyva
nhDnb+bok9+7u+eUDMFZqc48hfAU3VHODpbI8sbv4c45VSU8ek2PhVk79C8VrHr3OvbUQgaB4c+D
WkQF6BlTMDwJ0cDvFMFrONeawAb8++1/XT9/ly+gTf/5A+vQRzMAssOTDFvMmqS2KGGCLvufNapv
DwXm6/dzZOEeahN8pBsTdJHerWiNfQLhe/5p0ZPcyUBu/4vE2tUfYYQMs6icoFAB/symybDclcjm
yzdqWpfl0Q4BZgO6yegB1PM5zpWtMhTGpFw/I8iZTyaFtibuAHiK/Tcbnr6v0ea5Rww/OzjGRXif
cXSV8y7ooTI1yeauasZJnyyNQAIHc6Z8kmplwa4pFhv5kZzdJJPNdOSFUvIUQIui/tyTaS6/raEp
l0fMAQvy9t8f40Joc2dbcJhL14rMuArXETSM3sZ3uiZ+GYI72IK2L4RPgqw7YcQ9TjvGNK8hA6b9
IErcnWzBaw8s+TbqTkGVoEzUc/ENIMD0vdfSuK37Ao2heWxMdwr5dEIPcE7fbqzpN7+Vdzv3G5Qn
m0GAMSYaOF90AvSHnCSy81x7Jw0RbGUdLJbViZGh23eRbdp8if2M2ih3W+xoDfSBHSf5DJN6nZu+
zFCmp+/+vfLnd3wlQLgt9pm2ZQbdlO5E5lYdYkHFPWF1vezTpJ4rv9vFbbWnvcbAOBHdaWq7dB9H
U3FraOxV8XBXjXMAEjoEORuin52yu1Vr+5jRpDv8e30uHFq3vQ5iAbyu4al8EjEK0Hje5BMAQr3f
0932OhgeabNBNRCKHdmPMOi7ag8n7doP3YQJ6J/RH34v6RKOVJwmoAC/0FhhTCsFPOC91sbtpZsM
yizQGq6ez7DFuYOzRFDG6ZWgfGHh3VY6b4eOT0WNPWMi85QEbfRtS4XyXHjnyMahnaMisNUzTdYP
va3ilwQId68ambt9hRV0kW6D18cz+q1wpe1TSBRFndB+G95tLEhWBLwKrThtSSHuZx4VR7qFyo8J
xt0Oghwl5OFZB1m3dA2q+4Djvv0ohzX1E9fmoZPiy8DINmK8eoYyGL+Jy3egO/kJiTB3pG66tFDL
UPT3RuoGQqiSftW9J1qUuTN1SLXDybVm8tRUaAgDmTA8ZPC199qTzB2pl+lajGB0iJMxldizQQVL
3g9KXrml6KuRnrldc6YIwvxi2tM0zGn5cZMKfYQ8qYfsIBSEXQ9h1DX1lWvl9dPLMud8Gd6KZQTA
+1QQm+ZwKMn+I4ByehUUzO0hK9mAyzFG4kR7iLqamYPTgbEI95PsgdLfn3FTJEumxmWRp3ZKQa4B
rrXJS83pi0/cZG4jedEGXfyJtkBrjqDWbHFZhPkKH1O/xzs5P4yT7NBiiHqqaPG2KZrxKTDcy7QT
Jl7O4a17pO5VMLYnMdJ3cQTI6WIhOeT15m4rWfWLpaVscNkiJ/8Ju9hZ5enmhyZg3LkNNZKosp2z
5rRgqHNQHXQsQrOVO793d7poXa3oaFiF2KAj2Ob0qYE2rlilnzEf4+dj/dvcJBTnwSxhLaIDR2Do
1vRdw30578yVqCRCVhLq0Xh8Qh9XtaA26Tn1i2yuLkG9NUPTDSVk77LpBLkYXIpgUBQy91t657hu
pEuiCGI0pylJx30VFaw+oKEGQUK/5ztVeoz7VndjIU7hAjvWuQ775rYTVRF6Lo9zYIMNukXR0EHX
3ATfoUtsb8uhl1daABcisSs3ENOId00VtqeZRMkeA7c4zQdDYRnltTiu0ICJBKTBWwLh5gTNxjyO
x/Yz8HIA2Pk93zm1KiSWJVSdE3CAQXOjBn0XwDzPryXIXBmBlc2d2SRBEhuXYq+qsr5hQMz6fVpX
Q0ABkdknHcJlPGXtzi7RdNzwk55r49yyTd3QOoGKzqlFAX2LD70f1OB5CbqKACUNCPRRUfHPdfpA
4QT9JRND9snvqzpHVsFIM0uSrj2FWQZ2xNzcpj27BsO9sOVdQYBQMAk8Avo5kFv5v4d3Oplv/N7c
OaySAyUzEUhln1sVxMCIYIsbP5065qoByBSKYOhidqel4z+hSFjcDq0nUYe5KgBFJATcmGacpPPV
3QMVlC9DNlzzFaOv55euCIDCokeo6hElOVwxCNDGd6B1hJ+CjUUEjlwpVFq8PoHrUSs1ZC+ggydx
V3EKNyadvpdBOXipUjFXRLUM1qQe8d+zyc6qJTaMoDYpyviax9SF3UmdQ6swLP+/c8VSsAgTlY5y
P4DHu1xJRM7P+bujw1zGfwpcXjShV3eqJwAIdASHecDDOR32EuL/7/w+gXN+wzFIccYC1KCZKfZ2
AP6QpEn61e/pzoVrgnJTM6SHT+rc8ZpCA7e3ZDFe3UDmEv9nm0A8KoAat4S+KMu1oLo4wBYaWdW/
X//SF3ByZBhLUwKDPXlCD5MdOlaTHeDpcbZD3e4paclcAYBETRjCEZTpOuzpbU2X6QhvZb8CyxUA
oNOiwLHTmHoUS3QrYYEe3wymKPysiJmrAZABXyZ4sXSndGx/LKnI3qckUs//Xv5fs+VXToCrAUCS
iHZwNBPPhACcnKuYpQ/gmG/VfVhv6q4OUtijcJ0A9ovGsLrt27B6B8KFiXaxLEUNqFfGj3YJ4UEu
SBvKHBY/cJePt4HvJoXKfIfurvraRw1VD6JZq+lAJwyJMT2fYDrJxVJkOV/GpX7JkgxyuVCmBMHi
pceQ582mWD3vIMbYz7skK5AFw2IzSr8EWpCz/tI6VSC+ZLH5kHTbiqFTBohl4Hd7ueoE0ECoekv7
9tkKPsvHWEUVeU4qT0cD9pdAwVYXGrB4eYJa+HTim8D6ryq75rF1IXa6mgS1zYa2Ra/9ed1g37Eu
fdw/TrSji1/p7KoRSEbqEW6f5RM/axyXltUnpgHX/PfGvBAXXNmBGTYqdujT/98UCansxcMkA2D5
+qDr2Yd//8qlNXKij4BlYBhEYfkUboCzrtDqPkad+eb1cFd9oC3pNkjZydNZ6ecg+5i+nYrYz6MF
JdqfNe6KhvI0rcgK4bqnX3rOQnIbhmFzTTTzwtK48gN86uQ6JaM8ibXMTnyA00zetIvfEJ25AgRh
YEOA5avzjGxq9yzpcKNoaaxnnesKK0Z2JTS1sTxNs0p3YR/oN5Ir5bf3XRGCWp/hq2nZnirAp2+4
mZo3UHj2rHFdGQKQ4GeI5zbyZNFczjko/U9VV5VewwLmyioWXZERGyEph799t69Est01tvVzx2Eu
Kq2oij5Y5xQJQ0zDHM2G9GiHwm/CxFxYWt3A3wQZA7LZqnhaO7QBsxSOcl7n1YWlBWnbbYNqMUWB
/fF+CNAMhIa+n4k2c2FpXV2jY7xgQ45l+lgPZ1Ji3ZexHxqQucA0MOeBioZo4bGolvkdH8b548iV
X5rvAtNWUQfRjNv5CBHs9gMJzt47yxRdu0kuVEOusEAUBkolI1rIkVTtI3gmPL6B0mf8xkJzePwS
Btt21f3kQlhzgWq6WAtN5qk9NUWL5EGAdmfxIarJL2lwhQZoUZnNTIgMooNyUh6FIacgGyRT65du
usbKqCP6wdS1PKGtH70vYJqJX4la7vl4p2Q3BRt0VcXtKerGaryZFpQAtymJud+N62oMUKnDmHVR
+bRWa1ud8TtpsYNaanlNiunCB3Zha7KEL7Hu0OdZ4ea6Jy3wfLC78SynXdgabUF+6XUrT4BoDbs+
tdN9cv1SvJD0uLA1MVTaLhNLnyhsSu9hGGLuekH527qVnte6C15DTxMd3wAUyDowKZZnmQ+1bu17
rxDqotd4Cl4LLHrLJ3B2sh3oBfx2gFTr3u/p50/+W1vfzGs1zmmPs4VkeZdlXfwil0L4lbquS7KF
fNfWZJ04McTRXNdBBlC1n1svc8Frawyx3t424rR28/MWh/TFNkZ7QViZC1wLofFT8cw0p5Wx6W1Y
kwiFELaSX1/WxWL1ERKGrNswCxINfWbjWP0XMeWFi2AuFqsZ+czqFfOIX3jHFKSq8Wx9LZIr8fiC
rhBzwVg9UBfpaFX11DQkSQ4BmKUsD+cQzQVYskCJMZnApS8byR4Jz+pTBk2INq8SDflH6KFv7D+v
zevCtkyillFgqHbqe+i6ArZOazScTOLHuGYubst05QQmHuaBfduOn/BHLRDq3+b1u9/rn0PWb2dP
RbLIYHpZHEGbknk9me6mYYu4Uu1dCNp/wbY6aHqhkdCcZMUDum+gWM3flt28+tkqMhe6VdRrufAa
eIFzE2UsLBidLdAgfpWei9kK+2HWw4gDCGcn8jGmddn8TLe1KPwOuAvbAukNzIBO1Cc6YjLSgSWI
ZkusYWTq93GdMriHnjFY9HN9KtSY7sZsqH7GnSQfvZ7uArfW1m4ABDfFsYS+7WOhGxR54BGPXrJn
zAVuQfU0SRaS1CeQWwewNDWzu7SUoBT++/UvZKcucmsg3ZxA5K85NU0pnuQ8RD+hskbSXdINSh+y
Ym6mK9/h0k+d//9vhwzWh6qRsD9EUQym6mFFkW92JfQovmydkvQQgvDrd55dbvQqNtmumalOq9Tj
lzFbwBnmRUH87gwXJkxR/VUKwkanmNvwsUWuHeR0vIrPuRAvXNSYLua2wTCgPaXdop5BlRk/K1gk
Xvnil54e//kZjKVaw3wxOwpSlPu6RgMhTT27Qi5kLJqg0hKPBZpl/XoCFRvw2p6xNrmyhS69u3OU
qQyyKYHewKmsiycioazeLKXyKg6oixhTrR63gDXNCRRMto/HTN8vU+qnZ0RdxFhYpuVM06mCcS+k
9wywaI/bWTLp38f49YWhLmKMz6aMEmsQ4ybdfggAkv8ZjjBQ2fs93jm6ZyTOuhqQUn9x/UrgufYN
gLxeX5W6EDFSQrE/2Irq1MIC6R2y4LG5GVvYT3rteEzV/tzxMA+Cq3iCbmtEqmyvbDSU+Vxg1OC3
OMmfj7cbJnf4vNWJ6mV801aCn2ZI2vjBiaiLEZNITOyyDtNTaYT43lfnwl5nMGrxe3unJAajPCrH
tq1Pw1kYqJxU0u/6Kg6++T3eObExobIYSzRyU0gmZbdLiibX81StsPr89w9c0HmOXTBXICNStHMU
/zQtn95BR83ovKY9+VFD9Ejn8Xh2UYarciTvJzBO+C6aCMQIogQ1i1cOELvGxGQDmimFwCDmbuM3
2ffrIcjK2quGiF24V5zICPiLAerLQF7shQRmxDdexy7YS8kuW7o2bu97KF8deshm3TZF5ZW7xC7Y
q4zqahzDsoVNIN5cZhHfJxBc+/d3fz3ixa4HTVw0sVyXWt7zAqP/nobL3Th7Akdi14KmHg2xSjTx
TwY03CEzZ0P0OfITzoOq258Rg1ocs61n1T2n6PjuJ5lpkw9k9n2+e+isyODIOxVH6DnEu5qNaPhC
U8orYsQuzgsz8sxqRgA4z6AKN8OucT9lnnvGdYop5LJEEWwO70nawGa9Bv4qscTvKP2F8IKIBiDn
a3lvY13kJOzJzdItflriwGf/+VUVH7ueEtHex1H7bm4qttcaUi9e2901fYmTtOthv1zd/5ISVwMG
M1Pj17+JXYAXZlXBRrtG3oPkNucY+kwIj3An9Xt1535c+z5outHCkLzpBHDsPNo3aqOeT4//XHVp
oElet42+7yX2ekjmYl+Z6QqA4EKQcU1PcY3oVa+svg9j/Tasmjhvt/Wn37I4hxRGbmSZgDu5F3V6
Lztd3kQVzN28Hu4ivGwFVQ+IGsl7C82J/NelEQWT8ny6M53lc2+iOUr+79XNWoQ7NnbE74P+hena
pLTAtOh7SA2yHMAucxNpvxZu7EK6TCEC0ZZYl9minOYwWjkk8upY/8J2cQFdJmtmGIeM8t4sEyzT
TXQLmerULwK4aC6zyi1FNx6XRkXfQY4/vhsLTzn+mDpntPx/nH3LdqQ6lOwXsZYQIMSUJB/O9Nsu
V5UnWuWqOgKEEAKEEF9/I0/fwW133+61PDmDU34lSPsRO3aEocMgvRnO8GEEJcVA32js1q+VR//F
vgVCNjlqWH1WXV0ctknN5WKhjfG1o/45mTZ21CZSEONJl5NUYL128qt1wGfzFin44iOON6oCRE48
zAwP4/W8f+lP/8zckkXvtrm2MJPCwuLV9ZJ/GzX72vIZ/Uzdsg2Wh8YZi1tqgzcfViOP7f9+1K9X
/b8yq2CJ8Z/DLucOUuCwgj5PvcL9aVpIY0BLKp4rqrfZVkM7wxk6FKs69+6LEof0M58LBmvbCI0h
vOswQ04LZKUhJF9rtOhnRlSji7GPork/y3AlLInmBvaVX3Oxp5/pULSLpyxqO5SrpDgZeNjvFwXx
pa+do0+311Efj2ZJ23Oa0A00Kzglpt+H0IJl9rVL9pkOJRbVwzoVQVlBMwyKYgMU6cZ0qb8EAdPP
fCipYI7A2xxhecYiIFkKfoigSP61p/Mp0ZLCSAqZ0+HMYlR9co6zy5d1qehnHpQv4nW1Mbo9nHXI
QlxtgwcD9YIv/e2feVATm0lEVnQK1+DmKJtO7ZB8jWRFP5OgGqPNjKCD2wQ15gLU5q1oy9joryls
otX/zzECArRzwXJ+9XcZHiHpTw8x/aKTILSeP/3wxs1JG1H9H83lv11I0Q5fooTQzwyoySUztZ4h
FAzR22TBJBoLKGR/7Z1+uq12tV3Gi+K6Xj+AJrNYCvXU+s/XfvinctjlWYsOynaIMzCJJ3lf3EKJ
8ouSff+F/xRGmfVO9GebLE1lVx+qL3dnn+lPDoNYXwdlzg6TXsiFzPY0d2L8Woz8zH/SPcPOChQS
z4Lkr/8+9A16K18Lj5/pT3YT2VSvsj9zSHxW2Bqdv/5cPpOfrE9FoeoCrZ9vhzIFy3g3iq8Ggc/s
JxLqrVCoP/DUoRDFHJqE3JrHL53Gz9ynsDQNCqdWnkMTDAR5YIDVh+jn1354+p8jgAR9belFB3fV
btnLkCe7mH21IP7MdCJJ3qOFpxbN/NhA3Q4FcQKLsK8Vfp9pTnqBzF+gqI0EcONnMnr6e4Yx4BeP
+qeKWGQZjKsXZc8Ou5Z7MW7qG2RJ/jddrhgRA0/4vyn+PtOcuK8X1EnoFsgyhRtF1mmXQjP4CL1v
O7zYOW+j3aZ4DXlaMYj5sOQCZJaQBfA9pyHrDwksao6YOuqDSH1+YssYLbfjCBcwntir/s+0ml0z
p104d/WC1pI56D4nqjBg4KutO25dZ1TZgWB1F21G0dO/NzoRjdc7Hta6hoD+dV1HUbbc93BbHKcq
mXP4F0AIgP/QRo17Oc1RSeIIitw+BY2iRPRJjlHHQdl3lsZ/AzST73ztsSfJABNVzWbtQXE46sBK
M9pNTd3Ee9GuMFOARpn/JsN1kUAXjTZlNwjMOKUlkh+JJDAMJiABJPtpjMAF1lvomiObpmV5Ih6U
tJ+8oFb9muqQy7WkU+fzZxGKpit1Z6X4sBrLZrtGZrx/cgxSvASSs5P5gIozVg7SYMgPOl5/IynG
bNihJ29/p7ls74XtUv9kLMoS2CboOzoa6HMC5wmlnxU2diD2Ot+IRm191YUERTyoEMsPvxZgOEEF
iVUqgq5xaaJOhpIzkJTKbOqiZ4KH/SKXnpwcVG3vTUMdvmNx7NH1bXQVBmraHyIm+Qk2Fu24J2u/
HR28d0S1iHoeDzbAI+MIpeJgXhUhbj02PQSJ75msza90HewxWptseHKpB4mumTQ08IXS93EBN1y/
EOROmMt3z2z1MF8eZH3SNWluPbSvsZ+R9vPBw6c5g1gyVL53U6zBisCzhuPVyOB3O7XCv6owTgff
EnckM23vZA9bLrdggYbFNGmPNsed9KrBFrdMSLe38JRcILE9ZhVYCmzdOTK6A7EWis9p5M2T5PKq
S00TCJb3ZApDxWIYPp2h0SaaIym2zpVKzPiaoH3K71PfmLiSSW7znWSQhCZph5Gp19ejIqYoW96W
kS3JxY42Ksay2RJ7A010U01hsn3ZyGQe7+FfAZqnnub4r4yhDHe2/77OhNZue4OAhxwqrBJuz/NA
4nB0Yma3KzSo/ihr3U8H1ZkH4TyIlg3hbp9ARPoxBR61x3fzbwaen3huYZwxVQHF/FcLhcgUN8YN
ONlKT/hEkyCiUm5aO1uu0eamx7aO2vigl2xpfzRrgTw7jzVUxuJhymA7G80NHKTcFJ3p1mfQxZ4p
hKlz3sLsvYMWmCkZLsVYRsvKYmwqOxLdkOa6tJz3U/EAoen0wPKUX0SbQGL5epD8wRUuXp6xhdzl
+0Z1jX4gDpaolYe2tnxytNO0HGY2ssp5wnnZQt8bDgjNCLAzY/6I29+fTT71Ru1WnQrsCKHy009t
kFr8jOwcDX1lIEJq1Q7InV8XDGPwm7EGPlyF0LSLeYlNjjG7gzq5gSofyWDnAeG/ltUlnwNtfhAx
gbhEl8zn++g6yT7AMQ/hoybXkRSCCHYL3YrbWC5c17dJFuVV40wDg5rGwtYlbXO/H3OKb2R8oafN
in44rIUr3tKlWBD73NX6oaj1feb7gRwbKJpZCJVLqVOIEBhH75nW9EMkju5ol0Ohm04x9o/IPOJ+
z9i90jsHOfhjomBQAEo0iKC4TQGiILmsOS73FL+RiJn30NgFOuZjfeSbvqpJt8t4Rp8LTWlDqLk4
rJVOlaUc/sjNxNbww0PPTR/ZOLDhzksom7DV2Pg2LZwbXpRq1lfmo+kU4t4VlYPgxvPM6rDeEchE
QQT56l6xUo5p3ohel91Clby75BCvHv7pVzZLEFeY+IVhMgIg69DN3JC+wEOTVrbrTi3MqBMs/dhR
jRMdoW/f8HjnFelug4aXKc632KA127QuHeYSvGyY98RdLn6JDhntZF3TvTZQGjVVpguYx7QMUobX
5S5avEQ9BInVHnsfdf+YzZxeekxcnqAih36cQcbvKRQ+/5myutkPQ9P9kRoI2JOIlyS5cXUOUp63
hYCQHhH4gFBNaV+mHDu5R7nWo7pIk5n4lM4z9PKZj4PFBHtJO7WU1MbzcmiTOZj7CVX5vPcs6tcD
BObMI0gH6+sEq9i6EnPSsEtf89a8DB2J0jMCEdnPduDF7bilc37e6gZKBgwB7+8s04zfTnB0PrIO
aJqoafojG5B6UCKu+cnPK1KaBP/4iEEcROsz6D2D91ew72m8Bb2nup3cbhzTtL9RNUVK7Si21HfB
RdGdVCT9lnq1qXK9bt186xpU/IF3zV8h+4K/gbCIug7tKUT21ZBvbue7BpHGNfAA8gnBqtww0qsz
waaKe912vSwRsbvv4FagTxMMWzcxz/RDw8Zsp2DjU+/YldukNcvu00b6eu8hQHgc4wQL/w5o+cHq
frvH5wzmTAbKSkRL5j8C6ogbtSHASX69duk0uvqQDgWyuGuH7Q6ZanokuNaq9JgQJHsyw6/9ovs1
meAzgIN/SmmrqqmNV/gbT1H91i90JI/GL8M9PIh5/tJptn7fRNLSXSbQHKqKS4HqZZsHQ57BWANj
FxIfovQcNlX1EKdRg21V1364MVmGvcr+LZpm/K4Qc0Rb4D/8VY/wZTi4QYXfsr/6AkK4BqkA1ASF
Qh/iYpXMQ5sce6pEIkscZi92kqr6xK+24xfL+6w+TO31TBWjTVUJ8ehWPY1tDVnEauihAP3ExrgD
kwi090M8U/1ecBbBl2bMZNgTvHFfYuu4da9T1hT3SIjFmToVyLdaNFtTQT661S85ARd/DZK+40pP
ctenYkKKdFLma15qw90fTJGL+0Ao/wZ0cR5PzUyXsyIjgYt5kuv4Xfbj7D4kdxu74KNlJ/ge6P4E
5+BoXStoXYDeU/rV1mo/a1bUv6AVBwxL9iz62UXUJsjoODTMFjT/ptIp8D1C1xBVIshoOGIBFO46
PvYNqzi8wh4D4/UjnCxSdNrT1YECxu1xCZ+KHhRDWF8eTZ3gOsPECnfPFe2aHI1ZoVXhsHpmyjRs
waPCnWO+M8u2vqdL7se7PAZDCFoxBp4TiYNrHiw7Nn5HsnlsjwL5pL8wBIW4pNHMfvHpWrsirxq9
9xvm1aU0S/yrY2v+W09sWg5QlUwtAoIX3b7ZCt3j9hLdHqTz/i9ud73tARaqHlYarHiZ+g0fT5NB
Qzc15t9q3WEzNBV2QweUL1sOD408fR3yaRof4qyI7kOUgo/IB+O2KhRqfrVbi9dKgl/Ti1kbFA2W
9bAzXRY8higj0NpByZ1ulxxeg/k+bcj8G4tC0EIvSbMIXGPvxmW5hSb3vF5AWR7uVgmV+udJyCV8
AxW1e3UAtvWBGWyYVjZJikeo/2/5nQfN+cZtTo5VIx3bDq1uF3oZsDJ08bRdP7IAew0YLzTNtIc7
eNFV+PnxLyWX4mx7xijOxJpB3xm7vKwpVTNN7DjVzPZ/cQThegHdEZnfK2oyfRoT+G+cOq0EuWGN
yZc3xeCnWk79inQgow3KhmISdHAnXLpO3HQyRgQugS13P7WQE3ktimWp92gtwRiFj3Yv6dFEZmxR
/9lFgMUi1NQl8rKhNjbfeBJg4JIs0Do1QfB7yjSJf9gOn87VOp3QhiH4chWmXxoP6GdjBuwvY04E
VT5q5RidptCbw5SkEDrCzm8tJ3RVcZ/ds4GCUkTCgkJPcfQblQIj9MNRGb8KtUUpZF+tyqcyhBwS
9WETsIDwA0OAkm2z6T0EX130FOjVt2TGMuJ+Wob2h8TIt6lMsfqrudc1S4NFNkJGYRvZMa1rmPgC
LB3tUZocy6QVJLZZu8PlUnBRabDvvx7DsI3dX9PGJrwQaLGKnRgZZydRQ53ygumsCc8RnetXVRBc
NgKfq+avXjb1htXU+aaJrr4YVkTM7VJUHSNy+IoEEhqWqBeJftfeM9bLq80WhVB72Wk32I+5mGGh
A4FoNEOZhG3To6Muj3cpyLfPJGYRFERMPOt+r8mWw31PN8MrcB+YZ4KiE8kzNbp4i6C4W5kkIuEk
GIwtqmlr5v4e8u1jce7HEdEi2GHVd2G7GrWGDApjWDsjcNtD9tG8gkND88M1IAQJLE7DTGQHgy32
6D1WnStCliQ9wsEjN4+QUNH6PWDRHd0oHxsMNqH5PcJVEqOYu+tgbw/CKn0US4PCndeDkeh1oQrL
bmesvr2bZe7VwdSDdRcvtuWetOg2D0ge5gadIvxfJmfgqZciVfMqjEUTHx3cRJJd0kX+dcKsua+2
4Lq4RNYa+lKj1n0UdQ+dXrUgnSR8HHhJu7X57TdmUNJG4DNVOvELANYRRZTXDFv1clCQEpajnPca
Cx7j3qFCfsZyK6z8Uqui7slQzMxkKeE79I8XNWoE1pB+PzVmOaFPEadJwE/l1q4YGGOruq8YzZwp
BSqraV/DDXHn8UnIhxjtNqFmz4A4yA1+bmc+Jqq77zM2CQRDhT4pE1buCWPFadjwjZMbxEOPAwJz
oz5wAdzZ65ciRvUMV0KCmGLZgGYkcvDm0SOFyMNoYbyw8/PC3pc6lW9NU6dkQsWou/wIoLbZe6OW
Ux6DfFXSdQLM0Jg0q8YNEEPI0EseHKhe33yBfHhg2HpAcAI2YCjSQo7wI5DvFrDCnZrbuPTBI49O
MQT/viWe8/sJQN4lHtICWYwXcNuTLBnfu6yo6V4VYfiT8419dxwqbgHOcrwPdSWHVqfYp1/9/IEk
jr8fVpbstnFjIb7PoNEdxAQ7uh1NhGN3bihs/ggyceCPma6LaQfAx/Y3vqf5dgzWwdYyN+p61dup
AI5D80iyU2qss3vs08PMbrEhRg8e2YmfsTQ0HQaKTDagG4SB026NEtRPDonvQWJl72kSo1OvrCsi
sVUMKu6sSvIrmIEQ1dxefSbnPWvnAU2JNObJtcnyI2spFiznFotJ+DcSaFnEAsgKj1oxlorgI8Md
p6tTJLnZkCOv4ZGHsgXNGC6hWbeTJRCceiIy7X66um/so9Zjvfwl0qfFjLa4b4ebGPdXl1FYeXtb
IGt0O1C45bpvII9dH0QWhTsPWcf5haFP+uuyafw7RGg7Ba+ROXFzEv8XemgBnkuZecSaZfdM+YjT
YOJx2De4BRZZIknFM8An2A2iHblaicToZGm/1vzg6n8nrnNgt3iakDwDvoZjTHlL6RGy6CY6Bjl4
eGUObiE3q4XIsgFJeDiAmJwUldXRMLz6US1ZJQsoL9NSMdpcun5dlqOoDdjiU5w1/jTxPJGHSbTF
uStAWTE9EmPJiQcMiA5hqKKWosSUdRM130wEqtLIjfMlOtmQw6FIpKc0wb4B3IS2dDzg6xrWHwFb
hgErpV1Gb64IYn0jF6Q/BmsibBMdWEpMOEVeu0s6FYTukJKa7cSDxjGxDewed8NyBROKbpzkYe3m
Ib51chPpC2TmC1cWAIZ++1X3aeUHi/CrEaE5rL8ENCOLFDVTev2414FVfCAzapgdgJzpJBa2wFcp
ELi16nzmobRp3PZvCCTLfEwdmZ4lGURTevRlZCfHa2sABW6JjAklD1TA0M+H4tGkC/hsjdBnYa88
GvDjqcO1PScb2ks0nyull04U9aNyvj4uwFeGCk0y8KrVoaHicQdnrRxUh7c4ylBZlxxrAkUZ4iDJ
norFJ0dfFFLvJgUnuNsmZlvzomD48yON42aEZVk2nSCaBtvNiJJIvXWIay865vg7M1hmwt4Y+rrP
xZZw8KgKu+xWmfnutGXF8F01Rbzs4dEEFyuMsZMdcEQqsl3jVm/hgDRB8X1DxEIB3QKo9LgNp22T
5JlQNJkgFeOOqXgqxisBjEILCvE3HHpOE8ys6+kxsnYo/rnCI2W+QI4BfQhd7hcY2PHbQgxh+kkZ
wshb2tvlZOclASnIADmGEGKSnqQrPJoZNFCIVnE2ogxstns0xjB75Uyqvehsnj6ifab5jKqnbuqD
lhHWT5TIFdy2YGeo13JZBCxJysWY7A0r24CkfLtFP4Fx5PkN8Pn4GLIImrglZj1IFo60GG2gJ3Ow
dM8V4FCiCN49AedihyY8ZCfllpmdGQQUUWKadLnRI7YKGseBhOc+viofCIUetwemg6TOFanwt4lx
BwmD7a4VUNw9Krv0/X4JgGMqOyGu2BQbUjvbjeQW1T0UDs0WYxRSFgSx552b3LdPBrU7OyR1wOVI
ISH5na0wlfqtt2ZtdxaV/6MH7VvhPI5Fl72LXPd8P0YrYpDP8uSkcykTtJFr3VSBJIk+QMAu0ZUM
unvUvcph4bfSgE+rgGFuO+HalB0RV9TZmcRtR27qpkXJ2KNffpB5AreEfMT642HlXt6lapndoyHw
uG00zBDQMcgpXJJ6m3YMEo5hjzVP+NEp5zAtgCw5efAjkxWWn7fmNMBZEb/YpaqAe5Uq7LeNjcuL
bg343hmUzY4R1seB6cKAVkLIDz5glbs2ZRcN4Ptjqi1esIIbblLKKa5fxThOIzYCEJ8wuzM92Cx+
rDGFwM3E3wPNh+Xer1OIMaw16GvD6iXskhNJxZ9izvJz2o7xCUJk07zLchOFkqKJ+lkAqAbej5CU
zKKHdxou7KVoJmDDyofuVDhpbdlrDtdcFeb2gXVZLs4uv0Z9F5nsLhjgTUdsFwCvTpwGOjpiRaI5
ANj14YPFYH0cCyiljjeCXM324N+IVJjKFEiglTCMbgOS9Q/bp0V2dnWS9n+mOvMMKBMA3XMdY6gi
ciCJwEg6GD1f0jlt7l2zwPgRVisI1qsvxieMCVp8XVNzlNgI8kkHgdMqs9T9iSGyvL4uMxB05xn5
FkfAAQEkF+E+T6Lmtw0uncp5I9Abx3hhid+Bazb9paZeTVVKxsVXIcYE8kFZkgO4XdGZngAD4r9S
iagv8zlCswOEWFQ9YJzvEiBTvUuVgVOFQCf6AYVbJCPA1G9Jb8JWplNjCyDIa5OPwLuS1jelgEIB
LdOox8LrlLddfI+6rbukEmYUHtpKflcHgHJkzuVbqAGvc5FEWP/BfAbOi6nSfG9SdR2hNLksrVjc
i5LWmwMbUv6PMCk8s7Ue+M4XOnUVBKaUQbNMATPmsPh65FlIkr3qkwzyU9kIGTa0pecZBjShzLqi
3Uu6BeArqDv3PQEkVKWQCo8eGik8w43QuG99g0zDyNUTA8VXt2OyT/3DBtwdHY3o2B5phPNzwgOq
sIH7X/U6jBeIUrf+wLVhf/PEY0yAKbV84Hnq+K+B9PVPfFC8CVQJOOodBngF6pYWgNtAoZxYwTlw
vOgkv5brw4DuDTsut/G0xMeeoRUCSqvsgcdZdjFtWz+tfQIkU0Zx0ZVwCtzMLqnZdCaQovPl0ipy
Svlm3jnkMP6G0Gz/JNiY+G0zan6TeJh/F6w1Jwe3yUeqkuWm78iMzmJd33mh1g85QYtv2Ly8Wbcc
pt+ra9DaFw41rBXmOdUqy/Z01CtQ2dhiJU+Icd4bRJh+71aMjiQuzKXdWIEhHa0fTYz8iXcAE5qp
L+DMOdTRewqg/SKB+fRAJKS/p3EdUBm0SDNwr7EEUzGEhx3w2/w5s8tyRjfFvkNFCJEvysmbQFo8
Ntge/k0HCL9j6gfxB5vgbvgxicNJTYX4BbQfl7npxu5Vpb15SgXSNIqg4s0ZobB4jBILjxAprbUl
5aL/5U07PYJ3Bf9y1lHS3xV0iJ59Nic3MM4Gk4zW0pzYumEqZLcsIM2Jax9siuayEhhin7ZlI5ig
ZBydckgbCOPGbS0PZA0dSvE5yR76Fco8745gj6bEZ912bZtQ/l3aBNMoP0AwuaSYLP9Yx5Z1FxVN
AD4ZoIFvDvj7k4jo8gg/DT2WOqbA6h3ygNlFBTbdGiCHlyIn7g8AKlKXmAMoVHBjlh+7zZOl7NIh
+lAFxJ6qbkuXx3/9/cDvm9YLRBItqTjWLW8kOI2i0kxvA1Im3jF2Rol4CHpsT2RY8d5Fjs6PF+ir
SgyP0SKxRIx/UTXgDqJU+9HpK9oiZQrP1ZUjLuIQwct1X5ucvELDILuz2xVfa6XA50B0QqELtAW6
A7kd9i2ooFMFKHJ9gZ+pOggu5cN/6Bf7PuC5zgZKCHjbA8ClGtqgO/vvPnBhgnOVXSJ6YWrtbnoV
Cb0bewU8UKwTdH7wmvKLANa3XrbhXyPvfox2tm/tz4WguWXZrL6lOUEOUtxwdBVmAxmd1fMrNNyg
XbgAjnkm4PGfZqy7yn1au+lZuc6l+JzQADtCtmU7Zsxh2hTWeU7QWnE4rCRibcoa3p6XMCvugYRo
f9fP8XWQvQovy1lhvrWTXdq8QPOlAWgJM4nXKUWthzHD+o5mOLvjwEaGE0dh0ZV04Fzvu0wAJuDw
DdiPa4SCbrUroMKOYTNaRzn/JkSLtyj7CSOvoi4Abl+RigcicxwzEiNUDO3UfjRdcQW4FwwRYScO
bjL6oO4x7VK2o5TjzSmMoH9scY7wGYarOSnkVxQELp0tSgPP3AfZpu18bzI/PYOR1t9kOtUvwPn5
P5AY7/6wvvPP47C0v1hXR88rQt3TCJ/GS5tuKJ5mLLncyVSDUVCj+vWPYUOmLaFYiD69xayk0qiR
Dpv35mKbIp+rrGuBDsCJCmAXfISvgw704qHIk2cEO77r6RW11YGPkKeCPnuFcnbbjb5e3zSi1Fuu
IBR0p9sIRIAwLcgsmLWgiCAeU7AaUPJwA/tZnGLUsmw/mRln3eU9u4VmLDRn4GGe/25q2b2pYWzR
FuIQiBtl17h48VHqq04n+g5Mmfovnm1eRgZg4ojjA++IHB3/C1shmMLijda7aAumfxIh2PwQXVu/
HQywrma0gHYa/CopIlshdgRgENg0+l5ngDFPoCTk44lRgC5wlMqH/kIwsbz3rJ7cHlAo/weYot+D
KjDTKl4nchvHidrOesWfmu8Gj9HjXoPKM9xkDe2+pypv/+kWmJDxfFmK5xgOi9EOQ7PpfcygnvQ6
koTIm7bFFl4lGCNnOBSt78FphJTI5+K0TrR+3jCSGI6M+uTZeogOP+QScBpmFPH6EWnmU9y/abrv
c5ClOchQKyQcOeyXoR8JLAN5PZXvIRVw1B7q3h4oRqh7CrPrnwY+yssewO28R4FL98Sk07NnIJ4E
kSE4Buuf4fDZpvsWCixDhW7JpUe2oJUox7jB5CTBumDVTksfXkea0Cd4LoMwUdf2j1/wL+ngMbbN
Et7CmWFNgHDUUXYDcq/Y93UA7Dij2UMJI6/VysSQJPO80fE9DLfqvxIu0x/F4sh844erQTde4Vzl
GKfJXcPqGoVsBvgPC+3RR2TTFEMDjkFayzVfjhunPS9rfn0XDAMnXY4c8+8HUhssTrTGZ4+2H65D
5DCjfkCbxzfMuK6jfpNA+0SWPTrzXdpt5s34DX1q4lCjG+gdZnvhFUZkecOG78bQ6KIxRj90iPbR
zqesOzkHO+WSTJl8o17EL1qvLRBqOwz3OQYMrozrgYi/Ymzwd0Wo2NLTsiQY8obM1j9j7DLKXZQz
xJ6hr2nzXEMHztwYqH0CIA1xjXCgCaoGkIFKBW3iZ4xtabuHVbs+TNkQXnIK9yOMX7OymFEGKRmv
4QG7pvW041toDjZnKB1yqFeYS+JmUAFEmk7fwJ1o+GFuUKcAckXxsPLpXA8LXNApM/FxBR1mAWEK
lcWdxOLwXCroV540WFvvQYx4aJFc/F/fiOkscmR1nYBFs6xDTSq4lqZAyEKeveImAdIo1Wq25F3E
a+32V/zrKQousb8wfJGHmREaHVd1HR3yEIv1kDabQ1FdpLGGcfwEBJzcOe+y+6SH9+fNDA6JLR1v
/sAlevhuF8WOBYeTW2XzRb/8CyHEU1v/rOlmb4iHkVsFsg9G0zwGZ2XXKNk/mLknVZOoOfkQEUSe
QuBFssNoDBC6hcRiF2ywpzUm8FCGVMaK9IJ+EFVSWsdFctCOrdkNqTUAuWlJ8T7XOEUBrpZYJief
rDWriqRV9V2K94+cO4oB4WlW482SaDI+o2sdfsYYrUEjfrPc3uMroG2t8nr9wCHO2d5qFBLf6hAB
VLcFoHs4183h7IdrlvFjM9YXJ1gTHfKMdntUxWmLzr3F8HueNY9uM2w/zSfh6i57IJjY8jfkok4D
i3HQjF9Rq90WNRHF/YYpBuaBLIZXFKgE7TnoCB01x9U+gt+QHiCAhQAvO0B8JMGUQ8AXseomKS/g
eLWIOpNYH3AHjT/WqA4uukGO7i3G59CrtYdexe0vwzLz1qMHdZexgLHLQQ3r0O3TYTVPPmPCn9q0
WO4mhiqxFUiSmD4mG8SUhy17qXM4QJQrAYhfdlkPfnzHrvQ6gC4HCF6b35lvqDqx+PoFPa5G+lNz
svwAmaLLjpi58/j4JTrnZ2kz1LSADp2T/3fDsQD9dwMH42ucyM/SZlyNhsWJMGA9ILSkEyJkNTKE
rS/+/E/7MFSA8De1A3adr2sA/67zJQt4kf/zs/n/Lbl/FjZzOvOLBWhw5pBTxxQ3NPmDtpFvdwrV
xQ1lmaYvC7VDdMQ90eL7ljmM0AsPB6Qv2UdQ+plwjxzK0fSYc4j6n9KAwFlEWOX8nz9g+t8zSun1
//8/2jANAgOQAzy+6zKkMFuAAMT/4excltvGuS38RKwCQBIEp5IsWVKUe2LHE1a78zd4B8EbCD79
WUpP2ogdncKkqzJomCKxcdl77W/dlH6/0avkss8EznEp7hqQq8aE7NEDrPUBEz48CmZS8AAqLNIZ
7rgURM8i4n7aZ+Yo8Umx1MG4iAYifFitN1ftcxxFT37vy5X40iFbaankiVh0X7E6bzb1tYX0z6Nf
P+kr+l6XicaDvmCsthVyljP/1OTISgxMYN9YcWz1m04uGg0V2znEBQwNUcgNb6Z4veZgbjoT/4JT
vfITXDBataQQFZcJJpSWAUdyBuZTONWTdyJvUNFUo0SZo8Jx+p1aoTKEqriHfA8npIWfZQkt+Spo
eGNl+zXRXnsYd3HQKGeKPqFngZvOe04gf74WNLsAJWACEQ2rNRKsGTY56HbH7yKrs3uxdkm2wf6N
DJmq7PXunRbhcORVsX7SyAZ8IklX/tV2DW6oEf4ZGZSnFRx1kH8DUoVu4dOW829xCCDJjWXojSh1
KWzZiCJslrDqxCP6QUDxhpJLMfj1UFBnfSEmmOKIB8ERtje4W3SQ3qZV4weQYy6DTScCG1tcowkM
yXsFKogKtkhFlLfa0N8IGRfBFimDOgN81E6GtFhdeELnjemT4hHmmYX1fP/OkiIr1Kr4GKEtKQX1
qNXICmNTuzVLr2vHa7PUWVMUyJYarEJ1QnZQHKO4R3qdqTL5MMN3QXyrEnKVKkKvfyfLFLmXNJI4
v7M1h0qMqRbtBjn+zAypmmRf+p5D6xnFAdkuA7REDKoh3HFKdIBtACYEH3hB82v1vguQK/7652Xr
9elJU+cHRJwXSVi006kQAvVzHW/bxBP9TF27M0l4FuDINZ2qJPgOUl17WDLfTjnXW1ROjSZqaaA8
xFaFREj7g8Gd02/WuIQ6hdTeklN5PfqsZD/AkeAexXi/Zfw3Pl0y5Ui1ttgq0FaFfDzbzsK3TcaF
00FyGOoIpRPscigMGRzGDzMmjOd7cdoT+SxpJwO0yjHTQrJI6/K+jcRPn7nIXAJdNVE4A43NfIJy
H1lGicpCtMklYV6MduYi6AgS/hkKZdEZBqZ3UzA8K9beOLi80d3j4udMX2dU92V4hiO5MbtC8GY5
WVvhPgXpE+y8ggI63Bsf4a2TrethKhjg7wvyzOcqp2SvkRX8NEF61uXIsZXQWuNG2vRbIlPzXQ5o
gthCsayM3SREdX62bsyl1mkUulsmkZ21IZq9mgI1r37MZs8QcfqPdVbE8TD2mAoj+JNCZXxHUcTw
2japS63jSGQEXVyMJ3TXPYgC1BkINuzOZxZTF1onbGsHG6nxJEaoygaOHT+o/agz1GXWaTln8Ayy
4ylbNPITcZsf6sqTgEJdk9Mpn0rDk2I6qQEt5TDFqc+5WWrPF+McVqJ+QuWqZuMJuZVxgxvxcg9N
QLP3e+3XDe4/tyELxEEbwNb+NK3mPbTbfLfAIPrOb/Dw5eANtHG1jPHov7qyr68EcGJzI5yvT/j7
GYKmzgmFr3QmQUfHU1RArTvgDDciJeo3uGsKKqMxTYNR23fQdhc7Tutpn5TINXm9F5cjhzxjjJYq
Npw0vC+2bCyyu6TxxBRBVPPyrfMyqIOshNAQR/efokPegUa+YfobIk6HREHCOpyaiH/ltOy3KCL7
bZPomnj55BVYuZBbhsPJdsOFRXzchr0nvIW6iDhlsnIO4Yhwrmr0j3KGFBf8gv2cUqlwprpGZWXS
2g4nWYPo+e8V3CZ+QfobIm4IWhmk9XiS+YRaQYseMYLV128yOkdZmA4VcA4LhhOMIg8FgytiiTZF
r7MD+npfflGDHqB/X/o10auvjDK4M92ySHn9IgSx6cvBZTw3aErLsbykS/0OyZYfRU8gwy+xi3u9
GxcRV5XQBtdrijlj+Wc9W32sjfEzoKCJE6cadudw0cCElGv9tYHq/UIp/uP35M6Jk3SMDkbUwwl1
hgGCoza6A80j81vYXUQcxDIB+gGr8TRM8onjsruF4trvdo4Wz5eftQdytgw4GrRotdyLCtm/YQm6
G6H01pxx4hSWGRwS64md4QSsgZeBewAUvbnInpYUqUC/l+9sTQTXkjXiNjw3ueqhzwMobszxGf48
+ls/wQnYKGI66VsdniHEROUZEhiIiirUKv6Hbvww9Zz6TuTa2iLxyg07R6T7mKGIAfkCdAJ//glv
7N0uM06g+ExghAApL9xRFFR26BHdjaQpEs8/cM3P/udYg9YNPY/ztdkENR5xGgfdfCm0YH6zyAXH
xdUikorZAfUzDfFibsJyfl6jaHlSspvW//m9JSeG0V0HWQoK3HIT06Q+oo8ODR7WD4VMXYLcXM8l
2n3HUW6gRUKrWc8Miq1p7bfyuww5SfoKPT90Ql0WkrukzOZjXhbaC1ZEuRPG0ZzNdGE1Rrc1OJKU
oLkHDSyr5/RxArhN29EuaLxB1Rz9Qpvi2thCeuoHQqauGShHH5ZcxwhPL/vlm87hkjWWk70xOd8K
Lidy57IBPnaJMXqylvco4JpDhU7jG6NfJ98rx24XJAdkLzcyBYEGXatR1n0fFvTFbJMWepjdgpbM
eWsLdG57AbWoC5ZrAsUBd4D4COJffmRo1n0P8Xrgt0m6ZDmUoMW1IwajZyBk3pcr0V/Q5lb5bQMu
Qq6N6CJhWxXm6DyBU+cGUAZI/WyE8q3XAuFi5GoRrDDULJN8k4I0uUmDNP6US0AW/IZ3NuJJzWD6
RT2GR2Lh51TCIC6UEG/7je6EMJpWy4TBmC+H+Bkt2WnXjMUWWkBInvz+gBPEmUEpjuZLnG/ipV7e
tSxPPs9xtd5IYr8RZrGzDQ+ygeon6QSeHxBeKvIMUqs8hibZ7/GdMBaT6IVRIGug1ba451k3vYO6
wI/2Rl2WnG1DGKGgrx+4iLwu7iwD0AXNb37Ls8uSSwddxBWkWPkmbNlfS93B5KZba7/V2YXJVXHJ
RdN3ePZIs3VjDTQMXe9p00RdltxVq9mN0YB50/VrvEHjqthmKzgAXt/Vpckh10IKHV4XHSATniDL
yw+lrfzM3KmLk5tIr4JR0uxnXqH323QtWmz7JvZ8827MTgMreRhnPydowY6amnXbxqH85vdmnIAN
wT0ppokgotB5+LELw/iAKlHpdyBxgXK6sOBxsx6zRoGLCfUQulBmT9EHdYlyIaizwZhMGL2s6IOG
UAvUhM4PPEtdopwc4ZI6yl8rsW2LPex/ciCd0Ofm9eJ/Y8oVdY1+InvdqPJGvSvRSXuA+sfzOuRS
5QQbA1q1k0EfKxb6jEfIAgyj5znWpcqBEASvvCHDw6NISP+Cg3i9Weoc+6Hfy4lfXiWkSeAgEZHs
J24nX00JuBmFNsmL+o1xXg7eVvMaFwCd5pt81j8aVP1Qk6vRb+X58E7AAh40zgAhRCfVYQ8hEtoN
zR78XowTrkImBqxTCLo3upqHAzj3UJmuYV9/9Bvf2WCjYRaWRBbjEwgLduh0B6q1mx79Rne2V5Jh
9Yr0dTkYAA3bWHTu33VXCNefh3/jmOxKzPS1xBqjsHMSMk/obgBf6QdI49xsVAUtXBhYP7kZdeVm
zKK9bOhq/BBYmM5oSpOol1fQoPz5h1yn+SvnfddKE12EA2e9jU4EMIWPVczQ5yZimCdsAoijS7/D
lCs6K8CTk2hXMCdjo+GvwiJngragpvLSMFFXUFblq+Ywl55PxbiA5qTa4BjE1dc/v6E3DoKuoKwq
R6Tx14ad1JykWylzVK4A8/e6AXG3EsEhJAObD45CdoiXe5kCqrcdVwq2hM/Tc7cWYaWdMD4s9wJl
2wpyP1yx0nWKfv55+NfjgLvFiAnS2jJEj9pjxmCTysIKDQyEXwvUMDkhd4Me8//9+S+9/hnA5ni5
lDZovwk6tNw8tj3ykTEd1cfVeH8GZxfAWQQmBDouHucMpqaahTPoChFBE4rf019/1X8SVk0aJ9xC
PPHYoCvru+1w2ieAhnmO7mwDk0pNGMHm5FFk5hOTAjrcFBgQ5jk8e/nwy6xVDvFY+RiLsL2LQMsy
W1G3+Ct+L8fZCYB/BPwkG/PHCf2lzT6kwwiQPWKsuvEHXl/kuFum0GuLJvhk6d/Bh2fcZQP40RpX
gPtggA7E6ze4xQocp3IpU9imjcESbIMyKZ/nRXde5wiAA15+gXUM0Jvcmuvk7+sjHH3j93PIO69j
P3crFej+RMOWDPNH1kXDe7SggBNDYzvdWCPeiFzXzQYScdjjgP/0GI2Q4xUEK1Dt6/PN3VoF/Fz7
mFDdPKZVfwInMNivvSF3fl/VCVuLnK9Biat5BCDoBxirwaZrY7/DG0+cqNVw4VBBbNMLKDdyk00w
CJxBafD8qE7QFi1qzxPaFU9gTNQ7IVqzH5e58MKaQ4P4ckKSJgJmJLWwmGZpjQ6AjAXJpsqVX5KT
J87xzTYo+ZVdVv/rH970wNWvhadeC+Cdl0+fZOiLHoKwfhSa/kOXVeygju1vLDZvTHfuxCqrqCxt
M9WPyuLgGQnAG2dQibxOzdwtTUzFCkacZOIok9puszGJD2NY3yqIvqGh4r+52sRD2yzgPr3/5S1p
dKmOqBujC1Ow2HyranTQVxTcMXiMY7qmDIvFLuB9FHjd4lFafPllsi5Hb7dW6cU06UX1mYCQvryV
PHnz1znhrFugK4NAAdUy4sYhojYFptWC1SAG9ODKCAZBBfLr70ERQL2hh4U9Ws3H2i9m3KIGaEd9
wzTsRsFfBQ0a/bIPHeB9fkuVa42DXCVMNMa2eeysyj5UeYumO1KASrnzWgrdooZJFCWmWMRRQS2+
tQG6i0B/vHWfeitonHiHnBRJ4rnOLiRDq972396sVlG/chV3yxo8RY0J7bL145KhcLXJ0YoGwTvc
QfxWW7eQAUIeUEgMECCl5EOm4E2BZcXz07p1jAgS0Akt6MnRprBWtOAMn9Yl90uAAM/4MuRktszX
ZDGwhzGPzwSAoU+lsn95zRq3hAH8b5vlOpqAArHtnYCXzxFEh1vL1RuzxrXCsSCboSWHTu8bmPgA
hN8ekturRYLf//vNGE2xL98LucJRTRwnR553/JitY/KjgCz966qu3MUZLvIbkDb0rcXprd/i7Nck
gxl6BxfKRzbkEQesRA/7SUviVzLnbj0DmIYW8Mdufq+GLP1ERtjUbxLAozq/9SF2IhjkL/Rfs55f
AGEGlr4dCrRGgK7pNY/ceoZaRQHUUDY844YABFtZgL+BvFQx+cWvW9Foes0GaSx6yxv1EUJrGKnw
Wns+/HWG/efyNw2hNqRGFzfaF4BthTy83MRpMnulurhb0BBXP7eVAzBiJpGC7C/ol3iCqZvfm3d2
5AIZQNvO7fCeteXPRgP+typYafoNfg2G/7wZm/Ipm8PRAKQcn2wyyUsOaIiXryuPnAAGnQYMgWIh
OF/P07uCEHtnTCz8rmSRE69NnilbsbUHEhU8Q52ugNoBDdQxvwulW88wfNAgb0T0kmkxPGdlvPz9
/7gdhNeD+iurm1vQ4DUvKyCo6KUC/hbwmjRZNWCcYdiv6CKmcvqH5SP5ADwqAW4pnodH4JzHe64z
AK7AchXjlujYLlsmmirYg0O5dvsoM1NyqvIERCUC43nyrkrodMgMzft9kcAv56+JlUTUcLwAIgvd
rQB/oCDMelzOd2rFIeZjGaAPKRrXOf7M6qINruQvMYSb7gr0Afpj7P0mtlt0ydZFjECr0guMoD9O
S5v83XMz+O17bsmlBdwbtfWaXrqmMjAsDrGq5Jb7zWy34lLLEO3cPbJuhWH6GLdiOVZh56Wa4G7B
BRg+UPPmxr5HE3twBgRdAUUGkJVXxLs+PuAio57bF9VjFAzdHYho82lcfC3I3XoL+JsjDItr/tzz
mm7XEm4PIKFNfkds18mHwkA9y+amfuzjkT2HaIu/opDQBe/3apwVZeA2KxpeYEKC2PNZkFF+Sz1L
9iDfvVxpVdcXpLJYropyaR+rDL2iE69mz6/qbP4mIlhLFs6PE5+/6BhLeKta66U2AO3l5aPXkQ5b
8CmDv+Broo4JpN8XQrrnP7/06zb2yjr4W3klipERTzp2QasuwPZwTSmBTlBcAiyngZ7681+57mev
/RXnBFCsFNTLnpFLlQHYwYEs/wcs/tbvAOBWVwxIagUVJb0MNVgjgkbhtOvhQeln0gvQ8csPwK4A
SkFHcskK2C4DuWa+obFr9stouPUVNcCIBSg+coHvzTe2hMkGEjS/tiNQVl8+OgFKp5xqMeK6nStx
xT0DcpOwIPXbRNzW/LkwcyZDUz3mGuXLKVlwTkqZ79M7QavToBoBLiIXBf34DvDI8QMNBz9MBnd7
81UWtxKcEXLhUZR/1hy6OwCWb61mbwSW25WPF61LIHrGC1aZ6GcDnd+ey3hqgMHp6q9/Dqu3/oZ4
+XX5CPUs/MDJBWL7aRMVAViAQxs9Agejb6xs11vwK5FLnchtDISiYEmFlyJt2BMwZovcVHMO/Gg4
qeHjHOQAvfz517yxSLg98UVSoSkpD/mxUiCHmii3X9o+jL/8efS3fogTxGoAs4jDieTCMpiAFAUl
34boas2lwRRLBKQ/fmud2x8vAEXrQkNwZR6F2HEQik4B8B6eo7sBLet2jtMWo89ZcGExJm0wx7de
0lsTir2cUOjcimT/a6WbGQjsPErAyKk1vEH+/BHe+sROQANzG4fgxfAj7vrRptHIE9Wm8JOecbf3
2wCdaxdQ+J5liRraxhLUigDnprcact54erf9W8xTuTbhFRhG4cGo4AiyX+Im8LsLuv3fcqj1lCQ5
Pw6AqT7pKu/+gS/r+NXrzf/WAN6Sps3Xlf272A1RpT/kPfVS0vJf7ob/ucaiIFoD1m+jo1hwBBrD
6nu3qulG4L711p3AtV1KgcAi8RGmFupetQ17Dw2zn0KJu93fYlHAd62keK7qGTQTAQ58v13nK9nE
78U7AVusrKAx/KCeswaVbygv4VswxOPsp59wm76zLLFhcXV4btQ07X/RHNMh84xXt50b+M8uK4Gq
P0ZhXZyq4UoFbqUsOs+X45ybNbgBV7/B4rkI0/BzpWFqb4vMeF0TY7ehG97dmDFG8iOvu+9AucFK
E6Tqnc93jd2GbnA8FlovPD6ahYU78E5xbtPjs9/gv+26MXz4yJA/I8VSPouA23rTxUnjFa+x29HN
sgh+gvka47oCCm4GvhKYibnfR41TJ2CjGsv6BEDzMepagHnELIDSX0N4vfi9nOtC8Z/VZkw0EaCS
Vs98YIzsgmhBKrpewlR4Xbji1AnZSlSwcQC7+n0DuBm8yMBPo7Cy8doDY7exG3hyniKBBHtOZd6D
OBjt69qz3z12wS3EwjZP2yZ/hMFXt0WSSR7BYvRLXsQuuQWsQFVRWGT8qxIaKrU8o6DXPHh9V1cK
1hSgwSOLWD03DFa+VTnLb6NQXsVH1EVeThpBShiXxUa9h4syFJdwpr0PVS299u7YlYHBGsfIApZo
j7pck/uxWsrl2lVP/G6gsSv+EglsIHVS5o+Cg28p4KpTbVGkgoOs36t3QlaNbCbTkMOXJmGg8aT8
KZ/z+qff4E68BgUrrQq5eOhgv2qLKv8xxXn6zW9wJ1Zt3ZIVKNv0gRdddhfn2fTJsMav7T12O9MF
z2UPx+H0wVh+nOtKHTTv/bqMkUFwpmQVpvWiZPbwyy8864BJCEjzt997cXbWQsPiL5rn5MESFB6j
PAG8vIWZ3p9Hv86L32+Fsav2ggEk4LpZqy+NlkVzkNnILsXY1QolTiSU/Galq/oCbZmH9UjSB8bQ
FaDrFOxR+MB4ihJjV/c1d2lZTHWXPigZ1/eF6IfnkSza62QGfePLz9vMY2PDoWlOeqlxbg2S/JSH
nned2JV9TSmBsQgk+48y5v0jmTV/BjU+8HzzTsgCijuSnKjkEc1B0b0hy/iu6lq/IzFMUF6+GXDj
ytyMAoRPlU13KtPhsV6bH3+emtdHfG1qspeDz2bSUwpswvPUwQ0DpuJgtRbxGAQ7v/GdqCWKDBPs
d/gjmNfsb2XQVhwmV58dv+GduNVoRe95FSYPbdX/DcrRuk/WOvd7dlf3BfcNHpZrKR6yUk4PE1yN
exiEffV6clf3NcHGHtRnUT2Rq5U50IA9XOxAgbolYn3jw7rKL+CWwQKEN97T1aQA5ofzCD4T+pD8
nt6JVjoB0rfCePCpnevoDkBp2OWa3i+RCR3Jy0kJvxeRTEFaPU0a3oQTHEXv0f1u/E4fbi/6OIlm
mhZdP1077oAb1sCxBumd34v5LVhxA6FBXT0Ny2hx2Vm7h95UngcnV7VV8myJdMeqp3oEnA6g2mDb
NPMtlORbU8aJ1YleCU0A38F2IPguur49rbDd9XzrTqTC7E4WBbIqJ7R0wEpEoCIcwFLM6627eq2A
gsGO+2X1VKSqRxt9ID7CBWr5y2905zBc6RWng6oDJJ3W8hxCS/LZhknut4S5ci2AbGCoQhr+nGvR
wGlZabiXGqUSr5pD7Aq2BrDUmDA6vKC/HcReWNRu9QyYt9+7cUIVtp/wJ1Apu4gufwL3KH4PT+lb
2Jo3zk2uYEvRjCXoUUifVT5GwZmAdP8ZWehoOrV56pcijn8TbtXxrBO49R0ZGrdh7LxuRukp2o5j
Z3sl4N1LsHGiIzaOaAOroXmLxim/I5Or0dKLZUsgBQYXuL0OA0x1YL/50+/DOvFqSoHeyRKDazqz
7YQi4V3fVJ43KFegpSs4btCGR8dpEB+lasoNlYtfE1PsqrMmxaOpszFs4tvMwDoy28JduPNb4N12
8wlsl3hKGvZXnrVIctBSwl0BlXLP6ejKs/Ie3eCwl6qeln5q9rni83G1nh/V7TYH+GYIVjTKPJWa
pido8LpLZjPPQ4HbbU7mZkxgrE6e0W8bp7CMQ0uySXNYf3hNSVehBZWv1TCaqJ+quZ/vq06XH8D2
TT1Hd0I1TcA+iyvsrZ2a5XdS9cEZ7PvVc3Rnby1gXzWYdSTPA1C+5yRc7UXMjd8i7KqzilgpkkVt
/ZQ2Rf15ZR39UnPil/10hU+yQNl06IPyqVl+9WtDdbeiA/3G1fiNM4erfJpTnZsSurXnlfTFHQ5P
40bHxm/jdoVPDN5V00in9PmXY1EDf3WzbbVeb4Gr3tifXO0T2qCKrArD9HmoanNZq6D6aDvIivGh
b7Gl3no/zv5aVZEWS7JEf4mU84eyYvmDqGs/MTd8P14etLPFpjTHTH8OFhjhLrADuqsSGC16xasr
gGpgAqqnlYqHOZDVhwlGlukmauLKc70JnYi1tRlBtzDZs+nn5V0K6/YnTie/UlfsSqAs0bOiQRW9
kzzhD2ZK+S8MceAXs6GzvwaVkfCpXMsnssYfYG8/fmdxH331evOuBooNxhSQztHnaR2fV5z2AC8O
er+TvKuBigg6ihJRRu/gC/CThLgmjLm8lSp7Y767DeZG2Azj99mPGpY27b7OTbrs19b34OGKn1TS
wAu7lzDowlXnh6EC1shz6AkOj13tUzqXUVdqEzx3dd9+sGVqPzER+22AxAVkF4bTGD2X6R6bbHkY
BDJB3ZL/9JkzxC2NAoEQZlLF6b5BocWuwNy04GB7bX/ErYzaKoShmJ7pWYv5SzGPaosqst/eSogT
SoAr6BqdnuledqM4NBRmanHjlzpEVTR9uUZWHEbxahH2nIUwHKzKNv86qmHw2f8wunu3RM3VjMua
wjsJjhobW8wgDdGpvZHeuw7zW3oPwycvH75RqbR5PF4ffsyC3cTggigUTk9kGQRsxfN62tjQoiKY
o+zw959n0nXw1/4of/lHeSaszia4jmhUA47g8CHDooOMwl5MdMNGDXn+aZ155zNx8RudLVIrYm0A
2Mv5uh7ZbCh2ydhGPhMXg1/Xqf9UTwcOWFYzjdFZDHBuV9eIWKkXKwKDu8kis8BsAfZoe0souxe1
nM7pzXh+6ys4u2MlC1glQkh3Igb4y52JYGBvWnyRXTsz9RSVTfy9hbu0z1kLv8U54FrY2S6p5GJf
rZRvTFG222T0W7YxuhPidjAT7dSS7RmTw87GMay28/jzn+frdV6+Ml/dSmoGQziTDV1WbKaKjDBA
LMu5fGBJpgBQwcvb1GnAl3/+/Mde3eCgg3ACvikK1PnhinhutGF3mYrVx3CJvLgCGN2Jd5E0GWpA
TOwH6LdxL+3KexQPvcyyMLob2CagSdhn9vxLQAklh7lDTc4r64vRnTgmUT5miS7tCT58agv5qr2D
QfY3v9fuxHERhF1iITY8I2dqYBJf2FM+eWmu8OROHHcol3RTGYpiAyBFj1Uimi98nAcfgQWGdyI5
GDI2ou6G4WkqP5gSPqEyDMed35txAjebhwFgOy0PjREfq478A0vuvd/QTtQ28dBb1YzBXhQRLl2C
dHByDYvU+D26W1eNliCQg+2nd1Ucna1Boygd/No30F/nBGomg6IzC5ne8TiBHShfkW7blAQ+kl4v
xy2nElZkaZ7bWG7yGqSmZWhh5c76Z7/RnVAluPrCrLfD6M2KeipcSiGlnpD79RveiVUBXK2yrNEn
rJXlccgN+5SswXDnN7oTrKzuynDso/DMGfpCp6Vn23a9tRK8cST6rZxaZNMI/1VsJUAMVhc9ovV9
Y8A0PVblCkO2rEvn9NNUJHmyXdfOK2+I6eQEcZTZmCQBsSed6w8R+lI3JS8/+b0vJ4RhN5/LCDk3
id+BNLMNR7tfsDrf+Ni/LuyvbJAuXgMW0zCw7OR6FlLJ/QRP9Z1FKTTYq2nAmb5IwSY64Ezcxtsa
huNiAzyMFAe439q/mxZOymRp0j3OIwkU3rAyh0d6ClLKjvG1vWtqJDguGaO23Wm4j1SAR5QJRBgZ
ib4ulWzUHc3yZvwA/LjMf+KU0cGaPpfjBWowc6dXqo8NiXBsxsZK+S5XsEnerQKmbpe557NX/wNE
gM49oAHbOxqqPPt1PzLwwL1HfN3CUV4HeeUNu9VgVfd1yNakOEjK7Xrs9DS1+2rmoJ9NbQ4wSEcz
a475KqrpIEGfKrdjrSriVS3Gj3PODVlRcPj2BsF+UsnXARpQzcYvXpPTZYQ0cR3DCULKA5gg6bQp
4jrY86wt/RY6t1YsQ57HvMowvbpw/BBRXv6T1jC+9nt4ZyUqaCbiRabAKCj0MjWpRA6oXvzOJNw5
NkTpWLDJxMFeDtzAKQj7lx68hB34os56Y3rQpYXCF22KMd6huUZuIxn5JK8wuLPgNKof83FNMF1s
/L+qKsbNUs73fq/cOTQgH9yHC8WhgSxA1vxy0ytkf/Qa3C0UFwG6eNFe3OJqutodBB58m+XJR7/B
nRND1Q8kGq0J9ixRP4wM1KbDN76xCF9n3CsrhFsmFpy0E5uT8sAG1M/ZoO0+ILPfBuLWiKHckB2V
6M3IqkHC8Hr5xNtw8PugLtTDdKRlEO815+xKqw2nkN7JevJ8cidAxRDP4NXq5owjfbeR2DS2q/G8
n7ul4aIKgjoMS3xQrsttMTBsZLdEBdeT0mvf04nPIpFMhzKp0EQ/FvGmAoSm+Jb2HKmYXpM49jtK
uTViI3JgvY1pzmQAHDsrqNziVO7T+w3luhOqVcJgpb6gjAWRsAI+aCR3ufESjMSpWyKewoIJjRuD
3Kg8EY9NHv6vQ1D5MEAxuhOrAt08oclpc476snzf4O7ztQ6r3u+tu0ViHYthaBKBbaMmFk6llH4J
8pb5vXa3RDyVTbmKMGzOE1qJkPSU6Z6S0QuviDdznbD/yXhFQwZY1xK2h4Fixugy6XdjV4QbrzXS
rRGbeOiKXOLNFPZq7G7tgq74tqyl3zLp1oibHM32w7yowzTAwhcX5y/B4mcahlfjxKyq18yUalUH
YyClaQiQTVjcbqRq31jgXYJHpiRpE6rUgSXzl6nD6b0HI8fztTiRKpCAV3Sh6jCMwfeIJcjFzrkX
wg79H87JmEisXZatzblRaPTjPVDhq/YiM2NwJ1CZkkUQGASqiNa/frVAglbj5aaIwZ1j72BgIQuJ
EXTqfSS3TYXJmPRp4cN8wejOHZy3eV1zm2IukvpzFaIZLDftd684csEYk+67mDRqPTUjDjJZjvAH
C+0fv8GdTRXYnoRoVq0njpSQztAQE2TSq98Jb8U59VbICK24qnYHM2UX2V2novFN17sl4YblcT7i
JHCoWv6OVX28yVc/fhie3Dn1DlMPEym4EhxN2rZb3cOKGe3crd+e4RaEeTPWtBdpcZRR/VXHZbWh
ifZi+qOJyglR0bZLRanpDiRF/Hda7+bFT0GHwZ0QreKWkkZG3cHy+H+Zbspt7z1d3IIw8H6ZHFmq
z6wbpr3RKDcvwU13uV9kh1eOYW49uJmXpLDY406Qi9r9YOGitst4vZTbSBXkM9FUXHrsBH9nhcru
IpCN7KbKLF2CXUWvXkc6GILqzujCvG8kJKch/t8PKprVU6pTMJXrbBXk0qK5Kb2MUyQivRkzwptD
gWvVroe8MfNb413nZ6Aiq8KOtD9nC1vuizhKNqHxzcn91vnbUSpTSBTOaDxLv+Obp+9wOrs1P6/z
8LXP4Bw6eDqvauTFcCpQbJM70s/k8RdOVHSgh0VhUOpNPJX6JGIzHdqqwiXCa61zeSIQxeKUvySY
vCOgEFN13XfNrcrSG3u6yxOxQPOAVs26w7DWIxTy6DgJ4sivLMCc04gNaqG5bvqzLFHrKQYVb5eF
HPxei7PWRWkSZzYg+qxSEe1JlxSPq+XKb/dyWSLI5Im6C9b+rAyOJOky7voWV3GvR3dRIsABdHzp
x/5MEhS6o2sIVNp6ieTRMeoudqICdqnukC3OsAkMI/avnngWNFx8iAxjppq+78+DXQJ4DdXyQ4fV
wm/CuMQQHFzLeO7z/mx7LKUD7EyR0cpv3XmuofpKCFMnhKN5xIxEDuscjdEIFV+o20cC+N8pzxcv
k1S8fOdgEo0hEdh7i2N05edNK9QLmpef/eaNczARUd3C/GDBkWoeLrKGA3OXJV4uVXhyN1ijhEk5
2/7MU6QShgmGrJuxbiPPBC514hVIPMiB0gmTPlIfkfcrd8D/eal38PDO7aFImMiKtO1/qXdg50cP
fVp6OaehSdo5mihwcZIlC/szQx/E/uodQDb9UlIvjSPGdwJWx+hVmsNyODe8BUmzSmx4GFcdeEnZ
Mb5zhyCdnUyVTeupUDhB6KT+LCyqy15z0kWFNElmBjoiqMgSf9bt+IWuvlPSVZNVQ7GAdTVjvg9Q
kyGNXm9vXyHeWA1cNRnXNeVmHvTB2Gukzlqo+7aQ0T+LJpMX0Bev3pn01dC2U1Kb6y8I6G7q2YOY
UcHze/XOpCeGE9WNYX5UFt0VFf7YaQb4deczunBVZbCqHlU+rfnR1El9aJKQHNNxePYb3JnyBlZj
VWpYfhQx6nUqAGts/T/OrqQ5Tl0L/yKqBEIDW3pwtx0ncaY7bFQ3uQkzQoAQ8Ovf1/dtEiWOq7T1
QlYLHenonG9osqDqk/QhZcWs4VDflPUjvLC3vKIWNk9d9m/YzL0ns25mI3c5mLukbSY09GBasUKE
+PeD/1rQnUkfKaYE1ePGxum+4Qm8l/qbf8hRRa462qoGJUr3O71OE1hGABzJhyHBc/KMl5N9oW3y
66CQP4HJAPqdcM1UV10B+nvYwMqqT0BIw0VjIzZ5+v3PfO6/ePeYippRMjrD7JuCy442bfKXtiw7
DIR0gXvAu81cpuZJDC6G2HX6h0xlfRyWF99kv06apY8km/oB73b4614JbL8LtP/5RA+MIJ34/fo8
N74X2Gksx5uScHxVuo7vOYjbR6nDFMcgnOFdZ8QtIDKQKb6CRf05gePCcBxnkQZxkjG8F9pcZ1Ed
LVMCaqkt7xzMe17XEOs+/X5pbqP8nMOBZftj7bfr4BHfuDm+2jpV/F6rmjz0BvVlOMhP9tKplj/N
QAK84X1Lg9Qu8ZO8mO+SxMzSiPgqeVQ9qH6c7tgepsmE0W9R8l0523CWcnialjDMRnGS7DBtYA3/
8Pv1emYrydvfvxucdypuVa/4Awes7B28U+ccDBzxV9joXiDf6I4EYK/yms5F5953/VhfVOGa7X3Y
+F4Uy3rea6A2h/tE9kfHVX3MSsOOYYN7d3MEoPRK1j29jpPam6OVw1qcbNcFCcjju3pR3MkhJnbF
d4XUy/bFSlqM+UIEPQRN34eWTXZP6n3MtnsnIIBTAM2cUxgnhg3uB3GdrG2mgd5PreCfSTZU+lXU
JGP0wvj/vYd+Ecc+tmzjZbNAUmp+SMYezcUEbTRYwNSzatDGJGbfv2na7v/SCi+SvFu79WFEyye9
0zue+D0b+/I407UlnyDFlti72mV7F5YvS1/oA5wgCC1nYruvRkAqOIV4vkhUUGFB+jof3KyjS6eJ
PRg9Pf63pZl+EQf1TLQLL9pJuloakYE9dCN6S41u39eGhD1TpA9Lg7pyn43byK5bxEmO4uB8oFkf
pA0DwSUv1Iki0WL2orgWumfVY2Vmqh9ZGEcQw3vBvk0DbbIyYdfGuf4+SduovM4sViyoGgX9ph/P
WdCwTExVuxU5as3L67LrZ/iE1y/ZvTyTMf0E7SIjbE0ioJ6gIjeMH+vN9OZ1Y6rqY882PbwkiPnc
v/HDfgDtmRSKPaS8j7qcq7KZjgauOyfoflQvkRKf2aU/Qbk6G9cWupvQoVn+bIqtOSx1YHruY7km
KIYSHmcrUKUKOHy97O3dOgRZyEK1y7+qpwSaSEViH+zgXje6qv8sKWn/CDpzfdUPAD5dUWcxpu4m
KBCmK6a+0MBzx4dywZ2JTh3N2LWwUXFUDd7SLenC3rnyJyzXKifTdUl0IVvM5rxIotnlwS86H821
m57FfB6xNHszZmdmR37CzZ2HLbwXu2SIzNTGFUZf9q44DS2drpkAkC5oeB/RpTPbNsro6LL1/f66
gJ5zzqMxSDyDSd+oqVk1Ft6NRZ3fioLKgbgWjYHdSuljusjmJKiOmLvp+nY/6m2O1LHs0q9hS+Ml
1pVc2eRU6/CGGmr35952cB5Zs7Ds1Id1JVnjIrOrpcg5A64LBgTkPIsg1jkW3rtrtepiqUqK0bdy
4ic8aZGd7vqFh/gzZ6QP7DIU1uNIfvnDDWvBOxBk6C7DivjS1/xo6BwxCXfYS2rWp3RF5hic3/hw
LrvpRqUiM/dFxl/9BzHEQy0sd/LRXBvl07YNa3adONV1rqICNdI2g/tp0Hb8CdAFoLaZ5sY9oD46
5EAxkgNtwqB6KDn8mCHoel1cymf30IGUYBK48o5rmL4bkz6ca2PwYslmOt1ps6w5h9Je/nLu9ExW
4KO5NuH0DJbZdJd2Ds46JkktO028W18NtgvsD0gf1bVBowegi4ldmrYe8w0QiW8MBciwy9VHdRXx
WKxaCnOP5hiaSh2MvAan67C3mI/paowt9qLq5yJPk+xSlbARHLrQrN4HdVm0mrcuqt1DSoa3HFr0
d3BVDVI1xM7xEuNkWyYqpn4G40w9To5mkP8B+CIsoLybFUZKUxLtsbiaKXv7f8XECq7mvx/8dkn8
4gnpg7qULMHjHEpylTgIjromdj9PlgzD41DwtMrbBh4if//+fz1zHPsYLwUqqkY3cr4z7AYnZ8Wx
xB/Cdo+P8ZIVwBhqMeqSNhz2dYmS0X5JaOfUx9/P/pkA9mFeDRQFFtHO7FKNknyoE5TLZLnBOITJ
KAr81j7eSw8kgyRvyi56w1s8h4Q8bJHjMHMP+HJ71+3WMVYAezzeJ3vT5Qm0fw9ii8IyBR/xpWxb
ddvARZWbdt8Pjt2MNAdohwY5UmP23uu2moEKqpJlvpsKoo68hNTygTkR5miO8b0oNiTTbjd1c/+f
0FbRQXNo1PwFqeWYPhNpXhgr2/WEqXZ9gANa+eGWK+8HXbc7OcCrshzekL5DlWaZ4/ifSQCMsSjY
YorRufbNQqb9X5WB1D9wjvra7zf0M+H4E1gMZH2g9ArwTcHgBNegtdtxF2WInhA0gr2b2k1Ku2Eu
+KUYJgo2VQPlmZiQsbuEzd6rYVdtMq4RrTA+Q+Uuhb3cUeyB4BLp48Wqrl+GPbY4qrblPbjW6oQ4
qcMOdF89xPDSFgtUii7wygP3EYzf+6xEmeCFIz3+D0fyi0PdBzu5bGErGi78Ah0U99c09ubIi7J/
Y3QqP6AZVa65i8r1c1xF2zcgVtl7UYHreZravgIZmyZPIEDAgC13depOERS4mrsUl7N8Sk25jIBo
lZU6VhR+2blN5uTEIfig3kMyf/srmcVk34E1yt5X3QxWX3JT1c95PLk724IBdSZF0l7qGu/+lMbc
PkLoyD5UvbD/koHyz25a6CvO4+3Ekc0A71r15M8oltVrdPinPa9QY87yOrXlh41QkAw3WJxAnE2Z
bDokCT4VbHFbfdQjYw+7hnNwXoiUflPcIvnaDf+7M2sqXzNopdKDSW76wAlteqXBm6iHdynvOPvW
CAZBs4L1SXGEC7jNjqSS1Hyd+MDd1fRw2HNAoaM7wgBx2qCEEAHGealU6tqLWyHu3x+K3lnR5904
NO4DAY53SJCS1fN0rtZBbSbnRBJ5cJ0R1aFL0bM4JLhXDLDVI36LiZt9zqO0br4VKdAMA+PJAy5R
Vx6jetmKQzEC33Dftg7IxN40tf1QZWWf/Rnb1PA3Nl1Mf53hGoci2hRHyUPtbsa0QOEu/DRWwEsV
ACG9Ml1RylzIfv2sK9Z9hTF6974tIvW3LZLybURE2l8BaIR92MD6sT1UPePrAay2VecuyZbyFMma
opCwCbJcm6Ql7+wKvNpohu1qpSyTU0vKWB5E2qXzC8fpM4eXD3JK2rLum92JyyRxKV9LJc4MXjFB
juMQIb8lAd91fNRS93YDCOTSNNADkZHYH3oeiIWB9dqPo+tWL6vcmYBmPQgGhsTN/XwLo6CT8b8L
6Lu5kyXN3Fhh9DRdP1YVndoyb1MCLm1YLcYHOUmjWsFrKf+/ON2MHG7lYSIL0kc4oYCXOUoLVuXF
Ug85tmlyiNVah5WYfYyTXlLJJlUUkEtBNOQmFeDjZywQbSN9KCgsLOpICc4vipTVWzJ15YchFPDh
Q0G1aWA/LycO1G8/HhwvK36c1xoHQtDOSbwEKFW9G+PR8YupsrdQk5mPOOz2sATdB4PqWGwi1S2M
X1dA4xqBPmQbSFGTPhhU4XRq6pXxS9fFd/BCh7vVDsZaEzZ3Hw2Kgh1krdDjQjID0L6CZw6LUhIY
Tl4m06S63JGH2Tt4EujPyZJFCYygDQk7KX3gnYFMpC6mEgFVJUjzCtXWOcBZL4BtnjmHf4Ld7Wau
zTLKC7xy90fFmqJ5GxVLXIZBUHzYXUFsaet5zS7WAK4zgxIk3IuMhmeedD7sbos0Z/Anzy4S7lBF
CRXTtFhPEZ6R74u0rov3QWHlI/ZtV1S0EgKvaZjn3lKoPo94aHXZR+wTxW951i4vahgV0MQ1wfas
bzi2sNnf3jPfXSc3ucKRRQSz1yr6pCaUZWDxFCTiy6QPIATnY4J4cmnv/l+wEtCcYG2pw0LLRw5a
S7IW4isOrJJ+hOsBSI77ECaOIn09OgmCJndx4h62YXq04J4ekTPMQUex8IGDyhitpj5GobPlfyfZ
VHc5HRvs0ZCPKnw9OgCOyICuR3ZNlZnOTiv9oS4DSSTCxw5yO2ZCkDq7dniJAN8OR+HQ+rXwbbpQ
tOsTG2t7ZwUrDrwQ80G0+m3Yunh534QKQ7QoLrEuUCVIuio6txTw89+P/gwyUfjIQF3UNwdDGVe5
upVIMPeB6zPUb/R2YXMaL5demL0q8tiQ7a+hG1H9R73muLp1qcPSN+HL0RGrTVF2OsGFsFYmr+ql
ekWrQG0yyNr/eF5UYEah+Lnpe07QO+ZNsT7UIlBfR/ioQbfHg8n2VF7hTTqA8FGYu4gF2QPBv8cr
0chMz6C4RyXUsqEBCaM8XuT9bsagmxhC0z+uTAKIWlpmLU5SOwPI3EXFeOplWMFF+JDBRKOYo1Mg
sYqC2jtYSxWXpXypevXra174iMEb7Vdla0arfIv1J9NKfl54R8IOOx8aWC1dJqdxusnEI4kACKue
8igbkqAcRfjYQFdu8ARKBCaf3C4umTbvd7VNgZO/Ldl39yNgXShAlNmAly9M35NhhLv82FRB3TTh
a85NkABYgLrB6HjMpUtWHkLF8oQvOIdnXDJCtGe46qG6SPTvk3zhexuk18qE7+RV6CppoAg0AIw0
kKMFWui8tl0YE0b4wEBXQDzDzOlwnWKc1E1cVOgFTgXUHX9/Vj+z431kYJeIbYKd1HC1bLnY2kHK
lr6YeD43uFccbXQE8fmkxsrf5EzSGgWxMWv6sB3pwwLd3JpGrHVxr8YKJRoFUDgUQj+ErcutkfTd
dtcx3QSPy+J+a+M7Fcv4GE2BZVfxE64vs2IUIAhdp2RJXkuOh3m+L0Pxb9jcb5/ju7mTJt6KuUEw
kb6qDqogLlglRfjIvg4CQ9GoZ2z3hdJ7189QwVo6N4dVjcVP2L6qhl9uE5P/H8EpqfvjnAQ+QoUP
7SMTbRMUbjG67lHxUm3E7oYlkPWO5O/Hlee6Y12Z0a3KSRp/K/Q+vVtgDBKWtfnAvlTEXEI+or3a
bvhkTEFzGsuwPeNLtqELhFpdb8ZrtzJ3+K+3O/ftS2zK2877uVIvfBSfaaFQqjtXPSpUS79BbX2C
cGCY1S+89rxYnUQN0suetria3JNTSXtHx9AXig/jU3S3bu4G7Bi5tPrmhayfqA2TWMfcvVhttp5H
+45w0lRHe84hK9ccwYoIctXB+N6zVrIaheOEVI92aeLHamDJx6WSxTHopPGhfDf7Ek2g0niV0GQ4
SCVnFKRQgw+yIsTsvUqdivgAehZtIeBH5YMsB/VmbgOPeO4Fq1Pz0MFgq8U3hZIravw3o+W0fEmZ
85k970P5QPlx6VBBMlxG1ZtpgsfI2BgZVN8VPpIPW8VS3sfQI69J8dglcKoa4QMe9FV9IN/W8h2F
dWcvUGREU2UD/BNd+iVsz/jqbB2D8SaBHcXdZCCtDQL0ki9x4MPWh/GpGgS+pbX2Aky4xfNzjrsi
H+s2sKkpfCQfygg4JZfRXorNnZXdyEc8X8O4XMIH8sliIjDmLpprASfSC0/66W7QSVBxV/hAPj6W
yz67aLlCzXw+NUT216UPTfV8KJ8eU50s8Dm8VhrlCm2b/S5mWoVlqT6YT2dwPh7ZBqohanPEwWth
XMKwduInIF9Gh2KeHVj4acMushDVlS4vSWb810n7xc3nI/nkMAxuWWcILKx97Q42KW8uh1M1lAcD
K8hXVcvWy2bQFaszDeLMRIFxPZlyYHGcbx2gb8emXQEyOHQsGfgbHQ90+lLs7YtiJc+cUz4csBL9
NEOi3N3degq6xN3A0DB9YdP9GnclfDgg5OFVzDOBcOGpg1x5sgEmI+hUbYeubtEwF8NE1ndB55aP
CoTiejzIhtzELMb6T5xb/d02tibsieqjAi2XNRmQw1y3IqpPVQmgx9iSb2FT965p5LtTSnZl0V+w
UXpQDUQ3z2NUhpHjhA8LdFU/oX2+LteUFP3XTWrxpVxCw9PHBQIAq8qE19u1gprF2VZMHif4YrwQ
/LcG0a9CyLunUfos7UTX5S6t56g7qEgUMre6KB5KcLaPbh/k3dy0aAoEfQsfKzgtPOmWvl1gYdF+
SOJFH9oljMsufGygHlSxEClmvD/S5U8HXayzmHYadrX64EDbubgY63254n0GOEiG3iOFDsgLsfzM
QeEjA3U5SsNShrm7ovzbNXMEeEpgTdJHBKJvVEvK2HrFafcEruh2FWahLyQ0z5xCPh4QnNxaljK2
F3gmjOCQq+q9GxAHVQWBjgPgYYE5n48NJGrvXbqX3eUm72dvjoqlDXMphnF28uPj0u3NQNtsWq9u
b1vgg6BMBlXHINCq8EGBxd53U4vK3oWzTTYHQsFQYCtMXgI3jxfEBtoWrKkaQP2Fqh4avC3fRS40
K/MxfhzGL1E37voKRtFX1Rn7ClAo+cLueWbf+xC/zYoV3lTDejUr2jyF7NNTOwYaMglfEc5mTTHN
0HS56jbhOWgE7SUycxtWi/cBfoqhjdBX0X7lEIY8FiCgnbJ6CBzc6yKpdC1TBreHC4ik8wGgu/oY
KtklfHAfoHfZsE7tetVJ1x9JBxh1bwKfCT58pWiHVqD/FD+4rv1Q0UEeAGUL43ChjvdjnBr0L2Na
RhAYiLbt/8wQCO19/v3ldCud/uIy9LErEyS1jCXpcuXS9hK9Xgiy5W6E6lAutxUec4LMw2vACpe3
rCiTLqg7DiXkH39ThfZyKRxzV0VhfnDgvYCzAXx/xj9//7OeiTEf2GL7dI6XFp4A//Xq7IjWOAC1
L2UQz43u1aETCMiwRdn1auebezyMS89DjTw8bO4esIX08Ksop8RdSanNXacXpLXlqOL3YcPfLrXv
qrlQSa8mQxYsjestilCUHwYReOz7AEBte0F7qLxfp7QgDwSP2o/jHloe8gGAiSltnERkghdJNhyc
qMmxd9s/v1+X/86wX4SCDwBsZvikI2YMgN0okET9/TRVSSnOWhfZvz1E2e2YV2qgwwUArLU/1Uiy
EZRkTE5jr4r+laz2+dhheZ86JtgdrKVKYGR5AbUTavVhLKFhfCm0o69EY/jXMtJTfGIZXheHoqiy
s6uq+nU0t5BXyG9egyDJwgk+KOLQAvjxs+tyKy3b9wmNmbR8p2Y+faCZvPx+7X4ZEOlPXaVoZe1W
c/iNbCixvYX7ksiLNl6/BI3u95TScnRrxMhyWsbHTLF8GIPYt6nwXYxGOpR4AAOsnfbunKT7HQhO
IVk/hvaiOItWOEsYDG3Ts4zfD0XYUv8kECH5QNL+hi9fWJsnMZS2VxME/MGkvU0CeLBWfMVKT8y+
F7XKN8NfCK9ntogvD7ENplghlLGc4mzPE6byYu1DXtKYNf1xaw8T2IcjSq6nDpJhOYdMdbamIXwM
jO1dvtpmYil47E5J+ldEO6C4g8CRGNmrRaddQcgO28l/AXwdX2Vu5/frYIIYwhjdu2AFGvcmW4k7
0Ww8xmZGP3AJqRWnwm8b3Wx5l+X2JWsBDFRUP2yVCBzau1jXnfd92i44R5i4h1lNfACbND0FHSP+
W3lUXZr0wC+fzHjm/TsoBwWN6zejAHti6ZKy2/b7kpD5sMwy7AzxG1EmibqM6c2dFlbn8TbnrH4b
Nmcv0LO9ELxPEOjQq78fdfZlWIewA8rvQIF+UUbGzfiGFb+DDNqB9Pu7sFl7gV7v9QYZSXxBeFld
SjYcOj2HAGaxqb04x+vOrRtseE8bvR9MAm+El0qWzxx8fs9pwz/bInv7iCp6HKPsnz1TIUR9jOMF
OWFGyS5e3anP7nT2rVlCqocpvIF/PFD3LIlWumDcrTsxYaGQFAQ/wchegLN6s5GkGFl3p1U8WR0W
g36LKV2Tugdx3p121ZaHeczKP/aK9B+C9p3fYlpFvwDahlmvss65UDnZwna031+KWQ/hTnQLTsNY
nmomynyQQSYIWOvbhvwu0a+4a3bo0nVf0gWk9kqY6shMkBoNBvdCMbPIh6nDksBTuuR7PkCRP2yx
vUgUZmqihuPmAkAxuUIUNcnHpgnqWqXCL2kqDhEdwW9HCMfLTawwgJXH30/8tod/ej9gSbwLnS1i
0sm6I2qWqDoXezkdJy71iq6hLLZjYbJa53BVXJpzqUwzht2Zfi+rcSSmDjTBE9/6vBzSq1rjsMTK
b2VtI2U0ZkjrG01PQzbAIilSn3+/Ws8ci34ji/R8atpbTJH2raLvhH4JLfzcwF7iLcCBojdTp1Pd
Au66gY3MjQzM6v3+09rt05RsiNd+IZ/T8nNR7h/D1sO7kaHpT2PDsB7RuOQVV5B3ncMSH7/TNPId
kNkIQ0O+O6dkPOpEH8Jm7R0D83qjqU5Ij2O55arbjlqbwKG9c6BxcPzuKHJBPZr4RMlMj7YQ9Cls
4l6wCgklPLvAWNAV7pUZzF8LKYI0FVKRetdyNC8wztmwA3v5mA3mPpJbCCQXp5d3MbtK7mParMVX
M6oakbNmdc6anYTtQb8jsxFUnFJ4fJx6/k+iP2xTGfYt/W4MWUzLi8y6UxuD+ww/iwrQ0+l90Kf0
uzEDoVnSl7cLA9KyR2jAvnKQUQw7Xf0OzIbeDusNBmequADH8tTtQepZ+JjeBs+sqZXhWG3gws9Z
30JaLIgehKG93Q2hqX1tSxxTe3qCs9Jhtl3gl/T29rzIZG02ZLPR+EFl/ygdUp6C3L+3s2GSGUFv
HTukqNnD1lVvSBvk9YmhvZxzSttJqQ73cj3fM/Y0FoFT9i+aQYLiLavui1GsfaBxu7ztFh6EW8Ws
vTKtA2m1jW4bb1+mMy8G0OKzwIl7Vw1ntKFllSIaS/DwkzSf07DzyW+ylEobwTS+oi15XnfzQbmv
QUHud1j6LLm5UiMVURomDl/iIIYGltkLQpORCE5VWGauv8B7Dy2twDzW76yQWBFjbu8+1zeg7PIc
9KuwIPS7J2B3TsU2Irxt/DiTNoc0ZB60zH7fJOEUTVqCkWO9vCsEYKnAGY1h6aRPBy7HyUBlFyvS
VEluVvgblmEPYd8ZZil6Yjfg0k+8uorkDQ+yP7rhoX98QkFmYKhEdEvpY4CqngDfD1tmLwI7h2J8
Uar5lKXNda/rKG/NHpgA+12SDMIUFDsPr9WoLc/CtSRnKyA0YVOnPy5JnUxEaVnZE9BlF9HH160c
/wkb2ovF3qycrJWYT5pZrAo/RFNgEcaXR2ijod62BWsiagNdaXPeGA2rHPnSCE2ZcqTrhT0p18HE
ih9QTwmLRp+D3vPN8vpWxNVj0udtZZcDdzZIFyoVPgd91mywyY78Y+y28jUv2uSolXNBZUDukwJF
rRPYdBaoMIq4PII3meU2iuego4T7nMBmmjLXaLw7ponfZbJ9MltgOdenzmfN2gEth9cS62G7Y+cU
j1MoMYblkz53flQ93nhc2xPbx1xk66G1gc0sny/v3BiNZr69xRz7a+q7rxYo9KDI9MnyEppAehEY
muo3PNPHYm3CjhPfZqfvIpBVb/fvAhtzJH8YGMdAH7YJfXLn6AqYAZeYd2PeEpC6erUGroh3VmVF
E0O7CTcDn1/F8YfUBm1s4VPvyZoO8QhVqdOy/gGRpZMCzCbsG3qZ+8TSlgrb2xNP6B9Sw/a3Xeag
k5v7tHsoCGnHZWShggU53ewd1NGCZs19xv2kmDRlUqIjiZdpXs/dK91IEZRHATf8412WRS10WyJs
j2Fg2+OqRXpYKFRSQxac+4x7QBVqHFN8hp+7Ojm1362UBe2+n5r5DaSF6c4w8ZnXuSbf0jqo3cl9
pv3ODS11w7D90m9yNYdp+CNsMby0IWr13EPIeD5ZZuJDCfe1s03LLXCXeNHYVi4b+iJB4UJPd0r/
vbrQLeK9pIcZTy/RYKVLqt6P4ION9b9BK+Jzw6FYlsQtr3ETxKsBBHY6VIMMyxy4Tw1v1han6O3g
i+PjQN+sYYkrOps/RozoIEu57rs9dVH3hZDoyvYqyAQw5b5djKtt2cgSZbOsS07V9rR2MuhQ5T4b
PK4MzFbqzp6W4bGJy0sztoEjexsvBZAzGyUO1UjYT4OkF9qBDh62Qbyt11a6QwUgmk9Cg1nqyotW
69uwob27oEu1c1ODacv1o65ez4F72kfqsD2xyeSw0Gv0YaOfkvhj0Hx9nM66T5VJisaeMr4fY5Uc
2y07hQ3t3QFz1pqNTth1ZL82EpdiFVYA4D5SZ0DuvmW3xYjomKO6lbMoLPvgPk5ncGWdwVoJG5pM
+V6mBxovYTvax+mU0bAU3YAEtXD2DeyV7s24/hm21N4dYKHoSFNAAiGN+djJMVc0LP3wQTrFXKVF
vGA5LFcfJZCS9TiEYTC4D9MplVyavbuNjYNOZG+bKCwh4z5Ep4JXzsRivKRpQu+zSnyCZfFT0Er7
EJ19WsRMG9QXOFkeNeCveU+roNoF95ndut11VbbY1uD+XUrdfcCNHpIkMOqnkbZGzzqaalXkVdfQ
HBOnr9qJLiEgAQzvFYIhe0ozOkp+x2sHL9KCY+n3QBMh6ieTdk/7be3i5LyB+AdSYSsMqjq0C9ou
mD3/8ep1wC71ak8xfp0sV1au+4GqQGM+eLH8OLq8cXT7xWYPZC/MH9MyD6dClS9KOKUY5qfeOCZ/
+/t3WASTzXjWtH32UDRJoS6TAALpWtN+D7nQML53tNQGpRKjixg47J0BX6h3lR6sNfOngIDC+N49
v7WmXTrSJWfVknTMUzx42Kc46zLyLuwfeJc916Os1pWSc5Gl9StAUvVTUvR/hw3uXfemGpNSryQ+
w2Ezu0+0jqDikRQhryhGf6rFWBltE8HW4a50/JF0NUkONkqyMBoa9V/xiUti7QwW/6bMms5u/VvQ
TYekFpi9d/8naTKOdZlhbdAWmYEoo/H7dc5EmCId9TNxtQyLXrTJHiQrh0/TSLM2jyRU8IM+rZ+Q
oxmXbArnWpEXCpaXW8PI/TquQQ8rrI4Xt7aTYoERZnIuYEJ9UBmYLfMeqGJI/bwc3j5LA+eE/WwG
YR9hxCUhLUsVC7kFMXkvaC287ra4XJMz/OQIOSbLZmGaZZbMBhGWqC/VpMFRVVkr5UO2m/TPDAJ7
ZT5KyHKHfVsvbFH1HNgsXVnlE4dY02Rp9xWU+zLstvWTdegRkbUYoI6TFx2ZcFrCfypb5iCkFaN+
zi4hZwoD7V4+JJMgeTormZcWelBBa+PD62W2xGIAyPmBtHq/g9r/+qpXgQQf6qfuqSqyZpFTcp7K
tP4HdGT1NStDt72fvXNINZdkLeWDq2v1ZAY3fR66QIUW6ifwHeplU8sWep4UaH8pG+Yhr824h9GT
qI+2nwYyrZM2+51R42M6gGxcmoqGvHmxafyQrS2ZoEUPDs7Wo5QIAZjtGDWBBCLqJ/N6QjO9HjZs
eU4ha1/t/V/BdvTUT+ghj7/HFaoYt4Ay0HVfcM+2I/K0oC3vJ/VQ9FVLZbcRw89lfGg47FwjCOOH
Lb2f13M5tumKSwpLDzOn1/AhUU8ibsJSEB8k38F5DjF1W5tBdcD+juTVwKC4G7Y0Xm4MOaUx4+Pt
u5I0e0xiUZ+ARQjCczHqSzbpbN9hGjnfVqZfkkOB4+EC2SARuPDeHZvIFTxLoTC843H00CnAxVgW
hH7B5OmPmbcdBBzat7aCQkAEERhXWHVMhyXsivVh80mLbnCyDOk5hVTD0c48Ps6DDSnNYOpeTmy2
XpG+7dIzITdPygEyLcuW/Ru2ZbzLVVNg3MWMwacy+abq6TMu1iAaFaM+fp6DRkUK59JzogDTS2By
cd67MH0Z6kPo7USKeGi39AzV0n+IjMoDrKS/BS2KD6OHw/myVfOenuHhizkPYjiszUtU49t+/sUb
0EfR89okdtEpVpyo4thABO20yDB7Pig7/LjNnesc7LrBtQNFXZ06NTFI0Ko4LER9KH1Hxyiyywgm
nx7eSgo50Tq4cOBD6R2fOxtFUXqGi+8fvJXtYc+aNnDmibcu+2zbTmK3WAI/acVvftIblNTD9osX
oanEuUhKhlWfhodbhzgH6zqofooo8iI0IQnsGhjRVQ6hmTVPVrfB4JiFXUg+tj11C2303kQgDFYw
9bJA7oPJXQcBqRj14e22TKOumjiilLknO8v6FIsXVZCeiSRfYmnrbaSswalrNUdqTSJy2LAfwy5T
H+Ne8Cyy+7LRs6zXJ92V203R5J+gDeNLKqGgV7SO4wyoyKYPKh3qCyVREDcWi+7dpAopo0rwFDtP
DbScUwZS7zhnITgfDO5dpLA9WQlZdnom05bl3bZGjyV4yXdhC+PF6eYsraqe0/MGMS+85SOTz3Hg
yevrKXFlo/9xdiXLcuLa9ouIUAMCpmQmeY67cm9XTRSuxkIIEIhGwNe/lfXe4FqudytCNaqJdZRC
W9raezXbie42SClQIMqgKNw9zve4mQdhaluYgO/w5azVAJqRaYDRdOcp/uWEeWRw/3Bp/IR4z8SC
Kjmu0hlp4wz/k2bLXiSdbLsLdNLpDOG2pIkiSmQ8ZIhqnaUphLOw85v+uNhm2C5nE5lwhMwjkQzr
vKd7Wnvs+JfHLMjHvXVZXNCG0H0o4cx0XHdeC78kF0IbWy+ti9v6IXzfNHvXolDD//dyXad+rbdm
+CNq/4Tw/T7jzYlbhNfKQ0EXCsbmMtDI8yaE78/5ceh53tLa0O0rkprtuqdDnIogDwH8oteyXHcc
N2jzsZtZlb4cCfzq49YluFsP0cFWwWW8ntJh/bLOzv21bQiuuNGDqBXOgP7CF9zcEBl+01MIT7Zy
iFOm5yGaHz3V0WQ75fWwImhFtuZPPmvoNWruIaCfDDjGlgJn5cPcxkijapRrowBHGQ/1k/Q2uKnb
Z5wBtFsqI6EXnbSxj+wQ1T+TtGPMEYPXGNW/GIMt0w7RowdJ8CEcHyRrs9ou3lVweuyujV4jCwQh
uF+1ANHmvuA1UiX2JAgjlctd9zbuowbXK2vlmhWnxBmDLNhbrW/ZHFuLDFH+LO2Ep37kdV+U3SW1
7XApxzi7dB4C/XVezpvU2DErZLyqYhDjZdSFj0sMQqz/jGbKgKTpcTySb/OJmectVHSjFj2E+6tV
7WywitdW+6/QvBZVvhxRAhcgigbtVjSyGiV3wWp9wrQlfTyYtIsTGuIh4r/YGs7dcLCajcjeD8/s
NYFqW9xtGuL+yT7vTpHSNMjEWHYpyNDch+34K27VgzAFyDrzfBw6VUGGMqn6eVQoV0VadvMQ/7+O
+uggN8nq1W8fpoWry1D8m1nx49v9QzoWaiQRu5KzXzbIrKxTZvjXQi8PB7Bjd+X+Ms0h3X3ROX7g
dJOz0EX+LR/OQ/ef4xYuSJJJDvvTOXH4ZQ/drT6bfAV528hHfsgRULmDSmGWohPIVrhLAh2wo/wc
lyWHLAENXyciyo7V/Zx/lIfp6y2L1JTnIU9Asp2I9GD07xcb2WC4ma/QB49a9JAm4DQtjz5F8le0
zdtOraw2UJWOu8pDsD1QgHgPlg4zRzEL9pXZRcg8igWZ8RBrj6frYDVscWozaFeJdGQ36KWquO5c
CLcHebjxa2ZpvZ78i0TeCpnnJrKtGwLuLYyO8QVXDF4e9bE5UfEOr/y4LxpctUVZ+m3eAAdQUv2G
iZObm0QZOXgQo483+GingtRTCdMaCE+vdXtGasbyEB4/82Gi8oHz8Kt83VNoG+0AwsXlxKEzXX/2
DYOdOPbLbN8qjnWBKamOAh+xn7BNy94mmdRYdIN8Twr43pWWmRhQVgbv6x/LfFJ0CTT2J4zORPop
bYV+Wbg9DsPAQmjTsdJtmy0WhvSbr/9e9rFffo/ZjSzENfULsvm9w8L4aZ2uZLDN/TwirXFYiGtS
EzuBwl8wenZ+g0wGueVDe0TtdRaimua9SY6txxFA8oddBW6/N2cOMF/cwgRhak+aSpfuZf13e/5g
7K/G0RicP/ZLEKWwGDhGuOBgWWj5BKF9ei31VEQuS/ByVd1OWVNuZZ0m5zfUnsaq1NtT3KIE79YC
XRszuLGs2elPaJQuS9pcu3L076PGD8FMMAVVbgfgqLYz3makO77lmfNRSQALgUzwUZIQUDlwqkPE
8o2GWdMMEVqZRQnhZSzEMmmeL2RYsdkBHekueCyQ6y4jvY5YiGTSQqlZQ6WklglslC0hab0fcfk8
C3FMdj92NG4GDJ7P2dUCznzorYvKMliIYiKjGzSAUih2lImoC13+OUH+LCo/YiGIyXcm64sFKUw6
ZC+IcimEQf+1TJP/Y77NQggTg5PEOvFJ1GrZmvT7LDYO7QztlYDtbl++9q5I0aPDHd5+iguAIHhZ
AapmQnCmPQ5M0jr7bjBujNEHwAYNo3cd7TmBNFxPg9u/QQppA3y9jATDsRDRxLauLTeG4aFcbKuj
xYl27ktTRa1MCGgyxg9eJSOOhowsV3Lw82U74rEfN/pjB/wHQnZdm5PI3iB2y9RfigROKoxvcTg+
FgKaZL/Ih5YOwsu1+q2d2/JFtsolcu7Bg7Yn6TKjAwiUYIvXWKHx0h+OOINOFuKZCiCXMHeFlz4q
6DC0mvInblwTF70hmkk3p59X32TY7hY2sgbzH0r01OM+anDNSjigm9E+so8DtW0mIPDSUYCb4kYP
QlVOKczb+uxxiaOMsE6Nu5U6/Stu8CBUt5WZLkMjuqnKBTzUlS761bQyH3ckh2AmiLHPNFtbVnct
+TiXDubqRyHjlj2EMvk2mZeyHwAYBlEBGiSAsVPW9XEpSAhlsjMau4BKoZFD10tRwnKjNbyL24+h
5KfcZ9Arhmm86xRUAqaNqXgSaT3AQiQT4auHKfmE3Z4LaV6tScvdq25t5jjzUrw1glOs2MteyDOr
V7q6lyqFvnzVZGpXcVs+RDPBTmizaNDhHDuP4TbL4e0BqcDIbRNEq4UOAkkaJMXMrcnlYPlbf0YS
LFgIZjqAvJCs6cb7mqJcYM/lF+4aH9WgY6EQqB5T3i9EY8MP7gMO+u4Z/ZfIrDVEM81izQcn57QW
c/bXPGxf2bzFYRpZCGbSUwsD401hv6QPhlW/VqePAzOxEMyUoIKyd11C60xm28XzJr+mIFVGFQvY
T2imxJ7iaCC1WHB40fbcn5dMotYadfqGcCY9uBk3U4f3/CyFrw42lZ8h/hZZLgjxTFLxkdFHts1M
byFJf3RPOyNxR1iIZ4JhwdFyjQt7cpt6Njk6gA4ufXGv4p9s506yNH3mx7sC0a+aG9T8uS7jjvYs
uFFnWoi5ZCgBz5D1A9fHfu6pU3EVoBDPVJwDL6cG7WIPo7K7btXxByXHHJe3h3gmBuImKoTITrVH
F8qn6BH10B6OO3dDOJOACqvlWYMMLzv2Gzyb/F1L+i5qs4dwJqUyMqUlejkedGRRopJaZvMctxtD
NJPdoFXEdyRJJIEdn2iW5j2g/O2/jP53v+nnhggLAU22MU50C/B18zoxUKBMswAEg/jq3xzJOK8X
N7mGvCmmdmXXQxM2At1jUlnCjK8ss7tZyTRci72zMy5ihmdcbzTqYEtRHAyi7XP3fqRZGiXBBWm3
4H6GvDprRI/HKkSi7N1bxu+sja0Q/ASRAsZomwcDXFp66lf9At+DIcnmuMgPPedGbdkyNug/jAvZ
qkOjYSa3SMUEGtZOLMsyxpURn3tAvBdnfl2N/hixv1OcIT8mRd1D4UYltq2PXGaXtezf8C6Nwixh
8ODtpbelJTssYSH0ZVLwDaaifW1p69eYmwjjBzsmJ9MCggppa27l/XSmuGe6jyOb07B2snlAgvXu
Mbjj+le77/kfkBMTUeBXzD1I6OAIDS3WhLU13E5WPEyZbXdsnHVvYgp6+APBfZHwYZAdd22d+Pa4
Nkeb1rQd+5hDF6MHT7BECciOw3m9XlRDfiWWNW8Pn6VROM+UhtUSsK0XqZtN1+mSvMm6Zb7027xf
o/Z8WCxJoFyWN25q6y2Rt6Yg6AW5Ad7CcUsT0r8SbkgCeFQLzAVp4Xyq56oEiDpy8kHAsizx4uBN
W7ftSC7c5M9dkp4xiSOWPQhYpheKldFtDQes9Qqe+1mLZaExXUmMHoRrmYniJHRoayqgWPtsTZc0
V9f0Z2RMhQWTY1A6PXucN4eBN1Lr1bs2maKah5h9ELAQL1NwTmrbWg6lv699d1bN4yvH7ckgWift
QZbNTFsXCX1ph2GsUI6Mqg5i6kGweiiTmNRgz2DCr7g+2KXt0HWOmnlYLZkoU9PBHLxQ2XF8FbN1
r5YSroRxowfNw2VPnSULdmTphtumNoRqbt7HjZ3/ePctQ2H6VeHu20bwwfmDvTamexRGMqVhtWTe
GS02IhsA4U9qq82azxMM7GKXPQjVxvX9oA4sDDBGbTX7TcHMRLyNW5kgUiVeLTmHkAvQCc0lm/mn
tTBRUD2sC/9x1bekaxvti6aeE/77OMBntYIVFVyA4qYehKlYTr7mKaYOcOGf3clfo1L9+38fmv2N
+/0po8bcgyjN9l4tPaH6ExmXVbwp+LL7SwJG6zZWwukT8vXwd0/crTF02H/bON8P8De8mIsP0llN
7GWSvIClN4FlQVPZmTxsTLh3ywvbL21/h9BFMb1wR4deXHVIIYevk2R209VJ0iQrKtV4WA+1zNN0
qPghHaBa4IpoeLptxblU/iiO5JnLQUoNu5+xtKrirpTdu2XmbcmrNFca3fcTE6GQVy43c7wD28Sn
aQU7xR1CoSNY6E5ddu0IdO1GNmTrh6wzoNEkp/LFC5jat/vnZpgnkdXcw06sexIJOg/mvh8b/rt2
IwwUviqauOPWC7ik/7bZ3fBLOgvaMYxcCCYru9uZnxVaj8f51NPWZm+OhcnmW9rA/Oy4HEu7lQUu
TwegfSVH5VaLdq1pxu9MjZz0OCz9zN+NxKz9M8afkR3DT0pdikx69FZyZWlyk+OOehxcX3db9yQ3
Yq/USc34rVPDpr7CMUFO34etU+VfsOAYlmrr8/18OmFn27zGT83MC9mi1/V+yLKTXtR66OSN0XaT
Y5ULu0yvJ8CJRTVsVp0feeN5V4tcsQTqylz8tS2mheN5c4imbhcJY/Sp3XR/790Of3Cgptv1mdDM
tXeXnGPzxabKzDVgvV5edLmt+bP0RWrMVW7JzLGZTlQs891hINuydXpmZkoI4IvcvmX7sPTPOcgH
621As2l7skRwettgFr5+SmC5Qr/Amh37FAbZk3ndg9oJvbRJ9sMXtcJh8GVb2ORLl4Fv/5fudn7M
15Ey6OKnE8t1PU0iOZ+OAfbdN7WQBS+GOUmzGzMzIe9IQdXyftzhU/ilLfHW+AXwo7NDtwvCzQ43
mpn4cBem9PQ6bWAcXOVZ7vtHO5qUA6Muku2GUmSZ37GvKb+QfNwlVC8o1mk51nP6UNJ1L+4ildl+
sfqEp27rMINfxgTvyfdZiTn9MtEydccFtAA91pDQJmnFzlyurOo87afffZoJCGnDv7Dz/XWj7pxf
w2l0Fr+MCBD5xWoI3z2znOr9VS+om2o9NAd54TpggD8d1qsNEDZu0y/dfiTThU6p22+kTPv0Mhbd
SP/An5/bm6E7CO4VhJO81JU7yzG/7K6f+zd5P+z9BbOkC9JPPYz0dmras6u0ZTF+z4Gv0kul0q1f
fDV6M9i+osms5/fAXMjtFW+37q1fjzV79gBSr685CsPDDcYCunlehB+3F5B3LMo3nU36rK+KVvH2
mRdz217l1KXuVb+NiVkvqcTx5ZNEYvOmeA1fNlsOM84oof1amWQ0nbq4he7qzw29ZEgYzB1vC1nR
MS/0s+pSwb6M6bxN79WRjTgEu47k9NuWbqf4fS3a0dvKrQX3v4vZCTdBD6wV6VvpTpF8lHmTTT3+
ic3mDTwudJ+2CiT1WX4YjlT6umv6gkzVOKR7i9bX2fJRgREHsvbTqPZieL2dwMC/6RLgLl8ToQ5q
nqweOWQt8yzJYHydTiW6FaTh5o//fgU8LsB/ugCCTOocU7ZMApdXO3TLr1Ia8c7PE49LAsNqdqaW
3a4UKQPv8EudLdgX/F8fU8pKaVjPRsuZUHb0pp5h/9PA1xbP2ZqnuL5iKpT4A0E+Jdts6Vo8repC
rV/YoNy1aEicuQMNa9qaiQ3nqNH1afbzbjvA9tCxj8LJY+pBNtVT0Q/DzJuaTGv75MZ2rcuGDHHP
qrCk3aAMz8yeNPUCQ5bncl7Nu7Zs8xi8FOYeJFTi6HJVtFrXFMNXpqevUYyP4hFh8CCd4hkoeTzD
1KlCo8IU0/gE94uo0i1GD/KpUqViWpahwcUy4hTm5J0SPAouhcGDWDUwg+zPbWpqDT2E60G6N2RZ
sn8prv4/B0FY0m72vBv30iKLzdVv7hzHZ3Gu87+cA4/HzT+cMmFFe3IFQATApsPeVy5PyFWmAaD2
TZjpFY54P31bedN9K3aXl7VlboppAqQ0rHXv6yTHsZD6E0yYXcXz5PPhVNwmDUvdaWsoCs8zwtcm
8j4XVr2YUhtFx8bMg/AtSJlJqDc2dUat+dbAkbqoXKezKBAJxg/eQyf8riYoIcKxgDfT23IZlLm6
rOuiVMQwfhDCZkdenCS+qSGX1byB+B+8lnWjY4rTGD2I4bPZPF87rD2sd3J1WTgSb2hBpYpVUbdi
yOHtymM+M342tS2TtBoy5a+gS0WWGkPLKokO/Q4/AF23pH3v3Igmxr4tSeRDOmTxSmX4Nmt8W5CY
OpAk7dMCwbtL1MqErF2IM2wZjHObemj1dJFksZWZiygZq5SGtN1Nwzh7xG1er1P5y8q3/tpmQxL3
UUPW7nGUUPHpWFP7BoC+tE2PKhFxnpg0ZO162xZ5fhJVE5meb5JZoi9AXVzNKGTtNgTiijl8I2pv
ew/SW/E+E3aLXJYgVEeCZiaenQ3IMuUz7fa9gqxSXIYWknaZ8KlSOyYO+Ox5I32S3svhiMFhYLME
d+0GW8cRnLqmBr8CQvjn8rJIbVzmx4OrNodnZKPnFRsRc66WOX2jEy6vUTEUEnZVyxvUTnCPw7yp
P/EmNs1RLclSRnXWAV0KaoxM4yjHOx+VAr0/VELSvZop1XFHQEja3ae+HwdIGtzomOU378zyLFUS
Z9JKQ9IuS9hERobtOO15m97XTqG2k1l4NcRd3Cy4WlvlVKpXgkaJQseeFGy8Zq2KbMWEvF2rrEeh
DAmgbd1yR9u5eTtOzoxxwRo6c4nRQNmEennjWzu+SbvEVhoarx/iNib7sZK5Nnm6A9gob3rLL0qW
8jlZ6b8lY3/zOf8hCfyJugsH9q0bU1WnU2NfMD4d5dUPFNJehT2S9PPWLFK+WQC69vdjlG1zAf5X
u5f4zcNwh3qUHq7LBvZKJc4RUEMzynPCKxrWcLB6hYjxb/99FR6vu3+aZxD7Zh2bXAjcn3TPJb1Y
6rx9pTzkJ2uYNfiiFvwYpld4gxeRHbaQGnxCpAU+OCiwdcp277JZ0trNJotrU4Xc4NYuJNklPiuU
Ttir8zjkxa9++PTfl+ufURkpDdnBRm5DN6eOfPZp16mrzOGlN6PGBPiDvZ5nm02XbJmzI7uPGu5B
r8q9E/wdUdMo3lGovQ0XAgDT+MaXjNs/oOecaH3ZPU+za1Lmg7I3sZvTXs4sVUPcjRo64Zxn6k4J
APUt9av+hW2tf2qXLnLBSRBHqUOyyISRNxC85a+KN9A9UifQpf99xf+fp1rIy2sy79vFaHmjGeQH
gA96yNfskcd7SMwTKLQ17b6X13RvymrMst8iCUUpCXl5fe/3VQ2PmXfdcZ3a3DzagyLuYgqJ5EsO
Bcu+s/I2zX3/Ksma9E1CsvRb1KrT4N4QC3eqGUlyY+my3107+ddDQse4hCPkkTelU/3WTvI2NMbW
G6NNtS1HZCErZJID/I0OyY4TAE68yTNqy+oZgRwlD4t/F2z3HJaqlJMZowMbX537+p61TWSyFBLF
502XDD0leRs7XrwCLuN4GrLUxN14IVOcZps4jx0fNWl2+adSxXSBAsz0a9SW+YkqjkI0GDIiuTWz
SurJKxjaFyqKnZfSkCuus5HjKPXJjfuVvJ2JaJ5TWcSZ+NGQLE7R8EKiOmBDujK5goU+vTGHifOw
oiFbPNPoVqQzvmo2pLAkh23ds7YySlECKxOEatG25ZI9rlMCINht5wlFl1LFGdzQkC5eli7PfIlj
psOt+mXN9PKsjB6j6nAkJBcPB7wDe4gd3SCJAUTJtD11sA2MHPyR8vwH70md5+CUUPJGoHd/UZ4n
6Hy0cY8mEpKLsRy98XDavKXcfLNgmt0oKeNMCFH/+nHq3i5oIDLsx0cj6EsDkfe+ytYuixJDxtUU
VMRsK13ph6S89dbQlwf8CC9NT0jU8U5Cy4QuKUpKsyO5KcXIdVa+q3YgEP7lsz7edT9nrCQkGKN8
2KM9RGF8BneW5TfStElyO5pJdpdkahd66zZgIQ8/JcD6FJ7FJSKkDF7gAzpUy9zvyQ2lXP8KDAvU
P2WxJ+9jjk8SulqOACo7jlfxLWl9eenpQC+kHU1UVkxC8jEXA0iA3Ja3fJf0afR9UgH/v8TNPWQf
49wB/aeYSuQijayR/IrrpI4oKdCUhPhZVLEz1wkmrmzPL/YQl2GOHTqE4xlZbrLH0KJ93rLf1uFr
1McMobMdgYwgbTBuo267gBLXEjvjIHJht241errimrefgBmoziiGN1aZ/3jkiHRK+ZgQcd3pZyK/
r1PcYRAiZRl0vEZZZuVt6RMYbIOYDlmiPc4LFhCFH2c9ndgXDDDom9JN8qwKlVeK+zg3bBLCZLce
BUJR0vLWEj93Feqew2UoT/c5apeEMNlFUrgYTAe+pcjvU++etTNRzSASgmTHHiIJA9vFNZEJUB7D
rQf3IW7WwbWa+DW1CffY26y5zuNrZaKoSSkJqcQAk/UjOq3iKgtS7dP0jgzlx7hJBxcqUM6ATBBM
GmyQS9nP1TT117ihg4hMkcN0YFKJq+ZpRcmZVoDfRAkNYUmCqDSwTc83t2HezP7a06xKN/42bt7B
Q4atad8TjaFFXlRT8scOV6m4kcOgXEsoqs+PHZJuVzp8xxs4cq2DatVUrtD4pZjzyHGMqORT39qo
SikUs348SWZX9JwdGNpu3W9GtB85yjtR6xGShhuSDXALxnrwYviNkeL1RCOD8SfGsCGZg3QGZk3k
dZ9/t2dcV5CEAFjeCDfMcsVSt321tC+QmMdtj5AqbBF69MgwMhR0ILv9clrjmoF4VP34DVVOh4UR
UlzFAoB6D6EDEMG/x33EIBKLAip90mLWuxCA8X0ohndxAwdxaMUCxNiMgZtMVKX5a9ujHuQkhLvO
KV1PCrbEdd4/qTmtOgDx4qYchKHX/fzANuALCijwdN3z2ZVxp1IIojqLdmOGYEOfzr6g5rvm3S1q
0iGAyq5JbkiOSVOPug2HZ5CdI4cOrkTAXHm5uRlDi+ZyuK/TEbfpQthUQc2ZwYkPyRPofX8OezlW
Wibdx7gVCS7Fdso6nw1Y663/tdN9BRRg3IkXQqZa4RR0q7DWPlHZQ0MTiE0bta+BDA2uF6HoMm4Z
hJT65RQvViL6X1qm85ipY/Rgbx8tGog9gZLSAfe2i1GOP3epj1RLCeEK+dmaqTsKWg967CpgWD9a
nsbEOyiFjwfzf9Y79JpMHlKEsHFU3TthEvk+EU1Uzx+jB3s8HRZFxoflmQVg++I1nJPOhyZLxFbE
6MFDzGbrThMJzvuM4sGFye14vJvmyNGDjT7RhwOlbSGk1PTA2I9AHjtzRBXgMPfg1kntowU0QyHv
eHBQPHh1t07nUSA7jB7cO0YXDcBEMAxLyWlu5DjPKoHJZsxJjtGDy6eHBPDadsd4t+3YVsbiq+Y8
VtcoBC1YeeZT76HuJ04oD6UjpCBLMN/jtkwQqJPLshWt/4cYwLi+g6WPoJdx3HXUJYcCapAQCpPP
UPjEppHTkl1nwPefqeY27pgJUQvQlsXDtcDsZ1Ad3lls0Bd4n0TKKoaoBbMYgAgMSPXY5dtFJqe9
luqIFD0LUQsG2GO9zxCUmg5QvUWei18cOgqRKxMEKyDO+55ukBvoJzi5KlBObrCZYXXUrgkhC+su
wVER0KfQjTLoEBHxpWl0rIpMCFkYH6Y4sxa0xs1a1lqB+bLJM4pXiy0ZRqsTcnIU+heqYB+PJeuv
45mSuEMyRCwccFDc2/GxMnRqUWeDPP04i49xyx4EK2BRR9Y3UAmDSIC6YEXcZSv/TTr6cdD+VBHG
xR9EqtpcBvs3zHxu1BfjS2AX8+08I8WwQkRBjxd+Ah9wiGHptqxM26naQcwxbkOGgAJyNDk5Wuix
PPQywe6yz0kfaVvDwiaxWfhijr4d76bkkKo6SG/9n6MdzuTPqO8a9olTz/rRAaRTSwm/IAMjwetI
8i7udgr7xIxMBcydC3tPJ/uHz6CHxUUSlbRj1wQXK9kdBcJ8gS2A4f6im/7XhESqCbOwS6wXo3I1
QmUZIshf+5Wwet+yIu6EDLvEfnGwIho9HFl2aDKlp790u47MN8ImsR/ga4Ju60N8GnIVxVgQEP7G
GCxzxsIeMVoo0HNPkLqLKaH3mbXbUy74t6i9GLaI7Uj3g7NhvLP1PGp57OZFAif5GAAmph7kv6bs
ZbeshtVk3FHim+HAOSRTFO8Vowf5r5y2LoFTjfyuM/+GzEtSNckWBVnA4MGN6qd5ydJ5kd9nav/A
rUKqZcXFFLfqj0P5P14dRljYI7cNTnaeqctqSf/a7XHgd0w9CFJRFFpRqA/VkMbT8Mdswe90Pqby
gsGD67QoGYhqCaYukuLt2kl3bctpigvSELfEhG3Onu0jzGzxFtDosd7dFD16cJ8C36Y6Vhh7Nz3k
PaqZZCe55m7iMZCxjIbYpVQ2VlBiy++9OY/KOAQqpILilJNo2Pbvzwze05uD0tYKeUm9rudl3+NE
wmgoKQ4tPFToLLd3aBDOVdH5d2zcourxWJcgTkHWH4BJLUkNa/rlMk14orpp/xQTSvSnrn83M+Xa
3N6nfHvSsxU3vo/jLW7wIE77HE1+BzmGO5iz/FdSLNnyZdBZNr6PGz+IVK3T0kEcE4TNfXyFWPvr
BIs06oyhYcs/7RxvIJ3yf5/U+gIZXtOp5F8wsI8l+Dl/pGFnH5xgi7R9Kb9b0w6VTIrlUrLmz7h1
CSJVwCo73QrkdwaOXq+sZ8Vzu8Y5v9GwrQ/UjHXDiL3uc1hKTTCe/NyRSUSdjzRs66dwLEihdDje
od5TXKTc16Jqu0FGleuzn4SxBBAIo4LWQj1xjH/s0IrncxOFHsfoQagSJEf86GjxfdKTrGAv0N63
JDacwg6/gfLbTFw/3mF25uvUDemNtzaN2/ChNJZvfNdDvAobfgFo7/UK163zw6l6SLxF7cqw269U
j1z9nIa7Mkf31lCUxUzuRFxAhT3/KTvt/yoGqm0bXsydLN+1R+xpEPb8FS8hMo06Epbe2Gef582L
vIjTXP9JGWvC2W5Mo3CMucdDFcJcH/Jhb75ELXvY8ccTJmfnKjF1KLp76FI8J1MS5wNCw56/zLzl
Z4F0xoBJXJOy+4huoI4BEGU0lMWSa7/22eyGu4E6efU435EPxFUhadj4B1qxSwlBMPk26//aIG7x
IWFDVL8RUw/S3x60/DLfluHu+ykDZMEeJa/bdDmjcAv4A8HVSjb3f3mkolBr7oG8eBotKeKyghAC
APGQYeeTJXUxkPli++PboOj3uP3Ifkze5/NEHIkSSYFcjhek8KQ+hzKuQkvzsFEDq8bTHjhk5iZ/
tdoku4OQGIW/xKIH96qEwfI+wp2g1vv2AbTz88JJpPs0DcEAqMcMprF+uK+TVb+oRO2/U14WcW8m
GgICrGy2Ys1GAhd3HDN/CM13+tU10xrVCQKp6MfPWgAyN0MGCIlk4jykSGCD0KAEF3d3hMgACM2q
bsiRpsrGf5geJiyDX2OAcxmU5H6cuUjWzO/wkLkr1B8rmU+/jypyO4bogLTcCnOeOQEvH3bC05mm
utpbK6LKDz8pY2l3AkI34VqyO/xd+ibrLo2EXnZUpIogUgVfThhcoNxudGuuAoYULxsxkbjnXggV
gJjUUuLEsvdD2M+S4aHXWpQ546YeRCprJhgS6n642wlSNMLDbnbJ8NiOGj0EDMBVVVMGo5t7au29
b9SfS9tEAZmynzRXhBtZDkTCcNfLAT2v4Vj/5MvcfIybeRCleGs0HKwxi3rVNNXS79tbGKHG1R9+
UlyxFKB9tmmkkL39FU6KExRpks9xMw+itFfAo3uqMLZo928tN2gVWGfjNmMIHkidXJcSHMF7n62z
f2bCifWlGyKtCn5SXCEQM1s2WNF/FxRqV5WEtvBcbXtsfhqKrqQZRRa2wwVo1cCkQxdyuOfzGSU2
gT0ZXKrHMTdl1qPyo1a4vc1gsFbOD8Ut7suGsZqwbQBHHmneotXz1Gq8hUewEiOffKHwyoSO0txu
uWsqBj+dmzewHoSgWpzoPw2lV4zrBq1hIH4vejd+NDnlL9JD8Kh2xE8KK2rVZwa9rf6OXkd37SBW
+gxnOX2PWvpQY8XArSCXhvT3/+HsS5btRrVtv0gRCAFCXa1iV7a3a6fdUbhEqBZIQujr71h5Os/s
++6JoJeODGMWYsJkzlGs29CWazpCNFDpGHQjfyGxsrYrzt50QLfWy/1ubbx5aJA0xe2aUGDF4lC0
eXvbk1M/nCo6v+4SHteQeKGu4l1hfZJRJHqktaWGAnqZ2zbuDA7FVTwqD2TcZ1zaXsFqE7ZO6dJF
aYhi0YNQtTlY8T21SDiKw54IJCCvB1Sj49KwEKjU51AjlRLXh2LFa7l243UoIs0Nkdv+nYf1KeVL
v6JaCHw9+noCvkVLYn9E7fQQqDQqWh9Hhu1SQV35LCso06WAUMelGyFQCWXHvd56R6+mH2cowqRf
xppEzlz8vSxsmteaLdgutFp+uA2rAlnzuAb8C1WVCjAzOboetyrh2fuW7OtdUZEu7gEfopRcY/M9
AY0G1omketZwjKnudkN5HLAifYFTAj8zh7smMvf+1mpmoHsUJ1Nt+AZxuybIgEmVJy3TGVpBqm0e
NJnVw772UQxQ/kJfRYy7ZM1UAFqhss+o2VaXfbZT5JYMbtVbD6sVfCFw87Tz+d/Ro8260hCoNDK6
tq1acHEIixPSjttyhptfFVezCpFKQ8Iq5cA0v4OQE+UPbKOovo8gP7q4p00IVhL5Ai1J19za2eQf
ZWCmk0JVP27XhFgl2MoSJdNFqbLNlvk8wl+rHEgbpVnOcSr+fSAkQy0cePggsHvFvqSdPU40SaNE
yzF6UFgaTeEza1ICLdyiNyXvqu4umcf/JlR3G+Z/6XuEYCXInC5UWSy8Sxsz38F9l9+lB9dH3LYP
4UpsmHRGtyO5OtF9RHHmbT6Pb6MOgxCs5NyWDiZFv3yFSErJoOp6Om7ux3GjB/EKdd1VQK+ru9vI
fJ735h5S+lEIiDTEKq1jD+tpg6GFkKUY1/v9iLK84GmIU6IDRNtuhNerT+jXsQVQxlQ0j4ujEKYk
IVNZ5R1geHa9wXGAoM2KSIfKNIQpsXmbW8f4cW0p+sHyZqMc3wgKMUqyGhaSOXtc+93oj7ZO+Pd8
ixNaw6oHMUoEqQFx7ckV6OXnf6e+1PUYtxFDjBJnwM+2PUr6Rw0IPTEIfaALI2/UEKS07hSFGeSm
V5XL6SRHnp1y2ONGxVAIUmIZzq2FIfnVFs29XndXlss47FYagpRkCp9gD/Pq/1ikEQVeZj7EicRx
0Pb/PtSlHmeegRkAX1A4Blf5RC/JHPniCFFKVatUUkvUfpX22OvdDvVmH4m4fiFkscKPnM8NwdRN
8Vbumz11R/816ouGGCW7gLqwjJrCpfnw55YLdV9nsc+8EKTkIRrOVZdnV7bB9a7Cg6/kPo/bjKGK
hRIMrexWIwFbUFZuoTB435Bujnu5hyAlkAUHQw50aJw+2tMMycLTtPRz5NyDvBeaz4PYV4hkjZK/
r5bcnIt6jiLqYKsHT1QpGSgRDo9r2zY3btFMT2kbWz99oa40tet0CIAfxSzl2RrcGpOG1W7Mfnyp
r5Q1O7wogMX51ydRd8uPKhmjpD/5C2WSNmOk6wC2vsJsYP6g8049i62O0t/A6EHplwDW03F9MxtF
y3aBPD8cCsodDfmolPqFOAnYOYQMLc+uYwJGh1/G9K7up/VD3MIHSa8nUjpRGWwagFtnqcUDkqUo
1RYsTXCfVnzsdmZwDrRVf7w1Y16cMt7G9SJeSJNYbSRvFuByWdsPZ5J1D9Ui2TluXYJIRRZt4QMG
G7kZfj2Ps7DpXOIsnuNysBcKJHCAb1p+HCv0XI1ovvemfQ+viy7qnfdCgGRmKGhazeh/wmneJnXB
8+O/8V1ue+PlW+OFAImdFnBSCC4m4hI4oKC719UlvLv0DvW7viZRlUhsxODqduAw3vzO4G4KPpN3
yIajT8sXSiSradlsBH4EHGqq+9EP7nqscU0VEuKVWLazGq2D7AojJug1yJ182va5i3owkRCvRMVh
bCIA1PfT7ShW5I+nWVzlioRwpQPmhoXlml2Lpv8BVZ6uVEUc2P2lLgnPhWgNy65y1ffzQZ6LJI9c
kyBeWVPTIbldT9Rk9g0ozfUX7uBREHUahDCluZdzfRQZLCt3GH7o6bCmhCJkH1XRf6FNog9oGU94
pV4p0WO54iFfZiuLeqWSEKfUQsaNbnAHv7IV7vIjJUd5HJHP6xfiJHKAueFqBbu2U518t6OsYYmj
aBTRm5MQqoQe07DnBSZP4WFyqTo0DLJ9y+Ku1hCrdLTEM05Sds3T47nyzpeOZ5//7y3z/zkkQ6QS
eIbHmPW3IuTEmLm02WCbRwvujr7k7WG2qFIwCfFKji/0qNaDXSnTv/p5duW2ssixs+AAJiblMLnK
YJ+ILlZvsm/Z4eLu19DDDxrjy+gMRQnbquZNX+3T16XfIJb6f6/+LcP4X66oEK5EZ9f0ukdEtbl7
JwanylpPUT1tEqKVGB7th1wdDoMetkvKFCMYHl2Vx2HcXqiXaDO3xVTVcJYW0yO4pb8Tvr2LWpYQ
rCQMpDQbAP5QxQOU3uT2dWHcFnfQhEglJL5I8OD7CEwO7mv4zD7ZTcYoT/EXCibHMYNCwxm7mrpw
5cjztKy2Io6LSUKkktoG2ztN2VXq+m5di+FuUFNc5fSFkMlaN6vLPSJ0rEz/tc/7qlzaeovL30MP
vxVVwXWBV8VV8+xLP9W/IDkXuVmCK7WCuRU8ltBUcgQqAYwNTQkrrijxM3zR4LW6pL1u3Q6f82wB
gZQ2WXVq9zTuYBdB0RfNB3iGgdt1bTu0Uihc1oySkUdXiFJSYtKobWLmR8JeFXSR5aT576gADYVN
eliUbVuuII7sOcSR11TcDcbE9fZJaAu11zuQCGLDfdekRUndCEBh55ao0gkJBU5oNXbYI4ZBQTt/
AxF/yMkU9mPcutxu2f+HmebItsC7CfE/OjyZSIPmeDZHVtqgrPz36ITXKT2SDqMjszvNN4DVvKVx
b7HQFGoCiqXICxwuTd19GKdlL8UyR/nJchK232EVNwC0OXNAztAuBChPlF3bxmW9Yfd9LXJpKDKW
q632T5DphUfiElmYJaFKiIETrmp2e7OtnHnZr5sq5bIfcfWk0NXE1lB2Bx+FXyGxeG4r+yVfIrOi
sPnuyTrrbS8Yir4uma7wGVT769zKLYlc9iDt6rnoOjj48evMivUC1q58U8x7nGoNCVVCxtWyeuxJ
dgWnFmaSeSZO6frfqkn8XyT7/5J4hYC5udU9gw0AerTMitr9sPMghqvPMtfeMWr8o8mYVFcnBW8u
YkMKUjowoFd8qHqePhELnNrvEZUQ9alq4KVaihwN648HL9btVZrVWwOgXKe69Ch9l+Ww9RZajHQs
6wySrmjYKjE+0SV3xTuZrEv6mkw+Wy4tsvvqTdsWM4wg6QJ5rqNcdZvKtzvY3e1dN8NT8QuFmeLw
s1d5lT3LZvVHCZNGQqt7N+fd8F45mAK6qxgE2RtYWUK++sGJaR3PmurVXIi0QEsMcFmdTkwm2fGs
eFWp/EKdXLP7mthtomfBfO0vat28KacFAOOnXYLH+6G3Q5Kl5axSW7/PYE+5vxsXPrffCWog5FxI
QadrojxdfFmTI9nVGUYvLT8vsNsy12HX3JfkcK49Z4CztMedOuTh6GlNc2P3N0eS9ela9pLK5Lre
OCBQ3bb9lJ/NDJPUi5Tpzam1UovIyiIzCXvsBmrZVPJ887W4d03XNd8ctEXdI+rvtjpTn5H2oVWk
6cerFDAjkOXi2qz9zRpD7GsnoK/+2vZ1BvDkkrZ8Hkpv2x0ul3CSgZaqtuASvYdPbN1fu20f88/g
qa5DCQQavFpLXTR2fc6WdAAtdkElFE61NBvY+cj1jJLfvME6s1+8sB/aJMvY/c5gwPtm3Ia12tEE
q532j3ofeKFPlNtcXIqudvZHmkw5W0rpdgQwPnM/6CveCIuBMM+aQ91YW0iXHOfd53v+bfZNn9BS
AkEM/ixufq3uEaE7FScJcZOxKndgwn5U1g+6u9ja2vXim5XPT40X8CYHDHPll0KbobjTySDcKZvg
hv5IjYHFbmnRD2gvqusPcnLFNOzluqiiubJbF/WLanrnTLklms2fxdSvBfQSi1m/AUaXcmTZHewp
2s1y1cBjRPK9dG6k/fPEHE4/+DQu/ecGH24965wq8oDVmCBC77bOps2F1Lvfk7NsEptCTImxFGZH
22C2L4R5Lu+KgjTk0eGOofcH0VWmUA3yy1Q6GKQ2ZWE61KbLep+L6jvEC3b7R6UT6+8rtjrzWex+
Wv/QzM/Vdc0XAR9hzfr6suUwNeVX3WrQstLNrsMHYhhcrWSRNetJLWtOPk9guucPQFHNKEFRWDmn
TxQqMsW1UmKGvc6a9uNlrfem2crGsya7a2ebzSc9TwWSVDH3+Nw4OnR2EcOY5a/skcj+we4jOR5h
P9js5yYD0fWs9crpg9MD3BVLtnvo8c4DFKKfqoGsGt9bbtkXmJFz7OF6GZZvztmVXTS8erPnylHq
Lr5XlmJR1i6jnwAEyJuP02Iq8tRvO6a38RWdnrbZjfk4N8bCBXhBFF3UmG3tR7Du9887YTM530Ai
fClz0s79U2ukmp6roVsLc6oyGMZ982zDMWrgugu70PzmoQOXgfTUQa7u1ehddkZ6NyxXPCDr7Kwn
jg4WBR1w+aevd30mkMzLT7cm903YblUXoXi+4vyE8Ac0LXiu5hNxcPe9VoVDRbfOCAV71rd5dmam
o2/gxjJ8N8fm9xPk0Yf2RpU8fkERruKfOw1K7NtOZvRthd9Y37OFAIfi+VHdAc1Av4gtX04NyDHs
mui5fte0CQVfHNpGr0ab+OS0iBRolXRQBQ79vsFu6dtObqWuIZ6wDym2NhA0VYLNkO/3HZKF9WGE
XOa3jAAyDSGgQ90162G/i3of/lF0IOwkloXtEK5j0LVl6wxkCax80vdLWpG9BDTklUhVYX/Mo4bI
mhkniNc75i6r84n8wLJOP0rdLPKk7Dx2MPSsyDaXI/zC2zfYu91nVonNfqPwhwUAJKvq33CZ3+YH
No3+C5gAIEhJuQ79o/IVuLAHxOEhH6C67cxFvtmSC+eyu2GpyXvWA2tUikHX7GkGEPncQiUB5mBV
QR3Ow6Ox5qHKUwfrOjt1x3k2hW4uDXyPyFtbwcmqSxNlUKQB7keNin+E03l9J2S/fhm5FOYMs+dE
4fjX7cjGawffRP1B15Te85pr9WbOh+0Mblp3vMJNCUC9HbatxnJMTF/WYoSn6a1vxsmKC2XFH8d8
NvvzqDIDfV/SHG9mLmBg3QApVKqRjOm9TDp9qTx8ht/2eCUt56VIkuxRF/UN2TZUqM62HG3EeUEV
W6l8LF7T3G1vNYNEFA6jFH8Dll3+4eiFXe+7VMMHk45VI58OPSTq7Qjan1sfFyjtyHLbWlUD3brn
9hFyXPBlsCMwXsiJ0+wZMbnejH3Yr3Xp1FOmQKZ45ZaxowqNC0+KO0OJye8d4GX5YyZU035K7GBP
cHCvL0VCkabQdutf95zbN/OIhjCBR9zHnjVdXrIiFyc3MBRVJVngCrGvTXL1UHo7Q8yBf6C9wbeS
aV/37/omIR/ZYkBYzI8MPf2cqCm1ZbHUx5s2F8XNAb49Earp63VNzDs9tlt7R3HOfGHbIP0HmfhW
nZ1v/Qd9ZMlSCsoErIYObbt3VY5Ne2fTwf2uUHMwV53L7jRt+cBKcFT8Awyci38qlPhBycR9pZ5s
ATWBq2zyGhdiM2AN7W7Xr85K3E29WuqvUoM6W/Z0sHetgWE21OZX4l/Newt7aydmOp/bUc9fdLpN
diqF67BYOaAij+N4CxsC5Zayh6Xjl9l34q7S3VyUkBuk7/ps9ZBaXtkv3bY4uHSm0ROgqAiUftqO
qtTiGF/1DFrmJfwBoAhbzlW9PyViaXf89+SWYTiNx04MBO/Sangccei9X2FEftKQqHtnYOn9kSmz
2LNOSO2/7Syd3cmTDDumcn48OeReX4XOV/gN7/nxXOAKJG/wv1SDElNGUS5LHlLmknG+smaE8krZ
QJhmL+F/znL48BoCC6YR/eT24jY77t/aBZ2NR7i8Z/KNg3QYZ+dWdUlf7qxP3kuqHfmjJM6h79Vc
8QxfQXL/NW90Lz+PMyxjHuCxXdV9aY1ephHpw5QnvtztvJnPdPfjz2aVk33nIU6GY6IBh/Wc+5Ta
e9zhSXXe0l3wNzktWH1PAZtmI7a46dOmXPdFm69GFzN9sE6lO0yukHxfMimSvNycRC4Iv2K43dOb
Kb0qvVywvXuW8f3PvPWjv68L0rszryeovld2wAYrBFUOd1zfrU+Vnwp7YimdhnIYCoVNLuBQn3/w
uYeRatPiZnqShFPZfx0BztemZJWmW7muezo9Yz/mx5XyAeDOVAxV8gc7rP/tiMr9N1CWDXuncByO
l3TF5/hM5TxsUGBgE4M6cLU2w/jQHX6FUVchdvu2FjnJP7iiE/Ur3OfIjt0m1f5JwGDiEeJuaZKD
WV1BV6s8eph/FVeFi3N/Ldakak5V23B+Xdwui/oyzqYyQEMDtHzpUYnozFMhc2XfMoe77GmZkiV7
NeEykEOZHHnu3h5912/zlcLqsT/phm44uCH4Vv/Elk3EPwbixs0/SwMbrKES+/ZdI9eXrzxVKXtQ
OWvova/75h6e4PMzZkLq18SCJXQuhnqZadwrmQc1uN7VawqhouzaZ+g7OTxhn+rWRwIXeFCEozuo
TDJH/ZAMEIeuKIRXU8haRxWEQvLRqpv0htAVEG8RpITY13ZKDYurwoXUo6MdlCMwibxmnPy4VeBd
bqN8CDgJrZ3hcVvpBqVsaCzN/6wmXy9bWsShAMkL3tFs8sEyFPjkvH6vbKJOWy3i2h6hs/NMIY6B
8w0dG3QozhXjHzsYz8ftxJB1tGqEdVYv7Lpp3EAL3hjxdazQ07lKlqpZR4OCilavNE8KJCxFlCE1
vif9u3bo4Fm62QHdIIZE+SxnAPa3PI5CTV6wjg48jx1HgEJf5XV7QHJqOXQkcCkkHZHCkrZxFoUs
PIdQThXvUgYhpKj4DElHIHptECvMQA5MelhinlOY+uAOS6iNayCGerReK0huTFgajfO21FPfnJrY
nnnoortxTp2awfHaCrGcWgslxwqunXFrE5I8ejSg4Gq786uEoRXSyuGCEkUkxiKkeDiRWUA7MwEM
c7bjrUK7u7QmJko5j4T8DgLIX24XJq4eqi3ID6BXmHZTHAwi5HfYtDI7QCPiOtL0qd9B/RwYfHei
NmTI7rBTK7sBlywwzNX3uYOuJYfRe9zxFZI7bNIMYsrQhRsLSESCx37Z90hcJwmpHf0694wIgImk
Tor7vd0+cLYOl7hlCY4vX1iUhUaDmW/+U0uhyTeM4PHGDR7kF84idYeTMLrw0ForlU67+6Rzkfgw
GuQXNp1y3iQjwqga34I1paEaEtsSCrkdlc1TCyVHKIra7r3Ck+iECluchjnqt3/fGS2TstGApV4r
tiW/eVsMP+mgurheeUjvsPVWU6hEY10K/0TGvikHvsXBrEJ2B028NJ7MaAkVN5EyAmCFyM2PqO0S
kjsqSHyptcdG17zo8LKSuDYO/AtxowdNPturtRMNRq+y7UO1o6iUG7wb4gYPejb69nxfa5td53lc
S6hODWeuZhUXpCG5w23NQRQKvVcj3BO8yPKy7rt/4mYexGgmRuUgS8+gyrkMj3s7z6i+2zjAOwnJ
HdpMPMtyX/x7vHhD3Amwn8gvGnI7dJdDj1scEqk0WhZwhs7Qysj7uE8akjt8MSU1jix57Yfk1qRK
5pL35F3UqocKtJCcLryEXBOqRJAfgLTMfAVKL/I6CtkdbEMXg0oAt4CA1Kd2xOMouv8Zkjvwfm2A
GW9ueJb0j+yqr9HpbkjtWIDCnVEl2WAhPDS09AXYFy7jcWdXSO3AOSWT0RpcEatqxB0IEt2DMfx9
3Belf5/pavEDFMNybBfID5QUQnmXoY/U3SEht6NZmiSd2Y65p6bdLtNc5Je8JlEaf0Bu/z13auGx
vA4SyAqOcjcmv/6ZjzZKAJEVof6spmPdGp5g9JEBtzEn9PeUsKh8F6MHd2nfzJ0+Oi5x29nicd1Y
8jr1bZQyGUYPyB1aVNPhmhr40wJlBgXb4ktdx2nlYXTx97pLr7YqsYhTTSBBkLjqnMq4JzUGDyAz
YJCOwu8iuw6J/yNVO99J3bkYjAIGDy5TPkxiPNiSXzttn+0GXwcvwZeOCCUMHlymEu9RVySovgkC
gGVF1IjiZBSqDYMHcSqOpTkWqwS05vKPGrjC0+GmKJ8RDB5cpqPjq8yrFWcjutmlqvbl3Aj5K25Z
gihtepn1h8sQR2j4v4ek8FTmYxulWs6KUH5W53OuXFMB1cqyL/8RCanjEl4MHgQpQaW+KtYe190+
L+eKgMqRtdFTD4K0yVBpZfMB6ZF1WN7u2bG/QkuuiXnyYu5BkFbLLL1nK0ZHJ+kLhZXU05aoKiZZ
x+hBlBJPdjVuI0aXUIZ9yJhABb/RRUx2h+GDOGWNA7/TFCjDwOEe7VagaZ5Qno+iHGL4IFJdLqpd
1gzDQ8I8Ow9KFtCBYh+jNnwoPdt1eqktULM3SRn5O9dUnaCgwOKOsJDTsRCYihciwegHeuSPa1uI
Z9a1MQRbrEwQrGTPxg6jT3U5zXQ8dXxL744s/2/yVbft8QJmhf5i8ffNsc8ZbYFFAI4Q+CL09rqt
tbSkOpn7e7LX06eoLxDK0MptzkWL7jFKshSvMeBP1IUWS0wSjB8RxG2lQBTu0FjB3u8hRKtvQrSu
j6KU3lqwfy8RRWd/gEkKIquS0ysJt7br3i30ErcyQdxWm8HbRg4YvRvtjqMBKyPyLqo2i8kHcavz
ccsT9Mt+kX7dS17jSoEpepyPcxHK0AJqovtu28yvFGcO4DtTUqJFE6Vqh7kHNyx633VvWzn/ssNN
ihpuMmfYbX6OW/fghkVBSe59liY/1THNd8jPdFPWE42zrCxCbkdn/JzMRCpVbrRbr1Vui8+umSJP
+1CLdmvawnkg3/5MSqgzBESae62nyB0fsjvGPZ8gN0X1z9TwV9tWmHLZYQUZtfAhu6NdHRK13pI/
ThFRjoS9PxIVpe/OIG32d6yuuEGAqDX+x068unRA0F03hmMtbupBrHYjO7RfWvYTPhWfZ/SCSsGL
KFkPTD2I1Il4ocH94T86UtQnZ4afoAY057iZB/frCF13W6w0+eEnZMKyH7b7Apr9kaMHgap29KP7
XpGfkG6D3zoQIRywjchFDwJ17IdOtOOU/RSLe9Nz0O0PH1fgwKKHt6tkwFHw0f8k2UTO4jZrcbRR
+mEMfvZ/70Y9z2kCScvsZ133cwk/A3GqXZSHBAYPUuGhgX3a5jH1Y2Pj+5ZSVr/pcZHomDYtxg8u
1VUAywHAHfkpfZo9HA3Ize0x1HHpasjxAFsyU7xI+j+yLgBy7v6VmYnqdmLqQZz2TbErzwz5CS/V
5Id1gDrA2Df2yg5ZHvtWA6FaV+2ffEj9Yy2q6ppUQM9GhWpI8xB+YABPSvFDWb1cPEOOXbsoJgZW
JohUoC8HpbaN/RiSvj1LsClO4MLGtN0weBCpVB+H9OPEfogEysi7h2MgMTqmtITBg0ilYJLDE3xU
f3wL0FbZFimAkDzbVAzTixUhDmQpiPfVYYrfwzh8TIpUnLpa/4z6pCEMBLbpxdB6IX5M/ZiVxlTu
vAxzlG0HZh4E6tEcsjgg/PljgbPUxQJwD2jU5j/EzT24UacRLIxN0P3nxHirS89q9WTSIYt73oRg
kCl32chIIn7f6m1rDelGAMFd3NURgkFgFLjyxrrl59jW39SefE3GyOpPCAXJTabAkOiXnwYmCV83
A7ZJmWzQXY5b9SBOE0606XO3X7rDgHHMy8Z+jxs5CFIBU0x4EE77ZYOvofZXJqKUSLAPgwhNUBLg
vtj3i1nu8+rV0sRl6iEChHZZmiqJcTfR7QDG+h2NpUzF5S4h8Q2gcxCCgES/8B0+pOtJtlGtPFaE
rDdyk6+c6LxfXNHec1IBANbEnbQh562Xqd80I/tlye/r6YJDJWpzhGw34/0BXCQWY+wa4G//Acch
cpnZ36mQqeVBiwqLkab0fsm9LlMyRG6QILkVFa1Iupv9AlT4J1Bqv48yjZIKxUcMArG2IBR6gpVW
c/qseu3KQWe/4lY7CMUZbBctxbFf6MHOVW0et6S4xg0dxmIy2EIM637pj2k97+MgPzmxZDEEfVaE
uKPagCdQL1gUGA2esm45syEuLQxBR0UBEp2e7H7Jd9+X2QjVt+OA+GvUqoSgo2FdpbU9NgqQzaXM
dmC5deTEg2uSrmD0CXXbg/PHHZyXIYu7f0O4EWtWon2OwDno2TZ3I4/Ld0KkUbINnln4qsChrD+1
XN/pIkrZGNsjiMfNtKM40IC9ePWxU67sjzbyAwbRyNCq0DnfcO7VWfG8bqQfShAltu0Ut0GCiMxW
CoVtWF5fboLD2/imq3lcmS/EGHEOqeeOY38M+UOaD2UxvI+acogvMqZfjkliYNAMNJ72UZI2wL0H
z0tLmrTLdyyFGz87uFVkMon7iCGs6FB+JqsfECr7FS+Qk5/ruM8XgopQjLHFCGe2S9JA7/abcD/j
1jh4TxrHJYjIOJXq/L7g7/Yt6tAQYSnMmWwbU9avl7rbP1TZcXVc/YmZsggLYT5r1SaBqgQ3bz+T
Zb5C8jpqlUUocjLN+crhir1e2vQduogfjG3fxk2a/Z0kNEDKkH3z7tJC3RYInIcZdrBxQ2d/D70u
OWh9BusxN+lbNYNov8UVSkTowtSkoDUpsLwvozteTY0g9/AGM1FVGBGqm7g16ftkSNqfSGm2e+ag
+qAgcBl1Komw/HXUbCyGlSwX4540s+9Rg4zKUBF5f6+3RJ+9WJVaL4aAZaJau5xGQFnjtmBY+9Ju
076Qx3KxTfWPqD2wMtOHqI0Slr1417reC0zc2q4sWnvtk7gHkghrXjlEWNrRTCtuL3LJuH+QaxWj
sMVEWPECDKwbqZX4kGb5k1b+a9aRuKAMq128rwqVcyyIN++3pL9IMGfjljqISTnnE9mOesXTqyg3
sFZ3HyXEhPUIEoXqhp9od+Iu0rZXnuorIXFvJBFWuZjPdWIyvV52xl4Lw57bKotCCIiwxpXXXT8R
QFcvgMeXTEK/etrjIiYsb+2eazeDXXZJirF9Sou2Ox0LfkDUlwwLXFsBKzRrBLZfsZHygK3Qicsh
cvCgvkU2lR3UYsEl6Jyqs6cEhNK4eQdZu/Yz+FkAB108Xhmlw6ct66Ua407XsLbFXdoddMPndBs/
3bwa2rGOyt5FWNmSY9pTABBx5+z6srWvt0jMlAgLWy7P1tkQbJTZsHvi088JwNSRyx1EZVNxD7wX
Xy7SdGU3HHeQHIpKKkVIcEIjZEvkhNQh76Fi+ykFfflN3i06eRe1U8JizrSYaYFPr/7N2ml92mw3
PnmYfsUNHmxDMdCZw+9suYD78QYPkK8d0LZxQwepK615Oyq4qVzWcSqe4d+0P7cW4NK40YOEza1N
kZGxWi5LVn+BiMOdncmXuKGDy8FQ6EhTky4XMh6P65FWZaHjHOeYCKs6y75wA8Wb5cIPcSqS+VJD
ejFu3sETEhgX2AjC3u/XOFbQrQGuI1dx9uVMhCXWfIY0mm+xUQ5/LCd2g9Kweejjzquw0MpsA90h
jq+ZKfqQpcM/jOSR4RO8JheaNrnxBb6mOU6mKyCfEeU8i28ZlLq6Ns+FTTA0NwVkddtXUkamx2Gd
SyVgqekGQ0+A6xJhyiay2y/CQhfQud3SrqL/NbI6PbnVd5ejJ3GPv7DOxUF8rxvJcIYf0/u8Xz63
3X+T7L5F9ku8GIze/s7rIVazglrn3KVJqPqjMpkCLKbrT1HBExa7IBRZML2t26ViHloI6MYnDnC0
uMGDw6rrAbssCj/8WvhgS1Cn07JJ9rjjKqx5QZ6eiGy07lIcoPmbmn0Zhn2Pu9xCz6SCGqAiF4/A
zPh5KyB+VcxVHKhFhK5JMGaDytd+u3xYml3mtKl/Tp2MEjBnIqx7ySxtwfCckGHt9Ly3ND3hfo7M
8sPa1/8w92XNceNYun9lot9ZQ2wkeGO6Iy6XTKUWy5LtlOUXhrwUCW4A9+XX3y9d3dMWavEMn25E
PdglGUkigYODc77FCA2Wl8HgvKFr5Kulg6RbGexbL3YFLJ8h9wupjynBUWHCOqX3YKztO/HtGtgA
aFjeAseSaDLWUZ2t5pYtbNqXHdp1MD6S0oW395Q0I70ifv8W4lWfd20im1pHaykHLmYwR2odimC4
HWq97w5rmyaRxgvgZYY5GZnfX8nF+yrZqvZtIds0aXWqfiwmMiWFmcOxTD9lJt2lQMs9m1UH2HU7
1BWfklWPbQwVsCUJoJm2b8KtfMJAVXwBdmBKtmHYIuhPHXUpfuY5f8kC/yCa26y6oDMb0dAUSUBT
XQeIg8ntW9W4Tv0OOone9HHXK9j0us0BQmfIsznhAOUdwAf6PDqs2LfWbXZdCdfQdgmwakT5oYd5
+7zsq7zZzDpKSNmMHAMvwRVkWoz6um82rBN0oxvJx8GdErR1Dmt5O6y73LW4ZxPqlh6ekpmHJ24r
knhOdb32477tYxPqoANVlSAtTglBBIfFwAHilPsWuM2m48DHpbAiRigc73WhQ8bWfXcfl77OVYgB
2I7wYUr8wruhGQ9nUe3LZ20anSdAzhuqVX2ZhmmFzt4G2aPAed63QqyM1pMmdSBmNCW0SxUsgGpn
4BBJ2updBEYubKrb5jWYmrFAMTxSp11S2RjUfz3bmbNtfTWpOVmcgyO2sMj2AZwQeF6PrItuUVT2
+ReetVMoN+lGW7NLhRePbV2Q5dipKs9TnDq9R1GWWAYoViYovLl8VwFV2BS3UUFWdG29OTFv+Zd2
12EpbGrbQnKnX0yxJT10DiNV63ulUTTcswCFTW3TuIlARG9dURZDAwYS/1WkSgCc9o1unWhEbiqA
vcelNQC1O9PG4/TrvpGtjQPU4dbAcgYFdi8NhfSjhe06woRNPW1lagKptimBiNfXIpeHMdv2JeDC
JsyZDFJ0vMNTs86PV/4WaOpdAVDYbLmZ9nM+OBi5geTeUoIyu+5LjjGXr/fkoJYKHsD4EgeKm0Og
Y73LiIRDUvL1yII6jr9AUCxpYXAgsz7anG+7lodNkZuctC/KAo26ikP/F6ZW7rJv4dnsuCL3kQEO
mGhNza0R4xcoFe/C2gibGTdpELS6HEOns4mhz7p7t9isOFdIZ6lbTPQ4bmEdyKtJtrvSBWFT4jqy
AkZG+h5NtBl3eC99pDXbx/EQNiPOGynwTJevUQ1+hJ5x3Opdp7qwyXDCmYbaQIE7abw1hPtNzpp9
E2Lz3zxYmixz3/UJhcK4aYLQL/eBHoRNfguIUUppPDSrmhBM7bBvd2lvcZhqvd6K3Qj0aVdjpnOo
NGT+1xIMrF1b0TY1gmi/W21+26OJtoTdJGMT7NvkNuHNqwJapOYyHRD5XlzMNtl3BthkNwiPdgUk
CNAZFtM1hI0PfmAe902HlalCizbviXLXxNm8z4FTnDKgofcNbZ221Sb8VkGOLZmxy7lxD2KfyzGW
h3XcQtREBaW69BRrOD+PQTTUn3c9tE1vM9QtdJFlWzI1XvEVS6X8opZ9dUBhs9vqeWNrUF1WCM7b
wqgDDG/2PbZ1KI4eJN91hvRRwO2dr/TKbfmbfUNbWzGDOMU4XbrwC+mSyzHAvH3pqQ3nmUXB5kHg
W0SnKPQ9E0/1LvMMzuz6uWxn7g3j7H6q0+mNkVBxHVVw3jMhzC6gKzSauZnc+WyIbmNH1E0SXFSk
9o1ufZMc0tWwAOiCs3LNdTvqG3zWrkOG2RX0lKWQoxmr4DxAQT8B4vhTWzVesu+5rdtMmftSlQaD
z4332Lv8mnvVl31D89eHwZz30Nmdq+lc9uI64KMIaSt3mUVipVjdvn6Z/dx35HhGdVuhG4cirrss
L/ue3IqupOt93xn1dB6yyoVMdFedxl7RXUcZs+vnc+mIyvXUdCZVUwMxxDfIO8ldmxP+1takmyV3
dJMNZ7ptW9TX4nEtsnbfIrfL51z3mpfc78/wDBhvVOG777/r7u+adbt8DoM4Kn1SyvOFRNy5FKY/
q/yZbMFl0f2+cMns+rnIYExfbqN/Zk4Fi2q3KqFl0u46fZhdPidohDboDvXnye2aeJ2gpEPqfcRw
ZhfQV15VDYjb/Se1eJ8g/b7GzF3SfWvRLqFLaCzQdWrFGRRCqWLYxQIqI2cZ7ItddhWdwAytn+ZO
nP0FMqkyhR4rTed3+xaMtU3daWwDDgz92S3XD1kHl6iCg6O0b3ArDcJNWK51W3dnGGxsWCtLcccu
ju/7Rre3aba5cwpx1HMTNCLuUrMmWwcdyV2j2/VzCUdBVgE8fmbLmB2mWfcPwqXlrgsmswvo3dxk
VNKmO+flIKpw4Bk8NPxAFB/2Pb11lPaly9ZFdd051dKH2eL4jhfrvshu69P1YnUnQFCGs2HQ7Gvq
yQtdf9iV7zO7nJ56cOx0OZZMQYYpXApYl8JrdFf9jtkF9bmXcO9oPXaG2ZKOQPwBDt7x90G0mV1T
15mrtch9djYFb7MbF5R8LxLMQEJ+35dq7dW2qEjmtMScdZqJq8m0JmF8Z4ZkF9ebyqQQSsbgTjvp
U0agDqGKdNu3V22Nut5PoVdwie5L5opw6+rHrsx2ibJzatcJq9YH/1kJc8b9Hl4cQj3ClG6fKBi1
y/bYmPC5kBM5bw17aTx1v5F9iBFqF+9X3fGua3pylvNa3PdwX00ayftdIQYKd6+zmJHLEXoXqXtW
KewBXNot4eC7u5Dm1C7gE7Zt9djkACrOZfnJbJWMCgUxoF1JEswuXj+7ykqoVMPU5TzWQZEA+/IW
YWw8/vU2uqTlv09jqF3FV7KULh0FBp8Ee2wgwESuGqq8PILjLWl3XQqoXc73C4j35ctCn7Fjn4J5
QcVlXXflStQWqpNzSZZsxPTMLM3iirVFSFZYVf31/PxxmkcD61xVUO8b67SnzxTXsK0cgIp26/e7
xv5d2X2Fb9TIWvo8rx68P8oJPi7ll31jy9eLBngXP5dp2ZzXRi8hmwoeauPtOjqQRL8eHDV8aA8a
Zzv3sCu8YWYrEkh4kZ8syT+Zcrv8bkw611lTuecMflHHooV5IDynDvvmxbqeph0sDmqo6Jy9aaNX
yAW2yMFNdddlidpVeF2XsyfaYTsDQ7a9LQ0VN9N6cWba9/Ds9bwHwimN7zfbuegIHIxaOE7BGHx8
t290+nr0FgXFdEUD69xP2EiQAApCWabNLpQEtQvyQwa/hLlytzOD3lg8cveYm26I9z26tUtNVxSk
MeN2BlOEJGT2qiTtuNr36HZRXkJQdqDa0WdwGIa7QrUfXTOXu5IBatfl53qeVseQ5byKHnbgfHxQ
Wbfzwa19WkIUHNcwJZ+XFV180xM3NEJ82jXndmneDVZfOmMpn5VH7leJmsDW79Os59SuzrftmsqM
Of6zP3nJMJCXrfN2Tsol7Pzgv8yHfOK5crPz4qXPblfdlnu3v12fH9OGo7Y7ZWd3BaQWRfoHaAzt
TANsLboM/ldjt2DwotsQ0Rv5flH7ysZwlHs9Jz6pXdnqQR8X6LAmrNkXbO3y/Ni3Xg8PRPY8++re
m+iT8MrHXavPrs+3vRKFKD32nM5ezIPmrWinXYVualfnpeASwgV4ah7MIK4GZ4bh9z21tSHBxoGR
Vx3Q58XJ7ovcnMg+eAC12baLr4GwTKv0w0rph5Y5V80U7ItQdnm+dAaZYkro89iTo0SAMlLvS8tt
xbmxmosSbrXsGZoZ96t2YDkmdirYUM86LSkE1eq6bJfngnpvh5VV/xNTjcvF4Q/yZptyO5sCIlwt
r58FDRpyNYx8aA4gz4j8uYB2rXNfBAUpo79eNpek7Y8+zNqejaOnPAjy7rmBO22a8MCtYNBIkfCq
45JWDvxrwR7jzq1DsmU4Bq6ni31R3ubnZjB97qt27Z4Xk99XFbtt8mzf0DZB1ytMJ1wU2Z55Pn2E
GOZd5+/Tl6Y2Ozcjo6f4IjH05p0gY31mzS7vME5tdm7KzDyl0jfPACU9iIp+ysZtX+Jrs3N718m4
aV3zDDO4R5hdAkrKzL5Tz6bnwtSDFS1fzTPaQW8piki57j7+9er8k3zdpufqbunmEuWe57qTB9UW
j8W6T6OP2kp0Ze24QxpUGsad80eaTzBt3GX/hO/RynZnuDMQ0dX6GZ7Ep3bx3u/OMGx+LgokOGGR
Z5wbX39STN+OezMMm58LOVHCIU8dfGwrMbzkypRe2Gre7KO1U5uk25Mu7ztdFs9r1l7BA/Levzhb
7lonNkV3nH1HqYnkzyntVChzfYSKw88Q8N9bRn8QI20NOpR0lCJO73ykfNt4A9HbjFcqGgpPwWtS
dim8i7dWLeROo7ffJSztO/+wkQY8nyUtZ3LnUWceAoTVcYI3MRQrUoAKcCPSM8xi50W/6Rs3826U
yFfx1OSTca4WuKXuzEtt/uicDr0fBP3wscjr57TuTiTzf4LA+JPDyibtbZzlm99N3UeWNmp88Qna
kB+I03Fz45Hh4g26+F72k2vkn1SUbOPGJhhZ7/gN/egFhpurThOhDjz3PA0r4Hb+mdvXd4bAH33h
1k1eB1C8I7lwP4pZmeGe8Cydjj1sbftE+nLtP8EkvO1vpAFIMASIrVvGaMlI3tzlPvH6faUQmwaN
O2dmQCtcPpZVxsRtMaR1+9QWcI/dV1y02dCtgPXsZbEh/Bn9Au08nDjTwj/s25NWFPSmrlrQ2Ok/
atNUuPSXchqOE6x7g31nms3opPAFhHFFaT4yU3xSqomIr/Z1j6ktnFfnEkARKvVH6QZXo87bEEan
+5ITm21dNsRfPTnWZ5oOn9cy1yH0zL7umnRbOy/oCzdNZ6Y+DtTUT+7swH8QelV639XIltAzQC15
2IX5RwcewHGFDPPk8NHdl7Iz6/rcTjJQa13mH7e1gqitcaGDdcNYwKp9S5JZaTu26MZd0smnNe+R
ARX8utp+Jnf0J7HJZl3DzB1VlryVT9CT6rObRs5bF6dBDbm0IW2Is++aZxt6jprzcqTKf1pNf9cW
/efCm3fOjlXp8jddzI1pvCfm1eIONswpRO9RQt61Mn8Hl8rUdrGMFk/TBKlrQUr1zZhl+tkh/SfT
byOmtCw4n7qcPsFveu6OvHd9chMQSEckubeU+xx9qE0+zqjDa1f7Bfw7lgfat3MYAAi2L4uxwVNZ
129CF7JIsmE+4Djpwq7VP+s2/NmhZtOPASx2IGtaDk/+MFd5kiF2cpEsuljFhsbyxUy7DgKYipdu
Rn3YZMBTBL7xYnNN9eiVXbrsO9ds7llKORwgYFPyJNduigLosMWZ2WWnzandNK+3wYMLcFMdNAmu
0tKVUVUW1U8uy39yHbFlBXVPhQfbuCJZ0QGFncVQ1oes4ezXfVvECk/aC2jawtctKfvqfZmvQ7wt
sNTcN7h1HFNVFRkFZyzxhuGzGxiTiKrYJ2NPbZiYt9LOLVavSHQPI45yVlXo02If1Y3aOLGFrG3b
Ldh0JPXKizzutRvsk2imNkyMKQJmu1DVE0407yUdNn8KMbou9+1pGyiGA8GBbvhYPtFl0OOhW9KO
XXlZK/YRjqgNFhsdYgIF6seTHrKnsq6+TOPeUrmNFQOuXxececUTz/wyi+sVgtMhQbuVxLsWpY0X
m9weAtOLVx2Uzh8M2tshD/p9yCJq48XqbWmIlqI6mJLNoYB0SVgIufPKaaPFFsVHXjRpdeAQbv+4
9gMRiSmcaWf90uZd99lSeDULqsOG4nlEtFqO27zsQ6GA7vu6Km9gxKilg6eHOzhNFppOJ2imevsy
XJt57bdZU6K0gtG1vJq1k5806fm+tN8GjLmcVa0Qpjr02fiZgtcYL80+n3ocH5cy6Q8dnGFsM6WX
sjosc0tPUq+INdk+6CW1MVcrskEydHP2dFFsJ3TJwpq1uwjd1IZc1WWQZx78L997GSq4sWOCxU96
qCLvo9uhwv16ZiSnXRtUgXNu/fKAk+TeOP6+nNamMkMqQtKyl3mii8CL+jaDYN7cfNkVYmy8FXDL
o4simXMuquZGks0L61E87RvbypixwrPCwDv+MI/pqA+ZzpommaA7HLzb8wHERlw1YmwXsRbVofW3
JUJZyD2tgAcn+0a3FrvoPXQVVr86ZHnnn4ZxkccaYrA/qS78cWWI2KiroJQZLxxZHvQq1/kEC/W5
jrgYvShD2eS5N3nGP+97kcsj/LBriZnYvLbYtf0o509e367uoej8tdg5UZdLxw/j+6raRqj0FYeu
m4s7knZ1aKageNz39Na1F/2ETgdT7Z/Tlt7z2tEhnET3cQ+IDcLq6qrmnHTFwd+KKzrxDRUsvo8d
QGzslfGyia6tKQ4CasqHnBkeBaNXPuybF+uMEqPjDQ7LyoMsx2+OKpdIZem66xQhNvjKW2bClqEs
D0YyFjbwrw+dIBv2LRgbfuW4EhRz2hQHp52LqCPLQ7Fk++wkiU18Tru58rsOUXhgQUpjnxRFn1QV
babfnv4/vyz/J/um3/5W6ez/8V/4+xdt1k5l+WD99R/vdY3//uvyb/77d17/i38cv+k3L/W33v6l
V/8G4/7zc+OX4eXVX5JmUMP6MH7r1sdv/VgN38fHE15+83/6w//49n2U96v59ve/fdGAzVxGw2Hd
/O2fPzp9/fvfyIVP+58/jv/PH15e4O9/e/MyduPvfv/bSz/gn3reL/ChguA7Kk6SswtuZP723z9x
ZSAJqD2Uf79DNBoClX//m+P+ArC6CGAW7XqAV1JxOfR7jRT8tx8KToCjBYdYUB/QiH892avv5t/f
1X80Y/1Wq2bo//633yDb/65WQxYXgwjOJBpOgQsogf86SlUcOA4vb9K3MBAKsxcvgYj8RWqVQVQH
6lrv2T3UgZybQd14b3oRrg9sDNurgIX5nb6ZH6gIM+BA19CVb9ztrtRvvf7R8U/dsEZjcUI/67DN
PNkOvG+v9K89UChZOEe1g4pOe2hYBgDQ1678QPpTmT+oLQSnsWGx962ukuWd2h46WUUdHmFz31Uk
bk7+oUycpL3cK07iHch/U1RNoZ/HeRR8LuLgMadQUKgeClolXHQHsF2Nm7TKC+nEwsF7lM7buoMY
TH639kU4dm+4fOuUyyHovcgveVKt0CecvrmiiB26JYMbDsH7DK6Ffi5iPb+vIPar9W1PbhZ1LxB3
6/SbUmevvoV6kqhvSA1J1vQKDoclezOVbTTVJ5WDfpKFaXs1OgdjitBpbnJpwnWMKvfK62LSJKD2
h6aY4pGRyNTvvO1NRe6g9ngU18BmfyEjYo17J9QU93KJDXNjXhVRz/OQlp9IV93R7GjekPGxx1QG
J54nfnmq8yPedYr07fQyo+vwK9fh3MWNjGke8y/le/GyrRGpwusPZZzFRUT5gZEzDJajLgyiL915
UBGUVtjXsgzzLypxoimqT2tM7ujn+uBfi4jfqJg1UXBbnfivQXq1hhW5T8H7vxM35ZEd+aH7LG+L
l/W2jp14ezv5tylJhg/LkdaRErf6Kxwzsqh9R+Pp2L4b6En5x4CHpPkCInfU3w932XLov46n/rY/
bG+GqxS3g9CNh6g+qBjOu21CrzV4q9GURYX3TtJkE/GavjdAgGWRa2JPhtSJmI6y7WuqDstiooXe
DKUfOvqQyi10iqPIrii7Em/HGzjqqHe5F8nivYslV6pDZz6s/Q0jB/qGZ2H+wP1wW47eeMAfAueR
5+PDeFNEbTLELvlQ/5Yn/q8C6p360oF79utgh8tXEfbefGveDd23b8Pdi7F/8//DwBr8VVj9v02m
q5cf4yp+/beoSvkvOAs9JhGvYP/LL2Crf0ZV8osnqesHYJHBz/17OPtXVOW/MDCyA1QoEVNhkHTp
sP8rqBL5i4uWgB8QEkgf3BP/fxNV+fcG5r+jqvCBufeJ73PCue9Kz75uOtnguG41ffbWLkfk6Rrx
bm4ECWc9FQJo00CM9ecOKl3IOCVH8OKzavtv1TBKgrrAsLZYstSj7DRkg3SPbDawpuz55ly13dAp
KDNPCsrjcHvr26NO24w+bZBvfbv4xq+OfpVXfuh1yzAUEeTKW/amzbPSiT1cOR79yjhSY2/AVh4m
uLn/URVDxd7QwrQP29wTmEJfbhDv9LSSPhnGXg/3fPJqUrhx6cvcma6l0zIBcn7Oq6AYQg9mi+a9
o11XnWB5VYXjOuUxfGU6E3akvtlmah44a0jIfV7l4G3iVQ9OozUN2cAadSx1PRRfe1VuR8Xn5pGL
wn2cc9S1uaw55GJ7vbHyfnO85mou17qOC1qL6siCaf5Ead+UKBdMq7l2Mg+6PFqaxb+WDE34pAPj
H7GZks6ZbjSd/PrFc2v00lW7Dt0VXyu2ROU2Nw2isQNn43BLW1XdqsHxRx06Rvq9iLZ1SNubemkX
RDvcO10ajm2ubjoNzQbisDq7XjqPH6dJNhvU7hYfhHSet8e1gxdoWMPwro86sAVjL50adt2bunSv
CZZF9qFyKJ2viefcNyx/DjKnT28Dx5n53QaU4pVgWd8+4COXuFhgxen7GQxqPMPDySVB6BmJ8nwg
jl4w+tFW9ibMFui++cv0rNV21IH5VK75p7VhCKsOtDJdlt5uHQvWMtRBteEgQmkXFEkzTeEmNj1H
i8MZHIGIR55ARB4+6IqoF7lBFDOsIDn1NHZwsBHMya+nspkwVVOLwrnnJ2Tht+1YAdhbYuVv1F3B
+em3Me78pftWznOVfelpau5kM3zticiffOoo86SCIb0pinU49aD3wv8yhUT43aKHhR2CtpWQsstp
FdzWFfNpNKZAnz6WC5YkvrOtTeAJLrwHQrrBiwq31JHBc7XYcJ1MP87QAtGPgJLPL362UP2M/+kl
OZH0foPf49G0a60esjEwz8Og6qOjKuq8nSn3zPDFr1xa32A7tOQF7sWPbcZRT259mHKEWsmCQucs
dZw7d5oOA27GVxSXpw5GTU1Jtxs/X+cJF+Rqq2/7NJiheM4MmW/GloosrGaWH+SIkvrzOLW6fVP2
3UjvAfYcWpQdJ5w2S9PkBdyIUrq+6Kygsjuyxk3l0d9gZlWE7qR8k8wtfICuZzoF0dan6C1VvJ/i
IM87L3RQYXg7oj3zANW0boVnHPzt4Li4xFtd+0mhG98gBcia+6VF33HqsuCYZvMWgb5Go2ZRaRul
WxuMty4oellEBWnaeB70dh4VyasQYqmwahEXd6qumKuEDsGa8EF4aTS5m/RCIbAoz0W9btfcryX4
t4sc9blLhXhWpvlqRD2+FdVSIDcy4xEdrfywTZu4JxVnB38GYTLM225tutAfTZWi8VT02QO0ntUQ
ZYFemquV8u60DUi1w6z2q/a8snTRVx5QkddyGeZI8cIP+cydqGnHuU/qsYaQF82dcTmB4OUfwZLq
B+zmgX4wKGC3iRITQI3Q8i5jBKQgRQKR9RrSLANzTyDso+ysWvcsRjVWz6Ku20+bAY0L68As4UrI
1ERy6ZuvAVnG/g6KzEMWmQJYyMcsazM3FCXSLFLIDgtW88R1YfUgmrq544V0P4klp0gkc1PHniN9
ZKrazYPEVIwtWx1nDtucxGRiUtVbzZ0iQ7rT9fMbZ4Tv2xXlOEFIlA4w7giBRJ4NsuKU1SrK5rl5
t+JopW/Usuj2Wpd8gLZA0SzrwsIU3pNzetqcblVfXTbW/oAFRDfRhfMAY9o59DsxNtBNKVMMiITa
Z47AEujK7iSbos0eEd697okFeqJ3oKmPVxLmECTedFb6McRd9Txc+jxlkYcBBBqrk6nToYCc7Nxx
CLEMY0eXCFLhqbgFpKaXZVSbbUP+SbJimo9DNk3u8yZFnX0l4G74SzTolA19uBq4ZlP0Hp1ufutg
GUynhcqyiXsAv1cRdsMkCiR3Oq2GRyPU5n/G0oJkXDgNwqj2kEMt0+2iLKXOFCC6q66MF8RzB+aN
E5DBccGK5sJ4mw08fhw1MWwktjaCoiE59UsEgb+8+eA1NXVfXM8U7SFdoMSdTKxEMs99Nc94T1fS
6kWwUQg4IG9atjl2CNzE3dCRs4bABuBR+YFO5eiEztZVrQnnchbqV7RW3NVEAdBfX+TSpCrqaSPl
UYNNOF2rNdXOAxKfLnjmHSxgvjYwYU+fZbAECsdSNTlxB43G5Z07t0Eb1uvKh1hUTOBsNNoML7Mw
vvmEgx3CkPVFYDmaPbqt54arNP02zGUTPMKTaT5M7lyvgKLrrgEubayvqyn3SOwrXLhosKnyQFNP
wJzNGxnMeVxnC2F+06730GlFE1krpxQJTWkfF6A+5SocGN/EVdM5Jmw8Y2J8+9NypeFqs76ZoDg8
3HcQ7c7P1QS0q5f41TKpqFVSXpwvJ3RVl3yEU0h7Mw4GjKeo9EULYYt8Y1S8pDBsbRNBIUkWLuM2
9WdPVsPBl21ThRs8bWN45fA6GrJOPcKfApWd1lTNodsGcDMdVi636UU181q7kLEAxgF9imRG2x0I
7qrj4wjX3XLsGFQ1XfzZ5Aa50A+p7z/v7T/e01/3joXPPHlJZ9HF5AT+Kr9rlcKyNXM4va8DvzC/
AqYOLlGQ6e1/B+q6fA7UVVxXuh4KEN7vwMR+3UB7vcje5LSMguGl2n7yHt8f9MfE2P4Aq3ocVMBV
+Cp7UyBOy7h9026h963/IJ+9uEu2aMUdsPjkfe768NJmCsu4iX4mjW0hMn97SUEY98Gw5UjSUVz5
sTALxQBZ1EK/yX5Njyxu23D1ou1p+uyeIJkbFdfNQ34jv7AEeXo4B/Fff5PfG4ivZsDHzYOB6ISG
N1gK9tVga6oiQJQAbSv0rllcxFky3EDDLi6/DpH6fgn/ySfiXgMM1Zrp5lK9wvu+/kS7sVaNa+v4
Tn1XnNRV/0Hf4RRJsvckca/yD+VPmhrfu7uvP4wR7rnMx61MXq5UrycX/MvRkfV4B123NVyvp9gJ
86h450QtwnA0xyTRh/UmP/71O75uF1xeEScJ1m1ApecFnt02GCUntaL6jrldqNb36M2HhX87OD9h
4FxWhv1yPiUCt08XF0m7FwdBVyTLRt852aMQLO6cKp7pT1pO33u01oewAJs8CLAB0U3E5fbH5TkM
DAlsYe6a2+5UfLyUXGDgELJIfWyOP7P9tF+IM5gZYwdg2wdAs9tKeZW3GBWk/snHPa1FKU1t3/Lx
J3v+8o3/+D7fPyMAH4fgXRjYVa/fB1q7+Qrz9hPEQN6WJbnbcN+dijyCrMZxTuvTX68EO1JePk0K
BklcP3B9NBhff5qSykcr1j9pRcZwoFuK+tz2EwzS5Ruw30h6LECZgFyKCXYAaWoXABC4VvL0eQk0
DFlNU4TMGU+L19xXqBUNPg/CavkZ7eCPvi4sPdh3wD4uwJnw+uVgnSTdJvVOjand26Lfpqd60t4Q
CVFU4V/P4++W4feJRFeHgKjEUGSxluEy82WqAu8kwine4j5ifZTGIG2fvKtShsVPNvB3jOmrOeX0
Uox2sa+YYJ7dcS1UI6CPhOqu106nut64pyIJyJkqkrT1ibxpVpK5V34lZNGEFXxOq0h6clWHspzH
HjcDh6QaKa8zlPNdvzIkBBFYj3kad+VQeg8ZEGp1rNy+8u71Bhb3IRhmtdwiNyyWX7eq7cI6C+oI
MIFgGMP+/7H3Jc1x49yy/+Xt8QU4AcSWZBVr0FAaLMveMCzL5gyQBAgOv/4l3R33teS+rdu7u3gb
R0dLKrJI4OCcPJl5srD9GYpqPtaUryeidHFNHMXLGG696wkTgJW8CpegXtZIuJi40CPwICXoI71O
nD/0g68lpD7LoF8+eDO/LXHYTnL0EwRq05DiJHu7CoTkIRfG3Q/P3bGInci+mChIQYpLTVzvRfJn
y+j/A5D/B6H8L89+6xy96ew8lDL/1qnhx19RyF9/82d3hwKIFJBIhzhz3BCl23/hkNT7TyBwUDC0
aSjiEHbqnzik8x+fh/hlwZwQCQB21n/BkM5/0C/ytsCPf5nrgqf7b3o7v/g4/29P4bY4YhQuDkgT
AQNNo7cLpa3LADUMkWnYXpaaP9kBXWJdLGlnyU5xDLzzSEWuxrJCrwQWfFGr808ubbdyv3iF39SB
qeanJDON4A8TY3y7G/sz21dIQmOMnr9S3D+sTrPryolGyEdiGQ46wbkZo3KE3hjDd3MqE8WbNppW
fiSk2U2B9pO5FGVckOBQtPLCQ3azkLCMvTA/Y5tawB1t7Ml8jfnAtwG+/l3V8L3Lx2S7KqvaC7ow
QPnNtfU3MC7Arm13YhAJcdhl8HS3Z416kALcsCwfE79GZTt2F4ByezIGMdfNVxb6h7rlR4DJEg0b
e82WF9O3GP6sLiT009y7N8QkZdVdZhe/xtpYFcFh9u8BA9jILbJHWnsy7Qe0T4j1m+Mws6MQoYw6
Ii/QtVQoaYGlBKju91WhRKrHF0VfanwV4jRXtLZJ4d1TxBzWgt+A/6zba4eTg0/8Q4DbgDcfEuQh
ZX4Xbb9tTJM2Kl7XPAVR+eQ4y8PaqAjRoIlFpoFzAVMqyvWhJm0M24frQqJ+qfoubvFAV5rtAFdF
hoQ68slnipeBOwom5ylwWFzS+2a8l+qe4oUW4fTUO3cZzU/bhUUJcHEIzm7Q3TdGJXx97Qv7tSla
L/IyQLhDgEMB16Rsb4R+HmQbT8vwQFzoKyw6ebyBFWUQGwdv2tAmQo9+19bBoS0AEsrKXvej/FrD
3CxSbnuqlHtUWGtLbxJhxT5Agl73+V6BC6L4/AQ0EN701QtfxGNh6NOvddP4+DT8DldFBOXuqS+D
Oxmw/eh0FOutGQ+mDlIo7OLt21aSPplBPDZqTmuMN+xdL21Klvao1hfXXks+nUP12S27VGQYQz/v
LHaADfmxLYuU9NlZ9yuNBtmnoEIDvcZpNKy7CdOwslA+2CpHLzDfTUN3XcD8IRzLVx+29PBTILvJ
qV47l+3r8d5bRgAjxVlW2gUmF8J1BZjBUqKpxjgcxBc2xcsk1mSsYSPTVvxrW/gLwPGmPjLRXrVj
zx8wWJxfSfxMDDmL6kXxc4uWbrLSMkgaNRZ7bWWxxwBv4BSLkol1fQ/ZeJ/te1Z86XL8Wuc0LPr1
w8Gvg6SU9aXw6yKlYijAI+q0QQd2LvAqFgk8ZnzOZ/HDWBx3lvsXiY0TaWfWOzAWlntTwdZ5u6GF
suyo2LYKWibjycqfAEcQZ3CynUEsl9jyrQQZYUKZhxldcQFzznNojEz9VpRH00pgeJkqQBNxSVpK
cqgxt7iNCPwB4eClDl5VBpfcd/hDGcoeI2QZLP7Evuv9pA7XlHYdSnTMOq3VVyb0ufVqDErInrsm
33HFT80sMB6xifPBntHt/SiH2vKx3wKwGwZbRSRQT78LwKTE6IPcn1SaEez58N4KNyrYC1dtDFQG
j6G+bxbA8XCuIcL58OpvE4U/4r+HFhkcOF0f5uXv0kWvZZY3Y61SR/hpK7oTnGxsPHbhvoB+KAMO
FhVpqb3dFl1nzffF6pQHwB4YKNopL1rm/gQnNQwNMKMb57T+WddjlSDxfrQYUUv6R85gEtSu/KYc
/XT7lMqtYvgRgSR6CvLpjs3lc4dOScMgrLQZJrphqtt2DFEJ/JR28oFTtZf5ctrCsmnCoyktOgxN
4vtIPXEuEcu+tY2+4taNfGzebeOshh+lk587m58zu+xgDZOUJTvo3sbhWHyf+KfQxjn45GGjjnWO
on6+xxqLLJNFNIwvueenzgpvcDAnWMXihmEbAgbjrRuVDppULEhHPT91k3oQYf0zqPwb1wtu8pnd
eDm/Ehnsroe1jMRqaQJyQUxaEkYT3a3CO6CHEFXu/Alh62j7UNTRaorsZ8fC44xwTcp2lweIxYWM
puZlabuH7QsFOFi5fxrmEJBW214ZLb9wJQ+B2Kk1uHH1cOq8u7+kM5c/VuJfYaW3ZfMfC4Q5jGKI
NnYGVsrbBEE3bSBGuO2l1Qjk2iJqiwJ4NDQFe6qcl3++2K904/1u4GhI4UKgrvD3WmGqMccuX0OV
MsVvxlIj6tUYnTMVd5rm2IOA/vue7YlPdxLjcnt/P2cffeNfX+n3mwhDABSw/QIA8/YrC537MiyZ
SqexjXpZHrxliGifIatI8QOEIfXrhW7HWT8/2aaJeeXtGqJgBMmmF8CL+y7AYUHcJOMTDtIqKjlE
N/h/XsbSqdMYG5dFzoJ4xcixIPQGFINLoafDliD0JqgiPqlvrvds5yxGqzoGwJ+4Vk5R6T1m7okM
QezM175Rh6p49f0XUdILDSa0dd2kIvkHItxf4yDfPxIBKhHyVQhNsRTePhKJGrew0MunkAVEyqFH
L6fxzEacbGtsG+ByXr7Pm7MuPkOPvffnNnbXC/eWZJpxWpZnGNcgGZMwhPQPvEejyykolrZMFfqU
4fRqyHTvXTDk6ezP9KZb7f1ibPLPq+uXzun3b7GlzoBOPO+9mnsSiE/+iFg7zjKqenU1L37qwhCD
FGyHMTwH6dkXZwrPTfCIFvUNZeSwue2g4fMNLV9EgWpuUlW4h07zB3cwN7NFzunYo9vz6y33lNOY
6CL/AEz4Jeb47cYxpBP8TNAWQBt4+/i9jpRyCmaVqtF7WUhxDjBevQIrxXVg3q3s1EQLIqdZfLgN
0MSZzG0Pc0m5UKDq0onzZv0V3Do9RiGSjA+OkV+q1d/vjwFTAVYEjO0d2gHivMcGdL7SGWj4lhI7
PoK5qLqvxSzjjtdXGIyKGMxvpO8fK+KkOQ4QB6n3WCKer96NmLxPTNN9N14qKOEdfT/W7c53R6Rh
/R0BRpMNxZPT+mlN0T503CM4okBlh7TgNpHemCjl3fkOZCRVlqBn8916xSEoXv95Cf1tgBLcwwxX
EDfAI3l3XjZszWqvbVQKA/i7LRtzqT242ZVt6L6lTbJU7IBxTtfbibLAy37Nh4cPbuHvIrLgqD28
jd3yG00zAJAwLA5uoZtZ3NHwiGgaD/PLlmU7ZXF29DZ2tX3VJEi8MY8w+OMZxkP70W9/blk2y5vd
B7f0exLjg4gIzAkwMviD9N1TWWF6Z7MV6zOgVxhQcZ9V/oUPbO936sJV+dqPeNW1wWxpvqv9D3jg
f/NOcHW8DSDmuAkQJd/uDggqMrIMAVYfEk9Ovij9KZDIIDnZ0cq/Q50ausNhxb0w2LqSiX0A+f6S
4L5d/m9v4F107N0cI2EcHBj1OsRrq2M/DNIOtQveiu+it4dsRjI3ChUy+grcO6t3g/ulZSi/1uWA
0YeJZLcr9jO2TDoM37eon3staI5jgu5k1Hc67U0RL5rfgCS+U8iXwgql7hTESIJF/Ot9/is053/A
z/1vGWf/G3lkSHz/e35u+mNoEcH/iuFslqV/QjjBRvxChcxFGIZia2f8wSQL/hMyZOyAkT2Kpluw
wTR/IjgB/ganJIKh5wv04jaE/k8imc//A2844G/AMMGsBYD/bxCct8g5UiUKsy9QyHBbPACojVv4
aydg5VnbeWYt42zJcp5HGuNXc9hRZxTcJX8OhmvAT/N3Z5b6+Jcn9DeJ4daG+8ui366MDocLdDEI
cKK+33Ub5QKJRoEGM1LRDNRXSl96ZjK+y70ONauYmDDHMTT1Dw0mhfrgzHknN96+OWx//AAgp8sZ
cM53Ghnj6053rFLoq3NFo7UCEQRwLw4hpWfxySBE/vDdRboJqVcnLg1GXqRG04/kYtvZ9vY5gE3k
oHdBcTMsfO/ogKyo6fuFVHFVrcGZerAZ8L1xOo3FTD7SYr4L/dt3Zj5FVorqAvrI98ViN3Ww6iMa
ZJ828+1jmC1hEtRZRa6N5+KZWxXMH2infl9g+HpoMiERpqgA3k8GwowJVHa0qmOzNlMJQ8Y5qI+N
saKNTEnmFFMGaXfDV00/qAX+7rn6DCg/ResJ2dq7nEJLxhe3gx8ZkdnAbthcZdXJm0kzgG2iP5LR
/r6aEcIDDFvZgFpI/d41ne1StpiCPjRxDWuRs271a+WP4B9C6wknWqfeE0z1i6oGDMAP9tHfPGBE
EOxcZ+uHAgt+u4O70XjhgpwirmcG61Ww93a5dWgCCdgrWOjiWG/r6p/37hYV3q1ZRDPXYTiI+MY/
fXvNeaUjg+swSmUc5i+Bo7BSK0SqDy7z+ytEnuRximYE/hjJwdvLSE/DIx9T4OMpQHiIyObunclx
fV1l0X6kl32fBmCh4PHhMqD0IvaG7wMCmjug82FSWAzj4OqJ25blcevQMcUAhhEzszrm14nB2Mo6
qkaPLGArGRPGC0eF0isZ0Kgt5PSR0cvvz4BTF1ESUlgKCcV7sTCsqnNlMrjVj0XvLWeatUssjUAD
CgPgP3Ks+buLeQ4iIsWJsGWobx/4ulC/mHPgv6KbgjPmZZcgrYMpFGl/6r782zW0HW4wYw0RGXx0
U99eiyECVdgjKp7KUaReNWENtV2Xf+Tb/vvO3JJKkEIcMElx2rz7TiZzZihXchVj5oK9rjCTGnrl
CajliglDEZqg+XeKkXyPbUbsRzyQ3+Mtai1cEu0RxHb/vQOdgeGKmTt8R+CiON3Gcl0id2VlHjO3
cuvrsXNx9Pzr54ocFv6xiArh75umd8KcoYHbxoW7zhfQCZonRN4w+eer/BZ1GPWR0uAkQdgDxrH9
/C/Kw5FXa7XiG0dygIVM6FcZSEuhf6rLMYtnP+weHGzejzL1LRF+E3cQWzl6NWhMQkz0G7KiwK4m
noWpVdjAqvmceXl4aNq5i2pdrOGBNOuSp7YOm2knQRIpo6Vh+WsJPPigqV3FsaK89gDwVs76R84L
8cPfy5zekW6QT+BFgxUCyQC0Vr/nM3BmEBgqTZZ4DTqVQkFQgWfEghxMd/TUIy55dcbwqeKSoQcc
L9Uqj7qyObbxWv8ouQCwGMxBr3ahN5bpP7+tX4fAmwcHiQCahB4I/Xh07L1BmZ3LNay8dkV7pAo/
g6XYfl2hG2M7tjTl3VpJ6H7KhmBhIk9EGuisw+xiEC2YxxIJ4ueAT/LgjtzyROTWPXGeTZgsPow8
T3QzzEvSrR1Cch24bN4N1Wj7aBSTX0V4jWxOlk7Wr2rAYoqtW9t1v8whvGQm0Bi7uIN3TYYpeYvW
Ec1nej2xOfxhW0fOB52xqtqDRNpM+84N8XvugkEKO5fWzSlfxFhiRCL2Fmw+8gq8uBk3IUZzPw9O
eQEHXe7dtqyLiE5z8507zRLTadr6+jM6ObGPZ5JFJbHzRdUrGeEr5IXb0GoQ2G1nkRGZtQ3rLxVI
vjclhTBz988vBk/vXe3rQycCJixHGr4pSsL3bmrVPA4GHRCIMXyMIPhGXCKGyJkXpWOXlhYiikGD
Mi2dcrfSqjNJZbxLVg7QetHM6kibwbtiUHHeMJl3MsmZKC6rXvdNXVx5s0si0CJAJ59gKxXjrMnu
17pdewxAsmuxK2BMg3ZF26TuBGSaZ9k67CdTfgURhBDg7hn0UVPJdqoD7bqcO/pt0stBzX31TDHC
Y4jguD89lL4FKoREJIxQA1Edg6BoI704a5Wwvr/bQlW571UGoVfGu0sPDzNQ+jHfOIazLlCYytAM
8ykwoFhF+Zh5J+xTnhTSB2icbf7vcVPWAL+zKeR3E1xUr+umiN2aoB04AgDdLK1I36Vwi2dpUSwz
hFMBymZndNbPXl4e4cvnrd9QVDmxr1ngJn0xNzolgPn8jU8xDXvStPYR+1xE2TrqWHdQb41mqe4c
23lwy8JdLDunZ4QdxBqSE21XlVRBo9HEXLr73uf1A3DO9ocPNjCGkhW9xgwrOM0BQIN3bpqN+S0E
AL2XDk0INhTVWvwcOmeAlICQ4BmajXmJlbOGOWDamcfG05BCgn48Xigo8ndOYJsjwzq5kn0WnIjx
9mwQ4X7wZu+Mh09v5OIPcQfAOC3DUXsxcQIz7HLZ++ZAneBHkS1fSVUsKPHGSTwPWFH36JF3aFOM
PZQaJWRvDRTIXwztncMkACnIJnsK5OReBgp0DBMEXsHelLsKzNgJY8GJM8VqscteDI1Ah97n7vXS
surctkFw3wkHeoR1hAVEZCsPAj8SDD/nhaswVgQpY2rD0alvmqz7zgv2UFY6hGDSnZbUzu3qRT7o
cOixQDAI+3mZQzXguvuu6uidW0G6UFFgH6BkgwJcrt+HySJPCqo81hY6T9irjJsSyeyaWvQpXC4g
KEFZpVIfblYxw0I0CaIJlDf1iCdYEQIYlxBzgoLLtDuZ1VkWl+XAH8ELfyxgi5efUEw0x3qgHrRH
stSpK7qg2q1maT7r2ax4kjWcXVqZ5wjvxG9i9GPGS7sSmjbzRJPR8dfrfGTzCeUv1CtD+QVII/pE
1QCFQ2Mi00xRP3r7AnMDhip4qlDRQdIEFSxoFsdlzubdhPM1mhy082CcBO0haet9048welmtCF7d
Sqx93CrjNIn25HzbKYw3iNYiX6K59kDQD6Z1VzYzxIv1POygAfHvir5gn8IiVHHm5l5sg+KTBJnq
yEX+0PWmvwPFs3wtINE6StXA9FE/omWfJ6x1sUSDb928fqv50FQRdFL2az5UGH5NIE8rx/6TpM7n
AZ2mNqo7L5XwLU2majI7UcFXGLuezmWsRNhEgWecqBcLvVtq1UcuhRImlp6HFn7JG9g4WVZfF1OZ
xS3UPHGApqGN/NnpEqHEHcyLTtlm0Yd2x/R5lBAu1Qtp0QSdXituIVqDPmA/8SmMVN6U+4DBvEZ3
c5Dy3jlmUG1FKGW+r6T4Guh5PGRsWK/cCV5dI8OI32Vywt1auyIGNfxEZfuMAAfZ08Aea+5eDRbx
ZKO949RQXQFpxlgeG29cdy0Vza7CTN/TaOc5buSK0d1wtPNvKIbPRJWlAD2CWqArNEPJ22fdI/dC
ERWmHyNSoKGcc19e9a75kQ3cizBdFYEHju23iNZ9QjF0KikwvnvvrmrTrwC0bWALe+hyVu/6xp+P
gnbq2IcyvFdwHhqjnDrjNZsd58Y1TB80ho3s+Mh9tFroxYZrmJiscJMFXJO4UYWpYxSgQ1TgTE4U
0RCzNXWHw6bsZYH22gh/y3mow+/u4rDP2aDyvS96ESsthl1drlPaakJP6IXWV3JR3dVQQ2ZlK/vs
lBiQbuCRd5p16x6lhvSmG2udrPmS1Jq1j3JpHWxYNUbSVRAzUu2DtdEQ6DfWz2HjLodugRm4BUVh
Seuu8L7MjQmfaxymkAi0vN9TATYPB/3gR2WK8ArbqIol+NFPFvYKmOIy5ZiQNraQATJIMdLCgRwR
C1U1iaGksjg0fR2j7XM3LQQakRbUl+yI4S+cxpUi5poupXpZe/DZoUihSejVU+Tqdr4WTEOxNCxc
fIbFQQjOSlFcOTxbb9e6OjoGFHQGcAob23HuJp4v+yCsm5sScxtPsOHB9XKWJ5uQ5pUbt7tpGBg3
yeB5654uCwcrqYGaYcZYsC99DabDNPr5YcSAcaB56nnBPokb0b3AmMgkEEGoz+EMBfc6hvK6ES1a
f4hKsVxgXY30qrSQYkwYvFjoF+jddAoTKUR4DwyWosfM78xnWOP+WOTQkavqYQZ95g5NJYsYIII7
ZRgoXGYSNwZa1hEyIxvuOw6NV41YemK2W5MyDM6dl7VBnDUTvQYAVz8pS/z9CIeOSC4DtnQxQg6C
8KMJ+jqWfRZZMx9Yq0Qdj730v4+bqrKxHvkM9HD1YwwY9C1YM2FwdHmjkH8o/kT8+dCNfL4uF/SL
OrW1OkcLQBycMQinxrZP3H6dkd2J8D4r+21wBYAOLO0CVASP58FxlPkZfVt7brPwi+lCaIM21gsf
WliuNkgPkNqT4yIm3Ud9AHJJ32xspABSzLh26HxFliXbSTKOcT/OXyUcPlOEdWQEZpA4VpEby52S
yKiimhTg8pRYavRuVKbMoqEdBpAgsLppwooOEvJudcxn1Xr+txLvVUelnq1JCBzqwVSpMHsbGjmH
rjedGYl7XxkrsSMFEq507ldzI8mUP5XQZeJ8Ijl0Ae08owVo3Az1p1Man5yyGYlxnKvAfUW6GzwZ
z5KDyl0Bc6Jx9XfAeLI8LlaInhJIv8CKLbqShnuvDXpyVJiVuDOBW4cJynovSCrQE3adzE4CNc3J
9zA5IGHwgK0is679YwuS+/Va8PG0VqWOQknxHB34qh4HynY5KfkpF6aco4mP1dMgvTs65naNkK2p
NirZ1OJvoJL1PDslvFnvmDdN+xFTpX7IhdhbzCn9uRINB0ni8x4MbSJgs4ZaorrFQKt+52CS6c6C
prZrpyxPF6eoDjJvCT7aMeeZBFWFc6XnMVLzo9uE+W3b9/4OBE3ko5N4NKqv97XwLgTpfTwuSFCz
jpU7HBQ6DQTPYkz8AlCkpz4RmF5UlwVkGKvI9x1ZQLfY6F3GXRTKKfEovfAg4JNyctUC3T8GCRcy
aF83cXAKGm4G3x3ouEI+FjsPbLydCuH7686hTaxny70T6imZVH5VT4UCKYx5Z1TgUiVuUPufRTV0
Zy/IfuYMAu7QQGuYQ60KeTTYDypfHwI4OkK6tICbg0ZsUtQwhIBHGIkw1xiZKdzXIuQ4WDhDlsiK
mXIHV4sTMmCWw8PDGyLfOhOGTYQSWvRluPR2S4MqLP89EgTkIPDnYaAH9u3N1EGYfHIyeFcLCTcM
jHQpMbRzJk7sEPcrsD2IOBBi7iBM8zC7OrgsmvZ4zhQHB4X2+rqaYAFSFDp8XMZ8yFO4onS3ddbA
0kNMLmiC7pDBL8NFk97gzJDR0E8WrD0PH7eK4jsXM0MqP81yLw0OHAxQh8oLusFz0C3yGrQUEJxN
VWZJh+EiD+AOOp8A3oi9AoH9CCszMAuyYi5QJJWV46cltYHcTWiQ38GiEQNxw8Hy62D0qkPT5BxN
lHxcToCWyDHzyXqcA6hdo9yZkDU5BEylFZp0ewk9NXxyWLWcTeuXt6VYvHOm3LhZ1vCbniYSdYg3
ebRUQQb5lwATouxXTINm2gFLk/g25V04XKQPJV8TsOboFssK5wpkZdDwfm2lk6WGO+bEWOkgDctz
e6WGurjtKlUfw6n6FjbO9Fkh+/1a55X8NBD/55gBsReBYoehkqC3QqZ+chAANqWrfnHHqrpyWElN
JDlvboIx+NTC8i7pWY54ZkoPldTaTrBA0UhLbTqLAUPOAxgH3Pu9538fakirbQA6l1OSEvLTicLT
IxtHCIpbm/tw0Ciq8awW6DvAT6gXGJHMS8c8REP41XdJyA0oM3r2Cb9TtJQSikq/bIPDMoAHExNU
2ymZp2CMc1OJbyu1aPjH3VoIe9Jh3mUnp4DH1dFmppCorlGTnhzjlP4PYyZrrwDgw2uYtascvlb4
zOnZE0Pp3Ti18fIX+CiB209h7ApDgnbU+Y4CpnjSrfmFcrCQg0FKITeForqjMbEtsM3FrzuDqpQ6
ICJB0Xx0Zs7UrYQXfflAW5+95G3OLn0PBu4BrCDAE0Nf6+oYMgKyiWilPoy07MK7xpbYS76w3NvD
R7+eDsq0OCNY4xSxrBn+x2xnD84Jy4yuQTL0nFSnwp2XIS6WETk1pJ2zP5+mYWnaG6/350uzjNWw
90bqHQprmYiHoMh4PKJeQh0+tAt9wThfGrcQmKofxiXav10s89tdFbQ+BAJ1QPOkzycy74dZYdIv
EtTWxnPBKNkBDG0xayBEUhVx24n6FLpMhyhnkPoOIDvlGIBZZe0TywGm52H/0nKeQhuZx7nMsgdV
oWYWzncC66pW6duh7vZ20AhDUGReUGr2B4u6+G5FjZiAXAgRBqJYM62PhR1/hIauuxoJyRfdlAlY
8x30HBhjvdoFKBezsA7c1UOFpGDGeKWlDB6lD1poTDLoNNCcW9A2LwLANLmGS4tF4zSy3orUfHjN
s624n1/RXKA3BTFuZP1un9u8vwUFyH+oy7Z4hFwvfGJ6Dq8ZHd2HjloDX6He5SfOKMwoBAqpnR48
SWCTZIVoUh/qV3Y3NU0I5xlhN8uFgS2p9i307bKDlnrfsb71rkZO5QtIoDlSj6q0/qnXExwco2YD
afeINdV0qDTEu7C5q4cwkYWBA43iGDYW+xbqUhBlGpGiNFj8qxJO/iArI/iKuBi6Uu68qWf8LEsC
LzIlXdnusSxCvfesnemZI7UP4MZjOTu4kN3ynU/QmMjkGtTXjs0pO08d9dRRTF25HhzrumuSzQb3
zXmPZjM6TcBu0QPKp73qjVtvee+cP5pmweydeqbY8MwS/LuYEjgZpUqYxOvA6ItAtEVOKjKzR+DR
4PAGPqjYCoPUUOINtfKuWmddvAcYrQ6w3TaBbg4UrnnTIWyDuuujP4KBBRmi/QrXgr68+Nqr2uu6
B+iUUMh+oN32ulyDW8FaSpDTd255wCdn6EUNRXN2TBhAXDz0t7k/OCpyeb2cAtUW30O/1rdYrKvZ
D9YDHR2jgPPpacTRt/MGyOLg7FPoQ0ugKG+asYNBFu2GA7rP04ZIPfVGO2GUdRq7YwLmmRuP3WAy
QnkEUvhTcJQ/wQzvKBe0+R4i8VtYJ5hz6bMzcu8Gh55gKZocW79oylBFByZtXQXf8bVQscYojNjp
hZsS6U/HQhPQVjfIfpmBusUBZNWvY1iRPZD27DmTrnaioPOL51aXxbTHXEOMtWgo8tQDLGGBsNrB
LFdy6IodhuRiLQTa688N90YTFQ0TNy3E/we3DFHajaLCDOBAZrtM1UuFUnhBGttqqR830Gc/Qr7y
jHpSYJl7ofzek3rZjRhon2d1/QK3/OWOIKm4s7qcynQKN78SsubHldKH0ZXoFAa03KOpg5Kkb3gZ
uY3OUDQKvSf56J5KxIL+NBPwJ92x+dHkGCpZi6wHJQ+K2hgdTx/fZFmnaFbDV4GX9lAA3Plag0WX
0EboxEiUWw0PGieimJK4om7ucvDlpgwzdSgUK9orTzhz5wsn/nQRUKfEg+0+D7/a7oHNL3AqUWx0
X1CrcqB7qO8SwDDLpxpoMIaCe+qudvizN41dMjltuGtnm90pn8Ftw6XaPtbhcoHFcpDCEKOOuSth
dzIMMAtQJrytxThl0VLjndGlQcKnKzEel8HkKabVi5cJZndQ6EzqCpRlfeNldIw4EFuM1gzciBUE
MHsPuhzNvDPvxpehhtUZyAJHXmbzFTjbEBNTz9wIs3le56oDFjZ033hZI3FyendBJJXgfwNft7C/
GnOwW4M+KxPIbP0XxQN1EJOCSANWOL2z0zVE4XE9seUbTFyrKaoy4p5gLFReBHDGZ8waCRCI8TFw
e1jZ7egBwIpM4f5f6s6rt24ri/efiBfs5ZXlNHVZlssLodgxe+/89PdHJzM+os6IGQ9wgfuUAEKy
zuZua6/1L9KJ3oFsuROVPZJLQ9w1Qt5/h4vfPORz2NwLdXeKJUMT6GsMxqG1QCGguKzIETg/TQ2d
BMmfL2E1U4WaTMD9xZTfNioswKiPPoV14Ud2Pah95nZNlDlZDHhQ6oRTScPkRRTn8Gvo6+ZOCAvR
B7uLcq6lhta9KI+9N1V99wnZBPrClJjsIZTRuUjkqxnxCuDyC54rJFF1hlITBTcuVZX3aGh96OpO
cSewGftwNJXAE3LDYUrm/cTr9Rjmjf8hLqzpKhjyeYdvRHUTCH0NUyVWbuOk/zNV9epWasgGQYNc
IffyTBWiwOTQb5FRw17qmGfFeKwQjkJUwNKupKjMKHmL2l6thgh5jNlXHyAkDV9AyPB1/b6abpD2
0x7zYCAHqUvS1jk3b1ONSlpS+Idemw+BP0e7RuwSuxTHR7pNwtOk5+1DXamCm8kRnOyopPFiifGu
IrcG6KshMiX6mnIMNIZloxVi8BqnrGQWcXq0auz8yrjzD11sWBQSLWpeYnFiWx+TPJy/0KefPSVA
G0mM9fpBUP3GDati0G3We/KhUwbp86DJwa2WgPjvFTn8WGS6fCeP1nOCOgGdOYoJ+06TIldEj8Wh
0Y/EX2JlbhY08oHClbL3w6S7n0sEdJws9dkXofWnMvjN9yzJ/0zjfHDqquteekR6bnGlqhrKV2Bb
jKYjTpV7lOtHB6T7DEoZQTwfnNFpMpod6XZvU57fqRWeSn7eHzU9mG1j1E4INVUUISJkOIrpSyPH
sUeL6iPGft80NA85cKhTTlRMtFy8LjSLd2k/g0RAU4QEqdIT3KDlrN0JGHN+oZ6duvmE3NEoNeN1
UsRGY89jSAou5VejmD725NC9mUW6WzRRaaPuQnMIQM+pGEXWrTaBUOVlPIVXTV1FO6uHEkFxrWUi
ODetweKSzqIGjcT5wywOhZtw0Hr9gL17OjQ0aUXLCzr1yRDjPzI60RS5pMBt1QHIdCR9bKXkoBtR
fMqs6WvZSI1n8m3+FArurEgZItXRlenjbJaDZEMCBIyQNTNltWg0w5MwZ9YnP/OzCMGeibJwJMUc
pH3WxK7p80ToBm47CjS5cJUKmeSCdRaexqZsTzLFgquAK9yuwy45WEkWunT4mrumMk1bMtIa/mGG
TENiQBoCAnJrpqXk8bC+nlT00iSTnzLmiKXkpgKmwOopB1ZZ+RSJAo1QalleDvkBRhmtS3WWMWcQ
KJ2Udd3dBFAzd4WYNXYeSQCZG8O6avOam1ILtEfRN6breaJurvnF8JLFdfJZAOc/TcKpmDoRFUME
8K9rBAfFtv4adVp233WadQVrMTpBLpVQcBOajz6SBVd1JZrXRVBV30cYzVfUgIIrScrx3VYiisso
p9zROxZ8z0wrYV9jVP6wWFFTWo8zKquUhyx8bpdzMmKDKok3pbm1k2VBa21oXO19p+fCrRlFxRVs
Tump5JF474Nl8VIp48IPEPRyMISG9CeXL6bS5NdNypW5aya4VUZZ6F6kIkvUjlP7h9XSp0iBayG0
o3NyZ/KVPvIIQ0fTHx+DIVxcH7OAel2fxdZJ6OkWLGnlp74sekjcUuL6ojHux76RTsaQIgyxFLgQ
fenseFDyfJdgJ3fSx9FCNA7JAKSJYNL05G1fJ06a8cCutj7gBpei81hmI2X1pplolgnFYRp5rmZR
2noTjfBDZkyIl+Yjuw1NmpqqN2moU9Pmrd1e7JPGDjtJvBp5SJ+CQIllR4FJ91ENZPFHaE7Woa3J
2/opVMWPpaY3D4OqCh/hdMo3dW7Up7mdP8WVmd2MPLYelFirT5mvF49CNmWhXQaZctSNqqvdVJNn
uJB9YCGS2ecUrcfppky11EO5yRftvhHl4pjqMPqXZ44U3ohw0VRXQIzG0fWWYm2hlfm3ScnDzrPQ
M/hIwTf5oSS+5RiDwF1gmlHqtK3IsmmsHmZuHhWiZZdFFD/J5aSpVP8l2XSjotLIkyXUCZom2XOg
kdel2kwXmxfkAJjIkHYNhRJ0zWYgInqBKt7UwYYNeVE8ZQOnnz7Rc4djr5h3VRmiSqXOUi09q6MB
qAN4fHAy89x3eJvrykHOB3Rhywyr5zEsNDhdY68VdtiXEpqjahf8KVJesRPZoNFchslJVnLpD4Wq
3Km1Zs4HbWllIDh0XVoCb860pwY0CP4neZ7/gHtgonswkSVonGNDFF0niTHeKqOY7IxSGEqYdst7
WS2+q+ZwbMXSp3kV3xRG9yVikWt2Mkayg4dET2tVMz0MGBMeP2WZQRFNm/xOo+cbeLTROfXIyA+S
L0DylyNaex3mlU5AgXYvBVmFkguXOGPSBYMmqokun258K0nGd3WV7ylfD17Y5c1NGve1U6eJ6PB6
SBzAXrotSlSb4lqzduFUZ5BNIE8oo/nNMgLZHYBp7IGftxTUpeBoFX7QuGlb1YdOlis2UCS74VAL
9lSNwT3fm04oiIKrZEToysiRm9zNQHx3VBFDtKSYJCFsS3durUi4ssQ5e+oL3qc0CgdT4o856hzS
fG9aJdpG1YTgyYlz1aDaEZohYr19pccdHHCu7IzFZ3pj1MbHJsjJ4/mb6DUc0raoZpXopF3o2zxa
gkOvU4l0NXHoPRh04Q61OqFz8kF9xIA92QHO7EhxVdrIo/a1VzQKAxJZkJPImnHgFdZ+nvNoOEhK
mZI4mBCl8kbAwa3TtJR1rhqfa00A7WDUU3bT+lp8NYh44NjgvnxEfHlTB52IEk0PjUqSOZybImYO
82I+ImyVbWC8VhpHPECUBd8FU2bpA4IrX4B8Z/ArKpstrlLF30C92ayn0RkyXY9tnUOOsgwpAmfW
8jJtDf84DWb7Ukw0vF29bVCJby1eyofBxz0ZUZYc6Ayn4XhvJYFJNhaP+UIoVDrKKGkbCn9m7ZSZ
btIV2fAXMun/GVXglTjt/v8fwW+ws2dIobeyEEX2kkYv54SCn//FX4wCDYEH6ALkScAmQcMtpmJ/
UQpU8f9YKBTxegDGKvOYAu34L1EIiT8Z6CUhmrTw8M5EIQQkbcGfAw0Dn4S2ogac779QhXiNegTM
jyoEdB5CiSagyzXlsxMUuiA+Eq+jWE3SUVOGJ+COB1Hvpasixilod/Zp7v+CsZ1TTBcE5y9w29/x
JFUzAX4harTmVPWDIcl1RTrf09izgxymr8+98X6QZX7eRgF/+xPKjlLaGvEIWnRCpjC06Z61rvFZ
SJ3wHhrprv6E90hhT7Jb35ILuNoGgv7i8M4CrwDeOVkc3WMCG83JHB5jOHnvD+3iyAA+gV2X0E5a
O+DpuTyGvsp8ie0ozm45gDEreGaLkipR15TKh/8p3hpoDbKtkUCoU9yRn43ypIdojVu3Jb349+P8
dGl6szB+DQytk1enpNxLtU6KyML43OO++2NqbOPQ3KbooTU72hhd69FSaD82h/cDr47nv1fkWWD5
dWD0LdllkFEJPP3geaXz0q55ezvKQfD8HUA7qgWPCCR3kZ0AnX9Udwiz7bakt37yOt/7ACtimZCp
k0LjnTV7FJ/1h+JWdehCnpKb0kMM7j74AnbMyW/MDSzsxRV7Nvzl72e3kxJkdRaNDF+QW2dSbue+
3ViyK7D+2y+8ugB5t/cihXhmz6XCHdkKw+KNf1JOyWegLO77E3p58ysctSj6LVjy1eYXZ/wHpIQ9
SJ6wA3foSYcEmfreq73ieOK5h6je35pI/xlR/BoZ+q8x/gq62vjkIlPJuyFE+touj6rnH63ZBiV8
yr18L2z4M20OcYXHR1ygyynzopiKuIkzutJ13dkg2faq23tW5RRPyzAjNPDf/7aXFgvCFQtFDmw3
58/rxVI3Knx4QA22qpYnVBLonWhbB8HlGBaQT2SSuC9XBwHlCamtkPy1wRu66o/mNnelg3+MnM6V
d13v1Pst66Jl/a13HiU8SAfGIhG/to4ylbmtZRE/hBGgZ6nfDOoPwdyasmXVvRdk9elQO9arWiII
5pjjjocGxl2H/I7cT3AQwN2Pi9aNHR7afXK3pab2k7K/Cm5qSNMZXIiiqRur4I1lGRJ9aubtpvpR
H/MdNXTH+KhgJoGO02FrC16Ywlfhlr+fnSl5CG9XXcJFoEx1866eNvgolwZk0eKlnYRmp2ksiv/n
EVLR8AWwUyjl2oNX3o9QqHa6O+yi78339GHpWbr/9co/D7hmUTVBksdzw5AmObsWxOx6iDYyo60x
rRlUA6JBQhoTYln4pPDGLjipbvkMrA+cgwtGcWurLVfbalm8GtTq6itDyTDLjojtLj8u6VHs4q71
VBwLN/y6Fe3SRfsq2moRyuZcCe3yCekn7YzPElL7p/FadypH8PRrsjJk935Msn2LLrbjoKXr/MYU
okb6U2rNkNZSpDP9Wqh3xI9gFCb6teof/7cAqzsgBUoztAMBlFzeTeCFwmqDZHfp4LfEszGs1n3e
5mDO8uUbLlwO0iQfLBPQ4IPgjM4E8/wW1hIgl+a+3ncbmdLy89+sFijOPLhh9Gjikpqe7WoFcDyM
DWLLLbDWku6pHN5C2LCVaPSAx8P5+O98Zn/eqgz3V8jVVa75Fj3z5Yv6c/JRytKbAKeh35m0XyFW
k1b7kjRlVPZsTMPdDOpAkjy+H+FSavtqFKtJA01mxHhnkNld59fCXXqv7SR7EXJVKXbZYkSCKR+2
zvzlf/rObK1VfkuxzsRp+XRI1x3yXX+gD3yEu7F/f3AXrjUotHD1uFrgPqqr2zqI0zLqRMLonXQo
QCpIRuaK/rcSfbIkF/87UtnfC+Is3OrEkschrSKZcP2ueomuUhc1XGd29MJGmt8O3N86M87irc6s
NB3nXpSIV7fNvhkxGtsSqL187J+FWF2WwegHM3jU5f1hwIGhAXLju70D3WB21OvaSW/8jYPwQr7D
nEHmIu2HPrtWFO4qLYQqS8SuU7yOJqA0/FD6divjubgCf4VZr0Banp0fLw+awUleZEewh/Gm2Ef7
xh3R1R5v2mflBSSaU+61wU7+eH9dbgVfrcuop7ms/8x49ggT3LQsfyRKrrZejyu1nn8tSFIqizSE
8t7q+AitZhhFys5sM8qbBuVX1SmffGSnryTbd3VXewiTI69mxZEjt9z7v3WHw6781w9YHS5ZaaLT
VSxf+bTIvyYeaGqvfaZI6CwGXu9/1QvVB1bOv4MtRnjnV0Db46KhLNtBTABBx9J9qYvocaKYZoob
oS7kkK9CrSZwzsH3GPQkIKoB3rFeMPB6fyxbAVZHyVznugmeLLRTo/9iFfWHed5cHcvx8OYQPvte
y9/PrsxQ6xIdmDnHhzt5IeKYlBR6Rzn5MtMTcVqV7m8MSoN/jjiTRElx2fpnATMZd21zJCCgfDsY
/qCBvLXgLqYBZyFWaUAOlSBvlhANNn79MXosMjD+tv6jcSIv2tPLWYjTNCBBDHvtZhZyqU4CfOHX
EFc5wTiEZYNvxXKsIG/Za16VgWK1USz1LK/6LH5rZyfU7ebIW1E+bGWxKxHdvzf8WfjVhkfTGfDf
cq8CBvE4Wvb9gZqRnd1vX+GXr4azWKu9rfYDadXPWCf1JDshqbJ5r3mpXb/ggOPpW4nKsuTfLNdf
8daKfLRfw0pf4i3lJ8WdD7SNbeXHUkvY9l24uP/Ogq02eI6TU1K1BAvTnguvQxUTwOzvnCJnQdab
XMuNLFkWCxQXSCuuWX15f8Ot3SOWAvr5clyXRKYcHli8bAe0ae+SW/PBOpgP4vMyV8h8OAiJTHfa
Po8cHAo3N8PFmxztaInShWKpyAu92u5azosjAogE8QwRdJRUgVTb07Sla3FpqiQRBSAJ8QcJmP7r
ML1SYsWzlH0sCbRIW0u9I87zceNLXrpcJImeB2amqCyv3/RLE1a1liij5Mqn0a0el+MSmyYRzcWH
4ogDxw6qBiIe9kbkS8f0WeT1497EeLgRlpepcPAf/FPjFA5wjTtceZzYgzK1cYQuLZ83+0zCq1Vk
8eiSaqyOUFWjmz8s09a6lLgqR3VAt5k/otsEzxs3ekR0lcfCznK6nYWhqgrgwiXFxWHOTZ7mZ9nO
doDQNrbKpbVEAcxEg4fugrY2ec6sCveoZT8GsXVfmsg3FvLJCn9sfOuLs3wWZllrZzfU2Fv1JGI/
R5mbdFfx7T6BHegke7DvO8UbYbF89Xu73f+DyvDF7w5OHRWTRYVn3TzJwjSK8+XKJ1n7rt2F3/Pv
8ffcjXfq8RtkamBtLQS/x3b/e6cd6mH07RDjYMpXW6hIUyACCn2UbP4aGJ8qEBkbH/bS4BYbYDS6
KM3SaHr9YZUoooG9dGpad/DGEH062BBu2dvdi/pcOSG56OyMxmcDev7kZrutZOfSIaGIiIxIUI2R
zFhdVgOME4B6S3yr+qL1yrWKzvPGGC+t0bMY6ydFil1U1f88bL/5oVMfmz1Ynh0oCVe848HkAXx9
/J3X0nnM1XcVwwX4uXzXSvqiBk9130En3HhFX2qRWArVTMPQIB4wga8nL62g8XbAfez+m3Vnnrp9
soeYml2HB/mKA+jx/e94caokpE+osisKIkKvo1WtNpZGvjw1qwkjuUc007ZW4/ISWKcS/I//HWK1
zS0jNJR24qtZ4g/gK05mPmgxDnVC4CB/AQwITen8vq82CmRbI1tdiK0k4oZhEbavBA4VU6o6D3b1
JO7e/4IXazrn41sd4QE94MacCYSyeebE1xiKHJRDf2h28TNsHYyiH0JvM/lcJua9r7paJkaUJU3+
V9T0qbxP3cLRvzeu5CT3QHYP0lZyc+mwXvRPFSRPKO+s++hhVaINP/+8qAav+NG7XFDckjQs/A+q
PfCoRU5ksxW6nBRvRnkWdZVit9SZlFwnail3SHwPGYoDvlXIn8w4Qem/RnoGvGjhaeoUUmeVx43K
xcVFdBZ/dZKVcSix4Ze1ywEa+QcJxuL7y+dNBFpni46jYpC5iUhqvd6AYVczk4lFBKUFiLpHcmYj
wtsTZQmBnryqoSREtXa1EzrcTWGkG8vTE0SfsZMO5VV0hJt3TWFuc8pWiko8i1bhVvsBhpaWIZG5
7IcBniSWIZQiMlxoIAO0pivb4BD/3NwPb+68VdTVfkgBfMpJQ9T8eniG/QT5S3GTh+yh/aO10ZGp
HA/D8qYkyWDQWzfe2/fZEh6nF3Imzm7wXa+nEb16ocRRdvnG+XXw2B8l6vD+Qfw8e9Vue19sxlst
G3GSlEmuiDeETkCWONxgSu/4Czwif6Rrst8a4Zv79ucAF/cZGr5vq7thjLtqMvN94zy5mlQoWIa2
86UNTd2Lu4E+vSZbFJHf1CObBQAf5+wGv56wy6Aeqf1vEdZ5AwQ5MxiW/YaGmyuGj4DIN/bbxhh+
lg3O0tqoribZD4kwJqWDQ0jefP/vjwx4dSSvkooE7c+yyFkAozOBzEYQvyyjujUsZDk2lZ3l9bnL
bJ+HWJ27/RQorRUvIT4sEIb5gAq+PXrxAReE3RbuRL70xc6jrU5ZaUrNpAuItrRwZ/MQ3I73+r59
sj6LSA/F9oL8MfC6QyDD9lsvfIxnp+ptKODi1VYX4+JpefZj5FVhk+dYZsjh8mPuEOQ6Bqf0anGf
lMgol0fn/zSVa4QDuvRlkGQEy/Phzqhru1GErUbJcvK9ukNfz+VaPbYPNHQQfH956nTPAaCteVd/
/+sVgHIJHFVQsI/D08t2R+htgW4JjVoyVFhEBd9A/IbGb7MBtiRXQfes70Uv3ZV0l4e9+aWDiW9P
rvFcPmzfQRcX1FncZXmf7ZDUL0Z4mUtcjpHKupGaj+/P25tsaDWw1XGfJ6LZy1kApFD7rjRfZIh4
+kxzft4qSGyNZPn72UjgAGCvDsHars3W6UvYDdHvLEHMwPBgRAPxTXbQVDWu9Mu3klPc+zJRdwZL
/p0zkToCAA3ioJq82uFa2YWi3BFkHBHHz9W7oRa3lGDffirq3CJQIW6nxYZzleZoVtrifQUyEHPe
7AD2HYU5M9m9P/EXLt7XUVbZDTwQCbEVonA5ZS+il1xBUPaGb43MozNzKcbs34/488B5vX9fR1xl
NpIg0puItAXe1bvD6Ba6DUdzOg2e/IyOoGpD9/io2+lS695hL9LY8qetH/H2kQP9Y9H95jlPyYJn
wOt1qKPkkYYWPXFk4+ybpQCN1P5fcCXxWrbxtn98f9hvdxgBMaCxMMyUEelYrRghrFR/xu7axiHe
icoR6vUnPRo8Ias3NsDlKf0Vap0SBEYUNViO0f65Bm9aYjLnBZ7uSqdB8wKndrYLbAzgwqEMeBvg
NpIFlry+ZfyknQe/ZkO0yCjM+1GfAtTcsxI+Ijza2Mf5GlwjqiDqqFhXUtBP9cEqDKm+b7Ihp/yH
AADwfzEy/cCGpzTd4BMyYsWuo3pzEFD7pJJWC1CIRvIQuUi8OWpb3R1zA7lMdRSSB6lV2vlGQzE0
CN1F3kNBeFBtAEs7jT/MECuLsAMS6spRFOQzkjeJrIwu7/lGLd26CxtNcBOxW6Tt4tk0IJvSA6wa
t5DhzosoC+JBgnX6kMxD5Br1PEq48TWtiViDKk1NKTgCfVl8zBRBVgY0DWZr4h+tpMa0Tv1YN33p
SjPiwFh4UqBdLDtuVbM17KGbMiM6mVKkpAfgjx0em3nRxzDwi3JM0GCDtyRB/g98o+j5QGFk6TUJ
JZJjk12rRQcrUQ+QsWmcodJGP3NGJQpESElQ2v3ZFrtCv6q1CGncQR96ka9r1hWahZUaJ/cSSqlN
4jYJ3GO+biVKAIUHdAZuOEdH4xuJciUeqzHDNi+bogQlE2tWEbKj2llCiR+6NvYWnkfFC1q1EDEA
Ux2m7dcqQCjn2BUYoCyt+K5OPlnZBO0na6XhLokqWUXzK1J024QVgp5u7c+WXXeIPToIC07JHwYK
l8k9MN40/o7YVEBzyAwyC5GRUYOCPmPp5k4Qk35Y6VzLPxRYosETfFaUEu1ZycTGhSKdp1gCdkh3
NY0pDh9pbCMDk7Wzan4Y1Xo2rlMJ3dWPapaEEPKKulU1Hwa7bEpfu87s06u8Sy1/Nw1iWT0Pk4GG
n23VTWRIdhNUQoq+ad51H9ICxbTb0oIv/ZBAyFHd1JjM/mpQM9SB0D0tcfcLFSyqXUplKkpi9XJX
gbsbelVB6bWM4h3M8ky/rREDKO6qQusbdFENuRhOGNPkUL1auasQbZsSEe+kgKaCtssxebL6XdEq
vv+HYg718DVF7RHyOBMyvPT9pBRXOjIoxYtiRYl6pJakLWJ+Rd/djBJmhE+QEtXqpBtB4TtmNujB
fVJD/7qfgqHDOlzz48itYzHjGxZVGD0p3WTdD4qEA040/IHwRwcjU7LSoLCHAiWOm7TOBGp8U5H6
3jSWuP95CGOg4+4qetXkE34fpVLiW5xmMi/o3oobN0C40jwY/dR/NSvgFbYAv+OpqRSWIzK9wXgz
tokiHtGLaQA/x4aIvh/Cay3+alZqFR06gHIoBwfBzyxkztpW6j5hJBEtawGbN1R3Z6vO+w91Mqop
nX6hKmJOjy5NvhZanLVXUmX04bfWQqT/6yT5QRAfBTkaSutawexEbPYZVeIU/VAZKp/afFczVajL
DzyU/Ua7TZOiNQSn09sw6m5Yw5X+fdbSvJC9OsojPnlfZmZcf8hg4iMGlugTL3BIjJUUPiUtsjvi
h6oYscBUtTqWqsd6FChjYllWdcJtnNWWPu1GNRau6risB9Q5Uhk1GDmM0D3kZAyTHIXjwrrWa3UW
FMcwUaP4VEFYke9U1LHufD3FIMFhM4lK5fq5JdbtYYyhh6EwK1roaeFoJ8mC8TGWlcpq73odq3FM
mKJY9n08NqsMSA9+V0bYbVxab5MdPLm5IHkAosfO+nt9H0u9gM8VYo92H4mHKkzdsfrz/Qv4wrX4
OsQq00HYruzDJQTb1sw8zq3bbp/d+DsIjn2za/fboPKLjy90nzWMAtULvRHFUPteDYmp2Z0XfkeN
59Tajds/zzf/INrFj3gWbZVcx2Ivw3Ek2k9L+rp3GmdptY0O78vmODxBsthXh43Peuk5dj7E1cxV
iTUWekNQJCGvfQ7GP0aaF8ZVcWO642ki04eQ7qV/1jdbJZzLM3o23tWMWlQare6v8XapLXvVfgnJ
W/qIwzVUiK3X7ZKjvc5cWUEk47DWkF9+24fqfJwWLYY6ndpj5vXAkZL7drM0dXkaf4VZvfaSCXGY
3FzClN/j5kuJrOz7c/Y2gE6iBk9tKaFKhr7q+5Sw5n19JhcdU2CGwa4pTfv9CG/RvOTXuNMvLs8g
x3BxeL2f66Ag2UOdmOTEKyonvh9uxkOPczKGdU5E5WP+oTiZm++hTL8f+uLgziKvSj2Q5i18Vch+
Z7O6DXLz2AcbFYitCKtUvpvLWDd8nkydrNSJDX5gvPHzJNt4KF16Mfz6hJq4Kty0y+k9pgyk96sv
ErbGQjogFU/uqG3t4WVFvV7Y57PFmng9Ww06Bdm4LIilwSq5y3uht40bcVfshoNyfH+Ctsa1Wt4C
pRs0b5Zg0301dJ9G7WgIIho5f/t//Ufm0nLyrEcF5WWpYy8OVmvMj2HmE2Ninia8jCYGNHRO0w0b
N9eFohAvO96Q4DuwNXhTFNInSN5lQhg0WK5xjExAbOWecTWz3pFoqhzchRpbMx3x6R80/i8tRgMW
Ldh/ETc/c7UYuTSbmJcL2cxpDN1RtotHZO9d042fzbvyhY/6D+pgl6YQlAFqtqYB4XXdPMMYDHWR
nKDjN5lmNXqXiEleheDUtEceJONkz8/k99+3kfpvj2A+9lnk1e5uWhlRBXTfwFgsXUkUzPbq7h+M
8OLaOYuz+qwU+oQ8XOI0XuDftsd01x7Ujr7g/Kx/qK5VALf/oAtyeTL//V311ZYvrQlZNTTPbfWh
yVy03fsniTFqD01kU17soBbeZrst9sPlYgiaV1RDVFOV11grUk3k4I2fK1gm1f4hf6T54n1TP1gP
9cv0IXGtY3N6/xC40FVbJvJXzNXdrbY6/cOUUyCfdnGD3oPdUBfHlteJnwWdNhOMMW8TUnx5Wn9F
XV1LXT1h1L6MVNzPO5r0H1IXKWDr1nDMO5FW3ty5wd0W/OjyWHV4BEstT36DPxrMsgrLjmmtXX1f
kznAJwCGtYAri/vylDtbicpmxGWhnZVZ5QzPB1B1IBCPZEYGQstevDPdzk1fgu8K31Zw/2sa2VJR
OxvkKg9U577XsXMHeVHOKEYhCr31RriQTb8OsVozCmumCpfv2LrmHhPKclfcRM6wQ51U5zm122rC
XtyOZ0NarZY+UAZ9TBlS08MmGB6aOfY2tsFSZ3xzR52FWJ1nhZpT4VomqvGKF1Srmwdok/hos9sl
p/tuImq737qA/8N3VDEPXtQ7mLfXqyMsDEtAJne5sXqXlH3h0Kj27Ag/1EPgdhsJ2eXjRf8VbnXh
Y6ZSi/1yls7fjGC/7HSeJYlTogDpDJ9nR+7t8SY8yRud0csX81nc5dufbYIZjEw6LnE123yIIsf6
PD+lbuhaTuvFj/1LTgHJ/Sfl0IunDEg1BfYmppZrN0t8bhoxXJJfKCK8+SW7rmq3KjbcrC88f3Ts
7GUTniie5m/ezJbQ4hEQEsa8EZ3Z1eDchpBfay88RLDPt9qaF+cRy8bFJVTk6aCvdniryYUiZ1Cz
46PyzfqmoirHRBqecDP+oAYqnPr9tEm43Yy62vTaJFWQiIi6oNKTx/hLdUJUza2gxEogj7Gm2G5j
Xjw/z4e62vmxP8V0i4GRoYOY2tltd0tXxEkCD6FLKugYMaD5fv/+WXBp1ZzHXB0FlEesMVzI/bLW
efp40xkppYkNAJB86cDBfttQfjqEmWvAc2uiM9zSEGbRlMfmoNxhE7Nk/Mu2CJBju1NS2z+mHwQv
GLihIKDt6pvhj6xw3x/txUPo/IesrqiyD/o+Wz4xwl6u6qTu/Ee0Tzn1si/i5pvj0kl+Hmy1dOuo
mbo2Ipi+1COTzCnSx/fHc3n2fn3X1TKl0I8Xpcl3FUXcoUNk9ueUGl+3MFrfj7Q1ltXajBQzNtDz
oo41Ge4w3fa0T/63CKuV2BhaJwrLlkPJ5tAJ+zjNd78RAWgV6jzoLmJY9/poTmKzjg0fHJo8VYd4
ulPEyHs/wuVzAxo91qsqcgtrvpBUyMMclAyiO1FtfkGcY7rFFhPkxW3lqp/ryEk+539uZUGXT46z
sKt1gBE2VlM1YdGeDF2Z/ePgVAIfNn0p5t0/a7/9h7EuuG8+Jg241YVe1DkAJIHl3XjW3ehq5Lbu
eKhQzBifEdpeom5Xw97yhcgcEHH6d9TVva7OCTYjyXLNRbrwHTOt2yr4IptadaKcK+1Fv9QQvxOd
EfufkdP0ZZz68fem+dePWF3yVTJp6CoydKzXHqpbM0EGbWEgQ0YbEGK7W+4krCA3SkCX796zsa9O
r15TmkJdxKUWUCAChhEqcLu/gso/5XzEw289Xs6/9+oQk5rUSrrle6v7ic586sg/lie376r2RJUt
2+E8yL20+Xy5eGUsVTxAFYhzrVXe/M4Ks1ghR63d8kifZrhdxBQMx9jXtOkDe/v5ffEwPYu42kTw
8RWjXCKO2g8RbfEMLx45fnj/hNgKsjpHA+D2DWKXpIdBZmtCcp0l80M9fvmvo8gLGMXQKNCAR1mt
z0lprDRWmLQOePEsZO405s5ifP9+mAuXwqswq/Uo5SVG5hphjE7Kvho+SojYUkgbr/bLUVSgvZYO
z2QN78rjAA+9RUlgxhWtkW67+fF3hsFpTfJsauK6mlU25jjIJQHMDPCOUeAQmOKQ8xtB4JGiDAfj
S11Xr4JQz0Nr2UeI1hSeokUF/1b8+b8FWd2hU9o3fb4EaXEwNZpgZ4379yNcqrHL4tk4VpfoPCUJ
9vCE0O7ao/ENZVzVi06C8w2AGFLdvPKXY3/rObfsvdWL9TzqukYltFkUpcsUGZngmdOXtvPK4aOi
FVvDWy6tt4FM7IpNyDU8Vl/nCBiHZ9q4ZCG0cl9w2T22ZKOQABfA9RYe6OLCpvr1r1ir7SNUXd9k
y62NVlKChvPHwDJe3p+uC8eNjH22aeHpzdpeP7r1XtLx1+K7BZ15JaF9axciEFBqQxtHwaW76VWk
1b2MlHODHuzPFGRE/L69np55cbvRXnuQjYMuu7/D54XbeD661WRJYfv3BwyPzXPxKJFnWQ4w9Re4
oUjKbb1FL4HIXsVbT1iHsKmxiC2KJ6Hbh5nTvNQ8eW96t3wCQf7zUvSF3SweI+S10Rj6B/nPxZ1A
0RSJKQ1f7fV7OMDcAGuTYQGySQpSZcHVsG/+jD5GTnhbPVV38nW/3y5KXUr2gDb+Cru6HH26/rmy
PMOTH+V1e13dZofkNB4sR/8g1+5wjD3B1Y6/sXgx2cbgE2tgeX0uK3gtYhdHzBH7Abncjcm8CFP/
zsplo2OvvXDF3hSmLKGcO7glf/Wh2vbQzUi/CQ646F2PXSomRJsKaZd2voyYnkKxhojr97AajxaF
UrIAMc32Efwm3Yw2hnUpBLVfCYmoRfDn5349q0M1SYMDVInfF8XEm7RUD7r07f3pubjlDXhMIPAg
gYprrVPFwv2pi2AzZM8Rr2mv2S+kyPBWxM3oHyH+Lo7pV8B1bw1RQCtsl4Cx/3+Z+64lOZIkyV8Z
6ffoDU5EtkfkgiYrzvESUlWoCs65f/2pJ9DbmZ655cDcywmmexpSQFo6Mzc3U1N9S8ByOpWcHXfe
gKFC/ltDgottCjDjao6GkhqAZglUtcE8Jfn/0az9Y4O5oyHmMyK3BBvLBmi6AifIiYGX6L1wCCQP
+i1cBMG5SwDN0UAOS2i8hNr08Z2mNVlcCoDPQEm3dsT5XhsfxvCZMyyeEcZBCD00gzI6dYBGzrGH
PJ2q28MN2QJx5hqLnZvP8Rb4CJ9LFXl20Q6Gx4TUeJ2oZUGblrpPyUcpFJ7ZH+3aqyg0vr4kF/EN
98HNGy2ziAPQc4LZUpseaGqi1ZTZbWkrT+YaEr+v0WSrbxANS1zuFUSvUTY+OVxLJvzqpAoKQwVd
y5vmtbvsAhPacakNOYa8BD9OQgkSoGBM7OEq9jrRrsCeACGea9777Nw1dPA9LKZoqPdmD7wvvkci
3+vNTph2XXtfibdf76rzS6sqqHOjy1ti3zEp5rmuBTgxSB44aKy1gDH92sK51AmYA/4xQb/CgZ+U
1BzSFhGd0EDIIetp/8hKmnd555eXipfdhQ6vSMAbFnMg8xjyYF0MmwAMfyz9tG7rn9zivwNDOBoW
cxyTMEsNpMJwX/ega42nu2FcLQlyrf+P08ccvtpMhYHQ6ct3eApoow0FgtKfV9D/c7MxqK5RUd3w
jh9v/pjTZ+QJUtYGBmeR2O0N0e5408fdFsw5ay3wJUFyAnRJdyPiGzmgrKmW0/n5q1HvGRV/AUpH
v/fJ4QY9OWAVqBZb7ONDyAwVSmGoHenfQJyM5OF4rz3LuFdpec5RbshEW5Nf0m13BZIvzt131qUd
GGcOAiRgiJRPMK5CiHZQIiA276ak4Tywzi2dCbylCdlFEYApJmSvm0ZTExH7xRpiiPR8XxqRsyX3
+YB/ZpFCYiSU+MEEghoY0gUs7yeQGiRuJlGkhUaQYGI/YpMAKgJ1XqTL8N82ZHNVN7xP1oufXCNV
iXRSHfA2KRMenX4P6soPPEvVDVaeiBpo9F6N8Kq+p88hyyMbgl5vUF6XXIvHc0sNypQ6EMlnkL6j
S4iZW9I3eTtj10KUFjKbVuqEGa/6xzPBbJK2HMCy32FutSsC0t0fDEqDn1/iEgQBFzhVef6ZHrTj
1aRXO6hyZLQjyYAOHs9ijI4KOe1S1G+92UV6G+iUzoEq9lp1sw/VRcm6RcYhu7Kudcg+cPYSUy+i
U3psnclxt5HezpU46LgdFGgN2+AHeNG8yQWFEy0BArjP8afH+Ye9QUkywT6Ef8AlwZ6PZcxnXe3R
FpQ9ojUJmZUoEJ9p9Y8fFjLP2VNbzGKqktyjeiRCN2uTfofALiC09MV+kRt2jj5VaOB9gsKFEqsZ
kKR3u97mRRFnziqS6NDVo+1QKPHu2aAOzshcpkJepklu54kN4Rx/8RAQgy8oKO+iAY8J1W52ceIo
j5B0dMuL5klYc9eYHgtmh8HjUvyTAsankyADUpiZYHSqjB2GgNzwmwDwNW/BpqavGH4Md2ZHH9lj
pr1IOxRrGtijTKIdmEkgkfULaLLjCG2/umCuAWu7CYA7lco4PjhF086ROirQY52MyO8JVIzQjWHY
jZG/lbVV8w7quWkEAwPggEAqn74GI1FNIESjIVH2LL1TvFERIDA1HoQLIcg3kQvFUs5ZoUefXbgD
iyeuoYOqn6hC1l0FJ6WyBXDNLta6n25+L1G3n0od0ZQMRgIcSgzueCpbZQagvsQuHSIAD43bHrqN
nLEc376nJhhHQ4rB1GOxA2Hp+4TaP1IQLm4LJy2CYmfdQFStB4lz/CCKPMMnywYQJ7YjlCJVnEEk
QY7HVrchNNIjiIUC3nQTdXayIqD3BxlJ7ILVCK2YvwkTw1DR7qFrYBtHukWjbG/HFmWL1EjlLtq+
stNckrUEbq52Cx0tT7w3t/xGwdObmLHITK6RURXpaRCAyRld4lLM37xKgoESOAXxhgt1OtmYOjqp
0NyMBIKIKEdhjt4UVWZG5Cy0iUSgrihDsLwEVkyxiAtFQqCrBgEcnOW81aVdOqu8cyGz5wLm4ccs
DRlCSodC99qBU13Q8wXYbo6uqNYe520PGo1+pdwo4oWIFS0D3oqe7F3GHvMGiEv8KohhUj1LWwRp
Nc4l0k4TZ1wnsQdAQCoInUQcQgpwojv5YFjtEoISYsKwWkl3jPSiqSqOhdPriDHBuOZeycfZWpoG
dMjiJ3FLN5uRnoEC4IP4kHjGrX5HnMhZsJ53oTfOaJd0uGHj6TAhXgQRMUkFMSCI+5hhpnIai20n
K3voUXNLQlxIpks2lD0hXpwJlW9u5Hga5+jHRpkt0xmVmELzDp1+eyx+4SVeFkQBZa4X33julEkm
074dcPvCookgHekojXm/lVraI5Eu0RtX8jG/QTg5oVtutWBxG19x+sByMx72h13cE6vMk07J6nLA
kUWByjVyxMa2vinQc5BDqrNzootyFd2TSxDsLDYGvYLEtaHYEBXlxhvMAuN7YFV1E79oeVZhazJo
J+1aCIzhYvbRip6vFDijzIHa6FLZ5vN4Ax3Hy+Tt6/tlj6Y+uCtp8AxHDxpItCRQNkJmgeusnSGY
IQODuxo++/V4Zz2rG+0dPIgo5hu341Nv9170MuPZrt4163QFEGj0jBqK9/UXYX0xFDiRKAYkGVUv
RLkSC/vuIiCwR+x/XNqpDs6d3AdVoZd1kIqzRZeKrPCeEIx7OrHIeGMiSJOqD7CYJqnTznCHk7Wu
C53nPHh2GDeY5G2GLvz9rjYDSDp71uXgE5esgTLbk0Xh1Yl3X+ZTD9xtBk8EDpSfHDlOIqA8zkww
c7h6zUJXc4Y4DE26dax60pC5RvpdNN5mKIbqscF50TOpkp8GIS2DAjqIUxFJH/vlIUWJA0xE9FzF
91LrVtCnvYm8Gjf64i87ExARj+tCmLDlxygPjDKeOlMzoEMIFnVyiF9cqqDp7vxmN3s0TuITdZ9d
2wNz9OcHdw9BBzx44mDOmCfN75FUg4LV2PhqqIx3nBMi47MOj+p+AZEaQX8P9OPQ7XJsK1a7dkT6
iZ6Q+DsdGC5TqmoAnrHfpg3+uXpQP9MlBTpEJxyeiSnJ1hjBmhHXjpS8dqLqfz0g1t9hPGjuQoGI
xns6eK+Ox2OhnzzPMrgesxtfBUm+rRbe2WNQ1/tRwAboF3G5KMC7MHMmmKC/BdpbtiVwBk+vJQDX
FP5GQBw4uLU3giCfVmNj3t4/s1ZHdpk7xUi6rpkQ6CKynDyQzhUQqlquiKM4BOl/bgX6zDY8NKcy
oXO75FGCXgTZRoP0bagm24noxK7bmoc0Y96o9HgdGWIiZsAGmroMYajz0vCKCl7QvNkkuVHuj6FH
HAmXtLHuc9AJ2Dcyl0Dq3ECpHiP6XpFQUnRmz+R1GNViBF8KZaIbGWL22SzfLcP49PXWZOOe/TgP
7TC+S0URAyx7GCdtShjXQEsVDuR0sX7D1bLibZdzJ+HQGuO0VIjYao1synZZQ2TY1oa5tFXoNfJe
xudW79AO461CiKNIDWRUwfOVooR5r+m5o0Ckp5w+Q818gWrPW5/r66/nkjc45poNl25udIHgmhW+
lUnsCmVuf21hzyHDeEY09/6zK5gbNhJbQVc6rFZv9C4QqXabBNF8W4gPCngfw1G/y4xbMVY4ADT6
sV+ZZZzL1GR52lD0HDGzO+iMr6oEiT9z6CCeO+RoOxq8rwfKM8h4FbEMrXRKMc6hvFws0KI0UFMO
0XyQas4wfX5tjH77L0bHknVbpAB5i4SjNiilawjWdSgCmg8deqdoUAFXS+Eujsy3r42eddgHS8km
6cMMTDthQ5fSpU+AxAOzROSh3RGc3KiCr4y1YkN6/oL3NuccDYNxLFYXyymoueBB5ziyF920u7Z3
h3pwRLO5yAAq6If4voDQ9NcDPns6QMAEXRF0QZx0QHTofdf0GXaVxfJJSFx5kTmBAz1g7EKC+1xF
u5oMGTcWj51LcbLI4DqzlUYxbciDXSqZ6c9l09p5xXNl5+J45DhAYkXLiGDtZ/bo2CrQnm9hbXwW
kQ1/pNINVFXQbFcL0Ff8Vj9GGeDHHY+GdNSMwGqJ+4k5hmj1AnWmAQeDxyLu2SA2oFi/opnG2Af6
ybqD3hkA2Nri0Xw5TVp/vYTn5hfJB3R0QOaHpoqP45hKJpIxjxO9k4q3sBvAVlTegVDBHq3F+doU
g7L8e6yoAuyB9cClHtuqe1QBR5CT0vv3XnXaK2LPIDDag5IUL40cBTRp/DD33C7VkHL42yz9+UGY
a0xpJiVgALaVOfk2KZoth9CR+3ps5672QxvMNNZpliQjoTbMh2LBS2gCKHGIVl9bOb9Y/4yE/vxg
JLMVzguaMbBZBm27oBVeaevAMsZgTiTOxXfuAQRC4H9sMdeSnvXC2MwYEW0Wo01F2bc4c0yITtFe
scof+E3bvElkzoIgLWA61mCykQfbUi+k6hMkQ//JSkkiJasDzhJv1+M5HMMMBGkVjMTxmPjLIKHE
p2UviGI4nuv8dj+wxGz3oZMSDWxpdAYT0GeAF20jPv7IgIOuFKRCglfcg9qNj8Q768e0A9PMlgeM
Rc17CabVgAC2BJZWyES4cmWHz5FD0Vi8mtfZM4bkngbQCVgMWNEEVS80QY/gONsYdiCSB5FmThPq
WRN7RXCUTWmK/Xjh9BQVtb7EwuWk9MBm7Wsqj5D+7PkyQUeDl6MoIwF8bKKvO6hmKzM2oNisJDSe
WYmMPjfRASFe8PVRPj+af0wxRxldLyLoyXGUrXT2qT9CYo2z08+ZoHBvDelIWndl3lWpOWmlSr2F
paOH/BF0gRyHzjPAvKc6vReh0wEDajbd5foV+N8evp6lsxHV4RiY07qgfRYEgDBBU7j19XIp5tv8
nTbga0FxjT6o0ZUeqjsZVVzOAp11gIemmePbkrJNwE9Ib6sw6K/Vj1wHBi+BRDQI7UVXlCH6wjtG
Zw8u+o+RI0HpWD6JqJbeKEknIx2OTRGUjRujhgQG0Z3iRAOObaxyq9UKnUI2wjo0SVf54FKpS41o
egSV3MkRHYp+ELbyZvHMoNv0ECQDUudzRn0p8/o3Kq+M4P16xiTovnWj75Qb2a83gE7wpl8+91w4
/FrMWTRSuQMxIWZCs/VAeE6vrat2F3/PxBXwL5oPJbYtTYb0n+Njd51fjp9KkIOIusErN3uufxPc
/CN2Ofw6zHltBCFWswyzBIJf0Aw+pQLHvTFU16cWmAs3nCD9rCX7/YYuaXElbhQ7e8pBiqx/VGgN
A0KkQrCk2lILn+QbZUAek9rWV3xvfn7vH2xD5iY2O/RSWBb6bfNddQltdJuymAx+twvt0qOtMLx0
Nv3ArzYh49yLKJ+HOMb0ZgR5CiDUorxC/vxZysB2KVdebXC6t88PUUakDz9Pe6SY6e5DiH/MDaYb
tLWv/eBQ1EJxUW+lQLdT0IhDXIjLsnZ2lAc2mWnVRNBeZHRPl+g2gLa3+mC8aZ073EhbCpjoX1ti
Ny9m5siZk25+Vin+6wg+2f37v/H796pe2iSKe+a3/75I3tuqqz77/6Z/7X/+2PFf+vdV/VHe9e3H
R3/xWrN/8ugv4vN/2ndf+9ej30DmNOmXm+GjXW4/uiHv90aij4r+yV/94b8+9p9yv9Qff/3xXg1l
Tz8tSqryj58/Wn//6w9JxUz+1+Hn//zh5WuBv7dL3pbXkz//8dr1f/0ha39KFF6G6hFgHvg33N/0
QX9i/YmmNtSW0GuAdyfEjGGjBGNp/NcfivIn6Njw8EUYCYpFGid01UB/Ill/AueIzLMG/eP9T//4
+2td/9jvP1YE0/Dz9/8qh+K6Ssq+++sPdr9QcgjcBbCPbwFWCmaPmg3UzvqwVO14zj3TBFxMQFdF
tkVLJ3yQ6cyT+nwwMWcsnuQOIXuFohrVHYMAPJogGLerF9aM3Lao78P+BQ4/EDyaO5x2afErNVp6
ix4efNYe41d7q1K0LtKhqOWGFxHx6DFstzGoeHM7+l56y7Z64gyRDVtgEjVDSLlJEuoDlsYMUayF
FrKCGKIc6AEUN5GniUxPfOn82cnuTV9YxxEn2cai0qia2JFNZpim3supmUcGgglEk27u5nd56E6T
MyiQNrTzy3QrgjDGdKyV/m186SpX4iEN6LCOZxo71VQQ3uL/AYxhhi2FYoSmmgTeLVSRBdtN8vex
+fx6bk+nltoAxI9yqWCCmZipW+Z8IcAX2la3EePvSXnz9eefFNmRZKLlFooBo1V2lQk5wR6NW7Kv
NDt80CL0i1PFgCIgtxJYQRPb2NByEliyOYEuvX2YqaNM45oBJ6CC54exOkQgU660UvtJlUZlsq0N
XxwN7W6nhlBKotg2AG3QSsWE7FDVzVOzB66X1IscQVii1sNYvKstRVCWwlGasUT+ELlkSfJkq+gr
EJv1qtVI5RQIUpaXyrNulUmpOmOUpmmQJzOQgHY8dsqwKotSJOCEn5O8WVtlGkLsOw3r3oljtY9f
O8qqHOgFpKxrO5/ESZigsFEUQPXUmWQOaAvJgetBZ0addFuSg6Y/cWOhtN76WVcAZ+zb7F7o8XoS
OhAWfKuHLk1K7LZOnQRnbNtScXXQeXdvUiPr80Ymk3K7xMsc6vYyL0jo9dKYtCZs61GNVDhA1Ui4
kxIqQanetomnpJV0FZGMAC5TxHVVB3KoGC+CLAngfGqQd7la8iSCDlRlAPu4HaS2aFxMqTpBMJBo
qe5ZYd4vxDeQ2+iA1RqytK7dQcWfz/zR7KN58DWtr/rO1Rsl1VpE+l03J7bQR2GE7qYFSMvKHrIi
GxOnImU/fRClBsLH7uu0rF6FbJlqw5eTCIFqX4dlOXidmnbAuqn1EGeYpirTI83L0FfaEE8C9lgE
p3IbEXPbq5KwSE7YQ3pbukkXtSfdZZnFERWvzeUWXOl9aA3krgX/exa7pK616iMX0nh8LxvQWd92
rQx+qJ2op8nyrU9mS3xWwUlcKE48VUKrO2Yoz1jXAuzF9XskGK1qm+hxqjRPbsWsnO2i0OoRZ8iK
jah0rFgbAeUyBc1onUqSCusxkaZaB/1HPwtPs0rapwrogAn3URGP1dMyTx25Rv/vYj6TtO6IpyZy
oS5AToWk11DVwxcc7WXsh+gKyWOlfpZ7MwrKaVbCG6seWoC8sflSXwjl3tihL2hQvk+SNtUbbGWl
vYmaqVW2lYKOttLGe8mSHyIMPgUv+ajWT6ncCMmTXJiFfBkbdWwuDrKOwlVCuroFFDdeRH2VWYCx
r8IMzX6fWqpNqSeLUJrZCMncKMa6ztOpBlwwWVoozYh1kSEXrJEmxAYOuzFZj6JRFJ1Xx2h+d0yw
N+6JliXprutE4KiyPOtMZwn10pGXTgcGsMzq+GaohRLv/EoVHnAY8IpJUSsbV2FuJEDrqLp+2xea
WT2bUjtl/qDUcXuZSZEcXYT1MpsBqmyDdBfNaiZ2npDnavoY65MYrZohFMfYUdRSa9KXZSGWhbec
3IA7xFbUvoYWqkyIGu9A/w3tEwfbXUYzKCmMbgWmcUu9KYUO/Px2lVTdLeQhjfFtEuR5mm2pR3EW
xKyzBdfzYqZqJ6Ppsu8Bb36Ri7G0IjdPNKsTbmJoZsryiySUkQWNWdUMjX4avGKpxNyypSIRqvG7
Kk5GboHzvldjNL3bkQx+cJLZ6Yh2z/GqaYqkFLkVNuqeGfdtQmSQwoUgZGKxuomQFYjRYYy3cztD
q0DS7sFf9DZplT/O2dvc1RcgA0WDiPEBz7wjRshjSTi9eTUYRQyHmq8Bxi/m+oBiamEUEPRBN3zn
ZFN91VZgkU57jqzhqRlAUvCUQZcNGFpPhpn3DenlLkeKoHgY0FyTiO9SwXs2nd5QYDvUcQcD4Y6+
S/YC1rIUpEntpO7hydYT5bqK/bfhkfJxoy3+on+UoOctoovg+jcRmYihYBqYB3Cby4iw97mig0TF
qCYDnqRYxqqSvGZM/Tq8HUnAiTDYdAisoPmXMsEByodghlksKIuAvaWEiABN+1C8d60GnTt7lR9d
zandKpws3ZmIG8Aw5Cpx6+PywP+wew+GRTRlbkqk78CuFN4kKzS2pSBIowXDNjBGT+XV0c8ZpLsQ
ZNUUQHISzXRSHIdJjhFShDmQD9tZWRsX1XoOygdhp9a8GT2zZQwJLyIcP3RuIzI8HuBIOmHMW2A/
Z8vWJLsHRq/20ztS2HNkC4+0YWnAM3xHuQUsd7pROZmV06AUdg/s0+93MMFdD8U4VCkVG84BtNkP
jfXA2TP0HXbsYJBGADYZBwOPNTTdH1voa6MtQ4puLVDWvptd2Sk8Ci6BgsHLfIPHExZzBntSwznx
50aGqqiOxijxjCCsgmJaShpsSUl5nBEIdd84A2MMQNIP59xCIhK4GQTbbMVuSiNh6QoRbL0OWs7y
62IljH77JN1WO8nRXueLHIqfbxyjzAmEUUglAkELjWIT0FX2EZGRVm5mYY+CQ7cQpjLZtCt93wUR
b3ibg31R7K3p6CgBeB9iCSfkZkKr6JWowVr53u4k13pS3GQD5Kqjv0Mx6bH9lUcvfe0d7BdqUwFS
Bf1BWDswfzFHPikpTmDajxDX+h3xEa9f4+AjuVfntrZpL6mYHpf1in7sV2bpah8chFGs5yGjPTrt
T3iCOAEXBGwsGnXCS+2a18TOMCQCCMuMk31y9rOYREMqI5uHHgUUEVtX/KS1xHGru8NHfEXnmeT2
As4PL7UrP7vHi381phwfe7qNj+ebeX0ns15GqCvS0hEl1QUigieVxqJ4fg4VWRpKAyvj1/HcKo3Z
5VWHoSpXLUAD5jX6B28pixg3iXhmFdENuacPQ57mhEBkqNN8tkoJVKgoiWh+4WU3gte4i6/7+hs/
M3tm7vDSBiMWMkIyLmBmr0pl10VJKEv2nL4qy1U6clB5Zz/flHHx6SDMPpE3IMlUWTkuKTtXIrtQ
LmuVk3uRmPCPLg0axZDbA9sWmCJk5kbX6knAI2KU0BEY7iHMeAxupU2+ooAcju86c7KPbFHfdnDE
IiMS8BiChNTkUH7q2FEbG+o7l1HQ+cSpL00oCdnDlhcasdnsn2OkyWxIKiK3Q2+oA7tTr+l10Q3U
ruT390OgXy8vqjs7FJyNTfjGb+o8s3CIwnCwZOBXrBPOHgGNFWlTd0CK+CreR7rdrxskCzVP2kBG
SPlUkMLmtXOf89Y0jEYyFKps4M9hjtliQCGlsSoJVaHFibalS572fQ7STbejDMR4oyNggggPZ13P
DfbALtuVp4ZVUsgL7KLDYn7OryUXzyXy1G6lG6Rku/v2RnB/O1Lbr+qhVWbnCuqU4zkLq2LQlVt1
o3rxVb2Suh3kJNxf4EM6c/MihqGtDEAD0Yv/eBc1UC+C/FtBd5EZQOsNTULoYFkV69KLN1y5m9Nz
idQ6bd0A8AhkjOy5FIuUyGkSSYiafPQWoGvFdFt0IHnyL4ztZAHR8oykJ1JjtD8DD4jjodW63GZt
D+6Q2noQ503bcoJMFu2hANgOzT48M0F9hqQ9+zrJlrgzCySO7N4v18Qdr3qULpHM+a58y6HNZY+v
zVXidp0jxv5vbk5k+9BEDt8GPilUJdgesgKqcNpcLDWeLJJvgt0JPeWBcBmuoK6Q2Lrgdijrejzk
2H7KDsMJmKX1Esj30P+A8PvxlBIyosGK5NRsGIQ38qP5aDxl6LRMncWhL0IQZoDZctlRhP/77EDA
KL2tvuur9iEHUz8vScuuMA3AAXlBIAepL3w3ZvOKQHgWlVGg2yt21VzaVMvEu0nYq3dvAo3dCjio
gEBhvQ9kFTNwKsIExUSV1z9kFsydAYqj8SHnjmh/Ao5nGEP6xx7rdfpGA4Ko2dujxAS0kd0cIbaV
ISC2LIegx0j3kXsKnRzdNw3gTCBo/XpzMUkFBKnws+jXoIUwvKJUxgWVSVJD5VCt7B7tj3M1Bnqe
reqm4phhgR7UDt6jgD2gfwqwLNb1jERtl8isK9wmCqCzKIheQPFeAEMIjU/LDfYQavrGZP8u0I1a
NpAYEpFaAB3DCXlHa0gCeJ5idGAiKlbc1E8ATs6CxEENzJXdOhCbmdsvd2Za0S1I2z7RNoxnAOOO
VIKJ7c0Q6XFkrkH0Fz8k+u8+3jAw4Jjg0A2kS7STd35TjgogLBb6Oj+HT30j2SVU/WwJb+4H/bly
ZTu74l9Zp0cERg1FBXoFgF3kF46dQiP11pSIZmlPm+FT9JQVujxbMA+UdryCmvM1efl6f5743f0o
/zHIIr2RaF6UpMAoURToXuf77Fv4Xf4OQr1kB45Lv/DBQpl/KKmdPHEsc4ZqsEcjJuaCf5DrDEa8
HLFxLrrURpP5Hutt3irff9cgHDwuF02yoA6iotf0eG5rYpRJha1jt367MzfZBhVEAwHX6C274mpa
jb37H1iECwKtjUErpSzJGr1wUC/oyn0nEMUGxSV6SVAQwCO1QaGUR43F5qYU9Mag2E3xwTKsnsax
Ygqd6BTJy97VC7xuumBcIaI0XPTP/gL8mkncnJhjUlNFPYZtVsOcGoEEoU6JB0SYW4P4F/UM32x5
3MLc8THHI+vjUquoQeNKdgS7Cwi62DXcH/MD/0Y8iZahkCPRnDPoSCgegT2Mg9hMirQoGEzuapAd
jbwBYo208akJ9HUDV7D8EkvHyVUMu4AOQK8OpEV4IzAbtQ0rs4yUpoCEbWKX4TaRr397Y8ICitnI
KdI6Pnst1TXS/VE7FXbj6Td0m5guZHWhyiN5KXB53FiVQWJgoxzbY951IjRFk7SHvWljOqNPfAjW
48Qbhp1BNWdx41vAztDm2215yCgWEnhimrqhg6edUc/qYlpjsYcO0PZ9c8KtODtoFLL1rXDNuxBP
z8TxUOniHtiTaiFXcOUXdgZFPkLVdJXCaaXcqaMboWx/k3zpx/AsZNypvgCuRGZ4piKWQ5bBnGbT
PFjnJBCfBc1/b6vvklcHJHV58iDnzgXIV2mnNi0nnKTcEwHC0KIAQEs6OGiJ1wPw40DpLe7t92Rw
aKMjdTa8UOrM4ddAfgDaDtorgyoCc2HISlxVy4h8F+qgux68RNEGjE+25Kg7PvH7mX2DJxUy0gAt
IPuNetDxOupzhOZ5gb48fN1wDZ+sBNzD5hXC8Mj5FdQgm/vA0+rIIONM+8wo5Q76zraU3pqofVoC
FJzXqsxVZT/doceGGCcqVYLSQPGYjqy6FIwVZTfC09Hr0TjzWdpQs0I03EJvkffEOLOC9AGJkAPL
iMCRjVK1ULKQ4MGcTpvRFZHjX0DYhbMoQ/M2nm35luPm2CcyNXZojzmLiUUyvO2oPXRydpcJ9gs0
yAJhI64qTi3hzKE4tsU47UjU6ipVYav6FK6IW2NSR6SkC8EH1emGUoXnFyk3wjgJhPcjpFkAcOaY
oPQ93qWNUShCPXcAe+V29orab0zVH9ASlA0O2ORBl+WL2/TCuOfM7LnNKu+JI37YZRz6IKDQVxPY
LRZIWv3ocKkCAZx5q2yngLIDMmV3ZfC7HWZwd8jRoZ4AHh2RiiIyezde0sEoBmT50zX4OijaLXbr
1byxbqxA9+O/QZ9HmM9DCOHZLXtgkCUmKoSqb3sJBiWKl1KdGgW/0M9al6CkmfCJa0+i4uMBWsyC
tpA/VWsD9hpvcQD10FbWLXpcvFS3Q/A9JT43LD7jDjCdQEjqaGpGlZGxSJk6rTQ0M7iDMGj7NV6P
q7aD/GHvEa9AIRrafUoANZM1D6R+knbFah6ZZneRLtfaWEFkrneJH7+gXHwxpTZtkaLZT31bBlyX
cHpgTCgf4q2MWhUS5uz8KkZTa326AJMRjC7KxXbjoEYNjKbo56vEzwOuTMFJAh1FhiOTzChJoSkk
IYBpUKYpmoZINvXKCOjbmJvgPd0+x7aYcKBCanLORwyPvNdrAZxWwiVligjfUXr/BQmGM8cD9pBQ
1qD3A3w/m8TKYsBx4nqm0xmt1Aeag5TfJ1B9i6vhiXt/nB3dgTXqlQ5iqwpZSKltYI32WrT32uoH
o8PgNvct6sM8e6dRKx0c0MsIrpA2Z6+rbJTnjtRYOFUj4JOtQgIFKkXPdkLaKzYi9/ApiWrFm4o8
45Lo0l1xlLyiuwZJUVMBMQ6orZhjWWlpRYgADmnKcZmCcghATdUePbQt9gFfTOPsuTgwx2zSqS2F
Zgphjkg7cV6l5WesO19fGtQ3syNSUAKT91LIJxlGtCQUeAOA44DuFQUPt8mPVy2/TYCiPE/s4GwD
84QKh8ymkgs5bKNOo9QGO8tWqTfbQgjJl/8uV/1WR8CXWP+jHoH/tXfg/8OOAArq/t8bAhx0FbSv
+b/+z2ebvL+W/7r9qIe3PHk/7BGgn/CzRcD4E+A75CSQCMFbGrmmv1sEJPVPJP2B99A0eGQZXuR/
WgQk6U9RRLUReBeE4Ojmwq31s0dA/hPeFMUImt8AW5gIEsvf6BHANzjeLnjJAKGBe8gCLB8pGpZ6
CzBbo+nbPEiqoogglI0MuQqWnbjILFfO46F0+kwwE7+u2hdh1tTOF406JOtYbVPoUEF6TET2rFbF
xI1kOIKr2hSSYmNUlkXWc5HkCniN2yx6KPSWFG7eq2N0L7UKoMhDU85NYKjjvDyGht4hn1iQOe62
2jSL8XZYhq721FSWq83SxrroNZU+WNDzG+RwNasT/jsyQ7Nzm7DPklUT67O4zdXSeiza9K3tBNmZ
De1z1NLMW0y5VR1Mhtb6S1ZCyqquZvKOvP91qbbGJaDM9eNYZXPiN0svza/gVZe8wcxM6wrE4QpI
cwS1u4nqegI+UVQyKH0m5tReJ7MZmUEUSkqxXppi1Nwkrdp2slutQq9OUs1xA9S8aiHs1gYxfNEt
hSyB2ouN7oLoJXUytBNkgo2GnGl2BmR4QkcPxWq4kaHTVgNRKQj1XUKmBRiHolNJkOcoZNw04zKU
btFVlX6rSs1SvmTjLOEOHytTAWCZGKg3tiA4si0AdkHtLNQx0BHgeEi/50O79G4r4+E320uZ3FeJ
YIWOaDWmdKcgDRuvJSJV0UWTz2Lrj+KkjRfLrErp9Qy1CfQeATK5bkdE9s2kTvaAnWo85DEY7IDH
yFuhc4QBYgBv2rRoySOSZHW5Gs28gPdWCwsmp7J5zHJlgBr7YELLBPmnapX2owZA9VInldcNXVkA
yV5kr22kdtWDMi7FfJ0DNpu5TYFs/CpKSkG0cwNaPjrJFWkFtGz4MAPWhPFLcajuYiuMFU+ZqmF6
J6SUUD2a89KFQmSbOl0yL8QuJmmGysTYmvEtmU0zQyOA2Eu5B6xuHAPjDmcAOQGwYAij1lxVSxEG
1kzUl1iMyt4v8jhP170clUiHTWF2owOMPu2suZje0zYxZBezmTzr5hSCBaIdQtkxe6JnQZ4lqrZu
urHJANsRrNwDSCsMJqUbK69Z6rFxOjVOLseoEW6HqAHgbdB1qLyPIpD72yVu8cIagde3m8YUFnvK
lbm1obXYjXYcSsnkTcB/FIGiF8Z3ESNdC1FjDC6IrVA4UFQC5D5w+YFk1AV4G2JAvG1xrKSLyMqL
tRHPSnrdNJKRbgXFyGrHnEuw4sU94qhREHHy6kbSHL2R9PcOSG5EkH0MumkhzRW3rBclXZd5XHyT
SUygXxov6qcKeUJpCz0kYwTbjz63TtcLw8XSyoLsY81m9LA1ed859RSTLW5L41rrWlCSxGKJa1MW
46REd4A0lfY8WKM7mCUuUwG9DZB3jOY7Ix4QLuT1uDEEgpA6HYnzf9n7lu5Ica3Lv9Kr59QSb5gC
8fbb6XTaE1ZmOo2EBEICCaRf3zuq7td9q25/t9ad9aCH6bQjggBJ5+yzH9oHbS0DK89pzGNsHV0G
5vTAFcwF+XvAx75ewvQ56ZByoClevI63uYAv6bZsecUmyl55ZzmWkHmPeNG985aD5xiJPK0TMYI8
N6IBfQ+6vLi4sGDfpxhVRL0KuI2kZN+H/DyJdnwoMU/BLZ/AjRfhw+piVS1B7yrq22g3ZR7aUzNe
vJsKfnCmO/tyHYaqaJepbAbauSfaTSH2LwJRwSb1bhYcM4o1yJ5tpHYcV1TpoF3v+9whR72IsJOo
gi27gpnWVbzf/H050GVDYNxSjk2wDulFyJD/spvm4y6c4jouHSCtMZ4DGN1Kku8w8tKqmiLpXrSL
kPkbgRwS5OwUtSNlt9h0TbdzdAAenZUzMk76WEL/6B1kfQtHgnvCZ38cchtCKpUKfkjCGcQAYUgi
KiJDttQJtFQ9PiQGo/dDqLWpjCTL3jKTI8lG5U20MsgKcB8oVMRj2Me7xY6TqB1PxKsvO30qCuXZ
k96G8TnXlP5s5yF8g9drchSjiR7KKBjMvcFE1pwLA9J/OHcqAneUQS5W5vjfIw7gVmG+nIK6TYX0
kIxGxu6j0CBuIJ76+a3XtG3Krce/y2QjZ2KW9aDHbIirdJn2Y6nmqsAeUJkBZ8Iln+N4PLm0aMWp
RyGbV+mMYvow0rBbq8WVeI7nuJi7JgC0IXYDBjf6bo1UF93Bu3++8GHAVwt7XgZl+gjk734iU46g
pxS7Ey1GiRTDZQBbRQzwQp2HaLfgURzgSL7xttEObPIKaCG2e77p/HFZUcDfunAZokrqbkEu16zF
1ghnv0xCdKKGDkLfWXrdRzh2su0Aecyo990i0gmVvuT6e2KilV9KUWjSlP3izU5zHGGHJdjIHWjl
qTs4uwLzSIg+p8UYPQM+RezqmiIE8Wi4cepUrMl2rwkdQNXCBTzHydqVl7iTSTOzYqK/eL9m5jCS
eF2w7LMhnCHSILqvUsapfpkKqMMuU8B/tBH+832EVsHe0HnNinNCPcfWJ1al26Yo+pncwHzLvkX5
puiNk6n+kCHV5U5bkisQGlpB9SlHoQHOcDmzuQEbAUdZOiVLvuN6bU/Iyw0b77CRPKghm/GnNAkb
tC3ZcWPezrVDUqU7boBl8HBKSX5GI8+mnd/ScD4aQdkMAVMc2y/bxPI7QmZXHjqGO3WEzXyOni2d
4uXDdgOLgse4j4YOoUDefkyhDyYGskkXj49CsB6jF8iUkgOelh8QKoSxbxT2y49WosYpRzG6fYkj
cXyTW6rTJ0ambrvVYkS4EWuTTzdYU9aoa6i64RCIrQibp1RXbehWfVduU/8LYqRh26f9PIl7keqg
WQuZh5feMQ8DEBmk9AmbXnQ/tSSeiypAHmJD2SDtbh5FCp9J6cXG6wA+pn7vvdm+tmJFrINee2ua
oOieelZEOa2kIjCUGNZAWOhb9Ae4GNP6BAP4acMeOHh9Z3rKwyqaZ/2NDB22N7rG4qsvbNb05eyD
16Hza/46Zkk/7Hke87Vx0nLsZ5HkmLxNuGsRgrjAn8z78tua8kjfehW/GJThjV+Ddvo+dPPo7xKL
cMrDJgvsDUzijJkW8ECQ3CWDEFvMSNQJEErnsGn3uk5DlrxAyYcwtND4dJdPpv9G0jn9blO73AWr
DeLjwLpoqhFmoxI4BXXIDWBW0lvG1PhYdB2pYwSUtWvlusCgJcMTcOnKqGhCOgvQLwu/rM1mpd2X
YjnOKrh4ApvsVRCv99TAhjnzrEe4USfZwYmheFAJ8h6mFETrylC0l7WTOEXOSTJt4nWd2w377srJ
UMPnq+93a6GZMAe2pONlCeWibiKldAnVYyYUcNMtmvVFDMgAaqjtWdwUqKNXFJ50QKzEaOwtxcdY
qrhLxvZGIAZtqVOaZb9aK2bwjsHHXGqRSg4MJC/FDwEXEVfLKFIf9GrNfx9xCWkYCpnpM/VdeB8o
gjy5HG/2VLqMwus496gYprFXT8SMqOj7IXb8gv5gyvZtO7H7KUm6ZGfWoLTnEZ+6BL1E8XpEBXLN
Qbvmb5aSPiY2yuF5gce9imXeFfXQxYHYzRHtUTbOuiS1zX0+nUi3ivU0qHKAt/GIkwuvNQVliYSA
Uc+sAg/ZZz/sRCGUrAOS0u8Zy2S8G/H9pXj+aer2w4CAithj+65YiHy5j5QnMyqjgH5RsXqgZDbN
prCVwlStD6Z6GsqWPNnUWSj5y3QN8jrh3eyqqXfpcAf9UyGwvyv4NCF/CWWwqBUt5teQoUN6iec2
YyfTGxLfRqGDbsuQNHhXnLj4RE3GuydsB/sCL1jeez6Fy2Fq2ZSeyAKn6ctmM/KCaHQTNa3W8JsK
kw3bfPKsqf0YLPNNaFS8I6tJsk+ORuiR0EJGb7Y3+54tPEPHl2yr+7LxTH3BLSb8pVDDsu57G93F
qyOnVPR9UsccocEuyn1/DgIpl5stJevznEgYB+IHKZS+vv+eblE+TTU4QpnndScwKX2QLZ4sJKMR
cF1uvGNkPkyeUffI1xQ7RQIeST0ta3dL4PcQ/9S8TEbMGRPjcW6u6ueMJYq6MHSJr4tMx/3tgvgn
ts9EvqT/SPr8j5CQ/xbf+BMK8m/xkv8HkZBrRMZ/j4R8ob/+x+H78IN9/2fs4/o3f2AfQRj/BoIf
HHThPwsj3RSw2h/2CEGY/QbaNsRSBOMMDG4ywCL/8EfAHxX4VUilIfi5OvACF/kvg4T4N3KdnoFM
clVSI6HkPwE/4Lj8J/AD3S3aRAQ1IoD4GgULnhP+/58QVWqhCNeTeOwc2wdJeGILTDPDwKAPt6uq
VJ8PTZSh3EpC87pIfpIDuUghRbPAYqZiUfxKN/9LLflTmoFAk4T8Nk6Cw0Q5rWXMH+K1v0UC8S7j
/msUQPhGIgbHaV88gvB5GrlF3OEKiDXWwApmtt6KxTywxHx65W0Fbeu9U/w5MMAcFkjqgFoMnwuJ
UKYk6/feXcelnD+uxbzIh82j/ybnBIV1+WXYlrguonFUdYHKDeWRIAfWj8kXaJinEc6Wrnzlqjdn
8PMf19mQOuV8fF2ECD9Sn8gfwdTDE3zt2jcuwvTryNcPJdjiaykC6Fv4UH6n/ehxGJY2maqSOe8b
WE1spzFJFUSjdDVwomZYdAx1W9hMA4WFfpl3L9SW8UOpIw7y7loslQjmFMmIcNZCIQF0GRwTpvmP
mE7LW1hO+GiMYExS4ou5MGbM07ahbmQDf4Hh73ajrd4Oeb6J+2L04I2oqAQhbw18+tUmQ/w89F3q
YU4qweKnpCc/uiWgd6i5xseMTd0zygkCy7hSC1jDqim7DMMG7/lJ+kxXLJvcRS2EfpEo1hCfRcM7
qwr/6gBkPY2qWH+qKB7LCm7YsP1ai+6cKJffsmhBBbnhPBhHjuqemQ/wTiDXGbbyYY14XlZmW0Gi
gQtm/G2ZdHxSw0iLaqJeHKXQ/jFOZnaigGCabFTyFYe8epjpnDWF6uRHGW5ZM7VC/RozKU6AoXCG
6SQ+R8Uq7tZujU8uydemT7PlHqwCeuop/sKgzD2P6YDScCZ0OhXY8w8W9psnuMILg7ef1EFMxp86
lM+HDRksewRAw2uCzvziYaT25pMSZAed6hiBAU4K2sxp+prnbpuryEwxplfGl7tgyiQG+K57iJdy
eLXrVsLcfXJZsw6JenW9yp9Rh7ZvLZ0NGH5Jlv7Itm20SLJY2y9bNJkTdYX+BrWhk43AC3zmAJVw
wKQt8shhlvo4r6V62PTSIqo2yINv5ZxMutJ5+9PTDLczEMrXHDz4h9Zt8W4up+JgumDqILMWDmy7
mCKYMuY9Ujpa5s4+RVVDoe8HdD7a5CcH0jA268yDr5gRbHtNVHrqN5ke5z6cdhyOBZdtjpdnlMKo
C1M9IfUVTfgL2iR6yUif7pmexofQxwofMVbZJ8r5ZCdF8o4+zd9bILz0OLOFnVcNJVORt3DYuOlF
l+zDtT2KBVXOvgTE/OwjMdYdyQFyLFQ8BPFGdp70xYWgVHjM1Jh+W+Lo1qkJunxhi6zxcu3hPkDK
S0LEV5K5CUVSV4c6qKUCUhe3Ggk6GwJJVw0niD5B5a79nnUOwSVw5WsG3D4IL4v+OZ44vvhC9XXh
x+hAAWXsPZR2n6qFkercRvweDsD6i6LpkzDtzZKS7iyABO5DuwVVOCoo26MMSqPU2F3Al2TXwyHn
RUQx3Ery4GYaw6EuJGMXlY45+j6nyj1M4txDhm++6hIMYZNgOxc97nUGSAROx0ZW3qQlyvahwJh2
1u0loeDE/tOZ9vDH6OTfDMF/PyWQE4EhGNiF0Eb/lWTULs7qtnWP826BJzyoMLwGyolEb6hj/mNT
1399u7/QNgo4Tq2884+6Qbiz/uae4p/+Jqs3tbuG5S279JwxGMfvKBw8Yf/4d2PpP4/9/vXt/3Im
DiyfywJX21u6EzTYBe3B0egIIPYEhs7OLORvuCPX6/k/A6t/fcO/jDWRC8SRgOEeS/aEnquRaDr+
5gZeX+HfvcN1BvJPx3xbtm60uKQrDyYKXpN6fPsjGB3S7O9+faHHq2Ly73I9/u66/sJoYks+RAX1
j1GwK0pVh9k/LHH/f9n5P3+fWv73defz9J39ycLr99//o+ZMfgO1CtASRmMxFHvXEvF/15zFb0if
KgvEP2E4isoPQ+V/1JwJClWM5qAcBus0LH+nhP7XwC3/DXxpUAzh6hxe9Ub/0cDtL5bNcNPMrian
yMAqkUKHuOC/UBTWwuiOKiCAqbAQfI9dsPpjHowZ/PWRwHLwHZ9JXa4ORn25DTa0jZkFmNpx14Kk
Zlqhq34b8JOoTUu9SwSwjN0VeNQ7ltI8qaXT7dQAwR2mphxWWjz9zXLCtf9pQeEiIECGZAl6C6Bd
8Bz6y0VMjsyMC/tpQB60j3hTi2qiXBfSbEs5r1U+eITHZzAT2QWhshcOXv+xWKPkV1tGontrx9bE
h0wDBqxl4R1/7XLlQ0iNxoE23KENDG0cm+8GvYCpNKYMvNaoArI6hVweDpIiNdkezXCkn6egLTFg
E7F8CPIujA+YOmYQumxJCoa0bUVbbV4RW+H4IaIe/ZABDRFBnoJWNIAGM/hC1Syc1EMQ0bKoaQQj
nYaoXmOUQvptqXzfmgRjxil4oZlTOIYH1urDUqTjZzzONAbLJOrVHQsZHPgijjnHsgHsa6mGR3W2
jiU42wv6htq2/QT01jAAqGyGk0ozyQBuoHiRGwzuk2gnxtU9rfCNuU4hJgeDIkm6ZputCZ49Cj++
71NbZmeY5axuJ3jPvgBxmHZdJth6oGPn4koWGt+jxnwDtdmyqe0dfx0wmC/BrfsLLWUWPJZqm8xe
tylhNQHg/9QPmOjcAo8Y3D5e5pU31pfgtKm5VW8LCSMDeG8e24riPPxQA23zZzqOIIhDiz/5Y2GI
3ep+3da3FMmAyJUtHPyRp62j/sHEoYLmUAUcvQu4413lWViyOoHV7zld4egDZ/88v+sI2JlPuVeW
NW3PcBVLH01viGmk5YmvbfS4Qk4mawn7wvO0eN/tEmvptnelw4BXdXZTdwuNp6lq1zlxTdGVatjF
qQWYJ7IMAWkxGfw5jxRDO0WQwW5mEKUaa5NWNHFq6Csd8xZ5n8nEkx08mMcZo7MZ2W22Hwf1trKh
/5QTRUKuHJMu/AC0jDjxhXrkcVsZwO8pGpPvoQJ7+IxGd2337YwCpV4Kx9xunk2vGrjEx3RHZNrR
F6D6649IAo2pZEQWrCThiW8YJLLA1trWRPdeg1xw7jZUhPsENjsO+m03Yt0rFmiM7xQuDN+u9Vl7
kZvCBgJYsAgxmSi3B4wnEF+gcuCTzyJZiuRUBJjuwmS5QI+JsT9e1LgQZXyot+1hiwh3oFL/vhSX
RVsGUK23eIkpHeftHeYDaXKkAXBxDKRpvMmuXmJJh4+Ex8JjwFGaDY5VAWdSAoNNaVl+3ajMtqRh
2YY39kCc34qZL9E9xli23f/xuKKcbNNvJjS46UPAsTX88dChNR7KfTFZgtN79uN4Q/kaY3VATLbU
/Vx8z5MOc/eEBQoPve3Sb5EuZIY+dEWT3rkc42Ag24/4TmJWAURK3mCMyG9SYEH3WbgGqhI9TX7A
2ypBEmErP3ouyDFCyu6Fdth17RylJzNLLOVxWgRYB5E9dsP42ZkNVMgxyrp9Fgz8LhdR3gPIIwxN
k9TGVbZd4rnyJIXkr2/J62ZDTFsFj3a9793bNhX5nczJ+FLaAkZRY9fJd6C95UU4xuLaBSNF68VN
BGZAOzRaShTyLZjRKl3lbWqcgx9XN/VAGhYkNri+iI8dhI55tbmcvogtfS7opkPcKca6OiF2WR4x
HzSmAeoo4ZzYAcnA9zPnkF2OBmZSWRrgi5YC7kyo6xn6p7Jj1+wspZopzN0TlzqgTeRs+pBBNXkT
FhPuQRyYLwZOT/XczunZ5RtaBY2mG9X5mjZdqlHeARcBdDAWyAMajbrpVsl3iH1y2I6XF54v/Z2L
3CfpV/1ahBK+Yj5tg76Gpd8YnOwg29eN988GhmenRRl9g6uHHURhYJRSIiOUWdaeeIkB7CSMPEwc
j65dpnhuckAfZ59gQTNLl7UKtiKsJSJf4zosC6zcPrRq3XkOO0WSCvppMOh/xo49gNPblgA8+2lW
B1J2HD/IB3qPxrPkuxXg+T7tZnAa4MHloQPAmRDVvRr6G19irFwXaG5/FhRdX+VzNgUNvLDa79KX
8TEcxujdDPqKLwW5+sFYAJJL2xL3rFaM1mB/oUBihF864srcssDfEWyYneyy7M4LwU9kHooDdhJz
M6w8r0cwaM6QGCuMPnP/bt24wPg5MsNe0SmLq4708geOxh4KRbWwYy/75TjISTedp2gHlwKO32eG
8iU/iqEPIKc0uGPVtnD7Ecgt+ZVR+9liFHELNlvXLKimXlxStm8F4fl7UGzwmEvm6ccCesdUYXYE
Ij1pi6HqMARuGJ4LvBUQoEvfA1y6EGHVU5I4zOvCYoPCqFynX44s8yfGd+oBOzzmHQXW3l0aZ8vP
MFzyZ0MxTtJrGIBp3vr8xoyJnxotIsT5tFHxOEUu/z5opx77IGNP2DCH3YxZ7ysP1/SyFDTEbjO1
t4Xg/udMfPgKBjDfY9q0PGIQXNaTW8pqJAAchmzq7NvSshH7R17q+W6IqP/ihwmknYkX13Js1hNo
7tBPlW8SRWVXRVdDvR0yI8BNCOFHqCvSW3dLZZu9ce6x2CNvy8rH6bjuADlC31B2RnwWy5rAe2ud
5q+FznD2YztA3gwDcxbnCQwkK8qWaI9UUWvqaElwGPcrHqJqzMY436+s37Y9TgP+yrPFZshj8/aS
pKPNm4mU4jAvc4Fo8tymI3p/uZBHJ4v5uMA07hfwMXn2FJt7BRh3y2oRZsIfKKy0aO0jx4Yd8FOT
mGrDPShebBk6DLxhTQvzQZFLbHNdnxbfIoUPXW8EpnjNkG5ZcmyjpAMJF0yaeYciiDfQI1zPmRBp
y41sx+BXlBtK9kDNWIsgLVcirCSIVGPLbdmvW9t5IEYWEx7tJuzdYZCXtiImGgjKktLcwMLQsIa3
GuOVGcaQwdMKP7y5kRY4467AuTlXQxaK8F2yJHw3MUCqBxiBkXpwGJEdUoZSCGcAsaQaV4u5sPZ2
Mg8ZKiV2E7ZbiKEgQlaXc5cacKUibOf8psQc8htzyfSIE7mw5wRjL1uBajRdESeGk8vpafowbknF
gUhM1w98S4zc51uM40PATPgY9+vQHXq7kCqhJdA464sENuprmkHZFxNUrUnbZ+GjUNCjV6y09iFd
80FVnIbTwcS8vAyTKYtdhAIPNtDjSo7u2ndgM2HZxbVTSmrGt/4Yt13/FJkN52oyJekniqO7bOhD
ANxzpPJzGM8bRnCZH21VTuW84ZFkwQATxa2/rFzGlwGW3pg+mxajMdHNPAE9Z8PzH5DiSo4JVg1e
AuqMt3zq2qJK/KruOM7QtLabfExaOvQNMaSk4FMQFB2bBcGmaQOUYiDQJFfci18zZgVatx36GRTr
HmXAdz12y7PoPY5lP2t+q0OT/erCfN67AMGvbYpqa7f1WXDHxTC9Y1YL9XUPqBt3Q5ksBF0DfL2K
LbbnFXejmcFjhjlqhSFhBvYNYOfkOI7S2Gq1DAZf6bCOfD8Qr6Afz2F5W2HSG9yQsS9UA6wpCM9o
fJasnmLDvpa2n9O6K8fi2zrormFp4nS1UlZ8VfGV5uBn7D31kpXTCXAKoNmpKKa6HHIsX52N+Jg0
ltHXAu6fN+UI6BNmRkvK6xyEs5vMXvu7jpjkJV64fEtAbTqgk+rfExajmA+F3D6iJVSPhZLc4YpB
eTsZ5IEBqInn9UQEGXmdGkPe27kTM4Jfrk0AFeEW3TjOv/ZdXLQ7XWLYsLd+lcVxKdYJ1m5BQmG6
2rYrMvzC9jNOV3YhjGwnnP/FKYyL5aacR9nXKhBmAkMp9nFjygBUUFR/c019FPtXGmr/1YTOIHEz
g/FobnUO2Koc4osAk+Ujilu5VGrbigdMMArMXkWCeJjrZpGCIRrVMrHzUUOq+Yzy21YBln9VuJUd
p/baEFLZ9RW+eH6LCbqEDD7QsHrP6YlO9AOo91QRzzZwPOIVFpkF2K1ckwE3eQmyI2Ut3wcgnTwm
LO1/6WRIPo1NAwxOmX4vN4Qnda7tdlc2dxPlwRDU6eiLviJ6zB8yLN9f7YrxbjWhZfkGKtQ41ZJ6
CvYbW4U6KMC7b6GWsW0y+HpWwfWrL9Yww79lody9xZSijqhc9gW0b3DWFRKpVJsNeB2PsT3aKBnP
DjasBxyWIAygpyxEniPULQaAXWVkeyCoPA59qV9ZjqlKGETZBSxXbBbQ1x8xaDiienP3SaCib/Ax
mkB2VCu9hHL28Q7FiT5kLhofoiDWYA7mKG0OW7KZ0+bEvKcutC+bCPND3qGAVyTeyyG19/MSwcy3
nePyxov8Q25h4JHERgmWKILTLsXI+uNyHazVbQeH3BopKMUZNNjohNPnF1277iMLlD06Gsa7Apvq
2JQyyG5In+u4gXidyXpJ+xJximKhT9glxe1QmGGHcK0SW8SEpxNnfQnCZQxdzx68WBgSsLKrzdxB
7jmFKG1JjHE/Gr9a9VY/DIzBgyZe7e3qxa90wV9ZtwQnncXikvRBdLQtAtdwoCU7FQbDr6KHrgFA
qLovxZx5VHhSp/teg94L6Htc7hI5z49j2/JDPoXBWQddB2ZBCWJHYHKaV+hCCByCF4VJgyh9vBfB
gPq6nQWt+0L2Z4IIgUcIHr/7btrOKC+WI3eZvhFw9K2u+s/7aJjFVwtfXLXbQNrA2YyD/nXtN3eg
aQt+fxgtS62Lkq37WDA8S3g+T+2kWXzcxrX8kUDv/zTOZMHNj1sL91wqlku4ihYMP6YIsOSot59C
KzQuIaoa7JMlp5WeGPIEgsz9yNdE3M/TNJkzDATtw5wHWEQ08tjuA99r8EopnNahb/YoZpf4VS/o
CRNtwvHAMZD7AbJkgfgHVB1Yva6TQTUEaFDwGHvU5DrpSLVuzDwnxRCcUIzPfU1J2tbx1EmAtWib
dlM8IrF3RuzSXrXRWwJO6mXsJauHMVz2qVr7bL8FwTvZCERFNh/rsO+3C22D7rSh/6gQRTXtUKPg
bNUgGFcFD9uTchS9QYhEoKOG0PdlW3ImauwLKd9lCz7zBuXv61SM7VIvW7kBjir5Q7dJ9Z52YybQ
nc/yC9ynv+i5W+7FBjrXadUBFk7OE9N/gUXvkFZ5achSm6xfMdS1ARymUwsFuLblVzjVQk+bkfXg
5o77/dYhkhndCkHe99aLJ9SDHhOgOFIVdPL6B09H/d3wTgMxU/bnBqqPbgx46Y4F4mBB8T6g8gyK
qijX5LxZNe3mwQZ3OADVDxMG/IGmnap1ayVaMCTT3EZo/SFaBFp4WgUIMBJN0uNgLXTpovBN3jnx
wzMYANc4estTSIcLjwuHBJGWHsNkwEZhPD3mEhjKimLd1GNmil96JW6urxbsKabkzqAGyOCZf9hI
5h9zb803lTp3lCaalwenudtLurzjOB6e+2LcdgUfYBXp6Mngag8mMFjoRcbNr2TN1vTswT0kZ/Bt
53Wnhi149zpV34phuZtAoNtJ4Lf1FufsG+tG8qR1D2655xEANMLeSj5Px6AzwAvz4Fm2oL30gMoc
TImviXVLHKDaRp8sq2DNhhtrPD+hnRwPsW6z92BgiIHsYnrb4y4t0mZ9s2QtQu8p5oYnYD3IGZoj
dzI0CZ4grMA1kDLFUoifwtyYM0C/Dn7pARw4giC5bZPF3UiWB3QX+WVUYMOAao1IzdChBEgNuyO6
DN9ag8punSXcrQwP5KWUcB5u7DS+5xQ8YiXcJ2ST615Fgn2NwKlHYdXC7LtM+/NWUn2LYVIGYql4
8QGq/9GOH7ksyJd0nrGC5mEe7wUIYMm6zV+XBNTem6AYl69zkgZnNRbLWzFiNorWgMvooUcdsb2P
adEBhM0NAROiBQ+pQT+UAe5a4ciF9N0hwTUC6hvVA/MDwNRc4ORpKFHzl3zIUAHGGu1L5a5IEGb4
RB0o+P1xpeIOVWq5SAJBhAjIi1MJ9G2WQhLaUZtcgpHgF9DYw6IuWYcvOHE1JOojQy0lV9mllRQd
4AHQou3QhJNW02VZZEsbSVFUgT3LV7ZLt3CbblCZlH0D9Qu2mS3J0XThnhYAnyB++TtB2/8NMYdi
B9bHCcG0IvvLCErJpF3hePOryHJ3LgZD0qODqfaVrteBBy1NC0+dVru7nAfTt38P2P9ZeXZF6+Fh
CCUfvFgymCT8boLzT+OvIrOzCqX/Xsh5vGVlbA6dC0FZBejasFCZo4yFeQpangyY3Adk/+/f/l9H
HjArgnN2lMTXgwuGRX8ev9EcFupbBiTZE7gH7wYy5gAQS8bcz3ZIUpCQYbdAsPOXuAVbQMgPpA9A
aPS/mDuv5bpxbV0/EXcxAAR5OzmjkiVLcrphuR2YwJz59Oeje51zWlPamtX7alet8nK5bZEEQWBg
/KlRdDd3Y9PTn6Hmr1PA42TKTmFvzPq6L6PQPsjYzjHPy9p6ui8XPKI2FlIC45Jx9UssjyGk7hAK
hpDnS/5PnAEeRoykdrbgrdtWmJHk1cT0wY2isOEQDnTncA+wLE2plIHpxIUHGBNpa4VqjGn8JFoY
3YelMdbAsT+ojVEbrr5ka/LGTXqWjzB8TZ3BO+UMuXUcFlsV1nrjVk06HELHcMvrfIi4Lzbuhy4e
k19+1oHVpNnCIP9BkfzS5yC3cs/dXZyudu0TPHpQ/1ku/ubCTHgpNsOjcw0qpRiXeGMLl/y6lzOB
xnZcQdVMSJTV/vDx74+utdt0OlgQT9w71g3IxG5Cv36rymZ2TxEiVH3nF/E0oQpHmsXpeMooH3Rd
MF3aCZYMEXiTNV/nSe2M0QaRpetdMBpZOWf/gJDXO8f/z8G8DWcaQu3Ns2yNKpWL9mO0OrbQzF4n
w/H/m47qCjLDzIf9Pa9539vRIOjrNrKJ39iwXMbpXTTDH7uWyonkURPiDY5lx4neA4EhABglgi5o
IzGLZrqiQXQCYhmM3Wx/kgTkNhtYSS7Jym2aCbhR9TBtoZpWayen9g6GV+YlPzA3fnNiSj86JtwY
fLrATIJp8YzvVTx6I/Su2H3yJ0dC+ei6qrzwddgv8fV1cDAhw97NRF/N7879Q5EdWLlaDYEGXlN8
ZyQeR5u+S5YwSKiZyh2iNuHctvB0ol2TJPZ8vfhulF1Js+D3gkPbB7r/bXLAmtakkWlJgUbcVZiZ
w1rxMOLCpMDYgOzaqP2yHujGgxo+X9sTlBEqpML0R6jKfep9r1xY+Se6LukXGvzm/PT+HH65mGJl
iz/gajW3TgaMGs2zKRyP1jyLDJFN7o3FWkFjPJ5M+pSbeQUxo6EfYJZA/Z3o7N1s+Eje3r+BV1Fv
dFWhQjENVyt9LNjXreYfy/kST3IuUszCFgQG5d6NLEERuXj0FP6GdBhmJU5+KOIv5CYg+kHpsK6s
pEH8kLGsikBXMhFbQjvCMLA1vcp97oz9twK+I8U355qTMYxhvcO0XBxkn+lqW3PYxY5JLkY+bBAZ
49UqaFQeLjzc+fCCsDsYzmCr46L8xhHz5cNBJY/M0O1+cjKpb+m0FDqwe83d0yHwbzlF9iEEa+Vc
hSqLv1cmIrOtUk0W7kwE6YjR/aKzNiVkng8zndHtMKfpoz1N3QymhNLL7+f02u0L1hQzlMi/QG8K
jKXN0bpFyqkCWsK0zbGFS7NtRQBLRS9PtrscctNHEXIYCt5/4nN/BJsnhqrg2sh8WbShLbx8Ym2U
Cr68/tk5K67mgHpwhijbtXcGK6EIPFpPeEZpmT7YczyaewkJFfViw7Gmq514ukB3OgP3uQmSx3Bw
xYxU4cPlqDM+DmqkhCJiXhdStvNTSfLIY5r6hdpEvUXk+uS48/NQD2RMYS4TklMuZy+88YkOSug2
dS2G7wDVKZ4h0v8NpTHtdmluundINRxr31dZjrIaseO1rOr8th+KWj+aozdxvloBThaa6qtdtfJJ
9vTrN7Np0r3786dIMOGd2eYAXX6OhmTYRoaX6X0bGkwR1AwRGsaW45tsywxxVpVTLM7IiKpgBMaO
gnBxkuSQl+R2UFUWdOs0RXnMjxyRKeSsIt0Xn8ibcKP/IJCkzziwUVVfH3FKgFEP7M9BUoZ9uCs9
TrTAnGE5ES6k63JbqNwXp2JO+VJ6w85uZl1Zz60/0xGWJWcflHiNwnko92+1iU4lKGxL+zunyylf
pdaIEytG19jMVg/c9Gem/Su60FOZ87/zUL4XFPX/lsj+v5Ce7rP2/fc0oQMZhD9+/ZOavv79v2lC
tv9fFHQe/pbItUgEW4vSv6nphPAx51lcpYk1Ne4X1Hr/lyVk/RferQKB1RoHQ/nC4v8flpAjYLoT
LAbpCK47/sf/iiX0ckPlE1wjBXFMh6aEWzU76ss1QeA3nosIIGAatOUHetGcqqI2zj8iEp7/Gukl
XDBSf+uKDAT2iewt60O8vGKhzbax5ioKcsdBdF/44x4VUPNIe9rZWsmQ/ivS399PiLcfrk0r/f+P
MuCfm5hj1rTNAXc3bV27K9e6TD/HNBFP/3jhb3A31934/zP//r7MGsGInEAIrEzPBjKMIYFEIT14
BDWUvWIY9yKPxIU1/I/P1D8vY+P/gobAp+jmrVGBvxy9gZZsmFFDB63l9HdVtxthVKsbG9C4h4Xb
YE/lqpbdMs96GaOitVgFVJxYv3rVFDbUJjbDLXVWbV65a3s6QGUEB2XBVDukwCxS2ohDPFgfZdbS
ffKJ1qC/Sr//ayNSMHbdd2lB30P6dwVSRXH06lHHVzarTB8oDvAkwSaFKvfV1LnRibPXEF0YhPMZ
tI4BhzzLATBfE2nOdu6yUHaeVJRDNrX4k8b/4a5Pmna40viDduAINsfN99/u60ta0HI53rq41PDR
nG2dpjmLGG52FAx1U2yzPrOBXJwyPxRoqUDvZvP4/gXPgxqw3oA1aNJwM/HKwC3jrPrTbakTawKV
D9FwAAuPI0CJDHN+jaRhjEHcGoUNWcVfj/Y9skdtxOmyh5RQ10/v38yfyfty1nE3yl+JeFiCUEW8
nHXGXE7eQjtpQ+BQKcCu8rlHAuH76Z1rzYVN3liVGAH6OSLU4jIJnd9YFEBnm9NQWZSMoYcWLPML
PD2M1gBLaf2F4BKgT41ixc9EkOIaO5760hFfygnvuhuDZRPWteU586Z0QmPY4bpBL8jz8tl7GAdz
TPbvP+afifPyMYXF1OeE4VN9W2ta6z+XCu2O7Vyv+3tuYVMQoOiq2r20h0pc0cecm/uWiuZH3SM1
+aJ1Ufq006mGD7NVw5DyRhX7V7ZcnPA/si92w7cDVtfF4+zG0DaxRvsOpRLn2pc3lg09QB53vQmd
FHpYZ2dVuFXFtDyhiGovLTLIn86vh+vbGgSqsGp5433j7+CzKPC+RerYyO3tthpgAZTG0XURld+l
ReXdW9Hg3HZ6Aa/CKwN0OTbiad7qtKrldjJnDIAnnRSkWLQIs59CwhmjKz9Oer21ChWjg2gMzwfR
mSSlkDHk4/VoMGGCdoaDghAqX+zANgSem7E39dZuTGuH6KVlyjiT5074cwzL7JMeRE8yk9GkHISd
QeIRMhjxY0X/hH4yrAxs36VZ03IrUquk3T6Dl2izgRyJ6gUbkybMyxIxoKG8R67Z0VBFiVUGRRjz
92Wvuwyu11Dc9C7yzWFTdyMmbkbR8l8X1vj0RDqc9T3ObC5YpWYtj8KpvebaV4RCbmv2O/+ASDOH
+5OA7wa01sWzWcP9XEmJ3HbOvLtXZQEZLuKA/iVGvVkGKaRjHCKTfCRUKCl4AoA6XRztKRyiHdgI
z2ESmvfTHr2FqNQsCfXKWZyQdpbt4G8lOHu9hzOSoxNDtv9sWj0/FwryIuEqiDxcZWTjArmklMNx
sRrPPoWsNuOmLsNh3iOX5JG6TlbQbctxKnf4nnHXS7q0+Lg3I2NY9PDr4Lpn4rlu+j4/9r5dyCNA
NBL3qSZQcJNNrvkdbljqXI8DR7LHJRtW+LqykxGdky+5HcNz5y+RZp0NckRA6Yc84SgVLN3CsC3t
yH1r+H3Nk/hzT/AgGA+k9z32O2XNM+Rzblf7qoIuyKSx5uYqnY0FdUcyVv3XNLRGE/MYiZ6GctmE
KNemLRr5WK/GHL0wWGtQyvvLR1fxfe9hSZvNIeHjeGaMl3qbVIoxIgaT91X2ZZvc9M3MHbZ6yPRu
1pJ/RDg4P390F+7W0SZXkbm9/nw2dMTWVsWM4RyfxVeFXfNzxlIwjnGXMGlx5mAa53HMq2xaTOB2
qR3x55JmT7hdwop3A4li+QJVdfnSjuk6IrHVhUHurbpBvSgG04SX2VwrJn9zwLWEgV0yHeH1l8GZ
EsFYxuO8R1nWhBuPD9fdNZMN82Vp6pnjVjg7z6D8zCt44yjjB0kbdQcPSMlPGvrWqivyuG8bTXb6
QQyAr6CYrHu4V6jIHY7J4nDhpnVy/aOPy97cRa1ikOJJMBsSx1lfpsCk+ODbpZV+qJHtzKweMB12
8xDxd4bWpGbcQHzg3ZlLz2ypVk3uhrYD7htdVPH7cvZ4F/Q4G9/duK7hPP89klqNXGD2Iu40xw6i
PXXEaLanwrD5abbTLYhYVrUeTBsxFj8cKCgwhYg7FzSRtHi2ajV/sXxqql0UJRXfSh2TESgjR/2c
PasKN6T+MfFi1eby2MzQGj+DArviPsXxEWP3vqrqOyeFVngli1w111XT8/XTq437RxtzjxEcp2D5
gFDD6+KbZ7xIxeBnJkw+Hrl1tH0V4t8z79l4vJ+mHJLHTiFevMlRL7m7KhID/jKNBYAzOCybx2zI
eIAR+WKyzxKXqUYGoSVvwC4ZDhXH/HTgVEa60mWJRLSdUvtKm6X3M0PaVO/BC2fG1kz5vRgXvvy2
D8Pouiom3/+ArzOWAAo0mpcKRDtcLcqaNXZODGvBJl7nHlwh6pjmCQ9PXu7C0tjcx0S0lgGKxdC+
G4rF/N52aW5f5c0iR3jG64yDuEP6rzO7TCrtZNwh+wPLUh+SYrqhBYI3b+QuNImztCjaHcx2fmTv
2CwTc0NZf6Qeo4RoHItPgPnMZbHuIL50aN01xJSinDbTn0WuQKoPqz+dSz6BuGxZ2YYWaGgXgfg6
W3Il2Ko6A77HHgslZkfimK1/Y5UV8G61cEWXNVfy3SSMs1HNnv9Bd5M7fmD56Z2t0dfTgusBi8jt
IMkJvjdCY5puIUzE0fdehPx9HFHYEVKMf+zTDHQHUD8KJmuDgw5AW79+yJ5cli9gsHwMtDG9n3NZ
2f0t1XjY7WZ8K1Di9h492X3TExkY1KPNpAjxqCBzwqyTR8KJGcF5pV0hXKtZIIVeWK46M+PPYcTO
8Z6ZWVenGVp8vjUgT0QdE7JltdFsR+XGinXsXDuLzT8T/AG7o+HxQkILsmYAscUxtpkbqvAkCq/B
Txw6YHQ9pjTib00zytzn3Bj5OZEufMy7VhrEB15uUfxxvCJpbZOIFkmBSmyq6VlhiPHgMPwectvR
MB7CsGisv5w5aafjbFlD+UFo0WLUw4bWH4Ro/WIP0oiTsd8oN/tmxCr+aigLTZeh3LLdWANHoR/A
PrCyh8I1UjJVS+ghfAZeEV8byTzjLVOFlBYkCKfHWYr1YzSLIJfifu29sQMm1o1Wfn6IKyN5RsNQ
/JC1KG4b2+4AbY1bt7YryCw24LsZ8wEI9Akiy76KItsRL76NRPWxnMqAxFpzRyTCjBeVd5TD/L1h
/8/r6r4dfkTWdBN5hOAMygqQFH36o5Wwi+nUudhJVAsBv1EX+UcjHR4K1oGtmbriBke5Wxw3vhqy
fTaEprPtiPtuUep28jAdWrfHzVy1+XYYB0E8dqe2eQ+ru4/jbxbCRiZMY36CrJIHyWQ3n8E2f3QV
4oiNjx1EGkBdLgNI1N8ytzW2feXcmJhSnOKsS095kWE+2mvcyaBS7VpV/sYo527x4oeUsO7Ah1j2
2bURWVa19zOnOkHtUiXHuO6REYRKHkRs/o6wVcCP67PVFIcIsG6vffsBpv8Jugh6dIOT7QS9snei
q8ZaVOD7vbjXbfgYtSH1WKqzTT2P9i7sy5+xteQ7wxhoJC5J/sFqyK9uMghFoWV+B79orsNWqY2/
dPmGIv9T0jXWEe4BTJg6U1dIYkmoQ+uOL0ys0oOn2+KmqdqPaMnDz/gGLPvU934ldjrC5u1/IOKm
6zbjvoKc19nhY5Rs6iwi/6ZequuiJhJ5O9hL/bW2pdr6bY2aOSk+UTktV/Q+rg107bzaIUbyr7KP
piq/0mImsk5iQOUjuE5Z7QPU1NGGZEsCmMcRxUZlQ+iC83uzYGixqyB/fzaiefoeQQTYYPJEmHpc
anM7L2UU3S/Yw9ylKLy2HiIJ94p9ObvXPVYAdHREFDRCxsOuzHE6bXvI4whe5CFKCWrZFHEb2Vt0
VVh9ZbXAw40Znz6HSyi/m7Ksb/u5+DjDfL516hDLmhlC/+dGlSJQGb0FMUXplVN2+e/cj83AsnAL
uJdx/7FC4IFgRqWY+syRG8Rad4GblgIlhiW/jtjpwTLiDIFdYxo+pcWIg12i0DMiooeJ5F0vYSk+
tyzjT9RciLeHjrPHwtck9xOSNnLAkLhj6G61GHOB/vFqcGbzq47kITEq/xgvZXVLdAld05QTLeIq
HfHZuQQVbipebfagvGn6HA+OC7NqdGV1k8AKfLK7pfqMYoIzCAZzwQLxMsjq8rvVuIityxTyZbA4
Izv9qpoO2kW2zn4e82zvNs0CTS4WS3sMh0Slu3bq7c891OsaaK2uH0Vs1TsV1VAXsG4U22h1K+gg
5G5V1oQ3YSRJNkf40X8g3XzsN9AoTIAWo/9Fnjb839Cztw602iu4uAllOr2hycF2Ds+dv+CN/LDc
DtIhFPMlmLyq+d24g3r0hxgcPLdmoouU48FfELa3T1x3uG0MKNGHiI1mi6VbuCHert+oVru/gUbh
O0Mh2tKCiX/1ncgOWWFhnigSMVG3NzI6WPM070d0jhhhKutbba7MHbuERgVEhoC6od9+wwmqv3b1
iIu7CQbEUpV+RHpX/J58r4ejgI8nRXY/IsU3o0OJMuO2yBxCjyAd/pbQZ2/tHFf0a3vgIPdRxtqI
rrB/KnddpRU+OZ4+qVoZOyrNYWXphgSX4iBsQWJLzefOT7oPYeuat9Lnm9tRnnenparjwKrH7mjF
HtyuKc/zb4tlDz9AizM8ihqgv4PVk14e6LEhTqcGfW+vYEYSK9hHE+Ouq9F0qDDnbtkMpWn+ahDU
mZtprKdjXJXzb2ST3rTB4moKIMzOO0tPFsfgrMP6p/JcdoOx+TnkuYIkb1ansnD6by5U8p0aqxKZ
Pg6RWQAfLH52OaleKxlF22w02n1Hz+7gaHCQ3ey0o762E5aLPY1/DFf9VnnG1rXi8QPzSB+tXleP
SNuc6B4rKJFuZdpYnwB+DckuZjoDPsxuHu3bLEts0O9Kik1rLQD2GuPV58qC6JzXUJs4j0HIF6K/
p9fb3Yu5rD/ShGVDHeNaPttN4pNX68aq2fmuLreyW5BXsYF9H+vcvFG4PikOX060UFFLnQRWmWFk
Zhb+tiAtDhK8R7bgtibJm+N75FQ3hdvWNMMgIcUBO4t7crTxi12ejstcGMnnYnTrct9iIRlu3Wk9
DKQ5Hvl5KPLdQgRT90DCvIWGMrXn71a1pPlWpdHI9mu2sDwh9xRBDB2s3MWN0R8xavK/RTh+/gIc
VVgQjj2qI5ptpGE4rQPC3pq4BoaDzW3jCnvl1gTTI8fL9KaVYXIwkZdBICyH9IcnDaQIGa3xh7xd
sqsU+8LyhLceFTYq2HGDW+BsYNeqZiMYG5zM4eiG2SeMcKu9NrPhtjVyD5SuH1u1DafZzK8SB9rW
oeDUA+vUUIuDQZgbubcI6wZGLHVx7FLtSLdwKfGO4i1WNOuKAtT2M6xK2nEKPwP5wRH0FHeRMQ/2
zuyMMTr4i4RAu4GKLb5oNZT2NjUJjt1HTWX+xhuLLuBEKxlbgHqu7O089HP21MAbr67iKuIWTLql
eGYNU3XFeT6Tu15Cmw4ieMIJHlZVimaDbjEemXZs2dhQyqb74kZ1r68bnwYgHoSZ7wQJ53CaNl3f
VhwiKjqhAMJ0PFuLrfC6V/bgfHdGEzt9/O+Wh5IvbNi5s2JiztgSZpvSLzEjNFstzbsods3kycyc
0tknDkx7VJzGpPdRVRbNBh0l/8qP3T5HsejT9+K8DrWwlXGW7aJSD+HWFsNylNGUDrsCn4/7uDep
zWZ8bz8hfZvu67ltPyNBLhuaJC1EVyP3VfFhile1MYZWq18sBF+9057ZYaM4mTChRGVSasqwmbYh
4Pd9pTrzS8cHYW9sbEVJ8NAC6aNoZxzZM1+2GqhUTXiHFQiqtzWwrvUtUbLzrge37rv7Tropuuxa
l+N+JF9w3CzLwjNnXTYbV0Vse+4VIVLWpMhAcUxEymE01s7ebCLGCg4bIQgw3Fy9W7BJuUeElg6f
M4TIet+LBe83KCSg9tsu8WjLmpmMslNtIHsPIpwz0g3KqAbasNmG6xyawiSUQSI8AVnWkpPbY9wb
jfm+8duo3EnPjv9yK9sk185oVLNt2eVmqBkcfDkp2K1w+n0+10t2gz6F/55iM5YdHUw49L0/GAw5
HnG+15yGtDah5Ft8YwccmOgwlvYgvJtITbn30YfPXOzY6+vuenEQAz30RrzglQnLJbyqYpXLrdlV
3dPQLuZ0ANNDFbwJ866rP3V2QqXRZl4XP7RuqboL3f5zLoLgU3GB32j2S349x8SQbQ8UH00X+IOF
iL21IbFsMDdDCdblbqdvxWRaiGNQ7Bm/Wpf5jmOmlOMFTsQ5hsUhAbG9BXEOBRno/JkVPotOGKfS
qYKeKvSm1It/L+VUXkDKzpvZXEU5JvAfQRiYp53zWvqaI12oMOXV4dwVt24b18XeQK+U7STc1Etx
Rq/HVhHSvoJlJhQD0z3DLsY0H6E9ZANOB7K6y5S1EFBrO1m1wYpo0dvMMULnBqJGVh9bv0rTe5c+
Zn+JS7MCc/9s4QsoiUTiYf4lHJNU4DN8MIMSM1oOFW9K3xz7SgjI4a4VXeNx7oeTe1v17UJL08om
4qQQMy13Trv+nXzIWYpETgkGPFpa91OfhPk1nlBdcYfd9kDJP7JsbuvEhStAo0BOJywGZmsHaMFH
YKUzg4px8OCy5BKtfgGOezXAroOfBfnwpB3jFf8qshaaTV8PJXR4dOzf5dSK1YWHTi42Bk7+w7MS
y8Ner/Epuo0qvJfoHrLd+9DNG/ewAuVKrnC6660G9/9Ebswq4whI4zmwB4nBFOwkj9zlyB/ukFbj
VpygBftZK4smfpuG7ZOd9IZ3ASM8T7KCZ8j3A5lFMg54VZxjs1mVpBZCDRpUKKnUTSY8FDbCG8AM
ROHKEk5ThfsYlkqF2rlNLP/CFaAhwFOr2v7ITt5/skaVGzuxLCgk3x+hcwSTj9qB+wNrE2xnhY9f
jlBWIgLDBLcKJA2RfBN2esS1ENbaI/pSKagqDesC0n+OIq2XBKta1zOBw544W04cR6cim2HEdFk8
XS0G7KrVTbj8DZ6gSPisbOeXVeWXCAavVjEuS6QH89HD/oSe08snDXOtphBII3D9bPoaYVt/09j+
pbXyjfEUJrkIf0hMlnWO91dFJ/Cqpr1j5KmN2sIbafx4/acZE9gPppXQnX3/Bb5aNmECgsH6ElxY
mHBDXj7WkJZNY69Nh65TzKhoiupdM4PKQqD992u0y2QmaIbACMKfwL5fXowmbp70dBLQZ6blxzgp
l8dJDfkV9nDR8/vP9YqWxjSBnOGYdEaBmLGqeXktr5f46eqkClxiGvz9TBqFc+3FYvXqR+EbU85h
DXfNyTyJd71XTop2ZO4bDxRf/AkMF/7r+/f0eqxBfxUBvx4zmD3qbDmRmZOMo2HjKzCHHCIE8He2
CbEdTPZdt2IM71/uFdiPqRrAMyEIGEQSLXjORTSKCrxpoaz9D0YU5Ssson1auJZZ0ijXKc6Mx/Jv
JKR240d0e+on5dzFe3nj0Z0/rCDHEo6Cn/fybbhLxQqCqoXGMm0TqCONvhmjiSe36WNiz/n/WFJv
kGbeuhhzmadX8J8oVl9eLGxqtNv0i4IyaZsl3sxxZHSPbTMBwACoeT/fv9zrlcGV0mF1XolT/isY
vW5oHU8K8+FyhAS+if9AegmOyfJCPff6QmTUAVQxm7kee8HL58pjvAGTqsHuPGlmffsHP2ot1xkv
rLCvFyEmC/sutYXJ9iPO5qmRGHYiWzQ8aVoMR1S0EdJbI//ZOk2O60asLuVfv17SlVipo6wK5EIS
IH/2YJnIfIvwvcAwwqI7tD3OkkE74Bpw5QJmUSPDiU+OXejF5YXk+rcuzQrBG1ylEbzEl5f2OALr
usGd2M9gU/7SU+dVW68bWsz7MnuUz2HjO7+IiSmaw/vT5jw+jZFlD2NzXzn5GMX662v4Bw96TkoV
w5+nKYSbdHKq5oaOL+Ld2g2wZG6fxtAggrey4FVybqhq+4TGYxoeyC5BmeUbHU0Yyys9P2jdqocy
hRVKkV7YH96YCxh+IRaEGLWGda9z8h83yflbJRTBCGuKJYKUH0feX9xKBiW2SZqfqRk31e79gVk/
zxc1Le+Des+jcUeyz6uVW6C4qup+zFH5JUAmUZUhYkyEbqob+IsTkvY4z5NtVaOvPJq0zqLtv78B
H74C37PNjn8eKQTLec5FMuHyLa0sp3MzD9ZhsHTr/zZDh5COsjNsuTN87DA/x2hR+of3b+CNlZs1
Evayx67E+u2cbV4SwdM8e0QMrd6rYitH2NMBIl4By5bevfPUCwJnjj6yKGu/rEziY1TEfXKsoQgm
F5adNz4RX1GF41iMCgrhy8spgFeE4XRuTAQuco3mMJo5bz/PG13DE0trf1sDPLpB6+kxv/AmXq/k
LN+2xzEL2ir2uWcrEapmDIsy7Eoay0jNjaqS5smlX/Zd8dleOnG8fk54sT7ueayxpL+dF9qTUdZJ
A6ABFFlinzJ2GPOghWpQ7sO9LtJt7rXxpzZ1aHldeN/2qymPqo2FgIdEq4VJxMshdgVnKVXPIGTC
ds1HSAFpvZGYgSvSGYYaGL6Imy9FjDfqpjfLOjtMaPV/cp8osuiLYc/W99KP7y/c16vjJVG9VCzc
FuOiON68vK9J4i494SsGKJKEP8oI5UigWpupx4Kmu12X6NB9pL/MvKiEr5xlY3dO/IAogErZmuby
GpsQVg8OSmK4MDleL00sdBDUFDILKsrz05lHjnGNCxnG8qRZFQd6XyYuu5VHEE1Mxy+5l9NCD/j9
IVkn+8vFaa2l0KZx+mdqnq+HiLGNMDfZG00D37FrHIgZnabyo/HC072xBvD1w4pki4CPuhKyX6y8
HH+0FxYr7tMPQ2/BEMCfYJcrgkI2iRctDYC0n7vZgwmQ+zkG3F02zeLSRB5rUZUXbucVWZMTj8WG
JdAp0FNCrvTydjCCHt0pA9A2Et1kdzWi5HijphL5lw+8Jjdy6WFZJ8huvK2MjKbUm2UOneHKquMm
2tPRjL5HqfJPKUqj/gPdTpfqdyjD2yGyG6fBLmb1JvPIfpr2rglAEYRwh4pvWPHTdaDF7EynMsKT
C0egwidXscNH4vf7r/f1nPLXcLo/cXemRPL58inNrLHTlnYnInxcaYKYMCm8gLA7zDExw9rhEIFm
fnr/mq8XOaiS6/BiCs+Gp86umYbQYSqjagOKOgTds103gPKJ05vb3Hfjiw2F110NZG54YKEc4IT0
6hQGkUBaFa6CgYkRooPXSVpmx2UUtHAGHL7EbpqwGNsbpSGcz3bkMPjhbJDMsVK1nQCnQGdNKbPo
H4V0neg3DTi9nIYRad0eDW/YH5pl7NNrEFF6TxjXxt6394fs9ceBtb7JpoB7CTuTdy7ETJO61LU9
YVkyCiEDnRVRfcgHum24TyDfI/iWztd4LGFtNXclRbIMnKZw5G3oFkV6YYd8NaLcDVukC2rAmsDx
7uWsifNQpb0aa+LUK6gd4VC3w27M8mo6RZEMu8NgwpbcmYObfEqodNugmOfevCBjfH0XrIH0JGlI
2mu+4lnRYEmbHSxLAYArMfyq0fxqqN1x9HvyhJ8GSTMQF6cy3Vg7EU1lfxoqi6/3/Tfzxk3AoKfP
S93GWf+850wCEF36GPhBNsZifowrgoYeIr+a5C50JgGpt0MxPm0G/F71jdGXiCfKocCW//37ePVR
rUclGimuY9EepZI8eyWtl2jICmWADoEwrjLMImJW0j75CrMOJ89/fzW0hEQx8AvUjbPFkV4BHkz5
BO3FaotPEo8BfDvquJ1gziWY7/37qyFS5awpEbt45/VpqpbZwco1D+YOaOJI5FHxqTZMAA1sXi8l
o781kGyxNKQo/pDfn53Nyk5HS9s4edC5Ek3dYFp9isA1Ww2pLPaE/8F742tCEWDSdn1V8S1TLnwP
UiBVd1g9RyQQOUBliWa18rO8vnC1VyUfswQZFN6vEPORDZ71EuNcZA2sdB3Azavw7BrKHBIk2RjN
J6zsKigJi2U5mwGLfP+CIvuNcSVSRAgk5auzwPnXyh44l5YXY8XbMmVyvzOvCLSbbzBq73bvz5fX
vTBlI+niS7BpHrzuUGjDoDjHrTEo4OfHkCP6evWVkRn2Vb6zomMuOQL9DfCbhoEB7Y89NnEBM2rT
Rv2I+WSkLtzUG88vXQ43iP3X8955IYUkq+9tMDfmFQDh3pgNpzgWWdZ8KDlRXdhirVdnSsWVHFhz
bO50Ht2zFbpo06qaoUEEKVuZAtWGcvCIsb/Ir3CzSz3Okcr+jg+EKK9y5YYwvQD5nKuWYqA5TXEM
HqIGP5cnwsya37HXyAlyP3MHaxB0SVcZkSH1dkxHXfzbriGwFgcSqDJy7Tyf65Lcar3L3KIkGWOa
lHHmutGhKduu2YY4YVXb9yfLqwqIy1k0JVAl0YlBp/Fy4Zyo1GVq9w2WkVANIMOr7qM1QQJk6BJ1
jXAGu9P3L/n65bBAA3CsBhV4CZ7362rLHYQBpSnwYV5DW1jsQ01g2Ul3UGItd7ZOEhDqqLGIvPCw
ryYhU0GuvQ2UX2xY3tn3D6OpqdOuZePOJ/0Xk6SET0528PPSZGQQvv+Yr7fGVQ659ppAk9Ynfjmy
1VzpXJVNHeg06os9Fqo6OrQFRLoNDImhviFTUty6el5j69CsQ4GDs3N6/ybeWAs4LIk1nYgmNJvH
2XqOvJgYFVJXAlIxqvBDAongwYGQah28WUT3aULdchOmOmlOOcmBxHl6PYwsQUSJtwHPxIPp/Tt6
9Q6YaTZIBwsp1S/l08thofkVZmaD9Sydc5qo6G6yp3AgvS/wcV1ILlzNeuNy7C/rkZF24+oq8/Jy
mZtAioZjG2SulSZbH+9K7Kx1Enk7FEXdeEQ91OH7zAEbsoFfWWQTml0H3W7q4VLssgHWxS3NPbs7
jXbn+UecBJvfcKpa+/CvR4ZCneO3yQ3z7Z/dqskOYWCY/39IO6/luJUs0f7KjXlHB7yJuNMPAMqT
LHpS5wVBOSS8yYT9+lml03OvREZI0zEv3ee01GQBBWTu3GYtgNqDO9GnDNHu66I1qBAx7C2ff//L
PtYZWYRdnk3QAmDxg/dl+rJkIRsZH6I9iqmLyDUyy6XHV9O+U7Jhcqqx8tbczmU5BxFVF2FeOQEk
1isYa6aPDm1uvC0hguMcEk9X8/b3H++yQP9y7vaozwQ8JeQhCfwt69evzQOWUvoDVCXQD+4F+Kuh
0CvSLsn/kHv7+HwgsKZ0RD2dUT33x236KeEpkNq0NryoyIeo9LIWNo0ges2sPdOFkKz+3QWINEJA
MsEExcEL8L5+T1mewZWp0MCuOuBUDMGgTJT4rQnDl66x+Q9Bh/dxDfrhlaBRwgOQ8GEfVGlNF/Js
pRFuS52YavC4MLcoxhRKr2g8c19nY0IfPFBRnftr2IwvGATa815OFoKocRnX7qtTKpWCPZTjREOc
1IjnS1qH95zv8RHiem6z3WDoGTgKTWMSaPDzFOENYN1kZ7VQBg7NlOjiOpiDBHMfstC3oNGTYNMu
msyv6Azirhetz1+ZZ7ihAExHJMuJl2rjOat4WY5zP8P/DxPezepUSk4AdFD2AzdOayvfDjMJWreI
3T6dAIo1laEk1MeOj80UgJ3sKj3lOgH02vnt6Otcgm036ww72OQ/q4WdEfG76BY6bi+q26Z1UVtq
cEYKHW5EoHfHeak61u4VJjr9iKp5S2hwXHdzZppiU9RrrW9GCBzrgWbVbv6cLU4tni6yhvlmocVP
1Lw1FZ/e03R+5UpVuI4tLy/zXVpfPkrWE82QzbH4KphJs/WTKTvuMlL6AaOCn3b5QU51M18zBMcv
a/FG2X94HT6+d0xDM7Lpe1TtjQ9hmsm4tU+bXBkh7Z7pzVwDH93CrE9ffv9+f5iStT2ap9j8OYpb
LM/vDzX0gVoJIxtllAcMkNPWm/QYL1pnME7W0NANDNY8/6scLVr0rWztnle5AhOuqQvAr8M/ToDi
e3P6h/3y43IAIsalsGehT7J5Z35ddxpjVb5yW9rp0tHDMI7AF+9qUOjMMVJAWP4Q7H1chX0We3Kt
ZIFdtsX3w8JGXS5NAE81qvuOQ3sJG8A/15maJnykvv4MX7Ne92Tf9EfA6Bz2SU9XYkOi09d3AtmX
Cv3O0YctIdWS/ruLMKUI85KhogGCPMOHCIYOVUZ2SohNlQA/TGGgYsR6Wuh5//3TcNnZflntORVx
ORSvuYeXrPy7u26lC1MIQRsZVQ5wuCc++iyTnqwUplRZA9rF7veHpfhjZMQvJdMNkSi4gFfflwLt
dazom2K7heOmz9vMvMA4E2aoupAOF5xVA8JpGlRzExQgHwulLl6NsY/NSSJTzqjUiD9EAB/Op8Sn
ZDAuoA9qse77YC1fAET2i6Ttc9Hc4VM1VV127nsI42FnsNbuaeRUn9ek0LrN77+BD889A+uXXgW2
XA4EfA+/fgNBz8k712BOJIg9emLvhQP/vDDjyj9XzR+Cj4/ZZZhUlFxsFhqqLx9K9kz7cwDHWHLp
wbDGM6NjPULvWej00OV5VW8SOy0g7P/YmY18VcU+Jcv3MGDS8zeJmw8vU+Dwj1i0rbe0RRxJqtwM
1piOzsy8klDglU/nZqvmS5PUReSmF0a1lb2kTy+zGAe7VhwQ+xvpFvMDB2GrfPj9Lf34UNNjcykp
0o5J2uH9Q62wIbmVI2H6tkXZ3DelJerYgwUvD02CtOaKWb5q+MP3+A5e6KFL4HRz6Zi6SKM8qty/
fpETc7f0aHP2h1PfLtvc87MshvjGfZCpZqGZob7kRPnIrCld8yBinuZCME2TuiJZ43JOtQCbwhqY
J1lL8y3Fs7d+lg796Hug7mRaQZySmMmLCuiqP2Ycr39/3z48imQROfxyImUfoqH18uc/RWTW6Azt
FMCNzUQ6PeWDXb822truTCHXPyRyP+x2bHa8avwybheP5LvzII9YKtGnMv8Cr7GJNa2lN5rHnVv2
714TqUIKYrxexLLsrL9ek5jBJ4O0HKipauVNpunJjsdhuUaqXYY/ftWFZvT/MQ/yn//3ZwjSu3/9
5+P/Apv088/95+5bc/NWfZPvCUyXT/MF8nyfAcrlt//r08Vv6u2Xf9nUKlPL3fCtX+6/SSAHPz43
13H5m//TP/w/3378lMel/faf//GlGZhP4aelWfOrU81kNf1/bUOXn/+v/9/lAv7zPx7FW1a+1V9/
xiuxt/03X4mY9h8u3FHSnjpPHr1//81XCrx/cHB22XfpkSFDcnmj/sVXMvV/0OBGZYK96wdGiWjh
X3wlfhqVFgbsSc+TuqWy/++Yf99HS2xSJtl1pqf4fKS13lccoOK0ECs0Rg3zbLkFJjJca06BIaMa
Zt2K29bS0p2iQ2iIqGPODsHt6FS7v8H7qVp8K54YA+7/8Fi/O17wsSxeUosd22DlIa/362PtwGUY
IdrxsZgLTRgXEuiS3AF8KrqdSly1qm6vNZFkctNTtb2FPzr9mzsXxVlqQoQodLwTPfxgXP28XHgN
YIGRMZ/dZStxd6kFLCB0cC0xu9HqzOj99NTc/h2U/GLXvOyEP8Uq/D7WdCynnM8NsKXvI7YiCIDQ
d8Lb2XMih83oWa8FCCERQ9rR/8K2NZ3LhC7lFj8HnY/0jDMMgXep/MPa9T50vHwQFngCGCrUpFHe
b9k0K/vOwuazK1PVDHHuzeatrS/p10Qlxk1Q+lRlLIY3O/j66/yXrrX1Q2mtqbYZ1GWuFlFrynxT
3nl/Wu3eLauX/g0yXuzshkNe4cNql7LBmI1fjDv6DC4GMCHQVvRMCiV/+DLeP3+XRhGTGjUoM8K4
D91KRlBDuaN5aGeU/MJN2nHs3iogFy9rNznfzWLGXZcjO4gpbkLkSVQNPPb3D8S7bf5Sr6c8Tmzh
XJq6aEP89R0wuyBLFCqMXbP6eGih8+cbr5oXM5663kqvIAyZf3jt3oWJP34lbbVETrB8oFi9200m
R/Qm2/uwy2TZfiIHTXtUxShPg5DWdk5/S2t8YfXzH+qwH6+VlezSZsmuyRL5/n3HrLPCMBj63d8E
QK2lCBUV2uW8ZJVJwqx+lkAN/P0N/ni1fLkUNDiEAC8iYfXrDa4BEdqTpfe7zp+ofgW9UYUkKqev
ddC3X4HsUAElo1H+4UzCsv7re07JzQO3x1Xy34HH2v7zukKTjWFAKVPAp23c5Ek19N+9iidqt4Ad
HnaebL0AZhYsgG3gKdPd/f6yLxW3Xz7CpfGCDgwORXTHOS5pustH/CkSEtBpWPGacbfUGSmHRL0a
Y9ofLaZCr4VyHtup23oMI8cWlOz9nHfp0RfMG8Xp4synvk9pj3etOjbz2bqz+04eUkbSmEecy8dC
FMa5pxN8hznxS8X84gaNB/P1K6In01VMczFxBeq3VLFWiOZMpTeBFb1UzlFrEo5jviI/JBDb1FQJ
W1QX+NK1N7LcazTiJku7tftudo0JSm09kYTyDtJIlyNGJBni7sj21VwkJ+kzQtGounoV7SwO5mx9
79bGuKK3KA9FwRuFo8F/KKDxb93OEbgLuHA9Fbep5ZwH3scD3THBMZP41kJd6+q/jCJ4VRQWY5m6
5lUBtChiorPusPHhTXet8dR0g9oHyVD7qD81aHuTzqSHV5jlElpBTqUoZ7TAzC4Gv6GZXmlc7jdM
MRIfg7nfzh47wFZbxzp7qFVLityXBqnrFXFEiz0M+QTq8KlWnSe2jTHlBUiSH5TO0Z6M4DQqnxHW
xe9giYYlQNApCI0CQAReKt6sHJNkDZoOwwfkaHsz9NIObn1OhkvLLL+Ps43PgbgtcrGQ8nEcs3cY
kOvaTwU/keyZjbAdBojKfe269LQEVREquHq9/VuD1AJqKl4WObEsl5RZgc3bjCHiXzDcXYsx3t1N
Xptnd7aj+GezNtP5CbAjA3/MoGNu/NuLaA7+iD/DtZrR6xG8rApHha8W7nfn17kF7PSyI88YEuud
g2fB/q5SkvB3hktn433yw+r4Q66IAxT5kTV49qCHRuX4sFZLHVQu8iad2eskR+dYDgGfOs1bPu/f
tsdez8G2QrnOZKTxDBVxUvl8vAC3FB+sC+oOCLdM+7q6QRbF2Io/LjYYIzdjajNxZ68+zozK2Z8s
Tmp0J5mWXOJsbBoaSdg2ruBLXSSCveb4KFQGfvSkFXqz7Xq9709wPOblNK1Fpp+MBCjcruxl+6kb
Ct84kHDupsjifTNik3ChiQtRXzFrOUD/Z1g48maSgrEBY2o5OEZe3iNFsEAlBgzoXwGhGZLtRN7V
PBtpN2sPaZCU2V1mD7baYqGoIMtoxrc1yxeETcFqf4XYMgfXc+G059Z1gCvTn8OW566JCuJK4TAJ
pay4UyO2krizpfiuJPcJ+vqSpTG1l9YhQQxX5x6DVd3gnVjIxVSFP3pM8FrJawVt6TL0XJ+wD5lj
5M6ltunA+sgQWNtlLWIyVr4NMI+4IU3vLXvwVfOj5womuGc3QJ3Z684aaR3KkriemYbGLSBtCFdM
iqfnuYE6g3+GKfE9HTYsZIw/txndiJoWDWkJWMgpg15Grb/OfQMuw53QDSUBT4oKoFLRwZsxg6ta
x2/3STXatxa5/BZ62dC1MUWQ5S+4Fmu9H4pOY+i9mNi/Wmtgz8ozPIitPelNETpiYTl3FHhdqgBZ
cJnuvEhHC3D1p5QBaYfSJWijmBfT3PRehT+p8T3pxMacDWHNcDiz7bK4BrVS70c9U/UVrF4EwJqf
3BeBrm2pddVnw9Dc4ziXE3Avx6i+k6zHeRcExZl51Qkhoy45l9er+ErG2jWeGtSOedzkXhLVaaaN
kT4a3J5MKblvsP+dSeII+ifyLEjIwYtgw+h26TIom+Fq0jzEkFFDXh+/ou18Xmgy5UXqqnmLCAmM
wJDY53kK0lNZ93ZYOdnBa83+Rs+tYAe7CJ+dqaXavsW5lETFnHibyhbW02CZbh465nrHJir3PhbT
XT0qgFB0ucLxLIRzqFo/xVK45nvclBqdDxmADSA727GcpoMsuuUznlNrC8g1O6FVSa/JxL7oRtFV
ZOUvuQCr9tLQkeuyo9owPYxVgRVt4dAUAUPS1c4f1RCCcKeRzcgJ+8AXVGAeMUmM8JjG+oD/rag3
xUSBnUVKt78NnFZCTbreW2GZL7p0R+Qza3cQ5DpiZ02Dw9wN/mbV2qKLZW8r7a3UEtYnphNOsoIV
tfGXILW3ZWoFyU1ma/5DrXXOLf4S1nO7aDf+mNhYFzPPHU5WiiFblEV5uwQ9g9gVjOrXvmqkOK44
QGqAhbxaUc2s1NU0NZYCwiODL4t0hm8tMdfGT9IMO6DyqFxq0kAiUBcHh/F8n2+87di4yuVQNYZ0
I4BezOxnTC+HSaO1d3TndXs2CONqsdpjQqsdyyYIhZtsHtU5oPob6s3KlkVWCAPKlMdp5aYb6gDs
0nlWP1BCA32gD2ic3Vb/bDlT0DDkztWHxAtIQhkev7Vq1XybWnOBwtYJ1ANWb5ebAjyQGWFsyQ80
EVUPmZjK7ZS14hpdqDqYdl5EplkEBBGqxM/YyCvS7T61FKv1v7mFbR1kJw3Wawnoo59LeS76AXtq
gCUoal0Y2iblUTvKBtE+FaWl7VOFlxFARHHbkxLMNom0xbM+6e7eqed+43R5unMkQYKNBk4I+XVa
2yleeTvPusrn8+ibd44LbATl44Sem2Y2Vl8z1isyZIQ6a71x86K+yRZDO3h2XcYuXc9fiATl1UzE
Ew86S15EIxpQLnouz4bfH4Un66NhMmmXmN0aKn9Ak5BSLwxrxddNlnAsnu2FAZGwDph78cyiOE/N
VKNZ7lOYSqkjp229CDSui003JEqBSz07MQ5zbWk03wK6V23GkbQexq2S2kYrK4SyY3G2wWa+MJJj
bLRufjTL9gmB0qPyaVWrxgZsDXJfJ5QikTfrYq5Hfe4sZAfJM2f37/kYbHoj/epN4MM9YV4Pg1fs
exbGTeYv1/Mo3px0bTj05DBc7PQpm0CAjCsqMcdfn2AJnGFFVQjKdV7IvoX7aZvXcnazSPTznl7S
8tp0h0e7xUKckk6KGjXG0Pnq0JjTcWtO+EaHQiEnnvNNtypggpqQEU2YdCT3Zr3BRrtdhKsOgWh1
/vfajey8X28yhtyBLnW4WsY1f7Yr/7sa/OzQlyXMK3RBqh5i5liJtLyeB3AULygI34LONkEo6VYE
pUDGdNtPz3NTfmYJvmZVv62sTqcgwGDIEAxalAXLwiNYO9vVKr/RY/uSlWO+RZgK1aiX12suuk1h
Fsh83HEJKwKLrXDsbV2sfQiVa9f3fRuyDmV79H9f2gRolkuOgc5/A1DpovKN7+X4EGCWJEui4PSs
XqyECHYuERDwepnezJxP9o1uLCDokodqaF0at4P91Bg3I+VGoGHEpzal0n0yyIWaUV58CxBQh8SU
fkgSg7li3QYZJ+E2+qMEAUbSYk8K4m5GzXli8bTChKJ1uFaj/sia+JQvdnJRsABjwS4S6xcjdMiy
OT85nWpCVzKmnmhuggUYFljlJlq8GJUe4S5764LeiddcO8xFqyNCMmfQat4XszBvnVp7oK0AW7k/
5Hz5nREFefJMRxbISPrF6NRw3FtvmvdWq2/11pv2NLb2YVZLa7dqfbv1lxleRNpqB8u1MDsLxhfc
tjhojgGCRrlPEtDymLLpm10nEPutygyDREfxOixDXBhNcACVeeNNOpB+uRDOrjqMKy0zZ0457TKG
NbMZe2v1zmklH0baM2/MdVyPbadgQBKJXuXrmG/mwWq3ves8G22+fB2tqT9ovY4unl3gHiGadixy
BL+kUi5qxzl9hGFQP9T5Ck6wNK3XkZrTl0xvGi/UdBdiMiCqF/om9J2sPCIMu/4MzIMOI8n9eqtq
9xk5M2GUvkKWMSuo3JU/nipy+te5dH2mMkxzi4eoiNOh6aotvfv4LPv0dXG86pJBsKO2n8hh0HUS
u25F99kk9H1hjGBdzP7VpEoCr9to76XCpOWIbmfXuFyrpspfvFFHmSQrMwsn065uyP/U59oYtqrT
rJuiqyFtD8r3Y13o7mGmdY7hVAZxo7wn6GfWWefRMu7oaI3tMhjO9Cv1MbjB7z0nWLdGrCQKQgAa
rsozZ+YgD+my6GSYdbRQdKnlbjibYxlBySUilRYC4/qS1nQBqMxgml4O5iMCkmssXN1WwlE6qqHO
IkqAHFqMoD8pkbo3sx4gi81y+QARje2oXUeQPsgFq6MomvSznXV2rIbAZ0Ku8+YhQqoEGnjtvQNd
XuhJGmddGN5YgEQqubJAT2PqXiLKFrjqD6U5LdswjRtMJeXIAWyc5+qvsqtWGdEKpiUItw0viXHz
BQNJW02qI0Byp9vWNGde66WC0VX0Ew9iZmV3ozN5hL12Zm4KMYA006H47ECwjh2CX/oiKmB0nH/R
zzk7k7bsW6210tizRLEneuwFuDd66kPmt+tzMsztbaHPwKkW4QQcHniqN5yi7DlmOrGLB5vYZbuM
7vNUFsSYeZvCrgJC9kqltAMNNqbdNiBWsyhvjI2D+7P19JBpffNQGtKfdsk6wztM+nbit/nLFhne
CFqeEvjVIvT0zTfG/o0WueEIbSXYdAL4TWt2wIiZEzwlo+tfJVIDFGOM3IKiqDYZYfp3teR2nCyB
DOuiyQ6cAjmwLXSAxi5MXcyZTHoxh82QcM6V6NO21Ub/m2MX2dGcs+qTn/ZfaQeTb1yWfyCkmsfI
T6sgMnp3f3lUech9qe81YWI7EoV+VtT+bitNeRQTLe8V3CEMt8vWcyZ4EfTEZPb1VDjgdg1N23kk
0e96h+uEY0xqNKRdxL8AaUqsr+4g2TD7SpN7oRnKiucyKZ+zNJ+3DVDoT6uezHCnTITZtK84tEME
iO1Mf4V6orNOtmP6ZFTWDEAMgvArIDnjqgKuFI95O9yjjp++FsvQvnGEPNOWNNxRUgdC7CozHsey
5w4b7cgjaD8WaA0eDNNej/5gOU9F5i2P+uzXm4n+xHBSKXCt0pypYhkg6HSzegiaWT/mgtP2UFcr
1C0Jbw98iTNBdoZ5vXFM+D0hIM11145mdii6wDmOQvdhoel0dmkrcaebCA4oHPgdKwR3DQqKNUvE
lAE9dlbElGvvfJlG/z7DSEyexjBB1y0t55bgti2XHxR90p52gBS+dzNBXRLjUZp5DzNSbpY4vfvc
JhiPnS7L3ZMRjNOdo7k+vb8mSs80fwPmuIZWhe3S5+QKMzVZqt3cOZzWg1YMm3pZ3bNYiRK8ehQU
SxUKXBp/9MfOQaNYrR1omMHT1C6wZPLVE1Kek9azj4y0fFZgdr3YdGextaoKly0+xm2Rymw/5m41
nwJmHLeG1ZvciGWEReA/t4gfqc6O9CfVOyNwyn2tTDO0hApemFLdpCg6Jxbcm3m2dro9XF0UM81c
3vYEP1PKeLBS6q/lUnK05to8kbZlXkWzXRnODt9W3paSYRo/jVfdrhesPc7wJHxjn3d68ln6MAJI
NRmPIzLTHIo2BEajnSI8jOjZumzOJsKQxZM3far7yBgZrur3BgCiCxtTKsh4EDYpQ5WFpkdTT/9P
hATtojVcSZffZpKQOzQbmK7HJe1AyhqlroILI7kQuwa70XiwZ0KIswCsXMRQ0rzqhI1tKA6Zlfvf
YeCO07EZ5iRafYc8Z9K5IbrMGJAj58DaOw0wZPDGFi9TbWdxpjn7KpiyaLYlAi/rM6gXocI56/Qx
gg9aXQkSVstsHudZi1tG0jLHe9by4lCs06tcR/dkrzaAk8GRVxdlsozmJq1CNWJBzYzqLNlGqXaU
YZst3lWOOSyydCXiJOBI7OfBxhPLt0UF15aZnHj0n2uBBnUSV32DX05juHGbABmJhFMRQM/3SUeD
m1fq28TEalJJQOe++VbQAsRBxb2t4LxH9mw/yPWiOoXcZoE5JggqSfOoxI1WIJacAMcTcXp5Iyr3
c9P6uxxVaywCO9/pXX7fddqjcgZWrOJ68qsrU8KJTdxgfenEcvCKFIq+kR0xbn7F9duQaRHDFQPo
Ww5I1NhyA+W1KplL0QdE2pIdrauak2TB2eiMkITd0KecEQjkab4zCSuWV81P8a13brtN6YsrtzUs
vukYtNMXzI5tmJPs1TcZtks2ZSRNXtm7x9wh+WdDNwwyEj0JLSm+qYrQ84ijW+NF5qiv29TcmUlq
PqeIDC6wiOtxddT90MB3Gy38U1nF2lI7bvHW0q2I21H4mguz0C4GmPBWoG1o9J3XE8mT/IXMNpxF
o9C74GlJckZhrYxOQoJVKW7A7As3LAbDHk89KdqBs3PAHcdGI5et4VXp15wOx3Xr2U0z3KI19tQb
mtO8jjEel9ppacH5qHDsm1ntMA5wA1LHAGunck5FIVDDpNnoRNztoRjnp15O97XQbg24MOTwowZH
wZ42uCJmQgBdFEHDZnT8R9GOCHkTz9vCs29fCX78bapPz4SIBX0vpBnHxrv3EHtvOlvvr0tNXokx
dW7daSmtXbqqUQ8D5yILqdjmQCUO1V0PZ3lLT6YRbAZz0l/I3/LGAcKxIyMRbr5Pq6S/yh27PHT0
PfQkatL8HjDB5fqE+VfKrWzDpgiohUIoUvfMujcJK5SN5EJn0pyYPh0OushLPFU50abEKa7CXmbd
3q7cF2Uu7nIaMHabx0BV9pOeJd/IOI830L+8Y9JaYIcAfJrd1kjps9+0HOg5J3no7Ud9evWhOkH+
U+res4Zhm1qqPbRz7/AdlemW9Ex+gxd8vPfqfrjPp87ZSuQ8UWH2X8CiDAcXIcqnhPWekiL9IXzv
ENZC2erkpWHW+cAZg/RctuoIhn4ht3tpHWbGoHBBrzTVTZYi/5vohOVFgLI+DLL4RF153XmDoWKx
TnVsSKiW5dh8Yn2cjxpnpH3FjnXh2yIIBzSZXpnAIV0kB1QXBkpkZyiyQdRnhoEKA+xxWPZVHVfj
kh3XYGi3Y2XRlg14g4xTOgH3Xzz3qSb3/dwNdb5tfVx5vSDwBcVN0OEDpegMkpiKC6KGWNZRbjZZ
PGZM7MQAAXweUDEdLXa4GBS7vRXeQN6ipWkTNmFZ12FqAhLb5BkkUgibaMWz0b1yQGN/mhGWPXTd
/NbNjdpoaeLcDVYAi71e0sd5QgTOI3Zf1nN5Za31fJ9DBzdoxFcOFACdo85cWV8nbJpHS3iAuEm9
X68jf6pnZHanOcDYgytoO2Rp+l2CeQc437Rv2GbggaIevtLk8GUkAXqXVNo1rZYnDWMWrf6qIBgE
Eivw5AUoZaiExCWQjb1fcVYqXKVb0B9Nr4Vk3jRGPBv5c2p060TSFGBzrpxlB6chv8F94D2r7PLI
Y6qIvUUMZMX8i3KRNDxXnb3ONbmPhbCH1EVgQGwtvmHtNTaZ44qDLadHuor1fev27l2mBcsOVHBw
EZN0Lyazwic8yMmuKZ0ASbxrkZEgadq2HpBEZJ7zyest97PmpvOdV0x6lCagxikrOFsxNnwfTYMg
UJQG6VHTDdds6O+DxO9YApX9vTc7f+OLboly6dixZWrTgfDIjytClWdnHdubwUHC4rflHImgsXdi
HLE1t+6lwqCKp84dsd3V/fgK8Hjdgf1tQKXaU+S3orr2OjFeFVAW7peyezBHV+wG5QK38HJ341r5
EmoEeH/VOB3OfNvTve921uOEPpRrM/3xaaSKY0d6Y2reTe872QZUPwkwylD4SUYO6HAX55JtfeXk
YZnNF7dg/pM0QAlbd3QyFbsMsHP+46Ac21B8Q6+hDTKsFhtSZm6N8otO1UiPNJTZN1PbzeRpGM/+
PFta+VKbeGrYomry8qL6snSm2VPPDMz7dmwAkQRVa1Rxnc8F6RqnzQ/DSMqUWl66cZZJbRP4ztTe
xuRckh/eJCaxkmNI5PGF21xMV1n2aTTbwDppXTrhuad4UsVTaRdoQDr3ri3wsKSW15GF9MzrjOuu
DlOXuic31YZdsTZezZvkD7t6MdIntiktzqa6DCtEaOHidN0zFY3l3pB2HetawF5V+eopb6biwMi9
dk0TYb7N3cExwy4b/K0FtAJqscRNnyyfF9ooI+WpnHc9WK/aFri5NS3Wzin7dWv5comMdplCE/k7
+Oa1Cc2kaQ5FSRzlrw7HjYRyad0OxoPkpkdFpXlncsn2xstHtaXume3tYLJCOOJUrXUsnbzBXjz0
1cvs59kXnac8wzlNgkxMrc0q6RXxhNvgUCVlemvCZd26o7sxunzcU6EjwVgnFiFiOuzJ1rjxTEAU
caomKzoG2Rb3vA87MR9f274ert3MZgxzreYdCQUtMjk+xYFWFHQ6coZb64IzXOqR4BoT/442qDWy
IWNcUTkQ1w7tfnGZjMuLFHqzm31XXlKofvMKIjHg3g9fiKuMSGZu85o7UiKn8NXZb1fjhuOl8z0X
kMrrzHVi4IZqT9MFD6E7+G+D0eB2XAZmUj1vU/sCzeLEk7ArE0vx0vmPsC9IxfrVJ6vyjO2yzNUu
W9yvFLLqeOKYF86B20bBAl+X0xE9YZp4tC/2UOVg4e39ZngdZMp5kqrwqTQJi1fFhkN5L38U1hxQ
Ti3JmlWlVX1nWnJGUs4hVmZOeZAggETszBPiGMMAuem2VlT4jRkR7vTDYV7X/KkkTbLGnVHhonTd
bo9gZrldBjppgHOpseMicrmxWxLUG0M4FD9WOFdJNBZ1fcAw0P41K1mRxqEVJtsAsr0es37NCV8r
kM2XVNtVNTCiVc/TxJtmiNfKHuRBSYlEJhhS5tyqjnNoPyx3Domfg95K9dwWAxdprpNaNxzIMhVS
AMCKhEtaj7EyLfJ7nqd+ug8GHwb55Le4DHscRiA2TGJ/NTbTabAscVLo5L+WkwxIPHWFdfB5jpoI
sUQVtinOFbYr/zsOi+UJYHIWWYNjHA3gCVRdlG0fMo0vJexA3LwqOuISvKhl+tYUFUn0JjXPte3p
dwLe9KZXQdGcFrdIY6Q1633gTitSK4/7D/lQYFrmoGmGFeMQLLCSMjzMOV4WSw5iP/OIvrp9Ir4U
9tRuTErjIZX/N+GJL4tnkIteUpHfeg6oHWm5bN1mOmisiUMaZrk2H6feVxzSMqfbmctkntKiCJ5q
O0+ayNMs51NtIPASqpLTCRu2fRyb1T4lpcaJSFTeZ6uqSdJWiKRnLV84zo+Dup5YYUCAC3s4mV1v
7nVE3juGzilSWB2uMHPFhuN1UkdzNU+o8i62BqPz1KOF2uVWL+Zy15tpgRWurlRNhd1bD1KkKl65
d2iitHowInFJBc2we/ZGo40kV33Fucnj7zcsgoe0pCWANF4ZnHrfEFFfTkYf2YRaL1nOOBbFFK86
1zKVZOIXiHpusfTpfjYakF3/xd55LcmNZNn2i9AGLV4hQmWkZCbJ5AuMElprfP0ssO5MRYJxE9PV
r/PQZs2uanq4w+U5Z689adZwAwJ7dn2MCnI5JepJ5HJvRkRO9hgxZ1C8yOoq3pwIimpXcpN8NOLl
VhUs2T7eNRTyp3zHSpf7A/d0oUFhJ/PZdGRI3If6rvCp3JlNsDMkOvdqF9+LYTR5aW72LhXwqaf6
8xLjDssPcM644UKCxXKzwUTncbawYrkjAibcNIZUA34mrPKhG4JoL4Nx4nofiZ0DmT97bvyYMClC
wXBHGHJ0i4YXG3tNUBo2J7I131MgwEKPWuQfFPPNRCmMqtqVkajl3D3a8QU3AqXnYaNNE2mKKjqh
TU+nvUISkcx4HuSn1ifLaGP2JztNk1of+p7MWljJBKlriS3KNfE/O5ZsNo0rNgCmSc6TFAnkAnS9
qtc76uZN6anv5O6bkNfRYzzqBg5xNcVTXAJbQ7OnQYnui4j7UJMUsyeQNaB0SehJlNd+Lg/OVLWA
Aau+DD3EBArXW5IFI1btT0KGPYxuCWOLSVbA6PdoE6i8ERElx/i5yzyc8BZV9MGOC6VyKRRilaGV
wGqnU9qAN3oX3WGUNtj45vj7JmnpVyKmt5LRfkqGQXvNrFEP7ckYeIYJYXDgqjLfhFYWiI6ahrPu
xt0Y4WaDmIeVQNQkUGb58yxNsTfLyq0pEFhj2ufYa2jRXcWLhpcoZwlBj96oPFIpHRE2rvdOoytP
epY1bk5fPhq+nu4SUgM7ygYoOAE38JiJc7ibB+VHFuk4ahUt4M+qaNxybMJdx+xUQvNDbEr+YZx6
4jcKpVjl3O6qtv5ujCKvgTL7oOlT9FJy2X2MFVJyoqR0T7JqkqtHrQ6yVMoqIdrPAXDYEw9eUhWo
WPXxlAVkkTzeAUT4UBC2IxWDOrL7zgHVoqoHawRf7v3l/p0iLZDcqDL84WmQMCMimVgZ6rHLC2F4
GYd6Sj799b9k4US4S2qAQr0E6PT6B5VSanBEI9dN4odVSvEQLHv+aqFvqEEVUmA7TpKMVu2RzdJ/
og/E1SH0sdZgIDPC5sdyKYiSoiouTpPGerTxnaTAR5zYle2uUavxC2tbqb7hNEJZkI6m8dWUE6GG
NZCF4wuq4rm5E0gPjc7Q5KV2U/YNO92slBhJ/1VPApnTUA9Nx43ANcaKaoxeTBsyC5IGiBHzcjZl
DouEh+OTFCcVN8/cx9NF+V2JJI56n+8zXMqoXFtq87xcMikhywyh5hNY49QdBRLL1X3GmSTf+4IR
kkvrYrl87QSdQ6tqGQZqk+CVk0sembazvETGg5wyc4wtbJ/c0HkAEf694EJOzEMarUOgCOyigdUa
/Nm4U4YyI01Stp1Xzw3hP0oW5Tu/q4HB4IRpUR4WDkceCblkl0YVfJfSdnjmNXmLbSzrC5J0PHh1
rcuLbVfb7OFVi5/LSLaeGiCQd1HM2edzbXkuoiI5qho33B4b0TupGSNHCLlem2WU/ixHXJO4w0pt
D3We63gWSOIx6tHAUA2gfh06LflWcLN96bKIJ3ojG8vTMyc9Ql5sVr8NsRw/+L2f3quGGnDlw3g9
Qft1p/fZRLq+HT8FQ74rfVPq7EJleaCWZqiqTngKi+RhFnTS/QYktyPvnZnIbdCWH5EIfW4zgsN4
m1TnviUiPE6qct/iRuLVk0RkKK4/Izzw90afmc+D0qvYT/XJ8zQM+keS3bLHo1OlIsUoD0hKuy8d
sgYv1bm5tKWkFS47Z3OWW5MaJlmPTlEkFLfZyMM9KqynJDREcgeUn5ljW78Sof2a4q94U8HTO6es
7NcwCx9NbnZnSVQ/4zk+B57KHQ/7GTl11USkBGqkNk4HX+lCOvepEVui11aJ9UosuShe1J3Wp/I5
lrPaCUWrEV1YUuNftKP/k7VsyFoMirv//6oWryYx8fPrpahl+T/85RmuKv/iOEZEBd1Vo4Z4YVj/
5Rmu6P+C443chUTponmX/9a0SOa/eGioJoIWavcVPKj/R9Miyf8imEYuVLaoiEYEbvw7mpa1zItq
E2qaTUlEPkNRt7Yq6w7qrEoTFp6tSNGjoIinbOxuGmlLaLzSIgDvlJcRkOgOYgneZG9rqLW8l2sh
MahTGozJqQyqHRJjMI8Xo35NFfJnb5ZmdF1EPmwxpivRWpL6XM0kmlH37VFHQcpryole1GNyFndg
0pz4JPRHY0MIcL1zf7e66pyJ+4iEf6JqT3WNS02ht66RqZ/f79u1RkyEHAtRmgmxeNJfVqHL1KJm
BSeR7QvnLAU6GPz8Txow1gX+tWpFRVFwU9bN2GkoY9E2GpBWEoJlEhA8YrKLEvEx/vC2C3NlYtmU
0AX1UfvefKzuBJt8PiSE2Pafpb3+XcDw/JNKjZVrPb/fuSsTg0wwAjIWIsSTNeqz85VaTAKaVvJ7
vXiiVNWOkdb+Z42sNCjBENXAOWjEGj9I6CGSmsCM1WwoEv5gqSzDeNmX1XTrh1izgqUQJTy3bntM
d77rn607zcvOpAM96g48snrvd+33t7nQW/3+dpeNrqafn1KWFCAgsqc9pU871atuK/5QONmeJ50j
uv3H8E7c4SHkoF5+En7o9YYSZK2++/0TYCFr8N4Wj4r19OlRv2IHrxEGcIiuBnZyyvaWEzxLXv5I
AeDGopZWKpu/mmOysP+aYL/XqLCY8GtEtJV6H3vwcioZv/YP9eLP4QVe4mh7yQv0o97sectsfOFr
k1W+aHk11u1AFThl3yq+AOCY66NaU6EW7t7/ole7t0B3dWjj1C0vP+JC1dLLFldUge7FpKD7ErZt
+ms2CcVzwX2/pavduWhptSx4W1UxJcwEwXrB1XTKWuUZs2INf7z3G7q6MhCOKny0RRG6nLSXffKF
rrfaaJmkJ/yLUKG71CTthScet/dhY6tn0S5vta1D58rODDfhf1pds/riQJq1fln2rTt45Ky8ITjM
3yyP2Adz1ZXdci9UGxKwPwTmyybA3YE4sAFCD/j4267yWBGaOeSkM19EmBCdE79KB99FyvAr6e36
oPPafjWcztV3ZIVDwmJbRgdXu33xC5Z/fjGBfGzMoTvSbSWNeuwFgZTOQbsxd67NUjxOuJ6AXNTA
gr9tpGKv+2vbkcdpV2ZkuJLveQoXXNyyFrraHZWblaYzqiC63raEo6y4qO44nMw7aqBd7uIbG9hW
C6t9uxLNWJZTPpmAb1ei7nCX39g4ri+Ai06sdg45Mccajclfe9bsSlRtnYTZzfa9Mzvar/TQ3lrC
k+m9v+6uLXCsNbhFIpWjCmY1F00NY8cERDKlQ/BZ6tiu62fcpjdauT58f7eymm8FtTbIHvlAJRVZ
UfhTt4INlOsf3gC/F9VFR5aOXkzpAgL+yN1rWcmjO59vMSF1SO3fG/vCrX9ubfObza2mnBh0ENxB
SNj4pH0UPcXlKD8qT1T5ONJt7JW3Wy1ufajVDIQjXvFG5kPNpUIeah/XD3UQ/JPvhEoUJTjsby6r
bwcxa9gQu5leUYoCqpg6cnP3/ny7vvlp1K8hR0V1ba72ea0jm2a0SxPfh1/hD/Nn6GaO9RL6bnAq
PYOjub1VXuQb8WC8Sq/vN758lPVFCC7Rf7dtrR5MRDY1I1KZI1VjQaxGYIb1n5qzxAyt9uS8GLbu
Xlcn/kWLqwGFhqGpvsa9p8kCXIlPpAQ3dtnrAwpabXmimSqWZm+/WWcEKVjq3xO/d00qmSEc1a62
q/bRXnhRLTuK7Pmp9RSHzoYHAD0be+PV25ZiaSKbPBQgSVytBdzqJJ9Cw2UtSDuKNtz2m5UfMdlw
R090iaLsUs66zDaUrb5f/aAXLa8WBT7wILJKWkYlMyNM3UcHtCou9p0B4VdncAt3OuCSqrxGn96f
Slc/7EXLq926Rk4jSAkf1qTyLpiMXV23z+83sYQQ/pyuF22slgqFvkSJqQmzRVQvtvqxz5yZCjPb
oEDMIe2xN06ZGz4SRT/696DP3enbi3aSe1s5KcBrbBJRW596OQ7+WEF//6TflPGLXXYo8Wn+vUGo
e2UnF0512x9wVbOtfeoR7ixfmsP7g7AxztJqditJqzURVmo2Z8g9V9FTWT/8Zy3Ib9cPpQkhJbeM
ckG1vhQ8Z4h53m/h6uvnYoH85lBcjFqeaeMU1DTReF1qy550SBykbd9J+7qCu3VX2Zg2v4+ui9ZQ
GLbiNNJar30L0/hgBggKuFmgRwy8eUyeRmnjGr31kVZnL8hHco49LSqF7k3RuUqNf3I7UnHL4zpJ
IQGvhLdfKcO4ntuJyvEnWNWtvjCsikiRkFUl/uSKmhnfh0GAFq1s6mPu66RiAj3YjZGkpoCbAdHp
bRfdCkNJyViZJRuYyGsbkYrRyBKKA/n3O3xyMeapEvlCWnA66zq6aGp/heU4Ib4/o+ESm7ndWIjL
xrZeh8QjaQqmAZY/qxEPGiWjQIPhMDrLrfXB2gux/DQrlCuUM5UNfqVufIFr94/LFlebfDMg1SMj
w5uzi0indl4G3FDH0eb9tXJ9IP/u2NLxi4Hk9s4Rk/HgXMxKiBPUZuaFZoAsk7odZC1Y228M5VbH
Vjt5g2q2VXR28iH/qNSkd2ZkPrg5/2f9Wu3laqpmPa9mnrclcmkLAfdODDG137KXvLYUVURZPKBB
d/8RpzMzRHVlblJZP6Si10UxmKMwKIKtLe3qBFwCwnBMmILra1yEQbKQYt5nT4/5MTqgiOC2vZwE
4dO0i47ijqzKnuLn0/vDePWVRPLxv9tdX+GshNS+vMRXqI7bz27i5TJiAKe1SVZ6Mip4Z/hmPEj/
4Iy4bHV1ColtpFAxxaimxi114wvx2n2/Y1fHE5ow8RySY0B53s57bR592fIH1EZV9yyGgORzKS0Q
A1IMpzfZ7Pip+k+W2kWTqxWtJdTNzx2dyscbGe2lWUs2oAEXauTGEluDln7H43icL+5k3Pgh/bzt
XTm0RVhoy2w5wZE9YAzF+Rff+TZ1Hk7gmhvt/Tad+WN7/Ls9ZXXR10wwfe0yOxtP2TH5Ey6F+o/w
Prql1ukm8OBBO5Pb3w33CPl284/u0HwrPmw92f5g6C9v0otuK6tpA0MwGiI83pmsg9ed9L1+yl+n
l9gV7nQXIZNy8u36NP9sf25dm66vk4sRWN1q8M6WuHTwcZem53nXPY43oMK9/EkiUL8zd7WT3G/F
Xa9u3mBYyeLASidV8PYz8+3bxNRZnOqgfpsTSiRtaZbRNGWt/mgFWrkxg68uGiwGoMEogP7XxraT
lqghyhrOPGrdbNOojw24CBtO1n0hUIdVaNrG/rNM1PXEwlmKUgr8hRcG/tseaoEYWwMENXuuCFDm
ys4aE+FY9NlPc+g/iWq/H1ttsDMZ1dD7G8SVY0peUmMa2H0C6essiED9PVl0+qq3gadbxam2Oo9q
0I0h/X2hXvXwTTurXcGQGTkEa4yp2xNJQQZzo5+nneKV++rfv9u/aWr5vBdnvZ7McjIndAn5sJNJ
aKw7E4er98ft2uWb1BWMZHIPi8vOalLmrZCYWsH5nnyUdsZu5r1SeurngGxHsP1AurIEsLWhIRId
S6p3NUFUrVY7q+hUW97X5+pr+Vzfk2gxj73DWzhzmh/FLvTS/dbD7MrsuGx2fSxSZZqkBpISMmMS
JbujNHrGhLX7gNJy46ttNbUaTzPws6HhEmwn/oeY0kxd/1G0v97/aBujuMYmAwFNzKllFCX/OEh5
aKuExsnVQvDa6M0fvljs0RwE+LNpvCwwiVXeTsJZNKkjnJkeTW0Q/TQH5qMWRcTl0Z08W34v2KMk
JwBBNCqQqOF8Sqco2rq2XRlUznxCYrJMkoxD+e2vKBrUtaCEiC9TAg0Jr5ef82JjUK/slvQUr6Xl
CbWAOt+2kRp1bll1z95F1kioqaUcUIlI5VGf/EPabk3JKzfRN82tTiCjbzJ16viG5Wy5GPWIdm4C
2Xh/olwbN4laXoo0AIz+UQIxzopRDxp9ksabXH4JxDvNf/oHTXC4ANPFVuaPp502xplSh8uhppRU
XXUUR4mp4AZhtXEF/I2bXG29wNxVTAa4u+Mdtbq1hDl1bEZBZ+R98OTfiidll7vRI7h/H87HXkKX
uBu9ws0CGCl29IE8/wZM/VqqWMe2En84qldwZlvG+2JLVvSEEmBkwLb8xb+lENaFj/povuY3yW3x
oruda5zaX4oj2+JNdI+Wa+sHLI+tP4bgov3VOmhUnCKzgnUA8tGuUw115D6dZxgDiJHV+3TSNo7V
q7OUWhydNUF9xhqiXwsWnj0lz9o5QnrHiNi6pWUbjUjXlt7CF5VkXcGyR1mddMS7TVOYedXWHKmQ
vKZbku88WhDcTnZ1VhxMIl00fY6+YdZ8LTbLuuBzqksOTl+7y1kddYKICpi9++Aw3XYvJg+n2OOM
4ALcOvq35EPTorq3s2/vL5srNyVo/Bjrwe4mJry+mwl+Ok2LnRdln+nkhRA8YTu7ahShXgm+zoGk
OIPRfqlq0BXvt3ztCkPTCzMYzqylrrH0ciOPoE4Y7YTsv3/q9u2hP5FDc+SDvrE5XJs+F02t46EI
xoZ6NlmygtYYnlzkyo3aFdlxo0fXlsVlM6utG+oizYz/b/60VLa7xWMUONFetyWHWuwbfRfe6bvE
zW9Rnb/f+LUtluQtRSncOjmcVgekKsbQlkRmECUHBp6qBVIxX75r1K1AzLXnEv5mRJdFFecOTMfe
bj7xjFtAs8zVdtd56bPsCJ/6+aZ4RJdko+lHBTKTXPN7u9iJN1vGAVe7yXQhRQiTGLent4373AwE
febwH5Xhh9Znbpph3ieG1sYuf+1lxiuf5wP/IVCzzrhWhlnCy2DHEW7GnbRT3HjnPyc/VSpxkodi
F7nhi7Ixf6727aLJZRZf7OplJARS1nKEaaVu7QZU3jsccKtzbfnqxoaz1dTyzy+aEppK9qFLsN9M
ADKk7CaI8jtREbZcM6+FFN4M4+qkoKzcwHCcYWw80Sl7B/+17IuP7mDfknQithaf9GxjKVzd07ic
mZj+4fWwTo+yCgvqymlTPFV3yak+DDt1199uPt5lBml9CsoY10n6Ukokrh8RCFl87qucguPO34uB
sxQtgWaV2MLanzgBffoHK/zi8rmaHqme6B0IINYdwTSkoGdQHeBsQu8/a2Y1NXBIMAMwDPQK2p9n
WgIq1doHKlnpyof3m7p+BFx0aXXgzvz6OpLpUnpsj4itCqrNOhcpYWnXL1tVRNfmPK9LeOYG1ViE
5N/O+UxB9YDqn01K/RVWUIvUndpuWVJeu0LghMGEYN6xN656lE1JWCMjZg0382Mo0xEsVM7Isgpb
8VOXF8zGXfDaw5lymr9bXA6li6WcmsoI1YxZiJ2nO3n4tYx24uB/SUUF9Zf/oBLlTXOrUQS7gGVK
wiaFEgxKYZY99tGwT/Aw2ljFV+9EFx37fQ+/6JgWyJk1xTUZP6/zZKc/Ss/Jqfqp3OF1bOyzY04d
ZisQFt0IHl0rGqGLJLEMLpGYw69WgIJdYa5rvNKXRPl8TsD7nZVDsRccmJtYDXih528sumsXlMsm
V9ukFPj+kOs0WY46hDgp+tDmxceN1XZtv7psZD03+xa/z4lG+l1yhxv2ofTAeDi1TXTV7TY+31aP
VtMyzDnC/YnVNii+7LZZ8qMJjXLjxNxqZDUZq1yvh6GiR6Gk7ur5WIVbPnbXl9fyGscFAVPd9SY/
SZExChlNxEe1uFmSwpbDH3Iv+jGd6/1mMPrqR6K0kgI5uPO4C7xdzoiBpVwVuapqUHeP+S67bYkI
Z2c0gg/bzV0dQJKT5KCo6zXW7ypuWUZc5rQG8EADs1MARgF3uzHxlt+8PiiVi1aWPl+sZO4APuXW
tFICzn8KDtIheiG8bZufof7Y8mFzEJcn+LpB8q3KEoXVTIzH3zYYIuaLYzBGcNMk0Il6Oj+mVtYf
EFkbhzIalFuLYNENEMHkCEQsxTHe2rLcuTpzFtMCHld4wGHc8fZHKCCoF1PzZRsZPI0YwXjwz8Cz
qMEQHrYOt2sf8rKx1QbSCXLatMtdZIb70zxo5VYI50oDuAzrBPExKlIxA3/bG2Eh5vo937Ct/b2e
I7G1du9Pkz9bWFzmKW9kJjL/xdUs6btSLBqFwJpYRBQhAYARv7/fwrIdvJ0WtGCQFbZQveM7tvoi
lcUQge3kjWSKLyV6aBdiKBDYwvRtEZI8HsTyq9mQ8ims6un9tpe/e902+iNyLmReTJRFb8dPNVp2
qznUiBLNbkPB8KzfzIjv/+1WJKaa+tsshej26itNaHJTJgLToHJx/UIejj7wH1xylqwRthA6yk/k
Vqsv1YxE8YGesWskLfjVXH1NTOOHEukv4BpvksTfqs+7ciS/bXHdr2pADCswvVvSHfUPIK6yF50C
bGd+ywR6ZRftttJkV6JsNEokaCnXQ1e1XsBo9UVDndhFBgc9+FLoXjhYj0SP1RcKwY+AoojzZSTQ
CfPpLbQUBzrq1mPmyqog4oV4gC36ShW6USo9ekmJ0ClU8bu59PWnOFBD5/15g6rtj/kpY7dEYYyp
yog/rNWrfszyjFc97NtUxEVG59d8x6J3ejH0tt6nbKG2mg0Hvc41G+SB6Mx6gdx5hhr0K6BU9Dls
S/WbMkjVVy3VwZAh7FV2ECEjN2/70FVVSrGlHvgJsECdYaw6VwDk4EDpMe7i+NVXq/LWCJT+weQu
+cGXm/w2VKmWkQNVBqQ5Gq3xjJB5Rpo8Zp5h5OkxLrIpw2nO6L8a3RicgDOXwcEfgLfoNUhwiLSi
DaM/vYlCP/ysgCm7C6ExPYSQP7E5zwGkCl2i7xsRS+C4l/uz7hfh2QJsu59SgCVhlAt2D1T0rmHz
2AlahSQVS9gWbPvEX64g1cXQNqtOmoVfBYA43TjiTNK+6G0zJZBJpvw2wGa4x1QyDZxSzvrS7hLg
VDYwnPrVyEDgNX2ARH0KutkuZTNu9pmp93DWcnM/5N2ilvbDXSxX0RfTCqwb8OT519rKogrcXI/E
d/Bn8aERgEFnxtdJssoKNqE65t8NJRZ7W8u7QMR6ROy/V8VctjhkR2XmjrXIRiHIAeYgYVdWQBEw
K6imUv9QNIATfMiD9xHSh8bnkHY/+KJ/DOUAhbmmgx9oX+OU39aqU4aviKECv1SQgAFm65NbKNGG
rbZwQtx2ypSdWFsY51ogqr2w8ONbxVEPwwRz3vrQGVpneXjKWlDxJqCFwjgOhy4BF8FfPuAdLI3i
N6uXc8UZgVjshiYIvkp1l30Q/NH6oVizvyusOr5ZkrKeOoBJa8cq2VW5HJ/DTtfdnEcsmSItTL4W
kEIPYcroUQU3xB+VKRX3lV/Mz+DeARTkXbMbwFndCFOTfJnayG92span4KPgQ2CngUA4xMqukVX+
fxacdCcgURPcBjUUid0MjiCGV6aA0w5M0P3890EN9p2oQI3FgVH4YJU8DcGjYBBhq1g3pK4CdY5W
Zk0cwQ+Z/bMyyuL0cSrMsHP6saYXZq694iDA06ALpg4PhzBjGpHmcuOg0o5pFQPibwqqTktpsNzJ
1OObFL/VJyFUWyequmBXtIN1UDrTdPIOfkSpiCAnZT5aLYu3wFTSh7EDd+FIAxxIBc+ZhQAtVHtM
QrT6mHHL/pILSnDstUT5yAJSRGqYw+axECSJvQFaXpKr2jmckuoZfB1AgjEfjIcWiq1D9fZ8HPDm
uE0lETV76ofZFx1KH9yHpKcODq/IPcxI5VjgA3Qyyz7bw0UzDuGYRIcGJ2avswb9A7U3ohcCK70P
5lq5wVn5EdpG+TmCQrYHDy4+TWXWPo6BGJykwq9PRQpTsMvU+oGBSI5Wqwx2HWntB/xhFJDxmiG4
WVfEj1KDr1IsGaE3FroMO9xA3I0hxTFO8BMRQBPe4/fDevEBlSDhgkyT7Cl4rT5ijjJ/kyeYlJ1S
a7sJUtWtkmkk02LVgK809p4cJfOBMkhxH1Mbe0zMVHudSkG/y6TRYK1QbaqWgfQdtk+G+0Y1Jzve
9NqtVCpoFGQlwnTGpGJiyi0c6GDSRnZRJcO+Q1Wc2b3SiY9dWEyQHbAeecKNJ/tZGon2HYbCaz12
8c/RjCr0Q7j9HUbsBh/N0jQWayL1JguBviSGVpwKVZlgVYa+J7RwhWJSbHujgtmk+o+iRWLJCGa4
LJXijWKafvbT4ZvJY/W5RVld2hQ9EPUtRQ0u9ZSOP6ypN8DodOp5VAP/oReTLvBydQHu+KzFZq4+
Q8UMD3IlFcfU9OvskFaG8VHPxOxnJlnzczxk3a1ZR8LPOtT1T40ZfelgAB6MUoi/RUKbvqpjaOXO
EDUFN+oCoKo996P5oRp9LXHJIyutjTAvgSqvCqCzzHkoS3cKA5afJCbZU0XmM+JftJrPc9RMBczE
Od8P9Vi6tRQzi6oYQjHUrxJAOxUjg+wBLIO5C83NkYVYdyNfGl1l6jFOGQRm68AdoPRnViGom8OM
tewpHYoWihRofh6rULIwVFqwQInef1X6wDzmZjX+0PI8OrCThoBFlWBA5FnG4adRL0Q8rcShfDCz
unmI9UZRFpOiGkuJgXiBUxqleNcIao+DCJ4pXP6F+WOkDcVz4CcxZDOjPtEeRii+NlW3ObsqEcpe
OcRWUN9NI+g03MhY6aDyJAd/dPmcRxHBh8gPJ+7ggn8uMyE7qwY7USWGbBfYo8RcLwUgCfVkwixT
9RAf9AnIlycKMX6AeWNkr11djR0grciUbszBmG6C2hCkZxB4s+xwgFQ/Ziyv833fd8lnPQEJswCN
cj5hZSXxKQqsyLBb3Qw4BafJmYjTDDaIOZxlR8mIIQDJ1cuMs9QxhU3NArHwamgOwRCrv9RAT0+L
0doeoLdsh2EVYXhjQjuqhAqjCLXNhnNeRdOntJkq+CmgtGPzy+ArFjay8FPPWCUkwyGduh8i8/wn
Jgz9ax3OIXQUUS8f0k7HkUEIq/pXMArpbTE3uEoMDOLntsmVYwuHosXMJy2+JOUMC6r2QdVzIQ8M
KFzYAYPQUWNTt5Emcb4mcqbM9hwP8n2fqSVsDnYauzaiPnuIO5ykTjFr96yHhv+tyzXD7tvY+NjP
qfoF8w7x8wAh2jamUjnhsiEhYBHH1Ksz0LBcZkheYGKEGoEzxRXbMcLwo6pdDlpoaSpH8JCFdYUF
9Die/KjuIpsES2V5PatLc0bLCBGLW0N7L2ByDrGlT/sWzjl3VRs/i/EjZg3FsWwTP/CKWPvV15Wy
gKsZ/CmmOMSms9DAkr5VvkmRGsBgFfsjRFDxIMcdFEVF5F/Khyo0f9+jUrh4I1S5DGeYHzzSJbf0
Q6js6uxrXysdSMQJRwTtSQ0s+T7UU+WodCCq9grg1aOcCrXltVouHxDzV/ugHQfseca2hIymCuw8
32EipsIhDFPx2ZTq5hGdBGJOBfvnkkUQz/VtXkphvvNxAv1SY8bRg303NeHLiIq5u8P0MswdMpqV
eidYA+AQCHD58FUgIuqfF0PdH40ef5NmDpdhxOFD7uRob4SUlxviXOCo0bZuHkoS1ZQNHo0Ol0aA
a1wFA/h+mSa7RtsT50yTvIPnb8FzZgkBNumSwXcptSbkL1UyZouUbfxCuTqnTjs11YkyHE52la3S
kwU5ceEMmRC8VKvdx4oWf4JgV5/xd/HPgxRPd7UFWs5tDTl2qaqx7k0YLF4Tl6OXigJ7BCeCi2Ap
+kAZbYS5BWx77mcG/B3QuWk85q9hSlIqEmr1nIoYQmhy1QS7NDJrrI0m66BTgfHT6KClaOwqbj/z
WFDKXnA4FWevVvzpnFD5FBWftCGb3RLgjp0bphWyMgSQOWEyLAbZPPaisHbrNLrV9fGsaS0KYyrS
HDZj8QXzOKAtPrywwoz8B+Z+fMIgcZjtUa1YUlOT1a8D5UQf1LCUIDQxU2BUaq0zWcYMDTIXvglx
jOOAP/DMA0km3mt1rTmaksZ3UtVaZ2il5i7uLVBY3CdN7DIEM4U+LZiPGdaUXqYN5SdiULxNJNU8
TWGY38zUPv9o4gqOrOkLaMt7tl6fZky8S+7CWIrceJzxipKHYp+lJTZSlVYa5z6zDB+OYTyDnWt1
9RTFAe5CvRmX4O7KxPxEcgG2M9YyJ79NNQhFGuiqGW2o5YBpq05Gl4WfeXM08c4UrPZkVNKEo4ke
fc0rqR/ttijDD4WoY5hrYezaDFr+lCuVegvGK7hTg3iyPAJA5Td9XhBdGR5N9lTFSgp6CDSrq6sV
0gVipf2xnXTpV2zK8mArVda0ZFWwyLWZWBL8sXQSvVIVLDs0sugcqHX3KLb4H/qNUe5rURXv9SHR
bjsuNKUzanp8LH3suXQ/Cg9VI4v3JmDBzk5CPEnGqbKepJB/vfCj4Q6fwuBnD0b2FAczbpFYPMW3
yRT7nyf5nMb3nZJ6Cn+2sffb69V3QZePcyg8tnzCDuMaStFN8RhMgb/jTpvsum5BC6FAYdDNVOAR
LyTk8swO8mBpwNYdwcg5oyRGD7JR+3edMpbyoxaH1uPs9ziJiElV3Yl9pHw0Ew6pFuOe2lbD2fdE
sSogJxaN/iCSkBydPG+14rukhKHPWsU4hDO4JxrZUDxjgAQspqA8xYIlWGccKkwRSzwTl1UOozrR
eDb2RntPjp8Mj8V6lnETCmPZQ7Ib6k+RilrdiXQdLONchth1tUUypPtGBq3qqZiZAzfEqYCylrgL
OV0ta9DkvbAAp49xCrjsGM5GWu6aXk+tB8FKh6/E7tvmnmL4Bask+rMAYRqFh3nAvhFq5qzW2Y2q
wA3HrkOubtM5jLbSkX/GP2RjMUnHc3YJS6irpIVZxGnxm9kFk+p7nMDIWswiD++HP5bo6Nvg3NtG
VskKyhiTFr4Zt/t0X5oclsMPc4h3VtX+2zHOtw2tooCY1iQdzHSY48n8YGThiVDrlsR6+bHvdGbN
Gyq13qrllM7gTeWieMxt65MaOCp62lse4S46LMyCn+vHyTj9L0pr/wx0Ll0EDKSRfQde8EcgCVsJ
gnVLKROAIFyGAscPTsm+ceVdS9gI9qnHWcZCst//iNdnyt8Nr6KSmdXXWbzUKcN/1W1FNSHzMes3
hnere6tI5NBOpQEUlZS1eQSQfs+1V2qTh3/QFfBKhkTN658YH9/AzJJTdhE7Yjsz7cZB/QdJToOY
IoljCiYlPhWz6CInk6V+O8Y5n2lwuF05WE2OP3sygsK+2GXNJ8stb7dSx9dqasg0IQ40OSL+RAQp
7FCClpI7XjAe+av8sog8BKc4B0fJwUYC3PVhK4p7bWlftrn884t+Tj76w1xnKMfq0ehrexa/N/JT
0/0XZ+fRJLkRY+FfxAh6cyXLdLUd12N0YYwTvff89ftlK3ZVxWIUd3SQDhpJqEwikUjg4b1+o4L6
1gBZHrtzQ4sNhfso0loBQJXvBS1EDC6qdcOD4/G+vTOrffm61ebaWtoiaqFplTDyJCzKxTvZCR9k
aIpV2IKLUHu57ZBrXn++uEXcijSyVMePDNfvA2gNPjt00Jot+qGVAyymRGAAoaUA58AicoAjHabO
8Hldlic1llwd1r3by7jeMRpATAkaiHrDX7PEzeqKnrU9d7YbQDGLPmudOZChfonMeqMPs2rorJe1
WMpQyk7L8xBhEs04mMEXpLIOmjTtaunz7RVdnykk2Tm+tPbE3C1/u/RvPaPAQFlAAKxo6kMq8Kh6
IcP9wW/7kTfYjqSLCb/9batXX2phdBFqKeFCGdOb9Fc7xE+CyG2k77ctiNNycZoWFhZhtvNTWB5M
LKiJT3f/OTSVvT492/avmHLFbVtXzi1s0cci1NqOYb8BHs9ChG22k5WObKGvl25Qdh7cvOh4Khtm
rnxiYWZxhuBw7hTe9/SDG/tRy8Cmm/FXCX6LL7eXcw2cEYZMgc4k0KrWFXTRgZNVZvaDGi8ID0js
4yS8S6IXu4vuVDk9KnDY95NyIjfft5KzD3TT6wKoNp3yTkqQ9W6UrfEesbarzwmsGd4L1XKu5m14
BjlRx/F7wzc3x+QoIHnq3dYNs7bFlqYLciEFbZFlkzpDQEDVe1Zu0xMQTVY5+8uhhpa0H2/v8ZYh
cUDOXEYflTxtA1unR01Wb6Ww8Zdww1r0qTbyDWVt687XJLz3zBQUaYzFyGxdeCpPk+mS4++lZ7gJ
UDe+D/Y2aP8JOXBveEmdPdWtLWz6VTqJN4GiYD+RbuOULO61RKXNMFs8j9FA3ZnTUzZ/H82/iDr7
KHgO+24jtFzfowLjr+O2DnKQ9hUUPs7VvunAHrvzz+477QXP37Wu8V75ezxmh2C3BbpdCWUgRagD
W8y7CozP5fZWmhr2I31untlB922u25Zaibo1iL1mBTUdQwY9T+a5zMnRb1RtPeAjdmU+3JPZBQ8y
8ukbOchKIHM4+cxdWRQbroYP9WZs06gTW4cA8PTZKH/Z2t1tx782Ic4VNw3h0gKitNyulraKKYZf
uir1gvY18XltN8nhtpVrn2O6GtUeB+pWHTqDxYgNA6PxNFZkNujq7hxKzVpKjYjQmajyQ2vREUVl
+7bJ64XhAboJWSspt2EsJzBo8dEClVmYM9duL6meEUheZvx128q1H1xaWcQNpbcr7LOwNO/fxXH2
VWm2GMrEF7gMtZcmxELP4oVSMPaXmixkjAwvib802Y+spPRNsVEt9reXs3LVXBoTcfLMmDNUE1Qb
GBvua6RZPongRIPkU/wleawefZcBefMLtOwbjn4dfknhbAC2XHJMA1mLNWZ6WJVy1IDDUwDidckh
MHraqNF+2OLTuP5gBmmcLQPgsmAPXnI4Nm0WibaE6aqtaHOgFuIOYboR469DPEYAJDEyzKlievhy
F4OhzssK2hRXl/zn2MLlTX3fqPQ+2vSXTxdKcWL0F6yNS2x1bWdmF7sY25KkZwFmhcicNIQuYxcb
p+p6btO8XNrCQWoS1qgfK8Kr8xRxicxSeZqr0NOdGYls+ylLaT7rsSuPykYMWV0dw1QGm0V0X44X
0dqR2nCYgZOh3232iI3qG4tT1aujxuK4o8S9YTIAsAhT+UibPS9M1HD2ykH5RAqgv+r3upcf7FPq
drvwLtsh+hp8ouLthffgQdLj1iT4ylEQXMw8awjGlFsXvwFlAL9xakSbS3sqj6FQJdCaxtjVWt/u
Q0vpNxa9cj8bNqgvMVsh8jljcQN0vWYkaQ9VWCEYfkP5CN6Dxlq6QxbEI/96MWnTuEGlHpTMfB1A
T9tOvctgodqIPdr17vNDDN3k2WOCWlq4lkwTqQ6z1CSnbL73zknbzXeWNyEf/Pz/mxpf8Sib0SqW
zWwJVZnFMZ21nrGoivMSOc9T0/GIHLY2V7zWLoM3m3tmYnEkUTpG9Q9BR9cGkUEFQam/F4Oj/DB7
GjyuEyPfHaQeolVZ/FgmP6Hyd7a2VTjMrZ+w2Fao7s22gB7XHfHXuTMfplDdhWCdTEnyEMJBXORX
0D80wxbgfyUKXqx94Vj13OpVOyL7a8g5knozKAd4csK7TrWAwWS2fYrC4LnOE0TeVCXcSGzeDsrV
uk1yQHGQjKsR03kM7DYc8WvISKZD6hyV7ijo+Zx98picpoKCnzf+bX5NP2S/NM6zmAS97dHX/gUw
FHyoahg0WbRlbjXOVTCCsEX32C6fA6N6TIf/YoH6G2kOEyGWvNjiDpgQQrIlXDKRLe1kp5YedN9X
NqxchySTeCTm9EVdQl6m1EbdNrGe26wDnppTmQTGYejhevX1sd7l9Thv2LtGWsOvf25QpJNnWYha
9HODnoWoZQJM3DVucE8bmAkYdZcf/xhpLYyBj4RMSbUZ89EujeWzj0IfemoITj5opb0bs2l32w+u
s18siLRDJiGgrbwIAmOO3IjTJeTYbWIexsx4kqLsS5rQpZfuK7k5lKDJDv/BJhkOirE62e8S69qX
tmaNQ0hGZUtQXhUencUXCwFodVQZYeKRK/2+bXHNS+DG1thCi/O2zPEVq4P/19EokaVyvvdDOT+N
1mx/QI9dOeTIN20kWateApSWoU5OmApN/uWHK23YlCeVpFHAIeTsXTIGexpvlEIYINU+tOZ+HihM
T+o+RXgxsoc/3mKemAqvWp2CHQB3kU2ceSlsachS5qhpo8SbHhDOLu5mYJQfja4bjkpbGV4ZIdYV
0U7bcKjrwIJliE4E8txkMHJRI2yCWUHWjFZxrSjS5zSRMyEep6df//SLCjMky/AKCRIGEeDPFjjD
8eB3KgrvfTf8bE0pO0pW864K5HA/tMq8NfgmDtplwMYc7gN3E4Uu5arYg/RZDfTHdMefkGPfpQcx
qo/00ZPItqLDFlHGSuKDPYe2FjoiUFksHRZYTDvbJdf/cN8+qvuZQaBm599NB0CYe9/bYmu8Ph+X
5pYfbYjmPgBR6CoTVbwKdUzqWW0d3dXbOd2qg5wtbeGalLPGZPRJIvUnICvecIze/8N7YH8V1F+o
5G6F7PXVcd1RTCDMLe8634oRQrKx6L+i1YlS8SHcadDAviSMCH0SjGMx433Fj+jHbR9dWymDHzaM
5zAtoPFy6aNTWUwW/H6A2Num/oTAVHzXavqwkUysVOVFcvyvmcWGQq8F9xD6wW4uHZThmJ6MAxW7
1169G5CPQscNqZTpbgJAv5VCbi1wcT3JTdcVc49lhMQBDyPQa3y8vYUrmdLl4sRPODvnU5/0TSVj
IkFA++gfGVI7Wl4oDp96QJfabd3Ro5LuAb7fdXfl7rb9NdfRHJsxJNEZ1d8KpmfmGWBwII7j1RX6
coranP51CvPMVQbzdx1Hf35rsNh/rS3fV13ijJIMUtT1n5RDxqkv9wNDkypDk/+PY3Gd/zOYZAmK
HEtIgSwp8us0bnrIBDmIR/3v4WiflGNx0jzzAcjQ1hG8LhRd2lokg0qrlX6TYUv52IWeOILg+4ud
+il4bd3ZE1G0fJJOMsCt0+0veJ3pX1pe5Gs+QLvyzXLM2LfoBqBvf5cdrA0zIk9aXhDnm7m4j1Ql
66IeRiKwogGvCr36Us7zU9oUG5nM2pE7s7O8GGqSdkDi5GtG4HsM2cBNsZE6vKXMN5ZyNZ2TJmOH
dioQjv18IEFB3/eufBiqXRW7gjO8gKDYeNeDPsoPaH/e/lwb+7ik+ZrrGESTzb0uy1THbVUK3zMh
3Xt1QrnqtqmVbseFayzHXwsz1MOgY6HNfbcP7ppj3HgQh1rPOn0O/YDsXnwfoo8z7pBq/GJ9um1+
wzGXhThgU13dJliPT2JK9Z821fbU7daGij8/i2B1NSVJI75mxgxJdif1fyXj59sruZ6YM8VGUvtS
3qYNtcUZy3NHbXOFbEVHLdM4GF9FU9jfRZ4Dc5lyjD8o++nhz4tRGGWwUgiEwcSyTLGRXAzasseo
0xVoFmlmcKfr81+FMYIupTS1cROs7uOZucVlDhoYlaacffQ12S1mad9Jr3G8kTFc892InaQTYRvU
ZqCdEffR2dcyCy0xwgYrOrz1UDj8yHfxLjkax+CUgRmEsMK5zw5TgyzZzny9/RnX7jqHj8gcNvy9
V939wGmAsKox2L+w/tvs9PvYnB+LTPk1DtYGImhlMymnoyfBKB55rimi3Pkyh7hE+X0k36Ts7oWj
aQDWytKHrCykrdR9JWLalAcwpiBmcvVSSAKpmCt/YBj2RToM3j/0OtEr2HUudEgsW566GynZytFm
jhN8CWJ8FECWpKfML4dKFJK0jHlzDLr62JbZs03Bx0vrVuhj6k/QijExt1VlX4vd1LWoUvLfQiVk
LDa2y5UosAsyiPar5QqqNuWhPIyfYk5jtQOUCu17QS/cebdF3LkWA9BqZZyaRyfUXstgKsV1wlQm
eg4oFf2dmS706o0HNHjX7tv0vnZ5bG6S+q64EbURhY4x68WVFmeyVAvTjHxDYwRmeAHD8dD0Uu4W
5fj19slYs0MRmkKMIOOjBH7prpUxS3C5Mo3a0qwNFOel7MmTIDZyb9tZe/ahrAVbhWYQTEk5F4ay
sG/Tmc6IfqQUgrhyrXtCEM7y0ufRBGO+Sw5/jOwSPdwzm4skfhonIy16qjGh5O+NJDj2ynjy9WKn
O99uL291GwUmg7onPa7lWLpcTVJYg5ZymQL8DH7iS+MMXqbW32+bWTnwDnRd/2tmyfRsZqY6ZDL4
sbluXkZNBZlebsSvdRMm2A9auGKQ+fI7aYibKHLHdyo6MBFdyaRVuZEIrWUnICYZ1KNABoplWdlM
0HlPYXQQ1I80fB6VO9V8lOC1grgufC6/++JEAbj1wifjW/S3soWNWP1YUILC7sbTlVrE5RInH4Fs
vdeIJFJ3yM2Xov1mz9ru9qdae7tS2dQdoMe2ABEs3gU+06yDxmgAQMb+FJSe/FQdRchIn+vn+GF8
ku+Cl2rjRlhbmYZkAG9mk78v3dDu47GMIk6z1Nvmo1b19m8GekAYMMKzcRGsmuJ5BdmhBoXBkt2n
TEZImgUUqW92zWs+OB/LNv5yew9XnlawR1K/oYYBCmlJwxBZZjp0iqS5EtJFaWFAfDK6hgomqTyh
sbgRolZXRAEMVj7a4tYVsVWhFZOUCWtj65VZBvBfuSsSacsxVpIRMHKCOgNWEwLGwv2kLmMWz+mg
CHiEmeYk75N9eMgfGEhLYEayvzJU7HWNt0VRuRqBKdfw1icxAYK0iMC91LVx0g2aq2WB+ZvcgeGO
3kqdH6okS17ZyTTNZaUGU+/EL3ke1CQRQRl90OoEEYBUzaz7yi+32B7XvrEpEEp0QjWuuuVu6EGl
jdS33TFluiuotU8q6ljIyn43a5ixmAva+MxrAe7c4CIPzfoqbKWi1VwmW3ddY7tqHGwEuDVPolsu
KD0AVQCKvAwwZGxFM6DG7lZ16xZyibDB6FbD79unY/WDnpsRKz1LNeUhamdZBlTRH6IZahwRXziM
katT/IPwe1sRaXVhJgoYouynkotdWhwDaR5zY9ZcvzB/82x4rKqOcVmHHuPtta0aAhFA34YxCCLo
pSE1i9QkKSCxCc2pPzG/LWAOucYcGQ3j/2DKoRBN91+5hqbYth83SGuxJi35khsVDHNN+b5kJPrP
7XCpwUnNc/K6LWlOTjt1UMi6bWfZd12qzQe/aafHyaw3cro1D6cpaQiwjWhPis098wvVbKgwOLhf
IqlP4PZ/9k26AcBai2HgGA0Bl1jpTaY87uO84kFVd8OnKK0+BHF/n3DE3WScN3KrFfCLhWIjMDYu
Uwc93cVxikZG04sQPli7dbLEU0unf3Xm1DnFpd59ZEw9PQaKFN1btZF9jEq1VT1cS9qqqQgzi+IR
N7lD74ebCP7kRarcTbacdb0pngH2e//YuOnOeW4OPQSc5f220NzaEUBLVBX3BORXy68IJLSZjJZV
a2H60bQ72Mvb+ARvevMfDgCrIkwBfIFYZbG9ajopScbMPDNp9bMDtROzimro9VJdbRwBEryVPSQ9
VgSLGRLhunrpmm3t5G3RQXkklSrsNo0dKN2uplZbu/ncpb8LPfPvpSruX4ay6T/IoEo9YxitFx7S
ykk1YriblSIGbM0wWwGOsVGavalllcyPtqW7JLHnz0B2tMqVbCZrDTwHWv1MuZssVf5SNDpAokKy
GCrMlZlaQyxN36O+6507GXKBDDZ6zd7HDALcM/D62dDy6FQalu1a/OufBnsq7lJdLnapkR7StH2B
FsX3kIzXApi0x/6x0ksbpefZTl6isAL6qA8FKSCMAf3nyU79iklOe/zQ21Fwggig/JIa8sQ4yGj7
7wCM1Hvm/7l34acfWjfKlFLfJ+E8v4+ltPdgXtCYLyqD72Qn5qdEoSUCyU/rKmmHlCTF8K9zOUyQ
CzhOh3Re+NOfHK2574e+e9Vb2fkuMZt6ClG4z1BM6uaPMORZT0lY5cCs4jB5nPRqGnlJh9F9pHLz
Qt/BPHeRV14eKOoHWxmn49RNxY84YU7bTNLu3s6b4mFMjPx3qan9uwIelENQwzIBL279u6ri1C3N
EUGNJnK8NggqmLsEHxIcE98g0zM9pZLnfVwbzI9DH2D4XkGjFaq+0E4+mmMbbUST62PFiwPyMK4W
TQCwFpemAwZAJ54IHLYXZNbeHj8nZJW3Y/1KyeDSyjIEI66eaRIZq3zfPEvlDvwLIjzDzs6oMdPy
OKbHLRmg64VRB6IwQo0NnDX68ZdHq4wmPwtCm7yG7vJffqDrJ/JMFhoMVXG6vb41W8wkcjfLAlxh
L65nZbDgrh9rUskcIhkt9bJZ2pXtxrTUSuC3ZZ4zRH+ggQCYF2/RQg9sOJ9aw61QkfhewjG0K0sb
itQhVMJjpJVkPXWoe4o6TAcu958VGkBbaPDrkMWPoNuPy3B7g/i53Ferh8svTQJKFMwEe23cfUyM
6H40mANvBvPeaHt9K0yK/+XlTUMJkeoa9UqqpVi9NBkMQWrLMNK+AXH60/Qa7hLPpJkUP6h324Cp
ldKasAfXBNB6cBXLm62wmgi6os6gXi+9zDszeqqeoRS7y46RJx+CaO9AMwlvzqfksDVqslILwLYo
X4p6KfMXi5MSlYYyZ70FmeDH/tH5wdT78GF6Cg/as+18TjxaNad0HwcfM8mzhn202xpsXHNlIRNC
VVIFObycs81VafLn0KRGNObQEDwXVXuqkq2JuXUrCP2BXCEpW9KfltpQN2aLFX/IXvI0fuhr2GvS
an/7XF5nfmymuFtFQVjMel86jp5KeVzoYDlMa35U6uznXJpb44WrS0E6hhfbW51h4ZyQeUArBH2N
Kzf2tzqDZGROpRcn2RL2XF3LmZ1FqpCGYQxglS2LGyOHDi2gSRf+8WXAfgFEUx0yO51KxuV+KUno
W/nU81lSiBeUvTr+6sMt8PZaACELp2TNexBk2GLDdCWDr5IoARHQHnokV0JLwJx5pUG/OGVbhdbV
bTuztti2JG0gaEN7xuUqbw+KrxXeqEKJc9vRVtdk66jdw70KLcfiFm3awR5m2NQQD5qpV0xAMCJt
+u1M7W+4q56VeBNzef3i4FOdWRRuefaoyaIsq9KaOIFwzJNjTKeyPKVmY7mlYWyAFVY9XLDAUv8E
prQMhxEqnMZoUygZuu7U63+ZU7VLmvCPC60s6F8rSzENx4Z1S84lsC2NZJ4S+DOQzLLTjYiwAtdj
EeJhS9pNB275eIJZVB0njX0Tw+IyDE4HNIwZps5+Ka/bBQJx8S9vLi4skIFkBgAvF8WVqmrywE6o
5vROj7eb40QxgpaQ3T4ApBmYW0g/aY3UbuVbK94hhKRYIiXdaz2LUEUNrHUmzY3+zh/H3bwz4EbW
aq+XPRWClh2t/UN69BtX3zoJK85ybtlY5Cg24+Mxs5KsePI7z0iH/E7OUsUNjMD886zrwtQikIAy
GSq5GjUA7E34l1nPpluHbfwZqrR3t4/3ShC5sLQIIqY26HqvYsmaaW/BTZPMv29bWMvtLkwsQm8s
VX482ZhIT9VzjlP+ZI78uT1uykusugZVCocON4DfZaF6qgPND+bhDZAO5qNXvek7IMdjcC8EZYad
9lqio75Je7tyEgwU6pE4A8d5Pe8plTT4owGPrDMDeqp71R5/TroMRjbTD3SPn1Ht2QjKK2Nk9DRA
K9ARFunjcsqqKqZeSkxsikEa0LnZPrgfgK55igd32C74GO5ld6vJtnYASOAodpKq09sXf34WmCHu
Qpx54J2RGF/zuvxW5YfBKN/fdpc1h+R0w4ap0ZYylkm4X/iDZeQZK/NRUoIeNd8aXNiysLjRolHx
Ieyh4jiGCWNc88dGUTfDlDihi/AIKJxpcqr/DCcsWwwqTJRTJtiBBacM/G1gtpjl8obTNjhmbT1n
ppZxKU6oH9kDpvTZYlyWprW1EXS3LCzC0TS1cZq/vXGbzP8eFMXoddA1bXz5lac0Kca/e7ZsHE/h
YOpJw0KEum2sPidQgtJ7b3bDjjJBNRwLbb99fK81VegPwnBORYxrhdTQuXRrP50TO0iq//1UzbG/
S/lU3Um92wpRaxsJjyJ07SBTALQuXu6w1PSJHYOMkQsn3Cm1EblxX+S7Pz9CjDWLpw69LfqDlwtq
J7AuKBPhEBFsqZoDc6w+OxtX1OpSKCOKwTbu4mXRci4qWfWbkiK3fYTQ735Ohg3t+dWLg64ZIQdF
AsrCi3gzOXkW5aK6ncJ86foJSvTkunL2BSUm5vZhTB12EdxC3qwUPCbLKvikTr2x0Wldc0uiLB+N
Ng/t3WUGLCMzV/sdT63ev48+lychBOIfAusu/i6kuYXQ81anYmVzL0wuVl5w2dMIwaSeZqchDw+D
vpH5rloQ2SKjnrxVlpkvfdE4smaAZ3WRnsq0e2knY+P7rVwX9Fh5BYsQSBtyce/nellbvUY5xVRy
Y08Soz11ekCF04F497bHr5gCsvOvpyySUXJrqH18mWLzpD/V8XjMp/ZnYQ/H22ZWOv20BNg04ATc
9CTalydL1Pr8itocChUTT8hdPLgRhBKodD3WbvOxhLvuZRt4vPKthK4ObyKm3K4b8Aa4RPA8vupa
4YfI0uF+jO5uL0xEhMVtJWaKcAVudhVKoct1DU3a02znUw1OoL/O3Qi3o27DGjBP2fuuiaPPczOl
u0qNzbtWJlTeNr/y+bBJtQRfIWy9bftZYtEbYUv9G8DX3DWFO8xTwzhnLB0qc+tgraSIFkRJpIfi
+101zKygUes8JIUZoayn+t6Z1r1fJvWuo3K+S6Ig2ZIBWckOBaiUcoAYOaZac7m1URNRNFHon6ll
qe3qsHywg+nXLNcfk6n5OLQdlXNjq/2ytqEOmh1U1Xl3glS6NEpvU4RE7hnevF6tvJbWi4x4x+2v
tuI0F0FqYaQtx7qTFL5aCVUmDBC2yNWk4hjp9Y4B+c9K5NzZavsgRPo2HOatHnzpsIITh0kmmxQR
uovFrkLNGM4KBTD3IUjBRKoeNMoNZzHz1JO4vimh7vXHiDlyIZazsfDrT3ppfPFmkkdEvFqZYnXu
K503ZKaFynfCEByah5n8sZuNFn4F/88vXBtkImMOFKivL9xhdqS5lBj/s9tU+UQJqvvq+M2XP/+m
CkxfqFXwf0A/duE4aSiNZgimldQB7Q7dYhTHSp8ghJ8fprT7G5JY+y7qZn9nJ9EW4nQlzgmw6RtP
ipjqXXzUqo66rqEV6gYxwiEj3KoPzpTN/+HtBBRMFiQHSCxTQr1co+z0IT1FKCXDx/4nTK6xl5+E
TJX1bPsH6D8O6qG8h4V2o6u8EnouzC7uKGOQC6NNGQpAemFySaoiF/d5h1zWYyERem9/yLW9FBOF
9O1pEsFEdLlIKzXaUnYo26Wm9iIF3ScnNzcujZUgw6XOK5TioEyffLGPJbOY0L1WOGQDO3OlyXtU
+0pPD+tiYzFrbQsG0ATZENhuLC7uXXi2yjwW8Gfx3NV2xXEOD/JAM/Wo7/o9rC27CZZl0xPI1tbN
tt4/ayvlYQCoAagk6ehiM21J7mQ7Fujrufts0Y2eld+GZG/s59ono4qgiD0V/dDFftqTOiVwCWAl
lrOXWsnH91KHPMBtx1iL2uBFVNxfoT2xnOdTqBBW8+xwwY9gmrWHHN2opLIBLhFB+/spfq+aGydu
bftIz2y6lsDIr1sifTjoETBUN7H04cnKpPRQV1Hz6jTdx9uLWztjTNJqwNVJZK6QmI2Th7k0MlhU
V3XxAE2Mf0gCeXxXzra0r6NM3XobiFB/dQ/hj6SE4oGyhGEOmsKxTrmHBNeY4NOwH8EvuYYX7nNv
q4G1UuE9v3iu009kVvohBs463Fs/o7sKgUUymcnVgIBFh60285tbXy3u/y5ZewnNMrOmChqRLHVe
9IyiCeBF/Z1/+KdRF4R/rpRJ6P/3UgcweRmztMbWGODHHkjFLPxVy2ARo61c89pFzo2Qk10aQddo
LLqCYnygpCfHOZntN2fiDZeVW48FcV1dbh9YRxVBQgIW+LbleZYSHeb2iKghxNHNz2I6yjhK983L
9ntx7YSdm1rcLYMdILE0UtKq+/SnwXPOzfT+1WQOZyN6rDVxLxa1iMRZAFZpEKFw8Pqd/rns3KFy
g/cWqJiCWg0ZJ5zFeuNB1ZbZbpR40cvWMbj+guyr4CwUcAHYtBZfsKHxmdemiMaa+j2ze/NA3M7v
q7kaTpYy/7gdUtaqEBfmlllJmtdaa2AuPhUfOopDoo5XvNuuX2+tS8Sas1dQOI5xqc8pV/Ygpfu+
zD5IdvdgQlvugu3ZyGHXnrI8DWiJcqvxCljeA07gR6kvUwCIPnNfV5U3VJ6ygylx33vSfCdNlJKz
Xbjf+norQYwzLuiMRYcUxs2FB811AIIw4m3S7poUVbrqiN7DU89MZn+UNpv+K5vqQFVK7kClnfx5
EVMk1c8qyFcBlFfxJymvf4da+zOoSaCdrUf0yv3NDIqiWGJKnr8WphANc+RBCmg/JBR8C9ZSjqfb
zrhmwmBIiHoy4FLKYpcukuuSMlIo0NzOrD/GofLebIaNK21tw6DTgZuLh/K1nCpj6nNQVjxu9NB/
CmVITsMvsv83MmAboUR850V4JJ3615BY65m7xxXfBrExzQ3M7stgPdYoLzKbeQAc6CWyv2Ft1e3O
zS2yq3Ic0emDft0138+kkHi41x2ax/+KngbHdLY2sclna0MRAwwz+Bs3nt9Vvr7XlJNkbcGVVJF2
Xu2gCaAGSj9RT154gywRBRuZqD9AYtw6rvNi35cvSPmdpNcSpoT3qD5DxLQTDdEY3ZKDemzu42O4
cdGteQzcO8zgk3KpnLbLxRr5PJdja9CslN5PaQvFcU/5hip+sNGrXDUE1RRrNWyY2xafMEYHZM4m
ccACBTHCZvw8TMWnKSKTDQs89vZZW0l/gAADkaJapJGNLyE2vZwpEvTklNEZYx1VL96JXsS4H07T
R/1H6m3VptYOt5jlYUCPqUvmiS73EdBuq0hweiOWkr5zKuvoaNIGmHslT3AA8VGVFZCzq6ovXB6a
VTKG6Eqtob7oyZygw2WpH8lh/5xCR+RZNMDI+N86hperUdN6zE1RoSm0b0L/byi28C9ri+H+Z1rI
YGroiv3cdDqY80sOWRj9BfppH+rBLpl+3vaCLSOLSzkyndosJ4wUxc+spsNaxm7Qb5QG3jx3eZJp
LbBVqKxRxl6kNO001cqc4sJUs4ppX5Jrx4ex3IcfRboBIHGX3vV7BCHe2bEbeYJroj2q9Hpfkx/F
xjN0rbcs+hz/92OuEh6kIyWNsCIe26HHEzF0xy/2qd73++hX4MX7AIRg5m7RlKz5/7ndxVZT9FGi
QiSxalom93Cyqo/oqjgby1uzQrdPkJcrK+O2jprOjRFx7cx1174btcp0g7wxf/y521Cy560LQIZm
3+Isq7JvOnZOKcsJ+uwpoe7N4E6T7fNcLV9vm1qJU7xiKAoCPaB4xkv08qQVBpKYwajSaD4Ed6Hi
Fr/rh95rHpHnS7z6COnKRsBf6YhRcUVdhi69SK6WKZwfImzT0jB6Qxqpe4b7QdIz5/ugHQURUfvq
6Lt5q5B+fRKFUSTXBb6OC0D8+dmdqgxNS8ORrqZa+NTuwvIvHVlI+ICCLQjnCoEBpuDHZInAqa4U
WWTfsoZSAcfX7P0j0Iq9NLsqYIf+qeUwKp55cJ7Ug7hWq/ZdHm1kYCup+aX5xUEobZpAhjiAgzfs
mZ3ejY/5ITlWO+PYnGovfb+N5ro+FQ5RGl+luEXqevUa6G0HcmUxsuQb4Z3Zl6MnGfMWbe/qyjRU
JEBZi8kae5H75ymCTKKg6IbN3j7Cn/MtQmGHesZO2dsv0050U7dIba6zBka+zmzal36T+4znabqY
+kqTXR99i/rKS+fM4/T/h4MIYwHMqoJsmer5wlKqhsWQ8lLMK7//mdYRipGB3+yKWOu+g68yfg51
JfE8ppj0VWf+g9nLsP41R3Z67MY4+2zz1jzc/lErp4bGEzcxDEl0DZZYAP5xnkgl13AG8Y2v9F4A
QqSUPty2snJnMLLFcREvclHAXOSAjp2kViF4MsPH8aBB+1S8SgqC45LXMwuh7BvmbJ+sk/brtt3V
1RFfKfgJSrvle8iWoM1MA8yqnax9ZPAn+eZEPaKYkdJ2G1FPfL3LOxo/Ovu6Sz+qs4i4RF47I+R3
ZypB5LUIIrp9Ev3U57bzRqXY2taV9V3YXFwj4+jo6LQC1x88xD1P0k99X7zNl8g8XUwi0Pb7XCzj
apk8TaBuISJcTXvHOn16Xhw8y2JkoXtUvh17F+kqYn9QMjfvHH3j2Lw9U25ZFAf4LLD7Ra+U3Zwx
ym6O4bNjddNRhyRCM5h/CweKuWFhVqhsAqfz/D4bn+s+j55sc+q+h02tnopAqo9wW9Bl1J2YoabW
UX/IUggbuA61QMTD8qWb9Pa5rKLwdxQ20073e/D/mlbbrl1IqHXXppWNntY6NQLEiLXrRj023h87
qwz1Bt1g1BM0cHSX64yacegrq9PcuIh3jjN6cvMp7/8YdIEgPdzovKt1wLnawmOgma7QsCTaZW37
WZpD9kQf9Z1e2xs569pxODOkL1JWlfGvyRQsH7Ke97RdkM99muyp+T7bQUm32a8OjT0lG7CVtWSH
++kNgEHjV3EWzjKpiDEqvmClOSgHneKR6PjWe+XePIT3nRt9uf3N3pKnhXNe2BPbcOaclj6HqpUR
P5HbtBSA1aqX7CGWLYSSyOP8flJ28qF2aygf/X2w81t3eNginlu5wYCbvLWFaEJdNdrSuEbBWgEX
N4Orjux817XazlGkPew8Gz668lXJJHkecgfBuLjE7Mh5iwiMYLg3anN2S1Pao033My/9l4DZHq9U
p/3tDV77oNQN/o03iw0OlEBWyoZ4I9/XmWcd3uLb/XAY9+Yhfx/CE3rb4Fqmc25vEcbDLOukVkwX
FEHo1ebJQjL1toW1y/BiSYsz2Jbl3PolBZF/8rd8l6FJGiJtFnmj7RFs6A41D8bg/be1MRdIcRA6
giXso4YQZMgtk7yVDjOaM8G4Ne644oos7V8LYnfPjoNp9wVT2OxeFmpPmvmdVMg1GPLFaY63d3Ht
6tNBzAgcsIzs3uJV4wuQRZhRfWkVlJIzyfTiEEPKtMmgJ+Lu4ohzrP61tIjLXW1BgBHKFEUe2l1w
1x3Nk3xq0AhCJH2zHr3q7xBGA5ikMUR9ZOEcPXTYGRUTGN/KbBaiWdPRmBzH5UnKNyshrNdCOyVb
LSUkhFtJ3jeUvbgzpJR5aJkh6ST++/ZWrx2Js5+0rD6og4Es60DeqluF9AmG1/LE6CUIy9tmVr4o
6BU0SRkHVwVfzqXvRE7BV9bhAlJgofKSRuq8eTZeu9j843mbiztwOVSpWkGmRjkAD8Cilms2EsPb
2h/3tLEh+CrAgwKzXcJfx2gI51hUbBQ56PZGEX0lzaj32Wxtbdva16GQJmQbgPLSMLncttZKw9oI
WtNt0xLIiDU+g8K/u/1pVgAWNINkAYLGM4kQi28zWTJeiQIlhdsEuea8a+DMLHM7cyXVYDAc1oWT
mZflt2yOkWtPHKYLuur7nAMXLDsrcNwp9CPUNGzVHcEkf2EEU93Zdr71bdfe5mBKARJwOQnyo8V2
BHFQd5o8cEMBrNdR7hu6XTWiI6L+9k8WQ6zhA83dqHN57Vnf/kP3ioY4lEH/w9mXNbmNHFv/Fce8
wx/25ca1HwCQIJvNXqXW8oJoSS1UoQqFff3136nW+A4JIgiP7IjxtHtJ1paVlXnyHFDOokJyIe6l
6VQlmozIrSQkDyQoAxJ6geih1SqrZas1+IXVP7M3u66sPneYC2E/n1VF94Amef46kJTdami/ekiF
Cc1CzAfaGFLSB6SykRdvbTdCSgjJyhwn4UAgkr6d6iZeSVMsHOezTzbbMiXomoYMlC6+x2Prxe75
J68S4ys4hkFrcH17LkwCOlDxoJY6Zx5Yac6PwOQ2al/JfAxXU0jhHoni/o4FFEOBiJbIsHncY1DL
bhULt01pp2/lgBdCB1qG66NYTJsh+Ncl2TsUUeZ+SbAu1kyBGTOjZGcIX38TX/jWQ16X33UT5EKC
5P43Ykegs/D018DAhiT5bJVyFrOWcVAZMtdKAgv0777CSzSJTGXn20xbg1csBJBgU9JBhQZFEESt
ctecBAjlELe9puH9kTfJx9arbioLwNOpryKNo2jTU9qG16d1ISRBzlxyVIKhBswBsxHipc8zVAjQ
2TtZ92ae3lPtUI1oF609deXNs5S/OrU1vylNvazLocQKysQgKKCfszbk5s5MQRM7BFKgMYESZHK/
FtgtnjVJ8AN+JNnYMXN6GcDQtqEAzRenXbUDyU/7IoB4DzreiTWA2MJhQw0bM4ky80KbfJxxUSgK
MqsGDvZBI72+dREkv15ftYV67KkjvWC+pYVDlYLCkY43/MMvcQD7Od8nwPL1uzU3ujR/eHK7aInB
+b7IzFUSTjJ1gNah9oJVInzL8uZ+gIDMykWqS388CyYR4vxlaeavuWHlxtAhNa7e6AH68h69u2LD
PmjfrLs6tG7Sb6AFAWyrDovdhKdAE9BQBx1cHNQJnrQ8Mj6szPPy0AF1l1xUAKrNPlAdx05p2Ng6
UurF0EHi96H3AguMD8VmABvLW92Bmx08dCszseTtID+PIojUwsSjdea0q5oDDZ8iCgNd7fCpAm15
FrCAvLo8KAR0djH0dcjagvvBcwFQQ4kfRvl2dlBAaZwDWQk2FtDUKs/2MR6DMdv0P6Fxg3k3w6x8
ZM5ukERO0VpssGjblnUDhAYmMCDnrk9VEocoHEhehO9AR3UZ6EuoRfCoTZVsM4JIyEM+y85frq/w
wnlFN8pfZvVzs0Zspx2xwA3HTAYdsSyOP9pmQsXK7bXgZnF6kPlDXwFgGIb8GKeO3QZCbhjRxetW
VWig+Wl86anrgxhoxZD017MTBLUQ0GBp0J4BtZn8ICeGKlobVE/R2qpHIE0ExT7dA1MW/UZZwADd
FgDneM8ipJhtTwiWaSL3SuQ5jRuOp4hwzZ1LjRuVrAEJFk6gASiNDjJXC4XHeWzhJm49GIOLPWmV
d607Or7Tk68iH75c3wiLdvCgxBlH5u/iSYLGHkkamwAXR6Z6m3XJ0PhFp3fbZijztZBsQcoPERmS
jKC6kDR38xcD2olyJU3Rl9eEskrsfRq5D+m6ceM+qhsRkq2ycQIWVXAyOQ0B41SJLyJ7c33MC5sf
xDmG1JZDx/DFm1IUA2jETKQD+xZVh7J0fKNI1mQLl+6qMyap2cnWKee2I4soZtTs+2MedD5/cf1f
aT9lxWMv3CBnxmbnGQp2FeYVb5h8qp0fHC0DeyE6804d1BxUvYn2LCot9kvm0fD6ZK5ZnhVxlLHz
dAXMw5C0ysJM1HctYIceAA8WV+8sAx7U0lee6gt7Ftr1MskDdRIAS+X3Tw57N/XMauIegO0kSwLD
S2+tVkH319ishG4LhiygDUFgItVzkNo8N2TYA7p8GXIcCrh674Y4zT6OIqUhm2K2Fugv2UIGFasI
SV74kZlrQadeOupg+cBB1JUWV1Hdh06ngPCIl3zlml1wy7hdgRpBcyqgsJcTCHGptEXxRLVZGbhl
syWqxXzQ8r3SBMH+9R2ycNxQekcWB2B3vH7nrowZfUZHvQJ4GgmAor6r7TW/spQfOzMxW6gmaZUs
d0oJDwVP9MOASbun0QA0avnFPJDHeHN9SIuLdTIk+f2THWhmfZVDkxSo2yQvwOphJhFyOHxTQkEk
um5q4WazZOMhWhMgDgcU27mphrS11isNiJS3v1Rc/jtN9wWMNi4aNDYBTCYpe+YvIiitO01iwE66
N7Z0DDz0VN6VkAV3gvSu++TgqaKGSuk3gz/l6F5ee60s7hLAJt5TnGhyn+3/wWSFyS0JnxD9tEm4
FYed2tkrs7mUswIHxl9mpDs7WTnexzh8AsesAp/zc160SuJbY6Ez36Up6MxGNY06u2JvECnJuO9V
XbJzdJEHZmt6e48PkDxTQE1ZDgya6ao1fU5I42ztWBOv1xd+qSKAjyqf/BAnxON4tsmmNnEKxMJg
zngpIH6GNAPQhCBJ3KQDtDCajewYYVu6Kvu8vBVODM+CKTq5Q256MKw+6ses8vM+TO5QxAJmh0CI
0R+e2u+2swdvyIZtvXBNt2LxcJ2Yn+0EuPyu01tXaqq4oPbTO3/SqWQ/oMmKZ1p6bpxN8Ww3xBlS
EjjM8mk+hPFNeWNUEdk6gROZyMxZLAL+IFxZVnkhzkJVRHRI/0rhGMTGswuzNHuu95DuxGMvezJ2
yY3ZhPEHA2B2e9sdwWC3Bg1amk9dKjECvglMy9z/mhmSY8RB0RXUkJE2YBZJa+4KT1mpyS/dKqd2
Zk64TzJFA70nciqxU/hExbUSW4D1WrGtHUiprKGzlzzGqb3Z+VAhcEVcFR5LH3BwFcjoMrq5vlhL
LcOIEiF+gUZ6nMSLuaNNa5oljkLxGSR29+SB75HD+SIF2N2w2tS6T+74C/tQ7/Fvm9+5Zk6tz2aU
eHVVoV0T5FGNddtCmtfJ2w9dbK4AfBcPPLodVAmxAuxn3hjtOR2FHhOcolQKa4TvHab+TvZFT08S
Rjp+ILv6HoqdEDCP0a8dreUbF3eoA+5mWdxyLx7BmddzlWt49euIGxFB+F1BEAe9XF/Mpf1pgN0U
+ErIEly03amC9O0I2BPADeONlWRfRpD7VpwqUCn8+z0XONjA8oMdBjULsBScXzOuYBPyfniPOsL9
mtZ22BTaGpR5gYMGRiSfK441Cu/zZAlN7bhIC2BDZFWD7eRlbQPuJ/lu6pW8/aKnxGMQ3Zh4N2FQ
s8NmVwiwYqOXNDvjRvtQR3ngPTkAFcd+e589ew9re2IxpkNJGvQ6kovggnXUc4vCVDpsBjk6mRYT
Ch6IHnyzHk4IRg5rXKNL++PE4DxP23tNxc0eBnv6PPL+c5MjKGinR9tcudmXHNcpHGV2AxSgJwQ4
Au9PPfUCQwxhUn+6vtXXLMwcxzg4XFg5tvqgIINn2X5cP1+3sHRkT8cw2w+pnSl9n6AjuIHkTGT3
+V3da7dO18Xb64aWVgX0BVCUwgsMOOXZSUq6ahzKCa+HUv3A7PTR6zLo9ZBwRIB43dLijjs1NYsG
0KMFZg3Av98x0cmwSYYdiCmw4YyNmG6c/PfkbmW4DeAw7hg8/uZVqjRuXLcXEiq0TZ7KpzoAQuiD
5PK1t9rbOmR3adnw4kOGDH3OeADK2T4Jf/scrKyubLDQ0TAlNExrV8fbkTtv1+dyaQOCuEADkwj0
iC5qDznKeQM1cW+alVnt7Vo0O5KsBQBy6eeRlIv2IbxZZOVh3isL3KuidCBIAIdkHhRMjXgaF+B9
0iJtVBo0pq8ManGDICmO2j2A+JJ4/3z2tKwcROHhmcn3w637qr+9K1R9dCJI0lXROvnw0t6Hz0UH
IsJ/6XnP7XUM4g+xBqcbd1USVkr+rNeeHfRQ8b5VCf9+fc2W9gbguDqONdh80Olwbs1xzEoRKvZG
62FKVS3Uys+ZsZbnWCqHgSQEPQdox5KlBfkxTregN4jMNWVO+Gh9jyvfCNU3KMkHHQ6ZT2M/BdRJ
WSXHWlo72c0JKJyNwV30vWWF3qCFBpQ6su8N1wmK8FlAgY+Xq1cc/z5pm4eyETIeOGrAVc0nM3bh
eXMpKaiD3VQNAQDYXF+t5QEBEQOklGzmm4NJUhCD0MFtIQCRhM0t9O78eN8kfvzMf6IvdjPuyjUC
nYVDjfDwXVwd9e6LJ3oVNzUKw9j+6OUOtCLiXrfyIFuKt9EV+C434SIa1Gf+SRv0fBo9ZAG6YSsJ
VqxveURCZ+PwTXbrRI0Xtp/LfYaal/aD3Fpf2Bhcn9bFMYI2RKqPobI/79/TjRRUV1kJiM7UjA+i
UxMoS8XlChBo4WBL9lspNAA6XOQyz8/AWPVirHOK0mIPxEWSUeLn7tD5oleGsNDj3yhlov3DlF0a
kkx9vldwDGPP6h2kEhSh79xBtzceabo7WjFz5RZd8CK4yVBNQCcMwPXzFH9nUqrpGZ63ohx27gQW
iAZvB3UF0rtsBXlZXGNomp07kUxmu7UEvspJXiuTBiih+XWh/MZmQOYSOWYcMMTxFx6REQFIGDKX
du7bRons5W80KEmCGtnZAt90cf9DE8ON3RGwT4MQ62DVggdNZjV7e8zXFGoWNh3eWEj54r9SCGI2
Gotw20wnCJihpv0pz9EHHqv3U46bxRvV6PoxWvJOcH6I29Ayh16S+XtBUa2yrROCHP1oNyFTxlr4
vZQnjASImD9DXgSCrtweCRJrVbJplNRFlIpO+L0+Ji3ksKiVfzNGmq9sz4VJABcQei5kn4JMq56f
PG2qJwuiLggnTWvbMwfYaA319rH6WgpnbRKWjEnQPiixLCRf5rGr3pAS8Q96sox7Evta6OzoTXI0
kZpm+z5s7pqv/a7crLVWL1WegKEBnzEQgCiRzMeotolsMsT7Qma1JD1DHGpPbA9e4Z0XDitZn6X7
/Mya9Kgn93nbgendZjGCotynd+OLFD5SNuozjfqtdaNtyud1QOzS8UdbDR7xaHoGXZX8/onNXNEL
iMCgaqkZhR12DqF+X3TUn9Txd+IVFCv/siUX+cRWAlFBUsQScxJMW16H5Af6aRA75OnGOHpRdycj
sk+ZunIVLl1Esm3dhTokwrE5FxfA7Q14bdFDbBpKBP7S/ehkbyuHdCGARu4AOQrUQbE758CHmFrF
qEtOOkn+LnsGyXaCH7WCUgQMnEQxJHN5NKoBxM7NNT3FpcOByAWoSA+le2eeB81SUiOQVWXH8Eh0
KERkkuU+6lYK3EvziEoNuOmA1AOkZOb1Wi81gNyHDx9i0L+3zhfRmJ+uz+PCbpQslBJcipvoQgIm
tpOBCAr4NbJLj1qngBpVC5N17YaFGXun5gX6AMRXuMnPd6JCjF6gWQm+i5rZzlbLArJWvOnTAKyK
xc7Unfj79ZEtWURXIohEkWgCDnD24EmNidmDVNgsi2LbWs1bHnt7FTSRIYLB/XVbCwuFHQh8u1wk
2QR9Pro8s6jWQTjK52C4+8hTziGFN6294ZbWCm8P7AUpcXlRZu2BT8hGhqTxJArfcqewT/VnK1XD
3xgMvC+wcDJ9NRfxnGo+ojJYA+c6kjIwVb43PPobvWHv6m/gC7fAozEPghI9A+OvpL4qkjudo7fe
2Xbxj78/EFQFJdE1lIUv6DO8QbOnusVADGo8ULdBw7aSrfnYpaUH+gmYDET+lwAspyLUYJIzrFBG
3zIAJdd+A6vruGgEx3/QuIuUxPnumlTOB02uO2R23gqXHO2uXLsJ5d+Y5SPObMhhntwUijC5SVJp
43EC7+522rFAi8ZtcdfuJXBtrZS0tJcBUkVjEgBPl9ixbkhLu4M78+22/8kU9X4s2cGizbe/vQWQ
EUAYB61B5D0uuoHrzq4HCieQdAAJTIU3gL5LrAT0S9VOV0It0C8rcfpzP112ViOaCUHLCI4wPID0
FyKC9giNqVsrMgFA/tn/QAqdbNaICRZmEVGSJIV1cBVepOo5AT9SYaHAqGk0i0bXBcY5TvsisEsN
8ev1uVxwqLjOQRADtBWy6HMXLoo2hUQjdnploLDq4Wtfg7TA1oYeyn3PR2Vz3d7CyTqzp59vybYY
p1SRqeYEWPUgGdPktuN8Wlm8JSuygR2CODZyHfMkJtYunYA0AnagMQUSteKT7v59iQcJ0ESTONgj
FphsB6qrdSkbgawJpWFrSg5IQTvB9elaAFtIFChaZvByReVh5iWQXRvKsoaOhATb15BfkGCLdfGF
pV2APCKCG2x4bLrZRc6E0kDyEQc31u0jnjvER/85JDha7yveoms85wtRHjJtf1mb7YGyHVg6Sinu
xubbIdZFaCpjSNCC5NuxHqOJrAqvT+PiYYaACaIVxHWywf1823mDzoiRIXEp5zHb1Mwf9E3xTYKH
h6hyQ3vX78RnwCjWEh1LM4s3LpLpeP1IBsVzw9RwJyfn6CRoyu6hKz4ZGtIrrA3rfA1EuOQ2oDeL
uFlDIvhCBapyhZelKrgSAdcSftHQcd9yWt0McfkbaQhcijb6lyWVM1rhzgc1dYrXJQlMiazzZYs6
s3/jWQwTEpEpmb/RLXBuAv4YdMIq8Pt2PFAf4eRDLRj1rc5+Gyr38fr2WJw6BzkViMNDtGWeIlIg
bIr3AMajpU+0+6IatyNZI4pbcknIMv/HhjWLXBmbRjQ8SxvKEarQkAVba1pZGAUyCGCvkBki7LnZ
qhQTUCkewxvUMpzI0vlLq5f7lJGV3vyFgaDDEdgNtAAhozIXuW/ywYsVRJqQey3vXZK/mKn7en09
LkzAOUheFWgcogZ/0SnVFhkEMxzkPI2+S3zozx8T0/143cbFwYQNzBLQjVKmB2Hr+QbT9TyxywTP
MNEPuM3HaqSHGAQgh6ElfezHSu2tXLUX6wOLiI1AGQkhV/ApzZysOwrhmbLUpThYfktsCwQUufu3
aZ5hRgYu0LoDlS/a+84H1ldSRDaOkbFOwJo/IJ/ElQ1b05yb+3Ad6B08V1wDHJEyQppttmnsNTyS
4cP75iNN4v2U24Glj+GUj3uIJK9M3QWyQJqDVgN42BBaAlI/mzu0tSmF3eCCknjK5CBLJcVu3Bob
NCuuYGyXRnZqanY7MQO5lSKBKahEbRqRPKNl7zYl5M5ohnuh/9309HxkM0en8UKH8jPeM+PA/TL9
TktkHtZcwwWgZm5FnriTl0BVlqKhOQY13rS9ZCwFe3XpBeNXbecF/VaFgk/is4fsgz7dSR7mddHW
9yTf6WNk/hHmO0ZNu450+AhSdeQ/HK1imx3NL+4Paobqvv9OXkGzA8JWGvKg2qoHL5RMl47mq0/x
hn+GPra/LmckT/q1DyY9xcncjIVT6Z18JSl82CWJ2Op8SPy8cG4afWLgPhuepmoMr7ufeWA3n43Z
KR2YozFawqhEOBmHZtdvtY25W+sPmXvSuZmZl3PzYioLIsemhFbx2RxWMT9rx2UW4BCtjqlSwwJ0
u7f9ZgrfudukmgxAmoG9S58kOakItJXH7dybypEhnQHSRE82Tcwj44qMEFQnHh4S4KnalGDf2agu
zYK09laZ1OQZnO8Q2bEo6y4IHudlF6+ULGAyo9wHQ8ieQGsYou30Fm0FKNXGif9339EYGwoi73Bu
yds2p0SdWsFzR66awfTvzBEvCS8bH23Fu+ub8CIsfjeEbC6A1iBDQrx1vvVZx0C0U6D4kN7SJzXo
wdAARK0ZkieSQMj45mOBlVsFUi3sfeRt/s+qMwuFUAcpU5PBqmTfVqjPXqEsmyDPC6xJ50vWFjyn
AO8uXmUf5XhYm96FA39mf3aZZEk6DpmAffsRGuS3TtUEVXEojdchTQ/pSrg0jzPepxgpHjCZSGmn
OfCO1tY0Tc6AdG+K8n4ueRq/2fWjk4vtymIu7FLU0kC8iYc8YJPz4o7iwkpWv0/rEDo61BRRfwdw
Z4TQU1Ad1xdywbnIYhKyv5Jt4SIVN5hGXAgNBlXzZhjBmVhPK17yomonZ+/UxMw396mlKVTF7PG9
tTXbUKsDSV/rRGTXPvCb/pPRrJh8r+jPDvuZyZlnVrW+GvIYoyo36DezozgyQucw7eKo23OgebYk
bHzup0/1j5scaHeIZnF/2LSQzFrbqBftafPhz9w3bSaeKQOGX4+b8kXnPp4l1mcbYN84xPb1Y3/4
iZwDvbVvvcfYVz/YBxQQVytq8kBcm5KZm4jjQq8aAEhxWdGd/pZsWAAq3NClvnpYE5i5oMaYjdmY
eYe8KBtALWFs2No39U+u+/kdQaOBEqj78XOWod9AC6xA9dfn+6JQObc98wx2S0B7xGFbQjy7Pa4y
sm18K9JvUS1eB78thbWne82YxZpIGkCanMCeGfEHEQ47XGJbDZ3MYMTbX3cPS07v5CTNa7BKqTJD
l97BNMbtODHs2bL+QG37Zy+0o4mGNTy1234tcF+4ps9GKH3ISXBVVTy3SkeajcaNSEJ6kFmsIUhf
yQ4MUjfa4FfHtQzqUrh7ZnUWa1ZoU4vf15H+BBXRYG3Y5CeH+zKK4Tz0zwbaKrbaT+unjkjzv7i/
L8DJ8300c1ttReya5ljX/Cf5YAI7iZvN2wyBawQT9/87tvalW/V0gWd+q0nAm2lIv2Wi41hOMroB
/gud1uUFRcOsJPHB/8zeK2lPMkI1DE310jDVItduIOzwfH2zrhmZ7xoKRaaYIn9bTQ9Vhe7b5HOW
dMF1IxfYLmTl5MUFnjHAQuyLRHvZAWFY9Og5r9D8O1IA1tJwQFMbHiVA2apbd8u22Z5j66Ct6Teu
z5n5mXNnOfR7PQ/mHXLLYyeoxmwtJJDzdOa4YQJdIugZQnURqN7ZOfDqxp54z+UIJfAC6NC9d9cd
WNCGIJA4aH2w1vd+gb6Qk3pqcrb1R2ZWzdS9m2xBMwjCs7D75mwQhoQ4bdsYikJrnXqXUcLM5mzr
F6zua7uETfvIXicKYAsUQILGV6udjTWMg9UbcW1iZ2unWDTWLA1r1wc2CYjuuzctnAvIVPsQW+ZO
Ddl2zavJmbu2mLNb2LXLwrIbObMu8S3ihJPehpkJSr5xLVm5aAo4D0CYkbO6kFXRLVJNXYtg1aD5
jd20TlCaQvUHNgUoUqydQ3nLzQeGKo0DVhMwN190emYOAHqVgoGJWxJJtkF1U4V2pAdAgNzLaCsB
V8NdThFl6aGyTwNlN3257gsuPTa20MlnmPdamKA84WCskydF7O2fRiibVzCvMsdUROLr7x1/VEkh
iODpwNvPHwatRzzF5pjjcdRD3Xzo1T/1M//f9+F/krf84dcU1v/+X3z9PS/GiqKzc/blv++LN/Hc
VG9vzfG1+F/5q//3o+e/+O8j/V7ldf6zmf/U2S/h7/9pP3xtXs++2CCF1IyP7Vs1Pr3VLW/eDeCT
yp/8b7/5j7f3v/JhLN7+9cf3vBWN/GsJzcUff35r/+Nff+DRcbK+8u//+c271wy/txc/cvFW09eL
33l7rRv8uqn9E5vNgHiq1OoGgPiPf/Rv8jue9U8ddWUIAYIQTwfqFgdb5FVD/vWH9U8orhoQgAO+
XyJXJYSizlv5LUVT/ykfXqBswWMdyEzT/uM/gz9bpr+W7R+izR5yCibSf/2BjP3ZiUBlBaXLdwlb
B4kFsNnNHFoGMDDUT1P7aKbGWNdeoHhQKQ3LsWoUvyZDm/qGyDhCfSqmxm9pazSBVvY6uIU1MbEN
Ubmj3Ogx+Ft82uTjGLLBTUpfmGOHR01tG1OguAnivQYo0GkLYGT8DYQbNQmZXiff0rjNPb+va6v2
WT5keKt3WVU6e9foi7SGcMPEFOVr6+Vq8c3pDLfaIMmg62hVIoMA84GL1ryh8HryzKc2boIRGtxo
X7Zd2qWBHP+0o1rb8g95rVgqSJNZU+sBBinc58SN05e4M1LtW9E7Ip+OXcO07JAMqKS9kJ7XynPq
MdWOsl4Tj0BUFXG6AfBdx88A0oESSKzqlYHOwB76JwdgqFXgZRWmCdsK9SKz2VGDDIbybBkteIvo
MJAqVEtV/gqj9pgdKu4JtfYtqLXgBagQU//SO2mfP+Jj4v/BZZOaB5k8sUKTVTo7Vjp+/XPfuIV7
qMBYZz7HDfG+tLUSM5THgAWsfHAfoN4QOy2KMiBLYn37ZmT5mB8bKjRDBEbRcLD/4bmd+VZTUXWj
KqmabEymseHRyGyz/EbKJs/vjRHd6ce45xqLOjrF2qe2spJPpcmZ8kDU2mx2DemNelukg1Vv0Rau
4tjqIgOJGb44oInZTg+2k4z9nvYdZjXL0GF2r0xTmr55ea+axwnkfHXUV0Y+RKzG1H0pFdorz7Jh
vfwmkOtg91bKhRf1OVby0DtTUoPBpEizbWawPn7u0rh8IUlOcCN2hlZtclYobEsY0xlFLoRa4jPq
oQyU1apVWHeWWo7tG6cF1lokoIL4YahVbdyiO9hMXzHPZHqsid28L2ytehARKMBu+dK6NevRI11m
vP5SmaAOjINUjNhojEEBdvSZrRb5fZYWk36vczQf74Qee2CSHwE0ihLakDiwIAeBDYpyB3YMdxlm
vIhJDZlOEG2Rh6TmmLxO5IKEFsdZAO+A492PddKJA0u8uANcw7Fvqapn/JPagRgf6y24t2uhXQql
EYVB26h3UwVQ6tJK2j1Bt2f71rmQyTx0WO3mqXAtgq7Cuuq0UFGZ9ymLWd5Gwuy8rVYYwAipOXo4
ImeAbsSOWH2n3fYM9LKR1kxYZv39n5SCkvUltYDD+TGqSXE3VKbFjr8+tKgnbF8QiZrs6BBgqSKO
Zjb1xW114vg9Z+ODaRdK8RijApgdVHsalHBACTYNOrsZMHGdOrVv2vuOTPS2F4cpduLyS16xdHgc
BafxptUpU3bC6Uf7xk7HXvlaM0J/5HwgHsgPEzN9EgmPDeK3FkWLtm+LUViHROnwJ2BKt/Zj2RV0
U4H/HAibwpjiTWGwwTc0yoawaaAxik81GjxyNUhjblLW5+BF61PFSfa5TdPp5ddIGVJiw2NrMqP8
VhiJ3P+21qg3+dioGyQCa/Vr59JJv9UUq+8jsMZiqkwjw9hjpmJl0rxRaDgKMzYiqIpjwlyQsKuf
h6arP1aJl44BaAvrg4hNnR0cyiEzg9wePJFbJKTd0wS8lkd0LeXDTc3NxvuQJ9Du3jh6pzb7MjG6
R/SNo/xTZ3bBNo1lYeOBetDB7NRQieq3LfNc5JkGRbcjKItjnZV40nACaYFd1CqsiHHwOxbFsafl
IDRVpvYBcPYfU6HnkFov83S6aTtV74Kq08t651mp45e8LY2o17Wxh1INDuRR8yalfBpBukVe28kg
WlSPQxLDpq69JrTgPYi/WAU9V55iVHsx5NjLYM+EHzV7SBxzPwNxrHEjqJEiatRR3sTf7iEU7AsB
RkHuW9mowRFrY6mQlyG1BkTnhIjhrnPiFAngTkF3cuJPZpuAFrTq2u7Wcod06n3W6BSGDbDSHUSa
1SILSnTxZ6GZMsW6Tdho2BFtOdanAwF/tbEH3RpAuOygr6uio13CNaG0l99Tp8E/E460Yu2PxqiX
UQ0lLgXJCXiGjUnq+mNmUlPxzaYQ218/Xo69WW9/nTJUirE7tD7m/JkOU2Mffp27Bg5w3DmxRpOA
oJjnPYqihKKkY1jN9DEt9doKC1407d04VEx9bLnguG2NuDRu85ri78GDNANkH+K4GZIuLDyKU5q4
pVei/UwdOvcRYlFJC8Bw5WT3k+D4ttq7WX6vcZu6TgAZKRrviNm5DjKDDlQ69r8Of8cK9FiE+ftf
LJFyave//r1uik55HnGr40plaG30J5rHwM3nNitutdFrAEx8d1f8/eLj0MiYXn4dk6SLcQUPdm31
yCiVQh5oIHvcRPE5qvcNmFuTrge35Eko92e0dBodzZNmwEMBLouoCB1fAMGjzo3g6SSl1DhFzXAc
rSgfncT+PCoe8vZ+VUJ2zHdV0oHEMi6LL5Oeo4MD7WpZcxztPK42NCWqcjMlo5av5rnOIzYInYGr
TBbb0f2Gbj5v3vqZZog6HK2i0a+Lgo8Ek5+ir7DeEnTGsaNrCRxdrcia5Hssxj7zy6mZyp8IUuvp
Vkekgf24MlMyF3PysJIICrD8gmkTdQEElfMnRqOMNAXlPo0qhu6q762CDtUfJeml38g8nkRJhR0c
GFasqw+x0TnpLobGjLjNBFfNqC500e89s8UHr1gu8pWms/eVOv98gEFIfimpAgnmDPn5T1ZS6zS1
T4eERWrmmfWHxhFTjVAhF3jiOYlVeGAIsfX6gzUawGIDN9W4zmOJFl/UhKzBadnKhJnnL1FsLF3H
NAFyBM4HDyy9cpVPPtAw6X2VdDq96c2EIwDQLIUdsqwn7bZUpsR9BCxTf9QzCJPfuSZrh02J7sHh
s5pZTnoEZMbDuZM7oAlpoUCRVC91XM/wpmrpT6zNp8dff9nVSjs7Jn0J1962HvZKYoGfDBEn2h9q
F7gNu+MvUwcAOlhE8pJtRohPg9oG1boQsFf9S6FPwNkbHAdsyzwNNKrosK+cval2xlFteaIddU8p
pzrwEqNUnkuqDD3GQnWBWpsCR1l7LjDzBs9VzVfawYpWdp88h3+trpxMiOngdQuBT3SUoonyfDLR
oeCC6r2qb1SPKNVGKamGxv+caY1+/+tApuCBQ6akKfo4MMpkqoBbe7+kVQrgzgpJG3qGzz4QSLtB
ZAbwHyQFQEQO+pnZB4IkaMxT5vADQc3aiIjaF+wjT8whfQJpbTXd5BBgRa6vyDy2RSiNK4UQDkSK
P0EG+YWqVWWECdadbnhWd3i1aLmGxhSja3gVlMzGYnW4mhwQBDl5U22K1LNyv+o1cpzGuLXDpDKb
9lshIWiflbTJesTLTe5nXsHpDW6d6dnMEf2knfMDRH3VtrT4HUWDwGb0IDyIounTQKfPVofrqkGE
FuDabPxhsgLRWHdann8C0hC3mq34saVtgXnc5hl9wA0cDA7T/drlkIopmzteKo9tgTcFG2/6Wi98
qYMWZIn3qA6pezRaC9GRp7d+YZtdMMUju9Esb9tP7eDitYln7S5VtRoMpAaQGbEjoi5vzZsYQVFg
iSEOhN4L7rusewTiYz9lHdj/7K920b/UeTZA8n4AxWKiPWlmd1RAd4d9j3esYtupX9sOD1QT1W+i
2fUbStetFoEQktphr0/JA49F13xXndxK74hN3Dr49dTREtdtnrOivKsE29qjbe3EwI+D4zw4wtwl
hnI0BYECiKsE1FDKqCjGb23FDmgoGX3quW/p4L3Wwq4ey5oPkYU2ztBIexSDWg/q0EYL1NaYEmmu
APt/81Et+yHkuhp2BnsgXfWsTPSBk/yHMbqFn5SAeUGb/kNFuqDU8HC3e3LwjOTG7csHJf7/lJ3Z
cty40q2fCBGch9tizZosuT3eMNrtNklwACdwevr/Y7Ej9pb6hHX2VbtlS2IRQCJz5Vorw+7qFfpq
mYzomQb5V2o3p6lpo76Q1dFmYCP91OaROPiYCcffzbn/IZnm757wPk5L1t3V/qBOKlmCiCLW/pzr
7u9gzK8L3KbDnFTDwSrcz0HY/TK6ojssqf6ZJO0ny9Y60raod9M0/rJi3ET8mQUpgmd7Ka8wfg8p
+uKPdUYhKeavfl/5u7rGNanJl+voLhh/Nc3QH0SIoeSpYwZyxdBlU+xIBB7NODgZ0r/rXOMnt9Jw
T+3CGFXJECZkQQ+JXo6lIx/SWiU72cXL3u/taV8ieD11vv+ndMy/l6J+bnL7o5vHX+eRt7Sr8lgZ
h8z0D6NVDceppPknuPKjMddkUKPTZD/yuLG49/1WqZ3u7KU7NZ1iXvKI7iaO4iLr43vViCm8Tsqd
/aeijWMSrbnP7p1QdNUjLAx32oPqmmfbJsU7iDKXP+veEj2ujijbR0rDamyPtd33331ZyocyWRhN
SAz1/jcfiVXXZMLcW2nlhHva+W+uoTIhVlTe4F7UJKZvmbHkI1Hc5EjUsS2Xk5kIl3Z7NvXdn78P
2u7rNuHtV68MRfxtVlsi7uTXQTuwFpnPgFwXohGfywRXt3bNHP81aX+YdljQ1D+avMhgbQg/YEBv
mrzENtjHTprDYkZJLNuOYq0WJ5Cr0YzUoKxhr9Yv9BmSmg9qWHwNsS4Ms51XFh5t5DGtdi3bTt7b
U2onkZpLO7t2DtdsFmksr+CEjcOoHpJ0SMcXKZzhxVO+3e/8wahbqONe/zEZhoCo5WpKMp+M4YFy
Sz8PcRP+2eedkV0sDK2PU2tUdjTB42PagO6mYo/Oh5E90hhjjOz8tvzDq1JOLC2jBWvUWZfjfkrd
5mGMGVp0DSi3IrjrpFDO4mVtFC+Yxe/ZIo66AscMP4Ii1Be/rdv3TLFu3eD/vlBZD2yL0aKs+KOP
c9TrtdFDnIikL9KrzBC+PBhp2OAa4Wsj/TDbjBTe+VNiufhSU1sewOn75pEX3pdnUsxiYo5YYz/V
RYKDvkrNxYhkNjX9weN0EuPNMnbPVli75j7EV0md23F5cgqAwSvDKhJ5cssWfAcRvaG+gO7RR3JV
LHajMZvdI7g+O7IZQ2PgkjPbL+5QeQKNOmubnwqnKD7NneGVV6sKdX2PyvxTMjXJN5pyXYPt0FQs
X4TVsF8ovv3xvvfS+c4ZSrZguKSDGQ1G2vWH1iz84VyFC7RWEDD5sR+DMIy8rIHDD8rOx0kN6uKT
m/KAsm+9cg8HuNfHIA95QGpoqyKMUFPT0SAni2um0hSJSMdjYsc+inoKPc/9DDK6xI9DHxfG3pTN
LOACVANhAjNmVEC6NKxjotg9cZ4t/WFMwDHu2mbS+jg2RqP2Vsn5uKgs7HfzohiVVohCulHapxwV
LZpefkwtFA+XcRxSSt+Z0RdR0QwzgNMUpH8FWBY8VnM8Fx/asFisA5K9cNktXBkXL4uLZzNMa1bf
bh0K6qUMyJUL0/+Ze0wB2mPmEI5nwVeXvWH0wCpmjmbg5HnJihPVS5AdQkMChBFm/fZS2lORPPRM
35BR1XhLc4/CuiUHWoGuxCtI/WevcJsf6Cs0sJq1DDsjDutftpUn4lBoc+gufSvFmZrU6586v+yi
ytfeeFRd7CQ7R1QQg8lpxw9CtnKIssFD2ZuXwTAeY8Qn4zmeCYkPCmHX3g4mryTIN/OnvhIJscXS
83vGGm/JNQFsYnJ9b7Vy8k0KkLfp4NAzsa/vp2OeDb5zlljBeVdGX7bjQ+XUc3pujATP+f2Wq4YG
+/PHsnhxchJjZlnnceREHlW+uE7UMfTPfxFOpb92c9zXO2cQdnzG38DpTyKpwICGZWrlJxOMQu7q
sPbGxwRrkeDy+wD+1rqfT+UzuQJ7nlUiCe3sTcvXYF5n7wfJeGyqBUBpkW5AS7KNUZSapL/NtzEV
7IFszqb0ZZCF9CM3qc34T1ksMpl2Q17g8RtZKGO9czlnJt5P3gQS1vsjeEN6w0E5tfbfc8gs+ooQ
HAzN/ZxROO0Dplvxb2qjCl+GMTebswn7rX2IhTaTL3XXqe4JKGoYT64jKHp+/9n/XU8yjhB7ZIxp
aasRhN+saL8EykTuPB0Xh5mk+zxHGXZdxtkYz47bN8VOJ+Asx9in83k2/dzEWq0brDLYzQq/xXeq
yddXKZAA0lEHA3gaRga2E2+1yr7uwiapWwvEUBvqM4a6SD4El1J8xNyY50gLTtwlL6Vg0DG3rXqv
sfq6AqOvyC3hkEvAXIXowNyZ1xcG+OtiuizhdQMlUGSuWKQxlu2DY010Fmy1NNl1nsK+29Wt1gEc
oMIMLnXfjtkOf0KQrsUiFXoEAAzop5ite1c3MbeMt+DwvVNFkoT1juxfqF/ggXl7sHLHBAt8Z2n/
dfnRVltnIoSEa8aHhG/XlkxpCsugGK+6mdU9sunA+QC52ed8inG25c4aisDaJelc6TMgUK+/mnOb
2NYxBEa2PvqlVVvnrYVBV61O010pw2+hK8bhs2OljvfJNnpnOg6rC4kuxooJ5dO4dGf0f7lJy6QB
gVwSs1BPxrSo7hvFeavvJwgm3X4cq7XtpNOmXGFFNQDWOmMT21HTxkV4pyksv/bczwxCE1Y+H3PR
SpQMs2yGv1RRec3VC8RQ4bqzHp3SD5s9VoMMwESgnBwD5SbVp1gxaoQfPpfVLsNya/7Z1wY6trGM
Z2YJuXW+pBFT4IR9qYKWcE87ZynvENLQCdqObzfZIFJNi33jqStj9UuEMpR/Bpk/0xagW8BYyNEA
0fXculkO+Km02RV9jGoiozKncu9BZp1PKWApn7PQIN3RXC2NOgvHzapDnjSmdRx4LuOSTJKJ05ix
59dgqmdx7G9Ax0hmG95lvr+g7dlQb5FOJa5XoozTKK7cnB9tJ3U/XO3OabzPls147EeL2j6LsDUR
WRTQuWDXGTKx7mIAyIrJclbhHOA4x04UJHORRkJ5XnoYOrNx7jO3LU1w52xuweUFY+il07XnPqyX
OCr9qmcwLMPi/EvjeuRFdIeYreKLJr3AVhDYcd1QCZPRUMt+AeR/RmpX9qds8Wx1RSzSqJ3jZfPz
3LSVPNdLX5VnNXdpch9LIfNr3vVY3RrBTF/AWoKyfgzMOHPOhZHJT0hplmLveyPwwejqheZLO05m
NMbdWD0oa6qK79ni6uwjc0iQglalUsHT5E/DO3jcm7tjRWxQpBOyODvrNIK3AAl5dkFBEg7XmBsr
uBaqa55dI/H/wD2HBqKonTE7Tzlm/t/6oCLLwQtunliTmmaNN86jHckaaH2fkQ7po+cv9KzmPmFz
VmXZ1fvKafPygzHN6oO33hsXKzFVfqgtY5ijoI7dfSwr79kZhcvcVUuVJ8Wv+xTrBgSsDYgyH38f
V5zXIZKPDPSIgoB2vwVQipb1dYhsrdHWfh6b11EArV+WPq/VqfEFuVZTqPzLhN0+liBGPYGVjXPZ
Djtu3+WhrUetM6YbtMG483Nv7adBmbkvaXQau9Sucn3sZpFcfUrr5VDjPUfdELrZd7Jr2lBjrQgR
g6n5cwt+2/zokD8BpLvBPAanhX371dQBW6IaQJweQnpB+cNi9Jnz5JWD/AMpt61AgeZagUb0tE8O
dToxoTrptf4uinSOf7Lt/IUqesTxqstL9Z4O9A0Uf3t7qzM7R2+tTfiNr9+eIealscXgX/M2AGA3
ZUqLurRH2kmpp0Lv6tqTcL8y642Wezp4ifqUCJmZP/yCE/SrKie+639d0VWdCCMdERw2T5hEvH4m
WTMRpW9Fci+WoGgfq9SvkvtG2io/AvgZSPtKDL2/u85AK2uQhJ5iZ2SZFD+bqkE5W4iBwiX12tx9
FiQxwMC3cBnecpuiYK9PkZVKLOktRlvP5wqlMzMtKvFRe0q533ClW3YYUImU+naJMa8Z2HyHrHAc
wUi7OrWuVMrhOthO+PlFYkAhj52j5q+I9I3kKKxKWHt82D4MZuePl94VRrUXU8UGqMOUM+DOkvTG
IJCk7zVX/oWAEwOYocgVi1kw9+ybFa0Dr1u8fgnvvCYkWXCyQpf3kFTa/GJOXkbfU4cvUCACc2/J
Jv6j6WHYRBXxW90PpVOdZ+byAvP+flHfsArZaGwvTMrR2zMSaQWOXy9qPruurm0/vrOFX8tfHW7m
KqqUgvYyF2VmsmxS9z/oCxfJc4VWkDarrO0/bD3xjpzE1yoBLc39/oGVKZ0j9R2bNGjc3m/feVhv
fUf/XacjWKY77sIqJemD0PYmDR2yacjbOW/uxximzudu0YNPc2+oUuYUjASL+7r2eKytJZ/jo9Id
l3CqvxWFtEve/EoP0LfQENglf86rgkCgbg3fZMboDgRojZveDaMWtinnU8JMvhbMJc2LRzgnbRsN
4xTHZ51m47iHFNPA3WPaANJJJ2z7U8K0WhGpzrxu137aKD1cXJ6uvu9sW6VHY+177J1RDfPfkNNy
4hwZ598VWLmGexgsnzlNbXxve51s9gyN4rnisO/Hi2KYeR/pCuuPy5wv3nxaphCNIaVATYZiOOO4
k+hui50l/DSP4qzsiqMnmP/E9JQqvZOWU2TRIDmEOydJhfFgUTRa5c4ymk7fu6OViGjJAkpdOqa8
m0wi+//fGhhrTw+bLZ9FxIV8HZb5Bm/JckdYMRqpk+LisB7xjEo5jaMmA2xGrnJqcroWjA9dG7EN
/wTOonLWngpFEjnMO2fg9ba6PQ6Ctxs1DaoiN/TrM9Bi+9VaypSnLLDJ0+akTetjPVb2A/2OdoiY
+TR2NWgwZGIIm7dLxVtcTnETmzyVTmz20ta1xbKCiPzOA77ur1DurHcBEnrHgHIMa/RN6anp6pew
p4aL52sRnzIG8n6cvKnu7pqqsib2u87VDl5FeTHTcvpbTA5N75bBTj05G2L/veLc7HPtuwtRuu7l
ubT1qI/knIUiz7eFes/u8M0Vtr5VLFYokgh5ENT+1bglAWE2rFEVp1z3VROBbFDT4wRmPDFYpytJ
yMeguwZ6ZK9tNIBw8KwPpRsO8YupHBLs37/GN22q9YkC0ilQXyawrf2qN+vsxzqdRyqJ09z6fn4I
ZcBbyp1ueW5mA2uOuFnA/Yo+S+4LyCj0wW+BwQatKU6OMlSI6apbFkcmSs7pDryaxQCVJeKUOSla
38lMHKagN/3LVPX1Rc3SME4VhvBZlASTbZxrZ/KaHfZEvtixXKo9MXk1PbZJ0Vbv3Nc3W4L/RMvb
xyVigMMgJ/9/jPaTVjdOI0SnE5NFy+6K+Ie9WlrSo3Ou1KQushLldAxVReXCrqMvq/KGkDlAkmj3
qtEK2mHdpdm+DAGKDqYRT16krHE5d1ODM0XtzxRDYanC/FKVXsUVKyrPpD3VEjSSpvdlhWuGUS6X
OhdO+VOR/g7vtB//dYXBEIDouyotWVvMT99EExAyvxZjVV1Db7ZPtWnnxRXam/yjQ3JWfPIdOE0E
2zE9LGGVZWcIUon56FQdbW7GEGTVyxQPoAY1PWHrBfro+OSEGiDj99vvNWrBIUarGGCUCvaPRtN6
mwDgQFtadpFWV8esVl6Fe/sdpmzD7JBZNgpbOy2q+alv8Xp6yeABvhdH+HVvLtDVJnI9BZwAyFMY
Fr+OdB1wwjBVWcxF0q0YlmnK6p7pb1Le4x1Tdt/CIiihI23A2sZma3mVy+eJjil/YY/tSvKxyRAe
JhwF9eeGshL+XmJlsIk8GZDWVX5QQokFxp/mR136K4NJFHYHvXBrri83po/rd7V3KcbEdB7tGx+0
u3EhtgtalB7UmY0ZhlECBC2mJfpBhnZ3KJKBqT2Omb3AFrX1NzU4eriWQ9nIg7EQZHbDULCRt7pQ
dSMktSRORsiRXlkCj7lcbpB77EXMfFh3CLuLJ0bOcVGX69PqZZmdDyYNsuav1kkN/WCwXcSOwQgF
vYugZm28OHdoDQAD9d33PPCFenI8lZV3NY2G4SVuWyf4ntMVA+5doJAAWwS88+24zUnJMayr0Vv5
s5XmBOoMhP6OTIUHbwYODVSMldmS+gGYSBLSUz8EMGopF7Fwqf9g8l4v9iWbgNK3l0zghoaZrjqo
OIPMK2Cm7Cl9tTxsDJk5LhK5z7tultcNqhQDBl2nDYwyupY7zNnu1y1UbNfa9tTyRu5SOQRtBQkZ
W2E6AZVjPVq1L/pDWPS81W2xbDddWahbbk/3pqsvHRdPES3zYE3nyfG13/yDT2DzX3ff4LsV5byD
/QWETb4/8XnzjHbnSY5jSEdi60dO0vPND1lhiuBo3lL0f8hzYZpwF3ddCz3TH4YwnXY0jEX2N44T
VNfVMptxGSEIH+N94S9FNe0Md1yoNqpWwrri783bGKixo8GagOBs1JzS93mTuR+vy2bLBEWINgZY
wr3jp+GTnY5h9bG8MVq9Fi7Z1YAvrQ412g/vBEk5777pzF2HS0H7GfkPXN+aQ6DnZP2/2UIBfNpa
AXMrue+2XkJ9W/zGWtYCaupaoMIK7oMTtcXYBZckKePJYFYcyEsfLW7aV8decWHluzzF1mqXdiLv
EK8kKwS9URAXl3ISWoWRkpzMvafKb4HqpfUsGB4OqX0jIQpprf+qUA0LoHXNpNRdX6NN+Wwlc2pc
J0pw9yFoU6e8cwoM8tKdoWc/f5ismBCh0mD9jrmIvWCguWOhz2vtxpZXp9GNGaWijpOo9CzRHMta
Wv7J1BZNtCnpA7Hrhd8UD9v239BuLwStg4oM4Sf5aZXaWV44MH1x8rqeKZkOtzPDsTMMh59Hr2a+
pC8Ne74oJj533eqeNKofKsFA+iRUOxTGzrK0ou1iZwtPO+f1SkuGd+m0H0NS8pfcTrLyAZM4SMW3
49nbdaOe8k6bn3NDZP6POG24JMeyNq2XdKx8PBITR0z6RLI4id2c1ZV91+Scz2i2Bd5USevPTHuy
wj6JeLnZctZhwELDClHBnn6izuAnrTSwMSYFvWvSfNbPGiIvU8smY4a/EHjLobRnKY/YBgG6bmeh
C93q1BRVTnxgeKEX6dWYeFfZjePtiQa0m26FD36BpFeO8Clq4J/x9OCjuonC1rStx+3r8L+p2Hxp
MlUpygERko9doAfAXkaSZfUOcMwqo8oOxfIBPQI8StqEE6zTPPHqr54bSPOPrYbffp7yWy4BKKFx
8K215yG9qwVE0OdCBeZy2pQDEILWbtrgsB5lMZBGrluF4TwpfSDy/AAz3ouUMHmiPC7g0YSLZczf
6ExAkg5xC40/ha2V9BR/SfLQlEG/94AaoPqbYT7vN7J57dn4yzMNWzI4GRxa7LeKYv2gy+eQnFud
K9e3zKuRxRmCs6y1+nt0HKyHKto82cOPloo9Mg9fCBFBePnnzN7e5/ZnSB4EwxQiP4Owe2sqP7E2
TXy0LMjdh6QeQ3HdAm2B0vvXBFxc74VygvFAUi/0Xdd2OGT/U4nmZmHdqRIbot0GYRUG9e5uhDmx
WmXf0FL8NVfVhVMFKzFU3lDlYrDQGgSJPxDp1DgQjTfcc1HWSoZPAMXuA3OIhzu37uz1mN74rYOv
eKG+9Plu6SxcijTA1gsSGj/UOWORoU/YSlt647cmhxeM0GJnXn55ZxtZKz4GFYKChw35hofOj9gO
ca9GESDf8HvvPNcL9yYu4K5xHerGnhTwtWpJhYuiHeIvIjG5ojeiFyP4Fj6ENsquOcQ0+7IHV7mB
/rBRuOOld4oHxpAmdn9wb1lrGWQeb8ItZiCcuqYOOslaTE2928Jb4I4hR70JUG2e3Dgj4v0DCpO2
y0j6Bg8HjYu9OM551jN4C/rZTt4K798ngW/kcCsNBPMoTLnXBJBBf2/9lnolBGOvVXGd1+QDHnVM
gHDKvEwpyM2W+G7HhIUnaPqT/kUaQlOLWSQpyZVbl2QoFHGDiqY56Lr7LW9N7OndZNV/rcMEF2IT
gXRChoBf6DpvnVKMVuVARnZ73fjxU5+THjQFZK0TEb/2rpIOxrNKbKoDeGraviyzz0w9xEPmOdBy
aTF9X5OCotNrEAVGbffCs8rk6OfhgusAmoT0IG5agGnK0vHUC6OYj8li9dZZtW1n7ugb2dUJSCg+
2tIz8hO6ghmIV8E1uyp6oSEnGubpaZAm4UR5horHXdJp1RwNbO3mqNIed0cxyfaAcqbuPsmyjtnS
TeHIcF8E1XDq6kBXLzIhc76WABbYJJrdMh2KIQ/ZVXNWETtbQwX1QQk/Dq/ag1TxecMKVk5Dd3Q2
icuW1s4k9jC/b1Gk7uM1qJYufRPmKWrygo3ije2tcPbaDLPxgJZk6fbw7JvmhPUl1+2AZXF+2Hjm
/0AMPmH+pDPFfm1u+UVA5gf04FTkEAWkBKAaJjlOEaCdfs9TyV5RwP+UkuwG6Bseeu7QX4fwhG/7
F3Zi0DMTcXfdxB8hOD7RAZkWcAju3lXUgADH+9Jkfa4C35saOatTe3fuoFNxyIacget9qUZ3l7sO
W8aeStOGh1LzXtLcJ9lVOjNXzszQZ8cshrjybOphTUmzvjnpRs+HMG5rf1+VmFIfF8W9e3K1FRQ4
IXN0UUlhnX43r2hfcrtDtoT+neP7GomhpgYoZmoO1qQMJKa4Xo/Nf/GYnSxJVL+08tx7tGdfnCS2
sSnBjL6EwDPL/A4AMoz3adPZ/fe4Y3mj2J7r4nG2R6/4Y2qtWf7ZtLoMDhKFExAp+XAZ79K2UZ9F
Qn190qUumndq5H8jpyAwq7EAM3F48PBt4acbXGjLqbSvIwM2x/0cjpA1t7w5xMpORokGjjlr29dp
BOrVg33FVv3nhqfCh2NLb9mp3Vu1ueoDneazM4s2OBpGJXCdXbMY/F3IxMvRncNrUlMmQjJrRYNe
M0uwCL0tt88MiukOuN2cv0iAyzHKV2/RdFfn0hs+WoHI/oiTHHlJkabkAqjo+MnSH6r8MJhNnZ0Q
8yXlfW70az9z2yvjLU3OwGHp69zyD39C0fTc5VTlL16ZtT/TDsVLJNrKKJ6EMpePUF/Cb42nzX7f
DfF4nZGtPpphValfphPX9FBJwf8aAvjph7JZiL3pTdHnofaZATTQcp9QZbX3bq5nFBIzG/DMFg/n
79S/y9d3tp7xr5DMUOXVuwoI3l2dDt+ggL3d1B04L2RRS1A1+bdKdtvlGyUlv0FRUAWW6i/Myuvk
aOqG+1iqjjt7w7d9Bx71xYVG/UvkQ+LCQQ7j5QAAouYPmYzzAAJSXcNira2i+1LIcnJRJHm2PDpZ
rsL70PAq/yBrP8S4pXS7YddpB57yBn8y9N0dD3Lkc+xgxTjxEzHJJqHUoUHPNlHQwEOgcCsytNep
8zCpKtilN9x1ywxRm1IM45vb1j8oWsr5Cq9uORtcizZ8U5VjZFUs/XBo3UUy9rwgGQJtkys1Youz
W8WaDY2ZQZCel/GPvhpJ+HSV2qgukP08+UrN0EfyPsz3KkitdrcRuMbED9KoBDb/yfbSIY6fq2IN
9cSUqJ0roAHEqQOZTVgQALtd22rvsFXLOfnzn+wmSboNjoh8NfDaEq6BNJsf/jKRhWVIPqkkb23K
BG/o/LAp8zbUrWvj5pe0RxQQ3jB5Fz8WZKAF+Nuz3zq6OhVxx1Vnup1bkuzYyaJ2yP/GCU+vhr/w
kaPFhEGjGyMxTGMVGWULWV22zPeyCuPr4CdNHKXQz4H7SL4uYmkteQpSN4XVaFLi3cdzg6rv9xt3
VXa/vjxoS8Hv9wBeIRHQzXwdM9PChAxTO8HVYBQd6NANY1xuxW95+0jxrQgd+7KCEwe2LSMnn0Ln
u+orVf6g2/GjDQqSswRrV8rXmDcb6Xjlb6fxfC8dx4+jXsrM3k/zkN9nWZd/ZOg5DAQ4kua0Hz21
Xp6VZz2lXCzmISgpwyIzrNtd1yHciGi4sRqd363lyE3J2ZiucYEQU8+Pdey73023CIGFh8RMr1AK
zQzmXbOE+9+/q3+/KkzrSbeYOXezNX7j8VHyoWJE4QJvYU17V8Qq6Q4w9+aJVsMoH1uv57KYa6kB
EMdQ093+/QO8wci56ZkZ5aApAT3CpB/zlteLZbX1jKa3K+4ahg5MjCIJm69dghttZM9CzU8yKUC6
TWYcQTsGVkFiDN9rONtygEmgtzTlRncpfEahwYXxJ3Xe2Ahe4ZjxnWpqy9z3ZgvfccvPk2Ix9QPT
gDhjfavz5MyGdvBZK9zxM3R4szgVCPygM9zqn99/4lsr/T+5DZ01bnMAGdewHRoW/7I0T1ocOOAw
6St9TWI8dOzOew6ThNZz2sBMOQyZ1NaTygwaGKFZ5jVkFtN9Qbpqf0PSlK1CG9vuov8fyPZfG4LH
AjUBqV3bP1i0vl4O2yshsvj2eAfqRZKfeo3nnCdkPQE8MR2IJzr/fKVYKryYFIpg/Y7he7j2VP/z
etgQ+DGAIbq8HDRldIpfP0GDhUOPzKq5G+e2/Ak4JqePmYVMfw8DsfmK1hKRB1b6XnPauqZANIt3
D5UjGR6mmzJ0NIRDUyAuGnkxpmBAb3LbIdvpp9WzVvyUmGiLA8WWhvuKOmyqa8OJ0mpucdvLKDgv
CKeb4pPge0/tbFjzIy4MUVJK4+tSuyPcglrgiHCJx14yhCGJK3yheiD3fdskFKrcmk7d7SwTuVsW
ba4GXa2r8C6wJ5jwlj0n9pGx2SIH9koYf64G2wWvB1e8ZHHSBCc3nwtP76ppTMf9Vkl2cgKAhW9G
6EjjmB3U9w6E3iyeqzCCpeR2D8Ey23+XcZmFB9vWFaLjAmbXQYaImmlNrLCwEedoRyldSWJHPijV
zI0coW4NbbvmNN616NOrbzJsgbc2kbJtSCK/RUhHwuwu1SJ3JrwZfYc6Dh6XDod0OSsjS7/4g9OG
O6jBmeYkG0D29CCG+QeYR1sjgm699IsGpvw66HhkFtANhm4DkYoo8WujufOSPhTJLhixQj84/aLT
l+05464mdi62V8jTJATz++ph7qZzxtAK0MRuhiBe7U09Kf3ktbPVvdPnst/kRejg4AMQN8nGaSVD
Tnm9Q7uMkTyNFtbd1vaXSnvymkCd0k9OMCTe3hdulkfc8OtCdS7OO/hnFN+XIi/zgxWWZhAZMtd4
Rt/6fbgFyOLRw2Cyfq4ns/24Ub+REnP7+LmR0weRYTfOOxps9Q9b8wav2+Vc3ihFdpclGE1wJid8
Ilzjzw2k3ywjvDGplqcFj9Xm2AI7WR9xHoq9u9KGqvUe7+zN4eXV0GgnI6M7Ri8W6tnrV9NMLj3K
PPXvIBOJ8mR6k31a5i4AIQcdtc2zSWlmPlmTyRYsx9j0Hzs/HZK95ICZx60fY0uHuotxczVkVjsQ
eEEIPQfePWQuLvUJw5QwInimzjdhOUOzm4ep4d1XwWLu28LkK9WgaBeWWKjgyCv5Bfez31hXwzR6
685JypFpMJ2rUVr/PrjfOEn/iV5rcF+t1HG1CX2L1/D2BbiLXbNrBusa3FiAg6nK8oq6Y9n5GZ49
wAdL2F83OTGCCaqHfwDIUgb+pSoa9alFUjydwiCzxF0Jt9q9BJXmNC4Bw3T3k2v37XksliF/BuGt
849FEajvVRJnyTtF3JuOOha5tDcpxCnD6anTh3xzGZQlyLqgFXbaIPjKK7hyswbo4xL4sGi//5M7
ezMANMxlx3/pHSWWowF7LNn7SZ//+fv36705ezzSyoZnMCnCcQqTt5ywtqFWSDvpn+ZRErOysUKQ
aqjeTz7EkIXyT6ooZS53w1g7xmGo7dSFM92SyWeFPGigPPuMuGOARKTYWXDI+oBrdqiZ7Hd1hyYY
XiB9csOhql5VrE2is+nTxvKeqikBFgu4LVomOAvbOS8LlN3dEJYV8pa1riUe6oIv+XNFhzecXGhx
zrxy6bdftKWUvc74FS31OlYqN+qcPzWEZi+BJXzty8D3riM0d4KmNfdhhM2MEe8tyMPDSztMM7Qs
aIfJ9IlZ83yDjxSWlminvfyDG3exfY8hg5YvypIBiiLJNRFVddfUDwsz6fH6vDWzRGzyEO40oOLd
gL1UlOn0adbJqjdw0yVO7lqtZHxfo/ljkoyNjO9YhGn8nqL3Dd8f4TisHKbJsN3YbEg43uy0GCqx
HsplPm4JByoHyz5VXdxmLxqA2KQpg/XHg++lAwJEKozuDs+97FL7SLmyd/g5b4LY+jAY6/vrSBjm
tMD2eR3EvBiGWuKF03HbXfBuBqvb29BYj1Znm4+iLNBh/h9lZ7Ybt7Jm6Vdp7Hue5hxko05d5DxI
qdmWfEN45EwGGZyfvj8mXVXbMrDdDRwIx1tSKpMMxvD/a32LG2yNh9h0jeIRSWfbmn94G+ZvY53s
BKRIRKia9EXx1f/6PlrpTS59bcIk80L7oQdi0LYVRdk7sw9LxIgjs+LebemL3ll2A+x2xSGxUGAy
fAqG5+baWQx0xRZlaX+Ia8tZDJKyIMcXDpqBmqxLSzOrvQ2MPFGXenRaeoyEU1QWLbXIGS/+KCv5
BVZKIf+wXLyjtM5FX0QKKOtILXI8LB/vjh9zx48CUlCdAiMcGGCYbPKbRqIDx6noDt6u1Kqg2ak8
aVDoDrTHVjS+mmiH07Bo9qVX+s2GBHdG/z/PM78fS+aQWVSnpCzbrPLvjZtWH9lqyAP7tJwzAvpi
VIxialFoFpIkQNnmJnX8sFzYRfm3aAoWnpWcJFUFfaCreiPtsrlP9KEJHyPNUuG5bMbIeg65vSX1
uDJvt23gju0OXoKSb/ZgVOKlzJOp4widWiWuyB4VLCwV9jq96LFR4eAcyv0/f+b5pPU/Sxc3g6I7
k+tc7gGBRjLbr8MN3w9rOivByR8Tv3sUDc7K24m9Xv+Cx+SPJ7/fVxd6EgiN8ePyV3npd3uFVjYa
c1kS7NDuFPGjrCjQg0czQvUiO0Jed6hjgv5lmfWWCSrNFN2SRMm6uqsbdxz+4Mx85yRbwlvnqDBY
D0h0KfT/eg06zeta2tUJ6t6EASnREAXAcJTWb/08rYF9Z4VY67Qjv7tQBUxzPbDOpLsS5I75mkCy
lz9cp/bD22WODVXK1D8KyoLoLdAarksrpaLUVpTQf6peDNtkkegRjTOtd9g4WGP++c7+pliCdQ8e
lZgUZDj4ka13t7ahuWFpaJv3/nUn4QpNvi3Cg+oqLWk6KdWpFGls/tSqJ6aO1WQRA1Ae9u4Sz5fj
aYxYoffjwM5j1V4RWH94p+/nXt4pciVaoAJ5JLvsd4OijhCtBRio9nk55fm2QVYSs1IDo3nT8JtG
6EPpxm8op5Zir2Kvy/B3d7p6CHyKtCvZ2caZlC06Lq2HZX+vMpe8vDQzy12TAP26AwKGoCJpB7Yy
Zur8eVjzuLx7kND68daZsjGpAMF8r55UzTCi3CdvGCWvl43rKjfKzjiLQc/ScG3PWIlHl1qGS/vH
7ynJL7Nfn4h5y3C1tC2lAWVlyrzrTYtVeXkY6oJ15k4LcV7+kFPN2p/j5v2SUnzGieJL78m2jKrC
sVNZbymGeI+/l3KMSCerS4/0VJDnLGKzNKDN9TQkXd1cFpRHiRbUPhCRLj/FyN7cLbJUAq6W9xK5
/rzrKVmgvyyL9ORomC0ZyBSOWC3ti9KnULB9mt9WDO+le0yRW8iNrLCgb70IPtdmcvyIrmevW83D
Um1CGM88w0M0a5iu+yV9itiSCOGAhhSBa2k/KNuPztbma/zUlqAE18vbSVN3DF7cJpz3JWnORi7w
3fmKTjGTy3bZl41txAWgsTvRLbTFcJhCu/J7mAG6U35wpRrSRwGbvTvrRQOJaOu4kBF/LHPe4j/k
7CD6bT3xgXdKbzTjVW89u/gxR5FFm+WWLctQ7eS5wT6lZtjRU2j8k59oXI+u04L+Oa+G4KWSFe9t
KR0XkL8oEl7LPmqkaIukIh5cgQhI96bbrNPj7JPe5Hr1pbanBJlHGH+XYSGKewNOtL1zdO0VD7RP
durViVjZeEdeFk7L7JRtzk5u5v2OehET0bJ1pULNrOZEOGF2KrZ17RZbTmBGq+ZaeFrkcL02zbNS
3rTROcIs943mR5fvfavvrINbgOBbeQ4OuGJliUryNeu8I2wTVX1pTIpGj7Q/sVTkVoReJ2yE5KMR
nMSNygsSPw5T2ujdh1xz6Td3PBjjri+HQoE9E2GYICofQmcn4taLn8K68dgZ6pCsbiu7QrwFLhAj
yquZ9Oxm1dUKarFmjZAhcYYds6CZuXs9Dh/SDj6iA3GPRpHIrTuZ5lPm2RXaasDXg5AmnANb7JIS
KR51FAzRwSXtAbLUuW99D00tWisOEdtekrtieVKsJ2k52yLVonMej/KGls20bsyQW5PakBwllMIm
cxr4Mk063NMtAq5vOyo8Ik4Mt5lfBxcnFt8nQAO73KsbekzDY9r19pcy0cabrFLe0xQOLbZ9fzhV
jhuco3DQb7XYo5UBzQnRI7HmMD6mi0a0+65Son2QauzXuj6OmFG0smzX3miJW8OJ600blAdYn+0W
SaV7yoq42zR+q8NPm1qDUJws+qSSfDoJKjMbCz3IlkSN+taIpsjFDCftV7OL9S92MvTrnL3DWseD
Q8NEi25lX9kHVTXWebQGe58YPMqrTu+LD609jkenqp5p4dRUceqo2ASySs6tC/Op1ByLNqoKLjUa
9P1YBDkFm9zeDlpo7uoBN+Aq1ttPPQeltdJH7yGotOTVBiBwZONmhCu2gu06GL3+3FqtvqkMSsWq
1tJ0RWs62CttOKVGMmyjKYu2blz0GzqSvj7vNfSDXtPgn/wxszaWaZkbQBL2VyZhBE01JJGTZibt
ji6qetAaMzr6Fl1SPRv0TdmZH6u8DElLk9hRLY4eTLc3pRbf51MrzxlOpG2QjJCARGxPNOWnYqeP
KNE3Uemi3gJQ127rNgCCElsvOlb+9RiJeGcZWvhl6tNsrfVG9tKWw3c9yAaoNfYhTrzisxG3+rjp
BafIJwDCEWbNwPmYii48OEZE6opfMNtwnZW9kUM+rWrV30+0glYh8EqCjwtz44eJB1ZhsKZ9O5aN
u23Z5ZDhNOQV0w4eq3Vt18GzkZuQcsx08ndlKK1jy7dAEsb+OnKQb7dNBv4yZn6blEtl1eIY0U1R
fcCvLT45mtI3jpH7B7/UvteWHp5U4rjrQFTjbaERgGpqtvapTO3khTIsNMiuam6QBiYfE60VYJoz
szjbgRmu0bl9zhuacKFVevsiScQG9I9XgThqqfAIZt6itFrCiU1kTeupDPSN8GrxULLV7TewddtH
1vlwDcyCK5+Z/pZumxFyFPaL70bbh9/62H5IUiP4lidiuHck5uOyNYZXhACFtrbc3t+WhtPLj62e
mh+Dyfe2Pl0Qd8X4Sp6F0fk3JR65s91oj0EScO+pKm9kCjGvjcSdJtAWHczWDvIVB2+dZrBM1jkN
amcXQkLdj5pbHr1MSy9QVao9Iv3pFXCxs8bPBTq7E9MLFJTsDF4+4Ol2a0xZg72tDS27kW4Ae1aT
/kG4E0LTxMlbtab8J5JVkWV8UzRN9SMPRXjXgJXfGEZVn/LQ/WDHlXVvsSPJyr5Y2QjTt9gB+rXX
QgXPRDBuKmt8wmEfvHE0IpI3xt87poZ6KgEQ3Qf0TWGejuF9NOr3dpXW6zZr6yPBtsj9VWOAeS3m
SwTnX1Hu6taZmap955XxRo7dE86u6MEiK9nrxoH5qPOPTuCMBwv3+iFo0zhasYoJlIHZ8InMpB22
K3XTx7G9NsvB+OxWBhnITdt36yINszUu5PDZsgBZWE5Zx6umz80PlTMZl7DSu5fCT+oXn5X6MbdC
ktRtkCgXHIzIn8xCfa2zoiAEuCORkscAEpFI99LwIUe4cDw8p7TWTtyNH4fU6VcMSTdby9Hxns3I
DXdBgMB0YjphlxUmn/ywmT5OElvCfB7Ptj5NPUYUfJzXwi7QW9g5U2ETCdymWon4uSeaoJD9U+t6
t16MltQqVHXv45S9c3r8Qc1E2YfBbd05AzbDoYvkng7QiAGrFt1NEjv+hzSGrESJ3vzQJjVeL/xT
X1uERkeEw+W3VrUevvG6LNaaOdS7WhTFWuptfEHNbq9dbfR27E2aNWbJCqVq1BE01GeYT+38c17r
+U1SJaNGM8XXbrSxtldpR9Us40i+N6M+3+v+AMlpkN2lpdEPUizyb4swCj/aTe3vBp0r0qKTfUvD
qVpXfjTteRrGT2nSpR3NllRsU7Q8+oonGYdKnomvfWZe4jYo3opRt4657A0Y8jUn/TXbS3udt220
Qazgo79Nu2RnJLnx2QlD9nWB5m4zxArTCldZTR3Ea5W+QqplIWYT2gwfi9q71Mqa12qsyocsQxuy
NZoqDveS6PZdOoTekxCRty1leyiC0t4H7GY+6rHaOqHVbbMxF+veG6abxpD+ujAcjEYFEzvLpHxg
dVQHu/HHjZs35U3KXnTVWmGwgrCc71h0sl1pZTs/J2mAOG+xHpyJGmJj2AfIs8me63TRcMc8GxBx
GqKiTXXRZAytAeMhVhe9EquEhvk+b5s3BxXnvkVeceQw5W8LP7JObg6aLo3k28AUs8eEPG1ikgbo
RTSOOhn58AnYonvLnuIy9swL6MK1XeWaRxkZ/SqvBFtntp9rgD7q0ID8/MxJBh7NmFwCNmez7bAE
eKuPO19x6u0HT9+wBRAbyw3VW1UG2QVcnb6mqpzdlp3SLozLmp1PM7RkBE+XegB+xRpnxrPRv1c/
4E0Ve0+ME3DyMJjVWt3wOlrGVydM9I9urn1wzfRTW7bWoSV3K1nFGEJe2izp2zXS+2gLLbj4nNJM
OdA09R7stHSfaQARHeGk9a5AQbgKxcCJICr7u9wmirQavPgrchtn7wdGuwliZ+6vjAi7PKPAqdK4
xQUF7nAAkwTzz8pZn6L2AoJOpxOeozGzUnXJkJWdPRwOj37TGTuMcuQbpUPtP2HuqMdD0nXxrW6H
9j2vlVJGUhZ6X5dOBkKJAjAsmwnXOWnU7WY1W9FOGHQGtpeDYRxruyPdPc6DbdLa8aMRu9WFepLc
jlX1FtuCGbqCbNU4ubuWla/fm+6oP5BEXK80ZPp3dWqAXIgQ8oJGSdAiF9YLk810m8A4W6kufDNA
bKH1d2JkI+Un1wvkSiG5XMO7yxjRJI0pjpGqCvKd2XXkezsomzl4AdvwQG/sGpnY2QrlQneME8ne
M/Gmp6Qs86+GW2tvRa7zAejTnDEsxs+WX9k5SpCpXScGJ4QC+dOhBT39Gsgx3rcwpj6Rj53e9k7V
3Ux0PjYYpIqdUPY4q85zejxQsIe1nff61i+IW1jpXljvsTUwncXBrcwlez9Oyi8VyIfbfKANwO3Q
5pZ/DtUqdSiVBonDOtyfOnSy37SqZJyK+K53RvlpKIB+ZKGbvxZm5LDZZt+QVj00wLgHQWfxrAgP
ebyP66H2O/PsjpE8TVPDCtZktw5nqQ8wwUFkalaxYZcuvlQa6R4sxM6lixIw7lqsPiOCyN40OyIb
u+E6AWbRfYh+4biaHN5wNVj0giWKyg68tngcMRZekN8M+yLQvKPbe95N3QK6Ki0z2KV5PZ1NT9Ur
GWdipSOHPSM9BdyS2WDvEsNFnlj4m1EVX/VglqUVtq52ntkGGydU48ZH2IqYE7bDiwGR5ZTomrEJ
6snZkXXdIRaSqJUoBG36KX2tYxHh3VPyHDKJgR6VRbNpzIZ7aHX+S252sJpjMEIYgZzmZKBP2gqh
Q6WeBl3eIx5InlNTYLECLLzGvSI9sCORvRuSdrwDQdbd6FFt770gle3blNrTJqDtv/VFkm3zht0e
VpbmZEdlFT2mbe7saPhXmzBXH8ZY9/ZuLPDaN9E3WYXNSzbkyWd6Cv5GYaNZ03Az18jA4qPoc22r
cewmKTiQNIoEYnhbSMCaU+aO2wmB2ymycbdswzQrnp1U+vRErthhDGWsfWbsoozIO0bto6+EUX1p
O/y8dwSf+DnztVZAmRgsC9w6iZbMqLSFePe0hONgX/upX1z6qwZTh6+W3/fpVOk7CfMux64KOWKD
YzTstlGAaGzbT4nlH1IgSHjhZGbEm8aO0X60HJKy55ZSDgyiaztnwiSunWMIcWz+0yTxdkQqzCNe
RaOhP6N4L18MUyVEN2i1VrzQqx07YifgsmyLQffkh7wftRvV2ZypKx9d3mPtl5RUavpAwwvVE+oB
VuyU1V5vJ/84Qd8P97HVRO4dfBXfOgUpRZejSJLsm8lF2taKthqyAifWz4tm3C8q3m/IUDH3Ztbl
xWXpdcVe6qpNKiuI4LNZldIRRl6KUdjMguZUWoVb7vsoDklIGaj63Wmq5d0s7bWFPSHCweWEESWD
dteqJqOIig6wgCOIqIIJHeOytQsNBKRblu/mzZ+8OjjHYz7fy2sVJvNU560HD8knFxnrymtdsl//
MVzrR9O1vDJk8PXvlgrJ4ETs5LSaXttNx7JqH9x8ZBy0+jBaJ2R/nXtndSXFLbK8qeNllQm3eQ1y
eKZyNomrnd2+FvmTnHRRY5aQRNgHAMmcnQ5mq3hx0J5OR0zDVrJRIqYPWXMIoj94vUXLXW+wqAXN
SmK0ynfg5Ck1LcodHLRU5+JEHz/PvYLkkoRpMZxjNjaTYuZv+UmzcykWafGoqu95ROFIsoUekPnP
5IyDFfpONAM6actht+HVFklSSUyFA5KpnbudWaExRP4/i8AefWPO4VSsLcegIfi+CGzIUmupGh6Z
d3ly4Nakxm04Ozf2fif7cK3wcMh1hbPJu+lsCg63rOnqayyqajrgKMoF2jrHkqefDCL2zDpyTZ+6
I7q8jN7pHRk8gX6omYVIKiIJQ/3hQ1zTDf/eTqFvaCBpo3pvIG5DE/BrK6H2saFiH3J/uvUnHVja
R9utzR0ubNlS6Q+d4hZFYRmekylLvFNUiaG/7XSflCavgmBKBTGbnG1bOs8Skm8RrvwqSLWdYC+N
+bNqtOlDxhVhTr86N3VNUjtAl158SmlFwDaZ2NT3CMjLM6hfrIk0vOpoZlEhU/4qs9GS30NP16iq
8DT+CZ/xvpaPSdrWbThDlMJt5Brz9/+mXe/ReVJBHstTiA51uqTmMCXHHmQFQODK+OaHFEaRU6U9
ezuKapB9Jc34x38eTL91UcnCpZszq+dRpMOfffcuEmo7o1062TmMBtSgWWRSCF1A/25Y+OkcVWPE
cyAnA5J1VgK+6XxptN8XwHc5+eC/ydcqvvZV7hr7nw7Jq5UsbQysfbhB5sybBcylm3O93YbvQrFA
1npwXlwUeRRhxDOvddh//oi/afZQ2pigcmCU6J6H8uTX6xzpHSZZy+vOTWFEGiu2nT1EHcyDfaxT
JH4NsVMZB5G3ln0srjX+f/777xSNdA4FTSVcRibkBbSD7y+x4bh0Skd7QGppU+AVUcAS4gwBVeal
g0Z9sXW2sgUtgpOoolOtIse/k5MWpQ+egCx/AlyIKbC96jD+8PZ+G4eoGfEikMHJjGLq7zEMQVBT
J6XCduqudpbFvrEgA3R3DMunhv3AkXksIVDdHaGq5o6eXBYYdeQYHdWvyc5POdzQ4YYgaxS94xhP
+I70IuFQQ+yTfhrTGe6+3Ot//gC/TSW+mAMSDM8gQsASv2lkh3Hwes2kEG+FTpZtlKmF6NzMOQQo
z2AO7GqZCesirzY8ZqSxQbNu9zRavDJT3/KrljXM0g4vqpMFpzxlUb7/qYW9MkE1jQ3Z07KuAdzL
pucgb6Bex5rX1Hv76u+EBoieTSst56ywtNr4a6Y4ucvrSpubm7NTaCLnhvVJDeLLP1+C9y01hjZO
Ntp2WEkIWHvflzXz2GttD2RhAoW/+qIXMiu2hjlzc1dLa7jttNx+CNHPqf0//+3fho9vgMXySZUj
Dux3ikcL1Lyi3KKRIFPa/Y8mrrPmDnG2zvJnMbDVWqUDq38cxnaxiTK+KjjzU+z8QRr7TlxGd9qz
YSbOcgQU0/NT8euDHoQ21Hn8LRQrqDQ/l3KYrCc71XGHUVVn1tGucvrlfi/eWLeyYt/gMIcjYNtU
PT80AW/BqNJpNUbZzvezdX81s+Q1fejdkIZ2t0k7jvYcIdK0fl7sUnUAm/YPgJSrGu7vayRdUgf5
x9ztRYJO7tqvH0hSusvpqwNoNXCSPvYGU80a51tobWMLNt7KDXU8XqsQljghkKFWmPvo2lJPpGd1
jx7hou4pQUId0iWOa0Hq11W37Chj3mjSdaD44lQWOAbEr8iyHB74m5aHWm6CJlRyhUWAaap2kaHu
7AbE3cqDPU7DrLcyIi6v4qy6yDTtKFIVppflGfEQwqpta7qN+RSiMHb+oD+BDMVH//ulcYk1QCFO
fJw5w6fIoftl8ZyU0GxO8MF+bMgV/mDKzAr2YG61jws5obo6FKrejuyDKeMkvCyGUn1sEW+5V45d
21NCgJnP3vC+qKA7bWD5N7dUXGVcMTdUYb62h4gogTiAU07F3Zuyn5suB3S0c2iDATysMkP1pZta
29qWTuA9LFFB5VXismwcYuxZjKwrx2mwR2d8xDZL1DX/F0OBI/XybVYF4667io/TNmAILirQUvPB
KFBmwuG36Ggg2XDDMD3xX/BF5cMXU9HMI7SaLexckonT1v4vZMVVN7f4xUYwvsxBCY23NyPvVUWO
x8BryF6xAKzaoKONWiFJwu5zBaIuNp3Aw4p2zvVAeRfAy7Ps4aqHXtifBLygvVzkeU1MIw8dQcRU
l1AV5Wy7SMqjUiBSXWCii4l/MfQv7I0F/bUYfgoWwYhUu3AOoCI4kiVj8VKxSZtJG9ewLjZ8lXoL
zAY7Yi8BLD0k10CkxZ9GbcGnWUvfKC/Oy1+eJHgDbRPZ4wCKq7pGxS2pVctwbTWfjwXAkAJFTq2n
StejZsc6FM6wMY191wgMK4ujcSGm4OLnrRlWF0ENSeOx2WXDHMDlZxi82HkXffRAGgC1UpJdesVj
1udpiknAbqBZZmFTyYfOLMCJFQ3tmK3sR9HwnIEjYzCbkkbmBh+AQaeMNvlk/sgNtqMvGecYsYlE
2LpHdzFOL9wrx+N26ikFL7UZUOGIj9IJgJaXURlDoNC0DmSZhK42t11b98bSLJcCFRpuT23ZG2Vm
txJhzmF9MT+lVwMOUXvcBg9JAfwJGpCIKK/+1iBKJxzheTeHvhFk+BZrltV8iVC9vtqtSlqKPvhp
oH5MiOsqc0SQXlwJN0sUi2vEs1V+8Qqj9y4Y4L2KQMp4AwzUx8oVtXKpReX9FpcQVCjkxH5x0PM2
JGxIaxQpdOXYYUin0cTGnG0JD4ygyvUWDr08sFbBil9GC7YD4V2AMcuvOmbc+q6pUGvuE3OE2jVz
QNSbrXkz2yO/UulMSkHNeYKhAS1/WSU6POLatyLpHRrgdRp/wL6gk2skaeWufA1BzqEP3CRcB30v
9KOBjKQ4iQ7C4AaySM3WzhN9vC9QJSfrnzMkBt7Z9u6ojL11GcHdkGYozOcBjA1j6prPNhR1ytOg
qgg/gX6dPURQzw/IMoYJVeTDh33Ph4+SIMR+2VZJbH/IcaWtOQQa9wQfzeJqCB7jc18wlh5CTONg
PBzPGt0NNc3sxYUEEz4Yfd+5dLjBKvRfhE47fs0ocewfC52TqC648l4xnkqcsx5wLdQTtB9mH9Bi
ByO5M3O4rjMm8Url/YmzwEseruMoNAbmhoqgNZx6gLd97LYMgiEXEZrVKdIOQVfFI4p+B3NrPUor
uKAeGMRDPxBrd45cG53yELBaUrCy/HL4BJBclO1KkdhUf8yvc5aoHaq8JDTkXb/C4ws5xaUgOl0s
Xte6TSRM+A+Lbym95i/GbWt4twSulV9HSv3lrU4ki8OPe9S+A2PoDqDo5tHam3VrrqRN+6ldU0Cu
ooPL4+DM8B7LdlbSSBUWREMpErYXrz2IYiffc8xr9RuR1qiNhq6thj0zhatg1MdjcZaWyMuDPzZT
xsQhosohrqCMiPmisLwbhG3Vm2XOyVo1T4GOdTXkzYyQQIBwvnXiqpZbigZjuXdYCj4hvx+BnWWt
P32LsaUSPa/I9RsOCPobfeUxx2YcOqe8OtTwLil0NxSO92kHI2aPjgFWQOnppb1GReYTqO2K0QIh
PINSYpqCWrdKZZF3Nzb6xXhv2TwL59EJWOEW+IZhJkl7NG2s6JsxrpIMcH+iS+qf2jDqe50cs4j0
du5Kjhu7toqPnWJtxHhf1m85rYBoYzg03Q5Jb8fRjjS6jjOGBt1/DarHYcQnnewA6sB3WcGbnoFL
yUj5v6twb3nsVubZAFUDyyTj+LpM8sWzDaPcYgPKzS+eP86P0TzHDw+EFFnlR1C+TrufNGsmGvai
dUzcnriNxQPIBDsoLiDkSA7V82gq74FSVeKRgJH5XgQT7Cg/NQDarqqyILxmh7yEmuiKAK3U+yH0
vp+ytdVk1fi0WBsjAznxOhJtDmGcXInJYV1iJFhYtjse9p8Gves2ZdlCLO6mJY+y16F60wxCLHIJ
Jo4zDyGtwWSXV05qP3Ysm/a+8ur6D9zD3+SfnhC2LmYtsocoFQzur5uuOjF0qrhlcaSVSiYKVNyi
wVEzjVSAr6Ip+p5IY+G3dmz+FyFXTC4SRrkJRs+32XX+QV2LdBkMPu8VakgPmyDpDXItz/R0MfFU
fjzp+5RNt7pV2Sis9VIOXopdFWqj0f6DLWXeLP59M+kRjOAzNDjIUE4DB/vr5ypSE7gGvdhjhXQx
5YFqIP26eV+7J1VT8H4JOh/J3T+fm66i/V/+qkdNAjcmKElE/b/5x0MLiLCDKgIFiWY6n3uibiSO
nW52WlhGxHLnltoxb7HqbMdo0r2dami0snPrnWMX5WWDmGdM9hF5hjSaW9Jn2HzgTSwtK7NvtaAw
/pTX8/6sR4r0tU5E9RGK/2/WLuHmJhEZaUjo5Uic4iKXTVy/areeiHSeVb3IN1XWUMDOpzS6j6Gs
qj/cLZKB3t+vOYRwZrB6uJI59b0zxaaCorw1GPrRSRApng3YD/4mGptGgXjk0PRYg+t3X1VRkNmy
MirElrDdZ67DYl5ZhKMJ0jR8LsuBScYdQu7FhLLUcbU4mFAcs3uAjvdTm1cWRQX+pvAinwyw2RmT
XEvmqA9QylJBdKvdHGnjb3WNyfm0rPX40aje1QDo+xckGa5+hKxaoMD1R2s+ZjTy3iIi3XwiZ0Fo
+wReW/mViaS/5yK05j1KzDrYLu+TEzx/NfQaeg4GXEgkilY+hE9knbLkW5bUPw62C5uoJRqyPOfg
JdqXcXA0tV3khZTaqZSDjiySH4hKURYxX9q5c8KO6/UkZulpwPkoVM59bQ9a9jnrEVetkzZS0a2m
AEgugsIQhi1mIBesF6uaawf3wGGNvYyRWMF5yeEk7/S0m2YQXDZoaydD7auvAgLlyn3j4pn/mTdi
wkI172Rr0HpIugAVqg/KwWBnCVbtnmFl1kQ/072+q92YTx2G8UTeal+XrIBLTdEYNN95XbxDVGo6
PUJS4Hg3foc7dg+wuhtZghCQ8GFjJ+b3nCvscVQ9hQmtCDVn27t56r7yzCP2suaD692itGwIUHRe
l87MIpulA0f9TrtOCV4b0mhpdCced0qBdiWWfLZqFD2GvBPlc15n+V3z6k5aGh5Wa9LwoBTH7csa
h4Gy3ErLNZgrl4LNIAaGC4tuUL/6pW/quxwlhqtvrSBsymOaBYY8oMaatbJXlajhxXRj+qENtX3q
TZG5NZQLe7wJpZ4wNvn0m6UhVlU4u9V6Img4k8gg7OpRj7Is3gqbNfUWUF0RbL3QTPz95Oe22Mck
0aVnGktFeyINpFVPRk7r8pn0mmJ46+WUOoQyzsbjvLKJ09CTwHoKMjVoxzlX6Yhqx39AtUhpcLXc
6HAgV3ZH71kTBytg/M0KPcihN3WN7e/WSkRtfbDSOhXelhvWRreRrywA0Q0VGbKN5VglP1yaAM4r
aQ1mf0ynzi1uI91tUZsshq+pSHjusaJ24i6M4oAzSMHivjGE9JutWTiZeWAEDPUhIFuq2gOjBtm+
igt/3NObBm9SA0KqD5Swwu5paXYB8+eCu5rqaVyWUYra28lIojvo12dxafeA/Zu9ChGZrt3jxHvK
G8QLFSXvn+a4CFgdk7fNEPrIVplHwbK9pEn+4Gu4RoX8usKwYDs0WGaXIjC6d/MkDSqJE8iGBZUl
/hdKhOAcPdCRB3DiAjz2HHxmueSAcMRwKv1Y4Jt5Tayizra6VXTtjiNFb+yJcY/vUbqiuSlDhtdL
Qbl72AzVUPqrOfw6h57Fc/MIJSRIHzVlpBU6YDLH9hWMgu7OmhE6G9B+CBxEZ/hf7apoxN6qGxW9
0d4HNE8XXEMVV/ZNR05VlTvJhmQ4e9zorW8Eay3NCFucGYyuteqcXOmXKIqJvZBB5aWPGdTlah0y
nIujpCKCTngwB6rmYzDItQn/FfRfGFdr9t1kbJEz7V6yOpF/JGnPrbe/X3HMq6yLxG8axPKA+X23
k4CKQacDVhv5ghYF/rU/qM6/zwj5eCg9UrZI7g57AYun/ByZRKytMXabxFA0sne+9J2ErgB+R3bx
vhSh+lMIhPn723NQ8c4RBnSdMJXN3/97y6kxsj71PP9k5bG1hdKnF2evN0W6EppS9W688oIaU9AD
5XHrLzXx8GKVuW7DHqQOHP8mtEPfvMnjSg5HEk6D6KgKYAnhCk2a5W5RyJLl4ReSnS+y2pmQwtF3
mm4m0+rtXUjQmHge0wCN73U79b+/Dv8n/F7eLxdZ/ed/8O+vUD7oP0bNu3/+53OZ87//mH/nv3/m
19/4z9v4a42R+Efzjz+1/15ePuff1fsf+uWV+es/393mc/P5l39siyZuxof2ez0+fldt1lzfBZ9j
/sn/12/+r+/XV3ke5fd///W1bEm75tXCuCz++vmt47d//4UH82/7zvn1f35z/gD//uv2c/Z5VDE+
4uXV/vtXvn9WDb9t+P+a80AAU9v0/qie//W/+u/zd3z/X9gOySCgoWLRJfdoq3GMbqJ//yX+RZaI
QwHW9DwsPIbBMFIlE+u//9L/xQ7RNHx6irNxbSYj/fVfn/2Xe/g/9/TvEdjvupPa1V/o4mg2fx2o
RSeibEoD66g1ZXwYC+zpqwDL/KOgr35GQvh/OTuv7VaVpl1fEWOTwykgITl7OsxwwpjBkxyaDFf/
P/L/7bVsPsvaW6ceHoCgu7q7qt7npYMN3K301ZyG2qcTbQbgTN5uj3excj/RPnqhWV1zJaWaDdJY
GPQVs08C7NV1KioExf5Z9+24j+ViSTehXZScwpCQuBi/dMmeRq7pRMp65Tnz709ZHZqcAv6krvf6
ngQews05tesX2mLIYIWGpE8bapcaHOTElKBOUv68ippaqF5oK3GGIWNfv0Drsp+XwhS0TQtsa104
nIi5SkfNr/H4UL+Pkm3fODAIf/Ct8yBOaAjxNPrcf9oLDqr+NBTi+zx29ra3ZOlrDxXhaqFucUIQ
//508O8vXPmUH1xX5IX95z6LHRqtdHvpfqvouDAYIu36C0eS/KsB2p7UdOTYbBLC2jql4XtfD/jn
3soq4E5GSdXGrpY9Hc7SnaPLynfhtOE3kAfiFEL//THx33uskCsI5yfDbMeFwaVNvy1tLn9RZZIf
rNmILx0SrLn3Zor+Zxq8G/aHMfHvMvLvnVal6hK0TJIOLNgJb+8v6TH7C21F8hPnKex/58Gad7CG
NNyp5FG6zyfHus2cCRt7o4nkJ9sR8pMy9DYrSTzsbJHV7Dg63Um9plZRAkjyoeYA9vWPIiXjVTjl
2BR8/ujvj2b/PvmqHlPJcaxHnPUD6noBvpVQ1eUT5bBjl17tYvpmpPI2Lx1MA+vAnNrR/nti5B67
9OHvb9bDrIM2jLthF9BKd6vI8Re5j858Iaul1okBLeN0zFO3mV/MwtcqgvT/WQXLt6Pk2EOvYqMF
5byNTa6MO+02XhZ6P096Cx0Zf+tYBRFKZy/eBaokb1TN9DA+9M976lWQoLtFXSx77GD2yNtshoKO
fe1Zl16nb4qySFCjGW3gCO0+VtOXJtT/d3fxbnPx//Cu5dXUh0XaAeGND1p65xdcfj8yxYms2pHI
9SqTfTP2YBbZ2PMdhvUBem+Wi6W7pFfaR0p20d/z3sxqVk49bRNhwT26GA2SayDs/Immtjjvm8qr
mZmng4IGiJFYzI7pNhOeYSNSszM/62pylo4NnyzLuqCmsrLAZ8aJ4UTvwpEpJK8mJ4bJ2NrXdRe0
qNaiKMrcRRcP573z1fRszRHz3intAkttcWk3/FQetuddejU97ZKc0FAmXaBNll/JNPpJzYmXfVhh
Plh55NX0XKRk0NoOq78sG+evYZEpu7DJnOd8GJA+Rkb6JaLb9UTHxsevn0zy+7DbpBQEkU929Kc3
3qJEfnIypXvs0qsJq/fKGKlRxCviSFKOeqBAtz3n7f8XAGJgglKYbVrg4qVrm6mLdvu8K6+mKQhk
XSVv1gYAT57R/X4zQSN+funDJf77uwKdf/+q51jHBLar28CKUwPdlQFLrQrLfeJwGsZ1R9p9fp9j
7/3w9zfRjENsgoItJAbPc+7BiEHrhGr8xOg8dvXVfI3x5cDMi6+qivjRDF/AGt2d99yr2Ro6YEZm
1UHDoDazG4bT12JAJHzexVfztS6TvBAdLwXHMKSHdZCjpT7v0qv5GjtJGSu1aIPGkBElUZb0k2GJ
znvf/9WxSEv3TNcdNcrFvszqKcgl57x3cjhWvh0oE8UJvAYOA8WwOiBw1UVTdadOA0fGib3aP8dY
ls1V1TGRkFWSqPTnqD9rFwr96P1zt2j2RpQ+bWAoxTMFtl9w7c9826s5KlpDLSl0t4FqYG5g2x5m
nf5Zw8ReTUsso6A5lnzITJI2tfrdns3zBqC9mpJVbpRx3BKz7FLbQ4vZtPOXE898GAofxKw12Ak3
dw07IMb2gO0zpeiQjRH7XG8c4/yeRj7nqjVj4WCtLiys1eNUv0U1le6sLpLRacGcBQmJXP1bb0/2
97gw8VApTM3PQGvdVZSBYo/av/UTWq30JUGGuJMmM32S26rznAS3XyMT/qQ4w37RsPSJDM3YNiLL
g/5Q9K/jBD1mQg/Un0bVC6B887wjhzb706GgfWiZsOk8qGAq0AnzkuSGXbqj3fZQG2rVeiRnThWa
Bp8vEiVi2vZsqfuidj3ZVRRq41k7HHTb74erPGQzOiwWqw6mdJiXPoXMM4frKvS0EJgbLWQm1I79
JazkL3Konndpa7UxwP5YMmGdtUGY7DM1980qP28iWKuwY+YROVZUpMECeso1kv5XbMnnveu1fSJy
jMIEMdcGaVY6NIBkCI7D/uHEbPh4MliruGN15bRQTmgDrYLVqycXlRqet2Zbq7iz1H3YFmXJGOnH
yWspQfhoDqPNeQ++Cj3xUlIuArwfWIu6Sc35cmnDM4eJ9n5wt6xKyKrZ1Cw9qlEJVGw0nRfWrNV+
ABTOlFW52gZ9ZG+mCYBDfmpxWtH8/m+OBG7d+8emYjhAYJXbYKL75GdIo7HroAvwIQk6jzmxQHe7
xR5ulNc+xPTgwCxjY3re51jNWlQZKSrplHiNlvlS1hZ7I81aft7quK57gBzDLZX8Jttuxzemq7E+
c+Kaq4nLmhsD41D4IG2+q5aSvjHtvG99SKS/3Yok/ZgZZcEwUvTkEdf33E2S8cwXspq2YSFnfZ6x
piu6dAuTOqDsfV4oWyPBs9lE3BhWbVCqzV1eDRscpE6WDj+ONq980Tfb+KKdoNwdHntCGSWiC0W8
nDX8zNWUha+OGNhAK6w4E7LYwl1OpoAPAeWD7cKaR1kPZRm2PZdu02vA0p4mTiGNDx/royuvJqyi
SNLIwIaGHaL37Uxb8o25LbAA1KbbWsuj887D5mpumrKCbZzgi9oxeMosHOgdXk590hVN8p+wY6wW
VVWiqTqHWBBoy2JuYKEt0BDskPxeUrhyjaWXWs/yRVM2FpZyQDDw2sQNzzDlv7ojzPMWG2M1j3Gd
0ItZK14nBHX6MnexRTz1G48MgTWWPdHqesR/iAUhN++morurlfjEAXrV/Pbv61vN5CjrGzrhWMe6
EVcolyRgfoNDsepJZhZuE6pnsruYtdjU5qFyNA60rE+1tEdx6TxgHdp8nxOzvKD83/rIeJw7S5oN
9rK8CgGHzpO1vNoseqTCSTJotLeaU11bR97KK8TzzWReSmlMy35o0EUU8gXEF3TtKLLPC0NrOGkz
my3yF/omsLP2wiHzDHAtnweLwwbkg3m37ltQxl6FqmqjpJYqkH1T213Epan9RPctnff0xmrvM9sg
Gq2CryrYZrLVx2L03MF4+BxvXntepej2HbaDWkdPq/ODMsB5Z+d1+X5OYrTfBgtW0WmTO0AudtWu
O5GPPjJaKNy+e2wlkngNiHiCrDXBc5YPug3b5PMPeuzaq0CKXisHJMz8bOY8pSRVBmZr/jnv2qvg
mUdCTfWZ2cQScAE4o/OgNMfnPfhrh82bb6kbsSEM6D17/KCqR7QbqpdQezsRE5VD8PtgoOuroChm
p0ipx/V74fT6xgbz5w699H22ZWfbYkZJXxg5tDDN5Es6hdvbBIQTAjBH9nogJJfUl/p9lyb2TkGT
cznA2vJLhAi7OdWU8/aN+nqTRKnWFsbc7+e60RAh4GI/s2CdeL+Hq3z0AlbBNWzQTZj1ogbzYk0X
Q2MUB3lHfdsZwDCB3VWL6yideuJIcuxuq0lfqHWG266sgplo+5sRTeyVA+Hhelbs9jo2D7A0abSm
m7MG5qG14m0cmOOklvCz7QJECvaFeoBt4OWg+p9f/UiM1FcbqpCCqzkYirbPHZr4hNzJON7L4OqG
ePz1+S2OzFpdff8DYpq923KwlQDkCVi5IvuTDOV50WbdSm6MJsqhmGOtEc9/aeT/huHPWUVdOtbf
P7aEaLNOSo5wEsgi+UWdz3sd2mofhY9YRW3UZqyWxQ92gNkNHZf2ee/j1bTpTaDpIOWUc9tDdWfm
dijvXCtGTnDWh1zzjZFRGRToOJ0VVX1JytttUzs479KrCZwuZVMPRkyjTgkL0pVJ+j8MiXFeoc7S
VjPWUafQ7OaFYRKpNyOHKl/UyJY+f/aVCeg/W7tXJ5M3Lx2hclhLcqoFWu6ke8Q0wrPp6IUogQdt
luuCvGOX/E7ZFT8IYaLgwoHlkuY2aTuNo7ShCzS8YKkMz9w6vAqC3zyQ1splNDpwmWn0N1xzaNH2
xt3+8597JGJoq+kcFSorh5q2+5he1oMf9dDfW/0iP9t6kj99fo8jEfbVuPLtD4jAydCM3exLVab7
0xD5l8P+9ouuzeNGH8yI9hO1efj8Zkfi0ysX4M3NDGUuNZyctWBuoiew4MDoshOXPgzfD9alNZsD
9yZBIddUA2a4E9RmqrsqzANlSaJNaRPJz/oFrz1jb36Bpi5Gk7e6GuSa/lc2ih2lxfOi4Gtn3ZtL
o45dZtHFdNPbQ4XNk1g2I85gJyLK64j86AWtlp9Mx2IFBqoIsB0wjat0MKWnospzz47hVrtxqjbP
TpgA0iza5EoaFjvCpEfRXOjS2l2zWCCy6Jyer4dpbv8qYV9u5zBqbvq4kG9Zg8stucNib7MbSmMn
BgVchx6laYG9RRdHW4xW4+1iztpVn1qAjUyn2uqY+HxtjRl5IJ0PX+VMkbeWQ4/2iR99ZLytmxJr
o5DwFAWrJso2CVQnuwxj9bxOEwjv71etEgzUEseTCGg3wUuO5mZXDa1T5f2V6OifUKeuFsUexqsN
F7faUws2Yf9q+iaFTXo5N3kc5HNOQHBihLgu5o7h4iI7UO8lnJE2bSnaSyA80uKrbC3LK9pBgXwB
DGk9ZynLbWqisvHOmQ/mOtmd6lCcMIfrAkmG3+nEh95FuN8n1qqPAyAmbu9fsT4u7ShhFxUIBdhl
3wzlhsbxalsNoObO+QHWuh0RNCiGsksiAsGtNu0rWbOtT5GDjgzA12PEmzkNf7we4y5WAw2V75cY
4v+lginliSzUkdi9NpmJbaXtpCJSAyvB3GWB630X48CzN0Xo3NNPaT1pU1t+/fxFffwtLGW1b9DJ
gzvD6CzAyM306wA3/TKfxXQHI1878bmPHK5eXR/evC25SmLAfwqIsEzSL7vRQhetTuljK+s50IOJ
w/mgNl6sROmJ4XvsDR6+25s7WimUvy5Bl9Y2CyZLAhFj5OJ5oW0OPakXM6YNjxiEiZOn08Ps/SAK
Hxqx394w7VtoWIO57FGaVLQvlABo7VFO9mIcnBQD7jHcQCyPLhKQhD4aeMur+yH0apyVg0Jf9Esr
o7M/ccLcr0ZYkbGSvowCdSni+6HYyFlRfI/GUoGavnQ3g1WLcSvrB6vzJJ6e9XA0b9UBiwKvLfLm
Dnh7dNtV9MM2YW5v2Vxh7tFFB95Lg8dSNJsjqFVAz84cwR5Pkh/4GFe+NvbGdZqHzvbzsXXsWP2a
CX3zHSopDmWdxqV9bhtt7S0A5v420mLIrl7E0g9mUbQvGwU4a9KrL7qWJdfmuHQPce1kz9Jo1ncx
+SbXDPXOG6dx3iSIHiQPS8D4b9cX05nBYhXy07rieGVytDYPh1+Kn9dloUQndntHdjCvRag37yCW
qQzYNAPvexHN19pka9cR2OUftY64S8Xa47wtzLr5spkHWULEColjanLfEuHkz+R7TnzKIxFv3X9p
dGnV9lPe7yOwTTiBaAsoMqNB9fr5UDkSI9ZNmKOaqU7Vt/2+UiR1hvunyzdd3WT3MW4TXl5p1WaC
hE9KSZ1PbSMO58UPJq28Cn312GkiwqhkX0pW9uug9AWzg4eLN1WR4+Mq5/zOoNFmniSK8HLGA6M+
b8Ct+zVD2kvDitV6X8vOj0mY11Iv5hPXXvkW/bPDeBXtvhlwToF7xwRAeh+3Rdh7jpxCXAtF/luv
+2IbFVE/+b2MGTuEGfTdhWlcL8iefnZdSJPF55/z2HBZxUOHbaluJ3IZMFO/DYQovAuU7tQvVI98
uMPf3/7C0B60SFhYoAuNxK6WXSIRbVS/thUqKehe853ZJM0ljsmNT62r9A2toukLB3NsH6COnFhm
jm3m1rgvdrxxDPGmDIqikzboD0CtNZgjY9wtdT5+ZNmurPDzkKmRX8HhxIJPm6ttG1dqgDwg94sR
Q8xI4jEPukO/aOPRza05OlH8PLK4r5tJNZoOyxoLsiCyMbeItC7zS2mGqgB598SXfl3i/nsWmese
0q7tanXGrGM/huz1bZRmnZ+XBi/BKIVBQWWwL7SZPg/Q1fO0GYeUI0aM/+qmamM+Sj9oD81Eh9Ap
BcSRCYBq6f3wyDM0fG1MtRCMyfLSwH99RkcFngsY7ejrUfUlJnPko9ztvVJNMbTXxgKahRQm6IY/
nwAfxzNwYO+foWwzsjFNPO+b7psyttssnD29nn3b+qWiuBy78qzNIgzJ9zdqcScB46oru2yRAnnp
+y0gGNA3YP+9aonREldQ4z//UR8PJxyQ398rWqzYrO1W2akZoCWwpuNFvkis3n03nBhOH6+WEJfe
32JZCvJveiPvJpgmeN4oi9up9jMy1PaCCul/xIr/n3ICc01uXUCnNdBGiyCdNc+aeq8Gbf35S/o4
9JnOKjhZeTOZ0sClh0TyHWU/geM+78qrbYrd93OzjHoegEJv9gI/KH9wFu3E1T/eM2N5+P7N0yks
iiGZ8wA6Rz26mXmQkGG1o9+QkJ93Ue6AAC+s+s/nP+ZY3Fi3tsZ6U2tFKvKA6rMZtNlg/QmnsXk2
TXYuUwpRzpHb3EvGhH4Q/rPZ55OWBmZltD7QjSR0M0ecihlHRva6GXbRGxtRfDMG0MbwI1mIErkP
4mhz4sd+fD4w1/2wYzsXSxy2eSDLmrSNx8O2W7ObwQG7BBnKq6cEAEBfhncSp/hsW3fN8BcE0Xiq
enREyGmu22bzmSYKEqZjgDWCX6q54vZgtVtIhGY4bxwTFlq+aQQWneO8p0lyQ+kKls5CowWOrlb0
l3So16TSZSdvLIFBVIn8M2yvseb11RRSClT8z1/WkYH4Shx8s7rDLY1yU6nyYFAMLOQNpUKrmRgl
de2kdhd5mW9sMzpZnD+2XKxbcxMZxznM4PLA0UFr+73Ry7/VEQyVtAA5axvEBl7YOcZvbACXP8qo
QHPB1mvCqGJomxNh/LUX4INldN3Gi9lXjGG7MQSw9FHJG3aUXuR5mfrhYKS/OPZEgQmqfk+/nb84
vV9aSzDi+OTGpYh2VtbXpd9BenAlXU03Yhwb1+yTOXL1KBXbUqu1J6ClBwUcR9Fs6vHdEU4tnjtp
Ch+gt5ALlCflxai6SZyI5UfWQGsVyxvGsz2FMWmeqC1u06K2tlov6OttF3ToQ98bFzImK15ujuOJ
Ut+ReWxp74OYJLVa3ZkSgpbFrumbMpXWHVCmXkZYoX/5fHweuce6Kxo/Y5zLcKINhM7RBCcnsUmr
VPeVue12n9/iyCq4bhoW2IWbTSf3gSmGxI8Ntd8Dpsqu8LnHecWukxNB+PAlPhp0q5ifD4ZcZmHc
B1lk/OxmPfqeTMJ+OutHrHuIs6VLa62xhkAutOQi6spFuAaYuADhVH6nt3N34qMf+RXrlmLsb1st
pvoaOBAzQZ37bZaeCNzHLr3axjkl1hVhGhUQqjGsGVgFjRPL7ZFPvO5vJQqXUyaFHbYWVrhb8ty4
xrMgkrFkMKRdVljmqdL+kXZXEALvJ0WrRGHU9kiCm6GtVGCC/bLpsG+81DmXbOawsfwe/y9qFBd2
/TVexHkpCRAG728MpUIJHauBiZVM8h7IXrsrjXY579usW11DHXIq+ZqSzy5uFpH/PHgIfD50j3z2
da9rKRmJaULRxoip1VgxJ/kC0tqpD3Ls6qtBFcGDMitH4nAM3tdrADHT3Bx//fzRj0Qnc3UeqFIZ
awawNkEC1vF6AaznRa1uPIhMU358fgvz9RV/EDfWna/4c7MVx1AcJ8WC+siiQaWCa6zMQOjMbB9j
jvwc5lm2gWlU3tRKnV5mEWZ4vYpQw1fGbvwKOaJ3kyftIrVISmrSbZVhdVKFcfVDtrG4sjKnUN0y
6zLcviR7m49y95Iu8XJThCO7aqtPfsr17GALJWu4KSrO8oLYgpJXkjIgNhrHcEzjkNfLeH72ki8M
afiTzum01TVj+IrRGmTfSJJIo6r4VsQpTlK4KqZeVAnhxlKsBVGvZg99a7GUtPmya8ncteJrOIeQ
GocxvrWnpifXW86zm3VGssP0c1Bc0pbLTbnoCgPycVhmOXexKqQ0DQ+m+Zo4fdK7Sjhnl32Dz547
Gqksc8iJpF1M+veGo0PpgTnOnvKqCm+kJZ8eSrmU3GTAAs/t5Vnf4DuLQ5s8DvKDiv23b9PT+ETJ
Og6GgrKHVzdjf+3YMYQkVTXHTRXrANDjKL2G2IN5XduGmiu1TukdzsU2BUmYF6A9WvVyaYymdY1K
0nbOuIR7TuaWj2ljsovSGBRpiSHPS57F6kVS5HrlObHU4yOTJqPtDXPhmPeGcAp3nDr8a9qlFHf5
PONa2Ssp7OLDhrJA73A9jTrIt0wM8ZOhHZCJRLyppBYOp0bosmr4Jizr1JXiwqk9W4EYkgKv+iZZ
uXnZp1jllFMvedhIj7WbqYBL3Lawuo1jZJrfj3G1I9+U+bbQxsdUEVm5nYyaHHyBSAqfPMTSaPVK
cak3uVYHzphPA4XEGo5lUoaLhtVxl2a+0fdJsU1xYh4fe+zPcNazdeJAq0w0Ttu6XHla3AJ0pUr4
BfPA0boc216Z7y1+yEtYD/bPIurYtZaWZOw5GA43OUBc7gpgJJDiIVc2Bk0mB3sfjrs9tqLQk2Kj
USCQZoriY6OQ/MCNGTatZeX1kyQk49pWcGMrZ7N+XKZW9gbVcDz4qJVX2wfiGtlsc0s/PT2yJhQu
PRg5Nf5U1LAV7oDnJ9yPZjT9aukEhpuNhVOgtZSygX+grbvQHuvEHZgYBXWDwtjZk2jBwkrKZbdo
zaC5KpZkk5d0TXE1IpbywLtzVGhgR+V+MmHc/rdW8c4lGYF7iDllUwx1cs78sNX7Xd1pISZcUdls
HUmJBorPwwTsS/TJsJ1zufRa/Bm3tWlPN8Ckkx1Mw4NTZe9sC3MaL7pem+29Thnb9nMhKaZrD6lU
u0puJ7cJ7uLXji40t3bM1oXl1+IUhg8MQiNnyHcTZnyXfTwt9TbMlDbxGhjCvzGfCJsbzDar4XZK
peEXcLulDKy0LbvNaGe/cxS7FzlM2uQaiFaJeZWpCPm57Zy/cpHGhV+yVADHGcIp9ls5MW+nak53
bdVk3zt6WR4b3UxvDVVNvRELCnhlc7QULtxweIZpnwhc/5CTP6dd1tySExP3PH7zZwAuOARgUNuH
UXLyR2OG6lua9ljhaAC3oWMYFHTlzcq+Sk146OMgLox+aoTL8QVLNV3nyksCeojhNcVXkQTCRxWz
8kgN376t6gFDzWKevuAz1sukJjPrnj7LxouSCEp3jhmlX1Wmc2v0MWXaFr+hVkwNxj1J41lJL9jE
WeIavXTul/hSPyQNOOFRX+R7spnWJiEB5ur4TPVA+iTTl2a+gUlX7g4Bgrh1pCl+kUUubW27MV9y
3bB+0zjCXiuKi19KZRED5ETHu0eF+T7EGodOpRhuYWvq29CMqsJP8ogFALQrcs1oGTalVDcXjVKV
Gz76dOmMdXYv62O5Me2m3jaYAqf00+twePEku9HI+ViGOLQ2Wll9NdJbgsnEBlOqvY33F/akY6lt
ymWRVbfPhvCq0e3hj4OJlt9XOZFbGJE/Ys/jixSopdtpMMU2kw00WGrxko1kEOOt3PSQi+vyoUo1
3OgNwn/nxpOubau0wvymRlcTyCYm8ISCJftqA3h6FFCtBI9VyR6msiBmoyUun+K6w0WuJyK6uALF
d12ORsqlITvdMKFAtLVzs1lA+N5M0yQil8yf9WRAyPs7DOQ0KPXSL4pftr7vzNpwVYDFrMmNIz3o
IuegERq59VPtW61051bK9lVWLt5iSs61cGwN99s6ee7sYmLlGiTh9eZYPUHErC/s2TZqX1aXlrCI
P/LkVRWeaG7f035EtMwTw+2jOL7Drtes/D5JpdEzYmm60+OROtVigINHv1lgGZTpXjliKNngonkt
NzxxPLF+ehHcyuslq1nVIWwWd9UC5SwLFeduUjAGiiFF1S7I3JRtAEw1CU+b65Zkgqujt5rcZqhL
DA2FnAWSmdo/aGGhbcQymt+zDTAZWMH0LYnS/kLqs+inE4Za4Dip8ihgcm9GIxpttIQpggZLdJG7
pKP6IjdWdDGrsfoS61O109lcfOlGE6vCXOi+k6sVufxBC+A213Dp7QqrrC5tAjPstB3sSrHVKwXH
4DK1Lxvn4D5ttexTpkTz8HQpSTLg5KiouN/eVKIU9r3jLMbg65XO2DDjzMl3eHFkMKsyfFf+mHTR
+ZMTTV2QHpq/MJRobD9hQ3Y/RU72pAHU/znR8InD0NA9CBIpT4RUFQNPRSknv3Yc/AuJi4TfPMFR
sHqB1C1wkGP1GeS2c2Hvpldpp3W+JkVp6VtOZF5l0zRqyFfC6cHMYsjgektwzxtdgHzMx/tZnfKt
msYRLhVYULz0SqZtetkM7YsxHYvLsmJj5hKkROQ1SdVT8W50rfYcsB33XTIrGfV7U77NUrn6JdWt
9K3DJeRL18I1hThp7ptWQiUMuveyDxHLYwM8U7Oj/7F51oF82STaHPZZmjLNP8AxUZhYMLDET8ko
hx+p6kSbyYqznL1mKkwXznEtPGBSBjsBXdxF+Yz7czX0RtDUACkHAIuX8hjOuwQm3+1E2rQ8mCRL
waJKDThUatq1F1fhhOmpmV2YzfDcV7bmH0qmA4k+q7oq8T7W3KQrjV+yQkMe8sJK/9NFItK8NGwN
xTWMqt/KCsfBRBnta4kt/VOho6vqZRVLPF0q+m2jY3y4zQRUqSi04GX2M3AAEaNrxmumxp64rWni
cGu7RnPdtoDGvElPKtWP+xAbr8k0tPRPz5Z7y/6KTFOVV9LlaEqF4QIzSGe3Qt2du6m+BKomVU7Q
MrsqT9XStAg6SXNwUdCVYgMYkj1nnibxteU0E9xcvWOApnE5uI42GBd08ZW/JaMhj2bW0q9Em6TY
x8+d7awkhcM17CfJl2Jscj02nglm5ZIivALuiV8Ydt5u8HkDhJiEOacZVHFiZHUzWpMCdzxsEPzS
ntnFufIULbrxJ6ohszmdDcYzisV4Z+LW8pSKWS38bqrY20zs15dKl9F5k2K90Gdi+dLp9EVOdP5Z
uUUmtINieqVKivZVxlrWt4h1tKR38jXmsZPtyl3sgH/Dorf2qHWiEC1pYPL6IcssfANnmuw0u4h2
TjEqt2UeZ0G/2NCC2+wFB2sRjPMU3rD/ZCY1ab8xsvmFc/vkfKELG4ipVreNtquj1vw5h33dezN+
QWrQpbpcgBCThO0tmKbz+uQku0mTGgq7RqV6ZEri8bTFTobzGOfvnTOhI4sh69JmktTt4HIYXLCu
x0hXupn6rohuolzxSuxP4s3M/mncOI4waOlD4txt2767hJ0umgDh3fLbMMxFbD8/RSqaccjKfXSM
PByQ32R67QnPYiZJvJsF6HpvXqr8sqSEe5M0Sb9NFGve9J3aXxhqbP/Axg9rWlH1w556RLfV4oSD
T8u0t/AMkj0h2joAnokEU8GMPDBzyNz4MyjsE3AjHzhtzFHKaM1mq9kqi5Rf80JGeafiG1F40Hwp
BOKTNlyh0usk18pzrCg0DaKCGsKy2NIln8LRrupfmaSF10496pIrVRUbhbjV8UOtcAbDaqlb+ke1
KrPnOJyizM8lG4w/K8APQKyYY5MAGfdlJgraJG39W1jo8j0Tr78qW84GbmLTB9Qp08gkHFT7qp9M
3M6JglLoGURRQHKzOacX8bhIBHclY2E0yQdnqZbf00XgPOWNOT5KRJjHEev1nSVZy7gRtk5PqAVj
JfWV0GBwWabYF2oTX1P1P+xA60KY3rjEvOPs8L8VGf1vwqy10qumYvqLhYLzF9zjGLqI+8wrgNaW
dR0irLisRqX9gUpGnb3EqfT9bKjzlz5WCT6RYEPrYng3hRttqYafWrqouxyy9/eGws43rBu7fTNa
arytk6x8mppW+aEOKmfWxEq2mhGKW51Al/hDhg7qEBnGjA5JkUCwti8aYRuRK9oFoG5mduNzaVfO
fWdo8zPn5OdwRKzsY8uY/YZGbeyF3WlPBfzdm7Sdc3+BRM0nzDEfY0+OOZ0bN3X4CEgXbzXI3uJ6
ylOZUogRKugAKrlhszvqexE52sF9WJ5zHNJrUrKF3F3alTI9yCY2EROCtuucM0rr4uCUGl4nOOv7
la4dUhyDPCVuccCPb0dnOHBfZaosbAq+G12cfp3tIlVcOTStH2GudZo3kw75Q2ag4jSckLHbk9Gn
HaZwcunZkjoMC/ho2M/PNZYIrokzV3qp6kMWaGRfZ7/v5fBJ6lT2SND7+puBCtrozgKCrlcCDuG4
XMkQo8mAFD1dYdr0LZSN/F4kmXJZAdK9mOAoY1/mGOIWLC7Hb1vh7K4mrVVscOvTfwjaCjE1ZpCr
rhVJ0U3cSRnfPp3CS2MR5T6UDP1O0/Gm95psGOnIA+55SydP89DlkrJrFHW6ivDFuwXalTzRKmz3
LCgVE6yWlHk/pli3tbqV3DcJe0N/4HT7HTpbfmOZAD0z9n4kLlr7lzWm1YOcjqGnDnP+wyq1vnHh
fpWP6C7qDYjVxu/MROvdhvY3yFEUCBKkDG0ausVY6ZGvSCCCbVoRf6PpCS+pRiep34Rle4WroXIx
4FzG1rTOd01rzR6FcPu3EzrhoyHqjmxAvTib/6HuTJbkRrYz/Spt2uMa3OEAHGatXgCIMSPniZkb
GMkkMc8znr6/uFVS65bapJaZNr0rFslkZgTC/Zx/HJPVOuWpFiLIm1K8LKMa7weRbm8cqZ3vkgT6
jeQB9xu3c/8mLbW14ZVUeKAfJeohbGZ5Z3hZxSqfmE3vM1cP4eR6JKSzzcndyLXr4X+tkh+lObb7
VdjtnpNczKEolTT8Mq7kbyvupzeEhrZFCbfQb4tCxRT0dLHtKG6bfthZYRt+B+O+K/tsLf3abdf3
xTUMegUTIBojUd67t7XLL90KFvyJoS3Y1ljc0aYsvxZz6v11SLCPF46eqv0AxWhxYbPqu0vkvaYq
tX9641DckNviUMWStnTByVy91tZYMDMt3Z3bjN6zaqaZ72ROvR92b9dh1+n03G2Du8fhxwicaQXa
RblZ9Ms285aueCJU9zWy8uI0Zdypu8au1ELH6+w8YcZkVCAPb/m9JIZzbEQ/sivkakd3W3Rr5F3x
mi2p24VyHdI3Bdye7TgG14tBYlbErGkBjkRZge9+sEhX9k1j7A36ROTCLWg2y8DiV5rYw3NItj2i
d32bJWaaHhpWr343gRS8dt4ij1lynUHyzrICLStWLTtaLQLr5zS7yFhsv4ZW2W85kd8APZWX+l6e
9c+qLznhkk2s/FERLa9JacS3fTtst4uKcJq6S7GeJqskUxQSZcV5yuwR8hI19wA26UXOjp35BOm4
TUimeOHsCEKxXspi4YKby3ThprKHUoQZtdokX0C18pXQgd1KZ9r2dN5EZzxK1Q93zJ2AIgmzu+Ew
XBMmVseieBv44rDmVV0HNM1ZR03a+HPV5nXtI9PQx9nxlg1Jem095EpttP2m6r6q3PJUND34VF2T
xO6baye+1RIhjE/0CXhW7q3+ihctwJwQHampb0+0YcqnicL0S5WSk98zJJzycq0geZL0sq2zc1yT
qNk7VV4gHjfz0zop84aWn+a+m0xxTIamyQEzlfu9aOG++QwU6w4UYEV1MKCmHXTLck+j9sb8UNcc
NxodejoyM8Sp5543JXUwGwp9lk3khTsM9qtwyuZ1ERuXZm7ryF+dNPnMnFHSJTryII+jjOt70qOB
F5KxNHGW07NFPUSr0xNpKdUdlxoOR8F8AwAHPZvt7GQhlD7qCvnd8Yby3JpanQlVGs8u/RGM7Vtc
BODo1rdK8wXqyNhYY5hkQ7t1bRXwpi3lnpgE5ujSmsN42sq7qmRycIUrX1PySwBIG0mdII+id6IR
iNIX22PKqCG974y8NZQ/0Qy6z9HZ/iqiznlKB3YjcxPbY59I98RSlvI4i5USCc/e1hOS0OUqrp4Q
aOR0w6B6w+PH2tbedY2oduO8xfuWFPqvqZ3Th4wiz/Pq0HgeNkM83ed8Rj86IONgi1H3uGiw9ps1
VidVFuPKSYXhcTE30p46zf6OvfhEObLlk4lmHgdSlll2zWFHi5jNhEua/GDZ835c2/RAboL3PvI9
0Rag+2dP0vvmSlN+qyBfjiS/tDtn4dygXPW7znL9WrRmTSZ10bQhkggVBZmZmE9915p3tbeJIGl0
d+bG5lbrPcnw0RZqrEPVyPn7ZgvjoUubNd0VWHx2tRdHIfRImgbJknofk4ukJdjMWGlGXEWpByBg
GbrT3Mqn1MmG8WWdupH1IzI3l8ZW1z1FFKqsodHYifQTc4iV7yJ6ZGSsKXM6aHsRru9WI5U1XSWJ
OiprYZ3VPHTfa1cZzbO7uOkhGbvyZ/n3t76kcswJl6KlWxJsdqG0SQmWlOnaHjPG5tAHcI+1evUo
kBt3ywjvvKO8hnXLHNJjbw8Uy4hIPdcJ6JfYknbzTeWlF0rKqv2kITV8Z6Z5ifnDBkvY0Ib5YPH1
h1WLaR/JybhlEhDPS6XpWQJi2/W6XXaMZ2OowQJuaR8zL2uTqoDl0PtGU6ZLe9g6HdMS3NrtsuWo
ACOBCNLyJ05rN0iqqnwqxlbfF3poD9R+5u8re2LPvNY1r+uY9w95Wg3vrgTvMQiFOJTS6d6pEXk2
mOP3sk/sUyNSBCbUORVntbTT97ZljnbbjFoDT37KgSMHtMoIMjEln+NCP3TVzuve2Kb1W0cLxUE1
oIx+zKl576Z6k/61kO0YjZM8qU7GrxA03qsYmmpPOR5kYq9wgLnNqm5hDdAyOcTApr6CuHnM7U59
xYNqv9naoczZGJKN25t05F0ps/R1m7HxZUtc/wJ4565a1tGud9YIUZB2o31PCQjPRQcIYvjOmrZ1
SFlYdF/BfNz2okvtXT14zePaDZRzSdtoz5S6mCA4KE84BGOxnDdDyjNr9XiHPTC5eD3qGDRKSwXE
4xkdwShz/iBSUz9BE0Q3JX4mtqZY6Kd6mb2TskmBL0SevFf0PnxQO9jvemvrgOfEuJ8yaZUBwXHL
KyZOKtqWKnmrja49j4aYdlxByPybXp1LIJ4v/l8fgoOUD4VTerdOm/Sh6pKW6tot+4pjWvBS4WSh
G2vc9mMcnxKe28NAWwn4i4PU10kb6nQmColbs/QY8yK38Isl3W6bkgMkSFavuXMBpDefay4HW+Ut
2VEmiOOCggom3XKztsCYACZ6sym/p1FinptuWI5V5zmXam3EJetSPBudnk6abOzn1E6JVHETSATu
SxiApoldiMg8ak5j72D8g26YIScYKB7h2ojnrNz0WhU/K78ps55FBiJhD5Tgfrc7Y9xtc+0+LGj/
PHRbeYY2qGm7mUTFrPpKe8OFD+JYT5Ko+phhSo8G6tswATnb/E20ZI2sbpGSfJdNhsD1J71P8Bfn
Nna3JhymBU6ebo7Rz+a2RgzWm+sBaCR/r+l34fvWbRfOrpMREVu6ByPPrW/E6fFQUGWC8IVHWOx5
FlMkayUwiEK9WQSMz8tbG185xCTejLOXmAxPal77R82rd980RrprjXU9zGpMvrN0Z68jLbLf9DKm
PwXdrfEVKJ/DKoFiBOReqluVyZaHh+rG0Fsj+9ahtXO3VakkKXeIntdpwRtMBaj2YxDIw7A2ilrX
lQ8YgoeQCyk9ernh/OYRrE7lViGfGj3cgzwPNzGw6G62dGsEc15JmuTW9aX15HDpE9HXXMxwBkFK
w/qBMfSTrXO6JvZsCZMjldqbTF02NuCsWNcrw56RBT1g5G2ZDXw0BxHVx0TQO8qOKvRdN8yi9ety
FLesXMVhG0pvj8JRnImqWT/XXnmfrlwGPklOmRJJ3SaNoJJgXT4sb/OcncEPd5+6hAixOFU7K7Uo
CJklbkyrlwXdPFw1uzIuh0cdM4SYYhx3SWx7Txk+yRM9NNwVlCHcKvJRbojP7G7npV/OMHXla2sv
7BY51kI4XmcvxfXGIKrIp+5SBOaSkGGfpzVneAvbL7f1INc5PkhdmG8x1y6kvi3wGpDM4/mDAM73
oRbmTw/05SsnMYPwxSaDAnSr+KhXsZxKUO3WrwyGslFnYg8ULx6mpEp9hqcqFFxPZ/zFyXHhh3nw
iqphUJzy9LBSdHKTsT8iZStYkcql8M52x1kGIx+f6FChPBwNnPSNdms+qzw3H+k9EWdCj8WJQvLh
NrJseW/bWfdFndqcXfpmnZAmOIM6DlbnvOVjOXxQVyh/zF1Gpa4dY6TVw/peZVC4N6PwUrEv196M
fdRO0y2HO8iJUlzMGaqEhffjY5EELBz6yBa8H3y33d5GMf9rWnsS5sa0QtLX8skpPNsju7vw5peS
sumwrxaaVg3yNoF5ymt/kauFDzTX0Z87EctIDfcNHbLi1Kna2EVEf59hoeYPi/7cPQU29X4wswWc
QBn7aECuGBEG95OuBMjzTnjdDjqsDp1GRr9pFPV2ZEykv+pNAyKrzKhB2Sa9n+pcyGDp6SBarUn9
VNZUHSlQHG9VNcXM1k1tfdaZLXcVNOuDmJ0Kl1bXybsKoOZoutK4JOO03LEVNCR3KdDupPOGe/ST
VGfo1WjfRqJ0eMpXbRy71HAOo4jnixlPWeHPorKCLa3ze3xv8bhLtWPxWNGg0gClQxD7ZVnXjb+Y
wzT6dI5DjZUNJZIcf9iXucJOpVNsXRA1QBgECtbPSC9EaG+yocwhNViZW20F3PPOq4eKz/FjMiRB
tFboiJXv/jnyVPlkg8fetWVj7vJtsx8tL8vgHYr4zACYnqHkkh3vXv6KoB1oUtjyaVV5zwNQlOsT
hx99eLr3gCdF/rWNQ+MrdBbBCPeI12krxJOB3egpt+v0K65KddPiXPiZj1fU2142+3moCLmtgSj3
Wq3aB9KLvkiq+BG73bBrzYm5txwh8BgjdkPSR6DrVFjy4R0PJsZiKDj4/S6d8j1PNQhgVvZhKhq5
Z0dmb8uyamWUq+I3vLge7ah6gMuPsvmF4OTlgfRa/MeFje6FalnzSAyXDKUm1oM+Xha4BPb+kLvz
EHrUX951hhNfMpc6qIWIUlB4R2Xwhst0MyWDeE5JBY+CpFR20Arw+zTT6UtalvNdYdKaPNpU2foL
x8eTIxcwmyredsmSl/rYmQC49Mc0HJwEav8SCK1Pk6hoAjM2QpluVi+PqMZS/YbzvOlDCiWNKZxz
8BeqWEmyIYBrOHLYJSZrG22phPIa021ZOaTY0kEXm3i9pPvqwBa+Ii2J7tgL5BS0ifFO7ylt61Fl
HAH7ZsrSEosGrK3NzhlwJBdH7S1vVMXl7wnChFPdiO62IL/iIjrXvtMV7rKgkEOxi52YQmg4dmSF
Vd6nud84af7Joer0T3KMyjScncw7mJLLOCQvt7J+VF3chYVZQ5BWhOMOm+wBxGiorIKyaGYz7Ib6
h85aysdz6IaDbW3RizOjj7ofDBwaYprT/sUiHMDbJ4xvtB+bIEyHqVlt/o6gaC9+5t9Yfrvg/iFt
CNWErIGfLhy0F3Pjbum75BSO94zKw0+BIOdeGA6oS83Hk9QHd65S9jr+8beB4LxbUjQpNFTGFFAn
N/o4Vl1KxZixUFK3pwXJ5o0DS8Y7LWwLil/Nt0ZnJ8Hg9o69a6XjlcctyqP8hmF1yeeAyAw3iila
N6bC8CM+sCEsGRs0Ow2JBHmrwd6ViG9b242qJ2Gl9SvVi0USul3iVSFODzw4SZ11tFiTafDFrDWa
TBjd2p3kCFAAX5kDMU9uxPJqla7FH+9mhqA1cVYj2JjpR+qAsHLJrIxe52pNZ3Q6jj0fHHOp5nPc
5tS+UwNdGp81+Myxk1Da3MPTFzoe5X5UGeyAn3iNwdhXpnbGjRePQ8DrpNQBCsL92a6mNneE5ObA
C7IutoOQaN23LhlVmG40NG7QQqAoeWKuvtPEajco1d0sdu58l3YPKVQZupK+tdFmEaEoeszXyHnp
yxqFCRWloWWLJXTncaViHZex8q7ajxr0MKCeM2faV71N7THoXcViSURYEZviYGqngGRKsqoE1I6m
vUnL/Z4C5xadTTV/8IbpfTd21rm8Go5atNc/5nXA1GYBmd1F7qyiI+PuYu5KNbUfoKfDL3De6iON
HfvZNq1O+hm6qhsoHbRxec+p3Rj2FnZjzICOSNwu7op0WX63avGONaAM2DihFz9Sc2PY72WcHLpe
mrcYoPqwB6TjUtaxd8h4sD89Yi/bYPIMFWZRM37iW8vvEyRdzzzKyV1f5OaHnGrt19ay3MrIXu+F
tTh0DMxrF1JMxS7Srs6zNnoj4OZwfhdDvO1VVrfcvbX5stXbuOfzvwSWk8mLYrz9pSiTBoLRZvne
6HXkoYK15qUFXXXjSp9p9pp+GnkKGd0nAywzEIE75DDKUd3UR0Qz7fcJGc4NfZ/DjdLJbzio6LIS
/yB8aM74GyYdlaBmyXQRDGlOIYKZufb3xn5QOYWaxAdIm7oRyNPOT2an5IcQzQ0YgXfupMYPWk4z
w0ui6wyVkB3HN/g/tq9ZJysspMCrAqT+3NPcdSnRoX9RCV5+KKhG0rnTppuCCS28L2BobjoekT1D
dLqbDMN75APoPdVNEd23o+oDunWz/bKKKiy6FfiacO7CQ/MRs30TzOC+eFmTPTRGXVHASzmev0U1
/E801I/0jzYqmDGZWX/o6/+7u+r+f2qhu+aP/Wt50b9roXvGbP49/0sL3fWv/NFCJ+XfbNAn7fFW
UYZsOpjX/mihE87fKC53qe1yLcv6o5/uzxY6RUGdKS3cL1csUdvXCIk/W+iU+zf+jzBdZUvLkzbS
/L/0Kv3RHPh/L6HTf4+y/D9EsWtie7AASz1l2ygf5b8LfkEStE3kXAUW+GN5MaONeQ8xRfyEFNd5
IrE8cXeWQcvjLrJNpCRgEhw4psjiR348faoErbskM1hIOeFO1WOZz8/lbOsXabnd0SIt57kszOyc
V1ZfsI/r6h1EqDbCLdtQhKhxF6WRSP0lt6qbMbWIiUmN5Tx4k/p0atU/9Vt5TtMuDpfO5p4qlFO8
LHVvEaLSJBeOysPmINWMs676YSt2CrsWzi2CXPChoVkeFk6LS5WgNsskOT7oS9ftvuM0vR1V1vh1
z/bl4zb+GrbMDQrD7V9AJmjLQmffn81BqgPCwvoYqeZOVhOp32ItflqK03nZRBfGgrYUfnN7J0vX
q3wpzOG2cQS4VsNF1ndFudNznwdbNRg3WEKSV2fS8RtCj0T782YPftu2UemrAYEetospyDoktLrX
y71lFMOjsZouNuMKAYpOimpvowYNOJ1TeuVJ3UuY/iDrEECu9TI8RaOOHlmOvjPnsSoq9aaczWPb
LBSy3DUOW/juh6wbx/tIFa/T3K2XVUInUU6O+BTNsnmIKb5E8pbNoWEgZkg6WvfaZnqxC/y+4EnR
11qZ6kDx4PMo+mLn6WH4QllEhalM2MpcFkDQzkGnwTCPQBl98cxyv96XGW0HIrHjJ2a6heCOrf2m
rSw/aQR158TgkjAY0Kwdc8NOpqZLi7TtXvpysw9EjJf3w+bMN3px3ZGgyJmCWz3aCGbT7bmYS+Gn
G1itA/wRZCV08GRaI24fawur0psfmmxRN6hg+n022XNYTq75ldWNQwRa214UON9RE0UD85FzB+g6
nfds73F6r3JEqVqyfdJzu2xndETVpe7t7VAPebFzuga108gavViGeS+8tfcbO5f+1Eyo9dYGnZwb
W2evI7svXWGrswJ0x7eW5BmlTvXSSnwjILTLkR0xfZKxdn5sCE1A2Lrxvom7s0Ate1rUivI56eeg
zI3+tt28bPEdqLNLk4uYSS+691yaNqy8f1ocZD7xAh0fO5kRCOkhQ21TS/qgjuqUpb2kDoJw2z6B
LJrozgoyvb12kPTJDhRsCFrc/TdVSaiKIUb+tFco+S0avR6Ett0gB1zjUg4JAKTQA/j71sfbPXoo
oA1B9pefiHa76aRhhZYz4rt086QFHInHd0+vxW4u2vl3ZIj6Me1ctac3PNs7ccMAbozawrbpTmjh
hflS64X7VLF0YYhAQXD9MmoSfBpFSerW1YIZowb3o0zFNyq3259US95GNbvstlwsq3XeDQL27ksK
ntn+OpJxooZ7fc4BUNs+LNzFi2D+2uFFmqM+aKMpDw4IHdhY/ZMi2C4wXQeNsJOOu8qk0ljHH649
uneES9Ejsz2btdi72efQOs9eRV+Nrt3ArVzKb/PmOGxKvYMnleAJe9GjSqcD9iNt8tfRQPms6Vfw
Hb2G62o91/OWBUmsT+7WvSVtNrKMOG+0b39W9eOI3jCUahEPmfBmv9cxVZhJFDi9BzKKv/Yt26L1
IW5rkBwWDh+gB84xmgn4nszxad66vUT0c+zUdPL64QQW/jgPcAT2l1fLZ53KG0jDPba7NaTdPvC6
jTalZl3CKyJr1j8tmCArIqc1ahGwrQgty/24bT9mO/plMORxWPCOi2G3MVnsYwu9Y4v03zA4fFUx
e3tUOTe9bXXsmA9TbFsfBsLrnUTktpeJd6OG+8iR2x0ikey5a20njEvgWmTaPzVpbG9WJtQ9P16L
QzZHvF97mX5HdZn8sLvc/jAtjcA1irEysBHvu4E+MbOpaphIbb1DJWLebAuLXQe0/8ZyM/Q9CGeC
crTqOpxsRnVZqy2FOZcLiA6i/CoxGMmyMk7zUA5UzVNp6gRchMeZ8Xu/UOR6l9RVc+8pRx2qqOl2
DWzrK1ICw7doPQEyZmN4SzRYvsH2d1cMHX0onWEgbGTzhwFDEplEaLanZjuXCc9MgCqQzzlX8nN1
PeM8rHgfep6tIPacdE9rzBSSRmCEHfNl0ANUvVdraT2RhCM4KGCEI88kzzdKKXVhNMz3Xqz2Xamj
n04U9b89tspXDAmCbbW1/K7piXIgLCY7ghulOznq8SGVrTh7GUxCopihpdy+5TbkS40C6kTYhb5b
rhIuM0EpWI7ItnO1xDv6lTEfCbQL6zbnt+iWeclX1qPdyhxyJZ14MQfjzM8RY0AqTX9EX8YkylkZ
SZ2NiMTgBTPPKi/SrbrjNNGQx0UBm1wsiEGHOS0+SHEqOBGWWOMaalHOz232JluSZvyriJ3kN9Hs
spQrnMjhGkH582pXMTLaNj4NafSqyDT3uSpdpMmOClUaQ2I0Y3c2ou6Yprj0KVp2AgefjS8XL71z
MuttdlwVlKttn9d6+lghg7Qf9R79fZsRXxCYuONdNdri7BZgjbYbC99LgYz0ajVsMY5+tTtHvpd5
BeGvPPPSRQNNv5zQQU/q3pmsj/jKz7mBM2UImapC+Z2Vf5cDn3ptuy3EoaRBl1QPNvPe7zL5jXbI
KOyd7JtrZZrFGbOTWZhhvybNMwVB2cHrwZWapfpkGyFfMEaDa0XFuFNkfoZk5v1aW7WeUsdKDknh
XrZiCJdNQSK0c/zNHvtlr5mUTohm3siXatBhdZbfmmLelxHHtSFcVGYYL49bbr1CL+RsXMXHZjXx
QaSZ9RM2ow9nxpf7igTU/dia2QscuQUnnpbBNoxw3ukG7Mtu3iVXsGLrdZAYeZPB1c7VZQAd3OFJ
4i2RpD/ouv7eIkEb8HMtxveih7NbqR471Ph86mAesorC76xfTvbkFrum6vW+t9NfcCjprpJtccml
NeJLH4oT1UFc55Flilsz3RDGxt49mszqrUDc82RSN3xaGvRXOjLX3WB23W5V7YJAMrbD2s5m3kBL
3Bok575XFT2la4HMN8sTvdNOKffp0qAYHx0tv8tZCh8Oj2lMkIFb6dx5Eq5ifxRkYKNt/4yzotvV
16rnmuaz6zM1DlzAzKu4EQjn8tdotU8LugkYkTQ1giQXYRN7pEeVWU5hV7EGiDS6g+VU5ZeSCRlk
eHn2VuO+AbjlpV+uY0WCchuPQRtvFORV0XCcVouPp5dfBLr7QpNBK80SiXFW/F6azTxrN82Plju7
4WBLY+/Z0fLS5G59mDMIEFMiqY6vfuSMm/9s6e37PMXbUbhj3DECWD2GDJz3LKOXGlEQUPvMTdrl
L/Bixb4kcfuWzKY3KoiN3djh98gXD8RznouwiRJ14NX/WolauyS1He9jrxsCkUXZiYCbH/1IoiPi
+MFPjWnYWe6C4WGdayieDakEaI6Wn405Gb0/Elw4+AuhkGe0+kgr3LzKbgUWc563xAFuBVCM3ydc
MbbPh6h6yJ2K/gOSUvFL8sm6NfHIPQ6o5eutqB9t2hJOaPMYVamZuTfMZTyPcorgfc1GO7tt8X5W
o+vnSrvPg6WbPEC5qM7LTCTVEg8zifwN8GZZbi8leOlJ0bGEUNCaR7TPXClhrBOXsya1ybNjf+ej
v/b9LQSJ+Z20tu5thcB7nqzeO43JNjx0DikyoYfuFXkuAiUGOwrtOdPMui3DokcBCx3eobj0Crsn
TM+UaKPsbujOq2U2N1aTJW8Q1+I42UursFVmLiILlbwkgqplPlCiG/zKdLOzVAUJCdHGTKEXJM++
9kT5acYj/yhhcyihBlmtxp2zJv1ntjnRYSL3ZArzDSdn0BRuEpCc6+4iwh6ZN2ucPjyTx2jbPloI
971KOvJppri4nTPLuNR4QS5b2mm/N7ItnBav3Rk1cwHMaHsSVSl+mmbi4vZLHLEj7YGxDgNicSvW
HPQxGhMHVakmYHkY+tOGU+i3Flb1ric8AHYUm0DFRovkt8xbPriJttPdLFT04kqH1WNLzmyb3X3b
T0XJBWWBI6Y5Lik43yBGHPAMhtjuhmiVF3bG4R4vi/1rrMrqqxtl87x15vqMO45EWLhW7qTSrn5P
omxvst6wXubaysJ2K4xTq7qvUqMm9adhSPk+4qnjEpJtxlY4DBcvSnqTn6+Y7kD0cPA6jfkeuf6q
x1D1KnkyCy6Tljb5PXLqzDhKbqEXVsaIJ3p2rFtDZ6vYUVFYPjlZN9DrgX7sc6rmUfh5c5WB4i9i
CF7JTr5hd63SvcKy84cy/b8bHbpNf3LB1r+H/3n9yj+JfuhwqA3/6x9/CdDx5z98BWX+4Re7itFu
fRx/devTrx5x+b9gJNc/+f/6m//j19+/ysva/Prnf/pZj9Vw/WoxMjPAnb//1unrn/9JXuNs/wN4
aP719evf/4U/wSH1N4FA1qUbRWig4GtJwp/gkPk3z0JX7LmWB9bjXtP7/gSHHO9vpu15DqIpYQqb
7JJ/BYds+28SmMkCNrIcHkYaDf7lB3/4A/T5j8Chv8S3kDumpaWxsKHjYr4Q5l9yl5xi7qwSUXqw
WVH6HhE/p4PUteNXZ40IO0ldTgC/WLfkZcgdVKVeVE54C4d6eIdP5Lb7Ny/cn9/fvy2q/sv34wLd
WprXy/YsE+gLE/o/mhvsauyESqqNKrdKfk6lkfUoGXT3uDJEfcZeXzo+Zo8EF0prsr2hOdYXzrdr
Kij2h8f/6rdjy+u7Y2nJi8R//CWLgXilzGgxDoQI9ZZDbCNbx2BQbd/KqM0xBi82cUCS1l4o1dky
OJTj2YFggGFJISrb9j+Jwxb/GIXE62N7PBPIwUyPx0n8NVFyGE2NUxKtWGmRFO2rVIJAZ95m/tYK
ugVZq12+xHkK8MA7p6/mGsGQaTU5NZT/1RfHcYkTk7ZlUqYkzb/2PjGAjwkr+oAUfmH3qPD4KDyj
GVSbM3AC7rN20N6942Q5ujdj7p8sa3OeLStz3UtXCyJf/7PvSF2DGv4t1mk6IH2W5WrLtV1QuL+8
YYvsFAIHCRBRoiD5ZqSGsvdFnPd2IAHy3DCvumg5Qo6J+GasMaM+zMZkt3f2pBfTzzFa5Ae85enw
3to5Q2xtCe/ZzRynu9vWzXlr2UGaAFOFswQT7C6ULvykwaAUpUTydhVmeCmiSIcSdii/GBQ6bKdE
Nt52prAQAzsqtgUxvjFakqBZjGP+EHdA946ct6vF1iDcZ7JRwgRlmwzrVWvgyTDTHolTk3TKH+zy
QqBTXPrmNROwVHYygQ604+YZOzcb609yPYgNZ6Vu1T7PVggZhl9dfEjaE5Kg7FSRBWKdtESK7y3R
zziLZn3MCquIwqaKzPKAvhUjJndZG99TC2lXtxE2sV9mgjbwOCzd4uy8kajvwOZZd/dURvVeABBd
fI9cVbcXvfTudR6DAg1sd4GuQDI0T49j120IkNguqoe5XJFKt9cf+w0zDkG1EhPq7LfkL3Ls44/p
wikbWHXl2DIJ1v0q34XY6BaIzGmcgyozbGNXd5GbnXownDdztmIRLOnivpVFWxeMIJNESdwbjheM
MDFNIPvcnm8ILSsJNcQ3Bg/Fc0Fw+GRMyUOHgCgJkN8svxP2T/SdpjmzjAF42oTMtBgfWFexLPsM
F+yQSZkn6a2xxEIiErMowGHQIMhhtJwlPiaRh1pMFGv+zRSIvnH3Odb/pu68diRHrjD9QqJAEySD
tzRpy/uqG6Jc03vPp98vR9Kqu6a3C7pcSIAG6FEzk0lGnPht7Ua2Wpk7THbYDzNrGT9HZU1/WEJf
nmFLZ9sTkbA+JcBz7kLl5bG3ViW313KWprk26xb9ucB9+WjmpGqRgtKY0leaSD52Y9Q7JH51Q72B
OUou40WZFnfolZo4isVA8T7gQmi8Lum7S2Wt02vmZBSarJ2EZJSWeMfDrb/ObTucRkIRzR5HaGxG
eY9Ig7mv4OM5xP6pPmO3PfrAZcO7MdTle4oTKvLBbKPaVZxCZpth0OIXdm4UKGM2k5tcQi5K6AFr
KDB25l1+KOoiMoOiCot2X4Gw8SOXOUcRFQcFfkySvHpPRvHMk2to0WFYCXz3moLcaDyPlNMEQjVP
Y7XTFi25GQh2uaMAQa4krOFSKhWmoLGqjBVil6A+3yGoC+V6NmDmQds5nEOlEnLd4G0WDM4UGqBv
sxflYa1MrOE5Htj4YHcCmzF9oJhgnb5eei+dZgGr4BRkTk9OmVzLgRQGX5lTUkBwSIQj8ncIW55K
EiR8J0VX6sddlZz3eW3hWADJOR+mUIKiigo3ut7govAZBngxGUTrO8SzagPKkvVvdd2VNLaPktzZ
WqiECsYJ29Cg1dH1PKW5hUnc7o464UhZ0PfOZLulrg3yhJrKAuSwKt+JjarRzucmpuNcQfTmRiFV
O67R6pmJHzJTkSz0OHA8XCVh6Fr2rLTIsSfzh07++Pva6enkRnAH1+EK3ufOFQpw/P0OLEWbNRxZ
G1NlV25iFTvuCsHxqqMWQgBnqtGEWJkuZHcFeXspKRB+FQuWM7RIqniaq7JNvcXMWjwNKLssX1VJ
E/GqcsW8l9dsdO460WHCX5J2q8tNAxE21FRFuz6h0nNVjtg+xXM4Rk6BFrjYZ7V6DYVqL8jqUMv5
WreGCG7QoaEaLxL7TEdy5YCEjflMR4YFFjqniD69NO+xLmCKQqlo13rxg8mnVRGyDyZy/DDHVNDb
1YVa2IoWJEu/fLK6r5JtX5toDQkTkj40rWteTZ2yUndl2/2BEied/bAu8XE5hba8qXOIj4Rxg+Dx
UOYzAKwxwHNXJxHzxmgEQRGJiO2SBCgC61xBNgqqXTz/+R7n2NS7ejsrZOgkTqtteKEV+03tugoo
TLdSjuCgxuoxa5DvArXZHey2zfnAY5dBU1tphcbBVEg83ilqObQvCUH5PGC9Dt6XVIVXSyw1fgub
cCfQkyEvTsK69xJSX5KgClPM2HEm0KdQT5HmXrmqUx04VKOUfmutExkPwINQhYaK7Qe/N8BaacBm
LvNyJ8J5eVRCnB9bsCTzwY4crdnkXYsLL3VaRkxpUrzh6kmI6weWDyTfpCr0XtcyDPxYl1E8hPqA
jMosNRA/eMeKPL9c18C1lgi4UYkznk2UuAKBZNrpXgFx91bZTki2TqbOn1aURXcINXmautExo22S
z3EG0losT1UxQtbx4vBLhqMo3muEYsi4paXBwBiteZcYor/WqXkGQzZ0RyMhuEQgMlKAgadAEAAL
VarU3AWlWoznWtSpukc9EXV79GQO20taq52H24+RzO6QTSLuNNP+QjYJW4fSdU7GiTdJY9IdSJop
sVAs4R0BdubTmApFDwqjF3xBVv/PlfCdR21YkxL3FVpMtkqFRbCoqzDxYKaQ96zTVCOiiIzc8g3u
GxmVMgV3TEan2+gJAsmNas3pujFjIiT2o0KN6jZEg5S5aZSyB9U8lj8yq5CEuU0FWrIyMRl4E6Dc
ZItBFIiyyu51J10dRM9hUiBMKjstwA5G6ZDB1HWEZYieNGzq0itGpS0PbZLaGVmhPAloN/KTxXFw
Wtsjc01GHvKGNvMw75rwM2s4m/hKT0+zM1gW0KzZG27ZO/lw3w+2KTfLonBcNjmfYJKZ5WpttHRM
EYTVlTK7JCdLlqqmqlvEXyEmiplQJszMRaHHe2Oao03plBZkbKvGBP7jmUFsVPS1R4L+KIJQdfC4
4sVRFleWOZO1o42IEU1z7Fj+AU96n0WG36JPpoepGu3bTtRmf7YaUyR9nG7gvbRgh7iYC9Sf3hrX
+YVi9srgtXGfR2i92vQTVBRSbrVKvWa4wBnmstZPFL4DQO9nTJ3tZWtMxPpUpAx8DKSQPDkxuZ7u
mJTwQFWU6IZXmEkqIA+UId+XlTpWj5PJtorYqQFhKKOS1xhrnbhPZF0zFYYVz6CF+oTXbjDNjarQ
bcrBpdc50OjkZwaDJoFsyUARH6VQuqdiLHRsvqhYdGZVZ8F0xxJNbS134G0gkbV1JxGzO8oWUr0h
LYaI77AxyL1YMv5wHUvYsdypGulHrYlUM8ckcpHoPVSgpcWh7Ul7RVzK0asaN5ll2wfT1BBzjYnN
JgBuNTCUaKt47vjnO5VzCdFdkZO/IM1kXFBnvTbhASpIg3yuhtsmnafCmyIHoKVWCPbeL22aRBtd
spl7hdLq9wZQylFGRD6ROVUPcO6z0nx0ZlhEvplU9GhHo4BWbvWmfRcoQB8WiX7i9PbkrCnqzI+4
DnV/HzMYj94conNAKqk7wFmTgvScFKlrlFjZ3WiNLUUADHWR26piYpXECHVrYft8VBWdQaVJxkUS
9bEyZDplWBCOFBqgotTZ4MeKQUgj5ENp9CGyyIkDp5aT2NhtY34UaDER8irpFDM0Vfxz3ZvqHQS9
eNAXhzm6lZrDIhAaMyoxWY1+i5hF9eum1d5WZSKdRqhztGzamt/Uc3r6C9xMNq3tkrfIKmahUVVI
5O4j0ia0Zb1fc5VAOsxA4h7lVji5SKQQADqI9fCORaXVusk4Ik5au0zfZOs8nKEJ0wK6gnSOgHn6
6iiEj1CuG+90Lam28Vjkh0yiGIV2wh0CYVQ/zYDgU6ClVrSthqm5KdcQJdtgZw9qovXP+KwSwOsx
97uhpaATSZRzLa3KejUnU9m26PdysrgiMzsjcSzyh6zuNQiZdt6tQiItbKpmILkqARybWqIRKtFq
zxYaL+mRZtA+GxywdyDn8xUNJcULSalDvKFtSG4NPYpuOvSDPuYqAglZvlqPzJ7irMZgl291JNMf
ZdrEB61O7D1mMf1e5GqOjS/X3hGRoCpzImZvI517rhYbHAdFrtkXZh0TfwJ7jFKBAQu9b3uiPOdi
K1C3NwcEiIvYgnSjQ2uKeH2caio4/BC3GtkT5MNfDJjXeHOx9Zu3UTHpp5QyAlyS0HK2i7I4miez
Mb4mpS3dJ3AYByMauw2opDPe99GUseGHjIeuTEOin/RRY9x0JuU0VdfnejwmF1pTNzch4eaN75hL
u9wXc6c9WmM514dKlMM9khPzAiOweq+r64yF1J47nLzqtA9R7bFNWa2OSLGSE3VRqVGcE9ugPmtr
v54NzUwOfsbR/GChk9sRiWhsQwUKbMbNg2YW3XvW1dluoJvhVlO0HElIiIIQZmFvJ/ZyHlFTv1NZ
7ym8yhmdWQ1JMBniOoJ9y7t7uxt7EZTaEGYuAnx5ZhHTxfDgFBYhMuggGBg7eqUMcvYDSKjeW0dq
H7cO7h9MDboxGn7aKvPHouKhOGM4QvQaiym9WBhynsMU36ezpJc4q4stY7DyXGR1dpaTKvBDHQsj
9ueyAP5eUYPuiwwwqwM14UeGFHi3BGOxj5kfLYTkPIvAPhobv6yr+TJqlPi55r9s1O4EWyw8DQcu
Fn2GKWKlu/qiTlvCZYhss/8CB4hX7KX4UXWhRoI/it4jhrrex/Kib/Fk1Ol2qdfwtXCclujEliBI
Jx46UHyka/5i2RWGV6JsXnT6EvcJNRzhjT1bEOKmwjOnJd0xYkv1c4Q7ndebdb3XtfoqtVoENY7R
HwlxWzj2sgbsgLhCjsdz0gWzZjop4htAda/hWUOejPwSgmSCaB6iQ7zSaRJFjhnMud3synWRrxmA
27RZh7QkGU1ahxYurb6ITm9cI61BAznBHM6mOe1IJjDSfUxg0J0Dl8UpOwmfpEIq8CkOA0sqjpnP
Ph4YMVLDGl0lsguBQYs4H42Bdmvjejegm4iyfa/zfniJI2IV9ECVg8PZzMDQaG5Gg8TGizBOhvzA
kiSW8zrL+/qzjts2voC9nsLdhFodOZACl7gQcpTomR4s1cK/x2vfGM16HoeYwRZwigIrjUslYx0p
bgpt2V06s6Yafg3dp9zq/SxkDfcUiUnHX6QNcRzYjVamNxrOGfGIRtExD60SUZKx0t6k3wnBweOi
KTkSEWLmoFzZdfgFyK9h31PZpZsqflIW2dJcC3dlU66RMc4dY3b14dbSRjgE4htXWX1GNTQ+4sCW
hU0N+tMQCmk1Z/p0DrWxpNd6T5n9D0OhuohMB1Wr42FT2s043QxEj73b9GwyTaHey4/UsinaY5hC
ie7YtpqWFFFzVo+GsxQ9FAY7xUNSLOz3I+WF4xZTz4Spt6HWhvSoQgD/kYct84j5P8eAvQu1cWxM
F9ekXD+UGe6RTCq7i1/Jhbey7Wob7aJ66phmpEOFYRLV6wZCFP2lm3Vhr6EXaRwcJ6f8pJw8NgsU
uuYFcRT7oEfYFjejuQ78BLNammeTkmntbphq037swrFlw456tTl52RMG2DerMSz7jTU1s3tCkJGr
g2FxKK6IpbCkLJ5qxofqw1kRzRB9NxvJcUaT0F+uaqtPqY/+mdCsmEAI+zi3QI3bxBjH4iwZkpQV
r01FEeRr1a7XVs2XqDieTHF0MgZJ8aF04TpQj4LwGbOAqswv4TIjhpjZ2Z1d25Nr4FUWMNVWmAm5
QFo/ho5HF4sxHoxkIoRqUWjZOlod0VI7chXITsehkExbm5S79EJpZNxsqskeKvImVOC82XaW/Mzk
tQimJCLAIxccoMhTSqp9ZM30Q46p9qPX5LTvctBgf9XMfPCwz6yaPxR4PQNQA0vucPIs5wXJLrJ0
w6zOHxwiR1XYYkNL94pgk/Gn04Cll/mbuUjjwQQ+e0tEvzxnsY35ZB3U+EwlhPi4Drp2KMzoE9XT
dERmSW93Rq5dMo/WHg+UdotcJNI3cdxol13dhzMQIMNHQHMmZkG1WOs9XvFs01pIQQnQF8J6zjpQ
a5fnQ985BH88zh2Sylyb13Y3gYxFWxhMhQj5JXJwqsU0EdqDwwBCcWiRRMmthCa/y7UQk/uCaWAJ
0lUWSNANG4Zxmkv4SG2xScrHeBuz9vVEZfl5NlbX9koSvMcWgxSHcc1cSZHQoneyEcXoFmoTVRtr
DEFumlaxHwnuYADNcj1rfZJT2fW7ucpfGjGMZItUFeyjReeMB8fDvOIoUo4B4DSZWj22UCQgdc4T
m5jRAIIyMfRupzDVO5x7ZKe6ZoMq2ItKUY2cJTs7Ps/xl8Mx8sS0rlShRV1hT8ripwSKEnQsEyU5
s2qC08B25TT6Okf3muKhspiYOC2zPyjKMDSBiJKuDfiZrGKnIX/A3cFilZ2bZRqCJKo1M4xVz9G5
JigYIIp/Nn4YxsSzlJhKqV7LBhOJJ3RwfdexQCQ3ueaEU+wOykLiURkRXkeqnlJ4SdfUHyHuXlRw
ZTa9RlQ2ajhKbCe5xm5ivYo41KD8e0bYICSBavGimUI4z0ExAFo8tJXjj/rJXFj2qWkdOU8xzId9
g4OLO0/4FqA4xgvWJ6177BLkOnD1iJVdLH3q45QY2Dn7tUwRqUh7pqwlFjjaI7y4t3p2Khqw6eI7
MwrSG9wxizJQzqwhVWfoi/SdjXnFjEVmjsWvzykY2CCyTQ+ZBemoeheR05QjOzAPfRKheWRC1l6X
ZhiygBMQKmLKJxrtiKmRmNFKL0AF0sxSHqBWEg4cur5wzkSLgLCirAz13BoGLBh1Q8jb4P6jUqZY
M2hd8jH6qOf4xUBc07HUHhZDk2f/WDDMhBILmL/kecoeKnJAbZ3drO4aFFv/yKTScPa35sBa2S8Y
upTy0cg41LkwGcbVn2kh50Ri/koKSWJbNSFVDemerX6pvmYDb9fZ7gsfCmiNLlejs42dYgHeeCO5
1GSOUoeskpOajtn5sKQTCumxzF/H1ATSUFMHp2i26GbjKWm/YhwxQqTDymgzRcicVgvqJNADFvAG
ybE2xTDvzN5abnO4RUZCnHSQmLOif8JJZQ5vnWwrv4oT+z5kLLPckz/gam5VMH61lWSOOOWYvxNp
NmMUa3T9E9TBQSsXn872aoHCZFjrST/CGo2AeA5pf+fkkaLJ7VaiCwgXMdPKR04S83Ij3eYlMycM
2vE0GAlIKbUpXsHxr7gGFjSBzWyDVasOSyA9TbHDd+pjhmpn1EDBPgoUht5Jq9vCA78oq0OG4wc9
8Kxn8XVs4tg8WEAKk4cwqFo+hlULy/tukNQMk5KzMlyPcwZrm8Jf+DYeIULIOpYTt2UgvDfLwjg0
Tb/clXE+PUqRgEiodVRp3pQTuOg5loob0QpbQhrYSHmZQWdl5NM/OOCnL7Hd+5whOYaubK2KG9vK
LBkhTniRPpZEwyyjGMh7BYU9jmsGPIcHfjVc0Qzq7P/5Ufsbf01qtCnhYNmt8HXIv4pKfgrnM6uW
M+CUT4EiVCBA2Pf1QWMrA66TdXW7rPmQe+D/qJDE0tXvsaOY2L5riBbwpVz+ixH9n8QYl/Vnedu3
n5/9+Wv9q7ziL+XAf7UX/z9pMkyY3f+3JMOrigp5yc8ijtP/4V+SDCH+acILIRTmP0Lj1PkfSYYw
/qnrEiLFgF0nOfkkP/i3JEPRtH8algnZrWLxMfiN/2vYYer/p9B1LDYn/ARjO3VN/4so49eKA7xE
DsYSkGIhUEIY+l/FeT89RFInXBJLGCG8W3kgXWlTeTauPBeZpT/s8yDZZP9jK+B/rsnXQoriaObX
/iCGq5RoE67ZBf2Z5eV+v9OuCfvYEd/lFd8064mTJeqnJfnflzNMFB7IYgzxtWk9cbRTqj2Xa9sD
kTRbGwLbcYYzk2AUuSB0y4qdRJzZHtGtBSc4LU2SByv9jEf7uhjOl3gi7YrZQr+kLBFmSvqaKc6a
9bIns5+dUPSzpyGUdA02nAIOVVSslC9F/ZE3cstprcTlDuW60cBVhPYQNeuZVN7DprpaB7BwPb0i
YywgZtiTJYFBGBOKy6zHLm+grmJqx1K6NJM3zvq+NIptLgmDi9fh2gyn8wnLuMbghQ56pFw82aqT
FuiRelHn5BukrX7bFlOQTocELHXsOl/ivarMwlOIVTO7BqPpQ22pt72iY6BttsKWnhhYzNvLgv9h
lcG67fg04JJbr3hI4q4kZt/VBg+ALksFWIJNV5WaeKcwb0flX2QS8hm1PMPuUUN313brIAeVfjU5
53P1XKmkh+TJ4qVifoqJTY1rCXWKgaYCuk21i7R8GZcMvflTXq2+RYfD4tymCKSxMEtEzdneyK77
+kdfO/BhsQNEb85B3w7bsRLns5G7umN8RMZzF0W7okJ2P+jXiTUAWQGPx4vXMGzm4qZxDGLybyix
IwYTA3IWb5yqfCnnZpMlic+R0e81e6ehM+3KR2TVvtpjPBbiwkJuPGvlxkA2Nk5YZFL6aF3OboGT
aw/MGze0GNac/vJDZIIwR+SIKyJ/6IZqBJovfjgTUT0DJV+5AAMV8ioU9sfQE9iUpF2gEWC14Aef
ygJtD4l7EdJ1dXzJoviHKhJCVs8ntbjhqfH0gm8dJ7cloc1rcdvCg5o8QXiLQTGLbT2/JRznBZkb
IhT3TttcVqrj2+VCXyqiADgVv6v3XfFRKLY3NQnAa7ZneA3W+rVs4rtUH3kDbDo5FAJWl2vFeCJq
wRsF7O7wNpAwgXshSPsPIvdcjlEci2ilWzQQuzyAGWEGpV4DpygEDQdgufppH76OVRKSErE8jtPr
okPgVWG/b4fmx0jdcjYYOzAsYuEYb8WtSrBAB+pFSBRRDHYwiVNGuvJS5B1Zau22V/mBAT1iqR3D
gaDY2AJ+sPwkhgLEEjcjVSnC1Y+Whj4LA6ErOGCMZKLuzmMF7mR+YHzF79rvHCXa1mPvlwwjGex5
J9g7MWxUVGxYpALTl7MphxNGku80MW8VnSyXYleQbhuRg98MJ1Sad1xhuiKQSY8+UhW3rVSCFphE
NNkNmARsGu9QnV+2xfpAsuMjYuck6R5gV08Vutt0Wh+SBbLbtJzAGaOduUxbQO0AudFtjyNP6jeE
/e3qaQMfA8/LolP06Lhz7Hywb026h4UKJPa+LPxEi+8q/LFJnnxkEYhQOlsOaHAwJ0fix9r0m0QY
5zzrXrMS4mk7vTcU05ET1l6T6/XSAFGIxaYSoOEpb/cALyhpxvoZ1vM2FtFFWXZX+jru8z597Epg
XYJ7YfoQWRQ3jPvIwuwbFPxg4Vias+5dS95gzpAC5MUtW+SmVQCipvIJxcp1SjSTqRsxhIC+Leja
TpxxOy4QYamjB+C/RLfHiGlYo1Md9Dt5oRgD493gyiKDq1HINTQXAkkOCPY3wDrXhKviJ7WdW0mJ
xyI0lOHrjprR67jq3tGK3JC5fHA40DXd/JTlxkE/0T2yIFg09esYYBXcNSXix8BKTa5iId+1YScE
eujJ1qHNjUMN9dBTIlkM3BhgoMnE4XhVxu+9lnrFaZVYLpbiyek+ylZuK9LZu0Sj7qb1JnzyoIC8
XPUmLat7JJ2bJkZ+Q/p+QsolfEbt9r0qIVlY2IqK5ohlftE0uuYUxEIckc7aknz42XmGSLumUQVZ
BGkp63id9pxMo6Z5n6iEnEoC0ir53jofwlgPfFeC5NFn1dnRQa8jzW+ah04NSf89Bp32XNOyBXJS
FHKqAdfMn/80VsxKJUihUE131Co6R4i1NLLNUhQuwpStnt38NHBd/evv/UXK+fcphstZOtu7PLmf
/6qw/OlyY85yhCbNdDkZBMKjDmUzHzPvHXHYJtmEN9/V1n93vdOf/3S9DDVibI5cL5IkmcsLZDl/
/kb6r5XX/76BP32jLzewLcp0sDquEO/DreWVtxjy38U5YQ2beR8dhD9shrM9s8Dj+Cb8ai93DDb7
0psvrMfsVgZ//jjii7H7P5/HUfF1n6SO4uu5FgvNGo2LSQHHu0oiLXWEms3elH3iBPHtsD2jA8RX
sT5X/Q2sMct+/17OxZUt5oOp3YYEcKHM2NvZC3mIyCTeS/EK/xEoKrlyaRBr4b6MWFnTxasJztbm
Byc8r6vpmGf5WZcdbbWh+ONWDpO/CvAqR9/0YPBaO+PsMYCK3/W89JUuqwM9f2jbatcSBFyZzyG4
HJLHpCEVz3EN5ZYZ0FOWyxGTGi3VrMoMKuAppcoSNr+AZW5SMIYxmd0hb89TIjYVRT/MI6En5Z22
VIFV5/tOwfKGI5RQUwqmdGT3cPU4PeJ0G88vg3HyRixeRneWysV766DWV6qieQtY2wiANYG2YTLk
DTa2Qruc6nMyktFAL66SFhdyKjbS5vTI1qpYDGaKEcgxeZOEvhAYH0A8OMsOZ8QGs5LLnOrlU3mY
Hay6Mb0dE2U2DcxyehXNb61KNioKhdZMnhpNS7aKat4yaLhJcsrDdB67Tt8ipaXFqzuWs02H4YBz
hv12vc5U2MYaK8CMBQ8RAu0LLQbgNd87mvO4rKR9oSpw6ec4To7tr9axSkcW+Vt4ypuioVLLnqKz
MOzdPDzTppcljC8JDD2v7IcYLtaph21IQOPJp2Kk58vcBqggDrZeeLKodw2iPzv5HLlNOmjUaOvn
1tSh+EqgdioSOTIyh5FvIxOpqpvZ4unCylQv+Q2Kq2PE4b+10VmSHK02zwCuHokXQTm+KsNVrZ9H
3NfqxFbfJPz6lvVmVPe2DduwcAiCjCbFiKjgdiM7TNr03+Yg7mp21zHA2UR89UnFcztC6Dx1zfSJ
x2FH6e8uE/Y+60ZPro5nK8Ye0Al1NIoCWr3K8pNE7l2sqXjIe7Z0sdHz/ixpPy05egzEpG00DxJq
O5XdZplu0niEVQTyUWYf5bgn6+c+qrww/0H7qYftigHzKsN4tdqwSU1IkdxV2hWeMzpBHvNUheN+
KO/7sgrmsvfVE7/pUINyrmW2lzG6OlL1ZYLiREEB2cRuvIRwnoqHtsyv+vKqxoduGxdG8ZDMlpfU
5FNijgvxrsUlSsJ2xN5HWuh8xPzmqybC4BGWTTwmw+1MQBVP01as5id6mCvTUfwQRVLdIWmmyyIN
n8yEwB3Cc4kDI45gvbHZwUvrdqaLZS4eHe2jhEBJ4Z2atNyQw+T18A5k/Ozb5ZZOCDSDGQks5nZV
CEQEJXas+xKdFdqzYxVHZ4vDTzuCStvl1QwIAn3p0rJ01eOmTpKroRrOemI/KfEhbU/JyX+AuTX3
JiUtVqls6avbFh1eIodNvy7PyrahRsjx63bwm+WldWJEP8W5k5Uf5KW9Lto1cN5ZrE9caNoqFYmU
7Yxq/hzpsmtAiiBj2/QWmrE1eVFXfLHRcAZ75Gn9cGFw30pVYsanfS9NNsBFngqvQWI/R4SwDoyY
rT/UfRVdS8p7kfcvWm4/hyyFCUtglaSBbJ+Ry96dssgHJBGoABjvlfFspvlADtbWyutHlWjF0aC2
LVzrY2+KFZe9/ogfeijzTetQZusYhwXfYCwVD9DUL/EFkVZm9STHAF0v9hmkzmaurDs9Lc9OOc1h
FW3GfIGWjzxNHa8EOptOKfag6bgq36oYzCzaJ8rjoNgXTnFThHtZQLDp+luMCiTR6UKvIv/PG5b2
m/1TJSZR0xHlgHGYpwHlpx26tqYJ4ZVmuWw911TaHRBHXvJm4MD26h/hZvBVn13nJYL98frnb65+
2p2/jD+/XP1UuPvT1StzgTwLV543kt0Wt96LYN7lj8P7GGgHTqpe7XXfNNFqv5lJiA0g+MU0Vc0x
Tz6in69prWo2zDrqhvxMeY+9YTsfUcV7xsHwjIBQs03u/e/f0kTzxvBsarqDp+fXK0JGUXrRmSaR
0+qVFRMBPVQbjuM+Mmivh4BM5icVhxnj81xem5Bx7fgC8Y0pUWz/98/CBPh/55MTAvfzt++wnlrj
wHxiwJLsbXBtpI6bzIOKpoHOFYWHxiJwnu1vHrRfTSB/m4vML3d9iJRkJS+BQRcA3R5ul3nwU7oH
C+CUP3/FL8Xgf7/UCef66aGC+0WNjhAA2Cy6kTi2ffMJwSkYGtY/r97Xm+K+8LrNfOAAcqL6HtKj
Zvosu998kt88ab/ca5DLnz9IuYR208Z8ELm+rJT0ZBwr//xdtd+8QDSgYz7Dy6bruGt+vQQHPdwE
Jiw7CW93zSsvcJAcaEfyxqAZXWvTeor/3U+p/R0oxJYmDJPnyHJ0zfpy0SSOBz4L5+QuMDYdrY6e
4lF4dDCC1suk2zz++Uv+5jb+crkvvycqZIU2U76jmSFvJqCwttVvFgXjN8sg1R6qzUHMoO1S/fKV
SjGspC3ylZzsNS0vc6zQ7VpekLC97eTEWNdti7S+cZxns1WDBFOJiXgqbXEd6+1Z3BLdsiDL73dM
xXRouXlxM1Q3qhntLFE+xKZDG/GyW/DwChOgsKhRyVDFINeg6e19XYQAaaHqwV4RoNC7dFfwN9GV
wRTz55v51xPxZcn95Zt+uZuzpWqNenpiSCCJ13ivWay12EGyjodGa276KLwNK0y4XfJGoHNAsdqR
AyVxKohic9L/wTzwdvgoE/dJlu50Mi4pQvnmY2qnlf9PH/PLu0N1gp20Fh+TI8RFcUwuTqfV9Ba0
am8eIFW9yTe9NEi+f7p/+7hhu7SEjd/zb0dy9O4rO39Ja5GPtDUQQXad3pKUx/qIJeFcMGp9syh/
d8XT2vnTgkXQPxarmSuK8mqJZJCIZv/nX/03ywTUFw5FlWM/vtYvdxPR1bzgajYRoXMKAehVeXJF
8c1b9PuFASM3Lm24Ev0rqUv17GStZP27rBkBuVcMy2O4kxxl11PpBdp5y0Sf5zxVveVP4nKM7G8W
xN/dSl01hS6ga6D6Tzfip1uZVsgurIlb6TTny1hh1C6+ucLvEAc8loauqxzwUTV9uZcZjahdfvq1
GmC87FQTuh+jI6Bnm6IJogOsWcxj1hNDIyXUMJ12fXQ/m8sZsWZItQjJnBT6e3tZkxsm98RaeAUZ
3oViXVaWvtUHKyDu5EzQXtDN411ixgdqrII/PxC/m4JsbKImoXa4JfEu/3qjwE2jSMN3x+SrHM2q
3C5h4WXqi9qgvqjBlYnvoTMeEQfeKPNulao3ad1eAlF980l+96b//ElOf/7TT9aPndXKKWc3OUkm
UvKiCoZyssqRAB4MqJNiFYgWsLCIWeJOkxtn1I9zWV/kuX4Yi+FRJkvQtY1X9v13T/Tpx/y6DNm2
o8P46Q5lzV/GpaFYdEyy3CZRe+sGut7rPk9rAcJgquc9sCT/m9vxu1fVUR2bpccQkn3019uR9Cuz
pGGhqglmv79KgtSX/jvEmUc2rpdtqCr/Zvn57bPgaJbFoid14XzdzxE/GfXQcDTm6B7fUZKxpaHh
hvxvRrRdep2eN4H98eevKf96E3+9szbFXAC1BqOExHL/6/fMYyssVtQYRKwQuxniI8KgFuRD7dr0
svJupU64LfpkM6GPFPW4g7NzTfnhCOqFhltblNcpIWIsQ3ssaxsClBIMl4NvGuOeAy/Q8Y9VF+Bv
DCl2Qwv7eD3HODPgqhpNkG37ps3/h7nz2m4cSbb2E+EseHNLgJ6ypVKZG6wuI3hHgHBPfz6oZ1pU
ik2c7v/mvxizptcomInIyMiIHXtXW7WFy9r/HGmfEhxKAhDflvJmSHS403LGR6H0VE2XcVY3Gxme
Nl9CJhvMnB5p+8XWmkPDBImvwB3kFwD1RiYH1B1Jg4fghYuy7UprAw/goxfAfhUzmNFV2jaUmNWL
nN04adbyTAXFC6SW2o0NEGoYliB51kkQ/aKfg1bcwWD/md5lZLPxVCSTT7XBEzN2IWt2aWyuodBY
9oyj1L13Gv5opIOEu5qI3EYqkruwjsCbyuiP24B9sIZfcvdZMSnmZbtSR5AmosVzp6IdSAUuGT6b
0a2UM4hUPzYoWzGCjzrDr+lRzhT3NGPzo7epqG/NgImU7DY40gUDPXX6Vmebku8jFzWTIY9pf2eA
2WfwDK05eHj94FBQrLCDTxr5+ISpikpn7dcW5Z72QctROiiDnTPYtzDc/qhoVjJ66aLUCbqEzuPR
OgSW+T1OTg+dfaSCBruaM6gIbDMDGqinRdYmmQu//MpHakwPXiL0d6roobehJYGPidGxZJc38smt
tfCe7WECBPxZ+KUe+iernJoRqNyegn0MiYiWbPLhU8sopJHDinui924/HfXwYbRRqmle5IJMYEhu
dQlBhMzchjR+E9AwTjmurSL1QEHvk9NTTiqY/rAaJNdgZ4N38ICk0DLNnWVZFKvsOAkAMv9cPY7B
I6MoKzWzACG9MKq+LA2mtZIK0XI0A+BTk53+KQtR8VKqTyn1SD2MVnGf7CEo8orc+AOAvwe7HwU9
c9F0/WJsf5sJeASfeu2x+4aa+U2cpeuATqEcvsTm6Kk9hUMN+t3eWlZFswlSe9k45i6Y0Mdx5sl5
iashP8jDCI4uSFNcpfg2qM4S9ktP7x9a5oXiArA/xTt+bR085O0E5fK9sLLWEzYebaabKG6hbKGt
BsNW0G0N4H4MmXt+tg2KHy2/w2bk95gxhOw8jc4qzx9rankZHMK2te76H0aq3QXRl5q5Z2opsbPN
0wcFibGBd5vmpKvoyPx+tDZPh9Evb3rmCZXoNxDYZWB8UVqY3Br67vU3Jt7poaHDWJ+W3fHgh7/z
4k6NbpP2M6p2IOgUthRgR7gxqJDqvkOW9NsGhagAXepS51NrMasG+xKERpsk2zPXuOqOt5py6Ot9
Z3Nf6mte86sJaRa1d6r6DXliO/oSyRDv63tmCfaF1ULfJbuNtGqzm1q+sdXa1RTjCfEUL/W58Zmh
PtrPldJQJ1I9g2OS2nBbosY8sgqYCWD8oW99o9IrgKx9QAuQ+V4oFCxG1lBtXgBVXvSZ9K1q+62U
jXfQXqaMQRNd9GUId15emkvkREnNiCUarDoWOrCIHXELQYn0iSG8Zd/f99lTr92p2ot8zL0uy1e2
Fqy7pF80I7W1hhp+hlJcNNzlhBvQfTdZ+WAoP+yIUclMWsfMUpyOy85JAHsckrFdIyLj8nr7Ulk0
E8YDnK/3iQH7z/FnVBi3PnILbfbUNP1SUhLGi/jjqk90hblTL83nsupg60rS5wFPGaLPA4w+R8Vn
Js5aMxpCNsCvNJJtpNNVrGRXPRa71ogAZFZ7hGC3Bcyuki3t84oxIjbfR1ASLzTyX2VP2cXy90el
u2lGfzUNrDK8ES1GA/JVyuOaLnsd7UmkBtjgtl/C97aA/Q+eK/uL4xurAPJcJtIXpQFY0gL6kBy/
QuzxxHT/nQN5scwkoq/6W4s6edcyiSHrYJZznTnBEQ6xbxppjlU5MJmaDwa6fFn6lV7zPjJ0VK9B
YcrDlqHEvTQNOiqUoPNDRpk3i2rI2Euv7RnfUKLn7Nh/tbn2eml7TMYni5wXeNXvXodfT9tYw8Yq
fqDgQ2sFweC+eU64E5MwuJVNgC7Hz2PNNPAp+46874b866EBHO8Y+tcBCAN11FPgaYiSaU6xq5Fm
rKTDSaXRi7PC2+AVUHWHp6OXcLii9r4JmYX91TGwweBmpsS3iVHS3jEPWmevTH8zEoBgJVg2lNj9
0202SvC7Ege507SQf6kmkOa9fpQXmrE/dQZa8g9lVoA9YOYcdyxOX/v8UdGOqyCnqH28UcyOcXxa
3HpHu/eTzL3ny+sYIHQ2bganW8X1oQdp2VcZR6NhwHU9lYkTJEbRHUFtB+4+/3HMfmqTCE4+jXbd
wDSw7YelxgdxiLMFw8/HqWCr7CjdLwsn2oz9Z0bzKRvfwxqyNzLHhWuaeGcyHJvtE0AjNZjxXI63
MHQqUJ2oyq8BXSSHYfDGWNt59Kzlt+jVOM6X5PgNil4A5tLOb2sPGe62jTY5iveMergMMh+YNVnC
07KiKA3JwkMFQV/QMMLIZR4pj532WAMwTx2GQv3nE8wnaZ5ucmaOa8Ncpv0WwPtTgyNZ2V2ZxFvg
BKuo2qVH9VEf9wX4gbD4ZPK3BnoSto0+mWQYAKyyZchQYQZgiN1EFmbTIV0YAgbqas4hs2JGXHoV
jJmmNXphFt5ASbd3hhxANl6mP9hlA0/Z3ZHx5trqPM0+JFBJjhk9uFBHz65dq2VwpxMIT/K9RSsg
LjlMI9PyDKX6A3/DujXtHlnsbG8FdwbxxOjbtZRrmx6cHSRjkCJ8B0zrBuHNsToUsGdHpAtt0T8m
OF2r+LtTzI0jM5kDmjvx7+vcWaS9+tQpza7TWs9oI9c6kVU+wqoGzoZ7DS6VJtgrSC5J6yKWAFMp
S0X7ebKohlCgHky8BEEBpAlNew2/wkor7kbu59FfGspNZacb3lGd/6DYW5n2kfkgK7d6eDdGAbAd
Gyrkn0fGUVIS1konZ9kjGbPIgCaZVNAa7YEpgIWalCBkIYFovyMhtzBHIFQabLQNuktm5ZnhOpXy
ZWXdnIrbyChc2sHhwkBDut936GMiILDjPk8sadGkt5FyA4/pXUTJrAm39BP3R0NdofKLaOJj5KNS
zw1VHbvD6bRvjvKzNAH9fKbphl2irQ3/e5g8d+krMQu5X7Uoh6e22Z5sRNDi+jOiP3ax18zka605
N+gzUVOtNnL/vUnumeSRzXVvIFgUtRuYl72qZKoIklu1/V1r9iYYik9q/Zh2j0YL9kPWXWNqvSry
+tRsmRJxjBZS4vU4tGs7PeRQSYVApE4M2khsFgMlZnY7mBCiVrT39r686wfkgrYlcJk0PiiJ+mRK
XxmeLu1nB0lGpqfM6o7xppJG5deThVhaw6wfQph1E1K+giRQr9ZBCJamunNSkvIMwPIA/BpSdv85
VTiNXcEc3rpXD34u34R9t5SadZNuqhYqTGOj1zk+nj6eWkrM9VNklmzSZy3cFFm2VYZvaKX88yc8
L6iJyZ5yPphZ8dkmQ1osZQraLc2KUsGzulQ2DFos8mc6j4uMevbs2/RjEX9qYRhUPkx1mkIW3myj
bNIwU3pQBKtyO9xGSx9IarP4NtI5iag1J163Oc3VBz4+wXkL27CPMVRnYlgo6fROyxgaSseL4A86
1OV9e596IR0LiGaoujJQPfsG//gEn6DEtmMhAsvLXyRgM5AdydQT9EGFc99Zt7Tj+uDu+vtXIA2b
mhQUXmTAzjAVgLUVgT9RGYxdlAawWOz8HcKTm37HWLRLR3OuhPGxvvLeklBdHPrUCcYMS8XLcUt7
4HuwT/hwFO2/Bwdz0S8RevxN13TY2O7rIv8R0v1v8evvGAav4uEne38B4v//YB802eS/R7pvj7/T
P3IqIm90hdP/4U+ku2T8Dywnhg1kAIo2TYbM7r9Qd0mR/+dVssIBYw73HzXMv7DucAzq1IMgdVNB
olNw5w/+R5vCAAUPjaEha4xCyRNO/p8g3QV30SFvoCs6VbwMXQF2LriLpfmnqpwYUWv0xBlKOTL7
UdsbE3Z1/bGUwpnjLZw10Zyqvi8DnbqE6UaHQiOE3CtGk1w0kX4DyZwpgIs1rsmObXCeLV2doFli
6FIk2HgNp6zczk23xSMSXZ7k/kwOdMnUBZTr3+Y6GEKsFA2+BoCzsmaYQfEqaZQRKHds6nS8HTt5
O2gJVBrK/Zl33f9ZNHsH65s26ayW9sGW0L0CcVYwd883M28gENnXN2StINWX5krd+Bie+WZi1/GD
PeGjKUqmSjL0VW77lURqBSLcg4HmR/5iLsAHu8d1QJI6Y1So7H+wKVwDtKwcI46DEsDwbzO8VeYq
4nN/X/D7El1wCORrip51sW7bFjRCxajT9S815xRCcbduge6h5li6fvI7KdeqA3mV+ZVJg5nNunCq
zr39tbt25nwVsiAkXtiJ/Z0e7PJkh0LX9aVc2i+4UEE4giblKhN8TnaaVGugU3KHqoHPCLh3NLNZ
lxZxbkHwstRvWjhtsJAl5OEIK9IDR2/t+fo6xIboq2OdmyEcn/cfwkRq9E6Hph25ZVd1TXfcTOT1
63qNjAt0F9vBUxew/9/qe/WQ3Um/xrmv9Qq7Fc/v+U8Q3KI/He3GZn7QbQZzBU87r7BfsGw8NkXM
+738WWWVCwjebSCgpLTgyUMG/rHtv1zfirkNn66GM6+JEHKpjZKf4YMj1yGLN0NP6toZ3/y4Wm42
2FIdHY5MXf7QQAPohOLFSKinttMtk036iZlPN72NbzUyyGA1F4mFAUCMCQaF0KHklgHtPfq7pa3z
YHwYhq9Z/cNOvLD8ItHY0gFaVjflP44oNtoKJKwcD+BVmiNEFAtGcVCwISOa3fFROia7pIhmuGc/
fDHBhOA4TMEHSumzMhP4mv0J9ICRHf6hUwgmhJxfGTSD+j1OkSfSXd0eb+jCHSrz+E8P+zszVEze
+x4KBfBrJArciMq3XGdsq0BNeC7pno7yu3Nm07GgK0ySROOQWdD3RmAnGK12SjLyr+pO8Zwf4wZo
9k9rrS3VL5L3T58uON57e8Lepf4YUKPGHpNKq9DV9qBwHbALisvbe+3Ey3+IOBIN2kK7MkVvlvlc
LubmuDXKL7lxe90ZPtxf7xfkCCcJyuKuLxwuyQxeQVPeSGSFgwYdrnfdzscMQzAknB3fLysf4U3S
wVVeb6SfuRctnaV+lwS8bWEZ2DbusCk2161+uNIwCsn1hNMj02Z49L17+I0JRa9lgRi2x2AbS5SH
dLnuZtY2YwWy8HdR1kLYEiaaMnVh/HNpjBLRV9fX8THZfV0IE5yGoapgOgUTFIbKxjJek11l1Wyp
7H+R73u32jKv59GQ3Fgz6fXHODTt3JtB4WAlcQXPro5WitpUgQfJD10+5dQvtRYA9fXFXXLBc1PC
mXJQGKidCtieLt0f299+cZP6twpg7utmpi0SQ8WZGVtIPprCaUA1tYgzO9mtNbw4EEzRq6IQezze
Bck443pzn0wErvSVqfQBvBKufaPv1GW6ottQxJ7pnTxQfGtz8BrmVq6v8cJN/O6zTePT5xd+qeVK
1CsTBLJZ52BvEX9xQe/o98ifqCuGmj3t23WT09d521bgDPSEXs8WL9YJaSeEeQWt7zqEd5NHWLDR
NkgYrwD3z/qjgESa7FCnAlzAv3ST/yZ4yQhMMMnbhp7ThjnJTcQgULKFTGQxASJn4/z0q9+v6p01
Swi7cLL4VmZgzfmE9ouHpss+ug+mZMabS2beR48PC7OEDUwRqDC78MTQYx6120EvvqSl3M3Mggve
iBUN9QGuSnaRPdT16VecZYJlfpKY5SlKXsvJH2AYmT1nHhMSiK9/FqmCT3PrEpK0jyaFqyUtOujz
VAh10KpxR69eVDf+ylrDdbafm9ISwIUfbQl+n0iRnkH+wvt1JW2oHXv9Nlpm694LWWjoTXBwKJwZ
aYSAdHn9AKiTL7zzFWFrxdhcDUpy6pDQbrz4acLr0it3k/1US0WK8ICs5C7YSmuoOHhFz+7yh/Mn
WBcCNVwKQwZ3CnNEz/LL6XYaA4Qp/qaMKRz/iahMbxF0eUDsef6YvE+/Pm67cCj1U1TpfVZBdEIj
dOU/V27otQvmQwvKBvQpZjP/D4fl/WpF9FZayH2fQQrsGpMO1IBUZD73mJnugSuf0xDOY6h0xE+Z
DeV9qqyYTvXoL+d7nRTl+AATnHfdfS5+P43iIIw5TD2KN7ukMo1nNmyhvDNW2S5ZT/Ez3c0WjS96
KfJeKBKh+aGJ15GdBUcgE0ey/kO57db+tlzSpl/Px86Ln+jMkHAUQaFkeVbrMAtX2iqS0k9jpG2v
79nlaHZmQzhycdJbfSuzachfr7Wf0aZiHJRW74rOJBhi+oszFucWJZyyrMj6KITDkY5nCyQHlvff
15f0Pgn6z0k6W5FwkhIGT/PX+DxB2OTNaEB0eJPOYcXfZ3UfrDjCtSYjnVMFOvsWj/ew+NaQCrUz
adbFb6MBtKabpE7cI0LYD0pLqZFPQQTiQd2Bi1hFD6EXuYBOwR9QmP0/lAMufZ1zk4LLwWDN4GyP
SX09LLNlsZbcyoMUew3H6B4YjifNPKHnDAr+1w9a24wjDBX6CAcJgJix/eO6P1z6UudLEhyud+SC
+UcutAgWlOhbZAFhfLpuQkgW//SGcxuCzzW2WhV5hDfo6245etaewpx7Wvl3I2Mf/K+PM/beZ+Af
7IlJldqOjj8C83X71XHLpPqdtSpI5caNs/xprNPHwM282l5Ys9W4SyH9bKFiimWbqHtJE95Cf2DG
dlWt4bFZ+3eTvfkZobkDYE2/5izVGoOOAVKfba0BWN5RH1jlq2Bpez1vbGbvEA+ezQJmvEWcBujz
05CZFiZDwITOQc6/FXMzO69dWfFePN/E6UycLas0ojauAjzydYJjV351tkgEbgGNHaC6XFvMVcQr
/VezkFeqx3OjfQ7cYpW7cxfm7P6KAeYU9MdR4bTHW/BXpJXrdpNvGIZ1/UXhJd7px2yS9eE5QNpx
vnYhwCDd1cfxwP7Ku2hTfipcCCkX9cFchbs5Hr2Lqey5LSG2NMjl2MHI8ia4+PE+WTIJvc1X4UrH
g+yvUwgFOmcv/eVcL2PWtBB0TF7HUTmQsesP5cFf0wVawaW6DF1lDyM24zLQ3t6i30cWNHO/zsUi
S4hFFpQ8qA1immnku/7A8+5e92oPaPYq+wTsbuaWunTdnm2yWFar5AAAtU4oOmW/k1anOOn5FELr
LzMh77LjkHGBeLA0UxwtGYbclE8tHxN2wF2wUTYmVRt7Ee/hQFrO2Jq+zscD+mZLOKA5Q0KIZWKr
X2V/MD8BFQg60S6KNwv5J+TXHoTiC4awZ6PP9G2uGRYOpMIsnVVAr+cqZesO5cGiIDWuFV4F3ddT
t9fTmarv5Wj3tlDxNGaQLao59uTqWQE/pj2kJ+/6Zs6ZEA6hhTxpS/4KKE2NV6dSWzeIwDjBTLH/
tRd+beeEA6cD/B6llLgCOfxj8mg+q7v8aXqyHn/0D1PrFTmBP4w10OxFsYIvaHZSZO7TCcfO0ew0
KmvyWnUdbE7rZB1tp+rNnG/OmNGFvFO3EkmFaXPKNNotc1VEa3M1bML19a82cwLEWpQTdOaxn8zk
+u8SHhHdKwGENQ1EB8ZqsGe+3seS1Out8Jcf6sJF3/aOOhQVX6/bAaBzkyUAtAX6GovjbTP7pf7m
2nuzNr3Fz+5feFub8Dhla/G22UI/4SHxvoWg65DfxpupMDUXk2fOgFgyAlKaAoRkN0/jTd7sc2Vt
GDPH7GKNSLPeFiWEjgDZC3iRSSryg7YyDtEyIQHNb8eb+Sg1u4FC2LDLAPGs6WJV7ppigZAUwVG/
125B6T6RsXDLzOYNl+oj58sTwogfyXCyTOFfXx+30s+JCyH8MXWLkIiD82a2PHKxFvWqo8mNMzFA
CMWLKO7TLJ+qCe2q9UZvCyQegAwVoei7tWTyrl2ioXKjrv7YzV9AH/0FGVXk1x3TYJRccwQH1TMo
gNFYxl8i6buiK19hPn9A12fmkL/ild4Hzfd2hHsOMR0e4kiNkYxNa5RvyrtxEwJ/g9miWCjL9Hu8
lrZz33JudYKnds7paGmJFU/Y802dwPmYH3eoHM8kJheCyvvVCV46jFbTliaomHrJtNwuXpX78bZ3
J0DmsKnmVvUxMKNGK2uWybieMk1Evg8qiEXlfTI4uD7V+wm0qK2pB6/nqk+XNu/MjCbE/7CHKaIu
K+aAKslrZB8if/sgVceZKvdFM0zy2vCf6Crdq/eryfsODZ8O7699/QGI+e9jMjy3dn5//Zq5ELXY
tTM7ggc2ydgVVLYSklVlNR1qpuG2U3fAmc2tLi0J+nW43i15ArsJO6eaY3qksk8XXdu18lMb7qI5
BpEpCInn6dyEEDNURepDw4CcCHUtzai3UEEyNyUdND28RRL06/XNm1uQcGmqTtsW1ghZflyGq5Pt
QJGDoO/JmDlHAghoKjYosgVHNDT2Oj1TcepWMRE8QfuRtsodYz2w7qBt5KGk7mVr0zPWxku3shea
e3Tlu/TWYAwXkobrK70YqM5/gpDdaeUAbjQIobNn1MBFe3MXrlpqLXDVcZ4nwAAz9btWW8Bfdd30
hcTy/eqFc11radzVpsrM1VphyHmaIdxYbvNS3MD/sDipi4ACj49yoVcvpyBqLsv1HC/PpS99tnzx
0JuZX9q1WcBmyzBOwATrcD8MMyf+Y8b3bp0iwzHMuPbpVEZQoqX+etC/OOqPpK/g/v5SRtvmn4El
/uNTk162SRcNlP604rMULGzzvKwtOtOaKR3M/rNyMpYAnzzLnPl+l44klAt/GRIuAbQVmqxncsaF
fW55DBFUpsEKadiiL5+DOXqdKVqJ5x9gvA0BgmqaE632u1U1YZo6vm7mrmJ9rrLHMZ9L8i46AsPv
Uz5iAYwXsqCmlBOk++KCR3BFhW9cQqi2jNYMDUO0+4yGt0zVJvDUGWjLhZoCznFmVzh/EQIpDkx0
6HJwlbZ35R16YkyHLustgpPUoVEOuX7sps/yYSfPDAqnDpr/duwMMiCkVQ/05RjuMzPP6pm4DQOt
W163Nrc+U7gbQsupg6JOCtaXPulu7vV7+6n9M7Q8dPu5rsvMZxSnU45g/JBHs+NJTtXTTj2SnPWq
C6t/5y5wtUxkLUz7C6dsAGanJoVE0eemPYT+4niPjieUCacVA4Re+UcwdXFnq4rTvfPx271ZFY7c
EFhKhax06Wp3000R7aIb2GjvSNUX8sZ5uv7pLm/lmzHhRJROgT6ET9gag4OT7zL/qRhmtvFiZGSa
6L+7KDh/QxkPRRwtcwd5B7k1chp3jIB1UAL7FawmKIZfX9KcPcH3i+JkpGWOd9i9sVQgU+nH4JuP
zKYyMsdsqxkKXTN52MUoOakBTHoAVNiEwOXESGzAR0tTjsE2NEB8eYsiwWIAoMm3XF9f36VPhrSJ
qWLHtj/MZiVjYSlHtJbck7UfFRipP5nF8roJASP35/1ybkPIjYqTUkdGyXNxQkzADuDlq+zGkF87
+QrpP2IbD/osXcvcyoRtRD+2bju0YdyQsoLq8lacKPsoOKOcRlG9+hUizjUTKS8+c86Xqr+/dLpa
S2C/5k4gNg5ucattfG98bF/U1dSTmSsM/c3OGqTQPHNMQ3znSCW6qzV8n2790nvRBpIMdQkBGDsb
I72bLpxd5g1f/JkPeuk+YCjov1bFDMjXla6vBhYJp+yJuprz6Cu3rTK3l5c/4JsZIYGXs6mlGxK6
/uSATpa5eZN7yMbdVt5EuTiWK6tfzz0d/+YTvpkVvJXcLkd2lTnvxpsi5oSzYfTmboKZpes5JOcU
PsTwzAyfzuCgDQpsUhM5T73SumkqxL34gGH/EBvlt0I2Xo697k2CQb12pL3M+K/Jf86cyWkV1wwL
cTSWZLlE77zgrVdus02wK5f2Xec1brgE2jcTRC90YGDsOVumEEVzQ8utoJ4mwxldmDBTwaO1ileS
Cy+KTCzlPKI/7MHJp92Pv64v9VIEf7PN3Nn7LQ5B1ijI2qG2XEC1kUXRz2Oc3ivH5tuoISBxPHqt
Hswt+OL2KoqjGUzCQQgw+fZZSn1EAdRv8leQWOvBCLeoP9tb5rjXOaQGdLmuL/HigTyzJlzyfmYk
WaOghg1dqFtazPkiMWnJq36caVFcDjhnlgR/RfKt77KOdbVf7bVySO+Cz0g1MVfzSvoUfAp3vbQo
Zl5DFwPBmVHBV32jrdJi6jzrCUTRUNAq4XHdp8PN9V28+La2FUOzJlUZ5UNXKx4VtB9abowaohxY
581+Mey0CSu1Mm6jw+BJL/Zdfkuvex0+xptw98/xFxyTsx8g3B4IjOnUefgBBKEb6aRsm7r7N/f9
mQnBMWMLwZBsoDMSDcVNPVG3KP0fehvMIEkuVKXfL0VwSbM/mkZTc+dXL91SXhpEGBmJO4iFaf9M
48M6xFAzp25yvg8x7WxtgnMmbaqd6gGbedIucjva6Iz6S8O6LibZrLlX0fQxrlkTvFIrzdQIOXlu
YkDbsimLl+vuOPf3hZh5avzKT1TuIau4GaLfCG7M3QFTBnRlBWL7aoxK9HIa3K2wvKlv0Oyt72ij
4hK7eqvvT83iX71dzzxcbGWFsMAEgKho5v7slhAB7CcigHEnryYAyXxz5HLksNGl4gZAZ15IIeAY
Qd+eIQM3hb27cn5VqDLqm+vfac7GdBWchfpIR4m8TIhOzmDeNzLvK9RZE6jKr5u5+Cy2Gaf+71qm
r3lmJ4DX25IKc3r2D0uIV9DWhXaN7oCCgv0iglmLstd1m3NLE+KRo8bOoLxms112SONxFQenVdzI
M+f28tIo0+gampfI3wmuXlOWcoaSpR1X46qBTnoZwwSymbiuq19oK+Sf51Z2+SJ7MykWoK1MjRCr
poiZLfZS6k6cFFPaPO7Muz/rp9J2zubFW/rMpOCMdqIZ4dEH/IhMmF+8qO2mQHcJFsDrH+1ivqMi
n0L3l3/XhCiYt4msjwVXdARnvB4m93Z6dAspaGE4QpcnHyLEFcpv/29GhWCYO6kNYpuD5igvHQI+
rV7BIyOdfqBWyEhoW986cjw33n3RPc9WKrgN4m6MkRmcvMroH80uvUPL9CnQlJkr82IgfjMjhslI
O8VULrkyyxoqfdvfwsl3fff+5gD89c3EsFh2aZFmLfnxBMSqDQ9CpwlayiyNa6Nl6bv5zVwtfWbz
xC6/rZ8auYE+2C2V5wp2Zcjo0s/XlzXjiWLfChHlRKINHrvt8EmlLGq094wPeerxWxR8g9fqurXZ
TRSiVYVKanxKpNg1ypuyXSBsvwhovPfxLh1dfTVxMKMQc93o3C5O//wsKJ/ak50HPh8uy/dO8uAf
t4O9um5iOq8fbmkYtBTDUiG1EQlYyhxyffk0uV+lL6Fo2vfSV8m5R/TKz4KZu+xib4dRq7+MCWlb
y9xTQFuOVPsB3aXluEGLKv0RvrzOt2ysX8OD7cqbuch4eRffrAohK2VcU8+PLNEM03spLU+w2J68
CKWZ61t52SHf7AhRSk+cLlAtUqrAh8TDSZwcNfGu9hqrdPZK0f7WagMWwfL4+7rdy5H/za4QqBLT
tyQn5QmadNnWyLtVA0mVUzWLEBW166YuB6u/TIlsHmOXtlGNiK4bKQ1zccizo040zDVyLlqBeIXR
ZCaUqca+d3u7kSRa3TAvF8if9CmE8jNOf9EjzgwIfnhM86bUs6kVnch7G2kYPel+nGx/5sl3OWac
2RE8rxuavI5M7mTjrn7WnxHd9HzPAV4Co6sXbvLvp3J5/QNd9IUzi4IPasdS74/opLt+mSwNHuq5
We8zOV710AhfN3XR3TUInKyJK+fDDGOBTLOG2E3hKvRmc6leJKGCojQSTShvLwqrWeVmPON/lz/c
m00hG9aYR/WlgFTOdCA8PI6h50jo1xlVMZPm/M2ne7Mk5MMFUpRGMoVedFSnEgvNt5Ax1Npz1pPK
7dzb/CI6wj7bzelMnIV6/WTZQYpaKySky+m1FHowTKadR2kXdZ/F3GP28hGDe2LqygJmEWJGXZaW
FkV0AVT7y+ivnUidubouO+JfBsRIMfTx0Q9akD9Jh8SZ1i58aH9PpjdGM/2MmZW8buzZxiH7DqP/
lJC2zdd6RIRNm6lKzRkQfE7S1ApFWzN2JTkxG7eRB5UHZqzMmLns2m8bJjhcc6oatOj5IoG/jPOb
zL+JZp368pF9syE4WSwPEYhSSuuNN7yE37TUDWA5bzaU8/2NM7j9EiDYMl+XHjzDM+Fi8qgPiYb2
Znta/9l3OnZK2CgGMIAOlvJmH8loWFSrQV4pwy7V20Vr/6tggb6zQzcPaRhdsFhUp9o3TlQDCl4H
i0YrbyMHqsnObmYu/suH98yScJ9kfiV1fsk0Mlpiwa9qTF9C37I22ZDy0Myq5DmMzAIGXvlOG9ro
M3KawF59FAKvR+SLnmoS+sBZKBalqvdbXLexL7cqMcSEsC+1lmE0xzpweaVnJgQPKvRY0cOUl9gE
5oic/NbKYbYeC5gr5VaydielKDZACFA9tGF0PebVXRCgfXp9oRfPytmvEL6sFYxBWBc8zSwr2Nfl
8MdRLp+aRHq5bubicTkzI3xWCeVvu1J4xOTwLFsVbybIg1tEueso/GYS14JAX103eXFlvKqhA7Jp
mTrC/o5KG2fONKYz6MihNfrCihNi9Fx1cc6MsIFD2idxCTu0G+npXkMzAmX5z6o2izqdPO7DoT9b
jrCDow9DtT6NBaeH5FYl4Q/W1WHqxiRe7s5yZF5YFQL3FvYMTaFPKqRbTOsbMVQbZCQyzMHtDi3q
hdnOAWQueMU7K9M/PwtkKjqMdnwCi1cvO/lmAoD6XvojftZXMnWyZXH0Bm8CikneXKPromXVlnVD
NzQ4OYUST93r/pAmWG6llaG4hQYCDx3RoXOHtNiNydxKL3w9KJve7Ak3n9xGCL5XkAzD8a6HYPEy
etz6r0kre+Kfybz/g+zQxW94ZlOIYVai25FuRYkbZUuIlrVXVj0kND8nxSLZJgd5ZbjzQJbJMwQ/
BcIFyQPIGUS2bCEdyic4VxrYPOcDVDERdU4e5BTxDOv0AAvw9SN+4SI8tyWOE1tQPieExMTt0m4l
pwDu9t24VIatenzw1V/mOBNSBG3DV4DEO4OC2zRhbJtRgp5A59oPqH7rnReSj62n8Thr2bxYn+M/
yhf86V4C4D53709H/OPWktpOikv8GCHUqKidIkACgwz9jG1/eun8ja8shrz2rm/rpYydZb4ZEmJN
UtGIkVSSm8E9LavHCZfduh3D7WBGcRn7X50OhN94/ADbp6/3Pg5oQ6knhs9pRDfl9hUHvnfc2iuf
R6hk5ykPLhVPFOXMnhB39KFB1faIPfnBXNsvyupPQGB0aJeam0LQhxLPv/t6Z0aFg5HFFkIQKb5z
gso7h+E7bQ2v6ih5NU79+/oXvJC+nC9QrIRqqKc3bQikOi/hw7ftUUELKZk5fRfjy9uCxFpoF/el
UUxDvzrqZq6cmpvMiNHlOKnb66u5aMgy6S1MLBWv9Lbn10QUmLHld3wulCLC6Jtdw5z/9bqJS21Q
7rs3G0K2oESKc0LWlULJuAVn8UpcZEaMLrZLmWs2cJtZfPLFj3RmUjjOcdtWdplxnG1J35tS9sM5
yv8qYJ3ZEE6yXKtxYPYs6/hzOC6SxxFlZgCFsEFNpDSdsyhCL36Mnl5JVhkM/xfF63fbKpzsMI3k
Xqp6ehwVhJd6tA6a5dhuZj7enIMI5zkwjlITh2Qrp2KMESZPn32j0HBFRf4Up0O4P8HUe2c7w1au
JfU21nM0VIr0e9ZU2VKvEfaxER7f5H0/1wy8GLLP9l849KaflJbhUzDNpGrY+UPxpXTkcSkHWbyQ
kqz8dH0nZsyJY8VSY+TUmEizK2SDlE8Ta5pafhm1Obe6mM68LcsW7sHWkU5JpHAijfzOX5c4E4Sb
/tJiUpujMiVsc4xYFz+xg/ipDp8eInmCRSXTE1uf1G2L5o/C9mrqssd/xn35n9v9zIaQpAXd2I/N
OBDQQum3kvUvg9p/Sgzt+fpHupQhwYTFXIg60ZSIS1EzZLi6I0tR1EM3xG7qL3Nk5J3bU9G4101d
CjHnpoQVpUiMDXpjMDBgkccnAZRbPoL2141cXA+4OF7K+sTlL3yauKl9qQoaurLUl61Dki1HCZTq
Nh8+Xzd0ybvVM0PCairUSLKxyegKJN16yKJl2TLFKNUB+urRTE5yaec0aIogLodIBvW89ylJgqiV
huh5Sqejf8jt5CGrZrbtkkdrTPDS/4V56QNpbdrY6OcNDUyrx+wQl+rGMYsHrZ+7Ai6Z0dFn1WGN
/V/Srmy5jRzZfhEial9eayWpzZIsWdZLhay2C7Xv69ffA/WdFgnWEG3Py8REOFpJoJCJRObJcyDq
y3+dIpl0vTRBpBgzqFJeHiB87xYj/YPVHJvhvg0ps9g0FQmrqd7t6HvdZs48CfIAFsb5/PfYBveg
MQbNqnMQ8bmphImh6VDau/hDg4g6RvkdN4DAe0Rbx+UEUUwtI1UlyEDKv0ooz9XEXxZRwUtkhP37
0RtYIlaUZivkaMbGiwAeB5ytmZ0IjEXAPDoquLhuK68OdUGtdzPH18BgL+N/NMPgh2K6LpcUqhC0
N26kUAvVYACNCXh4bYexvEu7VgQC2EyxELghKwDpch3Sl6crbfMK1CIahjClsLT2rDIfAbALLTID
EBnMBaNeK7w2tpd5ZJTFlKPtXSFG1oAbNQNBb+9l0GQDucG4y6+K1ltRoCUeEdyNW9HweJVc4MgL
sqaY3apczKPuifSg97GjkFc7f+/K3yS+/vvGOjbGJT7gSllIPSl4jx6ytxElGvRWGPcULuLqKyP8
EzWARavj8pl8nqWeyOzUoCRpNwgmb5BeMtKvGvUuB3vRl+PB6wvVW6swdZB6p4dyzype5TcIHBaK
I7soXPybw8KC1FmA+Tws/DSfaUyQmaII+q2Xf529ErybEIZ0paD0FcyQ+JdXyPbqkjUuZGIirTOb
bqowK8+YS4k/BWz2WVQ12AwwR4vioqZt01iP6ADx3Vmq75UVStvKNOhhM1tfLy9o635GbQLPNNUw
IJnMOfiSrlVCCwVASG0N0N0OC9CVO0MJ9s2iap3LxjYf8ZDbMvAiBM3bOaGgZpDVZEeRUWEP4CrK
dsU945udHxrw9qjumkGBZv5+2exWXgCaPOhBywx+wV+nEPhbjEqyMX6f7FfpYVQEje4tBwO8CPER
UtDaWY1ngu5G05GpgJ72NUT15q52YivMa+C2icjDto77sS0uNlb6vMS5YWH+MYxu9IC1r5LrAXGR
ITxFL8HNw3G0MC4uglg6zdrBRlwsv4wdVOut8jZTvlhmf3/5C22d9+NVcTGxszEauNb4QlJspo7O
5AU71Ce0PBOkI6JPxcXCioyZ3Gj4VHqWhKT3dSkHw+vrLD9N48vlNQlM8bGwg6SNoVf4UguxwrZ9
sCB8mNEsaKPBZ3Jnl61tTdaA4fifQ8jHwVqy5nYi7GDcL5Ffg8eZBjY6cns00ZGLiIrxW62wE3tc
JERrwxiGATvZ+dCkgKDggbjlLtuXq5MFoqGoTWsITxjLxxgd5um4k9gsxqg09lK49fqXhWHOLHmp
1ttFttxygYqr7lAA4NvkpSZ/8hyDFhLmTGxdVdBYPE1GBiqjgbOSxKUA+lgptKPN35/AwIgz1gTG
BkuHhtOphVGr7JgWceq2i/YEFoovjax+SZXml+CEbDgZGLFB3GEqmPeQ+NpfW0FFpY3xeNWd+tp+
VMAt1oVo3ly1LUZMWARJX0X35UboPbHJnZKuyZI1VefUNSb7fZWSx1YTke9umoAQHdJi3GN4zp5u
n5Gl0xCPSepOvYm4+6tvBOn+lgGMGslMpgRaDvy4kUpUuyEAEblmB3ny/Kf98/KH2fguaHdCbAAy
ITDBP1sjc4yNtqfoWy/lHJjl3OwyjYKrqUtaQfjbMoXL18BVb0PZiz8Cma2bNbXRfCHWzZqWzoRt
g3zy5fVs3BrqsRHum1tjrckLG7Qples4v7Ll7zT1LRE1/8ZXObHCpUhl0klRDRlMN821O6kHweIQ
CXZrK6ait4FeKrvYwT7ETbcVg0yHZmjB6IaHSHU7hIWL2ZflAzr8L1ocG3e7ykTXoAdoa6yTc3qS
G3us5FZl7/GbwWf8xJa3hnrICEfEd/vG9QS+J1UCP4wtIS/i3KaA9npHFbQbpML8mkGiVZnVgEjg
QK/UF0AbnMuHYuvkMUJDhB+093WeCICac5H304TCOS0fU8rUkoGgR6vj4bKdrWNxbIc7fMagF1Ii
wY4xGnsMCT5UmexdNrH1yvkgZ/zPWrjvBDlWPZdUtNrQUQwZOG69ol59NbsMHJc3jvCuZX+Qe3Vo
GLDR8Q7HqI3Jj3DUM8TjkTowFTlctbYnaw/a/D43MVAnkrNYPyxCIYX7UKR3sewNq+CC2nBoTbJx
AcK2ppk8SHpIR6MwZYbjzEF4g9rE7MdVr7h0zdGiBp27YIO37OGeYuhDuAO0MU/9YBrSbKTTkrlN
Z7oNFMUSKFxH8S63BJFdYOjMv9dpzWlOoCIa54/TnLzr1vCXlugobqjzTnBqNhwOEeSfVX2kOEdV
jWJt5rIvG+widXpPcomjX+fvDEavriinTF7rzK/yjbi7L1ol5xKtQid7oWvmmmUZzs3oTynIMapH
Tfy+2zqo6EJDgs2ExiJYTU6/nFqi2jdaKpBJ0asR6kEeWN7S3snUZcvDZKJYjZb9et43jk2ygHC0
raMNv8gUVot7X4Dnw6DdTnqc3cUDd2kozEPZ0Tu3ZoIpDDgzVeH7ALkxG9ZU09xNK5BDMZ24+mtx
y3SJjL3u0+chAUuSsUt3ilOGQkYCdt9w1lGIw8WNPAeuwfPxt1k11xY6UC7C+U8jBsNC31i3xJh8
mi6Htou8rhnChlpPNWqsgvO78W11Gd0P2bJtaOLwfNFVn8RtOzOyE0h0YqenBza9n4HAFcM0Mzri
Qga4jc1GTidBhwkX1TnEuk+KKlokeIwW9nv5KgmXQPZbYU93wz9OzHD+MWtAJg5mig6YdF0SCEjf
jmQXTYFg/7Y+3vFqON8A4NGeDQ0fD/PAqfU9Sf+i615aQlkLBv1JBkXThLLjZaMbt+7J0jjnUJS1
QcYBVC205zBfVSoS+sdfL9vYiGsnNrhEIioMzLUoSMSi0UukgxpBZKcLZ5Cyp3n4J6Y0xBeQ1JzD
tme0frW2AVcSqrJWPSOIHZZuR9cDxnnd/8kUfzUkeT2nuQ1TrVS0TqOomWNWzd1a4/Fe/sryTnA8
WIWDd21kmEwo0NbO0bpSg7dhq+IQjtZgQhZevVelfQuZWloF4LHwV70R3LKb3+3IInOLo8BpWFXZ
TSP8WUla1yyu1vF9zP1KhcS2IeoEs3N2aXXstxzZ6qkJNT9w/YCSwjP1u8UWXK6bLny0Fra7R38f
agrV0BFgnYcitDDhVA7POkasUlvgT6I94zITQqqZTBjwdKvc6+iuI7dWdTOD21Pb/8Hx+1wQr1lj
dhltQYBBXQuMFmpyDbnPUdlN9qHLXy9bEhw8Xrom7omSkZIdPKUHt0UEiTiwzLnxgGdVm7U3Lenu
pXVV/MtmtzpL6GP9c+B1LuqillrPi4XgPr6vwfLcYTioAEU+02EkYXmIAxFvsODb8a+rfCBWY6+M
aE2xnDnVnWL+Nkw7CG27iF+C8LEZeI9WxwXeyW7WiVZwrkH+3qwhLagTi6C42zYQLFCTwAAwn2xF
TZX1Wo0dHKz8yuzB0dWFrSaozG4fj08j3ELiMpVjowT8FbPH9uql6rUhX7HlUHDTm79fOWAkif+s
iLtK8jSvTC1m7gVRox5PRLAyJs9VIXCu7Wj0aYaLfAsIBWRpwsexqvdZeoPskOBsb4ejTwNcuCvj
NLJa2rIHYrtXQg0qTQ30ZUyM3HdeCo6T1Lc90fn+Lx71aZUPgoVt2V2E8gHjcdaDzCe32heGyez2
LbhK4yD7cXmdogPIRUPa5KocNziAkf7SYkBMq5w6E0Rc9jfObw4LLV+LTWvxCXe0JrMBBATAWI3p
YHBkN7TgPl06d1TN77GlfZMx+9wkohFJkVkuOtmzXUuUzYwXEcYESlOWHDrkT6vd7auhn1xd6oPK
wENRUZox+JNt/VwylygOWkdBVgWXq63FkfurQkucXoSb+i+n5dMK59iZuhrLnMDXZGg9ypgQipWk
cYbM8KZOCRf0cBNiuBmYNilmWqTU9pCXOXgTeSrkfy+veDs0f/4Wzu8nfdXB/IffMmdlmKwoqhDV
sSJth5q5V5iCG+8jd7t0pjj/py1JoMOtMkfp98WhcjN3PWhQShCBpLcd5HNdXBzQ5VI1QGTKamwJ
xoLaMFO1m6icBT6yHc8+zXCOny0drdIa4SbLOgcpHVhfBRUg0UI4T0dyqkdDgbeLRuN9NRtfWrX8
2VeiIuF5wRVSkxjEx/zPR8eFlz4x59VuohoSmum1+c6kTwoXBSfb+XcENmdOzlnjXGBo9FRRyo6R
wuN9ucvCbM9UVn+7mQ98HejtJUPC/zlvD7eLWg+LhUVJieGk6aOqHFpFEDOUszPAGeHOtNmVVm+U
XexSUM51fu1NgLBAoos4S4YSExgb7n6y97r8YL5aILyffStxpCtDAMHb+oJYLGo/BkvtsOTTTFwf
VigJssWud1XuxLsCipoQIaIoyFQeFcoPqSwQn/gyWzfanpImge7c4JsnqPDatJkXsB73TZAv4ZpJ
bjc/WwbYUowvdAlKKBG3CVj+b9T8NcOcEn3tsltLeyjWr1bcIciiKdU0br/S23w9jGZYNF+j2ovS
BkNUTZDET1H3axmu2vhBE0kEsq9y6ddznrsMFoSopTV27f5Q961jyb/w3zt6LwiwZ/7L7RLnv0Qz
J9UuZvhVGejLjd6At0AATttwJsUwNQPwWBRsQKZ/+uG1cY1rKy2IkwImpu7G3RDYB2UncqbtA3Zk
h3PaqAc9s1m2ONeYTCcOdRs32mueGVZecvdn1sCppZk2dK3RJjldldwqUm+YOXFarwflObNWudb1
Eqj/gvx8c214XEFw14DkJvrNnDWMRhlJh7L+5BpoLICceRdda44dVgHZi6iZtyKGCTCrBSYjhsjh
PBW1BrOF6GbsKvpLTJ/lJbx8qYv+Prd1rdLOZNVxttsm9/ErPLN9v2xh68iZOGk4b2hpn3H5Nvmo
QqodKzAi9Og0aXnTV6vYa8QeDtY0LHitRECetXIWNGpbPFy2vvW1VElBxx5VPdC18hNQSpVJYCPD
12paoOl1y2kl6ploN6Vr77bzuwS7VU51V7KyH+aiOSTVBb/hg4OWCyDoyxi6haowmmt8QzceKaVL
0cZuPHkD9BgZxI5cMehdBllYzSkwFtU8YQwbHf4o6IBQZaw95j0Twa4ec1cEtdoIaKqBNhX65OhX
gXT19AQbTT2ZaZvEbmK5TZk7RbNfgUKZOufy5m8ENDBJQtPewNFFOZrLrPATtEUnPfQzDGiWqU6F
SD7Uu8tGzhURPvgOP61wq8lBsjRCjIYCMTF6w7OEQXZIFku+uluA5QHYd/G6x+m7eQOMKiiQuh/9
jTACMZ/nv/DxSrnQDXAIGTF+AAmeO+2AX3K17siz4TA5oPReTOq34bVsflhH/wYjxDbfYpjw0qnA
4gNVRLRoaRc7liG4izb9hlHs47awgangb4oituJSl5rImQNQb2A9kHqQBqfaV14ZjpMziKrg5w1b
9h2PLHJ3hm0YcVnGFqTRwhm4TTDg9Vfa3rhbPOBtM29NxRjmjdgEk8B0qABqY5VcdNXXGiTOZYUm
nyO56OW71U8m5jHpHrlFzyTU76Vg8cabxDzQzKGCPd5yw2PrXOwF80MGWCesV5rk9onumeluKF5b
kbjFphserZK/sOIqAhIedpC5e7neulR7iSZVEOXOYaMf38/CBD5Q2Ji+4HwgGzJMLiklcZgoQ/pe
Wg7FlB8EUfz2no2blhBGLIW46e1P+I9VnsVQq9SlbwmsMt44eccE6BQwg4gk0zY9zv40w52UeJiy
UV5hRgM9jDU40fyXIIxthpAjC9xpMNKEkKimBOrnXvFrzpE4odkUptBHSNGg7TwE6VC/7fEoiHbz
Q7Wfb7FM7/Kv2HRCEJuDPEC1TFPnUQR6qlNDoVKEj1jviTOFBMN+YesraOpBfvtRFiSk5yyUODUM
72tAREQzwP17ehdlzRIrZQTVrc4nd9hen4ntWV4ULAGeeTf/Rtx+yx8sE1PYQIpp2hlUTF4WS1mV
mjgrWV6jpNmZal1CKDT+enkzt+zYOss9kC0iieP8DrLfajepKiZcF6N14jgKJq0DZenaC77aRiDR
8JqDy+lgBji7Z9sJ4/qWAgpvidj+MvXO0JZXbfVoiHQZNpztxBB31aLBYFCjlTFRco3S5SEG7klG
ii1yNtF6uEhCTa1Q9An5CYpawZBVt42ahCArPbR2JShmb91zx0viB7olsoJl+uNJvrdC1YNktQvp
xT3DQYiHdrXzNOHEGHfYJaPIsiVPY7frnu3uwRAJfwu+D89oOSc6kQpqxCeib+Ln3cbBPlkGd7D7
nExKXuNgy3mHgqOmOnYkufOU/T6cAeh1CfpFNijAdFQPuA0zoc6cLQPCUesBLO3WASkc3R9dBcEB
9CxPv8/OzBnkonBBZZmu6lH8s1BzDRmjGjK5fxH/mMdwiSMrprGGMhzY5i9NveupRSIFFIXtsFtq
q/RAnIQ6ySL91Axk/pN5RbOfvx2XGD4EIDXI6Z0jt5YxJdpQqpEzGC+dHMj9gySi+NtKBo5t8J35
pk6XpWE2mHIFKwCghuujBIACtmOB/5zxsqRh8e3yyjbOv64CBYfrBPWrM7JrrZ/VJW9glYkeDqG1
nwIT5Q2R/tnm6pAWAz2lgyUfz5jTSwvT31NRTbDDUh1zlwY2qC0KtI70MN1JO91bDrZwzmMrVIFu
EjI1EnQQAULmnCEC9rmvO5wVdjezRwacgZ3NZt/dTT9EN/NGrDqxxnlCRYqoHHS2xiWNn6a2iW9U
IosAwh9jPacOgOFV6GczPT880vn+KMnyhjQWGBrJrr+urxe/8OP7DHp6vTMfrOvcafbGjr2gAGL0
qS/CxWxs6ql97lNqGdUkwkiAG19yq4cajCzx3gScF2QOV6J34nngNCFfCO4zpjJ5DueNLEAsxrkG
drhRHTL8yuvUsUVGzj/cqRF2ux7BLJYx76hNbdye4/QDBIpfmkjEACYywT3sZ2lVoobNi+fl9yh6
sIffhXwiJGKmmlWMcdzPsKXoYzV0RZ/ZVchDIr1qxRuUUxxFlM5sLEPFpAo+iYSWGDLC050ydSMv
ZkUu3YJOr9I6Ppvz/nJAOm/gYWgErwZAoWyg+c/weJZBaVEUwHaN5j5VUJzE6KNvg3Dyal0cJcA0
xwH1Xvey1c11HRll/350ArrUGme9QDsWZH7ADEXW/eW//zFOwzntyarYOT8yMNtUjZIMq8rjtxWd
V4hNkAT0zMnkd/PXwbrTom/t+ksm7R4XjKYBGaWUTk+cOWm9Mv1x+eecR30TAwAoY4EiFN+MH/7R
llhTC8a0x7SYO0idtxACFHeINt5GsINKJrpEEB49Q/6vE9jjLQlgfPMR+TyD/mPSwJ1e6AMD/1Nf
9BnP56lweGwIbWpQBMDEAd82MbCs1iT4jnOQfpnCCNRizZ6p1onHuTciE0yBNwMuZ4M5gXOFTMmX
OBtBkkuK2rFpuKaRg+nnyx9q47HHFvRphX3Jo3PTxO0aj6yFzEp1KBQ4Klg80XvCiwUj+W81GPEq
VxQPN30QeqzgKoQ+mAkczqnVpB9QAGbomP4d2Q5QwDQAhU3vxCDnUZhW99OffDnUQCwDVTpMkav8
uFOqxnbRwE1c0uNMMhKzBGREwfwxGC8a3zonT0MicmyNW2C+tEZMdYMCligTxW00tV2c3IyIU0Zm
sgdH8OCog9yhGNrWedjR8akGVbzfEPNr2o8gYOrsxa8Qkr2qVEx3NvPES5Qc04kzqW/SOE38yyfh
PO3FL2apNuIim5bgUpkCk+62OaJVXfdN5S0WkASLMkzgyqyzm9kubHeK9RnU5Hr6cNny+dvy1DKX
1ox479v6CvyNku+iFsNV9ClPBzcfBSvcOusom6LIDs4+ND95GggcDVlpB4BTMqrqoRFnoHGBruE1
mStw0oA/CbMakdNP/TPBJwhyNLqvY7w2WpSvy7mwfLJC92MylFjw5N3cAWioIKBgdgOH9NQdGgh2
0+UDv6UdrEj3ovWxNb6YuQhOurkDMorUwL0hF0evmTPUSH2ZMZ7QpnWmXws0W8AqDm+PdivALKAa
SHfiIdSNuw9DYGxGD74OaW3u7ktREAR/LZzdGvKHoq1eRvDnXD5CWzkjbBiocQIAid4Gd/1F6Kvk
SgEbQI5dS8/qrsJNIIfN3nwDF5fImopt4i5bDZ1hBDANbw5kRKfbuE6FvaglZofGgAkGJX5f7eoI
PN9soFzZKYpYGmbbJJJyDMqjocq/SudkWFqwASNO31lh/wUfze0Ctf0YqUuC3BV1IbePiv6PQb6K
K0lDkaLYU7t9kyrBbGRQHASxWN0Xt1W3ULiBLL9p6bTD6EQf6BZGckoqh0UxfdPmmX6hU6w6Eo1m
AeH19qc++mHcGdakyW7BL4r8bXDYuPYMuabWN59YPSAJhLMj7Fuef+vPfeC+tVoAAAB+B8ZF216b
wCPGIbmR/5+LVkQcsBWE0cT+z1fmZ0WmCIAXcDRRN1orp7FDTf42Zxh6AiMt2PudRRKExC3XRNqk
sQ49Gksqd/sn8QrwYY+g3yfXVvtqyrvLfsncjt+8j0oKg7UwIM+po8zVgOfVAjj2vLaQjL2S6FvV
CbyRvWx4GxikQCMXow0MBcvZgBhEqa8EiUP+rQUKv5vA89896gS9WtGE3VbigkQTMAoM2G0Mao0J
5t7wXEQX85c3v9T7IYz93mn9ngF1GMWsKNZs7aCOx4oEIg68iCzuXdfooPxaLQApamO4Tuh0rSuQ
LZJFm7jpVZaOcXqU4FEd5xvi+mhaSidXhZuzVm2/bzDh3gXQMlbdHlO0wq7Gllsd2+Pcqk8S3Z4s
2DPuW+wiILePsotGo4OZm50wHWPnjD8jx9ZYdD3KclelQ5YNVTkMEE7o9oMje6/eMHhIHIjgIRtP
HzQwNEb9xOhheMYFuV8VhcYDSE0+eAL6nRpCjVZc8NrcwCM73POgw3mhdjWw3t7y6++4VFxPHjo0
/2ZacCtDsfFQwMp0VLv4wCSP1jSuZVS4CpJn/a7aldf9vronfhSYN7T4W2/im+iUbO0lSg7wNwV7
esbMTdsBMIIMBPlKZ+vXJDHSoKzKb/OiFG41LqGetQCiVXj60agWFDzOQjE8QYXWNbAhFlgG+IKi
KSd9p4P7wSX1fSbv4/qtoBjxsTMn0d7GVnMuR8rzyAJ7yE4VME2qaMDxPCQVppIVKCoB+35onse9
7KD+BnarDN9U8vpQPMi+tcBjg5wHNoABUY3NdSD3PtizFsr1r8SyHa2AYolK9pAC/355jVuxDFET
eRpExDERyXmhTCqFlm0Ru8TYV9E1MMpDI8oOtvKkYxtcstkMQwIzWen2wRj/hwp83tW7Xj7MPovQ
otnWs31kVLp4n4NWEnVEnV/VZK7pWqhAw65g7II2BSGBFsdOa1+lNQTgzV+XN3HDJ07McQtcpHhs
06oE1u3A8ILZzYCCOt6LAuTy1oVgIDUAqznOvnpW8DOmWm3GDCAxdQAcdQgZ7alxzQaEreAPZq2x
g0fW+OZEkStdK08odix170jNtd1pLk12ivx0efc2jiDs4IbTALVCt4C7TtFWnuUslUq3lX+RpLhd
0+6mMaS3y1a26lIYYtAlzFpa6P/yMKuE6C0yngrQ5TZQsp30oX+eQHLwafULL74Tl8K2jsWxRf46
SKI5USQUThfTwrxH7tW15ReKK2Fuvei+2etr1j0KVrlxBaFBwMp7IEXBbDfb7KNbNSrqxRrZZvbv
9CsjVaQBUq/B0Q9MjVh0iW/keSfWuDyvI12l1Qv8zJgkkGAWA6S3hps0jVYnJuqhmt8FyztPjhnB
Bw4m8mJMjfP0Z6RqJqqRFsLHr/VeRh+a4UrBeeCPz/kOcy1CUPb5CplBlKig9Kwb2NLT/UxpWkZo
fKPxoUNcUX1LoEvcL0uQdbe0E63u/EY/NcYfmK6vsqyCMTbMkUFRuvRSz/bJDQkzjyCXzbwYPR7B
np77ny0pmEGGtjzKY0jbT5fYdXI61jWsyrLDiA6Kgwqz8U1yPb2YoX3QruJA3l82KrLJRcyqXXNM
+rGVykoFWdpBu+km+UbPplxgacPv0QkEcA3kNyDNk3kUoCbFaaERZOuMgTMKGbX66Ew1IFdKwAg4
G1GUZvt1mtieGuScghQ96lYdUN1zgEK7q36zb+kzCRlGx/LtL6L36UabFfYAc0RsQ3sc9arT75eP
TWuMBFc4ayJrNwvm9MrA+ILhV1e+1RzlRfWXHTBZl7+gyCzPCZeqU9z3gCLCbPWM9gWITYfbHKp4
NZTrfaZImnj6d8O/bHbr4KCkxCI40183OBdp8HCVzKgGKFeDMh16NzPAv6K668ZFa6O3BjZpwJ4A
yuXzB4xnpJk1YG2997dkXOplNxpayE1QhkLBuA23R7jG5Ac4VdCd5su8nZFDiNHCmpQwJZh0aROH
3DGAfgd5r28mRBRu/+ZNErr+WThVUHQFH5jO+CSBR+RqAdNcWesgoXuNhGKsHEyF4CtC19C1b0BQ
+/eYy28/IDibXI6LJnLToNfN0AdRqO+KsPbL216IjjovlnF2+LDW1tGQF8ABTK76IvmYjbvpf5RX
XWA43V5+ql36M/l2+XCeXfiKYmPAAieH0Y+ebWdaD3TtDTRnVpnc6N2MXBdRppxcdDcflupFXnOn
a7Svl62euQSzivEkVJvA5AJSlVP/J2uUY6yD8bmrrc+mH6WWeGBd/V3PY2ZQj8LrCzVWg08H+zwd
l2gEX3jRX3fW1Qr6TFPwUjg/jqcmuOPYShAaJD1OfWvljjk9gzpOELXOXI1bBHf4SrO1lbYFGa1u
vanmwape59WPRES0m+cAVw6Iz0B5jkh1+kVGrSjL0kiomzWuqoI6NcLD0bjSqwcVAGlMapM5vHwG
znvNbGFHJrlLB78l7eMCX2c6yEEVO/IuPhA/cWcoAdq/oJl3A1IThGrRS2vjjQzDqAeA4F1Gq+Rj
mO8o4SzVkUqxrFeMO7MM268sZWl3IJZb3fY2/gtBTTg3db69rAyAURG8FpDO83Rvap/iOlfxLJcw
jN6FBvBLjDFc2BE9u8g/yg2fdrg9tSK7HYsJ/XuQS2Fm4o1NTFGMnaC2wq43MWse89STzIEzyHny
aJrLlFlohoE+1pHLHRqKjfYwLLEz5j8EB+aMwoezxV2k+VAnkFxndDqz5dQz8qHkO3hx38Gf8bUv
9B2hDXUWFeN1eTo/XzZ+7uendRUuNNeq2UJxFlAI9IVvW9A7pdkkQkwzT+b3EnOqaB9CCRtuyO1l
gm5qTztWRvfkYPzahfHPLnWmgM1GK0Bpu5eXdB6E2ZI+zXHbqfd59TcrjLHeGPRgK3eKJnjBikxw
eV4BbtAhrwhgUVBKVye6pyV56TG+KIiRGy59vBZTYkfnyKXnrKt7HWRk4GW2QjOID/UVsT37jU3q
lH55Q/6KRUjI7RPxn+07G+Bb5bVeyhGFr1QG0bni51Rw5LZc6/P7oCtxuqZsSDtZLnFJSlPlK+1t
NnlW8t5QCTG6Emwgiwv//eihBHVqy6RA9Ew23Biw1LVtkVxBkBFAillQDt3aNABewKEGHKeu8/1H
vHryVrVwxI2O6rusQcOjJz25v3yy2cnlV4N5PNad10B1zs865Mi3ayKDVKfBFJVphOnYOSaaivm9
pTyv6uNla1uHnEHA2Gub4TW4Q642EjA1MUIDRANJvQPns6HtLps4B4JgFdg2GSEAoAq0cU6/T6zO
ACI0yAwZEkp+b/egF8GNeQvOCP2WAUV7vHrBfhmO36Uff3KrgIHVBsARF+b5c7uZmrqMlY44kQE+
QbRL66AKret1cTPFmX02OCZ6NG18QryUQCdsAcgM1QZuwXlGzDSV8ATudJCN6JmbjsWDAnoMJX4d
szLIJVngbhvZt3pikvnIUQxpk1RN8xF73Hrqi+zpO5Z9W9cs+6a76fHPsm8Mx4BsAYAGIBVRAD41
aZO2GbUEG8s+KxsZVUO6E1PsnRcUFNiBEDHqT6iagO741E486zLBsBizowbj3borSryXwCPqSk75
tN4NhSCenD9HYZFRFVoswzcMnlVbmZRprKYGg0YHK+wesoPt6q/WI2NDl3ZCRdmt+H9sjpe1bMDp
KwEgToBwc5T70ZN8DXiUeqcM0GZhRhMxKfpGLFMAYgWDLwNtn9XZdCnSu1wjrBtIHulfdZBkEKGZ
H9SH0SVoCuaTbzwI4oDIJvch82jQVsoaaNI9lP1I7kq+4Vah4WWqWyzBCAltcWti82Mer5SLcEYl
g7FpwEp1p9xLLiTLIL2RABNvBMqVEIPP7jUueiuKZeD0YIYSkH/uLtKibi7tQQLq/lE7DGFyiLzG
S9/YtCj1NdGOblkDeZeBmTgLcxp8jX2YaxsKUmgOMhAOwxDKYDJwV7f72kNBSP5L8AGZR/OLA8EW
SjTgJIH0F/cBKZEGPR+rGOaKWzuI9uMBiBPIzpSuCKa1cacD+mxgSB7aIsDC88GlKIdFK9EMiVLb
XeTdaIWzEbkGebu8po08Be1GjNsC94d6EE+WVw4WqMAz2DHbxknMIJvvSu0ptfoA+InLps5HwhFW
EFJgzUAP+WwUtVxbrctB1AmObiOcPdlrwulWee4eOre5Wb6PENPT3+x77bp1yzD6sexEpaCPmgH3
AZFQAK4FGkw06/jTuSpVmsg9uDxMCLYMgdYHqbUH8UEgRaEx/QXBAifX/uBlANkzEIgBBo2cnf+U
6KdOSlKBZqV/L6+Zdm60n+/N++mD1EW0xI185sQY85jje7BZyzgjK0MM3xX5j5H4pYgvR9643k9s
cD6e5pFqQy8OtxB1XtYAZNau7DTgaHBHVLlNBkgrcFHE3i/Rq2fDKwB8YxOVGiPI0bhYJlkrgDkL
OlxxlTry8KuK38vVHweR0NTWLuIhhy68BgT7mXCFGclFlBiwQxvbS/XXTsISRaRzW0YURTIZIQsg
kfwty4qFa6GbpatSzYmWsNZexkJw+DauHPXIBn+1miMxq3nGDGrEsHKrNy2Fd9mrz+HwinpigotU
jdSlsqJiGWzUu8M8PpsRQosYgiKhiPNn6+QdL4c73SPuG/DWYTnxnJe7qtecTIp3ZrE4U2GA72rI
bsFgEgpWuHHLnKyQO+85qC/R8sAKO79lmmPQAPWU2lne6a4IbKQtXwUGN7+axrjAdZwP3AGnTgxd
VsWYOgwcJs9z4owF2GxSr5lcDUznsuE0QRVQX9Tt3zyOR0a5VSoxmUqlhlGjkEMmo2wY5KZYhMOj
osWxfz+KUOVApGnOLbabkz/ZaABgYOnb4FlO5Zmry8RUVcGGblxyTH7mn/1kSz8yWelJlCE0I+wr
1AF6yLHoYdUilyo3ieRc/niibeQeIrRSUJiJekBB1i/g+Y/o1SwSVWFRjr/FjpfDlnu0HNTn0jYr
MEqWY56SqVixeW8xnEC0a1y2Y3R1kuStXrp5+7LOttOQnQmSPDK/pYP3v20aF9erwZq1BfmOG8c3
svwl6jxS/7xsQnDs+HaCvXbD0DQwkdqps0LuRh0Fp0zw5T8C5dFnKVVz7tQEn0XG6BGdnGwGs4CA
nGSrloCjjKEqCAOjZMGD3KVoNTslhvescyDp4LZ0GJSxAU5sfoj3UpA+MzBqvTjkXneLQJjfsyhw
fvY+7fPHu4hGRW6Qcaf72dPcZfCKJ/iwo7eOEZSHxCtFIxvb2/ppkTvt6BfOCl2wYgN3PsYhOu0h
r8LLh0NkgzvqdZY2sp1gVdZwPY+BPT6gnX7ZxNY7DB0zIFAxJ4zyFv9WsaZcXTIFB3CCAmg4AATk
p4/4bG4Wh4DJ/9nL78Qit6o8mex+WuHAWJHqmgFYFHzNUXE2DmzASgQM2PQwPIwwnIABK5BYnYYl
Y4inpIPWuJuY3kSok0ovgi1kf4E/fEBHYiofWsFwAO4o1KbRLosB5IF0iA7FYfzA1RpXmFl3BZbY
1vCWcGHgGYuiGSqdnCVtsNq+m/FUySBV0b2pTBkzaJ6MLxpKEqpf7a0gRWftQQyP2QrumGYE2wtq
PvpZsZCai5227OGXqJCx7r5lZe3QGlz98v+R9mXLceNItF/ECII7XrlVlVZLlmXZLwzb3ea+7/z6
e6C+t81CIQrTuhMxMw+KcBbARCKRefIcd6DPM1THlufrixUl1YbDiiwW61tcPIpoYTN1gNiznUcL
1X7ry2hgRjW4bkXkHXsr7O+76JiYsdM0zEo9l+42j+7aSg6xMBPFm5nYENxFwsYn1HhNr5OutXho
+etvJqBKHsoTkxNJ5Yw8ok0D+J8CyAp05EXxL23Nos/bBYn1fQSCkupbBhxDfMKIQwvG6CQABbBP
TzL8myhO7a1yiSHJ6zWnPaymSuuui4sB6SEOr38oUTlO3xvhEkGnL+1mwvguZvGARlGD7A316tJN
WFofPZo/ZseVnzjZyjj3qFSj6PUNlU1jDeKsOibqMR3io2RpbH/4Y71fGvsVOyfU47heIUKOCsT3
6gXc9QHj0D/2PpATxJXfljInYX/fmZu0ucpqZi4mxwhkRr3Wu0T5PSiW5HIRHS6GkdAAyLZAqMgZ
yrSp7cEpCEirDaXwpYWGcCMxIayd7G3wITFJnQ70tfhCUJTRodo1udFnK8xuqKTNJLwpHUygmpgK
BsiAL3irHeYgKcsG2Twy3pSH9HDXY6pBPRbeX9c9Qrxxf0xxiaeZxU6uQDDeS5fvsX6rAtp/3YCo
eo9Rrn8tGNytCFy43dcdFoPH44ne0q/LkdWYZ1/3ZigBfP/Q49HBYCLVgSK1QER47nQ9Pj+JaiyJ
MTN3mDvGqT21s9vjhYX5+F/z5ucNWF4k6xTu5M4sO3o7X+/VMkI/BGaZPPFyil4zvOucO0jwoaid
/pKPD4kO136dXJiyoDxEaxMbW67HzOrdCY3piaHtLQlKSPwJQcjJwELQcOL7ns6GukM0YGmgRj0Y
KV6s/d+s2zPede6oefJMSrA01AtRImWpoo5y8/leKtuMINyCfSVv9KDsEndymqdGN/ESI8+S78a+
CxcSz2xxx1qjm633hLLDxkS5eo98pXhBMEbJ7osMqyqI8mfGuIx0BROhWlRY2GL9ivsbvb5d7OD6
ggQmkMhg0BCwbRSaefenTbU4VQTmmEa5z2g400dzfrpuQhSg0MgFZTNGjRkbChc1AFij9mIyUb/P
DP2KnOwbBWvCwb4pbmZ3+cjTgTWOoeWFmifIjbhry3Cyqi8WELvMoB9koolJBQpVRm5sHcefsnHD
Sz50TEegYY1GByIwSAC5k2U4SzNXVgJYHCblRi/+AUFz33pqH4xADxOIzVgncIrZ4HC1f1uhfjOC
/QJqLbLLmgUqzjPxMxjOywTw/kIvrlOUpQcrGzCpQNTod0Wol4Degn+9O0QPMj0OwZFzoDAISjMk
dQia3DHYlqQaZoPhNXCio+bTGr1CsB4zzRL3FDwszuxwJ2BTnJow8A6400+08YtsdhNyk8/EBdDY
ravTdVeVLYvzVLKAU36CGr2XZtrtZHc+gfyXVg+/u76RhUnR0tDvt8GnDP/HA+08ak1kImWVYGmt
GW9elVX3TR152Trfr/F6HIx7ZcXPqE4T6cKcoH6fKqcuatwsTb0K4yqAquahOWCwQ6+y1+v7IIoK
4B6wTEowGXaBlKVL3JDNwm/r8/IE6a5DSXMfA6jhdTOiFpezt8Pdgmo9O7S1nBhJkvbb9C2kSqAZ
gdIfw0UCD7bdlt4YMgbpHK2mgwGUpKxzKFoq40BHXNIE/A5DVGlRBCUgry/AAhhu9CFXJM9j0Zfe
m+BW2WVZphUZLsSiCMf5Ptu6QG0ejKEKctQJs0zSxBCATTGuBbAWjiaLufxr3NGGTK9stqQAagM0
bO/RE239OcOLZPOyW/QLveyL43W/yp/XP6jo/KAviqFyjPVdMvOb6mJNVgTLjvKs5qU753dEecLs
qXvdjvCj7eyw7GqXPSl2ko3IIlHkWu+d5tOy5K5RSWqHQhugj8UEFUE/kochDe1s2SOjMUwXE42M
N8teXLJG/vWViHYMuSfQTiALwzOcizh9Eeu10uCkGUPq0fF3mU9ehanZdZM8EwSGKEpBIKvBDMMl
RW06mpAnnhCxh7px48JP04fFBlBxebu+INFt/z7nj6hmYUKRLyssxJkVZ5pw2+M5wqqtUFvDcEZ9
KoL8sT1KrAluPfSJUXMCKA3FBX4ADFqaapPaQIxrBwbVim/IU437NQlmVwbTEqTsgPhggAAYA7Dg
81MnhTGok5EBNr45QwAwzIMedbJUieUK3CX+LlxtMIiBBhfmHHt2SqXLzcTTaPWNkimgKo6tOf7M
y8Erhi4castrrRwzi/SuW8knpc2+tdG8SkLWpbeg8w48GtrGgI1f4Py6akTfSQN2cVmJ5wzUU7Pu
FKcLomQtOQGC9wJssYlIzJiy1i635qihYMetMkaezGrkrME1HPFscBVoXCu+8Z91Y8CRDrobjWEY
YZdPD7cOqtJlC/IkyGyEzEHjG+30ix4qzGHJMnhBke3cGNvoXaQqlqbTADKFcNk9sjJMRDp39QnU
tljYfy8on5vicrJULa00Y/pldUw/d9T4odmqbO8uj9u5DXbV7ZajOUVHS7YcllqPDylgfINrg0am
/PyBJzKzBZcAQBxpPJ9X11aSlaDnQ4m18EnqGh5j8DE+WRmS+Y3hJuwf6rH9Kgko7DI+P4HnVrmr
xa41LYpb8MmoT7GFMe4q7L5qJ/odDPoP3f1/Jol+98U/a2SX0G4/7XbA8EnDRpKSQz19M+rHBnLH
uSSsXEau8zVxTli1VVRlNhDP1HxulVPbnCSbJjPAuR5I5fW2G+AWA+Ck/xyp9dvg9ndVkMLPkxsZ
bkdwy2BJkJNhNBd47fCBMk6QV5KZgatnDMS19bFufy4Yy7CK6Yh+4JtaA+1ZFm9GvXkGxl9SZ5ad
hctYjZ/AeF/QwkEfgJ9c3ZbS2Nb2fdGs7psf02A5WlALyB6yYwOyNEnScznSycQdcPmgcgkw3UVW
bqyTMyEDwQVEjECJcs/ZrGMTR75dI1eOohq0y8kpzqZjQcgjZjhC3QZzmwo4qjN5UQ4CfC39Ivn0
ovNC3oVxVN1G8YXz4MYeaTFs+FGdj2ST8UkOt5NHO8iUmKj1yD686GLam+NcGX2ZVE8rXJAGZCAt
ig7kvbUSf1he/j/Xxbl0T9YcDUisy7gfA4Yb2Gw3vYMzYUAl8mSJs+gA7ZfFxVVdq8226WBtLj7X
PVxXb2XeI3LXvQnumlXVrCiGCiYY8TLAhF4WIpTSoAcTTRHMvSd7u4v9FU6BuXWQBUOs4Dy4afFs
02KExfVpeltXd7qDeJE/3Kp/ZasLxR7koZ7xNfaXTLJWthQ+hhMmH49ZT7gmT0NAVpDFgE4Vhntt
cbuqOQIld+ynFODTAmoQW3HSALNvm0iWjgpPw84y+/sunpPeUhR7XhOvXl370UIXtDxssWsQ0OQi
mcEpDa77qeg8aCpqa4x3BDSI3PEzR21tSINJa5veD+nqadbRXE5mJXtxMXfnt3Rvhzt39Yz61zLC
DsiaXKUB83l8q61/weE8qvrX1yRoqeEJidQMOb2DiXlecwLSspo9JTHGI8PhbvMJZnM8Js+Ix+sz
u1Hs2ZXFFbZPl+tDzRBQSSAm+TpoV3eToS0ERbyxBTVSOMSLq9aSe1L8sf4Y4bxjo0aRt90GQtX+
RsPwpXWrNJ+TZvuA+4NF+N+1cOeu7ZO5Xzpogc4xfYoU814jWzhO9k1dlsfJnr/oKQnTIZKsTraF
LMbtfH/COIY9aDCbjAOwrslpNgocOupd9w6hGTxKMDCjo+PPtxesTWvjyIaZRRuC1l5urVH3VFO2
iaKIjMTi/5nhyRx11UqUnPH8KcCE+JZRY+ahJInE1S8Xg8ofcgjAWsH+jKmn8z0zarwOwHpTeF0J
7osi9zVt+ewMEoe49DtmBSkDKBnQ6acsq999GWtcFrpMIGR0MPySKH69gI1xPlqZpGQiaHqeG+KW
U6gbJuH6DtXt/GazR29BxcuKG7eI77P01Y5uUs0reimVqXgX/6yPc/hkzYtppGmB9FNBLoAOAw1a
aA+BbRTokxXkeOtTHH4A9XK+Ws7hI7y/DXtg81omJN/dJo2hgqdQzXI3lY6u1lrjy6bkzWe8YpIv
3TYtnrlW+qk21spF+czZcFSq6VNhZa9ZOmwuJcOrNnfK82gMo+TYCDJmoKbxkkKngnV6+Jti1PLJ
WqB7DlZO0IEE9QFEyqF9AGYH3DXSvRF8kjNr3H0xdksxWTGsDW/1cS0Dc/RYJ2Y5an+RKBicd+7H
PFRergcHwdWBVaLEBU4gyBRezPbbreOUXZ4XXr4d32f3cHGYvWu4BVQJkW80rPYp21rmX+eXhw2x
OoJghBgHghAuV6wwylxbCk6xDX74OGCaiGmgBOXswgvjF0ZwK30dC870mU0uY6TakgI4C5vqYQbn
EXXpY3RoQueko7UG+L0Xe+YNeEmkGsOCeg1WS6CaDOJQQPP47Cqqx8ropxJb/IoJqR9or4GRJD2V
k8sYkORjKCJX2tvjgkrf1erqmEXh6c4PYh43A++K//5CZmvC6cCiMHTDFy0ztGLSrMZuKtHkZ8Xv
uP123TEvr5MzA/xkQdp0Q+q0MFAog5sWQVdFkiAvKDUxE6xiDTkXnG/OC9EDr4fGAMsv1QMDJFFp
4PgxdBoOTpiHMv9j7nXh8ii7Mg4N4O94FFwCPHgDMtLCq6vbKn6AdjyIiz0oHCbaK3Ekt6TgJYGl
7axxkZaYxVL3PQ5T/1sPjR/m1+Zr9Xt53uDgTlg84bOF5jfZm0x4wnZGmV/ubs1561Qa9w1OGJL5
OfuZpnipBOUWfsAzdma4SFlkTQ0+e5hRVtS1jPs5luXu4m9FIcEAoOTl5G1St2MGqZPCS7aveXJU
MxWiSQHRA0W5WVOJowtGi9m3+mONO65lYQGKmXZA9DkgvOo3l7iZr6D9jkd79WwfmMA6YvDh+i5S
oT/+scqlAI5dGbk+wiqjLRoP5WG50cL/gbZIeI4ZlQ9GmTFmyPdrqDLadhJXYA9/Mm4g52LfQjg5
3G6MX1qK+NccknsqeVQK/fCPSZ7JayE0w1g1Pt/o9J5N0HbA9Idxl5mSvqEwzkKiAzx6LFfk24Y2
WHFiNccWVnPrGsuhWkuXyphwhN9pZ4S7tpQczZM1QSoaxRiZHNDPSN00uyuyT9p2NDYUk/VZFhiF
1/POJvtNu4M8bVFaayUWlr86hxwqsEwVFaMzD1AhceX6eMJ9ZG1twF2xmXxpMulrrVpTo/Dm5XvU
1+60Plrzr+vufvkctzHlyiTQ0WJjKPnzJeUNrVt0rlHdc/qDMf8oouJTbqf+bOduQWXq18KrZW+O
+2r9YsZNm+hInu70sGRaJzdM/0xzcyk/n2j39qa4j5WuK0GxekAXo/+5ZOFM/q6Ll+ubJzpQTLkK
nBwYaL/oj7e2WVtVgc1Tm/xLnicu0esvfbvh8fX3dUuidBTUhowNz0KHEh298+80IuXOtgbuPoTp
A3gWbuMn7Vt8WDzHVf3iKf1c/5RYZP8idzGfWeT2r6SKoqQ9gOlKN6bhskztbbdUyQHC4uCR61PI
VaSx5ZFe+2nZ3adhSl9zZ2n9Ioly115zaK6o1dME8m9XnQY0/0pFOVSqIy3ysHuA+6GgpWJ9ODxI
kEdwj1KnLcduzGa0PigKgFaVgNySJpjRoTqYjebNAjLMTJ4zp83wYcpXjXRR0JlANZk6kU2wij7U
2a/hbq1knek0WGnrreAgz95i5E7a4//VLGCk5/IXkugm2a+fu7EKY9uq1cL6+zx5m7Xx+4ZpLjPf
QrzgvwMHe1NYUwhdWddSUl+1E/x38wc8pfSlkMFu3ylGrn0MLsGyFYJ2gY3lZ6fmJfIgxj3fzIEZ
2scktIP21+gXD6WHHMhjLEPszYixgQNUeCSyLsLTv3MK9vddqG6zOS1KAxRzbYGGWDMGRj3eTFH+
n0lAwUICNj5IEgCDDb487pQsS2TX5ma1Hm4FB8+mLER5P/lquFOg+u3n4qA9Xz+X4oX9a5AnDmjX
Nt8UlOC9YvkaGw9l/xbpMkSZ+ET9scGdKAzCjXNrRy2wEOmDFrQHBYIn78OO/wu/vcwad2KijJAV
txC84pQeUcb02cADIJZM0tSrJR9MGLKhPgxOYbw1ELvP/WJZ895sFfD12dNtWgfqZoeaWbh0lJFD
CcInyPP/GOIdwx50a10Z4LBvXcSnYIyfChQXm/J3NnQelcl9CF/TyJZNNA3A7ov/P19ZtgJFTTW8
bocIJ24ChoURfPZ9gAbJguqVXB6bLeHirO8scnsJeWVSL9PEQh1LlZ0TOfQneYVCmKIAOgKZSGgH
gjPmfGEboDKpqrFMOf+6lM9K/VjRW6eYXPLl+tESVR0x9Q0hWPAOotXEMwst5hTRZBpBy98+leSx
LmK3ykI0jcFzeB/bo9uBuqkfZf1YkU/uzXIHwFTrcqoH3O0rICvNQd0+TXlAT9cXJ7ol9ka4W6Is
abslJd7ZW1p6kaa5kCC8bkGY3IGgAmR+kN5ARYfzQAhslqNS4mwxpQ8CxDJYaO7KE0j4nmSvNOHj
cG+L871hXXoyxDheJsaKl4EGWW6e1hhyUCaCVUlP3eZoLqUzZCNQurJz3IAgzDQi31mIq2hEtnjx
R/yzeO68R51RllOVYQQIj1XiM3rd7sj+d3AtRh+A0t14u3yTbDlzDf4I/tkG9EfPz0baZXSwYgPT
VLFftoCLV+FybE1vWDFJQO7l5RrJxoO+5twiZHC1ptooWycTLQQsPbS+FcOnLliCwQOORnXBUFJS
//pKhdsLXB7uWg00j3wnTxs7UmkbKvMVucvW16T4W7NfNj28bkV4SHZWuOyl3spISzV4cA30bpa5
ZS/5YLJlcLEMjCBW7/R6DnFQwMVw4pfF1Yc7fTpeX4jMDvv7Lv0pwJ1hNPVa45lvpaBdsCGtp4fF
mhyMTDtctyUOm0DO6IwvGN157txH6HcOeuuwnK97KYFdmZDcFc/VjWwKXriqnSHu0KdQmSN9hCuu
sp+d8q+Ensaegi/j9fqCRCkWcpx/18Md5Rp43QzomRpY+swbusOKKUy6SRJU4X29s8IPqE1GT5zM
wWIYLmQ4FWEJcMivKZhPrJaQfMllsD7JsniZqXpYSmXrcYTMWvEr57jYZSht7wu7Q/tlcZfZEvdR
nagJ6md3W5ge2ew7OajhPxrnspEZ8ZXz51MZ3K1G4rnrxwnWtjgA8D/Mg+mIJGshYOZQj3KGPokH
GlyAmCtFU9cMmfFG3PRH/TB9LlCSdP6yvzevbLTQONZ+c5CCk9kyLsK8bmrQirWgiMR/urxAfhqP
SIGmsHrBm1XDJDIelvqhsVwTBMzAR5WyXq+Abgq95J1R7kuundqrqQJ/md6cAw11CHH6SejcaW8j
dee3JaiC+UiPEOiUC44IfXVnm/uuUbUknQEkk6fbh06HUpjlaosMACD8mDsj/MeM1QSabGgyR+lJ
hcSfCf0bM7tNtdS7HlAE7CHnW8mF/bnHoANexeg80XvtO6RpIf7poUzpF4U7/pqgz5e45oHez36M
jymvJLKIdc1/2E7srgODjqScWF+bCY5UYX4YQ+UgF0aTfTXuIlDVltZlgUTWRAcizz+ZdnFQVBmj
gcwKdwvordVkZcwYE+jyamK2aonz1y6WzRRJ/Z+7BuKmqRwtwqblrzpxjezIphDW+/pAPeVL/Gmz
QWvt5p/++WLSVrDkk/Hv/M0aNwusjoyO9x+pzWP2c1BRz3K10+gnR9Z/HqHrbZ7S33KxEckem1yW
l5Y0WyYbrdlhde46q31JRid0cBAlB0Mc2ABbdqAzB4Yxbo/Xuc/GDKgLT9vuVwf5aw45aohD2yeQ
rxNP86EjLklXhKeeKcQYyH3wTOacdNG23GwqE4z9zZPZv0wY+Vnz721qSl4EzA0vzpwBLhFAz0FC
yE8HJHRe8eRAzI5152tNx7uqV45QeHlY085VnPQRPCSSnEL41XYmuWMep2ZTjKMNPG+Cap8JnZ3Z
Rl+1lZgRpy47O9wWUrMHfV+FwImz9z4XW3t65GkvKKK8Q0CPpipxFNnKuDPfdGO19cMGxrIZpRv7
pgdCJpbN5ciMcM4IMu8F0BosS1FuS/tUzE+57FiLne9fp+BPdQUqGIPmcIq6JE9dk4ZV07u9+i3C
tMVHjhak/kC8CTobm0eVNwAeEk2heBqG5S2LIWVQ34MDd3wnn06lFFXC3dvZ45wvK/uu7c0YXE4A
JXXmsYIGy/gmWRTzrItDZVmAJbARN+Aszi8y6kxtPQP7+H9nwvJgCdegwZs39dYQUwIPmp+H1K8D
iV1hNN7Z5VIFtYJiamE7GFM+jMH8ah6Xn8aJqUTE9/phCaaH/o5BguLQ+aLJykPs3762Zrbxu8s7
ijGC3qh4KPRO4ZeN4y1frq9O6JQWZtw1xCrMwHHBfiV93huLhqELJfpMcu04NDZ0PUzjtk6hZHPd
mDh47KxxaSWkNpsRYN3cM0d3DKpP8yENjFP/Vr2SoP4MTK5/3aDQL3EKkDaD3Ak08OfblwDPGGfp
BBFpJewiIFqiG9CoyhxEZoXbw2wxh20CyMNTjsYNExAp7+MvGKYo7/6ZByMn60siQUkKbxj0AiGS
yipuPIQgXZMhX/sEjxHLQemlm4dHVV2JC0GT21ypsbndlnlJp83H61sq9EiK4UUD+THakVz8r1e7
W9plg4qDheZ02n5OJzQ/r9sQbujOBhfxJ6daIfCISRBjXrw4Q0/A+RrLmiliZ6QA+qmYvAEMjf2K
3dlap02Z2xWYGdTP1NlfA8b4qXjbU7EdGUc/BOxlnsL8jT/OEADDN2MU9hfc2XXcNX2vDwVGW452
GoGp8lPeJ+Fgedsa0vbJoYdOxvMoXCfodG02psi6/VzczNcaJDE9Dp2FYsNyp4OKXHtpggVTKEyv
ToZ4EjkIo++FXjHTtea7YuWCSmyOqSmQcS7uorpOL8NiiNxjZ4G/SLtpTW2VYQeLzn5Mla+tvn5a
xuf/7oN7I9yh1pSNDka9or9fdd5m32QGwOKLxNFFVxoguhaYg1TGgcG7YEKTQY9HrMRZ/FRp3HRI
/DUtwc9wo8pqQOIP88cYd0kbnUFavYXztVWGJ2ds/Eob8oGAu18QFx0sO8qi3oENJfuuJTek+Wuz
ZMkNuyT4Q8QqwUDHACgLwujzc4sezuSsDMfHqkxMgdtGlYkVYFjP8CObtjfGNnUXJLahTrrYhrGu
SL8YZvfS9jInELnz3gTnBHRo4tLZYEJHXbiJX7NJQ+VRgssS3Rd7I9zHH/KyXM0ZRpZpSQ9DZv8i
Wf1X3GuuU7bQ4lEgmzygY3/9EImsIu6AP5KifAWI0fnumUmpR0kF/+7NkMa481/J1xRU8LMaDork
YhJtIyYTCI4RDhPau+e2Vms01apa8GwFtTcGb/rm3mw+sIt7G8w1d96QF1mfD9WMInQ/Hml/zKpH
RfP78oeRqUG6Usn2yZbEeTpRaGekG8yNTe7mdphMJYA1wfVvJMoA92viPHyYcpNEOfbNKP6Oi95F
uuk22D9ZpilbDPv7bu+Kac4b6FshaZjuMvKkzWGTHq4vRWaCc/KODmtsLDBhzYprG3d1HHmNKok/
ojCK2ijTgNQx/c9nXnSpm7Qi2K8+6TCe8TZsklUIqFdAYPDHAo/VtItuSacUFpjCBkZCgP4DBvsd
Alt62gl5V8O0Zv3/QbhIuIPQ0HJQayaQg+I+UgVxxia3yhLzncmn9FiE05Ggis+gZspvhtTD0NzL
Bz7aziT30YxmntO5w8ubWIFa3k0LRh7+M20JNhSXOePcAKEI30AsSEJ7Z5wQGvTYjevBLTC7Zjt3
mSUxJN6+P4a4s5RVk9F0G+Kdhnph8d2JXw1bkvgL3W+3Fu4LDdmQ5z2BibEb3DL+3E6y9EoYtHcW
uA9iOoPV2hMspOUhbhJ3Vu6G6BClt1U6+Uv6kbANQhmAXDGBqvMjctMKDJ9NcGbzeXDnavJs42FR
Tv/dxxzM8xgQrgGXID9osC2DE4NbGFOF022fqxglO2q95G4Q5XJ7G9y3X7cIEU7fcGoBn53J0QLn
fQY5NaPqXNqH1xckbMU74NWCegx7R/BRSCFoTNoUkAPGF7cBchAHKA9bp+0h+sweL/OxM731+bpV
9uX5zGtnlA9MmI+MrZUSZCpW5AKL5sZbSMaAyvQtRD6+t8Nd5cXSIhXKks6LjPlTO2HiucmaDxxV
QIoIEFMoJ128Y4GYokVvEyT1PUTaTHO7JXCTL22xyrq9wtXsLLHztrv4tM3qVbVX2NSzEcaRcapX
2QC3zARXvSzzOC3yCnjnZVNfkem9lZlsyFT47f9dBTRZuVVYVJnGOe68ummpO6np5Bnkx4rp/2lY
g+t+Jqq4/fk2GIo7t1VNCyBRwLN5saH6GLT/USal22HeNJt+Ur31tyEPsqyXWBUF771VLrnrjVZB
Q8AEMMO6XQ0McENi11mlKFmWtF0cIgOackyfEDhE7ok020YcqTl6ENlJu1nexsJlVI9gVAC/aRSS
wxBoGAUpXzr3ofPm2ww0VLI2iCjCszleJjNnXco9RnbSsHQZ4L2odTNr8SvrpLefYzN2l/UUN5Mk
ZRICo/cGuSsl27bSqkodF3C4/KJv/4jsgtrlF6Szw+S2OXyk8Lc3yG/ymKbROuL1njavRXRwoEEy
y8DnQn/Z7SJ3rs1+aKpeh43E6v7O6+5ULkaQlJUk1AvP9s4Md7Y71VTMaMTeATvkksHNDEPyzJBY
eMf47AKUCX2wsqsB69KL2l0NP4PjXz/QEod7h3LsLNDWVKAghKOVOgN8eyq2g7aW62OcQ+mw7bIb
rQC34FgPg3/dsGxp3JnO52iczRU3lrmYs4/RLs2fNVlZWxga/3whviARdXgOOAu+UKreG2rjr1Bc
jo27qni9vhghvmbn1e/HbLeNyzqSChOgaP92qDRDICFQvDFzxxGstOW3D07p7g2yI7Az6JRWDF0d
TCEZB/NtA30WCP5RvP8O5RHzhg2q5VLkiWwz2d93Jg0tnczCwt3POK0rnxxHsPzrruUzNk/VL0+r
D6XIQ5FKwOFCONF+rVzIQLhQK7WDYTqu35VK8UpourlxDu4nS1fu+9E5NulwR7ohVNTaX4dF4qvi
eIKJLM2BHvNFnXa0h7zqYiSpVvfgOI9Z80xlgVi4uWj06A5WiioJd7E2Gym7BmQvXrV0btbfT6iv
d5X/EdJ/zPbsDHHnzkZZEwKqII5KIH+pAvASnfTnf0iCFP8j8/qgD8YklskkUEAZcO4zQBIoQ6P1
KC146Y85YO9WJehDgN83T0VTMPZ1yYNCkOyD0NPRQfbuoCHJb6Rjx9UE7SEkXERB/xsHcEiCxiFP
kZEfMr1+kZx89mG4pOHMHrefBYp1drWpQIQ4D4wZoP9b8ZoVIlTFBg0FGaGcqGUA2nVMFLwz56G/
dL6hZOyJuvUNzoKSrX6fp4+z3St3pDDQQd7G8kdmld+MBVRI22Jjttku4EdafL8Nw6+iGj7QD8L8
AtBamIHDKABfRlSVyrbmHLk6PNodq7t27jHv+fSBPd5b4SJP79jTtsRF64FM0Nf0MYhieizK3scw
st8r821C1HCJwSCkQEuAykhcBccfFW1Vp4yAFIRF3NmE+k2j9kvaeROQp8TQ3Gw2g8SQ4DeEVmwT
TPcYqMDsMfdljYTmjaKMkLmZsyNBUzu326cE2a5kMwU3Puuroe3k4L19UUgy6gnFsxmbyaDixAeA
ENSLN9Y3RqFOvOS2v2MgzeQwH2UwC8HRZM0U9irGZLXBt7ss2qWWPTHLww+Fgr0A5Hqg3T1URecO
YyEJBKLUFggLaIxCbgLcHfwEYptHebMMqMlZfQUF0L64aZzutzFbz3QYPK1O7tb1t923R80ClNEc
g85+7Wdrc9dCVi4WFQ4pDoiO/2D69aLMMc+G1TZt3XptAOqY++aUgavsNB7YMFDymtfurCPf1o6V
JwUqCJ5sFPwaiIQAqoICm/Mrmna0LgyMl9QAN7ukgNarqYRDDuq0OJmDDFyY22p7fVMfr3ua4Eo7
M8xl4am9jblpZSUoClFB3NzCfsAPMAdJ2U1k5n1dUB/AuC9fGHVI13ROv5QQaTpoox/PUIhCfWKS
sc4JEla6t8MFoSmv7aK3xs5b0AmMjMitZGmGCNuI6GKw0W8TXB/8A3TLrLkBK1UH1ACG3wC7G7Kb
vv5tZ/eK8RjZiG9gVyA/suKmXg7LYHtQeXft6pBEr00O8UZJIUYUKTRHZZEPMjoXZAgWCpjtMGKA
RQW7zrqMflt9W7PQxtaq0f1AjeC6w4h2WAcrHBveBFGbwV2l5ram0zCg4NjWfy92WDiSRFIQYXFV
IRaYQJ0A2Mj+vktgM9rMkU1QB6za1leX+DSv5EHpf11fhTDu7M1wjhKDUZS0ZdMiT+4d0CLlt+S2
uU1eq80zwQyc3FcHGcu9KEU+Wxp3yC29UFrTwGsq7iLfMMPBOM5F6ermadIqf1x/TRXedUeyyeoH
7Jtw6Q+IzTBQie9mMZzZ+Z4yKWcUOwuMC2dQc2bTjeCdoq5DoCJVBXGYHK7vriia7e0xH9p9Q/R5
1WGdEUjnjZJwokN0r63ZHdqc5GdbztAbaZzYxU+FFHkxS/eZLYdfLlIBlMPBJITBPfbzdubLNFnB
APn+bUk4fk+D6dbw2VBxeWpD5SQNOqKH5ftQLGOpR/y+mB9t5s2u5obpF0WH7cRgMC2ki8pP0HHz
PzDJA1pBFnhQvr5EENkAiDRDM5Vep5PsOM/tS44BrzAf1tsqGWW6CQLaHwgKYqYTqiZ4VUE87nwz
M8uciDZCoS7+sYDppwy6CJNracCm8xwlVDt/1cDp9b+ABwQXMmwjaWX0wmw0ksvp+iXSa83cSq9J
ZjDml1U9fM8j2w5Ve9ShrIl20UtqKjrGW83yC2Ld4FOSt0EBFr/nyNgir82z5ClRFrV1y8V6tDOD
PtDBtP97Wsj2x0YDA22SC5l4pzBBtuZgk+zsezagAvqzySVnSjQqBhuQQkALBrhU/pWWx86sllMH
vQXzls6v6fRrKP8CiyoyFm8o0LDtfGf8/d8P8t4mFyWHIVqNzWI2QYtY1uFsOm7V+oCqhlvuo8WA
Ts2X6yZFjyeIFkARkQHzQKfKfXSnt/JBV3CF94EDmcIspMH2wDqoLOPNpE0Z0X0G5CawXdRE8sXj
rbRkyZa6wtm19cUvk5tp1XzJilhtn49HgOmDJgawGyyIy7GqqlCUCXz3mO14MLVgrZzQau56c/FJ
E+Zb60XrT7pJ7mlhUNpb5aKgUiplk9VIqtNX9L/Rh04P2uPmQcTVj6VIUeF9urOmcf2NGAQi0LDB
GhvGMvwdQzqHOEg9jfiN+wAwoNyi6FLD24ghAfFsAAD3PDBpca7VaY8PN7z9sz7rBL7zDuwRTEQA
B0LyFS/tORh7QMoHyQLwAfDnL9ksFEocnIUpZMj9PLCfGQpwC4YD9aWCgpd3GKpYKMkQ4H4wuMsX
RYmSzAox8cAc/PrIhhz7g/2wHaCkfhqg1SmFVrJTde6jDhaHxyZhejVIvs53M5tKM24boMONg/1m
YBA19/RDfdru5RoJorCOm4sx/zCFGjRRzm2Nerw1SW7k+HLNaX6q7pwOVwqjaa7B1jhCaNAIa98E
b6Ks0cfiFb9KkBpjfWAXZq3Lc8uJnaAklYNiBZPEntOuLpkit7PeTFDuXHcX9i9ds8RFzkrVqzSe
hxoiIbNfIRfJG4hCgo71uhmWMl4zw6WUdCDZGtnoPQBssOWooLsagjJgPG47nK6bEq5IY4hBA0oQ
QAKc711Uo4xksKEcmvdQxA3+D2nftSM5rmz7RQLkzatMusry1dXmRehpI0qU99LXn8UenGklkzd5
ui9mD2YDCVSIZDAYdq0ajN2TIbGV19YYVFwGwOvQvgziOD6/Us3GpILrqgjs+CHRzn31cnsRwr+P
ZnbGyAzmAj5LpCVJPUweBuDU8odLHoYhuv33r6MxDHGbIG1xYSVcAMZdbhImATKM4LMx6+VhbaIC
h9GMatC24A4bvuaZ7PxFh2LAKYCtANwqdu1SXjWOnrM6ThUU2evQtomfIelNSSujUhXt21YO+33j
UhswD6M262hs8jBi7Srnckol+iVS5a0IbussHc3djaIhE9FRv3VplPe5P5mfZuRoiaxJ7NdB8Bdn
K427n9RZimpNsKB/CVvzHfCOjLB4Tj+w0ZTR8duIUZ7lzx6S3+rH7g7Rwy5+IV9kqDqCqBAOo8F4
oRCuXCfc8mZxqtrClyivM+rYeUhC7cHZkzsw4Rxua6fI/G1FcaeIXHOxGqAUAmz3Dzu/U7IOJAf7
wpSBIDGt4zd3K4c7ynqYp7izIUd9dr5hsvyENOI53SNfQg7tHhC9b7fXJVIdIKAifQYKOedqxhub
m+EthbycAutvoOZTlmdHZW6PcaUfpaTuMnHMU9hcBruhc6oURhGk+uCjE8ynxk/V/mmWJ6p8ur0y
4YmZMIXwb3RQhHJP5WK4hdn0EEXsqG7wYhomwMPf1UTWtSYyJLaFLJKt6zYSW9xDMlpdqU6pBXyb
YToDqDQq+tL1iTf8caQEbd/I4XxhTTXnobYgpyGAInF+LoW6cwr9j5NIkILOaUCE2rhSfMVjTLWp
ykobCtGpdx6dfHSMHI1+CW+fjsDHxriVylh2UexhDKSXmpC3aW0tBvC3mmiK1Ah3d2ce59Ma5ciq
SC2F4Fr9GsPSWNoRJ8VJG2ZnWPQMOETa4/CTcbjCO/RZCxZGUTIACii7P18eGGlNxCwW6NWvRnyy
nJRwhzH/xYZVGTAPCVOAuir7dp/slv1taQINBHqUi3814PBfc/2tsaWtDnpn1zRy+q+1DaYkSa5U
cHGBuoN3H+3HoMnh54prIPrVKVL8QVypoUcP9fqSLfetZqDwIFENgSPAXGkdEaVlQCZ3n+yKNnnm
VYDzWeMdjV+sYV+iC71pI6M5JID5ub15zHJzFvciS8P5AXEM0Lk+X6DwxIFdWtGEbphUog/XJ8RY
JX/TMXCRuUJaYnoErA8mEBERX57XuYnKeJI8HzIxnHnNM7VCyhA0J2p+7MhTNZ5y74/dwMuVcNu1
FNngjgZWYs+PawuCYucvwkUmAgUd5DA8gD5zCqCppY7OD5UEtRGM52EPyxCSd+95Cfv/AyWTwBIx
cRiBQuM75kX4yCY1gC9NS4gjR/c0PrIUZPfJ9VGwOihPf94eBmHADGVM3ygp8/lkp9KUSSsxdz0V
oE+YZj/vqv26jBKLcH1dL8Uwpd+8s4tZefOkQhHquDx7ZvopHaaPoI6J1hLoco4ucUCFerdZFft9
Iy5Gs0639ljVrDi+o9yN4+LrtcQFE+RTLxfFXvyNFFBLtBSzA0DXjLzH8VxEyTPS099H0OkZQRVW
j8tdJ7fk10/HpVROG2vbrEunRhVROaw7sKSdRj85576G/g4SATLpr07OdoA3hswxXKDLRcKvTuee
nVymTLsWTaA92KaG9mWmuV9qErMkyIxicTCyNl5FPPb8K7xYmFsaGxwcuhZ9Xd936BP2wm49GFPp
K3ZAMhMt1xKLyx7bS4vLhALRGlCVLmqa3I4mLVnHDLwIGAu1T8Neeaij9Mk8yCjFrw37pRjOX6ri
qVtXxuoH5idfy96c+sftl0OQb0U3LYOIBCUtnkbeV+oSr3DR3Qf22/vk6/BuYgAbQFBRN4AehKWa
/sZ4wGMywUSEWPkKh8Cpna6bXVC4LpSGtNCDGrNMhT1JKs7CdWGODf6Ew7j6+FAf0YJtJHVGguHE
0LSafXy29iVKFYB8CkNZ0Ul0TkDuwPwc4n/P5XNarqUlPci00MKg/RjUd1WGECn5+/wofjtnHVBR
8PfTEcBHvZ5+t5U/TyZgJPT3GvhyS0LbLss0+CaKi5CbHm3vsxSBiJk3/tqgdw6K5qiue1Uqmw1j
LWNXK4POGY4aekmzBPVAOg42+sBkM43iTfstjLs8mHIt46HFgmwFD2KnPPaL9vP29RE9GqByRrOM
Ba67Kxc5paaSqznWU2RLGiAaAQv2nGDiopglBkeQNmXz579FcS8HXe1KmQmQD83JO3pxgn7c7FvT
Db7lJeBcMsK77p/mfci/ZbMemoOOBoX+S65kJ2IT4ueFFOXpOmf8ayBeN6HxqH/ycwbO1I5N2ipA
lomJ7Y8F6GAXV033mKX/iIlIErhm/lXJ2Djc3PUhKMl6f1l6WXe0+Kbjsfnf7+AcxmLUBocwGBiK
7GdQH+2AnnrAZJOvZur3wBaREdQK9AoXmhkx9CegEsDZ/rgbgUSD7oEAVOvot+je7YFI4mTBPbkQ
wamuCjryxCGgi6Xxx6Xam651bCojpOaX2/or8kdcoG+jrIjJPnTNcmsZ+wktUSrIu+cdecIULpBu
vIfiA3LJR2U/77F5qp/uLImvJdpBmENL1cCF5WCu8NJBsAalnOIKnLCJN4IjNn1JK/Lx9soENxP+
KYA1ESozLGnOx6+9AvDYOTLw6egM933d05NRN2uQ22Ulu5oCZwDxP3qbEO8ByJxPw1pZqyY0A+Ze
G2q74lAexzMFKYn5tt6Zn+sI6Bjnlvr1vZP5y53sQRXsJZvYxj8IOBE7c6U3EHa4TjXVrK396PTv
VimJmgWq6IHOCykAZDkQn3POXEkwnZ5QLC4DXKGSRI15VtyzlchGe5hKc08Da79D5hzlWOMKzcEy
28XIHazDMMCO+Bwbr2kXDcWb3T1YVMbHI2jjMlnLIfpFAV/iotB2qYHlsCxUTxwYbsxrH8uw+aD5
/ZGelMCKyq/qsf9pBPYBzc9aICvuXR+YBY+LBVBgMIR+cprZtlNWKsAywQwqbladfqrKRJIAEyzv
Ugb7hk2YobbosTZzHJpXeMTPXMMfnPqLXZN9nM8/LEA21p7pG9XzrC07PVVCi4KHbuhCN5/u8mT0
0c8bjLPuF67zx/rEPg1kHOD4UtFpye28YVSkGwy8Cq732phg4XMfCrfzaSHzAJndv1QoJgg6hZYc
E+wf7NZu9mCY6nmMtQTTK5gA18F8l0ZJ5ETO3ojSR9ktvDY36NdHuwqMAOuU4VfVdLmTOz2oDOou
7IZ7pT+PuSRrIRIBYjE0EsB1QlaBM9WqamKgkwAdJK6fFvd9Se5I/8e5FwzEuuj3sYE+Y11N16V9
0iVZglXE/Qcr/TxVn4c6vG2Xr83JpQj+ZfNoMugKRDhOln5ca0xMaWgNPVTl6H5wdSprCRXu2mZJ
nBbUyRBnjQl5pZul+xigpWGurMmhHz1Z0o8dAK9wm93jcYmnSWu7hkygydVQRTK/gdEjXPIiKPSo
7yQnJdlGPsTOk1gzsxqIJFMbf9LVTvVJ4dyvWg0gc1M6QCFeGZgVdc8A5yufXtKMtO7RFZ8GuflS
Hs0o29V340cFqec1qMwIVRdlrwLfIH6Q9aOL1/lbMvt9c4lrZa00CncIJXsgoDhenwXDqMR+bjvl
riybXuJ4idXltzzukuUtUdUqMVGGRNXFnN8yZG3rUWICBS4ruwS/pXCXoLOLPEEZOWXtMgFL5aPm
6DefbJ/F3Iq0WUb04mzFcXcAaEzx2theGqQmeh2eSfxw+07L1sPPQPZe67gEyJyANDsyrFflI9l5
GKe+H0J7px6AcPk3xt1BnK3ifyiN8TlIW18ddXYhEV4J6//p9nSvvg7hEjY7OeW9WP9/S+OeU0eN
1wTA5kUwdEYEpFA/V8gxBmJjrivU1yxZsHftUDL9+C2PaelG63WltFHtwepQKQnq+ti4j4N6QEAS
lVoSTtZd48nssgAT4VImd9N0Jx4AlQ2LYvnatykyg+UebZ5WYDnBABKGdj+aIX2UdR6JVfP3Srn7
luZto8Qphs9yo3+tiumYSAkQhIcHCnMga6HD+Gpsz4bya/1oAefSgSKOh7Lv9273I0dGbeplFKDC
9WyEccGoNTteN1nseQOfnunNu1yVBd4CE4UmEmT7gdWFKQTeIUdlc50aA22xE9BJ9Wg2P43Jn1vB
CxHcKjCFkpvIAsEKeh910FVqZ7PY3bYZAhW/EMF5wfWslGU/K2ngJB2CzGhudX8qEt9o7zKtDOf2
yR6/3RYp2zjuFrtLYng9W5VuoZt4jvQYyj5+vi1E0NCBsILFgqxNF44aZ2zVaVbsbsTC5t34Cy4w
OWrgPUYYHXYSN/86ZLIAJIlEKnBMBFV7Y55dwC5gQVm8T7Fple2F6WiEefZdjfEmrxJ5gscYIx9o
cgbDMsbT+AKqYnQtQuokC9rsi1ad0uoO4IihhQEXyR6yw+c8KUa+DeOOlg6MhXHvY+zqoKCDK4qA
um9Da5fv+gMK332knosdmkmf/jz4xE4CtwlvCSAtr/K38xrbzWwh32Lm+7VQ/WJ6LjpEhNr9bH+o
ZaBhIkXcSOOzuX2PmjPIkLIgiT+O5tFQzpa0X1y4hb9XxGdzVdQDaZsscJwwCd4/zsf0VGPiVQ/n
+/4+lXLpCVUDzRAMQg6olXwKhFQgOAQySxVU+c9yGAOrzHe62e2y5M9RonBULmvVZil8g4/c5xHT
FkYPZ2bGo7jsh/o+lg2Tit5CyMDtZY3h2hU+UKURpVJsePIdWlPf5rf0RODxLo/Gs3GKffuQRdkH
aX+H4OnYCuUTOdDNvKUqErzaK0AKtMpnwERo7QvcFI3GyrN5zr/IsEyEx/Z7oQYXjJuDotrFihzu
rJ07/c5N7tnIGq645EYL3uCLtXEPSjyPabtokJM2U+EXbYI576r2gIdDO9cK7CZ/Ld3yWWJGhPds
szrujSlMOqz5Aqnm8wKUmPlInytQyt0xYim18nuwzy7/oNhxW6xIKuwxupzQJ46eTM6lcQDZ2M8E
D8BQ/KDZewtUwEb78P8ngzOQtQGgUjNVC9Ddfy5RYB2rqGj2t2UImgpQpnHQ/4MmKlQHeYqYdiZx
MeQwUx7wMkDQ+AgHEG8ZpmJBtCEL9ITv5lYa9zp71Iu9NCsAuwz6aMaFhHY3gPm0CCtlM1SimwZM
O5b70zAlxleMDQzDT0VTIZQs6x3yOYHbSuIT0b3aSOADImultQoKwyywXPTiFIoWuoCJ8Y2i3Dv0
u+ScRJcLPe0aZqVYLp+nnFgsZejAdlxjNCE5rG/D/bTPQy/xczC0a5hnRPHbC82H9PEvoCOgIUjV
WuimBickX2Sdzd5cVpQNgwVh7Hk8Kh+zHVrELB9gnmvAJnaQ8taebq9XeHoboZwtUUEO2dMGQmdj
xcwTCamMkk4kAa12SHSgiRC1Ld5uZB2xM6XNYJdgKjLFt8qXP1/DVgL7gk2AR9Qi7pDaQABp/Ow7
IG1Uu9sCfm0970JtJTArtZFgOXFPeg271Ht++lA8sDl2KMSO7NYHF70Ep+R7GZV7K0wfWkwE1aBD
uf0Foiuw/QD2++YDzIKkcLjxAUhzh2T9Jy9/GNW+0aLbYoR2YyuHM7f9WK5p1tVQh10ODrVqHx+q
I6ZHkEeRwRnrTLVubSpndpN8UvSJYE3ZccG1fmGY5+OBBMYBNbq3+TSE/zJyO0ftu/mpfNEPtiTV
InpcQPqCm87w468adZ12rdRhdItAI85uSIfABmSKrsrGx0SRBYhlEFcAIh9tGtwNyHNVywYbGPjl
2vrJEpTDLquPlv157r4a+uvtIxSFglth3GWgZttXxQphS4FO0zI7GA7IbNLSr1GqWwwgCOlALLFl
XcLCWw7aSbTvINl9hT2Ru2VfxN6QBXpB3kDIeh+nSXB7ZSLL7G5EcKYK/KR95bnIWZbFGCTT2dGH
QCV3eRaNnuQeCFfDBuF0uOAozHNh57Q03TqgCxAeFvhepwPNO8lihBf6twQeOJ7a61yNTPlH69zU
H/LqyYxLgI5Kcg+iZCI87/9Wwj9nRraUqTuwS6b23cOQKF/RDfpZXzE/UHV2C9jWedo7K7jUvYGA
3sBYMVeTjNPX0prAmz0TGXij8DJsPog7xWJRe3ST4zlwluzeqGa/Wq1P4JY4ApjeV5L4H5uUEuMp
OU3+BTIyldZlDcUpFsx0Ww6g5quEapITFT8Sm5VxN28yqhqJTWy1uR/PLNxY/SwsMQfjhlYE4rid
fV52wIAKCVi8guUgm9wQWrONfPb75o3AaDmpCGVHvWBycwxm8MhN0p5LodXeSOFeoo4OcYvmTrwQ
n6YouVsP9UG51xiBQwjaGcmeik/OQeYC0LIsyX+5pGQdptZsRwjrm928nBvMTd82KjIJ3HJmI9WG
wZyhjuYEz1XzHRlihEwC96RSEtdxEi9Z0MyK77oR1XvJLokP/vcucQ9pqpqTWiuQYGWj3/dvlgPU
Ju2vLtFvIZxJHNRs0WPy6yg0XzU6f3i9fRJCi4gBEwzooARx1WOo5arX2SNOAkCJIakfzW70qTr7
bi9JvIlt4kYSZ4IWh5CeGH0ZWMTvohYluByOR5X5DBUObTpSCFDBRDe8+o1E41KPxyGJ3cT6V2If
2oj/OjYZ52PI8P8qU6QUyCABxpoxylw1B4IEy6RVCaWw0z4EGHgwew+rK6m9ic4MJSN0rXvIItn8
iKbnzAwjYkKYOZsf+rb3dhPSPT88BeBW46i/3dYQ8ZKA5QcUL4xv8WmxNjUre2YzGU12Mt1IJw/1
InkvZSLYZd7Y0KRRQLo7Y9gJs7lK++rihcQAjOS+Cl8KFNv+Wwj7io2UoXcWZXLwIDXgEV78xqOp
r84ExqcZHF+ZGzecrbbfo7m39jsNmJNFR9TQLdfnmZJPukOfl2Uw/aIniW81c3OYk9bcLb3egWjC
fpuH7HPdNIZ/e/+FOQwgXCFX7XoIUflsYWl1S0c1XFG19e094ztB1fq5w8eHGTrfFYl2CS/qVh53
UREMz409wuaUWtgsgLBgxXIvKLpTNeDFaQEWoL781RrhMmH2UUAqlXhens8Mk2kKSt23dgzrYT4V
R+ek+39pGYBkgW4XlNMwtsqpgmPFim3leE47Eswo9pa7JFIV3/RB1p5moLSNA0kiT/QebSVyL57e
KG6jUySibKD2r95Tmx9ub6HwDm2WxD14WuvW49DlMOR2yJgv5tdK9uLJ1sC9eIBvAdhjz/A4yp/d
9NGSYQbKlsA9dmu/oEtQY9MyoDRYEG448ymRpgRFrvDmJPgWF68Z2xVTtjh7VBWMMI2Kn8vP9I6i
s8oOR0D1Lz7uFiMf9Y6GJO8jjL63wrlkddtNqZZpBN5iF9n79NCW/iM9AOwsQpnDisbICBD2M4eV
AS/FD6hy7G/ridic/FYUHv6sWEHvSgCXiqmCITJ29Y6Ni9vfLfSUmf9IpbHWTT7dsF0w9wa3xK4G
NUVKNENKtGZsInt9V+0U6fiC8LXfSuIekbWqa+oiOwm8kRp4ToCAxbIA0pcjU27u3AMNvTDuZMZZ
cif4emJfromVz8iSOkmYt2F9rHfJyQ7Lxa/f3QQwID0gQGSQh5KLYnLGZK2nuQSgARyAUj3YzvjY
qOB0jnXZ4pilvzo8E+llAJ0gk2hy2mr3czkNLDe6PsbPzYsG4rg2qnQ2k4eOatkDLVzVRhr7ms37
TFxHQRclpA0m5rbto9WjWSsPJerPFI5bE1xdhnAFMDAD8zuXUtp18QriIskwBfXZekwOBuhtmm8D
6MPmvbztRqAfGHiA44SRGiQ2+C2c7DopAeeYBW71rpGPw190Ulz8fW7TLBrbBaYkkAEa9fzzGOv2
QYsVlXX4yBA0mPm92rnNUridWzM0qQMmjF3l/mgc+sN6Yt6ArCNAoAYXK+LuMbB+3alM4H54Fl7i
ovErPGp5KWuflolhv2+0zeizMU4NrEbRfxjDT7MJR+3TbV0Tb5iFZlrA3akAursUkQ1L72ISGGGh
l/s0nQKAc1X0QIyv3pBGil76jhPdFile1X8i+aJNVjU17jHij7HM3tYWoyOWfl9RT3KLxGKQGwAe
GIJTfnSQrkWWWz20jpSfU+3YgHCtosFfLAUhFMa1Ub8G0gm3e3OBeQSmbmlv713qHMxSPfWtDMhb
E54Sxt5gEzDRh8aXSzklgCX7nLAtA9nW/yIgWDi0LkhOXuR88Z5blAtTMCbiNXEjAOH8+UIxfIXh
FZB+OWA0vPyAJbHRcGvAv5+196Q4KbRDVlByYKISA1LuzNV1AP16BcMRzysxqxarTNva9FMShwOd
jmme+igSub4K9pt4/uS51YMyxCf09ksWKfC6tvJ5xXTMFYDUI04zSdVXB9B7bpdFTuL60+T5pGt8
pZYZErZvvL3aLPnXlmxueFOmStlUKDBn5rfKjebm2+1zE3lSF2vibK9h93HS2Di49hs4kCoggIGe
/GEA3s+vqXXZIK3ONJFbkIOgH88x6/FBVftSUdSFKkOv/6pooNUhdwK9t3cekI4xivRjnrsQiO5v
mvoOoKXXdDgZSUgVy09GEq5xVGufbPttLQjo58N3y/pHT75OoyzzLdhzfKKNsgvSSRha5S5TNQ4A
r8g0JH2LRnkyjMJ5rNr8x+2Nlwlhv28OttYrzIaYEGIDX8kqM5+2MidZkGLBiAJDvcAgBNq4OM+n
dMDnQSjQrAGu+05AM6oHADZ6VcC+B4eSIbG2gfmPFHaf/dmrE3YR4jNCYrCVcS/GoBLHUDwVK3ue
ImdX7d1zdUQNGt6WrFlBuInoFjORIWOgn5x5rR06olOe0EBVpmcr855tTzbxK3LJsYu/ZXABo56u
azqkrLkPkHggKRvgQmKAge4MB133WgA4zsMoo8sRXcsLqdwmWoWj9rYF9TCL/b9UQ3Q/P3tL0J1z
gDf9Rfsvo5BmU3NoaL2ePtcwbOIMzAqQ0m+MCdipz3+h7xsJnLtvTq0TlxXuvaI8r300xLJmRcET
eLEEThfGsS9SuK7/BmnDfjykRx2Bi0y9BV7DhRhOHYDTTrO6SCmmSe6V9euShvr0Fzb5QgZ3+EBd
MUoYOYaKPYfuO6jYg/VhRfNq/6wcZXGYyHfYSuO7INW1aNTUSJogP6rv3r/BxAODGRoPwPEsMBj6
EOG/aE5o/6KEciGas1DELJdUX3F/idP+GOf8kJBEUqgX39/fiudxD9yvUCnXsDxzby++C2MLQh6y
SwPrean8Qg/BgnPoZQlPoe0F2jcY3jHCddW6MppW3bk1jGDB4IbW0sfL1mk/WX749r0SzKMD/IXN
uzJ8MuOKowLwR45NMuyhuWfAdQtygezwlCjNwm//TrKUCRqP+s+3BQucIaBOoUUXyMQOxkW5s1ur
hNRG1mMWQxsPcU7fqfm5cb2TXWKW0ELjRycLE0WJJwe0Aiy5ChDYqyRyPWcLmWevRB9hFvuJ7edP
6Pm4S07xm/FsHq1nRpTDILisY35yvxmBeZBdf1Fi+eIbOHUaXG/yKosNnT/2YbwHolBovGCiB8am
2iU7KfiX6InbrplzRtpehdm0CWAR+4B+BaBvUO0nM1S+tj+XcDgWkJmqEj/3/7FIzDCzydDrEcdK
cWjt5hCqqKF5ogdYIPz/4NuS7xhwhxLKHnKRa49t/S2RM6tkmMg8OFmFjIYaJHcgHj3ayGPnh3ov
Q8URWfCtKM66DmVT9EkflwEtTvl6DwoJQ93dvhvCQ0PHvI7cDGtf45zcykuXqu6QBLbMF0/7OstG
l4XuAdoM/xPAvaadt5RWlTCsHeToUIUs9lriq99HVBt09JDZMrpokTnbyuMe15qMeaWmGAoHt55m
tZiF2ivN4LtEMk4pPJvNujg10Nqkpeb8CypkCpvOO88jepUT/XD7fIT7B4A73YJ5BGAIn0DrNHOK
lwaRZLFEvXPQkEGeD1MNro6T69sYsN/LksgilcCUNQZ6Qd0LegLOXOaDbsVai0CO5PbHti7Oyyjr
cpKJ4EyTaQ51qVLAU9qt44Pk3a90yWPDjpl37beL4I1RsyZKQ1A8KTC6/IU0Zg3MMav+0JSkPCvr
jN2btPjt9mEJl4UYGNkTYFYCRegyUiK6qSy6B9OgVj+0ZpfJyKSEfx8YOCYAvjHqwoNgDGOipA1J
q0Cbnkr1vm6/3P5+4aZt/j53V5PBQ6DX4e50IEnwB6t9rjT7pcmSl6bOZ7/MZEM0oktkbARylzWe
E8xNuDAOKJP4qaf/My6GH/fD++11iaYzHMMF9BYaITFtwgMoLLRR0RX4y2bPoNyMQI50B43o/fYd
05lwOUiU76UvhXB1gHTEQXlI6PNt/aTSJyCW2BTO8fJz+aq5vovgObDR6Fy/lA9J0DMSDJlYmVTO
MKneUg9FhoLTrCqB23svy0TCxbAkTQQiOwsEmP8Wx71NsH55O2rQFatV9cBqms8Vmgz9pXbHKNep
RDPFZvC3OL6MmCyTqaWkxmDGPjkorLHEDouz68f+eA8sRhk4g/CmeYBqQ+UOrbP8s9jlQ7IQDeO7
K1GDaaFguwolOsksEG+h8ODaKMEYGnIf3DlpVZr22ZRU0A4waYW/0p8vo88Yeqtd1viyVmShq7QV
yJ0YkhJNZ/yaWMMW5gDPnzJc6aALJzB8oq/7eyoVKVKSjUie5KH1wDxbanBB10fQ++2NQ4J1vVlR
YvqMYMeAh1YiF/kdzTW3d1ckGEBLAJy04KldMQbUQx1bjjLAsGgGiLTWxzqlH0xj/GCtRNJpJbpv
QC3EC415QPQJcTYsAUGmXUwtGP7MNirNe0oBl03/xoKx0U1TM1zG78dpC5BBJ5cAyxfjO/4Cx9PE
6wyAErj0Kwqu7B4s8Lp3snsg3MeNWE5nyq4ZybpUVRBj5MAFa0/6TpLnpPkLY7JZncMhElV6XXtp
id7tWVXfvD45q+boDy4IsyuZTor6klB2+G8nHe6RLs2iApmUBUC5iDxZR/Sx6ghD0ZcQHEcAdIfd
bg0eWCNMu3+WCRfqCtKNjDLQYexrlw5CQjwSj4nawGimewB9nBXDRSLbkWiL6NQwTWxiDpb1dfM9
ZMNco9pAsJ0Ord5Sur67RWrsYn38XOtUFuuKTCUDAwOWnYG2Kf6Va2ZXU+gIQsYBzGAwZ5ohY9EV
Gv+tCE7543r2Wq2IKQY21J9mlJx6QF8U4DUBfsiLTOVFZ4QJLh3NDWy0l3d/W+Aim1YPlVe65rim
5DG35g+900S3LZTQJ9nK4XzggrHdjt0AemcdqRD7NO9ADXjAM4C+mKJlGcH/A+yvUDPA16K7gMBA
lZS7z6q99Iqd2E3gaWi6aT5k4Darqsc8lmLssc/nnzc4WwA0ZuDtmGy7VPUeA3PDMll5YDxOkbVL
gZM17Krzv2iasjMTOa4gE4Irz2bAMYLLCSPlOFGwqQceY/0Ct6J9shagjuf/LMuL5NxE7zbmywEO
wTCPgJ/GyXIXzIANE0t5UqSuVp/BRLkhnlHlxB40+RCRUCM3Ejn1d7tRa4Yc19nryrvYHgN9sF/V
ethLVsasz9WRgUIW+whv9QpPrS463WxGhyKzAeTLIwBQn5A8Ptu78os0OSWTxRR1U1RCd4MJOG3I
wihGaEyp78QRHcFGM8EwT1862vhZ/qrFB5X+ReAO1qL/Vsmd32ybozXP0JW0ag6O27xVY3lna+ZB
sptCPdnI4U7NAfdTZSws/f6zeWe4DnSfHL375G0J8wgwbjJ/UmSHWXCDsSSg83o6d7UVoJqqSrug
Jvo6IcDp65Ax7qEdy0DpJ//Vj9X+Te7Y0bE5ABZhLK3cKbpWP7mDAq+kRjuW8dSl+3U4JzKyPJHR
Qg6VXW0k+dAEcakrRhxneWEh1FAyNfJy7+QATj5OQPHmupJdFIoCmjbA3/CaXXUnEPhwzqjiqvXe
16w/riN4lN0PiSNrhxE640Dh+E8QZ7HUxSudZUYoXyWD7ZdENYPRHDFxvnT9Gax5bYAGlzcUoDNM
K1XFAZfzY+tOeqQPxfpAkbrZ3dZX8cpNgNIC1RMeJuea1FaslpnGIh3zk9ufbeupGuCaU9mzJ3oX
0HX8nxzu2cN8uGdhkLqCC3QawRJB7/IdOsHVU3VcjnQnS2aJbCdgo5G4AHoo8AM53antBq75itue
lSoMjHay0/ZUefnX27snunwsI8NwCkHlxCPtpZqRUXdk4ekU7xSl3sGkSQyK6IBcGw0lAA61kK5l
v28sJsCfxkztsBJn3DttRI1vOb0b+7+4AEgyuiB2Q+SLavWllFYbyFSmWEiflH7bPWvOMx0bv3Yk
6iZ0f1zERuiyR8X/irZXo2vWG7NOg3j2uyIyT2BuDAG086Y9F3BNXsdIi2pp9Zh9Pv/EAWEH3f2g
/UFOlRntzSa69dQONrrEQLw64oFrgW/CZs5lcAHCUt5WDn+9talIRyDEbKdvwP0eYP6GBfj1SQ6T
LlJBT8NkPQgNBJy9y1h0/eKgqkxoP/oWBcyYSz/cVnPRbdrK4JaFSL5tehcyFvqz1xCh/UgaiQIK
l4HKPiJpKMYVhMQSW6TWOh3FcQy7n7wVULwElDmS/MCvBiheETxgvWOch3G78O7pOHZVkpZoI9AJ
9R4UJ2/xsmi0DAZl8A6AciHfxtmxvpAB3A5WWj9lWS6jRxEuFZSGCDLQjgZc10tlbAqiZS3FUgfD
ieikha0hyU3IJLDfN+pOO1yyuUfxoKSj75l7IID4tzVCAAcNi7RZBFOZjYgqr41ea5nanVXrjjrh
rwEW3OTiE5gZK9yw5zVCfimQxdKytXH2MHNoz2hhQWsMDiB/Vrtj45nvt1fHfLQrLdksjvMVXQ/8
6FqFxdEO+BRuYj6tszf7GGsC+uyP1o2DJJe54cI7hgw/MoMMjNri/MaxNtp5skE5qWYfyfC0zB9j
We6WffbVsjYiOCNPXafUrBSKpxjN5ywd3lab+rNu+gPyjkDblemIwNmH68bgCTFPheeR8y2Gfmg0
s1fKYDk1D8Wpv8v95szwP9NQhnbATp1b2oUozr3IMEiLIrQNdZzRZ0ABvTQDTmLyjVEKfyhbFXd9
AVxv24WDRJJ7P0V61OzVJ2vPWP/kRWeBTiBDrIEeEnCEbCzw8pL16kzRM4Yqdz696nQ/kkdHVqj9
NYTF7xyj6kT4DJsIRK5LGWPi1mulLxg3qvUP9qCP6IsAnHNcEeASrUUXDmWlgBih9VDecq0IvOaz
rxkEmce1YeTZtU+1JT2pVart1KJ9Khr9ZS5rx19MdPOaev/WUiP9qLlp4jexXr8Wo5X7eVLNwHLu
anqmq9fOPggq9dd+GSq/mwflu1rapbcz+/lT4eXtcXQU9Wfq9bpkDE+0w5jtBO0HOhCB4sLddLsy
CcBhALFdW8ldi0td1NbDvMhw3ARGi42Q/ieGu9xdmdBB7S2E2JhLA8OCT2VTY6ILsJXAHeOyNBjk
sLEQYH62iKJNgmu+Ylxehl0s2TGXy9kaLozH3KF2V852hKTqnQGkFkf9c55Ba7tjfGtoW9NW0VXs
2KzMUaPcOfN3b5TlMCWb5nJWo5kMA0jWqJmt+vsCqPNh0UACRDEw0EtsoWzXOKOhJXpqpl6Mqdj6
2+odnXFlhEO3Xy12xPxN3qiAy736qCkBoyFFbKmm9652Z4Me1ajDpSG7eDzVYFQyMwl4lWxV7PeN
EwAUOpIvC+xTsh61MRiz13Y63l6U4M260AN2hBsRjqqYbdYiMs+adJ9X4znW26jx5r2eZ8+lle5v
i5OtiLMH1bzYvaoDDl9HP1GnGKGiV75ry3p2ZYrH2QOa2e6iMNT9vsheMu21r7M7tOR8xnlLFiRq
Z7/YQM4w9DQFKDaSNRjYm36qUbnrdR9IY5g2fsRL6S+pP/0PaVeyJLeOJL+IZtzA5QoumVn7LpUu
NK0guK8Aia8fp3qmlcViF/tpDk8X2csQiEAgEOHh/h2TmP4BXR60pfujFYG1Ld5L23Y+7DsMp6Yq
iewarjJBOsTiJ9CdRVmSxh/v31agBaeqiUETSIa/Q8YrqynaPpE40bj8a+2m8mX4sYWtrTu3sDpl
ejqnqUS4BRVtRU1+T9Ah68hrt1fB2LKDep4HjlEQRmD6Z+X4Rgr9vh51RF7fGPkrcIuecZc7Oyd4
63udW1k5YssVREQL1NhKo416Ja4G5uyc4L2FrBywtkfPyzI0VuyZxZCrOTYDpmFr9xo02TtRdnM1
Nuo9JlSFQXm8MmXnXlsVXAEEBn2fBGXXwt6JsVsFPABZ/21iPWHTz0mljARBFqnzEHYncOj+i19j
ed//N/wam2sCdmWRjMHg0rq+K3JPakllQy8CIFm9+tV01s6Z2YI2LnwNwBehb0Pe6V8YaT/g7yEL
XyctNY3byjACZwzJFGnW12lCNza/HMV3uYfu2Framd11+3dwZZtZbLHbfeutx3aP/28r5iyDbaj5
o3j2rkWZcQ4pqTwHeLsjtBoCZmcABO4E2C33PjeyOkHJ0GsZyDtwW5hPqYYoHvTOlaE9fBx1NvcI
ALOlc6hDvWftBpkA+9po5YuM4BTagXGZXwtaYmrFvNybgNqq0YE07t+21vyyBcYOIXyK28lNaXXl
XXS3aTi5VB3Y0xjLsKGYS75N9thQt5eI5isecuhSvsNN1U3aC7focfceFthyeVCQ4bMCaKQFe0Nr
W+UL1AH/2Frtms3HofFNIFSG2D6gdBFUcQkWey8Ew2KgXoZg4fzYa1duf9gzq6v41M5QO8t7PIiz
k4ykF1pH7aEMwGYFMoTTeNvGOtVCY2/ycTNmnS12DaKCLoaoeYFcOvn5f5RA3slJUZKcokW6aG+d
W0fi3N7q3T/oKfCQCpdKWiWH2Zenrn+oyakULx8fiq3zfW5nlb6rcsDU0yJo5deYWc1AL+NwclK1
v8c/sGdolb0npQ6S+wqG9BYMur19ykvvOFbk8S/Wc/ZKXJlxBURLzRrPkcJ3YuGLn1NjhgLM/R+b
2dyeMzNLWD5Lqasi1Ss0wfIA5dhvZmnR1GJ4mvvjgTXJP++6nmef7vJlz2x5ZVr3QIkgBM83FmDL
af1ieZ8/Xs9yVj9497jLes9s1FnmaD5D3BBD9nku9LDOMX5pd0dVolQhmArT9G9gHODPhWwzRs5t
6HOtFpY07uh2Le4WiWSDVncLATe7LqBsGJOgDLPrLKqCvYO1eZIXmfBlYAcQt3W5wu2N1NY0F5H5
sW+DHHA+FgFnGrouiBXycJ/vY8ky19/23OAqTlZzP4NfEI2TgU1Hfzgh+6Dp8MvkHh329Hm3ThnE
46AXgJF3TKSv3L+dXAAeyg6vEu1uNhCeAHFrdyrjmzagKwrcJcEk4bralXudKTGagDdyeWDmSddQ
YtrJdzejPAFvGNppOip33ipzb7rKLzEmBnncWAeZuHusL4xLFg1U+9KeGJRykdTvjUdurgvQ80UT
TzcxfP72DCSmzHmuA1cxjxaFpCZttWvd2jnMW4AsNJr+WFkFXEcRzRMLUsS7bk5mpI5uVAOMizsa
zr6H5dxb0sodSqOzPcT0PGgt+wcB0Ky0y47auRN9HD62D9XZqlbxUOiZM48chvpoqG+HMViyj+Fo
P07+o3YPoPiB7BAU/QcX+fMhl7WfhawOZ3BQCwxGc5F9uHEWJqfqETpSNCXAIUKW9ZhGe8wvm+n2
2TpXcdIhWjaqBW05Nzo5QoVyDLMy+fbx19wzsnJ+rk9GY6JkHOCl9DV1CZQ4MM27s2XvXQO9Th/C
GD464+9h2g34osnsYnpp9m5M7yrV7uy90uCSir0NfG9NrD7WWPa1P4P19DcptddEGYk8CHUqC8xf
F3X2nCT3H3+4DTd8a3H15dD39PK5RwV3iJsT2KrCNGxBo59QAmXa/4JGfzmsH61wFdptUU5zSmq8
VyJ7pm6sjnZI5kCGy3zWSKc9n39/lQA0h6vLMcCwClnvVYgabVuJosP67INPQdkYt1+XEMIP4kLM
kX9YSMbdEFWqPUzie5d8a3gVtcZidIgCcVXQG/eq+ZTsQb62XOV8YetANU4lgP74/ezEjgbwXjJe
GHv2CkLv05y3y1iFKVk6XjJLmLHwYm4hSuQ9Z02YTZGlR7tFm40IBWugiF4mmjDvsb4oEx/gGTJj
twiVmPHuKTjUkjAPsq8Lcfm/Zmech4+PwOaH/GNzzRvdT5Nq2QibwqAKMzOd9jpCYN5+YPr3oYqQ
339sbyuMoKACqLSzkImuGXgBYW4mq7DxNYv0wPxLvziko3H42MgGJgQejzlVANh8FPPWX9IC5tsg
Cum2DEawM/QgK6flgWMeCK+vuMgpBLqDv7EJkNlS/EDNaA1WtScrQX35t80JiqagX2yjJOSgg0jo
BLAeRuX/ubD9crD/mFyFk87ztQQ8Q7hFs1OhP+jpP+7ULb9vA8EDrtmFcfbtlSkxn+YCv49XS5dd
KWGcJk0cM+LuJIibjo9NwmSxg8mxd9Pq3AIV+8gkD/wRYilguOuhh1Bd9mH5ZDGKWAWAkn40yM6W
bQUpgLNBjoSpMRfVj7fLU6ZEF3LCDAlP+WM+GCETY/yxV2yYWGpHmCFEXgrY5ioAQ9BMVCKFOlba
UMNlkarHnXt5I8SbBsYbfg9C6u+KVANnACynFZhILDAeDYQWUJwhWR7mPGrMx3++HANj0lCdgcLd
u3JRCUrwos2zIsjy4mpuy6M+7M22b32xcxMrn+aaoWu1AwYBExSHWfljl+tzy9vMcwsrr06ETuZZ
ldDRfe5/QQUWxAixFvlfRRK1V4uCTvlY4K3yzwMfrLooKQPvupAdvXW2jFhCqwxopaZe0n0hVfLY
cEecfCH7vei3/NQqy3hjan1rFXo1Ff6E1BbTZwaVLRUA0UAPtj3Vsf/aAe+9Y3LTCTEvhVKpgw7x
mr9Jcz3uMIVN87ITGe+liiy7pIVV0yb7/rELblwgoPn6Y2qdJAJVwJwJ/m75x2y+lVroWDur2XTB
MxPLas9eCsRIa3vicJCmN8ZjIyt17GT1F1OJKAgtSGvTthBb129vpgjo6xpobaMLXr+wI8qhB8gQ
lVfWTJ14yT/J0998O9SZfytUm+sGf5sQUbEJC0sNFaeyuMiM/FPt7nFMLVvwzv/A3/1/ZlbJn8iT
3gdvC6SWeXVwVJT0YJsiAnjqnfx20xfAS/R7rhPmlr8/26iZpzmkA+B2NVcoEvIxD2dp3daNVQQf
f7lNlziztPK6aVa17CAMHHAvu8CNS0HIGn5sYvOrnZlYeZ1dqdSzRww3NkV6K/Oc3zdO4l+PaWlA
TEm+fGxt79Otwmzhtq3f5YgRvXhmJqrSKokdtZNcbr2vTANXBXxhYXVfMxD2BvPcgTcL2VhS/CZG
KaEAJD87t1NUh3y34725TWf2lr8/cwhbgKCN93UZ+GCScscXMzl9/Nk2Ax1GktC3WxKHdUZUNPrg
FxMUZJXxMvCwNB/T4YE08a4u7lYKi4TBRKqMzircYuUOqehQ/AapVFAC59lRXO5pkIHAZwrkGBCJ
2uMiRr0HGdhc35nVlVsgR8qSaYCf610XtMN3llwP+pcsv5h3S0BLFHgXJVyQNuLG0N+j0jVTpJWD
EYtgsIIl40tD70m6hx4q0cuzdEqOH2/d5vk6s7c6wj1rppHk+KDKB0HuxC6YHlplQ5W+k85uOuGZ
odXOgb5BlXa/xIo0uXadIuzsaidW7JlYbRMYcK1Sq6EpAGYPFTZl5x9GM2M7Vv6DD/7ZolWmpMsy
L4SPLWojFWNu/jDLe/6/T20PLBJ5YMm/qEHiWgR5/fInTtl6biC33MTTWQ5BWbDOsflezV9aefjY
Fzaj35mN5fuexYmety0QIEjGxKxf4OvFHOqyevL5Yyvbh+nPSlbXUzvgfuIzPl/Gh8+Q8wG22eX9
Tap7Kvak0z91et88f2xzM7sFowyqB0sFAbX9t0uzBuEVkwGZKYAl8OCYyW8qILaMTXq3JUCmv0sJ
LLR+fGx465OCDGiJVdDWAdnrW7v1lDVN0sHu0I3qcQZXJpVJmt6ZmrbzWTctLep/GCxcnr+rTFom
ZNBGE5s3D89m+mibQaJ9/XgxWzsHNh6IT7p45cAR3y6Gm8WQ1WwRPtfvquo49UeI2TrD53xPHmLP
0Oog61Mz8yot4Ij+hSJXhRH6WqgD5bzbT922ZNs2Zo3AybvOlThP2tRS2B8fKC3bucjI98Jyab8c
sj2iyq3wBA3gf9tahVq9ERPJGFaVlV9EC/qu+R9DqBZozh8Dq/1RWlNwnrVlwHoOyO3XofjHLAlv
Daz3RXhQcTdxz09A3M7zq2sMVG+9wHF28rAlhK5vQYCMoA8CTdr3apaTNQ+jaw5IydtrNtymZko7
8LtAYgcJE/hs6yb62LU3Tw9BOcdCm8x5R9eRokrlMjZjlkMzgxY9xVHeqGqvtLJ12WI8FtN5qB6h
0LeqexR6r7tNj+9XddptSlQwuNmxAY4v8Pm0k5NteBumzEChZWNeD8W3lTMQgw/g15/A3ejOlAyU
2btyAVsmTPw2cli0nzF4+DYeDE0uWDGxRa97CqHn3iBPeS4PHSRwoRXi9WHFYvO496re6P1hEhdG
Ie1jg3V4LYdk50Wb+R3eN4UdORdlBD1LOuiArgRL6X4+5nvV2U2LBOy4jgf280Ue4e1C57zsWttZ
ngXRHE0/DFof+GEZ3OMjYDJ72ebW+8A+N7cKFH022OBzQ6Downmm6gr2AvB3x6mDBmcZ8nCvH7cR
Bd8YXPnKOCb6pA24kgtm056EAjxKdj2HXf6ivGmn5LOBrsKhRkUTtW4cArS+337NrrbysU0A6pKB
irtTf9Bu+Ek7iOv9UvDGgXtjarVxVq5Vo5Wiju8kV0P2nE53JuK8K3fa0RvR442Z1Yalba8lxoAm
6qAea/arHz/r8x52am8pqz0yVN3ZGCZGQuZ51HAuGGQMtBvB//l8wBJywaq1jCwjFK7KFDno6ZhK
tDwYdUE9izrsrpGv/zjavrGxylW4yybLy7wc+l99SMzpqgeRhVtqh/+fmZWj5YY5thXxMVEOQn+P
B3VNHeHsufPm5oPMH7jOpS32e6zpLGtOC8g+mC64YSQ4rzW8R5vH+Xn8uTRWxlCHJE2I4aM9ZOSe
0ZXHmf7QNW6GIj2oTuviUg6vntzDmi23+eoSxi79WdjK4zypOwMxUFPsujTO9erItOqq1uuolfKT
mptjZT/9zYb9sbjKL5zGa5IWwzWB3ru06yB1P3xu7Z0saSuav1nX6v0GzLbSugIVxmXDFgGI5I5E
NtUOJYZE/0JvfDlP/17TGvJI6kqKIc8Wa2jZ919TkLVoAXyjptMvO16EdfbAWVvOYYB0DAITmCUD
Bc7bANv2xJFTjqins4k65Ve/vpR+/PFWbUbxcyOrOOF7FWq4JYzMF8lh0bCuoGFdh5jG2n37bjni
ualVuPAal3DNR+gDsq5lT94sKFZOExcjD8DvH3dWtvzL136PbAZ5pwPFRUyNvv18lsxFzwT83j4M
Jwx/I73wHj3KgC3iodop1m7kUMCX/TG2csbGZyyrh6Vw30iadp+SXbL3HQvrMTlROYUxLw9Dq4IU
pnnb9c9/88GQraNgD30YZNFvP5jUQItCTIgndJ9nQJasYxIaN8njQjPDdmlmtu7BBZcHdjE0s9FT
fmtMOF3dp+hDgFnygQOhStqXtHoo+z0u9C2nO7ez8gI+NnMnOSKsV0TVyY3ZvQY1gwUYBTdfppQ8
wGG6QNLjX2CKkP39WeHKJQzPY1CshGVivnDi0xbYytzYuba2YsQyV46HAUYtwDjx9jN62QxibhP1
JNspykdVjJJmg2/eaxUMf+wfWw54bmoVjnzLGCWmaVE26LK7MtWhqKPtmNhyinMTq2BUJ5qlVc7S
NLIvTWAnnPvJOFrVjpXNm+PczCoQYVC46oCOKgNtCJJ7OyjCBfSayXCKyH/Blba48joQnZtbPuxZ
ZlEJD9NdI1ZldUeTvDa4ha2whN6M+JuQd25p8ZYzS34KmVTuLe1l6JDwY3uwHvzrfzHE7/O077ne
KndpiJ9NAKaiHYFiXCLzaDbdQ1HurWnP7VaBArRejQ7oEMotnBZXzn1508RpPKEBW1Aj8H/t46K2
KsOAKP05VKuY4WqOdAUaBb8zi+SX+ayOgmovNluoRvEyrS+9v4BSwCTGDPE4BdTXXvnIPGay1UrU
fKAF+jCKoaZWxx4+PsD/we//GFm5B7OllxjT74ypg+Y6WD8f+aEN/QP0IL79TfZyvqKVe5jSmK3U
wY3IakZToehsHTs7/HhJWwHDRr0PdYSFiZCsYpKdaSp3cuxUOz5nDqOMDbSSD8Lc6Xps+fq5nVVg
Up3vtrqHTq8rGHbmm+S3+S659PIj6zhxbmQVlkb0pjReoEc6xUZcRmmsGB0uRDD/1uvodsPg1sk6
t7fyucKB4HXrIwx2Ifk+hRrtDx5yaRJYPYS2AQMEULl17z/esU0nPLe6ckJbU8QfqqX1N9MJdYMK
4qJ4k+CRgDxD+5uaCMZ2/3jIyg29pMkHuaACvPzXpDoQxIPY0WTUd+bQr3YgZZuRA+U6+CJA85iw
XPmjXzlTzypYk4F90d9UuFjcG/3WvUA/OHRP+2+EzT1E6Q684IAIuOsiDEbO3LnJcMqmoYWK0U1h
7ezXpuefGVhtV6qZE4R5EDPmqQrH+Uka4O5Q8cdOsXVDgqQGNUgLiQywvG/vrWxaEs8any0nMYFQ
FyG3jXNfQdI5YbtKH5sx48zYekWz1WAmGRXVsaOiiIerRf8tjUk0347fh98qwik0ONy7/NPHq9z8
lKAfBP4VPQpQNb1dZVEkTuaa+JTZcODqOa9epdx5hmyv7d8mnFU6OGY6N/Ua7pD5VFhRmt1a6qRp
Pz9eyLYVpLZLsdjC1PjbhRg58ye/X5rNQH1RzqYidDIjnDDA41SOTT+2tty278Ki9cfaKiwq3tZ5
R3A1znoTN850x6vsS2czWrXJ0RXewdT5HnvddpQ6M7rySF2BhES4+JD2wYJ4Un3I+kB71mMTykn9
sZI7KeneGlc+mWVpU5o4AUGhJpqBIqqcv9idQVOOniaKDvW4x6W0GThw5izXQrwCiOXtHo4E5B56
g8vGlY+1xuns7QSO7Vhoox9n4VhDingVC3VrSoie4870U4oM8ffj6wJqaNQcqf45BZFoFZh7z73N
ZSH2ovS5tH/WrsmbqvaGHPsmL8hnFVrhopItoBDfgUIv4IAp7xXdN7fOAdkRFKGAPLNWpxpNIjZA
lbaAypt/UaD/wzsQOExTHguje7SlFiRFevz4SGxMG4N0+Y/RdTWqa313HJcXTP6ycLQC4nmTT4DT
DxSTvxjhPnoPaTRe2jufd/PrnpldbWnbD6wTKdKtWvY3fdrfDgA0f7y0zSAJHUDkcqjcGOvPiaEE
3R8kBws4il6WqTC793Wc/yaA/TGy/nz5rNUeX0Ason4l4I4iBuCIw225147cvNfO7Ky+F2osKD9A
pS8QCp00CTWLgsi7nKGASIzQU8OOX2zuD3AlC0WpBRzzyhe5cNNOYQ4H6XBJew/o8h35jB0Da7IK
MtvEs1pEfsPNqWbe6uNOa3o78P5ZwrroWZLSqPwEnu0/LvIqPBq+uRFkz268eD6q14+dbdMaAdQC
om4AyqMd+TYK2hlKh+7SCXeuVbw8mPkhv1rgZ/+N4teWaxMECg/KdWCQXeMuEksTlTHC65wiKqzn
3r7CWMrHC9pyOALdIAjUYVGQDnq7HlaXjaNxWQZO3RZhO9u3BBm8L1HoSCvjUu/36p7bBoGKgcwT
arvrJm5jmwXPerzOee+EaGSg3H9pgfXV1L7ae8jbTVuQ+wMMB9oV78YNOkggt4mDBlDejUHKI6SN
1ALBiMZfSHb6+EMuG79OOpYHOVAeaJ694+H1mFMxuwZyQcki0vFmqHjx2NrjZVF50Dxuj1bOriSf
dpoaW5kV3ioAuJvYPaTdb/evRzOgVSOKvPbE2DflFuYRNLMAG4lMHlVd/8Wz9tzc8s85qxc1hsrs
MQFsBtIEUCF2qIGtE9peJ3zT8c9WtfLKvBrSkg8Ig6MXkrGNUAmw1N49vOkdZ0ZWCU2pSYflpsMD
N/lS8vs0x9SrHs7p08wOH/vG5nLAn/ib/tdE9Hj71Qw7dWyeo81OiA81uiye81e335P+3rICmA4a
Pxhnfa+jjsb6OICCEoFQ4YIXP4vmO5fxxyvZCOeLOhtG1qARQd4pUw+ymhPL1HiQ4BjpxU0NGbqP
LWxlgW9MrFysLdwUKA9oCQNLOR7+9dwHebELJcd4ivq7ZqIsnvfmUbawFw5UnhbBCDzFUR96u0eu
o01GiXJKUAEc+Hse2nslUT1iYA14iP8CW7zxKYEG8pbRP1DMm+vIO3Sabui9AA8wmHt4SygS+Z1P
uZFpLpBAjP4hq4YO6WpN4L8eUILHz4t4COeX1A56WsTq23BsUZhsT/bteJV/hjxmaO2hFnB7bIQm
2MYMG5RMcH2tI/1s9mmjywIyI0D9gm9S875yq28c6mKOjoPu0hlsgO1aNxTzOFxWlf5jGKF21XLn
yZgJ5nN8/TIrZ6JjgGv8Vtm5Seterw7ZYMxxL3pozIv61iL2HCZO/lCN+ReNk3uo90y0YWoO5gIt
ZdsrSeDyjOO5WbYnlLDGiY5G+nnsM+9OeKX5iddmSRu7qmniFVqYq6FBk5aPaQBgZR/xqkkvcery
U4FFZCEugJwqdPACfeLPhshEnKHdu5B26sFsTG1YdNA+GDA4Hpq20mm7pKfN1N77/qBfVKaH53aG
H0YN46mSvaBmmkAKa/S6UE+BNmqR8IVqrKYDojr6nX2CfwkZn/WGsavCM8Q3yy4efbPJQE/RptSd
SHcs0rSmfgHs36xLNx4H43auS+eX55fwrbzUKNSr7VfLVU3Y+SN6m2mth0kq3ZaCaXgAViHJ/ADS
MDxsWO396pLpLk/GZ/ineei8SadydCBwzKc01jpPi4TorHCYfEllQ55B+8BihDodQvSVf1SNVhph
ojgeUVVfhJyhqlWaVWD05NNkJvbBFa4FIL8taGu0kKdrZQ7ZoKzs6Zjat5qcPtm81k8jhu8ivKXK
W9l2bjzxuQSYRz3XTVJeelwImqraeizsNo3yDsPIkxJjWLpFSXM0ug6VLe9Z514PDZHXqmrZdVKU
XWBwVd/1jpvDI+yfnWLtrfSthCYKdBzYyAoqhE4Vt8BCHD1TlrQtmYr44OQHLQeCr1KgJPNTYGVK
IKsfhqGtQ4h0uT/m2WQHzNS1D71TeRjZr9SjNRII/vY2uqIaq2k7qCQwEtt/TVVlRiWiduQtM9XV
PHXgvc27I5hrQRdmz7l3SDAHQ41x/DU2tX7E0fk84zF32Y7d98a1ATnxyUPrg3JOV26D3Cb/YZdF
E0JTQbvT0+SnjsgG/m3RfdLMFJy4pEflZZqtSJAaZPC5OwSVTdpgqIrmslGzSUFtlx7NEez75kTq
IySJxiMG5/NwICDMA1evD3EPv5DPGrF+yMSfw7zSplBI+KJjCYKS8JyC1VyNUaa7IrDx4g2HFoVA
iLKBpFMyP/IyG9VbkT63Xf6tyVUbdARcjH1TmFHhNybtufcJeZ0Zd1ZaHCYQBINRhzQn3g8kUPrk
XJuliS5B2pbywITXAkSekHCUDSh/LecOHi8B8iYMsM4J7DEOz458Li5H35gCAsBb5EwgZYNUMgbK
1aBdj8L1LkRb9RcSEMSjnw9ZUAymHTA/varG8WlCuywqBpQiLGI9SCsrThXTy2OC/bCo17rZLaCX
WlhbOqd9k+h3ysgqWuGffpDAGoc8t+XJ65LhmPbGGLUF2CHNyjrlNpm+DJP4lqZcvoxJkmCiHs9z
nbXlVV0zM2wr7kalY/bhYBjq1a+5fiN9j38WlfnDHZP8bsgMM0KAKO+gIe+f+JBop9aUv0pEkAdG
khtu4HlXkAp0jjJnQ9Axqwv6QhU2VajJUC+xHKpX/XjAkLOKnFHaF2Iyamp2OPpOUvhXNuvKuEmN
5FXzveFSQmBzEWYzWDzlhU8NvUspqapHRzBxmY5meT2VgxckTdtcJmoaHthkPBSyKiJj6NvPUmZu
oFUQyO0cUh40UMeGPhEJ9Q1Q32e9NULUEfz3CZupzZpFDvS1VqMTZDhx1GzSn1ni4LN09USndKpO
Rm62Yaan5VHYkwZQXveqkeZJsTKPMaibnirl6aEnWnESUv/GE6O5UMg3rkTRGrHmd+NTDVmzUyOA
mWVz29IZYrG011znpLRMw5M/4WE9WD8sDmrC3M+GYJLdSJuxaMNKDf4XWyJyICsyOgxsWMlrYo0m
rilXIW5aXeh3nn7fQ5eYqtG0cAtPuXgZfd53GFTu3MAD7PLGyr0r8JI6OKA5D+bWT2ihjK8QoRdX
rdt7p9zg0w1M/lBZUcW2kOJWb7l2qaUYXrQnHUP+c09uVcMNB5SazjGRvVZSr8zmuHQY5EfzHpPR
jUCRkElSPTjTfOdotfolbKAlGcOQC0We+jnpMvukYZAhZH55N6acHBxg2T9VacajDpJNV5pDoNIk
BH7Y0/NAdNK4mC20nmQGUXduCTdoh+a2y53yNvFEGnKrKr87Nej6NYFijWsk4iqX/YBibVLEGfha
Lgtn8qhSUDU2FWKknXLrYtB6k2Zgrstob9jjlT4x7TBrUxNLJy3QodF8eQddh+SgjyPkNRLzZ+5C
85FjSIMmQpgXVmM313Pbf4LIDoSsqlICu6yrOnKNQV5krCmuq95tA41ovR1KT/nHNO1QjEu4VLTG
nfrdHIgb6E7yA7c6uOpJmlk/YRzxvui0Ouyb0XySQ8cOQ9WXFBeSEXl+A3ER0LUeXQ1A5UbMqCGV
0O5qeT0HWMnP2cgeXXC7BWATTY6ecPmFLaBN2Zv8C8PNg+vcY0+s8ervUzktLQi0IkCuNOIIuKVz
NUPyMevLB7wR2QWe+OzCc4bpIbEa44gcqUO6NbSRZKlxA1G+OqrzxDgi92EBEaINssLlR6Xa7Laq
IPmTtw42QPcSeEaSO7+aCU6hRnnM/B7e12hPrVLyEvp/oo380R5/SczcB3bfWhH+pzaq8Kw6ia59
abOSHbp0El/c1impIHYLka2J5C+oxSZ3fWbcgJgPwpyJ217qMwjaClKCH8LqOmokIGqzetxRbKxf
QMQ90nYk1/6QftJJ5lJOEu9YWWZzPfbWor3mZRFOb/4spvqaFdJFV7xMIsPLzMAQyStrFQJe03l3
GOm7yDsvuzHHvr0s8tL9kgrh3ZdZ6Yy0V1Z/Y7stktRO820wBEMphnK91Q7LjXlBvF4bIqKD/7Lo
7CfoyPBjV3r5D9bVmB+QmudHVqvVggpDfmMzvLVSaAC7jV9DaXgEmYjUMwpeXRk51eBfzKOnx5ks
rCjvRxnquZ96YOdAFiBIC4b2obeyp0IDHpOWoMcL1VQndw5m9kEYojX3EJWZTjV4lAKndXpwBCRG
7NVNHesJNBUqaCaeBp9lkbSGJJ5SlqPAlxn3HSowJ6Oc05c+LZ97VDVCkHP3L9DsZSdAxjSU0fz0
SWKKnQ4iU091lz/JvNQPnWTjq28J1KGwEHIkdpmFRaLZl8p1yztWasYBM/wWVXhjnXLNKn5MJlMH
PvsjrgBGFM3ldJ2a1QM6DQntR498B+00xh5zzPhgbKrAQtv+xlQ95HngIHUs0ZEIlJNI2ooSmYDQ
RODPKVoQCankr25KQVdU6i6nZYc/Az0t0HIvuzmoqj6J9ZGTC0zW3ZTgxteCsvWsO7uomzlkSQob
Ri3Vi9mm38gCVWpMeY1jXhwx3H9tuEWCYDmVvAwrQ+FmkmjzgFqvlwbUJmVy8HPdiM2iNo61MJIH
UeJ8gtnQO+hSqFeWD7dwsUcy9vVnZ9KRMLF6fLHMNDtUqahi3WVWbEOr9qQZc0N9kqZPHrSW4rYs
i8ucMGugZLIfdJY2J7eV06NqjOLJaBkqqa5/jxeMcZgGsDOMtaUtXwocxz6mWBDB++/Cyfprj6TE
oJmctIs5LcynwU/lzaBwUvHfvd+AERkAExGDNSOlnjb5d1lnp3EhagOTV+MPFxCho9PMwycd4FyG
Xgx0YAkbsuuBZT3irtscZVd1R1QfEuQTSFuq1uqvJ282wWOWMxLnvDXDUrXzJ40UyXPZyrS8rGzs
Xjgzx7geBAG5ha83eNpPs8CEUdt1IZe2ilTHmrDOlvdBjTz9RhSzbkT9nNUj9dsK8crr/Gu3Z1ps
Qlr9spMDC2tmD1D3c5Kwafzv0MYaEO71LkJYlfeudG4dOdQvWuYIqEio9psYzPx+nCSIuo3J5idD
TemN3s7dl8yHYdlzyGaTXtwaPcI6MvH6hBcglCwTPXtgGab6/WboQ82Z6wdRWPo1rgzymrh42lGn
aSDi4kJpQqM8K2+8SYHYam7Brtb0SdCMPY897rMHo2q6AzEcF6GOdfJq0sweb7rGuCorxl8JG8Hb
59kxpnYfMz+7/x+OrmRJUlwJfhFmgMR2Zcm9srL2rr5gtfRIYhNICIG+/nm+y9j09Mx0ZYIUEe4e
7tZ3sGyj04tTMd9tStCqM+2NLOl1ysj3QszzxOKPtCMapppTOpVUbOQBCoTtH67nBgWWhfAoXxt0
WVSn9xE5ePfnO0+6DtoH5qzVZ5+l61na9nkUkU5KJGxgo2hIpAVqsbjnNGnJMy43DDyxVLsmo+37
qO8zkVn0qcYwly+mqdEqMAwFmLb2w7a9iKz/qT2nc+bFE/4Svq9qgkq/DzBx2Cj8C19LzH3dnOzN
0pDCH2PxQTzx5saefzSwRKt453cvi5fSyni4N/g6vlGHYhLGXfxraL2sGNANti/hNHrYVv44b7Uo
7LiQ/dj209VNSVRkwYSIFtNGJfaNaJDHBjW/m+DuT9F7HscAc4fQ1h4jHrqlYF73d1P+BolB9Es0
/TdFzWdQq2BXD/6ca0yxTwk3olpUiJ9pS0DDDkmoi9ii4/cn+CylawyaPcPbalavOWZ4JBg/ax8d
48TylitUJLbgytEkvqQLkBtcLdNDSlZyHHAb3Cb4KsHEaUjrkkzoGaxJIUDoF4qaSSMPaUGt+Ztk
CMXArxk/r/BTeRg4KSUfX0KRuKMGOnI0DRdfwxbOh8yageWjlQJlcaVHLIDI1wxN7Jk13P8vSRt3
jGTmnxRUECjf7ViowBP7rGEhtIntUMZiVk+E6ninnbfst9DDnjx0BQc+KajScA7RQ00YyobGUexr
hSmk6XqfZMP0RqX98ZhWf+IGXl85YqkUBhEpeZn0o4R8hDP1mI3oeWH5SaJfifp5mXmWVW4VpFwS
an4Wt3xx4vEPXFkhLnC/38KigTFPmSj3266prrAWeaw7xJfCZfatTsg5pr5XbNjbweI4QrYSuhsM
FsfX5GleUsxZ6I1oXSbSPHVJjWiOR5ZeRryikTszcdNJlDdZvOdbCc/6q63bPGvTXVSvhUdJDuXN
QYXj1dOYhrHAOM6/0tIq6U6se3JBVnV2zufprW0vjn4QDjsuOBpQ6VXz5BDNEj4Q3e1rFKTUXS30
uVR5O7duv6M3lKLu/+P1BjZBwKUikzkWI/+seMC0hmGv15QqietCDvV/MWtO4ygPMP8qbK/OSwgY
xX/y9PgbLL/UIzk0AlVPX+yAAKGoOSQWK3V+VmzqLRhZpae64KR/xGbcEc6eFVreR97MBxiklprG
Nyzy5HKSR9pue1jtwW9EY/bYz9sj8s1yAqv41DtapnMfYdPjQZjdQmFtHcO1uCRr99Yrly8Ucupa
Hmx2HFJ17MmHof5B2GWvMXzjT8k7gzI/JR8MdGg7L3s/wKQg3lHFj0mUXWQWl5a2uDXOI65Bu1Kg
hk+GzId5fF+0Rdc/52pdjrVRz4EMcy8gwJuS9z5FxB/VO2bjQoUnT7h9nA3VOAxtPma3OCO5cvIY
DePO9AYfZznTWZ1NXyZRj/Laf+qM4tlmKfxPkDUcE/adTqywS7jn4XbOovHcLRgC0MgmiXyb1uyZ
tQAYfbjbbKfUbbfVvuPr3o0WDSFTqOAwu9nQPtBTCu1KX99vBDruYzM+BqMHtcD6HhBMSDXO+kJP
kkwFtiEO1oX7Fa8bW5oq1eHVBNvFrX/bDEBrVy2t/0HUWLLIO4zhaxKMeULkPor+xD1iTOX00Kxf
LHpkuEG8xL1ax24pAJa1CfLNq6ue//o+LukaUG2LZ4ffktpUyvwR8lfVe8b1pwO4tbYIrRHUL128
F2QrVpNWcX9yC9A8PeEcLE8ijPNJPsP8oopw9iPAD22y7dCpI+xzrBz8G5ABcLDhg0Iw9BhGe4Ik
SJc8T3VWKennPaZhJv9bgeWZPcKQc4YyBh/gc0w+0XmfFLoOiU0e9MmDv1YW/JEY3uvsXSGRMGts
Lnp0nDPan+VJs/AWeapY6qmIxVMHD4KEx0CCtz0b6txLCXbBZ9Qx9dAot0M7tVu35G/bh69162Pi
V6ZEAZwnXm6o6AO7JfYptgh0Z+2up6j4r3JdytheNmuLvsUPB/U4cDM9oerGJF9mzBjbjsw3jpI6
Y/vDNedofZm7N0zfZarTckYfDhSgJT7QgsfN/0JD5LEfvzum+mtrz8N2W/hXD4C5lyj672aGZhuj
5bZM+wQVoEl/vQ0ujeGnYFHOwTshjKDahnSXrOp5WMJvgWRgJLGIoVocEPqteRvngwb4lwUOqMV6
XGHOvrE/pEtRux7a4WI1hpsRF1LN9BUhsftZrRXXyVhGNS3Fht+1MnwI5GkebJB70aPRjw2bvue5
A36cIq/XVUkTVyKtz74wLl/1vK/xr44kPDXLchy89Eka+Shq+jYhNVBF6iETyPapWfhxv0+HJftY
JRigiOld2wVQdROcoYzzKkzWQmGuxx7Uy5ae23B7GD27QzzDf4z5Q8H6+ppB+3Vfy9L+XJjaoq62
pQtJ3sFjpsyy8b2N0oPuXe6gqoq7+yU17KAv2GFW28+TOtBQ7aIZSIhLbGlEegjtC1/TY6BVtU4x
VrpJuTIEYc7Y8Vrhy+A3aB/906hX7Ears/XkK49UKbc5R/EtHQ/yVKwXplA/1LLLaF0JSQtj472C
F/WMW12m8iIAtjX4fyaI7V1AVE1tcPbq5eB5pBiDrOA2egTpfF0JvVD+IwL3iPVK3EA3roZTHLND
NL148ylIX2uB/KfrMr5y8Z0BouzIY5Y8swl/lzrcQHUxkY9FH9asDOorQ/ggOwtf7jaRPeh2vw3h
uatpobqhUvZv28kKmrNjP+1aLLZhS5/9qmk4L+nFAvits/HY8D+T+miRdsD5xzJ6ZdKkTyGze1+s
gEJeGAkvwj3e5/WmhzFI+9sx72AxHOH1DOD24/RnBnrHf9/otp/hBk4jUyYCESHxCOzcqzhf8hh5
k1lrz97cnoIQcRgwT4wl7jACzeHOF3AChHbZIAQ7uvHucncXGMxHEHxZpFQnn7IeUNmiN6lt1Y8u
yaX6TdBSNCMeaLNcINsq5+2DxhbMAhrwoRiBTG3Nt8Zd1PMfgNt/B/fdziNiX7LckeRogWGSYcVJ
949yHfPYDwEUb6XX8mLgj2vAT6nflLH2UemSY+0nfzKgF0O3nGcXP25x0ORMPLW4lrpIY6pWeWi7
MrF/Jdgq4tXAKf2kCNV31v5kwBPm9yHCHv5gprxbTm3wNcRwtRh+dXjMpuxTc1EsY1yksFsBe7/W
gIQR+NxBym2iEkKucpsB7rY5Nc0u2bDV2jy52Z6RtFl4fD0IFL8oeQuxo84wX8kIG3ndAt+dY4QA
RzXCViVYdtQMhZyzCnPVx+q+DRYxhmnOx62uGEuKtl4PYbYevWEr2ql/37C0mAPcrkQH4aR2eTaS
wgMQ3qbVkNAPQZuSJsNese4a9BCrTWCcMLz0yHBSSP7WKfIrVnySDbP7NKLP0MUGiESBHZCwOq31
nyDxcGZuDO8wkQmGWPwh7DS65SVFqFcdwnS42ev1S9jjuPmXSf3rA7/a1jl3QVDyJMNT3OHsYEbx
0GHUezrOR7hKFCGLKpIhMATyBCvKgWBciYGxSbBpz0qwx2FKweh4JTbXbrq7JmNajc2nEbcZVY03
TfMJn9mptH0mMAOnfPqcAgZuRrhX9BQDyovA0xWwVwd/qflFtJYeBDH2YW4ZxTQRo4vZxnTOCdbH
9l1mUFITgCMIM1nLUTb+rckYCg2LfGBh+KRsEOqdZVbsgmW58U2wD8AcwYFa0VSyn26tFzdHsIkH
mWxvtkO2npB4/BZtXegB8+0gbKyo6LYHtq7yGi5dVOoOi+9qED9YvWGFQrY4pCF9dBS1/hJAxvc6
rEmF6SUuezTr+2TwYHw/YM6jNEEDNCIswVsHDFzTsFQDAQG6pC2AHsSF7lsEXb2R2Z9OjQtMwRBj
V2x33J1PU1SG0KXmiC/jVadZd1jGZa4Ih/1Tum5vLhXRQ+06/9+k3L+7I+2HXfW7S1p2oBwFlcP8
6NzGs8sJm9VtltGBs9r+IaDn/wlDB2QZZ29tbz/CDAgdsp3wogMcMGWYzn6FgART9AJwKTw51hMO
r7eboOfPPTMgpxXoyKVdUPZMa0OJI4/RBc522Z7E/LUPYYMaewumCTeCTK6hcSCL0qXDx/rogTjl
iWAADmraYLOS+RyLh5gt8zaxiMPJev4SuWXcU9Ek52y8Nx/O9Uc3hmvldBejamRgTkLAcR1P6B0I
bp/6mo9n6sk6D6DdGcEC+EmVxTWInG1oKyDVBkDC3f8JRiJ5PwbRd5MkmS5IF+vooBlXjx2p03dE
F37TmSNugvh/dN8jpYnTSOSRZ9tTuk3o6HTQgkJrIn2otf4BY2q8fAQuvB89UoOuY+wBBEP4RFQf
g7GOERWsBwCCYzvOO+uvFMb+mEfxEaCWQRZy909mq39dzPpbs67x85XVDQ6I1GU2OlqOrgaPn2os
ejWorDtmQH2LmZs90i+jExdAAqPJ8T1NNveg9LgAj2m+FwY7G6EQL7o1Hftvg/E6R8HJ4sdBbbe6
w4URjFMIsNOhjVo2+TMF9/uMMbi5hMakR+MN3kknennRM6icGh3YzU/6J8saV6S1Hc5Rb9k716HZ
dRLTUgXBBn/sFBIE4yaDJJ4wXvadTHOwQPZCQ8Cqill9BKa0Hkfb012cNSl4zwg4+0y9ndzqdr+6
8Km9x2Y1i2wWPIlVFVmywbh9suhPu2wrZrRizLmrQcwk2ow2O4TLpvPJIRACC9VPMx1fMgoRhoiB
+BHu0zwY+EuqxSHSbr32MHD96KT5ZAm1gH7qykvCJp+HJswzHRQyMP8tYexXfTcb9DfTgcr6LzaP
8diYvRMzaGEk46fF78+cdbcolSjNrmlywUPEyiK4jjQPQjWPEffSPNz8Yq6HFGx6CLuzmbDwLcka
b+/VG9nrIahLp1qMRaMXXbwO10o+tOt03dpBHbume2yjloLWiGz04g/RgqFUBHW1hiFgFgrjd1C9
uVnUZQp6zJTrYt7nKdoAekmP5bJHqq4zfHngusFc34bEnVuRxGezRhYOnh17sJhtSi8U8zsG2uAj
JZ33PAQwjSTYPCy3bl0eZR8+JSK4DX4AxhYjetVP0V9cTwCHWmYLEq3/POBAT1SotDJ8+OzqEPDQ
7MKvNPU4Zv7VQdcRNcuT0liw8kZDUeQ89RrhDfNzGLUlzwCYDqO/nZuRJfm48BvJ7pvemfhRvgQF
rJHZ65sEOC5453JcwjsXPaW3oEG6rFtivMwpcgTRFWdZ6eN+LEexyL3jHNSGa5K71OS71VN35TEA
01C309+5Xv8aJPbOmEH78MjnpIOpLZlLqN/Ckxvq6Qo/xejIuv4/lojpse/hS1owf0ZcCy7PCrAn
Nsdc9rYuY39RJPmPEImMIRNu6Ho7hpimbb0yH0cNFi7uIUn7P3HNI7S/gJ0iZCvmSMeE+hrSopxD
S/8KTU1ciK69apuhHtbeuyQL9nPH8cVCUuJoc+ks1bnAGT5NbBM/3jx5315C39uMLe+enNVOWEjz
1h7xbKFGu+Kl3mcsXfLowLk9Odj34mIJ6rn0EcWTK+bBxnXTV4BgUeUm2QAsFNDbIC/+0YPK/ty6
rt1LHdFDQzl/4pFWMNXpUEwmibxLbKfyihhDd+0oHez0KVwfE76uLxy7xojENLhqTdylcPOqCX5/
gWRhjHeIkqN5E3WVHnGHrD6a47oRbG9j6rBlHeuLmWJQFp6yKEg9BRGMsEu/aDMjfrXo3AN4zK2E
w0f4jdkgPaC6eOfRWFG5OYIyQ/dv8GD6V49oGzwAaeUICvQURWapehn8W2eRlRbBZa4IujUCpaQw
B2nUeQoS/hAN21s/Y6FgmdEqm36uT8ojo8CdfGd4Vixq8RptWKrm/yZgkA/LvI6lHeL/rJDkjbmU
w4f3jmnI3uYmpRKfGpPUYnQGPHXTRcRwMfgtDmnvtN2HdnwedIjAkmHWDzTxwlNYC1MQ4SeHrPPl
xV/mrXCJB3vLAMt1K+ZoMXzRftQl1fJvP2i5Q++Y7KSNN0Abd6nNXL9F3GVFStjZUQa+PGYL8P1a
ivMy8hj/pVkvic+As6A20BlvGzZx8ZZDz1IiSzuArG2VBAoiwCbjBnvSFDqfHdIAH2YF5fGyjtWd
ZzVbzItWIlNmCslY2c4eJ0XtA/Rcfw3dPvByqDIco2ciPHOJSPhet9gCIH/aUb3OarD5CiNmVFjz
3RL8you7aZe0/NMbA7S9sUrLOsQ0OoZc7Fw2/zabI4fJ79D64ltDfxf5YNInNJ5Yx3qNLBKdgN67
vSIT1oiUHoCJRyfjWnEmfqfBbXIoMQ1EKq2e8RbCPiAXeMtzHW/DIZ4ztDJiZc+eDSAq04CbA758
kHQIRU5T9Sp7OefhDBEGMLE/AEth1E/NV+bZZzN648VOA83hyvyp+AzUeGReeedBbwkHvR5CzVea
1nsI+HCm6Jxx4Ns4p112f3ux+mqNL9CUjxAPtEBG5wGNZer1LUBOAqgOtD9KBX9ul+Bl4H6zF6ru
K5q22C5qFDrK1J+uKYkAc29yO5rMziUbMcCxZND50jeqnGL2bpYONIYFernN0YeZsKDEMHTukgEr
5lh4AbTTNeSBbQu5hr3o9n1Wx69rUP8jmY1zJ1B9VYsBxO9onTMdhlUWurtw0L+TBmgE8cJ0xyAa
/0W1gP9rI7uHRLH+ulnXHX0/vdB1XveQOfyJqbIHbvBhlYZqf+z6ZxmAb27AJr41/YBvE3cVQ+yy
BvgRbW4fCQxIWTpB9GOn83j/A9Bws/MWBDXQrmxvO43B3rBt3wRQO6hFuYNlXbxjAEjKcL5TJHfq
KWnnrVytR99YnIy5oQRsFmzWjzoh70Go9U2j+znRgcpqdo4f4wbS5FXaU0qEgtt7cIVvK2hkgE4N
n7zXrUmFl5PG/wpMaAveIx6wnUVd4otHmAmLLoNnnj3lI+aUeT1Uc+D0szU8t1DXQ1xHGI63Ravn
uCpqg7HNj0FpRuk9igr+9gdSA9/M0F4ugpAcnv5DxRUWA2LeQ0Aq1/DFD7GZWNBxPE0Q62CbOoHP
iOt6eVjD1JSpj39oughkZg8VX4MQ1twn85DDP5wXoaCIy6lXUFgyepV+TyG6GJe9A/ecp0H3RTqE
os9igTasZfK4yOyDkxUHM1oDYJuwwR8ayCtC9Q8pHlFhOM7aehdieIwnu8FRedgGkxXLxCeAqkO3
43SOdkmwAksg5LVHiny+rSuWyjIUDQ/gPAh0YnPY6HzEzXJrozAoWhe6BzwjrApum8KeoHjOCEOX
5FtVeiPe4SDyyCUDQdL/JIHIcg8aQrXaC5u8Nd/FZvuxgEOr0ad/PRCv0EQGJo+x81vDx6ZBTZnY
I2k0ZFwNVQ/WcgC5fnydh2A6jMpfisCZBc3pbrIHMLg62fUzOC/To6FXbRpexnShebsSseMKrBCF
+WkZiritUp+FmKCZ994KcQodlJWuIzSHjgyx5iTFQNhGzT6FVMaNEbRGafMMyAQF23eHMUW+SgTu
rsRjfM7Q3e2wIR1dAdMOT8qQr3qegBwNnyuo+SpGit+faPaP9ThOT7IBDQO+Vj9MOD8IWU1fqB5A
oU/xq6opNoH3Ck9sAyLWtzhRlAHzWzuVviP3EpLXxkHvPEB6nEPz6gV5VgM6A0vTprcmcH9iHU+P
QSRfRaf7ykNs8KxQU/zBH47TMGrAh6IU4a2JelPpILQHi1BAiJUxOvZ0A57VeBtAn+ZHSgguUhqV
Wdr9bZjSVQdTy8coWMV5U3TbzebePS7bVz0ErJiNxIOM4hSdcTdcIEbrbmhS71Q5gXwL6zN3CHv6
l9b9w7TNEA6L4I1mzW2d+gzMAWDluptMYf2j33U7WVsO0G5Sx0ghZ1t6lu/SpYXzrrTDvlXBe51g
xhv+NKZdrujvlx0x5Nek8a0O/csa83QPxZrn/YXNYzGYzR35GiRAVVNZkKX/FL6BQIX0h3gAmgBd
lsH2N2HAzWJ2hUwIMka8ARhqU2PGfHTifjEO/+KaPrTLgAhhmgBQ6YdT5Mbnxi1w4adNC3Qw4C1o
ACnQrq0wbmPNHTfEpfs8BVG2m+aJguSF3g7N5EnO9t82zIglQJbBWgSmG45YTARfMmPEn7hb8iyZ
QYOAmXdYPSJH7A62lzQyz7AWuEnbEMw2gldUtcg5j0hX9tr8R9CfVSGSS4sY/p1F126Ag/32zJCQ
jRcmCPMVFs2iUH3zEk7e8q+1sjvKDsjmOsZ9mbHxGv5fupRCIbNns9zOddRED3MaQiWbJKCYILMs
5rDeLm0jwInxqfuB8tHfkQij9kibdQe+PXhXHQR4cgp4U96FYqXH+g8m9AOLG7BgPfCPxfsVsXUH
sqLEOOPDISvB1eGP4bQDtT4jaZCCQmi8NoMqCkInowHYrwxCMBKTCcRX/N6G4wxB3LOV8J1EEOKG
F2VAoTGnIcYagK/pa2ciB81kzD/hOXZiOP+7SRns5wYQreHvIIkQ00s7WPY2EQX2dFt3YFbH7aiN
hNpYgEHna2zfAORkL956raUDVJSnWXvIVH1Ym/YQJgb3c00fgVZOBF0+BWjigeh5NEy0UOS3nTll
gbavJMmeNbjWE0JfMXC5dajLVEIXAaTZmsO8prDAN/78oFk97JQ14hpRKCmYWZcC5AzrcB/z38TO
DcQ3UFJnMzTo1rTxlU3Rt5tBpMeTmKtORF/eZpOj4mp6zMBx5G3dQEveBgDjQ0yMMqF7GBCCu0rq
74x7Ewbp/m1olugCD3medzUe9xpBFOL5Iqu88R6mLZOgUh02E0jNad6JDGJFtA51jay8ZIwlLCHg
AqDU4p+iMZsvdQ0PZmAE69lL9FxCdtYUIpiSm4c+N8JbwYP7I+fku5PDSwSFQJVpH+DrKPsnMwUW
4nL6FUZ9dFIkexZ1+qDwzmPRBU1OuCEiNYU45qUe8SIpeKvrCmaX87EXk3eConovVoAQrYVsVnke
FusWQLWOdUAPBDzroZsEzWzSV1wjkLrSFIU73i5SYYlBjJz+Zm30rNwaHLMxMDDMjKMnDI2iCu6H
nWN0vKBsXIcgrV9CFPmXZN1AcCftji2tV0K1lp68rRefdun7sgNCuLPSlZENSidxvTfDDGWP84II
ktNB78akg1YYmyT/ccfXgsEJAabj/gnxCH6By2MGaR2CHeq7m1DiL5L2AsibiD0K35qKJBhDgc8O
aCfkOE3HYLEQ1GiE483qLgyW0/g7e5BHYF09haBmiI9aCAz+UYKFw4xryAGwzFtuOhyqro7qfGGs
DvIO3RQ4X0M/DHB/TzTX6C4DWWKLbaAGDPE0N9dOgao2kO1++BAgvaypan88KuyfIGtJkY5sPsep
WYpJM4ZU1DF+xWrPhk1rpAMDiUfxnUBAGZRJ6AtZcoiwn5LHsdN/48FcB0n/WU/czMYNfgJQCFiP
+N6SAePg3KhnXINQUhjcF97MXRGnw3s/zi9xqs/oBNFft6CsISOA99va+oA/YX6w82TgYUcm+A03
Er1EUfglYzZUyBxiuySLh8f4boEwyfGCIxqc2BzxOqewmX8EhnWfQiCy+sZEaoos3BI0eHFrQQ5r
89r5I/0UzgJUXMJshz2EP0T54oF5o9vNoVhIPuF6yKAWFQrMVge7Ig80KvYIoWpe0gxDVAYKlhug
9DkG8Pq0pUlThkprgF4IcwK6I4YrIp0hEc1uW2fhZueF/qFPervr1nHadVBa7IzXL3lSY5TCPIZ7
K+of4saD1IP6CabjuH/FczalCsiz3sKfDXTWAmIQIo5++FFL+IzVJ5h2Ulz/Tk0ain8zHhkdQSmm
K7uEMVDlNJ2ecaa3F3wpW0EAdDyQ2B1bqIRf4zEGRyPR5cYYLX6nFOIfGzbYDubTucG+693AKwQD
4U+XBtvCe3o3X4Ekvy0DLA0d6vvo0Y4NqIkNkoCQZJAM2xX0c4eNGcOyqC4xAYdoadinn8HdEYtg
8dV23gPEc/pAlrugAnQF5NwbBs2RAXrv0ByXYlqRI1f370Jv408aM3LopxUznoivWqXJOc4MgcIV
XTq+NR9ldcSTwC515cgAKKFjpoJv3I0CO9r59733QUQhHGtgpwq/w+u8inHn+2FYQDvC88zI9BTY
7ZowCTBlcVBnB9Z+RGEylBC94Zf+hn5hIvFRYtvkjK+ku9Z8+WPR0u/k1NjdDIYCbBpwJGyXPIAn
RvzectfsAnPCQOi5X631L5WbPczpgKsxql/qxVlYv3Ec/1iHYKmFyBcfW16L+9EC4owrXYvvibRv
AEi938lBLTUP0/LVB9lnF/bsSNHCnuRGdLEqEqH2NoBG76szfMIaWMsFYPzsBYtOttJxml1CErf/
XKPIs9ItOUveJX99mH2/hKH/I+7wWM0hd4CRL6SfTPjlEPum7Faff6O/BT6HG+HUeeklw9VfNRBC
HkS30t2MJcgc05S326gHy9xogjARchfg5C5rQKgmwn73MqUzKNKph8rF9/I2y8jPgK+x9AhWutYm
w+QVLHwXuA2dQ4/RPJlmfx+Hg73VcsE810b/EQmMbLKTf3KqeVMDuLu0BdIcDvLX6+A7bFYYEC96
+QmITHdxi/PlGtycI7amAIQohmtA4lhpICehB+cndBszxEi6OSfg6gHeblfGh6cZSc55ODX4Wr3h
ARQOcvnaoUYZWgE4wpK8Wa6CR+jbmIQ6xE9vONWACDKo/OXyOvNJPUs/fe8XOVcDKjQwBsjkVnT8
kIoGXj4TJKVEjGJZYFOPMY0uisl/BGFF1SxCeV2gwayIMvf3JwHPmfYeVplgfPNsgx5gHu7fopHN
+7Is5iYpSfZ+1w63iA8h0gNHKIA2D9A+HYGoWw4NmIghGIQKqseHeQXdhB8BYm4sBiLC5R1b33Qv
62zNR7BztyaesRUL3QH6YcjK4YMLhaTCFprqZlS/1PfLQHKgKnr4ga0bGJXBUrwDAGmwV1G/1XzO
Ht1kfHyCEc64KYCsSXfgfSD8+4cGE6uqgISKxE1hhf7UQeSij4FYmv9xdB7LjSNBEP0iRDQ8cCVA
0MuLMheENJLgGw1vvn4f97KnnRmJBLqrsjJfvSLc1Ydh6RKkOn/Ba2cnR9nif8NXb6eb3EyckAr5
xHAqPmV0bPvFKBHaeIAQefSXtR9UgD/ZD5v2JmQnGsC0af7nz9qvyody79HvvI9I/5EoGeUtRN12
ZKunkCnF/CWGmDdg5QJQIM1DP62Xt9mUcQTYBrOgyH8qmoBjtdrqoyq9Ec8rzuNA+Zb5z+4t6m6n
ltxRrn/ukx4bQkvnnLWN99NIORGl4/EUCEw71talm8pvutBIubHM1ucm4EQB8tM+ZYb9C2ip3Egb
kNeNU79JzOEvzlKqAWmU4ZLU3yXlOy4GjjxHYcgdMW6QYSr7ELs8h1bWYPpS1YOHDSuRokK1H/45
bfEOFSc+dkZyNZLuzWq857VLnKAhe36uNas+J6bM9ohCDaGt6l6vnLtlEdesde47Ldlllv1jF4xL
nEyVG7NXxr7XVBpoTf7aFDjkbZfbiJAZwrCw16dmWdww9+wfq+xfRhWvIXOQF2UliF83hwO705zN
4szO58BdTcwMD+D/SyIwxGNJSHp4XFS53KEqvrtZRAkcWhXrHjvnnCYzsgbV0QH7Lg5LdKT7dSXq
Xyf8pZ01vup9NezWXmbPWe3W2zYb/Q3mE/JNTfdczu5Cob3cDAf5xH6NWQRV2fyNhnen1T4z/8m/
roYa9l23pJtJWh+GXNllTMYrIMSMiKLjUsoTbQhczcYv4NVyK1ymbP0iZ36/4TFuOirWmCWwxao7
OCK8X7Ua52WxLmVZ6vuUlPHGUvGy67C8RzHLhO/NpqwjpmlDSKt5r6xYbpo4+fR0t9ux77CIDAje
UW7UuJPaGKunhmM+gLyOU4+sa1SvTktuFk9WTYgIq5f4xke7bixbtw8aeN2XmYxHBC87x5c9D1Gx
xrwpvhpDuyFeMVVayu1/s35ouGvqGm2Tacxo7XKTIExeeyzrNZjW3ll51n7HqWD4VmBr9VK8Icnq
vlSJdkgXm70GOjolp2Lb74zYQUUxkyYUce9cWxNlq8m67HlWnoLcYSz3a3I7It112ZMl7ph+NBen
MTDYKBwVs59srak8e+58lUn5aYzTW5ZlL1KWRAAK3Q8Xgzt9TCbx5vt8Spmm2ich8OPqOXJIazIj
LbUue0hmzdky1bR3/di9pzeNxXa1ITRXw3g0NLyOTUpxVxCd+In9pjxWKXNqQ3hfnJBvHQ/sPUHq
8bNe6vyLmHdzzHwXDL1EifnTpvVd67s5GghvwvFyHuyMLGmzTiqspurq695Xmavs6M2MBnx3rqO4
kP4Oe8WEC45rtvabJ7t3LDzMGmVP7pcLYk6ZuaFJZGBbm8tyC350Dy2aZzir4cu0ZR8Su2Y0oRxM
QX5+nmZ7pxhefPvziM3X9B9McjxT3CXnKlafKSO1y7AMSdS1RHqdmIm3thr5S19nbJkctO4xl36y
ibF+otVUl3WpvwTV5k7PWQ1D4ojF8g3MxtrXq2NfmHWoLU65S5zkj1zs8iB8dWltozrbaevvBaO9
1ywWb928VDvNZNVyYtfXyqjUYVIWGT5pBkODrbFxnaKK4oHjFYfQS2uM7ecEKue6CK2J8robu6Bu
53VfJ7fnc8R0UGqcOkyHmLwZtfs3ii4JiyJlptcAeXQLbqIp0bcKN/3W0EemwU3cDUEDXvi4Dva/
JZFX/mI6F1mmTR3JwnBOQrk8ArZCpcf/ifOgsaZlYzbE0o3ZebOTqvthmdG1VoZ283oq6BW4ieZg
sYrsrzKyC3rOl2gn7wxs39iQQVguBpJlkc/e1Ze+eFLLbV94tYb8W/AvBkvfVT0zK/qNfIh0LU4/
tXWlZnJa8VsV1COCZE7QcgeJVpVvyZJ4MQYEV9+IBe1I6zyTbZdpt8XjkyDkD9re7/v3GbbVdUZk
2pWmdHZD09tbJHxoKJm3npwMMTeex+zQcBfsWAcFnGMsHlvV55Bau0aevXQZw4mLOAlG0eKmrJL4
JVNd/wqpMYs4hDFnD7gu8bDwaWUkw+cO21At7P5NEgXYzAQk9ggcw7Pl6dU7AnzMhESJHWSdvWb0
rhMJpl1hH+dvIqlPsZM+AogozqLN6gdP0A2KxY3vyhIZiY2v64oTpagzsq6O+1la9sks5RBSXTzo
cZzsPaXdE4dEaMsaEWV62Z1IUXZHlWfMihsl2dvqef0T8YXsYLZjQfLbYCaKHcq0Un0TF+NHw4iD
DxaHTpfkBmw1v244kibnc66c5q7hhL+vtEXtUt7hrZR40fkyQR9VJKqtWZl7Vlavl7LQu7Nj2Dlb
Iddqk7MrPiKmpAXCNa3Ax1SzZasns4PF2jcZS6FZLlbDJ5DZfZ8KtrHL+aPgRN+uzuCGruzvfRPD
RznfLXB09kqvX7RFun+ri/vaXJ/7tW0/hOgxRID3bQn0i3LHWYdlVSXFhT2YmHhn7Z2EeLMV5Du2
RotIacSd91xBld+4xdRvmYT+K9r4mXG9RnOljdTSiDjb1WY45RC3P05ec0cYruGVEqQxZkYRxFbN
c4en5CGePLnFcqXtO7EqXn/3ofXzcTsVdMPx4jRhYTCWg7TWXxLBIZfI2twZ5ntiOcabnyGyesgm
Wh6ZcXGAR7FJyQP0Nbq6U9A21u6zPjuhPmWHbCIVbmE0Hf38fm7fcT8zkdB/q5I5Fq88NevCDFki
/GODxCyvO9X44CWDGRQG9gnNH9OjLFb249hk5Od14VpP80sxVCgrKY2UOisdX8La7Vff2NfdWQyX
wS1uDRxggD2fkuvsZ3IESSpgD2ySe0ZXRB1xaW04hdA9xbCrbvNKIc2rSH+GNd/5jF9N5hwgYrer
S9hnVXOHyZC1S7pzGDyN7Ueu/beqgp/Lpe3Acoo4SlfFgechMlBz7Tmo3lZ7ugp0HOmOZ3pwl8Uh
JaMWrWHKZuePhfkz4/Qv8yKw1uyAUvWvXcony7aYWP9Rm/3g4wpj5T62Xrwv4+Zf7faP8QiTbGn3
OQeaJ0GGSCTR0r3OOJdFI9giPafESJds2qsVN59I21fTE09aYu0sw3/xamtDNf+EKWGbL+2MvGi/
0aGT79JOlLQG1Jd4MFCIWJ2XqTbb0kR0tAgYUxW4V09V935DUDaujX7DOGK4xaKco8wwJ0xrrZgw
tfmeM4HhYeq+DhbsApnhm85y69Q2vhFYOYmEaiqzyCIndQAM86l39GJ0eofU8I+4HfaDskla6bA8
+ogJJS9dHeiGtpmwdQ6C7WRDHeqtvif8s5/n/JHF54c2Gdlf1h5WS8GTsJ+YeuOI4KHofqvO2RgU
kqZnwwvAIi21M36Z3YgPvNSwqwq1r/UJr4GISrc4apb6bOsynFpnh68eU8cNRxyDhfBHjM24L2IO
KkXrC+XmWXHcDe7wr2EEhAO2PcxENoxl3rjCONfMU/uW2s1osn1nv5F+eawWUrWzp4tgUODYExZ+
M/DrRRmVfkLNwH1i9Y8rE/IytbeDxFSBa4lxlPU5FDn7yEWYIp6QDiUyMVZbLo4gviUPmvEjJdPf
rT31JwMWyzcibqrQrJNfxveHpmNBcTPzOyf7RTfO+TxGql8PIHR4W9jSOBE+kFMDQEJnUKN/WxIP
V82rg9RAqoDhorTDxmSgtaAol+vvygSj9cgWzNKNJqv+GNweSdJsPxSgoGruWGxZh3M7/PW5pQcQ
d/Gdt3iSCvYlsl7E5o25xU6rqg6xgvzr5IqfVPyzGjPKYu3dbeZjRjpq7ORttrIdqge9ae+G4sec
8ef76gWrxdkkrY6g5TVD5JtfesVKIK8699QFKqeb5jXtc++3ddeo8dWr39fvTRVfYs2Lqgl8Bz59
WU8ES/I9RarC8rhcJ8CPbkLBubj3UhmsXOZ5T2ec7tAZDoNMUdKMfTYvZ0thc8nmqM6GHe0U6a3p
PdNVoDT9aW38oFK3XDKQTPr1CYONlZcRf4bMqAgYic6cLLU2T0TLW5PDbdnSom0UR4Nb6ff66oRl
QYGPynXzjV/kqp7aVrvFHF7xQH46iX3FprG1B/Mpa+XVdeFlcGfgu04+S7/aluSBhT49k7gkv6nt
FIEUrYoj6Zm/xM1Jt5KAssbiLaVP2cymuTWdGQdH7XoYZL0dodBrMzpBbLmBKZqg0MeL6qaDtjqn
Ghubp7fRtJCNuFnXy/Rbll4SxCvsKwXPNe+utdWcXP9bThRsMWf9OPz0S3oWosMvWf7T6YawGhz1
GSueXZPT6ZLlVTNyZoRdsHZZsmktc9tkWSQc6iNHvafp/GzfWB8+111Z1heSfFzd2RvsnGOtMdT2
jK0qnDd31h74hjfs+MVk2K3XfgS/BeXGZuJSYsCpx2VbSXHmpiX/lm9ZDvNQeAzDND/Uqpr30ThU
vvOnTxX3i3VxudNcNYV+zE+Q6V+KR56EZb1s6CSxJjD9cVtefJsxpdUn24EcQ5Vx4XOGCnTXuChO
9todsnJ8tKX7JCrUlKb4GH2Kyz4ikLAdWu+QFf05m+eoShnZFON8Zi4cqiHLAyfB12E5fKPQADv6
WB6rZusN2W7M24Ar/mkd6MawZ2IqO8nsx5zgUXjdrl48er7iN2kG8qTM+Xj6Oo2ISRnvPPMbT0OD
DdP9ndcsTDOJn9uLdMIO0tHey/qvzWBtGsw8u+4ypRohfvmlQCw6VZ+AC0wj0Rtfo5PeOR37OZrC
fJS2vKDFbZ2E69qK9YM+Ea801KPmvsnS5Da0g4VtTTQqVdQ49U/sGD+LqB40md/py60YFM+JXYa4
NqcNO10PTpFePRfdUFvN+9TJ6bCaed9ZFDiLwdJ1LvMCckgP5qVv60OLAdJZqx1uk6CM1wMjoHep
8e2s4Ly6yb4zqB3zeLx02S2iZAdWsR6mlBDdWP6ZxfdYuQc9qSOPtz8WZrTy7QolQ/a4XPWE6MJI
TMHHycW/N8f6MR3tZ5TCF2/k5EDsJCR/LeanxeQrrK/2mB6K3tyWrnFMtZJ2agnGdGL2hmSZfopF
v1YM34BQRVWjv6U90rD3O/m8m2o+et1852nrv14hciC7JktKSrfeTW19NuP4zhqriAWuYpPV8SHH
SYyheUJAZ+qPQYfsMUqhgR9HRpNHNMikWur/pY11ntCoEzGcdZ8mDcdNRWsxzc02gRZOSTygehXD
C21B4LTtBZWH8sALGYhTiTraSffSU9PMp8WdsYn4keZo+6qmNu6KuyT7anPm1I7D5YtTBMxfYIz9
p0FTiPgW+FoVtR37fdipBvTGLusdW0FRA4xAmPR1Xj/si/Q2UidpMQxMAIbkIroM83j/zFBoY8Cs
0p0sUlZxSNJf1503hoqvTGo3N85KVUo0wBnyhfvltWlgoWi2DMh8ZzwKp3xdNf8RGsZBEcPRbBHO
zmJuCkzRpqK2Yh2zX4zAhjjx3OrVnQXrhKtXrKdBVbVvqeeSG+27+67mZ654jEsyHrAZDtXgHJh/
ht3tvic6CXB1QBTGfySUvtVqUoz4x/e+f4OulEd/Zd+R3QZ0biRUrG1WrN/J+t5XzFQ1MgF6fD/L
4XOdsZIpINWtWx0KuyZTLNEm3XaLIZtWsd8S+C83paPQ0cc28uMPf8TngfC3Qe7cDYraJKndm1bP
j2sRvXaNxzz2zprOCC2fsW4nOGjGrwb3HxJM0MY5ZqjsBbsCZbexq2qMsCZH39hdGf4dTfkqMGiT
VxCbgbwSLtQQYRYXn3euVccyehL8mD+13or4nza2PR5jRrdOUR6Fxx6z1thpS/niAm7bDIwwZVy/
CIHOzc+/cXrjCpG5DSFEngfBbHVUvEbp8yrTHaP2EMHyu+rGbZ7oF+f2SNb/9Eoc5tEJm6l+Wagp
xrna9bl6tdIPGtHAKquo8LRNTlzWcVkSaDSogKxzuZ0a38T/nrJ8yhnNJdiz2oOfJu9uUfC1GUxw
TRgcferMBN3GnUYjaiGIkcqMt3EFxZuxvW80/G2aCLlTUF+qV1vmMohzzilZkOm2cGc3+i7Gu7FF
Apw3FYN03PvOxjeeKhviEx0Ek+xqSEmhI/+nBdg+4fZvZDcxqhXdbnRw1xGpGiZiFEZ9XOd/sznM
GACHA+sl1x0Agz1eThnc+Auiy0kkcDiZzLRyf9RCTicM6NPLhFJOmJrlJbl7EbY6KjzM943TYIgb
Vh0BZn1b/IY7fpm//Vr525gHw8uq97lO4Y9V4c3N70ziaPHD5jZah3DvLZl9wIMisDbsvdk9myMy
XlPcOStvA3PffTVM7qaw/besdKEzim+zTl+G0trrQ9KcSLjsRC7PLHvPN9baoBJN/hNC211VcrBO
nPt0ijsIP0/2amxnbdy3RXEgEgJJgz3PmABJ/sPvOOVt/pcAhKgMoJGMQZPZjfKCaCzVr9e5T2vB
aNh01E7zplORWheVcHL2JSFwou6j3b6PBWI2gempHB+ydeQ7XnCSVe6bp9lDwBT3C4xoALTNOLoZ
BkylbQwiS20Dhc52926xXmy8hM48fnuD30aWiVjnCCPU5pi8FRa4uI6YeD7P04x7Lre38CzAzUE4
mpt2Im70Kym1fPg/WLcexThvcUYRIXN2rmpQn6seas3ypCo0OA2tujO2Y7W4m1LCvsqzD43VFYsO
3Eo6d0XMJwTNDtM6jCQaX/keT+P72Oc3YmDXBspLDpXDDwKP5FbzAklcjYfMpRKWjHI5Tx9iaDTL
0F7lwNiqI3G3cOVnxfjWECvjjeqdd9Msnyd3SQ9qqMYQIBv9HYiqUQOTU4z+P19ap7SvuPCsZ4c2
Bnuww75iv87DgjSVHzPKz/GEg5JYniHqbIZ2vqi452ck4ub/Nbzolkq+lqnBHJnPFsA/WvqlMna1
4NzEFE57kYd9M1+mjD5P52GHRuk2+bfX2dwpst7VPIGYsfExe+ZmMkXNVKito3xuTrb4HrL1wkz2
RB6jDOcR0EAiTRBxpnpakZTpjprhlLRyuCC5oDsm3JVWgg6f+vTCN53JHZYQGwkFcYpbCxHXtPxD
EmMqNDWgh3H3lhkQWhK6+K7oDkxI3+22v05pcofsMuAQaI/1UN4rdwrKZnlJ0O1x4vbvah4CLqhX
c/LJgBqCcjk/3nAJYsh3ccwQ3UUmtdoPSTeiz+Aw9OwHckUVeb5cN8M6uoQK3B83e64H1FXUOgCW
XJg5KSuLMWFlZWHRgCcd+l1iFFh7klD2U6Qg+HTd8GHp7b6hA88t60tMNqKT2ncZ91hdXOne2a4O
is/un7CDGBznTbHRDUrGLL7omoFfdN66sfFMV3pYs+8UY8lspM/piNVd+MdsFm/DlG5z7hadMBV6
H32K8bR4pMvGIbCcnrL7htbSSPySyWT4ep+uLD+6XSrDn297ftCp7jWn6QSkvFtSJtWth07s4GWi
b3dXd4+mcpzo8ybgIiR1nwYJYAiNJZ2aLY0HTMoqwjf6PlIqATb4EbmPby9fiJbO73XLfrYxloHf
tU8cGGfl0oWPbostSYatXM60rhvR4i4qzR/eE6SB5UeT/h0b0MN+nI8pAvs81d+izZeQSoESDbm6
7koancnf5G7926T1g98XNaF2u9ynNY1iT7fGeAi7R82HrvOgDaa6jAbJvDlpCcK3925uQsrsfGL6
4t20x8cxq0A0GVUHrMmPT/WQ7BOZnxrH2EjJ39DF3qbCBEHycovLYK8pDcZKH5EaCQ3YMnmX7JLG
+rc41le92gh4yAVqDTPNP0IwealSZNFqBLk4GeVHXL91/Y2KZ++RMAKc9jh89QAbxynO3EfDHKMs
d146k/fY1NngrePIkxNuUJaa4lWENMV1sIr62jJJSZkwIO6O5xvfATmY39flhlYU39qMwVYbiPML
PEWWxaAJeheGBD00ciOCaJdtINn01K3IKjCWsq2sLJtYT/wxe4T8ktWC7qlIghQJGX6qXwgwdaY/
1iSUA2H9icaJfMylHpHc3vPu9Fl/a1Z74fxRe20CBzfQOqm12BLFeqOP2DZcy72GLlOJp7GZjn7L
7hlgtQoAl9TtJ71w95MjH0dBPVfVB8NrNlgljmVrDNR61vtitG9k0R+54K91QVFhNtWJvT1caugJ
3uA92a56dbHkGAuhZ4lnH2aXcbWB/BhtHsFAYpSpU+3mzBkU3uI0CQk4f8isP6l8fcsm/qhGvQFk
7JD3wG9v8i7u1KNfxjXpbeM+0fBDNmShRsPxg75i4nNLbdjrSlIiX5hsTU32tJrzvcT0yegBGJ/q
73AcEBrM9eG4VgZpw8I4aMJocEOJAtUuHw9Vzhg+K0+mzJ+lAxfJs2j/iVTrfQQvYQmaKf5wDQzO
IjuVrhXmsv100/iHXBGh4/JOEV8OpOdmNzjZRuTZq4MHEXjr+tDpPTlcO4hTHI/owvuchCvNCppK
9W4M069nE+8YhKq2oot5YHxMra7r8O5kp7bq4aQgedeU3niTHoEy/2EifF2dxNovAlGIdMzRIzMf
xRNOTI1CZ9T8KO7GqPPXXZp4l9hrjqWDXUPEN1xpMlwE0WRVEa9YlymsZlugnmrHynYBz+l2GrQN
H2tzSyf4UuL7XB1K5xoPdImHndMFA+l3LsH39vZdNjHr7/03A6YgiOMqw5ZYHW5v1aIkM+n8vPTV
fVXkzh7iYLNbYIhAoMQAaJrJpjKFucUBzL5epmcr0luv/0OfvQ78c23sP0Lx6IMsbXa9PePrrg8d
e8PAmDxxR+Mr8ZOSI2GQmyp21basU8rfCgGnhOOTuSDhiYVuWoNYoCnSuwksWzJlr4XR3xgLVJCz
CUiohGAj5y8/XphjahGcTxnpQ/FXiJ/Vme5Ezo1Zrl+a13xqhRV2KEKjq47+2OJ9S7B3O/5+Iizk
rva9owhRQDFeBPbB5sXCnlolOp2D0QZSA/iH178R/DzIDEmgp6CNbpqlokti+yBMRESBjvxJNlKQ
YsUouBy6ekbeBYQKMTpAr4DiDCES7uamMTmjBovkXJ/izDJgQvpzdcoy72BCFFgTvlDRht4wI+0t
G4JLW6McPsipBnLV/0zHf4ILclKQO5jR4HIqfFtCrspIURehrZ1zc3hPiz7d+Sb6bQ9uqXH5IbBB
zEFtdaeE1QhjAxUEute5ntpjtw5r0DjKDVlS+uaun3zuJ23scAo7j/HSb+cFE1Sp9cYO5ohkxOxu
ZeJvmJt+ZW5/6EXhIgZgap9n7RGQyvNgFVu9W0HRVCCF1GGYqjPRWl7veDfk/mvjwREAG7SZnd8m
cbvPCpOc27UOfaqMQAcQGct3oxBbz7YCi6kTUlEzaKjoRUDIPkjjdBtzXW7HhSma53L0OwKzuJBH
y22/VhAx2a23QFoXZPBWF7GghwUa9r3xZAtSRBNCWpThfSR1V985wnrDccrz3GEYcbP7Ga5RazoC
QwlVjM/cH9g0l/ZbIsfXkW+7gQBXtMVH74MYqXQ0pbrY1ybbLUw0rHFwX7w15RSpt5NdftUeD+xA
b5dnHYNO815M/lMuF0YPhbtV1LG8IxG39wekeAYn1QEHH0UQob0OY2RapJ+zd/GZWmLeeC0G66io
SQtC2uMSR4yRDjqj2EGbfiqRiIhOb6sZ2q6/fSjjAterRVpdcIsDk9hbI1FA18e5J8h+N7DZnGK5
WM7y5+vWc89pmGL6r5IRJ196J63PhC8FekK9RzqGIAMgIi0fyD1dYCuO6BqEddOX1c8ifEIf+dyd
SRJvsXTtZV+dG6EOfaIeiJwd8knbtkj8VBy41Bsj8nr5J6f+u5Ckf5iSJOpzAFOMcHnDroJHyZt7
e8DisDT/lrJ2wKWqX7Ov8qMP3T/kKIj3NojQXcqg8mDiqt05ZM/oBkh3aXGrfuOBY8BoiseyBNmr
UwGzqHYKPKQtbJxg01z1IPEVsI7cGaIU2f8I/3baLRn4TYZ9r9OoDpxZ6yZpUX6kZdwlZbGVQ/4J
yI8aoZ52LVUWY02Ub7Hk6EXWEHT9cBCWc8nH9JxkZeT76aH+n3qNW0Y3+rsWx4lXDdFqkc4rF08e
QB4ZQX8zZujinML/eOxwSswi+Zgaq4ajbtNW9t4+S9VZ3kjTU+KFeO5eCmVkRxAjjFG46tEgxzuw
I18NybehLV6Vq7/bxnoymPFYrrj3J5OFCPVh6XBjTfhVTcqyjNHoMIOmFE4HL8q76WolXJDuMcFZ
UXFxJMzJ1fo71urLRLtx6+7EvQv6jJNAoTZ5BqnoXD3HLak2gZddEpzj3+FVA5A70WxyjVf4YQZn
B1Lm4GSkErPumDXpS0rnURR86A1GkRITlaU92c18XkeoFlLrmJg6gHo0CNDUrgOkpX7e6g219cA6
CLN6WWfrewZBzS/MtEvPHyVNOaaEO1N3Lq2/nldPeQGuT4bc63tqtLyq6gQ+lfHweMpjxr9LdzBs
+hrGcy4EePon7Crwk3JP4o/Wd0M2PPg6r7EO/SPsjenez8lmYAttbqkBC8888H6eA34Hocyn2QLg
NU/0dr0Fld4HXBn0U/4Q45cL18X9Kmy0J+xHcDKtcQcp5zlbvRGKJ7SHzOEsMtkvkyNh72DvOw+r
Lu5qMKvLqm9vk+u2bALFhBdj8/NYPwPhWDZ93x864U6R6Wd7owD5pxwmM84dKdkgNlc89yvDVg/G
B3Pw0BKYIFrPDD0HUoClKuiUgpF1neBx7pbyFdTouUr6GBo2vcpk+taxlXz78E5tmJZru3N0Fek+
k4pSanh/aiTshbEU+U0Ln2S54rBcJLy8nsdtAbKqBZ4No5KC/ZS73UtZdZee+EZQtwTC/WwtHh1g
jySk/3Vjum285Co68S485A9AAdgCZvmgUG8zM0c+mr/QFaCUkAbDVXoyrDa0GJMNWXLIFnVsARrF
7XDv3oxlbip2hf802/NXjMFtYgpY6+2Ji/2Q1kyeoRZiCTY3aZkxQ8aclbfTTxcb98puH0Xv3i1j
CnXkpooSi4yNE48atyaeOkZhGw+JNGid9kpS5pJVzq9pZXcJiUXkQegvLitZUgS8mWM6dHVusN50
Lwb7DNoeNxtQgzbVvxngktaNiQbhsmR9RGi49WUuh7fabsh2mY9KpkfBNBQv3UZfdEo8cI6OmrAe
i51RxodOK0PYbCEZ1rc5MxjZ15+DhNKngf3PqRM6X2wLOmiPu9+3k/3qsPYJqDPVV773SuuwtvCg
TAvudsVoWOxXSD3ASOZ9CiBpP0h+iW7ylwMN3meJJwfkj3tuUvEACYjUqu7uAfQ8aKv7lMwSiebL
MdEeVj8aVf3e+zpeESbWoz3hZ/IPrX57zRrEGpTFfjDORorzV37dbEeDrf8263DER8ZkNP/VUHlw
ixKNBB6oUyUV1r+YB3Njt/KJTSiHOjZfvdsSGQ+5evCyc6ZBlK/miKv+zU6bI2DSow/Rw17J5+eo
TbJmNsYehiVXQFTGe4MXtbcpmLuFKiQpIYfD2vV4IXNlPyRw6OCw7oe5/nb6JA7LdHlzYKSNoK1a
mz08I4983FD6FE/uYm3nqtviJL2NoeVvYvbPhYHcrruBDYSQqy9YkA5YBxuZS3ycpoWpGQCtde0N
EjrskKmMft/OBNwMK/3uu4onv7vj+Hjoe7hFBGtGcVUmmJKlvrF2iAvJ6+ihf+Kay2b5N+qMKyAu
Lnp8GHXwFSgRhaYd5zx9ppLH2sZIxjb4T5fLd2yfQ9RV3tWxpp3fOig5UG3K5djk2d5Kqk9CTu/M
FA6Gs5xKorDgbeiuQSTcIQxfndohtjtDER3v0zK/Onby2GXVnazov1JWBUraAy53HY4W60B1aRxW
I/k1GxGCjzpwfj0UJJ2Lwjwre31vbT80qyVYBpRrx053tQkUxyrPCcbp+raNmJ6XQHCf7TJvPkJU
NvYWjAYGy0RGcAdolypJpmAcUzOqKosvAfQttlniD2v1rVv/5o7GvE1fQRX+TqWklZygTfxH2nk0
R26sa/qvnDjrgxgkPCbmzqIcqlj0ntwguptseO/x6+eBboxUBCuqQrohrdQtJjOR5jOvKSu/vwqj
GJF4CQ33gBY3LId2lSBETD+M+k5gNMhWgfWxSsio/AIQmbxFEE1WxUUMzq15KoR2QW6vLSQ1C5Ed
SZ7p5/Rr2YcAFQnvCrjNulbHT10CP1Ap5NuVm7Ygauh1RYO9kPFJSqL6xUUkYqDptQE9/gv7hXQD
n3ft0XEsQhPJQkqjo9imkr3WwCimI5eSmwED0PP3OH7DjimG7hpSwItRowUVLJnxD83Fo6GidVcn
5Exdmi9TyhZe26FoJH9Ues3rgkVQq7/B6DQpASqN54zxAHivD19yG/VvGF6B3dJERDfVk0FM9SQT
ZXtvaQhrlMZyNMK1SWrZSOWexGwnacqLn/7OK/teBjZXVW/QFhoA2J2/FLnhpO4rOMGnnvY79bLe
Vi9HuUZskGIcSrCqW77he7WBPn8VhdKtUZgPDdDCYmydPtV/IrPgFJlKIxbGG2UmSzJpjksbYwg/
cit8phS7HrhSF15ibnKOQAmbVOWVgbPkeFW47RRSsEZbWB4FfVP+HSPxpVP/x1NjKQz3yuvq3z16
G2FhrHL2fhLR3Q/x6qmRT+gtcKcqIlwgtNWRlSqV18xKV5GGAnrZCxByVvCYxMFF5YKglmPeLKlc
2zoHfCDBRH97mfXetRSjU2umGKHLxhYUWAgaP4c/EpHHEp4ULqp0Xn5vj9aNNkYbn1a4n3iozLWb
LANXNsmEmjA1iV0J1+h7hYgDhZKNHlK2RopgqyftXpWSXWdqt+T0SICjT+PA1HzXPZ2EuocaELwp
ILicMHHvkrZJt2T00KxxG+BnlZa4bd0wAyI92vsqmBxPJLtfmRIKhK6VGxd+NMBRih8zZDFzRVll
ALCr7FXT2stEyZzclt8xD7scJIuAXsefD12dBScZCFxrfQy56nSF+NnYZnw14idtgQJhaxN498o2
AWxw3Y+dIxTrIayTjdQq5S7weOtKOS4QtBGv9pCM1yMyXABUkg11aToOxW09oYerjjYMcKF9xqMN
beUJpC31+w4+TZ1oEFGJiKROVgFe0w0u5IFcFh2QndrqFgqH1Vug2p+4RPhbYTc/Y89KuezFO8ph
PnEphTeUtxGWiCxKGwM9Pc+a6hglbTTIFFbttDC+UCBPKAmW72C7fwdeY6AtaFlI+uafXpxROKOy
mfdRtS1HGAqV/BHRay/0KNuYYxpeRLTXKIrSltUtYOU6LMQYbmYfbvraRnMvTK9MIXHlTHj6mDh+
60f9KvCQ+QquA4/2qWkBAKpL/G7UHjQAdfIofKbIf5OH6MLSI+cBwKk45rQEDt5rW9nmLEufnfyc
dd1FXsFRTIud2Xgom34IZBpMvjT1rqUKGqCOpHe8gWhmTeqoRS8BfQPtpQ5Q2qr3Xs4ceDvQnNA5
N97ClMKc2u9jycdqZJycH8iMYcLikMbyAG8zl7btgSfBSmejVCIgRm2QIcrg3AlLpv7kriqUPftw
WBSFeVP1FSJ6nENFcyaV5qH7CC35VkUO09DRN/VDOGYYjo3JNlRorgS1tUMl4zGu36MKuI8W6Guz
wbQLAyMLdQ2CYY5RRSRfLixFvXDVEKWXUt/D3b/sfWxKkM9BKoF+mzY6hZ48lQWI7zxEB0MtHpEV
oKIDocMqtnL9YgOYqasPKQAQaNMExnFl2PNgVk6BYOJTUGbRQ2GigVZlxU+Ne4aSA0X0HtGmreVN
vYZRovlgohNlsDmpVsoL1c/EQtDxiKrsN5wRb6333kWsIBLo0SkzBk6tvwyDzlxXfvOa0WDYpfXw
x9P+bKC8vbQ9aES5gOehFMmjneHJiNrXq9uqv9u0usIoiYyS8qEq6poc5T70Pg3a4sjsXtVwEuj0
g66IYRhUiAIsRhow+9KXYWNI6bVLR7J00bZwpUsQozS3k/wFToHkaI14JCFqV3GFeI7JfsNzA+1E
V6c7iZbbcCf5+IEgj0k8JMvq1UgwjmIrbWGqZi3SnTWRnUU2AXrFWPWT6gvA3ntFLW8kH0coBdOb
HPzviggHvFKBL2KYXPRtdE1VL7pMLFxhkEFZBCIk2pviEUniV8scuJlr5OGeSA8RKe646YBp2RXS
syX2P7s0oDUKy1+56ALpEb8SwRM6AP7tIFQHr03hviaip7cMzt2E8kLLzLsvXR/lAm6XooCfY0XU
TiT9hXpebWR3Se+PjhK05RW9vFZGrtkur2tVRYIuikfgjBXXG5IhUL+kUhrQWcK3orZG0KaEJBeK
5NoXdNp6VAPpP2dmmRMu4h5A3ZcyrRxq1zBZEWlQ7RbAlcaOb5UWaIgCZUaVK6geGUEuerSgrNZ0
S3gojMpe60PifcogfFRSvmRwRik3nb5S3kfXLZdDznGwIJ+g8GqHPPwiJ4M2VGAFio9GYT+W9osZ
x++qN8aXjT0gAj7G48VoQih3YS5MTH1/nYGLuUGbkIQ3k+KdJix+U9ltfyapRSYOxO4aBOewmoiG
+yBCb7X0OBf1JDdSTtGH0li0TQXk2YFC2p1iKCVwhRTnlUZq772kuInTKlqpYZ1tNczmFqLnaofR
Xd0F0Jp5LDNKn5YhthXRwcqAeLPpx8jntBTKzgW5da0aIJ260b6l4UtRWC2y8ZF0AbQbTkrwimy5
2GtKhGplJ7x3vQXyGAdQKXTLqm79rqo/BuHfY5UJE6wHCb1V4UetstwgUoQUuHXl4CXI9HQHMv0B
mdBknYnq1cCk5zHgxdh4NHCptBrBXvEHZWN0CEEpJWKLjWrQFaOWuRh7uiINQZZGjzEctz5W1itV
6YufwkakEA8sgSdNTKCVjUiIUTjx8HPRMB67TyFXLcG81HcKRXzwowUyE5TZRb9FXjJCo9RTL7VM
QcRBFG8aeA5cOicexatWcqmrFFsyec3/duulzVONfjZMAnDRWIW5tR7R3kHBhc3e2SPV5GQFrWgZ
dpMQc31h2jLdWXrsFYYMjY21IbXzKrnsk2xfU5pdtgNEaFkT+2qoRjRjw6dI9A9w1C4H0aE2irKW
1xVONEoXVttd9Ub8Uw39p9wWEEK12yyBS9pZkDTLmmuF3tS9nw6vchveKEq/lcrsA58cchaCYvgb
gq4UyMcCmPeQWNeR9QHH+RM1kB2mFRtbor7ek3KrEcFxZzzxP7xknbiA3fDhKQg8x+GvMvsRZQbE
3ppau5cFl52RvbcGn9qAazgM/RWnAFeJxLFI5FLkV43IvDfK8dlKRoCDuvlmufYmJiIwsPJp9Y/O
KJ6tUN7R33vsJvVcCimRmS5yUBRKG9ErzO9RXHHsxiZCyJYG1ZfAy1FVA8QAcnbQ+8l4R98g6N5A
iKAnVlNVBnQkX4bo1w9uzBtqFa91BVoRua0dSEXlKfBFtbbzSN8QGyM3p8Mx8Qtd2ZCskEBRm8Y0
s8vperVJuvBajYuevjg1ZJ3TGvZYk3baL1tS7a2aSS+jPvY4dYUplDKken0jzdd1gYNVmUnZO6BJ
icgoN6Sb0EeDik2RVCsLiSaKaUVxY7X9vWjy8gJZMqxacrEzOhAskmqN3JlJseyRzXD0NCaHVeGT
bA3y4LWaMzjewDzIctA9IZ0a7W16+Pt0sodizbVlZ+uPaGVW60KaWKOVCrs6tYPnTBm9nZdL0ltl
uTdhJKK9b/kjiEGfmzOGtAgyLWjXMq6mT75opCVGTgAqzIjcAAX8e586yboWEJAFTjNg6APETqZ+
iAcJDY2WpItIxgh61xSbEPOIcJ4tbPtjUjulrJbciTqIAAij1FOGQjylnTJeqkVjUgx1X+UsRzez
ha5MDx4J5jFElMmHKGSiwrm2fOqEwWBQsI6b9x6wGolK1BqveTsRjdmVW/Thxq3ZI/uj573mKKGb
/FKklFYpqdMS3DiXUVrBd63UUP9AmDJ6NXzEQroGSEWeN6iFwRv2oZxSlLObNVorH7lSgq/KENuH
02Q4w6QUhnEErzAAGDjvlB81IlxSUOxSQ68iPUO74zpxofYXFHFFrvS/Qz71UvVhwgPQjfZhh16/
lwkC/aK/0SmHXElDK250t0ZNMe6mAk8tvw5aCowuVPOKIrzVXfgJLo5QDkAx41yEg0mJt0r8s0AB
btWofYqJZ27fJAXxKma5kycT3ipEPrBeJICtoa3capH3q+5NgJ18WNpauoFi1jgMBPz8FTBdKU5P
hXyJlGMfrXBD9balHibgzwP5B9RF/OmCcRdjcYoSQY0LcKzZRCdSc6OCeZQdG3WWNCf6l1z9s7bg
m3VxPGoLfIKB1YY/E+SfvMrgkXfHSQEyoO5eDcO1iofqqlb1Gxr26W6k1zl4rVgjCm6ttAEMQ6LQ
NzPtpLmq9Txy5BojSrkNhJP1hfIjCl/ByeoJFjyhFm5KY6g3qRK98/Egc1h9vxCxwdfKADgRp/AD
sBAe1z2YtT3wkgoqLNKYy2CsP4Qh31ZqDgqxQu8Q7xsCUUkma0eV9ibJS/MDvd4fZmAhWZ93ze8k
tsOV1KVPZpurF0NmyauwBY9mBxL0OTuI9hrKLtu8KO033MAaVGrRj7ByeFtIH6u3mTsCqUeVP8Sa
87bKqR4VIkPnzYixY661N9+V2w3oE3wK0MIi/NHE1Vh1n5AtpzZzNUzSCTyEWaiX1+YY6ntvgCGs
+H0Ljt/DHy0aH8H7uJdGieRb1HymnvmBb/m9Z19nFce0acUrkQMyKEKRX4IwVWjSKuOFKQOPTeXM
AzRatXTqk4IT2Srqo1rFKmouigDwn6MgWQDmk1WwW8LXn5MQOx49JtE1Eu3eShmwdUk0pexBilHK
skpZvaTCZtwgHghYvhFchYjaLAn0+htoAIjGF+W6rE2u28hHOwHd24WgRbeSU3dy7sF2JqEpB1Xx
p1qF3Za8nNK3b4DL5LXpo5pgv0bGck3d10DYFdSm5tkywSF8bDCegW6D7AKva8HeJo9WpAcrVF8Q
9sH81FRjx8d7EO0oSqO4R0EQc1Me9RCIalMiE1LTzQ6VSe21rN8QYIMPhz/PcsAHFqlcRXpBvjcH
xqXZa1mUF7Wt8Zup2DgvNAGhzsqgZkhdae9T3tR7EXbVI4qppCPIaNPEU6PHoUb9zW9R0AFR94Qw
JK+bm/wcNSnBAyNWnsvQvgkVleBC70hcuugGzZGbQq2VrR7r1xFttPpGC1TxGmPvGG+6mn4VIAdI
jDVNkGVgp7/aFENxU8/c+54+IhazhnwBpdS6xxPuNW4rseBAXdZDQyVRiaxXMomCiiNIF0kv5KUN
wMzh7bzraiwAKJfod2xZdFy1moenA1CBNOdHYtMjgxNHiTTGwjBzf/VGZ3YAmvzrqG2zVdik13pR
DPfG2PT7AFjCmu4kIkp+e58DpLmi3PEj8ZTkQomR8CEq4x3lxiMnB0+5VKHJ/4I1nq2iuu5vuNyp
kE8AkpLGexsG0RMFBzoikchx8tBq+sS034TVXOVjMwSbNqY72qTqK0oa5n3ZRRVhXfUIC81HhCL6
ZeVMP4QNfl+lRvcw4NaOMg9EallUylVnSeKytiAXCIwjwqbHdqUs5T3R5zPdlWjxH0u3Ey3TIyyX
wELIE+msta7+43doMtskQqgckWn54moY/dW///W//u//+dX/b+8zu83gyGfpv8gqb7MAWM9//dv8
97/y//6vu4//+rdFnmPgwYq7u6xYmgzHhz//9eM+SD3+svhPabemVtoAtFr3hwSIQPQ36IQEuMEM
zumRrGMjCcUkt1KFYcni60hk7QBGaxcibJdfJFK/11PdGeivGGVw0XoRNsn+w+khp19+PjnDVPHA
NBXdEkL9OmQTw5vsdGhlSM2X8WXrP9rR7T8YwkJGyDAUIXRrvn7qkNSxjfiaFW4VEskArJzKXXx6
lGNfCaN1VVV0W0ModTZK5QcS/GRUw2LUBEivwTeG+DsvqS2giNc/Gf3nPxlQNdF6MCwLdeevK5fF
PdodbYCmXHApgczrDCA8ALqSjTae2YHakY9k6rrBm2mbFszvr0O56gAivuUwtyDEmOOrZqWL07MR
ypkxjK9jEDDDjZtOvXqDgN+mcAC0bpCGWYZrUrXlmdGmbTXfdoczmr7mwZmyfDpNbkXXQbsCnNQ8
5xtQ2EsLGDAw4zWiz/vwzNma1ujbiLZhaaZpqTap79cRe7xfB/QMkSKAfC3ZT26FNaZ8ZhXPDTIt
8sG0cHhNylaBf4TrB/08edlBw2qRXj29fOeGmR1aU07h43sFnTIqSSYF48HahsXu9CDi2K5Dr0mx
VFPHz0Sxv06mGlJJN0afySztm3KXroor4j2nXdNFWccXNHzP7Ipj06Jsyr/CUvh3uh4PVk8OzLif
xOrgump3FVVkelSUjbPizFaYtvJ8K1iWYmr00BF+/rYVeoWO8oDoOdgXWLu4o3v+r6T7PL1+50aZ
7QVUnOqGHkS+DGXvU8Pj3jDtazWFIIlT+OmhxLR5v8/IEJYqZLB980/VdGrRZgL3lm45bvqVvxz3
8R7zn3Xu6Oe2xbGjS6quQZvjLbSV6SsefKXWqiWZ5ihaahsQkgttnTnBslrF1+TRC2/VnNnrRy8m
2xCmqekKlHRldlVIWdN2OuKCS/e9W9c7sTXXyg2SPMtsE6zMMzftkS1oU9oQPPYWT4k1uyV0JH/Q
0yE6NxC0kkPVAVzkNKa6Pv3BjuyNL8PM9kYvmYlv56jUyu2TUJ/KZG/06JaF59buyL6wharqRBT4
EKE4/vVb1WMixZmq4n5WO9qFuvIurMcm2thOtoo//8naCVOovPQMp5mzW8k1S10VChvDUOkmYMYI
541U7u+v3OEg06V1sPsUFUNimRr2EsgbJHWc64z0d2fLV/BRLk8P9UfsMztVtiIrig3q3DDMeeBi
6RiRDAroKdkJH8EnrPyVtrJuoKVv5YW/tv7+9YeyoSboQqK6JIzZfWuG+ahnPWK7VYzKIpoMjUKw
e3d6UtMPmc/J1nkEactBzzFnpwlGl1SXNOyXiP1uxDZwIEtscufca3vs8SAII242bE2ezu7X75Qb
o7AylDGW9QrHq2tzM26xKkT6ZImjxTLaUFA597mmQ/N1aqbMyrHfeeUZdbZ+xWjqnk3RGlr6mudq
025HsPX3qJpv4rWEYsGZuHZaqhPjCfnrFDMzagIUt0ixECEYEaLBjTOFz/Ur115Of7Qjq8nU8CNm
eyiqSs3s61DDIKW5WgBawhfk4qrcJWtvjYDhgqbirnbKJ+36zIDfLw60QdA4lzUCTpBcs8/Xg9EM
QRVifYzkkUN+SnRWxUvJAaK2KTenR/u+J78ONt2WB2daCLlRXI2msCu/9eOLWT7I4UsvY5KjrOFj
jOXn6fHE9+uXARUFsgVHG3W22U2FABDuPLrNLQ9r8xl4l74N7uo9yFxEQ2+6FWWGm/4JLMeZE358
XLIgxZZlWdNmn7HNQDLGGeOmk5RoADZ+8v+9UkR95uKfPs98a5K2/v+B9PnW7NoGERKJCfYoPwY4
YKf+KwyF3emF/DYf8kaBLpeqWexLsq+vH643+0q3I8BBETCWIUL69KGVd6lxZtm+zWYahn9M2RJ8
rvmy0XIaExNL5qVS/RirfR+84DJweibi2x78YwwLUq1pqNa3u75C6FCrI2oUJrTDXXoZ3GMpvWTb
O6pTvYGVvUCUg6CjXPrrZnt68G8XyWzs2f7HFCE2e0HWgFaoA/OUPFLGEnZ0BpSXR0vZnB7u+HL+
NdXZEzCacUWXjWCxNZ/Kpv9tkbyWXvDz9Cjf47ZpVgZPPmE2b9o8Px4QJFGhQ1HdW4CAem6cdqs6
4TXJw0W3Pfd2Hl1Cg8xBJh1XLXsWt/mYTNXjtFy4nEy+MBGxVCCjddps0N/7JzOj4KTKuq7p3xKj
IPMtmDl8L7hZDt7sWHCQK0/htrwHUyWfuYyPnrK/hlNnpyzJoiEGpZgviXSwHVyl1srAXxt885l5
fSs/TV/sYKDZIuqlFBa9q2dkEWKDLetaeTM+gMTJt7+A8l8AXFmGV8Df6JmIjzNjK9MsvlxZs8Gn
1/3gEQhl8PWiLJBEp7fXJd7joGu3ORqBDvaNt2YVvlZ5MmnSL3y7XHS59tFbJu0Mb1fD27ML3Qkx
SK41gMpStAYcuoqq8Efv31UlvWmtp0uo31PkvEPweme6JVJJ8qONrkhQgRCQK6T4y7WfNo7o3A0g
IQhF1o9e1T9A1lzoCU0xXBjqABlDl5JsjvAk6Ihik+KFEqtAzTGi83J9gwEjtdT2p+57m3GyNM5p
U2vBPsiMH3kdXMlecyugk8U2kn0toi5xsLWocvd46WWq/lQZ+K7C/peCAhpQs+304Q7NmSvVd9dj
QrAm/LuMNqlJfyMr5IWihIhk4qXhY+9hwBkaNXNvGuODCtK2osreFBA30uR1sF8mEg92cveNqJyx
ARykvdqG7Kh0hJDUWYMr3QYucHEIRyVKEWlVXCgNhBFMeGn55LeVoVxpEpxyQ97oOiQ3BHk9rmUh
eM4aYi1To7/a3Rhpu4nq9lXXSdXkHObKBKqMR0DCTfN8ZuMcO/kKwZ5sCFWf8sSv+8b0aQ3VBfsm
Le2VEhCuQJ9NPntpP8ZbXN4M9DajuzJ1qDriyqlL2wjFIY8vFpy5V8Wxi/XwV5nVL7pyAr679DPs
B3bhIrrAw15aUKqDQrPSl8Gq22Y/zeBMynrs1CoGBVwx1QateY4ntFpvDJi7y7GgVBesO/fZH392
yKa6xg0Q69PrPeVX82OqmBbhqMXDb3wrhqsYAAY6o2Ex81gBvvSRuzo9xNGXQyF5sEj0TFWXp3U+
uAoQDKZ3E4hsiejLNQD5Lf5lDk0Pnl7qC2de/mO3qyaTcBG+GArZ8tfB+kK2y8zvcPAZ3pFSxTXr
wpXadZOfSVy/12i44A4HmmWuRaLbnoIDL3oShNT5JnHGe/OuX9dM61wq/v1QkLRqvFA6iRAVtdkK
JnWjWRmcXXg/5XOIPCOCqUp1m8EHS8/s+u/r93Wo6c8PPlYJz8kKLHVyQNLv0rG4jDG2ygNHA4F4
Zl+cm9XsqMeojXWRi1xdja31Or7Nd0CpVp94L97BaAF6vmrXqDk7vnNm4O8HmzlSfZJN4kPte6nf
RnESUy2evx3A9rUPjwrSIQD5BWCy536N9PpOue+6cxnttPe+Hrav487eRNNoOiKrHAm3316wtC7U
rbQM4BYv7bsppw0258KocxOdHQZseNCbAgq/RBR1V8TuO5qWq1zXbs4s6Lf0Uv06sdlZUDq/g2HA
gpp4M6UbeaBeBDr3ehL/Td7a/IcMOjD6J58RXKQ1pSsY2liz/ePLgZD8kfga52VENZYIUtEuoqqj
AuReIs+wnPwlnHOH8dgJIW8XU2pBWduefcUqqDxNGCC//eE6V58G9KoQCbLFy+lF/X4zK1N54M9h
Zt+uMUeIG1aXLAuxA2pXFWd+/vesmY92OMDso8kCmXbkX7DWvQkvm/V0EqYg0V7bT+Gz9kus5S2+
D/enZzV9k/kROBx0dpOVqoU28gSbz5LPJN+UVrCxiUBkxyXqOz3U0QU0kDAhpqfwMX/aAD7GbTrC
9zFCnKuacV9k57bC9yyTJTRVmXdTMUxFnn0jTQWQgNANPGI6heA/5ODZ8B6SYgDTLK8DJDTq2Dk9
q6O772DI2VdzgZLp9F+hHAADptBgZY9ms8qTH6eHOfqdDoaZfScf0I6VVHBDjRYxKbO67GIFoJFf
vU2SKzhS3Z0e73vU83UlZ8+OHEpaFRHXIhsX3Lluv0aWyrHzaouE3BLnuw0v4/r0kEde8K9jTmtw
8NRpjQxsoQdECXvgFuFmR1vAH3cQb/37rbDprB0s5yyUrOUMqzccBpY1gmZRf2eBpmcdz0xounm+
Ha6DUWb1qCRGEFK3gVEqTr3Tt4jaLdoLsXQXKCCt/KvTo53ZIfNyaVsZYQ0LJ8ZuCc2TCggLNQ4Z
Rqp2hScyeMKX0+OJM1vkj8958LnUYBjiIUABwfOXLRLECxlhnyXMg4dsifeFRC2aTFLoCxQG9tHm
3Fk/kg5M39DQZUWXqRTM6/kB2jJwh90C6oryrIEgQ618ZcgBsqEgnTpypbBaaD7lEawn8+bdb1Dz
9pIrq0K2ZHDP7d5jwcTU+IaIYtjmt/L4qHUAUTGC/yO7N5bxhgxzxCOYZeDq3hveAqvG05/g6N3z
15DzTx6kmdW5Kc2axkL8YSv8F64eQ30/Pcp0tXzbxQejzMoWZdxJiYn/FSykm9YTi7zNcARzTg9y
9HGwqWQRPdBPM2dnX0UTBbOAguYCCh/jSxgpZ9bq+Cz+GmB24mNwxQbyWwS3Ea0EqN4m4kHqmYLt
8Tf8YBqzE48KxiBJPmtlWNyXGSouLXQQvB1TYM4vg4XWkg8cboObaj/tUWzHZRS/C7l6xNk6XbSj
/iBICxdtHZRnVuDY42haPL+mRg9Hnu+WMqlCHEc1nJidclc5kdPRmsIT7MyXPLYpD4eZbRe19yqR
g0xF8CgL93SyrXUyih9+1WAIbva3p/fNsdEAjVEoVAXzmjdSmgIuqQY4HeJpvCgbGDf2TQ5Pvj4T
vBypnyn0vP4aaPYgKqGUQEifRJmRKl2Yr9pzvAKytkA0/Dp8jnbNrwwwD8azGIatDcc4U6Sc9v/8
EB4OPzsfUP/6BndQfFdDE1J6T9VLka8to38QUoTKebc9va7HjosmqzZtdFso+jxtl2Ei+lLAcUER
E3dtcPLdsomWpwc5dugPB5nFTpRD7SZGXnmpinDrT1Il5aR7f3qQo+/U4SjTVA/eKXtoWjytMXXt
yElQH6fvkFxRv9RNPt64HFbKAtuP7oW+/e3YnRn93BRn22bsujzQ7DTGy5laI7TJ5EwSe26A2cYI
S/iwgFPYl8iIJKGDhuXq9AIePWIm9SLKRTqglNmdhmajgsYEXbXY+lWZtzZ9ZnRRqux/Nsz8esqQ
ZG8C/PfIWfdt/VLziEcCeWrjzIJ9b/YS+2lU8gBMqhTA5lsbx8CidC3mYz7Iy2GNK+eahPyn7kS3
CNPuh/25SOXYWdLBDQEUAT1Jhvp1A7ahpQkltDi72US0SDwo8jmCQ20c/+3GJHM7GGreMQTd2/qB
P+RIQN96yj62HhrjTKHt2IY7HGJ2vwc60pnpdBFiv32T2f4zNiRnDs2xyFIXMpVJ/KeFrczSOMgQ
VV0iWbWsaNQZxWfdPoW8l7mB0hKqPOduiGN36+Fw04wPLoi0Y5cYGsMNhX/vhxTxYuEIXJuU1NoV
kXg4fZ7so+PhWmgr1gSk+KM+ezBeXaoqQQiWoWjGIfqM1TRKxvlzW1vx2mzxtROjUBx7hE7itaq0
FFlxh/kO/AUjN+8rJS+2UYNsq+bB7KnkHEAaerkI1uAME2JFjP641u5bT+ufQhUxJLP1syuv95RN
MAb9bae6UO3M8DdKhtLahLgO66SkU06TEpVSDbm87F6NGneRDzEwDy2N36TeQHpoJKAOoYmh7a5n
wUZtkKxRLPe3EVZig5F9dV+pfXtZlK11l7UmHKtg8rsPPEiYyEyEK08Wd3ac5M+FL+DQVfgV+hEN
liyJoHcA+EBvqUDZT0sQGZLN/D6NYRoZuvUUdQgipuGwk4xMfu4xnl0OHULSbqKqH4padb+UOlKc
AUGPrddn7WsQVprT+15w5xUqfWZ0bFHPC55z3PboYoY3kqbRfCsuZIUNhdvhFSp8aL93eDcjDXkb
mZiWla1pbUWp/lDL8j0RRf1shi7OeKg8KTWuhsy5v5BlPFdFPMbPp/fJsXt3AocAlKMDpRqzbemX
Ov7iLmcZUv7SRVwOr0e7I4gKzyHwj3QEuDZMW4HqQR71DZbnSzq0qobc0brSftMR2GMvv/E+/ohn
VufAyUevw4PBlK/HrZfKAXBwTvc/vcnjRxx8uvZMtHR0CMvmugVqoLF8X4dwrapGt4CmlSzfyNGD
yJDOvT/9dY6v2cEYs4Qia6G9hoIxumW/GldiQXfPwfhxlwHhKc6EY8f2AhrHf05o9oQMihwja0qm
1w63QbsKo7sCWTXzzNN4dNlsrjrNouMl5pACqU59vcgoBtb2BS6tuvUmyjNf5tjrMXUSLc2wdYUX
+OuXaQboFg20I8LXyNGV/Gdo+f+k+k2jEpwpEDxSnfkLVZdRPqpMo30dV8YSyfCf+Ra+31oKF+fe
9mNP1eFYs81sZwlNhID8w4USVe+5l1H4QEDrNm1uFO6n05vu2DYwVMitmm5ovI2z1fNHrelau6MX
2V/HwUp196VwoI6dHuXoNzoYZXbxFE3iJqXKKIbSXmim9AJQ88x+PvYEGtSdSai43wjCvm6DChFm
UVQyMXkiXYCLuCwgAGem8jkE/k6XX09P6OhHIpYQQI/YD9YM4aH0SILCvCaeyBA2KZYm8tkI0cf2
w+iZKA7ZZz7T0QU8GG82u2QMm6KpRqIwBN8abEvivw/Z4uwcjDDbdnDQVD4OIUuGzPQYSJep0S76
qvsnOwGUqa6ooGa/oUxRGsrNdGQYjG107AhL++P0lzlWk6Al8AfBx5bFHF2A2azaIz4GNKt2on6n
qki4+h91WzqwIzaGeg/E6czHORr/H4457ZaD8CtMW7nSJL4OEp946UjrzpevXZxc7NJFMx1HJ5BO
C6X7lITtDH0BYsZ7Rbga6yfxdnr6xy7cwyd++vODX0VNbJrWGRvTlJ9ja1u02HI4/2QIev1U8GA3
qbMh7BJ1DQORaCb14mOOFHdkH4W0/J+NMl1cBxNBvxN83TSRgh+fSB8RqkFSfH96kKMNgsMvN3sF
vSyRq0awW6p1vxIAw+p6Ie9wFtzI20CcmdLRQ2yAFdfUiZg4B7GqahYEta0QLDbUeQLlvZl0jE7P
6Nj3p1f15xjT73CwbAo0iaoV1MoiqOhjaKCebvVbC8Pv0+McvQAPxpltAkSXAxeTcgrF6a3W7zL/
wxIr3bq0vLUZ7k+PdfRqByFoEkHYpqzPYi9cV3XVDomL6gJa9CTmfFkNCPxPZiP/IBWFDfHnULOT
nHrEMH7L8mXyLnCfw+rp9FSOxnhwE4iH6Gerpj17b5UUKSS5IFqpq2KhjP4tFO17rRpWozXgkFmj
VpBmGAjjRcp/tDw/WXQo8P+j34KaBYEZQdk8Zort2AvKmmlW626dQTFf0CLb6Y5YQ3YPVudQ1EeP
GfwF00bfCtqqMfuCbYcUrpowa65gFJERuVz4K/zTTKRkF6VzDhd57BCQ34AX54rSjfkNZeIRjHgb
4Vroo4CSYMyHPxmbeXNmGaePNS+hHo4zu6NaSdYLAtP/XkaMVDfuCvOgqQSY3Spbd41YzZkRj10h
JtV6A7qJPFVvvx5vT+f36wwelOGufa1ZyWLpAvQnzdbvlA0+LKvizOE7vpZ/jTibY2cg/qZM1ruW
FV4kanpFzrDOkBI9PbOjEyN4s6migUw3la8Ta0LMSpqxjBGqq/Z4625VvT1z/R67Rujg/znE7Ojx
FtNJmXIR3cCmSizs6iHW91L0S7aqM9/p6KIR4fDx9T8wSF9n0w/kPGUD/aJppUWheBiX4FYmm4+n
F+2PwuK3DXgwzmw7YImb5WpDAyZ9xQIKBs3EyU230eXEyD3PtTv+kf6a1mwv4PdWYRpLGB9TYZFb
qITnboqjC6eys02Le/4bIw1JsjyOU5OLAq9orzE3TeNvlKE8s9uOLxy7zLQRCQaCM7uQhq5PUcfx
y2V310BRVLfRVb7V/h9pX9ZcNc9s/Ytc5UGebj3sMQkbAoFw4woBPM+zf/1Zyns+4q2tz3rh1MNT
XIRKW1Kru9XDWp50v/j5LttLgmcwd+NW4hi3Ei9zF4NWG6VC7dcA7jPtaVsRRL+fCWN6sKB1SgpD
ZDXdKwh+gF5Yi3wGPdwbXXtfw1s5axVZFNEAnVZwNMR8RNK+qdCRvFesX6EOIqavQbHP1MPQgxK3
QUrho97UIDg9Bo3AHHG/AuqB2ZI3/APGThiJZVYmxRyZRrIDDYNrmKdc/QVioe0dpTt2s9qVHMZY
zFqDYXAJq7Xni2r6gHYtm4vamN6yAB2LqC6a0rYlcs9wJZH+fLW/iiSZZlUh4FXAvBs9jSKd5+6c
TtBjamDQCKnw69/fVpWuljV2Dr10RvhroIRPsdeg2317Hfy7paOzWYcoQt4Gd1YLkSoZlHcJ+F3m
fe/PPprZd+RieMSx95k/fhWZDP66/ohj9bJS5swuapxUaXxtGkA4481a9xirFjUUcJ95SJSYholt
xIQMoxNIfyuxbipw97NbHQkm+pozId5cuMSJP0eHfIcE0XDc3k6u13qvsbMeHzhUi9xOOLbalD+i
6APK7PnBajWQlaHHHxW6bXHcqvSq2C7T7V6dXgkSkkbJYKrkjyEyQiA4cMNPwyX0JXc5ES96AZS1
m94B61d+m1YXpb+4HmC1XsYyZ+FgzFGEt3RhAcoeHEAgbP9kZrZAS0ViGIuMip3R6oBRAkMowERH
zS+G5IT0uMCMcJVztRrGMBO1B5WKBZUJ5PmcLuCZJsVhabNPcSeqdnLth/X+LGc2riiKETwpWFFY
/J7VBxBAbmsGZ+BORQSPbL6CeVYDaALXmgE6nqwPWgQbaG/uffOb+tKio05/CI7WXedTxwnoenSi
OalXuGiZ3RbPOzALjVlgHab/s4lKAjS8LJ+peWxBGw3YztkKHhvp1z9IAdY0unoo6gh72wKSqZWS
EGifmh4HgBiDn/xSZ4q3LYZ3qYFromoypsYVIFpcbyVYgqIiJDbOCuDZKhAcEx306333YIOWBSDH
0su2PJ5u4OWPJjIABtEJuGt50iRNFfCS8CAKjB8WMCJOZdYoh20h3BNCkzaBfbQx28KYR7NaFC23
sCgbwM2DNQB3aX5R9UDQlcg1w5aFJj2gE+EBqzFyytAMhqCBf0FSz9YA1JvnNSjM9Pup10Hj0SpA
sG3rAhCjdvNpKIH5NQ9gRs/ChTzZVU2+tgumhoH9J3IQvJhh/WGMBw+rOkrbHh8G7lvHBrDvEu3C
GLyr8qEA8nhin2fp2/aec52tjbFv1M8BIqLpTGLYspsec5QLukHc4qjshg+Jl7vqo/Vh9t7GVEQG
jXfIa3lM/DX2jSUPFspGZgSyxbY7qREqxujx3l4XNb9s+LUWw5zxVOcEEGg0zDNfiPZoGfaODPfq
fCHDL00r9tvSuCq1FsecXGktoFxTS3Bqd/MhBbNEFgNZeLC0ezSx21LyOkvglKu0OzAxHcK4PMXg
j46T77qFfyv4Fp5tQN0UKGYaZh5k1jYAjojAluOJb3bTfVnlQMV9NafXOW72ZQDsG6J+TsDQEOXR
xep+axmG9WTDSeAh87DyTZKfLGR9BR9Fj/XmPFYfxdj+MlPlbgKyLxJGAR2pUQ4WIO0AyO/LXror
XE3QhMfNk9HuOEz907wRWzgEoCtokhPkF0d39CUHOMdoL0R7+r7w54NoXIir1CthjFKno6ZXI2UT
HsGXBtIjPbhb8Nf2HtItutnClRBGpXuls4CRigxH2P6olB9J93tcfoaiXhqu9qykMJo8qGpjYymw
9B2QcAD5CShPSpe0PKTJ5+0F8cwdtTuKrADCA119104FaYl6kbOkcVNtb9h+Rp5iw23SI3JXTlNf
ShK72wLpt9/s4LtAdqwa83h1nkkQKAXhhxwk8S1YwbZF8O0pmoXfdM7GiOH1ooYoyykQQ+PqtX5Y
TMkdw/lnCRgUc4y/mei3ziTDRS3uECfg3uiAIAyA6aZsfwi+g77GrteqIVNFkyDAL4SbY75jTOO0
zwwMOSbHgE6R+bTruz9iCFpg+25PEY27QE8yqRAEPFShVvF+UMudoeDT3MTqL0YfE9SpjBjzTtOu
1pW7HqxOpg0et3oZHwVrpBrPrnEtmonBUyPuLXmyAB9+RNtRfMh24EXy47sJqCWlNx8sf1vg7TXH
UnXQmAI3EY84jVkq2ulAwRCDDwzIa2rhzZjQa9O/b8+kQtDlSpD9024yWG0W24CeHJBlnNVfWVBd
YgCabq+D466uZbCXfAKCp0JbHmj6HoMBHgC8u0PsYi7AVZ38sdjrgrt+a1ZwwQEcguY5BTvHArBJ
QaurzYLcqVw8mLUnh4960yOT8DKYgkPiWP5rUYwxbgCbamcltKI/oS06PLR7yUVLdO1qbochF1Hv
kFAeY5eRdtZnJUPURvbG78JbDsMheATAnJt71b1opIZ7dOiJwvSyhfo3qi/X102OjFnOQgzfkr1E
fBUTjbUbT6iGYLplwvENg1fsl2eBwtyGU9jTlVRmT81ID4dAiWs3O46n+IEOAk5n60TfbxrwCHVH
cUMX8dVX9LOIbp1wyewGp+oA8i2YstEFI1awB1ecG3+PvNpb3BisNQCFE+WEOAWn6wUzNwQjA5lG
qEw6J2WeaVocRFCOfJfvzKNgc3lmbL251OysLKgaxIGGllMcaYoh1epon0Hh6gKImWa8akB1iVIk
b43LrOFcS2SisbRXx6oMQqqy3TF7jDFsD04zD6jOgsvIs5ho1cCDDjWeW4CuBW+mPJ4HVKv14ZNi
K25r2w9glfjrqitOC6iOcAZAC7wZ1alBkqaPTYQ5EulhmL/PkyD9zl/G++9nHA2Y3DVZWtCMmPQu
qc+V/WCngi40TuBwvQbGYZvzWBTNDDPSeNVRdSO33QdH8INgSlm9a+5Fbvs2FoI4w0B21VQJun4Z
O7KESCYlGZa0BB+UmDKDV+62XnMlAIYQGQpQuNzAdIB+oNNLECBAwinPKWXTr78XgMl8DT2IMuAg
2ZJfq0zIjXQ49UCTvlh2eKbE6NsieAePbj0TLl81FYsFOEzAsq0BFRXPlrkH+j1sa58cLVFmnecc
0c0EdFwghOEPc/RK2qLQb6FjT0mkA0qju3bIMCus/1bBTQI8c4Ev5h0M0h6oLGLTTOMGc9oMp7ZB
idFFO7Mz9sdAFj2+eBZtLYFxF5VuhFkLshlYbNlNDwvgalykfx/0feAAU+i+Vfztc7p9G6HmBzhr
JJ6RWoeyXZtQe1GltJFp5qT+UTSSq1o/pO5eVgViuG5hLYdZWDFbuTwTyBl2s08h+QBnHh5HT8Oj
sjT/QfnWwhi/p00mOtRTNAdaTQwg9WejslzA1W/vHGc+8HrrqLasvE+jN1lnJpDSePELBW+k4H/g
8ggAPu+DKnxPsaCjj6LhVE6dALeWIL5FExjF8GKUHtRNtQJGUcB1n1AlSB8wwolaDzBSwIUW7AzH
ekWJAPhrALRFt8InMcws726jCKi+WRBAwDHbq5RDAkVCJgrPQkfT9nJ4h4qu4Ax5dw3eD28xtO7h
vjFCwOCh1m2BR/ugTY9BO9+DQlsUP1ClY735WgZzgkkPYFHwWmFQ1Vd27QPdQ/VoPVLkxuLe/ryt
L7ybthZGd3WlLjIYIDQDPdnI382+DA5jkOo19eyA1X1bEGeYGg2/eLui2w0beJPjHqUpt/JAQZrW
k93xQQdt5c5GFCbv6kv0iQ4CSJ4sml/muuG1VCY0CsdQL3sTUq1761TsJDC0OPNz+5wf6R03Czf7
exCK63Uyr0or71K5CVUMM9efZyB8CqMX7gtlvSYmfJHBOJkgAqBX3P5AQ4sYOFWdQ4O+7ouod4qn
IG+NdgCDpYgrjMaXA1oAQmJhlgIEOXGsgaRmAOmV/Vhqxj9cLowFoBGSFqVRdrjWRUWZ1WGcJBTH
GlRaVBLqxy4ESda2IvIWhNoHhjZQaIHJYqToE4otwImkjc3InKoFEskxKHm1vV6GX7ZFcXV+LYvR
PpA3Bcpg4Z1Va/OoOkVVqW5jG2CTjNTKQ20eb1pQqoC6DbTBKVEuXSAZu9iwL28MmOoIphR4fpC+
9ZGoo4GukzEzChrGKKSVDZBkmdFTJTLGQbcwSA7wA7cwPoT20wAyNsEOcIzZlRRGV/txKlF2GTM3
u2ufglN8onC+ipteaELn7/O2SD6ulsT4oKVcwNP+RhfWfBttP4j3pvzXUAU0vwlMabRsAq2S1Z7c
GjKjAsk4sHSD+zrKTrr8SxsbwbZxIsgrKYzeNF0ldeBpBL490Apn8lXXz/pwTMqnWUgbwVWD1YIY
NaiKcoikDBRrAxgXu+aZYpob3ddtNeC4zav1MFoQTuM8jBWEpOrHbvhJNMFFowd7o8vI4WGAAIwA
uNrXliMyAJDTKBXNZ1B8ecnX9tFBPbQCH8ZdxkoM45nzIqv6UepzlxQgVC9ix/qX7BMCi/eV0ONa
+WMCWC29iQa0qQJzFfy3TnwixxTOKsXMlzAtQvd9a98YPbOmYTKWFPumI1PRfMZ4I4X5Njz7u/wt
+BbfgQDPSz0DGCPCveTq3WqhjN5ps2nFagvRKgFF7rkOfrfdx22t4zl/BQRwGMUGrygdL7/ezNzu
/3d53TdaNCp2QM+/vIJwched1bMol8dxLFfSqClcHV0bmq0yjNAOHVykxxasmvVk9fCVxuLkA6gB
Bau7KQmoGEADzAYmB4iJ1yyjKrk+SnYCdkVXavdde0+sp0LGyHeN5GjxZGX72fheY8xEIPXGoDNS
GZVZNCkCvaaEF8xxOPbIVO66t0Tlcl98F6Mo3cY6jDhGTWIrDMFxZQA39t7ag9QZWG/dyd4bOxou
iu7DjU4ywhgzNRaBnaUadhT4MAU5hsbPZhKktkQiGBdlNXoUGNWcI7FLdrZVncMsPYNOWyDmxlLR
laDUpCKGADEUC3Uwd5K+yA3Q382QOLP81MkCU3ibxYUEdE+D7wCN9bT/7VrbbSXDLEIM+D1QtS7H
QUVJNj0NB/O+elKtvX56owgQqTz9pVf2ihHKXLFuBI153iGaCO6VHSXDKA7/wUT5L+oA1GfcyjIR
hsrIQqL953qBTRoC1FvOC1fHy9lrjvP95OQ0jTu56m7ax2K4Kf7q3iUy6icbITpcImxpOvvVG0OA
BZg3f/RU1NRFqVyehqChCdYRg9lIuzHL00vJ1KywTtwp+TQar6mo/Yx7c9cCmNXkBJQAjQHGA/Xj
8m24ozXL2tNBG+vn/0UrOu9egeYIA5hIf1LeiuvTymdZlvIRrBhl/zJhasbowbku0Hm6JaxGrGUw
d7efdJKbLeg9ZNgjEh8UK/P6DiOfMyUpFhhazoKQ/wZvCSCHcMnY7qlZx7sgjnKAQaZgMh9CZKYQ
+VwqE0D92yZdJImJarLJ0Ba8PRIoenYyyw9lVuzBWS+QcvsWghlCsRCdAaD4QJ6SMRhhNgz6JGNB
9P1vtwfi6mcMtLu9p/hVdtABogt0AIHF4BzZlVDWYMSKncSDDCW0yM90mk8TkC/cZVAxcQxQw1D3
/mEvCWbSNHReIg/ABKJLaaEpnnLYFfaHwbif5HvZ3m2L4FxchOsWZlkJsJUBBHet6UOUdGNnVGgt
xhekjkw6wPCFqvG8LYZ3f6/kMDeKZCCzmfu4fEtD0VFInbKV9F50kM8g2/y8LY63KqAoIIGH3D8+
nLlbMcCnxsGAEoJJxEVe3SGy4Gh4EgDjh3lXtCKCFIWRQBo5DscRxFBh8wowkb79uL0C3oYBDwCN
5wRhLfo0mLMnS0L5BMEmU/+HvYaCMUa/kyfqLcRFP85yrqTRn6+iTXuOajT44jrJ4xIdACViePXY
iMpKdFMYk3clhdqOlZQGXA1gJpZh7vbhQTl0BzoTKAs7MTjXVMUMBw1mcbaIK67FZGPbzKZUoPOj
TXzdPtRd6wK33o0H4MWo++2DuonTMSgCHGjTAJAiBYNmzqkG0lvZzRWEKYY7DscuAi977ywiObwT
woMANlw3KNgFc0JJP5VTX+ugzx3lCL2fau3MkSrwSbw4DJycqJaqSNTiqcOsJk1CNEMWIKmT99Ze
9ZdDHh5GUGfgkVP4w6/YU54TEVQdV9UVdF6hDEwQILH4F1Ff1VU84y61fvmi+uFpcBo//YyYD63e
oqicu4944igomiGqZWNZ4ARJC8p2SNjpmdcNvyJ4322N4KkfCgfAoDOQCkNq51r9lClX5CTNQJAU
zeaz2ZFHgiYoUNcr1rdQTV6kVEtzgWfiaSHMEI4M3K2KxQLIWKQH1dqMc+sts3Qy+anJzO9lNFzQ
g+ZtL4/j4OnqQKqKggXtHrteXhVlmAUA2pk7Nz9Mfd+GL5ZolJ2rhmsZjHXtysUalh6ElpjIrt3q
QhtCZUwQL355lxxyL9xJf+8H16tiu/+izgTN+QSJknXfq2d9EVTSeGqnAt4H49AwFwC7uN41yewq
bQIOnZsA3fmzOebmx6ypwn85m5UU5vrGhgVnTo2RPk9OnD+Ap8SZFUEzgspfCzQHNPZokWdjBkvu
swgdF4U7n9oX/bU/KY9gdQsc4gIL30MVRnFqr4yd7mlA01j7OQCSOoAmhQ/s2yohbO8bU8P/fgij
it3Qg6UbU8MIAkdffaD9apjp3Et+/2w+AJMfNYwnGRPn7SH4MgKM/B8uAuWJ+F/pjJJWSTPklQpo
1rIEG8yAicS58ZdCNEvEu9rvi0RG+lpzKpCujn0NzSQBeIySS5CeavVX2wlMP90r1jfDfYGKTCeo
qrHzNxCS2qDtQkOGAdSNRfla1tk+WKQ9yM5/RuFyMpS/xuykx7cSycSefVEWQW83uavZJxQL8/5+
FrGTcjcPdINA2QckAqinrjdPKuo6SnpcO4wyO01eAt2hRGvcRUjJzHViNFdsKLSRHWPm15J6gL71
mJHF/oVedzfuQ39wksYxPky+7opjHK4VXoljQqkemGRjQfcuxJCUdArNp1K0d7cJT3o+Kxl0c1fh
2iwRO481kFmhS3g/PtAhvfCYvSx+48a73mkFWSbhFjKHFbVKWA65jYFH8LxQQpQOTDlopgW35uhk
gtvL1Qwbem7jRUxjgevFEQBRT0DlL1xg49nWixk42TQ7af/1H4zESgxjoowMNFLFiNtrzECGJ6pT
A8xwSf+6VoWjol27BCEiglEWgbIjaLQeS5hkaXyMzZ0033dE0BfM0ziaHsaTm4Dl7+bF3XVFQYYO
Gtf9SIzpoVanM0jI/e394j0R1lIYP4mAPm6MMgE5hj2eI6UDs1b7FWlJoC19Uttsr2XJc4XH9rbU
W8xdun8InAgewoBa1RhtiMsSyVoVz9MR0PCK14I2WXXl+8QDwcpdfgeqKL8+Zn6xz38IJPOc6Voy
oyCWjqR7sqRogkTT0HLMvOmrRoF+aZu6epA6JOtEHZ481V+LZByXbYQYMx/BV2dV1tdOLQ/jAGq8
LiFfQQX4tL0+rta8byxhvFeI1rlFqmk6CHjXXeXF1WfZEOgM13CsFsRmj4FhrqV1DGJecGhqO8p2
reTYwuE3bSibzyIqQ9GaGB3V9H4M2wSckyRWnbHwIgDOtKVoEJHGaqxDXi+KieU0JbYWaYqB51SO
u1QiTi1dZP0ST42ztF9zzc2B1B7dR2bmqcGuE02GC5SEMP6sy+VeaRTciMV8wVBDhVegVpzr/vJ/
0w+61ysfM6Yq5UiDg67se4Uc7PmgilI1vFzh+nITutSVDBnNpvkcIcdVGAf1RDlqgK9KPPUz+dDe
oYkNTGy2V4qUkmr21vkxJkWxZkOL8qBwFXBt1ftF98tS9ozg51T+jFEIGDuMmA4iQ8aXCm4qpHmB
i2ozx6aUcmTXJcg8pSVCYXlxRqJ64aIMDl6IXgbiw0Ooaggk5dly8gIYJf9ynu/ymfOMezmuiYpV
91LtBMMdmq9dQFdvC+HFqmBP+7NI5kDHKDK7UIe3M41XPTpLwEhohhlp7cnRjN1siK4ivdC3R2nR
AhWgipBVvFagsFomJW4lnNnbuGALiE7pASSTGBcEL8qX7cXxHcK7MObeT5UOONAqQuchCT2w4Tm1
Jeg6EUlgdAQcmrqVYQbVLdoRk573cyFUQ9GOMWpQdVZngROTho7GqdpNhxZsuXR8iI5zilI69Jdt
HQ+jDoESaHKyQJiWvAzlsVcp9KGgyZ9vDt9PhbnNVtwC2RFtVG5gPkg2CD86080N65Si1er/dv5M
QDAqWpQFQ1i6wPR5bhPdN+xAEJSKFIAJANK2im2wviO3HIG5o96brQjXnW7HxpGwCKZNF8lVnGO7
SFaDaXXYo9HXR4njIC1oaZg0+9f2pnFVQAUkDAYKQMhnM5sWS8WcNzWiqJ7sluWsgSgkEsS/3OcQ
itN/ZDC7VuVz0AERH0Qh6IKm7d3hF1AyDKe36rRnPncirJu3MeSbXfwjEW3C13YnsCNwMVcIAeyZ
7Kq49Fqp2wVZ8kDs5Zcmv9b1qwaIOznElBXIjObyB4BW3dgY7oY+8qxu8JtWP6ZVWzimmj4tjfQ9
MvXf21t/2/ZOY+fVVzKluKKu5HFosfe0jJ4jZ9zuOl9zS9x0UcqFmxhcy2IscaXVWTxXCL0GxSF7
2a9P1QWjMF7npI1n/k4A9ycqWnBvPgja8aZHG6xhMocQguJ3SGIcewxbFv5KevMufUURUFDw4Wvw
uxhmF0dAPwAUiiC/j6k5/ZgV5yU8Ck6Kuo5bfXqXwexej3dqFtcwlLQXPC/9fo+5zrveSy/1pUmd
6ovopcFdlIZsEvL6aAoljMCOKK2dAbYf0Olgsmv8sXtuwuyfLuZKCuMxpSAup6CDP0vulNfwUOxo
EnLZZy8KZjrjnVAJuc5tJY/xn8M4mDnwYjBDOvtJ50/HbGd5wR0Bl89eVR35IFJBvulZSaT7vIpg
AVbRyEuB4g8oky03fwn2GqpnMzJNgAEB3SigjkVHx39UrWQyXtXQmrGcW+xq1aMRUnvLq06ho+0V
NwqdxBctkusyVvIYDzsHiVTqBiJHW9rV5R2ZPwRh6tTp8yLvtu8BN3xcSWKchRKS2VYjEFX3cXZJ
kShJ7N/gKnKGUX4gVetp4T+9GNF1AbY1hJBor7s+P4tMaj+QDl38YQZEry8EgDx4E2wvi+vVQSoK
6DoLUC3sK3hsAkzsTQgcwra9n0H+TKc+tkVw7/NKBHOfe3tB7mDGS8oavyul5VtZCTScwduWIloI
c5+HIm3ABgurAVNodYmLurSzLYG/Dpgk2iNwyygd6G0gyz00QC4f0sHEE2VpP45GL8pMcHV6VZZj
9iuehnZBMRDUPXr+RVfGk1VIh5F8D2zillUr0GuRNGbfKkWSoyLA22/papDQZ0C0PgTGHaha7EKU
MeN6xdXKGBs4QpQlI22G3H3nZOGTET1oneYYfz2OSIOLlRzG8hlRFJW6mpWIGX/J/VGrBM6Drwnv
hVPGyuXZ3KCJJ4XbRTdU0XjT5CAxLFBorhCMeQGsFdNsKluFINWsVkYrJUCAmffG9DGdFdcqRRAw
t4PbdK9WYhi7RmazrILYoF6CBqiUJ70+DkDtFR0+P6OyksSEwmUM0OzMgl4Pu/DT9NP8QROlIRq8
yS56ITtMce4RfG7fWa52v8tkESYXYP5L7YCJPGK18Atj4QQ96AqCIv1EBhv836jpb0u8nX683lAW
/qqvraLXJ2woffenn3JkjpofUo52CANNdBlG/scPsRd6Qg/FXyswow10AFnocrv2F3Xal6lpIFAr
8hwwBlKxt+Poswnb3mfjB3saBQrKtbj6uzzmNheRVE5ZYSWuUTaerspuXQuKO1yfu5LA3OMY0+Zx
Z6I81mh3cbUr88eGHOdIdqf0nA2ftw+Of9/el8NcapmEaGEh2K2geO0RUYB7Zhr/JV4HEgvwC/DH
ZqcBlsiow6mgZdn8nEkvYfthmF62l/H/0b93GYz76JNZH9UCqaBh1x0HCcS/Tv5Fcge3Po6P0aG/
K/zxXJ9xXtuC6fW9eSes1saon2pYTZ03kJsc0Zd6aA7z7r/p0+KHmCs5jNqN+ggS8QZZgmGn7Qqv
3DcH9XPjg+HQk47qInD6fCV/301GBQtkmcckxtuxTzPTU1Cx90I4Bm9777hSMC+MawvNgOu6vrpz
Hw4tQMyRvquCb2NHeqezgv22DO75vDWcGbIMTkDmfCLZKLJ0wUrKwJ97LycoDsyVY+aPg+kO2Mj8
27ZArrfHfBrFH9AABcgITNH+X4SYN3TbYEbQ1/qx9D3PAUPY/TUQJzW5Np1ZQj+qqtqMyi+kkICD
BZOLRnpnrHZmazp5Lkjocu2DTTsPKNA9KCKvz2gET5mVTPAXeCpfIq36OI/aOSMi4D+uKqzEMFE/
hpLMULchZikn4P2VieJ0mCb/+6MBXDDgd9BpBtgWRt/6CFFfNgERKrK1+1iZIyeh2MsgPJ7BwSAw
DLyNw/ATWgPRxAQ1oCtevUMRxmBKZJywomr8acT2fd8CzSvoc0FUxtM3cFigFZH2JFssbJjeDVMx
T5iqjVsklKqTUYX7qNpLwc9/2Dy0AWJF+HCd7WQCCYaVGDqiy3KSHNIfWm035Ed7Fhhy7ratxDCB
WbWAJSVIC6R0W+tUx42H7tU7OxfRUPKiBnQL/1kNowpTa3Rl3msYGQtAHu5306taAGgq2VWTwB7w
FgRuaPQ3YhwIb1pGD4JAHgsliVMX1XlnVnczumtGEdsuN55dS6FfsdK2CWRlstrkNJ6lWZ3hQLkv
KA+FCGSJd1HXgph4IY/jRZ4KqPWUkgT46/ZvIxK1TfJUei2DHt5qMWHaIC+7APWkTQBp4QFg0LHt
xw6gzdsqzVOCtRxG1zClXpMCEGfABeldhYz3mfVhSZtDVHeekoyXbWkiRWBULmutMc8N7Fw+aQ9J
lVmuKQGlpg8FN4gbKqyWxbbtooUGBc0EreOjq+wkRz8ERxOohYB72NnPlsDM8fzrWhhjuBfTlvq4
w31tjIMknWz5XKhPanSc2w9j1HsWEaxOsItvi1/pRrwofdYtiFdzkrj5crIk0ynq3fZRCZScDRrS
wIzLlOCoiKzvIjoyo/9DjK9jQAZoRWhFAq7ItYpLYAFMjIVOfONdlpT3C+rrdeVIzUMz3cf/kjBf
SWPz8qk8osQ+ouwwRbKfGuprHNq7rrEE94l7Nu+LYlN3SV33VVFj20ZbfdalbnDjKP0QjYPgeLj3
FnzwJpoUKbYjs3mhDsCbaUS6Nc4B1q1eDPIjRL6o9MtK0IrMzSaD1hkgDUBDAq4aE80FdZK1bYPX
u9I7DZ0M/Ci5prmjGKC0bIP8dSlYHP/6rkQyDqM046RSaYo+TU6YRHfTc+xLvtGc8mN2aPaiQS1u
P9d6iYzrkIyuBXLRgh58P7pUnrXHfNih3sd7sJA+VL4euShGAzOi/JqJUMG4hn61VPrz1WXWpC5K
Zx3Gg6CQswAft9GdmrxomcBoiOQwDiXTp9YE5Rvy8+mdVp204K7P7/JRUPfmqj+oT+kUmmGCWo5Z
TQKq3WEE5kibfs2BNj6p+9wQ9CPwtWMlhLG36YSUWSgBCBAw48CqBChnupdAEH2cvcbtfokqDUJ5
zCNDScNUKlu83TPzEOwr1IsGR/+O1McbsZEQGIG7h2gsxKyEbQNLijkpIE3naZfDJbfpYao6V8n8
XheltLnmfSWE8fspXk3l0iCRiWYVR079RSMCS8iXoOng0EJUjofntSrkxFxUe0SXXV2+hvnJmIUB
H/0NbN4BQbisUQwCtFIzNjCXGrVPSrSYzh/pjHS/jzz5GTulPNAERLNXRHCw/CX9Ecj6EL22h1SV
AmR/dR383OjVmgSbxr2l70ti3Ycy2VWANrDSzcLwZ6enkSMF5bGazSeztASGnbcagJbgZWxQgGB2
xrzvs7YrbQkpKWI5dfzQZ4KLylsMGPYwD40BNGAqMfdU76M6XTQFuKeW8jsv5RP6R8E/ulsiUXaN
21SwFsVc0SXV08IIcUVLZU9rj92hfwUM3eLTiq4o3hNKY1RbqrssBjYUfWn8h088duOjvUd2V2gM
uIe02kP685V7MCKrmbtSq4GnDwZh6ymcv27HeSovkgBXMbpp3iiSWMqiKTcbLSuQ9gzbLHroqqBw
2swed/GQBncKQOLdVgV9bRSghamfl8bH+G/qtYb+CzjFia9W2u+0nqdzpyqdq4cKOY9Ffumiwbrk
GOD06qwqD+CxDM8W4Mn8pGwMJ5+AsY0u9BCA1C06RftWOW4vi7sqA32cqG2ClYNll8e0Z9mFFcI9
c9C8OY3RDmvvZJRUg7lxInTBbIvjHtNKHBNAAJGaDIo+Vu6slR8xp/8hmv4lsgQEw58VMYFCrQ4Y
TqHhcp89DuBZ1D8F1m57FdRgsgZ1LYLxPGAkLNqUvqBVDNzSF3SDNnZV2J/Ac3C0L1JH6xUdI2fs
wmSPRZflCEUQLLtl68iF7nYiS8oVogHRDVlVaDfrfmJLL420BXK3FhdOjDxa2dpebMf+9pZxo2Pw
bv+Rw1zQKEDvFMisYQveyPuUc+S9Go80NFad/8L00ADq5ohW4hhFi9uuUBXqIGBZzYd5jl5jdbiP
dGh3n6G00DSZM5bZJbLae8uwRNHqGzLHlnxGCzNgd6ft0GIm+2M0OHhJ+aBQ3b21uKLQAPDu5fd4
BxTtnXC8iJrwLcmMcmYVwspxwYH+P3ZkydUetD3ZJSdwqgoyitxk0vpYmfioM+ssjxBdIAjzpOhc
BS9x/Fs3d7Xh29nikvZrFQmSI1wbsjpaJpwBym2RZmUDTYoap6oe20gQnHPrsKtFsVmRbJGWsGpM
BM4n7RvejZmXeM3Zupu/GTaqkxSU0ngIBA8PvrfEPceMJ0ZZFZ1RWUkec9tSsZXZnQyIeeWQ7wcE
6wkecqJQnbuFGDcCKiHlllIZUU3WtIrewoD1mB1ZukvRiWg/+IqxEsFcgMBqxyDSgEQtKb/s8FOr
fm/DT5o6ewlSS3rqFOWlFKFu0M++Uf2VTEb1dUsiJZ4KoLrrLC8yT0kTe/rob1sy+uG3QpA8x3gU
sTEBiZ+vIo1o1MG4QJ8dwfi9K4fPofzdRkcNOkQetwXxV/MuiIme9MUsxkmHCWvqb0beuIgNdm0h
YjXjqgJqz6A1QCsmgD2vl2PnjUwCHYWOIe0fImn5scyyYMdEIuhCVzsW1paqj5SBNlUAkmnmvmGK
cDK5mQlUjP8sg1G3pYvCqpgxd/gGXFM6Bu6PRGkswaxVHXqv/KyCbtmdz/ol/bF9TvyLC0AK9GO+
8Zsxajcndp/JBGn74o42iATH2us9UHm9oThvy+LqhI6OWaDzGKhKMVs5dnGWjgE6GMqgPw5Ee2qk
YZeblbcthqvjqxiKUT2gn4YjKkWo5EWtW8k/hy78HQcxmMC1j9uSuK3HdFoUNUEgvQKq7Fo52mEy
0YiGvI4iA/q6HhyrC53I0Jw2tPd5ZHit2vqSngFh0z6B5MZTy2w/FORgmJ0g0UrP6eZm//mU25Hw
fhqsMcKnSDVg5TwNRKjjMQFee0H+5WqvJDGR3ZjHZjf31IYsWn4YAs08V1FSOIum/kuv3Pv+KjJj
rvImHVGfh1eZgn6X5YpnqejuAfe4FmBsa/65fZyiLWQUp0iGqZULEIFOcuj0vfwCGmgnlkw/ANur
Z/W1qDuLq6kgp8d/QFdEOu1afYw2zeSGXohuHp6CKfY0Sx4dXUFTuaoKgh3u5VvJYk4taOwhTC3o
h6naTyDL3al2/bEcA2d7D7mvi5UY5sRM0o54I9E8cjU6ck3cvlgeZzwE52HZj2GBJi3lqM29uy2W
a6UtpNGQUQN3BDtSWmSRRvIM8D4RMlAIiZ1pEnXK80TAbQIAjiIUKKz1MvUQwKwa8gEdVgGq+DgR
Pf54+gdYAiDlGWBMRmr1Wh2CoELlua3xZGrR6vwSZ0+xeTfX90tXCEwkN9u5FsVEvvKoxkaZIy3U
7cAdAngd9Vg4lJKHYnIIm+OpbrG2aS2NMZO1bpXBXCAYCHRyaeLyOCX9Haind0MDoGbFONnl5KIz
9zmPEJLUIhwXrplGCzRashA1ohbFyA8wLbsYKXJUoxs/aEDJBsan+hzAs9Y/u30AwoB/6pQ30UgM
+G+gIyEmvj7LWSF9YYwyjYcnT3LavXEhDu2FbFzgPR63tZ/rxMEgh/5uYoDI3qS6uwpSOnv5H9Ku
a0lyW8l+ESMIerzSlelqb6Z7Xhhj6b3n1+9Ba+8dFopbkLQvCikU0VkAE4lE5slzrGZsFRBNWDsL
4m2BC17OHNQ4OfoZorVtRS0TWQ8oNFTG/8ld472cltJCUKPAKJLdBr8SYj0V0IYExZZ3fV2bZC5r
U1xiRKpmWkCd9NkEOEyn/JvsZX7kFzfKR1+BCII4iV0/M+riZBedSCIIZpuJ2do+9xVzEKDRpIXS
N7kPHnvMVfimXzwPD0xXoHWbxaFHAmpGCHfRg+jUbG8z2DMpnotIL7i1JyjdllOBtS+yAvn05B5j
vPs5iT6s1PgX0ZOxyv3HFLfMpu/kpMMpgbCFnwK+hXqkaCdZ3L8IASsTXMCJpUpBpWZkX3L0FpAp
lDvjMDjloQCBgiR6A7Ob+po17sAPNCqLPg0zR302duk+PlqucTK/Dh4TB0kc9eW6n/4ffvLfDaTc
RZ702lR2QB47ctjeNgPwVvLilsPk1Elt59XolDTc9fEvNoJXGPF+hvdauXTP8HpKOflT/LNnEu/B
vwr0mFCjQATiYqefvE2ryKApYcnoXFCz3LW/mVALxtydIXKYWK+4crWVZKytcaGh1KphyRakhiPt
IAbcxZKLxlrvTLEpwrhtXcdrU9zxkIYqK5IAdwr40nUnrKTA6SB5IIhAW4dwbYU7GUasKH26wEpd
0ntMbtxbk2xPWYjBID35N5eyBayjpoM0FwVtLncapAZwhVaCkKPdszNisypKZ5enaB8dDQFj12YK
sLbGZbtmUsY5RYkePNFfggly8a8JrkYpcNvybqbQEasfCm1X0MCBL18/L5tusloo+7Yrp5xI1jVN
a6KBvCBuT63dpvohjArBx9t0kZUZzhv7Ju7qYcQKiUVOeTg8BrqoJcC+Px9o1pvIeWGfl53eMSIu
XW6eAqny1Ok+VA0QCDmztb++a5vQbyiXAACJcgeSRO6L9XPYJOGAKIMKxOywtAJSZpmLL2hXuW3Y
o9tAAMT5G9kMi5cXy1xZ5j4YaejcEHQ9UFPE6P5753aHcQfBFszYBs8gDChPxR1me4HZGPeiwZLN
LYagD8Y8CKTH+FOhTVpDIrMGM0EeH2UrdENVuwepVmoro/KVkQ8Jtnl7sX8MctusQgc8yQo5dYIJ
tNzG0dxnyBfn0a4Ry6GzgryjPRj7CpnyNNpVbYsKnJvHAxx6FliHAHTlR7wrTRkjJcZ3xlPbnhcv
JG/xLHgOsvv24ouubHDPQdlqh0WKIbqT1qmtpYdFutFq3Y7o29x6qYhuZdsaiMAxtQVYLa+7Y5Zm
0EGdOXN0c1R/9KY07wa6vEp6Pjo6LXsn0lV0CAdch9c/5mb81v4Y5s6nJlUZWhmININceZHixAC/
qt33Vv5+3c5mxdhaGeIuimQahrliVG9mCq7NidhAJ/dZY5cNwCQGuHpKu4oAZakEqc7GAqHJCLQt
yk+oj/C6JG2oNyN4FaDjErpj8N7TX61xkBKRKIPIDBcAJKAEh15D+lZVtd+DhGTWppt4mXaj9XF9
JzctoRiKgVU0E2QeT5Bp0oQ7EG39LsXFp2ZvwD/a0F27rSsRpeiGVzLqlv+a4u5bNBLMZKlBJlro
SnAwajNwUEvWTqBw/JmHIHFssnG86cZalG9vPUjPLHMhBgx6aGc30NIck31x0Lwigh4vMBrPCnH1
o+xGXnAniqMbtyEmx5ieAioYYC3gPHTUhqXGNCPmNeT8OE1Tie5yIlJj2vx6LHTqeI1eKobEBMNi
lQT5ywFl/6TZtSAUAMnXktLddTfZanN9TrvIpokhavrJk7HKIYpxKEqiV9hCx8yg6oumU+HGj9Tp
/VDBsBAFh5NYBHXjnKNpomNoE6BpeKfMxc2IJkU3K+1f/IdsnnI6KphtnG2RKtrlJQBDUGqw2PsT
5VzuCWO0IARWOsh4mFQrwe5FUUJr9ANRpcP1nby8X88Mfa54tZGLnEqJqmFFo46Onb5Lpi9J9t4v
pRuInrQbdYpzW9zuVVIG4U1SY54//GYMj117ABg9lCJ7Mt5DY7+ECaREvNYQOctlQ/3cLnfS+5zq
Mx1hN4qbxzStbBnhsof+ZmeObl+FTxhlulVagjqz6l7f3stsAqahvA0MG4bwL+S8ljaV5D5vGIHl
XyBG1s3+G3QQbAnnFzqzAzAhensGoFhcSMGVGqvtCDvBLevjlDtMqPoliDIxMCNk2d14PJxb4+4D
CsxFFAcFwHH3wNF69a3mSrfEaewUyhsiLqfLoHJujMvjpUiRu0UdcidGUz6FmBNKy0bzOAhV7rf2
ECLHCChM5ljn9Y6SXE8kkNZgxPa0nJgqpny/oCYKjIfb34ji8eZhWFtjy14dvE7Xe6qA7xYAs/hJ
wxdr/eIbqEJsSTicvXXGVYijAielgqCbn50aSWxilACm+sCL4tyuky8VzX2ADzTj8bq/X14zFsQP
VIoJRNDrIik5X5VJRjVQ6jF3lCKxs3aHgTP7uoWtyLi2wB3mQhmLaDL7xpHlx6hz5PirIXr2by4C
qjzALpmow/Po3F6HMoVuTLnTVMVNUT4Go/mPcZnA2CMVBjcwgy7xVIrzHM99geqQU3THxPzIhGDJ
S1+GAYxiQbgLkgeXIh6xOk5T2gIsOdsqBaafQb3KH7LqTJ94SdGj5XLLKFaCMWAkNooMJMj5d9dw
jVjLAk6fVKJe3VA3y7zr3/0yDDALVAfSFIS2+NdzC6hjYYRb1sFl0qOAD9xvF7d2WMf475/XLW28
tM9NscWujqY0QR0XjHgAYGUQycPVGzmhZ95BuXZ80Btbjm1MWUOjovghC8oyl9fFuWUu1g1V04Fr
Apaj8aaZajeQngq59WrZT4aPwvrW67+ur1W0q1wUAtFmFwU9DMat4QazZCvN6MpyideE4BbetMSk
kzQdcQjUDOebGlhzOisZ0JplcgyMu6R/NeSHeH76F+sBmIEhXaEvxatETxFEIAsmiKrKDyHU+OQH
ZbnVRaWlzbXg4DK4E6DVvOCBUoVpoUkUcpDKL119BR6oU4+LiN7iMtLBGVj8QW+YXe1cDlgUbRDN
wcTq8jchVK3JoyK517dr4yZf2aAI2OdfxWxB6a1lKQTrvfqNaTNSR921pxBCG//mJj83xl0ORI/U
VJXQHY4K2a6oahOt2JusH/1yfVlXdw6r4u6IZTKaRlpQ+ivrt4m80vB2qF6vmxDuHOfPWSmbBVHZ
GMxv+l75y5eMutZ98sRCA92XQrmzzTUhNwHaGa993BznX8rI56Wdpg5gp3fjqDnq3hjt8QPlBvr4
V+aV3Zo/i9G+vszNgLSyysX1KW4rXDF40RWJvjOSwa6jfSo9A1zmdQmT1coS77rFDYpDeMnKJHu3
r6Iv8CWypIIv4X97Rak3fZcfpKfwJLX2dJTvLZtxOKPJcrv8RPPoRRXl7BuPS/wCPPIYrgcQZl5k
C5lUKgUa8L4Nap0sbdc+UOVko8bdtwTU89Qt3kV07Rsg43Oj3KWjz5g5Nhh9v/a19/InNt8wOdNT
7yp+5s03ojYu+3PnDwZmDhpFTG8B4ZILLmUXy1kao0Pdg15ht3SacYjrQJDmXJZYzozwj0u9qk2l
HOA9CSobfRP61dyAv6FxSH3QLCSIIk7WrVVBehsvZ9nCbOnnl135jlK1cqQNqGvS4j7pQ5uK0E8b
aTuFxhz+MqadNMgicaHF7Aot00L0uOKhdzrtTS9B9zff0xgwl5vUtgY7gLcOAnqKrY0EJgQTPEiA
DFyf52fC0AOgk3R2DKHX3EKOy/BySErN00HDbFcF7ND1Q7i5jyt7XLCBWp+WdHOZowge+HXqjYYI
lbFtAdcaijcU8gTcPmaWSvLiUx286X7QmTzQUnOuL2LzSOFy/q8NLkSHfTv2YY5I0kAMxkCvJPLD
Xe0C2u03O+qK1Cq2YqWhgviUUtTvZL4NHLcJDQuCwj3wtLYxqHaIClFzVDtoslc3NeTsocUoiM9b
t8LaJnel0nmoi8AALUbVeo3yzWg9VUSddPl6hMejoge5EtAUIns7971Yzqt2nGqU2spdvRR2M78N
+C85f22CveCLbS/njy0uKqFSkjThhAEACVOY6e/wSXPQZ/J/tD+0++hJdcRwcsHqeOKXYMyWIoXO
jdNKKETBlXZZZx4aQ/sWp82DOTeCDH9zhQymo0JhBMJtnE/2db5QMmulo+uJjdFJO1VDW6Efgo3c
ylCNlRl2/FaBsC5q3F9BnjmabjPEBaarj7ljoND8xmAQvc/mWqVDVQjO3OaxXtnlAlXWzk1SLCUi
fmXdBlBjVdNZcKlsfrGVCS42laTRs76Hj1CgQmNyawQ/pmSXy4atSl8E28i+Bn9LrreR/ZbVNqJx
NeaJgjJz49YFoCSJz+YpqJPZ5uz1P6udcO6Qxb0LiyCgxB0DZ7tAjikTCWtC0Bto3ofP3KPbm6+9
y7BckitCjm1+LcbZgjIHhs748VArH5Wxr7A83fwGLiHbnHTv+g5uxsSVBS54UIkoFV42GH0HMu2v
cTPzqOxF5fLPF9fFtqEPprISFxphXByUltrKlBZxcDzqbucOpwKDKMRNvXxnuL1PniD/ke/A0oc2
OfGQWEGCKXV7ZOrt91mI/9t0UYxEM/ifhuIL5zZm2g1VpRo45PJvie7I8Eu2vukx/kXQ/xMZ4ra3
U8ypaQwYmpLTmNxNittMJ9qBKyQUTcV83siXW/xnUVxszodihmQwJovQJ36Jf1eHCE3NQ+UHh+wL
4/JX/OE4eMsdecwPbMwIItrfrjvTlrsyMgzK6nKXnGN1J48deoKZk2M4BjzobjeILiDmJ/wi1yb4
uJnSQulkq0RVFq8sNHg0N30Jnb9VRd9cDmoUDPCDLJynmmrTgIJgFlUEIMBcw6l31oP8QO+GT8Vi
ea9Ap/vL9Q3czIjQhAAaTFYBB+OlSStoXQaTDC2l4BfyBbQeM9c6NOH/So6LRcA3riEFdHRMbg3o
DcBvz+NnXHdB33ewZ9HWsSaw6ma/m3gfEpF218a1irIjsn6U7xHM+Prj3ILhOG9AdJvnXhfdZMZ7
J9Km22jb0jMb3GEzVUmRAxk21OZIq48g8eJRtdV6p069rVm+XN3KkltIp6J+GsA9Hz9c/3obh/3M
PncAm5DMSxcD4pOGih2Sd2I6s+EZ5SMi93VLm7uJNw6uBIaX5jshXVjGREcf3CE0s1Pji6F6Zv3r
uo3N1aAUSGWwrEGRl3ONRC6KJdRho69UuwONONUYifS+S77UQPJfN7a9oD/GuGOtaqkS1i1oJVsL
DK1xsmuXzlF1TZCaiMyw/79KFwa9KPKUsVdW+WmynsPUN2oBcke0bVz2M1XhVKo5nAAC4DS8G9rQ
LuS7BYMxpSKS4d24vKGW/WfX2G9ZLQdkfJWsSPhEMtibahp5krrYwbybxy8EOkIJ8AOlqFkr2kLu
kKUmSGfrCesbspeCfDTxD2kQOAP7E1yMP1sWd47qJrHiuYUJHXyVRlHZQ+BL+d0y7Nv2Rarer7se
Eewiz5cT5IVKBgW7aMq/4nRylcRw1OWmCR7IOIPJ17Aro7OjLnIbSXHGKLf7IL1Ro+a9jOUvY/ky
U8mxAjD7F7+v/zTBXqtc0pQE2jSOFTYizG90TbZZNVYVBK2NS2692Tx+ryz1ZJ4pVj/FT3JH7FJE
RyQ4EPyVFgVJi11lDlPcKhGrKb9n6iPBq7+ev1/fr821AN6CsQ4Iel683aqy0oNKh+6HEpxC6vb6
j+t/f/O2XP19LkplJXokhYa/b0WHeGmdnABRijE+6ENeN7S9EBTGQQwDSJDKxalxUGucM8Qp3QrA
30QepkYEMN70elRQ/2OCi1PB2CUgLAA/7FK5svRQo5VmYjiL9G+xmu7woxwJrbTry9rcPyiGA2ho
Mk0eLl7lI03ngtksmsNY5/bc7+NhF7ci3oltOyiHAPIH9qaLeZvJTIY4aBonU9NDb4ZOT8ktJf03
MkQCl9j0buuPKe5LQUdHqtQe06ysXKDVhV1ZH0n/TcIQZD2LYH4iY9w3K8x5zKMIxkLjxjBPcaTY
S0hcA1l+8c9TeeCn/qyL+1RJWefJpMxI5YNwR+hBmozDdWfYDG4rC9xF0k4FPlzLnGFJd3EW+CZK
mVkmGj0UmeEuk7weB6mWcGaj9piNO7M4DppgtlfgbrxyFkHbFFrFCGiguVnKN2+5NRtB4rJ5Wv9s
Fg+7rK24WMagapyqVJ1exbByDiVJn6D3kOzV+muJqub1z7PV5ll7gMUKIavkogtJU5Rpg0LiozZ7
0Ut30G9AgeT8sJUeaPZoz2S6oabJ1H4Z2FoEwBF8OEs9ty/PJJjLGbs6W5glm7PTUN21uiL4dpuR
drWxfEjX4tlMCfPzPr+vcnqfNqKot7UQpOroSjDmeSTT5wvpaZYU+UDA4rl89K0PAPtb3RsCB9ny
wZURvkw6FWaNCS4ZV1PmSuOvuZUdOt7WgWh6fwt7oawNcTlJEygy5pQNPLKeu4/OnVxUgL+Gj5Y7
yE5+Ik5gD6/Vq/J03Ru3PhNr+YHJHH0doEzO9zDsh7knCfA4bQlgUds6au9et7C9gX8scLGVaQ/1
kQELQS/ZlRlBfpzsE+kuFZGgbhqCrjlIsk3gcHhRZsykNMrMHtjtUO5M4gzJl0Q6JURIW8EOCJ9G
E0CYwP6tEMwpcF8KCtagfq9QcsM0lLu4mTtAkrnbTeDRLN3YH4mHLtX1TdzK3NcmuZhB1dgC+yRi
RgOipwQKxTF0zuO9Nh4RoFy1Fs33bLrFaolcjAAfQGiFbQjGSdk6oc0CUfVmd31JW5F3vSQuQIRD
1EYB+Nox33LfWLu+9ufwJ0AAdpr4+uwD6SJIkra628raIufrXVooWbUomWOkdhLbDMAJiIljFH5n
xy+qg7jrt99FKM7NKIVWHHo7ACKa/ES0liztmDUxThcIgX08wWvHGOTIl9pABGoRmeJu/qEZrWox
VfQgOhNOqdhd/0oTUcN+0zdWC+LCbmjEaSzhheyUZb0PAv2kgufmum9s5WMEVTqqgtEJW8YlSUXW
9uhfoiySd81zMf0wU9kOw9kHhdSRJqXAEzcDx8oat21zMGvguFBQIwEGCMAAI32drF9Wvr++qM19
W5nh9o3KOlgGuxnPYW3wqh66HqL5CsFC+HxJlmAdc2OZ00mpm3Q3jeKmY+Fps6D4LrLDBcCsDCoz
q2EnpV9SnSCJuBs6P1QFV+9m0PuzYXyipBojGScLGxYr0W0Q9nZZj6fOmH+3QFLJtI49A9D16x9p
MyoBAg1WO2AcwA50fh8ardlOeo8zupi7Op9tvd71kTd0zkJeLSbbPh6uG9xMBxno+j8WOV9Xpbmt
ihaIA/QrZ5sC3nNAAwe87q0z7SPigd4xuutPgzO6R92Jju1N+P36T9gMG6tfwPk/RjmpTvukcRKa
njA39KhQjPiB6uO6mW3//7NQzv+NpivHOaMoiJivjfEYiChYBMvgRbGaOKs6aN9C7ls+1bJH1Nu+
964vQeAdFyJYsxkOZV03jrGY0GIpMLFklb+C7nepGDfa8l1pNA+fU4CBEWwcj7zJ6jxHyMXrdMBI
WJAdMCgm+DRbmD6FoC9iMJSxipbFudtrHR2UudUzdGRCaHuVO83Vd9Ae+kTli27ET6a6iwRqZY1z
+agzIrlg1qKT+h44yq21M/3AU25Zy14CprBEw9LKHAkk5eN7c2PcB/eyC9y+ICJve8yfVXOOLxWj
uagzPKZt1bty2QWDet8JeIK3P94fG7zX66i3WiTCpY9S8tBGQEkJ8prtaPxfCzzHbZl3Ri0pWMUY
d6dKaZx6SPxAfWuHWGBJsF+foWz1cu1naQgNE5Yac4FkwsOgml69+NfP2Ga3aeWLPECKgsexCGvQ
UTUF+XIAQvchSwAOrBZbH8l7jFEtmrce5loL6auqONIoEuwWbah6fhjGiEDtNccPKGK0WyFBbkvL
QpxaLiAjKnrEiowx/1ntaWtUmPOGQCVG5+mPfjJtrcWkqR47UixSrtr4fCowAmgiIxNFO5szpWcS
6mgtnrLgqbL76JDJhUvit+uf7xNwwB3uMyvsV6wWVCQLcBUdYuSUjAdTPkXVsax+mkTy5Th1zb52
R5wEfXmO88ie8x8SiW15kO1O0WK7Mx4qdXloLRwUUp304WelZW6l3oZ158/xU5E+ZIpuVximHs29
oqAd2JYvqbkr+hdNfQ3lVyPy+qG3s6SzdfNeqpEDoyMfCSlyRJvJvutqmXpqBQp2FPO6eKovbu34
NLcH9JMZG8Fzdgx9Ksi6PjlLru0sFzYNeemlMIRfEmiiAAjkzhOahqAGKl4K9adZeYn2A7rIDUYY
G/3ENFta9RhMYI+TLK+mfi1ldi4d5LwEWhNCDOrPRX3RQ0HhZ6uQceYAXFQlU6TVWoSfCRjbHaPP
rR3oRC43ktd4il+f6BGZxqP6cd3vtjr8Z2a5QEuXfuxUxmJXy3Q/VrGdN6pdqrso6Vx1PuXBUSGN
nfeJQ0qkVLNsJ6JePPsAVz4Qj/oNW4C7+5KtvEvtsgNCXUKJQDv21pdB+iFY70bgWK/3E6+7ckDa
TI1UxXDAEZQYCyQCVDf0rIP8wDJFDODfZ17oE0FTS/RxPxOJldUiiuVFwhF3jODZam9GWXNbK7TJ
cEcjtGUxI9QfDPWtWnZV/GDUXmTsZRZDBWDCjVv1bPFciJ4iA3x4M37GrDxCY8Q1ZtElsJHqwQKE
F1g+pOOf5+e7HUYrjympMbXzhconRX2vlpOOue4BY14l9rcWObCy6T1/LHLHO1WyOG8UlOHAKJzi
CV9Uu6qtetsctSc6gnd3AtPSISrqzG4C8kSXEWRn0CGw8dp/vu5c28ENWHINryBN5ttkw9RBri9B
VVwBRGGxnmJTgyiwIDPaduA/RrgdNsD3jh68xJqwrH2g+glAoYaU2EYlOf+/9XBbqwVxV0qBhZQi
0gdXKQp1V/YFptoCxRDkSJ/wDT4IUMC6MQUKaYiLAUQliINhNhZM7b5Vh8Gn98THoDCwvJrb7xg7
dO8a7uR0bzIIZxUfdOL3QgK3LecFh4qGSQ7GScDPcUooqizmNP01fF346Y4NX4shxFvPBqCpmDYF
gN9sgPj8kCjFYiwN5OIwChTsGOW2dNeBJqZ8KY7iISp2b3AbC6peUOgCVamaIALijGVWOQ0qBvYV
i2EH8t5KnuVQDnd4h1neHJh4pEeWBaiVIqWCJ9jW9MOZce5Sm+IcNy+E2NEnChK7mQp4KgTX2vZQ
LvQF9JhukUp+3FkHtdT30xS4/9iDPwVH2SQz2nefT6pV3NUhMl2U0BZwSDECDqsBVxB2U/BIglj0
ntiqSGjAkxGoWmpwIv6rLhLGwRULI/XW1/Y3OYxO9CDZxI496uSAlf4Y/e4Y4KnoZfu/IwNw8Z2R
mULmGbPUOP64MbnvvChQ8wDLBWL7sNhKuQsk3C+hr4Q/1eVQ1ELWf+akZ37F7DHODhlWMQHPJQ5G
K9fzEs4MqcuEIdKvwYPy0Hko5j+AsDi04+/XP+VlpsIMWuzEYDCdYIvPHVlS0OlJUjTglnvpOb/r
d9MeqjsqILrSLvfpQRFclhfRHIZMDGsSBHIgH3mgSKN0A6nx5nb6/rUDP3KCQreoJLhpg0BmmuEQ
MT/ORYI+notBN2LgK6XR602w+ebRk5J0gnO45Rvmygz3hCFD30JmMaqcrE/8hOrHsRpuSG12dlPh
LZqAwptMj9e/18U9xbYP+4ahONag45WYlEKxEprB5iK9pLriqcpjOfR+rQnWtrmFf+zwrMhTYdGo
A78fOGTcor4fgXugkyA5F9ngKrc0V6QxGVJgD03q5TIKm62djKbgumUnlD9R4EIGMT0Km5fXT9/k
iaYNYE2aTcuWSHUbGsu+KjK7zACnS9t/mkiwD4TrBx7+Sc/NFr2KjUqchlWgBKCU1O04Ogzmsyl5
Ff193Q0uLzt2XhGSsCL0JS4YHix1pHKag5ANUoSYiEBm6FgnhpFO3VAojbTl6BZ2jwJAvBGDCYiS
GkIBVJJVEK2BKVszbagB2Hr8k5SvWKx3fXWb9iBljBMMgyC5Pd/DJR0xkRHBXqf+bAt3Ku5R3MyH
lyjVHGjPCpKki/QdW4njJGNi0UBUkrkvBgKQrg3TEJQGOs2gzFqh2JgoIpnZrTWtrXAJZgwKTjIk
uEjkuvJDiOjRPEfTCrRJVZv6cW+8S7m6u76PGytDQxiSBgpSFWSA3AHLY8B7S9MqHPDBLR7NjWxn
EW1/3cjG+QJ8jclVgiAGdVTOiFmVxtRBRdKZxi+dBajtQ098BYi2AlfldVMbwQ8CDeBjUkBygZl/
zi+gKECzQTMKdNNP8ng/0smO+309KAI7G4HpzA77lqszDEwUHWmG+4NOkd9ammchCs7y8s/j35kZ
7uqFR+rUaKAHVmvlTZjOdtugKEBD5eP6tm0FC13BxAYoTkCWhcGN8/WYA8TWlQXzKYM/YwIz8SWn
/8AgObL93h4FN9TlqxxHCOHPQuUe8jAgmji3NoN7fol1xpzoBLvxOHq6T+zEtdzarfbLb9VJPOkg
6gN/omS5MK9rgDLBB3GIkaqdW821whyiCHmMMRpPuYlMKYUuU/cjLweQdhVoH0B7b+i0l64wfFNK
7aYxDyWaamGr4WpoHowgvBlI7OS1ZWeB6ucpsQdp+dWXmQc8+b6q9ZtB10+DJR/GcnG7ZPEiefwo
MUg9hyJVgq1ThfiOlwU0LcjFFOtA4wGwR9y/S/VYRKcufQHugUKZTppDwQV5+ZzAB2ODIWxiluGX
uK2jc1zIcgblk+jARDfzXbCnOwb3AsGawNZGFIQpCkl3C6JkmBA5/0ojOAxwlZgFNH0iu8PTGiS+
k3qvyu9VdjDJs8Dx2Z/jnQJgB7aPYNyDENq5uSBq1KKdoBsjH3W/6eD51ClPxMsZ77KIWG3rk2ED
4YAM+Aq4wLkxeciyccoprkc90+5oYOiHMbcaVyPdw2JVIGA2ITd1fYVbEVEDjQsOHOAceF6f28R8
UdKqYxY7evVYaq6W47Js7AmFmut2tta2tsOlulNY55bS452XJhSBPoJqlmoXwV093EWi8eOtW2tt
i4sfQZ/14ZKB51YrAhfEOKcsWQTV660ADx/UMQyFMUWDx9Gp5Rih/YsAry/oTnXWrsggQCCLTtbm
SkAljcsKUVeTOVoXowU4umhA0j/UL0b5IpSm3nq8QQD4jwHuOM2LHjSGhc9idtDdg9iT28soyM3l
Xo9yFcMizb0iSz4elU8N6MdTo7CRDSPzXZ6u+8clnOlzylIxURdQGQU7d9IyMnVSJyO9qQv1QIBV
lo2P1oju2+CLnOeQDE6/ySGR7UZ/SSGrMqEXMpTkOEJ3JcoMQUqyeeHhKYt6IW4C/IM7Fm3DMCFZ
z+YHrUfw6aDcr9nZN9mFxJxQWWPTmSjLx5GIU7Ajn59BaEYFWh0jW83JSznqTl7OtxVJvlzfYZEV
5dyKjgaWickmtIez31XhNzFxAUdx/rkRNrZnmBZKW9i/cyNmGylKkdMIlPktBlFocxzN6G1ShC3+
rXiiA72BmxrqcRdVgIxGyiITCcgZ3e7AigaSN+AHHeWg3o3+4g1voJbxkIyDvUFUS990DlwIMihl
MJ6AJOt8kWMBvBgIDnApPA7g0K6haR2fJijYNn/jUvhss/BXkA5CSHA3QG1L5hleRgvXe0ZQ0EkO
TDh52GuouUItd2ce/vm3Q+UInKjgj0Kux51AkyzA2td4ESrFz2i50bMWTTX3uo2tgLa2wSfGfTdp
hYXqA2n2Y/ma5/+86gCmLYw8IoBoKuGfYoUWkagxMNvZFffl8AFBB1dBSnZ9EVt35toI9xKbMIFA
RgsnqV9kd/qpT527yL2tiEooWz6Og4SxSoq5W3yRcz8jUZrNRcmGmFOyD+rS04h8sMy4c6SE9HYd
BNa/+Tx4gskGiH8BLuWOb6mmST4njCG+ewWxpd2LZGs3zw6ICv5rgYtCS1EtxPic4PRGD83eTw2f
3melwtAtv1//UJtnZ22N28FI0ouBdiyyZjuz3i8YT62guirVz1PtD1HvKM1uFKVxn6V7/sSiQskk
fNhYOF/aV9Ox1JcZIyvabsZlChZSJroKrrQM2jNQm81dRlqQ7ZpfIiKIyyFF3KI4wJCagU40Qa3l
3GXiqYjkwCDgb5ztqrRlp3xqM2i/xt6y7/bNvnUTZafdj676t5jhLqV+mH1Q5zB2Rwu0elwMGYZ5
Ks0c96b6bGpedai/qUCUB+7uQX5HjrkbXc0HFGp2c0DLhRvPPufFxlsWnnEELx6M4p+vPmql2IRG
INIlzFw6U2SXt2hcOaCb/Rm1trYPn/8x/RZbL9XBo8RKaRcT1iaZjaE1QAOThMUdyHvvB+m3wIfZ
meMXha1UsKOoeuM9d76opUtQ9enAqb9IgxupXmLK/mTtK4z8S7dGe6hM6MyBhPHbdbtsr66Z5Q4q
nYMujFrsZT18yPMrNRfbbMGJpBymEszLem4rIpj+VrxbPVl5503TaKSzhEKQasyTXVf1UQmL742x
uCREU3FQh931NW4ZXD+42G21KtNYSp4bcog3chQYPjhenaHvjmEQgefpyzJT77q1zWR7bY7LGzRS
Wc2UqugverOnOdU9RgNyu3yvoTUA4Y1xP8WCBW6WUkBKgZcyKgB4rXDOg8QhrSSQYSB50H1rZzix
F0FVTLMlkNEwBuvo1fB+Xl/nVqKJNyziHpIzpM5s11e7OofJnBc6yqHKPPsLwMcT7V0pFI4YbZ12
0I7h9fJZWP6Ebq3s9P2YBJWEYp58DBc73YdHw9Ufl9/EwePcTV51weW4de2v7XEnQlHjVs06XI6d
9DWh0wNYph+WZbqpMdN9fQeZ3/Fnb22Ju7YsukRJGOOrDeRtHA9UVM/b/EKrnWP2VzsnxSXgXjPK
eWrrLvQmydxuFJQmL3GPiIzrNXDO3mb9RKEhFTvtbH9q5znJc1zby12W2RApxD88emhnwc5tPSMN
9CMB80Dl37D4K2BRo7qxZtz4oDR/1P3cQ8XG03fkq3Y/eIUX+9Gu+7j+tbbO9domD9Uux0yHuh3u
+9bTjhboZsqdimi5m44jJAzmfaM7AosbDnJmkTvWVcwa6DUFJM7rcxfKS070DCVtQBWkR7wfwfkq
JLTaOG0odkB3ETPdeIrwXCJRQ5V8YrPmrRfsugckpK5+l72pRwNRxLhLRakbO03cGTizxyXZctEo
pMwxkJscqkP/yOypuZ2e4pcIauRW5F/f0o0jcWaOC1rlFFtpp+HukdNjbPqyclpE8V9kgnv7zGml
dwuFia63u/a5WzylFsT7Tb9YfSQuAepxv0C7GJ5IlbcleR6Uf7FLQBXIhGA4H+yc3KEOgtgyjYA9
38qXPrVz8qYJX/bMd/kPz+gJLRW1f4zCcr49Nm3akAT8VMoufmLF5BQ0bR3e8yhSHa5/9M2Tu7bF
hfQ5R7KYqaDNHnwAqRzzs8+g3y1Hy07s4qsIob/1+jFA/MteV2BdAZ/7eeCFLm0WphJkTsK7CeqJ
hR8xbXDP3EHR8FWUm26F4LU1vgVPBhR20xrFPetVPjYHUFM5gTsndv6u76Rdd5vt/oe0L2uu20iy
/isTfkcPgMJWE9P9gO1u5OUmbnpBUBRVha2wFdZf/x2oe2wSQhC2Pz/YIV+ReWvLyso8ec7WqZ2/
/y9rh0ADUiegDsYN8HF8uUCXWzTTbiUHtocw7F7bVYfsuLlua/scaYrf7SycA54ZJm2Kn/7Pfo1P
CdTTpEsvzaA4MI+DudncQIpuGVy4B9VsDQ0hDEq8zUwgX10ZiAM+34xr7uH9mBbuQe9NAL9QbvUK
vFCj5JDIt4TdfG5jnpfP1mex/yagFlTYKbyavQC77lVQdezK14ls3f4bg1lih5GyViBNiAWqn9jL
V2SVd5BGsnw0H4zh6ANkEDrB50NbK0Kh9AQwGSo1tgntgo97zylGXRjpzwtjLkJFhzacH9vJn/Ab
69P4h6mF2yirtkyLDKbi+sJpL1keOu2ZiQ3vtGVlEQWaFSjdixhWuHmblId+eALHBtmsia+lKz5M
3Lz330WDTJ+ibJwnrvaRq4BbSvzokITDKfVe5xl0Tvxrv6k/vLpeujqTh8wqIxCx+2gWQuxmOxHc
Veox+kkpWfnaEXkgn/lbvQZruxGUa3iToJisgcbuo6mpsey2G2AKmQOXK09Seay2uOpXpxE5YUB3
AGVA9Dl/iXfTmMSj3lUWjHShvAB6/TiTAcZHch5DLdD3QK/P+WF/08uv+dz3dhe+UC0n1Wga2JVh
fJ6ukgvrmAc8BB2tgUA7giCZdYV0uI+Oqk328dVw+73xxcy2SkSlqBHTxA9QG5YHbR/fk9smRE+C
FZpHEcx5Lghdbpz1rTEvfGXFejWLVASjXVgetNfSH8JZGgXZCucCeklf2rCELDjf63v6bH7fML6+
m/5Y6MXG1QfSFoQi/Tsxv0a3T9B406PjZz+awhUge8fVumP+9Py52Y0hLx8ZskArr2H83F7/ZmAl
O7rLjn8rREH6TIMs26x49TNkereNS7DMN1oHz+1czjrZ1Y4G6YW5MwG6gDDCxp23Oqh3xhauJ457
hwwxqjjJAUWcq3iXHqCyGCYbVYG1tCTgdH8ManE26zSN7MxB3NWFU2h4zY4DWaJcgTahDeJ9tTNv
javS8fitPDuncW/dfr52qzvmnfnFEc21ODN/0hai2nrVdEiI0vwx12v/czPzYVve7u9HuTiMCsm7
yUoQpPRN7Fdd7KvSL9IuJPVDUe4/t7V2Ob23tTiBUoixyOZqYqfKUyGzQzNrECvxBQj3d5+bmjfB
Z8NanLdUVNqEoAXlFjL6SZ4e1SgNPjextg8hNAAUJOBnv+J987geOctojDfH7EfynYbDtV1h+xWL
TlT03vxhZ7HfdVAAsoLDTvojuolD24esU+cnnde4eAuESJbUPlzoDo1W/dMQDLs/ESfNK7OYTvRz
ABA/YyPBCbCIk+Sg4eadMyRzFnIK5wufBYqHanvY+/m16gON5M7NzFuuZeUUfDC8iJpstY+NZpq5
XdXDkD1B1BzE6X9ZUJyAg/Td6BZB0wioizPmBKziRgBYuqv3WxjCX+ePAOc5q4rNyCqgJz7e81EH
rR1dBV9OUZzF+APsrUYc1FFgQGa7Cj/fl79OGWyhp0jHvkFZZfne7sdBSTqUkjxStue829Nu3DP2
lwH1MIL6IuqMKCACePRxQFNqRDQqqxwS4ieLetpwRbZwLKvjeGdise9lyQ2RJBiHCvGtRg/jDuqU
G0+0lcf1x3HMX+LdzZW10kZ+Atl8MT2K2HB15yjNV44E2TCgOcoOJuU6q98y9TotNi6Y9fEBMAK0
rEG1Zc6isCnraoLxjZHyMNjP41SdM7axGVayFfMA/7CyOECVLnrsO7TUOcnROBIw2CteFnnZj+oC
3VdX8d8Apnw0uNgZSpwmmV5gWEoWcuOK0YPWbLCi/HpnfTSx2Bm8axwCt4jcTl2F2XgHkhS3zjhQ
RiEino248Vc3j+AcQO0ZhY4HxxKd0pl9lvQmjJE2CRqQQhA0XkkVQooF6JqehRIQEDJ+foRXYg8Y
hQCRpaPTCUyai8u/4Brt+gZlkP6o1AcHnBTzFTOLriP57olTQUGT1xzqnX10wnK3pei3tjWBKUIy
HLgqAjTox1PRl3U0lXOLa1vflulFM+xovwWAX7cBJncQ9hPwry2G2FHAJLMOTfJZbt8oLD8ksfaV
VlsMOutmIKoAZDCq+uZir1DUFLrCgqh0DDeoMHpkreYW7eB/vmIrL1OsGHiaKLpXodClL4ZDbCnr
aYSd0p+zgmgWPZr/fsWdtrIW86/6eBl/NLW4TKoSFUc9RvtZPdpXvRUfE0f40v5Ghi0SqtXJs8Ha
ZeHAzc1hH/eByk1VKoU63743Az+NgM/26cZhXvVQkEn43cjCQ8nJ4VJlP7u44/Ms2wA3zACNMsI8
NIC92G3BgVdQ25hAUO+j0jjjzpbiepwKpjcDhiXHyVece65dtOaN7B5UeqJlYBRnQzHcpgnTznEl
uYqMb6lNz6UFAjNoZoXDYHg2BMHEkfRB/TJlaMjMnpz62OKvmKjcmMXXNgqBwNnYZet+4fdvDpHV
jwviVDzpuI2D6QzuTOKf72dho75Hfwxe7WLfPMtA2Vl7HqBivBeVu5k5mN33L5vv3TdYbAkiLUAX
5OyZPNXTEYM290og3eIwHspdFGwx1q3u9XfmFptDi8dxUHsM2NTAHGw/6W3n5kYKssG7zw/wuiF7
zgUShPRLbZ7RSkhXzppUU0wDpRsueiNzW/3RiKONmGMtFoQSJsRBkFXCg3nhXHOr4gRSAvAUrAh5
Qr+qUXZse/IVfQJvTjzszdTeuE/WwhyAW9CIgQo7Ao4l4WnJogoA8nJetR4oAuEjavObWSl9x0Jy
+MtTiYof8C2QlYFe4ZK0TOfVpNKZ/UKj+xkYPo6nmqUACnuf21kJA9DrgcAdCQc805dKnApvNano
mMhkQKcq2FF4/tYXB2U6RV34/2dqsWZGBY6yblJQWFQ1L8kgPVxGbgu5VKPRg4RrG0T/K5vx/ciW
tPESbxFVMjgoIeIdiAeovlcLHjpyw86Kf/9gZ3GY0fPLgUrHYS7ynZJ+adXrZishvbFISw74ZkqL
KUr6zOugnDr40jT5jd4ZFCo1aCr1dLuieHAVW9wgWyNbRKFNOnDNmOa9oT9o2m1WDW6f/XXgMvad
qc/4WtCt/iLLOUiDTDKHkYG9RPm3XAWHcfXX/dIHG4vL3qjrTlF0NOyRhPYnnQvqOXaLpiHbuEto
ZW3cMHM4tHDvH8wtUjRdLh01VqFE2ejdk1JYVxayep+fpfmsfGZicZaqEY6KGDmWxv4W24822Kb7
H7qN+8TSXDY99ka5sc1Xj9Mf62Qsbk2DxHbXzR6XqUFLerDeX9nZq8W2BFNXMtvzhkAwA2eKbnpr
cVsBNeUovAPTWcz00tV5PPfVUVcFlL0j8vug2fuq+T5V7WNc5qGlxH7N6I4bid91pR9v9oqv1BcI
GhHwJMGM4i2xvNXUoUgLJ5O5J9MwdzwSWh47Tme192wEP+7oi6B+YF4Nju0tYOXaCXxvet5p717W
JLeEUrUwHUfnvjt0aFPQXz7fSavX2nsb83d4Z0OraGwAilehCjUV7txykXoD1ENchszzdh/Z2uH4
mVeBqjAFRm1xFrmp4I2ezdz/YA+LUoh1bBz2tVhYe29hcfzMshjV3oZDHo/1F+LHyLFpKAAdZkxQ
uase2RbTxcoqoZ6GVlo0IqIraQmfJISBcC2OkJItKl/qZaDn1SUxkw23shLzvDezlMe0DK0aiQ7B
ZAckNznrvmaZfSkG6IllA8StBy8x+cahX7l45kohQCFIUs3qqR/3BggRitwp8b7s1CZk47hvyCMB
wFdtjrVh/I0AC20lFC8KzKSKLpaP1hJuZLxiKfJh4XzIwL5dAzAJyDTE0Ixb88vnG3/FhSIhMXeN
U2dOKy7ubX0w1GSYwxHV6S4HhfqjVR7Vtj4jHvoSZU0QCwr2Y7GR9FtBhhLYBSeUBsYbAw1XH0dp
KU0O/k/YNZzGQ6dqohw126XN0ZCh2pi+6HYsBRkbd/U4qLQgpt/iWrpptBGOrWD05y+CvhO0FSPw
++n33h18CuE7TMH8givzfZWfWQEVLtZ4qo0n2a6fu836wVPFFoHr6j5+Z3dxPlslQQCT6bhJLLCN
KaccxF/d+D1VATeenoi54Q9WLi40F/8kZdGAn1qmcsFfLRrKQEIFmsLSSYNJfK8SkNk1b5/vp1Uv
8M7O/D3eTeegWZAbamGnKR4sRLWNuKrl1oWwNZjFgeSVVTHbQSayUr/U7YnRH5x6srj9fCgrPvrD
lC1XqJWR0hFYGYxXg92rW2piay76g4HFGVBRTIJwZgqZ6Wqv5qc8CyYkLHg30zF5dnYdAemelMfI
eB2H0ZVbLBVrS4VWOZRisPkhMbkwT50GqeQJ3d9cvyDyh0a9ZgvWuLZQ70wsnXUL5pIhNXCrjmiD
0O4jZ6fYQUQ20t9rlzcyi+i4QjMsYOZ0sR8k2jFA41siNvHt1xn7YPgVRB7maETxt3I+a9vivbHF
tuBjPigkBfmFbby26W6qNtkw59huEdZ+GM5iYSKbisnRWpyh49x0N+udqneWq4e5z4OtGvjG5NnL
RFDXllC0MGCNFl/mtH41S53KncN8NQTl+SZSam1PAA2DNCDF3vuF3GiaVPQONREWq7qMADKvxWms
d6q62SdJVqbxvaF5Id+5orTNUL6y52kMNFykSej409mYW6CCcpd504aHXYsSZj5YwIlwc+ON8NFc
MwySx4Dxek43uYoE2RVxleaiHJ95EX7umdZSxGCGslBGwBH9lVSsT4uUA8pZocVLHugjB8pmFsxo
rstdsxH8rC3Xe1OLWXRyFCGz+SHSQGUObUyd8jJ2N7mo/M/HpK/OH+gR4RIdtB0uC8OGjRJ4VY4A
YxSu/sO4TV0GpWIoYz7ZIdl3p8qvDvZec4d9DKi56rNrM3VnZrHmmgdbZYvVsABOUQW3Lxwk+em7
322eJioskG4IPJZB5OJzM3sdWHQxJMjXak7mVg49drHqdjrdM/43sgEgPES/jAEMMoRD5p39zrjO
gTwvOGq8Dsh99cE1KUr06c3nE772ooOqvTbT5aN/DDWij1Yiag0AfEIHtwvZXj1aQXkxU7blu+ms
fIWaqwzqsw793XKLJG7t4nlneJmTSlS9dKpa1GB2RVBb3CZj63aAMn0+vrWNiwMCRWo0QmJ0i0vB
riOjT3U8DBJu7ioi/LyA6rxmB4WxxWKhrQVz720t7gQGQdzJHHRAxWOIGSNo/xoB4/PvZqcR1CB4
Hhd4dXX31NcOnw9zNYp4b3uxjJaCdyuZ9X+bI/jm980u8vXDfETmhnBcf7vP7a0v3v9NKxLcH3dN
IWRXtgVa8WSW+KUtfTC77pIq3XBxa97gj1GRZecYRR+nSlMdcGTnrJngHwb3MeQcDFG4abZ1EtYu
3PfG5s/fnbfJ1jtZ2g1o5S9tzY0gZcNAz2hVuAHln8EKz3O0vOAdqpnQNIZEO5SiPtrTdaUqKoCF
f1Y+qnN6rPfT8WdfycYza2UWkUbC6bYQ+aMyOi/mu4FVeUxac0JBrFFa0LllONuak6AeFT92hb1X
hq3gaGV3IFWP6ihq3KAnWT4n24FjfyiQsFHHL6P1zVFOo75R5Vs1AawIIXiNg65jsd8bIWy8L/DC
kBoqbsId7Xth0g3nsRYVAWDzu5Ul3hEiZUqO5kEMZDdLGw17sbfcCNmgP8MqNH/lxX6AsbmqjFGh
iL1wVY4zOJE1gNFB0nvTPkbO1czZxXZKdYgyX//L4rjgq0BCA29vkKphGy62H+djxeIMY7MSuWdq
g5TeBMXrLQGltRzm/LYGEShBZeWXbvCaUDmUcuZteeh8tm93eM3Lx9Qbr/RQBOI+O/KbLZTXitcn
OgF8FPCyWXFmsTvAZMH6WHUA6BiulfZM9dgT1klDo8HnbnAFS4dREXSa4HwBqbo8w+U0ZWYDsUPQ
VWj7Wn6rzCR3tUGAN5Neouc/bHHloFO+donzjUnO3TrJXKd+mqBhmqAwTLPJNZQbo49f0cofJHlx
lZR/Ay2GDQXfNiODUHpfOAAcE6uvJ6jRqNqRFgdLvYHqQxNfm33kD/oW+m3laKIxC/w5SADg7C+L
/AVNScuh6gAZCRqaYnBHmh4R0t1+PvdryaMPdhb+GjTXXVuoyAFmFzM+YnQCfQYjmbvoSSJTBpkf
yHQixFc3uDHXosIPhhcnx+CYy7HBAIHa9UIijyPbk85HziZLDrrcKO+u1eg/mFvE3slAOs0qEXvz
Xvb3jKXUn7LugaCvOsh5Nz7pUf0W5zYeNYVw9lWWIcYQ7AkEVzHco22G3C4cEIc53wSq/S53ZPJN
LVJA5CONew4TyeHzpVk5fh++8WK/JSIrTZIhZ1I2PODmvmJ62EuPFf9Jnvz36/A/7K24/rd3bP71
v/jza1GOdcy4XPzxX1flm7iT9dubvHwp/3f+0d//6scf/Ndl/FojJvkhl3/rww/h9//Hvv8iXz78
IRAyluNN+1aPt29Nm8mfBvBN57/5Zz/8r7efv+XLWL7987dXcKLL+bexuBC//eejw/d//jbH4f/9
/tf/57PzS44fc9+yl7ptlj/w9tLIf/5G9H/YM3BorhoZc90IcWj/Nn+ik38gDCb43xb6T0AHjU9E
UUv+z99MCx9p6BsB/BIRyU+EWFO0Pz/S/jHrU8897ja4lQFz+e3/vtiHFfpjxf5LtPl1EQvZwCZ4
Oz9cdDZofYCUwdOYgt4FgcmyfFaBZp/HsONbwC68NlqMx00s0+xsRWZu7zvNGC+hFQzxDxOEXEHV
xtZlxE1+qcpKvRhpqwELmEMKehTNDd7ZkxcR2h2UrscFAw1vYHyqLDpNY9w8CSVRareaautGnWoO
JqgYSgN5WRs3kdCbDKyVgLp0uSgBn83LQHOaaG+MHI0H0imv0xEYgCbvUFkeB1JfWR1NXoakii8K
mdvXHOWVl1rWyQUb0ie8sYoQtUEVbHIJ3ZGeKNfJMAqGUAupr65VlWBg0L8ZOp2V7ljKi7a10z1H
gqRy1aLmnZtMhQU6Bj6O33Umr50MifEiNcGlwlMQttSlcHuz0C/spr5to/FK1ZKDUKDAobIsPUVN
QgO0Mug+A8QwKM2pQuhVwQf3aVKelKlPr52ktu/qMYP8KfiQoVqjTh2/HtNJjdzRIGV2gebb+MFW
ygjfccjKWzYYhe52TQI5+apQuvusnqzeLWNafuPC6ps7tVQUUIFUY/IYNQaIEbnOkl2Jx/IYCIYG
e9Dam68i6vl+SmJxYqyc3ExzptuEUiiZQMvRvCshEHTHDLM6tbWSXaAl7KZqm2Jw7ULnO+gCkB2z
OqxeaXAzFESJnkTK9O8Sa/JdUaFJo0/5eCoUVChdbCKL+RaYGvdJyvEuypmuw/fZWX8eGhNMHmAG
OPYMfnOXArQAwEeRZ71vQmelxasmrhWXSFM8xoIM93quWBfc7rSdnhnNsRdm9VLnkYpgpomxXhkX
ceKnUZHi96IH0OtS0MkGLbpYHA9QcfTiz9IMfmHS+ltS8fYEurjOBh54NEkI9E4ciNoowMleOFdg
X2EI+cAeK9zUjNLLJLGelQJKTa6plmBDMmSZvZVTTd6IyKa9YnA6BSxrqeFSdKXGbm8R5O1qmZ3U
zoiuI8b7kHFqXNpqWu6QjyNeEdfRRYzU9hsfJC6FzLRA64g8cfGU59TyWoYan8s1eafURXk/WVae
uuXQVWEhiSrxLCqa3k3zJpOulSTRXjRkOhZGyh0P1HhK7TuW6P1ejdBBrdJd1ACc7NUmMNheZiqv
ulVUO1YkA1qcwS6GizsqeYiDpb4ZdVm85JFzEni2nHTCLY8zqDjpRp4+JA3L9gWC6F1jdADQgo+G
BdNEjHPW8ibAig0/BpVkflGYlY86SodLKIZ8rGYXmdsUlb6L2ghkqlbcjqFNhvTKGKzp3oghbdRT
0R2clhslFFMNXJ49GIzSiep+byj8xYpsdl/rDUNalFLfHkYWGKkeXQs1Gc9tabcF+FpT64tZT/Fl
Rfu+chWu1Nc6jQGtq8r2umoj3de4Zt8lmdUEvBaGhTRSlocTR1ugxhPw80cGDrFlqrMKQxPaxgjK
pog0kPFQzcGK3S7qixtk/8aDoXeFl+mK9Fuj1G5TKwkytZ0Oih719zWSg3dDEWUnZBFTT2m7QwlO
FCSzqIkt7pRAGY7jZWwo4PRsHLcprbPe0t4zBu1scQvqrY2EOh6b7sy8v8rs5LrUlcJttAhZOdIC
IeiAVIVOVnyfWG3qsZh9zYCN9QwqklvQ50ynKY6Fn6EAdoiQ67HdShqmh/uxd/M8uy603M5cczQe
jJ5HYSdpcQKMZzxmSNvUblIlMGdKx3zr69x5jmSDqLmI4/KGtVLGPjoOsTZmblyMEADt/UTr8nPf
TE7hVyb5phcW84YIU9pXirPHdFC213I8ezytKqzYy3qSoNyo6XXQCm4czFaRNxoZgj6u4iddVM4u
RoH5qFCAPDQZU8cFcfePKAHaAjKWbEIPfZdod5HeQ/zJrHj1dVJTvG9ajjoHaZvyMMI3C7/Osblx
2EfVnSL03rjpkOTnpLQ4VLskvsOEcMztjc7YFbRjlySBQnXRTSA/Y5VaBH3Rsx/IKsNtwTHhyW4w
Qa5b6Ns8JbxxnjKaSkykVechuHb6fpcbE7lTp4YJt22UEapgsmcaUrcjSE8Kg1R+rKBsQcSQ70d0
0e+m3Na+mw5Dc6+eCdsDI0ETpMSgryWVqN91tu6jVg02L7xcXvvMuBtswYJRHRyAPXQ+ucJREI8a
th0oCaTDlJhOz4lWsK+kdKQ7zHz/qGoZ1pc+bXnk4TaumYefF4/Q/FK+DY72ovYKnkOWScqrURnM
ILNzTXqkB4WEEZfWoUtNB2ibvuW43yTI/M3CQfWSG/QMHDUqx2lc6r5dQ3S+7YfyYEPaIPOF0mmh
cProrejT+Exyll2VXI0vObNHyPEwvfeySbBDKWLcT4hJzn3dTrvM6bSACQgn9oYRNjFltyOH9HXU
Jxqi6R6CQky8mHlmhHqemDscfZxyU+qPwjGgO4oNU35N8z496CBnfYxZ3YYILxq3zTsr7KKxdhDC
5OBoN8yxU10bLjVx9XQguafV9JEVfdwcOrUjF0oUD65WCesxm2R9wkVjoYDbRQW7iIoO6dkqdrCV
rLi4bLJovHSmChIjNAJoRfb0uS8q7qtNPewsaQ2e7cR94oKfnp0N28pHrxlk4XGZ9c8CAli4vSM0
RLqAH0AUrUQEe2FXQ/uDkboVR4cm9EdPlXTXaQl57MGR/oQI07jRJicOJ7NlZWhyLtxMnTyFqeAI
tFrxnI9p57VFpxiBTQpxM2ZoUPNqpc1Vr++s7FUb1Dp0iMCtEykF74LBgPI4nGFr8bvSkP1NGhnE
9BwnC8ceguBwNJGLFzUSyDkB273JdfpVb4zyIKsphbsah9KvpUZe+47UDKcF7gTdgVKXV0iUKtLt
CK1T15aW/ZzT1qEeF0zLD9Qap0CJTKjS2xTNmU7Ru5aQIfQqdgKSHK5Sd/KYtcB/GZYMhIqO36of
MOntpcbSu3SK7qY6Sz1Be7DF6KpI97FTgshyrMFfzye2r9X8CjWVYm+zQvhOP0KeAqGya0zmLscM
kJT5Im9vJ6W4SRz1pgGNnNIAHe0IxyVxEnuRkb6m5gAdPsq+6D0/IJD4Cj7QO7BNulbTf7FHTIxw
vK5Pw3rKmcuU5MKuScgL9TGtCNh5dP5NdOww2s2jxC/1mG2ElAyK2+dGfpO3Y+cpSBGcWprflTKV
hzjWL4qks6/raAA/s9NY2OSqm/aTb6DkVQ8trosRAbNWflXTZm9alp9O/VvfKECUIyC1TfFqWP0R
sj93tergJs9eR8g249JK3cyRXyzlOVbSU9zIu2pUQk0pk+oSBHCgUsDStm4DwiH4bfyT+iqBdiuV
sYv/4jJO/caujlXmVD5OLtZqJPF0A1IBgodzQYLMqIdj0ZlxYCdtvGMihcobn+iNI1MdUqL1bY/u
8VxRL4VR0xNOZhRm5kQB/aLC2hNWXdk5MS/BkYnQTs/y4dIuzdRHZ43pWUq0d2prL9VsX6UI8dVh
1IGYgbwJzYLR7Frszy56ENTsA1bbQ2CmhbFXhHIE+1t+UrBt1Vz3ZC2OWdHe605/C4ghuTHH0bnS
JGSn27bTj/BqfZijGhc4bf4KaDmih6JmeNcojfnNsnpcvt3AckSaJWZmnLSuxKTxARWzhMRhLYA1
1piNhNVAxHc6CkS8AjHHYKtBlDla4GQCD6ISLaR+Dtf/GHfYcj0pnxsjvdJY1IP+Lw2qOq9cblZP
oAjbp7mdQrV3fJR4lEGXxJcTtGfV5LoSuH9KKL7tsr4NzDzaJ9iabqIPt0Sd3JhlRyRfPanCVZsl
pLvMWFyY1Ti81VM67dTKiY+ImqiL2L0PE40kd5rAZR0XXIVyb9GAw4v0cUAqFbcTnoQeuPva0Aa+
51EZ+maXOOZ4zUZmQ6HHuJVar+2sxrjSR2y7it6WDGERHVSXWlCzBJLzctCIr5nDmZigGqRRO3im
Nb6ViR6ikIwdnnBXbaOrlE1BTKB5n8MfeAheDsjlAXCZK9kD/nUJHY7vkEW64jnSNiBSu9DQSiYo
KpQyezYNdhmD/17t0++FPfg9k5eC0h8R6fAIUb+lo7Dcvi8PZdJcJeZwCfr3c1OSXWWbQc30fVzD
fQ9UCSVyFK6FvgISj89Gnj/HEb3jwnk12ip37d7eWXmyc2zlramwD5xBaXw91U9kyNurVGG7qR1w
NXfqlZqzUyWi1NOSUgsyOoSACTEXdPTBVKUTppm3l001aq7Q6pt0rI6jLa8SW7lkSpG4ik1vO4eg
plCpdmDr457w7k4d+8uqTrEFtIq5wpYPWMHy1NeGNaOrxtLty+SMp9aXLiUXJTLVQZcQdkKmFcC+
wTraae3O0Tcqwi6yrPdVM8qHqabd2e7B34pyUGueFZNxhGHjgTJZ7HKmXsRlhWKmnT20SVmGIhqb
PRRgoY5tdy42yOQWTv+iMe4E4NIDXcKEOwrcFeJOL3LxgI6U+mhyiBRAaSrZp9wGlgQ+/KtVF7dq
ZaoCN6Ne+NDDHC7TLuu9pLerANWQM4v5cCJpk3pT1d06/XSlpa9lrcfHQaWxPxZI7CsyYy6npLvN
O61zu6TRHuyqUlT4U9u5L2QHkZiorl2tzQzP6ZUBzVLdEW6kDyIzynaVUUee5MqLk3Oy5wou+SES
3y0Jwds6sQ+coSKOV3rt6xB22uPS9IfSeM1kj9My638pUX60y1l1JCVTYFVK91BqY3Kt2KMfRwxd
OER7TfOIXFhxdErTuLpgsRif2iiC+meTK4FdyeJpsMc0gL4goX4VyWdbEb5imoVPhqk7Tll0FYkY
ofAkURXwbRtCtcwADWwyOierIzepoe+THG0chPJQqweAG5P6zB28D3O4x9wRX8jEL7uxvuNADI3C
OTgDewMpxPfS4V8aq7sHoNBrTW3nTLGbSuqneuPqCfJCU+0KgVYvJykhWStkFmQKpGP0ojFdIxVf
LBLl8EJUv0uqydwnBkWdm7QvE6/B7pZA0EsfI3E3IF5H2NQbfq3bP7ShhHS2DZcBwiINQUAP5YyR
ImpAFgjyCOLrz3es1sYXIrUTaFwo8WHKze+qiBrI8EbKSdrsGhT3yAtAsQMNbA9ROt0kCXqvaI4D
W8nqSOCN72un+zG/cW/qLMMDOW2VJgRkIn3VdMW4VJscuZtBv0Nz/Q88nS9qjd/yRL1oOqdzR4hj
ewDyxMGgCeEhB1e7Wa6Ye1UVYTLH4NhqRdbshmx8jjSD/1B69PmZ0YgIxygmQB/lgNlQEWN0Eyqg
dnXHHavxtEZVbgpw9ft0KNXbhtXKSaHqDxuPfjdHk7/X6gPmt0es0sYUIprGnNayocH5JS279Eqh
eAu7dolyoxwj7cky23tr7O1rtTbwTNdSvLSGwpmOSdoBCpoaeYAcXHuKWGsfeV33blG2x6J5zEG/
UE1DcyllIoGd7qHhFJUXpJXqs5mRCc2l7Xnsm31hZog+M9VjSnyfjllgDkZ/Nkf+lTbOF5qLe6uT
/4+6M+uNXDnT9B8aHnBfLofJXJRSalepqm4I1cYtuAYjGOSvnyd93N2u0+M2fDUYwDBgVFkqKcmI
73vX8tXLWdw527Jxiz/FTXfThaLPCi88yCHimgPjSX3RqtRb6/44sN2OqUeENLtDpzLpe/dVvHlZ
26wFRZv9jSNGALjGEGIUmfA2DLRzHlc6BovFgU22vPxQzv0hbNbLItfvsjZv0mk/UQxE8SiwKt2+
7Z3fBI9JTwvz0u3DgTkysWlp27U0Ye6MFcq0nNt7O8+PwjU3E7P3jiBkB/lWf646PY4pOcFTGqvk
OQmb8n21myeqOQ8evezPWzHrNCiEAcMbcHCtG03SkfnWl5sLHmiWtErc4KsYGa7V6H0tVPNZTeEP
zL0/LWeyszDe0KNI3vbEWo/FOH8MleC6R50f1Py+DW00vVNtz4GjiSagEHWnV8flgv8VT6M+e71q
MT7aE2VB/FWIsnenbe89eoVrX5xUEB4gWS74tNxDmMjpouPm5+pFZ8anl6jUAo403PcuTRADV1uR
riNOd8wmKnPsnDCLeiR5x+J2F60LlhKzZAhQlVp1L7VN+Ccw42veBa8zx4s7hIS3Vs31XQ/e6qZ4
mgL9uWmDYL8F3n0wt2fhCryXwqGDuIya7jg7K/m88XbfDhwXOxIRnHRrx3rvzmbNHJY+eivdt6Tz
q0M7dt/CpmW+8ENaonESvXiB+pEMY05ntOuBf5THmjUUSVE5jGCCMv4mrIEP2JS7ze/fWJjcZ98n
VBQAi6dYicXeF8F4U7jmK4B/qu1eM7115Y1SmGDioDAHalzq22Ea55No6jWNCepMtQb9ccoNbOHa
bWHsdztMhqwHHb+uKers52/RUOpd3Ib9c8xODJItrYtZ4vUWhf2nevN58jj/DJU3/pbxQ85nOyx0
ui2b2lWmsXZxqVifakvt8m1+bKeu27MTrLclVYLnapPlGSUHwBie45RHgBz5qosyL2jaO6Psrzlf
Mk2C5lNkOHeN/2NtzKuopwIscfnk9ePJimVMDbeNuSefq4OQAQjsNlrtvRnKInNV/ZpUsXP96m6V
aS9mGq7DORuF+2qGfvil6EbnhrDc9ooIdstJ1OE5cev9OgeM4E70bDmOvIuHqPkpo5npuBueRT1E
uA34BXa8+5lfmm2nJ+stZh6anOKjX6x7J2luLJbchxK+NZ1bmiN2XjDdRKXzYYqy2C0T+c7EnvR3
Q+nNNQmt+fQjWlyiyH1rry2zstuU8pxjcL+lAHK4E0tHCaPn3EXX9Ym51unqgUM1t5+bwURc62I5
umotqL91K456+rGPU2s3QDNaPsl8jE5rt6BY6HW4E477K/a36DxPYc8BzawRO3U2c+RzP/SwAY0J
/HPpWLmbNqh2Dypk5C11Mn0vvK552TbS5vh1mYOOVE3tVmVhTJjW9sHzcwKMxsZKDegXfPiM43oj
xhrw4Yppri18A1j5rlm6LU/9yuW0zBcThncKQLk4u21niVtPo8PPNM73hxntqM0JVk7+AWB81WlY
RnJOHdjsQ5IDj8Iu2oV5cRCQKfleBJQBA8PjcdjhaVbpUCwnV06va66BsuUVsS0ex5wb2Q7TSZJR
yzUsKh5Z2gDJIr7xDJiSHn2AQYRarUy32kq3cEUsVj9scThCHJU3ned86rbqWyWYhpV/aJznDVbC
baIMppu12qTGkQA85nYV+aufWGlXxyenWM61G+z6oTl2V3ChEO8aoaNV6A64kuiTojU79B8Hq6MV
xZX7uvL2uvNfemmdxECapdOfFsu6YyZ8cqblHCb15zrJP0dWsk8S8iejIOtJgNk8vRdcMqOK9wui
gtIDcBTjjVu5yNGKjtPG5px002iN7rsy2IdXDaUA9uwl78Ji0na0b004cx3F8yUf3+dJ3PrOtNdU
WYzBLxGZU6/9g+WT4UkXeUc5TjZz7mIPO43BNcSFB7+Vx9GNTklMylXhP/qqP4ct2/SV+rHidzhi
HG34nqZo1zbJ2WI4sIxKcdpnOcs2LOV+0flIDWn9PQeLmML2XNDqkmz121yaGGwUiNo3T8IfeZNn
miRTdoMpLUUQv7qtzzq/jNP0ubOXdM3bOmsLD1Ix9I1/aYDA3uC/oamCFrQcUqmIDrSGTLuoT8py
1yfUyBwbf2KkqepX008cfGa8L6lntwIrraPwjj3j1rfGAzfv0dOcMHkTEshWpYVavuddchJhDcbV
lIeyaa3jFE8+mBcioPgcJasTprUzsoAh7i2PAPvFa8kExo4yyrF8vV7nWVvK8gYeofzkFleoKFqs
kk1BQHntZ08Hj7xhDxLwgvHMetUT9pGyFR/9FRTsvGq+LaO4hoM3Yf3Dc9sq8xf/4HmVuBXbYN9h
zWwOzfYdN9UXgQSokprE6Hj00qr1smSof8k8/xk4HFWbWu65jsmNb3DCDJVmwrDkzyquUN/m3L5+
tX0SMn6eBQAO1Ji6Ne2QP4gpGh+9bj4NPWei13U3EGcPoizvhd/erTP/9DjnUybjhRId6jKP7OC3
nZXcjk3DaFGtWbC0N7IJziC12WptDFkhtTBW7ILVk6zUiO6r72+3SxtxFEg35Wa6cNT8WJP1u477
Iq0r60Ri0r5ZZZLOQZXvncVGT+GMnGB0/F5CLzw1lp/VUX3TbsO8W5V+AF2huSsw3WGN9HhrSkXM
DfeQmIeVKY7FXZpUL27I4T0C9sFsYHXaNxVbnUUTV6Sc8zwUKEJgVqNEyBtlltfWYlaIlX/PA2qd
rLXjdCihCiXHDfg6Em64h52S1lPB1MpOs9zSf2n4tCOVTjF0dB2sXqZdmJfef09ahsJkFu+DQ06D
pmFa9mX1UnTq1PHsHHqVH9uh25ehSg7C4JNGGtCfZ4enGMPmYkbge2EXwEhU/+rASM50qCe7NaSH
h/xT+s2D4nO8B6EN92UYfian7OXKz6gEcMw18b0YeufQ2MZANvR3fj/elIP8kdP1Bs3kQ50ATwNv
z1+WrQlSmU/fEx9KNFjNrgP7Wcvq11zWX0QXZ/AiX6nKdrLI7uo7NdjRoXQKF7jAJjM4TDIsP89e
t9W7fDK3yexaWUOCH/8LGnmLR5EljQ+0W3UPsxKZEAkRNysJwKY7FZK5zI9Geydg4nPffon66WC4
NeESH9AVHFWAUiUKCKWd18FJW3s6O+VIdwnX2X41+e3a0FgwRi80fR97FKOZC2MOLVe8TJ73Jezg
XofqmUKWDzjnX3lsX2rLPMwyevdK4Md8aY+i9u9tyz/Z5fQ9b0SQlauwD41oe679JUp9jxK3qv7k
BeXz6rbPZoWEk6Y4VSyUxw39AIXQyXvn42zuovKh9cvPm46fnXUJENsEqCEC56ORoXWMKaiWRfDa
MpeosGX6rOkhKiEHWBMb9xNy0fXxivL99CFYIX1zK3yurc49bmuYX6Qla7RD8WTfVPBYz0s7Vk8S
19Una0vmLxjxl8dYmQkWtvMZmjB9HTmwsM0VZZWft6Xl+ly8ysG/PK5VBWtTrZzU/rY45XEKSLC9
3pp1eQwm3cQh88gwPEkHUVeRurqhMnzUNhxcA/9xTIZhHI+271vyW+IrC5h3WfyTW3DMkMhn2eJI
W4G3nNDReTDRY3IbF7O6hAFpbxuy4RoGn9oiW7n1R15YyXmOCVsI1tp8z6WGmus9YUf326q6IbOk
Fx0glYJn4bXI9sgaDJmiecPuTBWMkGaFXdzNfcXYG0Wi4TLcVMcJRpbPga9jTUQ76PkjH4w4orKV
audp2PqDgmrIM24Ci6C9opJkMDbzeOz8VSPazqfPYS7CYOe0oXvWViHkQQ28RyU/2TGWkThCixjz
Ga4RPbTnAqimycp+pQhf4G6L6glKyGqt8zWVxt/zi11ftBeAWLONdCkvHvMJQfrqRNYgKJYw5jAn
7N8B2wdj+PKwFspN9iPI+qu1hTqT9iJet7CAuvEXpKJBY5+2qN9u3RHjezL4+UZUdFkeDGx/naKh
9i8J/HmmRaRfOuMupyjZCuChuWlO1uSM8rDFcn0Oa+Iw03AcKWgbrGG6SAIquZk3wrGQd0ySiql6
4sZsnfG+amOD8raxvfnJ7+383MbO+g3/LCEQ2MG8e3vzxUceC3Rwobb8G2kGD3GrsbdHFQfVDV3g
+pBUZcsDUiqS3CnwcilZGdWjGWP/wZLLYLLE3bD2Tv5ifQybViRTw+KxEIWGlRqgT97WTTT1h6BA
rpa2SdIfu9Zzll1XRBCl1uhvP4AX2aBzoTUgoSo+iN50cvi2IXbpWmHYTVFoFefEqYGbxrYoHvUq
+ws/FVdH41g4hQYdxB+sVNucdVM8Z2Xdrd/4XDDah9bcPkne+ijN3RgdTr0szccwySk4DIPbP4y2
sM4D9OLF2ZKfBN5UN2oodNYkbn/jr0BDu3pl1kfwlMv3uApVuw/0lLzwq2pv5wps2FkoVyS1pndk
psfBBVHyV/dShU39MVYTUQvh1pZpiKm9o0izHYPUM2r6Ju2EzlU+FHI4wmBvdca/dYfSStGrqRe2
UfwdFSTQqcnz/O5/2baqrMRFwRFJF2a1N4PzdRBj8qev/+8yvd9EaP+p/furTPC1b/nPX5V/v6kF
/3/SB6I5/efywP/9qyg/Okiyj980hfx//lQIRv4f6LCvuZvI7wKXQuX/UAiG9h8BilDca+RZxSGK
7f9UCHrxHxSM0/8U0DHlRWg6/64PdJM/iC7ARBQTWfLnH/0b+kDCHq8+mf8SwofIoYMIt2HiIDd0
2Wn/4kbnYQWIsSymtG6p7ywv/kkwqgesu9z5VckWGyznca7LM9x3cbZ0+aXxa/sQQ8XY7urunWnq
L31orus9/bXXfUpdlRSqQdeQ25yCdFQkjypQebGXmrqudJmLRTw2dSD1fiz9YLT5KmwvEBC1aXr3
eyAHf/oRBAwdm2E6e0d50hfvQz23n/Uc6cvsR9+Y+NST6FrbTh2C4rqUcW1pdyHbeKHC5GZkftH+
nMNdWkX8VPqrFTo89TSOXpa+SHKGr35KUjHHy3yXxMCKp8oHKesp2vJi0M8hDnQqJ+GcdTmrXQDv
TBNQ9Rhtxs4CrrEUQfR9a/GjW6N3W+bq68qqn6nWJ0DEYdY5+7q9K8fGGci9is1OmJ5aOHcKj2G3
NanjMCtK79YpVX0Ujc1ZrceZiy2xQUlhyzqn3es86D/JjbxYSE7JhQ2lWBdWqn04HXvz2jsn5KYd
+9bspzbJ5FiI8IEomDi1W+eXstZL3crlhT7e+0mtsrgf2mVFUmNH06dpAs4lEewi+ZLAt1vYoB5C
+9ICaZTlAwRWBXQhrsLMVTN0jyOSl8PklgkkZzmXbtaGlVa7UgafrGlCQLkUxVbuPHK/dqbOqQ9z
l5jJOFiXTysZdC8q8ebbqVw+jdUyNOgVfHQ0g10flE12TMCv7dEm/F6NW0Y6yGPfKaZBB5BXUJWW
FVN4cLT8aHqNIgWY/Bhs0HJu0shDKdR01MnCCCechDTQwHnAuaKCPa6mJUzRjDn6jJalfCzigtXO
ajzKloZSrG+RJKQqo9/3XgbRKZ/rc18sW3mIisJXjOViyBGQkUkEQXDVHFW1l0ImLJc8FzcTfD0Y
sd8vw5Noy608D6VTtRmphst0CMQSTVlQe4h3fPgAW7Dd+rUI0jHcymDnyqg6Squ4biz51+sJfXV9
agAvpcMMk9seP0mNJd7eXgzFQ9fNfSH+U6hXJ9+ih1ppmB0Ojf6HGcLqINEcprPT+Q8eZIfKISac
IbxdtkJl8xDbh843LPrV+rXS7S8W1+Pg9OcCgey2sbY3CQiqZw4NTjPwguQucqr8b5qxdIXjO9gg
PcuV6Gkk71E1ULwV9vl87LWx2p9w6UR5SW81Z4UKlo7UrTmHQUf+ZdN1L/6GUDiNjFKXzQzJBkFi
5Q1KgdE8Xpupq5T423hNvbrTG/AJyRCm8Onc3Gp5JoS3fe6mKHoptH0XuoOLPmiw1rOaNMQFEGxP
d/eY9mMC01gyhEO7hRrR59L70W6V3igOW9/LI3u07naIh0txNPU2fdhIVPwjCizZMr4az937lQnO
ylXNk62EvKqKp+FS9H3lphIt9KOrRoiMARSU9Hf6Sb/pAj3KIZoo9E5FBDy0C5N15xd+fKittviF
jSHknFvnrG09A4bbhE80s5deOlriV7L4NcoyxQapK6TJinw0ZD2AixGciF73kxHTaRrDbm8tVviQ
N42555FN7hpRLufIYqC1pesByhUT2jy4zF0/Vl2zt9Z5uqGXK7FPDaBICoL/RqOGYA5oinlJfSPq
4zywe6f+NHrLYQxEwmE3TyZ123LgVzyROrssH7MYXArE5uLAr5IHqxJ7sA8i4jbT61tmSjUdrAYi
DE1sMW1pIBxUqipCfBf5w+c6kouzmxJ5RJM2wcRX0yns41cvlmjMTPBqhUyUaSGLdpegeXkrfPcB
4ArGW8ensB5xnoFEHUkV+dxVYjpLkqHuICl2vq0RwMBxX6IWKSf4xrWFIi0H21hrOs0FtakQBvNh
MuE6pjJwsxlC7K7counWspaHILni/XEtWrlbfbeqdijF/PA0VFX41FjtcPZk1X3RTV2+bVALcTq6
7hcvGZ+URXdLVw5oLKfhjecagkBHT2yqYCWO/xROzlWHWF6N98HPem1+uNESNLvIsuOsLnP7XqA4
Doma6pBG2G1P8p7bTirYLRhoT3XsP3MpxdBMIiJvyjeX0R7a1651yebz43bvWfZ4NzgJkC9RlgLJ
4xQBJSp3++iHKdMzgLx0VBYMG+vC1HHJVi2q6j7pyHkZ1z2N2EB5DfPzME3euLvKHXU6sI1kIt/8
fZvUU5rL5a53vYtthud8drb5sEi/40ytwjx/HztSwUjAal2CAsPkkFvdUWxBshtdqziJqmqG1Koc
9RWFTPc6V7F1U81u97CNZMftastTaxpOFbNypfBo7cKpe82jiqhwUeL5SpOukf2T5cCD1baHxgjI
UtbnkovrYyVEpt21Myv/0a+i9cUlirZNqzr8G8ajviOmVOOBDRVdP6iy/WlTKF28jjdpDWpmC+14
4xmF631COgxXoASgjDAruET7sn8W9d5byjsEA1aSIrabOfcDgKQQePxLEwWlAy6KMQSzbN4+hqvy
fOghW1zmpg3nW9shpgBIYbhLRld/gdKe3Dsj3XtnaupHKfojPFmT1aL73tV2VmmNtCAvm7EB1h/n
1w2uzAAJJXdh3rc58EeCJMgzKCvQmxTHBhjt7EovefWUMUj2ijbkPhTwz1yO3aBNdUdm5XPF/qLY
XhHJ7MFmksfS5sM5VDkDapqLRXwrYNwUW7dTu2m1DROdioRG4Igf8rLPqqTl52hcf2qyEIRqOM4m
ZGUjcs5H5WQj53st5jX6KTr9lNc27KTrzRGy6YFZKuMThIJi3Rv6T/4QQcDVRgIIJW0cfbjVYl8G
sqzaFGp/ye9LXJQ4vsK6glgQM/KJWFke+bVukoeneqqsDWlQZS0HM4VyPGrfWn7VTtQ1SAUsVEF9
nK08SidL2pCajCSGfIhO42gOiMXTLi9t7KGjMnVxt/Z9fJaoF2gT0e8TIsfDAKFlrZyj2BOcZISF
rzo/NTxpWWNQIsFP1bwoYQ3vBor6bho7R18b2sbJfN9+RLV91/Xuehj6IL/NW1cfrJx0uayLVWOO
26As0hTKFnmLacsZDSj0U6YNNHE6Ttt2E8Z9dV7q0oUvycfTrJBkIYZBqFKJn6JCx44WxL0n7C+6
ANcvJJ+uBSIdqxvce5vL8xuA9rT3NiEvdjvGuzCkCDga6qfStIHkRViJbPH826Bx3COfMmO61/qX
FSDsmCjrZTLgQpmOKnnG4mLQnkxvbhFORK035fetXE8wAB3KOyk/RUuHDEHXsfdNge6fEHE6v/hg
B1CPOkQgALxqS5OkFSIV9G19/g5uYfaN5SVfx9Gx9aE0sjoXeomXN07uWJ3nMnfPazAt+75dCPnl
ZsZnYg8yzCCNl28aKuTNy0X7ddkWvQt7bz7mWgRILwfPukmAlz7QzjXo3daJRCvpUHrVd069953g
V+Axt+y7ejw3lsIKsgL0DcfNBKuAIIs4Kevxqq1Lllp83oxufwgv0utZbzDmqATUltxgibQA4y1U
BsOmqhlZuWpenXDTCQbplr9H26zqdsviSPRhwoTFJXa3ILiUga+Kfd90lXeakDXvNULQZbd2o9/d
+1Mxkqi2clylZdhD2SyxnDP+nvZe6Prg0IictvvZcTA6DNvIXt10JdVqQ9wzu+vR9UNcze2Y7DqL
63lnIaHO3NiE32rd6kdRroV/KBdGPMSRvGLdCtBTTdtLomUwfJ1ExEDtj7THOfXSAmIhCvzYOhJ/
TqoqVgLFtwojE3Aj6B7C3mgKmvFJ2JX50USlW6VACsydaw7rjwGhYpJUCA732MS4d4lVurSj78tX
rhFUHqDhNClYvXjhYwUrbzrtbnvTbsKAea/Vavb5NMsfY2kniqzk4SFZhmPkle2bPa0SXYvTi50l
y/g9cDUHez0JENcaAfbDEPWQI3kVfGu73otSisH9L9oXwMvloovg0CAXmA8wm82unabHqY94ib0y
+agE+9COCfjJbCPymDWc570sOFEyDWydQK2gOEFlmyPSLxNLB/tWYH1CwD1UV3lHBZHr2Hz0R4SH
BRiyX5RX211dnEhU9cKdu6GEPoxLXS/wmniACmsB15yx4oVfjZYjZRZiFOirhtn/lFttqNNRACTv
KT2DSUXtGzy1Tc/Vhl+nUndViVgKhU0RAjhW1xe1bdtfUx6E4tAntfPGAEP4IeD7dUoqmlOndXef
t0X/zaxRPKaOVdnvobUIFitNUumd7Tf9Y5MMAVhvnXcMcV5/6Bzb04e8Dvr6ErCaJbTW1Q73PoYW
+3OC72BEgThYF1EV4Un3Or+fbAuIOSqr/q0juKUieH/WTyJ3ZpqeHXs3bF7+C62xhtxdQ8ib0u54
WjDvZWIaoELsRQ8Hg4uk4L+RTEBNF/W9bbxxeQ5Iet4VTrB56bAFts7y3p7j/VzlXX1RyVqNjKQR
M+RYXt1tuYpZh/D4rv6+jPO42Af57OcHNa7q3QzD9JxsiOBTvS0VNmPOgM897Dd1ZaxykkE+RqxU
utIHcQ7cS2Rt/rPf6LMo7OboDAw1QKzGfdTJcBXK5KuieShgKCBHWTQG6WlepA4kD5yw7Kr3eptN
e040Ouwb6dg2M29JrHkjtqK4I32arWeZ8ChcbWZOvGbbVJUvsVgRwZnRRfTq+dWKnspZwgVPpg1X
DFQyzJdyYyt7lEUNVW0ltUu8OevV9zgv4vlBbP115EF2Lx4me1u/Jgsv/46SYCRBfTvJbC3CcNwv
CfoutvvFbrj5W/cuZyxxTx6eZvkYebU/n1zHctYXyGGLt26WKNSzIaElmml6BlsmnqUPgxnFX2S6
5JvlLaglOKjG5qte2uFuGnmQHyyboO6skna/7vDM8PIxhkVF8EIbxTJljJijuiUEbJT7KwbRDuj7
lUb8xJ4vmEFnYkpmCg7lTKvn2t90usSWyhDEIoaoWEESzwlZI56N/z6+UnENK1vqYN/YtV59avPa
QpjDfMMv9ic+JWIFtIvMr/80SWbvQG4pIY0IV6+Yux3XrAY2ShL751wGEhqJbrBt3Hfu0Nh4qOx4
kk/BVrng3qMtb652nIPsHDnfzl3jkpHmJP2Dhaum+sGDGJ8XzVbCVj3eyqJZ38iFaBghCt/hzd1M
B04BR+cvnZM2HasEz1XOL3hCO32Dlvq5D2SUMXvn8NKVda/qJkEhEAXr/K6rqf9xTSLs9hE6o/VJ
Yj8h07GzrC4NvGRzjgo5PXQMXkHOMgFZIXZqbrC6Wds236y5d+8QjIssXCj0Q+WK+POhLaKF2bEO
3XxfYeK0TlIVIjiB5gGHdEFYMM0O7OEIt8rYey0Lpb5Og/1eFG51t/TR1twg/yDMyUHalAKfDONb
VKOF37pQkxlk4b/Mh7X+XvrG+yGryqO1KAxd9+zHJb+MJTJnqd0mTouidqYMviSBVi3C6lIvVfSg
ARtYwHq3iDMQSTvzLGl+hcp+duA9MgdWSdKUBWKbDnWXT4e596wMcabUt14bLOMpNGuCGnhcWoxD
bld47y3ZMvHN5ua1OPaYpeoXbI8ePtfebhSahg6H0NMcg7rXm1N+9se+Xh6xhS3w4FO0xkgSBSLz
AKTNAlIN8oqTpHVY65aow/47LDGDWhfKkhrpoJAKvmjBkrUUFv7JHebgpL23qN0gtaLAmlRliRKx
9Rja2mnfRk7+MuNS7awH5UwKPK3XSyLSSbXdrwlD7HKcF6cybzjtimBIlbOYoLnwD4PX7Ai0WC9Q
WQX2gabLKt/N5Y9wDRjA2QRPqDpcfUYM4i5HkUSbPuHdhcZgj1piPX6aAovB8lcZ2hvOl5lL0yXY
pyWf/KavvOLQ1LmI8LTqTbLPYV9tdGoJFFtB1EDTsQ8Vh8HX+edha5pvsKK+Rq8X4KQouz7cK3yO
sZ//mX/2bzEV/5SG+I2s+B9jD67f7x+ZkL9///+XgQaOSwzAP6cszh/D72TF3/7+n3QFWOIf0BF/
4xz+DDLgD/9IPJ9cP5JXiMWGjPh7joEf/AGhYaN6JIzFhluAPPgPnsL+g17WiGwDN07osgr9fyfH
4PeUEyjkIAwCn39Egl6HeLi/JGAp16efJZQK7g7znCWL+B5WkjZ7CI1/kd90Dfj4Lz6Eb8UqfeVV
sK1A2iDJ5M//Ib8JpVG4KYymT1NVPxlvfe8i+S/CVP7bT/P7t/hrS3Ng2FznUNVPTu28qzq5Sar1
C4R2+g+f6d95uH8Mf/jrt8FO6F1TJELyk4M4cv+SnLJiPCwX4hIePaSGjvVml+1+sP5VOPT/5btg
WcUf74Jp0Yrxl8CUNWa1cMaoesR6yQ2Q9Pfevwqf+etHwg/CtwiI5UPp4aG9//0jAbqcPBDF+hG/
ErV1/yoW+C8RM1GMTZbnyg4g6Hz3SoT9/vVHG3nBHBTjYxUx0nXJWZlqH6j2FnfUg+91bwCIX+2e
S3LQ+//5M/rvP1riupBvMIRu6CKN/v1bC8PBqoSbP9hGXJpEZ7P1r9ovSHf+PZPs+gOSchXC9RHd
FUR0Uv3+XerQq68dPdFD1LhqJ7oONX3UVKfZrdEWmkFmwl+bz24tS/blxD/SXuXYCAaTfBclzDcd
0PYlwZqjR7yitYZg10l1GKoSrs4LH2tVBjdTYkc5YIv7xbYxTSoDg5mNVeXfTKwBdxH00E21LOAT
VW12UuGFneJlzAoZxLfFWEM3KCRN7k1gY7/phLPcq8A3jwDtzs26GEHRt1f8MqMhU60balBvbyj3
6Mf9U4Kv4zAtCjX8Aq5TWNPbZiaiFlB6YYvTqNJD5Prbcm5QLhw8SfqIC6uHuH74MpgkOOrBpZid
MrGdcU0CslKC9Vz1P70JyxXYzZJ4L+ccbRF8X52s45Go7RIL8IgGwuNSxvE1PkdMgPuuk/HXsFHk
d0aAZ3co+P8PZ2e22ziSdd0nIhBkBKdbSdRgeU7b6cwbwlNynsng8PTfYt/8lc5CGvU30I1Go0u0
qGAwzj57r9M8KgyNV7EqSFqhjuNBg/KdlWO+xyiqXgkXWhceFdXOGXV2sHPPfe/CntRk5yIV1ZjQ
KYgKwEtmFIApFSeyufJkRAj2rTe/FUxuI3uIwBhXaqcymmZ+btG+nePm0CbI0lYU3wurfo5iVDLZ
Tc4+rct0O3rpdEZzN3b4fzJ7Z8lJ76sm506Fqib/YpRB72jGZHiUCH1UOXitY/+qytVy3RBY3BOy
wW9fkFSI2rmBP1TXhyFx+yBJYTuMJLHxr2ZxYNaSnHTZRwMdD2K+fi/cK5h8+Qmz+Aruyr070xVc
IJ2s9Ijk8EQ5AXHaSLN9J7GxW2jdm6jx+hMRP/9s5oO6xJsrLjEp21gT7eUiAbp8sMM42Tt6tSJN
yOxN6Rvp3uhqT32kg33lt2geS4HHLRdZde8oKt1dNKgPl3jsWhe2Axia5bn08vBE5H5EiJLqciFZ
tMUMutwzDBhuSlGOv6LBe9UFtkqR0ZjsfL/Yyrie9gOn/R8lBprrbFX7Pc5mR7P0s8CrJnmDwcXk
N3XlzdzkzonGyJoUxlyUumT3nKiRu9LmH/OL6MmfIk2/hV0P3zhDnk23+OWDHcJSM6bbYnDHIA4J
vkw8bqfFbPOLTMQKe/Ncn8oq5gdOF2vjoMTsu1TpU8nyvZ+GqcCbpjp512qs6mLwlq1pYCZ2Qh1u
scnUAQJ+v/ddz9jkWefi64NjgTnwpUWiDUrZQ+xQdXcc0Nf43w2LdEpaHIqxjD5cneM+rRBsbW8N
X2WYsJakefFmSvPSFneVs5CFraKeAN1QXRugTk6ZIofuRbN9zHzPP8mkm6+ciZc8dRE/uAMzgJwg
dXPVL9TBoDkoq8lmKuzru1K6NI2wP579xqUjZXL+NaOWLRuld6wAQqi6KnDSkOZy+5mka6dgLofz
RWjsyvSlcB7HkD+kTxBrwqS6dGYvuswk6IkMAOaefjERxZSQUfngjfbOL5wgmpg2OjREYrXM3tso
/NZLpzfYMSv1E6dUu3M7/Tg61OdlGZonFVcMVew83O1JHB4TujyUoHN3wcgoI3BQe0+tBqxTVCGw
5Lnpr4a5XlZuxuoc8zz61VaEFbfP9V1bD28zVqfdGPbeLSkftfNUq3Y1kjuFtCOvYDqkJ9nz1lLM
PjwOOb71MY9gSoQuHLKy1TusbxTOUzLVxIVn+x5DubEp5uFqjoRDU5udjBlN4sVw7O68eFMX1Gyz
hzbuQejL0AXzOvOcMgzwVDlNEeSEgqEzMBhL2KSFvRr9yBx9K4CJmR9puDhXhGKWfdw070ta+5d+
SiUkE1FtRcIgoamy7aPOK2tLaqHaOkntbUy6R3syXURap/LN0mLYLpZatmPvsUtmeYZ6VXRMqiqq
O7MZ9cci4gz7waCsrXAG/cCAkfTMfticJIrkmfXmnHFBEFOrqDwhNSUEjMz7ahjboEZ13Iaz8Q38
jz6WESb1TJftcRxzY0NPu9wOMaypeBkm7FZVsmc+cXqNJoPz0uCuDo3h/0jmsg2qlJmIWKLro3Km
6AdkLTdwqmzERTakt6NjeEFShygSMyXOYkdrhE4XW7KjyUxvMTa2UU37qzRq92GsIavkVdgdO2t9
CYbsdlvYHBikjaJ/NufMpmHjGYA11rfDZu6nN+lw23JBSF4MMvvmVymdVTtHfMMdJy6WZhLXPUwY
sgrpVTG641tXuOIB/M6A1NyoA0bBe2Aoy15as96bsSKWHI8f6KjjZiw5I7XQE7cT+t2VGvTAbobg
7Dmu3uIV+qh9IEWJs3hkBUtxNOISn4hR6C2v0eR2cuVrlXTRu6XJ6cku7G48N61e025BqIvXyTqG
NdXXbiotNm/0x0LqDueyBYvMpM0/eRjKWdUTZp30bZhUIYO2M6WNGQVoMwlK9BTsTHTHIDQRrola
ooA9IILCSqPb2deUl2Unln2lq/664qAQuCV9t65HCG381j3kXZXuRRG/4WaZ6ZE31kVqqO9jW5lX
VRW9Cr7Erhg6UWzmNAdznIYtcrZfgmnoQ1l9U4o4TpOQWJ5WJYTMp9Pf4UYBStnb4tpM+vzsiYhQ
DbF5eEBLwaghNWCEdoteXRixG+26yTVuq5DEFQu/u5vwtxDDavColLzVPS/rdrES0b4biBNIcraB
W+nkefQMnPW+4e6hnPHRtvVTzH10FnTbtw3ST5CEeMjNdGYWtY7HXaMH4iZd+itVYfsS2+bHuP57
tFvCXF6P/SkL0dHE4Fza0fgCfwibeYxFPves/Di1Tf5BHWhyqsB0ZErxptKYjJY0XrRrW/tBeUNg
ZMKCTxt6pIhL9NBa6PkbCQyE6hCaUO7L6KgVyT0XP9Y2QQTejkmNKOnNxrajURx0gjnqXlty2MBB
fDvk4gU/Bvp5HLWvplw+FG3ZU4340W/Umu4SkZucp7xMAqeAhzU6+lVCKtloMbKDkOqmRYlvnR6Q
Hq+dPMJXOfPqnS094Z+tK+/ga+dmjGYwNgraBAZf9dRGzwCpgsQk/muQUN6MWk03QOycXTjUv0DY
frSG0TOpFNOIMJH6eZyJFQzg6mB9YcoaHBo21UiYNRMAs+gj03RtNSCnvglsNzWuUqrxXTM35ZFT
cXZVsfNcC56kDfb0aqtsLOxtw9R3vDDkZEuBUZUfrT0MbTRigEJYcnDJ74o0nPeDb0UnCVV1i5X4
Z2lm+XFO4UfB+SMADT30YNSFjx7lCF6bEXfNwj4E48AjwWAvB2Jl7Mx5rPdJ7rwRGsVbLbDeeykb
aQXV7mDCYnrEq4ZpgOzkKaOLfILKwTyXFK3SWXz/Mjbca4TFZVuVi/EU5ajvg6nMpwSxlyfVc318
VWokJ17iNBzwSm7MbHb406bpIsKRjO9Mefezp8htSGO6IqodbSvVv5W6Cy/px6mrJFcvjsnZKylM
+sUFpKxN0kYVOBiCyZyTqt1Sq3rXD24WTOVgH2ej7B9YJNnlZHnNZTwTz7UK0F6t4kRr4lnjjQtt
YqruWHCKxKrv3aSezm4xBGGWm6rHKSayJLvWIlDPrN+yld8BMKmgtyYzEHn5S8x2T08ie459th+P
8hPhtouHXVWo+SZvyCy5a1JfEPKhKxXOJ7Oa4m5LH8V6wl4172ll0l31E1ZwZ1ThObayGD6RHJhw
KgEPjLoNb51cj1e0tCKwjRwhdJMbx9BOW3wPDNTiVFjhsUsGVm+Oooca1191I1mLOiU/AmGCOWem
APO8Ub3f3BNbtt+KMkuDolZMOijr4aGYBfOgq0YfCrf2HiqWSuCZmveRgibCb2jZp6oDMGJQLl30
vrAPaM3ztjFVf2EK772kfRw0ZUEoD4TVgdRVvEs12iAnBDsoJ9vYEGKRmJ8TRiItFgcLjEBLVcvA
JrN8lSZ9u8vaOcWb1CT7qZmBdyxYXdKaEelV9GEX3nLloySeeqhfpzix4+sZiXNDkUIDtuXsKJU2
9nEBg2VadXir7qxdyAhbwpGphbsuSZqbMNRmg1PBH+n1KXEcGj96k8vUE+XqGeO1xOXWrsP0mM+m
fk1KuVw5oooCKxPDscnL+daT8fyUlolFcF5DKzDoJ/vR3BBPYUBojQZzrmftP+dOkz4ahqlxxPUT
rBcD0JNFsXXIisQNEl/e2/FcRbvJISW+hHZ2L8362HIkrzP4hBaPLGVXdeCoFl8wN7R4SgWaO3Vg
+KxdFe3ZMcuDLbtxV3ah3MoywV004onyl6EhADaH+xpXoe2wNkeDeNqiMTKmXYbHIeRcd6TTwNiO
xBxfyq5Eh5VRd7OUFR4YOIRsCxOH6DyDaGDH9dZP7Ooc4ms75jK1r7TbpPcOK+jkhE10UB3vLI6m
6bWiqr+GBUHSVE4/Cgu/Uk1WYE9QYD74TlvDGEQB0CbJQJr/nASzoSBKljsXYzJ0u8ThKCpmV161
vfmLnnhxGnl2D46xeLsR988elx1sDFfdJQRBT7HHLD8i2u0Zg0a213hod2xocD1TTC7UvvF1VTrt
XWnl8gL7mh3MULS2EO2IoeMsPrard6pJp55RQQlQj9IZFkLQYDZo+vs/6jj5YNByhz7EAbYwvHCT
Gf5PevCaELD67swGoKKZ9o3I/O5syTWcM/hPFFi07jSnJ93HfmB1GqYk0vku1GW1pU2sAmvhnO4o
bZ9Sa53cZQ1sDR72QTPhvpB4NwmiKo5/Tm9jkE1+onFAg7M4i9m8G3DhjVeprzHxdDbjMwrbAb44
6oMdSRhq/gLLuanGIy1PpqNmnX+YiGZvwsWoYR4Z9uPUF9auTBbS1KP5HjKFZ1szHveySPPXOSRt
TeJFb0lWk7tqoukgsvFjcAf/eq7JDEGhWjfGajpFRSnpS7PDxwDr8Gm6/rGwcHdEM8ekbnbrgxem
VFAx7TA9uOp5nKW7mxLL/mGBCzvNWVjcc+Nwui5T9tZMxrosip9KQxAsasgB8excVrmV7YUhCOD0
tr3JJXmxoXLkrq2oSOO6IrpTWsWOaQr9fvAo3Zo6D6lEyVXqngZapIH8GAOpfGukbJ56w9gqd+kg
Gw5EonX/EVYtwlA9MIFXsB44nOVw6EZCceMQHX2zBA8ZOf+zDzPIh4S0amjgke04iaakd5raWxB3
JzVk9g3+lOLB8BZnW/f1U+bjhFAlJKA6XHAExkm6b0jD06nJsZrb1Ri4RqcgFZnPavXolxzb9r7I
7M1SZ4gEwHeCwRfDc9a2RsCsq27vCZJMuNOsPWkWI17prtMB3cvfqKqMuZeUxSfau4QwV9OeNOnL
MITLCrTFNmfm66E0BjlCH7bYuSEGPHMU9jVpCHbrysLZuBKrbCsyTm41/JKd3W3mdsh22Ei6oDMX
gGX0HXeZVtl9lXJccpuuPMRA2E7GOHeHrhrLYzFU0dFptLdntmyL41D3V3wFwO6Tyq9UPJqXUzj1
L2lq/tA1LTFv6tPAVuUM5aMQ+xQE07aJXcVUjJwaPYzmI3IVZXoCaorVW1wSMK4fqiitgPiavyqT
OslssmHr6Jg089imNz5s4iN/p09AmjZxiVYaaBIC11aNNG+7fnebtF12HtXwCvDZZVdDKuGZyyAQ
GPO21F50ncx0NrPWmNWJRC12CbDsx6zuqnPUg78bsRlu4pDbnXdNeuFahfvsR8J66Re5WnxJZC/Q
iyE7SfcIkco/pHENFaV3G+MyjPCY1ZONfMZmvFG1hoeQWtuyScmNtb1F5nIuTrRRzRsxSpa/lzLl
KW3Mu7r34r21dIKzJOm+0SGQZJjC2UchSVVNNm9DI4Fv0ygmti/DwCilXO9Jkv5olNUfSgSwW1KF
U+AnjdxPFkt26ocYYlaiD1U4mYfIXN9RlHF7N2kBBhqeT2HrKOxAzrMmJHK0tD1DkeIyRTnHd7S3
K6bweQ4IuLHbhXJsTstEwNdLdM605Ck6WDHd1bBOMmYyECfBb5/tBvJ3uwjj0jFS87SpigGO9IiE
AA/F3Ncz+kLp1e37GDbxN3gJJfaBCthriWYdJqtaTGU4bg3gfAu5yHg8xAYgtZV013W8NYYCNmg3
KLi3uXUJcoq0sWtS7zOGm6NbVJbnAlrvPhrM5ywm3hqloQcSpR82ybhUGzSUcBPHA2K1hcXWEW15
aQlrunBjWRxCY0FmcKv60vJ40/q5Kg9V12SEMJzqasHqQuPegXpEDuM2joAW4vCC62SUHwsDKk/s
r8O+KlHmFpCBF6nKEG/7kANE1BN97L3wSBiAstCGwIAhxnimX4z52YUJGEuHxvLYwazpDOuhIeXI
B+NZp6Uu9mPRvaKSE6bJF2MTuSPlQFGT/16s1N5Diqq2A+buw6AykEIjMZ7WymsU4PaJc266mymd
SO2m4QY3h3uKpG/ej6T2OpNM8mxgkM44Om1MVc/bwsMZT8XYI+ZRqecUwN+LxZouse49OCBngs4N
MQZFI6NAwoHUh8AaCgIRBWpp3lS+kiOMzg0IlpvwHhaov2xqW0BDvJ0tFw8HwB50JpFqdEiOjMmQ
RaDzCCk3qjG+h1QHl1aLCJlkGHo4SwsydULtW0S5+zS7FeWZUKXx6hUTllLV+UGbZNxbE2wviiU9
f5MfVzFY/Co2s2yPQz09dP7gnvCgYMyya+Z+J2I4T4lQh05G/T6cGGiZkcrjm6/UHgsbivSSeudL
CGy6c1kdnMPOuCOMnS7wj2MzaZ+TbFZnMkjtt6EpPabWduSI6jwbriqbPLaVYYc2gJA/0W/R5P04
AW7KqgHHPZbM9MQ6FISknSOINGBr89vJ6L63epX7x6UBdA4CYbHG9tL10UgAt7bvWe3rm9BMmxur
onJ1C3r+UL/g0YT9WYdxu6ny0gGZE04VcnySuju3GSX2F044OBsrWGEl48RC4fWsFHwZUwigZvTc
GmR0Ja7LyX+ZzcU5NOlookHlnAYFpiMIm97ZHJdlZ7HhAc5I9X6khmf8ciY2kHWzPQWdughLBLHY
ySWRM1syCFnHhQ6SJcfl64DSuwGdGv0YsgovDDDIXT8tsCtCEgk8OeGtpD7c51FhfbNDc1i9GWhj
CAYRjlxsL56abIKZDuwqB7JIW3XL9461CyKlJoZpkM27lGP9vWHsA0CXtn5QLQqRObyFtenQmeBt
I+0kf0HKXo61aeLQ4KC1kWGmj2G8GDsbRvZPzy8EMzSHH3YWjtd02sRPn5TLE7atgXAX+th3nXvR
qUFyOxijeFAmLjpQoi77h7cn8iavWXRPsiMBuzPHoXhgCGi9UXGdH7phWQDb1wsJ+IZw6A4MPb4U
f1bVx4iKFPRF0j5YGO+vwG1mu8n0+4NV887oDCO9SLy019tm7osRgagCXVUA2d4S3F2RZ7S/hta1
byhE39lGh5uQ1Pm2nPp7WowxTBNoMF7NYUNbmKZ1hX7myF5ucNs7u3hBIioZh0rVXKwQMCe7zDvr
XYxgMqhAaf40ocaVllC2NjVyYIfOGOIrwks1vtr0isndF/FhkCaUxTo3jcuZ3sTO6wkUd6yvW+bV
QwvqbE65cj2mROCdhsKs0K6M+dVcG+25oSys+M6b64SCBkWhp5ukdYyglrF1YUpQxeR6zW1hIGt3
qKfttoh5Y5gzDLalIMaSiyq+aIeBjOFs+lcJEfFHR9n9FXMqlwOHEo3Bj9x+78nAcpMg/2mY08Lm
bBtn3yvwKY8TDlKMlTEvt2R47c1cnVCjx9tceCxqb5T+BRtaviUCHX/3yVBcyGXozyOv123D6ALc
6Z5xVc1EqvHdHS1nATNLXyyg/G2Rschzw2wuZyA4ljzXuu4ONT/stpYiJ1AVehBR8cftgB3OjwND
qix6a6i45EfqE9Pdlk3v9eYBRpq3qQbZM6W79T6MWfd7Al/r250izVr/o0wq4+AncF8tSWutzuqf
oezNo2ml75PMlguaiM+MAHjy0uo9lbyQXKGfaprSJOnwhyEpUVDrDV5E68EbfIxVk+gPrPj8YBgC
m/PUd0wERl54agxTvaeNNSe7PrI8LImx5ASC3FUBPOLckEWXpCok0OOloBfWuBfADuZxuEo8qz6I
ejGu+OOWTTOlMj9YBUELw/Xig8wq89gt4WhtKJZWKF4aAeNYsmk+9PxMByeM9I84lenl3NSMEOto
55QmeLqkcEiM0k+8RhVZ6iBzNKZuj44lMfCqoL/nG987F4haMscTEAVyD2D6xV4T0gvimFk2KuyZ
M2rE8RmBubxA2ClPNstRH0AoDidiRQ3FkJttq9GkR1NmrE2aJ3dNpifyEMUQQBHO7qnlIjZjpfeT
74xH2+QkrkIAA6lS7r7ow2hfFXoNVrKXDFBpdkoAs+vnajkWWoJKGC0qhwhPrY6ADLuZJOiVhc5O
j3LZ01D5maTaPjA5ATKaitHpZJNSpfvtL8LlC8NzI4UHFuYRzf31vCdLIg38FC84ysU7erjo+SxA
cLotvWAYQGllVU5kMCOKNvQFvB1YHVd9SIIPpKnFvLGx3Luda5/dCTOncnqL8yOCOomBd0p0xgUs
aRZA6SaY5xftDtAthcwAdVdgIDyKfn7xzJjqvFgmTi28IOCjZBJ4Sz/Mr6MJx7JtYVQlOvrGexOz
9UyWCqk2+84dN9/8pujZ/xqsDZlM0DdSQgUKtYo3w1vuuNmtpCsVFFPubDPfzO8JntjPWV9MT2CC
+4ZYBww8AFSkd3VHELjWwI161GY3c57trpIbt6To9p0o3jWWts5LaRAxSQyULs+la0lBpVGIXE75
aZ2ILWzC8MWY4Yzv08ogFAuNqdxN2fST4VgesPG06k9+5+iCoy6o+4lDzDV8b7yOFkR6YTrtfs1p
Hg2gcVx80MciGqML5Ztq65Su9Tznpi02zEXnoOO7483Q1PZOOnN8diIpfhq54rRlM7FzHTllbVlr
cE+lNZzIcBsPLqUXUyQK7zwPNrYERmp+91tWMDCdmWnn5IVaPNU7ChB8vPGYXhSituhOOtMRIMhI
yBoeSI9dJzDGqj/w10wHmCje3hGh+N5iYNwIEaqLdFb1NzjK6iFasSFhOgDPiSLys2P/Gk4dhl2n
BIJWi3oHCUSf47ojF2X2RRoMSXyBe5vfIrU4cDEbZB0oMbTItW495w/GnKfvdBG91zhUTHwJJ/2r
rpOKXOwA8n8ys2/pHPpHUzTJ65RliP0ttRAq3UgBWvTBEtbZg0s79Z6GJH1XbTQkTfxqNctnUICJ
yhSbUegx2cglme/Qzennig5aBtFKhloiKLAoW341IpScMGfvYNt1s/dBuAUecskQmIacz7MiKq1j
l97eoOY9w6BgO5b6ZjJqG8a1fC/cUnDKLMPrETbUWS5FelqQgOlWVatDx7DfxFCgidauQEu0X+fM
EIEbjwvjXwrxEVMzbMbZiLbSqgC1wLZZSC7FetzqxMYsX1gxle6Ejtcb6EVVFKbfYhbOfQYX8R0x
bxj25A+TW3qP4RYjN9kY1wKO6/kQnljeUJVMa4YJ00KqoveHXL+IU54jpxPv8I/c7e6OhABJRW+w
bhMh6WPWBLk4Md3ZFH0NNp1cM22Ex3SxcJNwgBaBJWRzqrK8Dcz2aBn2OUrg8mbjzEMSF4ClHCm6
YMn7AkXVNRt40/Q2LpPSgpLWxMWFHMLqnTG5QOZmQ54dIJg/Yg1TdYYVw+FjPfhxVNnTMKCv50aA
DAYX1o3ZKwpV70VJe+JINszNtm7ZSmq/RkeM4m05hB9JxGOe8n84itJjXgq5LN/etQsnfxD0DCFS
bDUURwlhA8cb56e67rujBUWWlKJIQE3FEnG/NY3rLBmwa7lxGxg9qL3R6ZqHdSZLuA/l3EP86fNf
2lThc9hZKwQ3cZ78LETpWkECmVH3gZO79xjfFdGwlL3yP7ncOCvYAtueRbNPcghabaL/9FTa69sa
VEz86Brn79Z8+fdP/+Ru++PTP9kDdQOiwBEyfqSleg83alt0BFZjEVT+3Wxku79f7ZNjD6Og9HDq
4XZlVqUr16le//wuxigB+IQE0QtxMgKa2//14x3mRGK/xcjDUG5vvfw/7Ke2PcEqohdyj3d7k9xh
HPmPvwWfa3kmAwNxvDme/9nfmhSkdL3QtO9XVhh42xHP39+/widHKHfotyt8trd63VDNvcEV2JFi
XtRj+MNhk/uPF7FwS0qxjnS1beLqn4yTMYc9yWiA9o5YHiIeETqxNb9yZ/4+Wg9TqMWiJURvOTRP
PNv59FtPTREmwgLqIBgk0CMWaziY8qmgIf/3b/PHomL29Opwxt8qfEt9hrCkg6CdTIPhfi52YDjb
6IvRvl99/udHZEi9RsZ8frOcZk7FtEb//gX+uFNSidU9KzHRukzw/nSniJ32dew16bdRzC8t/crM
fCPacExs74uv8vvqwpVNj9SxLVdxs7CDu5+8rAJchEdSx79uSmbF0GPd99kXptzfv8x6CRaWtdpm
LRiU1uc5o8zbC8251/714m+m93bZhV0wfGXL/eoinx70pcgrxRAC/1qBoWVCkLmTCTzn3X/5Xf78
Kuvd/Md2QjlALLEY/WveaMt4HcKKwg4zfDGw/vflxVV8D5s3vnyOZDwy4tP+jl1hmZWOk2+Mixr2
0TQ21+mso8N/+y4+GGHluFI5gh3Y//zLd5nZ1UI0yy19h2g3LHN2ILda7gWNMtggefbFml7X7P9L
AnhAmSzC9GyTPHzKdJxP9y4ZGzPCxmreFn5SFHt/zqJrT9TlVW150ePgOuWrzsYHc3S/tO5/nuP7
v2szz5kXAe9NvO+fVnlYYVFTjjRvSxdWJh0WQS05voT5bb7cgv3jjP84Yq/Kop5yuzh3nMBa9ZBm
yRfPwhp3+P0mEIVgtiX2cWlzNz7FIcwxsj1kwOKuir+b8rSMz35HQX1rdc8h08YK/Ex//5U/ufHX
2/7bFT+/Puilp/FIxvXOt5i90CmQ++vglTl+z8aOllxNOUZH58KounNRD3dfXH5dq39+YazyxMyl
5X4e38scm57GYFTcpZDywql5HoAOSoRonSTJTuvQIXqIpXOunQsyHA9MevviCGD+2z3nbME+xzGA
ySWf7nmStdLsqdTuEOiuJ6O/0jljNmm6/PKq5ZkcImSZ+GWa2qtqsnc2QZWNY7jIxelLajhEytfm
rbmdCm/LtLUzjfL/j0XhwxLj/chDT/7n911l0BEOamw1wI7knbNM6JI+rFdFy6HE0OeQTm2d/g3v
0hcbzb8uDqpQk3e/xQxK79Mz2dWdCX4sL5iKAuho5vRbskcT1yjsx9p+lvqn110a08UXi2J9P35e
FP+87LqZ/2MbnSlg4rZmUYQKiqpxbPTrNP6cozs79nfJ9BwSC827G6RsHNlfnaf8Pzci2uH/+NKf
breokgq7Z1HcGRliARyhW5sE95axz1vbKV61g329j0p4ZjFOIiS4N9SLj1w73+wcjLoU+2ZxL2sM
jXZtnxTpdJjZNe6h5m2MYfsMsbi1jRnH9EDweuQazLC65cRQUIRSqpHi5Ajm7Wc9/KoKTIN2SU6e
Xhk7384ssckZTpCWZDHobl3HE+jKZXnGAXb2MiR5b6xxN3e7oor3c1/upGTBRGTuR2s6DiFMIayX
j3kYPTiluA2zmgM8/xgmPOR9AP81c9AaM1Bz820ELuNX6KZT6TFosHAyJDKcJ0Qo9gpDPTTWwsTG
lu6ayjq0jvUBYPwF3yMm8LEP2kJu27k6JzRu0XcxI0TRQ5OAC00767vZRWfX+8hQsRhf8OQoAG/m
oA/1wuM+0pncRqNJQ0JDDFEPkzFeApAIGEDKvAXSDnUX3X+x7D6fEdat0PfZeeE4SZfD4e/Ljn1g
QXx38jvheLfoJGuMmTlr5mhcTJF1YKh8YIOZJrF2kOlyNqfwMQbPa6K7daH1Ug6AN/Lkqx3yz4eB
XjBAG2ctIVAtP21P9NNUnaiqvsuad5s3Ab+TQp01zMcmBRXv7Iz5pdcPkiljc3v44pb8+Syg8BPR
sjlrOOt/+/2WCNpN2pkzjuTaKM8LzZK9NNYpVb1a6ORO4lfrWdMryFxsUW5b3/T58op6GF8sxOsD
I5cO4wr9/qZtYNwDJugvFHNw9mLMhve//63rXvT7pmGbgql1/EtKqC+fTkWzOw5mip/qDqkJxxhT
ZdwyKKwv3hZ/3hDbhCu5nsEEETL16SqxjyUKQHt3V9tt0BXDi4tB2pbendRMDOq7S/ry+79/sc/H
Pc4jXBIQEFkyFoH4tAAA40AzMbkk4+YscgKmcRaNMX7/+1XkWsL9fv/4qRUlMLFuV9Fs+/2nhpU6
0QG2q7vWPyX6Pam+ewspND9Fk7xVqNjpcBWJn/TGIb5dU5a8timDQZfysp1uQljlOPl20nspMzqI
5a8JJSY3mKRnksfICfiRUYvkJZyb7SSyWz/9Ikj6589P7M4EMrg+KlQSn15VSQqIxvHm+m5R/Tmc
s1tmO4FxQPT5ot7+l5eiIhlJ2WLyUrap7n+/UWNSma1FS/KOeXMWXe4mfkfVz4+94b5PDB29SXy4
YaQAZzDvA+6lZFJfLIk/VyF/AklfHkhmoZvWpz/BcZNiDIeuvkuap3m078tiQaVncg8jCfI3JfIv
Vv2fRySux/GDKsCm5vQ+L0ERVcLOuLlR6TtvalwYUqOWPIjcPj7a1WQ9Fllb0tOH++/3yJ9/X5v/
+nUlkU3fFaZlrZHof54HmH9Nf7Epax4yQShE8zJiYMB90hcFmoo4gVDbAXX5YvP787njS/8vwbk+
EdQFv1+1E3GIf2S9yTGIMIatGu703w9Yv13jfw/lP046iQtQERNofaesg4/c2s9qW9tP2CRw5047
7QelmZygdn+xgP7laaHkltR1ionIuIN//261NAlwhB531PQf9DpodtSPCw26v/9w/1JY2VSP6K5E
wwktfy4imwT3hlW6LeRz+6YLy0cDRNJEiiGKu2/YB3fC9R/6fj71qt1XMExBvQSTxOzvF/X9yGCi
v/9B6/vq/0g7r+a4kSyN/iJEwCSQwGsB5elKlETzgpBICd4lPH79HvRuzEhshhjb/TYd000UXCLz
5v3O+X2Q+/33rE/aL9c7H+tiZkt81fzd2tQtpxXdjYhZa9VuzD7/+WB/n0+sB5OS99RlbSHeXOSJ
Ku2StDadrkly1Cv6Z/ruuLjFgX6eD5Zx7xyKjx+j9no3qb6+yVQnM+PfzE4XH7/03rEpxWZG7e2i
1PyJp15+cBX//mbwRfKEyaIJsuPfFm2WB3qUBvr2YtXlpRzEvWXFH4w4xjqEvblT1B9Mi151ixr2
2yU5nReCPsmlvbhglUwovOGLZ/6cXFaANcmCKRDlZaGlMvXif3B2vx75zTNi0coWue76iW/rQ4Mf
BDQG3XV/fjb+/gLSjOvBNGRA5UK+/YiUNX2GNHPYd3IYGpLIlnNNcqNAKp4vH3wZ//5sMHHTbdaN
TFucv90tCK9eO8P2u/SIP5mj0LcQW8SH5xHOYI0B84OX/s07xi4PLG3XYiatm+bfH/sMpJYBDGW+
DIaL760sQL31uglga663nh71rCla6/+1K0HpiJ1zaoieDdbbXAEGv7/YIRYzegJ7eXHDtt+F2Kr8
EXjOebBHuZu4vqds1LKPHtI338X1qJRqXDAdZGTZrHrzhkPEMst80rWLSSPDUVdGtus6UlF9ZZDz
aCPjVpPJ+MB6kgAxM+WTG7VZ4SMuyB4XmdGtjF089b1+zC9JTWasoDnnDssOX9qJjhcU4B/cnDcP
w0oV4WnzmOdRbGU++WbmUOu52eMS1Xh3vmVz0JPNUXfZ/MF37aOjrGuaX4ZZ0dhL5k2ldhk9916v
6+reASwDWifWrnBxWbs/v0xvxiPqhpwOffd8Y6CfQH7//XCZrllrpxZ4WFBTKwvvg5f1o7+//v+/
nE7T5mSidK+5NM8dqYD4X/78N09RPS3wjTR+vpi3SDCq/wPvwMGJflR3/zto/komMdbz/2Us/dv1
WW/XL7/ftDWp0/nfXLzlzv3qGRcW1WwRwWsmADTQxl2Rpd+Ih0X79O9uzDpU/HLgjuQJXkvRXDT7
aEwBYNJ/9/ffDNU1aHX2Im1uDAMbXYUfVUc/uvFvRpV5wR6pL9yZcrkR4hMqoX/1++0322rS6ztZ
0Xx5YZpEr+5NrX3wur/5zPzfnZeSLzVlDbwDv9+ANuomshNac3Hd+6baT2JvtC9/Poe/Dfd/vXz/
OcRfy6Vf7rEOyhj+dqQuBDO3gJChiri+cB80oPxl9dHW3Qcn9Ne04ZejucSaunnhVaRM7NGu3R6J
4f/5hD46xJvBi0Z0z5rXt53IfSl807jqlw8O8f5z9d9r9mbAQo4SgafgEHTW0hHsaf/oufrv31+P
/8tVQv1ml4DjmsuYHVSx7e//3RV6M2AZGkGoDFvThXVg0gcFWrfuX57BmyFrzIrcSfDdX9Rnc2J0
+uAGrP/530ZEVxAjMZlg0u3/+wWqWWxC3WjVZcLkR/IlTlN/qB7bcL78+VK9e6d/OdCbEdBtYQaY
jlIXT95qKF2X6IM5yLtPKzQKalKUbry/xv5fbjXNRnNqtKm66EUWSGCiTnNbyOs/n8VHB3nzPNH8
NDkQQdQFkd+OnMN9NkgS0+UHhf93hxJPuK7EtgdI683khKaoQcw0EV3cvYtc0/HvrPm42Hd/Ppl3
7/3KbGFtQffH25qmPbSaWzo8WsI4peHZ+omIyHn88zHeu+00MzD79SC24Zz5/fkqzKYDSzCoiyav
yVkRIPgH78evB3jz5aPDe0W0cQCvhYPxnDTqgwO8d5Uoogqdug8Mgbfrr8JWEVdwqS/FtxYq9LQn
5Y3b9c+X6b3nShhs/Zl091BWenOZwrwLiR1T/nD6Ky1/nNRNZ3wwFV0vxNs3XZgw2QSdROxhvRmr
XI+u/qGggk3k+bPpNVeYAG5se6VNRac8iZeNWEvqfz6v927/rwd9M7zEdT80kUbN3pYvG9P7/ue/
/u6t+eWU3ly1OSrguoJbusxu4ERH+AM0snX97T84imDaIGi+YuPxzTeqjDDMT0vUXOZtnNy68Ytg
zWJ+8CV590Kt3LwV/reupH5/T1hLdqQoDB6A7FTvLOeDm//u8/XLnzd///OLC0iAfCo3P+ppPL3w
ser13Z+v07sPmENzF08xK/m3K8+lYKfPFBMrNhwY06L2LkI0wD0bm3R5drCtf3TJ/nO8t3PGtlZO
jjca9Q3TkmK5nxvD//MZva1w/zVrZA0vLRbS6xj55p2RHemwjl7Mi5IHMvik++krQhSPwo0wS/Hd
6II/H/Hd+/TLAd+8L0lc0eSlOCDSgiG9BUZSVIc/H+Ldl8aTbJ/YfF/ATv7+KGC3YmMeZuwFJZAx
meQkXxtbbuTxz4d592n45TBvnjhee3uRBYcJ0RbF7T5SiIL3s4X3GcxyxIH/fLz3PpmUdnSYk9wn
mhh+P60Gmbld5nF9acu7LHwtwm0mr6Cq5B+1Sbz3pv5yoLeVaukMkNXRKF7cn/C6LPFBkeq9J8BG
cEkthZ5VPMi/n4duFwUhYUZMFJOuQ0R5E1kfPAHvn8F/D/HmUk1p4qnILnhRwYw58X74aDB77xH7
7zmwv/n7OQhwBO7gsE0REdcziwy5MlkqAVi/EB/c9ncvl8Ee0ErRlJSffj8UVfJ4YJe+ulQL4aQX
1r7F9P9rMly7sQQ7j/85xtsuyaHNgDQRJrgQ5xPiASILlPyQhMqfn2CH7i5+7dtv9C9Heru9JPXJ
wWFtVRfdKCqiFJ6LpqfoYa7TldsSNzyOVNpuMmj251aY33IStVtDTmw/NioNarh7tOPwH4DQdI8K
BgqovnZt+M+1PDkICyK6qIW2IcguIHZFJQ+xUTqHapRPUGDoB6yXH5mmyUtqRygv5qaxgz6WQCET
y+6ADpneoSzy/m5UEcI7rQh3lUX9hOrpmreJDcYUQ24im4WQIjlKGvlLrnp/Bu0ZEMav9+QQXtxO
xUTKccrhfn6uiGuNRIa26dR0QNvQCzstkb9kGZ0fnsQFUZkZNBJCePsiA25psxsJvyuNL8s0n8ql
YPnb6b4LtEQjWTTbGyRqEvNqhOU9HkEC5WkVOwcYJQkgOwTdG3NGlyUT0W0SEyqQmTnexjMa5Ns2
qBZq1R5UqFV4bE7hwbHT+s6s8herwLZKvEc+ScLqewvS3L5s4v420nQ6/U3Z+CI0iNHq3Ri0bmFu
UbXYJxRNgx/jvNhq8DI+tdbQnvWacDcig/YKYFZ9xD/Bq5I04mAYYfUku6jd22PfbKXJms+riMW4
sSVPWA69YMlzbasIqQc0issgVMNzKyLHL+3e+BkKSDSmsscvc+OYtPDNUw9FL9IxTCl2DABdRxtV
h8TkUNFswewnwdJEaPXEPDabXpvIWcEQf/G8svtSdY4IMK7ACR8h9l3lY2xemVHxE31KRICkco9D
PwBwn+FQqiWFpVqCtyCUZm4U7HpE0+6E8M2DIAYkYau7obOdVwNJLcgJEyxR10nmuqdiVN3B9mby
HbEOdTt2DKB5zXceDLnLzdl6ihaHjJsJ6GzoI3lsdBKdUTfn21TNr+Z4HlEcDOX8uZEhMLmYfqE6
joebMKzDvZ2Gqe96i32Y+vmViIhGut7lfrhlEzigW/IgzkEt1mZf7qWBrsVty+7YOl29HRGcG8nV
kJ2SBiVYTUCsL+SGpLy5JyURHcoWRTGtk2D9IN2QoMktwpWjyHwr63+qUXtuZiRQhFfDfSiVedOK
goanFqME2D35CFMK/wS1VZgBCRazbFLLvs2VJBbSGmTqEeghZ9PuyrFyUa1W3a6z02lTmuST+j6Z
ziOgq51TQ8rs4ia6bqX4oXnom3q3wzKMgcwfckK2IpPPk5HSnkdLiM/Sb9zlK4Qfevt0RBw4sVVg
Jdcqi4djGxrhpzBakmOLXAR/ZVPdejMxe28BkUuiGSprWSTfNBP0hhCgmDKizOhIEoPsveXeJF1c
Y96pAMbF9osDPpckLtm+rHG/A1B1dg3hQN/NTPJpRcjeINqwMygKCv56dD1CvTmWoUurGSlx2hfi
O1cfpiCu3PJrVDhyY/GPO0v0djBBrtwN6SKJhlYLnVlo29sU3TyiJhMV0opuqtE9N72ebxIPXENi
rnHmiehfka8wy4KeHCQg0ZXDP/pJCxot7hFdx4uqXyJkThv4fzBWhdRoLOib2e9s+SOmFIA2rmv3
ZLPjLYTZ3Lc6t9x0aTYR70HbSwNzxDMTIe/odIdcXbdyeNBqJPaCODhq+vuI3qBdt6by+3qpTrHL
zHkoIcE41YIzrlloasyacMO/Ed4ZSzJCRqmf0j6x/IwVUNC3ieAnK/ZuLZh64Gs6WJIGk644Jsvv
heFWYUTYwvSyggXQ4A7NA9qVvhTfi3DS/YZsJO5u+azIh/siyV7Hsv1RE96jrTJ9HWztwaoxbhmT
9VKGDPjQmMhpKiaN3J8X26bfQpoIuwwsgj56jjTAS5QEBa359+wIg3SSoKbKTvussomf2UDVT42Y
FHahL5ssgeAXEQwn86VIa7ultXcAy2zGhplDHMUhuLcYhckww+oEcdJ+4V/kTcwTGJYC0QQIFj3/
ksiWbKDd5F9lUXxxGmk/9L1WnMdMb07zUkXniP2ghsQ8iLk+4Y2XK4OFuKn2IiLXC4qSfDJhYrx+
XmSdRk8jrshWfWDEnnNC/fxDuDTlLwT8r1qJ5GsaWw0rh6XT/tci+tLphIrUYCEQq9O9OQqxHVJq
gjrvyQ6KCtr13hiRCIn2GgZid1PXIj2pgrF33cy7Ypcww/MVk4+p7J8MQqi5nEgy3GkF/6trNmQQ
0l09ePMe2tO0i6mG8WiPPY0fpEAJhZLVFtYarkmXk4lAJVja1ryv0xiNz5D2PT4Y2LX7RCMGOupe
+lWELZ91k7nzi1bDOdrA+8MgIxQXUx+jC7Y02NwmQtDBo7/Xq9xvXlp2m6Y2wAJ5i7ghMZvBOsul
szEJScMHFtkVW1SPsrWf7L7/OpM/2SgrTz4BuMUj5DAJtAegpo4zexuwW+qc91p0ZyfwSDxi/H7X
WnSuTXiN1BhOeA4hUBM1TAxhHcI85SbMka1OZS1oO3VtMAN2FN2a3DXaLD3kqVk5sZ2HaanLiRaW
K9CrRI23YY853OQ01PpS9kCRYsSFeVcup0mKaWcqKz225G5vhkzQZR0JsNSh+FE0NPoi8UxPeoeP
aTRy9zEEQQdmk9VZviLIZAGexoXGEsDxNx9bmIrg0AgVEKlb7M/L7MJF6EVKPC4yhk/FBFEj6vTy
2hAQ1UZEnDVs1E2MRGTT6o4Cuqwlt0sFk6ewh+xAU+hyW1c9b0lrtdGVcEbAWZWjnee15QkoXRTw
xQvv2y4X+8huxb7TEfPmwCtIG/b117Kh2aRflWz8VGOHRE7uu5J0tF9pnYLQPni3YCp4jufGe3GV
rDau0owAXqN3B0zb3Qp9JE44dbytOZMnyO0xCfb6q1lq3TeHZDHZy2wV/IZLQQFAXxjszayHbiJG
/WI0Tfg5XJU4cd9M+6w0wiDySjyQEf3EXrkwKoeuB6VTK/r90s3RZx3G0ScR8wlEtgjDxJ1wRUZD
uGUXvf4s1uR1Rn5qi1AI85id0ws9WenOweS6T1w9DdJmIMPv0ZaW9u69U7ZQ6ELmjzG+t2ojl+aH
BYF/P0MiuPBkr1of54cuaPxt0JxtWkVvs87nN9rkQ1Z9h9Js7+jfxZephQINzVIE9byoW70bNAAS
Hue6ifOqOKOC7D433vzNafWW2U//ChAwup4nS10PytSDTDdesb5x0ybaYpzaJBk7uq7fQb6B8zPH
h2miGEcbrsHUPUXQPpXdTUwbKqo9BtNVcrSrlU1jH/H3nZiN6T6c5trXYl7GOM+/jI2RBTSj/XTN
lO0betVPJO9uAVIEJgmmYvdS6/Fn4syk5ifaE9AxzvuxaR1/BFWz0aex3+eRlxwm5KE0sTrGrlHR
tBW4/c4z4vutFDynThsBrXKZA59nGyVdkubdKUny5pPdFOmhmRzLB1E3XsOx775x4ee9OWSkVsd5
ZqtS/tUo0LRcgik/N0DgoBhk4WfwEdAsSCLvS+plEFVdINVMQQw2amN1TruJ9QH5mCzw6tK91pQb
7eyFaZNVO90d3DwWAnozRs9tyqJjl6l5vNSwbRQT1aF5krm6mib7mZRdTRTdjcvZOXU1YPcrUIW6
dm3rqnomP78+iuzrbYrWQnFb2ojDnW5gfxWfYxA3lTLObZG6zm0LJ+2auCHbyI6QmwJ0x9HuiISb
oI586EfMPBYH6EApnK3n1tUhWxJnYxvaU952xG1VUx3d2mkessZgAeMWMW2iPbgKNxurPGBlhxU5
dxPl552VHce8YL1Xz+HFqAeccTP61fs48UB7K3E/jG5Hqzstqwz07p2TSDsIJbWERjWoZnEHyO4J
aTxtAjQpumijreRoDVqyayDOHNOcuIHGfDqwe8DM9Bgz1Z90259jjFRei64TOTJ0YN0tIL4z49Gd
zCO/XlvHtJYPmCJ4UVwVgVFUpOcZy3DVhk952JW+yIQJMdpMCRatoyBpcZxZacx6ibohC7r4uugk
lS9ThsVNAbQuDTwYlMzpXY2fauTMYEAZMVja6XwNHAp7qpHay7Vr1HdZkz9hBQsPo0PSGrkkGWot
9xRoFLhcctJVEMMZ2RqWKHa4XPgwgNsm7cxDSUg+/sokgJYZ6MSv2N6mF6mHw90wp/Ye4V8JR6uL
byC0Ev6MFtuA/S6HkDHBqB67ghy6WboWJLRJHswFw7IWgv9jwjEczaSXt1moeM/Llbs6OIrRkSlO
oNoZNJcberd07OgrQespkvKHltNqZbL+OE1jqT14pqvt1axV37wZg3xC/yn3xar9uANxoyHzxCAS
4rcdLGLhjAm+rTXaARYGXT+06W50fBRBE0bqyhlBj+iWa21cKoGM4xqTA7htLKTqWduLcdSQAcB4
vNPbyd2wy2Xim4Q4ZkfpsikyIKhuK2nwQVjJ/jbzOC8uf3gRhCG0o5lvlJHYlEJE2JyQOztxaDC3
UmClvcUK9FlAKtURfRcsK0BwD0MU6KhBW6cOtKWY7juTekaDKfugbJogwbxGV6q1gWsUtgsUNOlv
s8Lu98Ro+2fMCe7ZmVLtBowk6ObRbncF3o/HmLHmDIIExe20arJ4uMw7JrjATaoYLKZX9femGn8M
I3qQuBuQ0bb5cmUiis93aM5Sn2UQN8bMjCcmsgMDDfOfZVmANVpWf6O6Wm5jwoeBGZk43bqa5Z8y
yH0ncZxxmq73KCoHDIWal/K7vUQvc2KOXyKzrI6drWEH0Yu5So60JsIzsxsDfYUbd87POLMnWH6T
FYRTmm9xSid+XaNiBJXb2dtibqubtjNflZHonz3FCo85HosxZK7gSAZGgKUGmoMw9rl0ZHew8opC
iRQGM0AFRwJZedCXKf21AAi+evr8IJNlXWHOYEDbmkmelmt72YvQzwrqtGPJpJUkGtS0rKp8hbVk
57ATupEIMqGgLBcqGMNZjwjLYDacbqH+thARUYckhR4fEhFGB7cp1afYdOU9p2IhMebRTFwiU+34
DLBQCyYBiEFnCrWhgw0YUDf0Wza/xUO/KlPnLreeU6PvrqyVLrVpUDGxXZm3Qcc4ekauKRkXUe0h
xH0wYacyRGsllEQYVZ2AyFjmyjy0Hs8ahJHvi8qGLVwseA2uxeC5eOMu9WS4HVX9fRqU+kJ1CdhV
NEc72hNhOQpu7DzP4lMpUXGn4xRQ8oHgZrkV3Ani05QdeZec/sdoytyvjaw+xL0SDD7cMx3E7LGa
7faTPZTaWdmVPANUj2+kyJddkbnZdgGDTsm25jSMdc2vPQFgrm4zOTFP7TDwslqmcBGFvJr2C1+W
H56NpKKnHcxnr5hFpwYNcRptL0B7H/lRkki+m8glGmesbmWiNUdZ8rErQQPx+5wYjY6Jk1n3vtH2
ja6yL3knNbv9tgwUIOtynV21484UVXHDnHB4mEq4epYKY4yg+Ab7ylb7sOizlTzEkmCpnexpATOx
K8uBWcZsF1sWM7hL9BloRd3l6aGrKu8USfNnU89EC+tl8evGBnMp3J91rTcA2PPsNGuzfU1wqgxE
N5IGiyJLfWqKfmL1nnfwVJWAfk3GeOcOUY+XK2x3ddGGGwyK32kBinlZ1Ws8QZQCYmJYJ6fkwe8X
42UFd2xivaY6B1GeyTQamB9ZaFd+1drGLaq9ZgtLn1KcGKyg7zxUkKl7hZk3PlEzUCezn0ZYv25/
J/PMhUADuobedXB/Wqx9RZSqXwbLiC+qtcprL3PlI2oDalOsSTdc3Po2osdtBw3KPgjZzgFgbmvb
tSD0hQPuVTfTLtCiHiViVrXFU9c54RlWqTrEsdEcQqON7yC4tkFpLEBzuS1+n47m2Rq4NZETmRho
G3tbjWD3sEsu+yr1zLMJ4ATKp1FvLAsXhOcZ1f4vpZCK2t1SLt+0uJfUXOvJOXYjbX0Eb2kiY7K2
M1oYLG2tjQdakKHuuTG3Ix9pFEAGfRwncXDr5HPjgGOJq7bf5gIgcKrH6ZGm9ubGw4twMqnOnhdo
yHxWlCF+0iZVPzlu9xjWeXw2YAXusxbq2ZSkr1GLHrgaqfmKBRE9pane3k1JG0KHcqaAyAtFqobV
ALSW/G5ooP0ymJL4ijx9W1RWd+DltHY4j8RWQ4x50tRU3uNOlI/T4n6X5cTzojPegPfsdpUE9zZp
pXsUdlMxljTlZ5oi2sAEds+63cMwnmnJ02DK7ipJkbPbiQYvvZ/w1S/LFKR17kH51+ovS9JhXqEm
gUXC6cLwnpuBD77HnuiXLfwVCSN+qxxyj0br2E/zYg8n+nF6iKaTuXaf6uMXPnBiremaR+IY+m1c
U5ZgGjQc5kGukNcMXFRh0Ost4DsVNdN/m3L7Kxn0GFFm0hQvcQRfqezz4ic1V8JwrhJoofvJuXad
IvwUA/anQUbAUhX28CmFUxToQ4iryMskrnC4oxvBg32rJi0PIjlVFC46hQx8nhD3dIN93TuU4RYT
3mnVGo+pWlv6p+aH2WTjAdsXGKVphOI36eS6d2xNwPUa63JnGVZ8bapqBOUr4aV7KBdUY4oHZxaP
dA7rzNXqZzuLW5xkDYt+AFXdEXnVY4gec2uGYf9qFZ4RUcadWX2kXd2dXA/sHNpPVJ56px5RxYK9
UgXLJTtHY/+48j7H9t6sBF+GrrR/uoz5V7IYn0ir1ieMXug4sg3FP+0pKeikmyIkX9QMOn9StBDp
utK3bcjzu2Hq+5RKOHhmAX2SdsX0fjAqxd4AOHtwrxI5cRkfxtow/YrWvCOapuKENnweeePsmOBn
71Qb0+y9c+0Z9ZO91CrEwNCau1kkX3ovZnFijU9xveoABNfP5wMg7l3KBJDV+zwJUBUtcPCLQgCF
L6xwo6fhp4nVxI3tLoDcKEQ37ZeEFHm/SzvVfaHfoPf1NkEc3bRYUJrY0k8Ajt3jBB76IVQ6NtK2
p/3aacNjNDOXML34K1sIul9i6zxkhu3uQ1PTDqxtwiN4ciNAJDp+cSscYQsd1L4Wtfk+7UdKd95Q
rShsO2jc+juS+e9ZVRi+RW663E5Sac15YAmptnnY3+UuqNrehYaPzSllwRSb2wamG3Xd7HtvMCoO
dZFTZhDsomhDY30Hyl38ZHTql1Vzs/XSZwpnFcL7sgfJDtl+JDc7dEmyh48obxbNmUkriWRPHi7x
XbhamzLDya4XBgYRR3NelwwweAlZ56SJ6iXMo7Uc+VU9FOnZaXbG/XoCpL2Dqto5zlkAR8QBAkRP
TMURrvNNpHQKanHb3xlWY+wdA1R2xwYSaDko/pFjMKGYSuCxZurtJQn+JRq0zZxmXwyD7be6a7x9
YXTfC7MPTxBynvDXfZ/NdeMDtFgliD5jJEJ3RD0+RzVRecW1GGcDRxlz3VZPfsBvL/1CnuVwV9Ba
ZQPApdBpFg4T9yIPH+kj867Ngj0eX85a/LMWY/85ddz22QA7GXhzZxkbTyzGTZYqz9qGTVfdMk3q
r1yg7q7Vfo1qHWlEDgy4MwYqYFJDBTFVintcJr4nagaZyiOmJcwsv+1rfTyLCjYjZeFxUyUalHON
YnSZUJfoyyqi8tupXbquTcGtsUViwfq1BtwYUWyOm7xELJYbVPWpFeV7uxKPLMjICMSNHy4L84jE
0VjaQmfVR0BzYoRpO9TmgDilT3Zw+UhutwXappm+g8KigoObiM+dkP3ndmKLpUliec7T+YmB3txL
dkF8C0XJLRqHNAiJl/po9Oxy2+Z0fOiEUtalL0I5YfGia8CHqQvxUdrkxdD+KCQrKCtzq23VMokL
DQdX3Rj9mOQUbzH2LeWWnY/HhpHJZ8/F5leaKY+9zhQFevzO1ATLxKSe9FdDa9tz3ekAIBFzbYqC
aMz6ueHRTaxXIRaXTQ7dsD5B7y6ZIC9148/l+GwxWgU5MgIfBto3V0OSoEynmanV9gImfyq+YSM2
rtm3qa5tRhR2hezvFYvicxo5MzRqW7Bx4pFKb404wBjG1mwRYtCe8yc9ipoDhCDvROn5exf3I38W
raeblk3IraRPNMi7obtv4MFDwssULEOAt0kOKMCWUYwHK+pvy0J9w5JhbkWDyl5L+WAzm8s3GeTr
Aba3VDObMP2DKCAEja4srrVeFfUZuXRxrbOTJAnXdxMo8CFFjcXd0NIFpVukFzfWlJu3NbV8n3eN
GaPed19Go2VunmoTMot6tcqYX3mb2KA2x2Hb23Z6WqSXnRx9nXQr7gAbqqyizajZNVEWB8rrup0a
pDqwYYNaryljmjGm/KhVnskAWOobj/J6gI/+0Sjzr6Sh3ZMM23i7JKF5QPmHkXQymcWF3eTu2Kqc
Pw0Wgei4MaZzT0ZuN7ZtcVVNCkJw6y4BQaIZkjHExkkIbbuQud227eCANvDcs4xAoGMqfa7aVX+R
GewH6Ga0pXEXW5Qm2eVXwKEt6kyX2FCxCvTQUSCG9Sy6VtgX2JuR5ob99GGXt+EdA4pAmRcaJ8fI
s8PQieSwcsJZ4izs4KceywTERNtsgnIPDqD2x5lalkAJw6eVTgNgBYr9R1kcBhtPUrLK5iYqubsu
oi6u267zbDIhYl8jynw8re15osvqrNuJ+W0scCepITT2o4JXCK65OrhiyC8G87J9lPaXDA/uPnUa
/DciN667dI1aC2sIgC8vZ0LP4uQ4dn0UGniHyg3xGapEPcdJUm8jvF2+YAbqL15h8l3hAzCXVoYd
Sx/urYGtGDliw0B6Qoda2LVbu1zWFiWDMLZhV+wBL50CWYw6zsuW5eB5kbMdBhHvx3xkc3l5WJpB
HTAVVVs5iP4TefGZjSIoYGnT5wfLCJOrBD27STwcbcnYzD1zuoXt1yZKb1s13gvmmQdtsqiDdZpA
KrpuRwv9m+2p9noWYCRK2TnHdjbn+3roKTAxofAlk5gSzCFAreJWxY671bzxNcmc8TEaSydGFT8z
3GQMAPUYvRbD7OwyNwlZLI8Zu9g6/8Gwkk3LUVxYP0TfOtsq92gtsa11Gbu4UZP6WSqHm9LEMxGb
C2KzMmwIrEXeCZ+dd9JnTEuVkQx+6BZf577OEKLwGV7abN5TTFUBU/rmTmX1eF0aRXaQrtuv00KN
9n72BM2W3Sc5Z/m6Pcp0eK7A649zvHFS+0te996ePR11qp129Uk2OovdAeCE04ECDr1jK6vQ15Jx
uqmnCB25vWoILK9CUeb91HLjRbEEYUP6xabF4ui4Wv4wWiK7DPM8+rqK+i3mdXFbUhTeZgN7uaYd
lafUy+wTBMlknxbZl1TInHWnoZ9b25y4AB1+tjITG8kWDftLBPickfwg21Xz0bTD6CGL5teya57A
h8S+wbhN016b7Ngz1XdSZ+4kNGUTxkJrNtlSv41C8sWezNpdZS/mBg+WGSQMOddl3kIwm2d2xJ3p
CwBsWvK9OAf6Hhs3oxMWoPkN7SuM7iOp05uZG7Gj/n+DU9dFoWM/D2YXB/bMZ9U1eLJhWMZXHnd1
z7LMuPFAk15gOmS+mKjEEbrxdmGfu68UbQwIxbJigyjzaAFx1XFutSWwZvtZMZk7wF2gf8QLIc73
k7UpkR3uYs82eAOsZzdlR6+2VePH3roUa/THRYzJlVeG/Yk1DPgBdr+TDeiMkZ4zigEJAXnfECWP
S51aFySR2bVRQwReYmAoSxw3WyOpMcVSYL8l7ZbtvJLFICGqeGM7+FXzQRRkRhwXCtf4MFId3fGQ
xQEVLiRsRmsfltBjv93RxM9Ql3+9CPz3LDH80EuB2Ujt1XZ0yb5K/eRNPQyPse+vM8boQ6pxOpFF
waduxVc6B+IVwLIcFpDkvrMUF3dcugeHnxZ4KXtghm6GZw33a5B18RM9O5DhBS3WQyIDI4rHz2El
5W0T84baGbWklDjvse7ksmudhVao4WsVsnuYjnjhDNUnm4FIaUCxK/RdNRRbLza6o9nn3V2vh92+
zZLyszfEVoBYy/RJuCBbBQRa+mEzOs+2qbeHwZ2txwiY3BetdiOfERaTKpskLuybnOodfUF+y1pq
68aUBeembzapM7irNC37pKxy+TQMAzAVak9oWPpNTKDz2nKa9ltT2uUVZSgMNFKGn2fKYRunGQHh
RiXV1yRkN5PNL1abSn/JWpclDpiY70sXNo+54S6HKU7lzootConsNf4PSee15CiyreEnIgKbwK0Q
8ipJZVVzQ1SXwSY+cU9/Pu1zO9HRo5Ygc63fVpodVCQPmqTqMaD/9tX4kWjxK/U2FPU8FDlTAfzX
eqSGl1KM717M/4HI1SpsOihD9iH4CeI/L042tv/0vhneDZ1VJ2O9pSlgViGbCbKBCTIg70R6YTuM
KQ1RbqDyMd4lpNStfVcZYewjN5iiMkY8JsxXQ1m/+BkyzPi9u51MKwsMo4lwDnI5wv4Yt4wxbNUL
SAtaZejzMplvcNoS2Q5FsTOsGvpeQ8RrReMQ0DtKTrRsM7Ua6H+4I3wyN+ngvnmdMJ8tuzZ3rFro
cUTecMLX3CieE52irFlYAuB6iiR6SckhPsIQyrfeQUhRzl5xMsQBHVQbs8JmH5QEuUFdubQaV6w7
tod8DFJCf7by//AFA9/cov7CxR+0vK06EHOam+ccmn98z+TGQEAEbXhuyu/ByJ6iZSbX/JoWJ/Iu
dfMILLOqAAjy+IdqCq5IkkIL4vYfLL5Haewb2sWNI9qdLV6puaKm0FjnzkttHB3n5JaXODl46Y5M
+BTaSCcy2/d2TsM8d6JQhyooRuKSZcdeyfRu0wFnaXy9u6XYCfnju7fGZq7U2RO6E8CjsbD46Mce
qLNUYdruDO2sgVzRGObeKv3Nyl+X8pKk284FzXP2c9XBn/3KcVcAOnVaYKLjLqvTrF/yFE/m9UEx
KwjFYuiDDJFXzt3W9n+KbpXE+O20NTUArTpN8kcR+GRGTyD6hmxpxKNVy8+vZdJu4uo1tu9aczLq
bO/ATwv75jb+RijtVEUPPU0V1nzzhL2v6SI+6mozdT8zgIWTo1xki9LH9xkkqovDcUBQwBpkMWiB
ZBfjzsgO9nz0EmhVu1g79k4vbmX9WvLqtGzWZ68H0yfyd+iLdW2dIPYCr/fW1fDz+NVE8rdgVioz
YtwW+nhCx7tU7YfOgRnX+SE3t6NxpBpsLwvCj9maORmU/p0llMyiOzU6Nkg/GMaXKCZoRBH3Pf1w
Aq2kcXAV2JtdH9qRi4cyjpyUd718r8ReAD3Qm7tKo3HVWIcEbRFPDBfJmk+dJ5vGuGrUaNufcXUt
jH2f/DzaJogCCUaHL/CsmfTLnX35YLw+AVVG9+bTkdihqXS/beN1nt4JLFnBaHT2OfK2NdQVZn4N
+U2/zVDMSCfsjZ8C8lRyrdJbkC4apYbnKnpKbar0UGflZ4+LXFBlZ3d6s6lYbinjQO0lK62Fqx3s
t2Rwyj1o7peZm/mT5/FeLexR+XmUr4lHKydne99OiJ/sq+dogbQobS9o7kbARTmCOEVmc0zoiDGK
XeGWq5Heu6RO6XWh3IscSfS4UEgP39p0tuicszny/Leh4eT14dIKgNNoZQ9vlA6sCaMMGsbBLN+m
MMgjGTDoVndznBI69DJBrsmzoGhryuzQ6e6Z9vFojIDU9axzTjimn89B11+c6U33n5tomyG5XOo/
8Mit1r7ry7PpvyHWX4q/kT4aaKqKrhsy9nb6kKE/2z6ajkzHCJL5M23eUupdB30XxdNejHqQk/fZ
VMSD+ZRvANIzLcAY7Gd0NrY+UCyOpKd86Yz3zlpXurZjuN1X5qNehyqh9NemFqWATKn4TKAKq3oo
V1L8mwQ/X3Za+LVUuq9jMJw5CpD7s0nTciKA0cf3CSuT7/9Q08n1e3XFD3K/IE5o1HDTlQHAvphb
RehpxnE7w77vH7pHmz7M5OzPBiMJByLPAOvRWivKMO209wHBGcHcKy+65c51SvJdbv1nomOfS4LF
ETHE9X/VgBFweB3by+MqnAANUWCtCw32v175GMqzgpFUGihSXqmk1tkJ6bQp57NNoaxFEMQUfTh0
+mRJdIiIS3ejVZ/+EFgd91ZIY2NDh6DnEIgzXA36l4cW9huCiJmVc79Zj9VybKnTmylFTZx1bL2X
1aeu841MLDqoACpBi8QGapMf7FXEHWjGE7HjNjllsfdfbz6Ep9NTPvdrqUX/uqFegyXTVncW816T
H2r8dvTdLLcGU1PuH0r/q3KupJ4FKSHhuVVxRB9aNsLS2ZbUxY1U9uUGUWc37tU034IoFqMWTO73
wpk7Nt9t/uo6pwRdi1N/xuoT8ViIxY7JB67MeFoyZOu7UTt7044Yvd7jfbgqCvrkXas+GyCa2mab
db+07iXmTenTjZRbM3vvhm+3rLczoloEBijaXmwyrBsUhaWmqDrPOLLLVSu/7PjqdnUACwsfQ3Th
S1d/0P8jKXYFXiAbHg3eQgcJJYvR8K92ro8CVV/bOeK5mP4gO6ruB0XtjhYCNmW50s0fOVMW62/n
5pQ1XJ6c4j0h9y7CRCvbLvJVeShhl4twrtxuGwbqgCDH6K8BHPmzEWYLgDxtW8bv2XDT57tED2L0
R40hK3b9fveQEqPJSDmRBNHqGXqlkP67/lDQ47bl1+8DOs2qsLREcmys4jqSBcMPn2yYXwIx3oYR
raACEZRPho+4LyM/6j0daQJ2vt3pt0NqktEU4Exkuy9U//CT8DAEc/arwTN41Lz1qKnHxF6jGZ0d
bQuUSGnRByKyUETLE01kW6mzV9FACXsdGjmBfIibCqE+Z8PadPFeencIAlboYiOdjyT6FU+9T/+6
3HVf3r7pL6LmPxxZlleD3PYwcPgh92OyFzSi1JW+SpbTQ74zzG8Wp2ouOTMeB4T9I7mnIvpAo+Tq
StI86Jysnj3qeOqcH/mTQ8yneJSc4zIv1oLyds4W+usCf/mMnZdOnTL/l8aUYjjE04kG05Xoz483
DQaal2hPQVFnPqX1c2RCuztuSA8jf9tvVYQzUx6oyNj988G+YE24etqgjYm2T7+y/FyjMCDjcRGh
IgXAeTLNy2zs245dVt/Zk7sZuDYs72BoEBDdxs6eBKTIuNyQo6JEf5rb53n8cg2emM8i/U9LHBhZ
JPTUh9XaWTVriP6wRfyjD5+je1yqq9B+KojAOiHVgs7dL1AerZx2FVWRzatuobP80t2jsJ+j8Y1C
syreL86mTY6SWPll63tQyfLJB4atxkuRXW20tWn/X5H2PARHx3ujgmXiFktjvClvjvkaZ1c1nPT4
MD+UUf09EwfyL9XiMa+EKXFSPKGrXDz75tNk3mpg9MHhfbwvxsVXIZvc2um/uY/gtomhFtxyv5PI
N1Z58qhGdwpqU/QibOXWZ9G3+1uSG2FqWuxdNmKIjWhwxSCGiricQeKb8iyp5ourvXKfM308DeZ/
sYq2hekDTNNh2D6x0QTCbdl7ytUAZTHpWyKUqGutQ8Z0BmaQajYATeiUsLOWJE8lG5vLBeyVz+ST
ITd9s+bHaZcdJuoviu47RSctS6oZyr00fpPBXTXmR8YBYOoZwYhZANQsGeAn2MN4/FVzstbSmcCt
+ZJ1kshT8FqDa45/fk1EenUo4jv851b5V1wUTAXxZnn0ZDJ0TG7o1uikxYspik06ds8qpglksTlo
4nUbfU4OSv3xLarPReQEWkMtICjV4vwNnVwvyctYf0UJiazoODOOhAq8stXWqQ7k71zZ/U59TS+y
zaUVy1WkoY7mex8pIfdNFImCQ0+Zb03BA10VlFTE37YFS5X9NkMJ+YBOH90Ml2K7dtVhIMUHNptj
l/4O0OWSv7JExBJRAu5mqFfbl2G42/VW9BfaLtBbcGhHm7b8seDUWz+F5fyrvFAosjqi6A0xDMt4
s09ctRmMnwajd+TTUirIJVay3dfgnTpmnJX5EPFqdy2b9hUdRqhLHhB+/NdGVNfvDFRtmpeu5om7
LHmdzYUywDYE8zt1fZOFEyf4GK17Yb2befO16GJV0HJvWz+N/Esc9+jQeROTMSqL+9imbOfo26D8
4JWXYSeaa61x6Sbvqf+WmEaoqD+Ty78JDUj0Ws5/fkMhId4a41PRBq34qMnOXvYlrpaZDbEQ/8X0
OrfrbNF3gzuclHgdm41ImVPI2c20lQH9y7ajtz/02army7FuTcWQZsHKHJtqUxgX5W4HsXdcXP3U
3jheiFIi6JkPRZluFaW8Iyo+U7/17VHZxxYKXCQ/0nKCCaC41/YmtGgNeJsZby6ufc3You9c6exR
ZEEGGRpH1syHCiBIH9sYqI16nywqcFS/sorb5P1QPvhvoS3HlnYg7afKekWbukqrCdDnl/Pdjp5a
7Wi4e5ltVU5pMJ8NitxZnn3nT1H1DtZftBuZfIxuRIA8JxGmo4PG4wMvQIHRCbLZcn7LuEYQ+gop
kqJrQ09GIm1W/OnTWW9eHSSp5YmIEdgKnmT9SdQIu3btowbJO9ZwurFzGuSfJcQ6pq6oBaxKX4WC
QKItpm6ukXjLRycY5qe+iaD2Gck+DLRdMwmeLnA6Cx8PQBed3ZTXrnyRw7vWvHjt8zhvB2JgSi8A
+gUpPzgFf6C+tt2nyfZi+8cu1fcVSEY+M/1gK5TFe6Q5lykl+eaIAXDVLc+Fe5TintH6ssx94Ar6
n5PxkowHnSKzhRShBbedBbIqWacTZjo9+xsQm9ZqF1NbToVuWrHicnOX5Y9PaU4B35UaWwpWLTPB
LfmEvmndZNS8xvVOpe9DNWNiaGGqv9Pxy8eCnKAw0Kx7af5r2mGbWPPa0vfUv6Df4jlePHVTGuXj
hO+LCnFGkYR9S4aINmwWCsFEg9vCpoU4H//ZSPdmPSdKWp3wcB2AGqIVzr13CoSChVMa+XR+iHzw
fM17wh8YLHl5KqoZchxTI1gP1U7pHJpDd+jIKOf7cFsWnhy7lN1eLWJZlaFhfmtCGRF329hBHut/
Xov8yJxCzdY//RirEEBs6atg4IBFRHFw+3nXk5akPzRMlAaihO+7bpubOlro5duIzAtMRVCieLUH
f2t1fZgaj16gYd2U9q6Zedndedx7VXxXU3WHu9n5yxB6Qj9VFUXM9RIAha3EXFwBM0NrmA4A/J8O
w6HwhwPVNze6VNfjOG/SOmlWpluRYC1CL9L3vaedZB4fE0vblFD9KxiM31YTGyWn53jWYe2hpUYz
WJyO/k+FeIrAIWl9onJhjqC3ipu4XaW5FhBL/JJY1tpo9XNpNf9NuSdCsyJG1y/8g8Fli6w70JW1
ajQrXHzND5wxx8z3N8tb370Ie2A8XsqV6T82ueIOCXQd03xjTBgD3PmwkOeC8u1a+LBBlr8tWwM+
kiIsozuXEhKvhJFX7W6KoquZDqSjEi2vlu5JLfJYasM6h7uLdFrVQJbpTT96nMyreImuqAfPE5G7
Zex8mHW/Grgw+9zE14cGx4yPmJHoPMreDPK/J3N565Yu9PkzOiJINceBP2WhzcHR0Oy6zAtiHFq3
Yh8xxbLVHOPUVXJndbynKCcJ0Qpazw0hKD8bzdvl1XhujSmocFN2FGXCXdLhPvvjOwL+nWinZ6DI
j3FQBzuP1tZCK4FBUzhJpqw8j512rJjrOjB5Yq28uUKya1909aMiZ+ubGjUl7jHRndCBRZbsigLG
APE6KWHcvYK3l4inY1Iwuec43nphXC19CMX/GtnoJrC7NUqyIEnaXdP1NND1W6VPtJBRUAmPR9v1
3jWrtcDsZ+WP94fPzo2MfvnXp9hyNNxDZyxrIqmfRMW0NpjjywCA1Lv1JtbA43RQn8mZ1gUIPLDU
rz77zynZwoEzJPyjRPHbVvzengxrhysKEW1jIjCzGB+Xh667t6kGp1oIZwZCj7HP9vlYrP222Ot6
iZcz2zZT+Ql3XKyjJUEHXGubtoWHeegLzXI+QUwAiowTlQfRBnLYDhX5gkkW62B3lB9G3AaCndQU
6TH3RurF4m00TPPaJkqqA4gopvpYxZzl3vJmI3DF3OBusB1sMmAbD+HJELMjeRwHzfAoP/dBBVH9
HBEW7fOZoiVMfJGfsJi0j117j2RIsd7Rzi2sFwoy1xTRXSiBK1YZ7gPZxh8ND/I8G+TVqltpuXQT
2LLeaEb2YvXv+cC21+GGNwSeQL5ajo+mfnH6/DObBRrAOUAOuZtkTFsh45Wiz5fUPV5iv0RsJtcT
7FJkFKcWWqzuOZ4ZgXhUMu6SRtWXGbVkl/CCGGXgIXJAuIpfG/n3wonfM/NF3h997SunTQ5l1K+y
qF6XFUQ2pgZ6JlFB1kFbcR8R5Y6+Gny+DpPW25lgrNRThNkwhXnvrszc2rqeXJtO+cSYecDay7LF
XNxrQUzQtWdiWG8FBiHslRT3BGkJJGbTOgxHgLIgqwKnwIXVNwefAs7qsbYldKNLo9vZTL2tkn9O
h71OWsvdGKHchvk8sBwuILO1i8bZo34JcbHXU8lScnAKDEOlygH3TKx9ZoLYzPeQ1jYALNWxYyek
NzMwtHHDAbG3UNLNXbs2keP5Y/Feq+ygpkwPkMheliSipNGWz5WDMhHJBMshdrXMLu8dFjRWNrgW
CxlsZujnZgAv9/igBZoprhQoWiYzh5cw2eLFCscM9nfhBwQbxZS0jqIpICt8Y0XuSgkP6QBNq4XA
N0Yb+IgG3AWVz2sL2AQTKj/ljKwpHaHMEXfx42ho15corMnTLpZRBkJzgDYyuRbYkWvkaomGCzTx
1qi0gnh6rOxNYJXlSfewFhscMFVXolIyV34ifiwsJcGc20Fiw/brHmJpblSdms9CYNHvut+KQbzm
82oLpL2oj5Now2jRQwuErzasswH638x8GfHQUeTamsfSXl6tzNoh6N7WZvdCf8kNZvhc8+UMk9gq
LZz8Clg0G3cJhfVxL7ZYpNaYx0LIuZveM7HCRXrYAUkdvREJ+VmPyEI92D9DX1g4cF+IBPbYX3sd
szmjXKK0Z99igxvLfc/gTsPtPK2dSR2K9tFSj7/ZdLf+9M/mEhtq/mmYHjpkuauoGiTjPh4H/qtB
T1/aMxHb8YLS3f6eSdVGXv/Fs8c5i2HYRnDcu/29QN1oFdllBKPrpwRiuMTVFR/Tttli3ofl6QMx
5RfbrvaGwgNXDVtTZM8YvoFEYWgh7/e6MPeG7f81IqUIPMd0k5QvFV0qD5rd0n1gGV6Kye/3qqb0
JrKvFZEzeOb5lJ2kixiFocVZ5Lj3WQOL7zuXeEbtc0Q+GESkHRZqmmCG+AtLE27J/8jr6LQoPGlj
j5IyiV/9cjr3hcIuiNTfqftypfAroMiqtqDMMBsp3kAKrdMMloE7wsaNiNb6walohAegxZ/Gin7p
+dPMclo/BhQ8jkvePXZtM0gLxSTd64cy6WADopr4BQcJdwvJGiY955GFUi1iSaX3d/eQa85ud6bB
fkuw/9FVs9rBsv14k7Vx0uw0ATRK2wzrWHzo8bBRUWs/jWMFgugRXVH5rDaU/MIrR8I1goEGELfx
1vFjdZQz6zxGVJ2tQrTdk+44Qet4K+Rle6tO/yrL+/W95dzSalJTd2nbmBjs8jC2eUhXMGHdycGJ
i91D/sL4u5495GYPLAhoSYDHGGYLdDItK8uJ6SMGh680Lm8gsR6cMn7ci5pp4ohHStbOqI169pA8
YaqjbzMTZGTIJg4RN2wm08fxQZss9P1mKOBfO1zk5dRWezshh5EYhWZymL9tUBZyEhYLaLwftm5R
oq1UKM2z0ibskHiZZ23GlE/hsfdU1YIGlSzncLb0G5q/17qQLRXX3oMtGsyb4VW1t6G9uN/KNMHH
SQ/4d9Z5//RW9/m6GqgIg9zw98WCzTKdU9dlbvtWof/4IA6q2I4zN8LoKBTRAnmQRZPLLnJL2aya
Kv/KqD2+VALdF8IhGna2URKXJ1uR34+BQWPxce5qsJvj1CbfS96pLabCFKd4KajBbHNKS5Po4hkG
xs54SXiurcREbgeeZxJRoXvvdd2ad1z83tW0Z5kHamrNrQ20HWgePcpGCeqQD1F2GEznUPvEYNgt
Lmpq6DFZUnu7w9kizw0BINtusbG31Q214iLvwyZ3cc90aPMmgZe4xwSJdqjEAO/k3Vmav5Q2oq7N
KL22PNf8oksYmdaAFD6ueyi/LI4OXcp+L3M1YUL1TRgo3NPPSNGSfdZayJXMiA4Dyr+yV5Wr9iY7
Bw0/5PV0SX1gZMO3CG8xMejcMvI3PHJL4vE61qn7LaRDPMmsQD89CqiJJHQuhmNH9mPWRYM9zi8o
ADZxTJmuO7tkO3Q+zs0UYRi8QeLcPGNZNnT1ybVekNuBFelLTdoYI43qAHgGUgYwT66zwkH3znTV
cYTOyc1d+uovX3rWXfQ+eXro4dsHchXM+TVHLRGOSn9pPXqLbWEAtzjGWToFYRyJy1SYlTllk4/r
tvcwFjsEqlz9tHYx2vX+ZmlH4w4B7b8iSp7eiXbpKRXPkUBi4Dy2XTtsYrO2j7ov1FvfmZDBvlz2
bJM4ecQ037JcW/7KrijuOrrIbbNMw66EN6XBQKS8IVkEt0O0HzP6aGk/okOs72vq1YpNCBef1kUj
x4arUtYMHAX/e/RLwig43vKswbHc6PyP6/GbM6IMKhRSO2u2XhotddCS1KVihqlz7YBwRQen7sCu
nVhyWBngw0CDxTvOWXSe8VI6G4re0hMSGXNtmrAVNXZU5rKyn/ZUz6IAEUq9DdOAKcP3wAJ1v3rT
K50JddA4q3NcLfqqyOx2a2c43pEvdjbqEKffVg/Gpx5995+ftlRnY/siCGBoMCTmlJbwr07XRe1M
4BoxA3aaeIFBqzLYLUdQSVz3C/8LjigTMrzSpXoyFQHKK0JxoKVFjK0OnGHbDekvpVsp+uYRlKjM
fXwKDVRYQiwXzEdNUWxR8WkMq/PovaEWuZAzV29HzMOcoKv1QEazTM0XrX2CrsMDpNLxkhrtIzuK
nrHMZcJw/XpXV/m3FS2vMp+wsJyHVFy9hPR7HJlkcfjTjNgPlc0ubiuOc7N+yZinxlWfcJzKhwHa
iZzylk+Wx8VU1ijrqafd04n8CJQwnDdtUqCbNBVvnIhvOo98bCGdmK+9K+t9Vw0e+lwQh/Vkap+D
z0armIPv+WxU+CzNYT++ER2QDBs+ertPu6XhCACHZTJU1Vpmbk3/dBH/WH78H3PKcjamsroX4ET2
/BYXRP8xnSckakSEGeAtjwMcpxxyMor+Wr0pnnXlRb/9LIwYfjxK927kXSLuwpdxtNujrSExlBrl
zSTb+5wpjzOjWIxwctKgi8hfY7S1PQyoRdsNe7IiIfljG2SE6SdzAj0ZfYOeKSVU2LUFIQZ4Xeud
hZcooMQGqHWOZ8iSrNFbDLhArtlkpqcaHCsolzjZ8LPGey1tkrWXckFbmcEDuGiGcxzJckABxcZw
Ktq7bO8bvCPrkXi4c2MjIDaZ09A4w9UOFE5pYtJXea8xPItmuWsLzLc9ahbPhPPfPPG09GYaDuQn
IYdleaGkKgLV14DURmICOlrIYI6rLmhaO9p2ZD6BA2XNhn5DUkMaL2LsGA3J+I38qk8NXCuyYLzD
O8Ggjq2PRjWdtKokEthwEf7w1uv5BlEs74+SmIigvBFap1xG1GYjhaYRXsU6u4xkUo4192tx2bcL
XcVMtk6+YpLzAawirCCqL8qgTmfCiR7ywMgnXQXNXRN0SRujYRC3GMcITWs10gnV9tEKnCurKB2N
onY9LPW5HvtfnT6d4VkwmaFGiLJrO1rFvmtt+CJMSjZoevLkp91ES57mR2+xZo5/kvucsC/L/Fd6
7g+wlh/Wo2TPYuzPAz+CBfTj4TC4/5DwojWQDeHVumZqKGwpEOJalx9l45g3XA7qTgYQltuHOH70
zP/6vsqsMC1GgwmwJ3MsJs5sD3vwmF6RAcNmtE/NQwWZmYBWLktO6Pa53BQxVzHGLEzKdudfm8JE
0dgZxyKfugsegRqtZdoA4ggNk01d3L2lIJXHq79YYRUapTivefcZT4aWoukAloAUJi9L8jMRBS0M
be0FSdvll3oRf5FKH0OuM32j8f2pZ8RQU+NefKFN5yiJsPHS+NEErt4MfUiUnR2TyiA6HhBsVsBW
AP3TJKqtuRijt09a7MzRFNUHolqofZp9ecVD6Zyk8ghyGf0xgQ/F0fwuEcWG+P3BD6g5185mghDS
G1P9kSUEXYxXIsh00gpOlRCZf0tjH+7a1iZeOQHor0GYCBJZ4sn/bHr0m0RUiI3jpJcYpLtRRhCb
96hnpwB4iSq6OsfJN3/zwnkmDOy5sRWAYT1crVE7lW3evEeRkyGBaJIgUoPFxZcp6JBu+JFmp8Mh
229jT7t96cp3qhWTs53E6s1hGWGhnwBvLQzqNNHf5rp6xlv1WngYqGw8k1zmHKWrpWk+gBzEk8wY
AW2hEWSUkqmT29X4qZue1LEmY6DcLpgE5UWvi/cmfjjFZhd2qxw1w0XznqHrjxsZNGqBLvC4MDyA
ipUc+r+ilL+6nZVAVAiGhAMp3RBCxSuTxWoIaksjiUHnQY22RhqpUHiujZjfYuYee5umP0bToGm0
citS9Z85yGrLQ+Kd5z5+NEn6yBnsjNC2NgFOnFmWApK6iE3rLHOnrArpfjr4lbGeMmkZsK62QWNg
1v1plivDIh+IaljQYBeL+52Cz23KKv2s6xLryMweVBfassrIZwnU7KK/xNAJmUHcRVjOifyupS6/
yEh76LpzsMrQbiHQ3NhFgi/smmPbnOEjLeXWz4aZGSz5ekL6v+5lr6AbLKBcYggUOhHDAyRDs9NG
35k3qs3tZp15k7GvsnLk/Y8MdIftHBGmE6MZf2cNEfu2rudw6A1UhGLMvY1DBxg4BZ0V2HDs5WrE
o/oueLnzUPO0j3EW/2QO90twXLmhDYu4KHdwfgerUFVQmuNlHLrhnb8FIbToUEw9AodlTsMM22L3
CqH7quOSXBeR5q7KzOw3TQGxz/SdYHDQ362EJtYdUhI7nG3vd/C4I9h53HCQLNKbhkCmveUseIAL
b5aXbgaFa1y/4w85LFHkN8OzRNk5ybvb0uLwY5Qzmcvyxr7JpISlkLMObcrotMpLwl3xPyMX8PlN
kgFFUtr1LnBK8zaL0btptK9uhmSQx0goM2SuaUA/qX7zHDoCV66d+Jsm8tvf/BHMhhCFeXFwtasi
U+qnzfiD2sJDjIfVWaNZ9cLOAzqIJy9agwcBYfq9uxP2Yq81qfcsJ7o68bpVQWHz1JGQNe4EgqXz
4Itmn3qpty/aFtzcznCyjn0FlmbYkCBTeWlHjhk5gLoBXVoPQBm/UUs8CRifhvDzcYiQ+DTcybUR
Qe4q56kqzeYz17vu0LR+fuumLDqb1pB96K7j4+bVVMC0P298Aqv1MFJ2gv2knQ+2o38vaNY0w2Kt
rmg/k5mv7Qcc5zs7NlXoAJQFmWvVO9AS5AumzoHu8YGixDIPY5mKL6WT4js76YhVoKcVS8ve8v8X
eiEYxMyAf4/CTxVOqQbc5hvRxhiM30X1dzHju9czff7PA8U5WhMGbnj56kBDXf6y6Cjs9GKaTgi7
RR9gTIGC7uTr4qQEwAjgSltDVKaJ7F9ttwxJzF2rzu/tP7d3eCeZpIPEGuZnfFtmMEFdrbCUGSuo
fZBWeUj9+ZEfpNXBlKdiYxu6p1aLbvZhhw+AnB+msz7CONTFtbHxJt9Y6zpkq+rmmogE4CwHlYt0
+pC3n7yPqHaPLT0vf6Np4lafFDtSn2rLJmUE/8kJY7rORIkTDNOwAZDbc1KTcS10+5e0sm7VJj2c
FWOuz+yQC7LWhjLaTC6JmFPdaC+1mzvrXEyYZSKrpFh+NIX3JVSdvDNvYLgrwYgotUN2PVrjRyvt
bFvhp8Hqh50YTKipPpKm7+Du8jzoSCTdqMEQf6l4tqt8FwlnvDUFiZEbGcMX1n7MZWHO7aGxtIxs
AF3DeMm8TaRacbfHhqyICg8FUOOcftBQPLOC4IYMkKvWK4indv3ITT3qszEfXXOpQiZuVm5wk0Op
lZ8k7OXr0exei0770FkIwqybjRNBVe0bUujuCW7awn8Yg2IZeXT0Me5hD2zibyAchxkGq4pXR+13
M6fDxlR5tFIADZ9VteiAWCM4y9I6Jx6vepM11m/RtA5OAiV3ibQX8+iYcdX/TK4mUsypXkdAXMx5
WZvpsUXHdUhdxE9yECPSpqx8lT1mUreYp6DNZvAmTp1kPk+jbTx3kTPae/xMUdB4ZpFtzMjMpgBn
CtoO8Jah2GSpIjKmQIRG0KljWMfGxuY4y2jeLcjjX2woVFT4XbGh6Zm6WjwIJ2oqYDkzUZE4oBlU
FfqEnpL6HhZLra0X1x1dUCYdBXw7/x9pZ7ZbuXJs21+5OM+XAJOZJJMP52X16ptV6uqFUFWp2Pc9
v/4O+gD3qFYJErZtGIbhbSgXyWwiI+YcUcqVqx3oTIlpo72d9FMbkZNPLBkkm1zOj3KWVJRgR0kS
p36ACHRCm1T6ZXJohXhNQs6oqZwoPzTVNFMJjcv6eU6iDm29VaAlyMaQjvBlB76JDgi3WtQ96XdL
XYcxuSnfjORm7NHLjB3FOaBe85be4/WejXMZwXtw27T9IcI02tsIKjcWArQNpYNs3XbK22Zzkv6a
Pb++TMrYBx/np4OzbiSFwdp1xM2sSg32urZ3ZRvrbcoF7jwrw5ZSIBWqxskJEkJhX9Mr2LurTLvb
eE5LwzqDrN2Acm+KQutynNP5AepucZiLQWAANpy1p+P2Fqd2viutOVtPjRgP1AKSdeko/0faE3iQ
sSRsmKW5xwaLmqNhe4/iCOpW3kYk48x0n+pCrKuBHDsOcsRbWgvaFdtEb83wOsRNeRPnmf0TigDs
NpukfgbjceYnU/qbx8rYh40brh0ihw0u/n7jjCK7mssJJYNMeqSFIYcahaiI3Z4SST6JCCt7gObF
dYIHGVOe48Aw5KNZGxk29ta41JprwMCxsCdxR/ecxsx20ZiLW9bCUoIit5mF5EWBn9FKsM880EHd
dzfgUzdzPiyJ3XQrzCh8Gt3JPM/Mrv6WdcwQJBgZWksn4QJkUDRNlWkg5QxL+KfQjjWMEyCzVMWS
vP4uwqj6NUwggsjKdwdsJslFFWTldd6PP03HCa4JKDLmFfJmr64qLFNzfvCccridy9y5wP0LL4+a
5MZpbTgzMsixEGKX6zWbe1lT+SgwmnMDokDnRWS+ojYQG2g2WHUq+L/o++YBcTKsZDjEq3bOp9UE
12EXNCw2QfJ+KbATXSbBMoHZzqaJbEaL42Z+ToJOPTQhMdsQ4tLI+9YB9qi9XWqr7GCSw1rF0fQE
yo3MOFdjwByOSeaC9qabrLZJy00Fx4xN4sIgbKE2BAsmKuS4V4ATf4cIy1ZpMfgHM8NFameo8npI
H9QEuOGIaJgIwRNc6aMX7SiUyX03AGgFi1TcLFvYysV9uco5ebc05KF41xcAq7r6+wTdClypf+07
2Nv9KY83Nbgp9CzhbzYiQLhifJ565MZ17ctDOKQPRE3tWpvGcdTNuIUE398lmVU8BI45XntVYF7O
efRL0S2TH6qD4JrLfH1Z6VFvOi8cbrlCqh3tc5vnqkxJWiuJdK4UVL/C6C2bNaXjqO0eSw6UjUUr
yzOgUsZZ4KsG53JIYchUUPRcNzsH3oe8JJwDaznmOL/sUZs/uNCSWJIGGpaxleAFmCjr0CGIq5Rw
9rrgWjxI0T8Gce5f66arL4so77dck9D6DVl0pNaBbbxGM7zAi8PVjFdqNdfRDy+Liou+qNMLBBv8
dFhKZAMCxNNF14rLNCnJuOjWJgIJYBmi9lTpERaZPHRzLu4oDqH6bnIEaj32BbQ8y7cIREwwMrdQ
svqxkt/twcyvmXwQGMLwDaQGydVIAvnxJaKJqLDm31HUyk0jSaeS/4C212K3sUvDWmmVE63DlMbA
Kbcjhux9X9FGO6hqSq9uQa7dyqs1X5iO6V0j4TNa1sVsor2RYAlWqDoRibUFRgyES6sRkBZX4fY+
JbNCoiQ7jp26Tbug3JpAuPfAPs1Xd5GZF4vdkGVE8KjsGtmubV45vfFDpEO9ixo1ViuM3fU2jkV/
Do1koBtg/Irh2l9nmYm+16IVDm04zB39oqaLcFZyG1jUC0szeYnSBpmwgpDrduErqJtsF6C7gHqW
jJdFXnDXaD2UTga3gU2oSkJ7E4mF51jZPpobdxtMad3u0KtRrp69cS0dg3ukhbBL1yPFzbG9aMtp
ohVrPfugZNLkNiT3/4MuBw8krXCDYfh1LsqisLK7JG0BmVNKRetPBa45WG1bv4mmDe8iR+tbP0RY
XNMN+YaO8Auhyq99TqQkJmceT0WBih0JL2YkTDbhojPv4orokutNee7nY3gjNA7BnKQyVBNoXFaZ
vpkh5Vby2Vj8KHJTLw9wXWazeqzobH8IRV7vccri73cCEwCJR+KmBIbqBDM3KkL0vWHhDmoE+Vu0
tM5GyeB14M5+UH053ME7DDZxjU/C6KpoPbAxr5PRcy76nJ7O7pg/BWkjd4GH7zeZigHnUKi3rZjk
t7qYMXWMubuxYd7urGlYdJl80EwVL3GgEQlrg5ncs5ikaH5xt0XQaZk+EhTI7AbIkqPVtx6rGtBB
ZqDLZ2XALRqaHk8HkY+tyCCnPrjTET8IXQa8NLqySawjIc1c2E4BBZJvEnd8v23maHrG59GsvQbf
c5R7/cp3Fm65mAj6ao22QpKt2gxpggmkHeJzT47TWuXdcXDz5CChwq/dwaAsDDfqYLm9vhwUHoGV
KiqKclXRMF/iwBqpdtemM11kEZeAoR/jb36Z/WL7hWeeO0t9qIjvu8kfj3bWFexHMXZO7aIYd0Lr
eYK9dqnGKSHCR//jEbb35Mqjh7yKQfLPaDp8dwx3oUlGXzm+idZjlsUeYQIhvvbeAjd7bQExb7NW
RPuZHgkX5Vglm3ZwCfXKGrRsONS4v/oIpQCJR/MhAESBnA29rwk6m/zpHGzk6Ai9iik0bIJqjkgs
G7Ilq1plYm1KXlk7u9YRo6e4l1mMCkTyd+LoO5kDjzt11m/SwScoGHEDkSnyDzMWAwTAqOrGkgye
4VP0iHvquyZt5mbqcPS8qMPvqeFQOiBbdrCMsT73aK23QXyBrjoH7HhOI8qWk9VoRz4NUS2NCZLL
0QDXHvaNveMlhbvJ9t4MJ0QYXgXeRSrr/kKyZmCIl/MlyAODTK6X1pz8PnTwwMe4Sjq7ny7SvgKm
HxXBXnAD201Tj3lwDBb0B7AJastxBZ07aLZKNsU+1rF9HKSTHqcoAKvglvFCq5Aru8F4GQyUezqC
FNdym11YWy99Q31ugiq766TAgewrTiypdoT9vvUGKbTfmH3nAN5zAnEMxrB5FDpBpYnBhwR6Q9SP
T5yisIEewmy7+rxWRvxNacJkq5UO+ZKu29Y5krMiStuXEazkfdEGFPs4vV91hIE16bkjwgsHSDog
FUhUY0HVnaBba6R/ee/IPQUBYuMakiSUn5EiYDzeAY8W54Zjt69+ZdsLYoymqb2ACoJtplmLtPxF
ZkG+9Z1gI6cWt3WsmMuzBuAwGwlaDrwEOGOUs/IrbsmiC7NXJ00kLt2xfc477hWgSAizB/1TwHdc
d6Evd9mgkLtouyZX34zdXVi50UXRkTUVyNdG2S8WFzmE7DoiedFU97m5I1xop8q4rUKd3aTaqe4s
0llkVMkIS6Fw/Dgzysxxcuy1kUS0X4Cdjy2EVb7Tklsg9beO3hWDuwlNa772bIII3INkewJAJ4Va
swkk2youo01nkeuLxzek5vlBG62LO6z6Lg0z/9ZXNBMwEWm9ptYwzGixVXMo2DA2aubMMtSYXE5Y
lFHHCn/dxIDp/YoW2WlKIlOi9Lji1gw8dsCQA6GKza8Qb8Q8RGh2upy/dU1/iRp/khZgBRptjfe+
RokLZC28FRjO4fEDbDvrZKz3nTtkGNmdau9XcwuAw51eazpC7LDLs1NABGTjx9RKnaB9TMMJipbK
HOoAi8uEkOAgqDJ9G1uE5OZgzldjRR/YKKPlPMhXOMAmZ+4gLOPa0qrfce+yDkPdhj9Kf24Otuiy
9VyMP3pbOEznLPqdQ9xD/Tg2OxEP5W4QicJBHElQVoHciRnpbqYIbDOLIEHRhwONKtK0sBCN2qcT
acY4svYjNO7VJPFp94ENfSH22+0sGxe1KY0yirZ3nutyIEW3bLMT7r6zXhr+uR7Jfq+isf6eGEp/
V1NNIbFwyuIM8m+9cSybTwFEIAhesg4dYlk5+ZYChH9wY9w3Pr1RtrlZxIAiXOOQhEG8jYLOYFsN
8q2cEClXlv7dKgMg1EIBI8EDsidM4JgIGDrtXJErBLzBfyW7QKGzMe4Ds1AX+RTpe6vKwi309WSF
BQWpQmeLMz+hfDc4lr6Tbc9Bp50Xggrrkh4AxoUDVJCEPoyptYSmvMEy/EZxblFR0QF5HZkuzKWm
oGNHknTQHxMvPktttNwp+DTHg77M9R+8evrs5gYQxsIv6WmOByf0ZnFhJGX5ZHegZhysZ9uO6XQj
iX7OY2gA69pBlJLGcXDlUpC6HJj1HE/tgPQBb0Ce0KCrL4AGhvYPKkPyFvv5TzR/pOTmMdj3g9Nu
qkA6e4+73zmdJ8SFtqZmx8lb7tOZbS+ucw/nZzaAiVLRLkoa74ViHK34pthc0cISWalDswqaQDbr
qCZXwgRcAy5ztnRUCkA5ADSn+BL/kFYDBwlLwBVxYbLmKo7/zKBSOBYFqkujJ6Gvc7UEce43EAH4
JGAFQZ2DfYi3JVzs6VO4D50hI0anmXPsGD853iMFWYwtaYhntYt9N7hE84occCY9asgYma0o1M4y
sydyXsG2Ipe4nnrLIMo0oguSd+F2MlyIAllp/p5D76HG+fLgpAZLys9t787tRvMKl3G9I76hrQem
Nyz10l37SJggWiDro8m63tQzupowG+1DYKEuCUAq1EA+XMqv19Qf9ZMI4vCWm0h/YZnMjrmYy00Y
z9C8QnyDuRncgyQ5zJOLVcWpqNTlY0b0NaXkv3AyWkae7pMMjzVBAY6BxoCRl8ICDl1zAPadm2fk
eMFTpFF5YbrsQ2tv6bEjh8m9MUxEQS3pIABg+HiSwt03Mq3usjIFAJQ25iXQ7XkdCXIDnhMVB48K
xgGhLYQDQSCzyyyQAWOUPzY5VXK22vBMAlB0kftPxMslSMvVqFt3M9CWZivzKnpS+UTzD/KFyDZJ
4Z9rw5ZPKJzsXbPEE6Auyn1rkXcmDaYuZgzlh7juvV02oqKNoh7wxoCMeFRZ8ZhEbn5v2DhvuSpP
SLbIeydp+c2bRmvHLpFuBIWXQ5uY7l1kNtUuAsH8iK4TokeqKUShS6DWWQgMrNRnxrSDJl903Y72
weRJ6YDdbPRSFHJmT85QXBOEzLmoEHg0HulmDfkccj3aTBtO+YNKMqgVaVg/GNkIFYsi4TWUaF5x
W2Z3oNuhcyj4kc1cNhsyiyUYcJPMe1Knl35azt8KQq9LO4xuJ6gVmzjv3thUuBZ79AnE7z/tfZqZ
QBYhvrUR+qwcQkSaZJBghrE2Jj7NMtq0PythBF76GSmbuiIhyctEcjxKgZi4NfdwtZ9DzbGwyrsQ
vjESMD/tS3Pj2slviJ8F0xVQAXbRCm0SGl74HOJuDIZXLCbfGzgXZ8McTo8tafINBdl+NwVw66K8
9YgFQueKglqxb/yeSwl+adAKtMhpDAuZaFKU+KQBr3nkKtbQZbxVklBTzEqnWMvGqYAMcwTVY6Z/
JsAfyUIANyp7IlnTnMMrrnMV9xJkb/elTrK97j218SdyQ4sSB8svzTKmNEtvUPsN64G9jVgZwU9f
6BE4J4nMJo8QhBe+ezlaJbbZ5HKu7hoT+An4fvPFLjv7R2Qt/CwXl5ADfWUdAzy9Ej4trJwumXb5
7Ds7bXr1Uzw05BBcrsTOlJhkZcLxEr25+MkOgPU0Tl36ziS03uBWcAW/kcPUChpMOxSh09zLLpGQ
ZsRUBYFHVRo/60U8XFRgdHI0fvsQFPoFRb5ka42y+emHXfjLKABRxokf7UQV9augWniXSY8oGu0b
JGtJLqsvu8fIrCkQEa4hxcVy6vbjSLXcpwlRXHbhAxVhn4A8Te4HuoncedDo0dlPLeiqgRZiduX8
dhSCG/4jfhxcqQ422oizqiNZuU5I0KCDT1MUsRGk/MsqySvSJFV2xm41P1iyNM4tivf7tOrYYghW
REfQhCSGe2Hs4sDzzVeANU+NGdx1QNxh+ZNTSr2HcnjIVVFuKHDzKkdXX9BUlJC3RUpH4TVkuhTF
z1iM6TZhMl3FjrvYyNscufFcmGdW1tE7gUTtXlpJ9M1avGGmK8JL8mTJWyapQ2PX7wF2Lzk10Y1b
rx3TC24Zxe08Zmpn0OVsB6WFngRO8hgZsirWzSEu6OcyRaNHjlaTWqcZysYOwCcfMr2VyB3VWZhd
YWKFTtL5FEbK1sLsEZOC0GB/Fk5K+xj1C2tDAzithwxdCUpPSgAI+UYZzeD162LLbhJtW7pDMATN
LQZurJvJ6Ermg6xR2xf+/NMvUsUMWFQdeVSdB00QI3Q1gLKb/G/gkdWdPc+SuuxYbDzVenst+VxO
DZbAhH1E2ax4JLdsvtLMyD44cXFvVuyM5HrpK+AtjgY9g0YVo0dvo2R80YMurzA8hT87EfZXYiYX
RzkGgV7leIQUAE4BPXXZLQnh6akv2A8owNIDPXUfqmqsV7U7vgiqQL/81DepKXnceOiqpi6y1nye
uICvZDZHe1B9emG24aaTFkCDtGXKsNgu7HCgf0GVEPtgS+m4jihAhkt7FdJP5UWArH4VOcRZHtDV
DjZxjoV2sJaOMC24X48c5rp1b/skrB4KBZhnaWMUXHhjos7R8jHbponKpymnqyrONAd4q69FTn6M
5n3pPug8WK296yEKov5OOZBmG5NHhpS08y0VjQgybP4DVU+whRod3DpgBQ9jD0oupoCIssjKzkmr
YsMl67rvJaA5v6uDm7FyfkKkz89F0ePxlYMGrO/Pq4lL2zWtpdifkZWzZ3BXF2Ph3zsOesnALeGl
5gAdEyqZxxxF1dbixnM7utgMIkHmQQ7giNq41Nd133COemqJ07B/xKOZkC3k000mdqYkmeIDM97Y
0h4yOkQacRUXN2uBPeeHjjUJ6ZYNa2i9aBNGGFLstmzu7Qn2JbsKPJiAvktIGQ3MOIKMazdFHKm6
/BEsEXReVf2bBsz4M3O6YJfS6oteeXBZQsPv9yQt86PZTwHtYFRLdQv3Txwj0nGlOR1TCXzQR2Ry
0bpYr32B0U1YYAYUzYUjq24vGhfLgO2p6bFxK4usoq/OEeTgEnfEi4YsEcckm0AetjYktzaE1h16
FKjM4hqYV4RFCy0Hfe2GDQ28OtQXJYm0FDmxgala+NjNdFrSViH3RwhQ8HxaLzXpiSjUeYkwf+fI
3jursrncGwIZTTcb9YHVR1TdOOANYzfaBFamL1KEsRvCO7aktnsuERUeGoQz95WeacPa0Sgx0jjE
nJT4zld0YSEFZewgfrJ63YYIfjL1gy/Meze1h01cTOpydu1nq7ehyqcctG1OrQLlpb7vMNpdJi3H
X9EyUyobqXZqdOGBIgvWKgQI+8lT2GQrJFmUW1kupE4JwwwJxJby0xU9r8LNkEjsOHC3ueVg0W6m
ZmL7b4oL4WEdkF3FLc23KKf3eX6As2UiA+/iQ27b1StEQOwa6ErkBHKnY0dUZnsGd4spDDPIQL7E
bTb7oVRtwhAMq4MdG9EVM0ye0aZtBi41uxgMw4YOfUXOllHinHXb8oWWSDiKe6NzV4K7KtJFC+9J
jRiE3B5XdVcKtk5ER2NSY1BKcNIYiNHvJcuMHVGojTNjY+lV3SLG9Zunuq6bO7Ohs2NQ6WQfTKPY
AGCzNyh1X5EBUB2EunlZcAxtnTYAvl42EBlwbq9R+LiHNAYuIDuPvX+yvnejW1021PFxHVEEagSC
5qAiwz8U9KYZxPA69om5x36vdzpT3Rs9i5xz4cWIHDzzJ+C+bFcDXr33Bu81dDUCt5qCBHW0Xwh9
xZb6DVdWEuvkk+C+6XJADqI6Gmn1Dvk/s9jbiqBN4A8HXmP7O3fCKajo37VRtPzeux49uYrRKlj7
pcwOnSGDW8tus3vFDRIFeTv2O8Kn6JxJ9bNqqVKUWcFVQoecS35vbgfLRFraCHPluka+GTH30q0k
B1pIRLceZ8yaqAOLbRdwELY+NSd69IVY5aJxPxqhhSuIpAwZnamlYRZkRA+h3XlM14sNn4JLeWhO
W53mvy2aKG7gPqU/2olkt+12xms1kCzKLNniTFT3FbHmNSU2uFSmP34nAHxBb+aQeMUjQ8PTcVN3
JI+GHuFCHBe/eDgWdzHi+Vi6jRQxtShdhs35mCoFQLiq70I2oENYQs5E+0eBgvKqla/cBBUO3VWo
Y1j44xI7vrbniFtFhrFWRdyl3NHrsO/7k3+GMIBmT507IS8md2nO4Gg6Gn8gm0Lb1Lj1fO55PWjj
UCdPrY98UltUHpqEQ8I2B94h2bB1WxgG+be6BphfN4h0hhc6TpJeTlIX4IgJzh9LyTgWB4o0xjpJ
sEL2QtINPc05P01cFeZA46E5x0Xp0fBp0/at3FtJg2u9nmiSQLXxAiPKTZwk7CxOPu0aOyGvGrLS
UkgfOLq6cK2TyaSGQyEtKjpiAqT3+GhMJMiu0VzarVNRgkB3Q9FAcfnopjLY6t79HXhdH1AyHccl
BWAAucJIhbHG3hTDRB2x8hEvg8eFSBc7U3fuIF0PiAztrq1pdBWw360dTaBJqVQ8oUJ6qi5pI0mu
StLWp4EWjo7Bs2k5UNoQGo0l/xd5TfIydKi0LMcAfw7eEB1bYJ83JX7SFeqNX84wdr8DB6ahGuSZ
kZZv7WC7L7SCm5Yflv3GcaA2vaSwH1oscQgSIAYXoqnJLsweDcs7C4EBmd8qkJqroqZIqVM1bCrH
hP2FJ/eCjBJp/IFIbtVw+uKEc5NDTeMnYKeQzyKNi6XzLBjBiVNfUsiaHx2aJBz5/9LFoA2NbdZF
xlZ14YS5D0kSwkTzl9EhyCQ/V/1KHBlxcUgsrqwVb0UuYATVY/F3pObYz6V94Too+RocLWdcUnvM
BnFzlnRkfODK661F1Q6KiHRBhsT2uSWSiM6g405WeJRLCqTDcNX3hvVIJRuzpLLIUTquc658AkyO
CVxOQtJW1Lby68QarW09ZxXkCHoFuHWE0a3GFzdKcEE2f8SviSvLYiGCkKlGiBZFa1V38GwcG0Vn
ALpIix5AfJ9STcADjwWzHr7Fg9++WLC7QK2SaLqrJDIz2hrb67n0AS9LZl4dTagFovpRUw/fuf6N
h6uBKG9pT2LOyF1xfoRbm+voJblCOMR4xdB/LsXSvFPfA6KF5yqnMjb3qXk5hLl9G2bkZg3E9/dm
WWJbGz0P6z26QGSRNYl5m7IupW+MWCjAXVuIC2fAQ2n43cvcLcJJC0itGWEz5zrZbds2elFkdFZp
T96C/LraM9XJzalBQadBtQZMPN4DuUMsYcJpW2CthkEUEpse1VYiZvIupndl044EacxYP3IhFvse
zzjOaO3755UQrJKYBnS+iMeDxcGFJtYYr11y3OZhrNAj03Msccu7YsTX6yOsYh8iXWZZtV7pNIUK
UWo+W4bLJvJskPh2nj2hLX90W4etps9oahzRUNjxkvoNgi+iJ+7ADWhZJ9nM2QRmjHbEK6/CKjuF
7OLGCLus5Yeu48qw72ekqCjzovqJNjHWXpfpcExC2+E0Ydo1FtVUqmgzlWTYMjqy1IVloWznzBaI
VmRHWZWkllJuBQIuL/ZzK/XPIm5ptKmpEQQ+wqnP+35/2I5daq1woCqXf/3X/yl/vt5HBLr//V/i
/yKAo3lyBMQYYhrsQufpn/55W1rSs2xJBci2zKXn+Ls/36lAce+eijt80d+CuVwXYvr++RB/93tn
CNsjWpeWYyvzpAk7KTeXCnVf3In5ctKPSUs0hGkZH+Tn4yxv4s/26DyEcD2LVyVNWlv/+ShRWM/2
lHn5XRnfkL1QJQ3q2JK76KXCb/j5WMtv/mws/edYNQ6naOmOeDeNL3nw2wMi61H5FiTg0+yqaS4Q
iH0+4kdvUUtXCMuT/Idc5sm7D6U6Dq4KVdUd0l3sZ21xTVSMxOLzUZbfffJcynRdR7KSPfTL8s9R
OkHl146M/E7Jc5tjHYANV+JDah2q4dfnQ4nlb3021skTBfTkZMIzVjFAYsAE0M132GqRMb6hE153
Bnlnqh3DL887jgn51uaLh/17aTEbtetJz7QEu+Hyyt+9UrpfZR4SQpbWuUs8mR8+f8APvtgff/5k
PnpUk2s5JUu3rEt6g5vx3gjOS+f281Hsj97iu4c4mYna00LrgVGq7DwIN7M669TrfzbEyQJu+4ye
EhFDWNZOfF+8XPHm8xE+eFUcR0xvpYSkvHcyQjqSyUMekd/9SIvvPWbI3CMK+2IQYf39qjCQWaQH
BXJgIK1/fu84sCfVYHG7S17d1Ru3pci91ek5F/3OOFfdNUKO0Hv8/Mk+2JTej2mbf46JeERmoJ7y
Oxe8PFrZpPTQJWE3K46+d/H5WB9MhT/GOtnLY9+zZknLlztNEnbAPaqgtYjp+fNRPnwiKjQKbZny
aNbw5xPls0sm1mbZWt7jwo0bNka/NOZFnTL/+Hwo68MnYn06NnPD4/T4cyzE0O5gtjwRoTRtWe6A
/+2c3zYdTdbfKvXNlv627x5C+4zmc5RqqTkoLGY3XnFFKBH5JDtuUkB64xldKT//aX/tHa5luuai
KpfCXv795y8b06o1jNCz7u2+ea6tB1Tyv/+zEZZf8G53av//CLK4y73b//Cvn7xZMrkeLnR+fy2Q
HyUbg+jy89/v8Pv+2N5P3tDyz9/9/tp3yGebjOBSlCjoP7ZK7YvkqzX94SgI2ixn2cC5V/w5Si+w
I9F5Td6TdEEIBR3H8mEg9ZI2Z8NPw0JUGDR31ph+F1QUR7s6LhLSIE73jubO39OCcsUNcP/5s/89
OxwcnRheNEepZ3knW39S+KMwTRrcd96T4zzE5//Znz95aAXxMRkoFx1rCKvZrvun56LLy1wORGla
BG7WyT5SJVGJ9scmwTsfunEfj1/MjA/eDn9fI+TxXJNFffJ2Irq99r4h/HtS7fnK0f/Gz7ccx+VA
ge2v9HIMvJt46FNF6ZqNe183VzXc4y922Y9+vRJK4Qe0TALNk5WTKAl2ZRp96Jrn064e//m3tewl
JrGVo9j5Tg4pURZ2GRtpcHTg/FksnH+88FGmaEsjYpJsXvLk78tQoVIzXOM+AgYIkb4yrv7x5Hw/
gDo58XDIiymnGTMMOoSO+7z4IhBe3u+f+4pDyhxkhhCu45jiZPYgtMMU0hbB0eswrGNsWU32vzFB
USQ5JrECO7xepsC7GVSaZUxHBvQ2TfDLu7JwyX/+iv7etICrSIe5SUBvmaeXLttoW2OipHZkB6KH
LOo9SSch659P1D9GOVkHwpjqtpYyOkYQnSCH5V88xQcL4Y+/f3IEQsfH+0BD6WNbn7XRGfngz9/S
V3//5CvwywmeIxUdp0cXkmH1xR79wUfguPA0NjjlEaifbKJYJfwWEUJ6LPINAvT0gjsc7dQ+f4Zl
Mp5MVg4ASmiOsqgSnoacTVWnqAEYxOxo0E56M79Ei1UDhY+/eFsfLAtWBKgU1zUFAu2TbSmL6DuB
8Kw5ZvqamygyCeXdfP4wy9Zw8jB/DLG80XfLoqLLPLt61RztyZE7s84rzPVTRQu22bz1ku7YNDaI
VBhQJKAzMtn/fHjuByZpCuEofRoMUiMOMeFYNcU4bBv1DH7aoYH9dWm57U1c0vPbnKMYSZBpnzVE
3ZefD//BdPTeD3/y9HlozqYyRH3cVeNzYjx//teX2Xb6bhX/4oLvmWRkThaTDbJpQp5bH0fxWM/H
CqQzfSiBcHi62xrB2eejfTRZFM21gMtY5GX+dTV/9yU1eil0FrqmmzkEEOq0lf0my+yLD/bB5PeU
tjnjlzDIOZ38aZvjTivs+ojXzu+jzZi9DUO1gu1NHvrzB/ro49g2YgfNUvPkaZYM5UFV6WGsj7iW
7msnOB9s+cW59tE7sx1FuZdEnCNO31mdR+Os45oWhjAw7qE+WreJaOFIxob5xRH30WRwLYvHQQwi
THUSgAUUTcxYFu0RIWpBAfoZGfxhcAArtYgVU1fc0Ilo+/kbFB+9QpcwmrjvXxviaWAQ5B1iVAbN
0BqQqHd2IQXB9DdsyF3A+H3XPw1xdzvgi+g9eHjRIfPUrmrd+89/yUcv+t0PEScBRFsNdUhqvD22
MOuc/m4qwKZUT58P8tFe9n6Qk1cMDbPB/lm3x67dzMZNMp3bLpVzzObmkW7ezVfr+8O3K5f15nFX
EWp56Hcrjv6mdlJOPJSJ6qZu72Lf/+Ko+WqEk/3Jzf1eKPyYRzR2AYlzoDKj/8Uy+9e7P92mmP1I
dDQ5Jw6bPx/Dcz1zUPbUHBvjFilMgYgnErde9SJkflD+AYzZiu6aX2wkH36sd6Mu6+Xdy/PdJsvz
aW6OGIWoop7l6tEHdD3Di6UM16WrClXI5/NDLBPgrye1pUtgIG1Hnl7wfaTO0F7D9kjbvY0pzjJ6
L/u3pb8Hw5eFZ32EdM14QzD9xbN++Bnfjbv883fPGkTQYcsgYtxQ3VAlffLzr5LXHy4wh8yN6Wqm
pD5Z6WHRNoNR+s1Rcn9xrjJQpNbui9e3nFd/vb7l5WnXVLQjPTnPfI1IPGJHoTVLT/ESVqV35zS3
VncpPHctmt+F+0MEN0b/QKfkLPxi+I9eojYFolHFaWCfBkMB1I+Z/vDtEcqnCZGz+jc+0vu/f7LW
dDwNmHn4+yg9Eayo7otL4EcHwPu/f7LMkJYkaYKt89hN5MZ9sIybSgWQEl3RrrNFOxmmU3g0Zup5
n3+4r97cyVJTIYjBVPNkBV1uZrrkZcXZ5yMs7+Z0ZvBhuPeQd4d0fjL7xISJLctKZoaD+/pRN4Q4
tNj49fkofz+Ha5rc4FxlE327p3khapIenThUcxQ7g9awuGs2nw/w9yJaBvBsYf7PIX2yoc+wMlCL
9wwwIp7YWxDPiHv/jTGWpBaSOsI1tTzku72A7tVjYoVBcxwAUCfbdGnC9sWp8ffX4DG4RxN0kvXx
Ts8lLxj9Hixccyz0BpuFGXAabpPki9jpw6/xbpST9ZIhGK47+pweM/Ucyxsv237+ov4+IHgKT7LX
/M+bOvkY3SgJn0ubA6J6pg5I9LJHWoR+/jJrDlN1rcVX4dJHn3+JzFwteHn6dA+l4JLNqBea44Rq
3pBgNCll9198nC8G8U4iIdHLsZlStzmG5Q0N2DzIdeL+8zf3907DdZEJIEhpmZrM059TzI/jCmUD
6x2mjtFCyl33FMhjQPsQc7/Y1T5+nP8d62RvMUcdAiLKiFDavWtRqgKz/sWq/H+kndeO3FbTta+I
AHM4ZadJkjjTij4hZNlizplX/z2U39/q3sO/CcmG4JMBWL1T7dpVq9Zafu61c7kejuBc4lgeZ5qN
uD3hdY3RWOssCknQI6ho3tX11pN0JUq4smcKKzRGvRrQZdyew+DFx1tG0oNcBm6j7Fsbzewa2sjH
anwYlY0DtXZsL5bNFMLX2K9G/iOc1JSnPnmnBnvdObXdxmxuWVGvN0dvdDXYTqwQ7Y3xlyB+CusX
7qLbW3BjW5hCqAA2PeocCHLOIXyoCwkiupQbjnTN/1xO1/L3C0c6mhU9ORPbwqbHCq50dWMIW99f
hnjx/bob29lvKoYwfhp9ekO821O0+v0F2qDC+a1p4nIXhV7I0Km1Z2RHdmHxdm7++g0Dqm6RCKMw
IYsFCymmj36oNLJH8afwGJcff+PzGp6SC9Pi9SAscT3KcdcPSnOGVw8lRXXDia1Oz8Xnl79fTL9O
2dOeRz4vq7CO30tddrz9+1cPAgheaunclq8e5MCLtalX/PpswRiWzx9rck9kGw4d3cK3La06sCVD
75AAUF+9EztbriRa9AgrBkBTZnBUTJhlahXRpbYDoJ7Od7cNrjzploQhwwIjphKRCS4zaWGtik0d
va0UHVx92MVTD7H7SbMeEgsJ04XHXXJpYb1td3VKKW+Qe12eIj9KvxdrZoHfhBqVbN6QwH0MiYCO
sHz2xTbub9tZ8y5LaZAkrEEtS9zZAdSvE5xNzTlJeOnr/gFN4/tk1DfMrG1B1VIXQAnAglc1M8k2
OsDkWns2IQiBrno4pdHs/MbmuDSiXu/zkl7hVkKs/VyRFOyAyILsb6ovRX8s643Q4zU6hzzypS3x
yFoVTSGxha3cC/33EA8A9z5O6J1K8lm2nkj/oK45pTJUkv4+yjYuuPX5dIByLRm9VzVC2EYA1FGb
PhvgDueme0Of4pfbO2PNBBQKqmwbuk7oKDhtyBmURGuy7kxaz/Vg3t1YrbUdfvn95e8XOzxE7lxv
dL5vaSGCGTNNdW+tDh3O0+1xrO1w0G48EgiA7VfJ3LSybNDgRXfWVfSw6W7LkAxLu+F428zqcAwe
IUvR0+EBdz0ceWqgW5UgOuEd4QYmEp47FdFycnS37axEpPgh6jIIv6hLZ8a1nX4YtSCArexc6OXO
pEl8Vu6H6t6K3qr1vtqKSVc2AUwRvA9JVKuE8YL3QwZwiMusnc5m8Fe7q/OvtwezMmkKUBnVMLk4
SCMJg6mBlPcQ2o847n0/HOfsvp1pjN6Ysh9pNyHsxYxlOio9yDTGCY4BxjQrlfqZOYPgRgs+xLTh
5saLlDzr1ls1OBpFuNBmumVs7dB83NPPudMB28J8iLQm2NvfGLWuL9lyIhZLLAEXulyYVRtN5y47
gZWH/w10cPzHbSOrK3dhRNyPid4rgxxPOKjM/VDMv/H4VrSL7wtzCvdSnBhBPp1BrA8QwGWoF26c
3NXdcWFC2B20KLQGjTYMAc1HiEKfJJSBaBn+bxO1TOSFH4pHaZqRkJnOYXOHwGnUPN/+/tYoBD+q
t6MStGbKRCGRSONv/2Z2nhzr8N+sLL/iYhR0NGtWHCXTOTIezVDaGT2dW86DvlV7Wd9WnFZCBgNU
uzCaQu39SQ6LCdKivWLt1F8HjgFP0H9+XxgHmAaFBju2lTIfR+0uTjeeCiu3wdX3lwDzYp5QbMoA
HdTTOZgPvkILFY0Ux9tLsWrCAD9ikvoAlC5MkWYHWRp2MFMhGaOVhwEdXuVw28TqKlyYEGaJFosx
a7JgOmf1W9SW5+rlv31fmKWwRvEuHBgCao/o5XHubn9/bYrAsWomWFONK1n4vjxSK+xbdT4bJlrD
36ayp5l0A9+xfEN0+gabCRADtyRAquuVnmioy8eolM+AWiGLPgc5RCjxnWU9RP24seRr62Es/Qc6
ITsjEjyV0pRhVgytzLPksZGlXdNPG15q7R3CA9EC9kQR0tJU4Sau4XopAt4o50CH4o5TnieK7Bot
/AIWjMIxeoxq82cXGQ9zvAWoW4s5GBdNCtDcGK/AE1A4t7CRxsrZaRYcuB0/oCeb6keHHjN/Y6Br
U0k7O5GhQUDwCtOawbU5k3FVz50u7xHEMWFGvb35loUXN8alBWFjNHPbww+NhQFCz7fxcfweZL+x
v6npWwaFMZl9LuyHYcozmvJ15SxnezR4Yb6Lg40H4to82TxIKcFRpOJJfL29Ld/XR7h95nMBM0gG
+yoU67fnadUCe5lyt6EblrjjpFgqwzkr5nMLoWbYxu5ft7+/5gSoPhkkDgiDGMX1CKB40lrajScE
HOMDLLt+LB2k/jem6dLIMsgLfx/Riq0rkE+eZ4R4NFdVf8MTX35fWIY2nea4chiEFpxoDoeS/vYk
rW3Wy+8LmzWdVIQmcu4rh+eRAsMg8iGtgWSotuEu11abEgG5eh4VNnmu64nSVCRhh6SfzkkMebXa
cLJ/fSgk58ANKgplrVeZFGKs0YKvYCANhfRtIb/RkIxJEfcGmrLxPF57ntMDpOsanTqgXsTTkWWh
BjtXNZzh78v3soNsTVHQtqrnNszQahbtEG1rdkjtoZWgl85z14zVe9XMpbuRfDjcUvLYb3i2laW8
+k3CUk6GDBam5TdVebRrs7966aVS39ryxptq7aa4siNcrtEoZZWs1MNZo9VvTJ7lGG7KyB1Lr7Kf
e+kwtB90OOtv79PX3SOWpfLKJglrU1R+VVM2FHKvdYKUUoLcF8KtqVpDurunE7AcT1aQunNMY23+
HvmLWis3rK/c9aje4Ubg0qZqbwmuRHLSwZFsqzsrztcYuRdQd3RX58Wjb2wUaVYXkc4OSrPEFYQX
18ekgbWJboe8P8/q9xTOhQUTU8LjHJe/jKezAETKCxKWy4on/7WhOG1mSOs6pKnqIwLM4bzhuFa8
LwBbricbxODrtIilVZJdjONw7hBPJGQ+zUq9q7WtcvaaGYPdQPRA+uVV6ABLS1ZUejWeo2yfRTTB
vyja+fbW2zIhnCskjxO6hzAxOlD3IJr7YG1lELZMCEdKi+HTG2dMICY+RY+02ilbW3jF/5IGwSsu
CV+NGsP1esM2XMAY1oxneGhkWMx2tydp4/M/nMbFPRiqVl7KGp8fPtr62zbZeFYtv+4iptJltqnK
TU5Sg/oFCNTrX09/dhxlmmN7OjJGEJu5Efxs0vwla587/aVr4v00frs9ImFN/jFJmtOkW40XhHhA
BhqdrSo0bM/OH/XkZNb3CHr+JxOaUL6sAAKhVyLbNMTEf0Igd6YtaHZD39qYPcF9/W8oS/Z9SbO9
Ki8ZWaSXvN9tROHLb5pR3uewH+0szfxbiReK5VKXT7dHJkT0/1i0eUdoOvE83J/X61WSxFTtuYdN
26JH3+kh4nB8O4KlPM52ctvKB9Ab5X7S/WpjTtfGisMB7Q1yjO0i7BQ/rfxJHfXw2Z/va7Rgwn1r
nOrk3kp/LaD5MUQEFcDSmBYdjWKmIqI0q0XQST/X8R+d8p1GiNtTKJyoH98HdKfinXmTEdhcT+Hc
t7Lfl3X4rMIarj3qxq9dAP98nwcdVcelBVe809CyQkMQtYxnvXiUFoLOjd8v3GTL9y3S+5xaG/D9
q6JdLA9a0FeB5fX9eAp62R0VGFnH53arZWfVkG3QD2lxlRmKsNeoydRK1Q+m51P6L5T4HhACXbhw
VW4EmCsrQgyyQOBJ4WimOGORUZFZlVvD62LTLaFKnuaNOVt+quDmuJWBGoGNRQNZhE3BgVEMc6wa
nm4MXqUl7wepft+mxUb4ujoQyo3LKUFJWdy6o55AoUdB0ouHx1qDJu/XLoMfS8/RANvOw0vh/9db
N6qULG/GyPBQeUqmE9iC20djxbtQMvj5fe36+zGSgirEO4YnD4fij6xJDk0dH2wbamSobuzm10+6
RRuhwlk3AYWL2ZdWNRNqVI7u6Sc/uMuTDV/5Y4OKqw4vA5mk5bXNm+J6ONJcZGUJ6Y2nzJn8dvRn
54sN7NVt9ap/CApcmDXAEGPnie0Rc0MRRhfDCVqiCEpFClsw/UqHyjHHJ2dA1+v2XK9tSR7oxN4E
wA4JtesfR49fJc9Wq3vBYJ+lSr4zgqLYW5K/lbNbcdwWCr0KzzedPJcIhctSYPfQD+keOjio8Rau
kVa7Our3EORb6i8maX5sUaCJS24DEKFpC9fEnDpTCQG+7qmSp0JToxXow+kfZvU3tiqdETJVaSCX
rwBecGE1ekBzvac65xC2M1V+M8sfEv2pkB476cuvr5WBX+KNRLn9FU6lDBMKP05qeEYwwL0iZ9Xe
iJCLMCsk9W6bWnMhl6aEI277pIwKZK+8mIiyfHGgiLxtYHU7WNRMcYfMnAgcgBS7t4eaQzekNvKi
9rRoIcsT7MVQtve9YT2FYW1vHMVVozTN2Pz65dISrhIzSzvU7B38r4ySQBocEhradfupzV/C+Nvt
Aa45MZORcb2TA6N17PpgGWrZ5AlFXS9X8+96WO5yC+rzWvmo2+3Xacjf+5UabKza2mFe0C04GZDh
r/oHJLWdYGFjNxaQYFZwdKp3mpVveIy1rWHSPbu05wLQFHMjuZ/lwVAZutfkb0vYiMytovHqKHTH
NujxJsAT/XFHnlwbA0v3SjQIi2OlQlZ0vL04K+8Ni46pf00IXi9WotqawS140KDQ4yrRmogYRPO9
t972+dd+DuBS+3zbpLpE++I1sBxeXswqQYDYelxGXdNlDteA7WjtOyTRw4coTMyTrlT63igR/0FF
C1rNGNW7GYmIx9rumrd1Mam7MIn/Lq1y9JJgD5HlsagLBBQD3zr5TYfGbkjTNEJadvuLeKkfbpSj
qNEqzd3wqtCiUz+trWH5zSO5VbfV7mgvCC3Egn5nU1EeIFgFL/UqZNEByQ5JiL8OKohBM6jTdBP4
ze0lWDv+JtEqlQgG9CrNo8rkuq2q071Z/jSpeB0Y3/vqT7WG50rpN3zN6jHhECKrupwSsctMTa0O
SvZZ9+T5HXRysPzeHsza9y0SVjQLyRrtmstgL17ki0QbqtIESZCIfaiT4W0q/2LG8cfqX5pYXNyF
iTAcEclsfN2DY3N2nV6iZw1nSQh7CPpsYweIecd/rFkk9Hlx/aCqubamaVIKXaZheZAcm+Ao0r0m
tY9hnB+GTvtDSrU3UVYd1Dz6iFrXRu/t2hvDwm3ybCU8Yb2ubZdzJilDLWO7aGsIKsfmALs9flRX
hiMEXtXG5bDm4uhAWXo08DJktgR7sHe2MMBbniQvGvDaaZggSHTG39iDS82NLkc4mGjXuTaDqqem
NGZjeWbl+dKb9PnXtyCYTZggHJV+e7FEOlaaFaYWK6ZPJzj5t9poVY2fJ3rMy+8Ls6TMMCrqMd9P
MyM1XL2OM6+aJ/OdHSs6cgORr50qSUbk2JD1z40vxzxzMyQALRAMFVJ8p1Sl+cla9MwSZdT2CLf2
n826jp8nMMVAff3kAcCOc4fIde9qDux4RRr697enafmZ4jCchRGC5JZFW/ByGV0cI7SgigCjttc5
2S6BVKxOn8swdUc7eNBjZ+McrW1l2OCWxwx6eQQD19Y0NZbrJphsr0T41/k4PUbps6rd3R7Syv4F
Y8FznOQZ95kYvTllrSilmttelp7TfHDhJ6atYeNQbhkRRiIHSdenaP15apid9PmEzuExczZGsuJG
bZLx3Mjk/tnHwuJkZm6rTelYniP3Hyan2Rtp+IsQocWzXdoQ84B+MCtjPduWN+awmLfTk53MH24v
yDIX4h7j9/PA4sUG5E4YBkIDqhOFle01wyGjYnWffZYqd2h2m42wa/vrwpI4mFiK7RCtEJu2VOk5
9M2zb5R3way9I8n91+1BbZkSHnGW5kthkpW2xwly09RAIKtEaI3s8PTnbUsru4A7+t/p09TrQ6Pk
6ijBPmp7E4TQSHlsEf+tjoQnG0EHjzdZzJdOOdKmlc956eBhrVDDkeFkhap8DKSNAtPqRriwtPyS
C2czot8kIyLJRmi/Ik7h9s43Wx9hICCP0PwVb6W4Vyfuwpzgom0/RJxTT20P1mN3UZvZBCqseAH6
aH9OneAFUKbLKGzgBVC2nkz6Sz6lWxfN1iCEwxPEU1wPDSay4cVqYSvfuIY3hmAJdQDcTm+FIZNU
Oh9G4w85osKZbuWTxQrqj/jpYqIs4bSghmPXzVSQQ2pGXgjlB12fP8d2/dQXAEns9qzb1d+lL500
IzrojYW8Sn+4fYzWB7ok5ulGhF9pudAvNl+K9lZrq6PlQcT8Nq6sU+AEX8pB3gh9t8ws63lhJkDj
Wm+kyfJap3tKHPWbrjhHYE8bR2nVDMgVFLpA472iTVScsVRtGOi9KPhURH+Uwfc02kg9rvoFWAWR
9OahS5b+eiSo9KEU3Qe2F0pvjKJyEVlz7fi9mr6/vTBiJ90/m+PCkHCKkrJrB72ULM+fgHkjOWvb
sOj37yBOdtXpU5A9t1DtN0V+P2Wfb9tenUZKk6RAKNxQM7oeoxkqSVdGke3l/hsQ2hF6JluNgqsH
+MKEsCHUREGtqsVEQ7NLfwqrDcaQ9e+TsySb47CxhaOlpXOcI8/DTvCtL2Xcf1KhRrw9S+srBCHW
YsWQXxGgGE1YoiGoml4gfwGhP7pSCU0NAkYpuk/NoUWMO7Smd1kh3fdzexzn5OPtX7C6F4nqGN8S
RohcmqkaEcMaseV1dMIbe/NzWsCjubttZHGlr+KUCyPCTPqlnFuSjpFBhcBvL/fln62EKnLRWsML
0gjd13wOBoR4G3R0Yn/eCClXc/EL5QSdzGADVZFhI60Tcs1ZaXnKaAKnTk4WknPIfCPyUL93LAta
6+lbGcR/0Rt8b1rRc5z2D3bWP/dq/5B19vfb07E+53RPgZhacBTL2bnwZMMQzCil+SYZ3Sz1eKvZ
7+S4mV6a0NFPgQpe67a9tacIlFw8r/kHUEs4KNIUJTKqMNZCzBppjyipUSjW9bs5vbttaG2dcWeG
odM3A7mocOjjJM9TfoTpqURW6PWUi9J658Z5/zL3s3yY1OIYKN1dOG61XK8NEWA5zpTVhcpK2GGB
Y0cyLX5cDvkfrf6tbN6YXXU0nbtpC8uz5hUuLQlBYzz7lVlNkukhTab5CNjtb8+hsrY7HLgQqZos
UHkxqJf9dEbCWjE9C12U0kV+GdD8VFeHOmrKr3NYfeS6hw2sksHVhnL6gAB7+jQYTfncDX1/38bh
dFdFWrmbpMk8VKn5fPsXrrn2ix8ovgXMMJZMtWOVJy1+aAve4ShCl+ZveN9LK8KKhomSSKDHKADT
79LuIZL7jVFwv+Pc4STUxMRs2uiyH2rc87Fv/9Ho/oNvFp99hEpum1ndmPBl0L8IaBXG+euzntqd
ZUomwZGDREzWlLuwnN7Wpv9NyYfPWl3+Iv/2jyufy+Rfe8L2tFrHaCXkUbxglvd+Vrz1q9+AgQDo
Nkg+2pYlv6rpUR5ol55XEwzNLvb36D8M5gHhdbV+1LaeUKt77cLWclguXGU/QVho5LjKMrFds/hq
KnQ6b0XqqyeOpInqkLGllVpYIz2x/SyISJhJ5T16Re6Y13dVLLlan97f3g2rw6Fhm7kjW0ON6Ho4
2YygY2YMlldo47dyokI5W3S3Kqf/ZEa81IHkx2NVY0bRJ6/SoztyyQfkst/fNrPqCulMBKEBIkAR
75UoT8Y60sADIYz6N8SVT2qqb4AaVo/PhQnhqqzaHAmHajHRu6qBYM1BklBV2ZVbJd2VPUC2hjAP
5C80t44QKptIJ3R6zWswDT+oOeJ55zb/GJ1/ecJIm1GcBu5GkUtMCEhm3cUL0Z4HTFjVduqvu0zY
Z61FbIBD+KqbNEAqjw6ZGsc8ujmSN+bG02jler/6vuBb0LMfSkAgpteXxRGVr8e+GV7GPENSx3wj
2fNXW02+qNrWjbu2NEBabKIXcC3Qo18fmj6cxoGqmOmZcYRmGRkNpKsPlf7h9uKsbDWOv65CwUbk
Qsnh2kykoAHT0LVPPkC+J6ejuybZc2XqjlrY3mlzuYHfW7voF39jKbhSDRiyuLfDRO6A0y43nPqi
q5/K8FvwZKbzvoKV88WXg/ChTVGonZ1O3sWZ4iE8e/QRczyEeip/HZG2OaL5udVouuKjKO9ynMkj
M+HOcuovXK6KrFapAhrxULaU/C8jlMYaxb/fmOyFso9olAMntgiHMehY8CempxigzAO6QGc5/TDn
1kdW4YEGpV+PTO0fFIE/7EFsdD2osrIL2Ie5s4KEwH5vwxxbIuNm7Sb61JGfrecNT7/iG3n12hDV
UlgCNCj4k4zccNRaI2GitdcaN3+5PX9bnxcukrFNrFyW+bzRfR4f5C26yNXPU7OAmRPcCXX/6+my
8wIye4nPZ9ajU7ylMPsbP//i+8JZG4hkpwY1bS+9V+mn3OoHXXNUGo8QcOrUfV91Uk2VIcW8Nwyv
SbPW5X21j+bmC4yqh3zoQfhLfyt2YuykfitoXXNVl4aFs4OuH2k4dQL+USJNl3S73ih3uvptsLf6
YtZW6AefOWEL7QtiJJHkg26CazEIwj7G8rNz+vUFuvi8GEEMVZYPasXnY9RE68h05V8HqkKSu6Tf
cXy4duGpaDZq20/doHm6Vdu7BlDpyZiSdsPK2nrgX+WlWsXrX8xCtWHAo7CUNE/NELU/DtWdCndZ
vJHeWLUC7bhK1ZNeY3Esio3yWdoXqleSrhk1697OVGQzpGZPHWurrLQ4DiGXQjkB5Dw34UKyIByd
GKw1zeet6jWThhB2MTzQm/yp6oovNXBwdAidwK1JZ9zeD2snaiHqAT6hyAqYkGuHkCUQ8+nJqAFq
Lx8rEJp2mR0DLf469Yhwd1HxWXOon3QpUny3La9tdHB2xJeQHphE6deW53BOJrMJNE/uuvfIFz4m
c7ZxE6/deFSBIIqGVpOHmjA4SIirNLRDzcubO2maXF/ad+GX28NYW7YFZUrVfKF4FV/1fQQPtuYU
wJuCAFleZci+ZU7lu2puoobZjsldOoTB3kfw73Db8urouMrZL9x7r6q2edEYWilzBpRm7P8o7Xr8
aJdmui/VYd44CKumfkCsKEXD8CrcSulsTqolVbqHsu2byM7uEiV88IutJu3VLfHTjFhZoXY/1mVY
YyY7Vfku2eqqWR8G+wAtAQckmnDElNhqitHk+3P9ppoeOv+rrXz4jUVxgJtzoOChFBt3bAnZ54K3
gNcX9UdDH1BY9v+qOvu/mREbeGaqj/5Qmxr3uFbtCzV0jlDnO+STQnPjpbY6aT9H9CPTfRE2hqbc
zWFuax6isCG8P5EZuZa5scGWmRedH0C5/zdtP6phF0YaigqRPAWAqiOzUl2SA9JdZhX6YWq6ZCcj
Z3YYtE3Q1drQSJ/yYjcpN1BoF1xQ46cLMl335Owg6Xdh8CZONp5uqyYA62CBCx041LWJElVtfcxk
kMtz+nnwq7damh2MeKuPZsuMENeZCvqmBrKf3kS75/sEIYi9kWXSl2FWusPGDldX1grdQJJruFSZ
pOz1kBDryTQtDAyPBj8d8Wq9PzZx1Owqy0g7Nwri4imbp+lY5FWxtxvf3JWlNO4av0842BNQZxR5
7lpLyg5joBidO8hyemq6sdiphdw82JNSIS9LO/AM8dmDWVTPcVmYpNJrJL0zw78LaGRCh1Wjj6zo
aHenk2QyFdx7bX7zG63IXWNGVnoYCtMlIEldZxi63YA27N9SBg9TVMh/GJIsfebFqB6kcGqemmkk
GKa0qx99BIAPlDUUNzFk7Wz4AarMURjt9bxv72ujiI5y72/lE9diDRwTmWGguK97lAvkChu9dXSQ
K9A6IoWKMLkr8SoOki1mtNXNcmFK2CxhEOqVM4SGFzhQbb2peXduUVqvnWcSiGDJ4HNaeNyv9wh0
4HOcWnjaom+flmRvWfjBoS+Md3kPrWRu2BuloLWrg3NMtU2GeBDXe22wQ9q76SRd80A5fbWs6Qju
53lj46/t+wsTwrQ5UeD3faoRTSio+yrGC33kd3U+3t82sxZQQOhl2yZaN697iuciGSEOszRvHLKP
rVI+zPV8MjMdaHZY7tugS1wU6TcyQKvTx24nfQlpySvplRmKjQSWds0zs5cJffZuY+5Wvg9rIqjC
haqMWElYnnSCYb8zS82bTPrjYJCo/Wgjnlw5QASTS7EV2rXXpILF6HdSMXJP0ar9LVBb+dxpWXnI
Skk/6INibrxAVkdE2RFEATH7K5KXoW36sevptLG0+OCrxr7qN6LX1QFdWFh+wcWdOEjp7AwpFrrQ
f8kN566Twse6m3dWl29FRqujQf3LocaHWpQY4DlS0c1LxORZPbzp0sE3lOPtbb3idLgO/rUgxnaJ
iWxyrBKtTrH/NTABgI5D+cke8XK/YYhGYKC4BGGvOiXhlhvq1Pc1b2jLvyVfCV0boUf05+stS4sT
E4IWAL8/LQkLVNJ9OKsTO076DGeJ/hFtzMradfG+zA/ztHFCV+ePrYtvW9C/omiLbRV0UsxESHrT
ftTj5GAjET9M9t3t2fvxchYHpWiQXC9eG3CbcLtDD1u3kTmoXjvKqTvJGZBTHQF02246L4L8Z58X
new6zay90FHbvTfkEWYr4rTWhZ1ndH3TqjR3zIL6rwygHHAHvz+qRjt+Tu3R3I1xYz9pZd3co0hd
vKeRPNkpgV+eWbfkMZvxrXrUGLtJq8I7uHmU1PWnLDuqvp4/+gkVN9cqc2tnhbp5l9Vt/c6Q6vTR
CXzkwZK7ue3ua7rx7GBvp3t6z0/BmO5HBcHu3Rj4+9y0H+Og0t9whZOXzMp6L7d6+xKiLrcrJLl+
VOzeeDYaO/hO6GIfDCdujnWMkEs92dEx74uGpjp52JUDAUtnIh9Fc4j1fSqsyHWKWHXVspP2aPOO
B8230yM41+hljDTtwYHBdd/28hYr7drhpeywFCLx3iCcrh2FVBZT3zcxR0t9UOu/g7zciM63DAh7
AjJlrUUAhqf6sPcfzGnDNax+nmweqQ9Qzq86dXtTL7NALTRAjtX3TuvfdcVWM/BKPELHpizTq6ig
dCGGB3OVKaNTKioxq3832ftStu6K/MNUP0vyFp5trfUBY1BkQdWztKcJ01Wg8j7IacaLSW0PBELv
EYg8mrFzoix+p3T9u1gPDpCuBDtgK+9vn98fbxbx/AKIQQgBft0FQHi9Gca2SUBPEaVoVVLvmlp/
bEP7pOIG46E8zE1iuEpS0iZlS1/UEdX40AlOBO2jmwW0fW/8mmXrvfo1tASCK9chhBCR5WrYdeGM
P/DM5KEG/+IblVsGfzpau/f9ea8qyT4s30Tyn7ftrjlLuvwhzyCiWR7i15MgFZmhVMqkepn9qM73
QfvQ9Bv+eG3TXppYbu+L27nslXI2hlH15OJD+yaNNi7/rc8LqYqZK77SHNxw2H3WrM8bQMWtry8x
6MWPN6pS6enKUz31ozG2ezPQ9rcXYMuAEP9repdOU4uBbLwz0V0hvtzwSWvRkU61ygF+TTlAhH4p
ReLoEjBlioed6Q5Rpp/aSel3hixJbmW36cZWXt1SvPfg4CHPR2/w9ZRVmTXXOSoW5BKNfThPHBd5
1yeH2/MmWIGuCFrsn7wvYrJFN9uMOBZiFqM9xNIj91w+bNzwwsS9MqFeD0QuOOYykgjn4GPdunPh
dp2bb0kNC+v/yojghea5zZ0mrMdzZ+2HOKYN8u/bE7VlYPn7xQ6OlLDprYVJSB//kP5M8++/8Xkq
7YSPZMdfwTfDttRtcoXDWcrdtGvc2N9K968O4MKCMABVrwK5ybEQlTv1XtvaSOufX7rF6B5ZeGSu
5yebVD2fw2Y4l3O1k6Nst8XyL9yo/6wwTXb/M2AJJ7yyUx7yPrxitvU2TXcjukHBnO2l0S223vbi
nfbDFr1WCz0JAf0rPqFijGdnbqfunNZnaEmC/l6LPzjlqVefWks7tOopiGieNw5DRubI+nh7LwgP
8sU6KXzuVMh4lNfJ7zLQ8qJWo+qsphNtk/ThpN1uIZgKQ+4y+Fa31m5laqEUoZ5gQ3ZAC6Pg+80p
BuylOOVZoVGm8e/08I1Uj25dhW5ibgGxhEfMj9FdGhOugsrW/CDT7PKsw4ha5A99d5Sa5yD9Kwk/
WNSdzFHb8Nxr83lpUdg5KeRwXRgR8ft5+rlpcUCkn9pmetB0062kyVXn4Xx7CVdOA8y7iw4qHAVQ
cAoRWdQ4lTPKSnnOVXf6q9j4+opHvfq6cNa0XlJJ2PD1/l06fpyseyU5OfmH20MQEeX/LNTFGASX
2gxOrtcaVqbpbkhiV48+NUG075zvNeqTjuNKI/3jD42+dfNtTZ7gqYx6tDNzxHDZ7TqK+r9BRnY1
fcudeOHKpaapshkZ8jNyLW3mBlsc+St3KtU/GAG5V/FWIjjLD7O+RY+kOBv2l6h6Uu2HOvnz9uKs
TRGdepS8ZWqAloicTdveirQwLc/pkzTvjXHjxGx9Xti+shVTEJmy8ixPbt9/7kkB/sbvp02A8jO4
T6qx10vQDbR7SJJWnCf9rdN4fr1FL7Xm0qjvOAQ3C1BHfBLlU6P1BiSQ56goHscoPrZxQ3q9dIPG
PqjlsBHfrp3IRaXFoZgIFFj0oLB6520bonDb2y9S4e8yHpSdfLY2coArO2tpPdBREoCTkdLo9bSl
kVQG8IJU5+h7ULvNt00s84qrNOgh+ZHYVsBuCWcebuJZaue0OtM4m7i1pD8UQ3KIu+44OMq+piKX
SL8INF78zJVN4bgnC3eXb2fVucr+9iVpHwa/Qep8ZUGYtkyx/FwdGFU5+a6dHRN7S219ZbtdWRD2
czbYRRdXjCGpGzeMjl3vyvUJqVXL/HT75KxtAXipYZajjEhVTLjMGluyxsEPqrMxnu32DYX/zjjd
NiHmE/5ZkZ82RMzOKPXVEOtcmCTN2ibcGdKHFOYskHy6/y7rvbjyKD3+us8BbE5qG3idTVe4MDC5
6OHRslTiAnvv2yce7LdHteLTLr8vgj+jVsWh1Xw/td/o2r4Z/779/RUXcPV9wWeGfVQrZqCX57Bd
qP1Ve58kT0zWf7MiXP1B2BdDQEvGOcx2TXivw0PU7vwtfO7WXAluIFGlCkgYY+n79nOlFU9+Gd/d
HsiWieXvF5cwuhfVP9NVhgeyr1G7sZ22lkM485FkNjpZqfI8NzDuH6TqIZDcees0bo1COPe+77dy
JWPFCk5ZulPL/X+bpcXvXMxSV3SqnAdLKMTTE232oHsauck+3ray6r1+Hj0Rsl435Wz2GaNIql0v
P6nSSyQf49iLt8SQxP65fzzLhSXhkBco8VBq5hA68OqTBDwNc5q6ttLuVS3SD/RPkDJM1JMvJ/f0
zrqq03xKI/mukoqnoSen04fWl9uDv71RFBHQGxeK78c5U1xkhzDftc1T8gXh+NtGxO5qYeAg364X
knxwJKcJJ8rvKDgQ/FBlKINunzTR4IZlOkMvZ7wkLPYhCufatSN7dDuH7GVgB9OGg1/ftQhGUE1c
GkaFXaWEplMNFe89vz4mxVHaUqZcez/jC38aEN54TlkqMzF8eY61+sVKWljSpJMdWW7VKAddje8k
3QFxbjwMjHLBEsH+fKor+fn2rK8v7c+fIey2WU6AhRjcY0X3ZPWU5ErqRO3MA/oXUej/W95/LYlK
o3moDaZRY2nWP87hYyF7eXhXBI+b2tar1//PmRUflo7l113XM7O9uk8qBL7czUTn+vV/YUO4YxI/
GXLIJngfFZNrKh/M4m2VvY3kN3r5VMunIfiTLtfD7aVaDTwvbAo3jtKamaQFbMnRz98bzgApWbKT
uuC+SYoDHKLvBzXcOAVbUyncQIFqtyU5JQIO50lr3mY2+YDfuq1/bgvhErLaylTrxYSkKQel7p4N
M7ifCup7g3W8PYH/Hw/z09ZyGP6PtO/qkVtXuv1FApTDq9Rpksej7vHY8yI4KpAKVJZ+/V2cc7/j
bkpoon2Ajf0ysKpJFosV1zp7KuZ4Aq8Ns+AZJJ9a/VduvjrOlyECvFtLfK/62euv3vROrT26OyXW
TXLPbMGeOGi6ppjcqY6Ntm/aneq9FtGWdJIVrp6XBXI7VKMxMSjCRQHBq5qLdsZ5OU2AyequCySv
LbcHZ8Wj/9ziMwnCOtzIwnB3jNfJqu+87mBiILU6EWXHkm2sPUyNpNFx1QyfiROspNHXXmc7A55d
258qQMlJjkX2fcH8VZTEVWpjwxjZv7WyR0SyWWIKAkw5RJ00bFaCArrt14C5+I0eG6d8jIN/oeVB
G/B/z94Qnk8KtHVALmMplo6pShr7ieSpkCiXiODDqGY2djfhptJdFx8t9Xns767fUMlxiM39hPZj
knXYsLKe/LBHAfT699eXYCJpidZwjHwLJrTS82ycPLgYRn1A45jfufsYZaPrQtYX8VcI//uZlbHG
0jNoy93qGuMPnwfrX8IC6+/3BYvZa3nTFSW+P1k7K73LtX8JC86+L1jJBtTwcAuwSVrzQpR7J/mm
x3snvxGp+/9bkr/LECyJ46E84RK+TfE2s/aFDTdOchL8E0tjBUA4PpcEbDj98iQilO6GgaFKwLE1
hz+k2KPLN9Cd9xKRwvVDX7XvqGv/nyhBs3rQaKSDhZxDnB0m863tv3YlCgWOpMK9rsB/xQi6VTha
Mjg5nKgm/mqXgWI/ECJ5Q2SbJqiX3hWAlrDhZgztI3O34GH1TQwWNG5ge/9kUf6uRtC0iRUYEf5I
1Hg+ZagUBcrwL+eCBhYLPSaAZxSbHfIBbc6IqGDgGdnEBiDAn0oGvApJS/nanedwJ6hjgJhpwZ48
Aj6t6rIRxjfZduNelZ37qsN5LkBQZcebPZpFeAi7+pHkP7pyD/RTDFOGrYPGqJ9OTzdlL1nUmk6f
yxR0mpmGPqZuXx1ta1cUfkR2urPN67frN2dN386lCCqNwhLgJzqsTFfe2LTPchBw7lJtM8v6n2XL
ERQ7b+2sbmiDRIEXHfN2uGes3lEtMX1STBKvds1XP1+UoNmO01l52WJRVunDSwcI5jxu9XEzqJ9d
/fX6BsrWxTf47L3RxhjMNz3WpembKQXb5GEen8j4D3n18xUJnljRqY0xUWg4eLSdamNM8oGT9YVg
FAigl4AHF9ObGlNHj7h4ETrbfrSqKtTcYZ/CswTi543Aux+vD1pV/k+WmOosuygeNe4t1XcxEBt8
JfMnScFj3Sb8FSE4ZEoxzXreIWvi5nut/eSa/+AHnC9BMAldnNJ5ynhWhia+yr43tQzsXLYCwQDM
Yzt2WQIJztGYfe3bdb2VfV24+B26atFsAX8yL/d2A2KTfzD95/sj3Pcuj0mMLiqok3pQui82+VxX
P9JEMuTAvyL6GOdShJtuJXaX6bZaHePyc06+qGmoyDD/ZBslXPB0chzwC+LqjRPGQANZIX4143i+
BOFqA/+R9F6EY+4I2bAs3cTkSwKkgKJ6UPLPGJXaYYbKd50f5njf60+J99swdrklC5FlyxRisbIB
aLQT40p2aOJo451aH68r3HX7gs7TS0MZV1VnxDyA0bWX0Tyk+W5MnrXsy3Up15cBctFLKRHcM9CR
QIqBSM84GLKmc9n3hWsPHL6B1hViJJ0BXvCOymjtVhXaAKIYwNI+QBMvf7+KNlaXVjXCPGCyqZnh
u2P9I6p0ye1cXcaZGGEZZarpk23g1Wrqz3X6Flk3wh78x8KfCRCMVzrpGUuwU8ehwlvV/gbi1D8c
9JkAvsKzd3d226HtR6wgHzfa7HeyHoxVdTUwG+GBosFZdDf2Wob+qwk+hJYHWY1h872mbOkg8cFl
Uvjfz1ahKy7S6w1/CDEBNGrbwfpWwuWnjqx4KRMkWDGvL9I+ibBdMSgYmvhkFqfeNP1p+PIPxwL3
Ab3NMEtgVbhc0DQArmPOYPZnBaSPJvQXHVvXRaxekf+KQH/GpYiSqDSNZth8FZQ0mj9Hb7WsPrB6
Pc5ECFYkdzAKgU5FOJA/59xvf19fgOzrwuWLHMUdxwkhfhuH6M4jEkMr+7xw9WqlNple4AgUZ18Y
B2mqa1WVzjZHuHlRa+h16kBnC3vv7spvL4asGCU7Yf73s1sRV33ObF4Jt2gwZZ9QQC5lr9H6Jjma
BkpBNBSKyUF1ajmWDRaBYjgBer6sGXv9WeeozqDiUEFWIzzrDA5oTglDnghMjxhl9e3hIbU/DYm2
01IP89wghipDoDHP1j2JHqvGAD/CI9ot/+W2nP0O4UIaQ8to01f4HdHnqd3ZzVe0mNyuz+CWQLcX
4MsAXyXcliKL2sLqhxy9RdrBo8XGbCQ3Zk0hziUIN6aM5nz0uj4/zsafGCA97M5QZR0yCxmAZkGT
qQX4CJD9oS3uUuksGulDPzXlK6mU9JCA0uAB2R7nrppsL7i+YRo//Au39UMWwPEgEQNlYpFsJA4G
vMu5fM0bPcgy4NmPQZE3my4/dM1jRw2/VEjQTFVQtiSk03NKq4OWFo8mECAiRw+alKAhXjacskgG
4GcBcAC9O5i7BmmHsAU17eZJqXr2GjeOb9jtVslOJXqJtex360oi2oUVEWQJVoT2tcucfGSvrvuW
eJjgNcogwaxYOsvGYNcO9nxV/O9n1mRSbcIYysmvdhxtpyTzoarbQcrwvLp5LpAvEQ9zVizhosGk
51ZXMvaqFr/VsQpy7TmNMYY/K5gPjDfXNWhhvrB7YEOFmoIPYckny5woS3Vjql6JXX6x2vSBE6L+
byKEO6fr6CRUUPx5jdryB1HcQxdFkjzNyipMNPFhCNoyOIyfcDLm1AO+Ki+q15aoAUZfi0ayhhUl
uxDA/3529Cg46JqSldWrnkU+Ge5hNXbj4G0t2Zu7LG5ixPp8KYJ/FaPoAJplggOZny0tedS81s9G
eHJ1s5nLuyzWdlkLbFea7DsAB5H61lKdy1nfQB4KqDH8J8ILMKt0epCila/GXNwlWGynSpLfK/rN
e+yB64pcPodLu9xLJ680a6qT6nUco32f6RhdG2a/VxS0LTRAgyobIpG4oh4eJpk0oD+BUhTp/UuJ
ruLGSRZBYqHoeKF/jDLve00AR8T9mMLGIJOgf04P5KnMssrXrn2fErbtPevu+iVaUUAPc9cYiAcp
GnrthU1rSd+WUWSWrxbCXfXFBxnkl+sSuFkRnhJIAAUXwhEbqE7C4wvU6Z6MJUbuUisPTDZguvhn
YTUPLR0DbbADzd2OkyT2Wl/VX5mCaSBja1CgoeCpHNOgNcNWPaVaEVgyeqdVOQZnWrA4sZzL/352
ffO+6ty+7aDU6LYaxrneApMr2Q6V0wd5Jq0irTwUgMXFQIGB1mVzgVKZNB2lbKLkdR4Yyi10C8AB
n6ntre4SgLfgc+KufsyUi4+/0pFC8SIve02sO0CXyhjl15T6/PPC4ehxMnfA/8teK1oXz7VlVveO
LU3vLffqo88biPl8fmABwFpPua5gwCB5bYdkpyTFFoSU2xrThte1e+kogVcBIKUAWQd6KLAFLjWg
NsYSgDRj+4qRs01mHCby7iT3lvWgeruC/rgubLlzMAYYaATWM29gF8GwGjvvZjuGBzhNcdChzTuV
rGZpQj/oYVWkLQBmsmAV74FY0A2zUqHPxdxZw5eSPmbA2DHmd2f4dvNa4FZyquf/iBKuzgim9LYG
peJrbvte7jPZCMnKXmlohdQ4Px8KbqK3DBhTYjRowH3NcrDZu4pN/aYuJPu1vP/QGuCSwTS7cBDE
yW2oVTa1atu9tmBSqHZ2fRjjwK0lUlaWgskI7vUCMQBejeC4Nehm1NJhTl6jaNA/1UD53VpuWkky
1UspABDn/ddwdlSM6ApZCwtB2FxHLDrFdWttPDRbNTdyTOoY5rkQITwFrpoog5Z00clKwnw8Nodb
Very84JhiRQyMYDtRKfqQ2spuXmsCvEjJlSAEoD+KVSMhctuFlbejy1zT1pXbXvQJJrbm1dwIUC4
FLaRdX0d1+6pGQt/bpFxu7VmK6xA8FhqwDmYiDbc01g2G3Tr+NQnoPNCSnpzfSVL88v9CQQbYMrW
bFCgX9rFlAwq0GPc/LWYHqYiIYAbQcJbv11pL8UIGgU06nICaWr+qu9ZMoJe0JKsY3kr0CaHUSFk
WDkHq2lcrsOYdHWuB4+8YuDYdw+9KutAWNkoCOCpSFxxeHrikVtRRIxOIa8WfcagWKa9p93x+lks
rRQeDJBqgvKeD4aI73nRaCCSdnuCs2gxchuUZtAm28ojN9upSznC/cu0iE5eDDmR5fnV9zSToaCt
HMbFQoTDcInTVM0EAdWIQHk0A01GB7WQABJxsCTBCGqOAX9YOA0SMwOIBPZwMqotYuWNO2uSK744
b0iwAH6gGfzFADLBpULlrgfEKzqMJ7MDMtgmdrZDvb9+3muLOBMh3j2EWllhZxChoTL37BFJULxQ
p8sVWMKdy9rIid0Bn4+0++5PlGH6oLovb57b4FI4kYGHgXXAqgmWilokt7MJUtJ7BahGAyb6r+/S
2jJ4HIrSJizVYhJwVOemSY25P00vvX3XR6/R9NYlkiL/cgQYTwVMFMe/5lUasWmhgHhAEg06QA/Y
dhqsh7xngUnaz3PXbm1zCBQl2pmT+afEeJiqyF7cZZb3Qz54jQCaCcB+cVChYHOcuSzXj6NH/crS
NoZxAM5HgBpeMJj3VfLUT49pC1ybaR9ZeHDSg92GncxOLzebbwN2G2B/APQXoTgoSxABZr1+dMo4
aKd+0yR042DGrxhvdQL4ggGHpuogd8D8qmAjGOYg1IRN+tF6U/uDat2axhA+z+/eWcQ3D5o50Aqf
N4Zxi1b+pGWS27uuMtAXAzxRyPeKPWkWUxrXZRZWMCDCG0q/xOh4BMZAD/MQW/QKV/auGByA5stK
7EvbhL07k8yDnbPFRfNAwLRm6sdGva/npyF+cNOX67duaZsgAoEylqcDGE1cHAY8AY+d6Poxbfze
ARnv5vr3VxQNCOy41RrWgSBZMK8ASoniCj47qhrblh3oQ8MOjizzuLJP8GWR3MQSANokduubkWIk
qVGYR6Ue7lKlf0yN8YmxeXd9Lfy3XmROPAynY7YbUN/ILy1okUidqK2m1ia6xL515p1l/GkxghN5
z42+o2Bpn9Sbh8ohEe4tZqNxTTHZJBhd1s5F4RWGdSzTJKj1l5Hd/HbgWExg1KG9+oPa41LD5tqp
RxYl9rFJXoZ+9sv3Gj2dlXW6vnMrWgZ7CxxTWDwP2GHCOixQ+TglVaxjD1pKJTAkq5B9XrgnRPcY
srb4fKO+WEi/kFlSe1gTAM423rBvYbPEglXNvLRWo8g62nXp/3KIrPlhRYF5yg9UBSqvpojnTLyo
r4uO2kcyvtZpBIwIbeM5krdvZRHgwIYKA1QWKAIiopeXzyhUAbz7qKKV3gOVYfzr5lMGdRNib9R6
QSggch5NYKLXxoE5R1PbdcnGpBJLvLIAJEGw++Cy4zgLgi0pdHUwEuTyjjmGcVBX3GbbWxcA2kEM
C8GIQMiCOMLuPEZHz/KOBqi7ioDRmx+ri+8vHMEIDxVFPuGoag/tb1pK7NPS1hpANkbmk7/oBqAz
Ly9z4Q2N09padBzy1Gfe/Mkbm09O/+7I2EWX6nopiP/97F0yazfpbR2Csnhb3ivjVkZssLYSkDGC
+ccG4PciizfqDjhgGUXXiVcEWvbNNl/j3tca9dYIieNpQAZCDABqLGCCWgxsa5lZxafZDIroITGP
NysUt+A2jgPjKws2S1qNOgOqZ3xCZpD0h0wGRLa8EUDN/cjiIBGyZDpxB2xSaaTxSRmKEPig90Qr
ZTVeiQxRaQvg8sTNABkTZngHdec5Mr1dSkBrOuJ51wHcIHeLL9XJyzNPKTzNPbYbNF+3Mm3l1v/y
2b78PFe2M2019LRIkBRxjxPZDvoYGLkaGN2n1nCCyNCC+PZwD/LgjRiaCX934Vu3cVqxXk+9Y1y4
O7v1dhI7vrx9l98X1mN7M22KKsJ6wGDONlH3pN7+3l2KEN/rCdCb4Pxyj7q9U0AHpd9dvxf834tH
AqxVeFFAh7MX72k0j008O0Q56vMYlBP8zvLgxoch+uRFMszxNe06lyVkQcaU0HqcIMttQqSFvULW
LrAiAC0sOur4CB5RdxTi78jpHa9SrOjofsn6GGO+lSQyXhPwEa2hlxP+gVgTVGOzB0ZnGx2b+9L0
trMxbK8fx8oNMc8F8B9wdkNqdFU0ddRERy0j+7hz7st+Z+WbWt/YenuIDHd3Xd6KBl/IEy68rYyU
2gQLopb6KyHdIU3yw0Tp7+ti1vYNnJWoP5sgyAE20+WyupEVdZpjWRl9AeKHjNBq9fMe7BZqQCg2
iRX0DHjyaBaoomPSfCsw8F/cXPdDrIHuIqA9AZAdXpWgWEOqNcx2i+hY9+iU2jH9Zq8WtD46IOWR
F15JfaVmN3V241lHo970WkBliMFrx4xIiSecbbx/Yp6zL9F4EFe2eaRx8YmY9FE3un3MvFur/jwk
OxMjXvCkLocO4SGwfTbqT1U2lci1RLBVF58XEhiWBfRdvPHmsQAMJEsJaI2zILbwUMlAC1f3C4gB
sFYuKqQiFlYLhKqszDILQ4nzD5V4Tw0mg9osu9mNxn7ZyKuCwwcJDbFq2Vdt57CB2EetB516uRuo
jKd5dSEgNuEMQYjGxTI8sDLSCpBOUKwZjI0VA37pdpIZkbXrB4DH/woR3ihTzak59BBi2p7fuC95
emsBjuvVmQAhqqyywiVxDAHdBFoTJ/P/wVG4ECDEM2pTYnqDbxPQyzbek+PdHs+Y0CPQnvLyNLK2
/JzO7Lpa0sxMIsc4GuV8N6TKVkrUuXLSFxIEE6ubfRdxJrZjpLxNzbamh811G74mALMNsFKABgQb
qLBHuKmVrgJN/xhH453iREE5Ml/vJQ/Sii5ZSE9gigKNjMBuE3RJb1Jg7qmRfaySR/PZlE1mrn0e
GVAQQwAFDNUGofiW2+Bz7MFmdhyyL+6zYrxd36PVz6OHEHkc3j0svhNJqZXF0EGPkC423tPpx/XP
rxhAR4PX4fF+IW/hfsSGl9O5UpSj/W5bfaBRsBFZU1B6srr6cmoWXWIgekIIDtpDNHAJ+1RqDvjd
rU45qum8BZFeUTyo7FM67kFAGzjGRkVC3C0lz8eKhqH9Ej2YAAl0LNQELi/JrIPNk5HZOw7xG7Ot
rVlVBxrfHAiCt+NMiPCUx4Y6ZzEXUljP5Y7e3BsLfGJsHFoiOdvNQn8nQ1WSGQi/R4d0T2ZXP5FE
3TZ9/gQQWUnIvKINyIODtNW0kTV2Xa6MZzYlqxXPqmYaHT22MTpf+T05ezBXXVc5ft+ENxcdFpyV
kvdXgIXkUggZajKnXeQdZ0zlO94P2w4jemd8yTRZ2/3K6fM7A8goAOwvmY1VO21rvGCIDvppXyNY
02oMyzX6/vqCllcUsMs2RzcFdCdceP4zznYNzKfg5Ium9pTYjR8OqoxHZe37pgZuIPTXoP9RTI2N
imXNZZ+3p8L4le+t6uftP9/SkfnEIkBf/9GefvbzuzJ2xrFwm5M3fnaTQCv/x+8LVj6q5tKoG3w/
dgPntfpy66+3wTzK9x2/HwEaV+mzXz948ziPkRe/Tiq4x3bNzX4CWNqw9Uhh8HZXce+9PELflJPW
p/7g2PnWq2VIUsvD/YgBEAqALQHZJMF4KPoUIacOUjr08XvJVo1uTktefl9woFs1tiPToiC9U8hT
7qcFkwhYXjLsPGAbkBNECl0Xa4Au0eLZLdrqVHrV97abAq/nEwnm+/VzXpomvBrcCqIbE3UaMU5O
MKugFj1tTs3wjZhGMKHTOEJXQs5kVa3liXy8T7YD2DvwloqZbq+uk8GqWlznfs88n8mgHmXfF8xF
2vRKarT4vhFvwNaT/rq+UbLPCxditNzOoUPTnhQUmq33yZLNcq8IQFukiW4KC/WABbOXPTQVi1y1
PeVARK/vwOh6c0rEhSFFcA+Nwo0QCzJl0ZvpPDX0lOVf223Rf7t5g8BYjGoM599DzVrY/9l2Jzuv
quzUuZsGNBKS12DlPlx8Xtj/NFbgZpX4/IZa7+yu6P7Hny88nzRvjEgZ8H0dcDPfKzfZXd+etd9v
gaAacOBoTkSG+9KgTpOmz7NCshNNtua016LtqEuSnMuUFDrjQHKH+6VinlZMrnRe7sazmmVojDu5
aRm0dRK0GQCcQVQ+oRlvkI3vrqgsulPRzA0rBYISMfg2+5LWs5tkJ3VQ/SK5q/vT9U1bCvAAaYPy
NOIhVEDF3tShiTADq1gYoyUvkW+2khro8kwuP8/Fnz1yU0oyZJPw+Tkbdxb4xEqt9VPVlhy9bBXC
zcCNb0pkL4oT88tsM8sgjbnmXzp+l6sQbsYMoEZES/g8NSffMr8o26n7io7im80HUrUo4yMgg8uP
guvlZqHBEEAZKR1PdVn5DgWXouQpWtkmXkjEoCjSjstmppKCVanTx+5kB2b3QvXjzbqEcQnUWcH7
jbBFDOwbZTbcPleHk5Y+lrkXJHFx+znziAVtISp+6qJPCSWTepoabzql6X28T7ybU488Yvn7eSG3
kmRjnMQ9Pq/bb11+srfX92flMqDJC9YJnMEIccTnoa4mplh2qZ6Ayq/cl6qW+8inuWh1amspgKl4
1qgU62iDRKMu+IkRtgjOq0kR3OXMmE9Mu/tMtcP1pYg34uPrnG7NRLIWPc6GoKraNMxZxeaTm0/u
MxD5q1BTaLO3mdoroDGNWHBd4HI5WArnf+VFfPQGCXejc50Z0yDpECZfS3cbM0m4vVzP5eeFtyNB
f36W1fi8MXl+2n7VTYw17xJZhUm2CmHbiJrUWmxBTG8GlevPnkTDZN/nfz8ztwg4Yq9J8f3CQ619
emioJKoQVRieJfqDcffQ6owZPbFxSosQwvfj0IcaO2nexlVxyV9uPulzEWK6JTYShdTIoYaa7tcs
kKHRrmwRp8PAUI/Hr6E48QEG944RI+/DTt27xaMnq+uufR/NEqiM8G4EtI5eHkGn1FrZpkkfIo0K
PLrMv3170AbyMUlo4DZowr3WAdjkGmA/CPnoYoqJ4/zn9f3nbtj5Y4cjRu0IwToefrBW64KOtmnf
pBZ6NEKrulMizJr6kXuHt44op+uCVnYKs4oc7Q7eLCdiutwpdB9T3OioDVPbj+KNJnE9ZJ/nfz+7
C8RxJ2+q8PmBvinDu3kr9MLHPp39fH5Vzr8/pX0xDPi+qn7T6jALr+/OikVCDwUSv0iz8xlpwVtW
bDCVTqToQsDDvLOq2TmD4iudswO5gsTvWLnUF6KEZy83cgMVi7wLU7bT+l+UbssulsiQLUdQ29Lq
S9sesRwt2UTZRqFbD+SBqSSEEf3zjzP5u2mi7QD9SFpjHL8Lx3oAGbziAxvIn60myNI/GrtrU9my
1i4LHD1+UBidWMwPTnbVzF1cZ2EVO9G75o6TA5R5Yt4lNJoexoxN91QbqAzkYdGwjYVyMAx0/v0H
507YTqXK0ORROVlY18R81urJjvCaFA7gOQYQ1jjen6FNul1EbfZYYesTv1DaqfFH1x52St2BIDDK
5gIMLU2+qy0nlrwTH72BghWBvwoSZQxJ8MZ54b32KMtpluQkZG3F9g4mUkFz3mr2fVUMxnbSgQTb
uiagE9nYHZiLoV+qafEODDLfOPH8757O4NpSKuWpQMjuZ9QjaAXN2e/rt2xF9S9+pmCtNcweRQxz
L2EzJZ86s/itgOlD752762JWbBHIo2C1bQwzog1HEJNl7ehNOqyE/uJo25uJtqANDohq+CAuOmRA
ln5pimawN9tjrddhu1Oik1eFt/96lGYx1oThhGUFONG1nJkNq0MKFk66sYbg9u+jYgqPAo8m4h7B
1OVD76isJ01opg/Zocv/YfPPPy+YtyhrrNJo8PnJOln5G5PkBFbOlmO68LoAuiEWc5dTniptqqhN
WBsbN9vGjiRNKfm+WAlijVKkSYTvD2RjRv4g8SdWbsD5z3cE3SnatCoHAMaEZtPc0Q4kjF4bTLNz
c8CgwVtUHcSdyEmDZ/VSRTNWT22pWjX47g9zavlzHaZWHXjZj+u69JHlEQwPKkG2CUgRG3OKYtG0
MCKbxVpbhPg1RuC2rhFohU0Cr6T6LlFSL6gA+rSlsFwPiVfUG5uOPWwTkHF/oZW+PjrJ+M0AM/mf
eUqzZ5BoDKeSJele62P3mWXOuGsyvChqPOa6P9aGIzPuKyeCagafq+dxLsrUl1s1KLmpxm5Bw74b
7kw66QdG03lTR8bX63u1JgiDlyj/oovHQOPbpSAzL3PHSxsaNlXRf54qr38A+xh5mcGAvLsuauX5
x6mjmRIcuxjvFYvBhjvSNK+UIiTjoSN3cfXYpy9TJYniVq4K7+xAuoxPXIBX9HJByOaDtjN3irBK
HzV3R2Sjw2sbdv59wZIw8EHabonvZ+xF955Y9sklkusoW4LwsBusGzECCxGqtp+e7Xpz/RyW/gpG
UhA2AGoDLosl9sB4eacnrW2MYWr6uvkNlUVV38bJj/nXdTnLZfDRFwxxYb7K4NnFy5No5zR3LADH
hGV2SLeklliTlc+jcQtz7uigM1DEEQ6i0VnqNmYzh2P3JznUt44MgPmCuyx4SNGIDV0S9GjsrZ6o
sdeHDRgQjLfi5ubM/wgAWhD6TJGfWfgDPUALbYsO4dD80p1f9OYHFW32yMIhQISvhJTW5e7X04y6
nDIhWRJHAdkD1V4iYHkRIIC7vOgKQ83AELR0cEiM/lI2hhZY5+M6dNVjlN86x4tNMgFeh1YhsD3i
XRWeDIohrcxhqRW2IPaE/Wsl2dClTQKrHyBnkB4DWAoKQpe7NHc0wfBPbofWY6N+cSu6JV65tbS3
61dh0T/C14EADrcBW8Y9HEFOZEZtwlInrJNQ+wkcZ8Xc1X/66RewgA5xKfG8V64GpHGgIUTUy5r7
UCRIYk6Q1iVALA3L4h+OBYtB3RqFNDyyYgJijj23VMeiDalm+08ek40XriwA30fVA1UcdI6I3mAP
5pE6Sdo2RGNzoG/BxCRRXm4cLj0EXkSDUrk6xtzRInt5HkAZclLMJrehnQxonXxu0+emfHBflS8V
mbfXD391MWeyBB0rciXxugiylBLJrDRQ2K2NoNAuZMLRwYWGVoSEuqBd5qiY9tTMbWipn7rGOLik
90dHA4yJjBdobS1IXgMnB23SfKZR2Lea5ghhamS2vrf2Pnb2t28VwiMYLg+DVEiUX34+RsCqxBnh
GQK/c7Z2c7Ofjqads+8LR1FqCZq4oqwLi/lByQLqSEAz1tQK7i3GdhAJLBOLVWWAfKonfZiZv8vp
W5P8quofVH3Pxz+WJqMcWkAv8mNHez3KzXBIAJDDLfRZ9snqlWEG+mEXeqPnF+ZWzQ7NywQ0yVZ9
s2ng0buC3lc/GAuqKRiiTZYfMauL+A0jm9fPbTGJLP4UQS/K0vM6XTG6cHIq0Hx/6pX3KX3PlE+E
csYHqw3n5FlPT9fFrjxBuMCAqkAbKdxKEZgUkOxGnZMEZuhr845uBPQMXBewdp4AJUR9A0rDC06X
OzxWqqGYALsLHafdsvRQe/VdP9eBbh5yL92V7rfr8lYXZPG+dKAy8BmUS3mqy1LaaF4TRpb1XCvR
Zqym1/5m+A1+WggvkI0AbAK3TJdihjErmF4h/AKSgFLtFVl3L//3onXFHCc8M3iYSHYIroE5A55A
iaM6VOvHJrE3w/S5cx/t6rll7e72HUOTnGfzWhpvMbxcSlGZURfrOgL7hBnb2Sx1P5kGBmJLRwZ1
yg9bWBVgCflQMlItcDgFUVZklXY6Dl04ADHqa0HGZqslb2U0GBudxTJQ8JU95E1hOgpdqPvDabhc
mI0mCScHjFeoMPRMpkAFv3f1QzIDMu7miAl7B3X4mBTBcyg40knmJGY/84RpvKVtG/Su5V8/pJVX
w/0oN6MMichDxHRotCjNk8lpw6iM8DBtklo26cQ1SjwbdNtAD6DQSwpyL6PZWCrFELZxvgPune9k
4ye1zw795D0Tp3yyDcZ8NVYl6re2MvTvoXfsA7FQXBnFHEzc624XEmc8fFPsWzEqcFMRQn1gVOoY
BxVBObRhrM25HPuQ/FGSnSrrZl2xN4jEQXKOGArd+KpgCHQ1nsDNMffhGBm+030F3XEQT9rtx89D
KGQ+0WfOZ5IuVbke26g3KqQm0y/aj/n7rbqFrmKM4uIVwJzbosWcT266FUqdYd+TB/h0D8jDSV71
5S5dihC8kq5s3KiBvQc45BDMpXsAL/gTeJQknQc6t+6XSswbpJGKwUkjaBa7KTs2mpNBmzSkUVOC
/GvsgQgfmYEzd58cr7wzta8xazaNHm/d2o4fWUSm73GaFT9c0CzsPGIP/gjYkX3UGd+BIgM8kLIw
NwM+t231SQbcu3wcgSmK0+T90KhQie5HrNPBnOY4DdMs38dmHbjavpinu94d72w47ehxvH7UKxUP
SISN59BwPI0oKFLXM+oBsDMLCVW1wNSIX+qP/qatvE2mVsPWofHg64pnbDLXRp9RbPysmTnCAyH9
dmjTTuIeLG8/h8Dj2IEmsr8Lu6ZkLJuqXk3Corkrg4rcXV/vyudd6DXgPNDTCUdOWG5hzqmmJrQK
2fCdYtr1x/XPL9Uahuvs84JzA/D7KmkqfJ6kQZR5QWYPG1tmYZaPJgpUKIFjSMXmI6iChYHe9JHb
9OVRNTdlUW2A8LaxskOrS+7ocq8u5QiPmDmSKlc6yHHq41CBDOLX9c1a+T6/m2gYBcYzwhNhHZ6d
U+TNSHpsf9r2A0Kt659f2SYYLwTTLhp3l5O6XeYMao+SO3Jl7jdbnXbZZyWp93i1bvYwXT4NjH5/
eLXwmwS3ImbEndK8i8JG+Vx0u3je2dnNtwIQWUgpo70JLQQYcr0093ppeGOFOO4Yj9vqRylr01k5
iYvPC9bYLExW6h4+r7A390fVSnInK6EMjAzHvnPQYssv3+XPnxuGbgVMUoZZ9jpRlHLVLSMPZXTv
Dk9Ja/hUU7dt/cOzZSX4pccHgAG4Lx/osPYC4yOZ9WFmDiGhBQjquRrfAK7b+sng1j5pjZfCaDbX
lW4lgOTJeKTjwTe4EkDqelXloGPPQtBn+lPzMFckSLxDn1gbc3zr3J2pPIETbmPo9xQg84X21fMA
J2xtUNxOp0DPv17/Qcuj5XMuYEpHxgcDmmLdhuRAopmjnoDGfNfEh1iWtlpavMvvC0aCAYPVU0lH
wpa9kKbwm475RIq9LFuFoEAVsTwCXAoSxqm1rdh3TUpuIFmHKYSJYz7ZsTU1JJzcoC7vRn3vyNpd
VxcBkEYehCIMES9xbCB/lNcTCftfmbvzNEkiZnUFZ58XLnGD8NejABELkaXq0TMNFEgZQtUCxx5Y
u7wlA/CMUCl4KsI5DJZNY1sxSZhO94NX+a21y/tH/N8xD0VONqQInO7FnL+OkQzfcuUqAw+ID0vD
j0PGiS//LDNTWPpo1W5FQt17tMgunfPAQfCmPmPWRxKBrIriXjVPUKC6Jogy9R7lSZPhoKpNHG06
4kfRgUR+1d9cgzZg1/8KEtyFTrdYYVYQZGovbvXU3N1+923uKXA4ceS1RJ0e6p7pLf24+x3ZDRKF
W90m28BxYNANKQn+97MTqYcWI+FWTULFCMDL/v9Iu7LmWHVe+4uoYh5egZ4ykmTPL9QewWCwAWOG
X38X+e49p9vhNpX9PeUhVahtS7IsLS1pD9Z3TGqs3Y27b02vkY1C2cVA0QUVtksxLrEbTm1cHtMY
e0FsyhCEFdc3anUl/4p4U0VnRmVK1y2es3qH02bmk08ime7o5qP6bVCCEz+TpFzkRTqlQ+4GxXNg
hKLYU7mfMJT2vRNvFzM9l6K4gpZ3jV9Lv3gGifEwhGyrlL66CiRukOIA5DPwlCMpdX/QdDcvn9M5
spATH8O6OjlsI4BbPXiA9JD4BWgfDUaXBw9ucQbEg4NTwaxxN/vkjScw/l0/+TWfDLrChdQfoCqI
upSB905vTQ6vnzFSzSB7uYUcXtup8+8ra6hbtIjORlc/z8FHBwTABGWEDP0aZbA1Fes1Lac8dcGl
itQ1MuUg4VS3i1dVSjw/Y88FzbvQG+yvNPcxP8eMdI4Ojp4dXSD3Sis/1FyEorHDzip2nffeBkMo
HxpTMdUbLgdZXjXBS6hd+m6BUruZ7lpv72/FwitqgUAYDCxIU6PPViV6Kcuxbxqnqp5Nyh94mv4s
A3GqRvLu1w+gG0gXIre2YDjUqN6sOqDKiw5i8p/fnS08zYreXXx9+f+Z7yRz26JLta2eczMpveet
loitzytqbY0AT7VI5D8H8+dg59KP161m7QjAEoAwABEl6LmVXz9gvls2ia54dnqEGh8058N7u3gX
JTqXoCxgRhub2TWLBHtX2bvh8/UFrJjlxecVsyylRYhogC8NmmM37oS8d50ibpkbXpezks9BXxBS
mahzAI2t5rdbMftO2RXFsyvuijE/1RqPBww6J5iaVT2j5f5v5GEcyoJDsdChrFzJncQ8j9EixXNT
5SGIjW+88rM5Jpq7S/nJHLayR2tqBkvHVDRMsEHdQ3n5FlNZOeOcAy5b7NMQkJfru7emZsBBLBOs
AD16cwFkhi6rUVLc/BWPa/+2q59m8+W6jDVNwAW25L6W4EIF1HYdt9sc1CnP3BMRx5TmVH4ASDwq
Sy2+LuntahbOT2AVlr70BVN6afLSbgM8Y3CdmWV7MOuPvWlgiMif60LensilEEUBJrcVGNuMSAao
8IhaH2y2lXneWoby4EvHVOvsERKoHJATegyCyGX83THf5TKUAMPtutqtM8R8VnvM+Wlmt/oWxfnq
OgASAlHDK8+rEokZUzaDkgfH4Wn7eTbCAXQjgfnu1zfWcSZECcTGLOCoe0HIUHwm+a823chvry8C
76LFBJFEU/ZpLmyn0Ufsk2aWUVs1IEwBIEJsxXsrCZxlHf/IURsA8E7pMYoBYav4UvShXcZ1cxjF
3t8PXtR9xjhqc6sDYAXecylSOR/HlDMBD0PxTOouLKYcTT8nWd1pyKoCI8GMPQU5dyne7Q4upSoH
Zo3DLIYRUuXCtRjz6ejR0H4/5ANJPDQ6gwAT0yTfjC6bWuFlgmnYziELx/TByH++3w1gdGmAx+UC
oVZLuJrdsj4nGsXTLA+NNEnzDWe25mdQecIlA8QKkKHK6czpgAR70VTPGr9JAy326/5wfQmLp7oM
Z234SARJBuiI4J0VCaM3mTMGuNPnXsTUppFf3HFxMxckCsj7F7OUuZAnxlMcxS3lnVxV6CRx+ZA9
ZwbbWfmtN7sbi1nZrgsJymKCbJ6o0CCBPbTWjnv763ulhBnI+OMM0EEQgNoWqArVPIvOqGajcPLE
A+EM6R8yBN1jL+771jw4bEjcLTNR1vMfgShuolSFKi2S3pd32VAXjcCAmTxBn1tcchTQxk/Xl7Qh
QV1S3xSWtESQJwO5B7YJTS6/rwtY3TMUgUDQhbcy4vzLJUylxQdU7rPEqB9pE+MZnoGGu/zQDIdh
a26B4qb/s11nspbFnkX7fAjQBmvpWZJOu8y69SgGUmzcBIq5/K8IQO8AJdPRPqxo2GhqeZkHTpbM
w62BxEJ5r/Oj/ehtzrRQKqpvBCkeEmFMlsL2s6QuZKj3PYjwkyJ4IvSu1uVN5fWR7xRRkf6NPuCx
+n/rU45L643MTm0rS6zgaeYRr35cV4et/VOOiBILbKsOvt+SHfKKrRuBE1z+DrSNhMOqnMVc0Q8P
gNXrTXumCo3WaiBYqrB9rpcd/Sn9xEf7I5G2CIdJ2KdCy7Ymoq+JREcokM8LLgk6fal9g1773Btl
lgROnT1kvK1u2kxzdpSMTVTIOdgHQ8k2AtE1lUf/HrDe6AcBDljxEG1n4/2WzxCqPbZA7GHewY80
23ijrwoxcH8iKw1P4y//P9vMzuiYsMcpS/Tuh0BGpRg/jtkWPfmaJ1rA9rhNkex6gxpy6lG43dTl
CTqewtHh4Rbn9ur5oOsQjxzgM99gFGrf6zTZ0TwB+9l4S4Jbu4kL9vl9kKRXu4XGIWOG8uHSQHC5
Vx5DmhijifLE178W7Q2mtITXLWjNoZ4JUGemw8nZw6xXeSLdX8TbZVVklSBgDk0aje8cDPafxcBp
o9KGFSHPdLmYvqRdAKb1PGm1G23n+xtGuqZX6BTAvYLaGUoAyl4JVrG+bnztsXEtGk6AoIa5x+/6
Id2iNnLxQ8+inNeFnElSU/Rszi2RsVR7xDikaO6ewOoW2RomwznJ9dNZ02I8RFCeBp8D0EnqkiYQ
XsoJVxAyhGWYaZN/m89G/XRdypoOnElRb+3KoUFfFbB6z6dfTUs+sN45Il/5kpX+EX0bUVD+ui5x
7agADkaibhlwCCzUpSagvoEWOBfXkScOVS7CzIwse2Pv1g7JAyZ/aTIAtapaenJnBjoRJ88Ss59D
Q3+ojCHENLTQ3xpPtiYItUFMKEDzPkZoK4uRGh2AuYOg1EFYzbI0zG0NDy09ztj8znmKi+otSP0F
UQDMAkjhLncuC1yZUUCwEgaexQwLMqLrR7OichcCltWeeeeAzMKRuk+SwdGjbIyZ/As3AAnAQS50
KQuO9FLCzLNUY5lNkraoQw0o7Q3lWjkPTP6xUOrE2wC4JGUFmTML4UuJLconGgqYKDO9yMvk77b7
fn2z1Pfu63EgcQ6+PKjzW+7bagZGP3U7kqQyvfNb9htv7ihH+tPqh2OWzYlsi5uA2zvB5FZOZzF+
xQuhzvKPbNULoVWT2BmD7FlDQWe8q9oxGvRbvFh2tfO1aUlkDRueYk05cOeh6vKaq1SRbnQBa2S0
JkkD8gA2HUb9nXWC1w0FkQe6KvBMBbeKYkxdPQDDn7YkmTwnwmjE0B6cGP3uG1q+4oAwBQDNZoDR
IdpRK0gYdzASHQSmiWG5N0ZvRL6fHnN7C8m4tl82NBwRIw4KqeRLVccdheqNa5DE8o5dFrOtib0r
nht33UJ9ghcwspPKblWN5B20skzmsoqc5pDKo1lF0vUBeORh5Xgb27YS9KC1HiV2+DnMCVZLrlbV
dHpXW2WCREg0gevN7VlUmxgXlh1bb/cXxoUkGTobMRkAmTJldUykbVMETZnoLAM8n0c5DcIcNPjZ
CHQjYWHQP4rgN7LZG8+y1zSFalruAjU0gKRGc49y75LR8/LOrMskaDDjCWPFaZi3rb0MYEdRU9er
2LW4f5M1jEUpYeJAOSrQ0hmmG9+t/Nhw67uUtEUbihx5Pj6ZXRz0brBrmP8799Dr2w82QGGIXzcC
xjXFBg4T+R28U94Oc6sBwXb8jpe49coPzJ6SRrNxTbAt+ki1cPlqqGeC1KDBLRmfRInDadxgDJlO
Tl1D7jy8YNljx+XRsPldO9Qxhn3HRsb2mkNPAOzur+vImoEhZYY0Deq1aKpXXkluDdQ5BntUyTSI
w5Brx3yrhWNLgvJy9kbez70HCZSFnX7b24frK1g7MNguwkmUxrGQxeTO7lurbSwKc6uSvppvWvoB
c5sOmfnzupDVReD5YKPtfGklVPwQN8yysvy0ShxpoisppuTXdQFrjgj1mH8EKHcuaWwLTC8QgFl1
+572u2EahgjW8gdIv5uh1atwQvtffF2qimx6VUJEQq/DK5xlMtHl5qFmIhu/CGiStiyyliSza4ek
/O0Q9H55N0W6C+Sj69K91/wio/gLWzuXrihfT2UNhKJHE8Lv0jbYVVa297c69VYNzUe3Hhg1lmHK
6p1rl4Vv0CKrkEPpkNSuj17GT2neVGFKzdMQZHGZAq9s+zezKT/Xk3nrj8U9SIt+X9/stbDKX7jr
MYoSYEm1c1dYWt5XZQ1FBf9JaAct32mZ4Dvien2YZ9bWyKkVw0AvDnqzFuYK3G+K99fqyhJdwOpE
jHWEiWoR8Z6NLcbPlUXBvSPjgdk6+Kv2WQZ6XY3TiAu0K9KwH/U8xHS2ndMjMnW19+HGFmW9kKUs
aC5Hp0pTv0yMam8HYbnFk75ig1gGGuaW3C4YUpVLy+pdQZwxp0lhPRPDQfH4TtA/mJDXV988DES5
rg6vrc3KHXkuTo0F0r5tkVSEON98MrTbtjkZwscVfe/ofViO92TaB/Z37iPXOL2IDECwMa6NH+Pw
XaZ/agytCv5c/0UrTu7iBynmaPWYTOwLSpNR7ucnQ56uf35je1990Zmjtq3Zp61W0iTQtSiYn4T/
rDdPkj1n6Sd0tl4XpnZ4/EdZ/j1MtRbk1UYn3YBAGuFgoPnSZrd8+qZrvzkq6qkItfSWsi5MhRmx
4pGKky+B4rM34v01GzxTKRUy0hgIX3C100TrXnoeggBiDj5dX+mqBS7ga9RA0Kevtq5OnsvnucOp
lU6/c2Zt7+j0WAbmI9rhj9dFra/mX1GKgfRBibpCBVE6va2KLprISYiv12WsRMhINjjLZeSCQlhN
bgKxxkntwFuDTCvO3W/B4MfTHY26bEPQmrYjDscHAejFS0bR9nL0cKEBO5zQYs9Dw99dX8fasZx/
Xgl7cluI1rSwjgacJTTW/fvOjsT4/uAH7bF45y2dTG9x7lCKQFjCLBOexzo9De2x6TfwrmuHfi5i
Meszs6VBN3PGIIIRO6bZPVti+WorI7h6Gu6CfsI1ApS4sl164072YHh4MITEu8veOZX01RsgmAdF
DYDcSAQqmqv5RV+QckKwzftwfCidrd+/ukt4M4DGFK9I5MUud8nuQePU6AOeDVkVl5keUXlnuxve
ZC1cW1DN6Kxd6IrfoMF1w5QTACI4bu7f9QY5MV3e+84MCI8XIo8WmY12sLvMCIumfmndOjKDdKOt
ZU2xLcQwS4Z4GSuq3MKNPTA+DBVN8rrX90ObOruAWNWxrMrpIFxZv7zfkABHBycdDhB4WGVnJcaj
2i2nVUKwoxMyMweZf0Gh6roUtYPlVUPOxSzLPlNzjHEDGnKsKiyrvKmGOvSz6oGW+a62PQxN9THz
EPgPpIdyb75BD+pJ1sFO2vK7I4qvwqQPPeE7brn3buN/2PhtiytSIwULeoUnmukZb7K9S4rM1KeU
Jsj6/nQbAbpFVO7CnjAQV5e6DGVpl2GjT+SAHpw7t2sOPJvkhvatHvzZr1hM+GyHDD2dTV7gV9Ap
C71Ps87CWevCzv74V8uFemOcFBgpfMVYc1zP3GocmlhTca9p9UGnxsHKcWkXNT/QIX9wR/u59abH
sqo/utNWoLK+0H/kq8AImk+N6WWQH4wvILfKrFAHUcNfZNCWwhpuObTqgS9IebcShrH0wi5rrLKJ
LPFQu3qok/31vVxzS+dCFOfd2Rieq1NSJ9L5UYujJn/O5kZUvnZho78NzV94e7+tszbdFHhZ5laJ
iTK/3txNWhDpaF/X6E3TblHzq5CsVzM9l6bcE0J2o93UXpV4+TeUdkI55BGS5KHEfMegyDHptg15
dWPb93LcSt6tBbDnshXPxxub65UJ2UXvhJWNQe95VAI/58L4uuIjanPh9dNby44DnP/v3iom5yEH
ADi2XyWpUe7HjoVcfzFGdGv0T/5oxVOzM+w5HPp3Dr943WU09KIfG31ywAkquilbDEOis0DOZnQj
37qZ6Hej36JmWlMcAFyhM8jcIBhVFjdwr+NTBo/bzO3L7AS3VW3cCN1FNWv0TiTdxHCsudFzgcpN
0lFDY4O1PMDbPUG/3hzNVtz5B1IuPWPSfKLuUXQbZ7hmgcgwo0yHAsfCTn3pNSdH64zJz0ji0Soy
6XeNvKDn8bqeLDul3g9LOLCUVNEppha5LXfuB2tmJBEaCNrYFiB59fPAMyxXIJqRVELYgNpZZ7oj
6kFzHVb8vnknE+KruqHyAS5b5NdQUFA0gboiAMcfIfBSz5KdNLDWFBtRy9oaXj2ti3kVSMIo17tg
YizAdE4Ss76t5GePbETJa74BwdByXwG992baRjoSk+USS6iz/Mh8J+a99oQkEAhB58Rq5a6aq+fr
p24tqqMe+7lMRbUKKj1QF1aLTLGndRlZrnfImB73XbkrwaeWIZPeVzTOfG8P1tF96pIYaWckm/Ge
8uukoXNE8D9fsLtK5HcVL061w2OsJspF/quwyx0x+1uR8kirmtjvxYl1wa2VeqfGdnd6tTV0as1a
oMPLOJyFjVFllMSAujkbA0ESW556tvPYoar/wlhgiiC0Qx1uaai5NEhEyYXjE06SrI+RRUKTwPVj
Wb2izgSo5VmToYQtCVQNs/JCxzpNLca8CLp3tSfq7bruSWg/WypC3d/avVUl/HdpaobRMqcGLDAF
SXptJ+YmbL0P2ZjwLkmZiGgdX1/oqkmdSVPUr0oH1wR1B0kqIV9EPsWyLLeeVatpnPPNVO5cdwTo
MqhQME3d8lh3bihbJyzdNiTEPrmVfWrq+QsgFh9ts9kXlf9E0ZyDCDrKR2NvDe6n/27NiqeSJWpS
/lK/9cidA4ajlMzhdQmrFnC2q8v/z6JsNqZS92YYtdGh0SA9zuLZ2uJ729ITxRm6QiOm1+PkCiaj
1P4wcR5m9DSVcl+yn8YW3dWWoijRRFcKh3spDELrb60qw9t0I9m3Vm5cqAfQ0RI4r5X1y03LirrI
QVgPmzYraMiXtMBYsERPH0bjqZYPvvOszV3YlB8l/1zRJqRsZ3dpZFsipPLA6BeD/RBgd2k26qCv
LIZvXPTZD1OcDZm8Kmsm/LDSfZAYJuWbDRhOE306md0Uc2sOR5b05o+Z/9Lr77LZ5+mfojttDnv7
f+zo/3YIHM2XO5RnTm0QCq9HZyNqNPdhBIQwJEa9dxD7zEJHW+Qcg3sn1kZxmEUX2fi5U1kcjVS/
QRDz67qaLyr2ZmNAd4M+bdyabwgaQBGOiT/TmCfd1IeWOI11dhxAU9c5Gxf/qj2dCVps4cye5qFH
J+o45IltTjc1at9d3d72k9jw+msmBTwmUOjocQDCSDHbsdDSPKe4/yfHiYzqqXOHiDtZ6BZFOJDs
QNOtLrRV3ToXqVjxPOVZO7fw9rSTEen3gf9tRK5bBE8l0aNRn5EWyOOx+zKSvdkiN6SNO3d46BhC
+mCrBW/1qYLZTaAcRKYC8FdlA4xAsyhv4VPq+fPED2gmCavh2PNHB3zokn+3xZex3ECorTmWc5nK
DrhmTg25OBYnIEce5nN+vK6lq6d6tijFc9WsS425xKKcge9AFhfV/GvgauHcidiwX/rscF3e2pMI
IeQyvgYFS+CWL5VVdH2BDhBoUcvJQTZjjMnpKAIN967ePU6lubG89f37R5waqVimLHpwPsAxowkQ
uHm5sZw12wMLGShY0C67ED5cLqcuNeQldTgdExhiRx4c2WPy6v76nq3bwZkUJUSALtt9D+xEwiUq
LNOz7d6ClOMg2G5sX2r5bBePqXlXoGPf4x84Q/Kse0YXV7U1GWJVWc5+x7LbZ56Go2lISwV+h5zv
qk9BEcku1K1dC77Krc6XVXd+vrOKtXW9bg5FAVl5/l2jT9L5Bf9JyJdy4mFQfGqcREwHt/jmNwfp
8dAhRWhrG0+e1UAXbOkLqTYYkJHCulzwLOpZYwWsw6qfdPFRnzAZRxyLwglBNRsFKQlBpxK67lOx
ZZdrNX0kDoBKB++ob72Z1+7PfCbZbOdJRUHRKWzDx2Sj6Vvh8CoErfFv123oTs+NdO+4ogAYu/hD
JrN96Un9Yyi6rUTN26M3UWDHXgA3BCY0XTl6XyuGrqoXR+RMoUWe/dk/ZLIJmXgyik8g0NsIEt/e
npfylOMvSnSidww735hPdfohxzCnIdj3nbkh562DgBxMGXaB48JZqeigPJUY6IGBFsh4ReCcTv13
O4jL7ysOQtPFwqOE7/d+lA3PicO3Girfngy4XOF/UFMCXwuQLpc66g2jV3Uih0e1212T6UlO/FjD
+5i05Z62ZdzLrXf5a1FXjW3OZSqrwv3YBtxbUj668wCY206W5o7W7c4HHZsmZGxXxWNXdd/HIj3q
jMS4xGIuyJ20zPi6c9xavmKiri/NeljeaDZGSRkeiYh7Kr02dAndDf5R55+vy1v1+GfbrRiCocla
kyYuML3DjTx1e9fP/0we/X5dzNayFP33ZT7oRb+8KNpjbQUx7T9xgbsFgyIzHWVWeIHrApeL99qR
KpGGUzdiqkrclCSrX9Km/lWN4ylPWVhPYghtbkd9LXcomx3/Qi5KIAtjNFrc1L4pX7MGKjzsJ+Zv
3Ru0Q7cZ/4pm+11Fy1tdq0+knGNP0o0Oo7f+BVYDsmAMHUSWBAZ0aTXMA+rWqNM8MYPySGZ2aoDY
FEBKccfZ2NlVjTkTtRz12a3JcoOldg5jsei0k4b2bMx9LItqA2q2vqIAvLEYwwF2E0VjqlGAUEmH
mLIWYUduTQBpql27hfF66zCXjftXjKIn9dSbXAsgxkzF91Kz/xTM21jJqiqeiVDPxsrSapjh0cbM
v8+t/M7kPQ21yZGAV6Itlbaf53LasQlUz9eVcW1xEIzWNnjthYH38qgyF+SnQzcVCdivopFg8Hyz
cR+sScB1s7DcLNy1KmRt4H1hSBtwb68+iQe+NZN86/PL/890LWi1AmkjfF6rQCr/Pd2CdK1+H5xg
IOhZuJbV0rgYNPz8GQ0FTUYeSNbibv6bygyQHv+IUJaArkZq9Qbg/bYfEyeqZJRv7dKagp2LeHPM
mDjaOz3iaZHeBmkQe1yGKaqt1dRHhl3+xjX6qGVtdF271iw0QDkUlX7wir4ZMcyyOWvrfEamjyBf
OoudZfWfgkHcDQXfULO3olDFQMC2sA2DsEmlR65TUTrIVRYJVBCoV/KtQYzYpd4TY74bX1/WSpS8
lEzwAMIAFZRP1DYqjVRgkDAKdKm3UzTPvwB+CeepCDV26IbPusFhRsjCuWRXbPIcry4UjDigOTUx
+fNN9NOL2bRTnic5WOBBK8zGSB+4dUDs3Bqhyz2+lZV4686xWkA1MHMDcFBMrrg0sXEAWp6Dcidp
Bu0jZvqEqCEgBbeR1FldF5pfMf0Lrf9vuGfTYU6bYtbypJ4CFvVOu6OGfUP74M6c7A29fGsOWNGZ
LMXiXFebA6fFXVh6xU3haLdlZcYgg9/zNo1JVe10cIC2lXz3FQyxuHsXjQnA0aNY4Vy63G1lj/bY
3o7bekS3MiipAyJuwDO61Su9dmqYNwpyDgDpQfqlnNqcjtxhtYH7nv8KQDoiYOmethHLvPWOqH8i
MYSeIVwgbzqTzDY1mrxDys8BVTzSjQ3Krs1WvL8mxFy6Nxy0fkAHlZV4Zj8NtkDAxPwX9NmEDsbq
XTfotb06l6AELMPglKln4f6duyaqGbAbiP5Iau3+RswC3QajHLIKyvlnZopmmB413Tm9abRT7YKQ
fUOzV10TeIn/kbGY2dl9aBIn01uBqHZiRTgGcdd+AlNr7BbgfR/CwXxKxcM0dqFhf7i+uGWPLsNp
RBBngpVT6mdq0NnCs6Sw2h2vbFAjf83RbsxnTKDGbeOKLb1YP7V/l6qcmiaMrJUOJHLifOir9tBI
GhcT0vHXV7aSjbpc2uJOzvY09zqg/CcIqqpDk33QixrDIo+G+SfPf7S0jBt6O9if0J8a2tZNBZ59
u5eR1Z+8/OX6L1nzkWd7rKKYmNfmYExEIcnT2zzUB+fZrPubsqX7vtmaRL9xnoHyyiZN5gdAVqD+
EjwY0x0KL2BHDlNko935q7fV/Lylt+pUdNLJzGYOnn8zRnKQ37qJuZsWFJb/7LUsTOscWcals+On
MTxd39RN0dbl8ZKFtc0cll1tYp19BlKe8N9DkIB2FJDyr9Z8j4mSmJtM/zt3oIJlDDSKlRhlT5JA
7Cr5xI3T2G+sbTG6K0apZvAxMOh/jRJR0afSNk9Zmx+L3AjHnsa9p21Yyrqn/sciA8X5zMFopbaP
nZTGn3Howkl+uX5Waxf3uQEoTsbPNacIWnhQzXLDXNPQS+gbsSQCJCT5baf5GNEskqH/C5Tu4gLw
DkRCEOtTm/PHlhVaRRGdWH5+KDGAbDaqQydlNNQsmvm+BAl6RmJR7Qvr1h82ao6rxwh+iGWSCeow
Kq59NozOGSs4oEB/GNPYBSU1m15c7cMEWPD1HV4XtRReQbgFZIHi6+qs4FJyvBQG95abkWAxyw6Y
0uRsVZdW/Yv9jyDVl9ke0cdiwWykoBEyPnGGeSaAn1bZnWn/8bYYeFdqWTjAM3GKOwPNalE6NTRn
Cl5oDVRjxUIbSFN+o1u/Ou++Ko7D1jCCVXd9JtO8dCwZA9sDQ9YsCUzv0Ph3ZuOEnbh3go24ctXs
zuQoDmyycj23alQO0OA0+J+a8dd1ndg6qkX+2f1nF3gbNybW0Y7trudmaDXezpNBPIFUqDUZRjYB
bXBd5urlfrYmNVaaAr+uPaCGHPeYD3ugmyorvi5iUycUd1U3dq+TCvvmzPNj7ZM4q52nziI3HnjA
Krwlua4fAE44GuO0IXvVkYGwC9iGBRKlvqlqNEnrZQkz0+ou8uq7DIitOinzl7SQez/9waYNF7K6
nyis2sAt2h7aJi/PcKhQWQWujIA1xdizKvg+VEWMPN3v63u6qMKbC+esaqKo/FgIW2IyNQrYBY+G
4Dv3NipUWwKUdXCDydnNcGkKrfo8Dm5YudmP968Bb/vlGls4F1SWqS6v8BiZPESyxN0xpPH1rdka
a4dxLkHZpX7S+rycfPg+MGMEKJTYFj+grHl9HWuuHK2xGN6BXs4FlX555HPPvULUGlw5+ETMtt9N
w1ct68LZtqLynQz9wHuiWngmTLmZGd6GhdlBGFr99y151Px+d305ayeP2uDS7ov8wBvyL9HwoKW+
i+CiCMIKswndrRkrWxKUY+GEiqoZHZJ8COaPhffp+u9fuw2AAQDVJIrnGEOn3KypJ3meARObdCHT
jtMQoaA6bvU5rLnqZVQf3v3I8r/Jts62dNsRY5QSUv3mFUyQkIiDKaJERbHGqOpiA66xqmM+Chl4
z6JlTc1GBU0GCm2MFE4mKFbafOOGHRX+F4Y5Y5P79foGrh4PkrBIeiEMQ97hUp8ZANHOWCPZ0Bhf
BPA+v65/fvV80MqNJC+mAWAKxOXnm9TSKC3xeXdwdpoY49n2oj4lUbM1LmrtkMDMgEgSQ6/ecmk3
qFqbvY57x5RO1A3gGNTua3bL22EpdT3k+da0k7WdWyaQASNmm8DmK6rXT75smhRvOVbHMqR6dH3n
zNUFIQkExD+4SZCcvNy6gNE0rVhRJsXU62hhoKiNZmAihotFBQ1MtDEnYLNDge+zAVD7N1mD+yB3
0ma3jHlBzCfnaHCEcRi6YthpIHjDOKGOg98EtMwEhKbhnKHPNg2MXzabGJrxOI81zNgMOy0YUZC0
9Jhqvf9V8nTe0PDVvXOQ+0Sr+gJgXnz5WfDDC9E7bkZKjNzKj6ZeM7wE0SByfQfXLgSU+P4Rorhq
NlKtmSk2EJ6hKYvQR8JusE7XhWytRHHRk9cSsFFAiBbW/n7c6ltd/TzieUDl8Hh4k5i26qDHZK+2
BGmH293ojcPDcdaKjft/zUox+xuRDPqSvDegfHtq7QzAQnR96sWNTrWwkvUObUqYiWX/zaGALgst
UKiNvRm55fldNji5UyS6Dfbk0aXsQJrUC3WPk+P1o3lNb6hxE4B/ug76Mtin6nws6rkl1Wx0YAo0
ATkzLKAaPevRsesxkrk/+KFv1SPwd2m/6+YUCbyx879gq7/qk6gjXdos7sB9dPI0aUN35BzqDreQ
hQvaB9xGbWzpGgh3RDt8oYRhGmbbTjfopG7DDNW7n+mkyxTEUq392FDxVZdTfhuMsorxsLZ3PiXo
lrR7/95HISCac99LKtz3kTuxL2CrGJ9bvZ4PjtV/QQLg+6RjNpSRodOyAMzodvLdcifQ/APyJQTX
U/lDn5rsIOZiocQBwqueZiRYzPFFYlDFUVq9eTd6mHMmdOKEM7UfhiZzjwPznFAMjIbouyGhkPSr
HkzfctCsRKjhz/u8/FSNH/z5iQE9CK6TAwjPpn3Z9hG6XOYwT4shHoBe0sOykyBNmiKWOVHK7FBi
gsOBB1UVNx06LS1moS/aRtKJWZRFnSn8Gx8wsKhBHWRfcNb8jQNADRagOnR+v2W86Rmd+1LiyTGD
ZcNsq2i2PzO54crWLutzIYsbP3NlrKdmR7O8AKRajzAJ/ZNJg91cTeiBzfY48Q37WUG0gXAD1zUe
3ujTBjfWpTwqsFZBRZEUppBhTdIhCXKNnZgbpLcMSh0Z+TTuPM0Mbo1ez1+6BrWMiOvjcI9uWHdv
NQW9GfFEO4iMWhtF9zV/BUgPcirLYEWE9Je/jlO/REO/SxNj+oweq/TjdZNeuxPPPq8CMamBVO0M
1u9kIjfNeAPQp+fsJd9Z5GdNNpaydn1geiZKrXhPgjRJWUo3Mh3EO+jfpm6aZF527y6zmOgWrmPN
96JqBgQJYKzQVOUC6QuWGX0g0MS7oKBrdJ/acc6cvdZvuMPXko7qDs8lKZrj6kWFWkkPSW72WPSD
jgnX5ikd2siZSAR8a1x2NAy64Wh5GHodiIfctD67+RhZEz8KWsXaYMbDsHX7rG40BkDCRYNBExHV
pc7kpt6lQzrQpPV+2va3oP/t8N/X9WbNSEEF8I8IJRSoLWNqeDHRpJq+i+4lCx5Nvk8xLxA8b/+d
JOU4Myud2dBCUs7vKX2U/d4b0Z4SdVskP1u7ppwmBa9lbjbYNceewqA6iXFprN0IQteVE9u2hAXL
HJTLo+lmAmLRugORCXJ66SgjD8BD4p1QNNmQtFjTW+X8V9LiWM7cqObqLUkZJKEPQY/ApfE/pH1Z
b+M40/UvEiBS+60kr0mcttPpdPeN0Ks2aqEoSqJ+/XeU+fCMLRsWMi/mYgYIRmVuxWLVqXOaIEtH
Y0+jLF1H0CoK0oomflzj6tAVSkH3l+3WbALiYAO7iYzwVVhiG+imUx7PPg3eGDC9ClMdLYL5630r
twb57htBGgpiiHmtkpVRnZkNUhSpabOpRbT/7DU6crSNy6DLYdrPcSG7DUFo/GjbpbUwyBunADBg
RMTgcUHKar6a4ISqQcVdgIPKApqCdvbjGGW7qLS2PLPfSlNb3R/uDeYmEGshHweSKPBCuPOG2MgA
yavXxQMwPtQv8+HBTt40h6wzcQAcQYuKlUi+cq/xHf63N/sg1fd188s1XvBm8LFX0G6cPhN3iVLw
+hZBLGg7aKYGfAp19tmbF+qVWhLHkTqU5K3L65XNv6rUAHTnzyjMfe2d7k/D9bRjuqEbgvgamQrE
Zpdbe+B2rmmmrg51euqLn7z4xsB7XZA81MmP+6auN9iFKWv2ZgRhNUSq1KgOeREBA7H2shVUmn3X
eZXxJ65CcObdN3h93+PUoJca2RdwbqDgdTk2wjSaQFliPBTGOuvCZOEOvvl5hLpgaEXl5CrzUjNl
KGWx8dDELKzIXyN6uf/7b9QpMQBoFSLjjPQE9urlAFhlceQrNXWQw7PZ5r5Dd5p6a9xD3q6F+akw
/7D+qKx24Zq4ObB/zb5n0c/cXT2iLlvn2XgA0sj2Tsl/QDSBkBqgGGDEAKeCkPbluKBszZI6A346
b5vA5A9pOrXxbbTmy8IEvsdBl5770tLsIrJtBS2ZPEPzSIkGXgMV2LXV6z+NuHFfC4jYgz+gsr82
rpPtClabu9y061CC5O97GY3NT8fhaMC18PP0wRHrFo1g6Mkw1LrQxRe8Fa0D0DJgIEhzewVgsfMa
R/HvXDqWDNLRin6Nnq5AhDyItcu4/GqkzudMVjSohV1uYsvsPhdkyIZVnHnpc1NR+jft405sbTwI
HqAiVLy6DLdZLW1v7faR+5gW9XDiRdEgU6K1x8TVviRO7h2hoVGsPFbpG6YGJE7iMk8OfWw3G9Tc
rNyHpoGxcgowDgVd6na7TuQgg7YTDY9MCfwYo3HsdwBDbowuB7pcapBziE1jXYtIPhTJUO8yYuHl
yLtxb9p9vDMrXHbZ2CYbDRsGpO9oJRegB1h3jNMwbmn0Se8scGuUTbuhpsL10QoRUCOFjrOE4O/X
viy05yRrFPet3up+9m7P9vq4dhv5N/KaHyawr32qbcfMCB0wrZySzG4ehN4dE601N+XA5S6zq2GV
VACfoD1Ax1uOq6CrzTZwQGn0HHV1c5Aox3yzaKr9rtBIsE6HrHsxPU17GD0+Bspone/cnloj0rZ4
thrVbHJbZVhhMqqAKCv53kjiHisEAaCcSn+PYLtcixE5NWhOpeui5mJFvcRZj6lVBZ4T9Xt0XPSo
nxbRtk+8Gs9YaAoAcADkV0WHgJA826GZxcZX+i5oBvpTVm6Jhnw1hqPlJiHC3DbQStTrg1c9JUGu
DflJb53idawa95TTKntKwCHlV+j2eCidmDx3EQMHBlQZUYmXgOOQuH7jhZQbhR0UMPDAbxwWWU/E
iNE/ACA6yOCRXVBU1IHUxxyd5U7rE4s5e2aVxg9dGdpf0iJW9DIQBNhoAN01RS5XXaWXm1TqmOy+
gGyF22cr6epQMlBVu3Y00oXUEnJnRxXZa4ZsNk4M0tg0wntcU4QHXERdQLOMbmyTI3IqXGvB71/H
S0hKgo0HATsgjFd0lrkE8JR0dvI8dVJWhdh7Rn0ajeHDianJDLJFKLg4cP8zL0aklTldbiXPDiGB
jSMp7FeukLnsF+7o60D30onNrgEz0mqnafLsGS1ca+p95enGAyd95P267y7ftW/n3nIiEAbwDuEA
qOMv/TLShfGQl0P6PBiJ/YNbTlb46WCJfWTYEmcaiTdpRu7K0dtxi4vRxlipF9Y2b/YOyT1/KCA9
KLrvyJoGFlRNnoYmA2GK/Fabul9yp13JFM32ECobPyWF3v90BU4AtdO1aHsaQHiFBiBgM59LvKM3
botcQdajCTeThQh5w6qnNmoNiE+mfKPRMVp3EQRHBjr2n1KpaWEt2JvyRLNNLeR6NDNzwk524IUF
7fQmK2r5U7asXBe290uVtYA7QxnbGVMvqLzIeFIcabbGc9fUkuKkq7FfuZ7LgQ7M7e6FGznbQunR
XjV5+7cQBtROGpAUGEqXmw4bAFGN1iRBwbDBB1C8oHKu450aGZ3viLT926bE9PWs6zeRgMJRkrNs
xZlInwsi66AUCT/2pVrK1d+4zS+26ewK5DnXVEHM5Fl6bxn4JBjwJPf3zS0L0IJDSQhqVBNm+HLb
KO7VduVKRMNk8DVLh/LDQkRyIygG+hndpybIQFFzmh01b/Qqkelp+jxqcFLuCOKm0m80zUeCNQSz
cUCXyM9vWQRNGvAwgNOiaWd2FAqFp1Iqahxu5joPiC2dx9HSxxUpuXdIatvNfZ2J5GVs6ceVITCH
dPIpk2L4VXRE0oppVkeSZ1xAFRjr0G5Wgqzt/ppNMzY/6ugZhtvGTwcxv3G5ZjSKASRXY/JM+9Do
QDu6GrMQfY+Z/A+b49zQtHnOgskozbQRFxsMdc+RmUJte+FZcStKRgIV64RqFLgI5g/XMiGqSoSW
PHNjPCQqeWWy70CB3v8d0/4YJRbS6fQJ/Q6PIun/1Hx4/fhUTslO4Ikn/qN5I4IoXNEBU5I+M8N5
qqIEch4R/aIcvvdKtomT6Hjf3s0Bn99vs/OWD7woS93BBqmd6tFO2+GRI3+36i1JV2NpZfsYD9/O
R6TpPRut7T3IMdH2KIFGiwJT06Ntto+QScUuMnEsrxsjoM2VmWDljA7OWKnUT+zC2wjwRbxatDB8
DkGY0G4F23aZpUIhHf7YFEys+roXn7qBZ9/AuECeHMOCYj1VWTDadfxaEacIvQ67vyHxsI4i3ds2
kTuuEbf8RVsNf+IeE7u4hSAYIDyErXOLd6eSjfYxQcNLQARTj32CXmGKjrzQTp0hRK0FNYTRy4dv
CjvyGKnOOYKfNv4bNW71OdYR4H98ocCop+NZDVasKatxufeZ6iA3H43GgRKuNllv0NcCvEknh47F
zuPoxLWRnYeYkV2v4wxnPOGpt6Yj+aC0LrAa4FSBc8ZrC/+B8tblDyGuMvpYKuNQM7ZPi2q/lL+9
cQVMQjxT2whIbJEovTRAeZnnsYqdQ/lIrOdyqZVx6fNzb9xrQyoMEJ603Z6xLSpk91dq+v9nu/ji
508R2JmTqjqTEXRjOwdkXsvuN0i5BV/dN0FvnBQPzLhTY/lECjFH5qJF2iSqSO1D7bA8QvOu5oDN
JoVYF/p5e4evHLDHH6dcldrwFDBMVO/qvRahA1008Qlyjz5ak4x13jnVMdOIvupQNvmR81J94yk8
vU/5lCon1hIc/ubsn/3y2eyAoTFjOXpZDo5zyndN8zEwI5JPOmBEuGt1JKKQ5pwtrluivhuZkhxk
DqGlTDziJfZ2f/Jn6zuZQLsKpMOmdhzjSstcGRVRniqcA6TZpe+1WvJFT6IekWcnF0zNJmsyheZH
QE8neapr+Vq04mo9HFGHt2LsFT5LTPkz1fBC/vCI4FrQ4WeB7R2R+uxEdxS1SwTF3UGiA6eo0kB2
bwlZih1nL4/3wSAAAQjrnZt6DoVIOV6PVqn6QzQYKwZ+LpmsbP2xlUu9SzcNQf4DL4+pz26OXCNN
G/U65IsPhMhyV9dKWyUNyMKEm3wjOBfhx2cPdbP/mZvNHq8c9NTZMMd55uMpFA5jvDKt3/etzBKe
/8weQjlkuFCou2pjorJ0ID3t9oeu576Z2htXHUyz97PshwCczTMbgIDy9X2jN7Y63rzQekTZzgCj
/Czcd0BPMJTNAKND4w/0k91wPzUW6sq3NrkDYB44klCTAGP1pb/EMWsNAZTOwUwdf/wSLXJW3BrF
uYHZzWkrLk3s8f6gf0kG0J6sTbKkITet8ZnPf1+dcxPTGM98PhRLFGMjTMRbHTRH2u9gjJBR+Xl/
OW5tbOCvwMKKsgAUnGZv91Jv3aiSsDJ2vuZtBihrrO0PdrP9M5Tp0Q6YJJByxmzNY8eRok/y7pAI
b42ktK8QhJr2n/tDmaOn383AqyE/AJ8A+s3ZqbFbt+E5QZNkKXAw1ym6dTpkuBKgMx5yC2xRX9QS
l9KtjXZucjayVAOk0Yir7qCejGrVl9v7Q1r6/Gx1eoSunLqYOBEf2/E5/2AjLWYMOkMgE5syUQ6g
ZNPuONtjvDfaSCtkDy+dBqV+aMzv5sgXgpdrN0MAusAFjzYR4EznxKsu+HIkyyp1yBqtBgmLPgSq
0RuAZhza7xOItb/lphmfDLvgDyYUxJaQ+//0iMzPkuuaEGxHeGJedYXqWhxbraa1h9gW8Dce6FrW
OZ5lo5+6Y/8TZwMpZtNEkiNjMZJ/CTh7vRxwhR51m6Acxyo0vUJ8iyRl65SA3WUwaP8lMiDsiPYD
EUiqaQEC+Owlcc1yzaMcCkBGYhS+6bJqh+y8tSYpHR9VOnZIPVFtBW1aGY4F+ZmWntgxMtphSUFr
3ZnDlw6+OQRTRx2iCVUL2qxxtpWmSvDfc+JrseXty6Z8jfDZsOt14ldxQk3EVo30ZR4N/pAJsbGl
266gOEK3TCbtg4OgbZ06RX5ocaG+KCmbg9N7Xehw9bnKy/6QEl08lEbjK3dH6oitkyHmADlm2rau
By0c0PymMfCZSsrFF6fXul0ZD23YuDpkdfXc3VEX8rcJ0m9+klb9Hm+aP3Dw7jGB5gtOfDc+OW7B
d/B7/dc0m0BPsgNxlVKk3ndxPYTKBOWQ32UgzsER/6uYxQAM0rWwpwZbi5K2IbeEeKlSfVgPbZcd
WNWgVa2Oc2uN9N4IJtQJv1UxAzhPu9h7nopr32hI+lmZo7UypTYEA7N/UZvbu9HmxUohrbcvIgJS
6KF0OPzsYEAbh9lPCVM6gmCqcj9HohFzy9hO01R2ElUtw94hQJNCqQBM3SL649osWfXNM+HAp6Xg
iMLbSaW0RjEe/LiD3lefVOmQPxQcFxLceciBg2UUr9Jo5KYvhO3sRk+qx5iCZpSVKHKD5qMJPM0z
g1IbKj4h7uIHz5a/08Iwjl7m1DvhjAYKR1p2IGPFdiM438Ki9YoNgHVov1e5MMA6ADGcHlCro5dD
9G2gQw0N7s6KzLVyozpFXr2YCHi1MSRAxek+twEu9KWrBiQOx18dKrBIjHCS+0mftyYKfbW5lmNF
Mz+pU1B/0QTVo97mQe2MYEXLVfVgle13Ib30Fe6Rb7IcaVLEpfGBt/oQZlmTPnHHKldc6/SQFmVx
JFY0/rag5e67ABEca+2bEm9tkFI6brhqvZWDatlX16hByFM9pm4edEVUPKWjbJDSYyEkKKsvZSKM
700W5y8xii2b0YuTXU2Kfi+JTA5eD0kLJOarxEciDwtjJYPuN6CieUgVVLKg1MnfqqodX0sjUMUo
tsr2OGjlipas0lhh50TOcNQdIBrjMvrWqOFXJIz6p9a4UZCReoS8Tza6B82NQVCfW4bvjTEJOcep
Lw2Ip6BK0++RG1FG2MhSgShSjhu8DtxNw2VEfEgQZsAqo9c06+ib2w0kxBVdMCBXCaoFjZeiTuFp
1ohMQWSsez2nT8ANxvvY1n7XHjU3mSj/xBSTCmSdt8JPiP5apVavBy3u/F4D9pCiczhA/udvyobW
r3tqbyumO1tW117YWXDKlGo2FhndJlpJ6GeX8jzo7eGHHUn+mzQxhSKEk4YeKc0nLfGaB81W5Wo0
TP4YVX23qkXvPQKQYvvAhQi/t4CpVlTLQzclTlCYNQDUAFvGCy1Ft65L9JVMLOV4cgATdnmd1W5F
CRqj5aGGt0mmQukHidbfQ4xJQM8EUh6BBp3iwrMLswHXVYx+DHlIslca2yHrvhfs68cvfW+CBUz4
a1w9s9hyzB1lWlYuD8JHbjcwa23hQr4VvILJ1tWBDEDxfv5qavtIQGFA7w4FRSlwl3vrttz8hzGc
mZgFFrKxHZJJ0h1ase/Utv3wCCa0AUA4+Gfq85hNUd3hrskaWx68ttrXrXiyxQlo34+OgegT0z0M
ATZ59YQdSg3Mte0wHOp2DxwV0nv3v38d4OP776oEyLaYoJK43EukV7mUQFMfTDCzdfZfidptMu4j
s1sxky2AQW4ac5CDhgtwUHac/n62cd3E1FI9LoYDzuyuUE8e+heVnvp6a/m6+A8zN6no4HkH9kQ0
q18aqwG79/ByUYf4R21sXXdh4m4E+uh6QDQ5CXjhmLiz79PRKFneaMMBdfpPBpUg23LrAIQxJ/Ts
g/q58V7NPH/RunjfGv3r/WW7Pj2oRpBJsxqFeeB2ZjH50DWxKQ0pD5LQL6zWP6Op7Y8hooVBXvuy
CzNztK5pNyN68np56Avnr67At4WM+f2RTIfwMiqGCcigoZgzKffO90ROeNdCUEoe4vF7a7hrFMrA
OSNC0OuE/8GSB2+GfQ584LwEEQtXaMSt5SE31IPDuzjoLB4kDTIbbBALt8Acqzu9aiY0og3ske7h
Lpg56ciLam44gzjUVV+tYakP9II3x57EzoPX02ElbT0w82d0J2R+45bxPrOtekfNJn9REOheJTT1
/Lq2x1UlbdOPuq7d3Z+RG+fx4jdOa3N2Hs2xIqzsOnFomL7KE3B0s77cj2BRMkn5pop6dd/erbUG
uyaqgmCImmh/L+0BceB2AI+IQ8xp5dNY21LerdCu+tSyRTaqyXPNNxZ4r1BwmeS0QdZ8aayRVqnz
qhYHQv+M/Z9U++oYr536RECKXSKi3Ou5trMalE/478FYSNfemtlz49PBOpvZBi8xL5FcHEQpUPym
/Q/u9K9DrnvBWNpbo1vqMH7PJl0PF44I9J/Q3Z7Xl4d80pw0hDgwvRQTjIBsuZFCEJ2qBk0zMnuo
mZE9440I/G9jxYGHCMq3GiID3D3Wwkrf8k9IhuMJpePBe5XVazkrWJeM7aHp0bMlau0579ifIVkC
Hd/aUed2ZqkPKLOjzKIDQFDyJyKzUGNakLEkaMsPakC8n2cMB+4etG1o2pidZzdmtRtFTXuQiRb/
BI2Q8PM8S37fPyGzfUPRk+xAwwGff79c5njbssHjssEb6cXLXg3jJSm+euwFWibREq/yzLNPhtCf
iiAVdqDyPFchtDJhOegtLF5qrfAtEH07S5rstyxMAn4OWnuR2LVmzqUzjdSWplu+PKNU7w8qDu5P
1dL3p6k8O2K115kaq6PyxRxXZr8t+wXmtaXvz7aWsKoe+qD4/XTY5sN6STVzdkKmBQCBMgjPDBMI
Zm/uCzlBpx4vKvaSuT84GFusLA886E5+eJLOrcxbUEWJNHdBavaieX71y377v319XmM3hVsVdsle
pBuOw0p8UO3pnzlyAGpB8x+FptFsiTveY32hbPsypj6HRsOSiszNNTj7/myJDQJ6RGYl7MUxVw2U
gMeg+KD23dUQZlceWj37NvUy9gJUmpeEqbsh6cJBmPnAuQl3BhnPOjZUDsMoctfpfqvMNE4mVyqw
RB2tHErG7f1Vn2bl7Kb5x55rTNhkUJdeNWUOpqVpI/PyF2sYfCPNwnjYVNYfAQRtaXxtxqXM6fVB
BEcmHikoTk4PoPlTNKfozo0E9nCj/UgFaMTajxVqMIpLA9MPOPMkUibMoDXHNmuONt/xfn1/wpYG
MLs6LGuIKzXgqEfjdix3sbO5//3rbXz5+2eetoozPkoPEwRB1toIO+/APghQmqYIPtwBfsWC9Adi
t8spKtF2BgSfa52gLVCWflUs7OEbU4QuvWkdgGCDV50dEyeJqyIuYvtEm0O9tdmCL59+3uWWnZoA
//f5OavSWNeNCY0G61Q19cE1tT8eGC4RpYYDGACRnA7vL8j1ifRwtRrAOk3Mq/Dvl7PFOJMDkZE6
sTD5WSfrrgyUt2DjxoxBCxlxApAqKCnos+dnkebQK7Y6/ZTXn4ZhZXxQymha8Yvvz8Jn3qQOZUiL
nhLjVLefqLGw4tMczJbEMwFmcKZMAMglpvGdHTrAgnE3MhuApOpo6HGzG9LmIDzrD8S///Kh2Uuz
TfbeB7kC6dQhAvwl8mbYamCcnC1NQjoNODsqTyDkBzIcATAYA50vcff7g1tgsgMEi41tB0HE+fAa
Qw6aq5fylHqApnQhNOVqs/YXUG5XJx9WgOGmaPoHC9oVFjkagBUrskqecrxo6jBxQqP+qPOCCZTL
kGpAIIdIfnZHJhQpazJwcco1Fxp6MlSJpxb2wtVenmwAojG1mQEha1/dYC6zXZCZnli0Kdrtl/tL
cePrwNzhyQnKV6C65rkSV9R1BnSvOqk969bxEmZp4fPzHInW4QHN0C5+6t1HspEflHOcNuz5r58r
3WUlYOVNh8+32jpeWebHlxefx6OcApyJx8Bs6hmrZYQ0szp1j6TadvHu/tzf2KAXn59FiIzaURc5
+LzKV677ZGZP6VIi+cb8gy8GNEsTO/LkES8dia2lKs0qrp9SEfnFXkGq9sNjgAG0w+M04yDMSQ7b
agDGQiX6qQT3QqwZAPDzoOvFgplb44AVxLomIFhIil2Ow/I02eE866fCDlGDdJ2FRNuNpQBO+9/v
T/bPHO7Q6V6dDPi+0J/BRVlW6MVZiAznfB3TZn2Ht2MdgOYBmPLSRpVlbgoo/3jKYznuNL2u11RQ
FkbgMU3ga8UxgQqt6cqvuFv635xOvA5VrwOeleeUnFItLQPTzIm5gi5vcuItIOSeENkuS2IW1LQp
Ad9I0t94tXqDn5t6r61p743oAurtvTs63Ro45nLTM8AfDVWx70ND2XNa9vXgJwoJCWfwwBKiOXGQ
u2CKzQ0q2n0BKVAPPKctFKqtwNZ7twidEqIe6EFQK4BOtSPeysZagr9gY1kVA/vZhOmAxG6+hqRD
/JMOCWDUg/VdE90AVSC0l2V6J0dUoaZWfBoHOhnYdvQaVOcMmpHHOoaWTduMLQpqmum8JVXCVmjn
Sh7QxdIGTcLEsQb6/Dc6zDrwQvR5mBejDFC9SgJXE/p67NB4ywSx3wo3iwN0fgjfLUgHdUhT+G1B
yS+9d5x1UdnmaTDqsfdJbEWBUpX9bHsj+ZW77pAFaNLkR/h+PQ7RDAdkTBQL73OfDdmaO/HPFt0s
HyT2+GejgDcdJBiQCrniTKC0jrmeR+OpTVdpv4PwOC8W1Lpv7ndk5lG90tE2O08sJ1aZmISP4ykt
N5j+DvIeS2JI03a+iGGm9w8gk8gpT1nNeY43BmN7beTWeEJfX0Cada4dLMgUoZ553wPdcg3ndmbH
qonsasxzezwRlGR/j0v1xBufB+x6Eg5CJh54tZmTTqvMSFOtcU6g+B5ZaC9Jyix9fxaq8sFt4XoE
cLHFyrKoP7Al5vo5F/W0nyxU+lB2BTj2upo4tAlNcjuLTgMZ4x8ij6Jj4To/GNWMt6JL8iA3Kqp8
h+ZIhkptXJvoG4V+GH1AK8KuA/FLx7U/jaW9UOV+vr961xsRAS5+IGjN4NzxcL50ig2Yetq6S82T
YSZ+Ga3NdBXZv+7buJ7iSxvT38+dey9509iwQVAQPyQfbBLH9OLziDFB7YEM8xV0CXAHo6oGxzjZ
g7YXQcXzhTbBm78fKF08OSDqjZTV5e/XzKop2xhuKkaQjBKazBbinOujihGcGZgdIeCZtJgMlnka
rT/MNXygM6CSWoIOaXV/JW4aQsIcbS4TR8HcJ3QmEZxF3Dzl7ks/bIzoVamvLjAq983c2lTY6Wjn
ma70KyYIu2NolUWu51Qh2580+6w1UHJ8vW/k6tk8lU5QdZ4kpPHEmI+F50kum2YwTiPYt0an8Kvh
wM0dka9Z/ue+qVsbAHhJdIECAeridXa5AUSl960ue3Iy+OdB+7SkzzjXzX3fwQa+C1IjRIl4B1x+
n9EhJSTqyEmywffU35z3G7OpgiTfe+5vKvYZf+z1ONCEs6rrh6F97Q0GCFKDXqETKQ/9VGL4ZQAE
lCzkJm6t5L+/DDfJ5S8bhXSN2MPI0+wTH31VBE638Ey8Nbkm1hDChQgtQVF0aYLZA3gE+oaedLLV
1cMSF+CcJeR9chEa44DZ4JgBT9fl93Vd6hThG/a8oQdO5folZcHAP5Nsyxja2RULuQbQ3TqhMaCC
a5RSAET8E6GlNK6+V+WWNltt6elxPWiADPAGRwCAZyUgAJc/yrFH1xZIPBz1rAn83P1g6QmDvvz+
ZP/M5dakSzOR4fsK1CeGszJpu1Js57ZLzDZLA5mvHig4zbqHIQNhWEeDfFGJ+9pnYShToITtgdr4
fP0S26J67DjW0TSrTxlXL21d73refm+GOrh/zm+ZQo0Sxjz0q121wUokGqJUVvax7/oDxC82ojFQ
IPTQnUrj1/u2rk8WBfrjX1uzuKOKcjRnM9hK2q8GTnMfP9RL+aRbi4PID9w4gNm6ZN4Nnnt9b0Zp
ZB2506FnBlr3H3b0AEXg1QmKUgKGx/nrs0yygo24b44JVKzRUeDXUb/C4bk/VTeHAZAReosQMQOL
f7mZNW1QYw7A19FDb7YOEuElVq1ba4EcrIGCIw4jMrGXBuwMKuRWO2IYkq0EgIF5Jj5PKNj745i3
fb6fynM7s1jWoeDZbuCojimwkMUIZ1qQlcEhh7pt2KrrJABHlS+Kr4b75b7pG1OIeQMp0aQsBM24
mb/xIHxlgVBBP0LpJ9Z8j6zvf//GDF58f7J/5m9AkjzYfMD3NRlACNLMg/TtvoUbZ/PCwvQLziw4
ae6lcQsLfbMm7re08+NfGflwpAcWCAOpPnSZoedzjlPo8JbRXVDXHR3nmSXP+n+YJbwocWZwKqFK
MUtXarHNE2l0+tEzwKLRrbLIBf3G6v5EXVXAUAA5NzJLIkc9aGV09GId03HqY/7JVAWemE+Er7N0
K/jCstxa+DNr86PTNE5H9GrAsqT82SntHy4kGdwmWRjUdElfPmYvBjVXtlGNjS4shUGNHVhWNim4
HdIncLb4brWU6rppCoy4AK++07XNDulINbSrtbl+tPO/qngbaRH2QwettlNZs4Wc1K1NjTDcBNoQ
ZXZz7tm6BEB9dProR+BUwlL/EU1hCW6cJeKu23YQbQBTMenwzjaeU7hlrdutfmTxZpKfrbJVYr4Y
2e/7W+/mZpiCmv9vZrb1lKmopK3QjzIGiYaWAupjQRKZxD8+bsfUgVvDpYOAfF6/wMnN7Jin5Oi4
25iGNfDen/9vFqaRnnkbK4pMglweOUL11ffKrYCkgFoYxS2ffD6KadHObJSlN5bFCBs52gVUWIgF
Z3ZrNZAvmQokyHZevVpihYwqiRg5juYPkz0iivG6hf17cwgT1BOpGby95/WXIu4rr0tKcqxZh04y
F5m9++uwZGC2o2iJDoGiFeTYW29y3Yrv9z8/b+mebmQ0h/5vAO9/P1sDk6H3hkqOdRblA0f9uJVI
xxlO/xUYzK3tcihnlZtoaN8K6YRQhgwRDq30NAlq8CODjDb189KD+OcQJgZStCINWV4vwDVvTgKe
SBNiDXM8rz+rfgQmrvbIsUtWbhwWSz1uC9+f+3DQMHMV5TY5pmSTpTu+5FFvfh8YmUkB08BbfbaI
qEqwuIsofr/96rafX++v4S3fhmaDKcqdErbz96M9ekw1ZUynS3U3Dl6g7I3s0WbUd+F9S7duVkBz
gdIF1yTYzGdhIpXCMmKhw1urbOd4BahkrJ0y3aAnmvTVwH8Qd6lL/ObozmzObiML1CSpymETBTK0
n+7G8oEa3HeaP/fHdtNZnNmZPUeyyIZaHh/1oyq/aPrBsr7H8bhwmJfGMgtCOyJabDTYwIv8Sfbq
SRIUxWrUXKJ0YaneC1LzgOF8raY9eXawwXPmgB5E6Ud9SMPSeq7yRxA0pLYXuqpejVXto5oQls3X
avhS64iLXu7P562xohEelJx4miKjM7txW1CrGwk3MJ/ofJPPHsiGXDTtbe5bubUjLYJnC0URH/+a
WTErYaEqhVH2yRPYxZr2Ses+i+RzNlQrXSyEenPU+LuzPLc2O8cZN6Jh6GHNIPreGr1VqrznweQB
YpgV0esdt7ptldah2zSB7o7fh4GFLUd3tkFCWYzfwNkYtJwvuMd5s8P8d82duKrjNjGmtXbyyve8
P0a0yx1kPiQInsDR5fk6yVZRv3C93lzhf+d+TvOauBSklxwnE9SIYZ2YX+we9GWpABWku/BwXDI1
O5wtALE2+Dv0Y6vWZf+p7sOKb6HTeX8z3bwMz9aXzs4nmMtGbrh4nkRa/pQR0PagxbEuqkcCYrRJ
tk6Aej9P1ckq2RosbJ/EYO8Vz9cig4Ze3GybLA2yJA+NmIEiYWgCXsTb+z/y1hvaAacuuqXfRSvm
Vdw+rT2RedOWZ/uq2jq2tibmTjaPqkFnYRE9JhyxZ8n9ASXQ+7Zv3WPnpqeXw5lPcaH9ZWP768dG
rPJ9tsRnfPMwo8n8PVMJ1MzM1duo12p4DsBlsb8egvQCDBNphop++90YfiTJEjbkhj1gfHElIZIG
PeF8JvO88yDFkuGhGK3yaq3/rYeNMtYW+RwvgQwnzzDzxnhMAfePXid9Ypm7nLmEobfABl3gsbHV
3wbsb+ABhaBJenIjdFhRSFYAqon+S7W+v2I3bjXYxfAQ5qG2Ne+qAb/F/yPtvJbc1pIu/USIgDe3
AMkyKkkFlqpkbhCSjgTvPZ7+/6CZvw8JYoihOhTdfVHRSG6XO3fmyrWCyksD0e38Ox12tAAewP11
Eyub4szE4mySTOq0VmVokMY4UvkZZN3t2+7MwuJYhmJXGaik4950qNgRdM3RXfzvBrG4LZNM6Hu4
uzj58UtdP9Kv/BffBzzJruYA0aFwvv5Q0/p0/ie8qSNEu6c9mJjddQtrK23OXHsEgXCPL2t0DUS1
bWwpk4tC4Le4T3agA39lmwi9VTNzcyCZW2mmhTkfSFQFUZPGxuQK1qOl35UCfGT9jVQ6830Gefi/
RharIWR4YQpFk2sa6CnlDQq+9iA9xeHG1t0azPz3E3+WZH0WWbHKYNR9UDt0xOfShomVZArJZ5E6
IAjpuRZ4bmIgKZ03qjW5vvQwDo+EXN1br90MpmC+gGuSu52L2BdgiqrRA6MTJ3eU7qrqrsrugPZc
315r8SQEMBrZE6CMl2ySkajU9MWMoxvJ8r0n0qYUt/Bx1sR0Boy64M0l+S6t29/Q6rwzItXp0BRo
lK0lW/E2f3hoFNjoYH1flutFqxNMtVRGV6eTKHZoknOuD3Ql1DgzsNh7gaR2QI6N0VXBICf7Qv1R
J6KdVhvNtmvjADtIa4lG2eACnOLVftFRnRjdqXEoTcS766NYixKgqufNCa0hmrhLpnqKa42sWwIc
gULnJEZEu1nq5Ma7WBEOVWPYo/RB9xBF0J5F4+eG7XlPLy67mbqJAjsLNNenz/d8VmRyDdma4uoJ
7XWhLD1WmtHYWkMPwljFr7Sb7n1Jf0g0Iqra+Keehg+T1aP1vMVvv7aYMK4CWqA+zhW/OH2tJ8fk
T0TFrfVDY/40oAkv08MWldTKGaeoMQt8QYUFVmcRFnWAKCdYhRQ3Sp7SptpV8HXUw+8stxyKWtcn
d3VE8PDwUkUzB4dyPrdyksrK2Cqqa/YfJ++73n5MJIBq0RaCYc0OgFNgGRT9V1IWlawGSTJgJ6qh
FXusc1tpbfpKNo7b2jk4sbPE59ajnBgdvVxub34wwhL6FPf6hG0ZWNy81AKArygYEOPH3j8mW90E
y9bO+bJiZ3HnzpUloB6L1Q/7oJ/KXFTdXE5EiEPbyi6kNrQpSKZPik/KypugGSn1/Ltc95LNK7Zw
akq9thV0W5i3lRsNj4Igwaz7jXDuIs5MNU/JA6HX3Lx5KuX7Ei7LZuO1uW6C63+uqcKsME/4yaXZ
No1PUbjQXL0uvieq/2Ra+X1lbfWorq4bsN7/NbNwIn3s06AqYiZU671k9juEE/9iZ5xYmI/AyUDS
0GxCXc81N4k+DftBfrn++ZXXxcygodFmAs6ImsD550NpCsIMaVFXb3aa904NiZcOUfzOhHV/C+2w
uiYnthZ7cKwHbi3uSzdrZYQQHBNiE2Mre7W6IidGFnurbasxqv8YaZxfsAVdn67Vr/8huSAZMsd+
59MFlw0knWGAw2GtlVx4ko3x4bqJVZ92YmIxAKOH012AZ9TNg9x8R5svUoCC1do13Dd2Ac3G4XZ7
xkwvANqai1hc3D7AaWq9FTPsoTlm1rA9qS1iEu2uvr0NgQmTFAmOXAwZxsLJGSPUW1ZRqK5Q3hfR
/f31cawtDVcbNwHPMNgtF0cxVvQkTSUfF5rYwvc02ziHa5v39POLg5LBnzCG87J06l6LnaZ6MtUN
FNfK85u49d8RLDaX6ade36WMwM/ugO6jKBso9xmCDz+K3B70/3JAi30maGkKqzPWFLRKRv1Dj7iC
kd9dX5T5I8sgC6JihK6onNKUswgENENUm0yJVDeMXzoBAlW6lH3th6y8FeZzjBu4bm7t7MzIABra
iDwooZ4fzzwyK0ss2Mv0qtAN8KZ3wi7sI3vYqt7PH7oc17+GFpPnQeaTlDKGRtoCH+to+NgGlmDH
QfKWkljZmaWyFeus7m8klE0OzvxvcU5ztEqKeIhVdxiezWAfthsx2/r34YGhCYYeniWoIo8HYnRt
Ul0tuCtQAOz319dm7QDB04sHQFqNjrPF+aSOX5oQc8mu0h/aDAFKO042Xphry39qYnFGk6DvE7qR
ZFj6HG3aDfJjji6OubHJ1iYKrlkJeoU/4u+LgbSTb1aQaslu3JSVHSK77FhNuYXZWtthiJtp5lyN
m2HA51tZDAtFGepQdk1J2YeT/mAl1k4ZBZ6rQXVQYPe7vjyrowLbScekRKZxqU/We76g5xL1OS11
AgTRdtc/v7o0kERxKgF/U5c7H45cVdY0SrHsGqPvvRkpNMdVXsETr42q4Fhar/3FdUC2gUTmrJh8
0dLVTwJK6UotU1Z/MooP2tZxXN3OMxZNh0YNga15Pk/isopOqKxJRdlNJKRtg2cv+CVFWz56ddbw
mjyiRHCBy7xMBa2xkPU6s1bAbgWxpuKJB/h+lC2qoTVDZF/J1v8fhfbFaOpOt0YTfT637aTEibX4
VYZm0ZYloE9KLG3Rnq1t7lNziyPUoMMWpe1sTvsamK9JeoCjM+teFevL9W23tko8Q2E/AyhKVLgI
OSQeATFE4dS02y9G/82bDlW4QdOzPnX/mpDPN0Ip04oydZgwqofQ2hfTg1o/SOHd9YGsxQanA1m4
AymrzSjNmTHwztNw8N8Fhd0bCFHZym9vS2dm1Rib2iJzBcBueViLQpAbReCwpmUzPoh6or1EYm3w
QEilB22wKNuUZa/vSLFGou3B3voX3oIYEZiAQm32QmmkNM3YC8xUdiW/fV9W8Y+h9igVkUC0O29r
M67ukRNj8wKfnGS/BDk7Cgmer9pX/2TRfb4VO86nZxktzH3c3Pzko2lqPLeQol2YW7Nv7bRjGH7Q
84frm2N9BP9+fzGCJJbTPBUj2SXDZtfyP1V2P/4F1Iqw/V8bCweejtFUW1DwurU3wR6qTZ/Z+bId
5t3n/24wi9Cqa/02knTOE3igOzLGtip0u1DY2GFbS7IITEvIzodCxQr+PUS1z7j3MnMjB7HqGdAB
4TnCf11A4tNuVIqOdhU21s5/L4hO9X7YItVYXfoTG4vZMryqgCZMm0E734Lh0Ej3bff7LxYE4hSw
afO/ZXUOmVI/lnKmSk4eoYrN0RYSe28jqFodx4mRhRctGjmRGsVjHNpHsbJstBoh8v+LGMc6MbJw
ohHk4MjCYEQWnmfyjtuzA8qMJUFofk5qIc9+fs5p9O2ioddI5EL9XH3vobu/vhSXu1YR0SUmjTuz
e5G1PjcwiTIIA4Ec7vBuKnQ7a6KbZwiXC0oLpT3iNNNaHAtPGodKiDUeAZG4N4fYCaaNR+7loaC0
TJMWRC9QwUhLpqFyGKaqGUhEKsXoP/m99EpfPjCwJD9a1VYz+WWcQcqTSj1SPGRrIFM5ny/f62M9
blPVLZvdFH+tJhyJI/rfYG25fWE4ydgAyEk6cOHh6wpGi7BqVNd7D9jCyzYc/Nq6k9WYqb6ojyPP
dj6OoZEhuY54m4nxuw6pwPrlL37+XAEkQcPqL2shVdZ5mhDSHlSPTtLdNfJGevvydDMvVBep8cw9
rOoiDAuMZDAjK9Dc0qAgdh/qwDFvPxozCy2knCQzgVktdq6W0x9c0pnsSukgfSpCq/8mDIF6f32i
/jy7zq9y8n4Ui+Y6KY2sS5kJK5NMs2lGyRUGCxRqZcM69X0YDOKSt1JTbXNI76rwsR4+jhCOTcU/
SbtxgFb2AiIx9A5ovDqo5CwGCvlM4aNVLLoHCM7v8lDeiDRXDujp95c1uSmf/FaUwTuP0njw63o/
ZIEtV8Le827OOJC9BLwPthc0OtmF812tFVMl5Bl3l1qPe5Qbhv31xVqZKVlilmDwhZ+QQPb8+5Ka
RXnYU+ETzK+d225hB1c/z6FnS1Pnv8DLQrOB2iNIGtcEZty/qbdHXFSP//3+RdHJRylWr0wF1ODv
MX8CLGhbw8Zir42BCwUBJV7JZM0WS1BpWUjHUa+4MWcy/FarWy/Yy5NPqZF+XIDn+BWO//kaiM2g
NE0Rda6QHFIwMaEd+rtblxkTOmcfXk0ZNaj5EjiN3wMv6QoV6owkevWCyKmbjQDo8kRggBmCJAvk
CpI/5waMVqNvzhA6V0nyA5eUU+a7Wjgk5sZ52LIz//1kIMVMzh8P2PEJ4ythp0DE5Gn36WaH2+qi
0I8B3zi5vovG70aSU/j+5I5+lmxXNeLPrjVsRQ9+Xl+YLTPz5jsZj0y2ctQiqXOzRj0oVfyQFPkP
U0m+XzezNm3wf1A8p39CJFFybkbKePtPRdu6UeQaSgjuKrX/iCBWtyPLeQoSHBHO464u6EDoPWz0
xlAaV9PvMu25s+51v7HN+FPvfx+jL9eHtTZ7AFl4LZI5Vy6wF7XWxCQH0R4vp/vAcJP4Xqk3rpJV
E+TL58QCnBdL4AGNiHKCrFnrBpFqF+JxLtKbW4TN60bg1TDg8YWEceGF6zbMYzjcGpfEkjrsVMnW
zA0PsGZCJzAi9OaJSgbrfAeIgdAFgsp+TopPDaWyTPyobhWv1naZCaqIB5CmzJRs5zaiqpWQHTV6
vHH8aBTqByvXDkVX7QrNfLi+8pdRKxGkofFvzhdc5ErD2ChIzSSDa06tbaQPfbiHRH6n9J+iaiuZ
vTZ1p7aWT5bKanogn4Or9q+m+VblUFqEn66PZ33q5k1G4veSXasKYnnwSqbOH75J4WGIHovJMbcS
5ltW5r+feBtNQp80arCiCsOd5Hd/On0M+YNYP18fzuy2zkNAlod9Blce+JYLpgL0Pa0AluzBJetv
T+SlknHjVl5dlBMLi0XRUB2II6sa3Er5OeSPXgRkfwtXsIK9UkHoKBpU0fOx1BfzlXlNZSZjNrhe
9DkX3pDQQHlyr1pzj3tk+3nmCPJjJT9VbbkxvHXTM6aBtzgR+7LUZPpmEHVoZgF4Kr50hvIYZdJL
XJQfJxOxo0l3xlJ5R9+9aOvA2ye9+np9Bf8fPwC+QygD6YhbpoULmsu7XmavmNUxk39LXber0kMp
PIjtZzNCTvy+kZ5U5eZ8EDNOi9//Wl14wmxsxjrVsTpqhV0SEpW7MfzhaxvuY+0gnJpZxHRllLRa
NOq9W5pf9OxrkR8KQEU3k39Dg3JqZXm5j7kWiLMVaFBn7SQ72Gj6W/OCCCzATwPLAzD7+e8n57lK
J0hpx55NUkWFIw71zp+SO8Ey9+h/fIV87fP1TTEfquWxBpX05wb5wzd+bk/BQ42BN8HABpOcXD5I
aW63w4PUyzuZ5pQk31+3t+ZGZiUJSZ/JS6HmOrdnpUoEaYs/uMWXyHtVt9ic5vvoYjgnn1/sgiT0
ZLPL+bxYPGdtsDN8qD1lm2IShHF2ilqaKNxcfp1bqHhqzQw5l+8tpQpCErd+7qr5K+oUthohNaU4
Rfh268zNiRCN/gSoOSjxLbYeHIdZC0dS5ua2DiU8umjOdQOXW4+PQ7dFEZeY4oJgBG7XbIimMXOD
gyXt9d/WSCVsn9xdt3Lp5Wcrf5p+RXJcy4iCdstgCjusxPDH2kqJct/GglxusTMLy6d8jl6CZs4W
JPMwkwlqG/O0+n2IEkiEUKA0lwuBQlndIpDDPEXH1FF89/oErS4DN6wK2oEG6WXWaEq1qQ+Uns8b
o52Gkh13XwVhJ1m7nNfRdVtri6GYVHKBqAOwWCbwhj6BaiaIM/pDXgzeEdkeBM51E5cORiNspBse
mB2FtWV/bdVpRhx0fe6KYbyT2sd6+qLROUC/0j7MDoKYH67bW5u+E3vL/EGko140JHXulnJnSwnk
/Vr4oqaWZItFeu9n6VZIsTaHswQ7cB+8AEwQ5x6t0SNLy1QxcyMx/CwPEQFS5IyJtTGutV03575m
7ChEM0vZCTXKzLQNDY4/zBkPswLr9XlbHQYvCeJvaqCwCp8PQ+jG1Ex7IXNN2QQGY/ySMhhGB6/f
6hhaSSaSRwR+jsoPNw+zdm5JGWRcQBDlXHGJ3RQPQvmQTaMt6nBxC/e6/lCnn6ZW4kegdDN8TLL9
9ZGu7ZBT+8s4Uw3bNpuwr8fF90qVnlIvQt1SMQ5+lT2rmbXRTrA2s9SUwblTj5ekJdhUjrzIrEcf
BtfEyYyKIGu8L7dY+ta2x6mRxaRObdzW4YCRTNwJiH4er8/ZyufZExLANQl/QUb7fM3qUWkpQaeV
q9khNaotP7T6eT4uz+ksdLnmKTyJegIrqSYvGwtQjL5dd5/zjdB39ftz7xVFBMBFS2XBSvCgZK34
vle8pXdi9Hp9dlZWmIQo1z9iaWzsJduf50mG36ZR4VptcEAich/rH7stx7Y2Bi4EkOxkLYidFn4m
6Yu6JE1WuJH/velCuxluvzfnG+c/BhZrLHa11hE9Fa6sfy7V35b0cn2WLiP0uR717/cXixzVXYBu
Tl+4Y+rZHYLO3s7S3onFl+tmVo43QEHwSTTbkXldoofyPu1QANVyNxUrWtMqtbTlLHApLH72OvOL
4DcbZ2N19U1QkaIx0+Ivbzg6QfKkMaXc1bqcHsiBIk+JUhnar/GGj17bAtRaSVlBLE6H1cJzjXlR
Rtkgl+5MJv8p6//i8/CNgFOEyOyyN8jy4iQ1dU6JX6DnO4zpcMzb4PaeVEqgJ1bmbXJy1rNg7GBF
ZpvlovAY9+r7ot1ChqzME4h6iiBEsSC8l8SQqu5JQefLjSt+G+rHIbs5FULV4OTzi2WYShxMEPL5
Vt8Fz5N4d30Dr/56aiCQZswIyGW5W1cVEjoln/e/qe1XRdjqFF/Zr9zhhGI0C4KxWzrDqDCFMhiT
1hWBJYtU65N8Z2wht9YGMROazxC0ua16QUdihKLQlX3auhCEO/HeC7d4W1a8CZVbsvhkFuas9GIR
8jxMg1bzGnfU3w3FYzi8G8Gnb6lArc0ViBvyuJKEe1+KXlhNXfqRwFyNkB772a9a/oUO7u3njsX+
jxFz4dk7oCy53jFXtfaldNps4/JbGQOoMp7cAHfncz0v1cmBG+g6qlpRql3Bu4tkp5o2Hixb35//
fvJ9qRDNNNf4PkKrAuznijMVGy52xafzqEfHCmwcRMfLZZAD4vfBjBu3ZoUradyp8pc6Ow7Z0W8/
33z6ZkGNWb2Xjt2LPKdYo+s3ZEXlfpEsNxk35uryWAAz0HnWWWjIUbpZVG3a2tIaORRVFzBzfe81
G6HmyucJz7iCaA1UZqTJYikmWSuCbFDw4L5dwTmh72+dHTLZMxcc2l+8spa1k1YUjIEqE9AS/9dj
t6Xht/bz53YcwCvUlykvn//8pCsbSYo6zR3fJ/UHr9gIQFY+PyOU6DjlqcsbarFRVSUx+hJwsWsl
8kHJpjd4lDZqS5deSQf2xhYlEiTJu0zfRZlWhyqa27xt7EBzKmvnVfdauxGpXZ64uXWYmi/IRAAm
y7bGMQwaMW17yTUbf5/o+8gQD5l+O7ELVrhAZ+oq3NOSoLVUy8H0hFIGvtLbufEgjPtidEV1I+O5
NmVQL+DEkZghsl14v9zXjdHyJ9nNpexe1HgJTn7ygRwrnd3m7S3qZFYRygEEj0MHiHG+w0zTDxLB
qwXXsLPqc+C9XT8eKwtDq4eFNOFcNWcw55+n39QspbIw3bBrXtvYwwgS8pLwet3MykY+MyMvzCSa
OqZGabopYrDSZHfDxpqsGNCpj5ADpFRx2RbR6g3agRIHUa1+yp/keOP3z7N8nqWd2eqBwMxZNN4y
8zSe3BieEsl6lsuamyY//eZQfBHzp0E+iNMhHH7fPFWs98yHQec6HK0LU/QR1mFcQgJc7kV0gvv7
2z8PfQQ+FwVwMvaLMGfSlGDqREF3M9mOqJ9sZUvXFuL0+4sNZYZiNIpSaLjSS+XFtulvNSWvnD7C
GpJXoMfAwyiL+YFlx8qM3JfcDHqqHjqPOIjsskgdYYtOdGUowLaIaWEOJ0++JMKKYiGtx6IUXRjj
u2dv3CgzbX1+MVOdXEahEEPvGduGB6G/c/NCn/36xZErlLAS04HPIwwcBU54Ox8mXULEsrTozbAb
bY6ATo5EGbXaFPnR5KbtsdWf1fjbEN3unLi65x46Dh3+drHUo1Cg1JFXgI0j065ppTLGR3XYWIb5
I4ujTZRJ/MEFDgBqGakFqhhPehLBWSn7djy4Q63YRvfp+mKsGoHohPsPmAhFkfPJKhSzFaLKE90i
/YgqhYdKoLYFOFy3AW6aZVFmsN65jTaqSRFqAAJ1+dGPYciYPvbyljzNyumb8xSEVJRCOBiLgSCH
5UVeDLWRmP3O5ScvePAEsFav16dr5WicWZl/xcneEkcDvYYygBpP+5WLz/GW1v2KO0dHQ0JDBonR
Ocl//v0giYCFJxAFa9FRjd6E+sFKH5RxshuttLOtzqO10cBJTAJkhjdelNF7P7aMuIWuyeu0vdFb
n8d2axOvVMpppJ27gKBSmrljF4Go11HeLdNKdGVx/FH18r5NtQDUQ3GfUMQOtPLeHNS9nut7mb60
itts40m4svtoXwDZB2CceHKJFSgRKBGFmZqoEl618b0SPCTdw+27gmoC6X5axOa1O1+1JvQKAWbS
Cdor40npmg+e1W28pda29yyeMcs4YmXpcSRP0v0qmU2UP+QUAn4rs3s4J/8CpqQzEIqJJEeIvJde
p2EVtKLscf5iPtlFZqi2OA47PVRCpyiG2x0pwFcq2IDvqNAvW0PMMOOVUercZHnoaB0JlPDFC4Pd
9fWZ53/hSc+sLG4cMw8FrUIQwE0F7X2at3aTtVj7LoTNnS5uuIjL/fYn9AbviYYQadqFt2uqyq/C
IZjcqC2olEuOpKZ7WfhyfUirVpBDArCKJuAFWt0LdIpYCfxNkif4UKxMz1OfwRyb+xu30ArrJuP5
19JFDVgMx4I+PSxJsp2mL57x2Up/a+GnGqoHsaWTL/j/SFNc7ncaPBTgz7j0meBpHv+Jo21jQVQT
uOqgf4QsZw/HJ9Sq01b9eW0W566F2dXyxlg+8j1ZH+h6GzhVISJ248hD/9mKfl5fqksvy1BOjCy8
g9aWdVGlI/Rrrfg4Vf2TptQbG3x1HPPlSkJnFjRYOFkYCtpJr7XRNay7dPoojB/bLfGilVFQCxDp
u9GASl+oKk4x/VV1VOfHj2al2jxENtz02vd5WJCVAumNI13MEhSVII2tID9qXmabUmzf3plEURkh
KRKd5B8R9j3fUXKlRSmv4Azxpd2YHYLXm1f59PPLLG3slXhTg88H8qs/HfTg0198n7ZmED/zLbAE
KYdDFUqRKaXHqeltmZpuvgEeX1sAoMl/OrdIpxnL+fHTpBr9ND3Gdu19yfOb38EAPCDvs8g9krBb
FsUnMSsMcxDLI6QXDp3hyBLvrs/QZeyEBURYTVJGvLWXt3CmDlIj5VJ51FonEO3cehdJtpg+ZREA
2I3k1OVkYQvc31zakYyLe0vpwr7IxaYC8fxUjO/Kqbr5ONAvAM05tTDUiPjfxW4NgPoFk1YegzHe
paghBlvY7ctLcbYA3grGDlhZlxuqbYRsEtOpPO5q64Nl7drW0W1p+JtxcKJn7StSB0uEQioaYe33
VnGEOnXnTZbDpXF92deWgjTtfyzM2+LkphjMhCrPgIWkzZw+FHf9Ftz08i5ipmhtmQniiCHl+Rec
WLBSQ4tzaGGOZfyY5kDS7uv2sdmiN1kZB2UFUoTkm0mpifOvOLHij2BZJ475sW6Kg4R8mbb1uFiz
QD8QPhZoCgu/cLFGEAWD5ZvlUQlfs/y5vjkKhtQEdUPIXwiGLzy44OWTlIRhehy9ZwRds9sdFN+n
BgnXFF2SGDmfoII+IMNKvOTYBOXO0xS7Ee6vb6WVhUa8k7wKfSDzSiwOnaRBkzI2enJs1UMhvNer
Rxgrky2ilBUrM3ZF49zNODFrMQ5Pl5LE7LvsCN1P9etXbP3cch6rFtBLJD0BWQDe8Hym9LZAiroY
WAnlsTC/B+EnuvtpNtyYrhWHO+c/ZgziH9rJxbmIyUIPWsOVJ2jxU9RrO6FXd2VjHQaR9mu7rL9c
X56V/XtmbzFxSVB6HdTj2bELxr2uNntxqwVg/sL5QwEEHwedzBpZSPpNzyeuE6NpiAcjO3rlwfQC
WzXtUr27fRQKXWa8rQhCAOqc21DKNlFNCvVH+VvfO7cnKChHg80xJKCCs2s//7qfS0GWeVJ+bMdv
svwLnefrv35thsD9WDhDuIvJ6Jx/X0oMo01MOTsaL0pjW9W7MHH/wgKOljwqARMMRucWkqifhlot
CaToKTLD0LG03J6irUrx2hmZ/fn/NaMsJqqM6dKqNMzk6V7NnoXohcYiybk+lrUdCzKAhQYlQFp7
YQSm9MJMmzg7ltav9KXd6vBa/TzFN16AeBTuwPOpqpLOAEEhsl0t4p0+2SdRsrHeK88/NhR9/ByM
OSmwzKuJcimYdSRlR1MUbKm910xv5xe/oijap8JoB9SW+kK0i02RxrWdNvfe4mHW+JfMJMiqetLS
YzH9UqxXqXyTx9/Xl2clBOI2IVQElACGctkVj85566c9MbWeWo6UK98MP76btOwfs5Rty7+dJ2bm
EoUgSZwFfgjjz5dLbXg+1bWXHju6ZBUo+YQSWUBrY8+tzdvcZvZHRQ/x30X2Po+CDil1rJTdk2nc
dcNO3uq7Xjs70PzTQA4GkH2xMDH4iRAZJTdYm74DN7IPy9Su+w91vwV9WVkgslBkAFD/IqRQFzPW
y2oGlnIMjk06fOkyaUcYaIsIG+pNtx964/PN+4EkJbBSAhhyAkvhH6tslLGOs+Ropa7IfoteC1mx
R/4jep+um1o5uiCcEQnHN0ADv0SBxkNK+N1phBrGZ93u5NuvShpR4BajV4gYY7kJvHHyqoZlOSaf
wtZp/Q2vsLLH6CzkJQrbJFWQ5cHJ1EDwxDLPj428S7ydZuzGLUb5lcQxqU72L8DD+bJchnt+PrH4
FXF9pP/wDScdojuzSZ24OzTinW8dvDra59kHT956sqzs7jPD899PAvFKN+rJULziOAj9+0bvd8ag
POWp9wC7zMZZXWFVngdpwJdHhprYfBFxinmQwB7F00KBIs2PPpjye7V7HxVf09ba6+Z33fqkILTj
6Y3Tbp3ilfCNXLLI9uPqEHGA5+OkGdWXKt0sjoX6T1O9s5Qn+kj2xnjnlfd+P20NdWXHE5KQuwYW
T6VpmViuSmso/KHnnTY9U0VxChMp2bFw/Dh1Eu2X7t+r5b6mUUOGmawony1ln1tfr5+6P6CRRYBH
upk7Za4GKJeJsqI0YlXuq2M3CR8lj4NBiW3nBeFB9pVPSiof2lr5Qm2P1tnUThVx3wn1wedFk45N
St4420khpIOVkn+//tMuXB1v/LlZe14NGqqXqjB+anbBxKFCr/0jTLv2KB2qaq8Gd6J/c6oNA1x7
1swwNMPA5pU62eDKUPQoqrfFi5Kmzl3hb5Gdrw2FR9pchyMxfUF3oI/CKAdmw/clO5fH3ZBVu/pn
XX4P8h/XJ+1iT81TJfLgRBwaJKyxuB+SOGqUIVOrF92Zhn0aHG7+vDpTtJBZNQjZl7HPECplUlRB
/RJqCI0MpSNVW5QNF4eQJy0ysaw8185cHz1fCy2TR2mq9O5FU37H2Us43InVXS8cPQ12JnXjfluZ
LugzGQ/hHCXfJdhJboW+UvS8esmQOhcfpeebpwvImaJCMGsAdVlW2uo09jo1CaqXSvnt75Xs9+2f
p7wG7oxankWu+3yq5vqGGety9UIr+89mK2xam5vTr8+b+uRQFG2qt0aoVC9l+t3RlY3s58WFSc7l
9OuLSF2NGr9TTX77t2g8Ct/69u32uSEDhk9T4cO5qH4LdZ90PDjLlyT72mS100rqxlm43Khzkzd3
PslnEulL951DtiNIIYsbWO+HgeBff7LA6DeGM073Qn3z84xgj4sf0BxPcXJJi3MhqFy+Zh5VL31A
VjJtkPo6aMart9Vyerns2AFfCFoE/agLoR8AQVbe+W31IoX7PNxvicdtfX7++8muGkQxqbOEz7f1
U1i8Jjfzk83TpEMlAKsIQijLnHehWlHge3xfbMzdkPsfyzJ1JCl1RDNzYsX8dH2bXW5jkE1EKeTw
MUpq6Xw4iVU3hj8N/QvgT1vqf/kGangbdKgrUzZzhvKCsXgnAVQ+t9FPfkx0HA0vvdHvtLzayTd7
QerovCmYMr5/0WTie3US6GHbs5PtOngfCLd/n9o5XJ3Ag2Y23MUAmLpyNNFjeWkOtVUAKrwZaCbT
FwXsiOOOHPZFW86UxskoG4H2YsXftOglROpFPGw1fqwsNWePk05qgTayZXRIP8BIDBWqL/URHmkU
b9N9cDOdIgM5tbFIj3SN0bDbsBGGMjTrb4j3bDxUVrzW3LdCCWUu+V28VNW8ben7xUIR7FLlAzfL
Icl+ieMDUlixuIUDWZkzHo10fZHVm2n85r+fnHax7XKwO4r8Yk7ifSzuIHATGv/u+hmcqzN85yyK
BbEM/m/uOYHP74JQs6zayes9XXkJO+NNDtrsPX3O2f0QqpEPZE8+0oWZf/QilOpkz1DuKnmEMran
481OBIEyieTpg+QMmWEeoq5Sn8qm+SFbsW+b0NjabTYiWl9LTfZ9koLwNUg8IbVVT1EzO4tkM7TV
Xvmpq3QDAbtSHso4m9WzrSHaRZVQ7Ps2E+6sSh+OwdAOR2G09O/JILS//az8CRbDOzRSIdEv4/8u
yuDQGhGkXiHgj7IU0LpSpMrpfIOknzVID6EX/YiEODgUjV7ZlhonB0UKyl/xILVPA7SJ7zKzIU1b
yeG3IKM9ww7GUWazNjjFxFcPU0UbuFMG2rcqbTQKaUb4pSobPbZhGnhBcuUt6et8NxlT/Dm1jHzX
hlJ30BJLORRpNjid5E33IcqGttlK8b7wBO67Jn6FYMV/qkdB3Cut8GNCH7iyu2aSA9vwzfS3MA6B
3aL1sVfjQv9QjNKr14vxawU58r1UVKiXaK2ROH4y6dIuoP1J2bd2NCsLxo31pafmV+9N5ADvpKL9
HpfdZ8nKBlvKR/mdaTHvdmaJvlM1xfA1KnKjso1cm2hXTdPXsch5XMmC5T2MilI7qRypz0bYq7lt
Vlma7LJMMV21lXtqKEHqeGUKjiOWKv/ZUPLxZyh2v1B2qA9lUX/LJnJ7dhrJ2mBXfpEadtKZb32R
vA21+VmepjGwaXATkVCP2V/RTP8tjP5OnDKT/1/nw3OoW0NeOa0gZP/oJqilxPd8p6u97BiSZ7pX
reoTSPxvmjQgXREF8q6vh31Yi78aqa9sL9eHj1Y99c2uNlstf18LeXvXV9nvpFcN70CrAwQIdad9
0sOubB2voE9+JzUKJLN+Z9amYw5j+AKa5EumNxmXiqAPpHX6Y1yF36TScMeoKWpbiLIvvVT8HIJS
sMs4UJ0shpek1/ze8dTQsMMiMA91oVcPltDqsOqHRbZPiihIdyKdeO8atHBKu1BK2Dh8pbDF0Ov2
uh6Fd3k0+XanNcVOolX6NzoMxUMcp6/JOPi2mMfqPsv9z20tKG96JucP41j/U+pN3dl64WePRTIK
Ttto31pfmYydYCi1eZ+Gk/SPVegC5IqjHH0Wmzh09L6fj2cvPMheFzmJz/OWktYbkCSxuROgKGkf
xyBu1Y+eCMhiqqvJLrXmfzi7tqZIYW77i6gKhOsr0DdttbVbHeclpTMOhBDuJMCvP4v5Tp0zYpdd
fvM6JekkO8m+rLV2GQ+MimhQgRt7Of/jZnURe23Wd6vSd/LQ6foyX/uDmmA7jhVamuyzkZIitEe7
rnftKNHcvnfMyM10HRVJPcZtXkI534TuGAGHJkIerIvJKO6tFPoonT28QUu33qDpShJpZjtRWlJH
r9u2ceyoHf3fdDJaudeiuREQ+r+ZuxhasIXm0ZJyP2bGfe6VlbGZVFVIdJoi6EzP+IkN+YvpZ24d
au7YU+xw/aOCRJW+anye7R3VgKrXF0KZoWFCqFsJhBwh0j32XUUJGFciEPqxIOh5v+scI9lqp0qO
IxQkDNCl+gpellOEwkjoxp9Ysqs7WfBVZng928A270RDNh3jPOwt8cMj4PzjBWxiF78gar2qjGja
JGj1KFh2i7a59l0zMBFrpVS9Gh19PSb1ECpOthRoIT7r4uTKNdW2GAb/l4X3cj2kjPxizbrP1wpI
9hVhGtYPxvrdkNkWA4bJTaDsS/zbhluSx6J0mme/oeMJhdM3aGOTa9mpQ5FjZ4pCjj9qp0xxs/A2
jQDVNNvVpPMhyoGO2ieOn69zhwyvfdewDVW+fCTG8DgV2QvoRdXOt2pnb+Uu3fs1LAQn2IiUo1gI
zFoXZgbhMTK8DFT3YlxPgJHtDcGM4pq6Sg1hLqc3aCllxsZE7x12DDoJoQ7djWGdq2R8tTvbioUe
dNzjqg/z1HZjFFXtuHfrGnCtzplIlLtlEGptByH181+qpjrKDYWbtQAbZtc4oureg25iQQjkqYN+
4G2GVuSGRLPqrtZarIdiYmFnoUMtt1yNJ3uAZB56ozLWYhfGl3LM/diVIIpX1iSvk6nZtzrtwk7l
ACya+VvgI2WVVuld501W3KqGrhwHbQmIxrXqaGWHrV0ZL3g1/ow25yTqyrKPfQv97MNJwdcLi55U
1SZwVGGErGNTF1pzziOa0JxObMaxkLDcNClxSQeZGcF7dmDFHqF7z0fSjnZsiAGu2Waegb8BGdgs
Cghl4vcRKmFeuaab0qDWiqeWH/Hez27oIGSY9/mmcljITGxPp/CrkLHuj0Bsk4PVJEUEFjNOK5v8
qVhBaTVfVyOxVg4XLM7tZpQxA6wgQoJxDCFSr0IKXfQ9MKTJJh+mNPQ7/WfE8kV4YqvIRxnv4EIA
YTMnJmMZUL2itkZ7OG4x/VLnEHdDD+8DQDxsVRhZ94KLT7/kYhxj3MnlVemn7YOPVtW4HDw0JGee
FrdWPk4/eJqX9MboTf0Tcs1WODUNejIWZhmlnclemkb+MlvXWbu4FEIiuBWpwWJRZfRi57ZYhcDr
f9u0eyDafLIquwYqxvCPfpXRtd+nbhPxAUgAisIKmjuaJXQ2nKuqV07IqrSMILjJIxtdffZj6kL8
zC3anYQfBH/JL1eCN94JD1h9q6norxwB3RFh4Xz0VullkUTAtdHC7jdo5Kivg4DBEUsH34KL2k3o
n1zUN+Bh2y9UZc+d5adPusvK0Bn8+jpPLDRWzjKw1lp4S5VX48QMRHgHf6qDamWogYZJRovfbUc8
9C8vzdBu2xyzYOR3kqM4GauKnOxuaIet4SrR3SnbTH+1FvwXRZurJrDuO1vyPTQyA1Rj62ASGxMd
K5poKps94d6DcLWACZt56DrNS+J3hyqry60RSB5ZIt3ASfOdAUKhwzpL2aZpe7UTrmHHpjGgP+ZY
dBEw2nXYEGWpNS8h4taY0wzbwjtNR9lGVgEafe/I22SiyYrZabMaDFPhL9o4SF6b1pORCnJzxXzo
c3dKx9ylMa8qtG4K/GmDd/YPHc03Xek1FCYKwOpRUhDBxs78uGbO74QWJJwEAzsB3MbQazjIL5lE
Wo6nYZBpTMStugiR3XRTKX5Ex+l3sELz9VAJNIe12mcqah7llvsyjQ6/Ep1zp6kF2Sy/+iPLwr/N
EtL/Bm2H7LnP+tPkM4Zbr4DWgaGzxyLpypVkZNwmlauD1WjnJLtBJ4M6NGSQXBMsOwRjwdD2PV0G
sdX0TheigRx8LgFWxCrQI+C4Pp41p+hLeG0GOr60eDN/VCPevJDUND3akNMdI4PXkJxOWPHi8fIV
urSvOnFZJKe0hb+WoaGKPrGxHB7qpgPMJsXtsidtp6o4F25OoizT6Pnu4zH6PfiTv4E0t3qF69DE
SNo4obQ5ajJZ19SrNDHqlcPycRUIK7sG17+5s6Qmh7Zz+bp2Kweb4AoRZUkrg7DiI3sUXQV0I7Pa
3Nt3vVdaYWKraYoTz7DWhkX+sLRTd7lVPDauK1e4chEpEF5vzQKtXgE7AnZKGTJ55W3RwTVt3Aar
0wbppsS1FGlAGH7aRlNep8QWZO9UxIaHYeOm+pFWvl2sXTizEDFn2VrktYgFT08oDP4uBdy60ski
6vRj3LAeAUQw/QkC1W1o4uC28fC7BTZ+JYUvngFL8/dTZWWrIQMafMRZPnbuBJe9rLuf3HK6k2Eb
d3WjgPUKPPTHTcY+Ktpa2qsylxDdK1LzhNq6323MMeMZQ0M3lRjX1iiLFO0BFJr6wRtFSaLr6xo+
4lSsE01AEuoN90Vha15YHjjJDTrSuqEHGN6W8KG0d5Uyb1FxVVBnVLSMpN2TbZ45tF+lfoPETjKi
CgMYu31bu9wHRyv/ZWUO/FcIEN6aAddQ+NTplUoAMwqTQfaPNhPtDskWjWKzY8FkCxfi5n6T6Cvb
5gChVLlInwc38UPDy7EOgCdBUKwqwcUwabkCCerVdSZBgMqHz2sP/qHq2ipsm7QGWHTikUiyEzFH
HmVNcZSkeyxRGriygwoeXoLncgzQ5pClUt6VRBbRgPrnc+EWh6lK4YqR3ovQoxAnOS3TnYkXY8PN
yt9A2MLCMaZ+DIh2cQVRR9I8gOFjhb7N6uIm0Wktb6Hc8dC55Cf6J7X9niWd7d8zQiC5NJE+D1md
/5JOfyI0f7TqxoGl2uo5JU716Oetidbe1jg9V3Y/3KoaXf9k4sZA0QnYe+D/VHx6tv23Ii3wClYG
2SauY/zMioyEObzUDDGXjzxC2jqFh8cWJH03wc+3y9J7U1Pvh71N76Fa7azGsXoqs55HRYYjIf32
vVV+ggNWPtt6QNA/If5Lh7oMvdpw0Kk1L6KWgvnTDwE5wfV9TH2bP0O63XuFlFl6NTlmjTe09fIw
H1h5y0pr6KMyR9Sag4+yygE02PeQoCJrc0rYQ+kXQRFPTVdU28nuH9rCFXrPxSzOmbsI5NIATLZe
s3dTje+i669VjQbxrStfR286mim0X1elRyeyhov2Rllhh7IGqhQZBeS7wnrq8ey5PrBAvldA7s6H
ABaKwF2JHYfsvLULutIDh8iud05J3sjgvNlBn0VlgbvRkeQNDZshhIVbKJw4FgM1LIlq8pBizWrW
PU3A0kSjbzIcoVz9qe3JCHPHS6Kx8aYcOYY02XeF6q8qavQ0FLrasykxIq6pke0aVoOsIBL3eajA
JjD5eBhy14sRziO80zzDzRKcGsKejYoboefk9mbieYUEOs23k/bTdZmxHj+N1/euLhTi9mrmXLCs
+QkufhfzCS42YlIWDd0U7CVPkohoUBDFlKuToaf8VaCr2A9QIAu1RRKoucsAug4tvDoq0p59nCCg
9VhDsGHr6YZnkZUSsYfCmvNYiYTjiLtNB+AeOjaF8BTpSwVu826yBt3HrDS8el2U0t2ovl47VUGe
EQTrWAKsdasgGrpqZdmCgEDN17zs+nGrEvC2ET4B6JjMVwXpgzDoSB21fjBtqsH/gaVnaI6dg0Xi
w0UdJ3Iqc1tvBUfE76ltaprrgHfBFWk8jc4PjPe3XSeQsgrKflr1DreueItGsyhYN7GtuyfkRenW
NayXIEUgNZTBY6owMSqc0E2dPcvIUbMOfrdIfnlt9QKPzFtNKQ12ukEIGKDeP3hCH6sk7bpV05A8
aohu8sggpIhrynjc+AhoupG9eVDyihwjh3ShnW9lbm2t2t2WxiibCG5yjSbI06qGXxW4+ZY2P3y6
7dw2NEfn3RqSZt3WlXlN0xTgTORb3x1kO15Tr0MIXpCkj90cWrpjXtwh2nyy2kSshFLwuKs2W+vA
a0PRt/ne1sifjjV5GQ1eXUvpeTLWrHo1jUlvcLHybZNO7i2zbX0vWBXEWW87MfGyk+ymX1lSOhvB
/QJcL8vK93nd5ZFKK/SiDCAfflLB8FTVHYGWWINWbnXOVSxwLiLRmcGuzg0ZZxBrKkOGl+UX14Xz
grdYl9spy34hC+9d50D33PDEreNBDyokuGSuJ7+y7jpT2kjQSIOEymaQ6vWNH4GlD/Y0mZumsPWq
zDq+1xbUhBnYaCHviz9+arw3Tomu0n529AQ0zip4yjHY3W+MFVBZZQA8sYl7u8RBI82rARpmT/aE
JFdGtW9GUA2GUs+AMFYlje9HTmJ2d3aTTZBKcKp9YQdGiqQpsly9qSoopmfVIy+SuYu196wCS8Uq
980HrWn1zvsavVQYrk/oBkzTjwqPwqajCGzXA8K/+8a1EDO6blX9aqmAdGpbPzRmZ0GQGD8j6rJU
dwidilMh3OEKby0Kd2OQD3uVc289qOptBKJWRnafjciuNewZCjoT9B4buUoaI7hNi5rEIgGhJQPJ
0gsbJgckB4OfCP6zKOlk+zwBh3aHn1SNCIRciNsbE8IthAn+yrVqTtBHhXlrzUYdkT6Dyr7lP41t
w98DJDsP0Jd67vEgbRVAqxHztamiZjDoamLus4lsXY4rOXIhag+NwVT86hurwxSyNg8rW2U81pUx
PgjaindvxjFwpnEVBgn92SHYvDYmv/7N+nnviX3Aj2/joWEj3GzkxmIr6NUKSKb6xAIEsqYKHiyV
skjZpRdatMSRLKQOc5vb0YCrZ5015YCMZmWVa0g6dA9m205ra+pulKvpAei7rA+1xecQwxA2jIoO
A25bhMG00tmWtwZwbMAxA7ZQITd1NVF32NhEjgckrf0bW6OJ2CidYjPfGQ9do4Mpzkjho1+8oZBc
mICHTCiEkk2ATNyoNqm4UIQ9V2CA5oo5lzLAcVkC1KrKNlmiR3r01PPkrRTdlvr71SvouQCIAGUP
QB7sRU1GeD6cDCkoym+xmW2Rqvq6fHGmvAfqPIQSgOvCvyWsy0HGiqZtQY/SWLVOZF6S3j3z/ble
DFQIGA7orLkAKEtBWCDawD92zhtuU1ji17//zBb8+/0liNNtPY00G76fVwoZoq1d7BLk274e5MIk
6AKahUT86KcFBjH5Hi+KcaGEdO7zwE9ATh8QQVDi5v//p05lIb2DtiquB8jz1XtyqfvA569DABAI
dMBa0KkValkfv+6PATUo7+kRoDJj58vt12szwzw+Fr8+fn6xNgjibKtN8XlS7QNvp6adHjeeuARA
uDSLxTlAZhIlDqOjx2L6NQ0n/vb1LC59flFJt6q2SlAZpseq2yK3TS/s8NlFQi2SzmicmdP3cQ8g
gVa4vHLw68naF+FYhfZ7eUmN9dwcAGpHV54A4eInVSNWmamoMhS65YD3cSxDtPX8/irNGh6zICjw
2Uu9V561heQQBT7aSEJyeyXL7/L4QN/7dwBvsU5ZOWUVlMSOPVWh9mNGLoG+zy0S0P9ow0HBYsZY
H0cwakWRa7Ls4xOyZ6HLLhEyzn0fSidzO68Zn7/EYuvAF5xWvXvUeBDhvHvauLAJ8xosDtwMxsDP
B3jzczPXXtgomdqdd1T6dkpiCFLoTfMQFN8/ER+GWUCkDJmJJPAxTIWSQZzk0demdOZEoGpOHNB6
gFf+1OKlLpH6SNPSg6/s3IghduTGRnW4QULm64E+PxBQEQPuEZhu8JhBnvi44Z1rUiWrAGGGPfH9
6BRHVCScO+SK7QsjnZkS+HAgYM06DVBmWoyUpKhPW8InR9N8HywR6QGBIQrO0ui/PxLQZTNSeUZi
A/L9cU6aQ6MDxjceu9FCZFDrRl0DWWD9FJojF5n67NtQQkgLQ0oDSGGYHST6Pw6IytoIrFtnH9N2
1apVd0lp/C+9Z2HUQKZaQNKCTT2jaD4O0FAPAUsJN8QMkLBLDCePJM99YJCb9maSUzJA66BCZ26U
dhJgP029Q6Dlhd1k1teT6Ysdqo78wQSSIEwQSm+QcPJu4buOeypHYmxG1+3vTNRkb+nwE93XIGPm
boXpdOucJHpVNGA2cVJ5RcicrL0jk5esBocYb20uzIcsg+v5tV2esRZQcEEWQvd0ILCXwtABmlMQ
d2ro0cddGuSn0bLCYdogpff1OJ8x7TPXF0OhwgcfAHbzcWkHAf5Yz216VA4PqT70EKhAhmtskatC
tTsZ9n2/seQOESGyzRcuq898JQDUYKQuHiaQRnC5fxydzjmowifsaN61ngO94gQL/KuyHwNeRkYV
mYh+ggsaGZ/vYJgqoDgg3WBga0mKY71b+t5QsWOaJBtmGOv7r5f0zPdBNAcZYm5PBsG9xYp6I9G5
yyp+qkt9W5jyipoXZBAvjTAbzz8eYSm7oIXgJT/1KKp2K8P9rrgAFmUmNc+AMoh1+otdEQ5aRPVU
8FOWwUuILtISz/5+KOC7sDiA45ZEu6CvepJDJfBoIrz35AaSv//FFvwzwOJCatlgV2ONASokJ0/E
unDBfv79CFgAyAa6FqT8T8qNRHWMlkiUHcFGFBWklr/t5+D72AGICM+h45JdIMzE6ErNjKP0rgtz
o/0Lx+7zowf06d9jN6vjQsnno/1YRoeuGKYjTv60K4JT5q6L8eq7O/BxiIV/UAy1QwCBESfHiMHI
kpeEbs5swV/aLKh58Gk/HbIEUs7CKdCLzyY7eVUm3z4BgekCFwpQK4hfnx4cpdNcy8nITsWvFGhm
9X0DAvEeKEdcELj7vMXqiFpash4DcaIpchxh+fz9xf/384uo2lKN23kKn5fFtd/fNN6Fnz/bx8fn
eNYN+L+fv2zqbKOWKJSN75t9VHnAJVghMvWom0fcv6SeeMZWkTkB2BsAylkYbHGUh8x10zyQxclz
H8tehQO6vV1iO31+bGfd3f8fYza2f+7TWrZQmoF7djJWFQBZamXOSczVtzflwyCLZ8F3C6ghMAxS
UvSRy66n4tvvGmYBYS7wi8HBg6u5mEXtsKHNiuJEPLFGn/grlveb/2IO/wyx2AzdMrdgLC9OT+14
M2TfftaCGdUPL8908PgsryWRq2ZIitQ7SvHWAXplXfB1ztwZoLQBix1goUC7X2xzXgIBNJTMPQ4k
5jsAY769OB8+v9hgYYCAC3i/e1R8WEMZrRTjhXN3dgLQj4U2C/wW+Pcfdzi3uDupSWOBGsAbPXT4
0RdGmH/j4mQDMoR3DZBlpBOX8WnGWhOsNt876mYNiJsr1kytv16mM4cNnU4QYyPt9/dUf5xECUiP
VaLWeYTSb2Rnt6VxXSVNlH+7qQM0MpGxdD1IxUEHZunEVAgQOPQy/WOSVdfsSl70ks7cgh8GWFzi
qZWmzYjC/VH8ado4DdYOj7wc/NMLh27pJINfAUgIxLyQH5qDnyWxTZk2ayt0JD51HvwxC3gD68ro
nzxQFfp+NwVjDKgXShPp9uud+tuR+x9rmIkjiCERHEAgDFHrMvtbdJyaCRvoaRwAMAHVU9hhAizE
YzCNdMPRbxtFjPKJd45+Z9Lq33XpBtdFpdkfGbjyqmDkCSANJPgt4PkMOlko7CqA0aiB0KKrW4h2
+GnD45wbP0C0nKseNTq89VZ6B/1iLUOORgSRvFI0Ar1E14mEdMGj4RfALFTtKuBNsAEyotqYPQXC
DvjDXQvoChqfiAEwdRmIfA/UafqgA+cEziiJv16hhS3/Z4EoMqcgUIJevZTwTqxAydRT9MSd6x+b
stiLH18PsDjx/xnAhgwrenmc8UPytu0CQnp6IiqJAbJvlHVhCpdGWLwaLZpQW3aKKaDlhrFh/8UE
LKj7Im8HR3ZWoP942tMC+bSyNfF529jwLN1ecNTomS0AWw+UTBsUSfKJVEo1R0LNr+kJHc4gi8qE
uE08s3o0uzI5EAciUIYzoalPybL/oB+BMHVuUKRGgUtpr117tAc20BLug9MU/rZHC5RfwGXfsDGX
W2JpH1kaI4vrzKh2wdSam8wxjO3UyRxwdZKuJr+t1qoDxkqBcgCsXTpEIwcfLgIAoA0r0ZPfNTSa
w555xnoaB3oNuNIl5dYz24h7AotgIq8IU1k+PhkYpKk72Cdq/QleE/r0tR0u3oXZDrGBxLRBlYLA
//JdqDrmB9Jn9ITkYmgDijAMVwCHfz3IXxH6xX0zU3HA64FyF0pmi0nIyesGEST2yRu9uMw3rP0R
bBTSOPZPYPOABKdlLN5n0Lsby/G3a9673k+FjLmhLvhSSz2D/0wY4lIQsvDgGi5DMCtoGRQmS/tk
9eVNU+crbacHE42MVeJck3S6pQzwJ6g10NJcWWV54VSesepZq+7/hl+cSsCN+j7jGF61wFWKEOQd
o7pO7OlCJPhpnshBzzxKCx3pZiWlpRbl1PaBw3B6b5E0vDOgdOJWuNV1JdY0r7OVzsRd7fMfg7Ey
W3EgNr8wUWuubfy751Cu/Y9YCHKHSFkuLwihKYJ1JNnurB6137IPgJc2CACEZXWSNclv0BKq3KWZ
sOe8nrWD7XQAboKVI5Dadsi29/MkSlTwZ+oySJTLpAJ+cIAeQ6P0Flj3S07Y30t9+YttVF3n3Tmj
+kwaJQYI7KZ3bWc4Kz6Y9QNvhjFW6OG8Vkgk3o6VWcRtU3hhlrooU1C9roCBJZX6zYteXFjCpa0E
aLkAmU+sHWIk85MoOM1I3uQy5/c6sYpdpUV345ncifIeyOSJu5cKSWfHQ5EHIyIb+0mHOiBtL5uk
zO7TNAYxrHHvKTDrdPf1ZbC80P7O6p9RFicgs6pxKnuMYoI2M0G86hKdcXmlLQdYxDKNyoe24Big
YSA8eI+memjU6utJfD5e2BtEGrNiBy5NVH0+Pn94+dIGRLDknuvxWvDy1jboxjOA8K36/m6g1tp0
WMw4O3gmeAeF//j1Dzg3SVQVoS4ENw432WKSXedzYI9Icp+nfZxwumm9u2q84KScM4h/B5m38p/w
2QPhj5rSTO6tsQC1Bf2hR9T/jHvjm/L3mABWEzABiK07OHlLrm7v6ACw2SC9B+71LeXlb9cFCypQ
F96h2XH/cMDnYdBoDmAjNJkBMvXjfMxi0CUvaHqfQR8x7FMFBUng6rh5rHKNahT9U5uX7sFzY9ro
LAQXCSpqSMl/HBPbU6K1X5beB+5b4GwzfpL8ym6CsA7aUHuXetGdswuwedFHAM1g8AQs7LItQUlL
dJ3eawBsm1PWPMEt+dr0zh1ge85G4C31QT5fBKvC1DWygH5yD/KTbx6L7HtFp9kYPETCWK4AYjwI
9D6uWGGm0xgAyHqoQaM154f6e+mCvwMgxTu3rAc6BeCLjwPkRdEbVmsHB6lXZO1duhvOrA/Uq1B1
hDofwnlntoh/To3pV95oJk5wyNXtXjn/xY+HSAmQHeiJZX1S5B4ILUxSesEBXfRK51nLC2fkzJn3
oUIEoWw8AHDtF/aauUZGx1Qn9y04Ndkv6kZWAPDz97LI8xZ8GGVxsyTBwAudKFxfebEBfeLVa8T3
kk7/OwSkK5CHRU2eLN4ZRRhCOCAm791x3AAqet2ADPn1STi/Vv8/xGKtZAKN2GnAEIl1RY3YB3my
2HSXylpnjvQsdwv8BYTEoBdkfrSngKqqVlCTOeSNE44Uopi7+vj1RM6YLMoeuH0RDOBEuIsjZ/qs
mxoo1hy6LrKbLaCIX3//zEKhPRxQSMijITG+xCJJwn0xdgQnrnwnhgbi+6pSVqS/KRyKPYdVQSDR
hPINFspfHL0h950EfLngMP3qxF3+1Ktvnz4M4KBHAp5e7MmyuRB4mEXjJL5/KJI939Xut212zgXN
QBvAQ5GZWRiUabQo/uWWf0BAOd442QXX65MlQcUFda2/xWcUt5Yu+eAYPst5bR368tp+t/S16a++
3uhPhoQRIOYB0SHoNc3CCB9ttTEG1hhjax+g1xTbLWDZ0/dKaBR2hC2G7IYJc5r1Tz+OAGocEkuZ
aR8Qpiu5k/4FU/0cBWCHccwo4G0o9MIt+TiAoxLVFqyaDmnexxKF0izdIHoNDX5V1CNYXrd8PGry
kjirhm1ZfcEEPnuW8/gQEUWyHI4KFGo/jq+gHtCA5zcdTOfBbqw4ZQ5Uta4nEC2QE7trmhgRUXLB
Ms7sGxJRoLiieQqAtcuoWJsG0q3Q8Du44Jca16K7cMGcsTx8FbgfGPUZOGufZ4Yt+2o8EMi89Td2
e2Wk33UbcHTwKCKmR7sKxPWLfWOFDiizyXDIrd8m5SA1vn9t20tExWx6GMFBmn4++SjhftwZKwE+
PKn1AONuQt5pQFUiBDC6uzOmA5Q4XpzMXTkDOJ1tsv167LPrN6sTohWVC9jIwupRay9JyavhQPvg
SY3FDzG6R9pcSnueMwMLThe0+xG94yn4OEM5AkoIof3x0FuWWukyLbe5yC/Bp+evfHDDsY4wbUAE
YApAOC/WkQfSaFVmjAefgvzT4S4i7+gKFzlEgtn58PXKnZ3SP4MtnjY3AZGlqBIc5xY8AhkDmXzp
xviU6Zjng5L+/PSggLOcD9TocJ4NB8YdHP0cJCY33/T1S2XqsLHSSI5JKNs1udRg7ewywvmAvDSM
8lPqToFEK5DaGw9p36IvqnJPA3Apwi0j5vSbNicXbqazK4nsCPqgzUpXS5ybILWjqz4YDx5YbCKV
+4m2/80Qf7sIAKGCPOFis6rJNhO3ouNBt9Uf0rArT/qbr+1h/sQn4/tniIWJw/vIkryxxoPoXs3C
DGVxNxQ5OmBdsIqzq/XPOAtXhHAIWpQM4xQQ1ggqMCbtCym+cyPMAv/zhe2jA+xiJikuwwzELYzQ
0WhIbBkOXn9Jw/5TjWr22yiyw6hGIF8KtaOPVwIZawiLSEsfmhaEbfifSJnWA7i8RRa0bVikaQ3W
aplfj4PFH0swVddUXwKlokj8ad+8OWZAPAhgC/zIJRRRVdZIwdifDsbU8XXLxAgRB+klYH2YDThY
ogExBscb+gC3kyjqmIACFOa19CMBigUERnsVDVU7hJ3LplWlIJXgJ2AwTQX0AcAykmmYV229VYCW
hTkt+mPSU1Br+rzZcmn5q0S39q09avOeDj2NO+jv3JSDr7a5mTzRqtXP0qbDb+HIYOsk3HgSo/0b
RbF0VUtK791UyFU71HbswcGITEfjWvCLt6o3QZ+hZKpk3Jd9wdFkULLtFFRybYCOvqv54G4Tu1Fh
17tT3LlaXgd8HFc1ccpHr4XcjF1n9qpPG+MO1VESUwsCKlqN4KWkVXXTT2WwmZApXrd5710xBSoc
NFcqaCtA4wXadQTSfkSvvHrGJKoOBG+LGWaUCtd/8Bu08dak4XcBWrSGtp38KX0CTp3T5Hc5Gg9E
kLp2I0YMHiaiRBETxN0bSaGlg35VQTxATSauwZhb9U33mlEwt21HmmDvjWaM57wMy1SyvZe45FZa
BXlopb1PkHWswCsciwHkYiZXPBBuCCXyZOcm3QgSn7hB8ttcJ66HjFvm/3YcOcU8a3gIBTKoHrkB
mrQbQb3qdWasgr4VPwoQduOkF3k0OAVB0gyF5NB2B8/cd5w/zFrUEDEZ2H2WBW+0FHrLctvIbwn4
VjI07D6F0En6EoyNRB6ddM/KcvQIERE76aOmmV7GJnPaqDB9eWf4ho6h5269oa1Va8caB/gn9xPy
YnVdu4IAqJFFxuh5j9ZoFW/Mk+YJ1Olyjy7IRVhbwXtDiu55ohDvwNIcYRjjisnuXRqDcYRqzbSX
ySh+ok+57e86aEjN/OvGjW2H+yFs0Sq3SIH+SdXkPugWBDeeBOCI+mMCsRlXRZBocjfIIKYPBcn8
KgxAVn0KjLZ94xVXETFSpPwaS7+yFircqKcZMUNaKYkyL4W0zJB7N7TWR88Y0uuGq6m4A7M62YA6
PYXj0IIp7alkN8j/Ie28duTGsm37RQTozSsZPk1EKKWUlC+ESobee379HVTd0yeTSQSRfbpRAhrV
4g5ubrvWnGMl5WOQ1+pWqtng/WmQDBpwr74bLrmatYchCn5GyhC+pJ7ZnH1lzO2UzvgSktXQjy4O
/B0eP/1pcOl7W5d972oAAnkUpNT7HBf5i2zkydcql79Hrs71uANl3KqjjpEXYjDW4G+j0Gs7PlJ/
pm+tr8pQyw76MmmD9bjeoBLOdsi2zE0Wid/xjmkaoKYK6VbQ5A7XMf4oyVeD6LCeVVz3ttQk6Ub0
lGpr9GL14jEzc8cyEu9BLeqGFzVjuzaxrw7/GOE/LQcAEA8gPH57sTZiw42ijdQlDR855/+o4VzX
KyPcS0lYOWZntZtRd7ONVlvhrgY/4aS4HR1u0NJOacviqGSWitnQN75Uaiie2gCEV+wNHsgCRXUG
xpzdjS7GP68XnbGoCjsJjPLksqDxxqAyWAkrLAoBlHg1UoqvVasK/+AdbO1RxSqYGHnryEEs3Ol+
0O3H2EycBBsoJK5WdAKqdzly1SAeLQK1ejJiuGayG5h7ylZlTtkY/R9oJeJdyf35nyYL4iP0DQ27
cQbWTo4giA64qg4sPKJDMdJuE4ut9AwYpcqcIaure5hc0T+awLHHDrjJO0pYjhPFrj0pYaHt804w
tmFqVD+FesD02Ju5tBFa4A/e0JkHOa1VJ+59+SspPNMOozL6LCd1sC8Dsoyt3vp3LTqMa+82Ocu4
gCcYl5wTSo342EShtgPMV33CsTpcw7hqNk1tIixPR33TmFF2aYVaPwmSaR3qRhi3MEKibwAdkkM4
DID8gAPYdSwad0OQZSe9wlHpRjV2RF8y47s6UdV7IEbhRhDrK4im1Ald6+oJkrvBC/YLDRnooy6t
bDWOv5JeSOzMExDAgx3ftOA8dtSqZ9Ww0vEx6mo8pCYUmago2BhgMzxUBewFruStLcc9GqIaVl6p
uukWAhhVDkAXhCcLSI8dqfAA2rBudkEdNQ+jjFtczMxyq6D52xZxPTjqIGQbXxvUg+eJ0s5NPWvb
k/F3Ck9qXth94+3gh8F27LmGG0KO9TMQwm0eMabbTNWPJURnp9dVxB1CHME7kKyHAvuqo5cp1acs
9U9s6eNTaXrlpzzMk32l0CznF42KL/DMRinMn/C4tnbRAd8B2iw+QhwBLtWE4jGy3HqfC1W+9Y2m
P1l10G3jpNV3JUZhqAWidiwjsXeEMtKPKpKRp4bq8o5QSRA4RK/YGHlTO1VkyFvDb/XNmJDgFwa0
IA5W2ZBNq/I2Xg0yDxSNeh8PpnDA4iEcNNcATeADEbAySmglHYvGIETlCbSetIXWFn2qQsvbK3jK
P5VZnB+Tcmy+FGWvbKTBVK8lJIotG1kM0bytf0TNhO0zh8K2JET4oVZ30Ies5k+T+j/LXE4vIZ1m
y5aXbjUYtnZExdFjLLvKBkRgcZdP/AVlsHCXM5iZ2kH9pPZq8DPUm3DTlnj35cDq4LiAjgzH5lem
KZWN3Ci0ZYnh1keZdMfUdR1i1vJuIvbtDYzq9lCb4wE5g7HtXNPbhH/PmEkx2soYq8c6FdpH7pG6
eiINOXS2H8JpUSr9KQq9/NRDJoAHITJ29dGnNEGWbVGG66fcU9pdkWiGbbZy8oCz13P0Kgell2kJ
+iJOWb5B/l3pIbS5Xvo9SsXRdtVRhRYyIQYxqO06U22gVsamPaR6BbS+yXHWadY278GdpIX+0xzb
n6XRG9/blloBrhYITtjI4r5sM0AeOhq7IcjdQ13m6l04+B4kQz/Yw4TKnqNRcB1Za+p9FKeKk1Tg
dAovCDcieqCdJmblPkVAct9ygKTj28zuG8AbZdZaW7QF18bzLc2WDBkIERCSfeBmyKIyHZLVMG06
Yd2Wm3CCUhJTUj/lgcZ6HYA2cCQLO7/aBrFTyICTXD3qty613g8pNsvLCHThkFVN9ZiMiCWEstYf
mU/D1quDirUq8R/KNPM3iKaEXSgJ3T7rSF0PqFsMOwFitCGilu/CqHbrTdMYzdMge79jLXNiRTsX
E/ZIavzuq24G7eBko1C+KMZQXaSiiX6peR19s0bd22ohZutO9H9GUgQdSOigTLqjArfDUpyq5Ugr
UxHlkGmttYNUJ26RC0IMaStjo41mv62boHfcBKR+m6veLhT02h6LTj1YEozDWJAYdEQNcJln34fM
klg4rORsqmO4UVIfkZg6Yu7Wc9PuCeFtPTUTtj1EzdDhXC5qJzUdxnZXdpRTSNvetVXf++qNqm97
dV0Cmch9bauS5L74atjea8h34lNohXnOeRYdEyn2ZhOqpXLSSqt6tDzjV1dGnZ1njHcVxNgOkirn
0s4zD67VsfMk7IRBTNnkIWzrI/qdBgeg5O8ML0u/KzLwJBJp9WejFuJTVWXjRRe8QLejaqyyu9Ib
NZHksFs4ISZ5TtxIM85Vz5rgy2PvNATl2FWQa8RDBAIy1qJLhbKPaoQptCU3j3c+4fz7tG/NL3C/
3NwJuaKf+t6LQrt2xQ48qeQGv+M2bS6qYCRPsWdEd3XRUqgobD2ommbUO7Wv507BIW/vZvVUrntg
ZdACvPMjTJ5RlrpDTLntQ2Z11UaNjJeaYfDg5nn9EHZu8twXenjf+uAnomSKVg5t8MUPm2GHuxmQ
62gqtlIU4mdTzoOL7AlwhLTA/6T7RbNP2kHYAgwqPrdxQQxoBCJj5RzSUwtakEfi4+TXUO8yL/8q
VGXFvVOfikk2+R2q2frBV1rvgMW2OGtx2T8ZeuEdxTJklAB7OBZa+Ie/FW78TmmQWDItrSrMDm3U
pgduXMWlyAvrIJSSiThG7dytH3ntJR4ywRY6I9wqch2D0uKWkfhe90VxQRfrpSaeLeb051rUs63v
u8kmDTt/E4hJa2d90d5RMz7dDXo7fArUpP6kRrCDFKIbdto11a6MXMcMzSOsuOfIVYVNE6KO8eQO
AleSto9yz3WpYiV0RDWtdgBB1N1kkHOUSuz2vtZKG9gpv92ohAejt8UpoyrpYyZDm4ghsfW6CDhq
7Fp0TGZ9D6e3/hGnWPBBgigPEJtAJRhU8Ym6gpo3WR+dfNingCr8fBON4t6XBNu0UohJozyeOtLN
29oNixOgK2+naG5pe6NXfyIxJTv43ADd1WVyp5iutYPC6sEX7Mx7CUvyJg8ta9fqATt7mVWfVSn9
FQa1eRYVVjiuaJxcOiCvgaDEx8ELzB9yKSXIKdxmI9dlfdaTVL2TUqs+GY34Wzcy1uamlE5hr/R2
BQDAJhwc70YNMbNPns+xOP/ZWplRmK4BweT6pr4V+l7aQwYE7BSb4R9Vbsg8KR7MLz0KT0HWJLsI
YJdDNtrfVh1oD1ZvqAgle0KgVXAmRMocKBbiXMySJVhEDfQwoGEb37W5IdIDhsXy4yNGO+2unyCU
bpf7thZ4+fe6CIet2Lku+J42cUYxHk+WPEQ/RobmFvyRfzeWwBnDKP6iKgJ9qUXPHWV4d1nj/mwo
7vxUKmF+qWMXnW4vy5dMNlqbE6m3banSvucsDn1IkuQNIZIOSlim2BLf59gEoPxkvRBOjReAnCZ4
Ij5S0MF1mhqEbyylj77USUcXgvbWswbhrNbEJfRQze7If2QPrRp21yQAMwoR5wldJCLlXEysJ9dS
YZmIwhfBCmB0RHEW2EVo+RdVLrgDeGJ8lylWRsTL/WOlUXNnaFp/ktsiPao94yPw4YNkyLgoWG12
8TWVQQtm9I5A+41oHHXoGpsoDBO7SMPcSQPRtLuq9Bw30PI7pZDEfZuKplPkZrtLfDdyCkV7JlZm
HloUU6xqXl+xDMEXahU/3kaa13IfK4szhBSgt7I1anaWS+MnHY3cUW+k0OHYK+6B9vwp48g6tDLI
ud7TOZwFlXJXyKOxSwTp3s+7xDG9XLwUFJinE43hWFuCtQmU6EeSRME+5gYGAiVuCCqA8oVLOnGe
AeYhRSq1E5qa/kvW6/3OHUWulX2YfIsEofzq9oF+glEMxS4US3vQMZ8JHKZsGJ/exiwKYlxtIkEa
ccfHVjB628+07FMRoJ/j+ureEW+Ut0nec1ItxWgXqLr7swPRYLNg+zvRK4GRxXEN3SyxtikBeNtr
it8m9Bxo5KMMJjIH4wfPxjb6UtiOeZ5fOTmPtoAqzi5ExpVnaRQ9LnvpwWz6+N5PyuD5dnT2XUxz
ivLhOCadPRUbm8eYy76DPwcp8tJIR12+H7OPRmV5PnUzpuIJEgcEZaZaTiuv0pFtjZe6eezDoy+v
5LmWfv+r57+rlIYS2JQCnm+dY1zgH3RxkN/mv+Q+qUWFi+OdkaY3THa63h0vUAYIGZ4oODCE+Ufj
yrNGZpHrSku0Tm9pJPIJodlr1uClLnr9DrNPYCFcrHrYulSfctTsWnjfPz6ErCnJiNeV8hhzwfRg
FANsbzJySfVyqZQfH3465ZqIg1NYZ2JhTG/3Stzjll0tlK0uXoRSfpGJExEK+2iG27D+qgpJ9DFY
aeVtE1houiivcu3iismZNCS5nUH5c/s13uUT/7aBLoYcH5eRuTqYLJaloFjVLpJ1lqpLmRKy+Hy7
iYWA/WTFBsKgTRLFOTSkUTMV7XqmXRp2yko2nrSYeLwVvxipvEYDmobkm6TO9DoIomgQDArNve2y
gYhjMeapxjbZH6KkPY1ucwWX8hlc209xaIhLflSXz0SkSV2FXTARRfRZk2IuwFtVC+2SYSmMT773
63b3TdNg/kpINJjjSNWQzMxGQSxHnGqAgl3k9NdY75NgsAmqQtLjGCcRDvJXZv37RA8vhKgC1RfN
4t+eNajllhWnsAkuaWtI20J2NTIl5UlziRNnPvBkIGpD+rlXhG2Xwj68/boLqwJyNq7vdCoapLlw
hPBuLVBaR78gE+Iudwr1D7r4prXzTQuzrDMHg8jvQlm/eCjnEoak8V8M+MlZzPaiT+W3ZgtbxpHZ
JKzEiMCvQrKlU0nlQD72GuGjnTXpeBS6C/kxtYuNaeq9WoQGidN/ZzTKpSKW5g+2QED39udYUsFM
FaYwnE74FGs+/MKRQ0RdlPJlJHfmcU1LL2nZ2UZ+GnOokyDthDr5JrrqvrLSvU9gT+1/3/4NC/lt
TCnUByIEK5Jfn82wRKAGBQBQNA9cRw09tE0KZcgA4xSpctpozTGx2BytSBQ6nWgns/ERVkSYJpDm
hWJwWyX71jeVHRNRrZqvarYif3w3uaekKioyE4c4Mqx57xqUfzMkKHmXvhefZc3blTpVVTTSBqz1
QwisPoWcHf+URnPlwy62bLHgK9MR4p0+uFOVvHQlqbs0mE+6xqA8CcUi0qOr3EvtFVC148KKvv0h
363OvC3VBSZlEXVy3vkK/Jb6Sa1kdtwPMgpXDMmjnuTUmSg2mVnr9sCI2iayvEbLWWoW/BmeV/Lj
0zB6O0vUqmoEq7T6i8ZEBJfqQ70NBZkbhrThf2b5ykd9t4TxmpNCh0UbBeK7DS+muAqhRYXxipsx
IUCzJq6bRuCbLeFvA3+xd+gcyW++fSElpuQFtY1I+FO7xbR8qksQvqs/vBRPzZD1mExnsgpQ6G0z
TAFyRXLVX0bV2PSjdpai8nh7RCx2FUyaST3OOW2u1fIHgUhz2faXKM+a62ASz+NQ6D3dbmVpAEC7
INMko8BHNvX2RRLLLTVNyPoLQ5KE1EED2FnEp7yhFK926Nvvt5t7d+Ch3143N/2cV6sypN12CNyi
v0g+CfX+tyl/puTSbgx/3m5n6v/5MDAoLUFjk/5xfthpxNzyPS3tL0QZPmlujvJioPaQ+mxUki1P
ldpb4zFBXL2ydLw/IUwvqOLiRwtC7cr5hMoATce+GQ6XIPNtyRW4k4OV10BDdb8K60vGAcFT/lHX
DENLwx5LAPsdvoD3gkhBsLS6CiS0ieMXmOGEd/7kwq/bfbq03/01r0tILhnyc2msLgZkkyh5f/HE
s8YKLFeBI8TnxtUBysMKHq96elDEB1/+I3THj5uiWIpZlfmTori84zRhXo0dtcvKWAlE+VKkVF4h
/uYFq6bv98PmTROz/c2siymEOMoXM6nsPtkL8vV2Hy5soG8amJ1KSlWJG83nHaSQAL6y85tjR8Gh
MPzeyP/cbmph/Zi0vzq75+SelmZLlDjiqw7Jz1wM/afu/lgTKK48/q+18dXXwKo6mkMa83hozKE9
gr29/fsXhrQhcsZQp/WPs9zsrB20KhmFQCJMUKIhLoZG+lKg2ThFnaR9fFeCMMB1GFEv18q/k/rV
u5RRMhZN1iEnlv7U1MhI13AM0vRjZ+vRmxZmLzNkVTpKmThiHrAoX/RdVe5HIdj52bPq/6L8CfmR
4mCiY1JXLsoL6/ubhuW3kybUIsXrtWa8lKH3hIB56ytf3e5SyxUl/w5NvCJOXFr/aA+jBCMP7fnc
85cLqYL6rRovuez9o0fiP7mcb8laEGb2PTsI0z1VWH6ObnGvtMgbbg+Z2ZhkK8bXgOcAiwZc+Her
PvlVrxq0wWNM+iS2sDWtjMnZ9vVvA6bGvWXCd7334LWZK/pl5V1Cqq/wORFSeU4OmiDS9rdfZT5i
/m0K6xUybRNB83z4Y9nvccvX3kUOpYMV9ntqad3lZr4BKkb5N3FTJR3YbvVHVCcPbiyujJvZ7HvX
/GzcNB6pgZ5CXdRAMr+Pmvys+fW+a+WVDp2Pl7/tMEqIFjH7oAtMuuFXUw+hEKWZtEY4t3qu215u
kRxKIljOFgUqmiuHxU1TDUedGpCeoK249JY+50RtJH6Al+udbjMKR1MLjNw99yRIwvgHKVyyiD/C
cWV9WWyHKQHCGIf2u1taUPdKIyaje552rqj6YokxFbE+qem324NmafzTBoYM/JukM2YfLR8QZ+pV
5J7deKtED1G++fDzUZ2qMNlU/N/vLkbMCFZlyXLPTfKJSjDJp9uPXxrzPB/uHj4rdvm5tScQCGun
biCcKbkjMyJIfqSC4p3GMvUeYPK1G7EiKuH7dXXoidFs0q43D3hU1gypCx1J6JuNk9gcdHF1tlx3
40jKSI4YldXGeND6lXVKnq3K06iH9CBPgBnCE+8Yesg/O6Wn1tx5IJ+4nchGCL0scpEpuMGQfMi3
oaNYjpwW5p7ivblTUuNnnwci6r3M9X/VIlVG+8jLHYPMt5NLVAVT8vE7ZWzMTSS5yk6LIg5JmeBR
9LH5E1jaXdBqv5uoUR/GSm7w6weJY2jIUm5/w4V1Y2JYaMQI6ED8EW/ns1pIaRCKpnumeI7tBsgP
YuMqptnhdjOLH4hlmFAYVjwisW+bmWLn8DIYKWRU7SwmNbXSwBzN8P8/0X9amGOpOw+7cyz4wtl1
u00aFXbPzdzJFOOSjJpj1uldUwmoP1PSwdJeNZpLq5l3Q2dRFSc9ghV1BL/cm333IJnVNkqCA1qi
lXG02NmEPbEYIxXjz7e9IE3aDE8yGab5A6iFTPLsYliBgcxOrP/2Ay55i2KFOETnFlH8lMhFRUk4
D80nV/xCKcaNjLR5tLRdsuZDWZoWgMChYkzucxiTb99Hj9ROS4PYu6A8srPip2BSazbaN8F+ICah
18ePDyKcGgD+J8wsXu23zVF5pqg0zRLO/fAYhofi1+3HLw4hEgcMT6yQbG2zVQSuHnkKuRPOXa9J
d4Kriw4VXyonzMMUodlIBKS25Cul6cJ716B2ljqC0PJq9xsZA28Dct3dooqPnygW5v5ETiw5eYJ0
EaFxvVOK1rhTy2ItILA0pvA2ISDCW/I+IlR0jS53VIk41+YXqgUAoqN+lytsb/fNwo4ovWrFmG37
GnpA6tVqwlmUGFhO+NJ0d+GaSX6xkQntogFDY5mcfd/a1Aq9J698VirN2ggD1oc66CBOlIm0NYty
jZu5NFUmThAxBwxixLfejqcx9jrIcplwFgjE5qjSO+tPHD3WyA8bcWWvXG6L+CSOZ4Xzy2yqKIqf
WFXGu01Fkf0GCEDSbLJRZy+gXhPSpdvfa2lmYtz6T3PTv391TIvVTM61mFcbQ8qSSntrAN9uPdfy
NShlu0xXFrbF5iQ+3FTxYUoivm1O6SgdWuWVcJbTfeGzgtqUINurqNvFNdjQQkeyGRMrErk2SO8C
NlrT+mUhcTZD2XdAd/bSusq+E4JtWQV7CtWtLKcLG9fr5uYDv+yCJPPNnp2fMj71Y5N8u/2h1p4/
67nYqBIDXYR7pq6aTw5n7Vb+N2zw6iY77Qf8Byj9hNsE/TatH69GglGLSiWlDS9Qqb9kA1SRPe61
lsPJlmXah33SsfV1+nZSwUCje5n0XhOij1Pfc99190WeH1wxWHG2LowYfhZRTNZZ2RCNqV9e/Swd
Z5UYZJyoRneHAh1T00mgelDk+4feQ45S6iszYnHcvGpw1g+UOWwjTOru2RTaBy2yThAz0J1zsqIC
7EjC4PZ3nQff/u13TGZEQqCDkV9/+4KymLppNHb0e6sNtpE2DwryOcwVevyU2ZR7Hbq94rYH/IH7
SOa7I7xfWbQX+xj8JswU0mosOm9/wiDUFMQSpmsMldBU4bHp922+0+uzZX2N06fbLzy9z7txBpZd
5AaMWeBvf7z6oMiOVUoXcTdrqGWmxtrWlO69/ldGnsJlHcCy5uor17S/wPV3bbJyTxZi6i7MQ+5S
a5IHz0r37OufkPzZOeXug1rB9CHZRn01+m/msBdQyvJ3ty0V4jCp2TmVHiuK9wqUxIoSD6sWd7zx
ITJEyr3ibgUvFpqkUvpDXZZULkUDTFXy3j0InYz8684o7gK0iB25CqE+Y+axRXdvao/hQISzewyC
H5p70Cj9K/8QrK+DdhyLI+Kwze3unuPn/o6vycMIsQGQ1jvjduV3XDZwypy9/oUyBslwTkXqyiJz
l8afOkanRjrIensRtMe0C+2MsvVVMqDn7u28m6piIaY1zMPtXyUvzbLpJ0H3Av75DgbuqvGgQ1ey
zrr30Mv1pm++Wpz4I6l0ikLZDlQ9HKRdPt5l+QsyVJua8bZafIeh5mjauFXDf7yqcNQgBw9wbWtz
o6a6Uw27of7jhhTmUzdusRbT+Au4mA8jQLVIUzj3cTuZTdXaLYwmDDXrHPFrEOdtfYZM4f1Ju3Ej
Syehe05VLIHa1zp/yBJjGynbtk4gjO7RKiUqvolYsavkRdOpuODeSUK8j8vH0fict/tWPVfZtbKe
0YOP/Utbx0c9/ZUUPeE885D7K0fkuZ9/Ghbc9afyBOQmJzbT2zlvUky79itXPaNvtFs8ZdUpie6G
Em8O4sX8uS5+q8Ex9fCH9Ssr7MJWRqCf8zPZdZAL8zteVQ5d2XqmetbdS5M/5NfbY2taoGdfiQg4
R3PdnERuc1KBWkWt3+SFdg519cHq/b2mE+GCVXC7mcW3gN4Nq4lQ3ruEpFEBWMpxOZxNOdxQnbiW
Plh56O8n4kLwnxZmW1/vNWNLHlc7i+rV0yo7VL5+/BWAlZBzoRUwAbOtrlL1tO9rTTujzrVtY7VO
2VIXAfnlAku2X38XHqOcNa4Q4rpnki6UmPr5X/z6V0+fdU9ZVpbS1Dw9Lz6n8qNZreX8FrZFEsEE
3IjnTB9j1j1WMyCvx1Jzzlv1Qe2bc9ibX8I+/xzK7mYwvEOvVcnKcWBp8E54fnBH2ADfBZCMTqa+
YcjgbcOKTbEyyqes7b1t2qrKygB+1xQTn0IDU7iKnR8o3NsVANiVTxXuJr6KyqlMn/V2NzYrWYO1
JuS3Tcg61pE2L+Krnw7tsZGVaFs2fnxGrb9WTefdhsLbTFiciUShG+Ro3zY1YjkJPZ+mxM7bYJvb
i2FowFckW1uHyq/GS/e3h9+7S+jUIEklSB7aQhFBqSs0xcWscY2Cr75+kvwfJROIGuC3m1l6L8zX
FtUQYVNST/Dte3mJJydNY0WQvABx1n6yy83qzsy7n1zbDlpt/Lnd3tInU2SEIxCkANfPV09ML53n
Wnp0rQbsSaIffa48atLKa/mrxXag1U+KO4QDc+hOLCfctscxusZWZJcVB86fRf319ru8m8B8oomI
/z9tzIZfSB5ZDV0xunJD/IV5H0u5foogK1Lg9qfsZY9AZLWVWbXcJgpCgwgUYu75OCTvAVVcjdhH
A7vyn/Qu39TKC4kQtb0DqrzS3HI3/qc5axZvEeKBQrmaEl07UNoJd0OxLRzvvxkUky6AT8IN7J1k
pRUiL2rgsV5RZjppb1y1wbqO3VrYc2lK6SpEF/YEHQrrrO86c3Al/B5I7yu8+SoGsa9h4e/b5nPg
suTeHhyLjRm4NKmIh8puLiiiKJoXEx7IrgNUKSo6HrwsOFq43QchXflIS00hXSchQGmA9+XYYjWn
FmVS5dcGR0LdPQ+YxarxJ1eF26+0NPZMdDFMXFb2d7GjRMuaSFEEdOWxJ+2ESPQcYcRTHEq/dDl8
4tR6L9ZqvdKR73Z5ZhkkHvZJanlOFK23K5QvhBWVnGm1lu8l4d5aCQCsPX7q3Ff3xTyi5HJQePm1
sLtwY6z9+qUJ9PrXz9ZXPcwqQc749eZLVnBva3tHX0m5rr3B9NlevUEILKTBmZdfx2ALl0H5P3bQ
fNaEapmUAKKvjXgQHiV5f3tQTX/9zXGaz0thTQSxaIPQe886SOwkvzV0Nb/WwrjPklMP9jn5Fmaf
0v6gyftiWGtwYbaw4U1KdkTLkxDvbXc12MXTJizTayoW1V1ae8I9ernBtjJZ2HhDuFYrYLE9gBrw
wGnt3arTl2PmFk1Pe3iXnkh//k7XxIt/d81ZJ7IPcTaZCt6SkJh1ojZIgS60fnpN9AQKhdmHgtMx
pxwLM6SRX0pf2IYZJv3Y+lJTlbjUgnMcDZrvDBVOxYuskTXMAym0Waabz9kIFK8xsWvacuvlT3xC
Cdu6GStH2unBnVuUmGsT8T5XtGCTF7q4zdOgpPx85B1d6pojOWyCOw/rutOXHc7aggLCmIYLYMpR
AFUhLX2+c+bonrqJiZjq47hNiZ1gY4j7mAu4Zx18URzvucoJxz5X3A0fKDx7cZJC68BjiEoOhi3S
VOqNykXy0lFI4CwW0gtoqO95AClxFyZ1/egFkbiFbIFC1TCrtrQTQ01tJTT/SErrPiuCKNsWdjRp
y5X/s55X0ac4V8OrKPkWVcf1gMDR6JfHUFIm2IQnnXRJdH9YERg3u/FCyxGiQHYgoWmnJKbihl5J
pS3lQvKY9IOy6aDdPJYUradjunJze/YszH1UTiRdpiAm5dXmc9/AIqNws2LHbO5/J5W0EnZeGLyo
7imuO5U+Y3TNDvGoptMk0tTkihvcDsYXKXoIulNLB95+j4VlkhAls5+0OUeA+V0o7MamdOsgvcZD
b1vRfV6a6DdWZBsLncXuz12ETZLrliK/nfm+pLidmJfJNfGP7pPxwept/PxJQon2jLwdl9J52igb
NApdFEJ8NbwvXeTaSq5sb/fS0gtM2GYZe91CZMPKc6SUfppeg8LRmmd9LY+68vx57hq+1ZC4Lc9X
ra21Jfj4f/r52mwweVbkauLA4407hRt7uLn9+GmRmy2CGPcm1PmktHq3CFZD7JW4huMrODKnypuj
opw5nLPWHUVhTYqx1FWvG5tNPKy1GgSuLL4O0h2VdRR5JYy9NPH+ZbYT/+FMN3u+GiW9jhc2vtbe
NkNa2FBgArLXmmdzYd5BNxRxkXHXNN9d0lu/Vsj7JEwJyh4rUnpWS+3g9vLL7U+z3AzqHOCeJhqP
2f7ECbEQcAokV19prmQZ7K6TAQsMu9vNLJwliKdMV3QGAV5X5e0E96g0kyi4ca8DHGRIL1u9C7eq
9OCPZz2sbbcF1rKmXFwYCEx6gilTwBaq7Ox4FKopY07Kyqt/AVixLcGx3H6ppQYIsCM04yNNgOS3
L4UzvDSNLCuuSk6kzqbY8u3nL0wbDRgvQgY8SSzAs1kZZJYSRbWcXzV5k3z61D+X/SZcCTstjGYK
l5IqhT3I6mXN3qFQAWgAWcmvMJKe2nw7BOG5awTTHtcY/Yu9RebXZFTz51wKBnoBXl/P2/TYYBr+
ud7uraXnU3YXXxGoWoRrs94aKj4RVDeGmB87A8b3ta5abAAzHXh4jsRE6t5+bihugq/1fnklE1Rs
Yv75+Auwn3NTZPliX5+9QCxlltElJR0ES6ap/Z0iHW+3sPSxX7cw22Zro4Da6rXcRzyqPRlQliVv
K7T/ZGsVWZe6ypqcqVznCfPMp7sfjEM59Gpx9X4AULHyldVk8fEc3EnGoMngWPL2SxhC64mUuC6u
VfY8FI5sRCuHnrUGZp86xIrc+AoNqMke7IL7MZ76dB4h4UqgCNorxvx5BEJtikQFUZFfq6D8o1Qc
6+V0LfNJF8y2XI7+WHWnPAjrx2wwmXE+olPq8qsy1TRF6rbSQwtD6c3zZ0OpksTGr2Oe3/nVMRK6
L0RvdrobHIjvffxrv2lqtncofUV0yKepobTFzpa+3J4UCzvgm8dPY+HVJT1rRjkrBSaFUR5Y91zy
Ut3HNwpCxiqscTZysB+zNxCCkpoMnpVdVT0jz46mR7AgNt5+j8UvoiBAxWE21dOcbXeJ0QgZDEW+
iFpsx6p6qVR119TJ1s2Tlej+wvQg8oO6m5FFHnEempZ6arMFsplfw+h+PDTRytVm8Yu8evxs9uli
4cuNrvP4KgIuta2kLTyqlbVw7R1m3SXpSdsTBc+vabIz4113uP01Vh4/rynMbaAr4tDIMVA5FBMW
1pQbS1+bYImiTEecSaH2dtTKbp1HfsaQKtI2eOwr+bcQuMGljjzxqCrduLK5Tl0+X04m/S+l4ygt
8m7FyioqgyrcNK9dnEoPY234jhzBgksGcFUSm9XGjQLzBTcXyJfbPbkwGhQiQiRBoCpxypp9qCqJ
0jDpi/Q6qAm+z0MZHzwUch9vhAXZwsKOAgqB2tvujBMrLpsgS69R+TvJX9zu0c2/3m5ioQtRO/xv
E7P3AIMX8y9pIg9+6EpwjK097CiH0m6J7O0aILP/RXtTSRtU91TMmst8/WQ0U1ng4t4KEFdHsCMV
PN+k3ZTtOf9/pF1pb6Q60/1FSOzLV6C3ZJLQmSyT+YJmu4DBgNnNr3+P87zPM91u1Ci50tXoSpGo
tl22y1Wnzkl/KWsyGwseD3fElYyLX+BvpfFxkGcaYBrFMW356FoIHf6JeBtlfRupSFT60D0t3WlK
7I62kbLqaMXbRPkzOh+/M8++L91paCbNu3KqcEznBlin/uRzeH1JlqYIzdIgdEBshBYZ4eonV03f
Eb3qVYUcHSOAqg0YQq9/f2mriFQm+kWQsEV0cf59pNM0YJZmcsy9IB4OirJhxsq5tmZCWoMGrL6q
B/6m4ziyjduPR61nDxlzdh8fCUJhSyRsUACVb5istjPVQVFDPLI9nM6gAjFX9sfSSE5NSFs+7T19
8tIRdchhrndu1bZA2ZF4k7erurprpqStweKCWBODwCjWLXLG9N6eDvPweH3KFm4E4KoA538vNqFj
+Xzx2eB6czMgrdKWG2LsZ9tXQQ7/87qRJQ8+NSJdO/WE53Di6fmR297vWWm5H2vjytov2UB8DEkJ
kQlEkH8+EFCHa6WlkeKoo98/Ceiw8v2LiULQgkojco2YJNSgpYWniWlkNVTrokwD2bf26Lp3tPye
50/Xp2rNjLToMWfzZHCYGZB0tvRHw7mf+hwsdWscNmLOz+5mMR4byRvR1gQ4umSo6vTSSbNaj0it
gPqU7ioA+2q3D5JqZn4drzUyXqyPsIeCMCgZNCyQ3IacJxXge/WkRxMYBSGPaOZrpfQVC3InMm0U
p+ccPdXW8HXqnq01yPPy98G44wIWeomMxIMpY1Zp6BEtAUC0svuWkJUQ+b34ebEqmCL4McgxLvLm
cTe1Xc9aLeKZbT3Fk5dskCtSnwtUXcIKFNovUCWyQ7U266dB4ckBPMA8IHofh5Rm2gY8jM1zyVTv
LmGQmLjum0sug0BOKFahmwLPxPMt1syDkYDyUYtSI99BmQZ8jnp/p8fN5IOV+rZDlmDlalqactTb
0UcGfju82iUnVaiec2YzOI11w7Zdv3ItLX4ejZ9ATyFSRKh4PiCXoidUaVIDSk4OOI5+prm+cl0s
TRniDvx+dJciUyZdfNTxOjNzYj1SpohU37XEDeoWNL7mTT+uEd4tjebUln4+Gk6dtrZBth/ZaRCX
7b5A/+x1B7js0sUmPjUhHbLNWE68dBQ9alx0LSkAJtwpYL/C3Fn6xhu4urW6stxXhNd+a1O20Yxq
rbS0NEx0z4qICDlaUA2fD1PJoS2VOJkV1doGGhX15voYlw5gxFkISgGLuGSmasa6SEk5WRFrv6jp
sapuW6Fp8uFcF2YSxyBge4A7Cm6j81HkQLk5JDGsqDACG9BpdWWphOvKB8l7ihbBEKJ4XbrXB9aS
nI2tFdH63ume59kHsf/1mVpcCGweXVwj6AiSdg/ragK8aQET5lcdHPkrOIXFEeCYQWoWId1FjYEn
NdWnmIKnLv3JRiuwweyvzStjWFztdwlVdIyg1Vi61U02E1SysdqgipseWQJu4k14fZoWTYChU+hF
AmasSSvRxk2K0CG2IjveOJT5GRi6KPk11D+u2xFn4cWKn9iRPMqpmyStZ8eKUvKMZuK0BS3pJidj
kE01ytdd6KI77LrJxSU6MSnNnq5PRgUBAyvyRnCo+va8TYbtdRPLswcxPITzaNGUbwBcuNkEcWN4
gVqDN4I5mzJFmDqSN8X8cOlH7EloOP2/LblcavfgH4aWixXhRbRPgb4Zy6fro1maMNG/IAoOyEnI
u17XEEFUxowJmxPfrB4VO8qB+1sxIk5h2RNQC8BkwRRSetKytJPDCurOZqSNpf3Qlc7oT+mEnnFd
mXuQG4/9L6Tzwekdg7mCcjR3ZiO5ya270TBjwx8LMw5sKA/cJx60fwEZiU0gTeaG+RXXCMIrajy0
rWVspqpHo2HG0dc8GA0KcloCrclMs39x1UkPMxR1uM8hW7Plk21/q1U0aCfUA3M5QI+bwWD6Yz2Q
wU/0ugFfXhXfe4gKa4jJJMlO6XaFo/Z/Ul6Toz5nv3WrSV7SUoO6wwA9kKqGIp5b8OIWgRT42eZq
3OIVMPgeLty9GpPi5/V5XTrvhCA2MKJAv18QZ4Kxx+mqOrcj0oHc+qZf6xBYcg5UuHRUVQW+UC5/
kEEbp9LEWRRzN2xaZYN8yYGgT/gTwzgxI4Z5kk5AwcjoMgs+qLKgN0N0bl3//towxN9Pvg8yxDwp
dXzfwqUA5Qv92JufuNzQ8o+7H3h+EEFJURVXHK9saseImpx8VzLyjRmQuZg6Y+V2EBvlfCPhZSww
WAjEQS8gFwc1ZerGoqAmLunEOXi9YkDVvd/ymcZ+0bnTbTaNfdjUo7W5PodLrobmd8TyoNkAgaU0
QF2F8NJcO2Zkm9uafV3tcFs6VU+/L4WKDvQuctOJzSjlX/CfAqErfet9mD0D5+mpFSlaTCFFYnRi
FNQOykfwJ16fpCVHs5E3FEBjAd2QBjGp6jSrFgaBXp3JfurK53StpWbRBIhrYQbctRcvHkp6b2T6
ZEZ8TpB50ycg9gkPVSNd8bTFBUFtEo2OgB4gy3e+aZQar24rgSEvrs1Ho7Cy7TDG5MecJMkTa+Yy
vD53iw4G2VzUAZDwQyfpub2qtaeO8gabNH6y7ozx7d99XvJfw+rUwZ3weU3ztVuIon/i87jc8AjA
2qA8dv7rTWjeV5YJuuQRZYtmT9YyoouzA1A0Ak/AW5CuOP8+pAJq9KPiJOY3YE7xm+TPZ37/3+8L
+ydHZKvzUlU6fN/yneLOqz5aCRP77uTnS87UqZ0+NuIiGV5d7lvqrphW3HVpX4DeC4cTYiXciVKs
iRu/jecZW692D7W2M2qQc9T1ipGlVTg1Iq0yibmVoGcGh2B5y4J8WkEPLo5BB0mYACpeFm/q0hGK
F6AON9wHvfrS6gE3Nx9fZ/HCAyQLqrawdb7OaltDtWR0LTyXDwiUqs+MAKkLdOHjaMKFeP75WJtb
SBvXdoTOaJ49Z9U9dHA+MQJw/OKUhZI7Kt7nJqDxACyyiZhHI8OwNTsIn41js8bis3T64R53BcmD
4EK62G8eYF6IiSIFuoxQj0zvpiHdqUn/JXXT8PqIFm2h1oRcLuAyFxAHY+ImQXkUtga3CVBBpDeZ
FjcQ7xs6gMyM1DheN3jpZyK9joefCTQZRikNrrDAUAXaHyuaoXAH1RSwM2+QArpu5HKvnBuRTpS5
oOAKKGCENDtKg2RN6X3t+2KQJyeWCyEMIxbfV/8Zmq95+/X6z79k/DLF7wfI4R1SdvHMs+yCYQIJ
Loxs2FWqGQipm7iBlBBruy90NHa4hVVAcGcv0IbyJ0Q4ttd/wqVf4BfAy1yBV0Z/mXSkgY5I6clo
m5Ha1AcDWqbQPaPbpqRfY9Z9+FwACRCYltG6pFuQjJFsjVluFGTujKhrD+jWXou7ljxOoLuRxUIE
edFTpqHN3KRpZUaTMQZu6YYgh9p68xp05DLhgFH8NSP3kmVUzVt3rhFEKkXn7JgV08gYtfJlSks9
SjId7Qa86LLDXNX8H6ec0ufrS7bklBrQFqL3EByMMtKxpWDWIlQxohiZ6HKCqicP/50FKcSE7GCK
nDceGukTFyClw7/7vHQ0xN1/B0BA9zbVQVF+kKhdAN0A9f87RdK5AN0e4qizbaDqkkJkb6u1eLTv
zR8O5Kg+MRbEye+iBOLhcn5C1BxMECWUNyPL++keUm0FcbxQGcFIkEZGZAN44AUaf6BI1DEP2cZY
f+q7F4YcirkbkEaxQetCIWfF3dnPoOWJjmt/0LY99IjuQVL0iVGiuRZ4dNzneBWej5KCVZQ1IGmP
5l+liffG48c/j3QqcpFgc0P/hzSJiccyGvfQ5pggmkJetbX2z6Udg/IV8B1g7kdZRbrO8xHquS3i
iWhE5chvqxV/XngvAzSC7mMLqkSokEmzU6HFuXCcOY4yZJAK4yekv757luoX5gxdw7UK5sIxB10A
FRK0YsrQdX++FkpTWugvZV6UsDis4x0UJbZj/EH9CLGDMFWiKRghFqJdyYrKa1NxZ8uNDH9gKIyO
H69noA0dOXoc1wLAKzMWMbSx1H2lALLPXn5x9nTdoxYmCd2+SGJAPxuc4HLZusuS2MhLXh6NGIm8
sDS+e8OKiQWnOjMhhaEVpSQBOWB5tLYKboBmpR1SOI2UhAFsB4kEUXjFg1VaADAs0hp1aXqE2uYh
jZ3A1KKsOKJyEKjzShCwZks674sJaLhKHehRSTeZjuEEyg8nveuMT8Q7Z4OSTn5tHE1F6zp67Ktf
2FJ+i640g91lPLmxXbpPCiP1B4A9J9L67eBVHz/GQPGPTSOSmQBMSBsVfWxcoUlLj4IOw3f6lSVb
CufOvi893SaT0Kru0JmlQv8kftZdyIfeWdUegDm/Sw+1ubGyOzNZefcuOCK4dkRXseAcxYPh/EDA
e9WdbAvNL+l4U28ctvL5RedATzs0K0QyUK4We1pm9Dop6ZEodwOYWuPyifTZXrVrqN99FFQGgLqN
vAx4NlBau2h7aCqN1UmR4FCYArVXfStdU/xYOBhwiyLFiPATBKoyiX/TgNY6m1xspHTyte6uQRZN
Md8+fPqAXAOPeJHVNoFlPl+RQm2GccgMEHoM0A0P8iyEZv2/MyGc4uRlAvLIhhNqFcd+QHfn+Ay2
iwaljutGFh4HZ+MQk3liJGdqSRnFOOIitFw0b4UWGrPXCvhLDnY6W+JXnFhhLp3yGDL2xxFUmFX+
u4WmdqL/ysjOdlcWZnGHntqSTgCVe6xWMtgC6fw+MdSNAhpllkDteaj/pJCj7dz+hw71b6hdRgr4
AVZmdG2s0gnh1DT1oHmGfjuIR+TI4DUdmkR3CduD9+oTiweEGfSyxIEnp0mKjBWpPmLxJrP1XeO+
cYJR21r2ipml0wcNRP81I8duFIUVDRUCOGKKBmTCIJ25gg5a2rJgtXcsEOu/wzDO/SPTwfGZMh1z
Nn3vjBwN3D91deWQW/T0ExuSDxrU6yB7rUFoFBK9TkBQuusB1V65IBZG4qjo2sWzDUVdDOZ8JFB8
r5IBCpvHoQR1tUOCcn7y0g+nxxBCnxiRTgZcFaoK4fACGI77PPs96TfVsIJRWADEnNuQDoYSSW5A
sRCO1N3Odr6o0DkHGkbbplngeLeu89aSlalb2rkYlo1bCNMn2pnO5w7aJ2WTM3SS9qi4Wv23Kr7p
kls+58HcfLGdtw60Dmqoppvru0hcnlIYdmZWPzdLCoU4sWhgbSHyPMPDUXKdAh2Ehf2m07cxqO2u
G1zwRDwlELmK5ytuEMlHcsvLNSR98qNehDgj4nFH5gBd/detLDxZzqxITtK5ddbGEME8oqSj84Nj
HtrxR+PVYUYUkK78vG5t0e9RPga5PQq8F3AwEGM0rCJKDhnffzT1WavuxzW5tDUT0jqVUFSHUj1M
VM22z34RulGnX9dHsegKJ6OQVgZowxbECNhYeHLstfK7SV48pQaBxG+rfC3ITRmvHEprY5IWaeLu
QOoK2F61cjZ1/aNtDyV6uq6PatEIWh6AAxTVPrndX9GGgcfuhNPVgqYzCBZVv3Q+M5ATG9JAaNG2
edfPOF2h2V77XRWWa9onS8PAUxWvC2igCBKm831aauioAdgjP07pYwFW0vzr+HFMDnL0QtgVWVJE
dp4UO3Qj1xlopvOjpwR9dtDZvhoe4mkNXSQmQz5xgJlEMgRpUoTDYqQn4RBIpAZgaQZQYw0BG/ZU
ffz4gp9+X7rqcq+2rLwX359eh/RNqf643cr9sLgYJ0OQZirT6WiNBBB+2wlJf0+zUP9wa4WJxTgx
IQVSdtt1RUXRkDC3UCbXfCM/dNnaWbwwDlR/ALZwkCG/LBcbNtcoUCvsWLrtVuNqWLu3TF8rYixZ
QSUO9Gvg/Ad4UbrZqN3bSWy17Kh1N0zbm+zA05UNuHCpIEB7r8aAN8SSK02DEteaVrcNXHcIDXOf
d8WmyX6nfHfdtxbtCKkEDzgsjERa+BR9fFNVgh7V9Bq/454P7fCwTLjfKt+uW1qaNEHRj+IcejjR
aHe+S1BqpyTu1QYtfXlYkx+ZZftducZluxTooAv1rxnpzGdTqbtpN2JAWh2mhACOWfmTMgSJsQFR
2J6mkJ1nhs/Z678bn3Rk8kYZZ67MzbFAhDPa99TU/XItEb84ieh3BkMjbmWUbM8n0WFWYlfoPj82
w3QzZONunp7j5uPxKN7ZKNci5wKqKtmI2XU1ule65li9qCqyLscYaNDrk7VwZEIjCnldkTZAeCG5
HaBEhjc5cO8x5wfPKkJusI9nJs5MSOcNoiWjzzyY0Kj+ywQTtw6M3/VRLKwGCsEe0Be4wgCbl3xt
zvSeunXKjpwU+6al9zpnW3QQrZwF7+lo6YI5syO5VlHoQDXiRXUswJ11g1aZ383gOKFRUeNL7mTa
AfglPQBaztlwawTbNMQ57jrT+WMMqgUxdtUC0fI4PM8JenWJUia+y0yyGW3nj1KT3jc8boWNWg+3
5kyLQ2Mmf0iPpN5sKk82Y2bQGqQM2sl9yYYBZ6pjfp1VYuwU5nj72lPip7lS9Ts3SYsXE3o6gd16
uj9avAtjrmeB0bMycFgc+1qjZkiw9F5QenO1T+2y2bK0HIMWvMl7Ttm8LQfIFyEwSMDeXRshigyV
P3hZ+lSRvD3MVIcoyaiZL55ZdBuFMucJeMcWjxq1fx0YOO1j2+43Sdp4+KunPqRKzW5dDeLWrasl
r56a2KFp8jH3zd4Y0B4i/jchZrGpsk1a3bhul99AudLym9TrH5rKLG/ygvXQPilqf3IIklyTrux6
FSKZRqP0AS91iGQWzAu13lyjWFs4oLED0YYudgsS49Jdo7FuqmqWVkenehvyh3aefIZX01qovGZG
Op2nOrNrkMFX4nam1E/zuxTtOmusP+95NNmT8YxBrASkomBIPT+/eJokCrykOlJIx+xjMx8DBiRD
ULISAsnGpOxmK1NCnZUAAQ8s8119ov6U2doNdMu7I+mgS2R0ffaFMlCm96k63042VNDmgRmPHTVI
AMo2M8i4Cryj0TehnnRFULnt9AxGaG9XZuPs64xhJVn9o+6yP0Nfkt04gbRHUSG4kjA05TWexULV
mtWg5qgGo0rk+gXVy0DDk8nX9PFoxh33y7KB5Dgd0pWns5iFi1lCGINDRbAFykj8queuS0YVrHrj
d9IfTI1tevbFTKstuoCC62fY+yF1zZi0JK5HwWbdGODe4t9b5Ta26iBXXspJOPxz5T2oVrVtzX8G
1dlm1TeSbK/bX3I8RAT/G6t0TE96ZRZqDPMjMGbGHq+yIg/nceUyWLQCggp02KPcdwGmGQtQIRaj
Wx7nAk1ogVbv8t63nM31sSzdB2AyAmgeaQ+Eh9JU2rGS6FNvlceWbnQgGdi2+jCVnHCIExPSdM1z
5Zq9a5eg+n3OhzfPWbn7lybKhcdpYI0E24Z894NSqkWhD4z9IGo0p50BGYJdQ1YIYpb8G4VXoLUA
9sErVjrTvLRIVKT8wRXgPgzzbaxDULZ6KZKnaVhjPhDzIXs3HoBAFwj6rwu0jAlu7tIEX9rRETnq
Kgkn9SkZb1r+qwJzu7VS/H//5RfmQA6AWggSuBdUcGzO8hkNuKATjLvBB0eyjnpCaTV7/LbaLyb0
MaRWjwxYWUIPz3DbEIx+446Ok+3HilLsPcXV/JRAatUdaXpjG32xzS23CIC9LqDQViN9NTp2/chY
x581e042hHjOfWux8lEFj6RFWL4x2+6nxYv+iRaZ81TaNgkRFk+HSUOqNLPakvmscquwT7zxV5OR
LgAnabzjdgwV4W6o/Kaeyyeqj+3aW/nSv8RbHBEfspqAQsud793Yug43eHrMIXjBdjS7zyA5Ybxe
34iX4eW5FWmXTGMKwvnGgBU3sOg+9sLr37/c6Offl8LwFlKQVeKg666dD0NE6GFa49RZmSeZYKWv
9NhsR4xgVG9ciC3m/jD+qeNvHx6HCCnAvg56NHGqnF/HrMtBtjMlybGDIs8UABk7dSt32cJSCGZo
3GTY7aIN4twEH7rMrNNeiVKEf57zm6nT9vogFqYKBXfgH/B5A1akKFw1wYQOiZg4mkYj5PmtR746
4572a2+Wy6NEP7MjReGaobhDSc04KpTveMCA5Oioe1Voexliie96tTJxl4fkuTnhgydZJd1NJt1L
YE41vlESxemO07fc/EIMvhICXHozWi/x4AN3KFJlF10qMWN05nmsRpa9R4+VU953/cqGufQCYQIX
o+gWv7xW7CQ1qtEotajUAycxN11Kdte9YMWCDOua3YKAg1FYyN48OxjXLt6lScJzGB1VaCy/bKrX
uiZTynJCw3tib/vceqwp3yvVGnvD5aq7aOaFjMx7t+qFflBNLBXiAZ0WVZCmj2m3U5r6txazzcjt
B9b2K3tncVSgKwQQCvjsi76RuZ445S1GRZXhxoJKlluqvqr+ur42lztHYNeBVwXXIygJ5KYRy2CO
rae2Cjro6Zaw8RHyHwXuwPnXGCOHPc9f3XQtkLmcSNF2/fdtLm0fOynJ7JV4MzPyp8QlCVVIVWNB
PR5SCFd9dHywBTZkBwlg3Ndy72figC+OEbBM6gDn2/zIlFcDQMnCMA7E+6KRlRjt0tU1ALxAuy1Y
ixE6i6GfnAy1Z0I6yQRbFYHYNNGye9KxzfURLZsA0h1CqkLwQZo9Ohe2nTh5fRzZPKBllijbriRu
+AkrYMEBq5IQLJDjZdJkVYamzeoIkuvkC6bq331evnraNKmnDBT4jfXji1f+vP71y2sHq/Ae66MD
UiT+z1chzTSlV3uIHyRtZ6EEXVGfdWXjV7HyBXX8lalacmdbBUc1IMQiZpYWxESaBpxroJ9KKoKq
5j5vEr9TkZkjgYLL+/rQlo2BKAzYyHd17vOhmVlptFDFAHkcOxTFs4UEeuKBRoE1fuvSFWNLGVts
07/WhC+euLOCAMRVbFgbWRak8ewnSti5by7oNe2vjL4lausP9Mf1IV4eSaAGgT4wcvhi8eTGRRAu
tn03Cs7CMurJcGh66semEnTTPpt21F57Zov1kR8GJ2kc+V3FY92ZNR7jaYiIXeFfJoQrqBdfH9SK
EfkO7JKm65UJRtJWvTUTchgV7Y7F81rj9qVQsHiFqiAeRmce7g75eKhzyPeA7608grkyCV2apbua
Z0NQZTZEAKeYj/daXrkb1qtvkJ2kgRnbRzUlRTgag+tr0Lg9gDwmDWnpfkV1MA8NENqHCp272yHp
n52iWsPxXArDSb9Z7OcTN9N02loaxeMcOIhd2SuvXpfexkx79fDYaowhKIUWgzntwbbyhcRVAObM
w/X1EZ4sO8HptEkHN/fivM0Ipk2d3xTlxojXSPHWDEgnnjUgb5qKMfYvluOz/MOBIpb9JFcjRdpo
IKNdjQTvsWJlaM13NX3sYecTk3RiRDoOGuKiFUOFEUIDbgfpWqvE0iY5HYR0kmZVXbWFGITpBmQO
OQ30D1IpY0+ISxP1EyQCRDFSeh72KNi6tFd5BIqvuPbztw/NkPx5GcA1lHnGU7ReRwgOoDq+6dx/
PmEAUSjQLGAihEzK+VZJ2qwl7tjziCbKSz+pme8k7hpUUXzkZDP8ZxR/jRhSC0E3qERF0zLHwxAG
KhXCK7n17Cneb7TlBMCcvikegiggl3bXRyc5wH8M24jTXJQ7L/ETTTNlLSQ85khrv9kQDOl2xlpg
I8UGFyYkHzZb256Gls5R5oTmj0bb0GbfWisoO2mz/78RJI7w5kWIJmfRWtS1jHaGEWMOLQ75qpV5
Wh7E3+/r514Qc0WtraSeo7HeDt4OrVljt9enlSBteTX+WpHOlLZzeV8OsGKwjWr42TdjbRyLFoDI
F/kBtDbK0XllcyAFU51HOZq9w8JNvxd6e681a1wIK3bkVnU3TVtzZpxH1qS+QPv1HsRADIDo9mNY
jf+sO2gj8eCA1vBFyR6MWSwzewd2qrtyCKYWXQYrB/2ia52YkO4RL2mcBLxPPEr6wm9RNLTWnuuL
zoXaMl674Aq96NdVhrKvWmJjUSBkWI7QF+7tMK5vkLb7xFhwEKNeLloYcaCdu3HeuRmaCMw5AmNL
51fdyueXVv3089KdXrid7dEBn097J9T/DMdhNMPrB9bSXKEnBoeVIGa7wBfxVjEyTio1SlkIYeDk
gO5p+4MvvnevglyqIPEApP8SWTAoMyTDpjlyZx5ytat94lrPnxiIh/MKSRT0Y8rdHG4Rx1miJWrk
OuPGIyBEiCHu42kbdw1KveTAUGAWXUqQmASd1fmig+HW0S2Fz5HTuMNOA2t7mCAJunJ2LVkxVUFc
5iCbfZE4Ux3FspVMxQnZbpXNNG8+Pl1Cyxg0rnimeHKUbdPEUuPZmiPotfqAuAfoWdv01d7uVqpj
Sz4MJW1wSOAdfpm/0NvSMtMxnpA7U/0h/1GC9bqk++ujWTEiH48NivRGXwsjVRLU7HWAsJMbf2I3
iiY19MxrYJWSPSz35hIKzNaEFYF0ufIPbOFV/vX6SBaXXWDZBMeSdaH2Anpoh3iuMUUuib2bdq71
XZz0/1w3Is4NOTzCavzPiOTBkOSO+8bWpojmrV+wtzIBcNV4w8p41WdMgfMUEBbgMS9IfEZzoN7s
jDwiE698XW1uPUU7DhUCfGI/N9qaQuXi/KHFAXBpECmgDep8c9ZFYwIYbvJItWrf1Q5jbay4wdKJ
CcKd/1qQH8I5GuhbT4MFz9kRJZyLu8Tdx2sBmLY8EISROAREIk66JqFYVdediYkrU94isrgbbQ4Z
ufY1aYrutsgzcIf1dvOm9DYPUGY3fDpN7q73er9Kh5A4tF+J2YRF2WvwHIccFfigcK8a51M7VIWW
K33Go5o2P6mW3VlQ+ggUp8uCrgYRGIr9w46V9Od1Z12aiFOzkrOCAnEES2XKo8Yag4qlG7amELY4
1wDAQH7Mw+jgqecjc7ys91IKdtKaxqNfdjWk/LhLt4iz7VuVa+2tMmTe/UQLzx+zyvCnUqEbQnN2
YGgh2iV6xQKlN8nKY2zpWBNpMmhmgevzQsfYgtJqWpqYcTLept96wEbWGhoWLQhdAuTowWMgo8yy
tBjcLIOXaTz1c7dBofi5atd6upa2DFDKwGMDvABdLslzmDsX5uDheC4mLSzn7iZvDi0AN8Xa+37N
kOQriVuW3UBgKOboHVer0CnYw0QntHl75ut1v1zaDgDJI0qGoLVghD13mjFLZhzVBjaootzpI99U
nrIzM8hKaPnsFyN5VdVsBQOwND6xThDeFKxi8nMjQf947DbzHBXxQ2Ue3UKFvmugrKV65HzWe8B2
Yke+T1UPiqFQIUJcO5VhlWnblrXQk1R8NX9xilujijrkbT1yMxTqoe7WEtJLU3tqXkp/Uw44n6Ij
9im1sOVBM79W7Y1mhVT3VWd/fRmXjhdchZhMgUkBjuN8GbN8Ypnd63gjNqDoqs3Ox6NxTaR5cUAg
uAV0B1QkF913LkEK30uwbnh2DTtDUeYvBkviIDa6ejPkhbMh5ph/belqRmrRMmIWQVeNf+TcvlGU
AD+i7hc17b7Ru6BJVaT4nzLN3HogNFrr7ViILBDkoz0YdL6IL+TUd+Nmo9fH8RxZyhHvesq3dSOo
z+wPSpsID0VMjCAM9DG4jeVb2OzsqaWEqBFRHPR8/VbGXZe+fNg1oLoHtxBAYoDIxG48yeq2qsZz
7vRqVM1P8by1xsMnvv8OU3ZBVgaGrPPv11VCtWFiWtRCy4T7zP1YtvM/c3Tyfen3q82clL1RaJHu
kSDXAO5c6zte2DwgDIaWEXBjQKXJIbGK1ActuKFG0Lz39XD21iA9SwZArwOQB3qn0ZUkh3NuO1IK
UtzIvePE8BXo9F5fA/EBKaiBq4pP4+4HbYe0BsjaFG1sDnpkFrkT9h49xMTaKGN/a0zWvrG6PGhG
D8wdef7tuuWFsxzyh4JRESU+9aKw25e5WiodtgoE6EGDbr8o3mYoHz9jBCByKB2hD0qughp5DO6b
KVWjYoau8JCDsTVW4yD15mfboCsB4uKIdOQMAb0CKE72BnP0dEUtYaxv7ce+J1+TRNWgm0MeuLsW
sy2ca6Kf/n+2xN9P9qbSksLWpxzP/eF7UXzXmqONvqLsufdeqNeuOMlClAT6XOSqwQCHe1fuwjSc
0nVAwzVHA0sChGp+h764IU1XXhZLzi7QGWgHBt0iYKvnY9LzGHSkc4trz+gCz2uD8uNZXQGVASAC
g8B5Jjl7k5hWqdY2UscKkoe3BDjc6+62PIK/BqQTx7Bnx3M6Y45MtrXHm+7P9c8vrQPedDhpMEUO
xCTPJwjyD04HQbs5Im8c0DVwXn2QF/j9yAT2ATTlUFrFlpEiDw8KMzPxemSq6O+69K1i7UC7vCAN
xBjwIxsQVZiTlkDTIWgDwi7nwcoK9ELdJN438J0ERjqFE1lJ5l6uBmyBrUckp5GskvcjWq9qS8uA
7am0m+w2iz/sTeefl7ZgNua2Npf4fPnFrQJvLWaSweOYHACicOobngOqkYuMnldzu9CGznqo+CZt
tLCZH/ok8Xt20KxDrauh3f3WytY3lVutdkJtevqot53bl8bncV4ViTNaD4r3zCw3aLKbnq6Vji9d
GkYE4SMysIAYygDDwRtLBkyW9aBlj6x/YAn1c+d4fSDvUMvzSw5PWwMSIgBCCFpUyaurGe2MBCHw
A9LybNsM1B6DKTGsr2mfkVfMshHQij56vO1e+lo3EIjWaJ9UCi0O5qIebozOa28n3WnuR4JUuD/H
JHvtld7ddebU35pZmkRd2dMDbhm6s5Im39VGqW9UDlm7YMr0bo9QBMx0Vsmnmwmx4z5BosFvW2Cm
AOMsfpCCV1/YbCdbQlztNZ8n5TXhlrp1eFpHQ1qMd30zF35sF2mQJ3Pul0TLA4dyJxzzXit3uHgG
H4ml+p5UZNiNlWk8T8T72lXdP9mo6L6SCur1Ys66eYsUWHpoOE/eKlCm3Tbc7Q+uzbIqKAZm/zOp
g/an0LkSXl+JpdUWNzFe3EgjXtz5TknMSqUWVps9FOnWyfbNsLluYmnTn5iQn24GpBbKFE29Dx6Q
hFuabq9/fun8Qj4C6j8WGCsuAoqqwkxOfWI/qCrkDpT9zP7UtPPN+Aa6sh++TURG5q8taQNOrDOh
fg5bfHB3ifoHrXIfvnFB/CSo7JFiE9xg0sbQqqQ0QJvuPGjDtt5Yyf76ZF0GRIiKccoLEwgfZB1B
J6mRKUw090GbvvZ4AjGr9bV5b65lcRbW3AZ8CxEsoJ04Q6SJakmWMLTuuw+Z+n24Ld1vHx8GxoGm
zUVFOWT2lTpNPPtBM1r3OLmz9kIspjzNhTHeW4NarGAQ39t1z88raFCL8x9bBVSKMsYh7vtkmIum
fADRIDuONT9obqrPaFIGsh/si6qPDf/mqnW+Gee8hbZLmfkEbQ9+3DVoYMuQLmj/j7Qr25FUx7Zf
hMQ8vEKMOUFWVlZl1QvKGg6YGWww5uvvItV9T4QDBYpstc5RS9nNDtvb23tcy6XeSw0T5W5dAKvu
RGdW2HzXCYxGz98toCw+Cza3vyt1f/PLMVt0C4No85g4UOfO/ZSk0NiAfqMyxLSDag0+qhN+d3Nd
BVMgMOrIJ8BbvKjUpvC1zVTjWeiobTDFwOkAg05mrRisS82apSAXA39owV2purTWs97JQmW417w0
4NPtJhES4DGiZgcA0wtCCQztge1arfLQKDH86JRgAeoBqvLPdRVeWgcAjREIgVYCqQPZc6yFhbpd
XYSCBPWzICvbdBlFgjTy5POz+JNoJNMYT7mFz8fWD1CmKOxhy+Pnlu0zttfWZgWW1jLDtcxsyEhc
yTEdCimOAOp/GepV8ehgeLDmKzNUlxIwY4SG6rliC9ZQmQEbg9tO5rKaho2+ocq+XoO6nu3R+f3G
9xGCeMC1QWOXfD+IqabEMzIaajrNHgfVTb+qQJkF+4rdPZjxwI+GooJ5O+XFzU/KLHmu1GOs2r3A
/EvNRqcFa2nI/gyFn73eqmXnX5fssCpymqtZR8M2w5wyOw6fyIegFIIZV7gP6EDHv88VzcOwcJvB
5IWjr3DhZ8aaP7p09DBZM147+icuQakSzaw0E0cvuiclflCN1ROY31Tp8DEOAiZMgLUD/1nOuGi9
nuaJm+ghg6xtUoHVKu60Xg1Qvnd8jdfNprGUvLhDsFcHtleZQaMg1Ag8NrQIvWNBMP89Wsp7HXtd
wNS4C5CQ/DYSq/KLIRkAWZPa/U5BHfU5H3R3k9apuwNsrgLMBAF8PJCOBaOhvyScWU9ubCmHLK3S
xB95Pb2Oni1sX6v15EDR599seu7QnVpn0z3XW/5aMjzk3CYcrSVUcZSAdqrYzEwsK+HVpfMAn33G
+0SuH8kAuWhSZaJNBuaZoWUMYsPgpzzpqAXtcVuqh3TsgTNxs/bOSFpQKzQwYAxFspGTR5SpRcI1
RO+wreobM1du9k3xf8fLOIcgYKeVtTeH358kU2uCRNl41gT7MinVikcnI4PNITXMFjLt84wp5rb0
8xsyTDYDVrllhHCCUYZRzfF3XVbWnmcY35/DyXsr5+SQAkMOE095urFiHm9Q129Xfsl8FSU9B9Ls
nB3FstD4IjkBMRXU6GLDCE1rNzV3YtoJsuKML1xWiEBEB2cD0YT8EkwEoyMFtY0Q8U6dblDCu64R
C3Ug1AXRgaI784TrhSOGsWbRNZozhBiwo2hkjttXo2Bp4XvggPpi5Kn+dWpAdCXiejeUo7ZPm4E9
ZXZZKn7tgUd55fcs2I45KYNcAAKDy9ERlTkKp63Cw8zM+03Tq8W2ckFh4Hf16CKew03UWGsABaIq
I6DFKD5n1PKTGB7iyt5cBkIzbQzMMAZN59hdOt4U1EFFk1haKGoYodTvvH5TJ1vqbUz19mszg+gg
XzdD6VzkjGhnohcT7YehYR8L+1njK0vRFt5jG8N5SBXB8GPSSHpVspLVaVN1WtipeXmnZsjeWf0w
PMc207aDXRjCB9oZARfvWKsHOnD7LhMuqoJ1oiP9IqwHa/LYrss0A0Vy0W1rK02+JrZDQNzExBqe
+8LNOtOC2XKeeFsWJgT0Vs3HcOqOirdLjAdjDRlj4WbhYDENY8C5vpwpzARNBe8gQlRPBrgKleHX
dVVesO6nAuT6VY5EiQavdwytFy9GPvngTIHHD9eFrKxCxvfQrV4BxxWEKJ6fdf4qRdDSQZzskkw+
ZQvcLj2vxtBVf5YElKv7qv5yfQmXnrUFYitAnANqHoop58fSmE2exlUWdoXgpp83Zcl99L9Xf1rb
S37blICaqPGmYHRqffLxQK55RJeLtNEYiVcYIzYO8B2ki25MPE0JM/pw5HofeEkSap3zFKM3Y+Ua
rgiSu1DENE1WHut9qGgb4EuJYjfaK2/SpdHCwz2jpyKSn5sx5r+f3hyzHE3u5iyE7zjk6MML0H/N
zGd071w/toVn+FyS5Ao3fGL1ZBAWevo3bdpa6T1QUvRqZ6V7N6eb1t4TdlcADea63EuNPxcrHZYi
7B6jOBALepvpWKa2dSfKvj/eLAUVuw9oJtS48cSfb6OqpcQcNKRrY/QZTtn3MtlcF3BpHTA/diJA
snBl0o1TV9A+FLkC1qcGEGME8+GvSpnzXR4ba2CGl7dszkCrmFdDc4J7AZrhuoqW5wBlDOPX+FUr
A1fs88CsAqPad3zFr104opnxF1kRDTBjyO6dbx4ZMew8Obke1uwha/fpGn7Cwt4hY2HgaYaf4CJr
cf79hudl7ZiNHnL6kGU7zwk0uhO/rh/Q4iKAHY9tQ3kCmCznQnREq3ZVpnqIYUw44v2a57X2ff38
+6RrOKX2HCSJl9L8blrv13//giHAJv37+6VNYoMGDHeg74e8IGrEO0YfNbQzV36vDkbr81QnTxUG
j1cSCwsmDnkLfW4iBH7aRSO4UmvJVMGzC4V6aLP7Ut84a0WvFRHyw0oTtaaWHWthjqFskLrqvmau
GJk1EdLhC1qyyishwhjv859Dduzylfu/IAEtFToIN9A3C/9bOh63qJTaaKspzFVqbqoiP1Z6V/i2
1b1e14NFQYCCRKENhWG4sud6luuF4mW5mEIXhE+TrmNCskQqVdi3u8sftDhIs+vI+uDWnAvqLQTT
cUexIjJu3emVogtBJ9WjmQIty9teX9WlPwtHeUbtQCM+QrAL3zxOKa8Nr47sLPMT4x8rfh7Zm90f
SR0DK869WR/OxMkll6EnU122ENdPP+3iWNeDj2ab60u6PKhzGZLOTaIaC0tXanQbPhbVweQv6Y3A
NggszkVINmccLWRB0riOFOvIwZlIx1/X13Bp1M4FSDqQ2VrLdA3lPDFke8p2sVqtPMyXth+GHykT
FEI+CKwldZ70wc7MsiaRM3LVF1Z6SBKD+0njAJu7uN3ZOJcm+Tgmi0c6dC2JiM23jps9pdZqwm9B
lTFDjpTMnEOYM3Ln92boB0IS4qSRKDe1Gw302cqCHqUk+iySm42Bg4oeMidAhQUAqIz90FeU9m3q
kAgD9b5j33UgG3fWTNuCEmAqC4lfODhIZModguaQ9tTsBhIx4/hixYfrKrZwTc6+LumwqtGcZhq+
jqLJM7qOnrRaeULH01oOfulYMFumojRioQNRfmUqkH/WI9dIpKX7MbtPimMGkMFcQSV50601Va4J
k+5+2g5G71AVAZb5A+0I6qT4egHCiEQNTOtvTNf6kJY38d/FSZvY1B6vFRuLywfMzcWJj2ECZGdv
HnCCtiGiQnsfgju8PeeaXYKFK0HtiUSF3eWvTdZ2d47Says6vaRuwM/3MLCjAt1CzjaTBulm04oJ
Bidf+hFUl2/XFW7t+5KnPhkxKytCsqjU1We9/MEK/dt1CUuncboCaZ/U2hjRAIkVJOVRzQ6Nuif1
iks+f+I8VQmwlxlAC07HAq2cM5B2LAcceMfAIH0f57k/IwzbpPFNutZMt7xj/wqb/34Sg7qWgsQH
gTarNt+I2g3E7+sbtnRdTlczb+iJAHR3ORzEiySKlZfR2iTZ6Hte5ZdNtkHg5hNlpVy9tCCMHaI+
DkcK8yOSPD0WWoWwPY3iO/GjWLM0a1+XFExXWU3yYkgjQzH9p6Zdc2aXzv7010vqxaZScM3Dryc9
fKV+q9c/c/V9SMI1PuklPT4VNB/bybFMZgU841lQyJXf7k4pVkKatY2SXkpADzskM/H9ygDPXmBv
r2vV0s9H0hmVNzTwXzqwTl1ZAuyyaTRRoCOjT7+ijj8Za7PLS8eB2B/pGUA+wZWRlImLBLUxtJZG
mbv3vDtN/WJofK/oBljQ/lxf0cI9Qa4XaOnQXMyzyq5FnQHKMDZEElWN5acx3wmm36kjfdWa6oDu
1GOZd5l/XebCLpoebA0GWDA9ixrguRJoMbAgW89LQHK8UX65FL1ih+sSFtQAvUlY0AyePxN/nkvI
S5cpBMmTSLOS19I4aph9uFnCPJGFhwuVcdQxpRtpGAoHaVSdRDG5S+68ccUYX24R/CLM/aJtCDOg
mhyS6SMBYpGp9FGj2b6SjG3gusPXRC9XzNb8M8+NPuSgCxVjGmCK8+SIzCzRBYiOviGqc/BBYUZq
2KDy0vrxWDv7Th/4iryP/OWlQNSTMAcMrARXciuAeDyo3ZgMAK5w/dio/RTD2ew3cR5YE3bJiLaJ
KWDa7tbTQgCoQtVQ4UCVRu59LHo8oKbFh6hypkNXV2GaltvrIhaSnbMM25ojD3SHy5gmri4cIsg4
REU1AGHKJ7QGDPChrmu/qFjQV5hET1xATTu+Wa5xc34kbeV9RbBrAf7uY1Rc0njPNVlrIkUdAS7g
cSTpJu/cjWZXOzJkd3ba177XAYLTMLaiUkc/6ZDttUtla+bAXmmavw0x8T9XN207rFiYJVVGdysy
+HN56aLbQqGirCerZVECYumgtDLrPk1dtH3GnRdcP4MlbUZ5bEblQ9x/0beQuUZB0UdMo8zY1BhG
6addoW0G8XZdzKV1wSyQM09/z/XlC3aO1O0LomQ6jUp7PGIg9oumFCt+8dKmoSPKncfygY8jZxNS
Z+hUOy0ZwvCt5mT+QHO0+Kyo7NI6ToVIOgNIxA45rIJFXvEw6I9rvIqX+eS58I1zQJ8SLrzcea6o
TENBUe+jeCYKTP+ORepP5L02wZCtPmtF1LlrjfWLKzoRKbkXJSYPRKNqfWQ0GiYvta+lsQZouSZC
8jBYXsY1KbAqdXrUrLvqdjSRs12zpfmPJu4BZZbh+0n1tzR+N2vs7ou/H1lX3Eb0iiL2On8aASai
U1PNh2hweZABCr26vfkYKziRIB0CAHKAw9BlQ5QXh+mL5m5uv3021AnZY7jbqjyHUxSq1dqYyIsy
cNcE8Roq7vzrZEPqIA2GuSK4EKrse2m0c8y0NXqkDcmhxIgP63oE+MNDWcSvqZG955qxsqLFRxGe
EDqi5hG3i/5/kph2SksPMvO9N74V6RNQG/w8MTFonmwJ+5G33cHs9rdvJIa04MsilYP/SJk4bjup
BoisPrKKMH0fxfP/9vlZEU9c/VRYWtZ7E64/uq3YOzp0r39/yUTC9TKBKYN08kX1hXkY4zcm3HW9
+0Z6FC2s0W/ESoPt4tGcSpH8FeAT9prQsEmxK4r3QjHNYxkn1te27ZSnetIAJGaPsU+m9Ae4YNJQ
N0S58huWbizGE1H3RlyOtibJ4piV3UxssvsoNwe/2FnKWuvH8k7+vwBPMjnu4NROUpg9IIE3mb7R
3f2ndO1kDZ701ChOQtRxxK0yGdnqVNk0f69rw8omedI5IZdIUkB+9BFzflm/YuMzn9d1fYbbAx6P
Lbn7XUaYMlkjrPJB0+FYrIKULrkus3NkgEVzRmeWzLJj5YB79QQuY/ojEcm2dPO9rR+NbgU8YHGf
MCaAjt65bUn2Um0ONKC2h/VU4ydypzYrmOJL1hMsX//9vDy9aOjTf6wnmE7uel7sqe6Fdo4hoEY8
JRZKpWDm+cTJg1MZndDozXBUSXu9AiQpWgXj6R0ILeHzrTkVl9H43KKKqQdgLqDDWw5X1amOu8L2
mih31IAPAEU+9m17VPvYB8L0zbExhH1U4hCOYTmSHtBm4soQ0zbyanPLm2GvAhCvatYSPgtqgLgb
7cNwL1FglJu71TbVe8FEi2rV0cm+ujdyY+H9xDJOvi9dx9bt+rjp8f2hDC0NTdbj4fqpLxlmhHM2
ojkkLy7n5gG9PPJxaNpIy74UgK9CVxqoN57UIgkK5VHr3c3clleVm+ty9flVlPwDVEdmIBaA8syx
3vmzFueuMAqvAybegPZGvfJtAIu0cbZNx+9dfD8ley1+G+yfcZOh9HzgbhZo2YsLbiz0B2rIoRcU
rMvmP2MxHkve+U37aA4ryYkFg376G2WDTt16YHbPaNTQbaNsaucAAqPr+7AmQjLoaWGUzQxBGfXF
d5TajDbzqfr6v8mQlMjBtE7aGVgG8GaRkSwN5g/VSmZgwWBhq4AZjxSICSzS+e8nXooiRDb0bUYj
tUz5kyhVJQQQNpo5PA4in6k2NuOgvIqy6D6jwKeSJUXSQWtm2YzQyAHEdmsezObJq9g2LXQ/MyOH
7fImmtK361u6dO/nri908SKsvEhTp0XbVZoFoSbmpDqMzP65/v2FZ0z7AKoCKC1CfmuWf7KdfIDT
p/d6E2UFDUj7kxo2uBF3A/kf5czqeSIHUwMuTzSjiUxzp9p+aT8Qb6+RlWzVkpIjTwnUFIw6wj+X
lLwxLBATtryJuj5gzbGYtuBJuL5hS/qHBJzmzNPgQE2RdFzBPHBHYzwuBZC9LO2LW4f5sBm7b2l9
JGvKvnT6p8Ikjz/O1EKdXAgzhd9oQb42Sbn0Up5+Xzp9U5A8AYpWE2nNs1f+EO0hoX+onqJCuZIf
WdIzdHUBrweZnjlQOz9/r0NvV+ypNDLSd4cAJAEFccy9Gd3v68eztGPwujFeNw8rXOiz3gBOjY+U
RjFTfL/P10CWFr6PyicUDNhRqO5/gJKd6HFequZUe5mIhjdduyf18eafjzQ7nqs52LdNOduaQ/F4
ZdciKh5S+6djfv/E5z9qXuh9x0yS5KwQhsiyybwxSsj3lmS+mD4jAI4qhpHQCIWE+/kxj3h+XW3S
x2gwwU0FBEy65ghps5mV3vMPJt+Z82Am1JLMsKsV9lhSGxnw3tNARNG9tDH9bqTt0zg4gUMGn/bd
A7CKfXQU3KuV+0cgc+2OiM3r6ZDlXqAX9h0puz+NaUcYOr89jD79fabk3qZAT0GfoTFEYITy1abx
11oll1QQbSWzawsbh6T8+R6bzLHHsRFD5CjOB/oby1dOcVYDeYs/eEvgoGN2Qc6+Zy1YmftOGSJ7
mrRAWO2L25eHtmW+Azq4DehhNtf1csE6oF8G49ygYMAAoxyFUB1DkR7Ia6O4A+gv7adf3G3BS9bl
x5Hyf64LW9q/j+KJY6GogdHS8/1L9CbNexulGsfvxINXr1i6hTcI68CH0b2AhIb8ohqgS8xM6vbR
1GyrbMeVjbmW0lzaLl1XbVQP0OKOi3a+AsNomFtqxRAJoYVOWj73GaAhpuLLWK9VSRZF2YAZBHaL
jqywdKEzqrjUnkpQmpnZG8jsNiwrvrqje2D9Gh344rng3Z4pZtCcI5vWBHUHAABOQ0Sbwt82+Nf1
c1+KQAwDgMaYmUG3KvJ259vmmTAAcc85EKZNzVd7/jiq7aNmJAdEV9MRAclu0PInCzy2oig/YRYA
J4BZPQstYXg7zoXndcHRztGPkak/29aXNYKBJa1DoQ+lesSgAFCVLDuGI9Wu5IJHVAHhTPqummGc
rdQ4lw4ILjemvmHF5wH28yUMHa0EsmhDlDB780tBver6AS3p2un3JdeqmZA99jBSjARhdpxYGVUs
f+f58NVDM8h1UYtLwZQQ4lCMyWGy4nwpddMXAPbLOBDv3of8oKf7699fPA5UmuaSMGYJ5UeKxNqo
AsoAN7R/0Lt7g4Q9/YRCzcWs/4iQ3xkl7TpP5BBReZlvpqXvBtfXsHQc6MYHxt08dwKdkvZIKJoy
MgCyW/HOLZ+E/sT7g7oSVS1tFKCZZyDT2aO6uPS53Y8jA7FErz/r7TMl+26tu3DprGHlAf2L7Zoh
zs7XoXWircFwKSKFvCpBP75c36alOjImzmCP5+IfgEnmJZ64hKNBVeBetGo0OW35xtFjvilMJ9kn
pDV8lU3VFoUtccem3N5wAASD4qZrn7vR01buz8JCZ3pghIoYBEePpmQDqsYQgK8CKKYmkOX2mF92
2+trXfC9ziRIRmzsKXftERLabgc47UR5ibWHHC4OqIHzB66uLGhhxBGt9CcrklQwBZyoA2Q/QLgl
NGDiu1oaOwfT33kMFoVdDCy3WnxJmNj1VRK0xpakNEjsGPAd+2QY91UR1epaS9HCtUAUA//ZRTcE
pnilXXbcqjYJmNGjTK8fSqc+MPutjYFVOxbfru/20nnCS0f/MN5e3bQlSdAr1QK7JFLk3QDS0q1J
1pDfFm4flqIhHQcKvkvik9QzMA3rwFdJFDdo9cdCeVK7euUUF5YBOOT5ZiCiAU2dtAxuUDhLFAXM
MXsv/Hp4u3mXzj4v6WQ2Vk7mFGRA42AS0H0NtKjbBcDZAvDB7HJfNHd14zBapPZYBFDbbKeJ//Hz
s76dmA8nEwZpG3w+SYWvhoO1RquztP+nv1/a/6KxidOAfTgik+uLH1O2VgFf0CJ0sqA2gd5wPKby
AasmUlQcsB8YJQ1GF5A+92xcKaktitAwBGnP80+IXM83SYwgCxU5gr6uIfsKdnXi2/oTNSO048A/
nJkPMFgjPRSCEIdYJBmj1gqAE7EGcrB0Dqefl9ynBLhYYvIUHmnJpq6Cz1wzNIcAtWru0rqALyoG
p1e5nsPBZA3m6ZvNir+xdAQodQFkERBJ6JqVjsBJ6wmdoCBSAMMMS0ByH0y3Y1mgZoqsmgOI0DmD
I4kAV1mcO3xCesLS/C1qIbd7fTYCZwf1ujm5IiNRDm5i9oPNxkgfg17xs3RFS2dTI8XNmDpGxRdE
7wDKcGYNOLnKCAntbCxwwnHyOCH53RhdYJBHt77PMGyajysF9YWX6EyctF3IF08jjWOOix38Ut/p
4Df2Z3YMOOl4hFHjuhgxLYZuUAFozyNW7KZyn75eN60L/gQmf3HbMMTqIS6S3nc2VAAEqNoxstqp
2HsTUfZ56tK/+tSYAbBIFMAZijK5T6ba3k55m94c0SDNhngG0mfQOjlWzz3FiMc5V8PJX4Dejtbt
feDnAqQjKnvGLICiIxn0LPT7dDxe379Lk4LPgz4Zo/bz4yRX6StNg/eZI4xxOGqb5nfdWtHo+fed
a/S5AClO6ofS4jHgwSOzA6/CtsvCUd9/Zg02PPS5AfgiJ8lJ2roMnDxR3j4lSriGhba0AqTpEScB
Gw6Ns5JRV0yL8XKoh6g0ycM4AG0F7jpB3ux22jLkFGZVNjGQCTMjmfeuQwe61dE+KtV665Rkr+If
kClvb94ugFCCMxuBJUyNI7kLQPskFSDkWMRCGyOYurqWXFrQqTMBkrvAMl2tzMKAAA6QTjf2U2NF
qT6COkmr4CcgwQ2aVTDVyQ7DkLC06z2IyOp0K6znxvpa0H8s/gYCbdXs/YS1PijagoYWfi+6jYi7
bXF7Xx08FvSLacjWzv1IxrmxRgKqUoTbuKHSct9128C2VnorFlQPES1g1u0P+yY7LbrT07HvmRPq
jeGjw25b1foXq6g2N2sE0loYboDfgsFjeSEq7z2zKVonBERpoJUghRrZzc8AYnOk2lFZQ2cwcqbn
e2XGLk1jL3PD0m78ujSCQl2p3C1oHVxrZJUgBsO/liTBIB5XFY14M8bFPPc13G7pz74vGTJHqWPL
GzIvNEXAig39fvsZnP58SZmI6gxcMHyeN8FYVgFx1/pMFjcIyJEYYEBjNqz9+RG0CeNNAcCesCvL
oCzRoLs27L0mYVbnE++l60TNWx0S0up5+oYw+/oWXTpHeGOBcopuGZTPECacf77VG1q5cYrPd9mj
MJXcb4k3+LZi/yZuf+g85QgUu08o7qlQadcwRABggS73wrEFiLCiBtXa6M/SJT+VIO0ay/VOeBYk
TMUuyQJCj+R2txU1mHmOWEdQghSvdDfGNMspBddUCM4G31IxGXBzogHnAmMM6FMNBHmu/KYYNbyj
PnZCUDWNX1nycv3kL/3U889LL0pj8ckCqbsTVsBkQmNRau2a9pivDfQv6C+mXwGFMqMOgT9cuuIk
MYyCm2UcqjVACp6s6v36Mta+LylwPVVoVEd2L5yMwGt3xu3xISIajBAg1YPEzkV/rFlNeImmLg6d
8Uvml9nz9Z+/oKhnn5e2J0uQxagGfB7IVX3vu9PGuN0bPZMgbVAxWIU59ZCA4ad+W9w+E4T9gduA
XAOUFQOh5wZkQKYsqxwW451T/aOZr5HTLKgpyqnwEueZWqDnSdfMJYoaV2OnwP5VnV8lYC6qq4gy
w0d1aKVIuCgLPQTza4papNyUptmkADwch7vr/aL9D8t4GfQfylo7zJLG4tH+rxQ5oaGDZYfTElIm
t9zYg4dy9CeOHO8RLh1sOyIRyb6OGIwiRs/jcGOXfeCyNS7V5RX8+33JuoomtdTUHWIgQ6V+cm9M
n3ggwByBAAr0XLN6SREomi2VfMAYVFgp7276Tja3X7qTz7tS9GFSk8Y8h+nWxvvC+pVYv3RlxZte
2iJUNZCXxEQCWiKkLQIwbkONoYkBTV/vtEl9TGrt6/VVzAZa8tdnJGnkfPB0o1t4/gknnoFeOK1e
pZ4XtjnG/iYnCUpb21q1t3f0ZIfeyjK4LnDpeuAZQk4RzUL4RzqV0eqtZNCwJk0xA8pz3zVywFpF
bbridi6u7F9Bcm1oKseiH0YIUsgXnT+nNd0YrAFKrxcq8ZqBX16VZ31A9mBEVFqVbiu1MDUos8G2
9nY4FNO9cP5c37lFbUCv4H9kyAqHBszESpz5wsQ/4n6bTLfD+89dDciZoHoKuyXH0y14TQGSCi9x
KjKkhPwGDbTXl7BwJoDmgL8z52EvB5762MhUpajt0HBfs/bQApU0Td8yhfhWvSJqYbcgCsQ0Mwzr
TFdyrth1n7tJVw122D+6+ovV/7i+koUDR3kWW4W+NxsohPLVbF0lyT5oYwxtQ8rfZVXfuTzyhjVG
rw89lW4ogLnn11dDaywkni9EB31P4TbcDsehFn41Zfd5Wt31tr1J8/HXyLl6xL6+6hbfcLva3r5M
jIUjSQgsIoAuSg9nUhVCJyx1wmGs7lLzkD559S4pvdsNHfj+kN+e/bvLBDTGIMyuryGm1/bJtl8j
Sl3cw9PvS8pg8REpnBgkP51ebfNxb9EjB0eauKvbxk/Kxh/6Q7yGfTSrgHxwp0Lny3BiWidq11nc
YVFKaHvf0KfGv10/nIXbdLZrkteEhNuoDAYEjL0I1Bx9sch+pQ3x0T+J//71urSFCwVwePTlmTDe
GOWXVCGzuzjVbFwohYS28rMlawnVpeUAfWbmxAGg/QUDdlWNbo2JbAUIlbbfxK9Wwn3LGndaUe3y
vN1dX87S6ZxKk1Qiz2KXIWpVwkTXer9IAFCR5PcADV7ZtiU5cDlnMgVYvYvcYVmlsVoA0jxsuunY
N/SBAKoiL9bK90ubBzQdDPjiEccYnuSNtJ7Bp6TDcnQCTh5MnofIs3DwwDBye9yNdnLk0OCRIOCX
7ZFi87ygpgIALLNFOi/IvRXTurBjgKIE6BUgHdCMbc5/P7k3vVc4pDZLL0yKjeWB+Herif31w1/Q
5TMR0uE7VatbpKmQMnpObSCRr+jWwucBqDVjeKAQdYmkpE6tYva164aAXD12dbMty3QlATk7FJJx
QT0QlTT4buiGl09hgm87DikiJs9UAs98bezn2t4ZHiY8f8b0ia5OXi2t6VTg/PeTUyH1NILeGwLZ
G02KAG/Ail4tHLuHab55Agq41xd14ASZhEZlFYBWAHKkHLzcV4yXm48drf0eiIVQyEMjneSlDTzj
FTcMAIXcTQ4aSw7XP79wB4GhCUcaHgfwLeSGSoSV5ZQwLYnGrjKCnrl+m46HZvijGKCu663p63V5
S0cylwnm+UFAn8hliVYb6YiepDTi7v0YZPrxE58HnMo8zAdLKYNVo+pMRrPv0shx/o4s872Vn790
4Pju/39fylpQIhpXxE0aAZ1eBLZoNiQetkIb1jgE1wRJHlRdAYGmLbEQVB5ZEZRFQIeVqGYBmB8T
gkjjgXoV8/YX5U59sl3iUMAE1WOyo07zAC7yQz8am9LVH4rKKXzU2zaYNmx9kElGqeYh1SsAA3L9
zD5SrbJdOPkdctSTJUlvTEOcRKaj0JAauVVvG0N/9rwY+PyFlW9R1WjuzRFOuMustyKx2f0E2HC/
6YT+R23XgNuXDNXpD5LchnamhnNqbAwerx1mHX1WfAVfQJJE+gyXh1kCPq1EfgtzBPO4JmryGtj1
0JU0X9QTW1XDm6wcGxfDw8kDP+cn+pd8R2tfRsCF+GYz0L0DWpNAc9sEpGxe4+s1AWtx3w9+25Xj
RqVNuyFJTzaImM1NlpHiHpWrbueZN0+BAQcPhWqAMKHKo8LLP/+tCTdJOWGAKooz8VqU5gvYFFae
owv9Pxchx3UZYnGrt2GXrPTBq74pdlCQ39f17sL0SSKkUyZx22W8VhMgWQCqjv7p037jAH6HvBHT
WdHxxeW4qCRhEhg9j/LT52CcMlYZTaJawzxndaeLf1j8zyfWcyJDeu0adP1ZRt0nERuVTSmAH8t/
1V3j0+F+NNa6uGZv4+LOIgMzt467l1U+lmVASgGofVS7/Nkq+BdQIoaJlW88r1lJTl7snTvfjH9F
SevShsTOFZalUesYcHjfUzRdxvmKMVx6l+Y6ENo+0HGFvtRzlXbEpCacTnFIKz2wikNdrfkKaxLm
HT254Eo8WjHYZOJw6KNBbDP32/XjX/u+ZEBYl2dpYeP76t8y21jDiqOw9nkpcBOqDcDqDp+vYpRk
ArNZCaeXFOr0ACSbYtNMVUtXi0Nu39NCgBM0DvLsuTDXoJEurj3UCTgpSNijLxl1rHmhJ+dQxVlT
6m4ch1b8qHhHrmUbt9fAzQ0g/jUIo0VZ0CigbyCVj+bhc1nEGFXUOEwFi0ofvRSzYM1zwwSYb7St
fjvX0zzGjpLZ3AoMZjJpB5u2UD28lkoIUL5tk5Xbxoy/p7Xyhyft/rquLR4WAmqg/HsAs5CTvGRo
+woEbKh9UBIYyYNOxVZPHgoMPv9vgqRLwy0AFxsTBOnFHcGwfMGOtcXA07Hy/C7ZGA9dzZiPQFPt
RaKgMRk3vQGFg0lJj02ZPYI29kBFslL2X2jOR2/ziRxJIXiPKDX2+rmo5n1Nc/LOCYiHet3bGuX0
qBA9qEEUVlNjx1R1z4zy7fp+Likkzs0BfSFO7wK3IbGUokI1CyFYPvhVw32lyX2uvBZI/1Yv12V9
JHflN+JUmLTY2h5ZrQs7DpMKVGqFaSbw5pw/Teb2d0Y8kH3bMDswWqIGiqFhNLECgN/B62bzBY3y
9YGB1R5tVFtH6PUfkjrfFa28d2MbTtlEH2JbL31PFPqDpaGJAjxZ2Y4ViuUPKnASagyRBQpcRd+a
mLcp4UKC+aVKvth5Hh8b2nn3pajswCuBtwdPxwuqnMaHTo17+L1m/JRWGfChhObde0n53uRjdz+h
gW4DMJ1sz0fTDfIx58e2MusnYQ90G1dMD9zSjh+7vPhn7MmuJ31f+hYvu0DN7OFJYbQJulw4PnBN
Yl9UlB31HoUwjA+YYvTL4j6bvCFIPWEEdYzKdGJnybY2k/KQD+RNKCzdgGgTP9iefsFb7vySCCWM
gYW7mybT8wfK/4+069qRHFeyXySAlNerpDTlVdW+X4R2I0M5yotfv4d17+5kMoUUsvelB+jGKJJk
MBj2nPRgihLj2cY8/WNl7hReP9YLFZJuE6aIbFRDEJK+D0mc2E9jrPSq7Qq4TR7/BeSDfseH5dXR
6JPgbZBVw8bzf/HwKPIUs2aTORaUZUnkZOnOdNMgm/7GEZTD4PBk0buvkn3oTa7ZTaoh5Wl/WTwS
9OWDhaZo0bwBTOv65q0ZTg8+BnDTkGS5QE/j4BzKc82FEzD6pnjdB6P+/bqEC0smtwvpNCQlANBz
0ddixNDpoYdOuFo0jd8BzVgOGxd79URORCgvqOaiyaSjQnspiqAWfsNudTWUJSi+mLmgeJtZ+D6g
lx/q6Pr+rP54lAfk6KUMhBR16nNQjRlerL2QLB18UThPmttubBC9OGZFZ+UdOrkjIu501EFzRLQz
mKZAE17tUfWL793BRJUqmVDZdUFLigJ1E9RlvuwrorcH0H7mgUWb7BdpehoaWentLMHY4mvc2xpm
WtUTOXaKwB8boSZidMyouA7Q0yMwr4WJ/n0q9T0n8cb7vSYFJDrAppAAjhdwrWA9c4FEBQfIpdoh
me8soFIZzoY3siXEUHY7yVJTnit60ZIAIKs/u2z+Qeb07rrmbIlR1T4bRUO4zIq7nxYW1eK53Opf
WBfhgdJAklxcoCmPCHUAGYFywtiMebBow5HOY+43tw/hQEFBzkmQFZezJaoDZxpov3FMNJfYh9n6
XNENI7Sm/9RGagkzjhRIkYr+N5MGZJoBFnVcvGfDo8ckM+6zJQ3JZAZ/cSpo0oTRA3X5RWofNh0w
QrGN+0y/2env2DmmN4Mpy83CbB0Yn5Eku5gYS1En71O9xW1mhzgLTX2XNLu/WAVy0RRjaRitU0EU
OKfmDKwi7aVr8vRuAXXXwR7n+FB1fCvSlYHamVcG/xPwnbA3eCSQRFJuS+GCgq6vMalPh+UD80rL
H+rkq6iyD0i5/GkFopTZpVs0J6tSkfhFj7Ns3FWDkwrzqiCm6+lLM6S7hBzyavYt/jmPd1w8CGDt
Xt/PFScF1FQuihkAVYB2KApouXGijbVHXuL6n6QCskIW+xPGQg3ngQNu8bow+WRc7CiQKWTHs7xS
ypMSkwWMcXkFtqhqih8cAzHRko3FvqVAtTK1HJDJjrUzSzvzzdzZonlbsRmoQMvoEvt6WdUHKm47
sSSnLyPtA6J/bdu3ONU2lnhZjYbWIGaA24eEzyWUUZI3qZd1lL64+msqdH+Y7vWa+Mm4z50wiXdw
Ajz28/q+vmu9srHohcIIkyx92BjLPjfsfYwIpSi49WLWjO9Azggsc0NLdxnvybEknREOJf3ERNmO
vtOK7jD2fRUI0Xd/3NadQzur6bPXpK3vNc7gM2L3B71N22+j0fUfqrYVvsEX9jRxTJDhldLfdC6q
PU3gGZClhKLyOXttF/vbvPDyODuzHhAyjHvEFmXgAPSkCOsiq3d2S9K9Jti86zjmJ32ghyTBDFPy
EgvN/jC0IIvmtNlqhFo5evQ4mEjCAqYCtVqlgJr2c+NmmFJ76Z3yaaDGnrLi2Rbp/vo5KNbcBEwd
krxQbglSAbY9xWIgnWn3ujbwVzvuAsN+WqpPnfcJtIUbplxxzaQcAO4D9QtRuMRLUo6b6H06am2W
v4LPo7SDZavgoWzXxfflOk+9ssbp07nC93XLF+7em3dedVuw8h8RGCRBIh817Qu0ldnKK6Z5cfaa
9k7Y9Z6f1rdlKt4lIG9FARIBoGqg05wvAhMPJDV5lb1y9yHLD1UVsnIjS7G2T6cipC0/2acx0Rgm
wMvsdRwCvQ6YBYL1DXuydtSnIhSTuTgV6Y0Uq7C7fV/uyia8rrIb31f7zurMSI3aLrJXs/gnAUGo
l9zmDKrHoDYZzc5it16CBSzZF7v5Z2wR4W/BoW2cg4q+5fIG7NEFZAw8IMuhMO7NZWOf1Ejlv+vA
lQNiBNr51Tu35EvaaFxLXx0QzhGKcRF25PZTXqFBC8wXegCGLd37Dvj1wf6teX8qsJ4Pe9Z2GzZm
fa3//g7lbnrG2MUVjdNXoYeDvndTNAj/hQgHkbfkDHUpIsBztdZizMQ0fZ69IiVi2Icx/tDeOH3x
vpunIqRantwcpx1Hh7E0e61xYsnd0B+1rd46uREnb+KFCLmRJyLi1OxarYWIzPlKy50GlhU5K3a4
/f6cLkQ5DrwGNNHKBHsV77rpyMnfnAUCcKBRI/64YFpAdL/kCTPS15rc8XzXVIeO7v5iCScilLMw
crcfu0KHZvc+rwJ3q3NizcSgCxnlWsxuy/6v84PowHbL+8xOXxN4JSTotvz01YM++b7y+z2jGWoQ
xKavg/eclIAxeHYzf8n+5iBOpCjqVA2VlbWxlaKGt9fRpgmL775eP4ithch/P9FYDKLZbVs6OIiv
rhW4buDl99W0IUTxwf9zLU7WoTyLE9hORV9htybkWuAeItWr+a71YzB3g/Nqk6jYIhXfOn/llbTm
lKboBktf52UfO7t8yzRvfV95IkcjrjobdJqvsxG4BqD9N175je+rFCFaVnlo/8D30dDR/SluHBBU
D0SdEjP63GnbHAeCYIF/tbdCgzUr+O9xW/q5TumsN1zY2vS17+8tvoe3favOohCk2+jGgGeNP5TL
naajh+aAAv22ZQPWEVb+WDznt8GnY2uA8ea6sMuTgDA56wOXF9TwKkqlUfRLsrQDiar5c1x+K5Ot
Yv3l43ouQP6AkxtYZ9RtRAYBoOSe7DHMtID0W5yc60IwMi85uWDV1SNx81LYvUfQY1mFXPSB0N7M
LvybrfpXiHIuzDBaC1PaNPK6u1684I7/v76v9o/lFYAYRRyTqLNRHwsR4v2NABsd40jxAX1I7Xm1
bCAcZzgQkDF8yLJfBapI11ewegyYUEJrDoYz0dB5ftZIwnKjAzFJlGaZ7WPC1T4geuRhPRr2xtux
qrey89FDNHKJNc+nqaGjhsMw7S7s4yWwtsq/WxIUGysnUBPBXRK1pPmQ5vUHYMFvwfOr4/+wVLgd
ANsAdz3SGxhoPt8xg0wT+ksc7BhqbcjQ8O96Sh457z5pqYEWLGEGSdv9qQVvMPmRHUe7PsYN9btc
822+lQm8fC2Rk6WeBJNFZx5wLs9/jZ4NIxnmUY8sI+CfNRp1NOLiL04OMzlgO5CcY7it50KQsHLG
IbYoiK7S8ujOVhnyxrmRpPN9Y5FeRn4ZlhrlQiU9wbwpGUlHaJTlzE8+jtVWUnFNPU4FKHvlNvE4
opuORk7+mM0Pf3NXTz+vWLTWtBLWLoJGAsnDNKy/XL+pW79eOQQuRmusCT6vOcexuavJxvdXNQlZ
awcARojv1ArP0MwVKweTvreQ8kPnvXj0Ub89UoC+nkhRNinmJTKHlQGLzEGNiu7Df67vktql+q5F
WICN3BAQt6BH57qaalaepEZGoqz8YtEPFTiOUitK9Wc9qx9bgfJ+H4djMaMU+TJONztJrsxZo9NR
l6QkKmZG3YumBSCMiFy3QnNlFR6vr066pefRHL4PowNcPecdw+98cQmr66agQkRsrmNMlBG3DSyN
DZ/naqb7Edgnd5axjBuN+GuaAWoQCaapk0tsriqnQzdQ+ANT5SVI/xfiyer0Mah7a7gH4OqwgbWw
Js+FqcEYjgucK1UTs4WlRpt0eFWpfSh799hVd4W9z2+E1nxXlVM5ii4uCymtegH05VTFXwVrQdW4
fL79wDBcjGcU5wZEZSVe4iy2hUcXEcVLfbDS/Mkicemb4/xU6NYDIcXtYSC27ESg3NsT361IaZ66
BAKr7qs13tc2D5vl42hOf+GYoCHOwqokqIcKRsZ1LeYTqmyRbjUBSHZAWxNe37o1e4d+cyA8mrKW
oA5nG2Jp4IguCMVACW01h5TenuCFY4OBedmSioF5tS85a9AtZgmp18A9iY2osamfb1UlVhysUyHq
q7YUPbL5KYTUE5191zN3TYnigqVvIQKtC0L0IVutXXRlnZ98Dl4wVsqwwOuPnfY77h/a6ePNR4KX
GekwOWCCxjTFv2KsBMigxgygUX1NvD/gvrn+/ZWLjyKjBNGRNg4v8fkSatqLVtMA0JrXT233deTA
U7MwQ/B2XczKTsFdQheygzk/PHfKSzqifFovmiairPMZgKi+NtZG18iqBEyUojMYgBhwnM4X0rWJ
tXS2KSJjbnZZOT31MyqXLft6+0IMlD5Aooj5XzwK52Ia2pru4uKtE9oTEV3giDxom40Kwso9BMQc
RheQxZNgAIpe1XMFMECBNy2un8nyXPz5izWgFilbQzHIrNb+bc1jSermuOYNamItkM4a75OIb0Rq
lrYeQ0QAEsWIIrRLLbouk6O58zBBtUb9sGgj6G76r+Bw2yjorLkfoAix0FJrgcLrAgbFaV3W2lUC
+4txFD/WtSUwiuzO7ECw0wFUEY3pxyqhdyDZe6za+lere50/5FugNSuOAn6GnGk23yfBFC9ottMF
kBe5iIpx3k9geNSs8vOQ21+MOEWGa4uiVm1Ufd9e2TuB0MgGq5FKzTHO6O4txl5E1pTre9HQ/PfQ
euMRPUkkTDnA9xZPFMFsa8XXdnDssI7NCVDvDlpwruvTmg1Bhwq65WDWyQX3MgZEW4Cw45ck6ey3
y+IvsYdRPhY4+cYlV4vc/1k0GsPQSwJBF4Cfi1WmvAOqVaTb9fCUJuwL0+akRv5nSA+FXdfPhWbY
96Q1Af8c2244aM5fhLy4+AipQaSH/gzVltlx0TjlQEU0d+nOcJvX3nBua7X/zzJPREgDceJSVFNe
VZ1hAMbasH17fjI9LWwTFuTJFhTvmqmR4cc70zFSBIo9S4U3xwMtROQZQTL7BdnQjbXvwznCaeFi
XGIUsUlg1FQsSzQFY/LskA0/WT5/ineOCwCvH0DwBrBglXfFyxEjj3q2RLRojpbxPSvIjtMPZYLi
fvJGx40c9pqmw5rJfXq3bMojA+7D1KvidokedOfLHr3LX26/SWi9sWBAULagVDH8AzeRImf9EvXH
pA/t9Fnoz9lWs8DKkWAqQMcLI3s2LjBAEcTNDh8XK/IwD/8xbz9dX8P653E35VMPP0zdIzMBVwrr
ragqv1fWXeZtJWNXzhy//18BiktUGWCsAN86IkzegcEeBHvxGHruR90ad3PC0bC71cCzuiT01YCP
SsLkq4nTlLnTQrLCilp0tiSHcuO5l6eqKDFydEDLRYMIXHui7Fg/jW3Vtb0T1Ymf4Z68Vnl4+5mc
SlC2jKFZ0e6szokq8ZsN3M+MG8fnpMU6W4Py+g1ZondYhBMN8Y7SHWk3ERPXdwngVMAikLM68pBO
bKIRG1YtMUKjtLtHarZmj3q8YaxWrjcW8a8I5fppFSdLh8wb0vyeDxQZWEOTfa/+4oKcSpG/4mQh
VuHqohVYSEaOTnHQtwqGUl0u1AmdvHJeXFZXle97dl3N/Vg4GMz8YQM/Zj402Q/zWytub+HAmTsw
h8hSwoqraVlaAdwO5AZOJIpvnfbHa25PSpx9Xznxhg/Uhr11wMw8BhPZdeg3is3fmxTQ6xv27zqU
Y++7Wc/GEeuY6GE0j3Eammwf//SG3fVbuKpeeDsoxupBLap2pGC0QVuQ8LEjzfpZaEHnvjAzyP9G
u06EKBkWHg96ZWIAJyK9+yUt9aMTDz+ur0Pux6WC/bsO5dHNF51kBhqII4Rh3/jI9kk1Lv4cbzHA
rpldvIYGNgatbQCoOr8oc50ULs7cjbTaXzh6GDes4so6MMuNnBf6n+FRqgEKF15G52W0I+odrPJu
+O0kx+s7tbIClCZBkymLlJgqVqJr3ezGfgLBEzhU77tfWbahUGsL0JE2RtczEq9Adz7fIJsTr+rA
/xClzRjkOQ/S9tG4EaEHlh20yCghyRyBB69HWYM9IcQz51yPujlYDN8b767v0eUikH4mSB9jxAFR
jIoAJGwrqe0M6ekOLZjUiHe1zg5Jam+41JeXHGLQVA32EpAw4iU/3ysXhD51SzU9Wuba59redl5L
+tizg04+XV/Q5TU/l6SYrbS3CatbSNLmDx6/L9HLSNFvVGwhG136Qedy5MaevCONnWtlXXh6RO0p
MI2XgRd+00ezUYVt+9hPu9uXZQAwEG422JcueqhdMHImBXP0yHESaEHqW8nT6FBfFxu5ostLg/GK
fwWpKZZ6aQqXSEGxq+/m4XuLXpHrS1nThfdGcPQtgzlOVekptSuMaHErakoeCpPlvp5PP5ue7bOR
/dTF9PW6vJUVgZ8OqVsZpQBpVrlCGk/icaDzDNR953dhw9Q4N1KtyVsKG+NgqIxIogo1FUmN2uzy
wpyj3HrDpGK6cSYrl5TCMcKcCFK3K33eTdfoaYLPO1/Y8NimT8XWPMDqHp1IULwWwAmXcxkbcxQz
5g/9h2XLuVsTgCEqaefxH9iz8+sCVFAnM/RqifJsCTDW6o/JFp7t2i6dilCc4DJx7bnmEGHAc+xF
OCE/WEwbTupK4gepBwkDhfwgwYkr9z6pF0MfQYIWjd2dEQeV4Vf8YIM+TAtwHa1lB0ZMe6vIsbJ7
qK8RZG7hUGKeXHlqkrEtWdv3SHXrU+B2Qzj9xeZBAhLpKHtLmjrlksTm0tHBqNFjk/x008qfeTiy
w/WLuJI/wkgnkrfA75f5T7VhtyiMGPidqNU0zdNiLXsWdz6pbJ8Ud8kAINT7YizvmvpmRxZSUe9A
+h5t4Rewjkj0uumsI8negUw2FeOviZs7kCZ8BxbaRoZsRQWxfajgYGQQVlQdG9Mzq6RkqJF09Y7V
+Geiz1r6+fomrqnCqQjlpuasQfv5wJFv7bWQTctT17ENn2BVBGpcyFJIRBZVF7hWUs60DLnNfEz8
se6fdTJtyFh5PuFYYvYIdRv4N2opKgVmF9hwsAxgt+5Lr3gpuRvY5fi94HEYgyzVzzq+YUZX14Xi
AdIimDG+uLpMyxHmVzgdA+MsFjKUv68fzcrpQ5mQOALEsqwdKzautt0xs5t4iersiXDmz3Xuj9nN
FXd4y+h7QQwLCE+E4ueGdIpnl3UJUnqF0MK8FUG5FSitbNOZBMWOLp3Q8pFCAk7E/TZsgQXL//08
fkGzAFpqZH0CcbIK4tqgA11vLQ14WRa/r8vM9HNa+1W/PPNcf3YTbvuMmn7mbSV61taFAR3kQtHM
jzEtxYhyDBDW6VANcKGmAAQZwXR7bxKWhoACjLXwA2AEzs/GiO3FHJZ0iLQeMJfd46Id5sk3vN11
PVt7gyAH1FsmnA00FCredE00NEVokGM0091Q70lnPxHt2Pb3tiuOFBgIrKoOiSsww3Pb5Kr0dAyZ
csBDi328KPegXiW0xGBDVIGdU7CgGO4XIJVaxe3NUeeC9PO9XIzeRJxdgJfZNvKA1X5e8K3SyZpG
SCJrzFQRyS2taDrKQ5mTN8UUlcUXEFw4dOOursQicKUxQo4YDnVkNeVQ6MOcNAwlPl66+x62lA72
nZG4Ibifr6uE1Cz1UsmnG2DPKMWhJfd8t5KEAEQDQB3R1L1hfn7Hmh+JhuJFnOyz5tt1WWtmDkEI
enER/V4C75sY1DSrHtqnp85RYpgEZV7/1oDHcl3OyhOB0sW/chQNEN1IgQeTD1H2j510T+0v43s/
1U/814ZLt6YFSNSBZg7UmnDeFYva13lZGM3cR2wMAa7KN27r2nZh4g3T3nLS1lBHrSaWlWPVdUM0
LEU0Y2QEuGpvjnsjL+X7xURXB9QMUNzoN1Nsgo1GBX0qbdwXloZ/ErrVvrxmtpHUBGYGlFnimpxr
mFlnBZ0ysJuSKqrzf8zxCxx4Ojw2GFnIvzvV/vrhr10dqDLq5EhvAl1GWY6rGW1VFLAzcZf7Vfqt
bX6VAoXjrXTB+4fUm3MqSGrHSRwPHiPoeScFlc9Gl4dmNT8KER8Nu/nEDcy5Jv2Lyep9mTtVYBa/
88QOccgbOrhSRpekK8irI1CVk6TK09GRxhU9weNU6fzJ6vunKatQxSVBa9loRu/Dviy/EMIeuxHI
a2gbPWau8fEv9hy2CsUQuDAXgXkzUa+tB1w4fTABtXN0x1fH+VrHW8Th7xH+xZ5LgFNAceFoVQdz
tAugXMewIBY4y+akeqiX+WMzjRgSaidMFtthmZthVn1x++TnPPR+bZUOUh1V0BL3F0iGQ72enwcX
JU3KDo1RvDgl3XUgkrm+IWtXF30/thw8QPCtOqlgKUbJPcOGFPax5o8Mg5Iuu72xzAMVlUwcgKgT
KTjl5JHF9Sw0bS6RSZ4qeqA/rq9hxbohm4OyDZrKAJSr+ot1qieD2ehzlNXAA/1iLbc3GSNghHnD
I4oWTWDlnl8gMaV6bFX4/TXLQEqMdO5WB/qK6QF6uERdfk+xqD2FJWEJgEWmOdIKI3DcEuno1375
ZVgfU/IzXh5c/uEv9uxEoBJjJU3tMTdGjM+1R63TfXcLZmz1UEABhVQepuMuWuolyoXlJAREmuau
9cL5LxRXksvBsYH3QVElOj8TbrbWMnvg300cz3929U8p3aiarjgckADNdYCD7iLYOZeQ6L1bO5yM
kdHmXzXh7XsBVHIPjZGs7lJ/tNLj9TNZeRBOBaoguKaZsT5r6Rg5BfGLeT/yLGiyD6S/PYQ/k6O8
c3PNnK4tIIe53hNZ3Ps2HT6mXrv//y1HcW5aOulVNQmcEOhSBv3Zbj9W47fZ2XA+1hTNAv4B3hX0
L8Lgnh+TbvOUDh08ULAICOsx7jaejBULiRkagCmizoJajtrMVospb3g6gMUYeKqdjhYWtH50Gw7n
2iLQxoagV8KqEZUpzDaX/17HSmR+x97qeqM6sSYAKT3ko+HfmGjIOd8lL21aUkztFA0p3MsuPVw/
663PKw5m6xpDXotuivgcCicAVMf176/dxdOfr9xFkqHPTkz4vmvup96PqwOl902zm7ZKzhuCVIKq
qa1tmpsQZHRhW/iF++otQWEhA7oRZa4LwuwNEFsQoKklAoB7W5qb1qAotwDlZ2ZBYi8+c96IKPx5
i/ZlTYclIxOCdnDyXsROU63h77MZpy++NeyDSx4bc8OorL1gJyLUjcPUQjd77jhFossODPe8f+uc
oK0fiubRBuzNtKUSa9byVKBixdrKpB0TEGiPPwCaOGWPNf9WbD0C6zuHhkvAXRBMY8ljPPGdtcUB
C55Bpkjz8ChjfMkEsE6HkZPr+r16f/DY/K8Y5f6gxh0X6AWG2tWh6MwDSNnvrktYPR9wsCMfBa4k
oN+eL6RE4/3cJjAAvCXTAxtH/uT1UxHEels9OLNDkWUj49HpFu+YMkCfXhe/to9w/pGaRHc20A/l
v5/so7Uw5PdnTFXW8QdK7o05HLcGN7dEKB5BV7sojXkQQetvC0tC6n3wMCpxfR1rB/XezYiGRv2y
z9yeeWWXnY4igvOtCwey4cqu1Q8AiICxY7lLGGRRtNqNJ3ALiIEi931MgLrf9Z8Bp7kUvxYr92v7
h+lWvpNtNVdJ9VKiFdgh+OHIrMAaqf3g3DTnwTVmGg302+i2u4ZO+0Z/8Kowbik4ebbw/teOCjib
BHBt+PMiT1kb6WIXuiBRn3hTgNeveJ5tc3wRjaZtHJgu3YyLtSHFgucbHaKOqnkAaUBVaEbZxx2X
fde9ZOQV5YU9UtmB1YY9FUEBQ29Mnd8ima2RvUPube0opl1Vxr5JfzbTY1/9IgOmldgd5+Puukap
sP8yrSHHgLEfBrz/i1Sn23hL1RoYjRLmIe4dgL7SF2OwA4TpQdU+mtkBs7XwhP1Y+2GZd4y/wlgE
5gw3xHgdxzs4QADV3UqR69IgXOybpIZAkhKc1GrQ1jlVzNwC00DIGpjlo5e5PiC3iDa9lvVPrcpf
7WHHrdovnceZP2X1T5GWaCUewb/WHmLDux8G0Na1yc7NX6Yhf3U7GiTdtOGkrx8vtk+2XWBUVn1H
O1bFY0VxvDz/7Lmpv4hn0r8JzsE8WAWNi9RdvPPmf0prb1aPpXHfVFE6pwj+q1Cn7a4t7MBywENS
g69ew6puZDmVxytHLGQdADqIOPvc8sWtO81xiVmLseuWt6UGSHZSGXxnV8tWB8XKNUZ+BWNG0hUG
gqDyWOXJqFlthyNrtK55ZF257Od8XO6tBeQkrmi6jy4bmrdWA7PxdSVelYwGUCTOMYNzUeuydGbR
HDWdaHIB3mOTkC7P3fIMNOf9BGhn0W7c6gszjLw8so1orsJcwCXiXUVZbgLfvI8y90FfHv65vpoL
1wJfB4Sy1HtUoHC1zo9sEZo5EUZRv6ktYEIPLPXRDzwEgO7PjpXJko0JkwtzqMhTX66Ja93kTX00
AZYBaH66XxF0QCAbuLFtF06nFCQrU8h+oUtBdQJkYyjrp3mIKB/toLMT9wHNJIbvatknfUyXA/Z7
qy9qdTMltBRGaFAxUmtStVcMpWGbfUTnx86kvpY/iPpTd3OAI5d2IkZq6ImDAQ+mH/UZYoxKEtYw
P52/XdeKlVNC0RC3S6aBoBzSwzqR0NlG0VAq2sgR6edB8OKtagQwtr2Yfr0uaWXLMAIG+H5MYspe
G+UeAz8cvZVZBUmx/QMQMC9a6d3FU7Ebi02O9ZVVAdsP/RbwCQE7qmY5qkxQJ+EWx/zfaz28FsUd
cT5eX86GCDWvgflVJy9riKDafZckPqfP09Z88aoM3UASExdX5pvOD6dEPTXNeNxEXeZMyM2UI5yY
onguY+FsXKKV04FJkMiiUGn0RSp6oCd88fq6aVE83gn3zhLHbjzOxc/rm7ZyVdGcgGlp2YoOx1nR
gTJukBC08xbcnKVV+nVP5+Ogcd2nSN081H1aHO1BZBuNJBd2HJTrwGclwJKEPgBb8HwbKSOgpNf1
Gn0RZdAkhe/UEbH3zRSHuvaQ3Dz3IMWhAoaGKQwKIid/Ls6CXoB2Ia6jWRgPZvetKLcSE5dVh/dH
V8JWohSPRLMS98QLgMSNBKdVjPeYe2nih8Z5cSgM0IuJglX/lWUvMb8r3Q1rsfJCYUIcTicUBJdY
TRuJoZgWTa/byO4ZuwPvtQgA4LoV81zGCwAKgU1CQV6OcsJNO99B7pTzPNmijpKh/1hQ/cuo02A0
kjAuWIh+IRamQxNSbi2Bl5KNmP/y0unodnsn8sNUyQXdCI0BdTeTqYySfAwZSQCSQvx+2Lhvlzt5
JkU1H6ZR1jwhooy8inyakEiMxY1sX3iZzkUoephaNvDCJlqC0+2fpX4bUOoHYM7BHJ6G5Duo3pyb
W5wUgUpuNG0MXUMEVEapEXjU8TW61by7umuwH1ALzCwT1SAKr+Gd20NC/U/7UGyYia2PKz8/793K
ZQs+zvSHhYZj/Hbd+F2aWJzHyY9XLm1B4pl1Gc5Dc+/5x8U+lvnRbI7XhaxqL/gHUegFF4qpslgk
tqclVmeUUe7cJ+3jkj7Y1kZ3xMo+ycQ0hleIbAl35TpPXYbKq5idp2VEgA7nj/nu+grWP4+COHql
0Cyltpy3eQ0mG42V0UzDFlxxIt3KS12+QrArEuLwvxLkLzhZQKmPI1omyzIqdHs/FzAtZXpscudA
7fhxWcqNc19bkITPRqsCYiZU2s7Fpdlg1x3qd1Ffu/4EhnVGg+tbdlkMh5FEHlwG2jrgZ1UXmMRg
K8vnGSti8cPsZV8TUT7G1gAMXfKg9VrQ28XBpMN9SrUdFXMw8/ops/vX679j5aE9+xnKxhpO1Xk1
I2UkrJEFWTa/oO1219X9wdG8V8ws/MlasfEkXSK9vq8ds7JwkoDFcoHFAOBQV+vGMrJGJ5q94ph2
2SNoiPYtcB8XUe6sMX2a08WnXhManQC7TY4ifP6SAt2StGzHMfDtX9+IlVsIIg4MpKIsIYcfFW9q
GLzOFjopIrq06EyJGlGFRbNVwZVfOUtmyJVjugStsSAjuKhA906tTYvjFOjpelzch1h/SfO3FNQ/
Tcv8fnpr2efry1oViBBLYpajH1jN42F+SRPlmJdRW704Y+eny56jUJmlTy2YBbuGIDWyRZqyupW4
N0Q3ge2AvMP57dG0Wox5D3NggMOzACVpgkH5jXzLhgx1diKpEc31NtaVIh/pppCQfc9EertSoEXS
Russ0PRlBup8Ja5AGtsunSpKqi8z/8LKT0z/dP2AVkzNmQjlAmbCdBidrCoayPGP7h2uf31lm86+
Lv/9xG72uEwxabGAVH+00SltWj+0fItabuWVPBOivC71qOfU4BDS0y89KQ9GCSKvdAmSLZzQLUGK
WeZt285446rIGvzUCBP0YbK70th6j+WpKpf0bD3SZp5smpnZhmAVxNhiCBj77RQleE9SP073qB/s
nOKnw5EMrczAnfihsgvfLg/gWwhE/eINWlDA+yWPpBS+rT1yUYR5/Q3RWjCNju957Liwaefq3J+B
dVrd6eVez/qPgi57AZIdXvme/gfIK37FvhTdEoLjCjm6kDs0TBYS5ll6cK3fZPzMKjAF5G8L+Tkj
UwN+M7SEfPLSJ0K3Xt8VHcV1RqpG9iBIZr/zDcnGWY+Lsmpkk4at17vOyjf2fF0CcHPQjoFXQc2e
1tZSNbbFmkinczC5GLLc6uRduQky/fl/EvTzNSQYmF9qJ2tAe/pxjA/Z/MXSdtcv29YiFGsx9CPI
Mdqiiaj7U9cf2yq8/v0V9T9bgpR/opdj35KGMHx/Ik/FhKbju0XsQSF/XcqKR3AmRTlsYlvDbOo4
ClA1PSBT5yfxAb6Qbzd7TZt23vDzurzVXUOvAUBCDR08T+R8VYtuIGpLmgYx8GPu+P1WC9zW95WY
ql9Ij6nbGsprfTWLnzV7u/77V09FQmRKTBiEn4r1M4pBzLzVsV8Amq2Ht0z/XHAUG7aa+bfkKMbP
nOAvZjGFHBiEzBkOfHiI3WeRb8RUq+dvAzQD9xyekNrxruUdA+CO3UTM9lH96cSxon6Tf9HqQGyN
Da9eyhNZikbTMjO8pMbexYu7b0oRDiO7Gzv39mdcgmf+35IUla5EU7qZjiVp8cFtLH+uwj7fQple
Wwv2S0YMcHmgz+d6LKEVSWd6TeRWbTh6fVD1/aHNbwY9QKoKTavAuZVlX8DknYsZ8yZ2TZbxCEfk
s+HFTV9N775dnMDcypeuaZwsLqNhEpWci559x44NFlsFjxbXSHzdYHcVmg7y0btLi+T2OARVG9AW
2Rb07oLYCn+fNhmvsCwMETfhVO4ANG8ATlu8uNkGls6aRcBYJIIvsM2jbKPY6cXO+WgmjEdu/4ng
vbWM/XWTIK+i4kBgCf8KUNRapLmuiTjnAE7SQnd8oPk3k+wt/qcxNvy7LUmKZvM4rklMsG3WBzaF
GI5P6n083In541+sCGO3cipaAhwpys3jcSmTJeVRYqBI3U/kmBVx+D+kXdlu3DoS/SIC2iW+SurN
dtKy49zE90XI4kikdmrX189RBph000ITzgCDOw++V9XcisWqU+c4SYliMerzS6qwt7n1XPRdIcO9
ofFEnDTXqgHjSs0fpfZD1yrk877ryY/bw3rj68CgBz4XxBsoUoJcQJ6+Do0edlPn0aJ7Dy78nIYk
epx/GuP+kObknpsqTmz99+vnanPAJt4TSMmiuRXVdmn35V4/LzXGFxkcvKq6cPQAIrvWsXLc4tBA
dm8HYdwkSPu4PMWzC13LWVRfvCIe7kc+8hCs4PQOdP9sbxXJEg4IVyEXCxowk+Z8byxzB+j2gL9C
vNWZSje02vxLlozdjqYOAbOWN/icETPUTG58Gmo32bVL24GfW4y7wRqbO6/BM9uNCaS1plk/oNjk
3JvDWIQGY/3HjhfuS478/I5X9nnuIDSbYo/X2b7Vc3B9dL7IP1XTgz5mT6JyT1/S3ZI6Jw/aIPkT
OZF8fHSIcWKDke/M1F129TIA7K1rte+isSboDbsImFbn/oJDF2YpfirlmgDm0QUdqGiftHp65YPo
/bhom4DXs+YbBnJCaQHcNbj4zAOfizkYlvGzSUgXksYEzJ229b4dlh6DSoyAdcIOGlRWDgZPnrNy
cfaMLB54Z1svrPt4DDQ9eXW7fAqbucx3pOpKvy5MAnhSGvsdi8WeDIz5xoQ/2D3hYZvOoO8whenX
dSP8yQGuv9Loa8Wc0m+K2dqDsTH2W89KTyNHOCWS2ArNzIQqQdz3Pro+5gNUxsRes+bUTw1IMEN0
gQXaMKQH0jDb98olP9aghfdNGyPkDoL+zMnzsMRP/gpC1fSuL4A/FT3t98yEiB8aTPA4jr0FHQ2M
pz5hznRoaSd22uQM97RNa5wux/Q5X6wjn0W7Q10LuPIq5yxqG/PHPNnaC1CCHdRR+BikY1n7E5Ic
qhfAG1e2EsXDbaKfBocD6MDri20B21w86AOeqq14sKfGN1L6WA8vre08AH3t84o81o557/KPtXvI
l+LQxd3T3Bw0bQkNFCURTPiFw7ED4g8FoN68HYMGz7YyHbGVAMqds3AErXrmaL43odvy56hr/mhN
wQIPU97VQ7LrvRw58A9J9jEZbfi43Lfi5wRYm7g5G6ntW+2BGWCfsOwnfWoVU/AmglhnYIXdeuiZ
REJYutrzcnJEP2MGejdG4z5EqDUtbIki3lZYkcsYdbmMTkHGMsqaAH2/Q/NPbCku2Dfe+3ogv5sq
Lx4qZmePjrvARPNL9/yseiB9aHiKS1ZlxLjeL56bVXY+T2WUx6D52uvsnIvA0f7P2ZK89VKUbUrH
vowIYBc8sCqfKHkOVCsirXtDix70zWj24kKzdhD/KwNcQrXPa8/ceU47+HiWQ5F7VfrLJgJYQQdn
WaFpa4dut29NVvzQU+8rnVyuCJylOUYbiIY38x/Vw/XvFwuZdKaWtlZnn5HgCVt9n1ZoHAd5DQ1u
38PSDKx2AGlf2c7ApIfbePUNF3by3qLVJHTvbHvHClVlaBSryAA3hnJlQnIvNTp2iryCCaL75noz
3qXzify8PY5NIwBS63gIIs0r3+18qbNsZIN39rJPln4EUVGVQfBRlZZcN8RFCPHf6bowI8WXXZMu
vZbDTA61BAjK6+ZrOoZTc64hElI0L16lONBy9fqNxXUBLxfIQFIXRQHvHOc0WDoPjKf6zo7ZrqMV
rmFgn/Zmhn2qf58K0HKcbk/r1vbQwWgC5VsolbxhWpwaN6kNkntn3IH3U+Pcx6x9Hj0W3jYjF7F/
jxKkSWvL+gpbk2EAqZitzCU16MqaKoAmY9y0PgHVqw1eLif9ZmR3pWX7hQp9sDm8C7OSJyuyhYts
FN7ZrZ4HceApSuSKAqDKhOTG2MIIA1TIOxdJ9cOcs+/DxHYTOv1uz+DW/r+cQGlj9kUL5sIEE2hO
X6r82PTUR6/yaO5um9kaDUAGaIVZO74hiXC9G11m1G09G+4ZOCy/Np4G9px71l+MBcwJcBp4hqyB
ybURDeKsLgCa7tkazF0508BcjKAuvrUqcrPfPIXycUZFCC9sYMfQ3Sd5P7sy+5JriXse26IDUtJz
g3pZhs9mQdPd7DDx1bUY2ce6NvvdxMa9HcfJkZcNPcxtgfAOA0j3MSHmHVpZm1OJbFrQmy7E7Ow0
u+MgEb1zWJP6I7GMYDHM+cV2qilwGpR/WAfX0U8tUMWNh1rKoI3IK1c2F0/dsDivPK+a+wlcjvvJ
tBHj11YCVgduh20few9Z6gzBTBk98MqdPuoLZ6eZ8rUzqWcfu9lIoCcPzom6dcgHLnpVcm9rJ6AE
AyKIFQn3Rg+Wa7y1p6mLzzY9j+R16B+m4S+OzqUJaU+nKFS6hQYTHf1g6k9591R572uK+u13kDtE
XRCHB90X0gawOPMc2rD4zKbmX044KlouUwSXctH1v0ZswBk09F4h0yo94ZGfapfSofF58Bbdtwo/
1Y9BNjgp9Pz4kYjqDnzTpwpCrrGeBfVMTw7pwOcdf8lz63D7AK9zJu94sKshTQYWJODXpAM8lqY2
mFVOzjGU6/yS51/atvyLmAJwNQP6vcDVAH5yfX5JJ5rEKo34TGwCNvC62Te9NQFbrSrlr5GDPJjL
4ytFFhZ0BRZC4Cia8bMlDlb7IPCe6tu7enkci/3tmdvysCC5gPgxhDjWTr3rUVUZUFZQjHbOA698
VhyL6hsOmT/qT7ftbK0QojEwHoJdCYSF0m4BIlRw3lrOebGrINX/pWjIfr8FC99e6VvXlKa0PoXd
cz73iXdOA9GnPlUKr2/5BhSg0eSPbkYNnRfXU1XEfWfFVYqoAa+4LOTZUXvnG+T3mbo0sa7WRVhk
0qwm1mqi1R+zxHe1IOYPyde/mCjAb0HeBGQs8AnXRuycz9bCNfcs7CcSR+8E7/weA1o+Vvgj/vcm
9h4Nhmt2aLF9TUQ5ePgSlXjV6r7kA+ICv07R8AWMoOzeBlBBcSTM47MHett6GH4ixDtVyPJDGRm5
irpTnBGVPelAdkOh9a014uTn/UdTWIcy6Y+JwQ9jTO+qrlNAEWQoz+8ZvByf5M1ETBOTiDk+x10t
ggVO/jFO3VerItCSnQXdM5ELP9aTKtRc8Wsg5UvcNslxcWf7jB6k6fPtDWMYW17iUo1dOr1AgunJ
2C7xmQ4mu29q7uwNj+WHfIy/GPW07LVaDzgR5ofJJM1+mc341PVDvVti29mXyMDsPLtpw0UfGr+v
MzyZLPuHmU3ikM9Nclcubg+ZPaPwiREXu1V9fJeyQg8hiDDYfi8IbNUOfbFHsA3nJS3CFKyk9wsC
rkPuamxXz73wRZeLsDFYG+SNXqIVRtD7kg7Dfc4mdqIdBYOp8KzGd+PKCd15EcHAZntf1lV51yUm
3VtsQW9JM6FxqrdLnwAatm+BhjlkFbZxghTQUUtRVUQn4PLZm0HoWQ1jdpgEs49c12MkDGbXH9tO
e7LcgQcLn/dOC36iGnIkWpwYJ9NePgMHjzaSgZa7xV2WQ1tYL66Tf0ehDF9pyvaY5PzBAvIhxyNo
h3RjcWYlcJvjOOUBlDrB8VebQKQuyfDAZg4A85Kjm9dLLN/rk/lJaxCc1Tk0D0TNkVZ3F/wB+KFd
maY9NKjT6rNdpiLs0V+ErpYqP4i+sgJSmVMAOeDuI2FQkbZI7yCBpSVHe6qmkAmb+s5QP6Oje9TR
kq4bOzyyCyMYO9T1WNygftTW/VFPWPLBzWoWNmxakNsDMCg3l9dmBlZY9Lq2GyujOYNKrAMmAfEl
SgT9x6GstJ01zXk4m2m+MwpruG9HhvZNpx/wI+N/e+EYn2Pwm91R4Y40mDMyfOsgUGKHJTHz0M7j
z7TLSh91mpWYrv9VDMPku1QvfiU9+WaMovyw5IhvO1qyp34m3G/7EayMceziiVS7O92u6ZNH96l+
N8afptKjUUoK57BAiM1f8qW6T7oOQJGkyYOELn0XVj1687OSFR+KVFuCoa+pP7d1FxplUX9ODbeJ
Fi/HZsRWKk8TTo2vjZOGNy5DFKtzJKmJMHwQPrj6XmMakjEie7Hy7pcLZeGPXt+bkC22jF9Wk3hr
hj45oPo8PlCUEsJeWPV+Qi06zLty9nPLbc9506Hbz0jqfdm0wx0rcxBwNUsL0Efbk9CFv7xvkU+7
g/46BjoVLETy/XUUKFEMI8S3CWcsQB4o+Ww4I6AfFAU6LUiSQTu5VTYfilo0vpno6Z3OCT0aKIdD
zCdNT0Wse4eq1aew0sdh19TCCjLeAsZSjumJmW19GJZfQ4/8PvZta1Ow8VhIy992VlvOmqI2imKP
syEApwEUM0LOJD5XoHP3i7pHr2mZ7vEv/6ri7sERw8/bBrd8I/7r33gD8IrKr60p6SEAJ9r43Ez0
CNhS7lfI5FYihlcwVA2mW2EU3M1vcABaF2UAGRhMvQo8ufE5TUKsSl0rOrY2v49eJhvMSehhlXtA
esGNkjM9PhdWvzOE/tiuveG3J2wjjlpl2PC6QmbubZHMLTNP0JY55yw/aOxQ8p2yKVxlQoqjhqbP
iD3DBBj2vNLwjYT45XC8PY6NuQKCGJwWq8wgntvr3y+CtRyXiG6mjK9yIM6d4IowYPPzFOJMDmJz
oAXlMRh4Ms2ZzaMC7JqhQxWrsPX5laUBjK5g6QIPyPWvJ5q+ohgWDu3J1h9d4dP5+f3zA0I7d62+
rGOQ5qcAzSGknXRUfZJApIHX7/+/70tx7KTXXQtWdBa5X7i1n1StnxuOBCXcFcCr4Wn0pn25TgS6
rqFnHNU2vWP0n2z6zgGb7tzBd7sffzGUC1vSVOGys0sKgolo2s/WJ017uv35zaGsLFLgesJ45Ih/
8gg0+OaKRxC3eIydPf5psWqPAB2FPsWqqGxJ25aVYF8bEb9EZlGk0BLiX5dBy3yAa/PAAAoS0B/r
y+3hbZx2UJ+BjQklcNTfZeg70ebE7GbOo7RkBw34fVbdsfjltpGt87I+OdCLDbeFTXF9XmLXnLVh
ojyy6Ef0reWu4riv8yI9ajxoR+JtDOXsVefi+vsGZSZHpM+jWLj+hACrQxExHncxVRC0qAxJBx9E
t56X1zj4pv7T876WxPJj8WxXiptkYx9cjUdKdxal0EtWavAvy79VIYK6df0CZWg7eWyNb7fXZmMD
XNmSjg/x6jTLdINHfR2Z8WGoIzYe/sKEveq0AcKGEyS9Aa007SyjxvJn7Gtn7fi8czTFNt5cGGhK
onljpQuXqwVoD3HK1K1xSrMcehFpwdPn1OTpU9MyLWzMWlNkIje2NJpw0QdtQGHSdmW5T3dxY2Es
LY+EtVtQuN79xZRdfF7a0VpPhlSLBY9GI95Ti3/knnYCL6ki2bk9bX9GIe3nOB3abkw6HrULMCf/
1myf1vs4ViRNVFak7cxmBLY0bjjkK+/s+kSs56rFFnh/jvFqRaSNjF5ft+4oVoRlsQ92roBZDy3d
316XreIbrCBIxqrDaWqSK6taML+ib4xHM1qJ8VgovZ/AhmR3kAecP/QVqpl4W2TJnhZWEfC+0EIL
ji8sIOmsGO/2DvzzS6QtAs5KklSQAUZDeGjOO5CU3B6q6vvS3ujSlBN0TPHIwHkNZxVbw6aPW2V/
0SO6FoOl5RrHjED/Ass1tY9F9sHon+IsMtmpS1Q54c2BXFiSYh1wNent0gy4fcgr6NqWUuFBVd9f
t/9FLCsK4iyJwCGiokRqybLQooa35e3VWPNWb644QNZXwR0XWVRpteeB9DGYgRHR5njpT0FKvi9Q
PfN63W+TwQeApuUKk5vjwqUK/hQ0SOFmvR4XtDfsBKnmDF3SgDg9lip2sK3vA2IARiMQ676lfyqq
JS2XjGaRBfj0eckU2Ol12uUZQysfOhgocDyo5Eg/v00bCnRZHgn7m1UF454aeyd+vr0sMif5mm9c
pUnw6gN08W1lMs/G2GhmWJmRGhOfJh46/D5PQq0NCdANY7f4M/oHzXfSp/7XLlCtsElB3SHvB1C+
6DZ0LmG3fYifR3G6Pa6ttflNdg4eWPy/XNqI8xJwRTHmEU+iie8Z+/7u74NbCq19WHj8VnlvzYkN
qWGTsSjun6yXplFgJDZ+/tXnpdOSZTPUTCk+nwK5Y7EwnVQN6Bth06UFOeSsirLTx5ykkRNbd63Q
Pk0jSoW2UHn5TTtQPwJF9ypBKFOaGuAXaUurYJHWQt3Qe+2QtawVi62ysbrqCwdW8MEFlhGvtW5C
u+VQ+g6rUY1UBOmba4LqNwYCiC9wdddWauGwETE6i5oGARN51ipFTmHjwAOHswaA4LXH21Na9MRN
oRUVmyyy7QW6bb+yrtlb5F60teLm3TKEk2fj6nLxOpfZa7jdNVWv2ywqknNq/iL9r24C5B8axLcP
icqOFDcbwgUYYcGATP17md9V7IcYQrdrFcPZWhiA/VfdbzwA3zzWtV4khbUgFzAacxjT1K8KVept
cyQr0nptq0dVXVr7Rc+FBq7nNGI1AA2OVh89Xn42XXIk9Tt7P1bPiE32x5Z5vc+MuWHgFYStfDCo
TyGDhQI6AVeJHS+72wu0FQ1SHc0FYCnRccvIZU2S86Sz0yGNkFsMKVKlrFpevZbcGWUV2mn6y2i1
3QT37ccu3Q2x9ppZseIlsnV6L3/DOvcXpxd6OAuZPYwXgF0nEKW3a1n5iBy3Kju8uU8uBiu5iaVd
uIcWB7g8z3lAqK0FJlrHFVO6aQTJiLVQDEzC7/re5WjavAClspVGog+gpq2C/Ks+v/794vOuM09J
EjvYiF6oI6/2F9faqoiGCiQeo2/1/jKLxW0isBaEgtHdZg/6pKsgapuH6cKINIa+FI0+jn0aaU1k
mt9SxzwYRhHoxqfbu3tzY6EUsNa617KPZKdK58JuVzvUPc3dAcUH1DNUKLWtBUEPBlYaPfHQEJKM
uMyjZddkuHvMXwA/JZoiCtwaBN7FEMICNgD9JZLnGXtatzn3sODlDh0MtNrlKi+wOYQLE5LDScti
ybscJmizAxuSG75/GYCsA3sf/ARuNenYoVZl1MmMVDm0F/3C1v252xWV4om+8bwATfYfI9JVU2l5
z0cHaUC8xuw20tgdAQd8fczyb33zvRsU8dn2qvwxJ8XmXda0CU9grtKe45T5rn6wTUVuY3tZ/mdD
TjqW1VRkGoAzUDE4Ze5BxSGqmDE52ijIUnrVgGWZbJTayXSc2XRstH7n5f2H1iqexGjtUVBWXNbr
QkivmsuFkpFUdZOIqZ0ymCX/JtDp4DHE8SJejgfIivlUJXWvWChD2tt0nHtHKzCJCUSdKgJSB4gq
xIipe0V0qDIk+YGxjyfcnzDkVD/j9NHxYr9USftuOc6LTS6n8t0E3J5CT5GzS3aMHZv6A238RoVD
2tx3CKZWDM/K77OO9OKK4QljjgsNtIgU7BBnPOyq6LZHUFmQbnydmKiPA6YauVXtjy+iSBSBp8qA
5HKcWWSeR7DJuuxcHofkLy4WxJvQF/kdq9vSWoMCAylHhyDgtCB4Nj0285cyfn8KfRWU+Z8NaRWS
vCi6yYsZdDmqAJqEi/3c9nttwdv81+3VWCfjzYm8sCSthum2aE+qEuQdx123CL8mNrD3kEYGkKFN
l/1ta9tL82dc0tJQ3jlm0mLuCESodH9iCv+y/tpbo5EuAvRH2NBY81BN0x94/N3j/1SZ5w/Zj9vD
+F1XemsHnYTgwF3LTtK9DAKheUZvLvxYMk9+ByX0D8IEtklMaCw0tLjfFXNp+e0AZMtYo4N7cDTz
Xyj09H5Hqq+GNpqADwEPaTTcfizKYjjNmvM6JXiWsYoWgUs79wBsK4Apg10HHuHzuhy6z7NmTHyP
CeiROWD6qTN09rTUBiRuAGRjsNpl7xSxfawMe1REI1urh0KYBnFuYG2BuLz2DWVNOHoFkVKzxB4p
90wo3gJbq3f5felkQcLYjNGNmEUt/QTwkpb+0rQfTqY4W6pRSGcL7UFe0qVlBtW18/xgd4pBbF1x
l4OQDlTSZ7xAARSD6B5GwvyGv+YVAGT9Pd6MNVE5O9WcSSeKzPXgGh3MTX0AUZIqfrLng/JWUFmR
zhUI52Y9BusjpG9an7cvqeX5S3VwVRxTqrWRIivH7VPBWozGq3+JpfRH+nL75P6OyOWTe7E8cs9i
qa3gpCrPosylx264z+g9iU8k/lyxn1ybgqF86iBaR0+9vjfB7jrMh9u/QDGVckej7rKlyzl+QFwH
8xQm6TFZ9npyer8VQKHBDornw9p1e31Um773GneZUP4oaDSm1X3F0BtMloBnlqKAsDWgla1zzdmi
0UmGkyQNuHbdgbJoKdDBgWaa7oGB7ghUk+UYecVIFD5+M9a6sCcNLbeZRXgOe3Y/gkAerMh+2r+T
p+h3GgbgHhdttJjGN2iorOosrtW4SLwUyhjFTEbfKlWF/63dbiCdiIQfZH7eEKpOOZLUwPmwyGq+
87gETknxoN+cqgsD0rE1wbAEvl0Dd0riHisP3WjU+WSnye72Ztsex9rgCSjGWwJC9DaLdk4QcPFx
rwEEWSo2s+r7698vYlIBZrNqjnHbZv80QByafxMv4hoHhSAEUd5wCLapC42qtkBRNPtidQc8UP9i
ei6+LwULE6rtWUdQ3c+WIBkeMY7/7/vSgTCmtna8FAVqbwxpsVMlnTbPt4c+EY+Cn/4N2znYHN2q
L/FUpMtPA6S7UwmkvfOlXDTFPG3uVqQ6kE6xcO5k+iPagtQYKQQ8DHTHLwDYBlo8sMcxvD1dW+MB
ihx0LWCiWRmUr3dT3U9jnBUjwGnuqv/wozCc3WKHPSTjbhvStwZkuuh6BgIOlUKZYMfkdW0kIOSM
RDoc0rh8Jm3LgoHwAhB+4KOrBhq56RCW6WHMwVhEZ5A7uB+yeDpUjXVw06+3f9DWOQLfz1peADQP
fuF65EkCeFbpoZQ8j8eXbjz+f1+XtrlZNmIYYlw53VdzDk0VL/TWZF7+eGmXWzOpRZLNAC+l+7IN
5/JsdorgYGtnrJz+wKYC6QX9+ev5Wby5GMcGry6aWX797N5DRnsSqrrI6nTlCMRCuhCUnSv1ktzD
klXa1HUuzlOcQETO/ti5UCc6jtVTTSmQ5irM7eaiX5iT7gDhiGnOONIGOvuMFJzePd1e9nVS3gwH
9PSALZnIfMvEN2CCcTIWe0m0aCZEXsY5TGPUklpzvKs7K6QAZiVx/9IPqv229XK16OqYcIhXOfrr
1RqJRjjVORKXGjD/4xSalbGfDPdoGN0nMapY/1Tm1s1zcQktRjF5dQlz0Ob063HaZw4JAX4N8CQC
sVT6F14KBOToOTPBeGzLWYZsqFk8LCxFWYu/NGaGbtQMsE0CghgVGeDWyQJaFxJ6FH2jlkwWwogY
7W5oU9C0hUNzWPgB3QK3N4nChBx1azVEAjsXlYW6fNGrf9rkx0R/3jaxtc9XEANFFyAaU2Vn22V2
YYMBjkVzc5+1X1P6z+3vbw0Bz14ksVepDNROr9d/YmmReDbLorJBhsSa7i39qfZUraZbo7h4nsiq
idhlyJN760Mr/l4mXyfV62Pz+1AtwxzhxEJ/7XoUae4aZDQqYJXsgwWo/+n2JG0dEnrxeemGKVoq
GgO9IhGaSbm9z17BsBzrB5YqPPXbYQC7pqHjd0XhQ2pF8tTpTPNiWIAnQqDuW0gcD4q7++1VAI4I
gG5B2gXWMIS21/OEPMTkpl6XRyAI8Ef2te12QrubctU74+2uArcxRZEK7HgYhnzlVDNH+dMFEKau
X4b5SZh3hoqxfcsEVNINZwVCIaW7zuWF47KAKxw1MbCoJNBkrkH3oiiHbC3GpYH1B1wYGK25NKsS
Bqqi84H17pRF8Q0LeIWBeBr9BDYAPdJqcN0bOmhxFdH9XH8W4/PtTbsxQUBDohAFuD9CT0vatEh5
j7QhBGsNkYSOlP7Q5j4tVQXot/c+NpQGRhC89SDrI1fCnKRxlswGW9uQPULAC11gjzl7nHD7F+2d
1b37UXBtTbr2SekIW3iwlh3tj0xFG7OxIKaDGx8XPjrQkIa8XvLJoMXUJKDAJdzzpyevGxXnT2VA
+vlorUQvVwcDHtjQRDiptOA2zvfVACQHUpLJ1cDkVUdl/XWy78Yi6KY7bn+6vbO2rEDEDTrY6MyC
3rZ0MhifuoZWvImQz6yPg3kSyTFTiT5sTRVieThD/AM3lLQWtdBjnTK3juwfDf3HUrGKb5wO/Pw/
n5dWoh+ZVk26U0d1PoBeEKR1oRcvwe2J2jQCojYwKCKH5MjxgeuShdUWByNtD+lm6vdo42ezIvG7
acQFj4O2VqMRVl1vWlA2M5JWUAJyxTwdM5YPLxZ04j+DqJCGt8eztSYeSgMOwMFo2ZMBiEXd2DZn
YD6usvsIMkO3v741kMuvSwMpnCUHwzW+3tl3gtW+CQ4vMSoK0Ft7F5A94BvB8AESI+mEZHqeVkWN
JamSCV1upxla8WidXRSLsjFTwE1gjuB90V/jSQGJTebYdUH2E1naI3QMs/cvxNXnJd9OcPGSNsfn
oaNlg+5a4aY2VgLADCQswKkAETr5DeIIMKQ0k1kBMYM24AbgbxtF2pAuend695qvzhbcTug4XPXu
rjevrfHCNjlUkbDn/Az8hPrAghFsUrfNrKt6/ZoDf+mFmXW5Lu7yGNnpITZhJqv/aQSkQhLqG/Y5
hpAIiUzSBeP847bFzSmkawoUUTv0TI1ri01bll2yWFj6qfAnM5wraMMp/PDmJruwIU1eN8CHFasN
Jn4m5hJ23uvtQWwclvWJDdwUVL/QEboO8mLaPOKUWT4uSWTUD8vyRMr+wPrqqEGC9bahrZFcGpKO
vltwj6AgmURWwDI00UOc9LaBjeX4LY3jAhcOaLspHZjBzWsQ4czk7BkvmrvvzJOlgpltTBbU7YEv
Qx4K7kV2jrMzTChZDeRs0E8Wn33D+d65jQ952ttD2ZirKzvSXIEIAnSILexYzggS0pemVhh4+9pB
RL1SdAOev2r+SldjmbAZCLMkAYalwUnxIC9n+C1EYYGf9E3xfuDutTnJI6MkEWdlHZNzln0R9gca
7yB6X1rh7VnboK5b3wlIhENzBVG3HA53VWtpjZEm0OCA+MZKhFnsdatHWP95cr+66A7Iyue4nhQb
b3O1gK39Td0InKZ0RjMAqpAzqpMIjBLFy6Tin1R9fv37xQldjL6gDc0SRN9twIyVJEPhodfVllwn
5u3PACQf0NpaRqkQSYTusDx0qgNhX7QUnCe7OLi9RJtnFPLKuDPXRKWM3kcUk/EcVbBzGrfkmKfZ
BBbasT3p5V+UXrAZLkxJ3tmEytCUC5jyBGgZg7xWhDKbywJPAyVrsA6gleZ6WczJ03sbVLqR+KFN
B1aH758pvBmR1vKQSXvDBT+PokqtDKj9KRleuq7aZSa9x9Z/fxCDO/mPGckRdMVodRAqQnMAMV4G
Zn2a+785HkB/abgmEb26lmQidu1W9GXHoqS6n8VxOtyeqC1XZqySa4iOke2Qo722N3lVmXYKEXju
W8QIBQftcXVXpeykm4rreGv/XhiT22csrappWbmAAC/ZLk3sLzmQVMNovd4e09beQqLOABceomVX
ds+gLdKr3IWZobt75ZriuG9/HfNFgZ9faVqvd66X1CYITwD1np2wHT6Al/j2r9+aJNDI/+/70u21
koHj4QW8utU9UVccQOwXgMtI4XVVVqTzVyYQhbQ0jMKunvck/eK4CgNbG2uVCzM8ZLPR3SJdWkxj
w9BWOBquARIYUdzbcfHUadOJU7JLUchX2Ntalt96r6D+xiuPSssylrQ23RjnBPGa/7HHW/L2smyN
xwZfA+DeYDF5k2bWCi23GNqyo6m7c4YPng4mGz+mIft5287WwsAprgH/eqvIVSK7X3KrNxrY8Qru
O316NEj9wbMzxV2yOV+Qy9CRlEKSQlv/fnEvEhCnianBfEFdffB8yBUqJmzbANjaQE4E1+VKO6yC
2C+ajSfANUQKCurdwC3FELbiSWQo1u6c9RUhk0AsQOO5szfBdwkS8jH2e+uxH9MQzESKsWxbQrCH
pkxEx3LbYtLqHlQJZgR8EMl2C3+AahYo7J2/GtAfM8b1mixWniWeCzPJCEASEBUNcPNV2x686Z/b
u2w9fXLM4pp4dlM0Hb2t7derVPy0dGsE63fm0R73lv4ABg+nx5M/iIXitt/oN0UwcWFPusWquJo7
0FQl0YxIuUT52xR7sAGVPtvn4LkMIZwQVH+RYrgyKrkgzWlSngLnGpl5UOchqRW7Yuuouuaqoo5M
D1K8ksvRQdxo6tWISaQf2ACZteY+9VTityoj0nUwaNCaycF2EC3N8+CKoIpPLkQibm+HrbOKPCKg
357mor1VmimTGtOYuXhdVs5LNzzN1vH29zcHQaFTulaKTSTBrzd2D9muipIujXqTnaEIclohYkNd
v942s9HYhhyGBhcNrSa8zxxpsshsNB4IFGGnJq2fdPFd0sR76MpCm3QK5nmF+VlBNfS+rYPfOB5D
J38/Geb1b5D8nmMwG6omTRoRuve0+3lIFIu1dRNdDlI6S6llMyrMtVtrvIcsILHKvbs4YaYhgNMU
trY2BtDOeG1gfyNElLIC/VS7EEx3EaZ3xyU7uafbC7a1L9BYaeDi9rD95OhzvW09JLeSqNSLx3Fy
PhBjfGzRiXLbzOYo8BIA/ynEi3W537FZEJbrgDKhU3hu9xkUzH8Zwmaqp+aWUwXLMh5nyG28Tcjb
ejKBNA6xtLAQslX6oaxPNE/9BATJqT2GdvWpt1Vx1tbVdGlU2g0Eutid0elp5K18mmUKUNFLk8ZB
qqn2wtZiIdW1DhBuArDF60PcFnEJ5g7ABUav+pAS1MxoxQJG+x/vX60LO1TKDKNZeunNAQ18yWiF
CfSgUxXl3eZ1BK15NHUbkPBCafF6KLZOptholzSaNOe+XupPceGdy5742pBEYEZ7BrkqEGhOlGV9
SHizuz3CzZlE6hvBCw4VoEDX5jVvmGMti9c1Sz+i+BgNcXKIPfNvLijQLLsrtgkVFtkdgvVpArJu
TCOznlHn+jV1r26tykxuDAa7GmRvQJKsrBjSYCqeDJYhcrSsGOQ82uS0tOOBZNPp9pxt7HOYgQgx
xOTQcSmHkwloMQvTwJyxyUU1ewJPjhMk5DHpf942tDkeMDysJBXWWpu/XpzhP6R9aW+kutbuL0IC
jBm+AlWVqtTQSTpJd3+xemQeDMYYfv19yNa9b0KhQnnv0T5H5+hItWLjYXmtZ6jjPqkEpAvMJt1H
kuyEQQOztVfaLAtnEpJugAAgvAhzYDoLUxgWtOygJQhf+Lso3q315hdH8T8/b882kRmrVJgDnl+1
BinaAd5czm9pGivXw1qU2fVQAjUXJRkEK1raIjPxfA0VsKFcy4GWSpOQXJnMtS0A2725TpbWQGRV
oez6Je1ePS3fcsmC3KrDlI6+hDS7kT0ZcMO1kofba2Hhqv0Qd5a3RJXXUyrwkShYinEVQ5T2mVX7
coTGbbx2fSytCILBQXEOK/3qhTlINWpc9toF/Z4f8MoN2qR//vx4AJuD1AT+Eyz12bnXCbs3bWvU
Lob41nQw8AITxvsFtGqo5SucoYX96oBNOL2YUSBz5vuVO00FxCmPIMWCLN+9pwbbjB3oi+P/ooc8
HaI2oGRQUAN58eOGtSILxfgKpYxiaDfZaNx1QNN4nG5uz91bIXr2ZvoQZ3bTlrbo6ioiwLIN2olp
8H5riq3SYefFHyGsuSPwrrNYF0iw59B3umvdOlDVGrh4Ohdu/RWzc0OknJVQCMbtKIhviSooMrTM
1X02vnqs9zMdykrj4+2hz7a5NSndAkeEOs60Oq8kSmzZjsoeDHEWHv8ylMOdU6tN0sYreKLFMG9o
Hxel2KtrESYtrcug63bu7PKuc4anxnPg5MzWkLGzpfnfcFDLmUBRC30oDZBUxxs6ceYehHa6qgIT
qNiWEETy9cZZyT1n3+st2CS6NnEMbBO74ePq9NLMK8DHEWenoKGi2qmBqRmymiJgrpv5mPetPqmx
VWt0mfmh+V9kgk4O8F8ohM+zjMxgVAym154t70mHzzlN/ASG0kzLcESHsfba9NFO2iv4o2kXvFuf
/0VF2QptfaQEyBY/jrfLeO5Ert6eC3iw1paQflQ3eVBqNPJz6u0qp4h3isVPt5fo7PD8Lyw0oPFi
wDMTSPePYTMvHXuNI6wcGj/O7CcgW37dDjGH9f8XA0cz6osgzkKa4WOMthGQKTcJJnSU48bryxEY
Ryp8JjTi43hww8iD7V5E6vyrLPNiM1jOGGqyMYIxhmcwN9FYq8taHIpO7z5XO5r+OEDZJlEvywao
cF43NGJLiSHJ2nPpmGADxtDrPmjmQdLX27OwMNHodwCLAEACntjzFyFsvAGURy/tLPVXVfw1mnIl
p1hatx8izC7dYZLX6/OiPXtqW9e9DxaKL5PC99qnBtbusn8BmsS3zbV7ZHbZ/zeD70Y226lFIe2i
sBG3BQTCigK3DW1212aPKXu5PYdLkaDCNDljTzJi8z1CWVl6bcfbM81+Qo4/VpDC/9v2Z33t4F76
WO8CzRsunckskg9de27MI0uOa0bSaz8/S/88vY1TCw5nZwVmC8xiNy6s3G5P1eJqeD+E2WpI2rqA
ZSpitPV5SDysBhb0cJEqxMtolij75kFmpNvBebwdeOEyAuwU2wlFX1Ss5jUDyC5pHXXj9kzqYtgg
vxAbbrbJMSLgb34+FGpvkCo0ddRA5tltUqvcqwycXZ6XHSEHdhezY0NX8rGl8bwPMpvHsujNkqM1
dmZi9KPitXV+Jkaz8rWWFvb7ILMtZDstENmubM+xu49QpdTtO8t8puSrtQa0W4s0O4v5QKWocwxn
jMMEZmda0NIgak+pWElKltb4+yHNLhZJRs2EzQPuMzbc6xF9dDLy6/b3X8hH0Cb5n+8//f/vWjEK
FoyMaJg1GxljVP5KCJAkzS5bw0EuDgWtq+lqBrx9nv2bgjsxz7GVsnSghwhm86HSxmpzezRLXwby
S4AngL4CzYDZoVBkSNhsAGTOELPwHmUzJEGT6UBF4DwMXTH2Rysh+cpuXZrC90Fnqzvu01ixElvI
yI9p/y8mXyP9qJXPnx6ag14Wsim0tFCxnOU2TZy5kRsV3RnawOODOXJ1p+eVu4fpnRdKdxAPqdfR
ldNhXtSe7qWpDAGqFaoEmNPZppI6dtJgYHmM2oPd/mwc+76BaEdXQF1dyB23JTTbTixOT4ypsBn3
twe9cHAADgqCF3rpuKzmq6bqvJKNqWjOLQEvP7L8SL2YZCXIwqJBEPyDW9HCI382xhbGhLzgRXOO
DSjvR3EAy5FjB9MUmcNUeTXFmNbgLEmFNj6Sf1DkcbjPMUdW0kM5IUqbc1OkDzCRgft32uxknP2k
bZSHVZYlPspaz4WEw5ANTfuCf1KmdvqqIOMAsoczH6ir+VqSecyaAdCkc52nPzz+Pem7tR7/Qir+
PsSc8+MRGlV26/BzZtzVrjilg+2n/MkcUzT5xKO1RgJ6k1W6mlZ0ridWC8r681Jg1g0DjeyGn00j
Mg5gHNlgzDHR3+eN6PYxcqsgG61xE7UJGJClJk9M17OwLuXoa2mb/+1gLAirdoiIH2TU0Y2nVHKn
LFH4XHrGo/AguhUnefIPsLx2r2TdPDhVCf2Vzy951EuntQglpKt+AclJRSLL4uekrH/anXqWXfuk
KeSht+MsnFo4RPD7E5AQzp2zVd8pajajsPnZSC0Qn09F97UTD3by/XaYhXPfRZcS+Tqa5YDEzO4X
6TUJWjj4LOxB0JObr7xwl0aBBtGUx4IXcrV3h7LrsaQ4Zkvb9Pxeyp/Q/adroM6FYwiVJOhNTCKF
tjUHjxLgO/ShyHEP5/TQam0AK6bdmKmV22thz+B1B+VACGHhxJ2nfXnpwJ4qh56fVOpvHVvfmfD+
iM49FoXG/MFjNQDYELK+/YWuo5oAeIGphec6aE7zR1XiCG9Q9aCfIceehmM3uvA003w7slLfzKJg
QKeyN6ACfjvs9cKYwqLCCbGQiawyKxLnauy5Vub6uTZC61kau5Wfv/5mH39/lgrghYxEpMbvF0Oe
+7Y2QvkkZgJesfk5gkJSVli7rhe/zaT6hifhz6YZt7U2fDGMsQzQYGJwj6NbNbjnEb0ZLzYfWmJ9
SRm5S131UEsPe8VsTzlk0kOddM96X3+FUGYAK6wdqo8b1ISfgJzV/VjqgRdNbsx9IEwVkM5+aSrn
gJpW4heVeCkb+y7raWBrJDCEcZ9JuUMKsFLzfxPv+3hAooUKVCXUvVH8B0zpY6bnlbab2lmPCYd9
BbTD3e7QV615KpUh0QUwjceEWYmEnJRZXQBE+q3Bg/QJEhueDSjQjtmn8UcfdxOYIXEzIIHtMrRr
93dTN20IT7ZhZTdcL5C3PxMpD4WM85VDiWZ1lWPlhX0a3G+N+y0Kby8QkPiuLmIA56eiN0UpARnp
lBe8S30dDnVd+CzQU+naRcATd0PT4VvbjQEx+s2oVYlv8CjkcLCxS7K1reJAG5KEgpd7mYifA4jR
rRJpSBv2oDnuXlnpXVk2e/xcWOnDVoeBgZvD3qwZhBkIb3wuXfT0BoVKQuNGF12I7OAlI/Vpbv01
B/c+qkzHH80GGILoWOTeA6+a6F5VzamLqwjugXxjwwjCTJNdSobuX0R4HZQsbcOmmwzenNL2SwZh
w9p9LVORBomtzrEqUZs12o1m5PfmlEUlhBO/B0jV72ADtOfJ0PmAk5q+dPN+A/EIEiZZFpqO9s+t
00BZxtZNygBMkCAWGvwMpV74xLYTPxsSsWWxmXCfxfl3BZlbWYrXhHphX7p7q+YXarQnmqYhIfGj
EPFeMX1vCQ8m6DRI0vYANMWr49F9bNl3nWaFPO9CCOeGWZ9vAfE7FbA3Syv+Fe4h+5FGxzHOt+jB
bUbxvaqMsG/pRjraKU5cnMtg4NMeBLtouKsG56ths8c8lvKu9xo9zEb7GDV65Ce8/2mV+mtF+hDW
8Ge7MDccFn+JyM9lBve4QpMhka7amDFWgmvCHZL+YsZ40CPRBeXkEF2OXuTDPzDeVnAg9D0tOY9w
T/HbPn1MVBsSYf3SSupsrWyoQxRh4V/dlz9I5DQHDpdiu2Nhi8KcXcOrHdoVWQebYhoVe8sptLAd
dcy1q6Fk6rKfaRI3B7hLGqHDdd+xnD504U/kZxbywy6qfyhRuFDqpyvQqevb1cUBDS0ngsIjngHT
1fFuhyQs1p0OgNOTbddBq84tYAtN/eRG8cpev96KHwPNHjeVCeEKQUZkIeNdpf0Fszr+fA3ifQgw
uD+OBYBvCZtJjCUZYJP5dfJTFp8uc3wMMbty6jLHRTpNV1ZsRgntzx/6Wr7zRk37eIqDqAjdCfTo
IFqDtsTHYSRVXjPgqOjJhiYk9/Ox2Zlu91S2fGPEJICVeUC8LgtHfYR9g5GYW7MeRdjo2m+zHTY1
6UKWxcUGGa4/SpnDr9KeTvu91LJHMIq+daoJE1b2+1HlOY6MKD6mAiJCA2ilmxqWymhz8WdV9QQG
22nQMO075M0eoIxxMdz+sRjJgzaUwNpZxwSOJSdlygJ+pMOjDf9R2Vk7EydaV1vfWJbDljl+zaOC
+mkBR1ew2HALeupnmcof1BBHU69Pg2WEiaxP4Ajto36Edo1HIEU4bAeR/EAvB3czpRD4r+3tEEWV
n5vmUcQGvEGtr/pAcTjzwJIk0Jtma8USJaiiw51s3DPLvEvS8cnICfVhfXBEyfTp9h1z/bLExwLL
GzQdiHtd1cXj3EXDJZH2CVIXeI04vPbrbnjszOSx0jWf2Z/EveJhh4CAdpjAhqNNMH8EFSWsMNtM
0pOleT+MqnqN5cpOfevcXC3A/wnxVjN9fyYgQxWt6uhJ91r9jEmMthXqe6+DVpVD4GQekglKQkPf
Mi8Yh/AiG3OvJ6m+aYp/6A7vyjzsgAtg6i/nMOFN6Knq2upQE26fC71RIbPDkgxyUxV8DBtILrxk
qdEeM4hAriSJ16nvpEMPYiNIdLhi5srA2ZBVhUTX9uSNZV76ceyyw1Aq8dRnkLmFKi3DQRQP4lS2
Q7W9vTau0xvXgEsIPMrBf5jgYR83st7wOqNeZZ4yJP1f0JnMtjA071eeX29CeB8/F24CG2Bu1MPg
jThHG7kmuj0OwIanuHK9IycNf3YKUew7wUkgUYyDSLmMn4F80L7wXrN/gbzQHYy4Mx/KSCcwtiPN
AXRW9yWvdHpsEpFtAXPMLZ86sbdrFQcX2Pa65Gkoc7XJIvqraszoqRuqOgvMGghYleryEQURuqF5
BBIUOlb6iwlH4d8tK2psToHLHofTF4OOZJOD3Pyd6VRsvcrxnl1m4lYYtBJVSd4fnbFlR6ut5T13
4+SkaQkPUZEXd4PBHRwvTGxsbiT3XauAkTYz50sr2fCVMbt/lvBdPtTItv8aZttuAamOgoRSxnwe
21oReJUdBSmTzaZiiuwyCmui2998OpxnHwOnNspok5YLqpOzjDNLrR5vcVeeSAsMhBlvOJWBywlw
cyQoKJyse/aYFGQl1V1Y5oAIT89jIBBRPZwtNbd1oE5rJv2pEu2pS/5VyXMs9nkcwyxADyv68/Yo
l7IGC8B4vDFAgcLr/OPKtivFgZMh8tSPDygW+sK5L61XQ/tzO8zSqCYjnwm+CU/R+VkHH+rcVQ6T
J7tyAhZZBRQTi2+Oyn7rmSWg4lm8jJ3FVj7hwuBQZcBmQnUZNYE56RZPPle6qDUhU9l03UUW+5Tc
w8L69tgWDgdUf8Djdr3prp/LbnNH8jpyy+GU8geIjq3hOBbSLbDfQL0ASAsAvTl5oZeg8XIdiUrh
9ShvZZbmG130qtt8jUG2NF1IimD2BxyvCWDFx7VAUrNwVETUyVBPrrnFjlLO/ao651oU82MULHkD
SGEcFA5JfK3NYGT+XUwtIPp8+7ssTty74cze0BqPs6HSEUiv/uENVlb3uv76/xdiWhrv7ldluopm
JkJkXhApyOIHWr9SNJs24OwYstypCoBeDJrp86q6gKGKIYppulqc3VnYxT+5CNrGh/r67cEsfBiK
mvoExwByF77FHwcDCk43isqQp4w68k9S6OMuY3ZySVJibiBt4H0eXgN4GQY3US+n3Gt29uRV1Vhd
DY5UBMpwK7M7C8OC93wArfyVutnCLFIUr6Z/gGkDkvfj2HQ6WkOBZOEkW9vcA142AnNd8z9F7Kkn
IvQ0cFQ/rNXVF04GIE2mgidwUddQVMJU1nEtlydqNXzTDLq+lQ6MBm5/t4V1Du9e6LO9YXeuyL6U
NB3YO7U8GX0zfOEQ80NJLDI2Q0fWhODeAAez1YjuM5p2U5cJhiOzNQLQWOS6QyZPMdisZ1lYlW/Y
mXbpbN7CjGwkv7NBjCd4Y0fnZhy1n2mcJXeWtPvtwIvyO1zRkgNDSrKpWTwGsEbxgCjs0kdPgmAk
K2D/DBOWwGRCTtoFNbsgErAEzD1Icao8LvagPXrbjld8q2Tuhn0zRkdkM10AEXXdR1bQ38Wq/S1q
S/o6RFVRDqv4ZlDVTukKD3aQSYKelE1IkIT4g602TZx7m97NILyZqchvIiuoUxptLUXRx8odD/70
U2NhjM3Q5BoFJ6WJfTu18lezIH8NJehfT4120NZCbIRldAfT6NkmiQXfpSXPLnrZAZvWoW/2d2SR
dspdYeY+MdIa9t1N2z+IlPVrQnFLywJLAhxwG8Stq5JcXUTmqJdDf7KEzk59VbU/MlY2R0NUw0q5
ciFVQmdiut6x1lEKn23ksWE1iWXWn1qtK7ejTaEjzCRc77Vs2BBHIxsmqvzomDn7i4dBvLK5l0YK
ehqKhrjtYRw0O+izNtNAWG56cC2H3w3Q3/g4zUsRgVFxe6ctnCIfSiyzcXZQvCGU4yqOmc9S341C
Vz4M6UWW29uBFo5iKPAhWYLiERQq5od+nPfE01I5ngQIGn10GemPyMiCschWRnQVyECGOb1AgStA
zWi+nz1ReTbveXqxvKNVPjPxrQRixvn+yeEgCoQuAclHTwbp3/QB312TBhsKJ7NpcpHym8pgHNUY
PnMd4Nw+ae8AlNkbLBRcBtsCQW2eZ6ZZbaEXw5JLCr8dfK6dJSu/y6tDbrt3twd1dbgjFLplOA7x
ep88kj8OqpN07G1up5ehuHe29bhy718tavw8hBLBS4TMxnV1YDDhQ1NoXnxptHLLnezrgLqn3Y4r
qJW31uGHE32KA1HPiUFsAhQ9+zbK01EnUk1y8UgRknprlShUPyXZCc6Vib1LxVNdKvgA536qHitz
Lee82lJv4UFx0cGDmnQzP86iK6qsELpILrx3pgr5Uw3jnw7uoimrD2Oarjx3FmcVr7b/G26WsAFf
W+cxbZNLZtIgL7PAoN/icff5leG9CzKbUt1SfUEHmVxKqPs4gJi3K/tpYRRYdfBkRUYIib15XTGK
AfOweoyCJ1bgFUZQWC9Ftf/0KBAE4tTAikJNYv4y1DIn7gjeohcj/87slzVoxcKHB4zNQq8IKoH2
FbMK607nuNnTS62jGKCh43lfRpb86dW2Haa5g5TA7Vl4e0yLE2fiXICwt379VOsLNxp7A8fDAHc/
0+XB4O3jOF+5jxYOVQdCkUjacdMBkjN7R9mUa7WKRnx/AnUX66FUL2k74L5f+UJXj2q82hFlwvHi
31dVKauIzTyhTnYRb8BGV+lbUUNpQO+tZ0i1c78HQSqAaB5dWeBzWtx0zHooUIABjArm9Cd83LUa
54DAyjS/EB5vDM3aoVO+1Sr3hzLbvazqvw2lp8weQ4uXR7P799mviNe2hRGgEw191zkqVh9I7nZ6
Ul30h1YFUFyNPo25AYrpXYR5v7s09cKqbURA65g+Cs7Lnyoz5dpCuV6OU2tgKvjhiEfd3vs4jU0a
MRIbUXVRalv+Ud1f2324PVXXlxTFwYrbCa8eF0Iksw8lOy/nY1PWFyv12iDtrSbU635N5mphPSAM
GJ/AfQE6cvUEIcpMs8Zo6oue52emm6FCvazyXkj6XKbW0R3BzTRgsl6i0yiKlU19NUaAVYBZwb/A
XViAlfS2O/LUGC9tK719m2rtFv3z9rM57izK9Fe8y2G0tIqMwh3HS8l2yQCUxQjX+8Hd8GJf5TsL
HiC4PG9/vKtzBCFRiAFaBnVv9yo542PU0sIs9YsjFTuWeBNdCsXS0AScNfRIk64slsV40Gqd8hkw
QeeVJs8rYYHasPGimgLSgTXdOGVx9Or0dwdKyu2xXS39aWzvYs2m06tKQuDFq19gkHtxSQvlF/Vo
j8bmfxMGVyQsqWCwMS9paXUEEAAOoksOE3N/bESQK7f0edOvJBYLcweFR/B26CSLh3X4cXlYihvj
wKCKR8zjWL9mzZmIn226Jvp+jfGE9QDIrehTQX8PCjbT3/FuGRIOb0kgYbSLXpmPDlH+mIFhMt6X
tPKtoglSaZRh0yh6jDXW3kk06DfuxHy8Pa9XV8/0Z+DmARYZevAw9fn4Z2hqqAD3KLTL2Bm+Hm2i
aiMT5mvsqcykj37t7XALqwXhkCoY06VzbbZDbQ00MIw6yQ+pezDZc/dJnW0wB6YR/b8QZNZy9nii
UZDyNOQjZy37Ztq7dg32uHBQfQgxm7S8KzoUgsDbzPNtX26zNaWelVmai2e4SYU922CWZFb5ABj7
nsh9s3+5/S2WPj2SGmBR8eRHMWY2CmhzFVqhuewiyO/YzQMD9lFib2j33jDiSUxXVtrSpKG0hXYa
LnzHmz+F4adgksgz2aUfvyeega0rV9I1Y2nvvg8xjfjdnho0WXdmihA1KodHuyAvWV8e+pTGFy2v
i7t2UJ6fiappfErGL6YHWw7VDT+JotCKQT+DkccqsVt/dLtP6tO9LUuUKychPwcmXXPLmwYWMVbE
GLvk433lHEdIoDqwML/9SZcmAOf9dMcA/YnM6uMEZE1uDe2gu5cBpYb9V3ZPmpUeCVIa/MaHdyb2
17sYc7EGGVeJ1aKlfDGh6HcZclQpS2jWBHUPaE7roh5WqPp3nTreVrqk/1bZvNq0ijh7CUBLiCfd
dyPtOqCQoj8t0sLQaA090AFcDij30lAWVB4qhDiYwCfAqdbs9lEpNRT1JMp1wnTkTtPbamcU2OGR
zPTOd3WIWVl5FO9pgnsVDdfEHyYodwY/9DuR1zwwrQTm5jT54Ujb2KhOligcUgi6cd3PbUCS2s7V
QiuxfDMKuAFCnf7YAyrgDrIK4GULGcnRC6AJ1oBMEWn+EFWOLxrIf6ayN88ksWw/M43Wrw1S+wUA
Hcc+NYqjCXnzO10l+i717OqYCFg+AmGvnbQy+cZLB8jZylXFt1YqlD1Vklchar6g77dDo+34WIuN
JCndiCyuwaw2yB3BU+G1iGKyQ3MdKrpdIg59w5JDWdn5yeg0cdDgIunrRTLctw4Y33HsAOcha8BK
O5ruEs15AaaaHFjvsM1gOuXBGtv0LvNos+sKvd54MTgjMao7YUsSG1CDNr+AisWChNE8QBaN+Sxs
EZYaLmKWSbJpbFJue1ri5eJoKhzdYgyVivpjJWLrkBBAmaLOyO6UyeoNqumo3ceQNxZd5e2LXJnh
4FlxMNRKhaoBSiZWznCsh6bDB+r6I3MzSAZbvb3TR7376mpTPTh12KVxUrbtUZe6tI6T+DTpEz9H
QwDKAICwWLrmbi3KzoSJfNOyDOB+oAEDA1opz7e33tUzGICGqTkwMVJRCpk3D3Pbg1Sc29gXBYRd
zNwwY8NOc9hRMnT78myVebVwSSAg9jioxrhI58hSwxCREqOwL2ni+rk2frU0/aQ8+u/2uBbDTAUs
tJbRnJgrkOr1kOJdwuyLaXHN1wzzW2cSsYPn6Jq6/WIkdHnRogdDwqTmx8Or13nWVoNpX9pU+A4j
W29wtj1fy3gWz0ikHwRc5QnAPrv2citOpGC2e4GKQeDEwFr3RhEC4v2Sdubr7clbumIhq4unNQpz
1/yrxKU1EsqIXTxVuj5O7HsIvkHySAHJ6Fbge2WhkXufkyh9u2mmRjOmECyDqwy2zpMuk7lgF/OH
W/vl5vaQFo//d78++0oN8cZKq/DrdgU2EhCmdE27aWEnYb6A0gFNBiOY7yTgrHIP4l3sYhT5AeoL
u5ynYenRLyxGbqwl9t3nR4QnL6o86Dlciwq6Tp+OEo2dizcWf7s63jRpslIDXhoS+rHwAJuAE1do
/wFVsU6Snl3KBGxxnR2gPBA4xh9OBZQxvZU7emEjQWUXvj8An+DJOYdYgxbH0qIyvIthgow+inNG
020+rkHF18LMsq007WU+yNG7jM4lgRaL1u+R/q1kNIsz924ss4xGFKQH8ANBjOJS9fsCFgjqWANA
3K6gbpe26rtJm7sT1F06KnCRPBib7XrnASZtNuzKq5j4Y/2vpSvV+pW5m5+qoy00uN8OiCa9Z6Kl
O2EP9wx35u2lvRgGEmiQl/Fwss6rRmC2IV3KlXcZILaYfgHGSdNWapdLxyk8y6zJawOdu/lI4h6o
Unc0MZKIQcGS+YB7uVUagNlweyzTl57nnWgGwUoPoE5oQk1jfZfcM8oBJXMi76IBatr/S5DOkeTQ
sI2XIOUEtWRVdm8t4jT0dxFNxtOOxYjotXxbV3Xg1A+K/ug84Jyqu9iswdBZa6MsLsN3o5z2w7uY
do+UuRkQk1tFkJUFsrgX2wNloC62bc6DXn1SU/XtuoCcJQhQ6KVMKoofI0Js0tKjOGYXJHqjkYUR
BWaefU+T37e/3+JCAaJ8andM0tOz42KQIsrQB/MuUNYKFegXvP4Ree2WiZWdvHRDTbcHViO62EDB
fByQockMWEfmXeoGLE93k3R87aE55QjztQjSGFCFuI3QhpitRbTOc9JIZV8ai1xKGHgWrv2V9wqf
iT626bAByCb3yzbmPk/inZeSP7cnc2Fjo6+CdBMSb3ChmFeptKyPqJEU9sUYnNYvZFQFw5iCoADj
583tUAsnMEKBGgmUM+Dv8/ZolrV6V6H0drG111HdRT0eLJl9l5i/ulVBjqVhEZgRoFUKU1j0yz9+
OiCL2rpyY2Dju/bS6qb0CWiZW2nF0e72qAyysLvxBYkzKT0Y7tU3nPD6ekJ7emlcVj0MmtMFpmKG
n0QNeEJnKuFwrR419Api3my4naC35VW5rzX130KX1SvIOor7pmiMO4h7EJ/TogE037AeeBb198j2
1FbjVRLaadEHUd7Xo4+kTQTUqii0pOnfITMAtTAa+RTJSoVgRpX7nnf1Polz24fDnr2zrcg7xpyh
KEhlGwDRA6GXRCv5OdI88gXyeGDGRMUQ2ImToWw30h0zRXxhlcg2Qy+ijVnHDZK0Sm6iYpTIPih9
LBpm7zlAuX6jWzKsqzjybVqVwWh14ylK+19lgb/ATZzo0ANoH7S4q4Cg19ldb6nsMInKBrWRjKCH
N96u5jo5Cdm6R6fwvo1k4kJVuGwimrr3LkA2uzhi0K3io7qP8kwgK40AXk+ju9HapoARVAa/p6jO
JNivXblJoI2Ax6nrHOALnN4Baip3KSAw90Y96pfBsYaHArafX9FxMe/biOobTdNLPzUz3bcU0Q+F
rZy/JcOAsoaMhxjYnTCv2/zAe0wV4PLe16wRKP4MebvLS1ZvXYCaAkfWxh7/bYQ5L1DJqNO3YU5E
CVoDiXw85iKfuNCFcyICXrVADictYYa5gzzeYWMX4GFTBkaVitAAQ/FfpxxtV7LEDnSSuIcCkkAn
yal14E3en20FAE3EiXPkDfSSmJVqd5nsjZcs1gUWFlHKT6RrPJd5w1bOyIVrBh1H8HGA/QLKfA7k
6KlbW0Vrw+4nHjdl/qx1f6WqQVKBXFH/q27XmsTXoi54Hr8POLtLSUwtTXMpBTHh0sD0g/wqGczq
7ih5QLnTb/UxkGtopqXT5H3M2V2KdAoakhpigt8UybAB48/e3j5GFu4aj4LH+NbZAYpuFgKeYhBy
oMxBUiJCiQcyq1cOqqVBTHqR+B3Uo64QRFlkgqGF5XyR5I/ByMYZC4Dd1njpxuJAbAM9v4mVCb+e
jyevMjvcdoBlQaGbalsm6+quqYfY17rql+o6695jhMC9wU6DAXqxAe31JsybFCixzKlDjKB9SAvh
fj5PhnEQWHUulilO6dmFQPvMzBXD/FLXr3QZcJzSIlq5zhen2IGCASqn6HzOu7dghOSlyqaxc+cf
0FzREWa96YZkELu9vVyWIkGuC6hsaFDA3mvWm9C6XEujVtJLxP/JKIxE6PG/t0Msfcj3IWbljbrO
BVEeQtBj6+bQCVxDmk1Lepb7AOGDERAUvK55DX3Kujyxc4oWcfXd7mEQyCo1+CzRX2jTIilP10jD
b44n85BIUYFimWy3rmEyqCVn8Ti6l8hNeRj3INl1kr/qXW4GeuL8AU+oCBlA7xuX9wTcjjTbiTKd
RMTMyh89KzrbHS18dDnSYEyqZBsNrX7CXWyj52WqjRwyGEsXmb7X3JT4Dm9QpE/tCiVMTwVVUhj7
CqaFUA707PvIbu2dl6hoA45N+ZJA6W1ja1q3taI7vRAQKI1Q5Q27ssL/xlMIZdFMARkK0CqKqQpF
SWVtcKsAQwzh49AC4RTXgMRd3KrGdxuIrtxeEkuH/bvpm6uC2Mok/4e0K+2RU2e6vwgJzP4V6GWW
THdPZpJJvlhZDRgwqwH/+vcQvfe53TRqlLlfokgjUe2tXK46dc6YUcM7uL09qSZ87mUVJQ7ErQEY
2tWjDI0i+WuKq6nBC8SRIOhE9vAKdSRM4YDD3oJROT6OpfgEiN0LS8HveHtwS/v93M7sWeEzvRoK
BaBqj+f6mCSBpdaEQBZeLhdDmSLJszcZ8TP0YSMJegBNHMkeGhu+wfoYIxy7PZQl73A2lD9cAmd2
XPRGFVaNobDqU+cYiE5ehTzetvEnhL46S/+uy/zlUFnGmCH29A6lQO4uKV4yR4PIdfPUNclPXjgf
MdoKpDHWnpvJhzTVA1u00WivyUEtDxb3AvADJsBp09/PBqs1xYiHYOMdpJaFGvpQc/TTg8pkszLe
yaVej3d6wSDdi3Y389KOPcTQ69N67wD67YgW1X0m7EAa1t4azS+1bf1sU3Stq/7OVcndbdtLQwTc
DdHBBMu8Yjdt9cKUZZZN6xlqemhhb67kRJYtAO8L2i2gIubhB6mFyoVfegeneNKhbJunz0Xz9fYo
lg4YYg8wQiAIQdfSLMTRaatLBLfuoabo4N22bGWWrkk24SnODcxOsK35ZQ2pFSQRq6dU+5J7HQge
9rb7qPMnj246pOB6f993MujsD135YeBt0PU/b49yMUA9/xWzQ17l6GocFIap5086NOnS2As1a8MF
6IC8sIh/GRR0Ub9vW12ZW2sWD/CBAGyFW+Dg5uLQZ86nJvNWnMrywADYRviG9+4VcqzKY0uSOHUP
6cAPVTU+eCUAC5YoD2DQeLOT7Bue3R/bmv5Iibcyq3/AFvPTN1WOQKw+pdbnpzx2ddrYhkB83JmV
HrZuxkNX0ebO66xu71RlEjoeK16zZKQHvdGMsFVmEepx/8PRwaRBKLiktVL70UiILgKSIqOE0Xhv
SOJuPTX0UTa6+ab0ybdxrB3Ukn1/0/lOGsSVrn+Sjg1IC3oWtxyyQQEtzDoPegIA9u11NBcPIqoW
ABsCzAO+uEsvU3gNcEux6x4Ih7PsfjuNVjzK3iF7l5TGVqQ5DzsB3ohKCcTvbe1ty5wIvLdHH3ta
y08usla7PO7kqQf3CYqYykWPP0/sTdp0ID8aaQ591k7SPUOIBGfiQKR+oPXOQMYhBLhSC4FpqO7x
ULce/TzBAxXkckdKO7Eptcp8rGwUUzNnrD759YqL+HNpzJcZgtSAJjpoUrmC9bC2tcGk0SBTWiAn
Ufnf69F4UzbAzK14dluOGiU96V57QMh1MrQawDTzyTcUC0imkAox33Kd37VmKoPKqh5j73csE4DV
zbXTsHTgJjVFvEV1XAlzh+k4bZfaNhLiGohirOO4BtNcfEcBP4ZyEh5LqCjNNoJeGmVLYsxEkSMV
FPZZANI1JAq49dEyo+qLLralGbRJqBNwqay8lpZGd258+vvZnQonOtal2fqHVKjqu1+14M1PPbLi
sJesoBCMVcHFPdFmXVoBqUqjoBkIfw0mSdPuNo65v32clk/TvxZm40haqxjBHg9f3CVRzptIy0GZ
Ufx9nRRa19CVQEPulEmdeXw7jjVg5ol78MrqheTiXrlkxcSy8/3XxvzBV/YGqYvOdg+i0+6zzkFS
2FG/PAhBBAOXB8tIN8Og3Rey2Kh4jQVuKW49G6A/ewpareXnKRzlYbBYwMw31zkJZCgLtoKoXbMz
S7irCnhJI8MgKw9U+IHbPokqIt729qZYenf+aaSBTN6kIT5tmrPN7TYQoNGqwjt0n4QCjgjF+yow
bRACrwRVi/t76tj5f0PTcM8MpaXtyA4dBgdlhSbWyVu5LNa+Pwuo4tppQGSF77+BrmHCEa0895a+
PxELI1uCfMYV/zz1FLrEuPAORk3BMOWDxF/jK/nDpROK9i/gi4BkQ5F5trUMa4hNxnFCiybS82f2
1hbvWAXkZCZevqli7syWWytjFjvSdIEGIYEjQGejSfLXfb0IPSfeFh1CdeDlnkMgAS1qEDQZMCKL
vTLBfuFEt3ft4mKAPX1iTkexZs6NS3ickJz7eG4xsTWbb5R5K8u9dC6muHyCH00pkpkb0ys9KSoR
+wem733yHe+RTcrvrVrtOVtxZ4ur/q+pP97u7GTE4F7jKOOhnMw+GG4RNB2kBD++Y8JQhgRafipN
zktAla8LrxDcP7j6eERN+Ti27ukdJv4I0IMCBgSMs83rN87IDFt6hxiizUBUq2RNsG1x1c8skEsX
wlPlZjXDo7PMoekSvANFDXVNFB/RpAsw6fzmilXX85wiH4aE1SB/1cmeVLvbc7S4qyZ5J91Fj9UV
CIeWRm84OYWJCj31PPNxb/SZHhm50MO67sjOJSCZvW10cX95iM8mzSeQJs4iC2m3rDCzqekYxJfS
fhDyYfB+37YxvSbnoep5jDTzK7nlCcApEaDZsRV0ygUHx9FX+yIDJasDxsmV7bwYAYAdAT7GmN5B
8xdQj8dVhS4FPNEppOOVBczv5IiiGNxrUY1mm8DLmuahACXgziCVd4dIuH65PealxTz/DbMbDena
xktk5x3sVgKzpWJE2T6uagIWEnLK7GrF6S2tozcJoECXAoKz89eQFNDr0EokPqyq2RRpFSSURjUb
Vzzf8tyigAsvDtVAZBovj1mrI6cvKewMrHhi9kjRkCweWt/MAgm9HFBZfhNi+NpSO7SafGVSl864
d2Z8dsb1FvQbwk+AI1TehxTKYX6arwRWS00iqO6DEgF0IYBFzg8Eryyt4KD/Ptj6ETrakaL3/QAa
8gMXKL3mG9L1G0r80HDYrjXW6iLTtpgfFTzaydRNDA8wn17faxskV2EdSOqtqfLfrl9vlU2jPKvW
0pJLabpzW7PZ5A4aOYUEK16tUGBF5XLXMuuFFOqlbcHvyAZxV5bd1h30nWoRld0+IEtr6aOZFL0n
01jncQDQL7QlqeYc4uGheTXblXtz7fOzwek0q1Ua4/NWxYOtjX9u//zr8wbWXbgXPGewTFf1EVQr
kNUferwyyp9F24O8fG9rv27buB4DbOC556IFcQLPTj7m7O6vRxspOmDnDzxI7Tuyphd7vdcuPz9L
AjojEQwsds7BjLUvBWmfWCUeNaD8Kqf86/crTOFxifUGCxwSs5cjSU1FSMVG56AA5ErBLcF/3p6q
a3cLA74OnWATgJkr4UKt6cFiZnVAzOQ7IKtAOPJ1wKNflg+mt+ZqF5flzNZs3iqhklQyoMBJMVEC
NpHtb26P5vrCvBzNLL6MIYI0xA5Gkzan2I2KFqRFyFmhNux0v1bz9UvjQaIeHSZIoaArabY4KnPb
2B1S5yBT47Gi/k71L7fHY/whHb30a6CBg24lrgfEUFclAaYhF9haEN12BFrWt9wzi31OSoip4rZu
wsHu7DtmemqTk75+6V0ZRylQ3HdlgzY96TN1HLTKvtOrLD8WRRlvmcetz2mSDh9F0Y47eLD+M7pJ
7GdEM3wvDZrtS9ORgVJooaj0Jo3qBO0coKIk9gZUPNWGo/jzsSkarCGNrR0dIAhTtRXoTN1M7rOC
ZJHngFzBbGJvUzRuujVB0xIoncf3PON1HLpDx+9TV36pa+e3C+sPjZHpx9apwQNCuL8B0PyLqvR2
V2epjOKal49aZ6ntQLn1AGodWwa0kshNSTEessFhBztvQFUCeGVY+Za5teP0O9R0IS4pYiNkJUhN
rYpqT/5Y9I/cT/gGaXwJjA4vt36vW5FKehFBfFB8NMGxg/dbySNb4eYiSRxvfJqaEPEh5TPt4jwE
7Yz7iWqO2NK0zcE0ZGs7AQDrQ1mlDkiQB3JXudZbiYIOAFSeFUCQg52QX5ahxgCqMhrAQL3ayB8g
Cvad9QZ0cRsNVbpO/fLXZFaXTjhociY0N6gF4XYvXYjbOoll9QY7Umlv/Yw/oM0T3T/o1h+bXWHI
lftjyb8DBIEbCrgB5KtmcXHrNobdGzY7unG8zUEjQhv2kLlr2NNFM6DlRhcosJNXvaCs1R3o3jjs
aEE7ORBF/IjFP/Td34NmkJzwdRTFJm461CIvZ0+mcW5C1IkehCd+WDYomVqDroROS35kIiIBzhRB
6BV/TN2SXO/8RjuQEeVNEwzK2UoK5LqSOvXywVdBHc72kD6c3YiyqsD+NDj86I7Vndc+gJO1Z49A
F4RFstdFsW3qN7t+7dPH0v1o+Gv2r0Y4dV0DqYPCIpjJrgvsXl8MsiH5kbqTyHogUSe77SnXLMzu
lo7DC0H3Lj9mJkRmQmDS/tv3Z6dIlYIi0Yvv63BI4BgLDLG7beEqqrico3lFffBECziMnh8ZuY99
PHdwGye6GQmzjW5bujo7M0uzPd2MphxMpHqOMQC4gjgbyxZhRvqVKVsekIfSAkEohnzP5dFJdQ9+
2jHzY9dsK3li9j6laF8Mbw9m0YoFSj9kriGvOD+gepe3XGNudkxRiCLiGzr6hf4THMq3zSzurz/l
In3qV/rDonsWUo5u0bc897OjegOntVxzZ4ufn9h7AO5FMulPI+vZ5y3Kmka5JeaKfUyLJyzgymIs
rfn0wAWDDxQ3nbkD0HED1D5tiyMoeXtvAy1avV7ZwAA/Y0UvghX8LjgwcOugH+06D1qMjexGyYsj
0n/kwdMEDVJOrcBJ9GErBkPh5gdCtWt7UMX0T2kSoO+w/mIl6CO1nTtcwY+d/s3JqkB3u1/l0PVI
cmQB1K15nmy3KlNPg1l8bSCLQZMT+rP3/Qime3D3ZaEatDwqm3yImG5Dfzlx44DmfQEYc/rNSgEc
cZWWbIABhhggIroAyn122KgsCT0f5LoAtbIke1NjrKIiJT/ZOE4iqIAdQ4ehYe1Dkoofrar1LbiG
s0CZLqq15UeiV03YoWwdtrUPcSBAhT0x/rBIbu19sBk9aVmMbk4hs89NWuTg9TW6fVq3O35Mj8iW
7VsfggX5IwNJiocUGVgVJGfPWqa8ndtXQB/XRhbpfNA2irE3cLKqoC0HL8h/+AL1i/7ezJDeuhuR
JPHNbRojb+OjEdj60UFbZJsDyxroTT9sBnMsQrsoAko3jN31haZFmpuC2ByQ1qF3IlFpoUN+pD7o
HEIwZwLapQZcRkDliaBqBJDjIELvUDIxf5daXR+Y6jzotZrWm1Zr33LToiEY16yN1ehAyDCV7sDu
9TNtGho0jJJNW5soIViK7Yg+GBAjljW6sUsgOJX4IbvBixQT/gbSBw0qw1UWDU5VBbVl91HpOXGg
F3ryIe+bftMLq4h8oyYhlU310gLbeehAYrxTgwVouibjx0TWXmS0/G1wwF+nqmYIeJqJbStpHBKZ
dltFZfaGeoGxKVojfxINtmxXVl8zidxMMRZpZFTt+Gj2g7vJqfgOrk0j7Eb3S5GxBlPoiakHnGxS
sxhCt+3iLcnsj1g43KkNAxa9sAtgQD177/ruabSbIszKjG4qC1lJaY/iI+Uu2w3cf8Wx5VsL9eeQ
psQIWFdYkdf3zb3qE3rUW+ptm3i0QJLcsy9mb7ubtlBDVBVorA1r21eoa3TJt85h7maU0wbvECe7
FbQ+wI3jgdhSTzcdG8V92hTuXZNTtEPKxgm1yjODpspZ2PWj9YhWPA+06/UQxCDWD5Kyw9L1vAyE
1gFTzly5SdKqsIO6BmKc+on8kKMdPQlalCM3vKdiYzR6DzX3bWJst7LvJcTPFY3AVgtaAyziJkH8
H6ElmgU88WIIbgHZRXzN3TYakvSAZjRB5jpQF6d5vLWENPcZkschnkBQI6559ZbFRhWgHO+Hnd42
O7SM1Q8GwIgbBxgCYEjHjkR1G/chiF75FvOgT2XMbCPjoQ1TO4P1JIPcFyHoUACMBqQKlG1aJsy7
wa8h7COB7xrNnIYjMyGgIQERdZl8LQZweCbS/ORoPTr7DX+8tzx4sHpwPvOWGOgiMNwwcZPfrsWa
qJV9ByVQDEfrxkNRQwLS0liy8evcekKLuwos9BVEjEEhtFJ+ujEM8EwkiePtRqF5kaxF9SETmXlX
++mIngjAfBJjQBpNUmODRmtIFNBs6qOHxkPtom27ZkxtxrxH/1WFs1vwSqJgN6JZIk++9ZoNNgnu
inuG4QZcq8etp9fFntBM3uWd+oKoEfotls8iXUK1UhtqjhWtwTZp2mJTl427lyRzUKQHQfvtu3UK
BK6uDbDLABYGjXR071wGCsWYJcgKDcWxKX+aeLLnqDBT9Z3BeYo1fOniPXhma7rCzi5at2Vwoe4k
ct2BI0wPRhImY7oyoMV78MzI9CPOjMSaReFrYKSxP7vZx2aN2nLt+1NMdPZ9vTUSXSb4fo6mLRx8
f3i5vSJrBmahmxPnDSU9VgQPf1dBkiK6/f2loA3sn/9b8Vm0blvcgjPBACAl4slntBg59Utj729b
WV5r0LBPrVOAucxidhDeE1rERnHs4xDeWhsAy18ZyKIJiKxg06L8h8z35UqAsM0rXV9iO9EnlZ9K
wDTJytttcS3OTMzmCkwbIyqZMBEn0ST8+NdyglPQhtAZjXl4gpJ520IuVNzh2BfH0uFopiwhldzi
dfPXZcbJDBAqeP1NFLPzTGZb4U5ytbQ4wu1vyuHOhJO/vdx/aKiu/MiZiZkfaTpmGF6XFEdicpCl
1M545zWWFdSk7YDEl/EOMdArIp8UyL2yB1fglHwewWsGfc0YQVPqBcqIv0Jkzw+UXcrQ0ku08ysP
gkCJAXm4akg26PB2Nm7f+eHg0TFyewucR17KAmqgq+32kBbX/mxEs2TKYMVWkrGsOOIuC/rm0DUr
zf6L+xdAOPQxQvXtqiAPIF82cNfLj6n9rcUV64g7nawxDi6P4n9G5qV4WUGgGJd4fkTLrgGhPQMM
OgiY3zNVEF9EvhxdQXMigaLukOAQcXGkSA5COG3tNbt4SQEX+s/3Z8cwRdUlLRu8bUqcwWI3eFsa
9dBB+fLfhjHzWTr6EUXHMIwu/07TR9v/ffv712W6P+fwf+PwZjDegou+GhstP3IqHpKcRhySp9Al
e84rI7KHbONScs8peiaJGjax0258a02EeXnX/fsbZgkI1+zajpYUyZrq4MRpMNLXHi0vt0e6uOt8
84+CJMB/c45hUJ6renSK4mjTZGtN1Of2Gj3L4jjOTMzuYfCjELjmujjq6OUYhi6g7j183MpA1qzM
7hg3jWULlWG8qvsqrIHVlIm/Y8P2v03XbH8TNtqUxCWmS0XIpPTpyvlcvPLP5mq2sX1Vtw11RHEs
hs/cRzxu3fvihccr52fFzLx/qACXU9m7GAZH+DgI0C+yNLDI98FcIS5Z2V72bA/bpqdVvYXx1CbF
aiSPldJ+3F6SlYWfkwwlFO2aTYmx1Ea5kRz5sxoQ09T724z95BHQFAqtZwJu3TmKKYcZFI+a4miI
Dwow54y8GMnp9lCWl+VfG9NsnkWsDu9bk6qqOEoydSNDlslFl/m4sfCWum1peV3+tTRN6pmlpHUY
ekExGqq+pLr2uVXoF/9vJqbBnplggBaMWgcTYlT91GP/3Ap3JXadjsNVLHO2KLPjWBijjwZW2Khy
95XVR9OF7Kb1JQZSf6LfTuPQ7FfKENMnb5mcnVCtKDk6EuHNECw+5H4X2UhI6KUX+Vr+Sh3WhlDK
uLs9lctbfOIt14ECBfHs5VSOnSpJw3CrOmieIdtE7rJf/80CubTAdAXuGgPes8k3w8+43rbDOzwb
2nHBMwgFAA+NFZcWaDEwwQk8ATd2FKQLJHmCkCHL1kgpl84QiC0meY0/tPmze6D0e+Y7hYeRNGgq
6vKwRZlWgHkuWQG4LB2hc0OzvQcgT9vZpYOrQH+s3SYsxjW0zpqF2ZQNo4PcroAF375HP27mvMOl
nY1gXkuhtd6TguD7rftDJ5/N6qGWKwd06bScm5jtXJKA0jHNXfgZsZW5DNBJ8tjg4uy0L6gfhFX3
8/Y+XpwyA+8zdF2aE+Hv5S5TqLhKyPTBg8rP9sQgWXy9bWApwMU7AEVOqPr4V8JIvmy1JPdzcSxA
/ydsNJB9Q5076vzvBdqAbttanDy0ZECgFCTJxpzHp+8Nj6c2XubEfUArpQ1Nrm9sZ34j5D1b+czQ
NKtnrtpM0rJHSrU4enWAQHNYI5xZHIgDOBNKKyhEz6kISGwjeSec/GiYIqImQ4oXMIvvqEpAlGuv
xZ9uz9viJgCDIsjmIC6H3q3L4RDb44YofFTuzKBkr262sskW98DZ92ebjCObC2XXKTBPAqWFiDUH
f8urQ8k3twey5PeB9//fQGa+zOp6EyoCGIhIxkCwZ10rwF+20mK0ZmRavLPFJ4nna6BqyI/1WL9K
2Txlox0axtrLc3JW83sTeQ2AH6Guim6t2aJQIoCKMfPimI3plsd3vfipqxzyKSKIQaDa2MVm5PQ9
l86Z0dlKxRAbqslUanP8Yzzm0ciiEspbttlE71gp9OuCkM0F2dE8Oqx9X1I57fDWeLIbZGR3Sbdy
SKffejWBkOhB9XYi0JiLfgxWK9pSNwBQgtIL9R/rqg2S/OB5L7eHsnh6zuzM9gM6LRFyijE/Ihn/
ma+RJi9/HbxT9tQOcAWe1tlIO491+HplPA7W+KJ548qbY3FDo4HlHxOzRe8TVxlV3CKR8kbij3b7
mDorS7FmYXYudTlWNmh8kR1gp9w+yu7RW6PzWTaBUYC+BZ0gc8B156aJJTSZH6X/XU8/9XKXtJ/f
s9D/mpiW6uzgZ30uqGb0+bE3UDn+BpW6299fOvFAlUJnFsrRk3bh5fe1WIeyE0NwPrb6ndP0AUgf
UY/8NNq/Rf8aV092957n87lJ89IkwAFam6I/75iw6lG2PHLQVzZ4xn09pK+3R7e0QBPvCxqwCdLC
87Q5E0YrXVchOENleKy+meAL09YqAEunBb1xOhqaoDZ2pULimc3oNAJTOBGa6aVzBzHTtShj0Qbw
TiBsmFRM52xwDus6ntEqO/KAqJ1tbm/P09LnLQCMJw2VCYo9zePZLmtz9Hi1KJUcbf/F7g5k5bAv
fR60shMXA3oxEJBdfl7mnpRdgXPSTCzlAV9DhKx9f+ZMtKHM0ozBG9rZFuoUzlqlbf59KLI4iFOn
rjXoRqAz7vL3I4o0mtjp2w/ohQxc77uQ8eb2AszvjbmF2Zkw06H3jBL6mrzf6+WT47/Wj3xVdmhh
HOD9QGiHRUBnzLxwMWj+6KPG3X6oeuNASrYdKXsxzGKX8W85++jF6TGbZA9wFjXtk21+kaqDAhOa
6G+P9ipzi+GiuQm+Hw3AKGnNm0qzBBiMwfW6D7TyT7nuf2sL9EzyBACbjqc7nTh3g2Xt85TtXMBK
zZjHga2cbiWVM3d+f34GXuomXhwL0sBe41eon+JnGExuodm5k40VR+3Yvw4lwDoW162NZ+dxgF6T
NXalP1m181ABhwEEW+AoQX8SZBnmbR7MpGi5Mrv6gwJWfkdll9+7TfGhnko0bkJ3mqN9Qvei96Ec
m3ua2l9rU/6yWP0TOrOvYJ4sAjDDf9S9JA/AwQR1eqOttzWQdxs69s9ZaYAhz4AqZgLF8TrR7mIw
JMUQShKuugeb9BOus9BtaJR16MOjQ7HrnHb6TxuAHOEBhAkCqAn3F7RnH21ppFGXoBnNY8lWQQ8r
cfOd5KjhNRXb6inAPgRXhd59zIkbh5qbfWdGx6Pb2+Z6+yIYQWQF6khg1K/EU/2OKsDDs/pDA3HK
e5OtJI2uLouJlBJ7AW+5iaBvDr+rNV35Pk3Kk9a8aUMbueK5BcDg78YAGtYLIzNXMtQx6msQLj35
7aYSAdFWjtZ8jubfnzkSwCDR9GZjEI4JniH5zIH6uj2CxWkCdSFY8XB0kAC4dIZJnss8B2ToBL7G
8UvZBPz7ewy4JrpqceNdNVK7ZpmNuVTi1ElsvbG8h8ghehKKj7fNXL13p5XAXvrHzDSTZ3cel6Cl
A5UormxTD6TcKYeEU+FjZE+W8SVZy+YvLgz0OYAeBvu9P0ddFhDxw+MKo4L/DaGFHpDmPQM6szBb
eipsAPgaXZyMwtv7QBUZ4PRnZTi4R8B78Ax5uz2BixsBEEyU2qFjhI70ywkEAWjKdKcUJ0VS8K2o
32NfAbJH16iupw117ij/bOkzO7P0VDJUorSrTpxcIpBgI9IBNGuswmLo0N3jttpzrvp8BaqwPDgI
FdjA0OB+mO1yWwJzxBzsjn4Sjd91FGij9/gbOP5/TMzecEkljFJrYcJPtMC5Zy9p+a6zOtF2gwwL
TcvzLlh7QCt/W2vilKIpRv7yq6dkTbtucXXOTMxirzJXuQb2/vIkhAq5fUogp+I4P2P+E3fG7Q23
ZGp6jYJ6GYquV8/SgkIJEJysxamL/ZCI7APNBd4qBnB2yvps5MCH3ja4tAkAkcb9CxTahCq53OFm
oelQ9nGLExEG5KiTTQqcasPX2HHWzMzvBLhsI3YxLo38TEUfmNUPm/xtShTe7nwoM+eQKzFWNXBx
Jw3c6Q041O3slMgqaCE+5qjn2/M2j2anE3tubOZaNQZ6NJZhQD7Wxqo/Qcw1kkRsIEl729CSU7Um
pDmg5khdzjvydZLjyQQNoxMp7AcNDKJmHK+YWFocAK5MQLxAVYF258s94DJnTFmCPcB9EZjjQWmf
On/798M4tzGbr9roNWpKuzgB8l3W78BFYT3Ovz+N8eyqs0fHAngM39cSsEeAXdmXMliVZ1ta9Ym4
gNgmqNFB43JpRYJSpHKAQzoZA9lp1qFuy8jMf4g11q+lRYf0ARql4Jd1b+7UGpokBnF5fqLac2Lf
UbVy6hfHgXZedPXiqQq/eTkOE7hsP2mc/KSrXZuVQRcLtDHtft5e86XwwwFzsY2sATo+5iAfKx7Y
4JZCnDRVhHG579RXs7qXsYxck0VWsxZ4/kk9zq9RbONJzB7w7iulaGECXlw7mTgNqa0eXM1WYarV
ZgQAu7ZLPTBPOlK+Uh2yYSWxxw3IttMNoL96UAvRBUbljAATmzWKgpoIE+KLewoamej2tCwdN2in
THTIHjrv5y4Xnc59P7Y+XG7xiZMyUM4b6d5xt5/bmPlbpyt1zUCa/qSTk1Yd6kneZk17dHF5z8Yx
OwwK3Zks9+GZGr+8d0n/7JrqVRDzvkrLCP3RUMpK+d+WCnHMz8c1cyO5AYXd3sPc1W+5+1Tnkaze
YwGwR7yRLGg8zJ0hEjwgOap8hHwiDyt5F8vvBThD3rEFzozMhjFAJdYdR+TSIDwCpDl4XIB2atKX
d1hB6AXKGxAgXPeSasYkwexggcQDqI13irihgSfNbStLIQuCr4nIAcBUfV7lSsvKRDuCixhPgkYi
eaFil/s1UpEv8VrBa5qW+fk+NzW5tTMnnwIXaTgdYr1hQCb66a+lL7C54NpBBA2NDx/omsvPu4Wd
uZya4tSy7JF5ZGv07E6LvZWs/eIo0DmGqUIZ6ipV6NIqKR2pcDatMgXIWTtqnvf97xcFHbD29IDF
u2XueksD7AGa4uIE75WDfCre6sDTlhAk29w2tODMAAfBuqNAYExe93LOasEKNBW5/MTbH1m6qYwt
d3/eNjFPYSHUAq8iAiCwT+IdNn+n+CLVIEmm8ZNT/u7pvnXQO6VBW624S8o4ghhVNa74gIXr8cLi
7NnCOR6DHJsA+2xK5X6oWBzkygkdfY1oZmn60JIBWR6gaq69DQTjcj3hPj+1GlQI022dVEHurcR3
i8NBAg409xBkwAG6XCMzz2Pl1nF2IuzNzssdNFbSBkISon/HZsDbBX0hgL0g2zjt/LPz2dVVIUWH
zWBpn11HBYb31lYrUf7ijAH7rCO1AUXxeQjGiFMygMSyUwG0oBaZ8UHvf93ecEvzNT34HRe5OHR6
zy42R1SJ59VWhrSJHXq8DXRjQFMfwqRx5Zg6C74A6VGkmFCGtJCOnPb+2YxpaStV3dXZybeS5lg5
3dcqpwV61cw0T9ERqR1R4IekcbLVTin0arTM3goEQCGNS23fKiN/cw2db/xWNUFVgs+A26p4y+mY
7HtF+O/MjKutDxUt4Odr815KNu48pdUbu7SbyIW4xB5kfMOJNmUR1H0/7LhmpRE2kjyBzqH/IHst
iSaEzk+RtdqDUxoaiO8b0/+hl501hATJ5cjs0MelVNX/bq20Ds1y7H/VSk9eWW6nP5gQ/l7QxLi3
IQwceV0md2hgek1lAUgUU2yfaI7a6SK2ti3IeUOpxQqvXykCg1p8n/Gk+NWZxaSTA8on5jh8C/kA
bXd72RcuMhxCgFzQVwFRyjkyLCN50fic8NM4vqCpEpnigq+hgxe3Fs46kGfgXnLmW6tJLZ4lcYvz
Xu10LXgatKBMV8axuKcwAOTJLDwiyDTOsz0lwHRiVhls5GWzedKLeuWUX49hgv9BiBQFIzyC5y0o
jlNphdXglNNR/FK2gVbR7HMfG49IjK/EFtdD8UCgiNZlpODRC+3NHLEtBpmA2wOmdrS7W1WYuyrS
4JMgHIJwtAVIIB5Cs5MuBMR0MmTxT2jIhFRMPDHqVcoMayG3qm/vmRgehlr/OlLvMeNqB16uNz3l
d7c33tKE4o5Gt7cBdfErykudF7Weg/TuhNLlaUjSvS6RVLBFs/fsLrxt6zpon0b8r61ZjGMPgpp2
YvJTp+otaseoTN9x1W7L+tmrwTa2diUsriCySyjKEQtprdlm7LvatfAYwQxLui2Z8QhI8V/vdwwJ
GSzsSnAvI+q53O8Gr/3WQzbzxHW4I/arydcUJxYHAYE5vCnBCAfWsksLMoaictub6UmBxvO+XlMT
Wlp/NL2Bas6eeD/mhKRMq4mw5ZCeQNIN4XcQ6qAPP0jc9KX23JXgc9GWiZtzup4nEtfLofSARHG/
oukpBbPXXV5DSQyg0SGS7lBEsV+Vp9v77fq6BhkWkhh4TQF3d8VazdGe7ft9ir1NdtzbaBKpuO1t
E0urM6lEIh2DR4477+pzuspJhStgYmDulrmk3HSE9isv6mmjXr49MBDEmQB0AgyDh/vlxInMsHjS
FfwEyqQNpBPt6runtgZqT8xpV9zeoi0XxCtAQsAzzbsVmrZ2WruNOXLauXxxkNcMbby2UUszKd3p
o+8+E2ml71mqM6sz1+Aj8DBojqVq42E/RRChY3bo/vJABHB7xRY3hQdQJGJRMI3M01vAdUH7L2X8
ZIsvxdAEaf9MnBXUz4INbDfITlpYL2zBmWvvB88c69hPTgnecUpGfkEia60ysLD1LoxMfz+7apnX
/x9p17UkOY4kv4hm1OKVKUsnu7tavdBaDSgAaoLi68/RdjeTiYQlrOp2dvelbBgJFQhEeLijBlnA
CPvhgoCtQOLjzTMFf4AaHjCrGI0cuptLbdJmbIukmdrtMJhfmoU+2eiGvm1GNY4A1U5w/KEWcMWy
71kWNFqojXF8tvtXI//4js8LKk1BW29BCetymkKbDwiq8fnUKDf+EZxhmg2lusjx+sRKQyIBJRI5
JpkX1q/gqcgTdKwvj9Q2PkaWx/Yd4k+IyiN8D+b6ZwfFtiefT3xX1UMFLVkg2Ruwwb25DxR4BwC/
kfTE6wEDlrZeZSxtCDXVPJltY8tn/pRN6evtGVVc45Z4ADkijXhdJ1qmzmoXAxuPguLAz7bUdA9Z
/9gW0dbKbIBLNSuoOk14gEPqF6I6qItLQ8oan/IqYLg20u4D87rnqM2PUGH6entYitsJDH1gy8RT
Fc9i+aJ10nkZh8bJky7tIKxnfs/qFCQrc5KP7rfbppQjAgM32DoQXOIRJu3JPq+8Og/zJGi3gQkk
xPOkU11SnqozE5J3aEUcbjZYJEgv1tvFcJBBKKhu7+usiIGe+aBu7ohJ2gCOrjzazrM3HW9PlO77
Ys3Ovs8GkFv0Ib6/BmzrmPPJq4kmKFGZwKq7cNQmAJqR9AruPYenePfC/VQ71m11F5viOoViGJIs
UIkB87dcQiNOD//qhsizDUfbf7DDj1H+xZwfgjdjDHHwkdDDS0W0fVwlXJEkLYZ5KLOEr8aeQy/G
cagGJa+aKtGAhUAE+PWrXA4YXodIPCGT7FMdxfnPt6/1+deltabRkvskx9cjtI9Vj70uW/g3HShF
UZih/36+WKqzzQRikoV6vfj5VrutWbQpe2tjQNa4pjOai40lZuP8B4rOT8SdX5tGlxdVXRSAPoHf
DAArBXsffD4dlrElCSntF4+fmuFnZYwQXwMTywA+ysLxDmAY2jlWsfeJ9bG03nFez3+B3F8/e2ba
uhV+Qe+7J7NOX9EgrHlQKnybbVqoLwmoru250jIS322nqbNJYkaPs/HEumSJ3h4swkQAwiXk+uCu
xT49W8gs9NuAOj5Jcm/fs/vVuTfS3e3NqF4rwM4RNDgmyj4S+sbPIf0D6DNJQBc93fFs7e/mxeJH
IxyMR+AOycH1kCOqg9TYTBHSUhnIx+NgIcZd6XS6tIdyUnHAUf0VLwD5bpqa2u7M2cuSwTpR9tVr
/5Bak6j9u/bS8UBfJVLcoMdzEBdLx6OG+jMi4ypP4G9/o2j5KyPuphz+DO24B2n+w1h1r04p2IQG
iDXfnm6FZ0FyGDFLKMhxr8hRBkBjS6cMsyTk+Wb+subZ5rYB5QSeGZCiQJAYQZMqDbKkWR+t8jFv
UJZ8KwrbCUEAKvrUUDO/Lq2M5pRaZt8g0Fzb3TRYMWs/3R6EcpZAwWGZMABLcthQjtXQGzxPIGWd
bkpnNuOaMh0qR2dF/P3sdA2F61TNBCsQ2YldYFjG1tYstyKCxFRBHg+JQpTM5fcspP3qKOhYjiR3
C7q1fEHUX6y8e1jXrDwujbW8RFAw3TrBrMvqKaI8XPJQwcHTD292uTjVumsRQew7R2V6vPfn4Z6G
6yd74q9kcTUbQrnnzkxJey6dgXetepgCiC6N+Zg1zzYkGTehiZ7sd+wM1POAPEfZDWptl2u2erUD
whxE/cF4qD6WgyYMU00aWF9AugVaWEQrUv4hzUvSROOaJ4tzoPX8HDqPFh03ba/j0NUZsi/H4Zir
29UhDHX0NYU8s9F/GKr5jkY6uIZqkwOpD55jP/Dx7pTcewq5r6KqjSxJ6aGzj4smYaP8PJIniJGA
5kci4HIcC+TgwS6Bz/fR8/Satu+4AFFcBYYDaWlk86WdhbJRYxVLkyWjZ4FzbiXN60y86dHvIO50
e2cpL0LLQwUPqVtAtORcRrM0fdHMdpaACmbYgCULbEZl2T0H6TA3kEW24izPDrMvKKdGvvWKhmya
0vT/OCA+0qQKVCcKr1sEFaj2CwDL5bSWVcEhoBaSxJ/DBwudp5Sn24webg9ZuQnRMImGFJHBkaWH
MtZU2cqrLDHr4VdY1Af0bP0pW5S8hv49A4K+IOBWpmVeNYQKRRFvCosssaASsAPdTvMyem11P7WT
Tgtd5XNFlhf3OxzvVeskaCh4u+RYR7Dezy89BUzGa08eVIO2ZLbsp4607tbp2kXzaFBuIBudbyJY
Q0vGXy6us/skMnIfYjtzBmAUKJGyCPrqXjzQJV6aZjugEEgDTjcBJC43KeTmJ9QG0sV5O1QXvNYg
GAYBvwNsgtyqVmR12KwNhSJl26CsDu2Nb6BjffvGObMRSE6lSTswIoWwMY+HGoSWnt/EYBZztAw5
KvcCiAiEaJBS8my5WmiH42SVYM9PzPIYQCaTfXzHQEAED8ARbkiIPlyeM8gjLyBEKlhCM37o268o
GsbW8Bn6FbftqM6zAycM5IsFH+NJfozYpbHwdGGJk61xiuIr4NMG8Du3rajOM54J8GGgrUMmUHLG
nkMqEpWcJWCyXEHiGN4NgM3qWgh1VqSwqZjrrnKciSVTt8Sd123p/KMAMXdl/H7HcJCtACwXglLg
Ob1cHG66VcWISZPC2QbdZojitP6xDLNm1pRrg3ZIgRQEiEtOXKTAIHR+29NktEb0rHXgvXWG76NX
at4dKjuwESBFYiMUlIt0RT470RyMwFSsPd5TDoH8YVQfVta/3p43pSM6tyTtNgAWeBdZM00sp91X
MxRfzPBxMsB2Sr078KlufWLu1zX8uPpe3ND81a0tzcFSHVyRYMTRQsEQXY+Xa0f6orfA+0uTIBy+
m55/gsLdXjNMsZ3ldxxKDvZfTByQcdIlaUFLolryiiVR631y23Vbrvl2ajG8st7gsgE0HVyzwTQ/
OgDilHN0z+ribu7t7e0folxYRPdCDAFFK/kaDYvVZlHesaS222HbG+0WLNDZtgfc9x2GwKL1FzqH
GEXyViUr83wc4a2muSw+VV5O9rwZlxprSN6RXkcpOQCmETQ+IglxuYDl2pHBHzC5Vn+Inoc3qx/g
DXn+eWmLsjRIwd+LG4RbfjxBVHH8cnuuxO+72hw+FI+QBkLlWq5+dcXo88omLCHN+jto7iMwO7Pq
3lm93dQPu9vGlDsArP6IUoGiuMIWWBEZZisC2DCAaiekUsz+hQY6rqNrofW/X//bPQww+VXbYo/G
SdqyvkoG16RxVK8vXhoewrzYu2g7dSHg0sRLPDZb197aq/EEmZeXtM6O/TgNm9sDFrlieXY9OGYB
qkOc6kjLB0GhZhoHhg4aitYZQGSGTeaszd4Kq3AbBJxBpbal8VhFr4GlFTpRrS3KaDZ0UAG+vKrX
sTSdSGW1VRLS4Rgt1re2hmL4gsfCbm6Df8aMGu9YYBRkgr9oUoB9pJu1MCdepihmJIvxKAA/Uf7V
tX/cnlPVverBgwD2CNG2q1xB469k4DPm1AkPdrmzQJ4eHRz+jqyl0FOJEIVDO9MXv+IsSA1IZGS0
dVmCAuKhHdhhMq1nMP5rfKLYAFcbBCkupIdEOBxI79s8tRDoRxFLmPUtgm56Sv6YPY+z4Ovos3i0
Fo1rVN033pk9aYFcB6o0dhjCXdEN9f6xwZpye3VUBkRG3USEgOKqvANqjtPfeqWIEu5y8uCd3vF5
4DcCIUoj2BMul4WB2QCPmbBE1D6BDraLm3bVnFnlCP4zIafEkWtfSxIC4VuBLuVumVv6bGdk0lhR
ZlcRq6G1DgUAuELp4oCvWTqzA87Ky1nwbUnn/GjkBoPoE5+Oc5mWBz50ywOKt+XeAu/JvhoXqsMS
qRwy0uYo3SKVDE8p/QjC25EOPkesZQiBjepruc7QCNXR3KmmFPEceAeAMkdBStp1ATS/rZWJDrgU
3PjIB0y6rITOgvj72XFdwKiSUVD0J4h+QxoPniaIUn8ftLNIhQNvY0rf99I+zILaoAlEMOl2nDXv
HtU9gYK26FNGjd6TkRXUqXnRN4itufsYFkMMObcNB9IFN1NmPEaFvfEszYhUbvTcpOTgCAL9vI4A
9h0Ii8N63rDuzkYVz9Gx3f1FGMg+7tyStMlWdwDUjg14nObBserKY+X6u5EV+zH37ifwukK2gdyH
/RJHxvClqvxtFRqfxrTQJB6UawgMNcJoXImIDC73SEACsDhMeFi4c/8a0ekeSPTj290TWilQHkLY
if9IJrwWwm4NA4QTrV/ZpzBl6UMY8PnzbSuqSwNMACJoQzM9OpAuB8JrYGaWcC2T2Z+3GXl1C2Rf
n2rvcQB/dWB8uG1NfE1ePoRryEXZwLM48msZLJiknxkQbaBdZ3HDoyOj0V1W0idSOg8R5brnuaou
i2TGfxalwxYZPernBdBtS9E/8YZlm8rs7hdIdMUzGx+gUbg3uB8vHScxeEZa6MpM29uDVu2V858g
HOeZP7HZsq75ysqk7+LZ2WY6yVv19xEHW6h7QBNKepN53AnTyGpxj5EPNv21GjrpPpVnR5/Kvwak
wMIbysEoOqxazqBJ49XV3WjSX46rY3VQuRF0HQJjBIZ+kLxJby06ozqUGcDpEfT4gTNm/GCxZeOU
9Iebe5pFUY4JQBzwJeIIX2UGwioLRrQRlglSR0/B4n7KXbYNnOr37bVXbvgzM1LQXs7hwkAwhZvZ
T+OM2BtiovmOGLuyrGKme57rBiVFNJZZGbPnYlCND7XsIYsbCHPk/psbVcRm+L+p8/5qhZ7t5xEe
ltEa+9ngDyEYZLqXOng7xvHChLSl0YrzvyaC7mhPh/63rcuoKf3e2SCkPd10rBsC4YmgJfU4Z9Y3
Bphjxzz0laUvAZk+9raujV+9vdG/AGgBHshyfsbPaBMW0VwmXYSFOZT1PvMhKna4veOU3gAdi0AN
gwn4qs0TdZbJCFvg0iPja3kK6y+3P68cBLovkCNET6EvY9LT3hsh+NWUCW9s5G1TfkdM7ziPaL7p
Ks27SWdLWqO5GkLmQz01CZyNPR/dKZ68XbtqyiTKI3o2IumebbMQ0FOGEQVpVEDucN4OnfvI1/Cu
xJXLl1X3blIOC4l1YD8AYUGZ+PI+YOHQLGaHRq+M31PRzLJsusBASleT/FTuBEHRK5oxQRkm3TvE
qQffbhlNwvnOyo86OQ2ls0FniWhcdASx3eUwgtJHi0mG51MX/TCND07zixef37HZArzB8I8N/jlp
adKm6UeaYwQD26zeXQGNenZEy/1tK8p5igRUAH0QosZ9OZCaOJQTsR4DI39Ybe5qw/t124RyySM0
rKHOjRtHJqEz0hxav0FBk3LZ1N6GrLGP0qbuvazwacj8gvrARHSF2rA0EOD3U9NArJtYY3uH0drx
Mgxd3E7eh34On4LK+LwUYNa/PTbFe+PCqhj72XVQA3jmBwSYd2CWntEMdw/nsXG9EdrM6z/2bPww
IEJfZ7q2BcX2A0k0AIk+oh7kb6TBVo03cRqigyoMH7qmhLbfgw+o2+2xKY2IZxTAuyjZysRPBFhn
j4V4WLfOYV2fjeg5z9/ur/FqFxh47D6816Q93gwjrZrOx0VEN/2GL2/f3Befl05pCLHt0k7x+TUH
O9Z9G7zdybjgAQQuFMBmwDYlZzbwbKGVC/z0gOayZVNpAgHF2bz4vBQ/jU1v9JBOLBLCdrR4BeuG
ZoUVJ9MFlh298UALIdkrbSM0w6d2VADcgnc6nq4E/DrZcQEv39zq+ASUpoDlF6ksHzT90krnbG5a
OwD+JHAhcF+RbW//Y84knm2dSrDKEQBIg3OB0BYAQykOTMuiM6tszAHhQKM89Y/mAH6nJUJlsjF2
dpEfiqn//PajgpONoaH2dF19WqnDgQ4AQs0u6GmO7Iep716nRXd5qjaEBwoppLB9uDr5SrDsugnd
vABou03I+uy8/bigORrtysig2h7SjpfOjK+53VSjPSd2tw+/5bqiheo5evF9KaRh4dQGrQHcv+Hd
lZ63b9zn2d70XRhb7J5Hn0j3dWX5xnG3t1dHEeSgDQZZdEA8kYaW8xWsikBAXzoTuhVp7E2/KKQ1
DKivHhuiCdoUew8VLGR8RCZSEP1czmDAOGQ+oScJmpHEGB+Wooyb9bvdndrli1m3mvVSOGhYA8gF
HhrRlC3tdIfRfOGGwxMWZU8GeKj7ynvNB767PX2KXYc9Ddgx3qaCEEJathls1J7BBw4nDTXL7HP0
jj6lCwOSb4iiwV5aPqI1vY7Heu+umvVXzNPF98UAzy7pHm3TSAbj+yH7SYztbO4C8vv2HCkW/sKE
5EmLNGQkWCcxhE/mlG8bOsDVPPsm3YXVQ1PpNA8VW/rCnhR3DCnUVT1/5njoBPFiI/OHSB2/YF8O
J4ju3h6cmB8pcQUcH9pkEXOg70lOTeTROFFQ/vGk6D56B4t/uv151dydf146NONouikL8PkFJMvl
oRi20fjcQxc6O7Rvp34EhBj1WUSIoqlYfoaSyGN92NY8caZna2Dbdv1MbF3hQ3HXhQJHh6AG5HtX
YDobMsyR29ljkvpbXoMKyPXiMUzjJZzeHj+FeIQAPCpYia8qtAYUPCASTMYky8Cq6/5aNfeaauXP
vi+vfFMZHO23dEyGU29ty1qzsVQH8/zz0spPTsNKMuDnO4CJFA/rfN+3mhBNsRZo3QE2zrZ8VIlk
2oS+n80hIHRIwFOBu4U6x3p9Zjp8moKjDHItQD8Dk4paGuDwly5mKSmzLGYPSehyNL5CQqH9WqU/
U/vzRF/LLv6cHZFoDU7ZHyPcZP4e/TEeOd4+R9dDxTsuisDn7iLrC86ky9/Q9FEGTEA2JC5+A3Xv
imy3Dj/q+s1RKUifTcQ6KB6C8EIGheA31NQgUY/jGsRtjRybrlH6etddWpC2xWw3ddQKC1C+RQ2n
eSsdM1JDKBCLtjFAQvAole5Nowra2izsPsk/18afuf5xex2udzU+j7n5uxeugwC7pR1vzGJAMHh0
801NIab81nOPRyeQP4DJiNrIVVcHL4YFcJbWOPmHiOcx429uGxEGIjwwwckjeuOl+6xJiQkG0TI9
0ceagA1G8/C4miLp89JWbduKLdzD5wndokk5LozfxNPEYle7SLIhrtDzWx9FsXJIi/SUjk7sCe1W
WxN/qSygLwCHHtB9QNElC5HTE1B3jhE06H6k4Y6Bef2NOwlDODcgbs6zIfjo5WB2NESntKvNfdeT
Oo7QOvzYoC6nmS3VigjIvugVFxAm6cxVjjEXLcqWJ9d6ssx60wLXML0ZvI/xBALjBawH8nKyfhbA
+5lL2sY45cGY7UaL1w+0MirN4VANBelZMGyixR67WPLFnJXlOKG2lYTjnKCf7CGYnIPV07deXhhM
CE4sMwCJGWi4JDN5hDT6lNvpCcnAU8SnZ4B24qjyNJvsyqsLM2BBRfOJKFNenUS7CQzmGOnJmTvE
ktPGG/Jn8Phs1qLSXCCq/QxKQXSCQ+geGGhpu9GOuikvI5JUVWV+pBAIfvXSSEcarLMieV9ntRYG
HegsAVfoL6f/dfvIKL/+1/ui3xx4Lenr7tQufmt1JCmWOdxFPPC3K8jsdretqBYlAnrBF3zowIVJ
ax9Z+VIOgUeSyP7H5z/r4Vtjfp+rn2+2gqQpGHZwJC2Q8ElWoJQ1FkNI0bsHGSsr3QwD2sa8ejsU
uuyMWNmLCF9kE88siVk9czRjvpazieappM/SR/SPJdxeitjjaKP18n1hBx9ZY/9+x+hQd0fLLrh3
rrTuprzwbdDIkGSxySZHehuyIebylAe55gRdw5PF6M4sSfu6CVert7uAJMNcovUt8kVDsN/setfw
PuaGPcX90hSb3KrALGt6zUPdrFlMaevskIHvdF5dsXkwXDSni9Z1nDdpWaOirFhm9iSpI9BYVB/A
oxs77jdHJzOt8INoLQM+H722IGWRrydrWGxr9gaSWH5KNk7OrIMdjWRTNfmwv72W4lRd7Z8zU9IM
DxSkaLxZSLIu/GQsS7UBX1kRZ0jt1J61WRm03NdpC4iDBu+j3LghAnu8t4JrUg5WNIs9uYZxKj1G
4jVv/kHWXKQzX9LM+2wu4/cQePu3X8uipchEsd5GBVhuEpnbomKT26BL2mkPbGpAHNRu04C93cnA
DBJyeFFA0lQGtjW1w9zWz0hCQYSyWZfeei4Xq92N7bJsSpaHmntTtYiisImaAnjTAFK5dAJRO5sI
++DUgqDo7xmeneiVX+pnPj4Z865od5UFZlNrrnVcFKqNiisHIkUA8SGTLvnsCqypdkYtkjhVesiW
vIxbf925LtFMqNoOXv1/zfhyujsNywlhMzyO7e1RrunGn4MOo6U62wKS/38mxN/PHCniMlTaIHud
tB3UF8ivPniKvMcy+nT7vCluOczXf2akyHNA1gHaUQZCnMzo4xkqSLzUASuVsyXAQ2JFAMOSIkIa
mpPDQ7QEDuGwWwPo+3g7Nr65vxbHCDfcv1bsywlrWzqOC/DsiVN3ywldAPSuCoFovz1furFIW7tP
rbUBZxnGgn6leHHMHa/xSB5QHbhtSLkwQG8IXn8Ut+WUrAsmTqRLxfrPUTKZyJZlvcblqcaCln6g
70BY4F+Fty1KqWuPNvVT2IBm3Oortsum5SWYbVNzcaoGA3AwauhiLMgwX66NHzRhBgEBPAJJ9pG5
/mkhtsbnKAcDdgLB8QdYvxxEZ+PqEWOo0xPrlmjbu8vvyVnIA6j/dEAx1cnEcwD6YQ7ea1fAg1LQ
c9hNlkK5mbYbx+68Q22RDWLRZuPTMNTciKqBIZIAFB0Aa1z00o7rZsohkQXn3c37gbVQFjlyVANu
7zadEbGAZ95mhUi0s7TihkCrlf9cdk8lf8c40OkERjdX1ITkS8iZ69JfrBw+M935P9Jy7/15+xjO
DUihw4K3FTo/CUlG9F1uWNq3O3f259gbq3D3/zMl3TPBYpReWmMsJpxlQMEz8ses795hA+cSgH1b
0LSKJTtbEjZVnl23CEgy3Nb0we6T/h2JDRHv/GtCumMa7nhogfdBIhyZm2JEholoUEGqs3JuQbpe
fNJZNpkxiLXcz5O1yddmV6XVxpk17lIVcpwbkhZ/DdfVtlssPjiD6vK+4c8Rve+d2A3jnOK/73Bo
ri+wYegTAf+4NHOVE6LcbGBcLK7balvMupyAymOCsBJvZ+HTrrrO7dTo1hbt/CdW/7aaX7r6r+q8
C2VbVDCQcbqKCKfR4y6uYeQCGmObrvYzHV7rXNf3JSZdDubBn4a2v7/SoDKSZsSKD3leIaauGoiq
p9T0DyRw+s2yGD32Q7YcaM4ntIxMIXsrtBzhABAn8JmIQ9G5LLlNrzTpYPnUOLnlulmtOvYKzZZT
zqFQjQUECN0vcrBZFrjppq40Tk0ApZS5NtN7WtTOkfUp1fhO1TESGkxCOA1RtSf5G3/Im4o3q3Hy
Zm87mV9dn2/z8hvOr+YeUG47sGHgosFTAZTHl06nH+o1bAtsOyfbBXyb6fDCuu9L56bna9YxMhin
iDwG6HBtX287Td33JX/jNB5igEAcmwkKPwW48r/dNmAp9/TZDEmOpkv7aOiFhTyEWEZs5XHx2fjl
JMYv6+//uLE13Lj7x0FHYx6nzjH9ePsXKLddZAObJl6pV4oKRh4ukHXncNrjLqOQdN9YlWa7KUwg
3RkCf4CEIchRpYDdXq0ZpFsQtlhA226sywaqky/19Pv2QMRaSN7hwooUsE/g3TEX1wjQYO18ZhHb
1zM55RGqHIRNf9x80uxtpT3EHUBZQr4D+/tyb7cm6FA6vw5PqZfuo7E+ghM6rgTRz9w5d/aA2urt
ASo2Ix7AUJ0K0IiMPLK0Gb3AcKoMmYtTUEw/lohtzaX9ctuEaqUAEQFyD4E1MHySl2vhx4dwrYNT
kD5BRBziXLzVFKFU04abSATVgKJc4a36dFqXoiqik2/URVxR69nIQAg1uuyLF6QcCafi7vag/tYX
5Z1xblJM7Fno09tOCxGUPDpN43QwaH8gXr3LWPg8AXZpZeg1KcJDVgyfR96/mOu8mxr6wV+yx8Km
d17W3YF3R3PhXzcHghkShRnIaoHQA28Maff0c7Y6EDPCjTmRj42RJxMrdwVn90O6bpsp/T1DqAB4
tAmSEzrhGYXPQZ8e4ma0cSJ4lm+aGaZSYCqik4PewIPrp8NmsGlzADtStOmnfPrUZMVPUIfqdIiu
gVZi1PgyWjth3ZcvnoKWYeinRnSyqtF9XJHEPM49M5/y1vAeeesVh3ous8exm5sPDEz4uwHYtju0
lv3RbAnlLgSPCvYhoEO4Ay+3xOwH+ZB3qPP5OUQ3urJ3Y7I202NZLNYxD0r+nbW0jP0pHV+6Puse
qw5ctxUE/z6lvV1vSV1Um7SZ24OFZZyRUDTaJ7Asll9v/1DlUp39TulAjlYDgpE8jU7Ac2QQNWuW
uEaI/QpF5XTTQGD8MPWmt42yWrdWKlcAlqJ/Z0g6NFY7IWMw5ulpWJxtmN1TsAYZuoK3IhCxz42I
H3F2MmcwFft0hhEGFXB7l4X7mm/WQPNqUDlOAAJ8AQ1AGCfnPsrAG40pI9Gpc9x9xLv9nOtSourZ
+teEjEeZAHWpEPuGp2ktPzNAui2Ae6dJGwKr7PiA1qHGg24V8OdcTlg1hYbvD1l04uQDqEXidnb3
ZPxze9Op5gv+H3TSwMOKvphLI4U9unS14C+rAgWAEuxf0YfbFlTrfm5B2lz+2pt2WsJCvR6b8Nj6
P9kvR6dhrzo7kOfDAUfWK7hCjQZRVXkdjUKwngaQ2ABkI/pujb/BUbLDeYEi+O72oJTTBo55dK6j
swOvlMtpS62KmnVuRafWuZ+qPcC2t7+vXHukojyhhiJIMy+/X0RumhaTGZ0ohFh2YMhuEEx1aNRE
C4PuehJLLF+ZQNj/a0vyjwzZrwYimtFpdsM/XhY9gvjvyY2Wp5o1wO94ydTnP/zUjqfaPPZetF24
fZoDWxM5KvcJWIKA8IRCDvJVl0PmWW8s/bJgJ0KPp4td6ni/yg48L+h1Yr9WqH5rYgWdQSnGKorO
XSNvxcZ8XR0a1+6P3Izb4+2F/BtGXc0uiMdRzvAF25bUUlmRfCgL6HCd+jGY7tAX8nltbGsDigD6
xEta78y+XLZd63uvfkqdOwpJYHD+gRyAo/fhlGe8gvRdyI/ZysaD27TdvndGvvGqaNpEwJTupzJL
tzVv7UdcXnWM+kamGYTqBhUwQojECqI3ORotBmMZujVIT6VTHBz/6HlHz2x3Hbo9KN/enjDVqpzb
Eif97JqwprxFz0EEVE4dNB9Ci6bHcSHZ7zCrh03D2/QdkXaAJDb6yFHmupJmMmoOPgabpad52lvf
m1JzkFWOQmAikUkQ5PZy/OUZDa3qHgCgsHzwT1apYdBQlZVtgOCgeYnoCEgAyVGE/Wyhp9pNT0ZO
lo9+PZSPSwC98gmh2cbpsh98Tf0nY/GCUxhU4c/FME0SM9PiCTj3dfSrytFCXBrUiigN4K10uXgD
Sau1FWUBJ9ua3qY0NJtD5ebxmEDPG1h4AW6Vbqs1rIvBazMkNo36e5tOn6um2g01NJmhcRR3rPkn
T3XAfaVN1K59dAqK+EWK3gNuV0MzYENOxmPWbUf3S9OyjcHx7vzRmm8WTEbUDOpaE1Vd5IWgeng5
gw2qKCQAT9TJWU+r/atAIgLdT5ppVC7TmRHJ45u1b+S9F6YnE8x/dcZiXU1AZSAE9AkKw0gUAjly
OYqqmAZnzBHrLTvLuQt1ZNa6z4u/n/mI0RqhQlniUGWz80+YBy+o2G1vuyHVBXw+AvH3MxMgOS9S
RmBisV4i755MB3fUnF3dKKQLL4jKbG0sTFL/bPKPXab5vG4E0vVGRicvgoDAsZnmPenT72tlPgdm
qEmW6sxI/jpLq95bCMzk1SF1tum4mXXKdkoT8CioAEHs6yrjHPWVUxEeRKcl3IbGkYeo0WliAeVa
nJmQRlGhS3Poe5jI8MpygMLR3DKqWw2lK1wwkQM+JTmeY6VfzDPncCLmISWoLuy79XtLNahopRXQ
W6EfU+jOyYSbEHaMqsBscRmMm+wF1OH9R6YjQVO+64HO/NeI5A9H+ELICjTpqauq58xt4hYypnye
PyI2H+I2xBtiXNmfcZ23ZOw3tLE+3D6aqmjk7AfIl8wsErVDhx/AKiSVSPswV97jVDkfKZm36P59
R90exXQfAQI4CDFuyRUUZT+XoNyNTkMOmc4DuJUcQ7M9lNsP9LlQBgajDZAhl96mjNAQUhM8/bss
2FPwvix+rzGhusbQjYgElNDhQibz0sQK3fG5wQvwRKvO/06ynn5C3djem8Fg3ZMRpOLIRhZb3qKh
9/Z6iQ0hR8CYOdxpgs8UedtLyw4NCpaF8HMVL76iqpe4oDZtZvSjlfUuWpi9MYI1rnodQ5DyNPhC
vg+kkZDYk4KRfnBWJxhXIAfKhR+p4SBMQFwNMmvD3CAZ3+1vj1NpD619gpsTyloyc6s1IBYrcqT5
cucTyf/JomdKPnXN620rqt0fOaKcjwgBnebS8QsQrlI62eEJqLqdhdBnql+m+rVoUVCwNMGrxpac
6eBI7xdG4SDtPf6k5HWy4waZKLDeTu2326NSHYCzUcm70ybmBPUsWOL21go3neaNq/u8fbkFy6nz
jQFpg1MR/pjar2/uWUXQBto1PO5wQyFClG4Po6TIgqY+MkJlTMqYv1npUvq+tOZ8MJzVNvB9q/qa
grYpL3TFNdUV+98IkG66nCBihWSamjA8+fWz4x+8dGemd7eXWHlxnNuQ/EA3Bw7ekSJHY5K7urS2
dj7c49n02tfGhzCaHiyXfbBK7m/rwf5qVjpyBjFLsh86ty9tgq53UNbFzXniQxPT8JWth6gLYs6f
mzaLsymZlt+3h/z3Wr8yiYw/uvyQXEWG7XJaU3iDfKhoeDLMNueHpkMzHqnX/MPYpe7vCM/OF6vg
SD43eZo9DcGyHvouLVCPKceYNNlXvkwlpFqd9sVHnnzHm2J9YVkKojCafakhQXcwar9Dpmaa3x5L
oIbrgVEeEtK4MaQ9zcLR9ZfUxbNxQkKNPe9q/F+gw/cpDiYK06LnQ7REX+XtzKVwLJ5ZwWnamORr
SN9KlIQpx3eRl8dQcDqlGHjt/AVUL6hGNqT56OX5j8Uz+7g32fH2QiuGYYP8/t91Fn8/ey10fY0e
v7UIT954P0HMO9VcLUpHjGZ40c6JhgIZRc3bqGtJQMT32z1qn4cpdeK1PrjgoQVtliZUUI7mzJq0
9HhCA0LCy/BUsnsoEoMn6x2zBb4N8LWj6/SKHzGrndbitApPbeTcpV3/Cv60X7dNqO5iPDz/NSH+
frYgvb10HYTrwpObNjGo0pDY2rjpwzB/um1H6TeRdxEpYLAhyKU9MhZ1BkUH2DGCYkN9zzh0RTXv
msigGv+p3ANoVIAyBjYAGmQuh1Q4uAZQmApPdtM/NSPbIxlyz2n2YV3oHZ/fzGIl7hxwSCNmg+ol
hAwvzRHDcGgG+m9keu+64qh9Roh//8o1Ij0A4hXk0OFjLr/vGZ3p5UOHkHdcyj8LysGbOmARjWdz
Mg7WENn3K8osKwDM2IAt+mePVQkcS9wW4NHN+saIQRtkaiIe5XoCB/w/zF3JcuRGkv2VNp0HGuzL
WKsPgS0zyUzuS9UFRlaxgMAWWAMBfP08UCUpE0wjWj2XMdNBNBbTM1b3cH/+HhpXDXw1Y3GQc4m1
JjdRsZ5UPYAESmBWXrPGwXj2fDnW3FSHKxaaBadDl6w4BVN87lxbdk8OXdX//fMFDz6DcJC2Qhvu
Ilwo9I7XcoNgSv6aAlO0xmRwzpGDOAvM37hXwUi9hJVWrFRbZXLgGhRxZaTJdw3MfWaeejaV7pMc
wGmraH3V4rd1qV2yaY2q4VxBHdAwqLegbKVa6HA/nUCVZ6KumAn4h2kTS9treeq23R2o4gGr5kFt
gJi7tFzZuvn8tJ+5VU7sLiKISRVxJeUQzmbW+Oqw8blS7I3QQSbVaela9+tZY6gbQMdo1tBYPnPR
WyHYaAHj0umduU3SsSFTMkWebg2PjkjNlevl/eGwOJBAC8pgf5yVQT4IxMW12lu9VeAqQ//2vWEk
8VWu9sqtVWjKDzo5nSdX6ngQeVR5M2FpMDFVbQhkBukelXfMPW+VZlv11N7bVBu8lFrxtk7k3q2k
diBVo/duXMuCdE1muUnbDJeJMSk3Qm9i0Ip1rWs5kfNcl3j/IkGdw0/TNZXIM5foO1MaqOQBjkTG
/3TnDHhXSR3V7et+wFfgF/o0EKHfyPqPKllxQWeuEg1rh1S1hYT4B5YHR5viwuzgRSn3+rbGRPmZ
9ffdD2ygBx5Q/DNK1AwxSVSDff7a7i03dkRQ1FdGa6/cJ2cnDREgLmsASSD4cDppjRz1Q10jutGm
hgyJvoli/YCW1CDJqEQUS1qJps5eMHPHIfoXkG750NM82VRvoUQ9V3Olr5xqdyatLkRW3IyT2pK8
SOD/IiI3kk9T/TZ3/jbnFcLGY/uLACgro0ymUG66Fl2/41l80RlrrF3nTjfaKRFaAxtlfVBqGOJu
ahScquuoLdWd5KjNnWA9yOnNzN5qidBX5vTsbpzlt0E2YCAPuXC3Y+FAp0OtUYbU9ml7SPWbtHj5
/HY849bQIfqXiUXMhZp4xMCtBLyCDJoR55ucrKSazxqA8oGGplfw+C+jeapyrisJEnGKfDAAzU3j
NRjBmoXFwucV16UacdG1JgLV9Neii7MfDyQUckQ6NB6X0UUihHDKhGGGAGmWxp78+HwF3tEayzsc
ZTGUqkBu6XwA/o+S1LDBFkC/laEZ7/ofVolXtU9t0oz+8BqNfsXc3PKkL58bniOKpV1ogMyME7jp
oC56ekOo9qR2rMbTOpcPRfSoQpkG6qk1Y2Rkz8P02q8dn3khPhiEyuPMdnJONFxymCwKxGllWgQo
01yqUrFjhS2I1ozoqcoiw5eAdft8mOfWD6DMP63Ovz96VThNmRQtaEeuRaHcF2P/3FcouL/b+O9v
4n/iN3b9+yDaf/0TP39j1djQOOkWP/5rT79B+Jr96P45/9mf/+z0j/719a1saLn8Jyd/gQ/+adh7
6V5OfvDLjnbjTf/WjLdvIPHs3j8dX3H+l//uL//x9v4p92P19tsv31hfdvOnxZSVv/z81fb7b78A
c3c0z/Pn//zl4aXA3x3euuStyV/K7+2Hv3p7abvffrF+BRQf7AbIwSOBDJIbfN7wNv9G+xXiVfPT
HmjZmSFyJqEsWdMlv/1iaL+ClwRcD/DASM3hQv/lHy3r338l/zr3ec18pmBeRzlZ/+WP0Z8s0F8L
9o+yL64ZhQDrb7+8c4/9tRmR9cMzFvDKmZ4S0GcEUafbQrGnVowZOIXbqpbux9aAim7XySPYPqK6
9aysM0uS6RDgaS3Ul1JdTgtfshr0Fw2qRlRZAI6dDuoOeEnny5SK8qkWIp9ZFiQ7D6YyyUxkg5zo
Xkc719apZO6WozUGR7P+c1zH4zg9xO/DAIsbUj7vbYPQ9DsdhqyPdq3Z6JaGtpMWVHhv9gT0Cy3R
4i7y2ryob5nQkw00tbKtPMlrnX7v6eTFPAK6h2DXABQR9B+L4zXqNSuaYbQJuiDSyyaVs303UBPq
2XWXkijS+gQkozzaVRnKgFYP3EwSS3e5Gbfbshp9PjWWqzkTQvKkvZp4Vl+pjmjDoamdsLLbZjvr
aek+a1E4SspKeoCvkVwKBNaXtG8nfa83Smq6o5VNgTF00e73qS4mvnKRvLuqxVCRu0cLIF6BeMMs
3XEZWzK3MoBZeppVt1mbOgekdYwWAmWVYwYJm8RhsJ3UJCAwt7nbVwIMvJkeaW5uO8kTqD7yFwvp
RATgUFhrUcKPh1wlsdEbkjekKXbc57sDgJiTO3feHyiAOWCzMOZKJkjbT/fHoOk8V7pSI10PFRVF
EW8dHuS+hAH6jprxi4IN0a5zxJ0q9GljFYNMurgzXseCF1dcE2XusZIVniKSOoSaYl4dAIzqL/RM
GR6gKmJ/i9tq7Hw2NXR0x6aoH/SplEgOTd/dSLU+gGiBfG2PLEijUg+xjHUgFR0kJqpWCwXN6tdM
dM0e/arNU6Zq4w+mOdJtrRT5zgKDXBBFlXrAa0RydaZLaFMRmasAEXxRida6skd0+7F+KO8sgzvf
WTQ9NJk9PbK+Lp9YUpaPkpWbXq9oQAvHeX1B49bxI7TCX7dJmY8uxcXYkqwQu2JKzcMsrrpnU1le
NWqdoOTEtSetUaNLQ5mE6zjZrcWn9hB1dMg8JD+qIGvy4U6D2G/mJVK0rYVRlGTChxELmeC9ZUmX
4O3vtnE70YNI2yueO4FojMl19Jg4vfxFRS5bJaltd+gsk8BtWkpq5+u5I9+AL2QoiSi5GQphxF4h
7HQfJ3HlmZzKbgRW8Q0EPAA7riE1QOyserJHyQm4ybvr2mozP5P7XZ3VStBAQsJf2V/L6wfsGBoS
IoBggTh1Tqaebq/KjPHgBZTAbe25r8sUleMarOV1qFZV86NHa/Fm7BT0yKR0vBpkNJqOpvXUSXD9
XpNx6DIKKHYonqLz1DMhCznLhdENn0+/ioyENyKTsAI3XjxVgCfHdYWaKmqjeKLj2bB4UJY2B1yO
8cQtKkn2UlRYiTNMApf66GwEdpBVUP4GlvYhzGNF8+V4bD0np9GXz6fv9I32+/cAayoUHaE7oyDv
czp7QpNYMllqAtQgr+8divVNrZp6CRrbAxXwwnu9UlbJVD9ahbOAJDqQ1oBlgEHl1KqsmLEq9YNE
ilFNuJ9wFNd0q4m/9Zmm9cQs4nIIjXQqH7KMOWEkG0VWEdH30RfI1eoE6Gb9S9237aWEDnBSITlx
YdbCy2SouaxcYFD3wbc5vnRBXoOIAF1wBlR/HbDynn7bZrDskkqNSajDS9forSt8+ddkBO6eZKoV
hU5iewo0cjXUYwwWdty84IkaM1fkduK2LVVcqVRfKl1n1wbNm0OmjpZvNioNJSNXvEGPmlewWG2o
xOiO866BLFf5hPZoZJ+VGj2sZRvd4c1bbM26kEMr1x8aKR4Ub7KjMeRND3ESUG3dNRGEdNkQK6RV
hrJ0k87q8eLGDy60C1WitJIeOnEO3QS1I5JeWESM9kimmvdP6IHhfqQDOI4m1Jg0fYT3WIzyZDDJ
U/KVOta4Q+LMDlOWNn7rxFGQxVkzubHNjEAaavOuHQH1leokCrOijYlBzcZ35BKeuU70LwZoPxN3
AjcTmVLFfBZMmnJE+2lK9DEbLktJ0iXXMttdM6jNtWHU7U0nlfy7HlMlwHWWHZBKiiMv0vkE3Z5e
TCStVAulMUl4lqi1fWKoN4BNDmGlatUzkhzMjaPYOBjQA7xGSVrdAWoY+SmCv61I88gXDLS6ggEF
qGZFsmuhlb1rcpOHBXo2roqKt7iz5bgqSAQYc04qy2Ab9E/rr21tKn4Xm5NNpD7WfAOZdhb0WkXD
stIG0oC22kWzWYv2FXv0bZrRyCvLpnpRYgaJY62D5PuUbouY9oeRDibSoJG4BGnS1jZBclNExrMq
R9qFViePZpxKRG0clbSc7u0RkWJdqBOR0dJ2yCWDXepT24UZYMmvBbxNWJq1zQjPWZd7yD4yT+M9
1tlg9r6zmwfk/qN9yzr7yuaT4/KszPcWLzM3UiojbC35Wm6lr0lLxe3YTIxIKZqySMVRZk/q3PTb
KG2w5dUwBTmFB5zqM2SAGLoZTPsKXSA1GRALQeF8VB4RRqtbFqfahRxnW02b7FAZE2Ra7Wy8RweN
5MZ5Vd12o8iAyLFHt0rNp1IacteU9OG6MavxmkMueieBW2MDNp7oPmd2GOV8cKu+sy2P232M79YX
YObndokd5rTIIqIvKm5F9xVrONzlRvc1gnrrzumEes05NS7Bpsp2cHPWc50ZOklVkwWmWUReEUup
h76nt1EapbBgvbBcR2jcImmZo7xQO21QJCJyzTSipKmTN6Z3oBlMC4sGIjMEvoxyH0Fu1aXxVO97
GdFp0KhMAoVH1twMypS9lizeo8lO+A207b8hFpOpy515B6Ela4fMuHqrJ0bjTnbTP5a1egcFdX1X
qK1ck1wrFFc1sJEnylKDgBqi84reGDc5FuBQSon+gvZk+0kyu2LDcPc82PlUXVVoS3pGqApuTS0d
L1stzhAZZyhBhcCZQTBtyIfSL1uaDIFRW2lMulRBrjZzkuhZ6kwzyNKUvjVWoxVelxTlnrZSQijT
h20eq2qIPVa/SqL+ZqG25dqNagOjA8KfPHHMUMni8QJkCd0Fzel0BVYr48IyhExsa3rSqPmD4cQH
qdmGcI1OEMtq4Sppeq3mfeEWjnC8KFfMsAcc+4VTc8OcXHVlAII2iGYy69FykpoS7pQOArSJDo+W
2teaJxwj9ww9V+qASll3NdQs/jZmrPdRM4PQTjtkjEzg8Qn7uOakMdrId6ou2jjpmNA5FDgkCQBe
mKhBOgw1L++StJRwLVQtDXPEDoiv5XgTTX1BNMhjE44W9JLYo3gd+9i+QMmh3EsgdKxcO7dTH7qV
+XdqVhnYw6fiyS7RGwagif7aR2N/l/QSLv5R96NWsl8crg/71KybDQ40SBmcyvEHy8HKcPR6ml5r
V6W546LU3Tiz+tSNS8OUwaYrmii0hjyLiWrq7MtYj/ARozk0OwX3WOrKuirhBMxnv4JYB1FzKjZy
JBdXNM/U1K8MJXJ8Hmnq6FNRquKBohckqOSy6Dxh9LJwOyiqfx/6iSlX0K2j1e+W0iE197GmxTqJ
5mMwgoVnV9SjDBrhXgEpKtzIoN401DTZ996JcshqmPKBs0grXKZD0YPEpjxdIlAfvR5nzW/bzvbk
yYADTlNOw6rsBRJVY2u7tcnAiC8m5WDZle1NjaxtUwOXb1+YReEOQhHXpcVUXMRRkxh+VcVNFbSN
0LVg4LQePBCFysoFo32O/doVmF05o+FASxqKwrYv4cedRxjP61s5S9L0NRJlrF3rJsoero5gJEMU
rFR5QJtIbl0AYlCWAzS6+84rUCqaBYivqpQ26F/CVwU/ob6tmo6GYP5S7iu5aDbG3N9a9NjGYP5T
DijQgYlRgTPG4w1s2EC+oNgNL3OpFGVrEjaPnorB8Qs9G28bZ9QRc6uMPbBpkihR4xEhEKQExXVn
YLaAXzL5rZAK5ZBM0C4kCCf1l7Rm2BqKGK2YgEguUgL0mmAbDNlAwzaaP0gu82bTisa5NIw29iZN
y79UYFS8VHhGJ2LJTfXF6ZuuBszDrm7VyrFqV8njznbRBo8NyxJ929MeA4GeCFajrVKr81TJMgf8
f1VEWE4muQB3iOu8wYuoz6Uh9sdkaDZNqxpXDHFi6eaKUyRwnA74NoU8Kp5lSM4j+mIxdVB2nlAg
UtvvOrOcRyj+JLUrT+gUQkQhjJc8UuQnxeFQFWSKEFVQgTnpOkVK5MdkSym6lZgdGGpsEVY52KCQ
ELLVYge8Td24fWIgT+hMkl9C0dIbLH1AKcbs8sChUuK3fByDRC5v5GbSX3IUPPfG2GwHqVT8doLw
MDjJkl0sTcMh6ROueGAiUNxcWNG9lmeN8PXU+MaSTtEg6ZzEOy3Pxw2kGLMrS0sraAWr+n5y5M5j
eYm/67RmN+QK9Qf06eCl1jqOpyOSCGzA/l8V8MTj9qkGtqnbvLqY+fM8K6L599ZC1FGrYZbITnqp
jTYiFaAANmBML3+UIxP7IupkdPMmfeYmk6lB4aZDiSEo66r/MnX5HKpUCrB7YFG/qtCRZxBa1IpK
Jq0cw6bWNsiq6Nh4VtU2bgnuvA26D6MRHlSjF2oNN211TIEGkO6UuDQVYKeYgtIQqUwl2siitC6y
VhJvup22np6ryrbRZLEDwEm5TUFFbrotXv4bpk/xXs9wst2cj4+Rqj8hxryzZpqiRKWuVFfNRTvK
Spj33S1qX5wY2hgg+dO8xkxjbmcxgyTY8VcVVC6ggFxIN9IwIkq3aROOk3SToHPOdRK8JSXTGP1W
Ayo953D0nWqIq7jj/QVjKbtqCwikIotgf9WSUr0uOoe58pBpV2lsl77eFIqvADUEDtom3rd5Fh1M
0beQkq3TB2gePFVM1jcaoLsHrexfJB6xx8aoKES3k8oBSo9SLx87unGi9jFmtfmlF3PXtR433xuq
Uw9q9C32QdfUZDIHG4GhrYeqVAVzBQw+s+tuuqSUW4KTiRQhYCEh60G9q43adwqZBUcd91MHxXWW
N/5/UQZBzBT9ggQlwAMeL7HPBj33EYk+lAg76ShfyRkXpBR4sWlK89qa3a3dG9/UTHkqOe70Wq5u
m6i/y6T0PklA5p/RFzWRH97fqj8zzScZ1D9z18sU9z0r8N8yeX2S7f73suDhG5vTyO3yo/4/5sHn
mvt//5Fp/pAHv3grR5Tcfk+pv+fN53//ewZcV36dsTIQ+gKTAJ7ac+H6ZwZc+xVpbOgIgJx3phmY
O8D+yID/OqejAQVBXgNNxCBQ+zMDLum/omIMyBII/FCNQs+R9ndS4PPL+a+XNTrPHLzMkQBBzQmQ
oQ8QbzOhdcFl9ChLKh6nfNrWbeKhK2Sf2GtsTadZyJ+mEDfqsxDER5oZNZVBDMkbEMNWCIQUFkgx
WDhUdn809WeS4WtmFrkCLWOxRUeYESz1gON0KxnQLi4Hn5t5T6p/mLmj4SzyR5GuDsKa7URfhSeR
1uceOCGuWzf1uk3t1Zf2c7ThPngL3OHV8j63rqyNclHvRIm977LZeuchn+iVXu0C3Z251C22Jcqf
6kXppmu5b9RdPm6WoyHPicCjKpqRppOOeCRF19ngqy4osDBU3WOwWIZsBdB1Wij8uV0AmMM5ANIM
D/pTYwmSl6zWatD5DH0VlEaSHgwLLaxow6g2EroPLs1JfdRrld18Prdzwm25sEC0A/gNHJb6gSGR
Uo5wpkehIe/FZpjqbW+ucQqfMYFWAyAyNBl9q0hEno6N2y2A4CiV4O2Dhh9uO/tCs14/H8aiwfR9
Ak+MLDZobo/VWKswAk+VE9WPd3jveMqP2M28f2NzzIu/mLYTc4sdqUZUxJoDc+Ib+ocuapgcCb3I
vlp+H4iR5Ac9aF4UH7uTSN7qgVib0sXezDoxmqUN8zxgL+JS9VMv9ju0VowkImh/CI0va0x6CzTb
+wyjKwx1INCyohF52dSqWah2jG1JiUG4x7dtmIXFpRSmu2QF0r2AeM2WUItBZykgUDq0pu1Fir1Q
lVxuGSzxoHengAdKYLrIgrr0Ajkm/KT7dUhDdkn30y2g5aEdJP6wUZ+nxyaMgzWc4ntHzOlig+IN
1TUwrcEJAehzuoGjDMGf2uBxrnwba1f1dR/Kw77l0m1+yG+RfwGT2NqVN4/xM5vzDji6fWyhY3pm
m+VlFPZhESphvY3dyl0TM1hQEc2zjdEZ6JFBjVkHL9qcjj6y1EwKgJicUmxltQz1R95BXjDywGL4
4kyuNLqDx65zv5VJtHLFftzFp5bnG/jIspQrkIQECxLREaNPEQL9Jvz8Wvh4rZ5aWKwcFAakqkGH
Lxm0LxH/GjPHBTbXVZV0T/nGmtYayz86qtkeyhs6euiBPV2cSyWKWl1jsJeYGBX61pHaA0Pa9j8Z
1Z9WnMX5YMmoy1KEvZE6IdJmrpyhpmR8QUGJlKCiL6dqZaEWgJ3f9whqXmAbhNOZC1+nKwXy9TGO
alhs/SYOjUDZFG5HqEocoD39IgDD4v/V5GJz6FaWgpAJJg0S3XSXKIeHhj8+T67qZZ7krfGdntuL
xyNc7BRUooHFt2BOSPeR82Kihv/5oq0ZWBxoVJ5AfjjM49ENr253MnKFn1tYEPd9XKV5dx6dJ1VL
Bo7KB1apIUkE9iISH0a/uS4DYJ497iKFlDyqzyhYll9jb/WanKdoeWUdT+HCz0uRliCEgflKc+EQ
jcbD09mLYJixK2s3u6W1a3L+yM9MLrw+ziDvsnmT5DzxZQ2AhJGY6aU03q9M7bnr+HhsC3/vUGAS
QbqFQx1Kz2XAN32QXVc7VC/X9v38lT8b0uIKQc11MpC4pKRzhvqApM2LZOsojfbMzTSTyFNoOA8C
oDy7Qz0uqiZPg1ZwK8lgYlFnFMycPOli/RENkc3KHp5tf/LdlhdPIWcTjWenpIfxpg+7zRAkG3Wz
dhbP3aJHkz0/FY/3sTwCHkodmEFdH12KzyPeNvH0uLKkKxPtLC4YZWITUqnvg+lf1B86ICq+6VKf
vyLDv9EJCo3Uc+ByV3ftylWwjKR43ZXJNF8Fk/liDk+FvVZDXlunxV0zopRqxzIMpFu0o2C3aqEe
dGG64l3PvArBdf+XW3AWF06WtX1RAxEDt6AFaewND4hCCXfl53wi9Ho++vObMAscr/HssLH8lTVc
uXKcxZUT2zab1Lls0nhRqPrZrnCrC77jfrppQseLn1bsnV05YK/mJns0Ni8V8oakM9MWaQQMOAqN
zbRhrrm19pPfhbFn+utb5ZznBT0JNKAAWJ0pthZ+KYl11AO7CPlQVwn6WwUWbc9y1eeINK58oayR
WJwZIYY2iwEh1zJ3VJ6evSR1kDHFEEkLbJuIek+K1q64M8f7xMTi4OnRKExbshNilqiRB1WOrtb4
7vOVWhvGYto60xFIjKDexsoxEJ3sKX9PTvLd2QJMiT2A3okzvY6ZbaJtwtISErfyNRf9vVysiRSe
HQTUTJAZg0AeuJlO14LlDF0MFibK6RRSFd+rOvh8lt5j+8WFDkk/5KdmDm6gCBYHWGFFXhYyVKbt
fY/CNq70SwfUXAH1Jb/28kPPQIe6i7cUXdDfe09xq91wYaor8ey5Jwi+BmR+VEzlnNc4HagsaKI1
Cr5GifwA0kum67TudAH4GxmDCkWoa+AAfOvaXLs/zm7FI8OLGVbwiqYKYJjv53m67K7Hh/5NbFAb
8iZfvjdrn3p/T9Pr58Y5srkIJagcJVxuYNNU7/nwY0xWmonnyVquKbIs0FpHrhVJimUA0QoQd7T4
fF0BQsM0UbC8BCmfV4tpbd3m6fnE1FLeMprqMh07mOIB91Ljh+pPG+BKrsbEjzt/+Cb82E19KyXy
01rkd3bPABptguIFArUf1DBaSGXJdoLDoe8rhJyXYltdpUF3MV4Xl0wlDenc4i729NvPj8y5M4n0
BJIgeON9lJibItaCkwqSV5Z5BZEUAjSD+59YMGe9JOVM2+LAukbImZUQpYrUjeCG7lWlvfake6eD
+bB2cN/AMUJpB/0Jp2euonlfGS0GIu/ore6ym+xGuZ86365J6s0nD2BN5LFaYvdugWeX7KHO71Ea
AC7brIYS5w7iLJzz89ssSVDKoqDVANgXSkSIU+gN1H+ps6Yzcs6ZztmOP60snBscXjOrHSQkRXht
+JT51oaFpmeFsv44ZwrX4/mzpxHMdzKqF/Cmy5YTre9SXStmf5oIgmZvUg9bDigwaHI/3zZnz+KR
ocUdynCVOVaKs1gBK54zeeeMl5klArlxgnpaw5OePQZH1hYXpxTLMRpbjYQAj5MzMGQjACw95kou
hpqNgf1Nc7uw3Xw+xvMLaKNWrM71Jec9U3f0whWsUAEYxCDBw+CW130o+fqdjZynTDIv369FKucy
f1CnQjchOBnm7o3Fhim6PAIIGg8qZJX9xM18muysgnREuEh7eF2NyAXtD97KMOcI6MPZBM0SJIvm
tPly09Q1Tw0Fj0AMU6DOUrtG63KUWZww9zvUp1em9exiHplbbJ22B5gzZrM5Ld9adDfxNc27M+n5
d9oZcAUCno9bbf4KRwsnVWIEPEHME6kFahegih+2nvATLWxc6hVPn8/gotfl3cmiEwCtNj/tLQIb
poPhSO5lONmvSqB4XbXpkXUJ6a67i3fI0Xuyp72ZG2AQzKcK2E4i3qTVjMh8hS6W0ZIdSHahFIqU
+fK53ICM24rp7InxXJ7z5UOAqsDq3XnOFcIOKCrgBoH0XvKpGZnSWVWDULT1R1+n+xHwJKJghi03
29rPwxZcPIl+kQVrD/UzG+fE8MKHNJmSsFLCiUer020jFS4FLfnnK3nm/rSAh7bQjDgTPCwLYwU6
tpOsxdgceul0N4DREBs9BEW11jR3xgOBDxQVuFmmEK2ni6RqZzQ8Rd8KdkKRuqBq8zigxmjyJn9/
PIjN5lw7rk8I65wehCFvBoX2mLIRAqIc0j3RFfo6bKAqP7dzdlOoULgArxgI9eF8Tg0BslEa0D6e
Q/tmC367OyPIA8nX9tLD5OLxSJq9bRHnfsXs/LBa7vljs4u7JJPUOK4mTKMemrsWWQCgWIN55yfo
iI6JBRexniuer+HPjC4mVcurBEyDCJliSfXriG/YkO019UtfQwBW3FTN947fTgNYolfbQc4dgePx
LqJ50ShTn8pYz/l9rnhpIAD9sb0hkL0CrS2u2V+L9GI1+l0b8eLkRbreI6MM/1tIScArOzSlOBTK
tRjLTcK+80TzgPWO0tGdnO+fL/H5g/LnxnqvEx5d5YqWg+mkwgpHbeynmuG1lvAMZY2+fl6zT9b0
vaPlyIwzoHEBOA4E2hOqUCpgjlmfbIGpzz2nm5AF/aOl9aSj9bix8Jy3xxXw18hmt3xkkuZKbyri
fS2FlwO/5E2bjkBsF8UOVHndcre+d8/uH0T6aM/BI1/WF4kKqwNOc5zvbt50DXHsAug8HJvPl2zR
x/e7O0TI9KeV+VscjSy3spjlcxQqggwlgfLLYHvocgu/CVcO0PJ6GO4n9C/u14qL50cHgl2QcgMn
vWw57QCC7LgGu1ZJWl0OpGZNyGc+Xx+2CWRbgF4A7/EHBZocMipGZcFC1SZ3ndXsecMv27klZUii
IFK6g2lPf4+n7+d0HhldHPoqUQdeF9ibHH7C+aplmb+yYPNW+zAslHhlxA0GyN4WgefQK8wZI6T9
5mK7FfTh9F5xA77Q15/W4r+z0ZmKcBMyATNb45KxQMpK6Cw7sMaDbgvI+lvioUaUEynUL/qOmLf/
0ej+sreYP5W1BRjhY0rGVKEciNrYrr20npTKBUN28i1nllXDEXfTzWCzHuRhQu8cdL/I0iMi42wi
jpPyh8+/1bloDSwlAKcBcob2xMXpt9CZEcXzvabxO11tNwWoASrzS2FAgUrO8NB/1VDQ/dzm2Zk/
Nro4/jXoV7RUwEsP7uDrKJdxvGRck8yRvjOQtdzTuQcUeOb+GuTiIuDQ6XYi8f6gEV53PxxYHdTh
7K/0YGx2Vbim/n6uKHlicRGHoF5kRBIaytFOR7Qco0Tvlk1qN70rn6wHYQNeYLjdnh94SIN2BVZ1
9ko/Hu8iHAEH6SjXCsbLg3Ib/UCnVhtGXj2/PMBGBpvjf1K9OhnwIhhRWJnzbr5rKTTaTINo2j2k
ldY2zjn3eDywxRFKrbZRwV6eoPLBvfI6Tt3IJHkQeY2vjwF/lHYibPZoG3xYQx+cQeMhRXu0hxax
BzoIDcAPsGd50GzTZyiy9wDrXk2vILQg3EfzqHK77iiV8+cT2Splbur+wGHX5Ba3AVqeXznAAwmv
dTvJLTIve7BQZVI9eRN/G54q8CX51la/WCt2nfWhII75w/4y7nHGbBLxHFDjkrwczYCxUH0sNrmX
BLWHptIYrf8PyUWJKtDasT0Xch2bXniD0e4Hc6AwnVRXkkAbtxqFZa6tOZ01M4sbcFCzsTNVmJnf
qzm8Z3aRBPPkyp7xBoZuMEFMPdB0a1iPc1HCrJSAdxH0GD6gZmy1LigI7ZD+H0Y3Be6rpHef37Mr
FpYvcTA4O70OgWZCEfjY+l2b/D3u299DAujAz84Digjm8g0uMsH7dk6Fo+/5YkIwVYhh+/kgzi7P
kYnFuUuqWqPGiCNvQ0kwH9DBzD0FrSafWzlX1LUAckNFCMjlM0rWRapy0DNgszEiPNnv98qTgo6Q
Jysj0otwUdclNdIYpVt0ZJxFOoiyMtKzl9vMOgiKNx3SowuvGJlWIVXTHPsL66XNCr9WjD36mO5p
Mj4Xo1jZ+Gd3x5G5hVM0WlNJEIjhRaO3vpwe0MDlfT6p5y+PIxPz2v4vad/VWzeydPuLCDCHV4Yd
lSVbtl8IR+ac+evvKs13RlSr724fnXkawIBqd7NSV1hrk4Cjh6haA1UXMJoz+sDIkJBc7LCTF/qJ
N/ihG58brEma6FokO+OXQDrdF5tNEmjBf+6TiYJ6VxthisQKrlM/2afxdj7E1KePH6Yjqvq7rPME
ErnOeiORCYLYwhokFKxIovFlCKKDHGEH0AVIArZEOr9D4bYNxs/a6k095pL+ojbFtZbNL2ACpDzK
pZEndONa9myYxTnPsDrdTroA7YsfDjeCGLNM1ihbJxPei7wmEsV6ugFPpXKmKqOCNCMoR980vic7
URFAcEKdqVgVah31ANiFldTQJm2hxowkJ7tFEZEd8dPG1zOydC9rj7WK0f6/2Dv/cno39jPP2CsB
KCjMQ7IThQS+B8CTERwUeD7KTMQD2LQVK9QEM9vcLZV4JxuY7DItIP04gfGBXj4gwV6lMYGvlSTD
TAwcT5GyQK4VbxQ9U/mJ/kYE49Kc1oikjGrBk10/L4CYHMb6fnYqlOAU40cXarK7rN0Oq58ghSvy
u7rOrp1EOV22S76nez0o4+mQmkpTMeGgknHUpfWoFpKgXsuToOKDGViWRDWDnZVuEiBoYMkeI2hj
57fTr7RIdpfPQM6KdWbgh8aeELiBMTLAfCwFy8eSRZmvkV4Zdn/UC+UcLt2XGoADlyVxPxrGYPAM
B5je+5H3bFUAfSDDi1Fxj4bs23GXQO2LO/WArvYkfA5yy3obgcz3KYwwGzP6Pkn05Cygsqt3xnLu
R8eVlId+sNw6O3W24hvLf0ck9H8lDUz2I7EG6p/xAkqyCVBW2M0jyAmRg0WDa+mLa1Sn2jY+EGlR
YPhXCvvtgNaMDSxI0bI8SJzEjZBTCj4az3VsZTCW1usp0AsTuI78WK2Bhdnvz8PsUy3PwqdDGbr9
HI1eVLtF+heNbK6rxFyAYwG4TXfgkt5GemzCAxiEchcaEcPDE/Ax8a5HN904yT4wOFZfVGTjTfGA
FOJVJBPqQCyWgqcPWpMf8zv7s/yphAKZ3l3vWnt6W0t3pbf4WehqAUhTPWyei1hbuEFw+xOYIFgl
6TCAbY0sJbwP71Fi3OWlSy/tyVd9XHa/l8Szsjxns32JMlEiBKhWgbVfOBsfDN4n7FXnOxp0nnww
D1aYE3eE0zv8oPvqQenfN3YypspYrRNELiAKzoHLe6UB/kSeZPUDjnQbk5icrcuBZhKWEKQP5kOa
97qH2W5D4Eu5pwF6LZ7UWOrRNEZzxl5TI52GaICKqc5nIwOAG9a3cwfr4o0Ulb7ANjlj1LB+jJvh
XYFV0Bfj2dyeLI16poUo/GEw9Uwd0RwFA+qJdqLCDy9KAAcYSxiYdgJKEKMaoyXlkpVgEyO/shS/
NAI5QPsLG4P1Hwy12T9hDbRN8xerYbw73UpmfFw1yX1izoiA6nV+BfhpX/5d3kZBcq278k8Tb6p9
tst6gdfjWcJWKOv0gFWoSS9Cs8nLHLC+64IbFV0oE5risWnnZMSno3dE2cXHXr6PGmyEVyIt4UnC
JjAWiU2gt8vs6w+rplijAcwaIPbNR0yvdOMEzKEEqClWJFBI3rWBVdMCFCyQy8FT9NaaG6zpAK0I
WoKxLhfbuW6x/hSoPN08m65YwPAGnjHBKLJ92CozpbDLIcIAgoGXHJRztsdwFYACMbZS+Il4OVAk
ke53Y2QNQUJEESQCij3c27qLaU7Mc6WfwZzs6aUbn0TssbzX3vaMTMxrgFM0WIARcDvJvAIRsVt1
yn7QosDUH8Db+7k2tKOk1QKd51YqtmIZ7yUVYAmd6KC9Xx6rAyVpumcCYAEViefqPvZpTgc4XCf7
YFfHv4g/PFPf/gBGffQ4XJO5oHMH3WfV04Ppt3MDVPgjRiFdJDh+tDPuLusTXySWIk0s2Rs2Ow+x
pFZrlhlE5mvmlfIVIMe9XjQXLBLC2PpsVE1d0PdcskeCiKjrx1z+SMaJV9e/J6EfsVFTwmgaBrI9
AOock/Wp0pvryhQMw3K2VtEU3EhhjEGLNNXoaENgKgFOG3ZeU5juCpgtoACEgMiJkcTrWhokzf7y
h+K2HraSGaOYZcwgmcbLboJ+Ck/WIcn8AnZI1Z7+oblNYiGLM9edbQ7LGESYVYDJe9nH0CvX6e5i
RxAE+IfC+oOqYkcAgLBMWC1TKzVUUr9/+lUvcyU/nBsLKRcKW9+WH9Kvj1zjRiITTst1qTFqD4ld
UKu++h1ta290dSAhut2VvevvxYUVbjaLbvW/p2SiqYxlfBmkAXTK9csMrJlgvcoHdz2jF+pWAO0C
4tH3NBC2GLieeyOXsbs4VBINeFAUK6ag/TV8ineO1wflzXBXe8tBv7l8t1x12YhjLVCdk2mgq9Xi
aB/Nkt8I2Tp4CR/NORkY7DWwNc6cCIi0mhzFENH7QxCecJfhSb4u7oG0eBedjJvZm4MVM8Z9YJ7V
g3MUTahx30bbH8CccZIiy8gkWKF0WHcoZu+1MyhQqnsLT7JnDMriYYageNXdpufCB7aaeVMdLt8y
Q63+z9MaWw1IeVFRJwSUt46uUiYpGegnTJ50u1iehE7K1eorgMw9m8fkKH+Rfyrfht/Wc7Gn9xLw
nNogvRet1XNfptvfwbhCpy/7CSuMtFaPgZ1d7jfXsV8f2qA5lqfpWdgn5BUztvIYB4jkyk6LGefW
9/URLN8H+0hT5fKVeDCYrvBdkrW5YsbxYTy+iMeXxcSmyX3A357VRXc8K6n9yx9TJIiJ+HOyQhJ9
S8tc/dL8ZtqfJFs0u8e1y9fTsN2qWYmsFkvkwETTgGA1Ll45HC8fg9tM3XwbdsUyc+RKjV9yRCzc
xF/zOylEmvjPwp6auChw3Vp7Mg1M5+7GNBCIp+9x4Xuxu5dmXGY5CInQj/uc3Kx+grfgfMhAzXPI
vOwKkRqCT+oZyzcPsyCB4oewze0yzj2tV7t2kDa68TG8b58IwibzfnZ4FEIqlSk+Uqff3jXjA+Mw
URyTsikDrZcJxLaP8vzr8oWKNIZxMU4YrspKjwxnJcjCNbf632FfRaV3WY5A/dl9y0lxWh0UkIgY
2Tc9z90k/tEJtzS4hzFpFJd63u8WmLo57AdU8BLMbg/BeAWoEXwiesE0MVKnv3oyCUSyi0wRuMeN
inAb5FPdU7BHpmb7+m3xVN+0Dy02WEVKwVdDTKUiKMoohLBLwJUZTyUqoeSNtZ3pVXvtQdFf/D8t
ojhAlpFcXTgIyP2AG6l0EZukW+7UTE4p6e59+16r3GklYKNd4TV+/D15qp4woyueUOde70Yqo55m
NWiZ0kLq0JWPSzrdgrVL8BgUiWCCm4UobymkmWaqYinltlQ+9JLYHIIJZ/GYL6VJ4Sz7bJ+6ff/c
+QCjuBLfFj/93EhiolmkxVjGIP9fACP3avkjAxL3IcZwGNWvwKyRdqhdqYePpZ8buUxwA0vzrKKG
RNU5/U9/R/LQ4QewvgvsJk+MGHFZGbHm+lYZzaXWF0wd4pxSnO7yvr52UjBjgLPAv+y2+MbmYIVa
lcG+ggnHt5KcSY5AsQ1JwC3MwaHr5n76SPAF+g4NzOSrCggf4XVyVXIjlHm5tEZcRM5LGN8Dg9oH
ZgoWxtvnxFuxPDRhYvXa/khCv5HIhDYdvEoJ4jqABZZ5b1W/umgWBADhTdKhNw4EpR5Dq/p/dLM+
Zo23mG7spdgsQP/Bui9tX71SD4Mgh+bnrpuTMR4E3DrzatDJqMiTFO6A2nG5uAptMnjxKSzcj+x+
Af3N0MEuCpJZ5QWlanNSAjNTBgsie0zYAfLO06pjjPYfJty89betePG9KCiQk3qXFr2KZInMw7Vu
LQQ+PJIsObwbivDGMbHfJsVeid6cKAfkmt9GGmMUqTXKFTCl8bL+06PUExRA6HWrCiMp3S7HYyjE
CDVWPtEwEoYhUv1LB2VMIzLrddXIHv+p2SWBme7ppUtACk7qi1YWuMswm2/JlpQBwq4PIx113IXA
xhm97PPoL98pscAqZuMn6658AD3HJ02QbfJ9wL9KpDHmAjD5pIHaQomMX412Lp3xI3Fv8xEZw8iU
MZYzOllfP8XTqTFVgQCRljCB1WhDxbTI4OtM9pT+d5+bbmF/veygRdfExNbWNEBWQQmCVVS7AgwR
dS2amBWdgwmqVdusrUYvHhCigSzhm20DUj0XDAOJDJiJoFPS93ZNBZy+sQ9aVWFI1Pay0thn/dN/
f2NobqHYh/8wC8F89zoBJU9LSfLUJ36lXGHGS/DhudMP8HvojgAUDmOLzGHCcu3+KTUvp+hBDRIg
KuqPwKXESr/jS7vL5+EWajfS2P27adWSSqFXUtSk7Q+s+f5c7OQh0+tbwJS7ddkGkmo8JLai70Y7
FVHE8BRwK53xhaHuZJ1B0rNYPWtYDh1WAaqhSALj8iYwkqwRSegH5NrrlaoIhwxFIpjwH9VGnpVU
6+6C2Vf8JFAaeNUBJSWki+fwwcSw5vPlz8ZT+O290U/aBMlSlbI1e4EyqpvGq/X4uK7yLxSOTU9v
RB+Jm3xspTFKr+WgkAhf7nBXfK9udAAVYjLs6+wpXnfU/yYVpytjAxW2am0Z8CRUxWQk6ibK6UOD
zRh9r6B8qB3mg3WNLRwPc5p+vjf8y9fJDVRbeYy3BepEGCkF5A1gFqPl7/5QfcNOSO8OX5y9bbvG
d3DYRF6xEy0B8ZRnK5lxwYmOfUINlVLkHuqVjYJwqhv7y6cTiWBccN5bJfgDYQJJXh8XzNnmtShP
5Onj9hSsz2pDC2u8EDEBSd2dv0QP64jUjeoH8l0Hybo3fyewJhH6nUAwW7MzRzgl1NORegNw0i1M
x8VAO2Bs4rvM+nX5GnnQHUQz+R+lZIt3XayHhUGy7GvjS1q79ZOzq4LyKr4afRATjZ6Guf36oNyv
nnWKW5S3V9tbroDY/xdApby4CkAUAppRKV9mnE7XD2BJi5H8d3+6z90NUtXb+BbVE8w//OyesFt/
250zgdd5Wf58Z5YboaRpG7djTXFZlahfur3VH8dEj/xay1JvmkA5GJu3atNoblzo34vOgCq0GFGX
i3l3+TNw3yTbkzO+QVPxhytS5+LzFFi7ag/OCT87Kl6EqqkYhlZ00YxrmCKpD8FujeaFPp5A9HXV
y2nr1pKoxkdW+P5uMaUDXCsF8DpMKLRAegJcKLggWXscTdNt59Ib22CoJD/JNZCf/758j1yvgHUD
GwsgKPi9aPvmWy7gRZEimhiNrEdzOoOE9fLf544JgJMVQYdgbmA5b5UlBKz2lIX4TvSQiyK3Q6Ub
4K8y/gc44pjNK66SJ80Lz6gBZEF9LXrVcQ+4kc8oqxHL6VRWOGAsfUtUkMXYgqle7o7d9oSMJkp9
OapZCgmtHz3UgKPuXGdXYhkMZzuOYKFY0WYDY44FfEPfmIRAvtxU0QG7u6Zi5EpHheXtFct5Go4h
jewQLovq4WJnDP/1rnZKzyn4YoLLn5TO805FN+LYQKLPCvhXoaIoq7uVFrnNeDNNggE8vn0T/QBG
K1XATDG3WodSFSU0rNb74MWjXCMDvs2MVnfkzb/zvSMSSMHp/bFeBTIWntdpDBqzl8/Y+1nn9r+q
b92nNvQx0KKjd1YduzvZVX84GmYmDuLJIa6ibg7MfMVZTpNo6HBg0OyA3BbskKJXC/9OQeWARijq
fUBoeasoI9guwxhcJVCUKRifYi+6B9qmJ93nh8JfDtbTZUXhngigiYBCMwGmxQ5fTaucSOEKnwmq
K6/GmuQogkR9gXx899E2IpiPNmByTKlUnEi/1n7GT+1x/rJiDKm+kv9Yt/rJuF13KYCKxoP03R7c
8rOteVl3aI4rAKdqIRaM6MDMJwzBBLVWBBkYzk6BHTQ1c5W431++Va75bY7MmF/SpRb4tmB+thM4
0tc4fKxrgS2IRDB5HHp0o25SipPgeausv2zpm7OKxu35QoCgCGBrwEmxs1ThuNp6K0NIPdat4mWp
ApxFO8MGg5dnjhl5l6+NW9cHUIGKlQHAAqF8+Fb50Zkw1pwShvSYHKIHHWh5yOt3imfuwMuHQqZ4
RI1/xFeRzKtTL1c1yhTog9nsyiT1CwxvFnkeCE7GV7tXMUyINVX4DuASYa7/FkPvfnWCJPQOBp+I
mtA7yL0P5Ns23IdpmDp4JUCU+vYu86TLpZQAEhIzeuirzIuKCdyehTfOnUAXeU6L5ojRjMQyCJaP
mdP1jhRJ0oDT/Se6tYjlQEgYfGywYaRemN7SV2F8CvhpgOiEusvLwufbw021ZiAhovh2bQJt3TiH
R6fDvp4EVIAJK92Cr0cu6p04XUUCBthXOGZGSeS5n+pshrj/DHUp0jkJPwNwIQDvo6s+hzaaQJ7a
iXFsyB9dEs1c7QA+xbpN8XrQ3EQBYhBw5H5Islvt7WMNgqh98SRfZT/zk4yAJHorcm95c2xS6k3i
mbUlWOEWHJtgs+rapXl0HQlTfAD/9F8ssHOMxEYW+u81k61u5HVdBiK7BOHVcKvP/VMWdI0bYTrX
W37ajrs84YyhN4jgJHnp7xuxTIAax7V2WkoOpTPIRJ+0c3Kybowf6w/9Tqd1fQ8LP8XX4Tbxw6D9
Kbplrm4ZwErBwr5sAOD17aFngG31ZY1LztYmqGp7l0S/FUM6Nxgdv6zG3Ot9lcQ2T6yqqFZngiT4
ImBn/tFaQXGXN0uGXtC/Z9EY/93UmGEOR9xkeuUczL3qxZ727Nys+xD7LSC7RYJmXdPsCqz04Fy1
kf+B7bo3v4CxVFMDOLxF0Mlyfpobxc/yWOTKyeLeWSSWwPD+Axaazu4vZbLZN5WC9anJix4wGfSV
2sAZfJ2sYugxDkS5PPezbeQxyUSnD+nQkbwsN4J1LUCNKHkf0AwLU18GIJZAr8To4JgWUMERt2bp
s5uCgN0R9nrpT7y7tVcR76rX9QIEQFo60/fhSQUW5WPzKfR1jIuGLlaw9uUNsUZpx/JTfvqQiW1k
M2pp6aNidit8KGZY3LLFppsa7pzl3imF3V+ucmxEMfpXt+NQzTZuMvqj3dp7HSuRiPOOL2NaDLvO
p07UheVqx0YgEx+itAKHsAmBZme5owSKGF0QBsjrXvpy9As2XtmZEy3MG3y5ooHrWLA9Y+L5Ks8C
uxIdhHH+q+KUmd5DTFgXe2eMvjdgCxd4QL6r39wW4+odG98G/KsEUTJ9jqMbcI/6sS8/Dn58sJ+T
X8of55owmTFf9LXdiyyZnydtxDOPD8cw22QMcUbCpKEBU4yXPhOAmrTv9/leBMXM/XI2HJWGxAVt
KkY3KlCjoz2GnUN7sjxrecjsH6Yp8Pm8nB111lchjHqUSwjm4xmQweq9ue+P+U/l0J/bYPWKu/EG
oDN/we7FVZWNSEZVBqMrQTMAkZZ9XczJzknr42WHyA3KGwmMnnSRZvYD1fqjxWyfTW1pvoT1sj7i
GY3Zgxw9HYFm8gpEb66RUY1sGSYDdMcUVYg5MAtAFHGuA4K5kvyP4Iu9kcbEFFMe6wRpGEkDKOMV
KjeP+Vl31V0ZTL2wGsVrS70Rx8SXoYzsdBpfDqfsxuN6HEs3Cuh9oHjTrxXIsiK3SAd457TwgARf
JvFpsi/JELS48kAbv3YW7drld7LcTubz2P40JB1IEK1/WV/4GvkqjnH7cqeDoVoj5zUV2Am6a6ZJ
oCB8W36VwNiyPmdKpBf0xapfdnYu12tV1Jvn9dbwmV5lMKYM5Jy4HFTIMKZpAJQSJsHKrjf2YdQ8
hp18M6fSTi/kfVUbXlilB8lqj3KVHVe5upYdsK1PTnKDMoJgRIT7BNr8LNbc1TVyBsJIVJJPbZ16
9VR7TlN6peQEsSW6aNGnZExfy5p1rF6IMZLnERgGrT39j8rCmHoVObNs92QNyq3Wr1i96wVbSFz3
5cgA5sazHJCPjIRImwEyTURTYaUXh86a2tt5mOsAhAfKqRpkWRAERPIYdxI5K3i7JQSa0PmyKJG3
Jr9qtF4q5ftlM+Na9eZcjB9R0sY2xpLeSsri561zMmY93YNq/FbS5TuDCt5JImWHy1J5zTT0egBa
Reup+rul7LBE22SimiG9g00ah/+t/yJsF/mwfgTanMq/QJhCxwc44MwZMzM0un9eo4r7Dyi2dg1o
CyyBA9PqWn0QnI2XsG7EsYPd6GX3prni4qh0Mx6j+Eh4/wT/LcuED4AlwOB/FMmk46CNdWqD3tvq
de+3R+JulDBeLV0rgCRIdh/AhsPMC+DwFR3klCrbemnUuUTlGyc081OltcCrPOqj9ukjh9pIYUyg
NPTEtIgkErNAEoAtcCo8Cu0es6yL3/zKdqIXFc8rKrpD699gcXu3BF7M4yRVCryi2poPwDnay9Jy
Naqlp4zOoZ0SUR2fF4C28pjgMFlaYrcEZZ7MQI3PFet33Mu/U9v870d0USbVAUoAsFUwiDD6L63W
HE/UkYgrABkDmaPSBKGU5602Etg6yKyuwAMnD58k7egCyC11rWx+cNIwGJb+I5mIijV9DcQ9Js7F
+OI2MuU8pq50aR6kNfbH9L5Uz3nzuzJ/9CK+L55SqOC0AUQzECgh8e1bre26VpqpWqigk7kUQP3A
hHzaTLuoxAavvhcoPSdWYvINMGUQibbYy3tn8zSUBpBHleSPW7+/ompP6s8/JO+ntVf9GbU7PxN8
Oo4SvhHIKGHXr7ndUhndzOzdWoXPRRg+NkbxdPlgIjHsNeaLogyE9aOmp6gHyYthu/Ly+bIQ3mvw
zWFITze3Ny1AwY8JW6TFUEpUnfF42sV+/my0KE6gSJaePmBbbyQyuojwOYY6nauYvhtt63YfqTG+
kcC4QRvASHZpQCMqxP9Z+ZFqwpcSR8chwkJyA2oxGBSTCfeV0c+YIiVMG6I9TgL964OduvSawJ2d
idZOc7MfIvoYXhbwRi6je31Ic76ke4YEWNdyV+zNpxXgPbue2lIC0+Jb1ushGQ3sIkeT1Jd0vy1d
u35qG11gSlwJqg30FwRH/G7Wz5pLkxc1dCFaZy8uC78zC4EI3qMWvOn/yng381WMUTaT7yMNVwBI
G0WeFcyeusuDKPNEcyR8i9rIYzKLvpIVNadkpvWzm/SrcogfHW/5Ut6AZeveuRMOI6rvX5lvzkf/
vrHgEFWCCtDclBgqO+Bm3b7w+zyqu2qX/hYFEsEHY/W+dCZNmqi0nSaD2zRfOgy2fcQjbe6PUfF8
0SqQ9NH3+tJ9JiQWWipMnqTrv9sq5ATiN9fHKPky5EW+mvhcq6ZhtTzziu6rlZyNVfBs4LpzzQCG
E1osGIpjPtOIEYfSbnCscsXs2ehc6519aHRL9E4g58YUHTAH8yqH8UwjCA8VNYMcYiWicFgkj+mO
uoRrsIQ7+ck50Z6Y5DtXIn9B1npJNPPl5H5Cp4LAh2QpGnI/ypYQKMGgiK+Qqml2ekj1fF1OQz4v
imcvo/5JWVXRBDffRWK6CXki8IIA5vjWHoxYb500xbtTPtHxy1vaj2uu4vNyEC7Pc82BUK5RcwOM
HLuxkuWTWWcOLpsIAEgaAFSLb7R/1AOOOQW4zK3Iv3D1FR06Gv0DHQXbwxj6JhuSAfqa96dhWvzF
Oc3IThfn62U75B5tI4dxY9O0VEtGlKZzB2am/I9Ua4Lwwiv1YBr19SiMSSSY+TPMBiB84ScLIMYt
dvyAgZQA7iG7i2+oqZ35yaPoAvkBwQIVhY2XNBJUxuIBOduoBfio0Z7D9FQ/6I6b2PotavKUrSKk
48ClUt+Au+T3XKzXto1afNPcX75f3jggTv/6M5jMK0vVvltUXDAQaWc/M3f5U402zdHaoRLqazfh
o2KdVzTVQVGTX4sepPzP+yqdsRKpyJ2+NqgLYHQupoQwmSFqdPAt0ca0IdChQcfLlv5NSW/ipoN1
JDGwNJxddAKe8fST6DHwwhY82fifFeONALnFLDPGMt7afdm0Q7NksPvllCWetSOnN3whHOz5WjyF
p9AFvXN2G3HM51OaZi1MIiVNj9WNNnrNiXr2EoaLAU/dHGm6OD0RDdxZBFXC/XQbycyni0bNTgqi
JpVkJBVd5NlGKqjdcYPVRgSbQa96p8QtqiNTugIqv176QxahYN2YTi4IWKLTMClgGVoZ0jO6R9lx
DRC2SyLYS8Fh2OpSGvbq0OKV47bR2dbQnKxvB7XyBOZMzuqCPhiMv6yyFcVnUj/9WgZ6N8ZUrn/2
fxZfBXK3CHdZcGcG4ziVWGutmopXSm6dSxvJ+SwJPgtvYhLErf+aEztOZY3jNBYSkC1bfwkwWXsq
Cj99UoxAu1IOtp/+oVnX5jjcroFx6lTXuSZaCQS9oES65ovaljx8nje/h+5kk+YOWSVHxQI96f0K
DjG7aoeT6RFapO7OLdC1kVTh9/QeJpnhU3d94ZtfXmb8hUxmvOsH2DBoEMDlp2lsxWEFnxAgoPBT
AA3hVhMgTIU8dyIRzGlHAp1waCBnwZS4pn6ynQ+wIznYBzEwSabAZ7KZ/KpmZTHa+L71aPhgO3bn
zHQFNkE6z9oE3L8DiiRARKIc9PabSaZTNDrZtvP4z+5FeyBK9DSIsK8skMXLi+hbWDBhVMnZBYUa
EI4VpsNJP9Q/5r0NmHfl/Dvx5J/TT/tWCbKdGQmZenifaZtsMzEnilSnxlgX8j9Ze4jS6Es0ZR8Z
53iT0TORRtI6rMZMEELQ9ebgD6ZnH0fUdHV0SqtbtRJjTIjOxXy41HL6VCqQHYy75vvquNaX5oZ6
DvYR26W5l5o7XSyUXiastmwvkwk6ddsoablAKLoAi2uA8YimU6VvNMlf7cTtWd4gxpuLZUJPNMWT
3EpQ/RarA9oOc2KH9dw+azdjeeq+EORtCbUB2/C+OI8oJ37EBDcHflcDnvP/S0TnQrkB+uhRXsej
wCy4Yen1OchOw2mJOax4eFKakhxGFFoCyq8xRv01PQ0HUVWbN4ixvVKNiUy63BnV+FJONA+TetT3
gF/2Q79IfeAvL5FfXSlYyhQD9QgUln2ImXOFCaEBNlI7w5XWhidbXkX5LKkDq59bD8PY4RQburU0
8DCART4QThoBk+Qn0Suad5StGMb2DMcJy2qCmKwogsFW3TURfiauY944S8bUFiM0w7aCDMCf3+vB
fFCPNAPXnhLhEATXyrbnYawMI9LmPCCcvYx5YJ3feup9DW+cDAwn6WN23WdgTR6x+mSvu6ZGtiR6
8PHyv80PYM2smyxpBvcuCs4FgfXofpyY7pAsgghEd3ZBPVhLU1Z5wkwmzhk2w8/FiIJaUQOnjB96
yfkx1sUOz87/flsdCci/MY+1tsxMO9T+cDLM34/LoUdiqB3yPE5E8BI8JLo3ksh3b7KvVrGpIYbD
jTvZAyOdjPmc6bR+UcAnvh6m3l+fIyDRZXcjFqL2ImAZgUmw+BwzGBfUcIb03gAi4+LbsSH4eHwJ
6FgRATy455nsfXWy2MH2Cd5U6k89AYNWJ+Lt4mvhqwTGM06LquU5cbHnNcDr1oeyr4Ko+CJw97wY
CoD4f8/BfCdVSQG1TwQmieWH+5paObKbPtdB/V0JVHc5ZLIgyePnXa8S6WY3moF2LBYOqQQW6Q5W
/HRswTlmDGatqtgXMZLx//GETMqVhEWrNTruUd+ndxrYUQsvTsHFCBjEYDkshauKCgvcE2LiQiU6
e1VhAbDUVU1gypCo3Y6+fRr2MeBoiqDYV6lLIxF48ey7DoQNgpOK5DI6qWiFpCsSjShg5UI61EcJ
gFjF7/CKkBTGmwVYvrKQF5Eb5AwAieiqDEZT1tSmMTPHiYYOV4BiufNo7lCz/jz0OYpxTfljsTrT
K50mQJf38JHzgt9ARkdNfU+6PZSF2mUK+vq0AQzAKtMzzqb0QA+81QNu8f3SBOnshqknCrm82UBH
24hm4mFlSBjNVrB1hfd7DoJP4Jscyp11I9/JP9PZRyJ4EoMRCKUykbHqYsuppwX5p3olr575WTnQ
DEq8BqPtqT8Xn8g2RR0cvit/PavO4LmFU5ePo4bJA7pmzdmbjacqxwxJANg4rsJonx/K2R0Lf7pq
7tZPHyISxGVjNgDzTPQ7GAtuTbCghDQtrmL0wFYfsiYTmM5LM+VdLDZBXavLgN55N3TcZX1ShRp4
XWhXariB2WTwu34ReVLhyplfmZ7zsiPce5gU63+3FRDp/To6qucPxS6wF8BvAGH53RBoo0tJVMb0
U7rV7WbtYBXd/WXL4drsRgQTWhagnxghrQ/q++qmwySTtgcgpnBrlVth1TZymOAyt/ag5zR4Qw/R
3NeesReV4Rq7Y3oCHpio5MN9TGzlMaElLOc8UQzYB33FCsydrat/pueE9i29ma7GB/QgxTSeXLe7
OSWjnnMuaXI+whfkUvgYWTNgzDvloUqVmzCzZP/yp+NmBRth9GM20bNV57hcB2hHZs+Jq0yT6Uqp
LLvzpD5dlsT3NuDP0MHTZsEwGG9TZ1qJ8sj6Tx7eQBcTUCHMhx6tKywQ9vcaOvDCvSFumRykhv+R
+gIotTlgV86xjmlWFLJO2UP3gG2Kyqs87Tq8s0Bq3t5gttUEUN9fFIS4b5yNZCZ81nYN92PDz6XH
/lj6AJHwR1fb67vqVmTjPKwXZ3tKxgKVGeCEoHyl9Hj2x2OzH7x55xxGEHNmeMNhin4+xQdgWWTU
1NpZgelSVaO/FkUyvit4vW7GRHWjHPPUwg/JcegO++zZ0dz9BQgpHeidg91cLmOac2+i3TLSZ33Z
FOg8pQPqArogR/OA+q/oWPTnLoljbDKNUEapKogb8ccx7+JkiSivFKkLY4mTHg191EJEfox/1TuK
htgc/o6c2RVRgf1/HOnrV2Ke+KGE9T09eXHYxU0BIxx2NDcEAFnURUWVUd7d6Wiv6wparWiLMcKU
ELW8kpY60PHL3VavfuRtJmI24k69bKUwGdQwp6lZOlC8Ca2CUfUzoKjafh/M3c7waP9GlMfw3PRW
IOPO9BZQOwNNQoVNvK8W+7aQu72FBfphEmXidEOs9m1EmUzGlCbNOJs9IgLGlEEIMLrriOEX83eZ
3vdy8AE3vRXGuK1Om2NVGnGR1HeZHtreA0GPbz/a2FA0ATEGet//9S5Nxn2tpjYCGwNJP+ApF9ny
Zr32Ghvp/yQIQqKbZNzTWNhzO5a4yVrKToNlu9kY+6p8MFXHbcES/qG7tGj7AHuleKO+ja7pqk/R
nCJhoZl5zTfOL2x39JwI3fFBfk6vRVrJjbJkaf8RybiRUk6X5SVnIXKQEfp/XAmFADy6hCc8AHpK
OITNN/BXkYyBN1phj6YNjSmswjN0UKEIykzcRAzATJioMQ1M2rLVEbVs87KRkKWAeBkYO6XfE2sg
oU57qt965g/xI4E7PADKO4BN2SBzf4dYhqyhW0b1ReYStDTLTlVCZ6+PWFMUemRyT29N3DI0gg5E
ooJqucbcoRw2xrRmUMwukG5t1BIqt/lMvnn9YX5t/OzJBuvYLwNM26ihiKIb537fSmecp1VYXVU7
GJyi8ugt8WM13vycnWiQCH3V78YnMSTc+8zzrUzGf5aDXlVKjfs1FNNrpy9xA5iybv3v3dkbMexr
M7WbHmArOFrvh/exDmq1Zm/72j69CYcXCDa0igWvP054fSuTcaG2GtpKQdcZXicPBPmWoeUx4E1P
iG8f6Aa/lcY4zwlQkKNEdV8JFVCnPgLxToQcRm7xgnbqjNsEJAUWoOlA00m6bR5oZXd060D5owQE
RyMaLxDpo04eZ5O0x7nRNS3J0/dYTjAcV0HPn9K7KHTln9rLSFJ4IxLL00hH10EVaoMyzZEZGzSR
ngyo1GNsewK+dBb7k7UA106UD3FcNCAGCCVU0U0T5MRMVMjkah0mmv/SwZ95n9xQqlI+A8gk/ozi
764F3aQIYJqTHr2VyYQFzeoGgAzjRtMKKTM99ehBAlS7dvLngOjkHUHwe58fvZXI3GbeGFZqvZS0
wtVvM8M1J8zXyb9VVZT7cb/b5j4Z71VaM7gfSVu05kk1buSpAfT07nIofx/j3p6G8VZLDe5cUENi
Zq+AocVY68jvPyLBUbEdoOOBzM5DmBgpC/MYHYDY+V7NlquY2YfO8CqBsSojWXWMC0BCMWvubF5b
RSzwfPxbepXAaHZYaaHUFNBsqXxSO9s1dcGOpUgAo8ZmavVpSmHSKNUj4BLPSVzu/7fvwOgtgJ3a
NOkgAmz2h7SwA62cHy6LeCliM/7UBCo3Aj5mUpAZMgFCAoG8lqvIC6mbtfqxtx4M0CpV9w34ZMb/
R92XLMeta1v+yo0zqRHOA3vwxbtvQDJbpRqrsSxPGLItA+xAACQIkt9Vf1A/Vit9O1tHcVS3alQT
R8gpJZJJcGPvtddeK4f79FCMj8E+fmmvz/6U0W4p6D1yxk2ZhRfBRu2SQsPREVo88r3Zyze+Ynw2
yHnDiJTCOfLV9Q9kXKjs8NlaKCYKrUE9Ze/Uum+Ehl+WePXAirQhEVtR6pLwlk+0sHVYBBMcN+h7
olxvALEACeCrCh9CuLeGr2fBpposdcz7s5Jg+aG+GW6Xy+SxDTbB43zX78LDuX8iP6t8mormCVbf
aNrzYvi32YzwEglxo3G2IJv5gVH9dJzZlFq0gPFYDNzlY4ODs/NRSH3981315rX+vMyrr1XpTtvx
7HN9Tv19VrCkGK4wgvkSPfaXUDY+dKezV5e7Y5DJspn3XH1a9v0713reHq+39s8f4lWg7Hui4/Fc
Ya0jcsjpu+v1ljf+njS8qN6tdt4I/VBsxKAwhWAW8rhXAacKV1ZO59BfH5qrHzg75k2hrXTEYDJ4
HgIS9O95u721eX9e8lUIWsWie4wlga9mPzG7oNG5r5nLRPBO0XO+W3/4IqEmDjcaGByj9/trDlQO
82jLc/1RQtc/E5JfrYGBcZHPWlj2+puhRiOwTt4JTW/evp9WfXVGCKKpEeduAWTz7lWsLsO2/9zU
9kLQ9EjPUzF/vmnfijaQyvvnVb66gXbQTQlbMsA2/BNIshBdUO+cSW8lk3jkoJKH1imSrtfFo2Je
GyU/os3eQvGeX7gr/aG+O3e65u9wv7lbvrzbOXjzsn5a0//15rWeN00hxWWNW3/nNtU+VNt1n+Zm
M5zcfUNh6Pzes/Dekq/2i5DQS41GLMl4u4977yIO2P7Pb9abT9tZvZvRs0bya7rHsGoB4zgsES/X
dXrvzD0V2z9f4u2r+NcSr65C+u0QxuebFYyYQSCAuUj7/7jE+SP8FI0Xw4yXnMEECwE/2Rwr9p5i
6BujFQj4P31Rr3Z1BDUqWp5vf3R99rTsjvohAlHlrPay7s5ieuGp+gr9juI9r9Y3H9+fFn4VnFI1
TXEIy5xsqk6zvbDsKdbwE0bTcfX45s9v1RteHL9e5atMwS1R5fi5yRlO4z1ojIdFko+9tFdeoJ66
OHhxXndfRf1FmCTviG2er+Pn4JhAaRmT1gFG43GyAhL69R56a2d1G5qz/V37pQnmMF+F/ARn3GZT
ru/64b3elD9Ww4ekEBOBAsbrgm3WkPsDw6/O6oDwy4U6c+xHM75zcr65CijdQMkxR/6HOEVdbzrh
y7PYih9kQyjdB14x+w6b5K1vDg5nHggjEVQV2avUU9VlGytX1dmku0tNH13c5rO7Wdr4ne3x3kKv
QmCou5JRiMlmgZGQGrcQXFwKBwAymd45KV9v+vPt+fmSXsWMqq/afhqxUsXHfOJdzhOyL88Nhzne
M7X7821/3lqvt97Pq70KH3PQxqwdsBqhBR+/wUgTkjzvTXO8tRd+XuTV/mZ2KkWrsEgYwdJ5Adm6
//Lnl/HmCh5UXJE8AVR9nTl5lNcNRiXrTCCVCQm9bob0HdjozR3w0xLn138KtOqshzM1WCLuyHFu
kuPorTybhugZh/478khv3pWf1noViyp/IdHUYi3T+gfGhi9zXD8hG/8305UfWy3EV+b7oCMi/P16
SX4ZBAsbmzqTI2dFYgP6EWZs6h0oIPghcP6HTZbA7zOGGiqQqNdbmvVVFPrQ5GCRv6JEjKbpsq1o
8LBYljzI0OcmW/q2PfRw3apzIidP5mut222UhhW0tqvojpioWKvSffMsS8vCdA5+0b7vMB0Tjb3M
O1m3D+vqBRBCJXMwd5knOMap9RBEEE5JOlsSkHJbkfIAUod27k7TmgxlHooRjn5d6JVoQ7HKNl6T
yS5Y5T500GL6NK5DgpaYsPI56juUOrOsfJKbGHISLyFvI/fgm9mf9uzsIGHA2WOm2hmZEOPyrlkI
pACDIXiamtnr4STBqmIOrNiuS8eB+ZM2wgC90c28hS8duw1cAx3GkZcltNscPZ9HYS+q3NW0jIuW
j3of06WGDe3UBdfNZKPrJO7c7WyDgYDcPA6XTkWYKqCD9q/8MlG3jsjuQwUp8SfMmsMOyfrwDhHe
DNvTpq9Z5k2hLPx+nKsjlclK8qWcK1PgmxrkFs4HzZxxFhCIgrVNC2aTgtL3NlHTPG865oBCB3Jq
rlHQBN2p6UR57zVp9S1ptDVZtdRKZ6GuyhF4OO0jcHlFfzUHZBSXiYyiRWZzmwibV1J3c8kR9hQn
5WViY67G68YPdDpee53nk+TBJzyA3GbaK9MnWYd6yYx72c91EGQjcdhcm94r4xa2yuVArqc5bPyi
NjgJ8wUEhvp+4n6Stc3IngyFH88Y+SDB9Cm515FuxDZoGk8VS0W8z7GDpBdM73v9XAotu7zryfRJ
+Gy6TtM6ODUtL1No7raGNZuGpRhDT20SwclrddNTn4i4/kipQlc/C6RDK7xQfS2Oxkb+YnI21S20
GfpeRrwIEtWRKYup1el94nfkIin5fGqlZ+uiVpBkO1LS4NfBXYaGZtMNS1ZCPijcmyAJyttoSui0
Ed1A+Cc8InbBMcHiOm89kPviQHXPfh3Vd6bpPJoFK1jh0+Ca01rW4ZiHHOTBDYl7IS+TnizApHFi
sxjtytUt8yc3xQGZH6A3JaDiP3Yrk5u1V59YWMbzTdiwlstLRRZZfWX9MMjMa+A76I2Y5ooHUh1q
MNaqw4zHJ96ji9DiCgmtv8C0U4Qb1wrtZavp2/BSEOnFl8iTdAt15oQsW+rNdcar8CspDTo57Qjp
Zjn1F0asss18zet401sSxxfA8Nq0iEU5ljdzPZkoNykz3+g6wL8vietQbepu6vwNEJT5KaiUuKq9
uuyu01DUZynjjrSbIOyHJBtWr6/vENrl1msJWG5jY1O9X5mvYYNZKT86qVBh6l/MKt7Es6fDjz1U
Z+dMcyChj2uLW75dyTyIb2krhvbYQi2j29Fl6E7aq2YfpAFqyydPG+VdeFHX2l2P6YHgWM19Ij/W
kVB503A8MD5h0p4IC5WEEZwh9WW3CLonknvrUSdNHGUQApnTTHj9Wh+hD48pADWGzcdY8BhU2s4+
ro0+EKQTuc/HMp/WVflb3HMd5YoPMy8M7Y60sh9YOXQga4ZffdqU3n4180YKsLX6oKmunD+ajHRd
81Urj+oDqty5yR1bxbiFUqh3AymCbsGGS2lzMcqqICsNtolZXPhVKi9UJ9mOerkbY6/xIVbQjTrc
IXZZhKy4HdfwMDSGmk3SxYxkeBf8Ugqr6LX5qKexiZt96aDil2zIDImD9IHUAQNrGYFAmOnem4wn
lkxEPFo/upE7uxGiMVUeV+FEsg4DIHarA0booa5cC/mz0KuSTTl4i8sWYaMeOuiw5qziYk06OYfo
oVdA9e47H0aT12NQp4VR/AGaE5f4xPuKs6u4bt9T43ozwWAegDX49aDp/erQFwy2GjAixpaHaPJy
Gnz/1C60WN3w7c+TpT8oBfw4939a6RW0Br9Jo4HX1tB0sFVulruz0cu6L094XJ/ZV09uzJC56/e7
pG+maT8t/ApOQ442l7GHhWugsZJcdPz/Jg9kEKqIIAYAv4nzB/gpSYukQ0BOOZjk5RdqYG8v3ptL
eTM1+2mFV7ns5LxgXEKsYLsXtV70SMxt8/TnN+i9NV6lmowQxHuGNaZV5nbANJ35WNfvNZre3G+w
F4agKg5ASMT8+l1J3XA/tlilnXSm0ioTQ3iIqu9+9N5Q+pvXA79WyL9BvCB+PWBtAh/P40xgbAI9
NuaZK8x9nUhv3ik5f10mAc8dEmhxBPk8iGAAhnv1APk86VXZ2G+ziL1+E5AyBIGja+WUe7NVyTuV
06u++Hm5s4VKlCJPD2GW9FrVsRSkWjrpfYlmWXr+p9mrZ5yaaRRJ8rguzujbtBwdOYihj+FH1/hS
fuhL2C7nHum4+mZZ0Bl6nCRISn/bQP/xdf5P/tLf/C23Hv77v/Dz114tpuJifPXjf19WX00/9N/H
/zr/2T9/7dc/+u9r9SLvRvPyMl4+q9e/+csf4v3/vn7xPD7/8gPaMtW4fLAvZrl9GWw7/lgEn/T8
m/+nL/7l5ce73C/q5a+/fe2tHM/vxqte/vb3lw7f/vobNutPz9L5/f/+4tVzh7/L/9f/HF/+8u1/
HKDnal7+8Icvz8P419+I/zsELdATxy6hIKfAVvC3v7iXHy+x36GXjwkb9Fig7IeuFiKI7M0osDT9
HS9AVQtMeAjbQ3jot78MvT2/FP6OGSf4lsDNDZwe9JnS3/7xFfxys/518/4ibXfTV3Ic8Ma/hknA
kYhfZ8W/86ApRd30aiPz1KhmoCZvD26Fr1hbTBd2214F6Juh0/LwPukielWinZf8cWVQFqFhCnI9
ru3nwGmmaO6qfsnVJEZ3z5QC4zmLWmXX+7FdDGi+y9KJQ1jWXPWZBdUlvWcTb/n9Kuq69A+tzytd
FQrugxZZfAqzPsD6FCEGYdgXbeyrk28n8lVKr1tvKzmbO7FUJf3C6aJswWdo0W8Wwiy/8BaVxsXS
dzPPLUWxlgW0i8DmaV2pKKj/w4P2SUGkjLcQL6FxkXhNMG0n59xmaLQAQMjptGyE8UIQ1WK8fL1Q
VQf3neqi9DEE6LVe8T719rQJi3JwHAKpkOSJp9rUOhvHtDO5UGEF4uAomX3o5ehM7myJxESGdGMW
FeAyB1abeeez0m/38FQDFE4dieFAC0GDEfo3KHyRWjRKXDS1tN5n2dYoRkc96gSVTl+RA7QPUIDX
6I6UH2EpFNg8TZT/OIfcjVvqOv0JKizIX5vKRt2eOGXSLKgNWCQ965vwuKxOymeIN00Ys4Milr4o
TadJoecWpfOajrHNHIWvuRcueoI+5uDpg1irCbOh0VLZXHjtmlE60KdqMibYrSRh9UEJdKJQGzPg
hBWdoSKiV6LCXKR21BsnBhuhuyjdsvNAU53xvsFIstGFOhv6MFpucO+CZsrdRNb+s0gFeOmW1vOw
DxEhx/3s+wNw3VoJvcfIiVhvU4Xp8bxB1QFXqECgjMugQwmT9jYEil6wFYXBHkKRUQ2fTT8ZdiJs
G73z6Rw8LUCwokyPqo1z3tvAHqxtGdk4ziPzoVlmKJAl+Dgf+Qx9ySqIYUhIwnLNvNK1l5avI9l2
MMoAQ6ySXbQXS1xPaJkHy8dKj4HOS1iPwgNacaWOJOp9tZc0HL9CKQ7uiWaCU1dQC3NVLjr8bsnA
1482tNHnOC67qlhh9wj5whGd946nkm9xqPCnJu0XfdBpN7ts8qckKc41K07hyBMSVXAwPnEIGuGu
ekbNZ+GvGh7etS0bTDdY+TjH2D4YwPUmtfUDx29i5FaPYmmlv63q1P+ECOfabcgk9XM5M/9likXw
MWrjlhV+Wi/0hgFuKU86rZK2GPsYXJB1sGTZkM4Jfmhqqj+NSkVzjoLZxhcGhZpXzDNr9Z60bkTd
0emPOmql/QhboUrszp5KmGCtkvlBzGzA8evSGAiNHY4hMX6DvA/jlsWgkvgLjSdJLyZ4EfU72UFz
q/Q4zaGIc8cHEYxFtdAJUruVjiAbMAJUypTG4Oqx49a0exu5yBxKTco5Lz3a2iv8u41jraZbkXhj
uovYnIBOOaPNA0QJ30fH4i4sGh+FTt4Ey3djBoVPRB0KH7eEyS5A8/JFotnUnahaWJg5zAElW9FI
Pn6CF4f70q3GP3IvbK5Cv1mj/aJgoZWhmDbfRgp99W4dUCuWXWwxOVQFUbNFQtT3BUliUOz9tQL2
GZp1nPPUiE88XcJqI4PJ26TCTrcRMoErXqUy2UQl066IUC/WF0u7jPJyThXsbr2xB3Ny0MPWepyo
vZjo8KFEFFJfhGcL/OZuoekm7OZ6t6REnUSrF6CiiZlhNbiwuMwjuBFily1qoignY+AduqL0uQTR
7nGiY3Sqh3BJs7YMNczF2i69gbe7xWhSVYafxwg1fpFUSBHZPPg3eChlkqH9pNl11AzBziWGD8Ua
T7S+RCkdcmAqzl6Jhg1ZPZUsi5LpBKPx+mR1D1xpndV6irmrr4Dgp+jsTH637AnXvIgAQuiiDM+q
OdwgZH7XjM9J4bvFXqJSDQ96jRrMadMSLr9KKY+hJGULPJ1Y4C5YU/Z2x6RyiFSNpbm14dJnzrbi
SiwGMjOL6i7ReZEHV8NyYgPAzn5obRl9lyEEJ3fEX1m7q+LKHvQ4IZmLYBEhOtmzHXGrcMUwaQR5
apv2qfIhGjVjsJUcII8oHb6+WZT7tK1hFLMQbw0ADPnXrm9n4Ovk2xjZFH5bujQf0YQRU14ReNpf
yYHbGmwG43d7UUoUrGEvB6iuWmo33M2SZ0FMEJqGnkfDbmg6JLcDUp2jdq28bSTznkWa8GYT6xk2
oZU3DN8rECqB0fVEimMKv83oYJqVf+87W0+bag6WJAuaVsqiUkPqAdikQ7wTiLpJXpJluvIMGW5U
M3p3SQsZvTZLUD4Wq0qayzAhgds0JavEiXlCPc9o0F03vP1KIxd8HYwYvrvBr04E47GnTq8rziFd
SliPYTyE5NjmcrmM2xSPAITaLfgrWsV1Bjgn+pp6Zrgv42YBBrSaHJj41o7BWoBhAFNr3UsZ5bqn
51mFucE7+o3K16ADDawdJ70UEcg4LFuSKhkQ54fUzyOFgf7A0AniNaV60KPXnJ/0M07qectFVLYt
AJSyjDJC6nQ7GxEAc5uSIlmADRu6RN/6mYf3wCUYGIAN9646a1IESW/dsJ5+K92o0msHVYt1U4mJ
uyObJ/XMqnq6n0mMTqY/LhDodbFMhiJKlIU2e7usl1ZH67jzEx4mGS5pJM/UYMhksw696HJLkuCb
nXoKtS3gVhZkpkBcGOD1HxKPu+HAg37y8pU3fbLxICIuM18mYz6zmI6fJeA1r1BLZF7SCg6lGw49
/SVf/bk/tnTpAX57VVlmqq75ZakGIYrOxUlYuCmVdzai8ODjLXxt02DO0qmGPcO5N9FmI2+GKyKr
1H2yzTTe6XieD3XED/FIEbnnZaly4HXNsW0aWe+Npu6jhiEky4XgeskAUo11Fvnd9BlRoCxwr6k7
dFHPMmNW5mViBCQH3ceGOCA/OEQgFK3ptsPn8jcyasy0BQA8vowSNLqN6cpZb+dZl5jRUjy8QgAZ
LteAquQydGbxIZvZiaJynnmIQAlIT6muZsDS/QJWbLICCkaWMsriRwHyb9Vi/99VWecS/T/+UcL8
ocq67Ntv/fT8S3l1/ou/lVcB/R0W2hiJ9MCsgO9BhDr9b9WVH/8eeyxBBZX44AtDO/2fxVXIUJPB
2hLWj2cicchQE/2juIp+D2Pmg6ERQvQfNbf3bxVXcXquZf7VjoI7EjQNmQ9WIMM6MHx7VeusbuYq
1iFIKx0OPuFFFS2mktiviSsH5NxBg4cdZuCkcLQMdqTm9aVoF3YByqwReYxW0natSHvjQorMzKal
3UD09kZbb/mEGKr23KTGbedEDCeIty+59WNEkXRJ4+sGnn1XZJ3dXVtHMuu7of4aM3kXW5lABcop
7+DhOboxbTf4m46LoAhcpGCJsXjJXuhg3NY87ZHiWT/rjNRHbwGCekPSDj5eq+c4Wim8g6PjsOh5
U2r2lYqgKeg0aXUfAH4mI9x7b+EhlW6HvkymLW89WBQyQLQZ7CvQP7Npiseg9suLMFpxcg7EOcSA
8D4YY1UYtN0OEVpMaHbMg/sow2A8CkHXU4faSu9QnSw3quzGS7YiUNtVl1CXE4vM3VrDbJbaKMqk
HZvtQLryMl4jP3NTYK/bHqZPSOy8C5SZ3TW3KnoorfkyGBDTMOS+yiwYvS+pB21NzI/NxwAkh906
ivSD30bkCBlXsWWxTXYzumHHAXIMhe7VS9nPaYEWyX0UTeVp4khmlK+Tm3ai05WtRvjvoaMf35b+
uDL4BqDPsC5++320Vt6PYDn6UARsDc0iHopnz/jivsd5Bn3yiHZ7loblF4s7dGXVCCq173gP/Jkn
TeFNrLoN0AeBK3Hrks0oxfq5iRoNPmO7XDLTLR+50CleTdQu8Ll/OdVgMPDaQy4ZGAUT2SRQR4qb
BVeD1HxpvPSqpEubu673jukQY85+1e6wNGG3szj/XbYma7tTIUPr6IxjFLC3wqBuINmXtg3pl4Wl
IIa2mlSFDeb4ugdWUOhO8GIM+vh6mDCaQ80850ZHfl63i95PRqS7NQynjwm3NuMEs82NUVlj43IP
4yycZ2P72JLYxgVIr+GpAU4Cgf2Z3MJQu77oKzZcR61373l82UGWrCtSARODPkxwmncDpD2X0dwM
a/XiwaarWNx5iq1ihzW5r1lFr/omRV5l7ihqkQ6NJRwNUHpQIzSd8GmJnrotYwRwaW26Dd4Ch1u/
sk0plb9miWuXq74fu+sl7NxxSFH5tnKOuw2MJC1G5qr6AW3aFOQs1T8kXZPuhNTVYZkBdCSzv11R
VGRNatN9iTm7jZ5TicSOcNR12G9VRcG7Ms4d4P0Sb5uZ+9lkcPOBej77rZXHpQyazI9D2aP9jCM6
rzobfG19qTdIm9WSx6jsLzjHbUF1/hirhOVT7fcfmK3dCVnf8hlV8SeaJGZDu7rHCMnI0wOb6UtF
OSxq61JuorQKcxM1MkcyXW1Eydk3dEzH3ciWz0MDjUe0hqE2CbDgGvN2gN+XAUU3LK3niyWY5jyY
ujGDJWW4QQHyUIFGtmNo9mxWAQ4UwAOikOZDbtrvDPj2xOcQMhWJ+IarYyavIhHfLoSiZoF7/Ab6
1PEVyMrN0ZVRd8eEh0IHVpHpcRhotUNW0u/PCp87UqXJxynwb7lqy223eEN6zkMwMJmybt2gMvHv
aNV4kJkA2r+tyCR2mgzQ1IA6xIn1AVwV2soFD3GrgRswiHztINCGoFwGEwQKx2m8aGcgN0OTfiJL
Ej/bFW1dPnqS51oFzR5sEgwziqVAobyrFUibQTA0G9GKEyGRPaIPhF0NwAOjDMF176r5spG2zHui
Uhj+pSvHXZlEuHWzGzcOCHQxEDSDwYPgpxAMwKukj+cHkLaxIlJc9RzHMQHjYiVBMU40wf9WAIOQ
DAl8GBNeKEq8HVgHUeHrvrzSNW3zYZ0Jz2jlpWdGw3ki3SYCQ3XUACap0t4BTML7t9apR1cn87Xw
aY28PhTVxnXoDkcoYQ4yiCvQo2hb4HxKjyZN5oPwmIZQrMWoYzkfbGM/+agJNs4xcSyHaLwPkeHl
a0xijnda3B4N2nnIKk3YvlFB3eRVb/28TDyd9yIssyo4A0phKPlzvDZ0AzXa5gVdCLYt/SC5VlLp
C3QH1QVJ1496qMbPmic6b1GcHSmrz5WmsHqDgB5lqNWXK1aCCJKAELOxlTOPSyjrLQR7ada46Uiq
dspYmV4IxoOvVbnOWdhE0B10c7pnxHeQY26jBTz4db6bRC2voqqDBigfaojajbLMBALinichXCPX
QeZ64PhnccNFaDTfdE2/Vpkh/a5krV9YXvKrVvDlNvQ94C49p7dBh40sTRXdmlolj4MclmPdGLcz
WrQXmgTVB09rfVhVowq0VGneBs3jueF5qKex3npeXQ95YmuUVnE1kytSjsGtQU18aYXrFA49X9x1
oWObGgDohepnfzcpHZ5owGe47oXKfSQgemAUBucKnuxo6b9RH7VbjkEfFxaRVxsEmJjeAhdCTbT2
CfaU4bbCI9JVetvJaLp041IHGUAYwE8DsG6Zg4ky7GldXVbDcFy8NdxMvV9/MUQZeBIB6zkyF7Sf
aRUEDz6r+02nh+kLbQNADoPB6AwQFB4jaRnZbtZ4MoCv83sSCp1kMpD2sVm79SlOY52BQlg9yiRZ
oapYY4CB9MGYUU76OyAO3oU1UQf+gwnbE5q9HRTUS1R1KYaDTyVb1bZENQnQNYkfIWuwPNqwEZ8M
QbTNpn5Uz6PpzH4gXpeva4KUow5t3nRmge2XN8SPbPKj7w1Z6INsyqmQs184oiF1se48o113cmxI
tqO0ZhsZOz2BUp7ssbfDW1cLfgsWBkFw9BXSxrAaNmlv64cWh0NBIfvUQCiZQxpIEHLJLedbZRqS
+6Qfd24EmLnIodzDi7PZrHEMZsfaLdW+YqXcTlCizz2PVhlQsiP6jn4OZ9i9QjceT5l6DkrPIHjg
jtt+ufGicEGjK4mzjqb6abEe1I5KaZ/SET7qXumDkzQUVdw8R2bc1BG4OWGYYa/l0WoOgK+gIxJN
Fvvcfpkpf2HIMmBFf/KiOgLNIr1uE/rQDW0G6Q7IR5mkiFwL7UFzpkEM6THp5l0YVEWqo6LnUn9Y
mfjOALRtRtuqSyZrOmc0AJWpb8lzJSC0nYgTDpw9HB4wSVp5yAjKNb6K2meSTl8XYguFecODR7y7
1tqLkQtE7np9SsR4PaYjurtlvORVm+IrHgS/wRnun5znbuo+agENlPtKYuZRwasSAZR4eSDCZ1qd
R3PCOsqnxKg7MTGV1YyrbQ+B7tsA9HpwsmZkPuUEswcAz5LgzaCBeVGipXHRBj7OPf9+CjXZqsa7
jZHEMzQa6xhpzRrxPYkAkIW12/VpZfeAqDLNwu9LGsnjZF2aOdlumcOnGcMF17PaqctdMM5FTHR3
UwYR6DnGNwUk7naTpuNW+H2NGwubi7hyO2YQckuGLMObSXosvfA0rqm54sDZL0NMHU9Bwx/jhdG8
8jT6MbR5GgNTF5SAsdC1NSQ4AEnuAEw2O4Wt8EF4nnl2OgHzYJaKbZKYdycCU+n7RDRfBGXtMW7r
Lhsl6XJdQ8qKhgYdloDkgReD3SahFOHx6zBc7z3Gj8CQy63r2qd1kf4lSG7gF4J0jJZQ+aWtyAd4
hMCYS10LBwCC0FOw2CGLY1eoMQU0Pk/bWtGTrUHpCJgD1alV27hCV2ao06fWD0Cu0kkumz7aDOsI
qB9ZAwx8+h1ZIafORt7mYFI8xRU0b6eguq6RFp9oCQDSdFOYebX7WrHoxkgFWZmuxhDkAqQlqOsl
x9H4DJJ2uVWwiyiEYeiJ7+bpkcflOQax5//N3Jktx21k6/pV+gXgjTmBWww1sDhPInmDIEUKM5CY
E3j6/ZXdHceyz7a7z7nZEQ4pHJJYKCCRuYbv/xcWY+5zu6bOExOUt1d7HRM9aDpw46of3zEa3U6L
htnh3BbX+tjv1JKCDjrrTqSDdrQa+7tV25eJc7nQ1LnR4UqyfgrGltE2zcRx0plxlmPgJZoBChGU
cpeOzQ25kn9h4jJGXrLpB0ezvAtmgqkjBvIPC5AS0YAmd+fgyWzbEN1EBcATCc8G7NJjKpiEBskI
oGOBJo1Aj6ndt7uxXY74tJFyaUdtxk+LPs+Lm5MOzaqvblNNz0N4I0C7rXy1c5vcwpFr1FZOF7QY
2IdJ3VII7LTpoi6xhM66y9WvumhxExG1enOgOB8xl3bmc50YQShFHJJLqs+6oidhKoiofik68sCp
2CdJ89oUiqisU0zJoNtnyvmd1iKpp2W1V+zKeB3hJSerOY/cxtrVrv+Rl2VYbgMvPy+m6hfMsbth
2w2qPk0p7B2BUxfkSnzWi1nSjhA3ohx+MIkDXWIHPuXItyUfjxBdfJ3yyjJZSiqRFw5RTVQQ1YTS
pJxm63dz2sWzD/XdZHRY6LRF0zLEZmmywS6fc5XsafZRQjoXxtb8qcnmAzPdcDOsGGHVWXcT82qC
lUJm5g3UFAwragTZo9SaSCyMfxcppdSsVfs672XIWj/ZBiupSNuVlY8PqOYPUdeDbopievI6eli8
nzttTa7dfrRDoZziUOsux0YuA71l9o4zmE+dBAos7YpR310DV1oG+VJ8pBp/TDJgx6mpfeaZLgk2
S3wuk/6NTvETdO0dpfNm53erE7bJdNM2RHUeYCx06LKxy/BWz1TmpyWJe1wkmGffXZrayNfSm6vG
rwm8EyypuuZy8gcn1lLtWZLVBWuFGWCiMA1J7D0FjJVmB6ZZFIJvknO/1R5qzpNmRwYOYlb+KDY+
xe2sAC4uosDwVKXu8+ivZ8stJaN5rl6WnF1W5IMN9uNG1DBuUjPVd56jql3Zes9lab+CKcrA17PT
4PLzzJFedzWfKw/ucKqG7ljL9uB3y15VBp5SXh1Mw/Tl5cqNGrcxA3tExZov1zkDqcJW6V3cZown
y8kgu2RddtaKpb+yvjV6Ve+LxX+UhXnda7zS/RRqnMy2Vr/wBB/hIO8gWkO21HtU+cdJa7FkzKwp
WF0CpGLtIuGXYedgAedmcMIrS3lWa7ozBXIQGh4MWllOkI23S++/Jek07DYh1mjox70+5YBuxkWG
61nETGtUM8mAcnLTg9oYh3D0xteRtRcmrFLZrcekfWyrEaJTa67VJm5SDnC3qj5wU4p05eX70mW4
Vz3fq2FqglXmF2k1JO+WSd4txM1EpHqhtXNU1+63sTIOtNVJE5Z5R3PtigXPQeBXPOVqCifCly7t
Ht2mDY1RdTHy53gr3RN54cvW9G9tLV7z4UazjPtpXoodS/1KpOkbHGBQmnJP1HU5bBjj9fb92o/i
aBQVcVSvnxwiqFq1WAJ37+20xn5VyoBeFxUbP3lO5TfY/U/izxcl0z3OLK9dscFDoqzXKfSEPP6g
MIavti/0K9lYsTEmVVRqtKcW/cAyfME1bwkMb3xebM29Wjb1JbWjm+SXjXGZyuHegMruF3GViGd2
p2ynl+Vda35LRQPY6AJUm7lDzacnQ7UvhoRM1fW/jc4athPRSGKoncZbKDPejpJgmFJBy1OzdolQ
z4you1F5ewsofvSdD39A4EWrdzrC0YVb338teb1cZ0UfwzA/u5b5tazijcT3LacCGGwNdRLXncp4
UfeUhd6yvI6pGzmB4533bMDadBSB2V9aYxflFd70JlnLsnxtMw2cam8MTh17/gLG3GAHK7MwsbQP
Uy7ROqOnXvPHfrKvpGwC4azvhrn+aBSvsW9UO4uoPWYg2EEtLNuBSUGhVY43G0aVYqSA4uld4Dpa
HzRONcSOV4H0T90MDj+DJfrlKYG02+s29p2Vr+268zQAAI7nIkkL/hK+qVundpXk3w0U8YNlJUUT
xoZuYvEYXCxFZPldFcwkM3w8cZwq/S4c2mGHAyuddXL3sm0xoRHesJON/1C1rPKeY4nx1HHpN/GQ
J28WwxBICBIjLhr75HXDm3C9e7bCva81HNPj67ZYVL7Sx9lztIDhVpf0nCJnKwPdzO/sypv2fTZe
2ZYVtpYhooqyUOBNYCqT0q+NkqO3dLdgopSORCK5dsxKP5d+ydFq+8JO3U9ZkdhaA2lLourXsWrf
CYQxby1tNj5lXmaGf2Oe0ZnVQ5RC9ZY+29wcMyiUeLU5OOcMTLg3pb33JxklJvJt5L5FNGwTrclp
fjFTL6RlfmxUemTc2HEWkkjCdZ4axXG/+fgt+U4kNyKotMt22liNYeV1j0IssNUpeyf7iy8EU5es
PfDD97R9SXvTDstp2ln2g5z7XZnPh8UZT5Tu7HDRypNmjAdQnICM4NCU+dUZpOYprkFpiXfNK+Ia
qgVa+H3x8EnydTadgtzS2cTOrTTCn+wZxcb1Zsg7tz03Z2mBV18wOddF7T4VCA0m7zso01vajl/S
7x8b/9W1+q9GK2LdgdnexEhBhWonf+F+Nfa9R9VlmD9xrRzD1sejwEGkMY4gBCtrnu4tWe0WcMJG
dCycABuNfTM1HyklEM8WP1a9Dc2lPdhGi3uz6z6N3UJ1yZgj35mK3ToRkenmxZZ41O18K9LmH+Xk
HJXGZQxzfeF5064x+b3r9saUHjMpXgfzk2ZWj8lCSITxrtGc31o3Tibvplf2R1IME6KqjPoaB5tm
xKvjACP6YT7qBOdz9qRNczyoNRbgMLGbUYeUKTUd2Vo5jU5XXGaJ9qjM/Pus0wumGbaGmv/DWnQK
pZofMM0vCS3xuhJJJGCcO0M4u4kVXw3Zsc76K9f47N3zq5l73n1P0Jn232YveQFWoGotbsbZl6Fn
yu+C/v54xriGnL56A1Q93bk1jVjXLYOxGEF6TBksvZrjtXsQq/GBB4cWZk4DhmWceHXgC9BYOC2D
r1L/XWTehawoxDfaZztNwBxeFpdTdZFTjU88zNA4RZ8mSZFEzMoP/U2yfxTe0de7+9L8hiPWw2zo
DyZd4U2cnEJQePDwrsWQPV0E4+it7S6rP2uftknetUenF4EnOLc/hWJHTqzjaGIjPclLoQI5X8KH
MfXMFxxLLriN89VL75kwN8rG2xWte2R3F+2cvxQ4fk1+/eVTDLKS7NWgZoTzXrlvliaS9hJlKQF/
oh0l5aiAutktHVkVaf7ECaLp75saTrOrjgspPbEywVFGkXbqwPwFzgTJ8M1wJ/q6c/NCt+XQuc3e
phdz1JZORXR0diUiksBHRZHMS+B0bb1DSBTyfD5zIC1aROo1TZNvZZ59W4uCsEOUO1P/8OYcVHi+
cp0xqDlcGAWLH7qJi+R8fv8YSL+FGgwuPYLJCpte1qh1CyMQU8f4TpiK1XGBxPr5qIk2D0sb1x6d
65XivXCHbC/sauFhYrXeLp8WZ2Yv9dhZnMMwpXCQTnkqJdU5vR73VE7jXBhNlNUWFfEFJCFXw4PX
Go+6YktfgJk3w3owlvJRckxEmzfcu6jEsHE45z/4uazWYV1LNjavurcK81WKnFRl7F4IHMTqfh/m
r3KtIxigN5Guh4Q9IcqpHJ4m5FVpOV/S/97llUFnvLpHOJdc1k5x02QrN9y/LcbpRrkzgjDaKm43
3fVN44emjUlIujmskpVpjvP4WgsZt2odY8iswBUfee0vYYtuBaTRDvr2I+n62ya35b7LzLvObo6Y
qx/X5KkzjMgy2r2yu0OtmQ05EeJHarohoXosmb+HhvBA9SzIK7c82b7cJ+IegDA/juOahXOD0ASN
hxagjXgbs2o32MmpM4eDj3+Ig5wcL66rerROTE98VvV+oBlHqakGaVxNUmNXuzAbPYZZuSptdFw6
aebsrREd1yrU3Pkqy8RRrjRHZRcni8dQFsxCmGcSTOCFEaygOplCcRIlHaK9ZLeWyVXvPRd0O6UC
rNpc++RyfzPVhVCosdFtN8xkv+/sFiWS4LVaXicywsQdLrxqvNssMw/Nub6ba+dz0ZmEUfP60BsO
GE9+UWYO7ErZTsx3aMdIn5YQeuBilQqgwvCirjSuxgmRZTpr3N8ysJcH38z2qZ58W9HzRb6icgS+
jObmaemrzzJ/h5pT4ToTqK7V7do/GODCobGOX6p3f9SG8bC0+d08ks60LeGhI9JT2/tt8J8jBo9t
zX9/JLh/Ir//PSJ8/9WeWerhjz/qfyMMfraV+p8xhVu47Sl9r37iFM7/5J8YuPuLwSENjeBCs5yt
CgEB/omBW8YvJuA1c0+ZUYAfCwT2Pylw2/zl7NkIjYStPnbo0Aj/AhUAH5h3wVg1wiIbENzz/hNQ
4WdKgU/AuI1ivInLLMJZkOyfiezlnHDbNHHCdCgF8f3GQhqSbgd1nV/UTIElg7Ppt3TnwEmf3Ozh
d/fqn1T67yn0P02awY7A82irAbTjEmD+asL2Oy3NItO8yajwUeUztCdtOPO9k0nv3G7UcQYyPpMz
Bn7e45BfO7UmJP4FvR9vHm3voNW07aQcVz4DGb4msGXnQMtaHs0U0429JiuHLBHUkVbs8HfSjPO9
+T+EB/fuTIpgdcl9Ew5D7P8goOnctRWOSYrvuqTPh5XGmbsbck7WYF1N8QLyNVU7X2FdRcmAiRTH
1lJGeVqVSXHsr+/jH51vGIQgLByoPMOkZopA5efnqJX+wGAqQkzlOMQ/KRi4i6MJunsisNJuA/BS
kwIv4OcSlVRi/k59/yfTcO6G6es+kgYMurB2/oOcoFuRHsKRnE8VtWyxP0/UQu11KvWdIon8KLzR
2QnDLrwoKeuNPHqY5+TQU8PR90rWeXbRModq3Zmak1A2Qb9ZxdWSdtiH5kM+nEx9WbrfsCk2pH9L
BMEzJFVFpYGMldeNu8d7+3tFwrwVpWuMxUIpJEvqIEMLxTRg5SuSg2qmG9q1PoJaPUHjd1uDrFLj
mif4vJEzyk2I7yrqc6MNlxDTkiTs1IouH5//+un+Qavx62Wy3JCDmOTLaOjPWo7fvSUeSF2uJ9sU
8iYhlG4Gb3pAeVbu5KQzvlg3oQzD3pxabMM3jJau5aayYg+CJJPAZKyWoordUw10mw4nq3ywFvNv
dFG/jmT66XWAt2JChMPUQA+mm33pp2tkmaM5bskC/dZJ+5uqsyTMRTa2fjCti7tFlHXbM1ZHl16s
tdeFYJ7zztY8UxyaSQI/0o30LjYKgR9DtnQ7W6pyOYF+fxRdobUUJMr+vnXGjuiZLpIWYXCr2VGv
LYkeryjy7HiiQTLf9DDVzr43TTd5guhbnkTiABJhKQZX7E61l/7dOoIp+3kvwCsNBx4fqIHLxSDi
5y8PDWM26yQqvDQILELelRS4Rtc54Bcmoxc0nbrKDJfFLmJ6Lvq3zJuty37s0ySaW7dJws4szL+b
ovWb89zvH4pgZ7VAyi0brc+Zbfv5uqgBLpNnr4QZ8JkUs9qlO9KCVUXk4zLWfBSQFkkgkryZTlWN
534+tUVcLFYSrKN36zc6hXRjVstRkJeG86zthqLvn0GFl8fV8l/8xrGOsN5LHjg1QxEImaSIh75X
lxQIIAbItT1hNje5YdOByc2xuehJtuHg+wKc1dMf27n5RISBg6eoqLvSnFt7hNt0TNYi1pK2Ch0k
KmFCkrtidN0a9vgghbXs+mr9MXeUsibZvCm9X8vIrFtJc6QfkrgmJT+YfVZFpujrExZGXImm6xTw
xq2k8pNmn2WvbZSZO66XpSq8eNBVRn6LHuDKX6tht25rGppimi5Wpe433Xf2qaXbh00q+WC46cOw
SSNIWRGHShXblc18wI5Qsyl3ddpJIkzXe9e6ygiL1MquEGoYkQlO8cZWejHQaqYO6/qHlUGpB/wZ
mwvVtUMww3WlgRoNOgM4N9AMq1LT+da5KUyU0B5wrUAQQH53rIw13RujXu/qXDDrd6UGKsZluZet
+eST7N2YUnTQ4L1Bx7FbqfX08DDN5Zpq4qWvlfbWz3ZKU18vOoLrYtz0C2dxF+fCd8vpS01d91mP
aCzUEHswK/uhUtWt5o0q7rykfpAZJUDTVzsdowpLmR2d6U5h9KFKPDGCVXe3O83oC4SyhtxCtY0z
ovAlKX4M4yA+O9tybn17cr/1KvG+ZL81wO7uglHBmGnXduHmezlcEXeYdj0dXYFjRtZCojh6c9Kd
wT8y5gk8XfAcYpuZptGGiMOPCpXRUXLT/G4Zx+WYbn1ytDDWaPdL0fbX81zgSCFcQJzNnxFkLe3R
Gjw30lbZ7E00LM/WmuzTZrNORZosse8v9kVaZpoX0HS099OcNccRadphQ+PAru/M7ZPs5u9zmVKL
r5ymf/cMp/8wF8tkgS72tvNys3lwRkruIyQh0ySIbEogsjZ7R6+z7qcMN/f8bMrjDXL8pgkBTK7V
uc4ObnDueKZG4Wd2i+XW8yfgZ9yevKCj712DidtTwZtUNgN0mCt6yEyV73GJtNEQ5y+p5lh4GPZ0
x+a1+2BjLQ+LbXZvGWqB224GvfR0fEWMtZgjbnrH1L3cDUs22MeOUQ6BAmsCWPLsM29gFgj1zdJ8
gvrDxq9P2cvdX+uxpZEcsVQsL1cGiFylSOYD2G4maGT5FbDNFPiZ7R8ax9VP1kztI1e6ve+W6UPq
2/REU7QjrR9MdbHkbr+bPXw46trG3iBZqE7Mr+NkM65D9/qjv54nygmi5HgzjeW13cr8zoerR9Nf
GnfeYmf36UCSZc6UO1Z3bfZ9LfzDsGT9o+ocfYhqUdoHgppb/i9/LnTw8VLMzkzGrIljShb+WAmh
PmbNLV7GtUqQOA0AdCTT7fU6G9vBKEd+UVnPkIZk7T+NtgRGFUXRvI7lOh9WzawCbhJ5fa+wl4Ao
Qalk4c3+VG7qzqLjfQOyv35AeI0AQeNHbTtffkcROpCWlp3QEVQPNcYt15NZzD9U3iG82ayivdTs
1N8nDJQ+DN7mHszN4vEhg/GWKFEL5u6cc5AU22ePsObFhse9r416AVSir5trPZNjtvNNUNzH73Wx
bEdxVjXAm3hwrMgnYapWBhk4CU1iu7fXfYrXTYzfvHXAJuU8b2/Oly4eurF5NksPmxgECShvanVp
tYN7YCpYSXmJIXb0Qe+aURUXziDVHj0UhVVHK697Rd9YAs2HU9MPz5CUyWW19OZx9Yr1WSXzeNtV
Q3kzjHwaBTvgMFrt8JjMRO3pVsUCLcU+HYwKzKFavuVlM16X9N+dPf6lvbNLqsHdSPjz7sZTpDJ5
v2AxUTtp+qXncsSPGyakKOv8GhcRmuruiEkJMRS/I8zYqi/fpMBQe00T57Xb36JlYXLd7Hnh4BZY
KHTrs2yAmCkVJkE7KPcFYNDf2QnvM6PXkoE+dALyMui4oAXl6hgkVvMdFevyypmz7N5YzP5YtEnZ
BkZduW1o+3N+pMmqP3ckZpd4NbiXbceplyWZCaID87qvQDvj3sFE02iV9r0X8xdwnnlMctO7IOKn
R+HO/CKQbGFGZCx95GMqdhhAMoIe/jQuhzM10Hvmo1SGtgUYy38CFMA6UtymOTpO800+mbuVHm+h
yelpQIK+d2bdfZStY+5GJafjVrbmm/DrHb0iyW0ZN+PLOSv8xWo2t4md9nuCUPWKKn67lokxXedO
CkiZ5sPRBazdgk5SgGoqqU5Wvq03SLXBgDHtoBlKe5QdwDrl9Zw+zUp+mzffv9CsVKN0K9b2Uib4
mwRZVVIrzctTXp3BAdbJvi+W5sJG70azbqb/nFQtEJJpfkmXUos2n9WK573Fm2s0np3yHhkt4GIz
P1fuflGmsas9u33gza5OW9fTb+j7EoyICDywE2vFXRFEbWX83DO9Nf06b0vxqqxaHNIuMfLYShJ8
gBJlG8Fckgh18NmPetL2z12qWy/aotjlhVUsXwaJ6a3bbB4cWz2lsa3GFobI297N2X6ovXwIJYeQ
EqP/QEm8f6ONlz7Mpmn/WLa2/Ep9md3lecKU7FHDtW2AHQqSIWMkjQQ2C40tV0fXpehP0+9zRBh0
LEun5wopZue5L6O2z5jlen5mmDVpK8Y3nFVlLvNDgdlxUBa8Itaqdw9t3g5kFjbRhUJRvi8U8ClA
rwE3OOfpnWn2VMtrp8w/UbSbJ3S3DZk7VNN3qefbA5zsaMfjkqzPyyy1uwwB0IJ/S42/OVCE87It
sFL1WpcPs+V037o2XykA1t5nZjo6tryWzQ5gZwOWeI2+3mKmMpBq19K6WK3Ku9Hyku8O+Y6Wmxer
inyft343Md7psp7L9n7SSgh0wIrPqXUabIdq/GB3Tt6JV1q0uQh0o+VXwj/vCZMuocO++UUSsVjR
hWNvPe7QDSomQi1F4T076MJw7gGWJ4rAiyHl4jAjZ9Oml7bsSMfpACbdyh/0qu38Ozx91tVihboy
O3TpzHGedKZ0D/hIrbesjjK99PM1XXYFfQofTcg6Ozszd9lwUvrgh2kY/Scjm+pP0xoltLw5/Uhp
TZ3ZCEQQatrS23rDVczD8KZDwrutE/uOD0ScCRd99dQ0V5mYMDGjjffZ6KM3U1mfCXkAY185ebNL
KQz9oCPrTcNC5WfcQrcTXLSHkXODmrK7T7QcNetoyewS7r/DoAyUFuEu8U3EydO+1mC2KjZEkzy5
vTdMOx3TagrAZtUu0bwZuMELpOvmLvXn6nNcLO+p6gbtGnqaHzy1nTvzM1vtPeHYAq/zkvbccBHp
I4ZPybu+efRAVkur931SqfbcHPSelrxcGtiQSrw2ZV8OoaKIPp41435Pvb4Ah9HzTLz7xdhHdfVI
ROi+uWDekqN81LNQb4fyWpuyM7CuOQ3CEWVm3s5d+vZeEWwTk3gW1li6lulNtHQe60PmZnaJiaJ2
PTNIogrPx3UVrku+LBcl07ufjM5Szn4rfcc4adMEfFNOpV+8NfiyXfIqNxqSC20a94QH07YvVqc1
YwoW9RSOWd9XpyXb8KmjSe5l4dQn+nOOD7aJmEefET6kGuvVbIRnEbt3DriDfm5y2410cYIlbslP
ll6LZwedchGdQa489iTCl51gOiho7EJXLUzakaar0itxZ0sjv16XpYpdv+BpVfS84ORLh7nuZtdc
aZPyXrNeaSqiK2jFECvufbupi9TNkCXpqKalWWjvZmbQ9hntjRtWVMWghYuERW/B2/dzWqoHJ+k5
GmrXSAOjt/1vciroSLduV59bFP1pmlLrXbF5X7eVnH9gOsDMQj63PZiZPbLlZb2NzreuyTkRsS4S
fmScMELAaRdzOjrOzo5Lt9ydsmc6OdqgNVokM6ce4r+uy5zLsD+l/UwRESQVtAM9h9rlH91ZgJnm
YU4gA0UnfQ1DVbKfPO3RjBQ0QtDAKC+oNs23OGIL930GM2IU81L16BJnE0BHVGM63kCkanZseE56
tl/bHBB/xwQGQU0xvU6mwnBAK5f6pK+pFKyOGeAckW9rB65mQrzMelddLChvtD1bi7+SqU0Au3qG
M0PQjWMHPeXkpYMopBqK3/oC/34NDQ6B0jZFRxObV3Sx55v0u+JU1+Si1cmhaRgX6XcsPeomnJOh
/VoXkd5xKUsIiW/cpdizcQWsgTOIYIzh6NAMqdy1uDGq8/xjK7fV31i3/slwl4vzYLGopnsMJGIq
0c8Xp3feMsqOqG+ou+IpTQwSvx5iumAFdjXN1NQr9hUTkPN43Aqn3Yuqm5mLZ3fkZn+9Wv5kheTp
poku0RZcDmXjP9QaU2niTjnPeEauK3r4uT/B9Ks4dVHbbSX8819/HALIn9cmH2d5fGXTon9g/WrG
8rvHYjf+sKAbqgP4lvdRU/J5dIctbEfXf/9/+CQfqJ+ZT/AH4lwc+90n1WmrFW3KGGeENlmYr75+
gdYL235/to+/ftR/pHP9/2lC/W/sLzl0eH53w/8khCW/6dv5H8dx6if5j//6R8x8+Hac/nEcqvfm
86e+028/6rfOk4Ha1cOgDCSf7gQ6Wdbjb40nw3Z/8TA1dV2KgsKyLaqC/2o8Ob/gcSyY+0BJnIkq
527VvxSy9i82AjKMjPAnwtUI955/aXdvfys5/mYO9X+vvLvez3snP4a9kwvAIZp6sU0H6udVI7G1
6lutcp96x/hkBCYmfXpPtF0Qk7abb8amW/zAFDM5lp6Avqm3XZLVl6OOi0duzMhWVvuT9m6KjwlM
dqhG825JzO5uoBVyXa9gRkL1430COoBmoHJu9KJ2bqo59QN7qy+HGRRVVAojiWlN45SQ8TRtyfdK
t+6ELNCnN91LnRkwCWKkTqenn6uRpwQXGEz4nnyo1/Q4FN6rMVt3WBnlBywDZAxIiI2nQOPp1NZd
WhUfU1u9JcjGgxWJfqgv3iO+ooglDJBfBxIA9hzAodU3VA9r8eaX27PZpU9mVr+1qU8eJ70jfp1o
iMXRnqofcOdAEbp9nW/wmprVU9lig4MqpoOMPsfspfFSd+VHbniPJH0HqfnaGRKDShjca7wuLqiE
awxpkVZQNNkpmwbcQ2zIESgAPWKL5KQwtmavj9i+TNkZvzCIu5TSn5OUy6zq5HFyIQkMLcdAB1ea
qGuqH4kp9Wj09Wcd1ct+nRmwbqzGGIuUX6h8fwoNCLLS+d56l8ubxERYmIjFi3qnQZmJZm4940R6
3WaflFkZqUtd+mDTkXxbpJO8pIXIdpM+T6hqq+x2rqQdsflE0qAE1qqKIaOTHMKhT+0Lf0Rw4iPA
DpmXABGAKDxkSA0ioE2XH67TGi+TPMPIIt1CewP/77ae7oCef2qVfecL7cJY+NIClDHU2uxHo2U/
KAn9yJHGhLPVXAIDelEpuUWpICDJ+yk56mrFunHWVMwyydkBU/2QLvJelA1woDRwc9l6i7CF0IrZ
Qh1lZb4+7wLThOf5aqzyFcqmsaPWnJGTmevz7GX2fm4pPM5YUB6LEb0jbjsl/bPc+latsOQwfCC6
ybDf9OU50SCrxHDGkgxxB2wBapA4FoCBe60Ns3NNg7L73mjn/AyZR5BK+46DWca6MO5w6v1cCvVc
kKsivGu3K7ngy1pPoBPjyCpKJ3xlsS1+dIlf4qnS8gNV1IJouL1teuuOUgu6PYXEIUCwPUS+DXra
pMkj8MWHtsmHZuLptwX3oJSDH/56zxs5zCRgDoViKFwaVFhVddlpKeWtvsxXs1tdGrmBBhnMFKiY
N0nQeQ3LhsU+ULAGpnf28IdoqVqWLkK0LNK0hYyqhsJqdBZ329x2lsjvtsK9RhVF/WiVLyhwzuya
C/TYOod2bB/0hsen8JIC739OwS0oYJvPycg6WRfgJ632oHPG5rLqG3uXo23by7xh2VGoDiQULpV2
b3gc9FLEJAmMAxnZX4quts7AZlxpfZzbfPden65Sr7rcJNcrVv9xMOVtO7OedF9c42CiBzqcaZBl
NZT+olNkTMclEubIvHen+EFN5qqrsK1Azo1cBmPoEOdm2sy9loe12yVvv+5/7VC7ZASViNeUam6v
s4qqZHum4miG+pi0scNDCt0ORscweMZdBcBGBMfY0ir/GEz7TtcchVOK2940dWOH3iZUpOfIkXLP
0mJd05E5dhXEm8YTaXsD7UU6A1LTA+GWtAZ/DvVYHbcROrb22TxE1780Rv+i1QME1MSWv/roHNTa
PKCV6gImEwz3APXUAxx35+jKjLW89qjWbs9gzuigB+8xmTkFdC4mEE3/MmWcFDJ5t93sRw2lhd0J
Ya6QzPL89Wc3lok3weYc50k8JvjSxP3ERPlyKz/WudKj/6buTLYkR87m+ip6AIEH87BUBBBTRuQ8
ROYGp7KyEoNjdgAO4Ol10WyJ3X1+kuLRRtqxWV0dE+Bwt8/smgSQEMoEI6Eq2maXKqyAnE33uKxe
4yz/NmXmbZdYJww/qktraPVWJdyyBQUi5FGLM5vFc1vy93ns3bLvuqACTdHS8VjybY58dnfthtI8
9YSUOUUur40kJNuMXIhMfGdCEgMAqYqTf7erAkbIu9zTqpmAxtJdgkFwrekzdjMqX3GW+bdWYz2M
ivtOT5on9tsfrZa/5G3MCDXlWhBtQIBj4Ke1Y2x7hmIpwigMl6pwb42EqUXBnOXJEozqzJ4kpKnx
W5o8DpiWXgk5E6k28q/GKKCYDxwwFMCurWKnecJQkR0Skxo+OIWE7T2TjJuynC183QegFiCxsHMe
2QZHCdDJrZINv23skgBgKzpxoNusWaKt7NPvZayeFru+nxzxMfG2thxv/DB3ss+EvCK6R3XOkVi1
3uWMjVc1N0eP0CJZXBJ7IuyT7louBR5UcHpYPrVfQcL/XSTesQqKD66DazVxUXN2eQ7K4GespV9Q
FafINBdW7wz/pTUv8WM8VfeFAJJQNFeiwORZp7y7WBUgO0daPJRd7RdPGgnHPPsGmtrv2rKyeAiW
H4YWY+0CpgDK7EtL1q++dlmBGmLTWWVqGzXJ66Qa9LaE92jwNZOyDDAmom/XKj4Jf6w59Zb5A2VP
PEqNBP5Hqj1jT4Y1Y69Njo74Kqbke56SXd8nX4gILDWQ4g+4W+rD3MTOGjmUGyYeANyzNNhUtk9K
kjENZn1Co1bLD8sDi4lqgk5T1oovScu/g4y7rdP47eB5LNvM5Z4xhuxztLRTyaB/G5TaM9MbejiH
gDyvs34hLovzkHPtG00mtgnCUKJYDarZ9ze620Fp6NZvMB3rcOxRBphd1TVgUjwdl2407Fcj5dtI
ehZdeovWRHydfToWT94e1gm5CDvUdbwMFh89yMFXwQV/BUtIfFzw+k2Fo94U8XNKWKrPHPylS9dE
nM6Jj7eete+KpblNeo7kXZGmdwVe79O6UkK4nV6zyo9/dBTvbpZCXtf9HRqi3P4mH+WIZxHI7Hrr
V2xqGpMlx8xaGPRZrYe1ZJ2N9RicFhvByCyKsyyNHwzwnDAf6w8YjBjQmQ73qgcAXiVfmZBcfixX
uGBZqjQvidqEnaMFKPrgzG530WvCF3MLwJKZGGktixUyJ6K0IfbAysgoeQPxGhz12I23qiVhMTr6
A2atnZWYBu5/7pqeLxP3ABMU1dyPivc36wUQARfZDPwiDwPJGpmlfN26lX12JcsOzJeA3TIhgnrm
b/o9y1liuFhfvfRp1MxhN3dcqMKexq25Pl9cK/mqG/GRKPJr47rFTovSvfQgzpn7BSJMqyBbMwNY
imP/2UdH41SLAxyV+Jh02ECccb98xp25So6zBoyTh5ndYO5CmpGkBu3p+NtiiArgR8nK30ud774a
cf3XxJrY9LyOTdwf0OflPgB1EWWI69jdi2A39lzBpg1aK6l4vq0LS6L4/ZlCz2yovWfwVi1vJW03
LWSqMANJFbYdT6I8n/gahUs5apr2f7eH/Ucn1f8zL+Q//bf+Hzysmiuz9Z+bIZ9WUu1/+x/fXfYT
DeHvrN0VqPvbX/sd3OT/TdcBMHpgwQwd9Qy14Pdjqfu31YRl8uDw4R3rq6Hu92OpZmKIxFfDoNux
4D1xeP3f51KN02zgY75ZT5KY4Nb/4n9wMP2rbMKJmBGmjaIFpJZWvr+oNG2ZKM2qZncjaNuwJ2cn
CLlvnHn+t41XOKb/ItEATOUhif3SYSjCeeYvR2B8beiKDHQ2mUu9YZjohMWI5UhMjraH9GdOtstU
hnuE+ISlQ9nfWi3AJzzTjFJvkQpd+4xg3JakHBg0bLG5zVq+tYp0ubXtfPAfVAsNAcjuQtnHo7B5
opzJyBdtBLEs6A7IsPleOHaSnBBSjb7YGNWQBiT4bTU+uYtu4oqbq8qCHQGqEIJu387yB2VtnkKE
Ls0ET/MUa8lDNXCAIwrRze6HLgVTpS0eFzPZi3zyiRwBaJqnuxXvBvFmqex4jFRXiv5FeY3rYX+y
A9yL/rwUd2VdFt1eYFXLn3TsgOLRzJam/JSa9B6cpHL1B2eAunVy61ZOobU2GoSmQYIQe1nT1oeC
FdN/HmavJiafARsSIRu3qvgkJ97kh56g2QJ/nw1wecTsMAYXAA6dGVrjGnK8WL7n5EuI+ZtaCfYs
i0pu2dsbEIHQ52u4KMssF49FSqX+F7vt0q6YnWWLC5eD1EwYMNhqiRE1rg71H4p47g8bSZul/s6o
zjBu22TgYW0xBtWODLFy/9tnwDMcjKFe5K9ZeGuyZ6IUAQCJZHulmWEBBa1IwsLtK1Cx6PBZOoUM
9erlkCf8HN+I+K4TZtViaLu4Nmp+MmJENji93qCo/K5SCEHuNve5jGCAlFpnsC0RIE1efN5txleR
FfGw/q2ukHc0TNTWLRC8YLlqQ9Bn1naasmGKMeEkU/Gx5GqwrsHiSgpnDLN48eFdgBLMnhNYLmbI
yY1TDIYI2KnaOF518Ad470R/bJo5+1nzpzh02oSZRZkkEx93wlhEENmz3gAGxcN7awoyqJSnUObK
w0uxT890AEz+0NjD2iQ0VlBjZRGUz2jhlIDldl7v8P0uDzFRpx0/G4UnjGzQFSC7cKFaQVpspEOP
9HaCiJxsgyx339vYMnJSj1kX0PATKFhQAqehfq+0gGP1NvFdrQt1NwNrwXG5X3MEVssZ6KfLqLCP
I2cSjnmL5F8vd20xCFigdT+TUKsDDI7cL/E7f2YC/hmshskIIWgygkWhXuK8FmNUIk6xi2WnJR+1
hrQqUjhVKOs+KZO9fOpFbWtXxkRwT+YSK9KXb8vAP+r8iM66DVTZpZ1xfH13ui7qnaENWXxyVUuo
JtVnaFrLxECgv+tkU/eHRZPlo23ZIB7gRMKaTvGXWFuuaYyLg+x0UEPsPra2N5ZiO8xa/U7Aq03D
XFi8p3RgIWCgry0nHFTZ6qDiC9woX/OnMBDCP3jV4ng7dHAtsuuydUns4QKNEr/mQR0MRbvtBi0/
i1mnWZtgorBu4oXSl0Nv1IwBkrhe96pN4qMBqrq8jiUheBKTZDVRu8b7eqZJJYSlAHXaaQA3b4j+
V9fBLBcwbLZ7Y8AX2I6AfL5qqnSipFbuY5n61yV25kd4Q7Z1ZIjUGkCAYm2nTGxtJQSmiP5B5uZT
y2rIG2EzsXh6ffTazNgvNZsRPAC8s1KT8h2LMMm8rNSyn/jDtLfKHhMcDK0RCldmUTFbM6hd0K6N
7lp7TmbzmSFo+ZzkpXqQlbDME3CZb1d3ke6wX9o7fAXNe0OI+AX4JWdCvTfM79E0AC90OIQ32kwm
twN7rCJUCOM5sZZVZKzG5FvvLe/qFebaSzdAi83myY26vsyL0+B2EFZBUbwCap4WuFVGS4QRsyIU
B1Oc+7H0aKbHeHWXBpoXuSoGEmOAfEK3kdb0a+jGl75zsdx4iqSXXentMxtBOJaGTWVOVJZ0Ng0o
vF8czIJb8vFEbpmIh1ZlzpcCJ+aHStPFYFbaq2gcCjb2vqnyO6/NvQe+ZjwKZSA+ZIN7lPWCbCJ7
YLBaVQIBJEyqhF3sRBvDtiKL1BwaWO9vij1CEjaTCQXdG0k7FRpWF/yS6bXSvfGSAMve62BLnt1U
dtQwqWEHr9HdqcnLHhvbkhFSh34YUfnwP0EqtppnXUztLXN8Fd/NUhOHLp8xOTTYzraqc+abnjkY
/9wfMLGaaoNdrj0Mc6WfCDE6L52RfcKVrU7GlJxFytR3UyinfzWQhrnqdfvi2cOdmP2CpNiyhDNq
HmPdJQ0nuHGU/sTnvjbdrTP03cNQDPVNsKwPdouTyHsWS++EnVl7VBKXa090+w5vMQQ7oSXvAUz1
fVt6Y9QyA/4uFlOH/dzmA+ENrbYfJr1uxRH3NRI0xbjuVk5jssNgn52LBRtBlt8FXnYk2B6/UzJx
7ykhn+y21SI48vYbFD+8uVlzy7Dy0hntcMzTBiq4xiT6OxYMtLouBWRFhQg9RemrRvgUbCvWsqq0
j0Ey8vCX8tQGGoAAHQocaw9GxnaCccjxTcXPE5bxHc8yvA0x6TjXg0bRlMM+EHl906hqV1Vd3oaj
LJzm2JidKDZtoxP7zPq7SgKXY8viY6tog3PJDHhflonzyqZGcz/auhuTr8mdjQCkQUUiE30/Be/R
LmGQAfffICj2b0WB0zns3CxoQ8dHNwtHLR6aJvSSjhmqj3pC/i1hj/FooLJ670VgjJ+pX4KqlDNh
PEiZOAN6Vw+1xvhuUAbnHatc+Uus1UaAzd8KpmTvZZeyPtctx21Ph7kby6S9sRo0lbgPjHDELCM2
k5OywAxAdCpPby/FtFI23KzZeUHf48ScxLlsZv/KrQFHPecEv68ta8AakBbJrmbn+DqBL9GOBeD7
NByMxIOLb2RDv/O6ef45pdpQAtnN6h6eTtzuOaO1P2kYMSMKL+AaGqr4GKFj4qsDoA4ydwz4kTUz
2OXSk1E+UxUQN82diRcG35LvrQV3dRJidCZW3Rl2eYapz/tJcgLOajk7sWqTXdlUGI+h3BMKxY6J
xF1zgNQ8Y6cZip52oWkAh0qzAE4gWVA3rsIQQxnTEMnRUmcrBgLYwOPADpAI9RUA3XkimFS9+/Au
r7M22tcpTvvHKUDex5W9tDvSxv6b38n+MGKO3U1D/bWUnn5o864Ik1z3L41RlZfaVXLn+UuxIlyI
lgu846lQ7qZd07BmbZV33aijqbv5gFIos8dR2dVWppqxi1VZviDjLSfHdIy31Gte6B0s2PH6+r7O
l/GX6dA8TwHdr5qrYT8GBSF2BzUdtiHljmJ8ZJ8geZpmIJ7adlVfZevfmxX9sPniJRcYelyzPlTo
zaLHF1HLX1nh5BpoEMjfjm23j8AMamik0i1DOQzlm22VWlgDCmF2UKSfCPIg0mafO06ahniRANr3
QFCq21oN9seaA3uWeYnLioMFwoM2ad4emx87Tq+a0ztbQRAqjByjYuwxt99WPXYCwbkPsMwwjWrr
5OZ3lTnDsVjYYLDbJTqrvNLstoIEbYJ80/P0F6oYIvQN99iIhV1D1VVsGjTTPnb01MCxKf316J50
sUZMfUGajCfABrKPzRcoSiLg4mz6sPaTId5MEAaumtk53447F59mO6hLFvRsDRe7+8CFaIZLKVF0
QG7A+yYgCc7M9MvT6OJ6DmeSb1Fixczita4dH+CjQlMjqZK8YZ28L6h9vB3LqdsbugiiknjEo0dA
57bXDS5rWeFQSzAAwe0h/rAZzKFdSGlX2cmlIrBjztVxEVqdR6hz6vNBXNrchFDSoDgZk/KIIGgU
h2G5REOyUZTC2EuXs810Vr/UXNZFWM1mx6eZDRMFqbU403Gxqttg8MTztMANxq+exg0JuNwDgOdb
j62mEwwm8ZWfxi7z4rB3bPmiGp2DBIMdYzvD3Xe2g2ek5kamwpjeBokyZ1Y1MAcNWCkbaj09zCmE
ErYvzr0Vj9qe1jn3p2MqHdmTbOu9zxJ8JFaSn6dyST49nHrwwelh8VbURcewD5gJhleX9UpktbnN
gnwSzH2Kbrlxanx3G0tm4y7wBvGu5T4bwMLtniH9chfW7BkpE3D0b9vvwfTEcX6E1Ge9JQPS8Jhj
sqz7fLxSTAS1ymZpMlbh0cQ6xSpFbOBuWIbkzmd1t7exWQdvhB/X3aua9S0eXOyC+HVDiuAdCHVp
jXEQ+8RtZpGADGpb/UD2dmADuPbPscb5uK1yR483RR6TamI9PHZxa599262eKz+o3j1KtMS2sfsS
xavpm8emCfQdA9HiZtZ7/QOEu4yqPHaPOvMZcAftEn/ZDSAUo4zVk2916oHhr43Nmhl0H06mk3Bb
Olk09Ljj6wVLLgt58CIAfm0tLKyHdJn9jYbV+WILvyMoZTQfjj7ox9mOxc+58vJzm/n+qZe12jfa
DCNRr5xT6/oLyHrdfgPHFh+7fpyf5ljLf6Hq4l0LrOGmxdG2IVwQ/wSqiI3LkemtC/r+Ee+4ycMn
G9SGCJp4SE04aLQryB910AQPdOzEO3MKZMQ5+Yi/fzgXbpmcqgCTzwYIJk7fqmifoNjFHziSyotJ
2OOk1JCdUzIO60FNzLek8BrNdA6wmbCLFg8gFqvvWi+VtS3tYcYn6hu3riabczbk8V4uax0vgk69
l7Vm5nuttZjpKQJJpz7JGbGIzk93sY/rEjYB/5UggLZXoICEXYJ3kHxf5b+BjUqePda1bUXaNZxz
CeaBg75iNz8kgv3bWM4WwZogfsgqS1RRMOtzjJE/5dSMMMIOm44pQCtZvB9Hx6KgcnSk2qqKPeqm
nwx5taDxv4DwL50tqpIDdTsz1NtYePg0LWnne0QpW53nBb7C51JDjj/kGA03KiiFdbRtAYRG58Qn
92ycvwoJ6jvWpbofK9uBld/633BNx3eZFbq8mXDB5Xe14aAV+Wz7dZIHjBOZa/3UDMiuz4aGUzYH
x1Hh8FOkYlwju7Mn1wValQT3U9vHe7j1UIUUkCvniClXeFu9g1CQkcjSAHh0Fb8JNYNlaCazG2HZ
7ypqa+iS2Kg2UGeIJXoe1Ys1ML1iw3+sU8sMswRERzFAysT0nqsIkR40s8f+aqu8WAOIVOi/LHyq
91PglWorjVGIXb4yJaJRl4Z1pOsl87dFBYva7lk1UW6wOAPUQnTIKXUBeJBV+XWCkulzRzlxOIEF
YbZCQ85DYTSMwTteTZjrOFvBCENWLyjRXazpKXdmkNFZMKHQJC76RCb8aB7tMpy6EtftJPOdTULu
OGE8uQlsMZKsKcU7M0WJnXosC8j/dfcLSPjaDhUbuyl2FqzDeRrJvJDPGY/Q84KaeCFdATtXmtJx
t5nZNLtg9NST02YZR24nCSLTKB19y5mLzP/QMssr4tSTcJVjhD5gxaudmFoi7zQsODQeO/otkNFa
cio3SBsksAQO1ZyEzeAQu/EszXrqGio9IIo0Awc3LiZV4vyGEej+sssFwMwAHhrB0+nanq4ev2uA
0rrtUr9mkOD8wyBESi+Ejxk9vlIu4kMrJ38Xa3vaFdIhoHyWfpd9kXvCuZecxu1j7OWi3+aj4iTT
ByqIb5hPzvRY6BmvmvaOd3amxv9WeZ8HHxMedvAJes/CFNXScrvzGJfePUcHO38RAQENIsW4OGgs
8XN/lw517F9iDrbxgxNbcQ2mCa3gSDluncMgFLwqmHrnq+KwDETQJ7RR07q24O6uypzKPo+jLVCV
nDBNODsm9KUYf9tKnkNygsqSN8Uhp9pkiHjtfkf+LDAiSEb9ja3SPtupkmfNY6s86lgzYZbxXufe
cS6j9Hv4wEJgv3FEbKUHiKeld1PUtjHsrWlBYNwsw2LEjxq2zwCcM8P50OeDkufDTDcek0CWAF20
vlwRlSKd9/igdW1HersqD71kZnufZ00Ai5pNjLVxZ2lCl+MmJkWjT+BS5pEJx0sHJxuGBMVOuFC7
nJyE8Dgm3gfLxOsu/YLu+t9ZE/xWnzxin4u0u00ivORI5MTD3R2MzR1wYw924ewKHLbC9l8V9ZiA
NCt9OiNq5R+17o94YIx5hPbECEmbGLVoRQHHZqg9Sq3s6YnNX4rG6nmPwPIpXLGmDK4zbsvBNG+T
XD4sA7JTE+ABj+ukeUQkxqkPYT+EzMoecG5wZw4Ayo1lkQcoyUao137/SCCm2nGhXf0Fqo3hJOYK
fBkPFZ2U70JLqWCOa/e1lDCMAk7NE+XtIA9iFJYdFT8Gw7Dqq42nl4lgajR2/pWrkIFqDvXD7In2
jC74eSdgVMtWjAA4865NqwuTr4JQfdojcYHyfqO6qgUP33jYVzRG373W7fBBl1ELdnufTrS6ehj3
UQDZl1U0Wwmh9hKXXNT7bbltnEXt4lKfN0bQDxG6t3HvyJY+XVvYS0jXWcrWuZuDoyPHlmY3SnSR
WoTFqd4OIr8ysh/SwrdOVpO7X0hjDrZeOlr6ZemW/JAW3o02yuSQW3UZ2Vo676CwPUrf+SE8aPSb
id6VbeNr7kZaSEGJHxv7UU/E0VW2PAIlMZ974TbfNDylt4COYWohyxf3BRj8pG0dOM9NPVwMAgjv
to7BV5dmceQIoGMQ4oU/qLLgWOVUVgggyb6hy2/69itIJZUjue/dTIzUJBvuJz5ZitOn4rVgiPxG
YsQNOYx4P6049z71MkPS5Hu+epItySjT7GnG4LIBXzveGgYMl47h0xY9rUJbHZGixjHY+lrS7bhe
7J3epG9ujddu3xstsEjoyxCSzSB51Aa3OWDN+GWLyj1m7XxnrYNoMXovBiCb0BBaE7FG6wilIwPq
Kf62oQhCySv9z9rxSSvW9X1rll8097nozXaDa8l5G1xIloZnG8Bk2NFrOLJvRq9r7knL/WDbrxGD
GpFEuC83tSOS+8yf/dA1kGtDzxse2J59ltzTmyaG57VM+X3BsAbcYqZ2xpJWV/JAXRUVNka7hrH+
k+gz0DpZPhWPSz0/GBgbOdMNOgxG1RxJG2mhTT8BsXRiMXORGVCoxFOelhq5lKDrwlhTxl6ksvkx
Cv1x6a3HuZ9fZmKjbmXURMTqK5Xh9U1euofMIL3cCq6w3FLvlTEtl2yYT/E0LgQaoIfYKUi42Kh6
GJNdfSkrn6F8xRdrpjNxYwR4tUEkrO60PEdJsbvhlGMGxVLHQIoZjgaXNb/v/Oag01YASg4Bdnad
O18QiNaL4KZrliKNWuVqS2izP1vI/g5aBMyzyLZeSxaNc9ZAz1eaGEfRp+m+QdOAvWrlfXsKNAmk
VeppxDGtQlRjRzXt2eX4J3w87q3gQPXGB6kjc6wuDlUsp1EQRG569wVMu7dz+qA65YtD16CZFBGb
jluH+C3ewWAKCwuzCOWQb/7gsyHNbE7PRa8GPJOG5HnGjx45ffoKEouNJpVRm6ZLKYOYYjq5vEbj
uVXoqBmBVUdBDEjJMKFayThGPpz1L3sEQNsaJvUJjeDUZxfLZ4f8uHozEbfMuLusohu2x7z7Tgr+
F7BacltQ3pt7W01Y2ITBrAFfkXIIxwP/fW6HgXq6Yt0q9zWDLqueKNpOkJuzvAeZ1g7nLG29w6Cb
87RjHNCxu3f1WUWVys48uJO7qU/JilWFfADt5dxoftZ9UYKQR1OSZUDXs/TFHgZ5rlQ/svXmHjI7
HJSUKfBr0PGtX4PRkjeS7mByllnVhBUhiUOJB2gjEh41QKmK5G42NGVfRJ5bAzV1rniZVWuz/pKc
t5HwPLD6Nb5YaVc22jRECiD6nvS6S9c7qJQTuNMfWaF+8yYcuypYbXvFObEnmqJcZLh7SCrNjV4l
5YVlpnx2ZMfPGnDK5yjUGlvdtxq5qcqxXLO5JB0QGfTnxfDagK1vr7U3swrSnz3H7qhxMH85TJwi
287AndlYGkdGkQgottyN2UAYvEzv084CfJakpMmyFmDjvJjrjeqY4i3VC51SCn+C8Ih9G4Lsmpyh
wW2jdar4RHhBYVKfLGrunibVHrKZ1GB+uOmJAz11nc3oPPxhvv+7r/uPAJ8VbPEPwIRv+IytfdMw
mEe5gW16a+jhD97/WDlKeDFRyg7udHvCX2LS9eEshh7+6xf6M+EGqAjZDYtfzbEM3QFw8xeSRezP
Km8gEkXUyNFyU48eTiQmB/H7SNGAFgZ81mWTOEH6bCQuhpN//fK/kWD+8EHX118hSaZlkin3wNz8
+YOq1g/YRARZlFXamt5DYbT5NRmx26lnVTtf84Lmajp6PgJKKox7fWk4QNstB5CW50Z6Jq+pBxej
H6Tz92TJf+Q1+b9JRfwJ4PX/EZpr7Sz+52aUTQdyIvujDWX9938PRxjO3yxcJJarW791hGED+d2F
Yth/08lzwesi0kKRGH/yuwvF+Zu+YoLIPgTQXszfwkT/Kxyxmlr0IAi4IVyHCnLnP/Gg/OVi8wL0
Jss0cckAU/It3/7LxbY0mp7ahiqPRHhdekRetI7ywWTtnHGDGUAw6OiACep4bPRSHBmFZwdylrcz
+cI/fGX/xf3959DS7+8kIEcCUcf0Anu1sPzh/h7QCMs4xhyATHDELcZY0LSzdydojH+XI1udNf+4
w/7+UnyHJuZNzwaisjpz/vBSrcwtnfx5eaRr8y21q8iEOYt1FG5mlxq7BkstS78qbjUj6ehsrefI
7QrOeaaZ4ZyQQfSvP/qfV5zf3o/HJ+d3pa9Qh+H25/fjBVpNlEkv4FcrptdOcFX0mLCm2sfUVR5G
SgZwDEhe/vXLrh/zL1/Dn172L6YgzRWWMQNyOWLK6LaV4zBphaWyhaP2b9bu/+K3/eMreX+Bv1Ek
R36+M4pjmqpPLcnASbCpHRbvq8j+7af6LW/2j8/FVbyG33QG2nyZ/Lx/NTvFtAHp0qnFUQPZzhRB
eKGyQWC3lJE2nfNqzvO+DIxvSC1OrUWJODWQWqPe9q8mNVJ7mj+4bVctz4gGOww4JR97tS/6bGYI
XYlbsPZUAiH6NwnSajzXpKi1+tEguXk/VOQTpWZ/Onl61y5Ms+vcuMb8+PyCeG1M45CmI1AOm6IA
V77kbFi240g8j5TsyJnSR/bM4ncWiPGBxmNOgxRo5QaqwmT6t3E+mxHQpPq1621UE6wp7yax5nnI
axLq6TMuDGpd8vGNGdXWnjMvgk71ZCwmFkU/SS+Ux12Cyd7Lshw2MaUUTDCBgU/iZAzazjeUjwzB
CLOZSnz8CTeiTAf6qNKYXodSRXUZG08BfUd2Uok7JYCaWr2/o6oXBgXOR7ubRtCmFaH5/pePPbU1
OIG3stj3zNm4vxb6P9N37P27ZRx2K5uWrigVdtYU+VnzAoDpCj+WwCnbjoSxlvzpmgotQMviQ96J
+jjUTEsTXTaHSQYHCUWDdeI6zv0dusgvQUXQFhsDlSAYmTdxjZ28tQcsw7D+2Agemgq1jr39CzPW
PRfKpxan2ka2NW+s+PBrVPoEuVb17X6RSxCWA6OsMmE56tYmEWdIrojW+n6U3C9dT9t5J4uc1IX9
1HU9g6asvZVELpCiHT0aRZ9EuozvTWppOD7zLyAQeGBDcYwOZaQTOHjtB5fqBRJZZs1WsYxdCtqq
ec9jnjVnAdPKly4QWTws4jXoT2xu7pb74JUN8Sdz9uBN5OqFrRDANhIXm7l0Ck4ckrrSAdY5g6PG
mw6LZUVoJQ+MSuE+61NUtUjK7c8pJ7sAxFTMiJZ6pKUJM5GUKVZKWaOW9ieNcfSmabOblJoxYB86
+pZ6jDXzYUoHyjqkd1dK/8FnUg70RaObsTe5a8oITMbjAp6fwnIV6lNBz5z56ib6c04lBaszYAeg
zO0AAObNr7obaTyZQXVMpi/CBWeQ5hjki30xRqTJMZITlag+dQQKh3iSz3HDxHI2Fx9NQmvXej7X
tUNiPCUs6LWyiY0DidHYtubEuzwY0usKwMmqjU8lLZAArBj2Mus0KT5s3iaWV59W5YbbL6nvs2rn
GhvdcU8lnh1rCk3tQlf7xkVToy97KKpzg2KLPJEM+8R/TDJxtLol0peQ2ctWnz4SuR9WGrcY6Ia+
I71FJQ9HovaDGMYPiheb4UubUaQUjGEmC/lXr+k0zd0nxsuS2ptyCmGfEKa7r1Z2ToPPgoJsl7Fh
8pVX3bZLv6fFw7e1a/qvTE1hOjCD1G56kxbZ5oR9ACtlGCMigrgaQR4o5gFUJ9puf1t1VOdpDAtJ
CmgCDSvtdgy1Ii24psNHMYWeVW+YCJ5i4W+zN77eQE6PE97DqS0p3LiF9EiWkCB5wLVCfKA2QyMl
ejM/cYikTPKG1AQ095j2EvuU0QtDEOPEkZ2nKpcw/Ya1HLdDnWIy/elQjDdbHpcRjTdm6Cf2zi/T
O5OelbziG1ZB2HcDEyoYCjWtzsrddTSOmz13Zalv4HrxIAnoacIAn++s0nx0Woex/VPj1REYm9Bt
mr3SzXCy0l3bjruG2IAktF7F15Ki42GJCGlHNvwexJXTvLZLIfCLzt025nzjmz8ySAEZYz2cKEOg
n/vUOLR69+rGZG4q+2KmxXs3U+QIY8jRzzPcM0dfNpqL39DLtlqHv0mPBlHTaaEd1pBfq90veeTY
7qMNs3Al+3LajDC97mzVkmD4sagnN3XWNeVC8Iel8C43PwwDk31p8F+5mLV4zLP0NqDpqLpLoN8t
yU+KhneB24V2jw5ew12YmNjrWYhZf+vFt30xoJ5jM3U6h7CNDCABrm+7xdq+Z4PLD5Y7QWjRRm/k
+lHhDNjVRvZRkXGkSCVvKGKzqBUoJF2qiX/VmVtsy95AM0bfWzOFij75LWwLmiQN5hFl/Vp2yXcL
NEQl6XLi9Ps0IX/fxEZvQRUQ5akZvZ03Ps+x/22Z431nhHbg7lGm/RBw1E2ta7Dp/H2jKDoeteIX
nanJJu/IXTjqxs7XWt//yd6Z7MiNZF36VRq9Z4HG0bjojc8e7h7zJG2ICCnEeTQaSePT/59nFX6k
qrqqUN2rBjoXSkCZEsOdpNm1e8/5Ti+uipgHlI7n3sW+p7pyO9jJvzmUefbVWv57UQEHF702cm22
P0ycv9doGbkRuEAi6zB0BOlmpnvM4wPq8voJ7eJI8sRyKjT8i94W5J1QofhYK+HRQpuegN97WQWO
tZsaZnT1nSQNbFV1xxHwn2ASzYR6G0f5hxlQ4bFBpOpnvHResJGsPitLv1Zj6D53VvA2xAx4oqvD
pyVFQe4aQg9m1r4yf55BU6272ppvCZDv8d87Fw+1qbGyX8KZwvtAL9UH3w4QlqW9QxKwJf1l3dgQ
pPFpIC5QiH91suAVXGM/fkvciBwzprBpdGtZ7hq0/Hnywp6eR7dFPvi21LgVnYTt1EU1OE6vzKbW
zXiF5w3xZ4PvAc/b+CTEzBCjsbp7WXGZwYjgPu36/GKCtFjbo2QNWdpuY6e9+UxN3rxl4DunursM
ariFiVE8IIizNvQZ3sFtOjzQgIxsVpMqnXHjLtE2lyytiWzxPNOj0kvziZFwS6CKvidI8GXCtrT1
TW/KdR7aE/msqJExHYWs8I65cyIz0VlRqEVBttHLm+W6pvd2Cnt61T6jElKaMEvTcqX/LvHx7cZy
+U5sB66gkfz3wzRZ/ppUYbYSR93U2jYPzSDeYJSigOjtm95rrQvDQJ5XmdyGMWQs2i4/Q6acAP0A
vdXdtS/mcARDCkhmEjzkfTQZhOdlSuovOlXg3kSMVAkrMksIa1PUOcemAT7VuP2dKkfEJTX09Hr4
ARHklnXwzOznxSzipra9IyjxYmswkrmh/Up6B9NE1IJqQUUlTaCOuDPrTeE4SLTsTm8EResFKQs5
S1M/oIjN+u8xmiPCOGbBHZhbO+FOLtZDGU36B7rh8al2ozevworWeGyUrfeeREDPqyG5LwZxnn0s
fvSeP5YAgr6n2vw0NzMD2TG+uyLpvIoy5JqN5BT+3tYMOWHdjbjDQZoSGNnRyq43gBzf5hKJ9OiO
70xNuvo7c7nA0KhumFNUhmAxxUcOV9g3xmILhZMhiucovU0df6CGirpI4YBDF7DmhPejUMBgVg7z
3y+i2C6kVqdPcDYtHoXOiTc5T4ztf+Q2CZh70aU/iqjPom2YJ896IPsUuNEHU8W7lOiBgQTVY0BL
nWm6BQylGjM+lfaYoXyvyUdb1kYD9Zr8obnthZ7fwlncDKMT3hfCABjrxHLNI0GqB3feKk/EKjd1
A8KkNViWEPvU8VkbeZhLjgqWdxGW/47wsCBkJ/OZ73ohEWOMPzfS+47Vsr9wQKJqIj/IIlWJjj0B
J93FA9u/vm5oS7TXCGUmtciNw2vEi30k2LmMGzKF20tAb7NhvyzDchu5p4p3P/J/iXw3ZzwcfKef
rt5bEwG9Ufc2is9G8fvzTkQVBmvAlnMDCZsmZPfsFeR4F+KtdUkbwL3QtE+NH64RAB2j7L5bDOI9
96SW7t5BZSLC89S+deMpMIbJOUoV50NOtLi6XSmR8YAuXansoxh4+3F9+/qHnuoQaduwXzoIkryw
+EPOTJTAEZMTnjif2VLf4GJkapN6SBGwcBBfDBBLIcvuUtLMZqijYHyWQ5MRhKXwwNpIfSRZDde4
SzlxRirf9fRVqZM7pPk268lL6IaVxco12vqUSOI362DbBdMNquOD3zfR/lpTUUZvXCp60pW6gLUS
nXS4sarqNGTlwfNeK8Jz4szbAf5ZTTHplZ1H6V3m22CpBsY5+9I8E9WADfKOseapZPMux+cyzT5d
+aXnc17nYO46D+032C9mDjmkw4sVU4bNHQrryCrXobDuUwf0RLvIy6zYUMFzM42pvtqwd1kwJxCn
k3vb1+SUEwf/R4vh//cLnwlG+F//80ej66E3j19obuo/9//Qu/ypF/MPoJXLR/lbu/CP//2v/ULv
L04QAFOWtKVoygmHPthf+4WWcP7iUJhIrGmAAkPaMP/dMHToGPIPuvDA830A9/ypvzUMhQ3hn35I
FNEX4Rf7P2oYejYf5M+FkM1A04PKgpmAf4f4134vhKSwhkSTFOIhvIRlQNhvvUHhng3vTudiIFuZ
POiaLYtuTsiRDCqm8wVD21MU4e7Z+wGzgUe8WU54GclC6Y9jVzjdV9o5jTqFE24tAyBEH5ZgrO1T
qCJG1xVwg5axhsprBrptxlTNL2v9utiEsq1FUNcd0aR9I1iDUGi/k/7ZxJjXDMiEJ9kJnM2IkwK2
CHcO02CDrqFSP1F5ZneVq3r2mgZry89ZsXCu+6DvoyPS48m7S7M+IzO8EPVa27kXggQDNQkacCkJ
m2LMEj/b4RT1e93oeZMZ63mYoh9NNF1GZhUU08UDFBQqU/I1EdSVVNGAlChpK43pAh7cMLTqIptI
vto23EWanckR/hzwLue6YmBdeiFF8M3rhuhmYe8iptxHkLmx8kVWew0fDRV1645iWyegXqw0oC3g
NQpEK7lms4dOpR2S0xQV3U0os1S9okiwlj3xNIrOJqO416XAonoN3dV9fSzmhlhwi/AXLcNQ7Rpy
444IyhNG57BPjgrrhyJrshfPSl2NdDSz6mItdSzj49JYUQON0BOPbsXRhjJyRj6zFk06g+Wfs3nX
0FuFwm88N7lfLOax6xL5yaejRHzLzH0JH/ppSbECJ31J8VEY5xtqW/NRKNk/AOr0GCemF2LYgw1u
HowzV8HQY2SNL3AGnKPJhPtVKpGCuUuXCZ95OwfE2oPZc70fHgqlBAG5KvK975lZX9p8zqFJwY96
zwIpCZokXIBpdNmX3/Ns7sw+7nBebeD5td7WDFMXP6LVkUwdBajVjYAxFn5l2i/FV7GEAdITQ0bW
0fSKENtyrmz2q7ElZhd2PqTPK458CV1QCQTZLIV7UGGTAygNnbywabHPmfMjCOOwowQw9kSslx6q
9K0dyAj7FkJmyO6r3o/1V2ZZ+RCspJv2aIj6sanHvboOjhrcKR1c0Y1TuslFL04cIkboOU5tya/l
oIumWzWfUTyRx+WP7BNP7Tz02QtJQMoGo443j6xouTRqovBCDnav7CgrbwdJLdCRC2cTjEhUM3F7
IVQwgiwzLaKRZFE3T8xyjspmTuHreDPHEWuQ9sMQqwyTCiN99Lkpg7sfFXlayECLKySyQVLU3pBB
FLT7IGhn9xWue+F+2n6/PNhTWsT9TWjJWh3nSk7+HTGuco2WhkBg3Pb9Ecta2n1gPs3FjZ50KY+U
rR/UtP5NOliwjudgaqGdDJN/L9O+ye8WLH4Ugc4SBwBNZY6vUTDYQG5R8JDIYqT5iIZ3JoQd9CEi
eAMcd1UsUxUT0kr8553Cn4VgXNQBgWeJ41pnbad5xrydVCWdkSISNvgyVL8zeF3TQe8nglTdlr9Y
8hAn71omvUjuk7RwBpqPVYWIfeNqo0oo8Iw3RxyBTP6I2nbuIr68q3TKlTnW3E1H9yu1sasKB4jo
0ZS4B7aW1WbmBvugqr6gbQXxR/KHtmvj9CNigQIRvsSmNGTyBSNQ5u7sTjQvZP6SojdI0qKnxP7V
pOHiVnTr5nTYJpkx020Qj+MdcviYpzIsQKzgbiSRoiWQk1Q3xjXY7W0xBcyTi64jK9eLK0IU6X8i
npjBKbVYNWovO5XUNYcQRTUIc2WGQl7qTPjmMHipP7/oZAzeTJx0zcXVrUR73+QFUchDVHBCqMwy
fELADR4842Y0kCjRcNcntq/XaHi68lcXVbH6ngTkeXGIQVn9ZSOjfCrS5LWH6w+tJ54wHiIzFM4n
YXTo5tpWxd4lJpI9eZ8GzxL3uRa0i1bIw91qKwbk+w8C2kJ7sawmJjLVhUoPqsuOAG8PBsnjJmPP
8gidEGPZnoTlFUgxOUSXF+y07rit0fyNazOUUuEosWx+ZxaWexwd5CSHbID7CwY/d28ims1iSzGf
zqdWleiBYPHPGrvz6H7YLQ7t27Abg/jCSytCTpTFyAEY/p+7H41T0OaLSxNtWSSAS9XWMIaviA6n
8Z4RcF6+Vbj0vpTnmHFLuE1Lr8vJ0+w2rIVXH3jUwu86Qdi2BSuTvTR57SDGCHKXhEqRdhdyZgRn
l8jzj2TocGyzsmaBS12IgsNj5xIZBV1aG1xblS25ablTeDfO7E/qzkjTzR+ywJnzTnHgN5fEdvT4
PRwqz7rEqQyrh7IubAr7QsNaoAWTzqBK+prDasAHuSlUGORPZRyD3s5BvCQPwi/JvPd03/oIAGv6
+5zAPBxkFQq4HSJg4vysbOjLvR4XklSLvJTeRiSRUbu0qUSwQr1QFN9YMUxFe4SguLLr2xAth1XP
6CpIZ07efZswur09lj0ND8tlcsOdIRn7bpZpeactKbMNE/d+fHWo6ncE4Eha2aYeQoPstZ5inOdV
EYLEEQXUCKYbbo8tTMr4EMdd+41mfJ3A2Afr5pJzLrKcfOGgZ2NHkz+jbnbb8K7tkNfsLRVl/FzT
knGE/8/L838KhfhtVn/XftVPQ//1NVw+2v8HsrSAM/yrAvylZvr083+cMgZQTfXnyv2PP/i30f1f
wiCCABEJQDDCiQQD1L+V4vIv9ALxHEUhJEpwpBH19t9m94H9FxmAkGDrgzHgM6L/71Lci/hPNFgk
XUwCjBj4/wf4iN/1MKHnUdITKcTVGRvDN/w7fERFNWF7A0MK+iENasegTw5/+kru/9rc/OeKm79d
wQ1AXjs+9v0rCePPY3Kliq6HAcQpmUHXEh7sJP+/vMJ1Qv2nQXzU6smtWq7AppHxGcJB/Z9cgUNT
aDsOeTnXY9mfryCWBIA+mxbBnRssA1c33r+5gvN7OheSJP+aQ4TNVnK3HcCYv18iae20c/N4WpVD
480XRmL204JP6S1L2FZOdo9Xl09Gj4vwArLEvSxGXRuWF/TDPu0aV+XBrpux0s0dJ7m1SmyzvPdi
tKtDN9e92Md+hvrZxkdbbQRh0M5fT+n/FKz7+3ieT8DTIwjz8hGVELoQ8jD/+UtCdDh3QUc3NMI9
bQ8/ZVTceI19naL9myv9Ljn465WwIPucHUPeAs6iv13J8oRCWmaJlWPaZ0yWOeLU5QFzy7L518/u
//5CJM1xHv5DSfX7hZayDios9GzbOtgQQQ/4DHNBNL3/68v84zcXOj7qHkKZuPf/8BLOQdlII4zD
eBlOwIjZuKzlt7kODvTG/s21/u7gzV2inhahff2FHD/37154KEyDZ2MKWulrrnG+62AazCTdOOqU
hrt//bnE9Zb/adxxvRgfClMNUjj+fSXk/PmRKAJG8HJmDjlXHNGCV+QLSXhCqAI18SMcH/vkRlZn
V9X/TpvDe/OPl/4DshMAgeUJ+funcfLaPmlBPK46x9fPjMrB+4FkKAlkIhIaukg0Ex1syvCnU1rl
TTLUy6OLD2M7qJlIB5pYGWAWpA93IJ0CZ42QvE7XKQ2BdBX42npnnIRZ1UfQxJzGqk+50O2LiRye
FlKNh2faBuJbvCji6GWQZyslK1SyWGtjepxBCSHMQtdMUocbTGDFkra31jkCjzMnueHYSJr5K3qB
42eJozxAzupML0Er55Cmsgi2pa/ko6+rST0mQ4i3N+k84OaVHdvuKYHI9enBxr0kTonuz3LjTq+v
cuMbuw2RRbhZlD26Ovka9SLR4yoM+6tkjlpkC2Zol40MHPF0tUczuphqKfdatk5wE81J99QtU98c
59bnYNJa6ic5AMM9ccQN2vm0PlThVVM8VFdwQ25SBpbt6PT7EVH5xfUmZrZdhbQQzr9sbPj/jXWt
FHGR7uZGtJ8MSPEx4DVpCR4yRTXftUunNm3sYMID1Dp+YE1pTrjniRfvOvshcpW8F73TbJrQC85y
iQmmHiF9gHvTeb7BGtMwncHttBvHwdZP4GDCDM9DpxyCiFQzXyD1JNMJAyERemsRk4yyztVQYOJw
Uu3TQAhDElzzZnpq6zDBc5rJ4lu0RDc5q97Bb+Z4l8oexiGckydca527F0m8K6sUE5q2EP+zoYOx
FPHZIqF9WFexTs4Q6erphlvq7FQHp3KW8Xij/yBT41xDdoLMuX6eeHe2VlcE8652WETOOsJYuQLO
HfrnAX3ZfuHE9to6C/kAkdZqS+QSKQeNCfr0HmgJLiuFNW8X5AE4lCFr+osekLorDv/XcASib502
TgmdGIzd4gAzkT5VfJV3USqJX0N1VB3q2kzmGZ7l4u5piBDttUpFxaySzjGzrefBy8qtdhJMREMd
bGi0Tebgq4YnGuMHM+XENNeslRIHgBrssLzppjGlgcLJocR5j+Ns2eWxjQvH10GXfxttN8DdNMeD
dTB+xNQ3sP38Q12bQyd3jsNjWTM63MBiADcPZsZ/Doq6z86DW6sG8RPylU0H6/V7RywBHmwPxR3h
dezwew9J+LwmW7t0MeP2oXWsezvQm6YR/VvNdObqAFTThp7CsKtJUXxKvarY+Qa0L9RnZ/hwSi/d
eZaeDpaZ+vuZWLtvqee1vxwxeQeOtc4uQ5OF1KjXH7Kzp60PG8cADWL+sCEd65r0cBVgrzIdjwdl
pPWiID+DUJgqQEN5olPSuyP5SNbddE5c4isw1TrOAee13Peui6aLiLvlI0pzMgz92MZSNI3+jXJa
wu5n1uIdB+fhPcBh88FrLIj7nrW7t/CF3Y/YEraoWrJl5fRddZMFvbA+QtyIYg+n19piuICTh6Fp
LjetMyfWFpkciPSUpW/cF+AIz95i3hqQth9VX9VnUefLjzwLYrkHLxAhkAkl8W1eldrTfsbqmnJu
jrMXk/UJCRDKQt5QxRZDuAh1+RahePWL8+sVUOxO0eNImRzs7YhA1JOt6bvdpWGmxFa4dCg2OP4G
IA1exlSksxJs0pU/R93BynqsowGyU4hKiCCgfzC8fa1IkYjrTWeXXpdtBoDCtG6znigSFu4do3Dw
Ixlj02d+bqKz4x7KwTKMvvs+hFW01pXHWlIHUxrshjE31snNw9o7QKVAqtTjy9uDepn2TjwJ8C5h
3vwMGq80qHEQv1Rdb01rqETLNiwj8EOjrazH1A6rhAFRnb0sceW/1HrGwp3X7Q292zTZNDpJNpCF
zavEmLMgSMjsi2WWWT+DvEZsk2V1fT/w1uw17LpPTvTEy9L4TZ1dUNDK3dpNKt2XUg7Zup6T9lT2
SR8CDSYk9ghEaepp4ZklCsA6m3Z6wmmXLzelnWXNLhwWx7sPB09V79CjrsmWmaOzB0aBSM1QPd1A
1GzE91Ij5drIzO882FM2Hm5RjgjDgJUdRDc58cFBsrFJMJnc0iQIHutWO956CVpwvlLEIDvIj7PY
AzsAQMlH0HNjb8HOGIDb0+RyVs+WuLyLxgBx+irM5vrcY55koj4mh0ZBCbuYUbgwzmO0XAZQ8lPV
jlHLS8Rs7JT42h830m6i+zKZnGg7O6ZqQVhXJf3bEEPVSjCFuGJNeoXeMmbbtlcRaVjBo0UXhCSX
tokfx4h35DAWREng8x6ZzM0AeG/7qFH7zE78tyqBfb7KA9jYu1iMEKsmUb0lFu0KTCx9uEs8hGDK
kqgsWHPHY1cGgncjwKwOti8VTMt7fT8AwAwhpaRgD7zRJGJXqBmHHqpe99EbMPA404w9XvHOJUOG
mTU2cQYVV9kcD2J3G+ROvF20xICJOqLchxUShZWgOS30lclE5GXqs4KFCwHp6ULfnrCP0D329ijE
uUBigvpSNHGNoMgjgL3Qo/0E2dKq9yriZq+UDdnj1ncNzjMOLPWOVCwPnVn6yDIt8g3G+1gd/CSs
gze7NJVzAXyVQ/euu9uutTx5zhJFIk3Tl70+Dd5cx1uagDwNQOL4qcFQGLZUhkcrDHfW2oyjvRdQ
PzbNQpk1k3FVfbdmSGR7Z4QfuzJqKsptDewHECCJO1u3Y9T2aVk0wqppsYNN4rb2wfOhnJ2BF+Q+
PF7XKjYkPApUNF2CHG5lRZ3p71OBA34Vxx9woKC+C2/KX6dBZGxmeJXlbSCWnFjOGYTCWkos2jie
6uTInsVf0Y8LoVARvfaVTIZmPwrbKVhh+0IcEgVnhEhHXdQ3qijyjeymId26iHKSR0FKLhbUuoGV
KJeKvB+rThhQBwt1VGuepSJ3+Mn2gd5mWX4jk67f1MokCPhc9GN+ept6S7GPce3skgFUWUzK5y7h
lUeTpW2POzzPhxmF87aU9MI3TRLIcyFw3f/qrJFInlHRcAUPR1KmZdXstcRoXbPYqvFhrKau2Maj
U0QH7dM/TKGTk5k0twWrh2631jKaU+cs6aEJR1y0dC1ms0P05ZXvUIRx83dNBfFdkYl9bsRVfFkU
VnSvaPIP79nk+9+wsHvUBVaUHOsiQAeLIyg4MVEK7vN4qe4FQAP7p40jyXmKbHxVDnLanB0sCL9B
u2M87rbLlrimiVrCsr8xrSLvjl6LephdBz0aM7rg5FRC0nmQOZ60aKqsdZen0tlJGu3rlCCe+chZ
Rvb7lsFbdfQWK/6sHIB7onJq6xtnKQ10P2uN9VSmNOFWZdoztudLNx9DHhfmp0OEVPcpGB5mOx1W
lt7YZUbz2C/SP0LiCLDWfZRSas1VuGkKKaqNjxt667gNug01zjD+HOU+a1NxWKha29wYY8VHS2QN
MgIvtiST+nZcl2mEmCWEd/Wr9goKaLAnqzkvjkxGyCJCQWigEm/rCP0XzJjeOhamK8CUpGhKyAi7
m4H9PJNHNlDJK9pD8ANGnny8+UN1t/gDclZRRGZhfKEBf7lwAThzMJd6mJycmdO0KHkru7yGP+f6
t8iUOEiRdvqrzPzyhXdN7kNUrScEIM7Oksr6JQgG4PG2G3OcbGZGN4lqQ2zv1ozGhmZwgYrf1Al8
wlbvocm31gt9XGS58PEJsezYg8KzEbk/vrZYPjiFRblcFfNQbnvfYjzHMasnlMEHiuaSZ7wlMKQW
66EDYhhlosDXL7tabRdWEMau0EZb/JOVva/Qh0FLK6+eWAuPhHPscwI6zpJsQ0ZSqm/fQVomGbGS
84DteWHUdC70Mp2a1HHNkQUxPXK0YgxVKpdMHjitzYw3NXHeiqWC7cAQy7lhbs3pK1PVWqh6SHdB
CRicN4DwcbsN1KHNk3R6lPNVFtcHTn5vECV9dqQiXFw6hHvMB9EmbiINS7or4uasrWx6RyA94rik
26ydTa0hda7jZJjBGDFW7s5V2ibxjaXzJHseathEBDVcTb565D6vXM7G+Pfianycx9J9sFi5v0sl
EHSnc7CcktTG/eqX3scMNBUFn8cQ8rJMyExXDn3x9DGI8aCwQ3qARFx463i1ExyVnWfPt0U41Afl
jf10PZwUqOq6K32wHfsfCOf1nXYWzri+1vKblzCVXo1X8k8dAcE0IiZsskuXb76gNN84Q48X2c1Q
z12Jj285E+9x7bLjlusCxM13UOg8KcOo+Wti5aASZvK+CZoAAFvnmEeSNvNi19kCbB6BVLXa5yBK
dgPejicCjeAqlRA7SNAcISKMw87MefnYQsXboi/3LmVdV8hjbbmPxjT5ntNte068nuW6jIEIzQ7u
8F5wbq0Xu7iDiWltyzlQ9or+QfzNYSRAr050KICz/jZdGi44Y/gg/TedxrcoaLNfJbIBCnEQjfvI
S81tADnTWw1BDxUdsqEhXzIb7kzjOaBvA6FekMaZmxSD52YR0ll2vHhMpEEDIKWdgh8BrIVLMV6N
KlVi1w+Uoc03Dcwc4AEfe1UtiqLHcxF0sVgkLcjewee4iW3dgZziEUcKOeRcEFJ45rEWm6nxsBA0
untwnUY8T175FNf1Y1x7eBoZX1LkYXSPbBR9vnlnuRE3OfAMbxcHKVNsinZU1Utdv6let+mev827
LVJw/puqR27Acdb9Ie2wgLDbNcdpCcUE2UZNApUuB5AYYM432VXWoZlb2lXWrDSib+wxGSTNeJm3
IY5tXumBhImOpeHVItFw50wFE5iphblCgC+USboB16i8JXtKM+0+28i496ggbZwzSVA8WJmcv1l9
Uj0GnSCX0UrmU2mZ8jz1MYGELh7d2wYlymE0bvHYx0O4tTtiH+qwbO4GlUWHAPZEtpKc5VeKg1+1
CYZg+q61D0wkdMiYxTLt0+sRna+J0HKzfscWRSnABnNl7/MDrDMShF66YJb7hdjaTdDHAmihofru
nPyUZmo5JOmcH/uZrMRVE+HrmBYdHQY9Ba+Rb/IHWEnY7SYfK9o2y6r2miCLzxzspPukyynYL6Oa
6/UcjASfdZkpDo0T08BovI6lVitiMLTApz9ZbERklwK14LfHYlOl5Gl6vW3C9YRzj1O7yvm8dSlm
5uASlRp5PGdIA8NGtkTG4QvK9v7EMoeTGqY/cwj+kIqq6rU0zPf2BasJ9AgfCqDbGlIk+SLkOgwc
oM8iImljHHr/K1FFs2Xnr79rX60ZPucwUYU7XtoFQ8e1in6RIIifKt1gRhINjK4fi4xa0oUs0pet
RdrlPV8HL9LcjnCxxQzHb9CSWIcBs8MdWOogJ/WPhiF1wQwFj3CW8MpIHGwwqInwP5rME6zNNEs3
2J21v8uQQkwrCllna5sCbwLxkiFsjZ540y5FxwBlg3RtUo23kRfceyIndFoRwshPaE0jgYq8RCHk
yTVZ3t69qn35FRgaVVTNYJ/Qqi5k1cfeNeFhQqVvcZKMcr8+yVIoQQ9TaYnet+AEnWrH7TcLU5zt
lPFwx9GS79AKhVt05THODsZMObseD8G2N0q7BNynHUrjDJmkD1IUA4LbJw8BymaPkJ3ApQzmyWMO
yfD9KV76VftqnSnr82pvi9Y+KubVzq4oauwWZ7tss21UWT8Ho+MFy4Sxv2IdWALFaAWnQUzpjghF
GkNh75EjOEcL/Ka6Vx+hV3l7O2yQJmsCVA8GrhlgBeUa3nF77B8cqxV3KHUNnF5bb4sIYj80DXIU
KzHEt0QxREDyO8+x13atFsbxmXpuWv0Ryn68LPK6+o9Rdl6Mt7Dewo/ub/x9+lDw+B1MPJTDuvco
zPdh7+v3JavD8MYeiE3dew0iAhr1hnKx4fQ0O0l6BBrkyTWTLud2kvW0hQ44j4cEUvHPlvoS7HMk
AXG2PBVkmNh6I+lQbSDYIppNg2J8HSiGP8sm4Bb0AcfHbTG4hL+mKLcouW3OZZdaNnV06Ps8Q8zb
znpcUYF2l3Qil2XXBna8pseKrMse2niVL6Z+iSqRik1GX/5uTkfgJL12WT06kBe4HKJuDG9dt2x2
chxChPWKk8aqbv3p09FTlu2ht+sj5hNFOjeV/0dB8OM+JSP+w3I9CVB0csRNvOSzveMoYaY9GRN3
vJsPMGMDOLQoF/xs9uNj1GvP3yFrKInXoHgmiYIa6dIWgwMSIW4JuW+T/r3NcBT2CmHTChJ2/NZz
AIrWjkZZt2q4b68BjdmQGVKu3Ee3CUNsRGI6BGFH4WRPVgX2NJeUUu7oKLPJ0ngC+4Yu2Tq4U9Cj
xTDyJ03Or8apHmK0eeTyAtS6M37WiN2STnG5TQjifnIHT++z3sl+uZQQLbVD7JZovSsPjGnTlnDk
TVSdTU7UIe9Dmlzb5FcWTBI05iNpZWWTnqLnVy8O0QuDIc5Pwq2x5GkNwujoLK2t93qx9LiWk+pB
2CD7ITTW00OxLRPwkXDC0mtuiqiYXA62NYKWLVUPQyVLlnGXAni6hpmC0JRJhDAbEUWhAM2X7hlt
guOuoiox0SGt6PzfljRr2WY1bHxmDSDLBQ1zAl6sKjvnXt35GzKuTXhwjQE5y6Q6+JiWREyrlmIK
BnyCswcg1lI8JKKTz20AhgPSUTGddaj5OcI2sYsjYfUWMbo+fRaU8mkb5PcO2WPhhj4+QRys4tWK
I2s3fVSpInisc7vuY6RVt/xEI9WU9yO18LFmIZwPdeggcVet4zyIpAmKTVzU4tm6VsCHxHOFOkTI
utbDQJ65Z1kgTeNAPWlR+PTSKei+lgwz1gzAxcJ8V1f05We31Ws7SPNzyfe+Qy4R0JUW9s73dXbx
xiFGDg1Y50Eljj5MZFNxtuqj5Q4vZnZPgTfdYngbUwTPM0IMZYf8X8Ec/6yNJnvdysEXrZniJuS1
gFmc9zZuVu8EztvapIGKX2tX2pu+8ER2QRkzNwBC6Mw/aodXnApEjq/VUoMgTpbUoj4QSfXaa4NZ
vug0SJhltCYeoIQe6kpbSf6a9TQHWKCvQVJlGW+WwEOXPsSsziGcFzZfyWyomT9GF3T9FihX92Qt
Vv9SVq3PzI1tC1haDoAHveGmZq0Y9gTKyG0ZBDgZKqnS6tTQMXzCh+FN6xLkq3OGixr9KgeOs2Cj
NZaCNFZq2hPpYDIgmInHYWJp5UgwTlQe5hom+rpBE3tEreJZfDVjsy+SovtW+ca/xNpqj1fp3JPt
2v9F2nktyY0k6fqFDsygxS2A1KUlyRsYi2RBa42n3w+cPTZZyNxM65k2Drt7yGYgtIf7L3AIjnDD
s70/VlEIj4iTV+vI+h0asCo0qFuUQEH8DcSjiaPjhYbNYiyJf2qpx6K6GyIzsLPMi5RDHKTBe+QF
BR5lbTLba4H59Kk2W6+zfQCu2i8ekN3cVfTAw+eHNyezmE+rphnaXSqBQUqDsYH6qxu3qlGP7WHM
SIvciJ5q+WtsactqTz6gKQAjZRkFBKb6Tm3KDARWizUumcK4k+1KngT/gHMItcM0m5obFUBbtmbG
Q7JpvC2Se/DFGDBnFItgRgGD4yMDdukAY41TPq/QCaKa+FTON6/fmKw83UIJ0jHZ3T8oAUoR8q3o
zdisVBXigIRWD3eL/FKnUXbfGRnhYEwWkqHiQbceSI/Gm8hIuBcwpeDF1ofVGO0lqTO+SbEcHoQ+
rcf72bUTcsWglIiVB9Let6I+dNM+L2VUUMPyI5Ywy11XAHv796KggoG8cB+Em6oAWQwaFGqkVcEn
XpEiz3+WJY/hYBZOfcwo2dEzs/ET0GOaie273GT7JAIDCfjNEF6nuhDvIf9NpS2mJJFwS0rFVSZO
6FtNsi4T7Vj6cJsWk/GuiHM23BcaXV4pWaLfsJa8NcGUuEZ/tM32wGjVD8JORkjTpKLaUv96zWuY
akyA0kBrwVZogrdoYocX+X4kv5TEY5IjKxJuEN44tbTXCoNDGcnXqRToJpGKKXBcJ3onvOXeUG4j
gysVicVk/GDipNvQqKP4R1zAjJXTUBae+1pPKLDg04n6mWAozz0mX3MK0qvdWMLuHtHhqo/mSlS3
a1LLj7eTXxTVxq+16QUfsS5xk34YXhsAipgs+srNSMb6kfo6nmxNWW3hD6TVzkibIt4GVaZ8SAPK
nHHCWoXwPSI1h7tA9JwhyAD3vIjzySVZQfkqGhB+6yFNS26hDmH33OSe4TupmUyNPfEfIRVnlMZD
jVF8skIFH0O2PvMTkRDF0D8FkDHJrukLKJdpylHpKIhC79AzBASMPUY1vgrobAVPtZfGPavXJ3k/
Iu4aQXyr+teui9LQ9bDHfK37Aa9UsTZJr1OCFwSo7uTTofFbQgDIt4E6nRiR8KNG/mhbiOQW0eqG
SQxRc3oLa0X9HOohfg4Ls5V3Muk6yH16m9tkQUR8RlEBrZyh6AvxRkq8wb+H4DDIj0EwstYjVplx
0Li8d2mKO+o+ogYt7UsF7rwLlc3/LsU9YudKbemPocxhDO2/SR9MUPHPClmA2cG6K8K91+jFo+/D
E7jpZTlbozLsf9eJhqDyDR5ZyEgMFZ469fizjE1MsFs0uDvg6NwwjszlPRwEtGBbR1IREXZzZK0e
FD9Rpl2ieWX+XmJXcoeqhcgL3Y+T90wEoGCLUt28NBrKw6NuYP6u6oVA/j/M9+bE5nMnlKkRWlHa
WEOGideEg62qTJapaPGP5Rn0yLcL0GPRXVN/YRRUHfAkqR4knehEVsvprShHxB00rFUVavGuNCXd
XiefgiKeRjFBh/YrjP4GMTNijVFJwFhiwhgZw1MUNRRDDbGSH6OslX+rYmEFLiDhbh0ntSl/DwkE
yYqOwCZsapDGtmbT7CotQpwLXasfUtGaB7RlNDLtlVi6VlZ68aav0DbgSQjYWFYj8bFDhX0jh8B1
2Ymj+urVCcds13IqGU3ZBsgsBgPly7SWtnKr8twKM6spV5irWCuSAdMn95bkNlOBrp2ngfGu26q6
heoaPORDDOWw9wSswHQSg7mbobsIqVNrCkQz5VJ+qMM2XIdpN9yJlih/k5BquNEHSVvBvEx+lpT1
PScLay1dhSj1umhyF+uxzkdWiZqlsFtFvVspnRCZe6pBw3tFOWRN+AzTOx2L5lApgX9raIXxJrY6
nNxKbu+Knud96McUPhPK0rxcJJ+cfmUMJGNbK1O/sYu8VYc/6UNUtQhFJB4f5OvK2odxd6+E5ABx
EEBoHAtg5b0VifDBHyM76GkmqTN0M9NPD5tFZqI3oe75plyT0kk4lLdE6knsBD1k7qT30udIqvsf
ShZiY0zGtCa0961KeQhCr6i3wPwQlmtUfTtYBLvYBQ85K1oU0qcR4ANlzaiM/mDSNH2Xa41iiWhh
2bAljzm+lhOiy7cBlUDGQk0Lb9crreqteitU/ihsw40nql7lKrASGxQq4uQJ1VjyD01RSE89WGPC
KTJxdo0TVrbGDkXhbdQksuOHivmaTl6urfSuNSDnRSEYuA7tEjeNcIfdVRMCdzzhLaldE1bgAJdQ
K9xmCe7BL2M4DXYnpP2NTHBnwUDgfIPU3mgHYIGttEmmNHtAj0G7HT1JMUnJSrXPG2d2ONXniVt7
GNlk9+Q/Tf8Hkl1ka6KG6hug99lGC4v52zbEWs5txUFV3uShE9aWP9YD4oaCNuxIl6qko82S1WuB
hHcnYZKwevApZCChL9sBpd0pabqVjuYo50X84A1GHO5jv4mfcMulPs9UHDTNmF55YQrlrTmMeMyO
ueJvqYP6L4UACF/u2+jOl/SIvJAh+UBNCNajtZHN6gM879kXEwPWOgIhtDvAvGH1JHr5O4eYFDt6
3nQ/tAhhb747SLlMGvQEY0peGE5GWb4yqVdkTy2tPqljlh7QZzXueMfo920zVI9SOKKOLYsZtYwu
rdeWJ/BoMZu4c6a2sObAPlHXUV6rxkzETbdpoFpIWGpa/kQtjYRwyZ+VI6qmeruRa6bbN7re3vdl
B/wReLbiryvNTHGsIMeABIWnx0hOIJD8oESqfDtgmawcgN7lw07RQ5JdKAbnD1CG42cj69gqVPxD
Hhxlde9Xqsbe6LNNRJBzkLxg+ulVcf9cNeAsIY9r/U1ltVO9KlB9sRw4cKW8RmgdboBUJN2OjDYq
JoTf74IM48vB85h6BBjun4gEQ3pn23mIShdDvEKBscM5B7rTvo/DynqHKFfdZBrlDDtgWpR1paYI
slaQh0vbaCPqYWIS30dda3prYgXJJMuU1boD5F7PHoc+CsZnEAVJ9Y3Yp4KPkZYBhNMg/qyRz8OQ
xFK64KEqMlHemqnpf4idauHmo+ZmCm044UWMwPIwi6Vo0RMHQAyYScy5OcYi3bCb5FcDcjKlwz5f
MdbidzB/eF53Gjcf6hySAsE3bxGC8PrCjN4aZI6K7aSRl6CUmnA0p13kUT2qKfVaaPWulKERdKds
uP5j0n43USirN7HIceKkYOdelcJX31QF/ktsyMFvU+ajtpU6FCgvtrDHeDbiADp/+xAcRrMe3q0p
DvV1aOkYSHHqoq7dcSH675ZZmb+hIMnxLutzkkoAGNEqJZIfsDUpcul2tCoCGwlK77cmU6MPcAnK
zxI9YQS6RSn5M6nQoRElKVKMRHXf/I2ErGVxzFOcIaHaG6UDd1zk+BIqakhBlN7jGOnnKwmMBsIx
xlhMEA5M65GEJpAQ2TdD9CEqsbiLPYARbMVI43Wq9gW0GhVRjEDqhl8id+sfJS8DTC9jmbMnt+R5
rUOZ+yYXkvo8lgLqNXkVooE0B2cGtUSyTbivgV2wezmTohuAanDNPGwtRDeUreZbxbPyEA1BjEtx
3XkG9SM8WTD+pMbs9qk8n9Z+RxoBij4VgAKDe4QrVEWLV9PkkQmPfaF+U9pB/QjQncQ7GBEoLhSu
12Yfek2u7yipD49NLLT55v81w4QQe9VxjIexghN2p3az2ZzS2AH56Ke4zcyNpLfRDbpM/U8ZPVQy
sqL4/TJy9RT4a5gm2FVLgkYLzHiBZc57CZneFslyuX6CpHObsnktY9pdbuUMFpdypWhSJjU1VPMW
mG+xiDxhbCKK9DOJU3gKLfSc8jsqvYX6cLmprzj/GTJtWOjUWcDwYfbKM7P3GIkLWAvJlZT87kT2
UMTpO869x8tNnBkzy0AAC212+iMiKfilCU0phKGNaUIpHgvjJUOQx7qCxz4FSkNoRrkQsJkG/0Fe
gJfjIAciE8BvB4PtloKCHyAqDyWdUq4giM0T+LApaqrEjY4wmoTk4tfOZKWhWF6YAzGZ86zk97DZ
s9FN0IdfqbkPUSC5PHjSCf5fZ8jkv2aiCrKkMxXkeIJyfPQq0cf5ok7wgiOLiHt3Vm1C6zYKb31/
hTKOol/BZ5/O2IyMVqE0aKaki7N05HGbsk+ZEwV36hjdk5y32y5r1kq7utyzv4jyryBwaN5gdpgu
CaqLutC8GQwhB19CHF24+COs9E3nDi52XLZk44ziEGi6lkMC0qFg6zSrwUET3WHQbXImDio5trcy
XM1tr5AITncEnyWRDwAgbujqcrkWZtKGlc5nSdb90L415s2VfkMVWoDfaYCRlWUJZg+siK+jKyQ+
6Wr0cu1yNfe7cztXdmSHpJA92f/ut+GgjuwODrgZ91+9Bnjp+C5yS67pFFd2kDSP9pfZmPH40H4M
lETNf/GKjudcoh7qmSkab+YIQdCWfLey7Kh29GdEhO68rZAedBvpFuc1sJ9/Xxt0+WQHL5qf990R
V6dDbjb3IpoHCoQ+pvxoGk62+3GfO2gIk1pFBHznrYvtL4AuNopz9t1of/Z25ERXpn+hWcqJyL7m
oIKzAgeK03ExPTX5d2OocBBRkdkvIQJ3+XuEIl41AhSQsdwUCrzIu59y/YYAM25f2S6MjNvLi+Tk
mIG/AtmHO0bWTQk9p6/DIeUphAELBbZR0e5zFNtbsXlC+gA1frikchmhA5feXW7zL+vi6xKgUfQf
dJSJ8fNdilDpiQV+N5AoskTWXVW+Fz2BZK3i8yjkN9C7V5SS76jqkuPWKrCyavMwmIpTK/FNVk7b
2vdvC394uvJV89l9+lWI3MJNmTkwi7O9qkdKnxDEbK/5yNEpEQnftUjFoSC/NfXW8QcshLL21ZKT
e2G2cE+VD1mVrtBjzk6IJaq6icaFIpuLCTFkSr7+AAK7TEHtaug0W/jQlL7bmdI2JoUHpOzX5Z6f
RAHzGjhqcrEl5GoED4INpF2x8DXSZGJg91Rs26rfIp5zubGTU2/R2PIwxrsDtAmNdYCtiPOohhva
eOUyO7lXaISdZWiySjGUyfy6qsHUjgjTo8YnjhqE5HFTxAC1E+XKWXZ6lsB+NCBAcn4jfKsvdrBv
CA3UfMXjwWc+jJn4qZsot2Oh9jpNRv52eeBO+2ThAYE+Og2piOcv+lSkCnpMGoYjQggmlRjbV7o3
VvGVOO10/dGMpaDnoyiIsyz1yfPGlzssTjzbkN6aaJ0CuMiAmYBwb78Zxf8Kcf+flL3TpUf8KUHP
mslg8MIWneqFLmgsPI3tjFZtNWx3Hcop8ZA+xta06rLpyqF7ZsaIqXA85+jh78vdFYYm+WFJxmEh
/+h0CWmL5inD6EnN/MPl6TppiQOeNUGn0L7WraUYsjBXObNIN+wAD25+Z771OzQuykgx3aARr6zE
k0uVSx4JuTkuha4L+fHrgheroWqBd7KFW6dWnyXts4dblCHjGBmrtPuWdf3qcv9OluPcomqwRCwu
cW25xdoyTWNfpMUcfRwtrFat9scb43+6kU2ZV4nGemcrw4Jc9IsM5YiUKrJ81XA3FN+1yiOdc+UK
PDNTtAH11Zrt5QEifx07CqGFqfpw3EPhxiT/oyLUkbyP7ZX9K52EY0S5KkEPlThEynVt8djqGmXE
kRz5XoBj0g2C5o1bGiWyNIMSHeDvf+LqgeCaT5oSobRtPELkq6j+reTIG66szpN9Z/IC00mzI9fN
dtDnU/ooCurrMrEGQ9LsSFZ70CfgNcxUVV4UtUP/tJHJYaltdiUgZX/xx365YmkWmrlsaACxWaeL
oS4B/nVKCRHSdd2D6966h1v+aT3/WK/t9W5n2/ztdr1e80/2zt409m6zsZ82/PT//9JhV3zYT/aG
X97x9yd+H793Nf86PznzD4e/3Pknx7Fd5/HR3fLjsKUtd/6J/zn8mH/L/Fvnf3F/H94e3w6/D4Vb
8G+HAz9+H+b/hO88XNmtpysOw17485phwUKCYf919NWWjCglQ9ArDZ5G1S9ZnNZefOPpL5f36Oks
K6qis3d4fAPTXdKU/VFDTaoBJJuz6rqig3unHVLQSwW+Ktbn5cbOdYpNqsKQM1TaXXQqVbo+lKzQ
sOOkeIAevYNVDKa2v+lkYXu5qdNlhF4XigEiHdPhq8/9Plq9MWy0bvLRy0uT2M29txrJlqCm2CTj
G9n8orp+ub3Ts07RuLpRJ9Cpx7JxvrYXoH1RKFFg2FOnVgfRw7WO8nu+H4S0u3Ksnh7kNGVZmmjN
PGyisq9NhbXuq1odQ8DrzHgnkUO38bHHTm/U88CmqKfvfWPsDkBM3gwQJlfO23nff92gisZKmY9D
/BpOVszQjTFon9bg3WFRaUxtsdxfHsvTPAP6AsdNLAazkMzWkCjaUz6Tsi3umRhsjnm7q4BQOuUI
iEGRst+x0JVOnyX3SiuWzuVPOLNS553HC8SUiQL+PhGPlk+KDEugdnwBQsmBk3YwQ/ScMGf8lhjl
P9/qsE81bDPIsfG8WoSIQPBH0uGEu0kTuJKwF63bFJXKrP4v25kvn6M+IYMLCViiHSrHbi/dokFm
h7XplMmV2/LcCkHOT1PQzpvlqea9edRQ6SWx30pAGspceiwL/xd2nlf6cma7wWHlvpd4FiMPOP/6
URNoZYEaTXgeVkA77VrpHE0eajvQyiurXZpHf7Hcv7S0WIsDnHEzyBm1VoXMFj5MLLzgTyOoYIJT
JK/J87U/azDdunCt6TNnGE1rXAAkd/mHRSejFpo7+DQe3tJL6N9TQlcx2a4fenkjUqBWsYXq9uKA
79a6qZ6C6gbUTIuBYGxP+c/L++FvLvF0GP79LYthUKkFeuG8ePiWMd/4zV0u/vCQAlG0Gxi9urYJ
B8SLDthdADRY6fF6HK/EBmeWFaGRjnwd57qmLK9EqdOVXK8YjqLCuwv1LC4swEiXO3pm4+uSyo2B
sA1pl2WyowVyjeQANRBoZZ+IGq9Bw/+BhLoq9eCfNzXL4ygcMzLB/yzjc7yGS78v1SJWdBvTt/cu
HB+LWjsAnPzlxUV7pa3T/UKIrBNaqapG6nZZKxB6uSyRzmEVKzhPl+YvJZah8Vvf/+no0QwvQlkk
jy+Bz/zapbEDcTci2mkbTXeDZDUoDvD9mMrwDL+SIfr7yV9X5Hy0INojAvWgcDAvl6MjwFKFuiy6
AIcLxAJ/9mHTv0FmFtwoS9K9ijOKDm8zGXazaF3/njRFiWZ+RG1yRcXJfFeVZogopE/cYEIY96ND
ZjvcQYTW3xKUEIxbryrQShaBqt9A9YF7Yuh5nbp5it+Y3UwU6daeXyefI/VB6vpTiN8KROQHsUqs
PctoaAjS++6lCCooYwNmxeTxitkjXomQIYbrU70aOKO/4B8SwTEqml2UDe0f/F0b1CetIbpyaJ5u
IIJ5xZpFXAzIhX+F349GTNaqrtai2LKz/LuiHiL9P/jzecySHWM6iU0W4V1hQUj1c1hvI7LkDaiH
qTfe/vECQ77n300sJh1Bzw7yC02IsLGoVmNvYjhG6zawKi639DdCXKwvWZyzKbxdlfmh/nV9ISaI
EWuSUtS2c/vHv/Lhyj24Z3tcEXFtujXyEm7q/OnX8AaVlfcMN33TH3q7td+QYbQ/f5uOvzbccX/t
9jszkdQpSP0p89WnyIuLYYJpERk19i1Up0EZIPmjXOv+6Tk4l0L+3cTivG+mru9hHppQhYXETePZ
2joX++2E0sSqzsXh5fJwn7lgqHzLEpEti9OgcvZ1uMH0TXGLcakNptLWlWJfxJjbYyItICQCU+MA
3uqlpiKtRoNjBrCX8uyQw+pCNc+R5Ojx8vecvot0ipAIDaAnTNrpr3TP0V6xMHdNQkPwoI6pT6rq
Q2jG3jmvt9EU4IkrXXk+nF71f+t4iJzxEiOoXgy3ViSjUoYAItPyIwQvEpm/yxDZ2vIuinaGfCVA
O+3cnOFC3piR5ur5G38fdY73pgJMsCFXbU5bRfEegavYUtvdqgSeyuT942AaIc55bqngkcszF5sW
cXYgaDXGO0Et2UG70pR+bUxo2GRXGlq+jEgbcDgQLZHapXqwfF+qxmzeKiqVo43KPX7hTqjWqyhR
bwTd31uaCbgOqwq4GJfXyvJyXTa76B9ABm1QS5qNkXKqgZ8WEhk1/coSuda5xaZXQvKunUUraLIj
85gPr0q4VpRvo/cziQ8e5ZHLvVqeAMteLZakCNmhxIWR9tRVgHNn4GTWuzg+/QetaGRbMb3kxb6c
siwJxHQEWAUf+YZQVgPS294q1yomJ6fL384cNbOYonEyDQlpbbAut9M3o7WVjwiDz7tw37zru+ax
eNJ9W/pz7Zw+eTz8bRaDTZFzhAyaschChEBy2YKMYYiLmSrb4b76NHTXkO851AxYtt3PMd9eHtHl
5l62uThI/aZWAOfQJiYFcfQ54FTfj+9WdNcEzZUlsjy15qZAE8pUaVHT+6v/eByC5QHaM1Wtst/M
2yq7bYPbSr1vijdlQmXKvdytc8vxuK1Ft1pZmMY2py01CeyA2M6D7IAuRn9lm13r07wNj87GEP8a
XGloJ2iTVU49r8x/h7q8jrIGwK3i6K25+q96tkz6gvptS5yHGMXiPvf/GN1rCBEenNLlZs6tC/JS
ICiod83l3K8dq+CN9IKh0QwsLTO5w8Jh0joqmQe52Fxu6tyBeNzUYq6Qwx7yllMf8jtGjz9FY6f5
f/67JhbTlFF9Lak6VE4v4ZAVPgjFr5IQ/XIjZ9fcv4fMWGTarBqdY5iRrLmwVVeRmFWuVKOwGaKW
dy9Znnjl/jq79sjGgugyCD6WpQy9KcwKzwTaG+S3KYp8dIgGt+rHgwhhcayVd936p4qYf/cwVUPw
PHg+mcoi+wSZH+fPHuPrNK8onHCRNM4YuIn6/B+MJRVXfX7BE04vJsxHtoxEtFE5VtbvQGtDs8Hn
zXeK8crim/+g47j9b4dAcBBHzVXDZRE07NWoricGsex+1sXBEiF14xYUrzpw2WAkhyvtzfvmUnuL
ezItMnSbBtqTsVUhHwJYuvluwJItrtjGnsBi/vbsL9pPJkwmRbrYwXLYc7IzhP2tdddnjvQeb4tt
eFvtk1fJmZGdO//BW8Faa7fxh7C+PIFnLzNAQoAN/9X8Ylcr+Cggdkbz+PthC0idkipLchA2oVtv
g/zKXjjde/NzAFMQek35/AT3lYIDbUJAP7m0qdELaW69yR3l3eVOnW2FVxQ1J/r110zk+LRP1ViT
R5AmEP62g3aj+68VuC/r7XIrfzF/X9fIjM8UVcL7GXz4d2aPLpWxl6Yh7bCp5C0IoEzm53ojHZQ7
eW+tG9/ONzXcwHWEGuXe2KG3XTuH0C3/YUVvjrHmqN8SgYsSkC8iSLKpUSq1/NnoKEP/Qps2LZBU
eCiqKyv19Pz/2tA86kfd7XFfJZtJdwflF4X7tHON+uPKkF5rY7EZ9E40GyGmM7gu3JSOvjPXaMQz
rKHTbNu1vwkc1ME2MzyLnNBK24kbc4WF4ZX49UxkqZCAEnmzcV5Tt118hzpOXi8OZu0gwP8LJ7bW
nu71jW8Lf4xVto3etVtpfy0TeoILm2fyuNHFVgw1a4CcTKPNrxH4HVWnbXUT2uquXgs/qrtxe3mw
z431cXOLs1syYzEQOpqLxpta+tS7X3lyJTq5No7LKKgtZLkEkl47b8XOvCX/+gj4koz7zbu1D5+b
W+n2ygv/SqeWL3ykSSB7zQ3K4y7SdjAbhGuR3elV9GWaNPnrPhjT3MCvgCaMZ+Wd8NEt7PAl2xhX
EuPyHIcsj5ej+VlmxgcR9VAM05ifXZXb0k0XO9I6Wasv7IVVvhvX7fbVXGW2v4HTHK7NK0e1fBq3
fO3n4nXl676nImAAIHDlOcGNeteso+/Qy/bNYXjqtrho2AZ7UdyFu7vP4UG+l91pFX54LNSr4M1r
YzFP+9HZk4tZpHgN3+K/tSvUd2+idYb+y9paxTfRR/0NmZBNdPeMs44Tba69vaTTYODrSCxOPrRt
NC2eZ2Lc6ytvg+qZdRhX0lay/9zItvkr/i48mttrkPN5fJfzb4jafLtolEaWz8xCKEexkUwMRMB9
JQ0KgH5+JWV0brccN7E4cSini8M00gR4rG3haUSkuKrCa7580pwbPy4nyoamQR19uZINJWmavCEa
zXvtJ+x58impMdzmgfaEI4y5opJSXAnyz21S0Agzl4IiDLfz1wWjwpPGKHl+8EmBnfh36I1uum4V
TFi4K3aDMlF85eQ5F3QctagsnhVeqWFd3s3Po/zNz8vVUIY/OjwP8QH7X1e6/xM8d25nGtTqwUXN
QLPl7YRkSQyDjOCUxOsBpt2TngIXEEr9Zei9p1bs3FwfXy/P4dlNcNzoYq3UIix7BIJZjv700BU9
mpvmL8yHHMv4MRoYImLlPFbsjXwUHqmp3CHLtRGNV5aUa6ndPtOMdYHu5OXPOruCj4ZiMc+oBNQe
WFKGogFK01Z3Q184eVBe6f3ZESfGwqBO4Um1DNJVM0QxbmCjpMMPvcGIHZsjBCV08WEa8MC6ViQ+
u2GM+fWGOD9P1cXzrRFRE45MepWk31GVxta+fEynz6xTDoV27aA/27ejxhb3WWnpvlF2NIby5srM
4m1co5nh6MGhbnYS4lr/wYwdNad83ZkQzUKtqhjKCYvLHngitE1nCIUrYfG1Xi1ur1bQZ1Ub9sgA
1EpQfiJZJ4g/pei9Mw+G8Ptyn87u/aM+zav06HrqBquyQrD6To6iOEGcWza//SHbJZiz/nctLa4i
qLpVKM7vYD37zONVKyCYUb9kMEQvt3N2X3GyzPVy6hdLwB6FRhW3KwyUS0WFFyjeNUNCpj/eXm7m
7B131MxiltAd4ZFYcDMUTSwiNBlK2xF92dXlVs6vhX93ZjE9Waii+tDSGb2+oTC0VoxvXb8rmo2O
HKv5/XJj59eCCbeDgg8R/WLvangrQh9mfSPB4QDUopQFE7QED5xdq/ic7RccMer/EEl46n5ddiX8
f8XTGT2Z2nWlPynlu4Ei0ZQ/IWfkSNfu1HOnEsla6kvAAAA2LYdRmcDKBTzes0oDvXhXIcycF49j
961Sr+AAzg0iZSVY7RKQWUNcHOuZSuBLyZ88ARp4W6rDRJdyFG6g6aKojcfF5Tk7twyB+UE4gJYm
4on0dSDRfEdGtvFrR6miFaqjdzAx1pebODN4FF7pDC7ToEKWc5VrfoUSKtU/S3gMu9sIZy2jcHVS
z2Z4ZbmfyelQ5IW1TXFitj9ZJsuqnJssL5ioIPIc1PGtQnClrgD9OUI7FtE1yyVbBByBE9pTpkVX
2qekzHgtQlcJCLgOowBoujZ7wB6fh4jnpqg5x7WD9mgPlyYKvuMDHK+kpkdvIpHj+CXzhH4lKn6+
E0Il/dWgb+l0ipc/4w8qvoRFOt35I8q5MX5wazMKNTI5pnDTK1V3h/don4HUylkRhRKXvwZ85r/F
4KkdrZaKb+BHTUSNpQJyO5T6D1EQtKe6NI07QBzo2JVpsMX5csD4Uk+VOwt9nR3mHZ2AZrWof+rD
LOcJW1jeFdMgrHq0GHaTGBiIaVqx5h3UGJkvraCgYKdDqom21jXy6I5gNQ1XFNSst2MdDvQGyNPM
dZmgSq8iqVAyuxaNmndEH/Qw5VHk4CnZfXbtYAFzM3C1c6yotRTH69GGQL50wNxFQEElSfsXE62s
t1ooXyFwPNBUtx3yDKHrUZwmEL4G1qUpehoJbB5ZWYe4W/xojcZ0Jlj/Ty0FUvTALSl0RhmOJ05+
OV7weVihB6vHPT5/qahv0FCe1dzFaCcl0LFgYmHDjOfsnk0jrLKuqndC1ZV7revMHZYzckfRYQhW
TSe0za8YxS5/ryZT4vDVhbmvGj3MEeatDGXfB4PspBNDbrMTPI7GTCydNKniwgYhXzyrVRg9yVmX
OcpUdy/Ih452I0BfHzovj+3SQNbDVGvxxwC3obVR3hp1F8GsoXakyEMsQlEjZDSRh3tG/aAxn5Nk
aGGkY7n9jix/ukV/qJAcvKnjdS9J42/R8JEWraSigJ0fd1joMGcuypV6jhm3SptypQXvqhCX5l71
S+uFyDtFLLKtIZL4yNq/FoOGahBoU93cZlLb3Aw4YyG2Tn1BdUf+/1VWikEOId70NFvJmhH1gQw+
t92GBSkeXJ26NSoZ6luY+rHn1Ij+7oVUBBHIcK0bYu3fVVKgwYG2CMbfse+9aB3CuN0gNrctaCdM
umV5Xwc4CHtCY91gzxHKtOoj926Ijb9tUCF+qkxv2ik9tVR7GkJplWOluVEH/DqqwupGOqP1vlsk
RrfrqlhAozUcJLecFOlTCTs/susuJIbq5MGzdX/wbhB+SZ5R0Oz/WFMbwrdGvW/s82YL3Vz6Ewjo
IM38/wnoW+S5qa8pj2UtCQjRkQJHVBkPCq3sEBFHwqz64adWKNtGWvjf5SiijFUgstQ/IPWb7isv
EShtiU3yqPaY3ODp6j+kSjZ+78d6NNZirFibCc+HbDsZQn0TSInBLa+F/iptYh3hoQRBzN4UEumm
AVf6pCGrcZAFPfrMNSJEVMUtKoCqWvcr089a4M+x2fXPDSBkJ4rKZq9PePBoaYr3rCYZ45XT8oQU
SdoPUJ3EY9Ui1whc+Oth2VtGqiEryanAjnCFKXeGAeGhPHDI6q652l+18o+aoHcUcG62drz/QLLB
zfJbTRw+Lt9SJ1yV5ccsArJaFIsaGRcuXiyVVXZhlrqR8WMYFHdq/c+8/FX62g2ifC9Z0wA0vva0
PXt3HY/GIshIJCExM7QonbKP9ug5uS2qM1ktOxXymIInbVW1WekJGC0queDi3q8MwLmri8kgUYFq
AYj1ReSBgUOEmAFXl159xIEKvSBY4+vzo03ewUf1iIRg1KXnvpsUSCYU1xBTZwIfSSJdAdhufvwt
s/nwrhQ8okqab8p7jJI/2Cr7LttnFKuv9PRMTu1LU/OnHD1acqGdjKZF6xjtFje0VkiarEhtAr7G
/uJNDzdDsG/lKwH/mZBVkrksZlc7ePnLgmGME45HJY8YkhtQm/o3TUZAaBJN28oMp6jiJ2H8ebmj
5yIvKA0QVODHwZ9cBCOBLwhT0tJkWIdOD60X0xR0hHZQaptoc7mtM4GkhDgtaVuJp4uypBl2WVCr
hTISeSm/cMgCMetebuDc+jhuYB7fo0njGJRLLPtqp21KzAEENb3DrPVbEsUjT0L8rS83N++2ZSAH
dg3XDwJJynWL3aBqEZe3NjFd3XPVvwXRu69fSQ6eHbJ/N6Ev8mbBKGDl1tPEoAyujiRdXV2ZlCud
WEb3mYe8qC7TQlt9mN22NV7/g/K0Is2MfoviJhXqv8mzo2lRJkHDBEPiAREG6LpCz8mx9REk6Vsm
FzdwXR/xqrGLsr8GZji3n9A8odQJpBX032KCYiXBOU2UESwHheelH2K6IloTAkzWkpdBvJJUOXs9
cE8h2D6/ZOArfV1+QjqMgtxQn9N/ZG4j28l99S7dET/t8t9lY49X2ju32uGVWQoK97Cf/6J5j4Y1
a0v0d+arMZb+h7Tr2rFbV7JfJECJCq9U2LmzO/hFcHfbyjnr62fJd+6xNpsjwWcMGIbRQJdIFotF
1qq1nsrcSaZ3QT8hL1p3cp4VImIB0XkP4D77nNoGuNWKyDktUJrWlTWCHaJUkEL8PfZOkZZ2mL1L
CrPpQ4iQW3EKkpUcPIRTcs6RoiaZuFGr5W0qNJoCR4yWB7xYMus0gCIexFZwC6Qb58SYzmjv2q/P
Gm9XaahKoKcLbwK4NV+7wtiJKlIFuILQ6j6a+jPdLocQJITgjtgw9fu+yIYhgGCwrwBHU7+gtnHR
ABtdaiIrcYZXXHmgBnZqdqUDSa9T4YagEPFc3dG/ofROQeFeHbO/L5SAreLPBzDz2YNnLEn0+QMS
SFkMxyz7GW9JvvJe2BdGAFO/nlGzL5UhnmBE2EMusXQuqdO815a3S1ztkH94T2gSeqm+/zUfyZzz
aYBVofsGwAywJ1zbBU9PW2WQy7Hqin6f9jr46b4HkuUfHkuRyvs0tjZRJ/Ov/Lqgf0wyW0Hxp6mP
PQwV5CcHCFW1tnbXNdR0JEt40/bqQ3SUb4Q7cb9VvOVm2zNnAx4wfzdbMtm2TIoxUBqvttTdcJa/
4Z0sssOdtwekYIfGg5KGjxXw/s/rm4W7HxdW558vAtkoQXXVjAQs7XAXi2B1l2/XDcwO+HVC/wyL
SZsno8OtGHxnFuj5Atqdol/ZMwizIU3yuW6IewQsJ3COpouhZJlWx6GKCUwrGt80r9k5dARgKl2y
M4/NLn5Zt8cNM4uZY5zTD/ywa0aY84HTA6sSVUvQ9PZP61akrQViHBL340KXOphp7PSGUNEqnVeQ
pYsH71F0f9T7cGNYX7ph/7Pp/iwYE1FUDVzIHcTOLOUDWN70MkFaAU0mr/WTD+WrreHxcn28ouJe
oQLqBYqP60VTSS5Fegn3GNGa/Vrv5DcgWS7GLTmSLf/gnaY6GH5waiPBxyXm2lQd1aU5pVALDw7+
g/LY2QA5Nufo1TgEaLlw2pPhNj+inblxRnA39tIu45chyCJA/A670kfsBM+ZDZpTPCoMD4BmE0u+
Ub9HAhV3wSXdSFK4vgPmOXQw4uUNRA+Mi2ogLA/yGMxJbSSCtjaL8SJPmnG0hSASDkHeY/hTiWpX
oRDokvgQ1HicShFqSr0u2ZAqGfY5uGAvRVWIubPu2Dy/Xn4b49fNBJ5kHW8bFpjxLdkfDrnQu+sm
uK6MZ170duNmB+w448qlGIVKb0DiI55UvP4pj1L51svBPoYIRJEBWJD+LAoQKJNg47WCP7h/DLM9
83B3ow5HTDx4vdxeD9xMSnYbg+O685/BsWRdgYY3P2h1AwVzLM7SJzSjjjgmxW9QA/B/noXL9CP5
JVJlqwLMi+eLOTXl613UTHkgFRpUh6ZMfG4Kee979W7SAX/TVZ/GpW8ZpXZXF+rb+nh54XZplwkU
iVIB9CNiSlPhrkzeS+GoF9/WTXBnVEWftwRGBRChMdslg+SqoXuYUZCU6ni/JLcaoOTi67oVrm8s
rDCO34aCCpnZed3CTwNCCltoeB5aT0LlEpRJALOi/MZ4PTQVejH0kTUptxiEVYL/9ka8K23to3TN
Q7uHlsK/GBGumMjrZ9bA3y9ni4N30jKk4TlOjE5+FnpQ0G7sY+7Sgy4RrVZgL0N75LXLVWgj0AcZ
A2qrHLjjgY7lfTeJG6PgW4GmOugtgdDVmWnr+wCRsMcoxvohh2jfeFfFGwGZawJVL9xL8HIhsg7m
S0bTNT0OuxJUy7iL33hoC4r6+t/48cIM42HQTMXvnU/wMjoQFYom3l7VnsV04+rB3S4LM8yEmYmI
p/n5PB3HfVqcY/3QCna8dQmYP5bNH+dK4f/OmcrcPUB1nk2JDyuybk3RWYS6oQ5a8oMxONIWSRv/
wMS1EcKmIBz7Qv4lJKSDRnbQWFAob52yc4Yj6BeVXXIMbcPpoGQLykqUgTZiG3/LLuzOU73YQRKk
piE4MNs9gvvoVnjAfe6St1ZzaZzGat7a/fqO5S4deqjwBzhx9C1c21PBpD8o6AO3IukcTgQiHPEh
qkBxUmyUy7lJOajv/muJXT6C8g603iMs32i1hWtoJ1K8SONLkB1icKeL+aGJ7lNwaqC1dn2M/Lxr
YZp5XlUqqdfFFoM0P8Aha74Ej9JDeol9mu1BqDrLQFnBRTzlNggE1k1zfXZhmTkjISKIbZHFjRUH
QBY+pM1ZaZ+H9iaNzkO51WjFgzKDqg6UbiJAhQA6zFFn4TxiBFWpqsQ4a92uL+IRfa7DEUzDd/qu
2KPYeFEKmt7KD+tj5NZDdBPvo6AaRIMX60NKDqk9MsFnG7t7Qeyn3qN/eAsu5n662zDFnc8/plgn
inrD9L0JIyxeW5DlljfkPf6ZX8bboaKjq7rkLnbF7/5bQDffA+az5Uv4WZhmnWjslbydR9nZEjVp
uktO+k22f/vmWTkUjjYch++zC3OM50jd1CTV70l1TSrt7zorvHRUt5SHhPqWfk4u6fsWhnlOa9aG
yByvCXg6tAzNlWi4va2EUyzeVT2ELAB6ctbXkXv8zS+Z6EEFBZjJOCrux1EaeVjG0EzsWpVob753
wWHdCDe9WhhhQmmsVU1rQnnFEgi66YcHVCnXDfCma4Y2QQ1OnLvmGI+IC4hkGD4294RqTTMG1uQn
l3wwLb+od5lebVQheKF6aY7xCL9R0KUHxUDc4TyaqL7bVhehcNOtzmjuI9/SEOMGcjVAFhnk8dbg
KgdIypZ7Qgd7OEFytjoBQUi+tydhD+mX+2Frf29N6bymiwhWDGaCF3WYVnfkAxgBaGrYsWM66m1V
WOa96iY7/zA5npNt3Wa2LDMuKRpVo7QpZtc0oM53TPSnMQHsYQ+Jj3Wv4fn+cnYZtzTbnvRNA0ME
GEwIBeUBpEWirfDBswLmUrTNzciOrw3gddoazZzDlpnjC1DaS05+8lKph8SjbXQSgwcQSQ0FiArO
kfwUZ5YXbDz38SZ0+QVzKF8spej1gd7Pr5gQTk/GRyAIKFAsKLqCWTncGC53tCAZlfW58POFtFAX
43QyBqSG4XgrC59lCsKd3d8vG8BC/5hgPFOoanAFziZGcItlER7ANMiHdIW1boZ7mC7tMH4Yd1la
tBnsNObOTH60glPJjp//UsgFMGsb3LopKNm7jTSQc67CTRRZBC8HUgi2J2ka+gR5N6xKVUkl6b1r
a2iZUVV6HDxg8NqNPcAJZVfmmFDW5WGSADWGi6lfASxZ2ugP3Hfok8XlbmNCOafAlSkmmE24LRq9
Nt+0utSpmvjo15qzvmZbo2Fco+ogZzc2MNGlt5P0MkqPxvSY/YsrIwYCxkwDhRAsFZOplz0ovfI5
IRj6R4BwSHiAIMH6QHjPZEsbbIOIJDRe1hQ4l0cjsdEkDeHTlKKt9K3Rcyr7pdOEkz2Fwx7K2Pcb
tvkL9c/42H7wUYbGOwGbliWqr1Hh9PExKfZ5+DxBkir45pN9o0Ck5dAXtireg7xs3TwnWl2NnPHI
WAlUtRwwu6mvWoH4WUFtJA586uXic15sMWluWWOd0kyCJJ5vXa15Jyk/1S4CuX8HsccTsJzrA+Pd
u/DmidRNRX+/il7j6zisRIXcGR5GRkaky6VwFlHa7Rv/rowClHm9tzwD1LSRHlDtujWgGm/Er+uf
wInOV1/AnAR5agimFGO00QBkkmH0EgBulQQZWejurpviTuxisMwm0RQxbcUMg23BJhsIvluo5KiY
HY3lxArSz3Vr/IEBfIITFqzk7HOUCHrmJJMwMFIe1MGecoAWd+sm+AP6Y4KJLUnYlZ4wwIQERCjY
AYt4wnvrOe52Ufy8bor35oF1+mNrHu7ixJbkAHwCEpKv8YjCmXeR3PpifKISc5cllBzVfXK/darK
3F0/o7BBlgu+GnbXm9IQSx205K3mqXUiO6fNHgBYwaehhTKvo+xAL+ukbkGDo3aDH5zhuyflDtJ6
G4OfPYO5+2Dwfz6ECQAQouylPsGHkNvEeo5PIHtJNUtubOgNQWpl3P+IbQiICU/ZN+UQbKT23ON3
YZyJByKwvmEF+S/UvvZVb4nKqfEsVXbC7KHQNplF+W77Z6iMT+VDFZt9Ps+5W9jgNti91oPV7SPb
fJAeGieADNdui4qL71xQjUBzgQncPVukwOyWvSxCVH6AqkiNnqpcm5HQE43G7pKQmhL048ma70AU
0EokGbzQsd2SD7QqbNwLuVtq8SXMSgeBNNRTN9+j0CjXX1QzA60VmqQru98SlOAwZyCnWthiFjY0
iriQRoxaPWbnS13R7i66a/baEy5SMdWoYoVu+ynY9xHadtc9emuYzCqLcm82WgDTgg7UgoZmmya2
q6oFe/PPoFe39g+nfHs1UiZ4FFEWGmCTgwsLL0NAaFseoLuYeqC3Up9M7Q6MGjQsN8bIzbygOiEZ
ZC43sF0kAsSQ27yCUQ9ixCOe6w0oz4JYQsq3JKi4e2Zhaf6SRWwkpATdlApLPgpPIdgr0Ikh6hth
gG8ELCfgSgUJP5vihUbdxERMG6tvkAobhRvVhhuIf8vHjLo+luofM2yWF9eDMMXQSbaGxI0EO/Pu
4truzY0SB39t/lhhXkcMUNMFQ5JhxuI9GX810F/NbN+cNhxvywyzmw30MowSGFsspDnNQazDD6HL
ypcsjn5KnRJsOBzneoZ+IWhWQVYFpSzQCzJ+IAxVCuJzoGS6GirzKKLfQVYx7AACr+0AEuakcPXm
OfSLDctffePaMJNEyW0pAl8W4Drd7uToNCQ/h7/WdQNL79XgmOwJLS65BLFLNIDJaDl47dNDOu0M
L3MqXXYnbYM94uuJe2XtN7nEckuNVdh2A6ylhiO00Km3xexT8KLDJKPVx0QqvFuPiByM3rVFxiUL
A0KuYYXFSw6zvNYRjUjFuTmZTkLDS+2ihUSxHkb3W7Lrjj3oV3V7/QO+JjvX9hlfJebkBUWMEUPh
0vHRkN5k7rqFr0F/toDIAVTLb3mFa/fsWoGAoDJCV1v+3AYH3Tw15XOQOPqWvNCWIeZ0IYNQ5igu
1qDRcoPhUx1ussFKertFB9T6kL5u8OshzRtj4SZa16fBAGotS8w/QHOlQZizhLJLvhF7+WuDqIi2
CjyZsdekMUKbbKKhqSICSjk1YuQEG3nH1yRvHsgfC8wOHsUArC8avG+SIjqGs2pibnm6eu5ydPX5
xK57/fv63P1+t7nOaq9tMjsaqOHALEXYDBET0Z6VQ5YiKx3RTNK9DmiGQnHDlwkNAc5/A9dcahlC
WZ3SNAE2PAsF5V1Go9pHO+TCuVKN4Sz2Q/FdbYLkATrd6iUMgeaihtmFe+inNHZUII0q28b4BR0t
77kdxfEdfL/AhJSDavsKlLDtaijlQyAXyYdRmPFF7/zuoo+jfwhFbXiOmuZSQwtkRsniTlWaSvjR
GSO4eWKToH2qVn8GIoRt5T5Owb4kECdShkex0NNdXJJHZRDMvZrLxKmE8C43Q2FjFbmOr4C8TdPA
Nw32imt3FDJZr1o5A9hPekOjxiiEVFeoGp8HfSPic15jsHgLU/OnLD2/6k1DEFKE40g+aEJEA2Nf
mG+CCt5h/RQHBRVVJ9GsdZ/hhWUDfPsmQLWQE/3NubOwWrZ9JGQqNsI4pLSqE3fMYqufRTBItgt8
KKynaIBoxJd1s7x5hf4OyFfQ44xziMmUMyAN0VCNpiqvxg7XAcWK0FJX1O+RZ15EaQvozjtOl+aY
+OUFOhHEuYcrFu/7pHZq41uEO9f6mHg7fmmECV16ZZhT3sGIn/9EKSOM7S65LyuJJvlJ9rZY0Dkv
PeB7RdyH5psEajm2/BsmU48CSoHOhxiEMt6P3oBigWlDAy7un1oIwta4CGQjNceGetL7+li5Ewrm
49k6+jxMZv0SQS0iI29AOSV/EuhWhtNLU26EM+58Lmwwi1amRKniocKiQX4qnHa9L9s6VCCzN7n9
VOuNBJY/IkD3oPgAijUWBmQoce4TKIODIRgceYHuqO8DyTeSIN6xg1r9f40YDKgl7lURzbs5nqfz
+jnIiJtVpvNvVuaPCSbr0YoJypACxlFD4zswBFqOjaV1n+tWuPsX1P4znAkFGNb5TKUxwzDC2nTS
cwORa5Cjg03WNgqkUd0WaRvXERbGmCCsNMok5zGMmd2jp91JBtRzybuR5DbRD0GzUcniOQICPpp7
EJZAUc5MoAeZcd2TWlQrQFjr6xWNBuJk8cYG+j+uFv/kB6wrjN6kV1qNszrzHaGYW59pGrUWUV5L
kZrCecq/obPX7LaiFG94i7yEVb/OxkCS2xwJFrrQUCcXqIczBSpP6/6xZUW+PswEPcmmfOZbKEeH
kNbyOjfwfq7b4E8hqF5FNLMjyLDqPOh/V+NshJE2evSnndh/m8guBr2W5+/S0BXq9yr4FvYbQ+N5
I55N/7HKeKMqyHldDbDq1T/C8jmUIlvtTkJ3UOLHmGzR63AncmGNyQoSPQQuUoE1QXgLlQ8VshrT
Zuoxu/SXvHFhZB7yIgkYhzzyvbnFOCruvfZWNm8GMadtfgRDb+03EPKw0Iwfg71ifQV5UWSZ8syD
X9gtAjNJpgYpj155u2kYrDQMbtrev6n08Ydep+66uXll2GEudzbjlCCRIDmpcWjl5o0X4w1Q38Xy
XZS8r5vhpVRLM8zZ2PZgsFMnmPGnbJ806q7uWlopBsjGZNqCMyEbbkVpqw+X5yhLq8xpacaeb/bt
bFV+M9tfcnOUzaf1gW3NH7NcoW4qtSzBRDtzL43miAZSQ34bMvVUSw/rtrjDQWka2hjo6wTFz7Vr
ZHqSNp3aAS2N6CtKxrFXyVsVbkEJuEMCku33ka9C1OHaTNHk0QhFitoiuK9Zg2HeQe/pF0hgdunw
9wzOs5IQ9GpwyEMaVWGmr4pCtcziCogaY38rA+HSdzcKdMfXJ46TYlxZmUe82FPZqAKoT9A1mlT7
YmpotZWWcdwbBgA6hGqNLkNO4drAqI3hGHswQPCOmEYghZVUN2+fJnAwiZ7wEdQprQ1vA3TMibog
8JGh6wHNYYjJMwtleoEG9EAD+i8dWZPo0UFT73UwHkTZuTkXJLpfn0aOY1zZY0Oij0oE6EsqvPy5
Cl7R63yfpIep3pJ85VRK4BWLgc3TvVyvQNOgQA5DUnko1AORrUbbxaAZMp/13pUBGUri/RDtyNRS
qIbhErj1psrZassv0JmkFBcj0hcyvmAcL8k4UtnYx9l+fTp5t9srI0xWlfotbkfz+sXC6HigE1Ej
E32r9bk2U6QfkdMimgRS/5jjyrOxJf4P46YBwDPaSdEacT3H8aRPYy+3EDBCzkNAoyMYbhK+ZOoj
ZN6ppx+gq0HRjLU+Zu5GMf9YZVxWKBIZ6uIdekpaV4Kyj2zhcuiK5c7PaQHKn03IPH8h/xhkfLb3
lCwVJgyzqi+lcWsOVjlsXGC4UwlCCQlITiiDqmxr+qjqXuEXPdxVDJubwQwGWyxHsMFLCmq3ZlZQ
EPO31AzkiBJ10min5spG2sAJcfPFA3A3gmcZiW0PrnVEUSgAoYVMFNBKU9p+DYWJ9cXjzSV4E0C4
TQAqhbVrl0m1ZhTifqrQ5Tkin5RBu38TbMkdzh7AJCQzOcM/Rhi/FBIIukzdCFUatE8N8WsCxUVw
k+pWv8U4wUF5ggRiYYpxxkY0K/AWYTza4PiaNRT3IXkJiseh2ZnQ9OkLJ4kvQfIOfuqp3feJNUGF
OrRl/W19XnlxdfkdjI82IWgjgHRGXE0hyqA8Z+JoI/2kkfn3hJEYMQEJBprIoTvBPlHE6JEiQQnV
MkCSAeNzR1mwitxdHw4HuH1thUm7ArMIEjWBlYiktlRDHffdEI+deArKHeiLOz11PfkcxhdJt4b2
jcS/vOkdDD7rnzHP2hdHWoyV8daxEMW+aSUEuNDRIX3e51ZbEtoEOgrdeBttNnYgd3egoxYalmjf
BU3F9e7Q0C6XCNDOtabJLOykJigc6fIP0pCti6TC2ewgBcIbA9py5s42xlQSlUFczOJzBOBgkBjb
hKIUZ8Vo9Y4pqkegJehBAd5GNPlV7UEneI5efoL/41a+CW1phwPzBVigs7gv7PU558/BPx/G1lW1
qi/boceHlcZj7AUQNDvEysZbBC9AyDNvITrs5lcWZl0npR+TJIPIUlo9lyJiRLRvxiOZHEnewonw
5nlpiolF4QhwzqRgOE3tiCiIxLKyEVK3LDAhKC1B/BZPsJCnI62lksZbZSru6bQcBBNdIvCUhWoH
EyE64KpToDp9+iMQ9xHavIWjV5+lYaOQxPMCGcwYaDOeuZjZ8xA8FekYSbMXqC6Iw8vwbG6Z4PDu
Q0dPVvDSBl5b9EIyXuCpAW4nEbwA4Pxj7dY707Trj3D3MtotsFKp7VkeRYkz1Wm9zx1h48znheyl
ecYzBCiRJuM8xLCoLBFxGtm3rh7D6d/YwX1i7vhDzydLym5ovRjVIYY5DrchiBSjdy2/JfLj32/b
+dbyXyuzly7ybVEWegiew0qEHkxN2Gt+YdVbiGdpvgSxARkSqAowZmiSAunptZVeTlq9AzUL+gvS
G0HcVcNAjWcPYgETVUh+is27FPZVwzUTx9zaaTzzUEvDMzNaAVDUYd8wk1HzAykfITox3NZqbw/6
vR68kOFDzp4EqL9Mdq0dDWwK5VbO/36bQzEbLTKgeZzJi5hMv427uhlN4GZAfAm2j5G4UALbuJ1x
zjtQ/uKpHsc6qg8mE0qAoNPiCiRWFoEw7xQ606SCw/MXeB9rtIaFxsbxytkBV+aYsKIFoCINZzC2
0EcuqJQvCpqRqw45PRn26+75+9hgPAdEdEj8NFDmQkqZOe8CQ+0qzwTCpT/mNHB7ywNMkgCebLfH
fAfo8ERz592wS0oeOgvoPSuivv2R2vFZsUSqv1Ubg+fN9eKD2HNOMBO1n2Ys1NSC1vnnqAc2wmlQ
JbTzwRAxblz0eRfi30x80Kg3VLQZMlun80mu6hnsSXPjnWClqo1Rf9Svwd6M6Vuf0lynIJfbmHfO
jr0yy8QFuepQEqhh9hmEZSL1S9ruIB1GvYN6F56nvel2p4QOYAQyv+OFOaU/zANoWIB4U6jv1u83
+WQ37mh5zvqH8TJMfBhEI4ClhMezD/Z+E6KN1sOHed8Etzj7dvPRltSwvbPvSBU0T0aK/OCw1VPE
Oa2vzMrXEczzE0GaoJNh+TWYoRXQ6r6sD4yjVgUswGJgzEIrYk+6UoeF4aOzlb3qhDf5TfRafwst
75Gg7kL9R/W1QKoHDIJ9DJyY/vp/fgKz6GkREz/xgY0brZq2ILeSzpA8/XaXXj7eigvZ9S8gZ6Y/
BBvyzPZ42upW4UGUrqaAOdlN2fdRW8UUCPvLcJv+Mqx8T7S9cfh4zXdiRL2MCt/VR+PR3On3I/1c
Hz7vUnhlfo57i7NwqAAeUkMMn9zeGhb0SN4le4AMtX//IVkFRH0UqxroRqGV07eMdYdsu4x/cI9n
I5wZg0s3nWZErufUhUvkEK/jCZDCNgqjIBEW/CMqXxCzMNAd8j0MnGGz+Mbd7CAXAPGQiL/s7R7q
doWm95j3qcHFV2loLKoUQdlSy52iHHLz1qip3wIalN1Mxk2xdTflHSjAsc6C32QWEmbOSGGQp1xt
Yb8nJyOy/eiQmT7eg5/XF3jLDLOHezRIyPWMMPUEhLAyP8uS9iFUwYPUeBt5sMy5qsgKet81NMjO
qizMkAK0YUhk9iXz1kNreLDz7g0nOQxPxpO0U/YdJJqES/brkXzivcbFUeLW9kgHq37Z2lX8iLn4
FGbYVVTrPeTE0YY/YtuC76nGtTFyU/BiwOAAdQLa7UR3ggbe+nzz7h9zziMBPQZJSDwsMBtqlMRA
UoG1N5vRmvRhJ8im1VRY2iGdaIB+RTyw/mgaxZHrfuME4wVsPI2r8Cvckr+UMhKhUspyxLaS/Ysn
/uy8h/XBzd/OJiYaWtEklFs5PabiSMzenw9IORjHgfpFrvvuIPlJZNUpmsXWrfHcaWmNSbkiv6zH
coA1KDUdskpzoTfsjAbYG0KVjsHbujXu3GFogAKCbgZ4wOt1q3XJ71uQhSPkhDYqyudBTDZuN9y8
BvIbUHk38FLzBUvsR/kI7suisfJ8pCGEmScPeLzKcGIvP3VgWffAxSqo4V6vVDrVLRQpEzwEKhYI
Erc2Ky8wzGTAqHvNTflsDUfuUl/p2gqt/xCjKwY0LJjeKR2T3eANeymR3SxLXL1/nCn5UxE8KO14
yGSJlkZBKwKpAcWwAiE/tG2PKP49yn7EKGqRtrCyOLmMoQEigSZBgVXfcHLuDtNRAMJbPrjhVfYu
HKsy+rxEfLlUvur9WTKp3LwVxq4N7khBh+ykiVvy0zyklby0Oc/m4pjUPFKJYg2bfh3TEIiQTBEs
v3dSRXDF/HYwL1ICBbYWKDa3/RdPe1fGGdcMEk8eohHG21741tToHDGeaqmB3nxKB6+E8NP7+l7g
ZgXL4bJbLzNIPTTzcAtg8vBOE2RvMR4VNdXWfLDTl7ZS7UVQ8Csqrs4NTcRdKFhZ8hMCwrr5c+Nr
eEf18muY+xDqJ4kvDvgaPaptczg3QLbFxJYHZ/JiqFXcldmrKKQ0i1/K5KdgPG7Y/9rpAs5APMBB
LVmFcjH7KkFi9EgHcov5l58qZENq8IwbtCwfCGQjdNeMgUnbquHyrlxLm0xaqoaSVAxqB2aX5DHo
XCM8joJGTcXthoLm/kZk4oRa09BxlUaBDmwybFsN0cUgQ089kPl1MutbPJaVYYUkoQb04oqtgue8
XswxcmWN2UyVJ1WaH84w18yH01zAueZ5OvThHuIeXHb1RVU2TmW+Rbw/6yKWUWRVggCPVLO4Rm6p
h4lTV3guU18itLu3qfLYt78Sz7e6eAu/wAv3Jq5suMYDSwZo7ezXi6ARqVHXaAQ4PAnLSG5k9DDK
ckbVyhH7g5w4oIC3VAHwmh+kBUFwfCiV/brrcg61qy9gvCgAhY3gm5hpRc9fs7ooDmYjb9GUcJ1n
MUwm41HDXvDzGTYJUY6D74P5mNxXWmihyuM26r/AXmFIKMmZIK+aw+L1pOpRo6fDhKU0Q9HR5cky
whcpDJ8g1uOOEbxWKjach5P1LC2yerFI26Soa2fEJvC8hZzsvdq34uRfvL7DDPA7KjYHGNuZKC+g
3w09mgDzCriS0UKYvovij3V34ASVKxNMWIcET9HLM/ZUjLI9Hi2pNrgz7CDz7QEyP7Lwum6P6xmm
PBMSQt0JofN6rRSozuUxSOctIaOdoLi1d1uFkCq1oJRir5vib7aFLcbVu8wcq7qHLX3KxbuxKS5m
qN23k7krOqCjFVl4lNWwphJee+lQJ+Odh/cepyQQlEjS6LYx0vTbxjdxDi4wj/4ZP7MzTChSdmaI
b/LS6FnJ6++pWNwkSfzh9c8pinOx59m94O1IHNFJzXDZ9z/QEbt1lnBSvavPYOJtnpM2MmaYeJ3d
dCY5SrWKWsGz/vfUcnBdE92+oNlVdZA9XS/3VGc5akiwg4ZeQ9xByeiQo9lqE8THS0+uDDFrrZJu
CJUW89oZH2LQ7rSxwZOop3/zg2yvJG+git5LkB8ESYed1i+13N21xHwpMMNSFt9EowhtkXQjTHA3
12L0zGLnKK4PYoCPEgmV9TPIF8Pa2KX6s1drLoDldN25uFFpYY5ZVEEQWqGSMdntiLfvxh4gsAo8
zboRvudgNQG/Q18DW9rqxSEDNxTgfmVhBXrhemizJQBfxdLGdYQ/eX8MMZEpjzSvG6HBYsXZp0qm
Oz28bw2XZHY7fihev7FUW8NizpCqD+oQ8G5sCEXBzZWKZr0TpOoGMnTr8zf/oi+ZDsSS/3f+2KMj
TyF0TFLA1oPwrcareSLaaZNaDXkpA1s34tPQ79Yt8p7WcDQiXwXvogyKMuYYiT0gF3+D/6d02A/l
QCVADbKwAIFYfhMrgyVo4GIkn237i2Q/5bikuAlSMTNtrU03Pobno8tvYVZ1InIZZynOm7qPMlqh
tm/3pRLYahhsiXbylnRpilnSguSJEakwFff+Iekk6oftIZpSaxpka32KN0bFtrGObTHIAxDgFpGE
S17ixV+R95q+Ud/iHmiLEf1+OF5kj/CaBMpHMOMJya4N1RchR5cFaRzBV2jSyNAfAZKt13YDGNrG
LnJ0UPXUqkrDfkuggLc7EdVlSFBB9fsLWZQh9q1QErhx7fdWkldUa3SrNsm5b95DaXjswdO6EXl4
qQNoI2a9ELykKWz5skeWUgUGoqkyKt/Mqg1pnUcJjGalXSoQNvR9aWOzzqfGcrNK4FkCZw664PB6
ieIwE8D9uNAEuRXRLqOF3hkviL/6qZk2WFFZ55GQ26HyTCA8DhMSC2LtssbL/c4UoGP2I8zF+zjQ
XUHJn9ZdlJ2931bQrogQgP5TEFpfn8RxkSnhEAaAV9XSR1NkO68YnwZBN2lX9Zkl4WBaN8gbFh70
dUh/AxMMtNy1wanNxk6QYvBU5k9Z0dwEoW5JWrax874860JwR9JBoA0VNBFQbZbHP5HRjJ8LSWCd
XlMaU58+0N3Hi+VY91sViq/OYEIPFcjzueqGbIaZwYAokkcyM7DkXWVfXHe3O9d2Qi17Y0i/Z+ba
664NzR+y2Oa9Ig/xGHpgZqIpRVeTBVYSCyrejoL/4Z0DtcX5Jyk9vb7aF9O53Lr0MMwD3919qPSs
0tImTuEQ54PeqbShKk3oy855tPb3n5+nrTZKNs5iBa7mhdkkshHEfuVjXgQdJdmwzaB/KxW5I/vx
g056aeNh4otf4ZYHqAaWHAgKPJsyyzD0attEWh5aVSSXjgbg7l7M69Dxe3TBrLvwF4yNBFsqqLlF
VDAQANiX+yDCo21Xz2KkvjtJPt68oJQ5PXtJt6/j5zZBAcE/d7pwCpLOTjPIhD6Nw05LI3R1iAeh
vam8nzpY47eylS+USb8/zABhEnQckF2zu3mqxj4uVdyopwzP1yiFR+D5NbNaQZlO0sBrPOahZmla
FQOgI2hts8/RD30XJLLgiGHVevs0NPzgWGFlR6oonmKTuJTve39A1lh1wA66kjAIJ0MMMxXEU0kj
gLy4H3xapqXy2uqh6buRWkatvT7nnOXFRV4GQAak61hd5tSWvcCs+mZAu3F9JlVB5Qm6PuHGFvuy
lXF0SaouoyiCyIHSzPUOK+OyEJWsjwHCbvdEECii5v6vx4Eh4J1nDuzAgDFu2k5+qyToCIN+fPcc
BKJba9KNmOgbUYlNJ/+z+eb+EczYDJC6HknigdnHKBErAsOjivfaTqkT1/1+aoe9gg2hkUSiWrDF
scZZJbD0odsBSBtdBtz62mw5NFkbKXpsBY1pS+1xanyqG1s3+C+RBcu0tCL/D2dXthw3DiS/iBEg
CV6vJPtU6z7tF4ZsWSR439fXb0K7O+5GMxohx3heVQ2wUChUZWWeWoFaK4DQMawADe3WFEqjIzh2
FUhSf5fuH+cJzHi4fEGgCNYd0etKkqmTXbLUs8xkpzijT2dgeiA+e9kpxKzpf80AN4PSh4Z+heAU
eq0FtAVxghfQGqPYnQMCWG0/OVBzNbCRZdX6SMIv2zy/+Hl4/ushQsY9qlDTGlR4SNyBv77O12Pb
gg6vuIcA5Irm9LvhmT/30cGG4yMz1EXqgBK8CDnrUDpqx27fVARiwNNwVWrK3eVlnXkghPa+lMrB
UQB9CzEbpIHRVCr3idhOXMyE+x05JOnbZSNn30swIjgg13ae0sqESDdDsFBDCHQ0KNAO4O/QlU0a
fEZj/XjZ5Nn8Ks6U/ZVvItUARFBsLfSsHJKpGxlcg92DjW9NrRjtafJbVcP7MeH3DHlVVaA+wZnK
aCIJjWfuwq9XgB8QHg0ohognoeswfdlHFBKkpK/cdrB+Q/HUeK/0DuxhCp7faZVPz5fXfLbNX6fP
Ap+Gg8q4ZgnRpA3qYAotHAuHTSvWH7JhV6r3dYGIlt1BfPmytYWoAhFFgpMOZg3cAWchU+tHhdSx
V86Zfqgqe/bLISg9Mvdkq7LQ3P6DPbAyoOLPMaTiZZPUc682JuhKnCjdoy8JXu11mK8JlWDkzk4E
4gm+GhIVBBeMNAnrYmnSayFrsC6QfMJRfrcBpooU++n7y8HFiZACimLoHAoXNDKKOUJWF3tp/FM1
Pvp+beofZSQ5eUsfSUN2hfclZu4B+TsN/YwRNepAQO6FZNfOH3OXueF4x2SMBUt7BnQEl8fB8+sM
8hOnLS7QwGFoHIfKximLeZdVFAOlDosLyTvvDNeF6A+ee16GwXjSeTYZT0ZVWAwDXiDZJC9jZoGT
NI9i9X6cCKhBJqXKNZcoGvnV5IO1hgp795yycMZ5gILLXT2mZeb1Mx5xGwhDEyj5kCb4aIJ6fJqj
MP1tWY2xtewcvYioN/rXNgzyj8sff2m/AGUBQArTM5B+FqYCqw4ZH0h9GDS/Jz8ANy51iq0TOJIk
cOnrH5sRAkKuBYluWDCTRhjRGbdhSzBYmvhz8HJ5PYuGcBWDLQXwpLMOi0MrrZwp8ssOdbkIM9iU
vqp2Uj3owGH8ns0IKfZli+fxnXPGoasKxAyGA3CFnXp2bQQkAZ1O4sX1Nkb5S4VmgLkjOb7s2tJy
v+pKAEBWUS7Z04VPB7uUcuU3HSN6wp7OVZQHmD5MvBD3iY5medEofmipq8vrW/Jyw8CLRLVBBKIC
yna6PrMZHdQ3wRfUp3iMYBZXYfeO/YwWZzKvaiNxW7aqgr0ebvriRQHCz36ElHfUv5flFQU1MF2N
3e2YSVZPYfXkTY1dx4ynDoFtgIcx2i38qqSvDDaUmGApNgGFmgbu8MsLPwOh4HifmOA/4ejZ3o0V
gnIDE+XvmHo091jh9vvpbfg1/kglsX7hluZNa/iPZgJgZwuJiTNXY5UWsGUjME7dYWhuW426BViZ
ZK35Jb9Bmg/sGi9SqaK2dohZhpA5FR4yYbltg9kPE2NnF0SyfctmgDOA72CqRby9Zkj06vYIM2Ex
eyaUqY3EdO3vjk5hETjleCoRThZ6loA3DgZmxnSMvXxO+lVOeijjReGvMQdiJU5IvhrCoZJkxAsx
BgMXGupUIIwEb6Rw8JQAdGqQxI69bNAPcTUAO6W4k51tgyGTJMUyU4Jb2LMeYwudGF7+UkL6r0Fl
zyzeIio5TQsf62RJwmlihLSGnsNOYaDs2jQrq2Xbbqbf9wnkwPgPY1SQ/BUzNcJITWs14Dtn+xhk
vAkKYMmYbJZhITZQB7HYNMA5hmRASJz0vi7iuGsSr4hfB7PGa+LxcmhY2C6MRYOMBjBJPNFFSpoy
AOGjWXSJZ0bDJ2uzdaFjtjXQ/iEoILqjLYdKFTmjVyZGY0eKGaKqkRaHmYHRryH7Lv8wOECNyWYj
FkIQgIv8CcZffIAGnIa7GMmGWegJOveQ8SIod2W9hYYR1of+kdWvv72FsIZrC0rhoOESk+gqsAdw
FGYp6FPsPeFiPrYBuKwkRVs4PyZ/dKFVjaIy+HxO19QZQ6I4Sp6CZ9Lc8PdyDDEycE+CB3GQfKwF
nzgxxX/K0W3BqBIjvMOUXjtPaV3q4CE15smvzan+eXnvFvwbprAmwExxL4tdDKBKGRYNU2D+39mT
dTupstkymQlhNZMR9WEZwEQN9rmHOaxjPPvD8OHyQpY/z9+FCAc1mgAznx1YsQfFnRG66dqaH3RF
dpUvujaiDsrLKG2B9+302wy1ReZ8KlOPVfQRpIRu7wRbCDxBBjLBlBfmYC+va+n9y6Pc/9kTuTYm
W4/SMCjw/i2b0UWXq/CKPrTcUKt+BIG9Dlm4gXTv+h+sgsSAlw7xGhZTogF0o03IKgz1F+neAU9g
+kdTR7ekd5mueui1Xza3lB+htvbXHvehI4/XhtxqlAr2wl7zpnpylcYAMTjxwulxMG4zFDANcJvF
K4ldfukJqd+JXeFQU7UMCVAYqacG80aP1rS6n/SngW5arHYqNkUDVD7L112zM2XZ8KInHa1ZOBdm
oGRdmME2umTwHBNkOKNyN6XhtWoM7mxkktHwxahyZE84IXR0EK0KvlbtEKqZW6HTb0qVpRbP4ZEV
7s9HX3Iu47CruedMjrMajfbn0HQuPBYYNTScJZ9v0Rg0XTHrjvQabKinxtI2DfuGouzWGgokIDoM
t1XW75y3WljwFG+LDmjnQ14zVyc7Ymyi+D0wTa8P3/pCEn8Wd9d2MH+IfxDWEjypB82V1ZUt3iys
+ZMBgIusIXRTO5TcDYtLPrIjeI1uV+hLOFiyogEeMWuegt5+Pv9k/9QIgeuhZIRKmAlYyunmhhUy
03Ls4J/K5Lh64VRu5hSS8La0bbw2hcln9NLPKpqoxY0ZicAe0oFY0A7Lg5EGh661Xy57ytKuoX7o
6IDX4eOI4vFW2SsRWLtSL4nN/MkkU7qrg7A7RBgXfjGy5PWyuaWHvAkpdfSQULKFbwq3RNQz1IfZ
lHqpAlLXdodiVdH/MFHcn/adkrqVdQ0y7CZYX7Z71vFBsRTPMZ574Zthpuf0kwFWa/ZdSHA5YXzL
bksKXqiJuAQkdnd2u49SaIsCj2HJaGnO4jcaZWgVgNoCnQuAv8SKO0Z8rTG0cflpCg4bbYg/6N3B
AdkziJT8unI8BJ+1Ug2bmsqEr842+8s4aqcU1K8gJhZn48Y5aZRuVhJv7B2/HshWIc7aIoWHD7NW
Ov15ZgOnInBV7akvQ8m7SkxvvqxjaJ1Xb5HEi7luDvZWyCg7iWeEvwYMl2uNTHtKdF5uQQcqg8/n
owklzvOmfThWeh/gQR+saLSr1KsxX3W5pKq6+A2PzQgPRMfsFKLU2EbyUkJS7ln/RX5MvmZe09Cd
NpcdVTz24pKE2DLmkdoaIWz11q5G45hVt44MhnTOafC1b0jVkaoRsMEIIbmpZzbXTZh6GLpfJylq
Z2HoQFaqVadN6ySJmyOn99MiAZ45bscb9J7xPFEHYw91xPu+nafV5VXz43ecbXyt2tAQ5tBfBmZI
WLXOgoHGJXBJtfaZWhZo5G8Cotx1zrApilF2OfLawbk1B7ciRUkW/nkaDPS+SZvYwJksVcyNaVlz
cALdWkVVUf3omRmvi5bctuFs3QBScR3biuXHcyI5HUu+S4FCMNBDRQNC5P0Z0igr2VgjEKKP2dMd
K3/G9ptpSQLf0s5SIE5t3hPWVRFQNBQ1xDk7ZB1Axa+0Md2ZGLOJAFxO9R/hKKs9fHnO2dY6Fhgz
MFQAPiMhzgaGHY19gKbUWJoDZgD7TEeqamb0SQEXu98mXR26YMnKo6saTaRgBf58DqTK1XlnWXH9
NOoJeD1axaLvdh/qfqLoYOuraJbsSTXlmFyf8ZdAyG02TyCpV33UCaIaiOx2WoWzmT1rZmusaFuo
T6SlymdQF9Y27QzybARBBQ7RKfPjiM6HiNHsRekC0A2FmZ3edWGNiaDLbr10mI83Xwgcc68BY1Jj
89tZ9StNW6XWnZRHbtkIxqlA3KvxssKpN2tRMoaWgy78mA2/h9Ec72yrf4ZKlawVs3idoP4HcB+F
cC+K8aeWIDDQ1QPFi6sIBjfJfjVgRA+uZgdNJog+rDRr32eNW6oSFxbvbh4cMPMAxjX0AgHfEVIG
m7ZWYPLnQGy/M/Y4lvswxuyamyjPpEbvURKBz2cUYQ/JKkGRGPg4EHCdLrMrujLTQpxM2j5nvT+C
CyTxA7ZqE9eK3zBeH8KqeWOXEsNL9+WxXeGBEGtRrgw21gk1ow2zxu0wqRKH5D9dPJ4G9hObCZWT
s2JX3Q6tlub4glAjKJtdNWynKvMM0yvMb1Nh8l08MiX4Pijg0QwtYMqGOOqA/rCNMTiSpRLnkK1I
iOVhPFUznv7IH1XqluMdqP+cDOog00eEWbDLx1msOHBHxGuKJ8sAhiMrP3UMo4tU9Bj5S0bfWs6D
gzEBByNawWNHQI0naz2dwdW4OYyHA9Bl6ICsiQh0tVL6qtb5LR25cwsGl/IRY1phvFKq+yZ4ceyN
Qq+78H0qIAQE3NJnU95guMBV443dXxH6UWO6Misf03mbmz7Ls4fL27G09ce/T/BXs2rQEAsR65m6
BwFTP61r615vfrVMclWeIQq/dkJFxcX5QneIeZ5e240agV4E6QHajWyDoSOoDFZR7bbJfWVOfoTa
nJMpe6pcl/pVEUDp5reh75PxJcf4ijl6xLwfQ+/y+pfcAUGJN8L5WKuIIktGLnrc88KaFt5nmnWX
G7+ha+xjzNXtbH09Fh+XDS4HYEicwSmQNEDw49QB496kQ2fB2TGr4tj3OliTutfcekIfsHPumeZT
5KRShcfFCwaPGAsIaA7nFtx+SLXJsFIU9oao3Y5qgFdMcmvWMgzUYlaKVf33lYWI0Wmlbozcn6rs
aiIZ/HjVJwCs+rrzFGdrM/b7ZFsoPlhmwAAriSNLizTRGQT2CtB8YDROt7aCpmtg9yjMzxHxihCD
XRRgHkkAWbrJjo2Yp0aSpsSkbgIjA4SBW6DXNuC01KOnwYDe3y2ewpf9hf85MdofmxPcBRQWRgiC
6RSDpGCAMV2q34zAujqyZ9hSIOAjwaCQBd8DWpGny+omBUgBXj/Tkx4jkbt6foiqZEXV9/Tb+hXQ
5kJTFQgXUEjZIDU/NWUFNAYtIUyx+NEMa/D01W5Y3IYqGBA9zHVc3sCF73ViTfheQ6yBugk9YxRH
duB8cQdoG7MI9Daam9GferiGGrDERRb88MSk8M1iMDXk4HJKPa3WV6Tt/KG4Bn/P5XUtfLATI0Lk
ngcgn2uel4agAKvSfaR52FbXrv1e1sf9gi4KTghaIBBr4JFOLBTrT79Ylsc0pRPfw/SRjbuB3bS5
7rUQHAkBpHxi6PpH/UeTfzDzEEC5FqDEgULfk6ztzmNs14ZrsO36areqB9DKp52LMX4kZwka99Ht
4EjiwOLWHP1cYWtw1XS5xvD36x7YcNDNqPXGqn4NIPewZOF84QI52Rohsa3toXNmnvAF1a8CKmbK
K9PXugMKpWhHplXN1qV+cNSVVty15j6bcq/SHhzjLc2iTSm7zZfC79GvAXvL6YdqSBoMhODXONjm
xKPhtdEDP0SgObszcwh6D29dPW4M4y7P/GEMJI6/EKxgnjNEo2GJ/FvYDAXP9GbkWX5Q3Y3Okzbn
nlbsx0iSSyyer79mvlKNoyq8MgeK0/AqfN68sXrwAc/IQQx/+XzJjAgB0aAKhPd43HCUn40TuiBT
NGXQj6XYRA3gIwDOsAB+Fc6VCsLcNIlQXYvMX2mwm1MfA3u1lfpjclUUr+PL95cEiYIv+AfGMMXP
Q1pSdjRE3TaZVgr4aezH+R+uYPPIhPhpSm1Af76Eibq6TsMflblSZCqPSx+Gl+w1jBeg0CTWmaZC
n1tdQVGdzduJvpL4UOcP/7BRqEhiUN9Gcigyqkfod9SzhVX046Ol7abk4PSS8L1UkAQY668NIUhN
BoCXTQMbTv02/6TGGvSkivFHYz+7/j7FtWh0mcTm4s7peDKaDn+MiyXDqmw7WkzoExg1uCk+GWos
+vvlnVsKh9aRCeG2DQADyQyovnlNsBqULd4zhh+DNM6RQxZkqxEOjzOFaUR518OxU8z+bAf205gl
XcWlm+R4OcJHSrppaFQCGxUDSVXqUusF+CXXUa902STtUuw8NiXETtWqwAVTwtRQ/FaVfdp8liPe
3JvL32epMIKHByBFlPP9YYDl9IaY4wGolQ5uNyG7AzII8kmqG3T9lVWZXqDVeBSXNwBUbCYjuI6s
8D76tmAK0r/jXyC4SAkwbwNNSw6f2fXTH7N/0nRvsvZV+Au0JYzIVswDtZC8WGC54WBBm0PR9dMV
984cjYNq4MFVA+0KbUD2bBWrNNiPkA4ZnVcd5eMWz3DJ/XGufo7iDLDvGNlF34RiWvjUrpUpUx0U
ZgrGzOale89W+i/djz6gHVW6bFdjYvMjcovX9tq+miS2F44GTIPrGHNYABWK49JJ3VaBhXuEh0jb
xpj9ph9Xlx1p4er6ImYBtaEFCgkiuGuZWeVYMaBYzQoTL/baJBsoMkNrxDWYjyRPCiJfOB/HBr/i
6dGlb2p5rZZjALeh4LaPS/Ac7+buEOuSubKlveOMM/+3sK/3+5GdnoShTTOHN4bB3GGhxgxgyj8k
FyeL0QTfKDsjz5ESe9GA+lPg6c7r8G0qIvgfRpwcG2h1EFuKuNLEVDDlkcD/oA1yaIrO06v4qh3Y
qoDURNjHkn1biPwn5oRQycC3GCoEPpdqH0nFXAZ+vFRZVfbexl7KZPtk1gT3q40OWQhUsTzN9Ov4
Pe4jl9bbMfEN7T6RDZItvH8oeoeIeshrcajFjohlpE7VtsAXXpWHeNOv06diM+3rXbOyd46ngKGX
3oaH3I1vlJ81+KjLTXzwEXDcZhVKGl/n7nn6U4RtJiQw885SYs9qKhTF9i3FKIVMxuP8rMEIp+pB
M4KXi8Tcd87Qch6xXg0UaLTzK+j8ZtaDJZMTPg8isMNnXNBdR9oovivjOSxIyWBHVT8Ta4Va2Fy9
amCm6c37zBq8yJC8HHR+sE4vg1OLwvah9hurQQCL+u1P5ulvzeox3rFNt3r6DSXBN/bwO2tWzAOb
DnNLzI/77AC2kH3xiDHolb5CfXAj6+Se5xinP0lw5ZQMhTplfLODVZ1ve2fftD8cw89lkngLKeex
Jcz9CFHHIeWQczeewdWKF00QsLXVBoBk6XG8BguQgSdpXXzQyAwfItWONmbnJE+XL44z3gLchUcf
HfD6019BJpCLDhysi/F+lGNWkeeAaTol7t3klxjgZzg2V8pWJj+/uM0cHoMJLlS5xApoUDu1Dtr6
xGur6ybHNJ92b1s/RsOvakkkXPTqI0tCgpMZMalzjDuBfqX0HWT1lQnwG4ik6TYaXnt6T9tvone/
tvTIIl/70Z1l04AC2QqLurUphtWsWe443gblP3Td8e1QvEZbGC98JFOnhugY5eOUwhCBxrEJ0pfG
7fvQRZG17j4D+kDY0+jcQAL0ss8sf7v/zFLBcYOQxKGZ8/Wpfpw6bq3cmc4qd1ZkkIwsLIbXvwsU
0TZqWJtNVsCSQldGej3Md+r0dnkxy8fwyIZw+auKUlpdFCXgQexdtVhlaLi2c7NyAuYa/XMfu8q0
g2TSZbOylQlpMGEW6ScVK+u12VcGKAaOP4NZJiAps0JPHSRw8swouYMw/SqKH7uBybUJFm8nXBkY
YwVBMdDqpzZK0J4EswMbleHmcwwKA8Qy1Y1QAb28ZYtud2RIuCwSBwQ1Kj/II1pWVPkdVteOvppr
t5KB/BdChonJSPDAY2wMKYbwcZSgS53ZCpGwDysjv+2Z31qPfXEDHEtS+Fb2fS+HWhXERMG8zPtx
wg7GkR72dsJQQIsPlnqXGm/Z97NPdDuPTAh7x4C9jocJjaAkv2u1u7p/rgpvnm61TnKlL7RYTy0J
MWmsUMIBigQlp7fknXo1FCLd/gUc4+vwoN+4GDuibvS+R/572+wxfvL5SX6mEk85ZxrDdCHkP0Fj
TYBuwBjXqU9OUGWxxw7gJ1V1deByN5jVeK9SN3kpNulVjknH/fg5NmtN8tJbcNETu8JdU3VoqoJ8
hmfYdyl5jCvPBms/Lvd42l4+DEth68SU4DS0R2+xNLHPdvrZKm/mn2jwihLSVd21Wr2o8XUYdJLV
LZz0E5OCE6UKpbkdY3Xo2Qzq2wzhIOeQy7Ap/K8IOeGJFcGBehCcz5ONhTnqx9S/64ofOA9V9JCy
LbTqLu/i4opApMSLl7xRKRx00g1NNAxo51FU43u0eRkUitODLqOfXIjDJvhv/rMjxOFk6DU9aWEn
nG81ww/Kp16Wt/I/IW4bHB4RBJ1BPt596vJ5a0eFFgCrHUAzqSCfuqyWvGzAxlgXZshARSR8FwxF
pqU1p1iDqq/MRHucjUJCtbhoAiVkjqTBcLKI7E0gDTxg0TxKfRTlgxn+iwfzGvX/GxDueohAaOMM
yL5nZPcE95SW3FrpQyRL7Zc+97EZwa3quOqRtWAdUbOb8xerwpCd5PwvRZpjE4JHRWETRmOCldgY
XmY/HAwsK+hygQg9rSTRdPGrYP4IZGOgbwExxqln2Qkd1IYAImGwA21Bqp59m18Y4Rq1z/8sCItJ
kLgWBUfBtbgSUBMsDUlGvvhBjgwI90HdlmiU8YEtJXpm9EmfRi8eJF9k0QYAg6Bv4ABYsZQbBnNe
JSMwHcV4q0CTpzjo2eflcLWUlwBM8Z8J4XpJa1D80xImyummtd3O8SlAxOV1pWw7CM3mING7bHAp
FmNgWINgioNOkXiPAi6jonOBrls0rSuz8bUCz+/JV8wD4nMlnedZdOojc8L6WsOJrIH3S+36MKhb
Zr1Yuj9BKVwG41/+Vn/XJQTLoberns0w1I0/zXhToVdBJS63uBagX8A8ANLGc4hl5WTQjUfXWy+f
hvKZRTsaAv/9GMeSjEtiSBzaq7qhy7IKgZ9M2z57wgsmLUFUBR1dyTTQ4qb9XZFI3BBiLroFCx1q
zNGrAk6FumZyccClGxlT1gbFOAvmoEWPIyAxj1nPXVwHp0cI3TyfdC9B/S8x7ciM4GlqG8dqFMKM
Ru4V5a1S/MsHZzE9wxgAPrGN5h4S+9OgCdbgOA84sLECEVqlRBBSSnydaVs1Gq7IcDPmObCvWl65
udNI2mQLuAOu7oPmHsb8OXWT4N4xKDYtu50Rim7Uq2yD8r+PUX+gozb66AYrPNJGickFPOGpSR5J
jmoeiBRdFTcwqW3yHXt4ynchCM1fHa/yy09UkjbRjXqv/tQ9xa8VV/m4vN1LXqMj7YHkNtpoeMyf
Wm/1zNHnHIdttG+LJHWNeDsoABHuLptZOgHAjfL8AVV6WyT4j9penxsbJ6BQN1rwp59uJ0vWi1hA
JGIn/xoRiZnrbOqqzIIR6NUA8utr9nVg/aDWxjE8FaCp/CF2No2MyGPpkj+2KpQBw0knbcetNvkV
ayEBT18v793iJwKVF74RyA2A9z39RLXWz+XMZxbbETyQHsjEmo0+BVrlVVZiQuStI46MbGXpvtRR
lODsTZjWEDOXUZ9VtMtgM2gphNIxrxH3blMqFcQ2WntjDJrml03JrpU2QJ13ytTN5UUvHwsM58Fd
AO4/R4fndkXTeQAG8pZEXviQ9x5/ht44q/mGeWwXPjkbe90P/uBHq+AGmkWSG3zxux79ACHjTcNK
0UIVPyAD5Jlf372sGrjQWYXDHpkQDp+lkEwZY7TKx7W6Nh6jpyiCrBndV5vyCppmc+RZey/8Qd5q
FyNz68s7vHT7waUwk4vGBUhSBb/NsjLWzQjGafypz5jGH6Bg6zr5s/H9yRMs868Di1VPIO6axOYO
XBXvmbWr7B+dVJiXV07FR9yxDWE11dAHVTnDhmruokZ1h9oAWvcube9mtH4aiK2CNlVb/cMW4pYC
BAHsGcAUnp7MNFVsHWp/2EKkxSl0JxBAofHqKumLlkuS5MUowDv/6NyheydSQJBM73rHwZwvq5k/
x/mqHIrErSDvU0KyV+L7i+H6yBj/MUd30lzkaTBW8A1S3k3Ub4fnREYmsOx+/51vceRMCSMrzVMc
L7XKN1WigHz0HUUSzH8UgBzKhBUW49nRSRMK75VZtQANY0ETo4+R/WOu30JnvgcR4xXJoWcIRayc
ygZczrMJzk4LeSk+l41zJs4XF7EGFZIM9cJ8Wo/0djBAQ4H5sbmHMJFLumvcS539adeY9TUsXzVk
r8Ozz8jtgwwVmgHICpEcnn7GQIGg2dD2GMnQ9gP7DdqEKJTkD+c4nBMbZ724yTICw6xho3HovaZ1
btZRbyS/YwNgs1jb1mb/R53JW9wprtapuxJKhpdP4dlTS/gFwtEHJrE1Uxu/gA/4OMCCNs1NGbVX
Zjv6Bl5aE5MSUvDAfBJtYBJz6gSYx6WhzSrlg4EqLTylxJzfRjGGGry9YdC4ZBrah8joy/uKKEa2
1oyya9zAsMLwoIY02Vpl0evrLqVkHzv2ICugnIUJ/DKUgHBhItcCmkUISXZq0wZYnhx1GnKlkt+k
qrYNVA/d2FAk0W/x0yNDR3DHDBfH6Zy6l6boJY2shE/83ATD82jMLokgM5h4WXGrFM9md9UZ+6x/
jkzJE3Hpkx9bFnLmPtdqBqXqAi+3a6u6VvOdpiqeod9Y0bM6SyLveV6JPYWAANh+LR0Ek+LYakyj
MJtIUXglACi00B6m/gkyQKswLNZl3LqtPlwTkhxsxd43avDj++4NglxOAcznr76+wlEsZl1rdNWY
Fx5wBy+g6UEuoq8diGJFNRIDpl21oYwcbHnFkGJEbQlIJ3DInn5ZZZz0KAix4jExnkaN7JUJCsJq
i1awGR5MdXCnxNmTUveM4COjpsyzznIv7DhoZDHZpqHNDbKoU/t6EKlW30JqoGgOkKZsm50Ntr/K
nlwUn2xnZTsbJ1inup+BWNdAa0n2yc/SCf4DvsjZwchtnPHZ1g4Lmo4YuTfEOzXr3NYAX4LyGTHN
NZVtOu1ocD3KlF6XvNrhhL2Yg4eIsNgPnFkdVhEPZAA9xoekraEEaXDNq8x5nDt2Y8XBe584raR2
vBQyQGvL6aUwGIEZ9NPNVvU6T5nWFhBJRuWgy13LnG7ZOLhE/b4kIZiJVciT8qc1aIr5hXXky0FJ
a2IV4Hzojd9O020A4fTbonGdtt5ZAFFcPjnnpQRcenBfTOpyo8BLnJrr0qDrEj6BiSv2EcSgrq1l
XkGSlWpXm6G56x3i9V2wDlWZyvrCnp5YFkKjUpigCVRguQnuBtDftXmNrDBcA9PsSxbJ3yHCXQRT
KPiAAQ+vaxGeqUwz5hcyxId21veUxS5umAPEVH29BGFnRjF1Ga0L+wFUqFczlGUa8l35CHAJo32N
masv5pYzSsZ8ZhXGhbHYWfnZGteNgrnr9qGJZUohC+cDdkBQwMFcXI1a+Jx2FjQ4k0inwFdf2/0K
oRqwTfW3krdbJRt3SFo3kt3lH+psd7laDUgLAIIVq1G0tKzcVmAzYTuj2DIIrYWbOt1SyEjY22j2
M+vVUA65s9biZwVP5XbYGtZtJyuLLa4dvOIYAUdj1hILKJ3ujJEy4XfEkZ8lG6o/Wca1XQdeEl05
qbG+vOxF9/1rTayk9ONUsbhC/M+L3mvJK0io/HHETLMs5C1trwaiH2wsBsFReTv9pAHGOYeumwsP
SZxXghwpdroHaI9cRXryMDr1/eV1LaUseHLomKlC/QJQPcFeQ0bCKFULYEknYO1Lt2zWSUdcWl7n
mReXq4A9BPkLs6F0yZ4uG1+41E5sCwWFpB9UUmcabEMhdQ7igxq1EnflJ0D0VjwNwYTJX/SATJ9u
Z9+UJVQk7AKERvbKjjvPIBOyQLa7vJIFGSsw6OByxtQHlHQg6XRqx+ig1kdbzHo3tVNsWBhB2Zpm
GDy2Q8fvjTHdYOD9OrZMGAcYspkAdY7CCYlhaDwruGx2fZFNkki44Ev4sAT/Y14M0V5IWoDGp9lk
ISkvkqYzPSTbwQHKNnPuO1paQd2i1pMrQwniUmKYr1bYdXQpkKJhwgYa6mIfwWSJ2RV4xnp1uNLq
m8GsfG02AWwtvdR+zxq/7WUfYCHon5gUPjQkepyhH2HSske/KiGmRTxwdK2oktxhahHTiG0E7l1j
dFONbFLH8YZAkwCxzniiedyHwgCI1EAdQzGacOoF2YQkLe5wmGqduT1USoYE4jIglNfbK0oyL0hw
4dF3SHaiL1lvaAdVUjXfsuyuts1tYrRuAILl2GRXgW1uIk1xx1JaFF46dShxWVwQ3cRTXPCKvuni
cHJw6vLeRja375K3OHDRHYPg63NMyx1lb2qD0QlzeNLACAGOFLcmMgTW0sHEceSEIagIoOh2ulU4
AECszUh8mK60HqPquK0NyA3pTS15Gi1bwnQ8yO0A9P5K7Y9SLBVw6rTjT9OYaltbjbZNn67M1JJE
mqUbwsL8PZ8vcPAyESLASHQlNuqs9OxIQxDdsuSDFcWaZrIcbsHT0bjFK5OT/IO7S9i5fGJG3MaQ
qiyqINBWESPZ2uBC8X2nAGMIMtRXtVPVbQa2iUNjNerBNmv1iuYlCsaqE0pukKWzDmybjc4klMTO
LpCiLVUTxNMgZY5ezfTODj61ccea1ZzeRdkjah2XI+3CNoOE6q854c6IW6YB6gtzUXBtj1uAFeb6
hcqGEBYTZcyxI7NAlYoPVJ26Z6GUQIIFaJs0tduzQ1B8dMqn1q4s+mZoGxTo0Lq+vLDz+j4vSB2Z
5Cs/8lMWd0VvJTA5eapfv4au8vALupV4RbvdFYg13Lt99AesW57lZ5LAtbCpJ6b5RXJkeorKGjTi
fenF+Y+KYM4jdevpdtBbie8uXEgndnhOd2QnyALImnWwo2gpWPUUL3Gg1Dk2uw7dBF2JJFu6lCIe
76hwJAcdEz5swI6m7dsMRfu5fBzYA1H8IgCuSTabjgkc/Hzh2kM1BCkNqIlUXAJCZJ3jLLZyHUki
iA6tzsvqcaw3WaMN/apJNWdbt1qlr0JwQa+nrK1fSFlrd4rhTPq+tTLMJQylOq7NRMcIWTdZEGij
8zTda1MBULY+63p6h3COXsiQU2vLgmR8T9SxAFp7CvVVNIe4V0I7TK6aymkHX6sjCkSr2RfRajSU
ep8S1PwZjwM65CgUL+uI+uG0pNlqDQR6fJI5CvP7KM6hezkG9o2hVDH4bFW7vNNDSp4qTU3fDJLZ
xFNUe8YztSEh8ShTA82NijbedSCEx8NrAo2ZakU1foPd3fRWgEZKSpTwXa1Z6aM8XD/qlQ4QPRqU
w6qLW4I5WR3BkxJmFn6bhZG5NqJK24dDMWb/Q9qXLcltA8t+ESO4g3wFyV6mZ5/RbC8MSSNx30CA
29ef5PgeqxvN0wz5SlaEbIVVBFAoAFVZmZTXc/27aHsr3raFUkBLx40mamq56QPjp+7cRgdUnedC
n8DEM6DkkA5lg1ivjt1Vj05s4TVR6nxWmo2UtyDu7yyqtX1huMkWaa7Rd/Mwtq9UVwMol48d5q3C
JNOoTcfUn7lLQTPF7dATqln8aupR3NiTC9lSLUtDsUlCEQugGFLrd+GG/LuW8NHxsqhlP4HjLJ+q
pJpABdyMjt8xwwBjEHj9tEdSkeiWaQMoJNC8XRm0B/WZyacm6BhILXB84pTuQSXUlaE+eHHN9wUX
6dXU9+VejI2+V/ngfG+GGmhsvYyLasNauJjCBqO8sqzRKG5Kq3ICXemSyGe5KA9G1YU3ql4rbDeW
Gon8TFeVm0LAecEcrFdvOhvDElUbwIs9Nk5N4/fgWoW21pDGB5uNhumhsNRMtByaBsCDrmqtYMhi
aOfFfXurWJP2ZLIhmWjTdFNBdaPStfva6so6EL0mIpRImXE99HobGHjG/ejcsdmiYbW0UCrW7bXe
6MUnDkjvoOA1h/MzXh7GONynqHEBUOdG2G3c3Oj9e5bcGqhxpDuj+s0mfzSubWeNZWvJNN7lyFLO
fPJgD5MCa9Vxt2kz3LV4Yl23XXdrRZ+ZXkAIot7qMDf23abS+0MDfg8I4VJurjV8LcRAA7EImDTg
N5Cel2JgqahTEeM27glFo7q3ta5Fb2JbQp4E/NCXj7CF8G4AzAltWQtiFGc8kZqSW63GFSRJBbXt
27qwvaTdjeFzaKxJziwNC+m5WbQHCh6ItqcnST32iJtNVHthayIh25jVlaaC9JcCimUVFGFE+FOk
ZSWdhN33K+fYwnmJ9L6GHlzgvvBDWlbknzuWTqz08mR8S3JglxR2wxV177Rr7D1rpqQjM1cA91Vs
mII6ys5pLF/BWs5akpGxAv5amFIo6IA0XXXAAwPqy9MpNYbRZc4Iuse0K4MQzR6+rlRPytAHKSkC
Bx2fw7BGWrjwFjmxOY/+6EJAohQF9xQ2c9HTkhl4hjxd9sn5q6Uz+fi+KNMThrWbmO3YligKgxqr
BGBiYDR0VuQIFufu6FYqVVOheCW6qRelNwkXB7jykmTubVLa0I/NNyQytx2kuP56YGCxAIIT+9o8
L39zY2yTqccOMEEf1aoCl5pwnyfa318N0bQCnRcT+Q10dEpewVFXceq4xtVQ4wGzdmDnxO3tGS2c
l4ez9HYG7AKPQexmXBLlQDXaQ23UUQIxFOzXt2bICCoL41RaHu9ysKSjsRBfEafZOFG7N0Objrjw
fISdgKZfHkXZdRlp5BC3nbuLIzsOXNyMDjrrjUAz8w4Z2NbOQj/jfXU/5LbTUJ11aNW6PIxFhz5y
BOkKmFjIcRuzIzCCfFqfIs2TxWuN7Atx9tinyfwRR7umQjZS610YgfAm1YedJj6Z+WAlP20ruDyc
xegD5UtkcZDVQrf5qSWRCk60Cq8ttFLg+OSAHe5scB2uaZYt7p8jO9KI0tYVKJFgRMa8X0T206lV
0LChRyp3363QvKqzNYbfpSce/BoZKh2AKgQ8yabbJaWlClZ7tY0kdTzROC+DfPqIjZJq8UdfeHru
F+aa/vpCQDoxK22orC0LnaUwC2WWoC4AIB+3ufAvr9v87XLUgzAYoH8qhMpx7J+uG8+NduxU5Ag6
lEcjI77LorXurDUTUujWKoZrQAQTRQFVqzGMH3Se/H3qBsnbudsFtJ5z4fN0GKxRgVBp0SfgqPVj
2SrfozDfFGH9H1IYx2aknIJIcmZz0M57M1Y4v6t4gcvRDfhDczcwutfCXgndS/tXnZlKwUE0MwBK
q1M0KFoVFpKhfIz9quJ36UQCPphQ0gzREjhuLjvDojmolDigE4f4ixzC08lubKHh1R2iyKdNeWA1
tq/XoOc04pt6rfN/aSsDYvOvNckvmm4YlHSENabcTX1Ldf0T+m3c2sQABpRrx8ZS9kmb5Y0B7IDc
i+whZpboU9xPsGb/Mkngku3Q/87TZ7cPoTr4OaCp4e8n00JhDyUFMBugMnLqkqYxoFwbZQ3I74bA
qkKwleTmQAUkMMeYjJ6wxY/LFhcCBpKkeHm6KEXjESN7SzxUbkVqlP6riGqDfRdF1lbHm/Y/jAxv
upnNGZk8EEmdjswZR5Jgr5XgXgu66QANTlCBBzHDi24NB7bkkUf1AflSZoRIoE85LrWEvVWqSqvk
22ijVyfcjWtlwoUwP6t5QaVUw31dhc7D6bASNYbKQlUzzwCdOA0z5a4flWsnSX5lcX4DBQh08qtQ
yVPLPsJDv2e//3b55mr77DAq5vaMmqsaB73OOexrDfrpgXWognDsf4RK2wWXLZ3vvNkS6IiBiUar
iMw/C0o70IqbDfNcM3wt867z3AYFPG6YQE1keBOxhiJoryUuzxfz1Oz8WUe3kbSqq9DQYLZhhJpd
kBDfBOwT0pw0WuumPj90Tm1Ji1ky1lqpgslMWkLzcqBJvbs8iee77cTCV5b2aDQ1qxXU6RksOLd2
zGnfH1i2sqPnEHh6Op/akGKIA3j6FHLMWFT+TtDCkKBigKByx5tu5QA9D4+wNNPbgIkQCQBdCsaq
ncS4PbVYm/Sqz1W/tq+bNKOjBpLsghr1JoZy3+UJXHSHI5Pznx9NIERxiIrrNvPMDoj4SqOJJp6y
svFVSwGxaL69bG5xLo/MSd6XCNbh5gpzuTVSI9zb3UMD8StjjThw0Q6a8aBgjtMGJYHTYfVjVWrj
iIKd7VaHOCSe1RWBApSsXa41SS7O4JEpaUiFnbmd1XFEjNYrne/2gFrS4JkDHhV2/F9WC3xAMyoW
pB+6tKGE7vR1UcIVLUM4yP99h2T5VaPrwFRgazFzWNleX9W2M9//Y9CQXsoWUUTZIfHt6RqkrWrz
yk7aQwtF7FK88bi5Q0sybt9w00KlROT7y96yuLshJInbCZIcwECdrmIz5FWYN1hFvCj9tDFoOP0I
rXDl9r3oK0dWpAWsAGkQPIUVNU6Qr+n2apxuRFbRfLXNefF4c2eiJRN4anKWCHPaumdRAVsKD/Qu
RzY3oWnu65FfM8C7IBETAcNWrRw1i/NoWYDdo9SBHJjkNrqwmyLve8SVMdwMNnjvQDTk2wpfaapf
jF9/7MiwmzEGnUmhdAwIBhf9BB8t1GxLQTtnm4agv2U/oRu/MrR5cc4c9MikFJwHBwzPCvRTvRwL
5sY+Ts6u8NrmI9VKqtorUMM1a/qpQ04OChnYg4iWPdXDp0h5tN2bGIj8MojMlabLtcmUHvO9Xdpm
qcKW3TXBpPhjueGooagvcyfRoPnZahPumsX5OD86C7IaVSINVypPG9MNtzo/daOgh9pKhJ0dDgWk
4Ic7W9Sfl3f54i3haAln7z0yC7mapHMqmJ1lQkBa7MfmWvuEtrhwuNQhLYZnNpBapzb0Evlhkoy4
JyjXcffCmjfeHoDs0fRdin7WcleYm2lC90v64ECFHQTDg3UgYm/gqRKtZcMXt+PRx0jzzJKi7cYc
A+7sxwLqA2hyVgnx/sOsHhmRZjU3+tTqG4w4y64MNkA49O+h+ritQFUaSN+5x01ueydYqpx3E2IZ
plAD7bgZUrWkTrOWVF+cryNDcwA/cpDMNMI6hTKJ14MJrupQfTNeNHsldp0bAQJIBbsFINvIw8go
YpZrek7cOZCYvYf627YS5qaCkNffLsupGSmCKCSJjMzA2ju6DvlvRw2DMeFrzP7nR9qpFcndFYvo
vOMYjDPpwJi/sDyhTfijt1YS6ct2CJSKoc4B3IVkxxlqK81t3H1Mbm+BAtkxlwAa0PNtb+trTM3n
4QmDmtVL5oZKeLYU6nUnm2owgTO0x3Iaj08GdBiIH4Mw1koDvAKwa1fe2OeR6dSitFhFbNhZlKs4
z+zplgBbwlfxOItu50ABF9kegFdcybc7MlSEjRiUYuQ/yrI3XzOThNtwllC/7Hnn99QZUwl2JPTV
IBDKHOd5rUyDNprMS7PqSo93HTduzVanzbu+prtwTi04d2SigOqg6xdNGPJmEm2lZ05h49oIdMzb
Rn0aqP6A/pOD7bto+vP7t8gTPwBfvTzEr1bi09vAqV1pwbQ2yZzRtphH6LNzlV9P90A23XWbB83L
8d8ELbcC/5lANo0+owzuda/tVgkc3wpYwHfpC/DYVPVdr7oGrCHoX42Vs06fv+DSF8o7pqqYgDQL
vvAu3sbP9Suk8jzHdwN8waEOep/T6Qryjo8lvYq3Bu2sFTc4PwlPp0g6fCa1aYUY8AEQGmLsVbOf
0VpuFvejgZPi4fJ6LFx3T41Jh1Ci6lGlTDCG3Lxm3hhWEIHBVEXfM9uE9RMDI0G9EpIW3fzI9aQN
hRJ9WiYJXM/KOzCAJeDVBmdRRbtwR9ZOwKW5BPkAhO4B0LTBMnN6MEWqE3aVQrClKjooBkisQzp2
jTdFnS/YoXhdmc7575Od59ie5N5lQsw6JbBXZt84VAfV26L+wOvPc6sbZQSR4Czz0a51aCzFXSTl
HMAEIAuKRODpKId6UOIsBxEHbn9hulcSZNqjQItdmtU7Xf3mmPvL41yKiVCMA/YTok+gZ54/6Oi8
d5N2ysYGBnm26dkHqV6GcGUfLrS2Al7xx4acOGosvdY5U3ByMfY0lZMvBHqTkg+gwAGm0+612jzU
Vu6rTr9t7AhKia9ENVb24gLg5PQrJAdK8yTGZ2CkfY9yhvWjCcuHYqg2Wlh6if6CgjGeMteKkmxZ
J+g05CvkHUub5XgWJIfKKs0q3BKzYHdu0NTIjpuvk3ZtpfdkWMErLHnRsSkp8FVlB9FsZKk9FXlH
hnJGRHxDfBotGMu9rN2R7r8En2OLUqSrLCMl7QSL2ficNtuh8KKqoAqpgWf/1pIogDgVU/8+53m6
pFLIGxguJNNsdSDfKtOl5tqda20ipQDnFJrVtjUMtOWEaqHZUqUHt0WZXHdGFRhG+FIqwNGU1uPl
XbkU7I6nUwoDShvWNUSkEAaMjlrDk5lxSjjx6vhXCurmv8/KzPOIHMkscwT0tOQvEwepDDCIeBUW
v9EDjmQM+HL8Qvt2eVTLseaPGclJ9CbsNDLvAD6lu7Adb0xugmhhTblp6aJ8PBrJK6yER2prwIza
PpZA/03E2JS1R1J7d3k8/0dI+TMgyT2MJhzTSIElFtdQeOKBlbzak6+TrdF7k7WZn/AWhNl8MAnS
FdtL5xMoXtByCnqwc7pyZ2i1ajKj1utzq/9VZOawtbMp3Zc1cQQVRdg9KrXZvk6d2QBZKaor06r7
gKWFsrn8KYuBTdNB1qOB1BxIwtMjxMhtkRAWt17RmX6cPtfZ5OGVYJoBWat6f1X05FMZIJh/bUnH
VThYXZK1GDVhwk/6CTZhbEq/NZntMfe9MEYfwzxwK9s2uv1O6piqKpjNh/5a7X4rTrGB++9z9aer
xR4IZcDVpGzTJHxsGIQCWnRDuX/NZ4QLOoiiQJ8CPByoyiR/hJEIUAveom/tpUxYkEAvAly0K864
tgrSHlZi4EAcwGo9Rf01lPuebWrlUCFVrK69ONYsSdvYRaE0jQtYctzIq0hQ1s+V+oZ25KCq10BD
iwH4aL2luYuQJjNFDd8q8w1nTwqwyuYIHFRNCyvxFPGqJS+XvXnxHn3sYtKmxh1JIZONTW2RbWrt
FRGoJlVS4GOhMice3BFZrDX+oOUr0tE4pYDvNiF69wnm1KgfwJNNVeuQt6/5pAWtFm1KxqmYE5MP
o0OZe5Wt4SC+fPB8X4EjHrVg4BtlIEQDjijScvCyWto1jlWvt8HnG++m9BbBpGYfTgTS8+FRGzy0
PvXula2+klWZWn3Zs/58hTT1ZjaKutfxFeTuzn4fvXjL/HTfoseKmh7HHZH2vrqvvJ81jelvlAfV
TeYrmzxw/en9shssnsDABv/vhEgLooF4hSGutR54tDKq9x9IlSTUKEdfqM3eMlt/EKtUOosvVigc
/2tVCqXA6rkgJIJV5hNabuKY/voAWpKGnzEeqyVGPT9abQp5v2gD39z9vfI3gtXxF0gBNtGLrMpj
fEHGqNHAEQDDqYeVw+tckeLUiiuVuiqk2dPcghUVPQuB2OnbhNr7H8wvfljU+By9KKhfQ4U6frIv
r7qAU8hCvRuPPzUv2VR76EX5mb++CWezF3aBnPUSLTecbv6sNuIF5jkpdA+NXdMuBGkuxFXZ8E3p
HO0R7IKA6xDIyl61IolbChFK8cvUUtOkWTi6P1TTTQ9dq7k3Ki8cTqPSNceHaQj5e9VlzXVkqGi+
d2eCjJxEFt8AtOJioovMoVGjTsSL4yaMAui7NxANt/iuIB30gUmDtG+jaA+DKuwnpDfQEwk2A3MX
xrXziiaQ8Cpj0RjRqg8FOkgAC2VGP92CszTflkU27oZ+crxGUXTaQzDyukhb4iN7zfyxYPwbUyw8
NUezr6/cui3vK5OR7y6yuOiCmGpoVIC6NvWnuEC1idekeRXgQ269hGfivoLjFr47AHfLKzTSTryI
nxVI/9I8Lpx7nncjoRnwKMi6jKGx5bVjQSqRj/ZPFTNziJuo5MgyChU05m6tGrRx4wEMHihdW0pO
egThhl8J12UvztSNz5bjNPfOMMR3tTCiAzpKInRpQUk57zv1d9Lo3QMyQOp7x3V335Ux/sbQYcWm
HkkzgpZd43uGgtZVlJnqgxr2keGjwuV869SO38TNaNd+06jlZzgRZYMWGBF6ESAmOyDU6gLHas7M
K5GOmk31mLvlBukwE50uYQiUvR5mYqAoKekjdVJdexyHNnowQz1GgrPOw9vWtfV7PPahH2U3TvFB
2MwIVKVRjXYHwhSHZg1xd6pZmvdqmPGruDCUGxc0e+h9V500YHY4/gapDqR4srE3tpfD31fW8NJW
kF6rJogijEzFVtBvkkfcJz9S/z67Cv2fJU22+l21T/zX/kD24yamgCCvWF/biNJlpojbyu3mOOhs
fwgk5nbxE5Dw00NJ9fcpcIL0AcBbck3uwltQQ8Z0jaVi8doBhgxIpQNADs6i0yvtmGO/mhH40kB1
YlI+Nje2OTlBKPrvRer8zJi4JiUWzarG/eWhL7TLn94WpTNw4G7W21WHoSs/OQjAIMaFl60TNugr
w1vQoIw82cxX00CPP6JmoFZFViqvswl57Y8vrNLZNxhxnqcxPoE0ha/G4MwxH0dzuGdiLW2w+IiB
WBfKFehGPIPQJ41BinooWi/X2k1otJlXOe73LG7MDTM6HHK2glu6gjy2mkNeS9GQeauqciUzszRe
ZNv+/QppyglnlaOiUOihiHcbKsPWVPZTsW3S3r+8uIv3myND0sR2wBYqqEa2nmiEoMaYf6+H7Lel
Ku8icSioO1f20eJd1kK/0QywA0ZY5nhQ8sy1BjNtPd4fDJydaLKD+2iA1PIIT0G/G0C8EPz9IC3V
cXR7vkUjpXC6d0D1ACa7ETZV9qMkuLFYrzazqCNerTXk0fL45mYjtDoB0S0nLsALqPKWYUJt9Tka
PGM4WPnNoAjfAcyOmJsEykqatjLA+c0hbw/Q5HyxkABVIhd3OjeJ6o6XrYdTDoKl6SHmSVAjnXF5
HhfNgL4RFDYqONNkMoJIjEXThXgSVNOOZS64pG50/vuyjfmpdjaUIxvSUw65AkhH6rARkbrZaAzk
E00WhSsTtrS/rCMr80iPcszhOBqi0WCl6xmt0bjddxDC0n02RN7l8Sw7hIEkFiAGKJXKSN3ELutU
UWAKLHvBBBLFHuel00xe01Z7q+E2dOMKGoPv2kRPzcp2W1oxcLTiJ2Sp8NSX7s4pc7LSmss9lXLd
Dg9ZeFNGK8fD0oIdmZDpQyJRNpUQMNGAPggsBn6fr8G4V0Yh799CC3sln0cBSS/KoMQTjYc4/nV5
oZYOWISlf9dJCrmT5mZob8a7PlPQ1Tv6xpihe9r4lir5hxYiUuUgEOJrZdll9wBV26wdMBdMpRWy
QN/T1DZiU812oUEzbdu5G1P3Jt2zp4E2GiXFGivF0nwCceOC7hI3Cfvr0Xvk/aYYlVLHs85zjUcL
Tl+M1DZW3GLRBlCKNppZ8VOV7iuQH0fHdY1x5XZ0aPSt3tW7ul5ZswWAItKqR1akaJFyh+W8h5UE
5JnaCCHXKntswuGuNR1PC1mHvn7mmzPPMrOeXVauIdaXzs/jD5in4WgqQ/BpaFWBayHPxjd0xXnD
lPwEs+ROFcBvg0/7spMuxq2j8UpOahVaB6pgjLeMt7x7SYZXnrx0a6o1C3ipeVrnFC5SZyAGlpwy
LOJCqwQum5PIPifV+Sz0MbBIRo02uu7Mn13DaCKAQBNGcmWiRdopsoSWTdtT145TWg+ftaPdJAlo
B/na3WgpD3L0cY70Ui+JzZMoxJT3aFpPDpOzRZOta7VoeUt9tClcnvFlP4aKKeS6oawkN9XpLm/D
aJ6KEvSNdQmyD6Xam2W5gj9ajD7Q3vxfM5IjD6bWW44JM2n3yus7MaX+aG7Ah+qN1S6dUCpog/+/
gUmeO3ItbOIOFtVi8rgT5dQB0rziw3+J3tbR0CSfBTlEbWrtPIPkW2bdDlFPwd29sjEW5w+I2rmb
AoBv+aAzSVYnWosLcwisU5u99ultBC6INvw+JVucsrTF2/nyBC7uRXDUOmgtmpm7pFtlXgthQ3MJ
scfaOI0DRkaQU9yMYk0Xa9EDAYFGjz6A3zigTkNMhtvrVGWwYwEqP5n7GClYoWQr7rAYyI6sSKtU
OMirpBMmsLHq67Id803ElXfCwXug6+KhQvP3isXFo882wZ+H+8kMu5OOCDXS8kRxcKznWfyO3281
5uwYqYM0nMCEYQBF9lBClwjZmrVW9rMIp0ErG9PpuroFSsYz7vPGnUaeGMICZ4hbU3fi5FqJhzel
NfQArUY6eKCdVzxh+j13wQ5TA7bj83Q0vTZLHiPD+Oi16MVwWHaroO95m3VqSqOIKCsN3fLlCp+p
oR0JcwM2DMASpedZrqitAp5ZkzbGM69f+/Ltsg/LsVT++6Xsblm0sVnEmkkhbIFGeKI/D/lDXmwt
x68j8ZehVDYmnSomMmFTjSsJDQGsiKAAb4Azx9ZXUgVnJdDZzEzog8vcjHSzpTnTW96hNU83KVrx
qUlerOzDMEBuicuUdZ3p35r+0HYbNbzRs7XD4ixVAtvgZ8Q6IXkww42lIZbgV8kbg1tU1961zM/D
HCKVATF/E8uLRcDa3rPQSez238IM6QX3xjFWMgdfaP7jB9Q/nwDgDB68LpKf0vAVu7KdoYNnk7EO
tNrPwgbHJASqg1hPQFJ5J2KA5OfQaHtDo4EjczPowSQCZfJ7814Hi1a8a9xHZERppvceh9I2eS6H
p575BrQsVGVW/Iw3vWN6YxgiQQgCGbDTJHRwGC1b0OCDpka54fVHYf5q2ZPr3JnuNh3VbRQhQ002
efEkyFVZrrFHnAUUeeiSNycJgRZXjqE3UebHdk6HBBscrxLzbhCAm4DBKH20kDT9602ERf8z49Ki
p+ihVfIeZrtxI3pvYJjHJ/Qlwdmi65CvabvKR500SrkpB3RCmdNGMFeNJRKBIxJRVxl0jXmHNh2A
18dP1Vk76+QzSLYpnXVJzTtbKTsLyA9QU9Y4E5QC7C1rddyzatM/dkBsgi5hQN1k5m68y0M7E7Az
TpCkcAvkrp/K/JcL3lrxQIhCUZOYMr8eX3uW+ba20Y1PTXeQ0UHKu0A+HonJ2rjphy+eYCj8rpxZ
XymO89315wOle1pYRKZVaZh8K8LkO1cgloH0QgFz2PNkN4lf+ahRlusBie6n5KOqD1kJSiy19MvB
hX4D2lLcB2GAar+5c9Bjysit3trfL3vkWfH0ax5xh3fAxw0+PFkIqiOdOo4t5jECAlwhnpvNQmQo
nunAz6OvwzfJo8OCOAYUFiWTmorh0wT11OXPWPSao6+Q9iPQNQPJQnyFytFsGn42UDYpxV9TRsmD
lfaf6lRQfA3nzArDg7aE9g/0EHvrAEZ/5tWui0p1BYGqLNQzDznyOBACEqmpSPugNRJnJQCfoZ+/
PgegCoAlIdgHBNPpfa1DvyjeCQM41JqHQt/EbG+Y6LBNCgr2bOG+kepdxfqjmoVf362hClT3vWfX
Wf58efq/Qv2Zsx59iTT/lV2hFabFl7TdRNNmJ1qTlllzcPQrN9Q9hfmaAWlE/Q6wJFXdRNPtMH4z
ldCP0p1owCGSjlQHVzUBZ40TFBb30gQwV5PTIn8jdoIWxHp7+ZvPXvT/zB7SEl+FDmBAT2dPyfKe
uP1o0bh9A/0XIe8KGNhYa26H0vRCYGt4h4wxFdoa3+Git2LJwBeArhaw5p9ajpwORY5ksqjI+4oK
IG98dLN9mlxZkymWXw7/jPGPJWldIicMTYPBEloFUVQpoE6Jhqthb4u13pk1S9LW0AssWpjBEsq7
foiTe0Kj98xMuKZgpM/ffO5r/45JPpXMsnHIGCMKJk3oOyBU1vHb/KoW4BhPHoSC4hBCZaR5k3Kr
qVvduIqSA0qFsXjJ3TejfiHOhH/56MebDG1ETNyVLiitm6DSX3DzHd2HFUdbXG40W+NhBQpYiGSf
Lrdt5CEhc9i2lfB2gBQsYeQBpESzUJmxyXRzM6gTmP5A4Om6H1n4kzEl8uow2U5u51d8jRBg2fOP
Pkjyvyk2m0EHZy0t7WlTjbWnqWh0ca9bCKq7Su1NyaFV73skjEmy8pRdmAtoJ4Bubz4uAN6T3KTQ
C6VPCgSKkoOKKVVuQrDu8rxeSXIsDRF2kElB5Qelny/M0VG2TGkz0NERHAhguEw9iCj1EMgGp0Mx
cuSWwlbZ4P9F+0sIfduI4YQFPqCjZeesdUgtXdSBo0F9RiXgdnHkcmpuACcZFwgzKWu/o+vWR6/X
i8FBtTIgmVRZT2HU7x2oorgqcohm/GD32h241zdWl620/S/NCpwQvZXzowGydZInVuhVzescmzTN
9PZOT8He1FT8p+EC3oA/QPcCGAdfoigtD/E4AWPWq3dODPq8lR0xv7elLQzqHvjBfPkC4EdyQKCn
tNCMNYvyoS6C2HFBBG4w9VoLqxidKBGA/2UPGXc3fYohDAXcFSTessTSsXSiAOojfFz5ovlaKX3R
ySpJty2oX+SoJcIvBde90tp2bK/aN9VEqBvdAdDK1OKKgCSxWAkOi/vhyDvmPz/y07AxWrdM4R0J
WFKB89gkUxmAaWhl282ffzY8EJBDnGFOtRrShCPtYWvJPLwsvbK1yHP5SjfMkmtZ1pEF6aTROnNM
1BIDKdzbiLwOxr4tdhkam4aHorqyixtTv+6rlWEtvcNOrErhJMwMUOo7GJdFoGcE1FS4zSHCU96z
5HfOt0qyUc2/7arFmQqe9LnUgHrGeZuKxZFesEeM1LQRMUJzV0AWuyrdlezCwjF3YkaaUKayGFy/
MDNEhVf32zgLwjIwhsfKAK+WWEn/fAXEMw85GpU0k3gO6VypERqy6l4rNkp6w8pNEv3KgYkCdWxR
4s7gVeUn9BFp0W8vb7/FXfCvcaJKifY8LXKN5ziQjDYOdEe5r8ti3+XOf9lsR2bmIHC02aYcCCxr
Dn+19diCXst+m9YCyeJGOzIhXSor8AqpYsCqZVCKVPvG65SVULU2V1IuM6u4arEQFkSMvj1oKw1D
dAXK4eDykswRQfaHmRcMNLXAtUNW73SuAK5RwOeMJWmZESQQ2QydGw3ZbSU5KGikuWxs6f1wcjBJ
YTAyndpqU6xMo111428r1neQqmkqQG5TKGK4d+oE9POA2xqBaiTZqqTdOsOTK3bC+nTNW9X4rMin
YoBD+t7lpd9WlW/2B4V8B8m9l3F95QRbmJ2T75VmB6k3vHsrfC+gcsBl2VzFqweMHlnBUiDfuppG
PG1Xot28BaUlOTEqRYSo0J2Eo8uRFlNQIrXWowzOkjKwsswTqUlRQnb+XiwY4Q5RDsXFOcunA1Zw
6ghmBc5oe4AjAFVA26sUhaJO8cCA4dzm5K4c2W/TLh6ZvUYYt5RdPTYsV9+izshzzPL8un0W/bum
/45cUBU5zxXb8zTzlOmhJocGUEOI5132x4U9dnI/kWY61kWLxCZM21aBLov3fsq8bg3AcwYz/Gdm
/9yC5Jm1bWBcRliBvixFfWybjC8VaExHZBCd78wB4Q0It6GPUgH+rHpTFvtTmSIZ9wQxPT8DGJi/
gT6+Aav5NL1dnoGl8xxTgFIALuo2cKZSrGzLsi7qEVe0SnwbxkNu7I180xnMH6ZdNH624aEwvazc
Xza7lJY7MSvFz2yagHgr8aLrXSQZsyDDhXBmUuaKgqe5jwqZV0HcLd1qMcRbcsBdiac0JR2jba48
Fjr6j1CYAyttjJzZoV37vnnhz7agYwFEgbc7oqO871ODNLGCWbHN3k/HhGboGHPFfUj2bfY+Tiux
fql4RKBP8q89yRGVKsqrpMV0pAnQwPqVlvQ01jZ1vc+Vq6SGrMeTZd1ASiseBFKS4K3LaBr9SgdA
vx7seq3Aurwnj75Hcll7soELSOflsd5KMe1ZPgE5hep88k2HbIN4GU0dWY3nZsQXrZxIS5e948mQ
8T8mxKoGSFZZVMGFq7au87De2OFNiIIYWFWs+tONf6Zkc9kj/w+rIFqEChZKvl8b5ejSoOAQYoRD
qGDK391cpVb5Fs0Au+ab7eybAUBR8qSYa5qhsqPp0JTEuQv+JjC04QiWTvlO7Z2+URwoDah7Kx2B
GLuOrGtDe2HdY1WthLuzN6oONiEVJcpZDgtKlnIHDATvtW5Sqth72/zY7H/d/wxunyJ/rSp35s2z
GdCkgdwUrL14DksxJVJqQ8RTkXgvFr3ZbCi9ptst9YLdymXWlZNRsyFgFL8Y5zVwVs63tKM100M9
r3SgyT3/xr/ZvN3882OzudncUJjFP/gR/L9f+M2W7in+2Xz9+ucPAxqU9Pra83cPD7vfDzv/8PDy
8PI/pF1nj9y4sv1FApTDV6XununJ0fNFsMe2cqAkKv36dzj3Yq1m6zaxfrbh3cUCUyqyWCxWOOfn
615gXuzErD0KPhWkbqalsT/2GT9QSXpDj2qaeqPXeWEYpt7Xr70IxvNr0PxMkAaMYfRJYciGx+aS
x7rMyxmL71/7fuiHUDpwBXHc1g5rMogHUa9GEwsQQ08XvtUc0DinJPVy9/r69dq/+Qh3b5+6+xYI
tvjsfvpat5UkzjPKQPWOnASSrm9usG1eIFJla2NQYFXQXWtp6JfjVEmBrpoBSp0J8P33m/CXu4M5
eHtBUPeFuczvy1oOp4gylHWS15Bz8/Hx4/n5OXYX93lyHxcXPJH4d/wXRAfHwNs//W68p99Po8t+
/55d1BvZPwSvpK/S8fkXaQCJAYEi+k24YLxVHKNik1iez47L4e6A5XU9H7rvPU+g/vlQK+wfJc1/
hHEpqdGq5MkgTJgP63fDxx1OJiT5e18g6ot++Ewv9IKblgUfhz7VU+OUMYUy907HRN2wExAe2LFn
jgDqQT+f/bl8vLfXciWTi2diJ59oR3rIBK6mi79yF0lI9xXa5l7q/dq97e6P98djINjEs7ocOx8g
uP5HWe4CoWRQE1DTwKz8m9oNw+fdN+9W5FQ2z/tain66pFasADA6Zer5N0iVwYPe72CpLyIzOQs8
eHU4mzSBxQ16Ribo3Q8PO/dWJOErD3tmHSb431ENBnARX0zTsrrCMNF/duract+HkAZ+uLv/bILP
L1fp7dkZEFy928d/JZY7/rkWleWiQCyzj9x9p977axeMuA5mr/cBuexjGjJ8dHFTYhgHvwv86xsa
DrwesEIF5iEr/Mb6Cy6mrzHES+vBhXp2BfxsVf/P1rJr1L/5+gsHhx0edqPiGmWHlf2Fv/HriH9+
HSYcJ/zy2TG+fJ5Mdl4ufBWP/CiRiFD55Ku+vi30/3N7s69g34I/uBHYL9EXaMyk+S9QgT1gAPRV
QRzDrUtdI1Ost2hwYYIRUXz9got8dN+g/a13xdyk/xCKgpqzmAYZR8NR0dZvsyZnjTsBWtsl2mBD
7kDn1qUmCqYOxRilEWhFLHh3fPW5nyjJCeO8cp9VUpbYoOe5rt272I1dPIO9wf2Ff1vcCX/HLHIL
oK8LtXfHe+/x8Lg7BAHU//374SeW5RDCz12/PlzvH/yH19frhz11f8f+6P4UDayxm5j7WIMtCgIp
A3Vwm7upjXwswVil5J5ayYArqee8xry4omFKhUwRtXaLtaSHGOzdAie7sSVAOTMYjp+OahK/JXYk
kXnRx9ybMBLh4hVHfdT/343ZyK7yqhXBozNXwOkJ7AcAXqB3F27qK+pdRbVOrml5O0BPrUf+BZOm
+m60PQspCqsNLEdQLDqLf5DfXkvjVrV2qtwwWhnKLfdgStKdW9M8TtUORG2YyER59fLJ/sLYvaQd
5wiJZBoZlSCvctzlPfrdudp++VH8iA/1IXts3HaXP8/++MMQuBR2bni5GE8AMLphsx507jybGina
qHZyr2ke0vF7nKEsKUoXCmR8vTFXO0fVXCnHATJIjhlmVCBVuh9R6Lm8hFvmuNKEf6mqKOyDUhdS
ykJ7VkFwQ3tfHsYcILyC6HtLEqOo0HW0imNGi4ukAKhitcMCtqlB+tAJhmDrQJeJp4jaer5K4/zm
wMmCUBxFQnRbck4vHlNZi5ggpQXhoOlR0N2lFXjy0O6mhYn0HkcvXRVO1RtwZ9AwViM7PQUgyb28
sucPZHYYVt/B+8N8cmQa4TtMcOLaahQWTmiV90gCgRCb2G5UHS1c4UpAqsG106MjCU7j5tlffQB3
GrtFaopZxQfoSoIRcTt2MQXmVgZm4Cs5D0rMrbWqiOaH/dBLq88dyUhrqJGNENpPSZA1V+1UokM6
lIa9NH27vMKbopBvRKcsyBBUg9voLnKoShz4Ngc8cVK8a9SgaFNfHfwoEoRcW4cROB8qcDBxg5u8
8dp5belxiw6tyblbwJw4vC2iaui2CI2dENDsgGoHC7s675msDxVRkTROZuLNkz8rv4v4/fKKnYfE
Xw76jxDuaZG0SbS0Jkr4cmfJHbre5C6QtJi+l4MDJmM70/cxqJSfqqnIwqJpxiO43Ms6sMauusqL
1BA4he1D4vz5IO7JQRJ1aVIdHjxRfQuQZwn6r4F4GV1bwxN4gJz0QJwwpY5vWjep4YF8WLAiTMCZ
va4uSG7Z1T7XF6vEB2CGxesVr5QCTT+Y8g1GdmojdWvJB6wYOMom8qkbB4H0s7l97sLk9kOa9dmY
CUy4lndJf7tYkaumP2zcWeMbkCiLNuxagcbbdvYnIuBW3BlzMlTsjtaijyJ/nJubUv99Wa3Ng7la
U+6FVwOQQ2mYCLSYyu2nnV6V9t2woFNbdi9LEinD/v/q0OhlLdtFzcKbbL6t6YfkyKGaVILrfsuR
oj6LbnUQnQNnglsyNPPqrZOgPw39snEblui1md9pSlFEuh6j3b9XaS2MWzylMMxpUCBsjMbAjB8y
ffbb4cdlIVuX8VoIt24R7A53MYRYcDbqcFOaYYF5BDkSGfjWBmkAywRdDXDyznq37L6Kl7mD42zQ
A11/TsPozkbpG0rQEjWwk6cCrX8K2IiWyqMAVdHukul7SwWfsanun6/4ynOuzAQDAUMKGm7Eidmx
HL9PxpVWPEWiacstKUjI4j2hYqAMCapTY3QceE6guaJFb7nVc9+xb6XJB7/x5a3bWlEENaySBLAN
cEedSjGbIenGsiuAuTO5g/OtkwqQAwrahM9TbHBMQPkGKzzDZD57Oc4gzJMdJkWR0QtHC4L5Yq2o
7X2uEvSf4tQBYRF9y20Q5za9se2lCeQM1CY3kwkwak/DcCD5NUrIlWKco44dzAxnCXAG4kL9JXeF
kaF5PsZoR21UMgm7Gc26gW6XfX8cBm2Sd0VpTLgPWr3RfV2rYllwprc2C0NrmB/VkNozv3IsK5Mo
MLolUYCbg8de9asoKBW0DoMefRZ0FbLjyt8vKH7h6QXaKDZlf7pdTaNoRLKwkKSNaQiE3N9FY+gC
N7gpBCNjKDVBkuFwlhdRHcCeio1Qs+6u+yl1LSMVXBub64WxNEzuaIC85Gu75pBQsixpAewiNfen
6aNVWtecjNmfyCzYmy11HJk1v4LqGHUsbs0i1B3IPMM75TOGd+uHobi/fIY2BSBjB4paNJWCvOV0
U2yQ4khFAWUMNgxFD1n/+TcC0NsmO2BsRsh4KsCJsyl29KTwltH6iQqgZ6MzS7DpX28z3rQYcxx+
461j8vW+ulVLgDBmhTd10U4Bc7CKd0TpSybgM19jgLEQ6QgQf9eRBJK3l++PYPb/V2dnaOJhbosc
qOWk+j4MlqfHquDYbJnbWjfuglK6wi5BdYNGW/WboWq+NgUYxgxnQ3DbMm95toYAmQQqmQX0Fd4S
0FFq2RgsLbzWUiIvIZ8TQLEQfLVDdg9oLtMDz+9RzkUJhE310NgNZgodNsJXNUuUH/togNh5MBNP
IZqfZ9YP0LYDH/fnZVPcvC8Ao6CCRQhJJ94BkURX67mDo5OIczumqqeM2rGPRRO6WxohDf6PGO7d
V3Q6rXsTfg5QZcA2HyevtGo3RSdsRov9ZZVEsrgrUM/RpiwNkDVU3+ziuspviuaWiqZPz6r4qKEz
v814SmwAfvNdTHGZzp2Gu8pDlukX7TKPyNS1igSJVN0tk/Y+rwq/Jj9S4Vj/9tH+4oVEBhCVV84D
ykjwV2ZNoGGjeWZ0tOq72bxN0oOq/arJ3jAeGHHyIFhX9lPPDgPAuxBWoBqLl+7pudbTekYgB6s0
2+QeTPNO9ZNgVs3Od/oYXt7CTRdiojsCZKkYsubPXa0PiUVUiCI9MpOdAniROBP1jIuEqKf6ZLJV
wfYhJB3z1zGSn61SJGJzyXBXAW6IxZc25+il2XKmRcJNMkv0F4nTQzPOHub89vb4QVoRfvfWQwS8
jP9I4xTSZDytxhpekSoLAmmZBkh0ufH43U6kt2hwbhXj7fI+bT7QwaSDmUI0LmPcm7MJw9KkMpUg
sk6ah3EpPaVJXyy7fq1kkFJjVtoA6kRfNY0bae+aM/sq1X1qN4HViuBFttf6z6dwLiYasrkoCK4d
xxgByQjnctuTgBp9UIgANzcWGqRLgGdmcw9I8nLb2rXqQsqvOY8Js+bdLgOXi7E3rdKP7Q9JxDwr
ksZta0ptUBWVFc4dUr3m8kLi9ylWGdylWwM6ttpf3tMN92mxPjTAlloWAgfOfXZNayzqSHF9A7EX
2RYq/TT6R3sh/mU5G3erhSgODwgwuyEPyUWlYMOR0rYcMNuIxq/22Rz3AI+s9L1SAKFWxeu5EWTp
ttYRDNUqWLihGe7V0/Nul5SxYcJrFsv9RLykmq7V4ECzYOg7AdjYhi0C2Bh5RxAFO4DX5nSTJbON
5Qa3akft6wlxhTtRTHUbYGiIcuve1P/tBAEuIwhkxMQABkNjGafbEtcTCGdxGWWjuqOAu+yRSB5x
zi7v2ZZtrMTwQLNtpzZGz8REeBZl3U0DzJJGxQy+wP9v3XAWQAjQpgZsVwwAcCeMOAbtm2VEhNy0
mCCLAb3n9pVKrudCf5CmLn2w01n7jIjZh3NV5+B8NoHzrCdiksyti55hn6EcyLqV0VR1ajdSYqtl
byv4luzY2B26lntviVjs7mpaKMlwaMhiO+T75bXeNNeVWHZ9rcJozEiV05CoiN8n6YHUOIiJ+Von
9k5ylntiZWjWFg2/bB3JtabcqstSqVjzCJHp9JHKH6MaFsDka+mVIXux04Fg1fv/6ci5tqWLSFqb
EFjPEpo838jyUkaxq9aZN5YfSiJwbWcjKV/HZLWm3LvBiCagYlYayNfVX1MTTMNO1Q+xc7Scg6Xf
Of0LLUNiFGDlOoyR4Im86RNsk9HLA9xD47tB6NgvdVzDjHpAyEvdvgePwmB7Mubox05Q29lWFDkF
AEaC/AZoMafGk8dTNEgpFlYzGxll3RQNIOOMpudSLzF+HH3qMQib82RUrwAO9CRFiuaPVm96qF06
uMST8nB5p7e0R5OBzpoSgQzK9zg4Y0Myo9Kx8pEdWEZzrWe7rAttCcQC5bK7LOys55vt80oan9Gr
My3um9RAfqq6o2DTlAgYqWn/AOflJbXuj2XmV616Q5KwUXygUh/M9LnJjnDSUvkoW252P/mSr2SC
D9sIOfFdrOiG9Bmb+TrdFknrJKTUsAoTqlE5ae5wNQgWestFY7oGGDHILwDzizNxJ4+SVuqZt8pT
K/fnIUdb+2yNB7VdSAoODad/urzaWxLRfIumRmC2ICXD2dpAUKewK7TIL2mb3dG4Q55MXvIbAshh
P4r7zv338lBWB86GiasB63i6iDOKUXQiuFybCoV9JZY+lmK5ShX1rkgigaxN579eTqb8ygvrtM9V
hNWIqcFqV5PvA30xl2BUUCl+m9SbMkE8/+2yfptGAv8AQ8BZ0XnQzVKW4jxrsYPF6LhR2R3HSDSN
srVlDLER+U1kh9BXe6oVICHzBf0tAH7vjnJxbU2PkrpzxofLimyeeeyRgYooAF558C+71lpi1uzM
x9V9rklXJCFPs50GMaW3SdwKAsrNdbMQ3OnISOPVyFm+3MdjX2Iaz9MoAdOzWTtHc7FfL+vEfgj3
CEbC7o8Qzh6aDLmAZIAQw5hACEiAop77RP1+Wcq22QFcDIVeeDIYwukGFYgpqyw38cLXy4d2VIB7
0hzSMdlXDPNSkkPaONej8ctyRJzg/0M03nQIvpAA5WFsTHTqOlHqIP6nmt+n3xTJBMKrGg5J5E20
3JXGx1hPOzRLC5zj1tIij4KWNPQ+AUODc45ImxgSJhSQbOskP6KHBTeRCCh1M7BcC2FGtD7P09LJ
YwIhg+Q47tRk3hRLQWFA1WwEQ+u0W5AhrTLnYbIckB2lPwU7y7whb0DrD+CstEbdTSpKfEAsgTyn
2lnLtzi61edd38UBbR9U+dnWfqNQeVnu1uFYi+Xstmt7zS41OGkjq0NJ29nm5F+WsBWvahbL8CEX
IOOVdbqybazEWgfsPU8DtrymBMoA+Flgf+9pnnkFsFcui2MfzK8jElEmZgkxQ4M80ak4Y4ng4BK4
MEVBF8LoZT3w7bKPWkqDy4K2Vm4tiItRu8aoYrRDFJ7eVE90qZ61ahHosmX5qH6yqUjEBQ7/FE71
qABTBqK1pH+3UW8g9+DDuKzF1u6sRTAtV3ZvyH1Byq/QfnzB7WUBywnvV4/GXk/uiSLwX5ubs1KI
M3Ind2SSRticOb9SAGQL5joQZGTuJAqoRII4s56kTKVDjpXLoisFXBPFTds9WokgptraH5QRUCPD
2DKD3ThdvClb7MWMbJzZwgYdp/Stach+jKuHy3u0ZWkmek4xX4SpWPSMn4qJEtlYdAuuwc4z/VqO
FIqZXyV7uSxlK2dnIUcI4l78bYKZ4FSM3GdWRUfkk1IqfVCi7VTwf0qp7M1goB+n5Dh2P7TR9sHA
HTo0Zryngd3EXkFtgd1vemMbeEkOGvEA3sG3TmiNOSK/XsLlLz3gndJhcvMJtV+9xkxq7Y0S6GxT
Aqgp4KICSLZeRBhDWy1PjDEb1w0iSSw6txgJCoBKZiPRUELTFrOw4EoBhUjhUuAeFtJB13LVrdAS
EGMWO1IVz7BbwSqc2bDBugEsC9VT7AjKCaf70VczrScA1mD82PRkEHGoftNrgV4Hlzf+LBzj5HCq
zlmL9wdGcIEL1N1aNciMq53WgL7ZLr2xFjy1mbc/cc8QhgZLVEhQw5JRFzhVKumXVi0mKEW7bvCI
pgJNWTan17pCTRU0LD/TIp93NQppL3JLS8H7d2tJwQ9nm4BnRT89H3n2U55WdELfX4z8kQucu/4e
jHFgLzDQwb0sExXI21patDYbaBdHyzjGA0+1XVCti/Uc2hLAkQ/01emuaLRX4pu0F/jx8/AMC7sS
xY+sLnWpG6meN54+GZGrGANAlpN3gz3dK+O9Ic0O2cfPuVEPM6ZYL1vQpnDkL7CtmGHDg4/TsyV9
DXbbuvGQzo0OxawhhKHxu1XGuLSmwnUAYIl8bvZUO86VTOYmvPwBZ7cYpzznIavOiAcwBTVeVmb3
g1K7saHcSTXwGIbCbRbLAtSPJOgG2LIl2BHURS0KL2pOpp0RuxllZsn4A5wKKXpRUjys4x9/odtK
jnpqQ5FBuiHTIMeORv+m8usKoDrkXspDWxV4gs1lRE8sGBRtVi3iVLIkmlPNAIknuJO8OC13seWS
3u9bZW/o13YhqNZvitNRMcEaws/xiffIaEpDmWA14KJK92QxFVSbUc5D6+h865SO4hdpdNMUowiS
kzkZ3glhYldTGSQUHDl3b2tEjdp0JuAnLu/gKFyl2Mtk9xfbtpLBlF8FVlleaehIgYwJJfp+yK+j
NPWoHT0pjnmwkHvRJMv/9yK/kpiYJMVriQ8Xh3Ik9kIxrjEqzxKAM+Jv1nLoxmfEdy4ASy4L23Lk
a2Hc7VRTNUqsLAXhK8L4BJCCQE8pgYUga98LKXGj8To1BO1lW9uGlhVchwprluPNs0lSIFIzkZKy
hJPSXy19CnBaU+BMzu9+eBNbRfcVWrdxz/PTmwslc0fMrPFQ7gKJxFOMSSg7TOZQN3w1/tQwWFn+
ktBvXE4CL761qDb2DtEejgMGfTijkTPLMBqcdXmacP+mQZm+yNYrNa9i67HS0FecPV/exi0vxnq/
HPSOILXEz2qbFBBsnYQ1VRL1CWBpV7RUg8SYPNBK/M0tsZLFT9TZUzLoVY511fOfyVx5ZQROcHB6
vLRxGqRVfVAZUL/cOHe2HL9e1nPrJkZ+nXXifkHbc0mEioJoi8q4Hp1igCd9dBB4VDJuJuAfViJM
QJEw7mwsy2BMmQJhg/bpxDu1L/wieyMkmDQRTgb7UbwrW+vFxVPt0uV5C6IAb1Be1eJ7TARXwubP
R9KMpQNV1Ee5mz1G9sxuHPz8zimflGT4AVhF//LWbItwLB0dCjJqepyIRsYsP5pW4LYALm4CS7hJ
BMfqK69/tkrACPivCD7vXzVyKRc5QlzrrgZe+HE65Lv5nrzroflkut+b30oQBXXQBaiije6/po1h
/gQdORjjxFMeUdrpqV6ifhgzNDt4oNHyDCDIdI5fibpwti7TtRAuTGgHpAraEUI054VYh7LwVVBQ
YsDPK6e78vMvtmylEXeaUFSeiQHcHk+dJFdB77L+r9m/2JpZYA5RTbQaIJNzumZSVaWW2oJYc44V
0yVZlOKR/aL8e8aQLzlITzF4SNZ1cCqnHDscVooYxLaTcSfjHRDkA0YBFKUTEZ9u7hDQ60FPjQfd
WQOFJGd50Rlwf47cBr15laW+0f8yGrDuIXn0b+HhVCgGV6eDWAfdvciFnSrmLOC8rED75wFXvO8A
ZUYFvQxbt/EfAQBoOxUwk8Uu0W7ZADLzuwUliHWViK4MkQxudxJTr7sqg4zZDJ3sQTNuhYBwWxfg
Wg3u3DQylRvaQcQ4HJPM07tDQ31dVJsSKcIdGKPCk5RqkNJqXViSPAQ8hFv2rcBbb108YP9ACI/a
AJ7Z7DNWQacFXo1+ZE5AJWFvA83uJR8bNzc/K+f3ZQ+wqdBKElvWlaTMoYATUyGpicDgSyKvNHdF
Jwj4zlNSzIhXUrh4iKhzPjcjlg0Y1g+GLbkj6CmrRPFNPX8ZlN5PnB4bN3tpavr6AoSsqk5D0Gre
tmQSfYxocbmIvpCLrtI19ly5ku6cp/lh8BU3110FcBQ7+RDtZ78Kshf7zRZcX//jef1nW7mzPOtG
p84ZFnuyndexLe/SpQ4LgpRQnVxNmMCB89otoPpLSlEidctprXaAh8ZL8MalaAVGcii9maYfhKXx
gylBB7K/KE+XbWpDFpoK8HjBFQmQef49ONhRotVtD1mAYiv7z7G2sbmeMe704SoT+ZatVYU4VItZ
7hbOnzssBRkzx8zwekcb5K2uICw1eiRmUq+XKjcfxp9zYgazDFaDWdSKvHF6TkRzp6fQ2x58mtC0
VG7Qb1GQ1yraX17MDWuFCLReakAsUDDrenpAKxOo3pPUISVCHjLqS3qQOWE0XPeaoH1uUxck9TSk
uYAzyM8vDXOuGKmFZRzMvTpfJfVrNj7/hS4rESyCXDmbQjLjPEohokqDjN4QHeXVKVimvTMcLkva
uA2AR/FHGW7VlnZ0przBxvR5WKZXc/MxxQ9D9uOyFHZeuXAURVSE02wuEAzP3LWGMt+A4bYFd07h
KkD186rvGKE/qq6IxWXrKQsORjyadZRtQUjFeY48Nc2iTpht38xX8eN8m+7mT+kQH0pIEyL7bkTy
a2k8Xr5Vg088keTGK47JDk1xxyRMb+wjWBh2y87Ytbv+2+WF3BQI8CGMyzi6dTbVZgH6IlksqOdg
MmzIYxf4hJclbFk3Nui/Ekw+ysnV1JkUCgmydD9MR7s7lJF/WcT2Jq1kcOZgS4s1RgNkgLven2+L
yjV/tsEcRm/JhxT+xXNLRR8UINnh/AxgK5weJhTa1WHRSOMZWhshMQ3IP0TBpeCxv3WQVlL4dLTV
UE1uRsTvVH9HBbZUr6vsrRc1dG3dGGsp3MrpUUmlJIUuGcNxB+PXdI0JdCl7c7Tbanm4vE9bpoDZ
RrRYOMD0MvizZFOrLXPSNhi1R+9pMpidOy5NEliLbQhWb8uukUmXgTKDzOjZVL9E8eBBUh0Xfjz6
3dJfz7Kzu6zN1tKhtIRnPcDz0C/FmYFhJ0OpRnh1J0RDEDeh1bLeqchoZbXzoCc/bO1ft/oBZRIj
GwC3RwMvGki4zeoRAI8xe2oxdOV+IOBbejQKwEugxzM1BK+TretvLYwL64lGKC0UFgkD5J5SQCNc
dUsWzqAZFOF2spXivflaFBfb11Jj23kEUcN0K8+N26m1G2VBWYKOrPcw8CMhFL+8eVumuBbJ7Gd1
IbZjPsxDj7i4qmrg/zjvvaneaHoiQl3bMhLYCJLzaAlD4ZkzEowX9C2wNGGHveKq+SuxXh3dHa2D
ku6jRBBgb6/jP8L4JA2oCObaUiGsiZP9WFTHZKZ7p48OqY5OTWv5pZqAnrUleRSs5pavWmnJw3Qk
mEA2M3RdArkBLYrkhU1RLOlNhY7jy9t2DmL3dQT+qMhZJY36rBiYiqPafAdFYevKneHV+Xy0miko
Zc3P5ORusr/JZuTX9gvuUnTDqm5vjndqA+51HaWm1JXpILiDNg2KjbaiCRf5Cb7cXWlSoTUWzuZk
xvuug8NO+99kaQVOZ/NUstlTNOh89f6d2q3SyUmvSXChpvzcRU+9dtdWu+VnPL9dXuhNdVTEIkAM
NBxgyp7KGR0ySGSB/0TDhDfjWegwuqf5x2Upm9qwcTuMOSGtx4dxpOjKhOiQgvn9B3yLlxfZI6B7
/LKor3pAN18Wd94VwaxnJY+znqVeFrgyhMF43KpuK/9cko96Kj2Z6iGqQTeLMj9H8gsbpDcLUf/f
5iFZCee8XD5JQ5HHAxwqGkNt46mUo6c8WUILK3tZz83NW0ninFujKUBUs7Gsdb4vzN2cfVBLcJVv
KsPG05D2Q6srHwM10zjoXQVl0uRnq/k2+Ce6nZSI2Le2d+yPHD4KAjJ/oY4FdiydAyWMgy5zUdC5
N6KgCKRjI6Lq3Fy5lTjO7Js8LY02h1pyl7tLU3vgbCidv3EVKyGcFTq9M6gpqGO9anwi477oHrP4
8BcWsBLB2ZpUF7GdZtBDwcheWYezmnimJThOW4sFllm8/eH70aXO3W1xmdNIqyGkJsfSArDIMbGC
y3psphhQWYPDQyM8GIGZHa7u6bRB1cGaZARZ9iedn+PEAksUyqX6LYVfQkeTmj3Z5V/UhPCu/COV
+a2VVDxwZ8dKIBVVfHB4eKZwlH/j/Pyns19BVyKK3GxtVxIIugfgC+DH9Ul9yTU8vlIt/kHBjpMt
Qn74DTeLIVkdA0hw6AhYOaseZ2DB9x38gaT8RFe0DyCqg1TNvm0AuC/7vLxlG1ZxIoyzbmsCzmwy
QlhZXNGpRazjjqOg72Fz9VYKceZdNKAeUAakZgCE7i3qi1o85h3Q9kUz/BsB1YkunCMdOzAtN/jj
per0QokRWv28L8GA1dqM01t7iccqMDOR+YmWkDMOc1GdYSzZfqHGaqKfo8QYuqimxr6dC7pPdONO
lm3TGGBR0C0GdX1pE3fsRc1bIj24Y0RTEJIUMfTIJu166Cd36hwoIiJO3IixTzRh/391lpLKQdg7
Qcxi7cz+aPfh1KrsPLlGX3r1z8v2vb1uaCLFsBWeYfzN15dKaTgdvHcz177WXaMdV3B9fzVnnm/N
PyL4S69opK6aJIgwQm0PcOFA9ya3upZebuW78Vt81Dz1Ge0vN80uCvLWzX+Uv3PRR2zdvFjVPx/B
OQ2ja+2KsOSuA+CF0XWU42R4dg2uVLeZcoy6eaiMmiKx267qj1TOeyTOgBGrGlILAjoj7aEsvzXT
cUgwbT8JnIhgI/npU21K846wtKtpood63tlgqrhsKtvu448y7AtWhllLQ910DpOAB609gh0sGLNd
Ceq+uPEzZTeKJsxFq8c5jhRVxGkpIRAz5UvkL8s9EBg8mvqj9nFZte2j/Uc1znuMoOFsSxmSOnk3
U2T1AHApxAg8Q+lDa/jaBDn/QfSq62nKojHMgi2+mb611Uev6O4gf1SZPwPiatpd1ktkFJwvwXih
CogO6AX6Dhp9CFOVonXjYiaFDEAXm/Dzeyf5Ls3jXi6rt74xwstqbMVN66Xjq0692STDwoy7iXVX
skM723doNNdkFP9uTNBOq1dGJRIqWDw+zkhbcyqpCUcMQ7cPaSA3rrKvrtMD/IeueuROeoYPqXr/
srLM1s7cpcomVTDYvpXDRuQDRjyUocbYT0v5oCEfZkmfgIwReOZNBf+RdJbLbpVULinm5725zV0T
QBtN9zfnaiWB87q1ZVEqs7ustXPXGj6NOIw7gRab9+VKBu9jbdJlLXjv0bz5jThPS3yLzoCpANet
9paLiGQ2XRKQYtHeC4Ab0DGe+kBFGi1ikhFnWH3QFFRrbH/qjjS9ayTB0d08WitJnEuSnYzSXGfe
onuUDd+QA6cRTJpvldM1ZSWD80harKb1MkKbUULANADDtQ8qNVCaHmx4Xt2ObmmDVRndjq95+a0e
vJEKDtm2Cf5ZT85BzQ1BbN1Dy67+aWqfFRUcps07a6Uh56AwGrhE5cQ0rF7j8dFRgk66jygOrl92
WYDSnsAaBQbCI18Y4J7WqwQKgV4cJW0vWrwx/oz1xBtEpSiRKO5wmSPgZajCbBH5SYnt1zsARYf8
yhCV1USSuCOmgflxtDomaZTQp3ydSkAb61xz+pxEvQ2b3g9QkWhXttEfx3eskGXuScQyJLL9JvWq
G5s/euO+E3Vjb56ulRj+dKlp0cUsIbhY300He3M0I0H6etO0VyK4w9Xbg0It9nIc7aek/z3rh8v3
hEgF7ugYGTG1OMJKqZhGkvPYl+lOi37//4Rw52fWiT0ObJ3UAdOuWun16U4T4UkLNOFv97Jtsx55
ArxLcQ9larBIBui/RVwNIinccWkHLdM7li1VrJdE/0hB2zcJWh/O8SRYiPdnz23uoCiWTYqcaWIp
rrMfS9e4+1Dvszv7XrklfvYmHzq/6F3d744vMagViUuuJYFL3Tysq2/QTq8oYqMB2GYx34SpOGN4
TQfitfUxTzH+OgmeBFul6hOF2SFYvQkAHZLkFoGwuPkeqbMf9aO/NL+j6RlwEqGcaT4d5aB3HJ+Q
MjTM8ttl+xSuONv11QckUV0puCkRgYaY7w0j5DlDNRh/l0A48s3DsquP0XUbVK9y+BD/6K5eL8vf
DD5Wi835kb5XzGJhz+d4/NCbF0lb9kMLFGQFYCK9abtVnqeCNWc/8iw+XInk/EqdDNFos3inb1yC
yQonCgYcFmkQ3GSi88L5F8sEjcjEVFPngz355fgm6YLbWSSC8y59u+gyrn+YKjgNpseq+CEcMjjj
90Xf69pC+Qt51qymdhaokR0Bxb5THlMXDWv3iEfbxY9vjF2leM2bGkaP2Zv5JrvjXr2lnuO/aLvS
L0UJAYHGfBszqWxppvHX5j0X9N7pHvVUcO9si8DsBius4xnB2UdfaCMQJiFiXqibZPs8elFF3Rzb
PuaPDM42qKlGIJ6BjLSYX9Kyd9NJD/Mpcpum/lbpohaVzVOG3hRZdQCyjFTV6SEnrdGqpYb4w8JA
EaBCwHsaDuBoIM1Vkh1kUUVjO1mEVgsdjdIYv+IHfkqz6sqpnJH0fexe0SsNE0mPGLED//G9ftuJ
ysCbJ3oljrs12mjJHSDvYDXlb/p8ZZNDUnulLYgXzhlN2ElYieEuBsBYV/ZYQytpbz/MgXyTXmm1
X7w1H62rHACzdJXfG14UXPaQm+a4ksrdEEZeoOZWQWqvHdHaKE9viYivmbmJM4+I+T0FtQA2rc4+
YXUHjC1gUMoY9Y0C47TyXsmDjpauOvldvNOtyV3yt7/QaSWQ8/otVSXA1ECnwp7Vo4no2IuogdKk
PA8Cb78RRZooJut4bQIMHifuVDclKqVW+z/SvmxHblyJ8osEaKf4Skmp3Kqydtv1IrjKLu37zq+f
owLm3kymJgXf6UZ3A/3gSFLBYDDixDlKk9ldP/ZMjs3Ga8uiWUlcFj/S2YKEmMGtMolHDgBiR5NH
nod2FJBDOq5MPy/6+ZkVIWqoCBBN0MGKmXqWth/0h0y+N9YGX76VeW65g7BlrekXEM2Z0ZQ8cDDH
ncqgGA/vK/C4FW99YVvRAWN0kX/om6cptjVjQ/+nx/vMUDMTZKIzJuznoMehPphzxw2tMG08GtO7
uRaDF73+zIawmxogOLqBpsdcIAg1J8s+SPu75a7i/6l0t1ob1F/8eGfmhF1tpKCVax9L0vWfxvSp
qC8mPaxW+hbcfaa1mKUPQOaI+bJLd7em1Cjy+ds102j31Ufor/jgoqefGRB2bdBDPSoJDNStl2T7
TPsb5CtHdum2Qj0KApjzBYmje7kGjP+DCjJAONemIn8qw3ZPDeDMeBcb+xZjc/eBrCcgFGyy7e2w
tPSJQBExCy5gNgA6AZeG1RH8EzQfEZbMJ0IeAXsc1UOyVrJZ2kGQD4GJwpw5UkUM2KC2UlmF2ny8
VMeP5F1gcEfKNe/2YhY8AcBKDGPDHVBnE/sZDcKhFFkg0JIx7W7LoS+ztKzWMtCrQwSWvXNiEeF2
MmmVZiSfOXNBz5V3m4Qc8n4D8RQWZLLbFQU4F1fy6quvJJgUvpLhD3FQBpiRo/W4idqPJvKKQXN4
+3F7A6/fZoKh+YecXYsGGokRUbC2yYCWQw6QZTmgW07qfdAGMQMM1CHth8YTDyNCbozmbKqtnYXr
VEr4EcKB1pNetYZ5g5vMZ6kKCvCM6dZfbnxW5scU3rVjZye613QrN9rVIfy2i/EDiLfNvirssqVN
YQLBD1AlKfE2IJTRwj8CXdFaTmx+xGt4uXkZF3eOYE7Y66oA+5kEkn87CPmPfKrcXjf3mCNj9czl
q6xNWy36kAFiBhwOtANEfkgMpcTUagDnSDrLmSqnKO+57MVT6dz2ocVlgcYDeSMkQMGXd+lCIeaK
OsRL8Ktnz/Oh6CtvVALHqu6sNSrSRVMUMgYa/sHEhZDjl3UWmnWMeaJaVlDR3GqSMyN9/N+RtkLU
seQamPAzDAO3DMgDBJeMJmtsIWQKRrDWbQ3HVB775CSbA14Xx2atHnwVLeEY58bmH3N2CMEAAvQq
gbG8b3KvjxUZ/Su93QH8vNY4WjMl3NBJwis9U2BKG+7J9JlKD2DXXHGIJcfD+BeY2+ZkFImpsJwG
ehpFDIcou4olXYFesMpKVWL0f1rNmSXhURSDgJTTb96RtgVbRcYU/77vf93276Xwf74cwb/jqtfl
IsdyDD1ilfbUYJxQMTxFecmmijXjCTP6ty0ubuAZKangfLhsgi6fQEo6hvd6sSnlXZS+qGuQyQUX
ByMGmDGAZ8NYh+jiYwnhm3JmqyL6l0rcvnZKY9cXgBeTz35VsWrh6M6U/sg5QLIqA2l26RRqMxYN
n5nvspllKJI2mJd40U2MY0nFIQvMNTXaq9RgnlYBo76FQQXZgprapT2u1GOnadhDCGW5g2m5q8Ds
haM0Z1HgRcZcAtgtha+UN0061Ro450PpvQzus2lkcbrSfVuzIUQGPY1kklWwwYea5dZ7QqSjYo2b
f/a3i5UI32aIEkMLSnhCHRdMw2Oo2kXas9KuoScX/PrMjiHORfGgB76bYzUQoGSFfILISBejLLrG
BP4txynctGBEgd6Ajn9hel74+Ei89UqrQR/JawwpsK6eMGsegkXC8ZUxCqGXVoSFm3UVdX3wTO/C
YRx2I6RB9kGk5VsdKpAQhDLJTJsbJg63qsHDbHy8gbXuLxRN5YjVYZU/WC31MwCSYuCbo5EHhGVT
AjG9FqeObDuwg8sAEDWaCz4vlRkSH3/4A5d/xUETHGlUThgVTIn/mHSq9kvvJuIUoQSen0EmgWel
ivnHjxL+QFI1w6BuMhgukUjH0VULhtjmY935Xu23pD/SOpGqjdYkSugpQRD+qI0e1di60jQ7L4rw
VzlZSsSkwM9y22rVfguy/XwzxHW8VhpbCiyQiEKtCAyUGBIS4j8vcS1kCqh6feAeWozwIZ0r9e1Y
HUvdzayn2867dETOrQl3QBB30RSrsEaqgXUl1H7bkFkg8bxtZsl3z80ILtUkHO4zwYyi/VGyx8R/
6rvPao00fykVtlD9gFIYcjY8aebVnqUCtW+EVAvB1dtUn6XmqJmn6acEHANaeZBiD+I8oPEyzcfb
i1s1O6/+zOzQhkGK/BhMttqfvjdYkT2lgIObvWsYqCjpp0ZyMeQsraklXtdhMGGKcUJ15lmZ3UVY
r4WBC4nqwCx2JPrUi3fejxtIDgX9a5c0ezOYXAsJcpAYuxGapYnxCNbFHQ+LPWr23u1NWLihLn6K
sAdtbaUA4uGn6APYQ7TCcCSjhCBgG9hdkezUIlvJkxYSCywcN9QspScTsWznm34e6dmQ2WlhPhdp
4VoosdlG5t93UvEFXuttMzXPpW79ub3Q64mimSMSI4IW4DyEyKbgyyQwSDPSLrPN6dUo5U2oZG90
yKGemD7TJmSBJdspekVKg6JvOD5EkBVojei5VZ/1Lr7zlZeRoEKsrWnUXn8B5Iszrh7TNxbkzoXb
zjC6KB8IWCslpfSa8beUQZrUMjdRmDEpHVdO9KI11JUNvFlm8gAhTIGdLw6TWsntdiycKSfMMDFT
CISrGkAabe1kXyNcwfyOSRzMMoLaHiouwiXLM7/QrSjL7E38nN2V7N7eHh4Pzhd1tgO7/YGXJDXP
PUtslhuZkgyS0md2X/CdD8YqJbAyAo4Cvb3LRwIiyaZtpF3MG4JRwFDyDzJJQTXXl0345U+aLGGW
Hcx6pMv6B0wGxNs4s8CQqEuo1LMJI2m/wsQY3/oACh8s1sNqHw69sZ9kOX2QY2RceVCsvMiWYhTS
cMxNAeVnkKvKVRzwpg17jC4pUt/bPqRAZQuDcKTSf+kaTdy6Tl5ALftgpB6vEhD0jd3X7X29yik1
BAjwHGom7nnU0GaPOouSEIloQjUiEqvLlxQ4h7r8VyicYEA4AGbSTjwrZgPjM76XojyGo/v/twbB
DVtj0uKkhQkrDDZG5zO0V1fcb2WbxG5qocQIavM2NaHJ9OBNprvba7i68r+3CbxYqDCi26cLkdof
VbMHOR3WEDeMDJu6flLNf08rZhop3ZjFuSCCJMRIiDVySQP2Edl99kPTQo825M0Emu/2UuafKmSq
mGueGYtRSgOtiBCE+BCPplHhpE4DsjoQ40MLvAu9DPpDtw0tBP2ZDRoiuCiYgymQCJYaZZipn6bM
rtRfI6on+s++cGrFyfi+l1/1buOjExxutWpkKeR+Ze2URrsw2MqA3uP/3f41V1/wG4uJ0hS6zzOt
leDochpzCbFi1jvEuEK47cDstxrgF8IgvhwSAvRnLZAzmrOjnp1XKaV4lIU8tZ3N3ell/uvJY8ze
288T24Zsu115rV1/TAXcoMostIC5I0imXNoDXSDRRkj+gCkYjOiRMxrvqvo2titR4up84fo+NyO4
P548WtUUMJNhtHnQ7ye6BoNauBphAW919NFBciMGOiOdIox8wEKhdWCzec25AwFKL+Wun6+c5aXF
aBqKeZgVl+fjfLlnpsl9uAJykYTG7UObR5AoabO1PtjC5QG4IOTMCDJNWYXO3qUZSMpoei1XmR3k
NEAVp1XtiPATuDyZX4RuyWUWTx9jn23SBkpgxvNtf78Gp+ObndsXvlkcSEZvtjWwcRXd9FXPqkma
mKaE99z/qptoM0k6lMnxBh/X6sBLHxOj00gxkefg3hR2uCigx8QBVrBNYACj/k7NnPlB4Y8HnqyJ
DyydgDNb4jh+NGhEDyPY0nhrd4plg1xDiw7W2gt/cU3QeQdaARznIPu6/JxJaKI/YiJXh4o3U+QC
WqmbDiwo7Xu+1qZddp0zW0IUGTH12yUEtlDwwTv2r6zgHbtFA9nWyQdHkyTSNwXkt8aX2z6zsEaU
LyAVh2OoYomCy4LdOWqIXuRQL/sKgHlScyQ7Otr7e0Jj93+whdIc3AOVaPx1uZ8S+MFyDD7lNlUb
puieqnpyadgh+AzbfxfbgMAnxAxhBXwoEA66tFW2U6UGE4jIaOOZyh1wLSiiKox3K/t3jVxHUDk3
JJy5UptqMx1hqMsOSXjHS2/U/qiWO6LQTjrW5wf07WT1rSh2VuN2yePtPZ3P1eXVDvM6dB5w68om
fsjlOnODpgEecLntGwOUwBrAYk17mLUyyHOOIURV+5OsaUwvnL8Lm8K9qiGaqhmm1G2upyA/3CiZ
vyUawN7WygW+tjghqJRVC1LKEWrEmhYzy4R0FplYl3wqhu+0eg+U0iayft3e0PnH39hQXSCPRC4x
WZaKxeUEdWq0yR2uv/NGdyQLhNn17t+tnT9Ghc83jXIPQQE8D60icrWpspP6CHZ4llTjpsJ0z1iu
cX1ipvpqhfMbES8c1Cwx2qMJn48nbciVTgltqcyVwevT0v/Jg6YbN2ZRE2szTGkDusJSAhhlSlJ6
qKWgKZykDpU3JYMimyWV+i6VfRLd8yGwvvJCUT+6WvL3UmQGuymdyGbMSPQyYw/csSnS+plDw8Aj
eVU+yJJlHsxJ1X/mQ1V7YObSEwyUlr4PlpNJfo/GNno3lZhE9lBK5g+U13PfsfRclYGkGqveAbK5
nlgVWb3mmYOkPw9J3NFTQvMixq0za6sFWl/2OxpkprLJktj6qXaWBIZ6lCRrt0sBSNyYfkb/loUP
Gdc2MILC9X1J11w6ycro1QkIr+2pQaXZrpUGXem8r8pqE1TZaOwkovfWk0rDJmJ+pIzjDnxPhNhR
32TJXoYgCjauCyqo9mmjBwQObU9+hIndHdgvgm1LzQkm6Jj9CguenoYKlX82DZbUb3Mrhd6Dak2+
U1rzmHJWTv1dZlg+BCZ5kCZ2mqUj8TJN911frcMQbAcBOcZFRQobFQiUk6GkiCTfwJWSgFRan/60
XIbyQlqakJsv+4LUD+HgK+1uimWgpPWc0JpF0pQ+FwM1T6pajpE7QqP0Tp0kf2RGmI7KRq2o1DMT
lDe/es2Iyn1Ny8EAtpMrm6aZtA9UtUzrMaUDVFjaMMYPNpoGWsYUi4SKX5YDiJyE5YlwPe9eeDEW
HTggyrxyKcloswP+Vv6QlW7yaD/lEZtQK0NZuY7JcKjj2voV6gFJoJsTgA6XNxM6sxB1eMUVAhLo
wgyTp34otdrpCkgj0pbUCgNyI/8cSmP404dm9bOYBvlORxFiWxmAlXVSkkHEM+gJcQbaWxkLZZPv
KOaEXxLaZE907KvOgQolcTQQqhygHBEHLEqJ+lymWb3xK3XibjsVwFY1Q5C8FUpdPdSFlprMp0Oz
teLeklkTxEPMct77v40sGj+LSmosG21z7gHXIftMA39X78QjNSH/HJMqRJdb8W3aaQTNAAUD11pr
Ts9VYCIOaZ0+/M25ElGb6n7fsLDIuGzXA/kdhIbKMWHpF49RbZRekUsKCHPg7V9TH8fAH6qp6QAI
oICTLqKotUDfgAQukEOQVUL1MPltSYraeXUHB4WPI6InZpcPG25FJGbx4E9HvzHowPAAGVrG5QDt
PBPPhDtpTCZ5k+PIfpiTAsK7JJuJ4/4xXOJNrhnoupjzKxYrv7zt/EEd+q5TJGjt2FIDZvichaZq
x/KdFT+ijHnb2tWrYbYGFkSouyFKXuV/4ay9kvqwJtHfTRbYg77yxvrOVC8uG8GCkPX5od5WRYym
tenxz2ib7jZ8+1fzpH35FtkfPUtsk8kOioebcIWF7Opq/a5uIGeQQS+Kl9F8SZy9WvuiIVGVonyS
Q9sVDcy+vW/AjznFkDMaWdZsoSDyr7e5YFL4eGk2oHynoqASTO8poDByDtEAlqcQNP3dW4ZN/ZXL
dc7xxN01yX/XKOyu2oF2N0czk43jvaVuNAyLK5F320euciFhUUKe6fOAZySEjRA5lx9sKIQZpNGp
1masrvVxZ0MWkA6Q4oVAkZjQDmZoSmYPQ+ar6v3sneQt3Q2Dp3jJLveabbW9va5rjLZgT8hrq9zo
ZLWEvX6jPCs/+5+q/ZTYfuOoD8fhqB6JI3trMiHXQDHBqJAO6S1PQijOoeYWJE5QGXZdO5we+s6O
dcJMcgqlmlVdxJLGWdVFWTruEBPA24QaaJiIiE8lSMyE1Fgx8e+q7GQ1/1q4+V7cf/98Ie8K+r6P
uwx/vjSZtq717mQxmd+lhnP7062tYz76Z0d7HsYzptntixoMJ8rWB7f/bQv/D+f4z1JEIo1a76QY
WYfEUFwjgfMePfJjv/2EzHr4lR9SZm6yTflarWzgqlnhARn5NOLjALNUtaenx+xLtpEg4RlwGH79
mJxs90qdbJXcbDFU4vBhCB5C2AAPXO5nJ3eSjKa7xDhl1d74VD1wWtxVX63z8jBrAp1CnIXAgWrX
q3wwV97M1zWd2WvOrAuBuqINwFQ+jsRkMB66xVvL2pqNvit56o9wJZp96wtdhcx5Xgf1RUDfRLBi
kUUKMlKsNT5WX9WbaqNveDB3ijc+FT/Hfc0AwDskMlvz2cVlzphuAu0GVJHE8GbFfOTDiGWOYPEw
DadEPxZc6Rqgy7vScGL/vloDiiwuFlJLCKomMhxTrH00id93pYTFZpnbubKbd6zy8oPxlLLhOG2s
DX0ctsjf3TVQ1NKlcW5YiK1mU7VVj2cCS+h9K7NJedEhZFgZKzF8KRCcmxGiKb4lUl0VZmT1Fxnm
Rvvf23FgMX85tyCENIn4vurrsIDyN1hT9+VGf2gZC45N4JjMYq/NNvcetZ3xsHYuFrYQQtCA2Oho
aUPkUlibOpahwWvwUVTNq4KmduVgrHmkb7cXuJBBwAougxlTBgIR4ehr8azOXHPEOd3N0YQMMRbc
1f/MfqFRVKowagDCP5Axiqg12a+J1oGYiMX0lZJHOVyZNPieErs41Sh7G+hBm+hsQsqGCplXr1RG
g1dCaB9Gx7KDLT1pzPJix99UrN1Eh8RtD9mjbgfuaLc2f3sYPOhZIPvMMWbWnBBrDr6r399zL7eh
hcQC53WNa+pqp4WfOPvy2aUVWlErQeEztHXpPhkOielqa7zzV8cBJvAN0fKnMv4WeYX7QFEodGhC
u4whIf6kayvHbXY5cZdNlP7NWVIHowLCLkvQ+YuyoQjtVvtS6ueh3Q8hHkROGK0YuvL9eSFnhoS9
CqiPcxFAi0gtOBv8fUTe9dSV65Vb/luWXlzQdy6koVQEoK1wxjBO3KRa0WFBjvk2MuKWx8TV7t9L
Bwg0O/DaY7Tv7WwXsvjeeEyf6C5zkAF40kvhrqE2Fj4e2KbnsUGgstFgFH6LluVyVucD2B7UrzZy
un4NyrmwqRcGhFCWtbFiTtArtw1y4v4mzHYloOxrAK8FH0GrF74H+ZBZ8F3IzRIf73qjna1Ud6nf
sFzdtvMgWIo2nvOPsQuqv2emTLGQOdJCU0aYGvmDXnhds++tlYRsaTV4IUP0TlO/lYMuDy34+/Wh
azV8FP1TL5mVH/wGAgjA9CQrLr/0+c8tzV/vLDzkqokSlglLhQEAUQ40iL7yOr1+e2C/zk0IHkZz
kJ4XJehRxg0By13DVBc1OBeTmxNITRA3+Z/bH+j6SSdYFFwuoACDpiMs1tImepMo0+3Kzg/BsUKq
pX8alr02RXHdrRBMCv7XShxXhA6T3T6X7kr06e2/1B5t+WeU2cbElMyRnMm7vdCF2I72BPwd8G+g
8MSOdTsMfaI3RohKlC0lr7rpxvUKbue7gyvEKtiAFDkUhqBITOffcOYgmmTyPh9NkNs41X3ACLP2
5JQ9jQxV5E38ZToBK+yWJcf8/ktzB3YPfDCz7jP2e2Bruqjfzc5bP0bwVqvOGqMtCLRobBRBGQ0d
fWKtw4+6HX60rr/J2VjZhePbKsMM+dpk4UIou9gLwZMhhetbrY+9SLW/lg5OPAMyZU/F6rT4NfQB
qnXnmy44cJwUatVwGJpcjWWsua/BeJG+YGT8qd0qW+699ra+SRmkoZ32nnp0323RkVvhG1xcLlhy
Z4wnMnlxPs+yBlqQkqKfITkY0IuRelonvqaTtRCBAFEAnTZaJtDe/EbenTlYF0EQ2uRdZBstsGEv
UfZ6+5Bcv0awmecG5h9wZqAOgPyKQMtnt58NghxkI3bRYeZ7Cz84+CkNL7Cz0HXpTtmtWF46n+eW
r85OVKlVD8uNW6Ss/6l/dR4/obAM7fA76b06NhHu9bUMfm1DhUPSq10eZgqslsmmyR7a8uv2sq7d
Ahg+4DyxrShwXqV7UThQrakDwPNjtd1Sv723dI4uQ4GJg2oM13C215uIyvQMMoYD0nlm+PLz9Vlc
U6vCAI+fP3AgWarHbq2AuhBXZnwHkj9cdd+jaZc2SFtJZS+jymK+jydMUVRev0EK328Dj1AbnUrX
HZyJxXbmrLUNl23jLQRQKRR7ruhZLbMelchCpTjZxh0bn/MNtUN7cBs7bG3Jrhz6F2Lw/C7YjJw1
hzW6u2sMN2rwgHD9X/tiyUmGuq6mQ3Te7mz/kezMGrel5XAQqQzuDtRmoaPYz7c9aOFIXtoUvmk0
omAX6nNVq2DxDlXHPfkpFewjsatPKI0htXdH1/9R3q0VCBaSEbQbENBmAVUCUXohhJcqqFqtKUjs
IvpBfFuOdlW/HQPPsHCPQe+nS5wKrE2mjEroym19/ajHTuO2prM606wML4QDMEeYscTDFDw1UH3Y
Ze7gUhcXGAr3TPPir+CF3PWWPTHijJ+d3a2xuy7c5Zc/QIgMETUzzSf4ARnTNtKWYxLuaH21x59/
rM20H53gMB4wTeZi5qYAfW/yogMebMv7+5bblc+ACVrJDRdDydmOCF8DT7GR0zhCjWNyzQZUvfUm
QsYeSCsvrvnPucwbAJknkPHBtWpB/luw06S887vOT+xoPClhg/GMzVA+dGqzKYfft337qqiJj4w4
ZZqAn2KKRkTnJ5UBQLUOU1bR0cckl8fHIW0OfErqbdE3EbiWhg8N3AeHBB3L27avIz9iCHSxCCiB
IGUtSnoMgTZKtYXtNCSES5K7jbKyujnxEDdSxyMYZY9ZlFtUfgvASJfmIPjGc6HDMBNSMNIekjL6
0ZLJBoscyJbXyLAWF4U2IXBiSECxtMvYHGtdFJYt6uFR9RBbJWvXJkcWzyW+2n8sCMciTXmZdD0s
hBriLuZQsXutM/zmzHLazK3ZtInZW/KCmnRg/5GBHVk5Bks+A7AYkqD5BrgS7tOtUUowvoNmYYRs
dk6n9VPwAHr4lQi08EqBg5wZElZa6XGaghcRDvKcHgFo4KwCKA58t5n9Q/1UNxZd16Nbur/PbQpn
L8lybjQmbGKM7EXey7b+q8N+/rVOkY1ROZZ9rGliLG0nShkyppIocjvRY3qiZvE3K4JRGUyP3Tx0
RvqAYSQ5BlBlAILAuX3urpaIs4DEAfhMDOQADz7/oLMME5iNzqJSCBRs3b6OUNhivhqDS7EcVgxd
V/NhiWB6Hk8NfZ7+EQ+DoYSpVeHLAYq71yyAJhLof/tN+O5DvZJT9S3MgPgu8gcFiom3V3l1EDG0
gUsLAEOwdYCtSLi0CQ+HMKgx31OZBxWiV1qwxpJ1vY8gr4JC2Qy6A5GiiLkbqxRvu87M7dICJmmS
B9C3thmaQ6TM3X9fDNQrTSDMURsG3Fv4ZBrGxVKVALcelMwwHoCsum3gOqpgu6gpzzJBuHSQWl5a
6GoZLI0+ze3RaMDL4RsHkhntRpriUyhLp6zRjb2vDkdFkvaWVe8ktXitKn5XqkEAshV50zfhQ66B
OSM1+n2BVBswKpSIZa1f+anXSdH8UyEYPSsqztPkgv8ONVACVgJGsloyARrItjJyhMmUnbKnuDKB
momRKo2fAUfDSAls2q+VRBe+PPLfWSwOc4qYaRN8qyl93DqThCq4sgdsiAWYCVHUlfC3bIQCt6oB
lXulj52lWQXQV1DYIQ6PDx54Uw2YvkZp/y15eXFH4rWCmgwI0TDdgq6DEPCaVMfDiEaQ4tkYG+n+
A8SKv8ESgkJX1TBocdY/nnrbOuWHY3JC3+/tWXoJ9+U7WS0PLUSL+Zeg/4EaM2gCxT5cF1e5oiVY
cDEmaMK9kqnmjLTjlle1U9edM/n1EzQ1LGY0a6FqcbPnoRhY11FDENwfrPSVFgH9Z+sx/T2NrT2W
yiEN+UqNYiEoYYn/NSPcaEZeY5Sog5moaFmTmvdtGP26fZKvrhN8T/SnZ+lWJCCqIXxPvD054Gz4
nmb9pIOhIv+pJawdn6zmp65vO3+l9nuNWBfsCcWfdmotf4pi6MSA9aW+TyYA4+xRcQa+16V3qkHx
9FVapVRb2kgo+8ykUnBaKvIhQEKKVmWdFjbdSq1nPcpuYau/WoNBZRsAgN5LPv/c3tclDzm3KKxT
41GRlUFSgNVdhshKsR8D4xRJP//dCsoVYOnC7CaEQ4XIYlY0olKaFTbGYty6nXZV3ThKHq344VIM
hYMoOPZUAyGc6O8tHZLRGgt8tVN4HDf9rrETW3kvjvonuJtXGo+r1gS3lxXZVyYQAwDA1jrS1vQi
TznUB36PdG5ka8+0Jd/Amwbjr7grMeoj7OEQW2FlKRUO2ZQzrfmbrBm4LkLA588tqJeXJSElUFEZ
LGgKynMtMFGcyRKDzrziJMd+z+3feACsVQOWPFDHjYOi4ywyJb5m1FjhFjRdEaPkF8XYa2AVTtf8
4urFhJXpoOBHPoriOVK2y5X5Rq369TgUdr4DSfTdi/lH3dF7vpefE8e2WOPYHBPTkfPvXq8jZCH8
4pWG0CVYTaaw8LWZvCernbwG15lmstUc5xo39L24/5qZHecs8Z3ygIQ1gM82PRUT6x1khOi5vagd
SzxyVxzrN3NbHehurcNzXckQDAu3i1Gip11mWJ/qvY8wzE/5cUDU2mjPBUv+lseKhc48975VTzGr
fkh7F4qw6e8JVTxjt4rpW7oizrdbOI6mFJuBbOLntI1rbMlzY/cHEz0uwJkLp9mMLnX0bXWMTskP
O1kr6ywax0ycAj4gBDmRsCkwrYImBTwsMg9d6mVN6ijDYxI6uf+3HkCx9a+8a7ghNMD4YBGjDrgw
Lj962te1ThNQOmPAFjPmI1OHx7Z4iCywy8XgWJJWLsSFUwoiIBRvQDw0Vyrn9Z85mTT1RlXLY2En
ec9Za332AVJVTV2bu1+Icsg9kbV9Pwug8XlpJ9eU0g8jGR/RqqU9BwuinfXGGm/Bdb0X22eCtQGl
ODgxFamN4pAEZjZMOJqv1js5QsSENbb/QCO2MZ3R7hy+VxUm3VmbVdrKpTB7YVs4r1VcT1VXwbZq
N1/ZW31MH7QDxAgtOCmFUoKtVax8lX/cDkZLG3u+YsFhLCho6zSF1SY7jP1boa5U9xYOANpTqLiB
oQq8QWKHQO1IUlgh/nypdkvoBYH4O7ZelOYYJq6KLvMaveN1GWX+hGcGhduqTBLallBTs6WDCbCG
ciQHfqCu9LdxJidSmHxotre3cHGJuKi0GbGINFS4RdIBU2gt2ug2KcZ9R0fPzwNm0i+NfOCdyXyF
eDJRV2jGF78bSn0znw1m4L696ezgDX1eDQmepUjh2y0JhvtslR5+0SOxLOADVHw/NCEuD53eaWFh
4G87AImipL9haj2S79oYZDV23b+qE7P4g4oHYfQ77bweydVa5ru0yvNfIHxMEGH0mDLUcSYwyrzX
SKee9MpYqcxeZwGoulkI0DqYPcB0Khy8TDL8YGwwNtglz4Dnm/G+HQ+tfpLkva7/ve0rsy9cvj8v
bQnHLRliqcjm+Dx1v4nu5T6Lx6MS3dHYuW1obVHCrVfzMOv0AobawMms+9h/pb49oCGeH0d15dJZ
eMuCEk42cLwJQH2GPv+YM2eksq9nSQXJ9TCydkX4Q9YMOwbuwSShg9labxo/5SB99ukaf+zS9XPu
H0IqVWuJgjMAD40T2ZXw36ZvdyBhWamuzZt1+dVQ8SKo6BkAEqI/JNxyE5Un8CHOtw/eym1p2QpU
pZXoVBXF5vZnW1rQmaXvnT7bSaPmESh5lAIoBr7NdH+D2X2XD2sUHEsLAiYFBMLgXDHx0S4/WJoo
EGOcMGcd1NmJ0OBjrKM7GQUmMBuvZAhLeSj60RQNFwL1AF3cPOBZsxRKOTjDcXnouuCBT6aH2S+G
Is0mSVrQYDwoJGFppTI63qvKs2nWxwBwgEr7qJPk6fYOLz3hz3+PuMXQN4qKpsPv4Yb/o+gVV6+V
vVHm+zgJH5rMclNlcgiKMgYG7tmY/3O0Qa400+eBigxvD/G2wDDQlAxtAL3mhmJQYQfCkBjZrxrZ
mYTSxa/bq13wJwzOzFQumAmilpg3cTOop6yMYI2PIJrypvQ371euojUbQpA2wPeeUj8Epzemgbjv
5VPgVJipur2SBZe9WIngskFVjrLSYCUg77baX1J0H6ZOuDatv2ZFuAvCknat3mEt5mTnwTHVdqiy
qtbL7bUs7xgqEZoJwWvcO5fHz1I45h19rCWFoIaib2mKwU+6EkqWl/IfI4YAhQzHbpB5PX966S7X
TxnZxpM9disjddf3DNx5xnEbBtV0kMFcLqXKiR+PBBsmNRry8nZXatWx00tAalLVHhTfUwey8m5f
2r65z/EtFw+OH8FmGpOkphmuG8uKQSZJj5C99GirvN7+SvO3FqI+hn0wlzErkqNUKpipkipWoJAH
XzDVuwlywIX/cdvCdTYwF/OQNwJ2gAaq2PoOh6ZTaw2vJwL6MmfoMdmZhEPmKk3+Pkxxh7gYZCvx
79ot5rsa5PizNgKGe4Rs1TAbo+N4oNsRuOOhUXWoqPYY1+ZdH4ZrXanr9WEQH2kBSHVAQYO55Evn
4EitWqojFwd4uafgEnP9DroT751s/+tGwtCMgzRBunfdJInAw9I1BbLhsvs5mr/8ehd0b7W652uq
pNc+8X9Iu65dyXUk+UUCZCnpVa7MqTrevwhtTst7iTJfv8HG4nYVS1tE9wIzL3Pm3ixSyWQyMzLi
zBB/eXQV6wWPuJ+V9t3McD2IJGMvHxNsIMKyWDEPA49876vT6VL1PUFGAxKZ/p6UGwmEo9G2GW9q
9Sb6a9pvfJ1Tc8xbTvKNKgI3STvAXF7P7izvlrndhMmnNG17dNT//iOhjoj+DnQ5GF3OuS26YIIA
pxoXr/zaQ0JWN5aHSmt9qR2cWpsEecdlkFCBGZNR8bXANgae4nNrhtSnUcVupREcqaYZjNZLWPvX
V7R2lpDS4HpFDxHQAC6OVxh0n6sRg/hD9WXMj016iGcvFYW7NZ8Dtg4MS0hCwd/I7ZuiNEWpmcyK
8kBCoBDGh+vLuIzheJQggOMV+TsKcVs1yE1d1g3ogqvSI/WLGkIw804DCGrOnExU112LCafGuLcC
6sjxMOS4lqxFd5JsZ5gPhlE7JrT5RLWANRdgwCIT4EQGieE+Tz9C+sCIsXFNkzp5u7GzDrQOosRk
1QpIFzBhhHwON8a5o8VtZaAjnEPaXHqY7dpR7UfJFKEg1zwN6cJ/RrhdA0uyhEgLIwsOZ7Xrkh+L
speVv2YnQzjAsDUTO0J52ubxvmVdd2aWwIyVGTeFLElbVDA6MA1On+ZAjioojgVHaNUdQCMHKkBG
UsbDM2IjLg05xHUUFj/Zdd6ZbiPtpLH2+mpz3c1X9/A/U4BonH8oqpd9l1YV3GHedtmuGWvHNpBC
Csys+sOJGe64ktBohmGEmTD3Cf0Y4sc6eb2+ktVNQ0/mt7aRqfDMbjbIVdokL0B0pD7QNOiNvWyH
4BVwSSIIDauLQfDB7JiF6KCzv5/cDwDL1aNWYDEjiNTqGUDzvHif9Flwf69+mhMz7O8nZsCSYJGU
mcmGAoVqF1Qss0KcvhJkjmuhFGnPf8thG3tiJwHvuKpksNMa8U4brNdyif7l85+Y4E4qCtVRieZO
7dLo0UjuEvtuEemcrn/+P6vg4lqn20NjMEfulCyIo5sh2zQR6DT1yqHC5ztz1/MsGCHhz3r4Z0Rr
52PX6DAG5Dooi8YO9dtlIxmfBNonvVn4dNG9hgypm1Z0my32/28/+ayBmGlImwj2EV4H9Znqm7AT
dRcEXm6o526h5lDwtGrYyFuI8sR3cm9Dn0eQ/gh8nCfWg27iCIVFGIGCi9371AoMdW+KCkirvgFy
LeDQfkNc2d9PPFyT5zhWJlgZ6x9hCS5En+YPeRi5ZibK51bqw3CNE1ucq8fKmEwmhS11owTDPrmt
bqsXdNS25uLomGl3svthaz5fj32r3wqDmRiDVnFB8VdUrJsdapA1wqv8rDV+XnyZogjOfveFy5+Y
YFHkZA/TKO81K8S6SPlqld8n5VsGjWrrycIwtKwL/HulHsV28c+CuBAbxn2u5A0WVDOmFkf9KG9a
xzxKm8SzN9rP67u37h5/jHGB1qRSXo063rStpDlaMnjxNLnIv0fje2W8Xrf1+4F8bR85X8z6qcMI
NozJ87bwQVvxyqatzVu6b7fZzn4BpYVP/X4vbbRN+5h4tSg1E31IzkG7KKJyU2Fr49bYAsBApzdj
Bn2M9qHWR6r+w4vj9ENyYRlQw6yNdFhTS/17bs4JWIf1YG6Fo0urIfmPx/wGuZ34pwlFEYAXsa99
5Lfhs1F6JlBPS7qdBq8i2yrBHRqDAUXEHcEWcOV78iDTRZlioyawG7bZK7XTnT09GyGzCfofO4Wg
U+o2rSADEXxDjYvNVbh0cZTB6DC2QaE+1M0IArWN2n2MReUU44/rTisILzzsBJJNTSaz8FKCJ3o2
wUTe14+5ZApWJdpKLsSoUm8stIAZufphpG7d700Qhs/2Nh7dGaydoveDaFlckInyOpYmDfbC+Wj2
t1X1rDZP13eO/eRr3sGFFtpAH9BmJpbxaZq/a/O/dJlOztcFAtkKI5JSGICA2OsyS4+KnTq1Ej9E
QI/NxLhJyrs6j7y0ILvrS1ttcJ2a5gJJa6kNm8XCjaBXr1oxHNI8ujHNeZ/ryb61ZXepweulEN+Y
ZMH9sO7/IBXHoD6m4H5fHyeHvQyHYtB6XEappENL9Yecxpu4WAJlCb2iTY9LRQQAtlVfQQJhWQwT
pfEteygS6lOeshNnjD5pRr9UdGfM/qU4CPHH/8xwB1sfrNaGZB6iWEKDwrJA5pfc0UT1IAoag8BW
8AlX06+TLi8Lqif7SPDygyQIGqLhJ1Tbk8/igeyaY7uNqKPucAPtwRSofKQ7ETpg9fud2OWWSdpe
o3IMu0qvOD1kN+xh04MeXl4ctXrLRILFqxf8iTntfJm6AeUJVUIzO6xeJWCHrTewmC5dAC7Z6xu6
FsFO68jckVCksqzkEn45qdkmjryxehiWLSotvo2ZuRj5Xydixl1b26lJ9pNOPqFeRHWTJ6gVdPmv
wrqRhl9T/5LFIYQENO/66ta+GnvwKoxIHzqFnLe0A+2nfGDBLAvMEDx3n6p1COcqUFXPikSsFavx
5dQc5yQQptCgVglzDbIUEzyzMdgXrAcLKKPFPliVXxdfAyGCRa4diVOrvK/EeW/WGvuEQDRNG1oh
Ywdghajb65u5FlBO7XCXnVaZ0MVAbcmtxs9MhpjsfTYLcq+1y4fVzMEugobaJZNWUgwRaRCzKqu6
pXX4iDtccAmITHD3W1lJtVX1La7sOjwADOFDKSD4h43S0SyR8XrDNA/n4Cj0NEkJYVFXAzOWEn90
MoTvDPe6kdWD+58RFN3OTxGKU4nVTQhI5jx/Lv1zYse7BEXY6XsnPaWJ8mBloqGv1a0DEhXtThNz
X/y4TQmwgQWSFJR35s/WvtdFDB+rjnzy7+c+zSSXM5VY0pYQsrXs5C7O0EuPKskPZ1E9Yt0WJnKA
FQILDC82RGKajImCtaAnmoNrt7ufx2Hb6smmiUVtrdWDg6bq/9riabkHc8rVzIAtuUamX7/ZkC1O
RfewYEH8dS8jnTETPEABwqeY0oDyi4NxlCQWnNAVbCUajxC+QG0CqBOw9Jz7HdrBqkWBSHbnByN2
wgfMUVd7kjphUOzKt2gz7cvN7GU7cDbvRSDg1XB+YpuLr6XU9bOlYY0zG6iJwLgVFwlmy6bEXezJ
qbN8O+IRc/2grVxXINciGK+BijbmYLjwmpdGGmPEjREd+Qn1dPoA+GFbeZKIsG2thAAQO+N8gBQF
Bn+57D6by5IUxAYYEJO/+lxspHwJQtARg8Zt2+tf6JjfGqhrpTM5pIYIArC2TmCJADeG1imGD7mo
BZKisRxTAGr0AcTRWq6WvjJCemDIqt6Fb5eeHP+9zA24pDAZCOIbdCoQ8zlvKmOwvQBqDK814x1E
XQ9hiWIGRuOvf8OVE3hmhnMcopTzUplIOYCybFVoZw+RM4oG7C4pF7jFcJ4CnYYlithFbNwVt/ld
H9hO4t+XwQSyadD6sEJa950e28YxRJIRK6EZs30YtADMAYOdPI5ULSGHGyro/eXhkDv28n2cbaFA
0qoRMDugC4vWL3J+7uizIeNiQCOOzPp9QYH9grUe2iVWuZfmmZEHS/cou5k3ClI5V13SbylIuzcm
oZmTREbhpJHgNbnmtBi+0DDVjU7XBT1TPatyMWlYNzV+GM1TBupdSEXDe2cnJLbgyl3zolNj3P00
oMst1wTGpmgCPkoyZlclreFI8fz9ur+uXO6MTQFzuiZm5gHJOd/pskEtxu7gr+1MwZof43UD9TnJ
U2Zp18yJEbS5rTjd1H1Bmu/5uu2VIHt2VpgXnKTnJSUNiPKZF8/3iuqq9KHvHtXsUKD6p/j/P1uc
R+W0URZoLEDhdhoP5UCcNu1cnXY+TeP7lNqbWqWCj7jiMWwYGbEc9CAWwH/ny6N2Y04DgXITPt99
DRaxuMkDAHeeOkAaiFn+feQB6BqMAECzgxSDJ3hCVTgH9wCmyc0BBLht90PrJ5dIsqAjtuKaEFDR
ZZwERNEL/BZrzOIgWKA3SOv3kkrOqLT3tvDyX4kAKHYyAANmGJE5cd/LTEhh6DFjvrBKA8SlWfo4
5dn72I+Dn2jDoQjr2ywlbxUuaYcu5BhGhebI/dKA9bexd1lniPLgte/5e9YYm2uAMoM7lIVRK8nS
gBiAarEzAhaQLbeM5irbF7bgZKykWMgU0ahlL0kQOnKrL1E6irssLdx6HJRjOkQhE/AdXYUpGoNe
XILU0vXz8ZvKnqvGoWnHWuoGCI2BMTz3VsDayjiNoH6XgDvcN6GtAno4+vFebQow2pCf1QbSHQ1U
mF3psLh74+e8FdWp1765yQhdgL3AaC6f9Q9ICcBAjJ/QguDcGVRIKQzp2/V1rrnvqQ3uI0aFBBEp
AzZCa2k3wIgpO7WLv5tFJyogrbmLCgEuQOYYjpaPrJSC9Y0yd7GhewHytcUpe0irm2WrMBki0IGS
fzLJHrSo++F48qW/eDIjDIlD13SaAnvYY1wR//2cDRVkrpvr+7hWgcAg9R9bXKKjJ4SmRIetGb3C
It6WFOoeiSsv4BfyNO1hRnGglfzrVn87Pu+lp1a564qEUVp1U15AiCtjr4/JTI+qUnWfYWjNx5qA
r8cNx8mqg6gfwNSQEzncRbJCH6DXU3rLoioYJpQmeWcrtKVu13YWpqS0AeJCuWQrP+IuIr7SSNbg
Qq2tw0i/qtXbMEuil7jU59xroGkdJCE1Pq8v7cL5UahC0g9/Ae5IBTfa+flT0HVKiqjCymTtzZy7
hw6h/O9NgLjSBuOPhluCR7jJ0zhMdgbZybgeCKbDMBMHzSJBILlwe6wD9H84wmz0zuR9sE3Mqgb0
F9KwOagjx2et7N3IeIRokLtogsLz73cK7w6Q5TAJkJwqAS72fNOWOaUGRFmgcReg2B3uFPDtoJDo
/1A86LUEw0Pka3uoYUm5o1pOuk93mB/1iy2SnN10M/vlZnAG/0k9NE+QJhPsxEp6Q05+HM/FpinV
KEkMZ7EYGKTUngZ7hx8Z65vRPJZUAKtei2unxrjnzRghDklsJ8AnparOKLXylwLJpMdBSvKP6350
cTvhE2O2EgPyBiiOUKI53/UkLKg95zpc1Xoi4S+JCZfeD9Pr31vBXB6yJxDeA1vG3YGzMQJCVEGT
VI6mh1T7rlfTsS4tQEcWwYe6pJhlRWKVhWl01nHFcFGl0THEWZow1XaNNw17quHEb+1qK+k3igFq
YJ8QDF6NH6l5U4hu3rXdRIUDV4QBH75Qt7UH6OrUtChdFMfd2NyY1g7KsVCaEmH1ViYdcUb+nBaT
C9l1sZikYA5JHtrYV25U3/KoC52QKpiD8jb0Ze/X9W8o8kpuY2csomoydj6jx17f1coGXGrXTaxQ
85yviktcdKMiNWSlCtd8ek/8ZQfRl0/Vje8Oinu/bO9Dp4gd/ZAEmh8F100LN5RzUWOx4TAqTA+/
zOflnd59R0togybK/r7YTG4mohZb3048KjDCiWPHx1a11lDhGJBS5MavqbxXhxvh5NqqCQWXEEip
IBnAg1MHu0qTsUXeLRvzJhtlBxUAP6sbwVdb4bzAV8MwAxwfNSBwRJ3HEDUfMnX47RlJ5cyz/j0q
fxRDflA7ROQ5/9kq0NzWwQtcZNsFwyFRlgjIkC9PPfo0p/k89/WyXO6VVmPOCeCvjxGRN9mWxgC6
XRSJbiptQkN/kiGv5oBy9mYyEunDTPNHsLEiQ5glEa3hRRxgPwfFMMQ6BbI6PGpbtsox01jOn2pf
veKP0DNrli0RUYSKzHBBIASP0KjUMJNVt2Hq1eFxAEfqbAhmvNY/MMYfGQ0r1sVT0AxjniVdk4EB
PzPTgAKrlNrpIZ3nZ3t4i8v82OaD28jJ20CkoMyXnaG+C47n6gV88hPY30/qC4qSxlGh4ydAfCeG
Hr2Txk7+a/Yb/w5iYm+jFz0ps9Pt7B0dnVRwIV/kQexzstsLhEkmpoE4B6dRV+Chgfy414FTfoWz
OVO1aZOfxSh4kYsscQEQ3AmYcmOZeNsbnp29QxYAqOhqnwzjrg5HwYe9yFPZuhjDM2qAwM3x65Ki
mWICCRk4ZkUhgZZNs9cOeiiID2thSGcXMuY/UJW6OAxzomNCvmQazV6avUxoM8iLJ/AP1rjis0dd
h6CIYoEAAyyY5/7RLL2pgyuYZRjuCMai+XWwgnY5WOiiARutmJ4ZPgpsrvnkqU12PE98MkpCoP9t
2FTxxK0wFIwwU3+j2q0GmRHVW8hd3ECAPjCk90Z1c+ikVTJ4K6EeuLMrUclo9e5EQZPV/lgRkD+k
dtkxKC9+zVjdRLZj6F/h9ABUnRQ6o4rcDtVkX8GMR3tnZDcaqNgtJ272w+DX40ee+FUquFHXgpOO
5wOyPXz1i7qvPVUo9+RQIDfkr6V7rwnURTE9rSsiZJq+asnG6WR9Fsi+cPmyaYdR3BJY6vzcq7b6
BqlDoHj5gapgijaC99FRAvMucexbyek2A6RewYbzEfsaxJ4sZ7pRfEjK3VqAMTjb/n1GgkFfl03o
PNReeIz91+t+s3Ye8KLCOAfjhrl4ug1Z102GPiJ1w8sVnrMk99Y/NA9x7yMHZvwNyEi5LekSkNwm
DZyhnEF7A+kNs1K2ktIJAuNKxZkghqBOCDCujGByfgLGLK+i3IaG99iV4ElZRkW+o+gH7ZkmvKe1
vfxAB3XYF3MvE3cu4vLt+l6udU+IgSEsvLfxI1BdPP8FUEUN22rGL6jjjSrvoXUb28dScotmE+We
1eSbVt6TunU6/Udo+bH+Ebe7cLhPRCC7tRbn2S/hIlCWRkmUTvDC7BWkgovXfm+8BswtX8MmA6Bj
Fx+M+9i3/GFLbkUIiLUTgPIUw4mZBogYuM9tNAs4bSzYltBnUIwtyI2S6NVeBHWNNc9FQoO2HSvp
KRchZsybWQHCFORVygbs6IHVxf4car7go64Fc4zvKTIcF2wufF8qMgjtxpaFstnOqV+MsfFLou2Q
OTP4W8PATgZIAXdN/5ijqGq6FGyKCtLKIu7/5V7BXCnOEBucvahdI4mTWlSLsbNbYMdAA/99Ip7R
BlIggXFNkMau7e9p3ZbL55S0H8wwQ0GTmvsYZYwCVGuipubapXVqgzuymTzUTbywsBx5C0rD6lbN
0WKrAgi6E213/UuuLciAfCfql6oJxS+uuoDRxWQhA06n1Owi+iGHm0IU/dfWc2qCSwybWoOwtgET
Dd6GUnhYiJ8sHrDfGKK10HEX+Obqik7iDXfStCbTOqtl5qjq6oV9jCfDn5NFkFusrurEDOcJQ9OQ
pm/wldANBYbPbFunlN5I92xLu9oUrGk1vz8NopxPqFGiLvoIayhT9jmk0U0nLl6Q3sf1W2/5UGx2
rC+52QFK4Fx3kLV897SEzzkI2CNMKSpxF+bPXXVL+rtpOcrpXfJ03czadp6a4ZyksMamq2UsMMye
ok53wKbJ9O3BtK9vkNgLFrV2K6IJC4CQChyXbrNofZIX6nQq1YhOSOLfQW9pxY76ke7DxzlyQsGX
W/NGdNUR+CHCgYYP+yUnllqjJxgggSXZuLHSTa4+EBE+Ye1qOTHBD72rs9Y2Y8O+0Pi2jD9VcHS2
btFurn+gtZfIqRXuWKmJmmnDiIX0INpRh86ZqSCSr20VCoOgqwOpA6uZn28VFNPRxDEUZETawZgg
87d4RBOsYu3D/24S41mGBxU/nmRPwOl0KkEiOqNTs1kwpFnEg6PWEajpN32Zeeko8IDV3s2pTS4B
ImWmEFyYCLERBq/KQx+1Tk9v5CIYZ7eLbgFYaUeBg7O94h5boPwDRSwUOzC5y6cbUh+lbVyiL6BC
YJoCCWcXX+kMsfX2u1DDcK1NBGMoO+AKgUoxP2ef5Fk0JG2I5pSru/Rp1CFe6syNM74mN/1OCwpw
kJaPdu5MudPc2zt7M5SODTHO1Nc7V1QKWKsTnv4cXmSOVGFWthLWXh6sDXHL58jPjuEWvIDxjbZP
nuTH6ydDaJA7GtE4N3WVYv0J9EV3CSgBowewvsHU9Bq6+a7e/BRYZOH+8vP+t+NEPT8qy1iEGoVw
nzsCng8RlMyd9mlwv6D/UmLcLxOczLWX69mWctdPPIyjVTSw13v9QTss1LWdzIHQyZ3uyt8qiJu9
kda7xSeOQcmIcBoIFszOyLUFc2eoxBg/yGZ//4Du2KkBfIwEP6L9GxpNoQkkAoh7ReSZK36NjgvK
aUyyECGJR0UYUT6UJgUscTAYdjWEhhd15synJsFQ908rRafZeK9R1bIjiIQqAbp9kM/9paXLsUCh
dei2+nSwzade3hHrMRpKkGnkntkFhYhL4fK8s5/KVNgR18DVzMVOObHneinwU/POT8ZHpfhAlYXK
KCZMX9c/xcWXAHaJkWrgfcEUP/laUWdLC+liAs2jCvRqzaJDwA4qIIKgeXEXMCsQpESvETfnRfwy
VLsmZQLcC5jIln1XdS+TrWKuuSQvf78cdNWY1gVoFVCYOT9JVOtDwPvwYJLj6FuBovOiRu51Exep
DdbCwO9ACACYBAHrcxNlL2k5SpNoFtYfs/YEQSDLROcChL9l8mqIJMzWdg59CVR1wGqrQlLj3JpW
1nO2GC3azkn7aijRwYrbVzuqBWXQi6QDDGmnYlBcvlb3k9InGsSgVHMCSZo/Yrpqoo+L8Hl3Eeo4
Q9x6+kRVQtAAZG590H62wfJe7PWddmzRrPD1AJRmw/b657oMducW+U5y2nfQepFhUcZ99lltJy+9
m4/RI91Cuv44uVCgc8sHOUhecPLNfb25bv+yYMLZ566TMlVCOSGwH++kO/spes13zWsKLm/reY78
ZQvAKYREntVbaEBfN33hO5xl7lpR8n6ceiXO3AVtGJKhcVAHvSRY30UKxhnhTlwbJmOKDiKMoO9a
IpHs1PqxA8y76uXXSOmdAtlQN4pAnpdEh5xd7gqZsK4sZB4rb+hBTrfQRnGTL0xzDqOj3o3etFdv
IK/uac//sKlMXhd9JkBs+ZSzHrtMXnRsaphHjppu2uo1NAR7unoawSIIujKkfAC1nx96tYmoRJmN
xiZ0Oxr2V7Yod70011vEVsFlvOolf4zx54PaWgaSLxiLtS9D9hfIVkXCsfuLAhP7WidGuENgxkAE
Qls3g/b2IdQ9CmS8Sf2y0ALwhnWKv9Q/VJHegWAX+Y59nC72rISwaSdAxbd5ejTorONGx6RKpal/
/d7hlsgdhAK8OpNZpXBI7SEO7xuAA0R846JPxfl8DCqaxYwSfCrru6U72lI6ZiSIl+sHC8oGoElg
XP08fNxYdNTKDazDsI+S4i7NsdKdHoU44DrynZE8o4DgRjJEj4LGuNNzLyWO2gvASb+78WcZItvN
k1/BPu7JQ9uGZNRsjvgVU7uTNUeNQa7eos/8LZ7uisGAJrlHYt+moqryqtOc2OVu97hFs6vuYHdO
n1SCRhMa6IlHEkEUuXxFYn0wA6YsVUfJlU9Gu2VIjTKEHUkHhkTHOhTSbsOw8tQQD7t4RsFLVjzG
8xi3gqonWwO/t6iuIp1AaRnyj1x4aZLQmBUVtrPG2uum5KG/6o6T9kkqE1R+IodiZ/v/NnfBBDWZ
VlPNasYA8p1rftUQcIlCR+8eaww/tWXrxVVQlOMO+prXQ/Xat/yzTuz2uQ+RRO5mNYLhMu28RiO7
KGkhvB0+gjZfcNVeVvTY92SQYw2s5MijOb/Jh24aygS2rA703VSDYt4A0KqRezOhjlFPPvvf2067
zZR8i9/qLZagN7R6Zk5/A5fENcPYl/mI3yCBxue5NaXxpiAlFIuXirqlXEM4BzWLTTRZ875O1Pau
mNpND3FjQTL5f2wGJNJsdMNQiWZx7OTwQpmtAF4LP0QmqRv2Hh22qflD6oPMCCLdqcjkjdikNnMm
UfhiIfDC2cDVZUDnBl1Z/ps3WpoAxlUhREbzrSY1fpaL2uurbmVgahR9GR3D39zq1Nm2i5E02Obk
08o2mfbTlvxcBJhfi/VQILMxwYd5GRSLz/cwBYGEVNUtyzOMPTgjt/GA96loguWy2AG/ReMHQQjM
3iA94M6ImdeJAvE8JP4UIXYKQdJlSmCL7mvZxYyS+hJqWpD2BTD01vh9qqv3rjMfGj20XaXQXsJe
F/VkVkMj1CAYjyl+FGAS5yun4P9Q1Baz+1lX+KEWPiYm5uqWxpXG3svC5EEfClA/FH6Uv18PGKu5
OkRDmUwXxP0upIvUrBipJuUwXd+3ZNokLbhlwMtY9I+L0ntKFH9ZGQPjvFCAC2j90ae4hcZW3XVG
hkQNWuv2x/XfxA4t79D4LpaFsjb+w9PvzmbXND3w4FCfS/cZfSi0GTJ4mhOG021VUgweiuBla/59
apF7NkDpLp8xh4cnWoqBEA3pWifnHwmmNQypEoToNS8/tcV5uSL1y6SOsJUhm7bHxDHr13oU3EBr
992pERYzTsJRa0hxp9gwMiMEpxjpTaKNBN07SCtT//rXWnsNnZriYkOV90NcxXXmdj2ERUofJTQz
+cRwqKfinTdH4F4VDYSum0TrCgVwRCN+IDQd6ySjBKuTwwaWUrfN1B1I9J2B2LchAQlncZdJiwDJ
dKnth8CBLi2UODBxctkyxkghkdQc8QnojzcdUs14xh6qo+bk7o3kz8CT24fJ01FiLI61tzjh83vj
6rtpnzyH781PXfCN1+I+FBuRTmHyCe1PzpGkojXmWEFQhoK3gwLObRIJc7ZVZwUEHFz+aDXYJheY
qrJYDCPvEJIf9EclqPaRT20I1aiBsYmCzKtHBxM+1x1qzXfZRyU6mL/xuOPWVdWoHVRdjxyGmHN9
X8x0LLwMUdPwwBw6umnUG49dV5mtIKNZWyxgagasQhMMYB/u0EBTCjorGGss5rtMC/oSY1v/cpNC
ThD3qI3ZDTDMnduQ+2ksE2PM3GH4Ji23UfyS2C/ECq5v4epKUArEJ/s9MM1dcYs5zQCkTjggGB8c
BvqKXgqGKxb/upnVrAdwc9B8Awak4vV0vpreDsNInmbkufbRiH2S3YwlCMk27XAvG36l+BoeSuSg
0OfrhlfXd2KXi9fxpAzQo11YDC0DO0t3WvNYFZJgF9fuodPVcY4IsM0SFSN2MTZ1DLxq5hczurUT
HS2KujQDSP8qXlOWAgjMul0M3hhAwzKZrfNdNcay0boeq2NV3QRENCjXe/Mi3YXAg5SKFBDy6/p+
roUSBqD4X4s8D0TYFwnVShmhpIpcK721B9EY+GqKc2qCcxW88PQGOml4LVghWNRxsvw4uo/GtxoN
LgBESuhgiUYl1u4JiBcpv7W1oV/IbWRo1Ea3pAbchFa+ZXyMmJiYstHTaH+btNO+14uDPM6765sp
sMpvpo77PaMUVq3pbqnvwLKvxq+tdN/p27ZxG13gLWtn4WSRPL0GELFDJoHPBeI7T1V+E2u6M8T/
cBJObXDnrZrQvIpU2NBB1izpAH5iRgKKjGW1n3t/+Zf63Kk57uDNhZXNjQxzZvwtL0EXMvntIPhK
l3B+HaBCsJ3jtYb0F6W481MGadwegA1UljA+kCeBotLog+EPfySgSwjsSimfpsrKbs2pbxd3biPI
Npcyid0xi8YDZrPzm96w0AC/7j0rn5MNMgO6iWcWkMbcz7KAcax7POFRhdqF0b5Do8WioeCmWzuN
hFVj8GpH+oBp0/PFt/nSVhpFoXAcG+MgWY16HxXGTdYo0xbwrf1M1dFDDnecaDo7cVot/7BMgEc1
5G8MfceXYFvT7Ooix3s5BO2pfl9ZW2UUmFBW4igDqP5ngws5Gq2X0kbNHB1myHhki6/3lbPQp7rO
9yGdntUeGCRKHLDtuJlmu1lBHblUQEk/becy9yZNdXr500RJ8Po3Jthd7oFz9sO442SZWRN2rG7a
Rr6tvWJEHWTrkWi6dyWosw4a2CfQFURFgnnayRuA0LxDoQKPSrX9lbXPcfvyD6tgKQaGhzV4LJcu
dYbchXOHdLiw/aZx+jYHZMKzAIy9bmftRAB9hyyX8dwgjJ+vY4SsE6pMeGBo4V6Vvhq6sXJBHUlk
gm3lyVZhdqlJxwkmBuvJpokztJ48C0pEIhvs7yc2qgxC67qFR4tV/WoyP6vupvrx+k6tfXGAcKEy
B6wygCycw5MKRRVi4osv8Nx5ZILq/nULq4EDc1hg4oFDGRc5crQ0YW9E2KmK3Nj9dup8kFPk5oce
yy4xNtOIMpuI2Gl9WX9ssnN+snNtDJwwtUs4wBO4ReaN4SiO/lFtoKQ7O+lrd4DAqqAYv/axwPwD
KjGMeWI3uY+VE63o9Yq9n6UDeGIkvKJLUWN4JU8Aeu+PDRYlTpcFGWe5B2ALk9WeIqMu6C3FMUxe
QKsLMDdGSwSfbi0coiEFHAgEK4Bk585RGsam0k14Lw4u9eSXKXGog74UphPQCT5YdzLkcaWbPsg3
IizX6m5qEOLGMAJ7svORopsjMmiIFImy1yF3P31aieBxvnqdg5nqPxuck1Rlpg9lhJeqvDGdZBv5
6kd4GAJ7EzvkMfIUQUNhfUkA47NCIphbuQu0aPQkjhcsyVJwTf8Yi+PcC0xoa7U5wgocGLRBnMWZ
PveQPp3aOUukFFQDSfPCFBK/G3JGX3WrqLdDHaqfOWYidmGSSrdmmfb7olEqv1hGMBBUcrwDhK7/
0KdQ/takVbiVlWgJUsmIUA4ilbapaBQGU4TZCZksVHcWs1w+srnXXRJNUAyjky7XjtRYrVdALOrY
Jzl8pCOAEkFX6tjNpnTXNiFIpGRrXjaN0kTfIKudH8HFVD+EdTcd9DTp73MI8KBMCO2zxMkKewqS
oYu8SFa/W0s2pH6pd6HqqMh7nsEdmOCapqB6p8CIeVMZoVFTaxYBODk2wfi5VHP32pNM32Djxkfc
8dFOMRrFt0M8zpwB49HbuAZBPXqFTXtINI39sjDdUbDRemozlKUz63HqlXY1Bg0Bzl4uR7vA/6mY
Amse5QMJiyQCM0WsvUT5Yu1H0k2tM9aqmfrIp4ra0QtZP6i1HG6j0Z5AEtzJXecM2MRghBghwPuL
9DEppJC2FFo07mAa1A5SQpNNsdjkvehjgEBkWXpOkXR8LqEV3nX1qPuSEmuDm4BNJ3eS3px1EEZF
OvVnOVPetEVF7SWayE1eDMq3IW/VL71K5PvRzFNQ+CgJHvmhWuSeVFb5W5GRsXEjcPr9LEMD8DpN
Kl5ThdJdVSoLEJtzccQ/PhxjyyqByTa1YyjNCjriWryzJhVMGYnReG21gMmuQZ/uzW5U8jCWEWiR
7aHVaqfWrXwMwiKK8s1Qx+quUrv+IUu1JsCkp91jNhU0zZDrHj9NGss+rHWlayRhuRlBN9fiEWHk
91YO2ak8hECQU9ks77Sn6AmTFiXERBdSeWkd17uhapqPSCcxUA//Q9qXNLmtM0H+IkZwB3HlJqnV
avXubl8Yvfhx38Cdv34SnpjPEsQQw57DexdHdAlgoVCoyspU2PCh95iasCGlOBs3KohG3xLAvP1k
zqqboJO156KrtGCnD2m8xejw/KAMWuHn6WQ4UgC2bQP6eLtWQRKz6XWAKry6qwPFNgs0zCB5m079
JsMM1UNW9VMP2CcNbgdDyrdmIHVbKOtJYGYZ6/IT8lYRZAJUM7LriElPoWI0hQvQXfZcJvr4pIat
8pNWIC/HEBNAfkmVFM+F1tcfRoZSsK0WZoshuTSqf5RDRh8CGjamXVSatukkPd9bwwjETNePflY2
w7NaTyqzQ4mV/439MHoKICjPqhkDjpdZ6PLbuVqOlZeDc/NJS4PkNo+NaLBDFBSe1UmV/DKA6K4t
l3JW2FEwDq8aC4ddkOWM2sVgmnu4eXAXai0OcCkbI07RpO+ivOr3w5DK71OJKRg1rQGaQ7oW5O7U
l+QuZ6hE2gq8bAfZQQmhw2TptImrmd3oTErvp2QGdR7Vo3pXW2bqF5im8AJjjhjKxsZ4KyEb/gay
eXipCO12uZVRUDmhe3OEwJJXhFMduRUr2UdoBdEdomHnYmZmAg+PWvuzrkl40xdjZDekwnTyPE3h
Pu5jPLfpZAabWk/ypxHh2peTRgUfs6KHu5JWtW9pVnrQgX19lIIp2pqRZuA4pBUOkhm1XqgV4z6b
5t4vZzN9z2kj2aSfO48yi2wHmfSjDWR07zI2EXRrFLWpfdIBJ6BPxDr2Osit46TQvbJPjWFTQXiU
OlYOYTKbakpD7aGM69ZVoyaLUEhiwBMZFSaF7F7XCg+0ma2GYWSSeqaSZs9WoqG2XTSjNCOEGWxy
5kafIVwiN+l/kVlQQMDLun2tSxp4wNRX70QP2m0fZak/6VnzroVSu60NEDMxqWs9RljlanzTo0Ka
fwR5ZnyVpRr6BJraDwDPkduwpc0e2sbzToEjvnS5FK0NCy0+hk7S+4s0yOoQ+pBRVnDM2vhhlT85
LJitVXeXssjTZ4SQhMSKGoH0BHaK7sbQXpL+7+sw5unfFxIQMLcMNNCRMta5V0eZ0xivivV6PYdb
yjpObQhZR5KqWp9VWEPb3CTdD0af0uDhuomVbfr9ADjJSmlQADHLYELV36KsxlPo5rqBxTVArhco
X1RT4GznSc0kd+kk50hDc+UmHj0pj205WHsy8Fz24oV9YkT4GL2WDURuYcR8yD/qu/Bu3kqO6Xb+
0NudU33I2+uLWmoqIxn8syrhy6SZYYUqXxVI1xBJOZNIvwfy6l7bvFBXvl1LqfkuXSwQR5DzeqBJ
KvbKZUtSa9oi/5xyIEqGewviRcYhtI6zufL8XrPEHebEIWrEwAjodViSN3q0DcFvq5sPc7opqbuy
iQuQOc6Tp+towsgg8hU2EdJfmMrMYSp4SI5E8QwgJm5aJ1Y97Xttsn7RDf/YEv1cVaqgLhLY6hXX
0u9m3e+HfzlKUF9F7wyFRgyOn+8cG001UwK01tvqYNAS5Pwr7311KXaePhCEQpKmZyMbUjwQDBvg
Yp+9tbvj4IWWY26Se9MlTpTZw1t7Y9ogrPyvcHBXvOiKvR1Q8/JWPh5/jIgeefpbhOdlFEtTClWj
BHSHj3Psy8ACKeRdpT9k4DnhlVJlp5Ov9/51u0vxSgM2lU+5AwIvvmoZVMOgi4FKptRs6hHEr2xt
Oo1/pouFnVgQDkDYVWpIOZCTdtPPSvnOgEGEIr1tauhFxl80y+71drSvL2ux0KJzWkMKrIoBXpBz
52mSRmuU5PenBa8D8FSoQGytzgY72jH+/P80JoTLuiFJN0owllooe8Y7o/c7xGXL8ONoO8Y/Av07
qf9bMcqdU9zX0xUKx6NkCdoyOYxGsa1t2Xd+g4K/o3/JbuKNm+JlxRxfw6U5ThUBvkp0YIUN1eW6
DgOJw34e2K3mZrvP2AkPrU1yO3bU+8BvdmgPWXfhca2PuORAAOX9z7Kwu5TNURhwF2WZX+2y/8Jb
+Yu9Jps1HdffjAvXlijsaEHTOGARDOmGTZ/KV3/exDan48Ss0Xd+MB6jT7z77iD6YN6xF2vlolgs
VwAiAT5OHTN0qMUILkskpuoVPuihfGyPFmj4bWtTo2zrUCd0kp/l/bQfdiZ18x//8m1PLAtx0KBR
SSPuSu2bZdhH5MfKxnQ1YpdfGI2dfGbHbrOPP5NNXzhrNKRLXXDzdN1C5IslTcIVCev164DH2fao
EDt7HdwKwmOxv0bItHQfA/oChnskzRwBc77LcRNlqskx3mVwF8f2gEmuajM0h2Ct6bd0Q54aEuJe
P7GJ9hx6LbHnjr1p4W5VVnspeJ+a4D/hJLdIarhrzEPrTHZjDkiJov1DtgmSLHT6oKQAYiXhSJQU
5TuVg1TpsB+mDaEeNVZqxUuX8EmbSRxdUJq8AWEoujnSbN0OVnbTxuDpKWNHS1T3uqMvmvqTURg8
gTrZr6xoS9OKeEunfykG34z2ZbAxtZVkdunDgxMWOExgJPGf8FWIHBd10/HCNNkMoS/VKbgMV4LF
0kq4GDem1xEYL8BLZTVbEcZOga2AJn0OKJE5YWLeUxLv+o4tHs5TQ4IXy1LCoMrEDTVtdYvyY3pT
oPzlkbZp7gkjgcP6rkbBwvw5ykrjmrPhZ2asOZ0er13qS0cXzTi8egBAJZbImAPVx7mcVTwSSOrL
KuawosdQ3rdN5ozKSj186WSdmhIiYlFBUMziiF0+sxNrDwNUjK7v7LIFE3hj3KZgbBHuUy3LcpLw
on7bbKryTutXsudFD0F/+v/9ffHWLMA2yEb8/br4Bq+zGxaoq1HiafGausvSvBwf2Fc0YKiBUbmg
Qg8B8ukZTFm96WJuBymP5BthbleobrYzAZqb2GCw8MK0vMVM0t1kDbu56VBD7e1Ey1Ekk+14oNtO
uesCihLpyl4sZRCnP1Bw4rYvu7nje9FJPyzzPjJv8siLSqdub+pqq63hKxe3/mQ/hACA6jRu1Bi9
lBRwjwackWYFQYFyG6KUeN2JlkLN6cL4LzkJaAVNDCmbsLAEMxHaSyvdyfJKBFj0U4uPxoKDDhRx
gp8OUsG1tAEnTNTbKFXQc1/FNi3v1x8TgqtOZqmjXI796jBfAuUXp7srfAiRerVrHrud5Bb/xc/d
k7Vy8SwWHcyTpQmXWz+TSKr4d8IAW3zX3oOlEGV++1u+VV1IMuC5t8YJuxjB/likwgUUFxktAc4E
4C+WMan93BBwMb5lza2Urw2XLcI3TlYnwsCDIWjTiMI3st18q+01MF3RO+pUXrxrvuQv1Sa309ZA
jvk4r3TeVlyGCsEzoCYbahUuE8XVFgSnt6ae/cMde7o4IYtrNHUakwAbSc1uU2oD6txgHyfZ3zo/
CKXQBwMBnKrrVBZTcksDYpZOIAue5g7zXd3dGOorselis36bACIaKCLgo8XgqZYyi3SjwEDvFO7A
rJvYcV99XQ8TFwcMNrhAPOIz5AYuYMhhBEkxKMUXoMb+tMA4SN5ZndjyX2uzcjNoUYM92kKGLb65
wy5JB3x77Ja+L2t6yHXiKn8vlSpYEaIF6GIHTYlhhVXFZo4ZFJP077zIV5x4cc8gjsBFcTDBJ468
tbGR0LKHmdB8iyEynQV23bjN6jgNf9WdPTr5cv5nBzQE5yG8MtvSSAbYyYrGlerNPP7UypsZAoOR
CT13eleidVujhLG77hN8m67Z5b/r5OpA+TML+4Db1VvPklqn6KmdZJaHtrWta4/yKhBpYUepDBJz
yKYQFTyAwpktxiBuxxbidSBkgi5MiQ7tYAfaazCuQIXWDAnXvRlLkaJNMNRoWf5EYk3dgdG+3E+s
+pkS9Mz+eiepwoe7ePka5DfCujopTztFQ5BoqvRVrie3DbvOlvPCTuTioIFOLdDVFZtLS4T8JUQ7
UNyyLtgEU6JIVpx0haONpjP0vd1HLi2gjVT/7QOQswhxQD+nbwRPhrC4uB9YbRGEDtCo3lg5MP2m
gkl9jUQrqczSijgGXpWBjQKpoGCITnLVDylWNIFvM1afe/qgQZeNaSs7d5Ey8QWd2BGcI5IlHTgC
1DHmgGxiJQR/BcYjmtm/7hSXgBrBDv8dJ+drDCIk/TnWE8yFC/Skow1+QzxzcirzRsEcYxU5teQ2
GA7r5n2srZyBxWVCMAweAgoVgwi5DdAZnHASy6SJ6ilS6qmT7ilq+Xh9mRcJDV/lHzOWEL0CvVMy
KYOZMAIBTvBz0OonXS7dVlW2ZbXmjIvW+EXM+TPB8SwsKh7rURqsGYuCW8hVuZf1zzj+FfaNG4H3
5vrSFi5mIAEBf0VDBRU50SEVqZGhKIOlaXFxL+XaLak/rltY/EYnFgRXrGWgonMKCyTBtG3Y25gY
fNTTbMUVFxeCMSdAedEVv+ijtHEx5T00AJ3GCh9kMj5pqxBDfjiFywRcY3gcmCi5U9SKzp0dIBpD
zUsDzj4GjwHX3imfCejbeAnzqSg8aI0R/UB+yRGE2/N2c30fl0IH2l0gv+ApDoou59aBf6oxnz4V
TmIdE7DrFcNX3HmBvAa6XrgyMSUF+VosE9UHEdXIjHxQ1BjSNYlGDrNVuWNp2gGGPSnNNr2l2HG+
dpVdFoVxwKD9B7VZbCy56Oll81AUg46JGdSAfujhuANYpftJMm1ftcYB7CmmA26RZ5ORx3gYwatO
8ZbuJLNx54wAmZLXO0Nnml+1NSrZivZyfev5iRM/PFQtkVdaCmbpxD4qqwxliCcADtig2FrjAGAR
1j7UkAOIsEz0eXWUYulbW1ysi4c1KJLyEHESVsHIZcQmCwsMvYCrsfskeEFVs4My6z8s7MSOkGVa
Nd6GVimBjrJ/acf7vtgBzePm4O2lB6Xyq+Ef7tnfzAqIa5xZi8eKk3XF8GAJCDw8A6zE4czTkgQS
HLYGnV8KOadm+PaemNHbNmkUyFY7JgXsDT3VOXQt+nx975bOCX9vmHhsqLgehG9kxU2e0y5Gq2C8
C6JDznQbcB8qYyTQi6Z/2bgTY8KHimRWNnmWIPTosl3XezXeNFm14g1LF8/pioSLJ23CBiJwWNEE
WmHSOYUC+BdqWfGLutaQXXTwP+sRx5/6WZeHLISpUHmvrG2RPhfVd70mlr1mRQiZJh3SsTFghVo7
Wv2YqiOkBfthJTAvRgc8N+EHyI9BECl4W5j1SZwjEQ+10KXdL1mNwYH2gzSlXUmYGdJkx5rWkoQl
F8fUOz4XmtqYjBGMxkmp5ozAIZBhYZq6thOMiVjk4bqPLwdmNERkrvwGcQZhB0GrDsZaDVdeXWNg
OtLQSUKbEGVQexiTnVoGvjHoDPDfzubUOAr0VozikI7U7yeomtYDwFr/GXX9D1uOxwxYEDC/oF1M
reD2D4YkQjmhaInbQgYkVP5Lq2ZTKi/F7Ejlocrd6zuxtN+8I4xGB8RUcBOcf+SKSC2kHTKc9jpP
trWc6ZgGisZDqWXmv5jChYi3I5Uh3iYcQx2RJSgoFley+UAnqCaM8rNJhqfrK7osDMIGgRUVFR/O
tCME45xWxqTzt7+cFj5Jo5e+jQ9N/2sKvrVh2FlRG9kGunmgPXpSAMIyVCABJVW2+SatvIt+1wTF
K/bUn3l6dxKyWwXq7BKFP0tgS3zpUqMHPB1V5cRLo7j7NRqKHPoQDy4w16GSLncrhfYf8MzBnagS
QkfeAkGGk0aKUj5aqtS+jp0Sc9GJhhLo6zHEtCmCIgVlJfnMp5k+9ibLKlQdFOspCRL6ACSO5vR5
0LzX+CvQicR4xFtWW+Omjcow9UNJ7wForeS8A035BAHGTK9aXJpFP20KmrU4iFPQjA6oFErLwfR4
6g/RCIzmECRDtm0Yqe4BKJqBJUgyDEJ1VUscMhqVX4PHOw9bCdhUvSzAIBt1FcWg1FDfUdYqM5g/
ifk8pJX0PtUZiJHiuJ4hI1EOAPKYRTI5RVOHHTDJlWqCDYNo4FUI5aeh7sfk0OmTea9EANV7bV8N
qDmPanZM1bhzof4Umnakm9lGzwCesWtJDl4Bwh/JIcrxaHSSQSNHheVsF4WM+GPSIz0IrBBHv26s
XHbplJCXIalDkJN2fbZRWAveIt2qCj+hbQMW5Vgf9pCuGT8COUo6MCpJlRcZapWtHJylcH/qQ4JD
s3mYGVqshQN8s90E6LI8ElSYrPR55eTw996Fs6L1QbkCAToTgqEmkfVI4dXMaTwWYKAhXiL7U/1i
WaldJfuA7DRpe93mUvwB7+n/TAopzWj1DSkklF8YOgfo20WohVQPYTW/X7ezuIcg1wOVN1RBcLuc
n0Pa1HNfZLDTjmw7QFewrJMXQIofq25Y+VyX6CUEIPrHloiuG6diiBVed57NrWJ9ytNDq8fOZH3o
lTfPXpM+JGxNP/GSxs1CFQsvXoz08otDHJfB3GrIoCGFiiA9hPV9ORzY+BVGH1PpJIY/NT6Jn3HQ
bQXFhKq1S9WN07c2+7y+zZc5w/mvUM+3GfLGVtBG+BV9inHS4AkjPG4hj04QuUP1I4oxPLOCdr10
IFjUDLCz452PWr9wkxcGBlbjqC2cFBrGVS35emzthmDNzCXZFt9fXMxoyZpgtRW5K4KhN6tsLpFz
DeaTTvuHuI/Yto3ojanFJUYP0gGMinjqtTHbxZjX8IDYs1Zc6zKTVcCsDuJ7aO1CIkTl/35ym8xW
SiugnApsY3NA6hJtgtzq3HbCMAXFrIKtG5G6EhWWNhhwZQXyUrCIXT63CXogjC7JIPQPzTGzWZ41
TliDwKCrlF/XnWfh4PA9NvEZMf8CvRkhGQmUEURiKZaX168xSDCjydYYfEZ6l/KPHp1n9Xaa13gS
ltZ3alQ/X5+cAyTAdLjsaMzbRDHf2qjzS/b3lJjcgXhnBS0DSHWLVRYZczJBqWMCKAFJUJ7fMfqc
I4POjxa01ZmXN4c8WNOsuox63CbUC/iW4poXDgcg2R1mlXA4mvwXQ78tgYxdMEHpYuXLLe7hiR3h
2AeUllNGsDbW3JTZJ8ZblL/GE//evj9LEXyDJbSDuACW0rKHWS7tcVoTjFzbLMERLLUhRlRgESlE
vXAn7dLYeiDZ3oL24lpaCJ86v2jPvwvfz5NznIMJEZ0jLKawjhL5ljD1NI87DTlxoNwOSmCDTmrF
5NLqcKK4SBwo5mQRqEW1uhsHCxVttdXdKD9O8V3RQ+hz/OsXPdLHP3ZEboMharRJjmAnUoq9qRRe
a2aoZoUrkXDJ407NiJ49Zr3eyTDTSWCzhyRllDO3ypuV1fxWQhK/FCIRgeoZwYS6+FAcatBtyRaq
vFU8zG4y9vUzhuIkDCJJ8uDWfZhpO6OzlNFtWBJ70OlEtc6qpbtYjntPY1Px0xryfq82kOqxBwau
z+tBc+nG5RzrpoLSLUbSBVeSClBMUAkyKDTR+jd5moHCDAaFNLbc6NZHaU7N0YjDAfLV6DQgp0P4
9a7/hMVvcbJHwuknGtPxcsEeWUH/VAbKd0N0l5Qr77qlhZ5+CSEAKEUzV1OAL06GH7StbKWENHz9
AJ3sSAb7ZvoG5eF/WBdAemhncSkO8ToKwbyAsU6U3uPYCvwEpCw34A1J0drN1t6JPLZcuBkvuaFI
rAK0IFzsQMG1YclNdZ12y4LyPi7WRlkWb1c0A3E8kW2rUE89DzoRuOLaWUb/pR47O2SONm1Vedv2
vtZ6Cr3nU5xtt4LEW4o62D7gylAIR1Iq2JQkKk8ggEUDcgxtorRONk+7XNc9s2hXvtZl3RJwTbQP
MBfEB+3F3IiktGYzmJ/RUM3tWXLnPgTH7jtTD8VwU/w1/weuo1NrQuGS5EM75zmsRahkW8VGk1vU
FBu7XJ3t56dHdA3c3MjtwceAOCS8XKSZYc6dr2syZNcyWl+juYtRYrttJCchIHmdftAhc6Z6PAQZ
8QO8mq+fg6WPiB+AyjZkELj3nDtOnpdVOEKAEHLsDeadvzorcnOoVck0XvmGS2fcQk8ckxH4hhdt
ZGiZWQVUHDic5thbg8+Vb9p7w7rVkt0AzgZC1gYjl7wGPSHQbQLty1s152uzMOyvNFkMaizrY1aQ
at7njW43SmST0Q2baGUrFxJ4bCSeKfyDoqcnbKValxWkGmsuwWTV+3rSrRtMcgNZOIIswNNQFNm0
rdWsUR4thBcF/BAoLGLoS0Pyeb5Kc+zLseSPEyMxNkBq+xUGva87yaIJrAtcDVBN10V92N7EeDmZ
CI4fOAlqFXUi9HWvm1jwQ6BUFcLVtnEfX2TQ3VTTuTNwF+f5FqT5tjTesli1abQm+7VkCVUCiyjA
hgA2Ke5XmWSpigKUEwP7nQyhW9Ibo3wI1RV/X3xVEkgfyzKVMdQgphdG3MMBU+xaWQS2pg3ANDzV
1B6Ln8Z0jNNjpR9NczPXrX99K7lbi0GFw4vh8QjKF2q+ADR3ejhgga30IenqvkARqwhXnuYLlViF
izqilGQAjg3tWMHtICqlGpDScYga2WzalOX9mDyYudcbm8jcys2tqvpzrDsDElHlHUW366tc+Ixo
YHHxNuS9l3RicgzeJqtMahzu/IdVtf1WjS2wyg+m8cCiQN5cN7ewqcAcECjP4nQbF93NKOxjq6YA
wcrJDF6ZIJDcySpR9Wz1tTiytDIAz0HcZqD0AejS+c7GQH9RNM9qR9GqTcQKrwCzxRiTbds1K1iU
hYONqxssyQqGbi5dBdpRpG8amLKSdpuTcQMmkpXvtLRxmB8GkQleqwq+1/lqgkiSa1MDTi6B2J6N
kuo3+rco4s7k1/UvtJQDUbC1Y89kVBhUMf7W6DlVFQMzCKqBji53+z6ToSoQ7CqZbOSW3aVqDXxP
5SuB9b1im69COHOoHqFOhTOBTydWVxXg2JOIgNcajP9eG8xe2WY7Je99s2aHwYx2YL+wc0lzcwwD
FRNYWq7/gIW7h39EDX0E3OQ4jue7jGHRVqs1uXaqwRztbJwIUE39XTiyyNMTkIDLpFsbjF36sic2
xZkdPM7glD0o5iIg3DryUwYqssiQMl1f2tJx4AEGXFWggYd60vnScjCOSCRQoQgT0408jF81NHqN
mW1B378SOZdCNgrWwBWBmggTaCJONmY002dDq51yUJ2ioBBz0DGfYbpKDLpyGeQZXe3m/Wsayk7f
hysxZtW8sFRrzLUQjCa103Qj8ZCbQVohHvyh0utbPobsyL12HENpsusk/CRGchtY7PP6di8eI9wb
gLUALoQRXeHAxhmbCR2M2ikijFoDAWu3WrerSfmsTOpNEoC/JU1vuwikHAgfP69bX/rYFuCaOvTI
8SAXS/mFxSaLUTCOgGP4MDTjYxXOj1Iov9XzGhn7kvuemPq9Dyd1mgl66il0zGCqrTq3nIr8mPRg
wTSZHqycTn0hOoCF3jIwOwrlNFmI6OrUWlrYwBSam55WV++Dbnxd37jfGF0xAlFcxkRHlAWsUPhs
eWvE85SqGIS3drXuyvV+nr67dJtlGgoab1Fr7s3wZap2wfhUK98JrZw6O0iVn0O2qtjok2PMXhVu
0Nkb1pSML78qgMUosoCv1kKdWURsN6MR6mUfQ127dlV0Brs8dCb1K6GP1zdh0Q66wsC681e9WBId
aa/1wM9XTglMuIGKWwJm/0y70Vcf3IuWsCQE/d8IRO5cJ86D6RQWDBhBwPhBAajOI9HfpuA45h/X
F3TpOBzMpoBVWwcXjaoJZiiXureCtHLaITMBSm1NJwiCNUTV0mJwEiDT/TslFolLmk4yGha1wD5U
Y7anwJcfSqaarjpEr+GECdzri7o8eCpYI6CHARlBTPqKngoJtXacAwgiYkYR+VO3MaBCDrmalWi6
tHfQDgHRrKFhEFN8/UVVq4FEu6mckWzz4FtdE5i4fF1iGb8HENDHJ5bIUg/wQT+ZeQ+VWsPVKjuA
sKoe7UFXaif6Tu9+Xd+05dXwcYf/a43/+4nDKUoQa1kKa/FgeLMc3poZca+buHygY0EWcjXgBVHU
EU9pTbUpnEGy5ciddidh3kAp3+n4SNRXFZLngFV8xmAWWbndrxtFjni+Li2zwFTXDpUzSNum8yNj
M8mONOab2AS7HFADALhfX+aC+3GQCu42vDdRMxNSJWuMEtqPWuVUTY3Gmi/NsgvSvetGFmrLMAKO
c5RcFQyRXsx4jUMJhQg+HmLkrlmOwHpITjgnjjolP6bEfO7LV0wIQgPlAYSkX8DY78fUZhTDYGq2
sseXo8IIHac/Rj3f5AYzslbAc3BKHyR0qSsQgIWxm+IKtFvrR9GV+z6tPTpD+2Y4jOO0EsYWthyM
zEAB4/JDl158K6pjAl7CcqyBF7Ge8W4DtL/rG2jCZGsZHL9Jz29BVdeAQSca4SPYYse4rJQ4lnQU
QMsJbfkeyEC7muX7moRfhtkd0zolKw9hlW+eaJI3qNFCAF2RLMYZhbLCGkgLcPOt+hPFajf2vt4T
t7XRMXAin3mQUvS67ctgG/bD2mzG5SwhdB2AhwLuAW8r/E9ILXRLAipl6MA2NwGUaod3YGiCWdfw
wkPvaK+gW8Sr7i5/3qb2Gv3Hkl+hkkfh4yq6nsi3z/0KRYZR0sqGOeoBLD22dWPtUudH+VbuUn+t
bLNsDCUoICH4E08cUhq1AIPrLfZZemociBU4+WZ08t3socCyXVWqXviqaAr8sSbE2ygj4WxSLK32
zJvwRrKjY+aClcI8vuv7Yu35tpB042CcmOMn6CS8E6AhFaXH4qYHtLp6u7ZHm0CPeJPYa+PtC/Mv
57Z4OnBiy1QSHNUOtoabzvsc9+mme6vfTFuGg4zHtdxvKRKeLU3wUEXvMAjDl9a+dd70QfYYiboB
1kK3Kzt8ajfs5SFfO5OXYKfzJQoPqULXrEEpYdN6yLeR29jMnZzolto+Ztprt4U87bh5jzzZLzav
K5GfF76EeIBBS44nwWiiRsRWDLgupWZisK180e/0ww8OqgOYmY+Ldb4pd6ufcyHkndkTPNWIOzmt
+OfUD3jnHwfI1nC6GBCkbmaomkI+FZ2Zg+UUm+sLXbi5z+wKLtsOE82lGnZBO+dD/e/z0djI8rq7
Lq9PA4GBAoaJiwiXKWoVATeJCHejbrpf+UFzIxd8oODeYV7/Ee8+optuD3nv68tbKHDChyCm/f/s
Cj4E1Uot0ZOBOewt/UBpA0MNt+yTeYozeoA7vjys8d/wD3XhOAbGNUyZgnVe7KcZLZChKnecQZpv
Ud/dt0XtXV+UthjWTmwIztLPKOgWMa4L6Cc79Lbxjspuco6Pb4ELxmQXfbw7dXeIX36Z9vQ+uJEd
+ptoH4OGnD6v8iotpAVo5qHzjpkR5JtiwW6IjdhKVBUnpXyupses2Exrp2PhaYOyH7I9iuHqy1nh
2bCgSJAaDLO0IziXgcPNMQx3CNdmAxYgeriVIO6Hmi1qYpi7OQ+qoHlVyrTQmZNHznQTb2dbfYec
yAMaryXGRdz6VraJO9+vMg0tXh1IMfG8BkkdSE0Fy5EOgt9mkpkz+r21re5DpB2eeQRDk+xf957F
zTyxxP/95OKI5TwGlTQs1V6vO6AUs4s1KehFE5gfRCETuuymeAbiLuvDIcP3qvuXCB3CQNvW8c5a
y1wWzRDIO2CCFsmEmEuwAgXrHoTDTijdmsWjWm9ngDiL7fX9uqRfAZAPZSycZkUFD8tvlsOTDUtB
iNsEBHNv7RdUMh3Q32+IF9rmzroFf+HstTeRfTfY5TY4kJ36989sCMBweQwZJSEMAZ5/LTqBLLwm
8EhidfeTaW27lvrxoK88p5YX+cfOb3G5k0Xms5LX3Qg7042au73mVKotOcoGMfJx2FBvNuxI8rBK
D7jmBLzFnur2yUq0vmSI41tNwW/wu/cKzbTz1UKvNVLSEo5jHpoP6zHEo+s29ix3+iI+20YfEHHV
fjIvfJa3mVN9xT7tVzZi0afw4oDqDKd+Euki0lDP1WjCL8hn9LMfSFDbpuFZ6trFtGZHCOFTXltT
GcFOAMXtCFgBeNhLl2CovVxT9li64lES+N+ShNASp4aWWB1MTRI7mErgQ77cLXmHW+lfmfmVMczb
KSvJ22J+emqVb8CJQ0ltoc09g9W5L13oylL116TYNaRsMJ1E9F0ZeehltK3qWOpO/fvhYt7hBo4O
lAFI4MTyN0POXyRFAEciiZNDuWu1Yb/wAUH3wYUqUBpQLmavcrSf8G6S8GAEEmECOpC8J9lTPLvX
o8/SPqL8JRsavxj4MNT5PoLcU9GULm6cPLMVvzrqO0w+HeTv1uu9yokO4NxfsbiQdp9ZFL4cUaeO
As/SOI2XufCS++GeQj0Ae7hla9xE3M2FbOnMlvCs6NW0q0puCzzjdkqcAcXE68vh+3PNgpAAAuMw
t3kICxXdGU1mS427KpWy0PJBx+7kIwlROq9Gs2MUYtryxnyI3M5LXCnzBvcJlH7f19ezlClgHAzM
A8BxcJNCjJzzJsNMZtLgZYKvItkY6sFFNNpsYx7WZjKWnuvI6gDkgCngm8SO6BibdRVCYdNRN/Qo
e/M+8EFxxOzkA1NKGyQR1xe36A4n5gTXq7VKG4wcWntZr7kNpvaVNXz+UqnlbEWCx6WBXkB+CIIE
pHaHB30DwvjEZwSMnJbbUbv1tAf+JIHWw238n/F8fX1Lz5Ez64I3juFQm3MB650DfhYvvfvsfcg6
31uu/FR+Myf6dd3gwrPrzJ7gmNLYyWNdYUMHeh9nHgQaVc1O0sAutBW2ryVLwK8DXgGGAE75fR6n
tHFEtJfLBozfe9aie44S6HcZu22wko/9BrOJJ/rUkhARVVCLz5IKS+YhkezhxtwY3vH+KEPvYzva
4Sazb1Rb7mwMQKx1sRcP+qltwUFnxojaUtguHzCoY1MnOKab3vsPBHz1yjq5K1xbpuCodRqq2RBV
GD34WdxGx3YrHaSHZsXI2lfjP+Lklm67PIpZifVQ3GKgGMhzdDbdpnWHeQ0GvZTcEeAj0Y3W+XNR
RMS0pAW5Q1rzBc1+47QhalWgoPfGHdu+R375Rg/qc/Q47RMUCdLPdA0kuVTDOvsBwmIx9NQwOuAH
WAE0R9hbXd6Zkj2VX8bkFjm6c1+6/jU3d+gcawazG/W1s1ZuI3X5q/7ZBOFAshxEiRTEJ6jzJLvp
wdwoe2sz7s2d/J3vept5kQ89Fy/wlRuwAvtkA0znZjxS+5XsTO96cFiKticfxBS6NnXOOnma8Ftm
2oJh9EEvV7DFC0PcwAFy5hDIAIDiyBR8+P+Q9l3LkuJMt09EBFbALVB2e9/dN0SbaUB4J8zTn0X/
Z2ZTKgWKme9iX1XETlJKpVJp1kqbZVhUbVqfIS2BEOaQe/19jBgmipEVNY9J0B/nR/UgOzvCe2st
mNvqQtEsG6xIUC3z55OKt67qg9TErxcfD76g+LC9lKJocC2P21ZFBcEXJlVh1ZruDahcNCFoXIAs
5kr2bPlHV17hc0X54Q1Hmdo+dbBn6uTbmt+GN2ZyXgrkKI5b5t6If24rJryxVprxdV60elHKSmj2
DWyftfcXbhCc2tlH0BsACcVzZH5CpuGS/Fq5pLJUNBYRaNjTY1EFjYm6zz63fE3xqvw3+Ea3FVxu
i60F5cIpB4xlltUtlgLwejUYmx9R97gtQhiyrdeQuxutsc4xGgUZ9Fb1+7/C1+xG+UaBcm78h7Lo
+sDxsyZtZ7QmJtphh71vje+5dp8xiQWKkmQXMrg7MCNmF/3fiu3jU+zr5yLID+gj6mAR6andA6Hh
qH+Yz9uL+Cebc71RJtwIuoY0NBdf2oVVZ2lHbKjmvpCzfWN8uMget94jQy7GBEdg5X/Ac/oZUrvq
UQ20r/8h3QS9Pz+A28WhpmlSJNhFDRRT9W0f7WLjMMoQoYVOGSVAJK3Rbmn8Wf2V+bddaSszcoH+
SFUPTxewUkksXvikhENGKtVYGA/5nofYHTO1d6AIOaAu5tNfcexp98mjEmQ7sCueZJNg4qhpJZBb
uZ46YHd0IdBCgAHmT+/jq+61L9OxPMoQe8VmspK1nPf1+gFUQW1CyCp3argju36Xeqo/euapQ8Xe
I14ee4/h48/qOdp1KF6lt4A6k8WJgk0EiBUGUBZmW3TbczdrmjZhVutT7RMUrz2UXQNmja3ksSQI
JTCGBAwAEw0yuGO5A2Ha6dxR10SJqG4ChRya9AtacmfM1lT9Q1wE2+dPpBI6slCQd9CZi0++XNc6
M8ncxOh+I5k6v5Cufpuwpf8+24kWpk8h3LXdd6woywyNg0PSeJqpnzuAvtCUHLd1EawcMO6Q1EWn
ytJmzN3WNQ01WmA43G+Q7NvXzGZ+jbltryjKh7pxnefQrOvXJKstiWDB3YaGNsRBaGz4A9tzuYgd
i8PeUfIGFIqnyNn17mODCJDe1em3tgOc9dO2noLo/kIc56nNCOrbJsQ1Ew6CuksBf0HrBim4QMNO
bgsTGIiLwXv0g9lL48af6Ht18CLTrXqg7SHhV58YOACyTNYBIwiyLiRw6thZZlUx0CH8pgKbHwgA
Wvps5ndlO0psXbRua1U4W48HuE2AFiB7qD61Q+kVEWAh6hutzL0u+w+Z4AutOJuvCCZOSxUVyn5W
6oc8TsddD7a2p2p2n9Sik3E0COIdHLClAxujRsslc2mCU96b1WRBHABAi/zUJL+kOXTR8iH5Ci9h
wjGhG/ZSBKvTMZ/0GbVeTEla3tAfhxQUrS+skMQEolBkqRb8I4lbO4CAatkMFkd/OoSH/Pe8725+
zKhb2Dvr2XyJHquDGSExtm3oIu+xFsqtYKiHmBNKIdShxxzuSX20WWD2wRQ/x0zyghIdqk9ZyMFd
LqXTMwoCKcjqxpdkODuyUrLoTYwe8SUKQHMqZjL55p/CnkMtNXBqH4AcpO7yu+GAQdDOwoMCd+OA
GN8NEOPXkvqAyAzXcvVLxaYoHpEzhdwkajDW8EHDLFAViRBR4AHtUJlGLwyI6PiR+gFAJzPyY/AY
URCOQdbmAUCHWvVd74CssnPG26J6mt3f2wYi1u0fqfwbLZ9TpreLbk75q8qsD73Rd05bfPnfpHA7
N5SZW+UDdMNz85BWCMKz8mw4isQXiqzdIs7Sk46OdAzmXG5U6BasjUwoY6u/y+w45M9zmXqs8WYU
xNUf2zoJD/RaGufi9djUujSBNEySkG8OHVMQMs2mhvbccPYxm23sRhy9x06LLN8q2vLWHrvphFmh
dqcqoDIG6kB7imlOgqHpnF2XVr+2P1FUKUWHvuOaGC9RLVS3LxckKQ3gvZIJJybVd6z76PH47mM9
oNTdD/VPEKp7NeuBjofRL5XddQZAX4YaGa/+6+w8ZnFzUjTzjKrRg6WGQeXK5mWFa7j+QO5ojYAZ
Q0kMH0juxj19HA7RMcMLzez88Gi+5KfiHMNrHdAMvL0yIl+1lsvFo0Ns63VIURMo04/OvMtlSR2R
Ja7//yJ/FWCUJjVT04Qv1OEyDPQMdiyw4zOljyHz3FwyVCc6xGtpnN0XFVOojgElDDp/m5olb/5u
ue/bK7ZYM/ekvTAlztpJ78xDXWHFlGxP01cD+Zs00KfnbSmi9AMmHAA/gZk2F5Ml3MZE1ZCPeQZV
Zv19iMCuW58aDQBTyChaB9KeTbQT1LKkh0i3tVBut1rAmThADYZ7Ym9Z+mpleC3fEdmrRHh/4d4C
YRHGppeG90ujMNHLkkyzBg8f4ODNwUN7SOwddmtX3YU7Bzm/wTOfZWVLkXEAf81epuDxFOJvzcTu
Wa47WFEQA+8SIP86LXufCyKpqYgsfi2GO8lO7oRqWsM+4u4wl8C7azw2z35tT56qpmARkEQbYktZ
6cVZitKQdlD/GOTU+WOKyTlMp+GldJsbNBhK1fYzI34oM3Bl10wSVsnWlDMYPQbNuaFiTUP1Kem/
pv2hkSHfiALT9XpyxqLodjmDqR5Bx5g9M0f3JuBCtHbz2sRsh04iyfaJcqcY6P80E+58o0Ggc8IM
8oyXwDxne/uL4QbhS7uf/emE+uK+nYLts74sEu9RAFCyDCwAZ+5qahyFMQsYnpBIMuWviQ4/isyU
iBAl9Rek7H9kcFqVs6amrgKrVA/ts+MPO3ajoYBReOYxvGV+H6iBeoNOKIkbE9oHKNVNYG2a6Cvj
7t0hClk+GIh3ktr5SML8qJXkzoktmXqLjV8v4acc7tBpVunUTQY5cZ68tfVb0rsnMmVBq08AZPkY
Z+Wgs/6lTQCAObRe1SUA2c3etvdRpCxmEZbZTQSv6EO6dGvgxTG7hevFN/PHIb3P7FdVlayncB/X
Mhbvs7pPDTzTWlZAhq374w2Gqp8VP9mREyhy5qf+xM75PjuMX7VfoeRcCJUDzBVQYCx0tPHKMSeL
nDRHkGfNQCthaeKVbeXlYSjJJl0dd3Pp1/uH94ovSdcsbUwtBEPTNCqeWnh2gZb8NDDZy0BlCKBX
OnGylt9XizlVqj4xAk6mBbyLlG85eo3RrbdtFde3HSeFO3q0HcxWJdAofXdvzacxcPfhybgbvnZo
zMjO7HnyZGRTVykrTiRniaGqJbbbApkuokcVfVxNezcNdzUBrTcJCu3gGvttJcUCbeQN0ICLBlJO
oNaTZLSyHqSbX4Z7tIvdpo/z2fCTj20x1yXCRTGkDgBKiVlWzJte7lhFp3QwTcixk9skP4fjQ4b+
d137IMOxV/cJoBo130gjDzleb1u20FiQ3QemPzLE4LS5FF2Mc0orCtFxey76GAPF1IvpYVvI9fn+
o+CnFM5YGLVTC6i3SJMhCT6/WN68T87VR1EBuNdvbqZT/ULfgIJvPssoZ2X6cVvIzGJSyMJp5zoH
ah+avPV0WXx5ddNx2nHeqy6S2ZotyBgxhlygjj/2kptAJoHL80RDVSWKAgnYRi9USp9Z/vYWXRcr
/ihhG0jI2biy+ZxpHrr6XHRj6qs+gGWes8DaA/jiSN73QIvz2R2osfZ44XjOvr19w2jYUfIB129F
7gM4GxnRu18u+Db+GNyFgfszuWlOf6W35ETvDU8JSOGdy9220sLzjQDib5054ygRxJMyH8AK6NBX
CoZF1ISG9naOS+LbxlQjxYopgqj9rrL0tC1aqi5nNIaejB2pIZvcxcyzAZr/QPfkkDwVH9adHfvK
wXQ9bYe+C4ktCb0NJudB3QJQKXI9lpsOLXWWnU6s6Cl3DL92X4e23iW0ugXAsl+M6lMz/pi7dyBP
7kzlX+fOsdE2IGlRWQT50xVq/6Dkg95o0DynWkr3qj2pR5Mp1i83q9JbxwF+/fZai3wANhnFAMw0
wpkvv68uxDEZtC5mUNhFcTGtPFI8zNEkcaSLrVzEaotWKyGc+UL2mFQmhMTGz8TeZ+URJQKvb17b
/n1bneU/bUnirHYcQR/IevD0VmPn9wPoKejsL22ERvd1W5Js4TgbBdkiyZockjr3exQd7fTFtnfb
Iq7zon/WDTM1ABpFLxZfBDBJZLXKcuxrTLPcAusvyG+Vv6zz8NrfyFpjROcdvcuoUmJSA+HY8vvK
EHS9rhErY5y1CL/byT61Mf1eVV6teoP73VD2dfRjWzvxAv4jkGf4cLK+onMLgXpp7MioeiPp9jma
frbFiI/0p2Im9yBJx0TXpnqRc26Y/9rSQP/VOD47oLms8zQaNPttiWIb/FRMv1zJqkQPiV4sNpju
SbEzzaDIXgzZ+0507a32i598xPRamfc1pBjNlxyM9JUk+pf9/+X3lT3YCZnHKFdB/Qy+AjQBDlQW
XgktbgnrFijEhRvlUgKjbeYA6RKBj/3SdJNPx/dGNZdGikg5JdOHyhKJLQj9EPA9AMIFoI/rKgqa
NkKzhERXu01CkI3RfRENqHxp4CeWWIFw/VayOCvQnUyxrAbrFzeDp5Cn3HjfNrPrtMXiHVYSuCxQ
4UwYgRshoSbBRM9V81JGz43pF/Whp7c5OIrpWYv2g4IqLAHAkiwoWTS48rWYwAP4F2gRryLzcMiJ
1oP3ywfPJB6jwI6a3sxEaVyvoU4ZlF0I9HpjrJ8zm+QPJErT0sfwcnynWTMoYTQgB/yHNQdyC7Cr
0MmICTDuMkMJoiC1u/hLTB8C05CVv7bXXOSzUFPAXbbMYOFhfGmyqW7WowpOTd8OZ4D34Igr6j6K
HMnSisQgXQn6IwdNKSj7XYqx9Qjtr6GBlWUv4C1sh3Mna1CUiVic2Op4G7k71cheIKSl9j34Jr2w
oPdFIys2CM/4ShPuPsYlyZxkhpiWZd2NZaNKHyraGUwDJGgtenbcLPZMGt2YNSY3tzdLGEaul5G7
ogf0H0xodE7958z1rAd9F34F2GtxVG+MpzwAVsQzLgE0tm6LFTqZlcrcRTp0fQJumkVlo/RUfd+k
L2V8KGM0XEjMROhiPiXx7UuUtswB4j5cDOrAjal6nS45UBIr4RPotlECKLaEhMzE27Da62PjoZVj
e8FkanCe0h21isQutolp77YDGS/b/1+4IeALQJALUCfg2l2aekFpMVroCvQB9uiplp+PAQUYV/hI
x+O2pOuWPbhkPDORL4BfXgiaLkWlmUYzg5TwCw5IaI0bxn4DHKuk90qT+V25G4yjnX+dwrvKegSW
n0S6SFEQMgKOETUWdA1ylleYaTyDMCP1hyd3D2KW5/mIGjA66na3U2Bb6KK7RftK6yuSGpxYrolK
K3q0ll6tS61DohRUCeENcaV/b2JlT8ZvYAh6GK1XI5WNDIo8CmBrAdKFtktA8HK7WZbI06Ckg3DO
RL/gfJPTH6PheFbpxwWAdTAU8df2sgoFYg4Cg1U6wf/mBCoVQq0KJPJ+6oA7uf3aOmDzHO9jZwB3
bvQ651MQpVSyl8s/5e9WBD/AfAVYKIqP3FbayDvZhcYg1AQAanrS2c3EZAGYUAhBHX959wFWxrjc
N9cZe2osbBYN4KjbcD7VMWoFkWx+QfiMcWxgDgBkEA1nfEmgGfSUpPbyqE2yu6l5mNFxGTftPWbS
d3ln7uM6fsRU9/OEaTk3+769fctFdrWSqyubu+hUgF6V9hKH6Tb64HUdeHj7nr6YcfC/yeEOAUD0
B4ZCMeJlxLDJmHtp/r0GTrslg58X2uNKIe5WA4I+6SugD/qlroLnFFxInpm9dOZDbwdFmRxbR0Ld
IDQTUOYSHDpQgfLdOdXQuwDIhVuJ0vM0f1HBxdRIkChFIjBMbgBLCjRzYEW/tETFoMhUK8iBupSC
8GyHMZ+4k1WDRffMWgjnnEk6AxmrgJCcOI8q6Z9cWaObTAJ3oAyjyEuQDCP+tDB2Nj5YmWQrhI9Z
gNKByBow6ziznF9I1QkMFA0i3Nb5UMt7F1gs+ovSv9H4CdwA8Z1yhyz4LHtDi87QSir/UosRo2bW
kr8ZQOAdOu8dBjErJyiUw/YZWkyXP6trOZwZRA0QZ0FyBZrImhSHRJ+e2PjRzO4jmX/mwMby7PTH
tkSh4X2up8XbRJEaZVriMKWWCtbe3Df6Z4CzbQuRLR9nFrneohUmhFrMPcygdZ+JV9ueEUte7DIx
i3WuQvrSbgdjtCEGuMwLKrGXkx/dcKxUWbve8jDf2qZlUVeCzEnLbH2AIAs5/Wj6PofYsLuwem4W
PgwAaIJxCxGQDF5GcLpQbsJINapBgArgMx4ujWirL9dIxtRzV9j3rH/d3ijR8VoqWuCcwwsS7o5z
4qFVDiOYQyHCru/rJS1QzV4S915ODQxE1EiHnW2jCAbryxh90atIEkAKthBACGjjA8Ycxmd0bmUJ
69Eno+MSUQtw3JQHan6J1W9WIjlnAqu/ELN8xmoDUeGIzNSGmK7rj2E3PnRm/bsrZKjxguN8IYZb
za6fa5Z0EJO19M7sqWcnXvo02u5dA7BlF+mB7e0T3IwLZjyQCF1twSPk5FEN6Oe0xVVPSf1u6sBA
6X/HYXRQhheYlDeWP9xExu0r1HElc/l9tZSKqQC9udMXlxU080uTPnmeUSUe7SRNP8I9Q3yNeBBI
PQBDvRRUtQ3gERZBw1QeQByyZ3N+rudIEsvLxHD6GGMT2YMKMWN3qMkjbfdZfNzepuVLOfdhA7kR
DPJI/UERzh12QKMtUofAHQ6uVyQ7t0HWymMImTpZcVWozTLrbi78DChxXC4api5wpBZRYzwEPTka
Y+9nsjyDWAjgiRG/IIjkR27a3ChsZjnI1oB2KNPfJkP3rEhy84vsTENzIIA2EakDZ/dSkygadSXq
lRQMrtohjFHZQJtlUJtT4DLX77IRidOklOyUSDMNSHDO0v5IkFe7FEqBpT8nVZQhGHNU323yGt17
bNgnxixRT+T41pI4jzTPNplJCvVi1/Sr3kQ3m3uKijjATXPaNj+RUoDsRjvAUle5ekAC4D7M3BRJ
YKCB7AaVHhpKdlPjSm5jkZXrZMGzA28gXj/chtV272ZlgtSJmxZeMoE914+dG2J7E91vKyRau7Uk
7t6PlXwOpxEKFcp+HnWP2D+Yu2PGy7YY0fW7FsMZgwZi5wjqQow1P9iDCxISGb+8WBNM5C1HaRl9
ubS3LM9slESRCcqL39OIpOeH3e8G678YAOaf/pbCubgk1YwaXYyp31ePZX+a4t04HrbX6g/YGO/j
gGqEjAjwjbD53GJVI0arVGpBEw8e51d1mzxP51fFz27Go7VvbpKTfUY99wFwtffRXrl5UgPEax/b
XyGy9PVHcIcqyXO3H5aP6Kb70XpX+sRXZdONMhncljXj0ODGhQzH3JvRl0EbvVhG8ijyfSjIL6RL
gPjEsNKlWYyZno62gzspofOPKo9vmZHfpAbdY3bNt2rHc7S49bbXThRLgD8AMMNI/SxYg5cyrbKh
A+anIZNVgabeU1wbdQ7W6CbySbXrAR8gy/ksS3VlMyuR3HaxSs+iSoXHqHP7Hh1xvj7kP1ml7XLX
2TM7lzh3mYbczpmNTY2QYFWnsir9zgRxUaW0JwxmfCmZ+lV1o3IXJu59DtBOyeKKN/RzcbkTqKh9
OmYVFne2tfGgVkg7WY7KgtxWvo9l+FUttbvYkiXmRd4FGUN96eQC64XDBQPRnOtTpSweeQD8t28A
AhxAhE34e9tyROkuUKiAfAet7hgj4dvGzLEuR1JCu1wnd2pK/CkjARosD7VCb/L0a+fkJ7D47axo
OkZW/3NbvNCKltIU8p9gNeJxpwhjrHEJQh61/NmlOQwn2esRw8X6PVdkSIDCJV0J464e4LkmYdva
SA3p4XNF3tM5PblttLfAPLetltBaV5KuzmPdUdJArSk2Me/p3NiFjejUPvZj+UCBCAFOBc+ZZWP+
ohoSpjA/l5M7lAV+cpwBcmNaHfWsAQd471l17TE3uxsnAB2n2mMEDiSdqsew717yijzYydB5Spcd
QBvsaUyVHB/hFgOeB9CdOvLDfEtkOrGsGfrl+CDvnMV7NwqIGYQoAk0/tlddeFBXkjjtB7txSy2G
9ub4zTS8PAPDCcggaRBGhUeYxHSFd8lKGueRykk1NWPRKzGAFDF9CZGt1SKZzcqkcM4nHlJLsbLF
kiwPzeEmIIQQE0q2SGiuK1WW31fPQqOz+libli3qO0wTdLdxTwIWvocLRRRJdkn8vSikUzaiEG3B
bfr/hsEjBVEW0xpTw3juWNneSJITRgV9jRU7ZndHxPAojtBgrsNnxoBmiSlzJ/quKhGm3U7bdiNZ
Y374rqsVEo45PiRU9cCMAR7ZJodK6SROQawvKOmA2oKHJM/7YGdtZbkpXl6Rbe0HSo50zg7/RZNP
EfrlRrKmScABBQ/XsuhM7fiWmPF7OM8SMUJHSj7FGJdiSqMrnW6CJuYUnZq2utPYs1Y4aL4hEssU
1SjRxmrqmMYGdy3Y/C5FmS7oTo3YRVQY9d44erP1nLWeZbyDVmec9334YA1eYTKv73dtvN9eTql0
bj1jxMut2UBRHRmu0gRk8znGcEp1oze7rP9B8CWNV2U+09G7N+y2pQvd2Up1bpVbe6j7Znmpl0mD
Z58/k0OU9EGUvy3sY4rEOq/HtJAOWK80dztGUVzFOd6afjzfW4ABRTO+xQ5z0iCuejaU50wPRhmX
gtCQlibl5UAYwCO+3F3FzQbVLSGzCuNT0TCPoAJbOMqhh4rbqym8hjDKp+kayDiA3nopik1WPoU6
3uxWzNArqO2U3jxkeGHM5hdcWxKXIlIMr3YYLMYVQUjBSZvKyLQUs0TAb9igGEizX10NSASQiybe
rFtv27oJM8EWWiFBOWUvJGKcqUSl67SqBXHoSDQPbVrddm1dBlYXjSdGJ3LoifGzS+rWG52+DIzR
ibwqnF9yUlkS3yBypnDq6CrA6L+FVNblOut5Z4yIssA0kLlnsweHWm3fZdJXlsBcUX9bHsVL7wDQ
cLg7q6MRwzwXQyozeXaK7xV7KgGkPQHdk6C2vmsVZSlbbK/z9a5CJhJ06LkGFslVZ73i6HFSYrbI
p7mvtS8gFfVKcioHGbysTM7y++o+tvWeRmqBxD64Grv+ZSr29vzQmB//mzbLiVlJqehgkdiBNlbG
vNgpvFx7MVXUtV+35VxbxLJqME90TgO3gzfOOonLTu0WbbKXgT0V6kMt41S6PtyXIjjfFVvANXEX
EaP9I7JPWhNEJZoRfs+yWsT1HW5gQh/TuZjtQRMh3zzStZ2lTEsD+lg9RY37rDoy6nShBFDhgasI
iHx41F/uiqHROEwwoev3wOegH6Yh6V8S2RZ4r4kNsCIwE/Ea9HE1teOfEoD91hp7Iyy9NHwoku4/
nJW1HC5w1ccCHYMDEnAE8BhA7YnstyhDScqU6CNaLxTAUIJC9sq6AuXuOwRuFUF+rHEf9PKvbNAl
F+Of7NdlpgNPKmQ6CPj2DAQ9nEcjil2pI0MIXt1iruP0DTSmdlDvwm/tYdqBPtV7v9PPxt7aYWpu
9j5ydGyzcxTggefhCYte0+/hLkK1ezrIwj3BNBY+DZtogqhgyRJz92eDGa9iKhC59lblteOr2ode
bOceWvG9prxz3d8moU+d0e9T+qSy9ogK0GuvG4G6TPNGJdxXLXuxCM4iiLwM8CziOoKv5Jar6bOw
BZEXommS3YRzf9Mk2sGorf2EYznNsvKuSBzQ/XEqkSSFRXNLAGSvNB1s2FnTztXXyQ5Tx8tn4BSB
6TEDNDedNBNk3j1gtwolx+SdaTLbm0d7OEd1xHZuP2eOl5KpBFtj76BlUKWsfQuR33q0SmbKRoFF
34tC0kIEDFBjne/vC2cWItGO5Znw1PHCVA2UeTw7SXk7Kt0vELBIzPdKHtrcQAAC0wVyHBpxlt9X
Xr40Qp2NC1gz6cN92X+tLSDhqsmp6KOzTmXDUFcxKyeNO/UoolHSAxLXZzUQSd5oc7aG+GluhqAs
KYYeZf5Yph3nLYt8ZjRpIC9rx31uG48VYnLTyXZJR+/HUsqXd+U9L/VzuCkAp9OR9E8AbczQLBWO
r037u7Z/jcrz9pV5Hd1wcrj4ERP+mOEqIKdz9W9tSmMvj1h5o6V4B2gAOUKQPJa+WgFaudPZb6Wr
0mD7E2Sa6pd20ybOpGmLpo2y152gwoHqAdGAerhEkHAL0XwK24QHN/68wVYGCkieXHcnbGFcAd5l
P6ZPWoUx5+YjloF8C41zJWm5SlaSBsV2i3mEJFd/71S0PO2L3puLxgP4rRcNsjky4QoudE2IyReg
I84zodaedQlb9rCGpEQL8gIYWLN+R7JB4gVlopbfV5rRJq3UCnR7fmVrL44+fKXW5BcDOTWW7B11
Fc0tlrnSivMnLVWKQu+wiGbkPpkuAR1d/8N0WolG13lpTg7nSagZFeEfpPIi2hlzUKBarcdVUMA2
6uy1c/y8e5wd3+ok5ihbSs6jpHY89mWDpayR1ut0t/SypvfSoQyGwpINUP6xgYvY4o+W4PXCi2Jh
QuCkoUZToYkC0iw6/pVVQJnVowdnjE5dnnwJixwsbW3/m1qal7oAbHdUjAi2Aa3DICfZhwmche1T
v8jb+B4+J8cUu0AHJfDhC6RMNcBxOEitZDHZWeVeIUHm7qp2+A8rDjJxsHDhrYy4l7MopcwsYywA
rlqomKpQC3tnllMwV02A60QSLQod61oYZ1YZU0qHjUDCzesbg92oxDeT2yEPSvstIV7mfsRJJdFP
wC2A4sZKQW6T83rubDT74Mho5yJ5yDssZBV09CU1PNIHZnkXqceU7trGC7u7yTlqwznunu1k15Cb
JJL1R4pO8OpzTO4OU5TJiI0Mn9Na0bchbX+hrHaoxlDSJLF4U96UEOSgAr60bKOD5tInaVVUGujv
Bz613R9GUnzVnPlp21pFV8daBOf23MggYa8vC0tbrzVvWlz8s/Kope+h+v1/E8UZKXE7x+40HIym
1bw4f2qVel/ZN3MKcrDh33Y1wSms1eJstGvjMAf5McDKS+DhgHpPAaiQ+Z+EYCweL1kE6zxeSjq6
TtIqOHVpC74EGoOAN7ypjEKyRaI7FwWuf8RwujRJVob13CLNVtyNzStR2i9tcV9m3Z6oKL6D8kPy
7hReHGuJ3GmbDbNQaQeJfTH6cXl0/4Jyxv1UeedE8efJ71mx/w/GoS8Nztb/0edcmnqHGLTrF2IA
NepuaR95ij3ssu7e1V47GSXKdY1vsY6VsOXcre76sUqN3I6gX4ypHVU/jkMCg1T8ugLKVbVnEQYo
2c7U3kv3qW6Oav+OzlCwKRudzJcuQejVCV99CXfCo2LORreB2oSgP/LbaD7HKCODQVXBPVbtwqHx
HPOhtb9ur7Z4h1dyuWNf2XZsDy3kNnPqoalCRe6v8Wp9X9VgMgaWbkUqj5mBhvhgW7TQda4kc16g
yIHfV0yQXPW7TGXnmYwHJnvTCB3nMk6J6XawjfGVf2WY1RLdc6BHAv04Ek54N3X9l21Frisbf6zo
UwgX3g9u09nu2AF33n0IKwQ6H657aJTb3LxnSeHXH65+aLt7B2V5GZGj0CWs9OMSBEqdmgpDXcc3
MqAeWACkT16V2Ki8Bk3t7rFSMPy1ra0oqiEoLyD1v3Q88jk1qyqoGs2QqFSvE9Az0Zqf7MMKfedG
DQ6yoyODIxGHGZ8S+TsWMHBZOxWQyOxDp+9I+TilsxeCta5A5d/Am6OtPDVzdtuKCpcWOGYgOXR1
He1Al75hbvJ8Thiiwkx7r8bYc5HZHZL+1IdfjeFbW8/HbXnChV3J4zxAHWsWHZgF0C13PhjzeNAH
dVeVugfM7oeoJge1r70k04JtsTI1OQeQj2w01EWs7irvSviDZXXsARN1XxrfNJbvBr2SPUeWf3nl
69DjjssS6KwanwTsYzN3uxkrizmPva6Pb9pc3SVadXCc+Z5qb4k2HSvH9rWBIJvUDaewAwyBq3wA
1g5AjuGhJIPk1hH6CcD0qxqyxMivcxedOSZTTy1nwUYfD5neP4+xjKFbGGD9IwLDkpf2xCo8eeYY
IozeG6x7hMc0PaB3zpCBKIqX929dEJ1eClJ6y87d0cYNRkI/CUecytir0vlYxKnkjAh9+EonzvMB
6qBM1GUnWXcEP5EzfHSazOGIz/9KCOfjCtLN6tRBHxtDJ0wzvKGNvDQ7J2Hn02LX2Tt9eWCBtXL7
ZEgFcx6gCJUenNgQzNRuF4aRNwO01DwyWvvNCErJo4FREVsS5MmWlHMDDitThyoQWuiBrQDXKjrY
LZOoJhSCcUxwVuIPCNyXJmIUWT46y76hHf8IhJ6DCf4BWzMkV7zQ5FdiON9S62RyKIEYlFu9vvrR
YCg5WlDM6T4EuMj2dgnNfiWMiyc0t7NL0CgseMCFN2X3FciTp+h7W8oYP2WCFo+6ChpJpDWIwiEo
KR7pcAAhtWc7/pT827GPJapY6cO5JKvCHZBSGIJq44Ud5S+xOu3zun3ZXjaxKRAUPIDkh+ov5y3q
qozzdoZb0gwMHhkTsqQvo/6vB47/KPMphXMURVo1ERLrYM/urKPmxq/AoDjQwpU8xISXGVjB/1aG
cxV9YmdR77jwsXhZzvHBDIudlRw7PFjqKJhl7yPZ2nEOwmnCwexLiIvKe7Q6VTrzaPKve6C5pePO
KtIBsUtGLB2agbWg0d2Yesmcf08yB9TWaorneg3c1Z2RzdKpOOGrBFcVaoIE8d6fbMzK1M1eibth
AEsvCCOt5mbud11seUZ5X5Vntwuo7fV140Xop902SuF1/CmXx7coormeWAqdZ033MpT9wlEWhFyN
Mi7LuhLB2f0E3p8s0yDCKZJAgRaVfSRwtDr1U9Skp35Ppn0m7UGUacYdBLsoKjVjMBlLsU9j1b/P
jaySKbTKlWbcIbBI0rdqi01zy7smL/ykfLVhnds7JIxWV0I40wf8MJjuJuiBJCcaqE4tvGCjG16L
DSPjc5eeZ0USIMuWjjsIaG/Ki16HyCIMkWPMzmFZfNvWSujaV1pxFxYxQlSkHPhcAAx7RXNXhJi4
I3dJL8OjEgsygG0KYBJD5UNgSuIhNA2QU5v28KjlNEJXnLNjAC8qHVlvivAWBpPY37K4rWrqNuuI
C3vIrRu8n0aUjo0uMIBqisL19vqJreJTFLdFbQbsyKKCKHTz3hoRkL3M5zFHv5/aRz9Yk52MaN4N
VahL/IXY5D/lcvtmqunIaPr/SPuyHbdxrtsnEkCRGm812S6Xa56SGyFJpTTPs57+X6qD05FZgonk
64vuBgrwEsnNTXIPa2E6KXx8B8VSLXgOxkEQpNk8XVYTyd0wWGIOPltGZyhOmz6USmTLExooVK+s
TTcQVUyKbIS7Z8xd35lyhkGlgdsjYdCXO9Z8V7ROMHkiHO6iIadDb1QEw6JVa43L86+KkKRIHrsi
Fnnd7QPl/y/UF7kclCNmPngs4JvC52g4QNuZJWAv6OwZhV9p8gipl5E8FUor8B1fqzs+3f0fYM7d
j5KWanMG4KiBlHP80fhm4BngHmxxIakSaZeVj30/WWZvOAOoCMve9yho6CgLLdrrD6NS3U0ZEWUA
L5uUTLjjIG9RFIsa9KU86bntj6px3xbgk01fNO17UosqgLe3Jzo6Zbq0ExPuZGDyVJZ1ijOvTglE
Vu2+GK2INVYuH8b8x5RGlhkKPMKmcaF1D/QviKTgqXF+WR4TlPJHNZw2QjiWHrpN+61hvytNkCDZ
jsGtcDgPIHUTSLF8DE2vDmV+yCK7kX6l9T7r7yd5J1Octe9191yl9xPUgy97vc1FXGFzfkExKtpq
y5nOqn2KolQ/eYEomdMZXhc4pBv+xynl/IJWNnIst4ALst9VdKOUdmXc5qLams3TdjUozis0Zqyl
JQNKn8wHVe3e5Y4KbuuXbQOJrXPbSElslnkEiAj6iCH8msSsWrpLK+/y+myeDqhpoipEO6FLxNmg
Yfa0jbMAQeCxOEmoAtQy8qLV+sNlmO1Y+gqHs8E2LJPOZ/AxbHhFskRmbhx5TLZaNXAJFCC7vYaS
sk7UFLRt+ytczv7oJDVNNwO3RsFO3VdX/sxQlZU4fj5akD120QHW5OGvMoaeJgp586651vUp/Jdz
ZPUZnF0yf87Z0C6+LO2uSqU8NigZytBnQKVZALV5pVlBccaZmWo54PUFTrPsXYXh1GhuUUqvGV6h
p7C/vKybVvoHi3FWmjSJn6OSEdut9oIQbYMxdF5sogiunptOZDmkZKKDso7vgFaUUYv1AUZaoWO8
+Y1akLLInIig8Py5Jo3AZW2eBCs0bq3MTk9afcRakeE7rZ+1/kjNl8EP7Vw/5qU3tZ1gD4oAuRVL
Gh8l/MUyvDy2QG+fSydw5aKw8iZjrqq5TBQO2vRff0ZocsumhiH6FmiITW8o1oRIwxy3T5ctY7sY
YYXBXSr8BgUl+YhBkZTcg2HEtJq06K0io70jp+NNNcS3pG1+1WyYbV2ZnxeqNcnwET+MbqNaDu26
TmO3SJlv5z2YzcHwkYHZyxc2pCz3CD7kDjoCeSkNg6wqz+eQ+lJLMj1CbR9D4rgJdgT5IjUt0NkY
E9RvJFdh3+4UMPmV8MVSPBzG1vyXIND6Izj/qCAeiIwqPkIu7gcJQrVIama5KDy36YbXMJw7VNpM
YlmClcfBVYOYH9T1w4smaWCBfGviZ1Ls1epQzQLvv33I/Ld/zWUFVqESHzwzaljBFmIyX0nIFaWl
chNUSSVwfSIc7g4HueGFIRA7F2HbPSrO3QpNMbIiirpvuyN9Cbsj1afxCrzQEC9QKYXh6Npzr80W
hBkh/mvpkyuP9wSyA4KttPkwQO350n6C9Av/IA4GffQTBYuWLhRMk1V0kLRCPVz4NIanId+bKHmV
Wii9iiQeNv3ECnj5+2rdgsiU0gKaTOgPqXbSOOwGkUDj5gGyQuCuH2mYqbg7YSpHA0GF2Ss130n0
faGIWmo2T0VzIbzBBEJWhzcNCByOxQDTyMMHFcoFyN4TXEMVN+pFZ/2mFa6guFnzR9qTPF+gqntF
HiytIaiqFfGbiFC4mcsCqE2ay7Neiq5NZJkjFBDmf01UvDhw1MuCWkxHmT1fWhoOKD9iDZZHlpGd
iK6n2C6gN86aWzN14yS1KiY46jfLTpBqRJEiij/RRccdhmXaJ1mCuhO7za3kpD5Md9pTc0PvfA/K
XG+1NeEWdwg+cIu7vMu2NvUKl7/K0DrJY/kz6jQfDEjwohYzvqPBsZNBI35/GeuTufHrkfPfIPnE
QpRrSY+bLw7HnWkFrh5Y6BewZ0u7y66yXXk00d9BrPS58gInaS3F/3t2Wqzseri8S25bFmkKzGce
Qfx5nFDi0z0ZtaPJPy6PdTNTuEbidp6amTkdAiDR+AiX3E2dw8hRVVGmwPa15lWZZlei+JAsWk5u
ExpGH9Bewgw3VnGaca9/JLEFbWBkO8LX9tl/OLbMSu3IWZpmROlsJkLnNie46iLSx/DYphV6/hMY
w14bR3cjF2m3HfQVlPvYMRzFrg/qQ+VI31tLO+yatxLWXdrNHvck6Bbb8WHPvtUeuZeOkehhtOXa
0c+DXhYQ/iP0w10EUm0CTUIGall9vPGj0Z6Ex9aWg1pfNbh1r/OsTUHMiXJb31InFExlO19Y+775
vlujcOtcp2qkzMsRlcGhQ+pZT09lZivhO+tQP5FKnim7FXmeyW4wPXUi7mXr3jq/1vCLIaxOSKkc
UWWbAV6ppKtk1o9D+iHJ6WszSe+XkUTTyfnFuidFnhswKX26U+XnqX9sRRwtAgj+WRB3aZfrAQZD
QWhKI2r7bPbmVEjIsHWfWU0a3yI9G2aodsMyaYon4UWOs7gzDjW97VV3kN9j+VjIDtGyw/80g/wt
FKLdvUxCwAbqW428WS/fq/T1Msb2xv/vLcFf1VQjbsqsxCpFA4r3+grhDukNVCnHWqU/Y+OxMaL9
ZcTtjfwHkdsAk5lA79EHYg2yUYJbYKYJ9Qo2MWQZxF0GROe+FCXljdHIw7LJaBfeFOaA8IipFCKO
ns25kxUQIBko9VL5uSOoABpSuqAs0h2SNZGTn04OlZhTabcBsnWXZ06Ex81cFoAuOh7gApMKVIu3
fuIl03VsfMv8+1ETCVtv7q3V4Ja/rxyFTqI4IRrApn5GOfKhThpQggnY9Ta90QqEe0QmQT8g5Q0Q
f6hcULnaJDLx/jZuUeghMDvR5HHnhxbkMQWXW2NDwoFByNF32/nnND4yepREBcCbcwd2R3VpJla/
hOb1tpnK1MdZDs0zdRquZMOJKhGr4/adbIXCmUOu0FJKl6excQpv6z1UAuz2kJ1KqGdDWdHSCity
2CG3pVPmkcxKT4Yr0tz95Jb/ci9cfQNnJW2nSEqdYAv0v24ZLoUvqOl7f3uiqm04ldPb6k63Ib/7
aridza5m1W49RWBDm61CEIX+b7Y5I0JsdMyaAPPQTVbuZIOtPozHZtfv45/Vr/CeuUnpIg0mu5d3
4/aNbYXLWVSa00lrKuDGhWVIFloAj+2evvvvHbOQWyIetaqfyJLelihU1t1MlH7b3Dwr/MXiVzvU
V5QkMSPgq48nM8Mt0b8eYhdrT7zJMh66o/9Ab/zZEil+iXC5gz3WQNej5VjzeAAjpisrp1lyG1ES
SIDyeUtfjU5PUP89Mowuqn/G/lFN7STurbkSPN+Wj71gwJ/xpxUMVSHQE5vLJAYZSLj03wzXbFMO
LcI+5pDg5k8QtxVVzW46oz9L90lbskJV8hka2BNQu/Jd8hUnTfZ+mEIg+0lD3DBqvMumSpfH0aVR
clfboMxMqVvip5Nd2bqOp5v+hv+gbVC/USGm434jP1ubPEjX+a59VkBHdi9dT7vLXyHwip9CWKtB
t4wyeCzYTSVjrwyyV4ACjoniJiIUziMVFC+pcLGbqkYXuVaBaOa1TURXQtECLta7Gkta50uZAlBI
/KuR3aZzqvCXmrgTQoRx7FyeuMWRnK0eOMSZqUJTgeERDEXJczAWSECq+tTuyFUDdVfNtFl03/eR
LVJD3EYyIYsF9hhopXBbG/VgAWu1MQXbLbH09qau7N54IvW+9//6foFBKYRq4FaCJgWYdc8HpSXG
FLFsSO0ZnEpJObgV2oMofbk8dRsEQOcw3EJFoRQXtAaMtPdPxQ8JRD8PSu0m14Oj3uH5lYnoP5cf
5BcLMSgQPYCzFQVB3KlQEDUHMfsEgiP9R8w+RtSUVP6t0D1urZSCYBNTwaYKOunlybIywK7phqAO
sVKBdN0FB0Jv0DtNi/tOEzjIrxH4ZaFWSJz1kUwturBdbAJF/XNtHuPWXDo1GMgwy86Re8VKi2pH
zcQZm+a9VN8uL+HmhGKERKcojwRBBjfS2pjn1lwmFHoIpqQ4QeWiy1kNPi7jfHEcn+P8g8Mdp4Yk
pUyJCWbUOMbqUYk9SZSo+1q4wmFw+yuTp3lo5BmdWffavXyAKi69b35nUOHda4+t7kjPS2E6gjyS
I+qA+XLQnUPz4cJk1EoWRpjGsX9FqZ9VjfsY4hIB+5h8UItON4TtL0/o5sIxSHWB3EjDYceZqG5M
dJB9TGhWvCvKZGvyRwiRJRoJnkWbWwF6NgZamAj2HIeTTVFHYxUGiq6IOv5RomlqcJvyVpW9fxgQ
qI1Q4qfhVs9LkKZd0BRBTLETUumg1R+oRfhlpmBjrqur/w2J23N16keTXwNpoPdgDVayV7aoFgei
lo+vSc/FKlZD4i4GpEoh6OnLGFJlnOYeFVwohe/z+LlslIc66a5x9wHr/hMtX/IovFMV2ZIiVP0Z
3xRwXkxl7c5ahDKd+KD0IvbJTftZfRv3vulStdKUCt8GTYYG/fXKiYROLWIU+XKSLzOAPD2U2xEr
gCTDuXsJKnOgco/rpTF+T7uPvrfn+ECqq6m0h/fLq/r1pcJhccsaQrEIlH/AApffG93lt2Hv4fnm
BK0TPJmoZLN95Ct+iphulon6ciThKQqaG/CxGzzxkDLF8mCAqhm10LeFfIvOSevywDZXagXArVTC
pBIXHwBUWurE7HpqnbRiXi+ioNh00Ssc7s6g06LPtA44avQ9ymZLle/l5OflsWx6kxXGMtbVwQoe
qGBKF4ypQ/Y+eRvLwE6Q3I+7B6MWPOE25w2dOAqIABBC4mPaQ9CDI3wCVo0gP6Aai0AMjwhQNi18
hcIdbJBoG8CoBs8fYstqsdv6lo60BrkzfE8xni5P3+YxswLjTjgSpAOTO4BFCIYZrt649YCQ9lMY
2E29r6Jvl+EEM6hyhSE56COoOn1eDt66YjeWu5A9BSIFnO1zG9fipc0R/I28dppSTmwO2XJuZ0fd
69+ICwnKGIqQ1nSXW82dutMeO+cHnt2Cs23T4v8A69z45LKAqGsB4EYydrMMqRCtPfmtfrg8jZse
YgXDOUE1Ao+7D9ZdFO+iLTVEBOn1MsDXpNri+lYInOurGKo4FDCK2TP9UFA1hwb8wXxRlAdavYbo
UIKarLjZeHMvr0C5020Me6IpCUDVEqdZjgqEqXCSKLTw+HGY/g6JVy/MHzoNLxDz2xiFttS9FiR/
AjGYVSGsEyvD8+WJ2DTY1SdxrlLqSKCWAT6pR/RENx7L0qvTh1okwba1oEtDLrgSIY9CeYG5rGyz
vmg1qJVSJwL3ZzbPAsvcfFmtIL5sPTUKjCLUcV++QY2+heif70XP8w6Ueu8gUhdqaQoBOSPVigDK
JTkA4+vuIz/4V/0RncTgpZs/iAXuQcn7+6VaD5AzWTNIkJiIDMxh/zoSZ9TvZf0NpMr/Gwpno34M
c2AVRjWlv0cD40isdvzemh+XYbYcCThnVaifQjUB9Annx5o2FE08VhhMhgAQHhyq4s2xqCRh+RH+
orEC4b2VQUsS0hogVRahguTRrBwzvgcZbBMfmyJ2yl6kW7J1tq0ROZsAKZSJFAwQtQq6JTY4b6wR
nDD59fCe5CJlXsEc6pxBGGbX02kAmFQ8JZ0z9s9McJx9LSaBmwRXJ0huDJNC6IqzhrZFOH3q2uWx
2zzpWtXsx4l6ejW/gcE/AduWMezGpp6cCCy/V4aWvg1FVdlV7JrRL7CTXavZgCb0uRXcIbY86aJm
B1W7RbVP5+bZpJ0SkgIhKKOXwCoe2QGqn6X0R6xZaNn+e1NdY3HTXAcFkTI0UqB6cbDA72nP9S9F
RCW05YfXINxE40oUGFMHkBy5wSGQnSLtbzIJWiJMpL695Ys1tgS6EA8C2+9iVqsbJa59yIIHI44+
2VHRXRnmPy5P2ObirACWsa4ASGwEpp4BIEBgdaAMpAToW+hfCsWVhRVWW6MB9/qiqgieZ8ZXWHWG
MpFohAxWMX4vh1+ViLxha5Otf58bTBV2ih74DC/SObQD1jih/tSOmeD02pqyNcry99WU5RBc8bN4
GUV86NWdT1xF7u3UwAv38fLibI5n6QrUltMYRWLnSOmQFYZR4CSeEFavGo+BbZSKmH82F+UPCJ8s
yVW/pw0BiF/llqHvwv5fwpo6mrEZhSkboHk+H0YOTddijHFMoS1mRplQbuXjQ/wvW2WFwrOI5roa
yAPFOGjgZfLH6ItKHT+TDPwRBTZkKOEttfng1jsfR9ep8C8TEDRQ4ObKAbEFrbuNxh34Zg3/UNav
2KFJuysDNNBjv+KVedkethzP6gN4IsFYkuIabPxLOBUV4wZSFM9F8zb2h8sw22b33zh56Y6ARJCy
bjBOGbksA2dD+miKri6bmwh1o6CTB5//FyI7f2IN7WMEaHL6otaPanQg+aFo3FgUu9w65aHA9B8Q
7xNoMQVxiHAYooh0OA3D8yTtlfatzvZKvr88cV9zZTiC12Cca1AKs6vNCmAtOFA9/dG0Ioj9WVpo
3V1br6+zbbnXrqtZeybiH9zcxathcg/1oYjzdNKBHJupNWeFXUaCY5yKIDjzj7MhNqFBiW1822VO
8yDZ0g0Y0nbBSXcrB912tmuNbvA4OPmzch2gpu/y7G6+pFezy5t/btQQo0TBmW18lx+Dm+JFdsrW
ih9/S9+bO/n+qnNqqz6JtOsFBsTvhoKOSjMZQKVZaDUJBJ2uje66ah0l+Z5qd5fHuAVmUKhFIqij
I7jKXS3mwFTSbnHGY1J4EQU9sK4eurneN7JpR1DWa+tSQC+y6dbQaLQU6GpoC+F1RVnrR5Gf4mpa
RCiCI2AIshgoQFrp1q8OqmFF/m/cla24uknotZ44rUgqcfOBv/6CxfJWJ6pk1L0c9fgC0GfQ0ZlR
+TJ4ZXoKg1MN+4offDx4L0/0NibiZksCjOpfJGhVM2zbCAKdduYjzKRAb/IuKu+k+hhqKCnSMqta
iAwCkQ0vC8ifIZ+iDagvU0ETyXmI1DDyLNcAa+ZMegcZU4NUCtToulHKDnkDRiFDh4JRpZejrccx
w4OEDnikGjPBl7XGru+GRLCzt/z9kgyElhiIX9AWdD79XTwXSU1Rw+DXDw17TWuGNReRKG2dXWsQ
7mZO83lqMz9EuarkGuGVZtziuhSLWmK3fNQahds/6TTrvUQwFLwzLL1ili7iuxaNg7NVn8gZyWUg
qMn9kCFqCAw0bIX/krg3IdEE6ZllY/KXjcQgBcgnoYkiBfVLrJt3tSzdMG08Glq3a6ioL35z4v7A
8b41yaJYnf0os3sVxLJo7ZnheC5vuU0zg5YARHfR/00+a9JWu1yTfbUPMkA05S8GQqskdIfg2z9g
oMkJzhPXcJ2/MVeIHufmLOGKRtAi1L5VxkcpFGPYnKs/IPyNGRRxqTKYPs6hprNrhYApV+Qmts4B
KJhD5AidCzACbksWwQB5PR/jCCOQ+ljZh3QbHcdj6eVHvNGia90FW8j97Go34ZVonTaz9hDkQYMg
W6pgebIfGfEeEOXCxFHu2JsWztnr5FQNj8khceIdSi0ur9nWVXC1Z/l4o5owiNG3sIspDa0i+NVJ
FYi53/PyrhIlTTZNcOXp+JC4MhlDFGFkY5A6kJK9jsbQoeMgSMF+0hJxXl6HWjaCMThW4VU5Lw8a
cZSwV1VmD/bsmdeKHVwFv+t9+Brclz8ReGQPRmnRd1AMLTn73C7yQ/J6eVY3hnr2CdyFsENvp1pJ
aA8gzeSj8dUn5E5X9Fh3lDxPI/cy2laA1ZBB6kLwbIAAB5/fJiz1Wa9gxEoWW7GEw0u99vPQ6nQU
6NglOGWNLtzL6R2rWy+GUMBl/I39cgbPnS6kh+qGltTwLaiyR2pqRLDJMVOUpJNbIgnOy627wxka
d8o0TVYkSQQ0xh5ahBvm1q1BRaiHLx3DwY4A3LXf/sPRdgbKHTzqBL2WlmKGw/K2DAZc8kXPy63n
yxnEYlMrDx0wo8ikFOOSpHtf9RrDZWHgKOSk+m+J5Ea5ZNXvLJO8OHTD6DWMO7ufXER1bD211Og4
aL9I8G2qnozeFxnYsjW5LQVGfxVqp+igRA0Ft6VYlGRVNOLbuvIlSz6a/oc6e0Np7LL6SZkdGJ9j
QKzsslltZd1B+PrJfoHkusFL6bII+m+hgUmfrshv5VsF0dd95ah28qTa3VE+VJCPt4Rj3fCIeMYv
DUvQqMehzK1DGEttLlHs3dGbXPrD/07d+ZdpZYUX/M5vNC+7NWHZh/hedO4sP8xPsgLmcgIltkX7
iDt2CChRKllrcBMcrZi9aMUpbr3LU7o5NjxtZJBNqrh4c3snlQgbmd5hp1K208dfNPUmVLuP+W6M
d5ehNq5qED/5A8XtmCpEdF8rABXKTiqBgGVv5rtJFwxo4zZwhsItVjlWrVk1QDGS3UhvG2i+XR7G
5qKshrEMc7UrId9e0DICQEwhL/Uc9V4Yiergl4XlFt5UkT7ArckEEZnJ7a4wrKU66kH7rUfE7dHA
ZkBzPPmZ+E4kX7PBLhIvjSB4TkRpny1feobMnVMSA7mMyoAcVvcd0uIZSll+Ijg4I09ROjWSdKLw
1iakBnVsDcsPZ8K/wWQz9lPWI1GCKE3aPBXBSe4kBO6sduqsOAP9DHReFIEr2VhFcw3Kj5MY8ZSU
AM3nu0K7I/KHNv66bCgbh+AZBBegqf1gZtUIiADMqmgd1tFoGVwbKA0XWORn3SRvLqvB8Mm6Bv28
g0yAxMrhSe2qq9ifLLQXgYB7wkQyp2UfdfqmyY+4hlfadTaGrmyg7sawwFNpGWp4AKO2N2XQFNSe
qQ/mCforoiguj4nVq/ndOKi3sfTXZHsg/Vl/Nu/e0P4uqw0+u0c8gxbeIL+YqJfM3X9YB+iuoqYQ
fLaoKjzfsIES+mUzQa1z0mblJTLN7HsAMwTHhcJC3N9VePY21+oCkxGasWBxvvojqNdp2MMQnzcI
/Ow5+pBWWd4GESq20seCHPNUMLqvhvz/1PEWCBU6TNzosr6Maj/G7zdI1JpVAJ6LxDPJ2+U53Kgu
BAwKdxFnR54OWOfDWAo+1EJNUjuNHurWHhKPsN0ImfMgsBoIFM9OBRYK87q1qycVokK2TS219GaR
a9warqaA9RS8HbjR85Wo4HKS44liuFXxu0i063aSdlNHRZXSX49F6PvhH7SKakiM8VHGNs3lKm0r
BOEmS30iu94hL9mVf62fwMjeWvope8/t7Jhe6QK/tHHpAzJ61olmoBAWmePziZ4J6SRQkSJArqYm
tcOsre+mgvYJqPRblPG31Qxt34I10IJNIbY1Z3LNHDmKijuIz+B6HaRNZBel2WgOG3zqQkWiR3G8
1mW5JdEUgohtlYRPvt41T8NcYNkYAds09eO/P4qXkk/cLEB9sew73jT9glIaLj5W1zwT9G5VLWB+
3FqmNQJ3Fk8VUvhlAoSxuO/94zyg0/5oor3RZI+XN8Bi3+cuFsuCknWIiiIsq/OHVNVloF6JaxQM
KAFCTKUOcQwzlW1dMgzIcmTXU53ipZHG/h7XRVFV5tcGQdw/NTzjFkFW9rWbQ/ZTlMvXi+LwgX73
fzCrvJYQajdt5QDO1bcekfb9AJFw6yq7VW7C339fQHOG/3mGry49kgwRFGICv0g/Au3oR7vef1Wz
3eVJ3tzcf0bJd3BB5LSP1R4oRvOQJI4MsldFfr6MsWkyYM5BDZuiqF/IB7pGR5s06xFoRkSDduop
NNlOQ29dnC29fyIOwi33D69MIOMlG+hz4+7XTcWkQO4wpBra8WZNLRr+uDygr9cM7DJIqBB5oZDC
v84dRuf3tZbQAaYx36ATgFToP3PzwVINW6gr8JXyAHa4AuPb9CtcaupcBlhdORk9DdMuq1wjceVg
ryneyJyiuc0ip/D3BhORT1PBSPnefV/KDCwqwKub5h7KStKzaU/usHtPT6pzgphC6Oi7V3lvBYcS
1EtgerLRRmpDzB4StqHoc7aMdT0VfIxDQYNVtcw7qa5rJDPNvZBpdsvprCE44ylD0/flGRBd6nTj
gaLacXYGqCuYnmTYjagNeSP1tKwujneEqmBMfNRozJNEyVFAagfg7GvvyPxG473R3E6hrbe/DXZI
le+lNKAoKwEXz49GFQTqtjYLHBzuMShux1uAOzD8SgvijmG8mYmGa2T1eyrwMJsI+lL7S7WlCYlD
IHNZJlRbqmMZ2LmyE4lE3PMboTfsdsziwiO09CJw+7GuIIMHyVs0fKioCDhm04Ns7qXkFLRuoTmB
CW1HqEmBZa0SZA63tscKmN+bid4Hbd8DGH1qprST2c+4vZGn56a8kv++fP9skPxWjCe4onIZJBTw
vGb6Uc70SgojwWVINCJ+i1U5uGKWPq6QQUVwvk3zIx4hvvaTtHvUOAvQtjb0ev643dahYq9JyDIm
lF3p35v2Kh6+XfbVW4cPONQIsrq6jvpzzjbKUq3rqu1wwPkKqlXq6HfUU8kainlywxEc3GAKFTHC
b03iEqFDbhUF718oBkfITkXmUoOXJY9ta2eGLZHnQrYm82pIni6Pb2MKwZWsQ6ka6s8g6+DGp3S9
XEgasFoTMV+qaE9lq81eqkeT4Fm1/BJ3H5MJxMPwEsF1GbwT56deQHy8eQ24qggs5vIU3QTFHfqY
biS5vCrZTUiYZ6i4Hl8e31eiAISvVrB8pbQ8djjlVfiPaDT3RZ5aEPRxguiFTXQvSdpVUz7VQXjs
w8bBhdf2Uc5tTxAfjGcob+toxw73SqfYivzr8od9ZX36/DCYFUgkcdXma/nqIO4LPYfxGgV6HaUu
AHOkWhBqp2YUv+BJP38zzNQ8RKwb9rEyJU7dQULCKmmb2EE7+1Y1J+FrXpfkLvdp7DtkaNV07zdJ
p1jFMLZX+cjGyELFFXN0yNS+d3EfDKBIycb3NI+V36FfR16jjNOIvneN/tT7Wj3kw5Qcp8DoRuRW
6vmhM2sZRkGSb35TRQc0vjZg4Yqa7FrKO/OUkL4Q1HB8DTviVqQqKpqmFB0PRs7lBx1R+mwpn8qS
ZPIYpLw+GENcazIM35oKpRccYlt3JBlFgktWFW+FL9p2UVZiL+qoKaD3HUg0MhdVA6FDDvNV4YFd
izw1+8uLv3GonQFybhLvcmSAPosYmnuG9KouqrnZmsL1iDjP2CpBa0gwH8gHuIgIFVJp+RGBiMDf
e2DofGkalKQ1/A/vHqWqr7poSeYbWuV2XXKTs87q+lpwUG6kEbCLdQNtpksoA4Qj586jVPwYHEIo
3EPGZHCRxd0X1yy2y6O/D6hl7tTSyneoaXq9vE5b07iG5dYpjVtZCUvAys0VHvESe5+KUwplwssw
G4VZsHiKbPvS+g/GYm54iIP1bRUqKGrp65zYYRj2J+zu4SPqpGZPlM4ILC0px59GrnQ3+TigaIL0
oFbxZWW+QtahvU+TAhm0Vpqz5zpSkrsqlbqfpSnNgs25YbqgoIcbx5MaFel8oBtik1U8JAPSSMbg
RBK8kohveOPIxaNZRhgHJbvM5MkJhlBWhr6GTdHJrmWX5m7fUavJe6sW6mptLDBKHVQNBQKmiRQB
t096ooBC8rNMoLD6/Hs93rYFqCoFc7a1vmcwy6SuHuP9MFRjPKHgYdqZj0FqUbt40I/prX8HGokP
HHoJ9BE88LI6lSDVuhWdAjRib1gwBsV3zrQUlrR+kqAQQn5UH5UrxZXc+Kdy/1O96QOrt5MD0i3d
fsosOzowe9rHu0F0Bm+YzNkncLsoUc2IGtNSi5F/04xTLEq7btRbqGcA3CrGJOrVhX3WVn8tdXc+
ikZ7S3GQbyGh2/3URMmejQvaGR63nGGUosY7hIWGh+5UaCA+8q/nnYKS1SvI590jvvmKPIj9wp5E
HCFbD74zaO5sXHgSUoViqPVbfMgPkeH0rwpK7Sx5MSS7fUi8vz+rzhCXLbSy3RAUZH26lHwY0NQh
khuMImo1kX0sDmGFEJNYa7NlTDlNDlof70GmfdnBbm/zP5tgWdAVQlWGaTVPGEOVB57JwJo5vmpI
V/09SQEMEWR0CLmjbgXp7nMctZfLsIfCnJ2htkgdrcD4AallE1LPl8ezcWs/w+EMUEPAdEIJewYC
kjtIx4KtX+q+XYbY3lSrsXCWlmg+bcYeGHPwEPtojMvcXAfj/LBv5xOt76P8QMwfUDu8jLu5VCtY
ztw0aJ9IkbE4CwUyvKBFxNW98k9MtFSiKeSNLiym1uwwPN94VMvbOkAXZeJcHosIgzO7qZj9jLbA
qIOH2dgXg41OLtHdYXP3IOsABg6EgECFeG5znUGjQGkwYZWJHjzVMaM9colLbFsnz2DqVaKXOn1s
fBAyoUOpS5/A4nJ5mBv5YJj98mIF3SPyBp9EdavtVTQVWsYKmH1XeUy/7zMPBZ7eWNl+Bio2tD6Q
8TotPAHq1uyadHm8wlwgScKtYKuGWj1FuOPWzuige+TnnFlggDLt1ApuVbs8kYdRskrRYJc9zL1j
1TUst6ixxGLMAmqttR260fejF1hWfRzt7q16rI763yq7oN5zjca9mnUtmada1vF8zfYg4YBQh9E4
de9ensvlmy+MiS9erc3MCNsFRa3f8tJR5pPRl1YCPuTR87O3y2CbV5LVmPhUnSxV41xRoDVWsBsd
CBLb8a1+gytQbIH2F4V9b4FTOuHDI7uCZlfsDKBFEWV5twID65nVuFtJMXZl64cwn/n2ewTy8HkP
8fpH0/1ND43nW/WuhAr38TgK/Oq21SL+AdoJHTpOnNXOpZwUBsFVMK2duq4RY0BG6uHyDG89aDG2
PyCcjQ6zbCT1hLG1Xu+o++4GFWk/MtBu+Va/G/ad6Ia3eVisATkz7WrZpOiwwAt6J6eevxufgvvi
bZxtWbNQ3/UPx5+Jwl4ZV/dPOeNzlwdtD8WslvtelOPyfN3G+0H04txcJoYXgYL3GFaKG1Ax1PEQ
jXBpSzlmuLSTIGveC8ax5brNPyB8x91ohHo8zwBpyycftYGRMAMjGAaffB/whpviDCeQVJUWKpG0
7soXrcZisV+ch4IGMSTfPysmzlcjm3ScSwMK7Vv5moxO13/rdY8lh2l4EZj15mgUxGGRDUCvxecz
a3XOdCzWg8nH3uns8VcLF5FZugeXb9HH6DDb5f1oN4L30/+R9mXNkeJMtL+ICBBIwCtLLXZ5X9r2
C9HubrMjsS+//h58752pUhFF9HwxM08T4VMSqVQq8+TJxYAbswX+wZSOklWQpmMhbG3YGF/pde9b
3rTlh+y23DduuKH7tSrVbFnn2/kvoGR5GW0qhh4MVKm24WP+Eh/S/eAL6ENe3sxFl//vuuTBsFTE
EabGAKbbmND0d+oNxXK69/8NRXp9JkU0ano5796vyQsfggPheOSuKeivbNn3hXNkF1ZIgibrgZIc
MNLejSCf3/nxZu0uXoxzjmxBjnNazWjCZACO8aDh6m+uKx8Jybds2z9c3rYVQ//uJDxa0ETM3NB0
ADF1NwVeWO0D8nIZYsllI2hCzQsNpPPgcsnOWt5gGPuErgEtexfKFXK9Hu/8kT0G5saytyn5MtUN
N1f4HwvhPVB1yuAvNPNsghyN2oCBrIiw2+6gGt+gUWpXIunM187tbFnSMZpjQkxcJjbYXKpkeVrW
ZjXJU9BkWetzvXQCC+oyUGyA6n+g+SBYoxlRQSdQn3vhlH5e3t0Fz36CLgUXXZqqigXGNVoCMTjO
utXW8jqL+wg5CCgPgGXCZMeemV3dgEqD5SG8TpWvYXhUoptoLbRfMEQA/AsjraOJ9AYzJwGjh4cw
OXTRjgYrcfziVh1BzPH2ia0rVhmmObjaBKVyTL8R4fPlj7G2iPkXHCEoVVgh6Y9FoNzicPsLA7rA
dFsjoC28CyAzgTQ4EuEoictVi6m2UkUQoCSh4QgMPp1FhQvdKYpbpHSBN1Bvqn3BX4b2JVjr31hw
gSfos70crTFV9C5RVBhc3iXb2jaf1K68Hs0CGpMMvRVQhhtyGGK9vby1C3f/CawUzcZZEiKvikVP
+mMdHDJ6M2jvevWhrykenX9DpIRNaNbOYydBBZK8VV73JatVMwGRTo2ctC1vc6Y4mRqt+KfzfZyJ
FEQzMD0L6eCzDE7Tlk0xshRko9ox2hsxPPXl6Pb6Xm22nXlfrLU6LS0MvXxg6eAYq+gZO/1wg0Cv
kxAmZnWBqaa9pNGjUr9f/kgrEDLNgLassAMOCIHWxMp401vm1aN3GWQhUPomg+sEg/F0E80PpwsJ
NLtB8stKobSCdjtLuPmX7WB0pY6Wa8f8UG7YU+qtEWDOnccpqGT2oyLMvh8AWpq9j4EJXr8Woy+8
VgFhQXcHGXSwweTSU9k0mFUJfohb+tAm26AquUm2xd4+ZPuaOdwtdnrxam6F+wCF3EOytQ9r/YTn
vv70F0hOODcUVqgxfoHZOULZU+J3eofXyOvlL7gAA2bmXMVDK/l8qk8/II5X3tltjAW2L9S+1oeN
qT632sqbZ4GXDBFMWIiNfmkDKktSQK3WxC7zLEeuwckf01etw0irRHORsHfiq3gbeBnkzNzkpvMh
Q/K0yu7+9sOngcEpvnTgymwitT33S7RX0wZ9LRvjXbvF9B8M0LJufpvbn78vb+vCY/wEUI60W3Wq
8sQCYPBBNXSAuOlrd605tk9v2mGjfSVO76xAnrvlWSUGLaiqBqdJ5a6rRB2VimIMIFJjylNyX952
T+hbZAcmUBiZtvaH5kLNMHB1uvquWLIiNA9b4GCDPwmO+6kVUWVkWhqEsKIsgJBGGTxmanvbT0q9
19RA2V1e6dJCj9HmX3N87Zk0mRRdSd0iLlPHED+HInsm4bs1kd3YfF0GW/CjFqSUMW4Gcevc6XMK
liQiCsoSH9LmIZRCfw7odmHi6TLIgkdDlxw8DVTMiQbd+VMQdI433LRBOBogmEsdxOjmA0JAa8Uq
l2Cg7487FRLwqLRKMDS2csy+7JE8RQkXlDphraUFFm5SC4R/XKGg+5y/L8bIzrVybhIyg006vUUQ
EE9iaPx4XNugAxbl1rX5g+DqYXOksw1PjboxqPjov5br6BA3ye0oLOa2GqueHNUIRshTqME9OuZg
H2aE2oITQZDSNa2u9ew+6p2MJCx0G0z0E5g6RhQMmuoV1EDjqe73fa8Yr3lQI4rHjDaxS4SeTl4U
pemuw0Mdc1WMwij9DkHJoa769oDyfnVbamPYXgszNu7ZxOCxp3HakGaMrhnJ1Q8ycut6iK1636Ym
jaESlCOmMSZDA8cQtVrog4c2+8pVPmwmwxo/Y2WkD7wO8qcIhLcfIrXaa8NOhw0FxoOwwO8WRUEi
Lx/s7srIGHvrygiy8OkY4TKmMUbD1l2p3PAYXb2TmtWhO1Zq9xPxalJvCKTL9i2bEPFUvZnf90XV
TNcgY/bBvY12wzsIbFid29s6tOeHIuJ7k0bjq2iraGPGnR06XIPUJWgBbBvF+gTCn8UF1MYxSh5t
tiRS7jJSqG9pOQUPvKlj0KxMTI7NOyXxjLzSwMJKitZBgS4qMDQ55Vf4jHro63Y6/iElwSjfqU/z
Z2iNCxQUqKpuirqOv2r0e5CNYlYF0uKm2aYoQITtW5gk5ScxJ/HVRVbyqYWV7ldhawwO+F/6AbNR
UWZsWKCsuN0l/2DiuYk3tQ7Sv5yeiu0Y9jNTLLGTHjFfbYyLiNamyS+CgAyDUBFYoO2d+gfDzGLR
W6CkKNZDV2+y1qO6d9kFLbhwJFb/hZDiDRvtTyzA0Hpk/z9SyrykRR9h0YP+8tdzjMFuPEaSPKrK
Wy56BYupx51WXdUIttfIlAs3xKzrjRsJ9E0QlaX9iruRdIi9ZzJZscE4hU0OueBoyn0j0LaX9+08
pYbar6pqKMWB24/+mdNPEwMmUko+Cx1NrgEVW6I02ylRt3Ej3KDL/yTKWuJ9QVMKmAimwOBE3ylW
eIrZ5WUZhTM/VXlCxaY4vHHXnJz8xnh+Dm+769hlTxQSsaXX3uefkW8hekXr3loT6tJtggog2Kpo
LYfshvQraBCaxjzB0dXTDUO3TTuslmuWjPIYQrrp0Rg1cKsBhB1sMG6V3IzuJwqrpkPu7cLTH8p9
fKgce7+WJ11b2mxfRxGGKDKTNz1wQx2py2x0+mJ/2WzWEKSAuBm11hi/L0q41zq+HcjDZYClCBSR
GMIxDeJ3uIulkLdBDy8vmhEhNyfKh9mZ5nsRhaiqlVYBGoQ91dkmD+wQl1DOuslpoiAmXpOS/HcV
6gnsN66vRdx35YqnWVr6cRQinf8sDIY+nPtD+vZFwUuARSvEwSWrOQaYf8DR17OqJuXkWxy/J68p
KbYl+hToKK4KsoK05mckpzlwNU9HBUXNQMS7PtwXGYoDjdeoN1H090HviUuTdm3QzLBLA1Sg+RB4
DYu9EUOs+Kuhll6B4eyXjWfJqWEakY6cCzorITp6uoNlyLu2tuE/e+HGdewITPAzdnalO3TY98na
jbD0wY7hpA9Wa6kxFgrgxhw0rs4b1a+gc7rs9fKqFqq/GDmBMhKIA8i7YFbg6bI6m1ZRL8B7b/3W
N3f20x+Qg37BdWIcJsh4+lbd9df2Trz1trdW4Vm6whHjI2tLDHJOmsUQhZZmFNiR0jhgdFsgAGoT
9y8vcQVFfnaORaiyeMTNkEBS3orumfHI2s1ljKWvdbQSOTeST9VUpiNWQjGVbtvraQXmh3YzYdIH
+EJB8vS/wUlnLB6NMqszwOn6r8z8BRkeV0BoI0p+XMZZyhGg4eOfLyQXepIytzRlfoTFP+1nFalG
ZzogZ4ZLAMJRYCp0jnVrbeLPFdhziRYYJa5PXOegvaL//dQoK7iQKmihlNjhJsipa9PHljxpI7K4
sRfxTTOuU9aWzvfMq0aTuAGlNFlOxI60qA+5gT3lxawzpF/ztn1qe5H7WnXbgT2k2Ct02CVXaRPI
RmC8jW2Ce3u6TAT0vW720MFUeqP1Ff2epm0AndRC3QurfENT7xpJahHxWxISMwds3IWniKxtjLpM
EWfyMTNB9NLiaZf2sfZB0kCJ3NIog2ybD22+UhRYuN/Q7KIzE1Nq8TqSL1584iJlPQrWRUT3vL0x
g3J72WYWTvn/HS3D0FEDKpS0MgVlT8toUcVT0zT36YQpPayqB7D9zT+XkRaqn3N3hA3CBboTMAhv
/ilHd2mcdyM6hUaQTJtt70Py/6fdeYWToGFz7ZGzcABPsWbHc4SlYNw4iSpgoVcov81vrN/Rhnnt
hmzInYu20Rv1U135VgsJ7FNMySw1Xs4zs4DJ/QgCAtzB681L3djVb6LbxrkCB39lR88/3imiFPkp
qjZ0SQv5MhPU4V/qa4o8hDPuRwe9SH7wpLnZVbtf0ys4PwunoFIw2NeEG3ycl2k/Tcq1gVFLzNUb
VIfGNTWkhcDzBEuee8bzjrJmAJaCQS0+JFXQJOoaT8V14t2bD/VT6F3e0cUNhQQnrBSkE01uh7WM
rkB5Ry3cqh0x7AR3n/FcDmvf7cxl4i+bKATM+gIWHJh0EMyiR9ZxaiEn0WROFSAd9FiPodtxN6W/
Iszxuryos0v2Gw4MS6hbQL1LdpcQd7IyYvYFCouoeHW3AjIxXfxA079+Ks9AkJRic/ICZTvpqTwF
eCurOYDqDEoBN0q2qVBwK2y/7NeEZBa38AhKuskLMdjmoANqVA5qShySQ50huwoJ9jA90L9mmEsr
k7ykHuuRalfzFqrlJo2C67Dvd5e/0nlEKWFIkWse23lstPPujR8Fexw1qD8OjjVeNclVNW3S3sXU
hkzswFZTKAbyxS+9/ciaexQbQUR4Xvk18waeZEKlXyPZaEJazlUDv6bq3La6Nuis9dI6HXqEBLu2
MVGUqJuyvo4Kv41WosJzaskMjryyhb50MExkgqfCyjS0ahz7wCLvKWJBUva3SgstdC3djjaHYiM4
u9VHgQF+jgjytU8xG+rZ4qH9iRw9ISjnSp8b+Z6xjxX41VZje11H45CCUnz7ojJUmXJ9p4CF3eXB
T4NVb4a6Et2c3yNYPbppkQaaJ2aS7905uru43nYss7D6rv/RF8wLSIXWRfACFHT61aXqmtz0BZTu
rRFq3zR96/vCD1hzqHK+Jn225DuOf4t0zmhA9SFrsBMFarFh5Kv2Hx2XZxn+ly0/BpK2vLFyFQkC
AEF42c3SV93aElU4NX9mSLQreHh3tZOIez1qVtzjeVzyvd8YIzjLb6tn0mu22qRdaWO/5wyNLnzK
fuvqQ675yUD9NLmLxtuc+JfP19klKmHO/u3oG08QtSjaEpiGQrnmQjQr26LUqaYeg8z7tsri4b2z
Rf94GXb+s7JhA/mfpUp3dzTFIu/mEIUavxPlOkXFAjrT0QCVzpskW+urOrtNTxbJ1Pm5crTIQCvH
hIg5PCn4Vczrnagxvc7+c3lNl7cSPeinKN1UtRlm9uIqGFqXB+VOa82bIn7KbSwTInaX0c7FHr4X
hY5rVdURlMtt6BmEZnirIkSgkeVEk6uqD9TIHGE+W+wTctoZ9KNi440Hd+3adIPlw/gPtNyKXg8K
xeBlQDflsOnJJm9bL8fornitqX/5SIDEYuGjofgsVyLMalCmigAp569RsJnFTsIb1HMcTb8Cn96c
3Kn7Tx7gCFM6EuY0QYIL89tQwgJBx9xkquEqwcHCKF96zcrtFPhMgRriz5UPOnuWszNxhCudCcje
K22mARetqW5l76vmljK4eLfpD5AiVJXGC7INXs9oIg3Y2hlZ/KZIFaCCCoEIiBucWq9WQ5TQzo0C
dlO9tH3yEPe920evmbJ2qy6exiOk+ZccncZm6DJ16IHEg8wTUQTF1ngjVrX3lhY0vygJqC54tZ4R
37VuUGKiYUEKKhlQ0A8dK4QzLQzjI9XalVbKRTQUiZlq4z9DNlSrrHJNURU8EEjhDoHu2E3k5kr5
EBhrg1iX9g/Zvn+gJPvUUesM9RBQkQLVxFSH5FdmJcwTjG5XTHINSjJJkxZR1+WA4sV1TT6Ifc/E
bVseIvEL1WN9+lC1Vy3Yke4HTx+1AQ2CK79gyacerVXO/RUDyHIQAEAAxH/n+ZVqHTRIrFvkPo/X
uCZLV9IxlOy+y8Co7TDkbj2ZX2n0muLFzlnnCdS6LBFtOiNbWdzi7tqzdc4Tp8EgOj0ISsKUtO4C
fMiC7u26fWlFBC3DNRHhRdM8gpFCJ92KslgzAINY8rrhGNkHiHiguwoyWpcNZmEP0c8APRDQUBlG
iMgrirP/97kQTSBGG0sOVeS8QtugeZ80iurRaogcUH6rlXhifpNIvnMWiaTIRAOf2fNWH/mUQrQs
yvOIozAUK496m5tuDmbEygebzV1GMZDvAw/JRCZMl47DVOoBz3U8j/PylbWeGh/GCRKUH5Y9OqCC
O9pa8855VRSiIShZoA2PoikFyc3TdZW8U1hVqtyNIROvo9E9azunnUzMFUZWtac7m0x+TDBCgSp7
vdUc0wx92sTbZkows6S/jQv0SrEeA7bNZxXSO5aVbTM73SR26onCdlOy1iu6YG74yTacIKabz8yf
0588DtAdHYQGPmFdeyJANJI4WfI7bx7+3tbAh0fJA1ITIP7PruPok5tdocRpZ3B3aLaUIFEY7cP+
maR4GTU7E+f4f4OTvC7Xqkk1pxkufOF25Gj2bdLdRcFL0XdO/l/eAhTFHBW1cB1FBjk1kwtInGMW
G3ehc5NZToU8epJqXk1eY8up6X7iNzxYeYAsfTkTn01HKwXGCcqMjBCShEOU9dztKsj2Iteb/SnG
516tVrZywamjn+FfHMkhhbnds1LDMaLWrrOvGHMohoBok5uJVSbVQlA1e1YDXVYgUqHsd2olYzhU
lREDy9TuB+Me4wgIntEkdtumc6i9MTGzEcNzQRpL9K3V/blsNEvxK4wT0NBTxb+WZKQ5MxOWj8O3
kTbqr7T8MOmGdDthuyoFGajdZsPKuVhyhceQkqFGTTAUNSa1uqyu3Gmyn3J9rS1z8QMerUrygxHT
x552gFDK6FDSaqOE5aar4huo9P7oonFN1mi+NmS/e7QkmfeNUX61sBrsoln2v6vozsxUJ4vCO2TC
oLjVPimhtbGRrmyMt9paC4yXHlrH31AWnLO53YzCxmqjep+WfplAZEo8Ku3vIHy1ogMXT5rlV/qz
MFZiyvOsM7z/8bqlgxIrhBSYU8IheZl4SoXiXRMdKEvuKsahrQe9/P5x1KOtEnZemjyN+qvWZWvv
zLXNn0/YkZ9NdTbyXmDz0/J3Fjy0Ze81tpsnd13pZt2+mPAW+1GvkS4XfdFc0oYrAhNJvmrHMVSH
wgAqFPuL5sms74N+kxQrYcNSvIKGyP+PYkiJgTQJWq5QoFCM/SqhAd9uJm1H6AeZGYTPl53BQvSA
pICq63MfF1o/pFMTm2MB1Ua4Itt6UYp0y8TraCtPlQpxZM4OCQVzm0Yr7WMroPJTHVqXmtI3AO04
uuJeaHCd4EEZUWRNDyamU7JixV5mhyqdVQgnoApLLKQtoQZ1ai4oZtghqRCxQDlENMQh1X7s1sqg
C9ZxAiIdDJqzPGh0gEzDfYNXema7JRQiMrpyU60tRrL9WLE0booZx/oE7xcZcZR3a+eyXSx4U6ZC
42x+o0L2Qjb1okR/e2oiYEJZ18hebe5bkz9SDM8Rax9ncd90A6NEkNVGeC6txyZovuAqoERwN3V/
yv7JDJ9o8/evACzoX5T5hjryGFOKulKmAEUxkS3NnNLyWeCX7Xuol26/JnO8dMeCogildOgqEyht
SeeqslBYIjOcmUP95LNHiyQ4Uow+mNNO6/2+3SprdrH0yebKAMS2UPhHxuR0hRTDeI1sDgbR5Iwh
2mCemT4PbyvrUBrxyoFaOsFo3cdRmidwnSnjWnXESWABi2PqJE/3tvYS8TdrGBza/JpACIYHvmyQ
S1YC85hnM0PsHmqCp6sbS5aFSQ9EcMAdpQlm4fGDhvZdkv01SwrtAUdQ8vselYeUlukMpfRuOqQ7
hfyAyKUzcWutmrG8KjyhMH8cY5RlTkqN3moxhJS7Y1Nlv4sg5J+W0JS3ntTiqTZJQP2RZ+F1T6Ps
kE2TeWAjyZutptnRPm1NDo3uITaae/D9tdaPp6iENL+edyvx28KdxHDpQ7seHQcoOkm7L+gw1O1o
ckSoGQx5w+p7Cu3GDLoNOseU8er98tdesmUQWMDqIIj5wb04/doha0UnauBFDaatcXDV3weE40y9
t+JoxZYX14biL7QokLU+q3BAR563+ry2qay0HwOJMNTIFDdVKNAxOwnwkWrIerDw6/ISl1yEiT5I
zE1H7cI+014OBITB+hTkZcHfiXFD7Myj7EGQB4Iho9FwVRs+qniXQRfWeoI52+ORFzTMqeoMqxau
kqFOmE1ePv6cE3Y0y5wG9NsGFfDLiEsFuxPI+VMfQQ5jHw6mMUNWvgrFT2ObT9u5bKmZO6GhRV3s
7fDGsL2m3BTiQdivl3/A8pKh/YgREjhgsifGPQ8RwqyFxoN6I7hXN49Wg0rW5KN8W4RrOrxLyRFT
01GeRXUWPAbZC0eZXsZI6wqI/bDg1SrU8dEMDe1pigeiuRDab957pqc7YuT0q6St/dMeos6vO+hv
OAPKeXujqOkb/Dh+G5TbrEcrSWm6VbjR9x4ruyjyq46lP2ikDF7OMEY+USrtC8N1kMXStFD7L89V
fMF/dlAO11I0f4lAg6EmKuipZMft27Hbt6WroM+wRedzwF4FpBRQEGG/h2pVQXwOeKXo7QRfit64
akFBKcQXDKd9krpG/EMkbqi6Y/wS6buBvokwWbltFmKsE0jJ//Qxon8yGw0hD1H3R51ujXbl/C9c
oScQ0nUtui6bBhW7GkUQFAZLQ9U2FDVWO9/lk1fNxupfPgkLThUKlZDzwsQMDFCTGShKr9n9pE/C
neyr0fLUznLs6jMOtubqN1uCQjZFA7EZ2jVnctR2laM5LASpeVA+eOHRCVyN1NdJ7gzTGrFm9lmS
eaAXDQ01iFIxLVnOEBkNxPwgpifcJkfFrzgg0veT5FdX7i5v35LDRp8TXmZw13NrjeTJtE5lQZdp
wjVaCip6YRotBnJkRuT1dcMnZ6xVjCQYbLU4MMVqei9P2j7zynDI/5YOb4HGevRLZp935FPrrDHU
TlfBGY+Gh3r6xeO3BjXHMUXVZVrTZFvcXwhCmd+atGfqwGCvh1XSYtnZVHMnMKFwx7Tijdvmm5KB
j3B5l5dOHqaRIGWO/KJx1ifdhVFggSuHY1EWtzyEFhBUHgLLXIFZMFCsR2MQI5hvBvnRoRqq1WgT
Zn+CH5RB7VslT6if2umnvqY2s3TOoc+lQ+UK71ois527Ai19BkSwXQsqKcWrGBNHra+g65srwzbn
0R7e//IWLjGEZsVdKMDMoxKR4zs1D0upKlFqHHeQ+qWmW0TrjtbGDoQkuiHdpPY756+h/poUK3J6
3wVF6SgeA8uD1wbRpmqjA9hQOrdsociheIl9T4OfJOucst/EwZVdbum0i23MQr2vzLc4fJ/4bb1m
tIthx9EeyM5uaMa8axl+iqJULsW57DUwpXKPqj8Ts3b1aochReHkFaMTKmDYu0Ex/IdLBCkVA81B
CD3OmuNMPdBDQy/xpy3bT+hdFEGuja9EykteCS8xHBkM8kXEKEtcELMhecCA0qHQ0m8yDOTMt9Zs
yNUmGa+qpHMZGLCXTezslILcgWQKmDfIDiBVJVnYJGwGDR40kiQcqhAQdodEAylX7Pib83xiTkCB
jgGDwBBeRzhDp3aMVo4wynVIlKKvdvSNGwxD3utecT1uMg9CYa7lRd7gou/U7blXbL2fV67lr+V5
z86v9COkxEFsYkiFoaK9a9xCHh2SAp/2deDVN/Ge7+0bDLv6nf45ECe9E571eHmX5z99af3zVzhy
89pkRVVaYf2Ujc6g6o6+xqv83sJLELPzP4LQy8rqLA2rQw9eitvs4yPZsPdf9Mq6g2Sjwx6aQ/yR
P/Dn5nb6ZLETGq7mBz8vr/PMGUtbLF2s5hRGWB1+BObnlsl9om40fZfnBw5feRnp3C1IUNLNGWZq
AdEnQJlO9o6mdTY44jN/OXSvype1Mx6b1DdXHvmLX9FAvIVeUgRdcrUnLQbky8d5aouGIcyt7Yro
1+VVkcUNPIKQv2Icq4WCznOMI/O0u9KJ823jKY5595yYzi/Vib7Y84/KUWy38vNt6fUCPUtOix4b
dtteJ2ut2mcRAzYZXBAkDMg82UEmiqd9YgpdoFhnaFekvyoMf7S+OEpLK8s+P5qzJC7Y1LMQB/6R
vBDN8naM5+7jDNu7EWBf74rOribHLCgLPdOOrJtYzaPb0I5a7lU8L2/7Psue4kmPr7Kc5HwbVJqS
OGXZGj5hQfZEIJh1IMkwjA4xhnI34PVaop4i7C16GETt1H0Pol7CMf/TZ3E8EsghxPQJA+kSyKnW
hO2Tui6x2ZmmrKVKFxeMYVC2hUFKoBVIDjEY0zCooBiGTmCq+mNfBK5R18q+b2bAskHmgvTGlo4t
WJJdaa0ETedeHzsN1q2hzfqgkFc9dRY51IDiVEBRMyak3DRmGr5Zoy7cIqiKzeVvuwg1j7KBuD6m
b8k9RYOdaEmRQFoT3ILRMbUi3keCoebcDWscmyUo6ADDUsFlJuiwPl1VInSF9xmmSkejqK+5xcQD
SRoLiTgdwhSXl7WgdzSn+ZBZxzaCTvt9ko/87RA3bV+LEjeWWzzbd3w3eFTz8I6InTpx0kPjQ8/j
EG4tj/qZD5/0o9iu9ZMvLPjkN0g+UEsx6Sbs8Ru65EDpa2S+Izm+stA1DGlTx1QNW24BYyrugvYO
WhZJ/HR5L8/96slWyu0v1TDVGMgBCGMaN5qW7UZMGfp7CLAODRu0ERuz4OZVHn0tE4TAEjPHQaDD
MNCYmRDvSFdWcV5PxdDfYwzJd3dI/BaNAozSzyI/uc9frIO6J6GvXdlbBO4C6hwrH2dp544hpXNc
x2YELQdAZhOa+jEnt1tJM54/BKRFSSYWYlgtaphAqA7mU+SSyjFc+oiHo5Nveg8Coq51Z14VrrqW
bZz/8Gk8c7qbkt3hQRojn1ZhyuFDdt956Pa03uk1wSQQa2/6GeDtV+21uwlWu+oWkVHrYSii4jKS
VRoY7ZomLoHMeOwYxXPyBlE4tHF7DFI5w+dlw1y4CBiuWBtXAFSobJlaBvdiZ23VgAOp3Y1d52gY
PaxCNol5VrAdA7Zd5ccsHWhsrYU3OR4ZyG+eHoU2ibgteIecKaJAdbjKk59tvXK/nMcNQDjCmO32
6LhVeqWgHgAMNLTFX139Qw29JFo7cGfpxFnUGvkbvJnQcn9Wb6xpMxeJMWcjeFGvxBObzYJsSstB
iP+3hW4JSlpQ1JNgqBQkmnN6rYBylkdPDHTxyHY0dl1Rt5xWXuALO4ijhc5X+k3El+n+6Hu3GVLJ
uSvEXalDu9RAN9u4NYTy958K+nLomkOqm+lElc5ZSFhpFmkHBW8oyo8xBNcw2jqCTGBtlI+XbX3B
Wx1DfT+Aj6wiEAZXpwZQIyudoS7uxla8X4ZYMG5YBEG6HtJW9tlztjRyxHQCEH0Xenmg36doHIjS
cXsZZsnXoxQ8D15CcZhiVacG3mKMTh9mIwQ9+007PcbZtZK8hmRPDc+KMaCovJ4Gt09uRYYJU8+X
wb95rpJrRIoU3wr1OzqrEp+Cs4aaaM4zMPnpoR8d7gwHa++n23SLTtzRGTf2g4InLSSlWudF2a5x
Z5a+4syaMXHCUfWSX0GqophdnFIIIuchNBBxJOL/EDKC/wqSB9juFni3p+ujLeUBwyvDjcUr5VcT
eVgNFReej7YK3TWkf8HiP0/pgLQ3slxjeKbS67T3bKfYdM7wEN9MDyiMlsrmJ9mt5Z3J0qGG9BEI
EiiFguYr1T8mQXlDSywsR9N0e/VW+w3Yq7GDtubWyZ27ziNb+1bs9NtgV42+tc9dqFlSJ4Tk+NqP
OW/ENLADRz+GnO5yOuWVyGr8GMgEabaTdJg/EELEo7lPNnhZqm/mY+yGeCDF7u3vFQue//aZBR9h
y3eQVcRaWgC7e0u/xitPC/3SMe7b91/W72k7YMREs+sPzHSSB3OL0rjmrqYVlzzF8fJnMz9yRm1p
JKKavwX37Sf9DUlNNLDTLYzOHXzl5oE8iBXiynmCD+qocEl4UsO05zSyBInLvg8rtItozRaTh0e/
vkEK7K6u/fR+WAFbWN78YEfBZNZkNWWB3jFMeTVVAo4w3am54kzI1KLR+/J3XHAF0MIAtwheEKG1
nHu3KC9jYWkwIbTxtigLGWtUmG9vIlkKGMOY/omDigKFLNwVBEVUF9yEgPdtvY1+GL0DcXy0Kz3d
p2+RHyY75CbWKFNLR+MEdD7HR7ZBlCgvrByg4GRtwx147Yh/d/W7+GHekB25A3uq2kQ3+bUG77cS
aXznOs5WDN+OtAB0IRH/nYKb9jSg1xeNsGjI2pY3yd66glL28EnuERY+FK+xR/fxe/ojfkq2zcr1
ueCgME8XjXDzLApAzxHX0cLzUqv0KIgQGxY3QXQblzem/dWT3V+bDcYfgVEFz4t8j9zHYaVx0aRF
iqdz+aoZbyz7e9tHnmHmmc9V0rOUQ1G3zYh534UrWpC1Uo8Ud3q7Ep/NX0H6SngfgIaGxAb6NeTK
DMkCg0HoC489bavlz7215eYPg+1V+hjQzEFfhXN5084ONDpQAAPWzkziwxc6/TSqikm3CM2gtdOk
mAvsCa1wzHglrlkDkV57pYA6dTAAhAYY+4aeWb3Y1muf58xrzL00BiIXPD4gxyeHtqrWD2wYUpQc
wIONdK8Hx+LyXp2Z8TcCMKA8gUZVOW3ZtEJg/DQUaIfS9orSs+xHDSRO9fMyzMJuwe+hB5ASbRaZ
nP//0WkJeCUQPQvIMpaNg7YUpx9/hH8dDEE+wwALDNReqMmArHwKotQ8opUJMaci0h/QM+/RQtuS
cOWdv7SUYxQpGBizPmgT1MTdAhNp0C271eL2TjfXdPAXYXTsF5LKBpKPkm/rBqQi2TRAuSmjh2bQ
b0xodUPU4u/NGI078GSzQv081fp0z8ZJIayiILzWle7AjZul7kC/9/LXP0sT4MNAaARnH3JCIH7J
lwQvC+QxGYaPULrp7djHrHMMBZ31rxJMVOuhd7KW7ztzOhKk5AMSS5Tm0ICxAAkNl6t+LH6GQeOl
mF5tQKC72tJ45Taa/+KJm0OuDGlbXL4QqjZBNzndSXPiTNBZTtKyaoQSCMh6KAekYssm67H7D5IU
M94so6eRWYlRvhqiQG+DNp+VDiEB1Wa+YNC43fLE5eZLChV07SGK3uxwpTS4tEoQUg0DDzlcGbIQ
B+6SPs4rpJj06iqMoBc4C0xe14Pt8DUW3YJrQnljboIyCIb32rLVFGk2lRxQuPr3uR4c/g9p17Es
N4wkv4gR9OZK0+71814XhizoPUGCX78Jxe6oG81thDQTc9PMqwZYKBSqsjLHIh/xXvw1erIRtjVT
fL5LBR0/rgzxjWpWdY85GniLZVPV77VmvHUTNhybvlX8gbB/iFRQncYYEgA8YOUWb6hJd3stxjRN
0Ol2BPJf34UOJtjTrx+7tW8FPR6uNoYy7kVi64HrGN6Dzkmt5U6YO8QB/LF6TLUC4Kuq3rCq+vgX
i9BqMCCybqJNdX4GWqejRdeCR9Kl1s+CzdsEwwC5hS5Y5uab3paRkayv8I894WXSz8AgOQnstX39
uVh21FfzYQY7Wq+0j3YnY59aickOpIb+szzhiDNk122RY0PdasKg/AvQPJs6ja7v4aoR5HzgdgPx
8wXVTFUzzwUNJ27kXN+3xuNArQgE+BLfWPX4EyvCzpFy7PKMgxnmRN+oXfwxDu2tsXwnaSdpBa+t
By0mzt6PZAYdp3OfMBaWZUvGEInpUzF5EJhV/EQWfFduGNTk0GjGf9AnFK9+MzNZFyucnkvVwkR9
V9P3GL2lKu4f2/Rr6Txe/0ar5hw4OXjhMUFpCGticwI2ba7i3i/NwcmPhfGjm9rI/tmAp5Uaz9et
rWSBDuackQQgscEuCnlNp06j2gM6GeSe910p3MioUsk7YM0dkJ4ZKHQjTXPEShUOkWrqPWItHq97
dazCcWJfUMmF1qoluSfX/AH5E+a2MbaBqQ3+7yepYKqBy75y0LfPQJJqGFDc2fV6IXkCXBatcDue
WhEuDxvos8prsaChMMsfCmLDIZ6N7qHWKXvVlMXZoabcbNG2L1CSdPqbrEGH0Hescbpr5zl7tctI
n+j+778kttjDixVUA9B8OF/7WID7pkhAjal58YORNg9z+3rdwuqHhCq7gQACxjoRiq0Tq/JYxy0A
wZweqFpq2XY2tDbBFBMwaUNCZfWhNZMoNwD47aK4ARc6XxTmv4y4txCE06L8mNT3JTceG04rguLy
5vrq1nwHzRgUR3CbgTpSuF+clmJcBMonGIG0cr+xzF/eUB5Q5G4l4XHtyKE9jv1z0LDGaMz5mtLB
qOqF6/IBbfFZtxgzx7SEZDGXRS7BRwUjXsqsOLFxEpR2FxfTFrJy9hIQK/HtLKxbIzCTrXSecy10
AaOCvANj0JhuEYKJppDOWSzgVJpu2Ke2sV/S8RgX844hLsfdeMjNLrz+1WQmBQehtc3iisBk17UY
Dbb92f0+QJWHxBEwdFX6D8EZj2WMPfAXMyrj59+OMkZNwiUAhirdjo76UanNoW7QVnP024GloVI6
0fUVrh0BQB65zhGahReMU0m7zFYG1bLAQQ/FXNQNK6sbs0ap3LUk1ZRLoCv3GgcNUAywotwnNiV1
B6MR9YgzAIVKCIxPvolcwSGbLP8+O75i3LXxs6NvTEcSUtfOHiqXSMYBbb8cRksAflxykwOcesfX
qvIBTOibGBDb61vJnV58Rp2YEQfRegwRgv4AZtSORGR4U1B3butNAoIPmkmuorXPZunIwPGiwYiX
+MYmlqJlesET5BmU4H3s/vDayQmUYU585uXb6ytbPe+ngVI4esSjLjA3+Fr2aNyl3VPtOjUGvaZt
YZGNvhSf82J9dOV9Zss06FYXaoFuHRTJnorfcH4kMgysTABccPw+5AYK3a+zDFe97pe25H24uki8
9VHiwcnDdLVgyq0VtkwLQEz2MLjagdnFBJbiodVVHxR3HvRcaNa7vj3p+R3GGJInPdHHGxfKL5I6
zeWa8ZzDYcQvQQkFA5vna7aMyZoaZAEB6rfRZPssrkMCiqZKNrt+6bEwBNpW9OH4O0s0ZNDJGg0P
9c24P1b2l7kEOUy1w1MVOBrJ4bg8g+em+JpPcidL8xpjNmFKY53fe5FXI42SpRAyI8K1RC2rbzUO
ACrjiPTfPIXiCSdJhNZsAMGBQIJ6iY1Qdr4QiAZ16kwAEsgh32QXdFc6xcZQZLydK2aAPcUlAPEw
ZA1i6ZlpuGGb30xuvfPVU82tE+PIkYZIAonEjjgDYCgIcZOBYTBwjPhJo2x6ZY5iSyYHs2oGM2k8
/uKmEad+FA982X1rY9dYTAPVrTHMZIPhcxjjvz/GGqAimN5AcQVDouILh7QdznABwsQUCm+lG2EY
Jc9u3ToN3e6LDRYuF9JSiwxEe5kp8CYHXnIo4gL7LrK02GmfZHEKqxC3e2m67k1vcLGp6MyrkJKy
oMpWEi+6HpZX4gTXRrM9rNJGFVJMFwySFeOS1lCQUjfU+FawabsgPWHWtLluif+l86sNjvjHkugl
cVqTfp5haXBfIUyDWydSMOy8zF8sHbd51MraBzKDwoVTDHUM7CwMJn3L5yRM5y6bNrb+njpu1Csf
jkzaY3UvdSBKMC4GVIJ4oY6YDrPmPq8DzQa6InmcdRaqsU9lutlrfgIY2P/aueAR7epGbWIbC8s0
AzXdd9NbgjgLFOuj9N5d5e/5soEgAXgVNBpciFdMucpicL08Locgzn/ZLPLSF7s/QI3luntcvDnQ
r1IB/8UFjZLnBcWY5fSul7BsCAqSGJHZAM1tstT+W3cXrPBPeHKFpLOHF2CRD0GKcchydLegSSxj
TAOVuWQ9Fx/ptyVUpjHZBriUOOdfF2VqaBSWbAzMmXqgjEFcfh2gce/dK4mMnUFmjf/7yboWc0xQ
nC+GYO6GGyMGNzCA6+CCptqwwWsZc8UTQHylB67o65/twueFZQrxY8zxMPYIltmx56bU/HRE2r9s
C92QvEkvTjMMYeITod80UDsWi8amQ0e8aKohqNwYU9IgugDokulKlGvMV5c+LBFTJqPYXV/f2sZq
KiZaUfPHq1t8c7epSXKtg/MPoJUEYLx7JtqeQPqrYX6XyWYUL/PH36v8Y46fkpPvCFUpnaoU5lCS
inLrzqkyv1Z3wKdZ02uaguI2qP66PyXY5PfuiU2KyS4TtIHwzAHkJea+6gp/tu5sEqnOo9vJ3gE8
7J7dA7/Nof4FeBNKC2IVaJ7xlAQgZAi89NVSoZSwxThDDsmezDhqehl4wDC4oUOIxFMv8RKCYfHs
T21sI1UZAnBdHtXuS+Z+rZvXFgKVCmgR3Bbnw1D2DF3zEbUxz4ayJvSdaWlswX3ie964iZssxDTR
xgYb7nU3u8hthN8mZJ1D25PKUODdC2Q99fipsj+yWWLjIlPnNjD7isIR0KIgjDn/zl0HegJIgAyB
kgwdXniV4vcJWAPBrj5GbKzuQHAwyd7rq+fnxKgQmGjpLEh1myEA3cZrNk9bJxnB+Dj5aVpvoAob
UBOcd+1no6Y3mfULaqC3pvZaqIpvOFBDsVhoGsuxi6t/csOTHyYELtUm40xV7IYx4zGhvOvjjtJt
wb6bVupX0GNpbp3yAHKGf/jQ4OxBGQ9dAVPsB1RZOyeZxvdjrnaWM+x0l+z6qpEt7wLy/PtjQ6AO
0R2FGbES6i1jCaQUDjUF+pj36xeLRoPjBNYAKLKpv5hJHVInf2RLIrG9dpPzVO//TAsxzJy4Yh6P
YaNND2nb7kGZIXHl1eNyYkIIWRWez2OT4+N5w7wB/wRCCAqipowWaD1knNgRQsYEnXA9Y1gKhq3Q
Pt/12/FXulOC8tjtql3lBg/6M14hEL0Nxh17+hdX+bOPwnltqoFMRYxFpvkc9l4WgdU2mpgMR7Z6
sZ6sUTihTtyPTs8vVjeFsO7GrZ88XD35MRtBSbEbc0l9UvbpxHM3eEZX8y0tQCM63doQ0Z5/XN84
iQPaAjgty+LJazQkQ0r9Mhv30iRy9e+jtYzmsoUiiwg1NHoTyerCl1DdD91z6+2u//7VmIm6DbBv
gHGhT3QeqO2S1g6oJpFzqPkRIsDQ18qerebFNptdZxc3dO6/XbfI/+LFnXxiUfCBtrTV1tNh0WZ7
G9RUykOr7Kz6Rzz8bamAh6UTQ8LXnzwVeFMGQ4l7P/YWeDV8EMxKbvrV1VhoVaObh76reNHlEEfP
TKNFAJpwvZXFvMcwN2Qd1A9QQQfDokq+11oOjBoLWMpcFVVGUafWHOsYhMwdX9SuN99dLbS9zSDr
nq16BbCeSH3B8gBEyLlXKHVcEkwqIk2zi7BDty4rWtzdfaCRXZVgGLTe/INT/DEoYjyToUYBcYLB
tt66+l3XRUP9U3XR99//d4aEhzrB/C2ZW74ypUVqH6K6l+ffdMiALBIWld9vVdHRARcCdAfEjcAp
CZtYOowQlgxI+So/CdSDfbAx4I/nerrDTJyf763baXOXHT4f4tALxo/n/mYMixtrC6YqH1seNFIc
7+WAKM7EyW8S2T8bdeo6w+77YLn/UCJyMHbDTf1YvBu3zc1yl72n+yV6zFXfemhvSMgIknPJdXrZ
L+Y/AfAzIIkBPEdj5dy38q6pjNLDdBfQ5ubB2IKNjE+M02CIMKL6YPj6VlaU/93KuPgUJzb1c5us
iGlnu7D5jSyBdpzf1Qf2oH604ScEUkIWaH4XJgfzBru+kxVgtbUje7pg49w4pNczz6soFnyod+a2
jiBsD8atYNpMD9YWz9hjAUFK2TT1aj5xalZIjQiet3GTw6yyW8I2svz6kOc+iFG+H9sX8971ldC+
dUIV4x2yMY4VmrLzbyzkTANrJ5UZ2G/jXtss/ptzP2++PdngBLBD7aA+qPdeYGzNEJCl9+dxgwxd
BiC6hMsLbiakU7QausmO8RP0WwNAlXCInhZ/3ijB76MHOfGPZuscjMgLrweY9X3HFDv4twGTQQvo
/HPP1GQ9odh3x8/gWn0EKgSffhibIcSUb9DcZMyH8mILNe846GUvz7V8AbCp/1gXv3pfeC1UAPog
1k3fpJEOnv7rC1yzABAzzjCGRUDcJqyvUYoU7jz3QVFkwQKgcaZLLoPVLeTsXqBMBCgRE4fnW6hV
xZSlKkz0na+F7Q5BevgGz7n5DoYj/yfZkxcU//djULy5sg1cO62ntgW/MXvNWLQYtr2cgok+IFWY
oHSgTJJt/H8WCQ+B2BmmUsVSp027Lkc3G2eEC0h6kFe07suvxM8D67HwrQ4zPzSoP1EgmXy2lUal
tdwYmi3/MS84ytSmaQnEO/aY+db3+SO/zToocAWE+qrvBvlX4IWC8v7HdedZLToBIYkVY0oBIs5C
vpkNNIvbycD2am9OAdq2n7ZzpPlLrr9lVpjkByrr5K3eeacmhYTTSY0JnVCY7FI/f6SYnHHuK/D8
NPt8N1m+bfjaHTAuNMj89Hl+yyKC+/rVlOkb8OteuIMwNYhxKqCyDbxXhXsv7voymVswdc32aw1G
7PK+MbeoKbouAkR7L+VYXvnAqGwD/cTliMGzLNjTdQaBeK3tArUt6Xb2INZhxhnFQ6jIJAd2JSRA
1BwySpg4QL1HbGEVKSYbTBXc+4BZbtyGfV1MVZJNra7mxITwEauUItW2YEJDgwV0eOEw3WP0+Lp3
rpx9oBN0oPKQXQM8JmyZ3Y4ZoGJcQwBsmTXJoxHLyTdl/Hndztop4DAI4Es4uzFKT+cBDiyaRq+M
QxdM2mFGegjUEzW3RgyyML/S9m5x28gG09e+ETqZOHbgCsKQrLA2YmRNltOxC3q33FRxsy+cTuIG
l4AZ3io9sSGkWYuV2BWQ4x3vNQelGuH5DRmlxh+MTTeEC7jQljAZNokMKr/mHC6qXHByldPSiVeS
VzWp505dYLC7OP6Zzs+1jE9z1TVMzL3jm3EJFsGEOtesAhVCFwzNS+tpPjG+O0WGG/btumusL+WP
HSEsJ1VqleUAO+CWyw3wgt5pQ3DdhMY/gxCJOFkUtLhxi+MGF7xPcdJijlXufWX9uGRxswNF+lu3
GCMo/UyyY2RZtp3aVMdaS/adZ3x6EyvCaiHl0/Wf8nsa6fKncOJCrlmLavz5QdDMyoi1fO4wezOT
AkALp3+b6oQ8OMXcfGdmNesBpjucEu13Kw9pX7l3SZ5A9HhU8hb0AFm1wx+vt1XuzBiRRl5ynN1+
ciAfY5PaT5flgXik91OlmbdpPbTHJiHDKxA8GIYrpmZSfZVY6UM1m9YP4ube+8D0Ya/OzHlLvUlr
wsRMx0eQyGtw4M6f9TkDbbSe3dcjL1nFDXN9vYWcW52z+teUKHg0YQBWjQhG9R+0qsXLudVG/aCP
oyuDcF1O3fOxOwyuueim8zER4Y05KcPC3I514M1QArd+xRZH9VxuMJW3610NWErjgFzqG7F+qe3w
7DLdT/TsHRdGWGIiMAG/etV9yXVg6fpp19QaumlUUpdfcWmMPKkIqJjMx1ii4G6FBuGk1sI31of0
ZpowEVFjdMB5v+5KK9frmRV+gE86S+niVqOlworXN9OdmZgdpMbd3Oh91U6XPVAN+VOuelvixOCv
mCcJ9n4lPoAO08H9jnqJDpc7Nw+AdAaSNIS9IVP9mtHAnJ4NN2K9xM5KvenMjnBglNg12FziVncB
2nOWTQ1RqwXvu+mZgnD3+paufDjECQ/OAEqTywwVcJWaqMAPBZg5OxZat4XY3zEm5B+udrgvYLKu
p+NQCCmhNZPSbrKlC5LRuW9UkDF6ReJbpkwXZO3WBRk6uoDQngPRv5hxL602UafkMdxjduSNBTpu
YP0IW4e2zx1BIryQWg9A+T/5tttXkT5W5OX6nsr8RIjvFRABdMg77CmIkUZvBoYpKMoIas7/YEfj
rP8IjOgpC9f9SLzB0EEUh55nEoIjubNuG9MF1ZmkHrnmj8BQcLZOPjstEqEm8dwUGT92HQj7S+M5
a3I/8zZ0ep0J2/z9mk5tiWcsTvC2ZrCleAcPc4XJcKuSY+Eo+3+wg34ZHigof4JU8fwsZxTKdAuB
n6SJ7j4yHU8BS+m1X54NGezFtqrX6/ZWUjNM0aJZinsBF48Ia6zmPF1Kfgl6IC+ZjOmpnGSNl5Wj
fGZCiI50MKGyjHEFTLcDymNoGw/T2gPt/yHUa2g04r/AG+JqOt85kkI8hvGjbHbfOgBC5/g5U35e
361Lmht+550YEdygJIkF5VZsV+v87iOpuT/ngJ7vNe3VKLaWC9JNGkzD3ehtPZlvrFTGYRxvOBUj
9joGX85XuCRKwacl8USwe98xdxOY/SZyl6O4m4S9VPVn7VaDHCKn8uOUFiI7R0lbZWAdd/lm2seZ
udXm+QswIjc1oUcTkx/qYu4BwH27vsdrHgnqKq4u49gaQuX5KpuYKLndY5XZ3G8Hvb6DasffR33c
139MCIGwoFlp2NxVLDV9xPDMU5ZMwZAu4fWVrDk+vhamW1GMMwFQPV8JanH54owV3o2dFy71soEo
9t4rmcTM7z6ZkMjihsTT18LYGKaEhR1rHVSYdbPugjHR2hrqTPhgfhdbU6iWeWdtaGLZG5e287ML
8RFQMBV5WOhtjP+Rgh/pp2o6gIlSTXrdz+ahdfxh7upQtTqFBZ7eA7Mypa0ClRa92TY96An8WFXn
Y0yd5WBmcfkO6nvo/bZe3L4PsVdGbqJBo3Gwh/Q49d3y6JlT89Jn3nKg1EhCOjSLCypX24HEzjLg
/2o0DbDqePqUIPdBoea7YRWERrVe1zul0ryQzEn84E56iztS52TQnObMaky6NVpQavp676JVnSQP
HTXSjaq18V6p4n1eK/reUaxIaxYDIhwO2yxT4wFy57F7T1eXrQkxxCNEccbOT4qxLqNRayFqR0EN
/6NwMWvNln55Y50N9YnJyaBEv6DX7xczlP98llVF5FoJfZmLWduObZl/KiTVoBea2sBPIWWSqUau
ZhKcwoY3MCx8d8GrdE/pK5DT4xbHAMkxjVtIBE+Y8gG+13wDTC8GF0s1zhDSnd07zR2zyp8zRiVH
aDWX4NAHzpbt6OJcektZ1g4Nf8ehnkTHX12d+6YVzfGv62dIZkcIuF1dlY3hIGfR9GLj2e1RteK3
rHAPk7ckwX9nSzhHpGxZjyFBhAUv/mbjDeUTAIj6DoKgU+08XTe2FuZOP6OwMEjXW81k4TNiIcc5
d57ySsb6sBbAXUxpoHSFESJd5CqY8F7sTZR6ASXUgmVMUFdqQP7mNhto5HyrobMWZ+6+sWV94rW8
DFQ5KMnhLQIaECGp9rxJoQbP/yrtCOnPGorOOuqaWbFDD9C/vo1r/nFqS6jNlWM2lw7FNjYOBAXH
sSg3iq2+DEXbPfWeYvyXbi/cHAyMzW2PPibSwDzECEhn51Gjv8SJbF1r3+43TdX/ni9+t5w8KWud
5cVowlA+g9ZmnCPqdBjTfVsMtHXS/AFcZVDlaCUDAZc3FoYOkLgD7oHpajDqnVuNmzgjcdGif+Qi
wSHK4kZdOuGhQC3JKPJKvQ6mMDqPaI0hYVxb56ZKbVJSx+j6oBzs25T8AOvnQVfHrZrkUZb/ciwA
vXECHX3c16oMY3B5+GAcFQFATyCHdlE0drUMDBctjEOzYpNm1lNOF8kjaHUrT0wIjgme7UytF3S7
RzvfOLG2U4sirJMmuu7/K9fB+VK4I504ilHhKxUj7GTF0UhepwQ6LfZjr4d5i7QwCwr1Q4Fi3nWr
l6eOG8XULFDfGDAVM5uq9Uqv7wEvsMcU0zDxpsrGrVPrvuImf33izk0JLjlaNsRJTZhKXDvi3OUZ
Q95CvXvgRyT1jcv8mpuCxhWCJkiMxHiZF7NHiYWt5BPB2dtQbdA5hyzMa1d+s/6h2Xduje/xyYfr
SN6bRYaFxdqt7XZ+k+29BF0iS3KmL6PxuR0xGiNEOwXDqhgptzMCVdr88qDTMifvVNH++go9NyZ4
fZ3UrV7UHHcyRGnh3ebOtyGe7nuZ21+Gx3M7gtfrFUi/9BQddspSDzpEce5jcuNxcKYPok93I5tA
1cjM5aawM1PWpl01DpoLx8T0PViVBOMUSjiqVsK4lY6h0oTz/F3pkdinft0/F80vIutxrR63PwZF
oF9DDCgCtzCIGunUfh0HyPm8l3h7Xj/VK21h7OqJHSG1JJbXxmo/gWwyxBEgUbqLwxHAId/0re1X
5ZaF/f0SlSF5Vo6yiZXVeHliWzjn1KMZoNPctp5vLbQJHd0DH5CUMkJmR7h3FkujZQWmenSZzcg+
6JHpRtZTE7FN9dQ2foLLbqveWJI32goQ53xrhcSBTJwuouFm32qwoYfKLobsy/Rm/iy31Q68KWwM
ul8Zxt8kQW11vYjSiNQYkgSV4XmYQTcuBWwPhl391tMGP25D5shm/1faOljeiRXh6ykorxsa95wM
tbH+3iIsKJ1gwriK2oUNqSPCtm3m+biQPPpy3W1XT8eJbeGLVsj/0kaBbTKYN6yAERWdFiXddqm9
u25qNZaemBK+YllUatYQmKqUaatA7VGHjktbukFtF6jIWK/Xzcm+Hf/3kysCtJfNWFQwp3mfjfZY
s9yfZMFMtnvCNWQVqMwljO8eIApp81gOO+IcpLLuq0vBcxFNenAQXnBh9QNqwW6u4haqbgol7Jrv
iVS/XcV2nNdB4IRoLoL4AjN8YA853652oE3p6sjqrOEdD9/DNGHseFo+F6W/BQ1TRJfmo9Je8qp+
vv6dVhOHE8PCrZf24O6seeKQGpvea4N6QSBBeWCKCUg+miizZfwQq454YlG4gkrLTRnaBLhn1cZC
Y9DZZO4n6A0etRaofVMmPsD9+srOihdQUqkJYCy41rNBAYko+UoZCJqvb6LMhhCoqq4rvBICM4GJ
r4aXAViJGAb6rhtZ9fY/+2YLcYoVg2UiWUZWPjZhSlULWDU3WhwN6VctS4ZWqsXcIeHtrs55EcWE
ssWEPdMZtq3NdvWCFvBDFn+CP8AkL4Nh+jF71639mD00yb5PPq+vdP2BdWJcONjTNNRVOsK4WWDC
7sbUb4n9bmU7NvvQCUrao2b5LpXcNqupEWqrmKyB/i8gdOdHcGkbp69TGK0UVAUTbetmKVTU9Ags
Pn7f237jgJKiVDb/stgTu8Ji5z5xZ5vnnUt6XFgK9SubQFuRRXP95qBMrrG3KhmD2n2zcjX8L40L
cWfsC8OBYgtSl5z6inlbV3eO9R2EaGHqHMB908Yh6Xax83jd7qovn6xZiDoKWSD+RGFW0aM+cx/b
0fatuN1oztt1Q6ux+8SQEGwwH4L6IgeTJ06yZ3hMukq1MXPvX87mHzO/X7ont102WNkMbk2Ymb0Y
korze2IsvhK3kHgcJe+UyyVxvgigdlAW4z1KwU8V3vKYTKMPZnZnd5Vfsg2Zf17ftvUTeLIgIaIl
uUmavMWCMv2X1kSzEcRkD2YrsOl7AZs26rjBTAjFOZQYXvcMPvwIYVPQvQqG67Ikg0PwXgAO2Sc0
RhEJU+aZsnWN0sdY0k6HIDaajHtTzSITHxNMac/FDL1Q740ZP5tSNg34/2zFn18kxN2mKxUgWAAN
ps1j4kQTvceoXtUmB4s1vmNslR4S6EPkEUnC9lsq6eLmAozg/7ZCSA77ojGtiqPvl/azI8Z2sHV/
nu17m4EwFgxRDYqTWvY4lOxA3TlQM3VvJeXeUJ+NIjl4VvzS2t8m97Pq9UAddbhicsA4YQap+GQ7
1NrPvugiQnIfHKaqD4xQ5gMQiVanrF68euOfLERIPQFqzS1mYSEFfaDDnmTfW13zTRWdEba/7j/r
QfzPngmHo4NeiBfz922r3wz6cx/PW7V51IZ7E+8WxfF15+W6wcvTiHvyZG1C9CadWtjmBO9ozNhH
YNn1qhYAIBxdNyP1QjFQV2ZtUMrPRXnvOhFU5Ehd+tDbnrp9DtaRcQzp4k/atJUY5l527oWWqoIX
03IxjgyiImFHGw+6xgg4WGB67ON0G5sHGx6PJ9KYfctROgOwi1bHuQy7EbITspbq7y7+hX3Q+GIa
CIxi6AudX8uKjXq8wV+fpB18r0cNbZOrN2aqh3HL0VgscOqHTg0g2BUs/ZOlGGGR3KtMpn136cTY
h5PfIVxZujJ0Y9LidyTD0mxQwMHQC1g2Q7Pq7uM6w0Cyjg7d9c2/dC7Y5CNQjgPKDU3sjk6LnpPc
QqgfvbvC3JH2Ja8lUYb/7Ivt5UA4DOHhE4uENnTpNXdmNkp5dhMwSraqVUejaza+luihFx/7hMkk
Ii/T5fMbTDgzs+0RnRDz9yiTq+CTZrJSydrGnd6RgtOkrC3imW9cmQQUNXp21xYf17/N5UV1vgjB
H0ZUBjxFgQmnulcg5VvEkU2OQ//XNeRzM0ICM+G21/gRAP39rTH/qKf3uHx0DUlLY/2LAEaGKgvQ
SCLFUMnsibACX2TUJ9BJb/Lh57/s1n8MXDILcbHVHAYa9tx129J5S+Jnnco6zJfhH7sFLm4AqoBe
gCjNebAgTgodOL5bMSUGFA9cE0FxaWLrh52N1Tv49PIfi9kML0ucJZbfF3kseUWszHDhJwDroqJW
AC0uVXC9JUNXky0EbCub+q7dxnvyxSI+5mjLfVS8WQEouO5ulh/GsxNOH66PpgDk+GYZT9XKuCD/
GSboUGweu0UmLqM1Fps06YAnVKgf5jD9Yn+OG0CW/fKY134VeS9KI0neVr3oxKaQKbkKNRMwkQ78
qrDpi67/S+Z78veFr9sNCvRHY/z9xDh2zc72Xr0svO6nq4HjxARf4kkiXwK7rJguTNjunWLtgWwG
wlfSXluNHBAJxDSPwQs+wpGmbrqodgYbHI9Kqq94Xs515veu5PZYs6Mjjf7N4M4Pxfla1Hyc4eXg
/RlBH7J1l5w+F7ELuNDojvq3OU8gxnR999buSJRqQWehQuIC2fu5Rbzoc2PowNbiYZZbG38RW4Um
L7zeoQCmzu/Xra25m4nxfrTxIEADasFza+iHYSJqREwx53pbujZeJH9N344YAjpkqNBhEgiXpGAC
xCiZUdq4HTV9Dis7Yhh46jQANr+bw/P11fz+7OJNjPkSPrsHeuTLz9U3WVH0YJ9K9t5u+MD8ZThD
D+5jusuDOPH17+5+2ix3tv9a3dr37IHdf3YB23k7xzf8AdJX13/P2u6e/hzhMLfToi5Jw8mw8BFn
yMeo7O26hRUUPjQwTlYsnOe0Lg09HmDC2Fh38W29VR8w7Llz7srD+KmE9NDc2n6xpVhleayiIZbk
PmsH5NS+4K4DgL5oh8G+CQRQURzd9C6ulRCsp5LAtdJj4Cvl4EcU0/j3PXfVrEAjup/oEODUfAAK
CX7EKrRn85Da8bYo7Z05DgCCpSoo9n6ioh2q9fj3jW/cCAagiRbOJqZQBV+uMnNSaxPHRYcsxtju
S+hIQAu1NPfXP+tqCIXqB4jYOSGdCAOGMHfJ+sVBKTv54lLqu3HhM1tSQFqLNAA//MeI4J124kBY
mxsxEdnSh2V6LugbniqA0cioKtYOwqkpwUtrEmvFAjqRwI2PtldE1VhK3IPvvHjyTy0Ifhjrs90o
FBYm86NMd3N6j4RVa157+AUEayfJ/bOW8uNW4EowyPVAcXTujMPcd3VmeXiO1y+QCPIV3fC75EfS
fDedL2klcYfV7TuxJi4u9ooJRSPgLdiuLb4pjQQ7vbp5UGBEhEaHBgOr56vJjZxMhOLOsej7QI6G
epc3KMh4n475kbGgnb7/g3uf5HfCUa6oykqX53cZNaMW1XfE7ag0ZM/N1VN0YobHrpNEpHNKD8Qe
MFNYe9MDytRAuvovD7HTDEE4RUtrEIWUIHSspnfaHFTv9fperQXY078veNqSa01JIdseaP2uob8m
I/U9Bro2Wf9lLRroqA/Alg2UuQjIYnyKyFbhA+ocahOGYPQdVffu1ONVJrkz1r7LqSnBnZWkKqA9
ju/SGKh/LnloJO+tm4bXN05mhf/7yddXqD0ASgwrrnooNYqh+ndbShq6bgTjtLaGOwlgtnMjywh6
7MHjS9F/xC1oBfVgANDy+kpWXYCz2f2vEeGZ3BEg5QhGByF1V/iLkYa2DqBQrvnJ+PIPlhwHFNe8
Twu23PPl6A1K7pmGdNfB4IkZ32fzLlYj6FZfN7OCWsO7ktO14ZHJBV0Ep55zluopmiYBdUwozjpv
GZjswYAH0XbMNkC/KGCltUX/dGODwfa6ce5d4k1xalvwPpcNRj0B5xLo1RKMVveweJqkFLAWTw1E
U8QeVJ4dMeUlyZJU8BeOuSIIOWNFQ7MnOiptigWW4zSOhi6GDqPbvVfmNEqk4td8Ek9WOAxGI6Cq
JWwudfTYWVLcFk6GzIHUwdS4x9gdJK/0Na/kQo8mZlE04Ob4Jpycr7FQoCMwI6+34wjagmgo1OFA
gsZrN9c/2Op6/hhyed//xFDL6ilp+APCUHuMx2ldPDwDFj6pqLSUOBHXra375ok54cmHGj5422pk
EnY6+3mq+hgy27kzLvnCaaH+W2GGLwmd+X5sFlmetJZWoFJpWcD3c3EL4dMZlRZrc+qi9oJCrek9
NeDgNsb2mOR6aGo/oEUpWe1a1D99bQoGHW+czaHiUd+aADAeEkgrW2m1w6DFQ0bRwm0lp291e/lg
D4i4oR2GZsj51yxibWnNHkWVLP8f0r5sOXIkufZXxuYdI+zLNY0esOWeSTK5FV9gLBYLCCyBJYAA
EF9/D0qt7iQqlZBGL23WRhYdsXl4uB8/p9tGBtkUpu2mTRd26ugOeezy8S5NCl9Jftxe2Gvb6NLw
zIuiGF8jxQPDA8DoHVlTsHC1w0Kkdu1QWFg/BWoEaPWcsyvIldNkponbWrJWIlrJ6co2vxtiaRKn
ZZn7MKAKJnZ4iOKCaPLrJGZdr+udPAUF8Z2ZCa8cZdAn5muusA3ImNfEGM9m9Q2Uvp6IISRQK1uV
JgvI0qtjdXAnAS2LFut5wlOSVFUC+LhFvxvE0swgLWO3aIJq6fq7dihAG/FfduZ5z4HKzAbCBjuG
pg8aSYNaqd5EJPscveNV/WMkS3C9a/57EhiDShaa0FCb+jq9uihyrgxgaouIlk7MrMW6KfEESwcI
OmnlYeh54qmlFHloxy4XpvXakQQgHjRKqJUAmz47kmixZmkzgr9XM76n/R0vPkXvDSxc1Hy/Nq/g
/kGXKTpN8UifjZIogxRnKp7upv1SsU2afmPkI6u+dfJH9HD77F0pvaGnQAdPhgF89cQK+3VG0552
IzwMZhQp5Y6HI+pNfagkJ8WAyEBoqwkiqBfQIi/YvXbZX9qdXfZDlmmSzBmSBnr4Y/DupTVrQvvt
QXq2m4CwoHle8DJXV88A8Q2YBdBKMU9dmyJHNUbtEHXmwoMukC6D1vJdTp+SYWGfXDt+9oWlmT/L
jb60yWQJIZbrqG4lv/cZaCkWYpkrKCYs3YWd2TaJB0sb7MkObYGUVdbczV26hWQhMvJ+fQdBS+Px
9qotjOzXFXJx4Ud9+sccEiQj2ujUlC8liAGdJQoQ5epi4bWDNlcb2rjzBL9gVsl1qJt6+sr0lLXy
GJaerrn2SXmLz8JLV/VdhXedK77dHuC1qwjZyT/tql9PQ5tHUlvaPXYl+x7zDY8PsRPeNnGFegrL
dmFjduK4nGtlJsEGDyEFpD7X28gfNvaG+dG5fFR6n3qaB7ZFP37PvR36D7x/5UV5+QWzs5enlqRJ
OWZXqOqdNiQeq8D7B7CFsO943WwWBrw0qbM7cQTL9GgOGLB1NsF0qHxIJ7QF6F58RFvF2PuKn/tk
hSctOM9GV3+NV2Jrf8gfybMdLr09/5vZn1LeoOWARMZs9ltixaZI4MTlFdRDV9FqA60ksH+FyrH2
oFkZB7rP9tonmkRxmlbpynwy/4VnAGhN//yE2fQPIhobYuDa7NIt0K+quVkkub96UC3kv6aHBjgL
ZrFcwXSllstplNWPrvnp6BysN2eT/7y9tFeP6YWZmafLQJoKTDfMANzN+HcZ7ejloVQHd5SXErzX
XcKk7zRx2kCkZraLMpENIolgKx7SVd6h0mkCBPPexoZngipUMXsPbyFUZrLP1iS+NfKDYzBfNPpB
Sm10Vt4NcbbgD6/GzNhJf37UtA4XDlFnRRRxkOh4QJkGXcYCCfoB4wYqd5r5Kuq1LR+1pVTAtD3m
ISZIIfBMR7YbdZvZRMiNM5aaipuzsOX7rDDPOM8Lj4+rAciFidmwtCSThrFGUKBSLYCOb6+s5Awd
NfFmlLYJXfJHVx3EhbnZbmVQlJYSBnMaHnU9r7wkR65BrxdGdXW3XpiZ7dberJShizBxZqasYxaW
qeyj3OdJ6MleamS8OiS8E+FlEGmiJe/rxogRh6a8wsaYqOmM2nT1NhiWdA+vbj9I1qApFKVWxMWz
iTOhlNEiKkU5XvmZaNBzhyShHpIIUjwgXgEnlemq6vr2mb+2/RxlqvCiH0/5DcNoicGsbQOLVYG2
sG20Y943Cw7ymve6NDG7haVaRZsrwbAkUMBKyQmcajQGC3n1dHso1zbEpZ3ZIkGiFbNawQ5Fqchm
J8qgBgWexzJolyhClkzNfH6tQgSc6TCVqeAOtd2qUdHG6zXtPicft0d1FaRxOayZg2hoZo7FVPmT
1t3otpA3P4CFIHA89VTtBq/wc/CJKoFYbe1T8vCUek+xv/RQu+ZBLr9h5kGKpus7uZ12ZkeDgga9
KMMe0jyGspNigBV/3B7z0vTODkLNBzKWNszJlvooqQjwU53gPywUaRYYFlndtnd1h0JBAwVW8D3Y
81yJ0tdCkzqE3nodCm1f6Qc7fhdLm+bqJF5YmTksx4Gkr9qhsEqKVW/ztSQZLol2AyuCyr6Lu/D2
oK60GUKV5cLe7EFBa3QJRJA5QtbCtX9aSBq8ar58r71AQT7mbhV70jMUxdbqsQ7bMDrE59sfcM1p
wlXiJYoaro6Ooa9Ok2uGNCQjxishP5rFxCO6Zy4BVK76rwsjs50Zj2Yi/ZrUCGp6MsTYuqV75mpB
3Jm0hdCEOiHYZn5FZHkjhmh6mEmnuryjMRDOgJJ+EP1Hw09mujWrQyytMvnxX5i/C7szJxOpisiS
6eAzEfsKQ6nIQmC09DibdsE8/rgc3WyVpIYXXADZ4NX0qJef+rhXu8I1dQg7UjdjeVCab7fHdfW0
XYxrtmRDWdVg85z2Bds66TfCDzH7Zixd2VesTISEoKMFhgCB82zVuFzJAupXuNigx5ZaWpj30Ie1
T1whCy+ia7DfL6ZmCxVnudpbFC+iQXGds8JdsSYHsZIO+l3TuMUm9sad801ZqAtccScAGisg1UQV
EdwAswFWYJfV4h65ybY62EhYQ2AK5COurqAQEQfdUrrsymn+Ym42yFbrc6vPYK5S94X0oKRrRXq4
vTGuELpPSgp/DWm2FwEt6O16Src2xkOPhpvGL/ihy31OoQdLAoX/bPWwsXeyfd/wnUHvGDmx2O/g
2JKF2b32ssS3AAaGwgt6HOcZZoXJhiR6lOgqPz5qpw4rW77r3gPZ8327Th66sIDE9zrbU8CctskT
W6K3v3IJfvmA2TGhkVTlRoYPGKIwGsIq8RPnG3eOVbIE+Vkc6+y+bWqZ5MSAKS320UMngxzK1X8k
4We2/0jD9KVUfLKJ73qX7iGw8lit3pd4WJYGO7sbbbsEFsfByneF3+u+DjrXpghI/Kalz7c32ZKl
2a2YW+XYUhNj1Ucot+3qfDvmD2w8R2Tp4phOxMyzXi7gvJsTJUtNTxtYatR9o7+12UJcfS3ZC+I2
HRLpQM0ihJ8NhemVGumTSuM4nIzohIaDIQ9rLRR0Nw4+Bodqtif0pb4n/YrnUYHXRdkMTNOANc0q
d0nMWJWjngW5LM1v4N+GqaNnlUIKTO2DHFxcaQZdSnNdVLuYH6RkVyOHYOxM7dgbr2Z/Tyhx1RFE
iPEqi/y05AEqfL28y0TYl74l8ADS3FHfpHa06yKoqdgg5gEsGRU0jw3PHPQubfuudhMczbOgElxl
u7E5Wa0cIv3lTEVS1SVLHvDKzgEBlwGpHBWhgDq/UZCXKUtJGIgD4AFj0DeDdyPzoG5VG0uN/tdm
+NLUzNmWvS7aXJ1MkT0xfZZ4Wg/qesm3Y9+sFhLcV42hiXSiaMZ9OS9yxaIHnZMGYzl33KEQoSyZ
bqu8Sv2+7I5p1Ya3T+CVm3ky9Ke9mWPr2EhBIgl7mfQsW7WvqY8xM0PRBbftLI1r5tUUO9IqZk7j
MoAkZwWqHx+lsdKgUFdZ9sYWSyXtKwZBTAUpShR6cD7myUhJTewIlNwdiAgDOa42RLyN7UGi9Yko
QeTdHt2VWQQOxrZRuwIrqz2//gtq1cKJnc5Tjcgbq6cxEkgQhD1d2B1X7v0vdmZbsVK0RGeyBaFQ
5zRkh1x5JEuE6Fcc5RcTs2tfE5pDtBrz1ka6B9FIz/wXcJ5QqwE/5JRARc14thVUoZkxTTBZetK9
tFT4vEoeaLoQM1wdx4WVaX9cpA+5YksmkWElg3/T2gIs2Ovbi351MS4szDx+KiWQVROwwFVQOna+
NiLnhXTp/8nKr2bPi3HoRqnFOCGdNwBC3hqb3tbhehewkAuTNSdMsYsamKQSQ5E745Rw1deUxY7x
Kx77ctnnPGuT+kqLilsHNgxxIObeGDMQKULifdT8itD9hGqhSY/XuOwCoYuCN/hsE0gJceoavbyK
+nObLdULpjWahQVfPmoWt1Oe0taRMLtF92SX53o8xvEuZztUp5Qs4N0C+viqn/hry2iz85tGMqep
Om1K0q84cVyJvOTqKsoWmr+W1nN2iDvu2KxypkOcpXddU+8K+nh7Wy5ZmN0bZR079iDDAqDHEHBV
20V9zgnhdGtpZm7CJLmgWYO5yg350U7T1LVFb4PDe7wbuBQ4mR1Ccd5t2QM0qhcO3bXs75d9MfMe
SSygAtBHOBDyYxGBJrXz6u5UiDtmbocUYtTSjkrqgtWrmxFpL9z9qD38Vn1gjQ0CTinhXgGXFdGA
6Gi5Br5yQJPgu/kg/wu9dZoGEUqQHSuOCuWary7SHnRWTaLp6BLlP4sGgppIhnUK9WXgvm5vl2t5
my+2ZhPat7Za1BnhUINj6PiF7NK+ercO0flJfWg+ygWk+hXqKTRLXAxt5pvtCDRzCkRsPP4hH8mz
dc6O42ftuNXOGj0t8I3Ns3Ef+wuDvLZlL6wa088vfHVlqXnMcljF8zTof/LCNQ76JoHuA6hWFoxd
cyWXtmZxv61UpUwH2ELB04f0sCfQHJI+2Prq9qCu3XKXdtSvY0qMNM/aFHYKzdmYub5LQDPXj0sZ
oiUzM0fcKUmjFe1kBuJfdr9NkV5byt5fQ3Vc7op5mxlaSa2xm4xIaxQlVs1r+kj3CqSpylf9nJou
WXDD1wqrXwzO/DCaLGWeTYvE6HP8brnmW+szVwoIepNaw5U+q536yAEAvs+f/2/LNvPP8Jt5QxpY
1rSP3n5WNebW8tNtG4vDmzkQPmaKJE97wzxoQDm9KW67I1uD+uhxd+7LV7Ed7jLfqCAxaS+9t6d9
N78eLvflzKHg1jYh7wXbqI/XhaucdBTkXbOCjlTwTQa8wFqIka50xk74NBU9sTo6RsC19fUkRCOa
PKtWQetQRfC4PxX5NoNws+arBfNJeh7rA43WXbeqR1+qj2m2cBKvpBimDwD9IgDOKFDPnzRiAPlN
TtGI5QC2mvHcLyrDG4G1Yu4IofV0MyZmIKKgWGKeBMf1b7P91fQUDlx4ttKOAbuy0B+dmbvYQm2y
AF3uOus3JDtIzqko9039Wmqrxnp2DJcDqi+VgSZ/Ksq7iUeK4cpDdg+YqOvEcqCBJ7M/2HW0Fjzz
LAg8aaEqvRZl4zsAUrKKu23zBo4Er21PsaAutJE1xNg03nCdhQ3yF2zPBFiI7TdbSIHU6uC0CRV1
nYqgKjZGvS0lGtT9hkqrKN2YVLhtsRH2yhxXDT9nwyHSwNdHQbse+wX9EZNdDCZLE1FFUfqOuMvT
E1XRcRBCwaGq1gM9pcUGBBJyi3iVPoP8To7WqbW2neeyugfNm6eB4m28B8WMpWQ+aNmt+my3YZFp
bsX3hrlN43uz3Ev8KbFeHBT+xT5rdqWWe3W2scqHIltR9h71jyicUOds8XVputa4yrQTxfmROUjV
yAfTQSJx6kUIuHtAQBtSvMrsW2kRDzURF0FRZh4S29OVJ5qepfJdGxmYGMA34XitGWO6RhTV9C2T
fId8qCUkmuNv8ngs0pNUEa9DJUXl6bqwQ2w/Ly2fonoNnlvR/mxrL3X2cnRCHouzJzv73oNlB3xa
vJ4mZGeIgDqDl/Ew1gMms40E/HYL/kNDPeVa78qlvbKzV6CGwoIE4NFduu9/D52mbnUT4GOoAYDH
aHY2CyOOGiPpJlCOp2ysTQP1zy4gbr5nbgvJqTvtAErbADvsLMfonV9whFfMm0hGgdFFgbS3PT+Z
dW5AnWqCC6Z7dM17vZd59NTIbuS+nM197NPtBypHLyyoFwb+C0P61Q0iR39heXYwzXI0rQaX2i+Y
EHoStrUrXuLaLRC6eg9WYB2qgO3HdbKx/MpPV9Lggj7HX7oJrviHL58xm/+EsxKK9vgM1QPjGExH
vrmCM+7D8vWJurjhfGufua/Oj9sz/3sU9HX4s2uOVxnoISwUzED2lBRvFVjBqsrttKXxTd9/a5pn
N52cFWA3MlDAKtziqHvaLgkzjLP2+aoNoh1bd95STulKJevr2GY3XJFoqtPamNPiuYb6Kg1r3W0C
JCD99/ZwhPCKt9TguTTKWdSca+DC+YXjtZythqad4ahJ69sLdu0WvdgpjjyLkZOxQrN/Mx0VM/4u
G2sh000FDljWv6Pk5Dv58N72qmtlCeiNbTSqo/ulJ/x+av26/Snq7c3zG6O34+Rq5Uw1eQSD95CE
hFjGJvWzY+R/zyCTLR5wq0EMlrostCFX2odA/ftbI3XPtz/kt+9wIH6EfgJoFqhg/5gHFr2UjLms
RgijxiZU7dqr4VyZdVDHh9uGfltfGEIPGrAVJija0Gvz9RZ3cpFXpk56ZN5AW25St5ICbVFNeHI5
X87KzMrsTKpcE/nAYAXkquD4FojP3DIF4y8wuBvNo4Nbonr1v1ZcmlmdnVBa9YUV12nvSeV9mz5W
RtgvcVtOf+LWwGYHEilLickdBialsrzJs7p4USWI6oBwcSwPVpfmPyVoM9zdXrRruwMkABbYjEG7
bRuzh14G9SiFi7xHPXAlM9ApqM99s1O119tmfn8y/5rAv+xMAfdFiCd0FZTCIybQQVznK0NoruKt
+g20ffHePtOHamccso3hsSVE5O/PssmyqqFzDs17U4P5V8uxJZzeIVnv5Rucuo0luy+NywNthf6M
SRx4iQhx0eBsIbu47kjTwaB5aPcEqeGV4xn31lsfDqtkax8X0xG/JQZmI5w5VskYaW8lMFgb4eBD
PMZVFbdBpBbSZUny3yv3X639Sm5drGRH85KDNAkNNL5yslf8o4TS5xio3vQ+EyvzxBAYJV77jt00
rpfuratOBm8BUL+iFeS3brBRKUuqiqIHsgrQVr7upyyWYS447+vbdVJ31ieSFehmfd00ZmtblYNp
RbDV/YSEhmcG0r7eVt+jOytokA45Fndx2PYLlZ7re0fDVgWBJkK9uQxEZ4suNm3YRWXpQ78HwD6M
/Py7+ig8w6tP3feFYzkdu9+czoW92bE0JDVvk6TsPUsFlKVt0YiieWQFpg+/l90Or7+Fmf0dgDBt
nwuLs1SM1UW5WUgYof0Wj26NPHUItkzupiEk4UeXnUbfWkkbNIqsfw6e9VZtpX260IBz9Q4BZzb0
hR3M9BwE2OQVs0ttckb5Xld+2t3n7Wm9PsgLAzMXAGhZD8JQ+PJ2MIH2Lt1aT71Uth8gIwWPUzkA
vKCW36D/bdSRgk7caECVu0/WcZV66HN2oTrlOqI+9VCKy2yImvfN2TagSAca9qUHxu9h/rQmF587
cyA8s7NaVqfbzdyYb/27cEszTM7V+qFy2dr+gAJt76dbbTt4iukP3uif/9cQmK+f4MwCN03ShyY3
MGOF2NTym9Td28Rz7BeKTpvbi3N18ZFgsacsBx5zs6OdcqMmKYP/Eqh1UVEdh0Fe3TZx3X2gSR10
b2jINezZJh+ohefp5JHB6W2AmOnYHUNjB6rY8Vvrxo/GtgWVvkfCJc3uq7f5hd1p7Be+OY2aTIOO
BzY2UTd6JfYoU4ORcwyS5OP2EK/P4l8jnAV7kJYwRBvDku28EPKsk+D2359OyNwxAeYCzAvQAwha
Z3GJxSDs3Mc1tmRsrBiSHtGdMzz0dKXQ/Fgs4T2ujebS2swNQrFWJCyHtdF56eKwbJdAT0sGZhvC
tIgxKJMB0z5PXed8fXu6pk3723SBoQDVHQNInTlzgKKO4FbiTQ/2h+/M8Mt2xUiIrhYn9m4b+v2F
hYM60ff9YcmeHdRyQHutlcES0WTuQR8QGecsPRTxD0jGhLGqAV2atz7lzktPKPrhaPssc3Q1GHZ5
jHIWLnzPtDTzkYOIFPJ9uK0Rxc5mFkpGtcYpvif7qbiQNWyBKmJuuT8CpYSESCsv5ESuHTHHBgII
SlTOpHP+9YjpBNOT1Kz34qiD7se+0iAZqgQl838N7N8+hv8Xf5Z3/zkE9h//jv//KCuUUWLwfX/9
3/84VZ/0b3f5+8cn+/fpH/75i7PfW32Wx/fi91/68m/wx/8wjhf8+5f/CWgLPcr77rMZHz5Zl7e/
/j4+c/rN/+kP//b56688jtXnP//+UXa0nf5aTEr69z9+tPnxz78rMib03y7//h8/nAbwz7+vS/qj
a97Zb//k8521//y7ZGv/gMoo1ho+VZ/6gXHQ+s///JHzD0A+8MIFBh19Xb8ogWkJGnUYtf4BSilk
t3XEc+jem3LfDFRl04/Uf0DxcVJok80JwY4/+F8f92WN/lqzv4FJ664ktGX41193BwieVdAwTO/f
6ftAgz47HTg5XZ6AriAcxn4MNFBxgyzbwC5M77WJkTs3B7+LTDSJQj2e1i9RX5tbERfqhg9SEyhR
7AtaaGGhkIeLefzjUy8/Tf3qUfFpAEbraGtC7/ak0TbfuMRivdrqoNIVvRJ9yyMaoYGqyMBlUGla
tgKXcTwElsEKZIyFnO9RvKVg/TdIspEjaTwLMlZBrXXsEUVkBg6WkgG9KSnlulJ6cYeud2UPaqiE
3KVQIEXg0EQ690RZqN+JmcrImEI15xNoQ6cJ0qQpIjfKImUv6fpS3+qscvRrqKY5iY9jBSAxPW9H
YFO1L4kBpk2Ab3scaNf2YRQBLxjVirU2SUfORJHExpYyadVIHflWGKA6wzMmQSsr8FbkILVqeiKR
Ab2FyLF/QABD8bp4sfTx9Tnz60vRhIi2ZSzMxKQ8u+YSu1a57JBklfZiuEsLq3iChnvQJNgWhqn1
J96M9tOQDE0oGq6fhFPZm1RYpZ8hJYq0YKcOmxYNETtTgP/+9paZ4RTwdfggXYYYJHieId06z3ub
5WDm9pAaYVWx9ly29eDjzWLD3+XFuiAZf5bH7KTndbQFX7OyN1ivLNTF7Fke7ddHgFBBlzWQEYJH
aX7hUFaiZgWi+dBippQf6BDH2jYubIjA6NlrnOqVP2o5NBzztPEhJq2DnQrEiVb8JDoUr7OGKrus
FsjdWr28lwy85uoe+Q4uSpeBYQfwcwrFl1Ia12aZZ6FJDfRWE6NfDbpCvCp9G1mjeE0pp8+lMeKx
W9HsmcGjQ5CJr/Je1b1G6h8TM6kOdV+gQXpUBXdNpSOPidYnkmvGKqcrXlrvqREriZ9nkF6NJNUo
PZNzUC5GXfJUyHW+kht5T9QMWr4910XoUF2hrjaio71snExy47GVvZQZ9ksXEQlquVGr4TMMHW9u
Xjmhw+XAUdJHy8oGn0locXQzSf/ozSJ/s5WsXpM6Ii5TWhN9rrFcu+h3sXCW67wP+tzAk71K+uJT
knLFq5XM8EiO+e3BreRaVSoRlzs1eQZuf3Sj2OzXYijqN8ds9KNU5OMuRhEICtNdFFRRQzaJMUBs
WK9RewIBT1oAh2Xbog3rkYNLM1NLN9XQuV0aebMpWHkcaFb4bKiNPW15uoIElPmgGGnhV1yCnpjJ
k1UyKnQPNozk02nzLEA+k28UqToD1IqKZcNfqaqBjsKK+pXcjeLVyssqKErTOeW10/ik5wSq78xx
3to++mbb/Z0YZV5DcNfQHss+iz3b5o9Q6KxydPuNzmPaS/bPOK/SZDdIjnnUtGLwHKag81ylccAl
UVB3zDD3IyPDMVYRSOJ1pxZnc6y4P1LFXBlNSVbD0J7HoirDzKojV2EoowDtmeM94HSPSZJCkTlX
RgDYbA49maJEuZBgEQe1TMJaGZQNJMfIp8JGA0BkiCSX0FAYBRh687L/lieO9IlWXLyfoNxyZ2gl
KpyAuJnQe3ZFJveBmYLTU9edD2lsgzoanM2A/s9TNLbflRqcyIODci/IDCWv5KpXptCKNqTECHKz
rQORUhShsZEKNqg7LqT7pE7v88hgdxmzfb0xO2QshebhNEah3kXtjyw37gwlEpDXS44FJL7CJCf2
J3QxPiTeEo/3yL0pkW2EKSkygISAWZNV0oAEpgU+KYkUkMsydTfwKPmpNSM7wtfIwLR1ifqtx9vD
RWOmGSpRyddE5CAhKkUDPJ8ej5umb4xAqpxPXNXI/RsxKkcdRBOrEbDzLCXt45g30CIua/2u1oyA
jkIJnDTnftUYRekSZdSgYN1kgNjQif1UsYa3gg7Od62ogVXnifkqQTb8raKa7o6OTvZRwWTN63KU
clwCFZm1wZDhVx1xHBS7WOUgDT3ZNf0Yq/EFoPrRhb8z9qxS4rVqGVEoVaX+3GiCnZMk2oooF1uI
jkT32WCJfVv0GjDo5loRnHhpNEIbrVHUdJ05qZS5RmoD7FeVSfczwxl9w4tKst0oV4tTHg/xGgKF
Vpi3fexpI8r4ZZ/7SizSFXqAIQvDoBHz0tFU26RFj+OW69suH7ufsiH6YwnB3MAQDRUB2HogzRab
wPxBqVTykFJ+Tatx30S9tUkY3JitQVkGwgH1NjELHqA8Daw+k7IjiCnNF2LYFgXx5QBATGTroa2T
b8xJvayRkgepsuujHsc5ivY5WpsKgJsVq9Z9y+6dx54KwFMxWQ9MRXwvq4yFppkghJKHyHFcZUgq
34jJKU46LUTF+qXUTYX4isRZhcaiTtyn6PgHhTwHrE6nSrNKRQ1KC6tttrLG0E5IbOphTwB44Kgg
XZLi3HTTNr9HN3Ph11aRbAqlTl/7VCFPckblnxXA9AdHLb5nwiE7y3CqjR5JxuMAumSfxo66Ufr0
J/S1z13ugGLN6V7Fr4gqQbddmBRFfYghdr7JqGm5pVZZh9pSOpc2HByBZnFfiBYUfqUNrhvzjGsq
2WraoAR90w0b8PaGslpWW7Pp96nJTtZoaEE/aseKOIorMRTfM9I0GwvCM/6g18o6I8La6bHYgvXg
nnY5mntsoIlLs28HtwGH+T03MttFA3LkaQMZoDJIkjBKo+90jCw/gcYGiMHNfB2DgA/U3dVLU8fl
u4LO0yeipjnghF3pOhpv/KzTjRWxVDTH5Xq6o6Y+eJqeaGszc1BHRYQeQBY22YCV3brXWxvdTqLO
Q0gBjq5aoCMxtxv91BVpDfyCjv2Nmw8ttJRngDSYxtPo0DPozKwfgyodmpY8damCxNQY3dWcV0GT
5enPUS+6A9XN4pBGFgHXnEE9C7qp4EIbiPFJGcnRJtv1x5rXMbTzQHNMC+h4cYXKd4BgVizIJAlw
DbWWY+FaUpVaG8YjKPqkcQv3hRZ7tQMV4MDtPY9Rnw+ljjJ7B1AUlQJqx6h/1ciT60EWQRR21fKh
lAu3Y0OunUdiNUmMjuCcRitR14kP6WaqukbXAruYg1M8X3V4WH5QXE75oeZpb+3MQquRZLepYD8K
zUqhtmbUsowHtmmVa+pUjb6qhqLNzhW1ir0S5R38E9ovXY7OiPbYWlppQqyDSaNbgLM03sjyUJuh
2mtNf9/REVqdEhkwtspi2g4UjspB0fv4Z9eMDnJxSdKfgepg+hHbHGktu6lWbEjoHpy9w9EqBsyH
Oo6YobGLgMqw4pTvLQgDF75QR/aiK7ny1DVVttI5z48VteF0R0PyLVI473LWauvGKrWApjYe8AkH
lRAObAXxamp0HRZOhk6WlZnE07pEDzoxIjXIWTxWXqNZwypSiqGCeh8f0KmklqIMkpHFqBCWVl8A
69OmT1am59JdoXe6KzozvusSkoV87IsAXkbeiU7WDnj4K3s0kEbfLNLgqdKqVlb53OK/smgEvslp
UnaIh0rP3aitoq1UyNE2U61a9k2dod5Mzf6scb3eql3XIJUrc8tNCABEjd6N3zEDiNM6GlWIQVPz
oazLaJsQjtgMdQ1ET4MSRoLy7xVTybYTEhjnmoiQO1WNtJeykrU3xNpagF8R3yXopAWRFVMHAWxp
fWq0TSzPIkw/W0V/biKH4d0FTFHdlH7kEDRNi9GLbPSQqukxk4wXJoDpEbqGgJWDgk021CFQM/bA
a67tSzq2e9GjTasjNSQ4qAydJtWs6UMEL5uuU1XYFR6xSknXVQRZLKWOcz+Vcg6peiMi6OMqjXRb
QLoRslhWx4t9lYsWomrQS1grWadIhyRqmXpPhAOSV0Ga7Efv6J0rI7z80cRSjQ5Q3vlUUYtNU6n5
a+JQaIMyyR0EkEnEMKtHqTQll+Qx6jMcrF26JTsniadkg7jV8tKx6oWbirEbXKUZ+MrUagMCAJWe
tK4QI9VdVaXvfd+z77bDxtdEz82NbtVAgWXN+CMHi9uQcbYtFaECKlFWpUdYk7yZpMQDWDRZ7E/9
x+//n7kv224cR7b9IvbiTPDxcJYsWfKYdr5wOZ1pgvM8fv3dcPa5KUFqs6r65ayu7n6oqgwBDAQC
ETv2TsIs38xyHe07YLCDOByeorrRnpS2wbBbH+3bYqpepAHJQTEhW3D0qi/fhI7qId7RmfhUEIQ1
u9Up5ovjRk8WqwAKMbEUOUt+5lV+FDMhucX5zffVJCeJ3ePng68PdQ1HkHIF+xdpyG108pGnpu7k
Y7cdqsHP01TcipNIE9dsJmWfIkV2qVZ3h1rKcxc7oWWg5JsrCPwV2QK585ZUP2Nw2VpVrjplC4K5
XCkFE0PVxfjdzHLREUl3p4QR/pUiJYMjJkX4LVXVErQfBel8TcWhAbQ8P8xlFaBjh3TEwJVKjbpB
uz4LIZQ4CHYUm/mO1A2yTyI44H2WMFBlCoDkCb+yoZ8OaZtscO8iyoVF9xFP0tRB8HAgZtDramc4
jdDpuT0VXRl04IMFYDIbTck25rT2I6lb2k2lVu0ee/5RiPFcgONHC5SyFe1CEdxGUEuL5Jk9tgrd
CJrZ3Zlifjd2ceakKQHSqV5sta2RTCrNW9RGoyUkOF/aUIWP4ZTdpUkq7afcKJ6IvAAnqmrp/BLF
OJUQfoPyVg9Zd0/PsukHIsriDyhkQ0hbtPBehL1MquykGjUw9OKN2vaEbiIEYCekyL8cJSIoHKlp
AudHQyhiTMumSVFDQrZjx4mRPGcj1H+1Giknku9hV5Y5DZDSpTdqE4lW3U3jo66pGxCG7Rqpzh5m
kJtZcpbPbljpeMwlTVk8VUs5OXQywImf0Bat1EwVlIduSuNvYw46WKtQxbyxpkZubqg6I8jXiObm
LGm3UwJy5iibFLeVlegVNw51zGSQ/aaaOq+EGqijlrrxJvbNc5Xpxq2ehsmPPM3bm3w0R1erU4qU
tQVjV/KgCiR9DelQa76YJdHGbJTkvUOu/I1OZPRiaAE9I7EVbjBJJO3A4D2+9UvbHJa5RrtSiXHh
4peldFNBORk4wYLBH5dSfhdBxE4tCdAgL290Y7BBtABalcyQdqzI62DCr7yJEzn53QX8WxXc/1SZ
PSvm7uP3pmzLj+7LIu9jmeMv/h/5P1jiRUn2Pxd4/yeLfjXx22l9F//87+quJP0L9XRGnwmaA834
pP7+3+Luv9ANR5Efam8yNFU+edH+XdxVjH8x1DKIW2VUNmW0pP4Ud8m/TB09fPThMMvL+kh/p7h7
DsNEzxYz0JCaQ/MDM8GionO1usTIoNq54NYfvG6jBF0weqonB+1KK+e8JGgw4RHsAtin0JuUgPbk
GgyZ2I2tTOufnUp2kuqTUgimeqWqxnVxDEXFdqABqoCFEhU+dGzOuxgy8ExjVYyZJQTEl5zqMKAO
4U/bejP4kZPhmvNPvvKV8jOHbLi0yMrTJ63JCAqnStLBYuegGGHH7nSjJ5YK8ZgkaPamYq2BV+FG
1Z/G0KVBrqltLFIutxMMGoDpis8zKrsrS2If/AsLKlfsl2Lo3jfxlFnApDuGV9sUGIbZ073K1zYr
tlZWww/iTxTjSHUzZJbqN5t+socfmBI3cEEHnYt84g7iEmVrt2twm7XPpnKd0croSiVlaxxtyQNU
wUmIpb42bruRA+HYdtAJW1np9V0lsobiDJo2BtfQIzLYwqEx8L+7mjkhOCYNX3bEmzWnvLqpmgYZ
eSDEVBThz32yZcRyWgJG1EK4qwrkPeHHymLYj+VcBHwx6AcRaE9BoIFzQtqAaC6UlN+LESxqj7WF
bM/qnXGHp87TqmI7Hz1wsMF8x/S7QIYD1faLJRVdZi4wiFr4UX6rU8DPQGFrjc68wdxEZKdOsV9D
R17zkjOr3OEOzWqgMMu8ZHSZl4SJxbBEoxPZ3T7ylLXjcG1fATSFd4CPEyx6nJMUejSNTQG3rIhf
bSpvCMSfxTfx0O+6W+oKR8P5+kNyolCIJjJjkCfo+eKCgVuyfT8JX6gA1UUOiIo1eZLXfy/wvLJQ
22zd6gj4kivdkwfyQgJh0xvYeqamV66yfLFvd+ZM7DegrSVKBLcdiADOf4MZikaJ5iQG/jbts+xm
nnrMHgTQnkJkdYtE1Wt8pGthZK2t/sKpZFSiTQxyoucKfhyellysIVNdpT2AzJObaRBeP+r6CvcA
N8L5ucG4n+G6IEPEhcQPOXTKXE9hTtL/70L5ry4AG/Im94p9+e3rz8kNO31aA9c7YibaxKBBNbhj
gnLfrIQm09faZcfcDY94Ctr1Y+cX9lpAu7J5BOpaEjijUe2ArfOvNqG/CHJ+bN6iI+NWcM82e2ki
a5fRFec4M8MdQfCZktKMYEb1u82cOpGrVC6oTR3JBl3wrzlQA+FV2YzB3z/8aHafLpCPcWI3hAOF
ZZAweuz4Y5bA1u7TjeS2D4Kzdu2u7CffD0SW2BoZc8alN9Gi2RpqZevzWuBmdzd31k4XxZ+1sskV
dFkRPqUe2Hw1smW1fxAWcDBI+7BR3KyNd3NsgnpHsb/2TbZd55aZLg1I8lmyqeFWOveXbl46xVzg
mrFxA/2PHjq3evSBKrVF5A7cOj+zNQ7Gy/AN2AwAC8iw0caGWBUXTfWpWrQ+Qrdf3Mo2tbNDcxBc
FNv84h6kWE/qChSBmz1hpw/2wNYGtAXL6nkxF3FEcSyZWKfUHzaF0wn29EN8bb4pPg3ygzDarWgJ
r8T9emM5cMZvsxBxkcDibSqYsGeedRLDhXgMs1jA1TR47bMnWLmLaoJ+ZOOyLHqyQomdr0WaixwD
az01yhAjJ0azudK0IcFaO0fyhk3rI9Om6sa0gR5yZMhrokzshWuqJ2tWuaAD8IOWYgIltQrjUBSB
pq0xXl2J1zoSJuAb8Vr5VGw7X1endHHZEGym8SB5srsEaHj4o4MWoBthEmzl0105FGfWuOg2q1Ie
aqh+AVXidY0/o+CtYtJOvMvAcCkpxwLFpFpunTzdlChU5pibrRvQfb1NAgZeyEHrPFZEWflVLPnl
jqoKBDGIB4nOZne5XUY7aWpLCXsgbuHHXrxFndmaPdQzbPFGOX5t7TLuYcNNAnlWUFKjbM55LyQs
ainSTfR7pVuGep/GAOOx/50NzlljeZCFLMU2G8utQGTggWurWBvGv3b8mQgHAJeAlgB+zUW4LB+E
yWxIYtFd5yie4iRe7pNHyS83NUYWDAfkVytn/8rmYXZTAjIS6SLgAdzmZT1oZsUSD84E46mt4gnz
HqSbK5Gb7Q7nDmdGuN2Tk37pYhRxrb7AyHG/myK6Gakv12sxhcXjS0MQqjFR7wDJEbeBbRK3BTUw
Kta67L6F+LtDkMFkVr3BLe+sed61+wF4aXgdcHcye5mdn/VJ6qtOGJg9TM44KrG7RynIMKqOd4xA
7CSyOt9YS/HZH3qxyBOj3JEPUejv00+jbggOSGt+MwLJKvf6hs16YUZgW74O+/SwRtpzLbKdrZbL
Z6JZVEiNziUyUdFedq2PjhXuQsEXrdhZq1IoVyIbNO5FHaIGOAsXsgZZQidMf6J2r94ZTutG98if
kLyFO/W1OiqBiL9hid67FBBHPLCak+TmHg6IjREmW7Yo2MakzfLSB+ZGc2oPiZ+jrxyeaxcn9Jfw
fsWrAyJs/FRKhdG3bk5l9Ehjq3Zne3bTG1Q7nCZI9/Lx8yJDy/6wOnd9zQXwnAWSAmzllxd2nPW5
PIrYgsZBX7l7aTaQtsNgLHHwjC79zpq25UaQ/dxbvXCuBQwwzmM0DvrKYGnnjliyxEraFjA9AL7/
Nj0OBAITIOKuHUhDPRq+5FZ+DkzTSgi5cm9DN+WPWXbjnGQL6OcPU1gtaLLhHVmG6Feg6/J1jL8a
fk9tcNkekKeiMlZYmkGt+HlSMMiFca3URts6kD60xpsdIK72a4/Iq150apet/WRtjZKpizDDbvGi
+wPGnAPqVS7pQAHqyB5k7ibMcSsQffX7YGXJVx3pZFu58N80IOCOJmyr6kfBuI9vtG+mi6KML1f4
H6R+TySCbgutV5/OV2MnYjRqMYqCMjTP3Lnk4SxSNWemwzvJay3JCo/vqqV8kCBy/n69DuXxE3M8
oVsbtgZU2LDS8IndrblLnfhpfG0dY5u5giOtKYlxGNHPpBqZNMpbqDgBec3XBpo07tWwin5HS2mn
BKnPRivLw+qFcO1IMs0yFPRx5YGq5Nx/gC/O9TZDFGpdekxeAaJxOmt8B4UEBpJAerHvA+Xxa8e5
dhxPTPKzjlKfA7giY9OKVLQZKUU807XjyCIJf8+d2uAiDTSPG7mGojtK8YAQudE2DNodToP9T0oR
mPH9s4OfN9/JCSz7foa2NnZQ127mBXC7X9KwkkF+1ky/Wg4XXYq2AfKqgA1WChSsygMJvYcMhTEa
xFZ81PBAmL+Re8H7+lNdKekQ+AQbFUJh0IDGxbl7KOA2y4Dyiz8LIGNqUUew0w1oMqklOGtx+kow
O7fGBbO5I7PWx7BW7HQXE7ALYmjxINi6ox5iW3xhMZTerfWGVhfJBTJMBBLaiZ+LjAJx2cZ3uqP5
WVBlNwDSOCtbevm+QShBGwpzcrj+0Xs739JCj2epN0ygfj0JzWcv3KQ2u3LxSkeO/g/u3DNz/Gkr
Uf2jJsXi5rvFq6GLppYekO70o96pXuKCe6U7ZP7ap7wMK5jvRV0X8+8SaoEXN33bFUX6uUhwCbTa
UdZAH2esEOFfCZPgdWIE9QRDKPgvt5WaNKSstAvOgnxris+UJbRAq9LCGcrqplCdBBUteW34/TJ+
nVnlKeOaVM4VoO6gb02BknvP1vRe1pbFj+l1ppkslQwD47baiE/hRj5AWwBlcPK3E6PzlXCJEbgt
BYxtAPGZd/dlcpSHlfrz9Z0C5havRBS7+VaQPGhVKgr48xv1eWp2SXW/cpYuH4dsYh3gMROhCZI/
XJgfjI4CzA8DkJo6UHCJ2QtCFEhsVLQMm9vxEHvaRtisJgRX3PvMLrdxmjZKS9x+fqHQ7475ljqp
TR5MPN6gCOLIQf9trQm1ZpKLxIs6K8DswGSRAIF4VyVBVXxb2c7LW/N8O7n4C0hgOfY5tjPb1LfN
Q+QiMtnEao/5YTUuXfGNsy3kgq5c6gtgQ7Al+rM9LnZ3hE640wXvJANrty07lQ9g6coC2Xc5v0fP
F8gVE8YEsN1QZgvcmS+Fkx2GAOXRe8UGqgyvv6+trTkny59PEgO45mjMJjMmf8ydl2Uvs3hcVs8A
+/D8miQZIzwGeGIw28ttpFLp0GKe0AZpUAsVLC0AW5fPBsp7NEOr/ZpsxrXbEk3QP/a4PQREvlJJ
hmWxl3y3kYIQGaPm62iUrTXo5cuGATAmUHg3wJYvMZbu8y3E0EqaTRHW9slMIxpOOLviW4v3qgAN
Hl+jtpFZokXvpjsFstC77r7y1y5sjneAJeP4EciCMKcBIMlFhXsIUazF0FpsVe/I/ntb81j73HB1
q3mGtC55bJ3RkR32EpDx4LEbez01unb6T38Dt+mqlA4z8C24c0pgsz6GHGpEgKd+7bBXijTnK+U8
dtHq2dTZSiF8CxSLbGFcx4ttHQy+fu4glj5+bfBaDDhdFVeN0kkkZZ3AVpV9j6p9PK5Ud6+8E/E4
FMFXLqIpiSEJbkEYKJIncH/EqKeLjTU/U3gOGqAvwmwvboIPtlZ5um4RkuEaCqKAP/BXnt5TXQQU
lHks8dN72TZ/lPvUZtgObUJhac07LytdWOGJPW4Lgc+G7qEKeyoEPJXAdBl+qvHXcuRrXwpgDqC9
0JaUL+rkAP8CqQ48oDUJXtQ+NebL155wbd+QIEASg/V1dIl/aJgtpm4wHMP2bQIdX2uPui3YQMj7
hQv6qfFmLUO9lmWdWWRLPgnPpRoOaaNJsUXJIZ/fCu0Qx66euo2sWlp324uxla7RN19fpgzMiobH
NsrMXMaadJC3NujnMlmRWXHi74L9Hh4Qqe3x25pzrJnjU9UCTc8KiHaw6T8MzuKgtObpr8qd4MtW
soUY+sqNd31PsTp8SUi+Y2z7fE8x2keHsIc9VhLSbqgD4bJNEqzj+f7Dyv5Y4vx+GJK2Roc1/oSJ
YZCy/17aOcj9RkdYUMGt7LUTcKXCh34U5r1B4mpgcXx/ICmkcoyFma0NoK2nGIzAyUNqo1oCPA65
SbYhYCJrG8qWwV3uOuRpJBCriJIKuOT5hmpdTgswQ8EVn40X9dn8gfGhxyGIJmgWgrPaX96M2kof
1Hv6fTWUXbl8cRIJSGxQZ4M8DpdY6BSXQU0/FzyhYM9SXNZLlkGduHL4r+SdZ5a4260kaZENGiyB
K8SObmo/hC2WUiTbVVtX0qUzW5yL1kmY5G02IZIdBgdsWzJQk9RhXFAYRzZAH7N6CK/c3WcWOVfN
iDISjX3DzhkcxBsCvJPgLOg9MASZuUDIwBIf0XNw/8tt5YNNlS+YRMZSyZ5sWzve/q4igg54FT9y
5TwyHlX0sWTVUCWFv2k7E/B9EbcEUgdA0L328xPqu95RvdwznX+AADBRRGEUJTKAWwg45wejCOGv
ghlSq9/uB4cZ/MXORPEcWhDGW6/aXLrNuT3uxUeFUJswl0Thor+7g5hStgx3sutN50fe7P/tb3du
j/2ek9tJKMHGuBDYgwprAyye4Gq3MQW6QbPXU9wrOf25Ne4ujAo1LAYp+x1Ni2OP7tx77zS3f6ED
efkEOzfFRZVJysuxKrEwhu9lwBj27As9dtrp9h/UL2ENXVZwVqBEi1rQ+TbKnVlk+YgjYD4sjm5L
AaoDO4Z7Tb6vdcMvUyQTBsC5bQJgJGGO59xUq8dMSxSF0bD8OQuRlYiPKz5xZetYkQMlQ6D50ezn
LOD1P0BuMmI+CNJFSBq7U2AA8oKhUPjgPzrTZ/a4wNUTpcQEOaCP7FPFiyX8SFD+HezJLVFh+QtZ
5rUoAroYwD4Y7RCUzTmvp0YWKwCMRqh8hT6KOQEqecF81NGsLb2IWKsJy7UtPTXIOb45GFNXhzCo
+u0b28/a6VxWwsFzZzWIcJRw7CXJ2HD+LI/z/XHu5ZSqsDa8zG7h1N/Z64oCYdDipbXchA7ExaG9
9jg76FX+MAy3dJNtLVqZveJJV6LZ2Q/hLlyTdg0piMmWnd939EYCuaRFfjISuh6JTbWh7n+91Zz3
onhRU0XA4osdSHyceGu65hO7H8RgtLSf/2SFOpv3MHQMsPBV9jIG80o9f35YzOqnSHwFmz5/nhW0
Sn6ATWKFwupKfoiPaxgYL0E/iE3InJ9/6FXVaZkqzHeVxxqie7eqm3jxPrup3yGdynBplb3ahL3q
wHjhaUDEoSbDB7i5VOdMKFFd75z0TXYxk243mC57llwxkI7myojLtRjHrPzbGv+eYJlT2suQQgbL
imViAjRcI41jXnCe8GIXUWmRVQ1ZLwhJz3eRpuk8lSFgaF1Te9n8kKSPA4o+zSjbYjlZK17C/PzM
mmaC3gq28H9ob13UztR0krVhilA/7nYFIFNNINwKtrLHmKuDh6ef7DEotNbevdhFmAOpGkjlQJ1F
LtApZlqRQc5QK4L4w1NXCj7GkZ2VlbF94lemyyYAoUC1GxdzVU3YTWJuwkb80YNGVrDafQ6Ke+OO
lXM++2irJ/yqSRXbyEB7YDbiDkCcmBkAtVJk1cJu7r6X5YGujlhd+2C4y1lNB7CzC9B8pLYZPiU+
WOcYVhzE2+xAUXZnqkSjA1JPDAlgen9tpOXqyv5YNdhL6SQZ0wpMuGfVEmG+9immW1o/j5r/9Qf7
fMlxHwxwILwtETwwn8Y/L9WqF3R9Qck7/J7ZIA/KrPheC3K/wkhC6Gi3mj+59GZwRWfwKxto0LU7
4coiwY4LvDLEkDFWw7/dQbpg9rOqfvxuMQMulX5e9oJfezTADLBPd2v13cuYqZmwif4g+OPQJuJP
eyLNkRxS/aN1fyMWY1DzdwFrMIsBcZPNX0hqLgImZ5K7+uYCTiWnOsSzvII+jfIsgK/jpmmPAvh6
lvFtiCCgEb2zKtD47etv/LmF/Dc+XS53BZZz3IBrWccWD44QjDiXvT8EKer1y129YbgzkFn/k3PJ
Yim+K0OFAzVz7r1tPA+ZnBkfRqzcRfcVnkw0e/h6ZfKVc3lmg+36yQkRMV1fS4mBD0n83G1BgYXG
jgs5vkB4Ipvan6CAcy/5i1t7de2yhwX7tNohwXG1Vt3q4hLBNz5dMUt/Tn4NScSSDpLxoRzwVvMV
T7er/O6eOOnOsLPbwi3TA4a9/9kRAiU6MIcGknSEwXO7RQT8gtwu2AX6KLywmQ2QSaAiK9yBwPMB
Eoqr0KQrVwnw/n8sct6c9H0LjhD1Y9B+NugJaNFKaebadwUSHQBpA12Qi6iU1WUutSVWNFVOGcl2
nRQWnR+VfCWxuKwc4pOZBv6DmSgoVfKZv7BIdAlj/aNUNVtQd3G0jXAJgxoG2vN21j9h7GHl8v9E
bZ2dRmjPYOYLiRNGoNks2vnX6oQ5kUG3+SGCIA4lEpBYBcqPveoLBwijo37BKOZbB3qJaIXYpS/Y
vSd6mj3soeKxU4P0QXj8+hRdPn/YL2I3m4a/8FG5k7qY7RJFjf5L3U9eFPT4DcotZntd4bP7svZg
vdxzzhx3aKGN1WtNp/4avPKWBSIFowZoX/lrvd6LmwWD3ez5zQaj0aXki5jtKJJBa5ZfWROEUzBh
CnVYhb9fFCs/bWD6mqFB8C250NqZ3SS3Zvcr2Qyb7BD75Y4GgO16qxWFi/tDB5smm20FbyJOOZ9w
ZxCroYJGfmabKJifWO8THUiMJ+O2BL/61w4hXxxvHULPWBQm6hhE79NhTgJZqLd6qlbjT7LXEcZS
vE8Lr9wDsOwnnnlfQqmQFYFRpQGfxW19oFsJBPprRWjFYH53flJkxZCBUkerCak/fzjBshs2eQqZ
uMUQqWhJ+E3zsptquagd1MVoI4McWCi07KcGLjV0ZZtFKKOXPJr1pAn0qRlqEKcIWpuAiMrMGxV8
Y32W0axzCajDhfadTHI8JY4xtEqUv0RGKhjlrgjbcanv00QUjDbI+zke5e/aZNZD8UqbzITczCTI
0wh9JEQUcPvEZXtfCq0OCkbZBFfIXZKAezXQSqg8ekvYpyFy+2VR6U5Vu2o2LEmupUGwlnkxTUis
qIVWJ69ND81X1KVyAzxyhtzrybNagrKqdbPBGKUHoZonAvpsVYn2g1LR5taUmjH1+hxszC8oX+ii
J0z6jLuvMyshCI0R3f86begdRHTilx79vHsQtLXEjrtMB4NXX+zjvFakhwFpOzR0tFZ4xFhsX4Oh
XsXjdRSNPMcTBWzy8UaMkjFUnK5JwaAJkkkwD/dulEy1YmwUcc7IVk+0Ec3NVDG7jzTUBjOYgRHQ
A+wSAjoqDqlKwtxuxhnJRl3LiVcPM6WdMwuS1LTbSFaTrIHSmFpMD3MlGtExVrRZ25e0ERPIZC/g
hfRICz6wb7lgzoqVqpFQ5FYbFmIRDLUpzgFIizpA2iSlzm1d6uRx3xVR/AEJIUXHVRLeEZAOWkWI
gafvpgJVvhAcgiMYqEA66WoaTW8jNSJmainjZJaLJ5TUfDbabCi3dO5ayMf3WlrsFTMyBLBEgq6F
yks3HZcw0TSPalIOzrZMqlXgz9SBoi+URJIGjkKwvQRaWk0zZkanCoR4zaRtwBQFMvSeTuCNm3K1
Cx/kygB3Y6lP4g68hgT0lH0N0dqyqWq/MmgW0L4faqsd6qS1dWXIuhtcNl28SUg+m1aSEn156sJJ
PUL3sNxPpTRnAxiYAO6C6KfcxznIBw3lNtGEJSinib4a2FUrLvqht8x6gQyGiCbXtNEic5oORgEZ
ODunwHOLU/VjUfI8sstp0YljSFUP3C4poCyY6gVUd9FSGuBHPfjwwGSVTGGS7o0xFamfqfrUPmh6
HuZ+SitstdKlaudnvZJmtiThNPwcFoxlHlM1mZtfTZ3IAGJKVdhPbg/i+/ypH8pEPKhjnQCLZIah
caBpSOd7lO0a6bbtE232hkovDBNbnpaYYejCCEhHuuTtZoDyV4wJl6WRCdSbwHZqVKCmQ+/ABcR1
ije9Fi4xGHxAZaOFt8KSjlPt5hOkvPwZqksJ/risT9HLV/Ui8ksiLvXzooG95hbUyaGpueDz6oT7
OdYZF1ulLSgllKCHCsEdRWJQM1lRFNYVqGxCkC/ZoDscq+UmyYs5ER1NTgQB3JZtCTZcGiYjUKht
JGAuLtea4qhllIpPeqXlqRtHijY+l5JegnI0NY1EszWBGLEHkttZQ2QBK8/gkapexg8Uc6Nx8AUF
DHkj4qC+IOEopk5KQbWmRekGM+Kp02nd2xLSJbnXBxDMOaRTFnDT5pM6Pi96ZTxEYMZObsW0FeJf
0FHpPEHNVIzG1XpRQ620zYwHJZVk+pIv9Wwcm14ZZ6fSIg28UoOc3utg+xGg8kn6hrgVOJG2oIpu
IfU0SBSKaBlY0Tx8yqLYmZGqgBpCwra/LIK6hNtxnJPsUMT6YcwHCYM1KETnstMXfdMF4KoTKFqw
oziaGBEcl9AG15C5vDVtB7VRINbacZN1GMH7WEoRpWTEetUBt2fbbGJQoKUuLndQgJI2Sj01jJS4
seAzobz4tSgIanyXMRFBCD5WSg8+rgI4KH/CByDqQ5HKWhpZSxI/gGYxT7ciwPrCPRyKHkirGJFH
J7TAbok2tUOwSC1BdQyRSHawm7RvrHhQDXzzSi7l+DhGE0k7iwBt01hgYF4woixjQLgTpMUu+hk8
W3KXRMIETlNlzh9BSSxBnFEFiOUhidJIlt06i9MWuAWcetRUu9Rok1s5n6NHlfbgS0PAFnots+aO
1vRbgw729xoXohOVBPADBazVsZvOulqbmxKMjVXhNIbQMU7eEKNwdiUvM/C6epsXBxDn5BJ4rrJ2
qWFWXgowzSUg08NIFUlm8w0nSKiQx4KfPJlsLcE1HqMLGUsDJoW9mYBYsDAROJqqnHpfL/sYpMye
KSg9/hFoMNIk1pB/Q35A2Mlwx+GjiXUczh7j9+0hWUYoTSbQ0RJ0C0w0sbHXEhzXGyMdVEutU0V9
jyXQ07laR5IlWMA0rXuzEo/tHcg+6wS8292oHatJHyun07G6SW+1bTzHkJPrM7KJozaWtmJdp/Ub
zUp4i9HJumMsYDrLVByzAyhZi3azjHDbZkvKaLnraRErPzS9mpRnGSSylV8ooVJt51IuCjvHqczs
Lm/i95hUBXAmYRtrGB7piHg3qZO6Wmm/kjoRggkOJIzQurxAICUKNcGJXf9EXgoqdJ9hgfAK3fYP
dLvaaL6o6jOiJkw6AURjgI9f4XJgYZ4UoZrSn+gY7vBUu2eNbcxi46xaEPxZf+5eYI84e1x/iMb1
QKQ5xdo0D2K+W9WWf7EJtthGOIFQqwUxKU+22PTcajfh8k2BXgqm+SUMvEoqcEPnj7cZ8Rh9vfQn
6DlzW7zNNrI7Pkmsq2AD30JtKACl6wNsV77mmVWWr5/k46CAjVoQXPxkNbIeWHodTEu6xwgZ1spx
V/b2zBL3ONXKVBfqmK0vCjDe/kmLtT7DdYltRI0YTQt0SJCWgsyLewLKC9hPwLf3U7NYNaq14i0m
IqEIumwY9C8CRZDidsDGJrbhgx5/fUcvCgzsB2AAEuRZUFTEMOz5jooGrqlMSeCzaPi9ibpVYGyZ
zQMKPiCmSI6h4Fj5awXdS6QjZ5Zbt1Si7h9rwnvn9S6rU1HPdOUDUI6YAl2TkrvyiDtbIueqWRkK
kyQlP7NQdxDJoZlgf/1MvCh3gVEPxRO0l4lJyMXzrERcL8qUvE9J6UgVkkhzKwYywcx0SEvna1uX
547BcfEmRQaA7hovwgTS3FLrJOO9KDE0D/bPweo1ESivGsnt37fEeNSYRDBKQjx3zYjYvsB1302y
b3AFi8pukdZ6dpcRUxFPbXDneaZxUQmq8c6gzKIrgf4UNW/zLd0Aj+ebyKfzlUVdloDxrU4tcud6
qgWkcprxrn9nbRn1ubXLMVAxNmqPMUQ21QDNdSct8LBdldu85KdjttEKlQ1U3U1knednbc6lqY87
4z3ZdJtRtaqDcTt8025HT/Yyd8C0qBN3a+u9dH4gGnEpQVtGB/8Q39ZYoNhGJEzJaJMX/9B9w0s8
ekjtMCgwEouxazFYvQbZ2T2vVpybZH//JEinZQlO7y55j960FxDI+YbbMG1KyZUxG0pXRvMu4zSq
lYCmo0YDRjKMOp0ba0gtCBPR3sUti9NslBzgylX6wivxCmZQckJVGxjECxxLiUd8YUbye/MClvth
V3nUA9Fu5eJqp8FfQOlcCSlsuhYfjGUUKMueLyuO074lhYSDQfxlV34HBamt9u9sbH/0FheFDqux
I4/cmisF52tOijoXiClFUIQCcsxZNrPIwPtofAcjF5okOeBBkQuKfGOPgVRocAbU13+sgQKvfcQT
m3xbu0unNsmiAR8ResIewaXebtbLoNKaGc5XwhGlNUigYIqgflaf5TvdZzQT4THctZjVHvzF79C3
b0BzsrbAy0YbZqQQSyGcZ6B9SvjmXpONQiYPzDTxM+i3uKXdHEogrJnl+AUEtf/QaU+NcvmhkJpg
jY2H92I37FTULlmpdHiWMbDxF/p6lwXg8xVyfkNCPPWVdsI3/M22ZLgsvDT7tZrslSL9maHPmZWT
8JJMjVGBkf29QaL0XX3yoGtgL3cm0iNob6ylgdePw58Px9fOM6GJJqEf38l3abqJA+Mm8SQDNIC6
RVDYyj3yLbxdIwO7skTUtoG+QFRDDMCr5fz0myqEf5tIfA2fdD/0FUz4qI/xDg8J5EeRtwYquUwp
mDX4JHpmYIHlryUzaUltjMtrDC5lyNyGyi85f/o6l7i8hTCJimF6oCHAhGfyXFwTpGLaSkjfojgo
k+/dmm7jlePF/nwTUnkyRoUQM883jHZJmWZC/6qnVmTgiOGacwS3f41KqywtxsPQ2GOw6hyXzxGY
hZ4j2zkVvV3uO2ESFUSYbf8KScJ3dsBMewAR+KbEqM7w+vUOXubp56a4syw1oFUnI31LVfGovACJ
08nqUUjdr61cuefOzXAbCcESTW3C/rVz9MZilzekrDfJbWgNaIyvZQrX1oTJIOQmQBFfYmQSGYSo
aji9ZrhhpmAOQek5HfEoWFnTla8EeTgRYjRInYFF5fP/gcxYVv+amYdaRSGqwt6BQLdyoKnhhC00
YG5E6g4wv2L4IhEyRNbaxKsA83No3HCbiWpG3LLC8hy6syvteqQnuMIZiPivoBsvvx3M4YAB5shS
oYtDJiKVnoeifTUOEigySl9zwehiJ3j/r5MuXIYozhiXuRO9pJBOUl9mn6SYbRFdBt4Uj93wNLmF
G3ur0xAXTwUDsDcFxxtpCRIT/qxJI23qWNdeKqd3/83tEm46K9+gmAfV4UBcG1ZlX+csjeUMcicu
VahR1032qvoTPh2iiTfu/kKmt7YuzknaQgMUtM1e2ROI/j/yzqw5Ulxd139lRd/TGyHGE3utCyBn
2+m5nL5R2DUwCBBIzL/+vLh6rbZxnqJ778sT0VER1a60UiB90jc97ylHxYZcVRckyOAB/YVj+pOx
x6xslBdhmeBiCSD5R0vpRkgPJ6b2pPAQJ6YtrTC12qc3UxcNrpR3BDLdi17Xp52OFTm5ktiDgB9/
ykDTwcFttki+Un8KbkxdgAKA7jcKcpC0PvNRm7kZFu3zpzvJbNiZJ8IUKeIaw8Y7ui4R11CgqjDf
XHYPzg9EUTgGA4PWq9lLLLpGVXHEXqe1UoDb2+67CwNgLW2pTOPTQfo2o/8MNFeUlvFYFkj5veob
d6M/ZmBqcRhoCOtdoC8BVWlLuedz+xxv7s8BZ3dm2Q8oCM2Sr5hZ67fXaTg1eVl7E7oKKKf9C4bl
jNFEmxd6EN+AJwgwfFygoBKqHsGIV2NDnhDWRJfOuLE2zr4OisXW4nNP8/1Ysy3eJU7ZoRbktWtz
P2lOurn0uj4dPai3QNEXPDhzuviYs8n0jp3pRjFNBtFZGEi2hr2attniizqzrz+MNJuKHVXICmr6
a8Z2Hbu1EqhoLQVrzryZD0PMFnkpxyaFI/6KrBl6GeOAo3WyDXLEaorvS1eDM28GtyroH+A6N1Wz
zs5sIx55RtX4isgphA0d39O2C4fzuRFcnCVoB0BUBI3lH9eZdPRxzL3u1btrUA2Y3xK/CoxTsqN7
GgxT/f3S1Wp6A7PzxEGxseNAAgJH2Dw7wGhUW5roXu3nNLA3LgL16HxzQ1Q4+dltvP5q3cTbcr/c
//a56wF3LLBgkI9AWetn6ls9DobIq+61C4oL5HjWbP9qB80quS3CZMXC8tCEVehNmyzz9/1m2fE+
86gnRBqSBB7agD7dzj1N2lnUiGcpWt9Ltpm8XXiXZ87Q9wPMrSLpR6mQFscAfoPU3iPx09ANoYmS
rSl2W7JeOlmMaePOXuaHEWerB9qyWTVm3Wv/RNdgC4f9F3J4Q8RfT8iO5HpyENGbuoK2QRQU+wG+
R7Wyr5x7ZAoX9uWZnY8GPJypDu5FnyN8GdqoDX3kr3V3R5OV535JioUY25lDABAI1F97OH3wHuc4
tAqZfQbNxpd6Pa5HBC+ilb2LNib8UUAXdouH3OcZTXLYKJdF2g7C7PPeEWpG2TAWxokSlJlD33Ta
KHH4tc/C5qv70wkG7WVhf36+ooCVC0gBinBAg0c59Ed7AP2gDBLLsAAEmOb+tui3aXRJRREurNWP
VhQ1ZFA4RnE+morR24s/psm/C19YCnWWo6qfphpkhJ9gdfrtdFOfLs1LrMmPD/JtLEgM44158FDR
PT1bpWXpWoVu9E/eiDQzkp6o76nHBcbQzO34OQhUuNFzB6CkBSDgxwn1khmNzPQn785Gkys59Fuo
dlxMwAr9sIjLO/P0AOv8c7DJ1Lx7emlaIlmPwZJHubPB9Mad7qnaZSt+zIK/GYb5PLPZq0LWHJV2
uf6U7sQtRTlqZ157l9a+WHUH7b4JDOt/+yinNfpudmY9dCn0YJ/oEULZaK4Aee0OWgFhvP8LF62P
RvPz7GZ3E3QXehbH7Jy7qb+1utSC2tcup1LXeP8XHI+lNze7oDSKqlYW+hN/tPcUc3ND4ziRteEK
L8ONluY2u6okwtA0hgc5DdZskj3UVi4GnAV1wI9/4VEuzG2umaNSBIEgmIhVOcl2pMeJmJ1jCwDz
tl/cAgtzm29q0ZdQU8Rg0YsEnvvne7M2aF8I9W2ynOj/aBf/WCYT5wH3cZwvc9uPIlMBbTzylLtg
A0xPs9ACPE5UiOHOkIfZsxduY1B+F8zk2Vn+Oey85aceKohlu/oTysGf2GMFtoT5LUNsrVbwFbVd
/fd6wv49TWTCAazDVZ3OlqcwGwn9Cv3JyDedEeWXbRWzJW/g7KOER2AQMqnPz48YlGZbRdTBrfGh
CO5uJjcY0txQ5w2ExMOsg/zIVslxsVbj42Xl59wmNwd3MCR2EGn7aFa0rEeJYWM9gSqExk8Ehuhu
aHfuBcQn/fF58kb6DjVXvtusaekvvMiPrvHnwWcWW+V8gL5qdkp3CDqgkGLSJFHQJFlMsXz0tT4P
NLfWY4XKP8NEZGMKf6Vr2qwhchGSVbzn7nphVtO3/vP+93mwmaVGhwsKYHTzqRkAKx8RyUBfRrQB
IICAnCYv/wqCahbkfhvTRv7IgZAG1g76zz++xhFU/k4KMgWkQjtooXv0xqsGZRFpHWgZrgzEnZul
goMzM50gJHCUKFJX8CE+jmpCidfw6uTUGqrelSj/Awi1W3LGzux2JBwhkgf3AJIy8yxLn4ihtTXy
lKXCh7I8AF8iGHOf8h/Is/jQPt8sXffOXI0+jDiZ9PdHLc+N0cutJ8890v4bt75pxdJ2X5rUbNsJ
N02hOW0+RZnvYk4qQPky0NBH5mv7qdds0WaeeVWA/tgGAm2IN3wKkXp5WuSiUqd2TddTor/eOivr
csq861sWaNul3PuMFzutSICnUPk5BZzRbzovLuBcidjt+cm5My+jl+k+W66jFcQrPCewn6YajhRJ
6sV72eedjmGBg3sD8iC0Mtvp+QB1M5SOYiNMew+ihQdIHwcdRJWWjMpni/1xpNk2BzfGyUVTnTJ5
Iy0UVt6W+eBj44e/NiefX5xDJlgrjh/c0j81zwyNJ22TVydzPJU0RJXIkhH+vBTR4zn1qYE3Cl73
PJyS2j2RaatOEsSdCFCHaBV9nwTUpoTi8MW6/vvTeT/aNN13e6vNHKt0MvVsoqqls300VS3M5/Pm
RXUlHDW0/0CpBCv94wBWjv8d593Jza8g08r6a8EWDPy5N0In6pM5/fkJbGrzkhhSyFNHvW3cD1th
Lpm8ycB8PEHekKmQ3kTPFEJCM+uQcnQxjvW0iPmVvoIm0wTrokDwj89/wTScWQBwzig26dTd92kB
xA0pqZbwFx0lykGyVZcoM7yzfQvBLok78SL6aLouzWb3YbzZEqhaHGLoPnipVi2upMaN58M2HKfS
1GnQZCNX46oO/qcThQzLJH9mYoHMXN7RIT005fnL1HbKoje4DeIw8mKS7Wuu473u3P96sZNzU8XG
woDAciILPBsxal0EeaPhRDxoKsh7zde+iKA9THywgQbm3c8SXHZrQJ578+uxz+wDEG+wRlH4NNXi
ztZQPpgJKeruJKFwCvV2RkBubYJfjzGrgHgz8h8Gmb3KQXVxmWKQqRK2vZ6YGlPVimb56dXkLGYb
Y1zY3rN40+chZwZetMKWWTENSddKBlPVUzGE05rhBfoj2Sr3wl/PcprEfL2+f5IzQw9NdNcQTnca
xWXsPg/W91//+qUXNbu6WSQTFeRpT1a+toyXSL+qq+J/+9CmdfrO6hro7HH7CmP8wXXSp3bFZt3z
7QA2aretiwUbeSby44A2ZiCtYSLABOWejyOOQ9SWEf+5MvLcT9dTzFXLV0COofNzeVmce0lgdqCx
exLnQkX/x/EK9PGVoOKdFJQ9wubRQkPmVM+vH9kdJM8h0rVIq5te+3xZvB9xtiw8GptdUgwnw2pW
WrUvyy5As3cvFhOk5xbI+4FmC8Sl4H/VGIg9uBtjle9FMPT7OAaEj6HQr/1eBMwLq6Uw9qwa9udG
s6DLh6MUFQNo/f74RKukSG3NMlDAMqlqYGfTY/xq+ySwgJ2Ga4rOgRKlIF5oXP16Q5y1Ku9Gnpf8
cdNOWSQoro4eZAac7dS3AFH3N+cwRSj0f2IqQQGE0BgqYT+XVFWtzKzBMU5Zd6d165h9GbQFE3J2
Su+HmG0HSIslCgLgeJhvCksBRSA5GDdTyrl9Rkvdw5IPc24/vB/w09tLOj0mxinmLhpVnyNt4Xg5
a4ffDWBPvv07k5IATJlz2zjVYAq+0SRKUAEk9reJS5FvwfNcOmzO3VPejzg7THk6IgjVGTBik85G
DAnF6ZoKFzAU62S9xNKm57bd++GmS9q7CaIJ0hMoCz3pRNuQVj4k5EfCfrhFtM5MEkQoszKNTcpb
X4w3Vv2DZlc9WtBUU+z0+snVvtrcWGtREjjWOjLXY3kwveuMmGESXeSMbXEtrbxHCj4Ov6TGTdye
nCZdN6a56hxj4dHNWN0/9/L7uUyP9t1cutzp46E3TlEXmvupQNlq1misywX2FG6Wl2IHoNIl9dOL
ES4ZaiWLbuErnH+aAIVD7hanwryQkHjoiiO4KQzpjqELVua7yEsWxvh/rMk/B5mZ5MatIg996Ygn
TYUkeb+bpKD7oHN3U+hF25FFP/7stFC3j/DE5HDMvdw2Niob/Son/gP7GsmoKkguk9XEFUHLwFt+
MTRuf20el4acrcsGHZ5a0mJnuxtX6gFBYSGCB78e4/yCeTev2YIhdouM/mDAKeRX5ovxo9lEK/Ma
WdN1s45uJOqQtA1UL5Dj49aiQMlkm+YnK/pY/vNQJ9v2brXyrG3LETsPjKEtoGlwCOLtcub5TMwM
Fv/dMNODfjeMVreWSGsDx4xExFWN4PylKKXPfODqk/tsK1E5thQ0OOcQvB9ztkKHvFEWaYyTZohn
HfciT0WrskRqNr5hvRe4w/eFF3nuHHhj46PUBHpc8+raQreKftQMlJCRp0naT1sJtB4Byprs6W23
RitgkD23K4mSHR568MeaH/HNUpfVuWAQvFgUUvzxLWZvtMgTZAENHBZPKUqfts42BTuSXpnIhE8V
FdXFiAaQpWc9I6dOVg9TBqYOLG8LhVfzG0xstaBRxO7LxI8xIdjqXqRXUyHbJCb468d85rrrTgAO
VErjWLA+weospEFk47lvZxOaTZCU5hu21dfFatguhVDOLFwMBomiN2EVsHlmm7NvkETgY/4M+els
bdtIE4POcdsGJUC0AbyIvYHc0t8E4Lw9zQ+jzt6hl3aQPlPV69QhgUINRGGHUx/Et28sl1BfsHJn
JukBt47rGMS20Q9nz3ZK0VglFbF+slB/chxW2Wkqdbfv8wtgAC+zKw1kl629MOh0k/5oeD6OObtp
5xId3CbXT53rrRQxnzQbFxqze2hi82BSaEEurJrPmxPjvcmyo3ACPYKzF0lqVaEDOXthkGW/H8P+
bkp9tmjnTJgPzQ5gsJbiwG/R8k9TfDfk7C3aWqYPZt3iIooibiDaM3jtE50d/VEXk3ORb5Bx2tGA
HTw38GyUXi59hTNBEY/owCuCtYIYKf77aHeJqJvClOMJVXxrYDP26bef7S64kmyqi0njMz+2f5vH
NS1gjDuJ0oNhiVLMefin95oxNUb5MrDHHjJEgsgFK/D5ZPYAUkKfBJBVqBPRZwdK2vb22OjyBb2k
in9N5P1IF1yjsyMgLIiiDdCNqDnbFFGb27HnkVObPtRO42faiuHO+etVeWYToNrlzzFmr0eChxFp
OKJSYmxbqwloEepZFMT5Xi7psC9NZ+YVWXTU86Elp7g/FBUUOJy1Ofzc0v/1tf8/0Xdx/XNpq3/9
N/7+VZSDBO+onv31X5fJVymU+FH/9/Sx//yzjx/617H8XtzV8vv3+vKlnP/LDx/E7/9j/PClfvnw
l1VRJ/Vw03yXw+13BbzP2yD4ptO//Ks//Mf3t99yP5Tf//nbV9EUIJ3dfo8SUfz2x4923/7529TC
9l/vf/0fP7t6yfExX9Sqeyle5p/4/qLqf/5meL/jNEYtsmegHxOZGlie7vv0E+L97nnwgbGKkRaA
xjd+UghZx//8TSPO75P++dSwAGHkqWv0t38o0bz9zLB/n/LW6LNB2AenreX99u/v9uEl/fnS/lE0
+bVIilr98zd8kQ+mGNYQqE0kcYDSBosV33Jmpzq3jnRZ51ArBSa/DSWVir9qMXe4b2ak0wPT5hFE
PplF3SOov0AQBejCicerrkyTJLQqDXJzgkQpCqHxDHRQnDQoznlY3WzdoqfZWsW5kTUXURNxNGXX
KgPDum9V/eD0nq3v6CijL0lDerW1AfZgl14XZS86qFd5ULTxFNLVWveFgvYDYW+vuWa9a744oEqs
OFP8KXGEtbY7O/YrHvOT2RZWEVosfwXOKgnGPnFD18kQKIUj9MR6RnyH1ODcAKL6ZeJ1PScqK1Ym
GFLXMkugEk5IvTL1PscTGOR0S03ja3doWRIMeKMQEbQ1LcBL46WvO0BnNo1m3ht9WR1lrjFEYysR
3TR95B5yL7E2oz32Vw4ULAI1pmhMTxvlrEjc0ivS1aoN3Kq3v+lIGYJUSwJHL2qfdZJcq6hzhO90
TKyFOeKCw1L0UZlN1W/GmudtAGg3yCBWU7d+aQv3qByWvJJCB8rDye6tsoh3RdxH915UlsD3VW60
pXbnroYhcR+SVsfnJMTf0cjKfki3POWS82Boxs7Hq232Ch2/QTeg5Bz8DijI2STb5FHJH2yKBt8O
dTXC7JRPx4ishZZpYWwX1lqwpjoI4WQboRQUHqhSDxxczGPMyGUi+AMoWtyvB1cioNUn0eM4SHZA
h7RpQJa4zb/JNkbNvszGLaE5oPUa8oyXgPYgIWfYUgROihLZGN8NyAtil0el2n6vHLytPgPWzBel
F+8aJjUf20u782xgzDxcMkJipnxVFjaQhnEMGci4qYJm0K09y9Ban7otipO4Ab5Z4mE8dWVD19dv
aAyVDJ5uIqckO4UmitBt6aWlTHT3cA0FRpV9ZVUFRfsSQz1+NoCnpKSxqcE2hhJ8V94XqZNfMVGn
30ZztMEqUk0OElDSbno6oPjXBErXLjL9diyqMqg8N/6qVF6FaqTppiiEFdaQi76qoH4aDJpxkHhs
YJG5aqdywwlibaz2xcCTtczzi5Hn5baISOWbbpOiybQD6zQ1UOJScQPJH5Y7lQ8cpPKBqGpwNxnA
svRidT+hqG8rrUOoJY2qjZEMD0YywdFhOHw7FTEC2G6xB9+NHEYtLsPCIM8dNdFHn9PolqVeB5iY
mQEXVto87LKyP7pFH69oTNNQh8h7kHn6ZsRJdAQpCA0aVUovGdG8o4qK8QrawlEAnJE6jIk+xn6Z
e+Y3AQZTMOggJ0HoJjlUCU4u4qgnIkm0EhVCboMzFJcpieoAhayPkeHa/SGK0EAddF5au+ser34f
6RpUm7xqKHdDZN4XOMthoGLprFkT9U/1KBiuaMMqHyq88jhh2TNYfFnAUnyslgVE5cy+DsQYYW/1
hIdMt45u3KNhgQOqVkgjClhUKNTFSom4i7Sr0GZR9qWzG7qvOmIeeK/xgChO94KwFYgf34yWvyak
dK6roYnXAAMmgSoHQMxVIdRjn4OTtJEejKMX4KVuta6IEC+qudY1r4rwuN3AIlqACErhCNe3kiI2
QxVZZOu1eoEexQEeZ216wJWa9iVr20xHkYpOY0ywIreO8kAdK/HUJF/x1iEXoxXB3hhUmQrELby6
m14BBeWTKIsAoCMiLFrUcovmsm/jrRJ6uTVkucsyftRGlHwzLLitEQ1kQ3Ia8mR4LKN2XxEjsDHG
hZ60K485r6ZZ7lMTAt0OpFdrHYweE41jWXwVGTkLWpHd1bTu/Z5BDj2rQr2CA5LFG0X0dd4x/F1s
M7v3XWf4aiZ3OoNlc61TNZKgj/Q1ke1GtMalawBtDEyfm+UrmoMqkbqHMkUkzswObU4PrBcbgfZ6
NsrNGFe7IQVgRRVXrjR8BwoEZeut8gid8Gw8DhRCBV0TeF4Mg9ECJG6CBlcr4Zd9WQa6UnvNssAp
pCU0ijR2S9Me5sDYchw9TcEuukyEmjlc1yAV9LVu3sOkeSDzkZb5OLdMP+2MBDJ+Be+twGns4Ybm
HfVZU9KVkcc3VVcUq9YtjhWlFyKC4lLO1zKTG6mlMqxy3dhaemZeZZkVf9MMc4R8L+/IDZE4XmON
q7Bwmf1QGZH0VpzwB+RtY7QAdDB7iCUU/mgPddDCfK5ll8Cx9XDhrXkJjH7kWEBXeT9Aucw3be4h
+laQi8KMvpY2jIgtwL9vY2YG7TA2O6/vXlmf1pcs1lXQN5LuOGr4jnaPGu7KoTIoqNj3rlcEfQxi
o2HZ1tpLzT0MYezbXYWgRam6UJdlSES8jUrvKBw5BE3dQHpJc0VY0ahEt6hTrTp32rt1+40hYUiS
fue4vHkdC4od4R1zOhpb1nkSQWFxZ+nsztJyFeC68lKDv+jn4HH6VmZzOF80gNVcx1m17lLtivT6
eJk5zhCkWXfT4iT0rAJa9gXMB4QYv6Rti2K9FqXcAzCRDCCviF5UnQGz2GZbt6HMR7ww/9LlAqWg
Q4usXwVIY1UMzgtIltY+86piw2qmpO95PWh5Vdb4Xd3gfg4ISmnDbCuaRM3KyT1cftrS/aFIaVzY
eZ6vLACRnuJG106dM17i7IBgTeNCBpEJz/wOeNneRrn5rq6aYgWrh34TCzR6+GnPrDXcVaQ3ZGV1
etb5jZMVmy52T6SPwBt2QI/PPGiipbB36OI1uT8gPhgKqSDnYIr82jYa4etNvU4pjqKkHL8wL+8C
T2ZHPo5+CYjpcz0qWD0E9vDuL9puhMIakGVtp51IkqxdvWqAG1Tg0VVZkCp6Y425cZWn9CJvEtPP
DeQAtHSEpTC0H6rsUNI0drejzm8byytxLyFYv+UBxNC1hiq7Pvb4jxTSf4E2anYI6iF6z5Nxk7ae
2PK2dcIYF1PfawfEv2Tt+XWlDw8qqYTPM1y9ygEswJrQk0vyHxZLjXWVp+52KMuD7ZRe0OXVFxsA
uCCClrIvUwekHwZoul1ymoStqVeYUyzLy5L12X7MegIwW3dvGLg02bn5wlzS+0mlxh1v9R5kV2h2
tuQ2Vu4xTS3wsFlFhgsZO+paOY5c8zpG7clQZ2HFNHvDXS6+RXClQaXU4+GB6LXXBbZkoLqoAjwX
N6Ojn0S5on6hDRcgaNY3AMCBb5iYlR5ovf5oINzpW25Hw3Q0xt2gtfh701WjtiXcQ2JCi0y+ZcrS
wroRTrlK8E6htgIaqr7P7GoIqjyPJ5kGBOD9tBD0plA0eza1CAMaI0rpUi4va8ss/arr2VVk9+N1
XWYj3eYFyI9BmdnFpRqM6lnvuzj2ccvdcUdvcBr17a6KdSw0g1k+7gLuhaY5lo/wENa2A3jrJgc9
co2rtrPvnfQpzWuUXBpkJBvVmuQAoQXUmg4VrjhZZvtJbVXrPgEl1o2T6zEGcNPq+9e+axDdTvu+
uI7qWi9DK5Zu+4hSYy3dlDVzYLQ1u9uPUqp+A+CouJJDMxwaQjRAQUg/6G0UKFE4apP2YiTfemtU
Ww2cwv6S1EQH11e4t8xM8m7rJdmQhybwgA+xq2PDWHVBXlqvih8zykbk5rPeugA8Vesc32zrbpM7
4F1/oxpHhLHjGl7+AIBltioGM6V7vckT+1IIURQH2GqJ0I0RJVqoJQWvQZgX8CgG16yzYGxrvQZx
ftBZvUEtW4qiF0dVli8Su/K+FH3lqtsslnglcS977RbAF1luUcZlcuX3hZE02Oy2Xa36SGnOfmyS
0njifUnMbWm7iRZIizlWCLqgeu770lU+iLwJMhctqIo7B8eOcd2aYw3jOg6qaOA+wSPzq9FOm9WI
AtcSGzaK9YBxy3o1dZbfVwYYmjsbnOD2rmpzZlxZysUx7VQ27y6KAbhZ1DEOvEJGRMn2pWhEoUFd
qgEPM869vNxTgKjFbpTUlds2yQg4xm3S73nLy+bQMVywqUQ3hZ1Y5pamIvmOsFWltg6sZ+VXVTGi
/6GvKy8obatGvYSd7rrB6zmowqYNErmvp6l5E+FB+nFDd71DUX2flj3ojtlY+JmeX+MWYzuBg1sk
OrNACDWz8p4M3pWUCXpa7bY2xMrLZQ/XsjTbPmiN8aUAKlL6lY4mQHukYdtLdRPrujbAm4yq3K8K
yyv8Uu+SAVf8xuq3SW02T3pUotwzSCmOV4ImHGftgEo77p2sOjZlVQWdlYaYDZo1zeiCNG6Y8iiG
Q2hm6lZSqj9rVAs9BEOPSZbaa4IIlG9pvAwySrsTFarx6769T5z20gEaM+gc74Ardu0bWPjRZSO9
AiVU2pg9D7LV8aKGeHwt+ciNp6Et5T4HqfibC+fuuZI27188mHVsrdbOYF7XiKo5uAKXeSIQu+uV
U0XE3bp5hGjpXa7iPCMrzQWWuNECJ8H3DZo2Lvh6dHOjDI2Sy3HdaYTdqtgd6DpxRSIOZjpyQH1Z
aj6MuW3D2jG03K/Mzib3eZnFeYA+girGkSLKk4TtyNYJWhUVjoCOfRMO69o157X1AyEU51aMbXdb
6S5HMaAHZp0PsJXm+MotM3hTmdnAxyq1EWHdSJYoTYwID0o5aOAI4YZWh3ne8asx7bTbqrPKJ2u0
HOg2o/QIna1DPDwhb4o6cU9BU3LNI8QGgjQGjDtITDd5MHoGegp4nBR8DNo5dhD1xci2HAuVrL0+
LRB+KE1LVpsiHh21Sz1hEz/pdQoyMVcNQgqFq236QeTPRmrWN50rxyPpsQiCgmAP/ozE/hF1+xBQ
+k847/+PqN/UfPKLqF8jm+Jb8j7oN33gZ9CP6r8jB4b/pjAd6DNTTO1n0A/hQFSUTiIkkH1HJf+E
mvx30M/4HdExfAJcCJSJ6XRKff076Gf+btqoGUUKQ0ehN/pMnb8T9KNv/UJ/JicQc0ZFtYGgn4s/
kUx7q6J5l5FNZZNoOi0fB9SV3zg9JTel1ZF7ePP6EcLNF/DpnhWOZBO+NyrmB/sl5Qm0V1XDNtg5
yaGA7QFzW1bQHnd0RJ4iM4i6QSlfChe2kVk26Ocy9g6EC83vWmBmRZMC655wZJu7pAyjxnPCmuAU
UYIjMZzZdgjZrWjlQGNj72hRCvh61W4VGigPyC6RoOzr4lhQXaiA2on+2HacrmhZZ9InxitDACJa
IdJtBqxk4nnIS2ObtzjpfdoW2j5xDzVirIj7RdahS1LLDEYouwbGqFAHaFSNjQObSBW00oSgQKUb
T3CXQg1luibd6R2KHl0L/m1V+Q5+W2vCCoeZlqwL9TXRf8T6I41MiYqcLIZHhRuydRSkry6VdFpU
2SKMcFOZedIGo9X4CCZGfm+h47QgYP4CvgY2eGdld03utjs+aflmlYTSu+fumJfAlSR5hObwmoC2
yry2A6vZEONOo1XVrot+utTo3ywpylVl2gjENk4KprVWvgIE4mjBYOSlCEs2tF+g4Jvuc6kNz7B/
ldinqrUuQPDvv9gyURvETuRD69TU1wZnB0Y5/WHRQT0SXXEwGl2HBTXLzFWrFNtYGjUAE9eN9NiB
YYquvqbZQyCgeWCWW4dCAK7sj02EoJgLaese13RcxvxshPakbn4pYp0VfoXQ6boDVwnA8Kp09pFi
+ui7dkNAJvbgwzfcy0yEJMBJTmruguUs3JOblqlv6YW3opZWw1FNiwO8VXHTgbu+so0eT69y4k0Z
uTyApuL4TPVcf0wSrd6mbE/67GhbjfgRDyk7ZGWhQl3UxWPJNHc9DKwPK0tRiPhAHQERKBzPvmgT
s9lUlpHc1Botw9xU5hF+Ik59nsRWEuo1a+4LU8QrM02i5xRBMxbkmoQOXhmbg/CVbcFjVllQGhHN
fER70KqYOBAcKXHK201pXBcM2i92kqrLouPORpqDeeMiH5wj1hA3j6y0zXhn12Z5g4C8AEmbpuXk
qNFkC+I2Wiu7YsNH6Cz4BiCCWVCNLrQVi4ShN4ppwsPGKtG35zSdl/mN4vmeV5a0/TzWnIOV1OrI
0fRxMgetwiGV1xdmjlYI+O7Kei70WDiIAo4JQusuvCBQvJ+EYbFV2+BeHcaIR6PTxCtbHYFl09m7
bZ1dmI2JTGfK693AG2sFDvew5mNMcxCgnMB1+bDJNT4eahpFN0aHg6omiOlpNZKm3PwqvXvudAfL
TsbHpuDDrja7cj1wOLUitukF7RmqCVXcn0x8+ys7zhF8TKEN4aWes3KVsm/EOLiXnurFDb4K2yVp
f+ugYz/MwatH8aV85APxcJQiL2HlDaJf+ALj1wYxmU1GnF3JrCz0ckgjQC5dX6uYqjDtKQshBn/g
KOm/aogoXotELx5jR4gLq6vtW5WgAqMZXIxXoEg3FKps8gA5CxjZ+EE5SXeRQEXBI2WIRMSKa1kO
v9rRfGq51V4v4IRrFn+IMvllIBrbeCxCG5atRUEqV8pKybNTjmIfZUaykoU13EMmQLzkUMN7TEzF
VkLwbqv0ug4zEquQNQNbG4NrPziFF0/he2PrQRAjqKpO43hdArFRV4vXrc3cH6asmoOS0JjBSqH2
StZ1caWROvX8KG4RD4jhOtnIziTJd1PKKATkB4onMSftF5tJJ0CAC6F7nArDSmumYKumu5cDUgO7
7v+ydx5bbmNZun6XnqMWHGGGF5aeDDL8hCsUUsB7j6e/H0K1upSh7FLXvCe5lBmpIAjgnLP3v39T
3up7KQ7iXaipkzXP9UeqGYs56ZCji5FybFpCfjdmctNe04bkkEqJ5ve3CmsiKU2rN7aAgYSBhD5j
npPai8ahfGvb0IzPyZRLog+WRJxEUEoBaVcs40OhZBIeEHx0RbdFHskeOoDkKoGSBNdCrfTeT8uC
vFOeitMpJEI8tT24irFKVdEqBczYvKyVyvpAfKcwW4rQjU5Gh+H2QX1bS3JU/vST+L+66r8W/sn/
XFf9vzzoojT96zSVv/GzsBI0+R+mDMsID0/+QTX03+NUQVP+QbIsXB1Yj0sysE459s/SSjL+AXkH
z98l0A/yoPivyoofSSo2baIIV1KDAPOf1FX8pr8MUxHry4xQDQSamCxi5bj6MmeXBDFrOi1QHWA3
hY2sszpXMr4ZgVdWz4DC+c2vYLewcVlNizy93Q/9jZbhKrrxYAEpkftJuIKXZduWzI7c+BipTQrz
rCk+CSR0fkJqh9IxU+5qY2OKj6rqTaWtqC5HYFLFVrba9qO/ApoeBixQZCak+Nyw/tX0WtYbRhwZ
MtW1zvZIBB5246td4SPyjJ+zZE27ViPUz1xmYlEJocqwo49PC9p6AwqfrQAaF93SXXyI7d60aFAj
w273s4Nvj5+tZX5Qv0dvtTPZk2t6lAJQFm+6nW+qi/CsS9by34X1Iv6nBiLdsf5u8rfC3hreEphO
gSvYEVnO491oq8+3zfRCLvx9uhvt2Z3uKye5L/a1q52791vkjsWxCNxacofWj1d+M1oFWjo7pdGh
pb8Th53xfW6tAWtXc1/1J8Yf1QMmuvNO+Gb42qfvD/Er8Ionp4IneAJieJ6cm0FP6/a1N6ubIfEj
xevFvVSvV4EzBS/Q9ty2WcM88xOVWYmTxt5K2womgX+EydiraANanU42EIyEnfW78tEf+49usBvg
idTSSOgsjxEQNdkmzuCNbnNf1jYDivwaPBiP1V3sqblNkNJqIuUydU2n7N029om3znM/bXbCj9lu
324rW418ITmY+ZayqmveG4pIDN3MpeL+SKYjdQeZjii+8LB3GOumtnKZHrq7igxCQFuAqWZDpSPt
KVKt8mPmlkc1eLLfyneyg2g02LYkhafHUqR+V8mo2g9EGFjFfZFYma9Fzlz6iWwB+5mHioCr/GEO
bZRP+AsZN0+ZnH5lhcJZeZXsPndD+V5dqFDOwHghD6jmPNX0QzKh3Loi/GY/a7ba2Kk9Rn5cXiZt
E5Ns6jDsqUdb+QFI7tZ+4cXoaIpzFFvja3kw/WmTnWZbscs76XEiEry367v8h7oXNsVJ3VVMoZzo
Kpub2o7v0LszDhq9KfVWr1JtKXfNvtj38bVWvdx0kj23JLwEi4ObVzrKudaRrRen8dG44r//IN9s
UbcKJz4aTrCvFFs7F4OVUZ6/o253MYJXWRSqZf6oBi/3YSRJ2b4vH/Lo3Ji7UWAx/bIx/rPz/pW6
8Vfixs+9RoG0R/1ON/db1Ho1pJMJQAmuC3v3p+v2Ekf+J83GVyLb555GMwqJjEzQ39lcE9S5cQZL
YE8Trg2zYDu7Kw75LvFXR+FxCe6OkPXJy60+xQ/KOQah/gMb66uq4+c14KKD4shYuK0Lv+mXfjVY
xW0wDpHq5HuobEiqlnQNyX5ZbJT/c2PNf95bvGyxJSOi+DfiZ2BU0KXA0J1hm8jbFS8GzM8bjMFo
3BnvMOfWf7rNX4mtP7/iLx/5hYez6vtsJmgeOcdm1i66N69VYhcXy3Y4LPP/5hPNT0uUf8EAP78m
WABCTU5TNB1fP1OV2moVV6qDwUcBaGvfimPCtjofgmKbkyZS5y+aPztm40QXgKkRTXvuaVBRWMHz
cM1ubqi7pXqePzNbCZXxlvPrKHzvviVecp9eKlQqxan3xd2SDgIO6MiC2+SYJyxPMcFahxS/EjsD
SxHPMnMhBvH6OtJ2ZvSqBA9Cekmn52z4nilv4XjfjmB55qXvn0JosbJbBus4dpvi/Jz2E7KAxpKe
GoQfmcUBOZC6lRQ/uuL7WD9L4iPxrEQXP86xbxQM9e1bvSHPiPyw9CSb3iRDAr2p/srpHbh4SesF
kAvr72q5A4gIIY5COMG8abSGorFUerixeJHi1wAaSp+dGrwfVS4hvwjBliMEKkCYrYkKYcboTLUn
j+5ccSwOmQsthGiksblPxNwa4L6TXiRsNW0X62tnDlwj9xtyuCGm1t/yFUWoTkyrqloS88qiPIvm
daRFGcfK1voO6B/qQYh8q2WSIzUAyZ2jk0Vn3NFFJDFlhjuPdpEd4PHiW63MthTYNOWdnNuGZEm2
8EHhXtwYmtv9Y2uPP7LQql8r/PD8bsskKfvoKPfDSzwfzRcNJTGsGY7DtFmTMT3QP/ljux3yo9K5
Yf3cDlul3+kS1rOJNXu98Ga0+5XhT8k6IkyYU59zyBobuk67JKZaff1+G/dlcQmEXQh6wxTaG0+a
zz4DnUTNnBaxfOZqiRs7avJ0Cw9tu20YW9tzszXKp87uQLHc5mKWh0T0WyfPbPM9kdZSZxNp1JKl
7Mye9lA79Qb/2Iv8QmfhZetozWS12oUHoN+jsK52tWJJuZf+MOx4E12yj+KNFK8Qh4hmO7h4z7LD
UfoAzDeuKrg16W1PTELcaLY0TCVRoxR2w1rBYcI3Xsp7YuHmKx+N7udeuoZ3gOwUT6Wl3x6y7ps4
PqTmdjbXpbLXO190hwNmyOC4brlpn6cPpog7pdvmMoM7f9gV7mT3+9srJUiPc0D7Lnkh08jJky+L
l8Cq2dweJlsJfJmAP0vHzZ7y0oZHgRRndZmdCCguohKY+6NAHm9pCSG0AicOgaj3MoeagvH9zZ5g
+Oi2JLgKB/Y7jrAzUVx2yNsXOTVWMelGSfaRwlPMCu9WW9llOtAHlYzxxUMNaYyB7rpMnOIl8XKb
OcJzozykNolTlKRKgD5nfpkqtyBdxrCl8KId0ocbr9BiZNnYjWq18Zsi7ysBV1x5dDpseFvfhKjH
24Sxi9NZTFma6ZQKmwZzSNmCf7D6jnGkKDk3BLb9g9o77bP4Sq064z7II2BbodmsToHodvJh0ndN
ZdeYFC8mPLfcbURXLndKeTIExrxPI3xwovWCl75bqxjX6Hsht4jcjUJvJOfFrkNHrzYsacMekD+L
LzVwklNTMTDLtmVo3gQ0Wma8j3SH1rb6qG4uwOMkbjQK99xKvuXBUkfeKBajlTPfI83/iC7jvU6c
KHtBaq0kx3yHcxTfZ8fyOywoOFFR/1IVVFWOxtcicQLTYKoohLclv3FH8NOUuQz5+niv5Y6eeAq7
LDdE95KGqufmSp2VSL4m2so1quz+vfuYCL5zmskSGQ3WVgAjrbQ1YR8vW4AK241URk08DPlOzc/M
e+309pbEWCmyd83WpDlq/r1+HrOXoX/T9TVAUEDBrFiTaJndiTKZ6RX2P7ILUtrcMdpgYxs0+GL4
DjfHxBUCS3vpxuWJRwvIZN8+RsUOxaOobGVyBCvWTHdcdA/1znxQZS7KU3Qr748p7kxwGQI/vq8e
+VLtnrAmV+OdV9eRbgnQAAK3D6lMkWJa8mvCkQPWxvul73o0ykiTa083ELS3Z+LTwsAfkm1pHrqV
t8TQqNm1BCmZT7Aamzse/ORqNk+gjpfDQHtLQVpmr125cXQBHUglp+HGgX+2x9vqoM37QCWwvU68
JjplkDsE4aIoR4WsaG+ezlLiBck2odTXhtfW6dnOw+BMp5eMjpG7dEcLTjY4jq6xe1mrnI1Slxyt
JKMUVowTQ49zOt2KA3fgRKIegXpaq9TUnjo4Zn5SPFPlNjrDAlDvonk7x6fcsPKXNL403SVtnrXR
1QVffF0p9JqvxOFRRds39B7g6e6SiqF7048ILyrDyVKyXErFMox9qzhGsms4F1MPAzLBXELNww1i
4WaXLWOvZ2Zbs7MilGH1ATg1I0wlsARQHj04LkIePKIM5o94lFS3C08i52Rh9d/hZBThoRD4Cy5K
TIwKHYAwk7JnF7qxr/rYOr0Z6VrDSrQmJdWwlL0JAdYNX2A5pXa9ESeL2xM1Vr+Z4akxjf0Ojef7
cAzvK9h0x3nT3KVX0O8Xs6TjskisDLe3l9AhIbPwEtNKMdxeuXXjGTEF/qVN7sm5XBrzdeXzxk5W
SHKgdlbM+zg56c3VADlK/dy41AF90VEVznN1MIrzWK/BwXknhO+cOt2T7oye+Y7n0GTnrTtBhx6i
Q21uOEZWaWZnt6Ms3TeaM7hk+g7TqVntqB6UYdlCQnQpk3cznzq3yq7jbSNl3gilyLyand9ln/aO
hmaxAa8wLGMtsA32i7fR9NpDiS2/973FAVKum5x3hmXnAA+wEyFDaT/DjQAS2oI1a4WxL4S71omb
TYZkFXYpIWB57Wc9dDi/NCwONYP7mLitbFN6wROBy0clTDjZwK7gNLE1jDRxdjz4mklZ4Va5m82b
aHiLO5xsvVgD/rA0iCM6IbbVZbVWPCHicMIZzBs3cUcnCZursm7e4DHFvySRFe1FHjKFLyUAnVb4
CK9n03makz6qgxWfjBfG7qFTr8ddCk/PpanjeQ6ehLFg+ZnjJLxm951zC93OUb1oo/srw242tKo7
mkg79WEGuiRVO5DTPKiN7VtyH3DaXYxNuhve6/WidR4f0a8Q8hPJmJ+SWGvFF9q8i7J8HJdHYUCY
xXeRwpF0NnnHJrnOLwMHxHZ4Ht3W1V3hAE7De+4uEk6mC16D7/TygwFKK4EzmgfbrbnnjbD1beG0
/u3abMoPWng3/5ABYx+AWnye6DnjaLQEYBRLI/zyiVzNed10drS/tdtZvtdvT2kEy8aKFVqVM9kU
DCsMw1IViNcUh05Gewr0oIDC701OW90KCZ+KuErZw7aM292ltpF7IEbTQ7AVFF8hOLfuZ44kdrey
tJrQFQvitSVfEA+hBh8Kp7oALvZsFQTdSttEsVd3jfyRWyKjPEJZ3sdv853cuCVWgZSefbLtzSMJ
r558rZQj6L09GndxuR1Nb5h8FWl7BFuVWY47pVsKeF6eovXEH4shj947hLtq1WacN0Vqgz8RUNZH
G8byBNZpa4M5gR0+DT/AjxorFDeRvhndW2RlCAhuSNe16m7mIASPadycy2j2gAbUwwEekfMaswDM
1Mc1/PyCyFqr48jW1sOwU5hFWAInjjCtx+KHURxgc8/DQ3M7xO1RWe0AX+TBVo4rNiLJfInAJXrB
yYKNyvalu/oItflNypw8v0bRRe/eTEr+oK0cCA5MzUakAA9K/n3K4W5YmE9A/vfD+EmnPxAmp+UE
gZxOOUD0qEEIlTMbV9NX9yJ+k6JfqPlGS15lfdODtUzAQ2vCSC0OBdz9Mre7bcd4W08n2I5wgnJ7
RVFy0qx4dFpb87pzfSi3CbrUZt+dOCDwlAe4YbMcv5lH456kQxXK4zkYr3B2Zd5sRdrWj+r0uc6U
0lP39CX4grv9xbjiJsjdAwPgSA/sxXNZPLOgeZ6vWW+tCqc5mG4MKrIz7eJZc3hhOBteiZM9ztv+
g+La6ogFUGHN0V3HbsmoYw1deQv09gAqRS5UgsnNGPC8XCpTWGTaWdwUe/1onIfBWu2kNfuTo1xg
uweudFz5wuCMeNgVfp9uV4SHO3Lo1qOTu+BGmTOzGdIKMY5DFwu1z5A+Oie9SMBtk70SXVaCM1yj
DSV7CWLKUJWrkm/OzJZ+Vqu1CugTb2+2vs9fiycI7gKnZfQ+Bwy57mRhV4/beIWmr4yYuoQwsJx8
fTu1O1J0SQWtwuO0zp5C0qnjy+32GQ46BRZf9YOdwZrW0ewMsp1iMIihYPgWrrUa6383or7Q7yRS
wYs7RWUuJlsBhECFljrJbEZ6NIvfEvF8W+EQaOeGY6JBrnNA0rtUeZnGp051xff+kW2JgYtSuG1G
aDq0SVdf7RKDTU7blQgRAT9BwYxNp/tQKPsPQ9/kzaWS9oRktyb0tGuYXHN+dxhyYi2UeaxfOiq9
gn2ORHdF2604+QRqMTtnw2QlesMTwyMht2V/5PyVdmDZc+di5ZL/aKSHoH5qw4+weQuFnv+LFvf+
pl2S1Y9V+80QC+bsAUebBYqpDT71YPaDCATS9CBT0fBAb1pATsEyhM2yeUcvKtnwNxgHTqlsBKh0
lQ/SKSiQphfzc3m4Dtq6Ym3WLSfTLmq3HXBf+tauIHQhhKcN2k5e+6hQV++WIM5mI7CDbW/vg75W
tW/SpXwavJRT3GoG5uzrSvh0fyyOJPoJj6DMJjaeDH/jHeB62NM9BG6GS3fltclhLhytW+s31xiQ
3EMqv5l+DAYvuAbEPfk0llc9uitLN1EdCAuR+aMp7ieIlsr3EiooO96A8kFL9rPu6IYNCDv7ncP4
asmYPXaK0xnrBcKtnjjki9pNgm+ZCII7i9s6kHcJi1kNDcss3Ll0OcCXI12/aKclp0Ymd50dcwmz
AF0P32ZcaIhSdlb+aptOVrujyhqfPs2npO0SV8LM+WeUTiVSzqEysvMxokdWURLx8Fu/ZJXr1uRF
36F/c6ZHFjmjdu/qW3KYOTD5I8g8jRaOrNvFtHfiaJzBxFPQcdla4N+PenpVbCOz54dG2SedX9zb
dbOXVTeXtprg14wCu8rKRpviKrQHvyDHBIzHEk34gcxMGFU46Yllwug9s5Z71VIbsrEuoMiw4/aj
FLF7wx5dbQ1i4hrfYrQIbodCitUZPzS0I/eLMVztp8AwnfXGjKF3RtuwqvMSqWjeo+n/xqlmCz/Y
vKzl/sv8TOj2Y/5okK4i0nMB6uREd4geWooLAL1iOoo/mA8kr9ip4TaZnYIvGhvdTt8k9/bEgJFu
fPUg4mn6mkr+NCNRYrJ5ioKdAN7MlwsoAkvU9gV6Av7tDLIt3/fb6Rlvt0voCsjIfIVDjc4S/BzI
Z7HC6a6iZN9cJWIXbtk/3ld/8u6Tv0hOP/HMX7HFL5CtoASDobSFCoKzOPHIW+LvmEUUPB+60HWK
u4XpTlQK1GXevNU89h3A+uYp+5OfzWqBMX+DOZfwJzwKDEX7ak8wK1o39zkwJxDmZNPWsUjAGDC2
qdyV1x30Ha/hxRioS8G2Kr/Pz7zqi/9S/ro4Py3BAYM9PIKS7njKdsMZcwLfABTtXOMo7wJwd8nv
9p0XH/G3djm7+d2smj99lU+bk3/zVVZfzIDCuZpLFIAA4ZSpW/mu3PThjunTEhBJqbiZdzgw2Dmx
xapzO6meuM7XoZfYVGAu/bwlbpZXdvFmWEALgr42wYZscnIlMW7hJcQx7ARcwZdv7faBdxyfofx1
WOv7xfFtxgLrT1/p78YY2r8ezuqL2VCZQng2hk8MegGXcavw/zdjjL8dIejMjZkMK5pIpslfRwil
FDXdGBMyz5N0iViWHPKPqKla7gzbQHea6D///YRG/rsX79fP/KIiV8Ww6sUFXxe30boLbLO9Ejmr
r5mg9eeQloZsikfGTmyE9AxEZBgL1LrN6fQ1rudPhpCr5fO+vj36kt6FcBju38I+/HWMYvRlZwTR
BN5/qD6ABGvFXizHFJqoJ0p5XvowWYePObsTlq5PxkaFZdPlnAds2bWt5h5XSucR3MdvwgFTfI/C
4LnNTuYV4rnC0bFpdAYDlujr7/Ee3xpHAyyxIIEzPXtd3aMpEWQYd1bxxDztT68Sw/y/+4IEoZu4
A2BC8NUn/VYkxVAYMzo41esoMOg/3seX/l1mryMhhyJlsgREkNYcurdHVGBO5dQ7ZhkbZTdaIFsU
8N8y3aYamhwCnlI3lZA2+rHsCpmltvSj8n01WPoFbGB4llFw7DURFxtUWLEVU91Zc77L3zLFFhFX
njF5WCd3GKsdMjpVTvrV5cYo+EH6Nvjjel6P+2Rruup1Ja/nY3bI7vKEOFJjb6RgFQROOh398Dk+
Ul6t7qhop8weNpTcHAqxC6LqxC59zUZcFxi7MCzeZN9EiubjrQGNTaE0WQNldO33wTbHFdhjA+wm
GyY1eg6kP7bsITAAwez5tOuS2XvDTpI6tWaUuvSFFF0QfqxJJt2NO2aLRxQ1DxCXPdMZ7lYvmW6V
B+EQrpfrgGqQZycREkAJIRKfzeCqTs788u8XlbJsCL+9xP96xp/vwC+zwFuUJn0b8YxVf3gUbc1V
75QNc2FLcBIr+rSHasDXBqzLGowQLQycUFO6EEs1YoIB4Rxznz788d3727W+klHAK4RjIOz/69qa
qj5o2kxWQX5SPMABkIzl5XpUnaW+GQ/hH62mf9rT/nYrfvnML/uLfpMQWHUSxS9cq2vhdsCb4abe
D1v9XKwDfEWug6swd/poN/V7QnkYkJYMpZ16tLbHFHW3dbsU7govNJgNurNgRAtot4w70zPjfBc0
9nY/nKfzIDnlI/rzAODzNB36+/g9eQVto280ru0jrb7uZoAS9u0EpgAmB/rkUUevrMbT9uqZxZMd
kjv1HGxHZaOg3drJZ5NJzrk5knxhJz/o5UDffcYzNt5X9xPAleTnF7QHCgto8Bef6epu3K3cW+yg
uMOsMOH/TI+rA3aU3u2q7bWXeaPvFhxTeqp33duSh9h4YmyluxJVoWd4wdkcQdX9fkvnD9qkyXaw
Vb71HHitFdy1T9Tr8xGGIgtvg3PBZakGQW0OnIpYKbFlU1V67aX0kX0zkXCRgR1yn0DEj+QxcajF
R0DiZZ7i0umcu50afb5xhZf60vl2cwWvPKJyZF2IN1vYAl86Glsv6Z7gBNBlahR/g1OsrEDC2BVR
N0K9fetquA2xGWjPE5l24rcWzPu8kCLM7eJeEwKbnwK65Nwv3OxROZnrAXAL0O9QPAaPt0N637mK
ZZ6BDXbmJtyrZKEFEHsJRFoN7MYFA+3oBB/by475ntULX24pYYGz/9Pw4J9jZ4MkKnVxi+Ls/7JU
5mQSqyo02KWpwlResgA2DpVzwDw/cmjBB+sPe8anX8vXlfLrR35ZKZiZZlU78JF9/Zyv7CTdAkXp
t22q2mbPPjGuje+ALxPMUsU3p+st/1EnD/J0yDG3kDzJibaxbA+zexPvub8cmtHbbYRBVd7raL23
9FwP7U4JHRkdG/GKsHFiR8bIwQ03M+zOzGHZKQwkX9DbEAB0P36XH5XniZYkOoDwwORFkZkSMcPW
rPoiHYsXXvFIe0xP9ZpBEOuwA/SdLTHfiQMTjWhHM728HG4U2SDNEK1Amd3pLfqmxJaCcoTgQ+21
BU9mzcI/99VX47Dc7yWYi9+u7MXH4sIcEKLm+Cx5nHiop7BRYAYj7TEowtW1jtfKtKB8dbRpJ1oH
jrBp8iC+iKRIShYDs9IKYFDJx6mCXk731rLOBOg/Llzf4lwfQ3YEQLzaKr/l1+lhKLjXrSVtVWNt
zifYnWwh8RN9Sa85/N6W1UPzM/sC6ksdxOMIT1xY+bR3qzXPa5MdBdnK7yG1vRQo/hCJH5eNHkqI
H+3zp2lYMgsi+HdoGEm7r920BAtbtzqsc2R5GzhbOfSsPdtK947aPv6IdLd7r96p/wuQRfapXNjp
WH3gZuCEIt2UjogL3hD22STl1Bt2wuJ5qmEycNxrVjo69LSiDHCD+hRhZOjDKwDbXX0sBkvhaz9a
R830q2RPR7ywZcTvzUE4Zs/MX5ieDw5TiBLshD2cvg9SvN1yMr9LNjjV6o3BCRlLdvItOKrbkC58
mZ+GP9oEQMuXKsZBNuMbK7xnwtdzRQz7cZWKXXDIvey1dno3rIOn8bH3V/FRFB2Rg/0kevxhbVwg
t1vVuC8Gbna+HmOnWEPaOlfHgB4N21kwL8OL2eUfzO9LQaGcgDKa+NQHa1T8s4EHNN7GLqiGYaud
ZZzA7Nzg9KcAzM/gl9+WrwYVRyO7TtG+2nsXaGb0IRVUp2JCLtDA7IyPmdQ39WEJzxs32RbnSV9a
By5fxKtFi2psJF6YXt8bnJjyxOTC9LfiSvcOu4Eqy2GBfhIJ/rDV/F5jk66KvkaVVcLafrOUb+vS
zOSYV2d8N/zb1iTpb2nH0NViCTj7AEWVf0nsGNATX2i3eF+wgcUfkOnFIXOGtQGcZjKhJnLN1zf1
nzJ2pD9d4FLI/FI/9bd4jOMK3tjKmiZLwaj6tm38m1OzQniduW2KC3b07Y8V0tJd/PUharjLITta
cWNU6WtgQFpRHZUBd0a/BpefqaL9Vn1ezDuFP0Zxooj6t5+mfOmUMyMSpyzj03qv3Yhb7bLarGhR
7BFfFSvgHnPuCK75RkrG5I1vIwc9IcZ0Pr7GkNLC6/kPfL2FgPw3338hBvNmIAL7cgZFCTrWQIfh
NV/N6+pdqJz4zPhy+GD2DIu29wboG+898X5QCYh5IcVj3KCy8Bn3g1NInnKlyLi0N6u8ry4LnyV4
LdewZR87j7rD3DJUgGI6H+WSTSt+FO4wwJ2eBBdaLByjEhLtEnl9o/WHownYa2X3wT2CeuqE+bq6
8uJtQZMWL8Xkevtjtt9nJ//l+SM3M9DDyaTv/UbiS0K0tkrJGRxBWoYTrIpwgZmnE6BFWsnqqfAj
Vz+u1qt9dVwiZyunfRy30ofpDn5+Cj02RoU8bYPEsoqi2jwwn9syvNvQHU00m8ZxBQXUPoxn2Tfv
h3Wl/6GM0JbC5LdvgEO9RnqD+nuGZq6Pc1JpgM0LhlC5+vfoo4UXpJzH99sl3JSbedN6cLoJIF6Y
zu1p3FU+LfTnvOpJo4xrLWi2drHPHgYg+t3qIrHyFrdXxX1KDokbeksM9GJIUYJMUpoh7N9nXuSo
F3LEmVrmPwCAL8E1+0OAJSkUv305nDtlE0qpSaUkf/VI1NROqwKtYii9Ra29H3I33Rt+V/i5M69r
cEPqCHASivDuUhrreF8S/ke5UHq3TePrAE/QLLzmtb7v1r2X0aXeNw8rWENL1Xnzp2P3VjEO2IC4
uepr4EE62hqHJbW8Ade0lGeBliE8y1tp33YEZEA73A36LgWWuoe+c1CeQRKCxkILU/mRX2Imy+jL
C9aZm1yW1ZxdAkdhgC7fLb0fYvpbvOnE08JIdJNtKMOJsQ1fBePDK4YBoq1tII1DFuIJOmXlGpvM
xenHy8/9+SZuSodnm8EphNGFYAq5z4v6YRwYb+A/vODIdvaYXKgL3M+thOnTgl7NmGf2fETolGv9
bnbnB0qf4FweGbEG28DXFyZ3+XS7SnYk4sOoA2+/6n4bYEVkw6/wsXWQvXo73ql0EoZsJT5FxvvS
QaIHHEr26JmFXF3nyQ5cqKF2t1cOZe62u9olaOsxYuyt2KYfoOj2hOVcZNr+XPkhiwZagVVeOvKx
sMBVGo+46te8cxa2hQSp8Zv+MHn2ghcobxPEEVvfyPCzBcwx1V3jgI3DOHJurrq+XUZ/3JKW5pub
6l7dFS244uQYHrxBRpzhOgSdmL4ZLtwwZJx7/COih3HbPWT+bX+7LkZEFFqW8cyuZITuMjI3vPQ1
Z6tjhrCEJa06Z5mWdU50zgzs2/PIlg566bE06mN/EBwVkidko9hunWmtf67I6WmBMP8bovw/MQ5i
HAQ0/7Ma5/A2FW3741eV8+ff+KnGUVcolslpxY5wsRlFmPNf/5Q58xNRMmBrI1om7Aid839rcQRJ
/ocmocWBW62TeUC+7L9kzpKyyKOJEsKRUJEUldzx/8DbcPFp/HW7ljlndE3CJ3TJGgD6/XLgSrpQ
VEhtlkmX7N16A9eeCklrNhte16q6E0eSYtVBCUeshOggr+p9VzVeb5CeWt1Ai7IA5pFag9Qm2Yci
DwrE33hXaUH2J6T4S7XCpZJEyx0Bs0Q5TrIGX+WXogxFrWTEt8FgTjOth1vvlw3ywVvOxLKDkpri
4AQNmSRzgy233Kp1/IB/yHrsUA+FqZ+YwkEub74BTaDHeE0X2OHqbK2w6ylielJKDGa6YmtE4U4v
PqJC+0Nx8/ut5voXUTsel9IiUP/r9Ve1EASzuZCwxtqN5egcIh7W9O4wKeY2j1S/TGFJjXn4hyP5
b56xAeKGNh7lF16ZnwOTX27crVelshlL0yq74jSZqWNkuFLl8raBy1r3nmwIzigzqU68sut8Y8Yy
Ohd3YhYc1L4/yUO9lZGWh0rlJ9X1l8Vy/lkY/KrQ+Hxqv9QLn08Va+zFsZ5lYqhfSu3R1MNgTrAd
St4SsXDTmzAyYE3uunbiHIuEu4y8RBs5ZVkIh04OfFUw1/g/rgs41XH3nCrBOpogYhfaZlC6Z3wU
n9WxumIAQTaIxgADyaqSt+ehEM5JP2XnKIPMHApPdSyvp8lEyXWUG/rFLMVXDObvKHM2KpFf4JY0
xMjPOxrr4iRLkMjkKHsqTXVXi/OPFtmXKgzHyuwe//1NUVjEX5elQQeHrQwuB3j3il8mPqKRCXOe
QFYw5+qolos/YZxuymw46UF86UT1bqoN1qviScXqJQ5vr+akPodFQJ0oeqvVvJlF3cHdZ98m8rc4
RshT8L6rn+ZrHeDKNFjqrH5LW5RTWghNoj1kaFRLc74Ptf4tK3TIrHmFGdzQrGXBdILYJOsine+1
It7kKXAc9lpGZ3hJyri7CPvDUBVuoM5IICBGNlp0jVqDIWG7+f/MndmO3Ma6pV+l0ffcIIMRQfKi
+yLnrKy5SipJN4RGzkNwCA5P31/KPmhL58Dujb7oBva2Aduqykwyg/+w1re0294OXH0wStlW9eK+
iNtHB6SQ12j8+HqrInjTrd72OSU8h84Qe/fuNJ5VkL8GdfCEuuEIbOTGFfz0XHtfhqm8gbe4Ldz0
VbgOTqv1tXPkaRxLB4wdknWvPwIOvetXl6Xx+hbGzW2TLZeaPaA/yaMw006b8Rz7bLjnAOh0Fp1M
U12cYPkUlusNMfDbJWdm6K7Lx4Fmw5cpi3cVd1th4s9JOt0NCBCcVNzOonob/fACkeDz7GesNxqE
zFmClYIJkB8XLEsnQHndTTxN+0Yjjs4mfBv+zGfXn9cVaiJS6dycpoS8O+kfinZ6VMUPDln2QO5R
Tet7GaUvYYGAsYu3cfncTnBppvBV2AYlS/eSz/IYr2gicAGkvjwGkLw3VrlPc4FdOrD6nEq7Q2C4
x8rzOmj5FkgH00j2pZjTb3pUxyUVT3VQ3aZlDXq0Wd+MUfe2tYBq6vdOYD4sNTMjlaT7tBeYxPV9
5093Y1l+6kVLj3YVx3BVdXDulXgakuFOe317GBFZB6a5BZ4nUGHr+xyagVyrWz6CA6TPx7r8YB39
YYjrF3z4h6BTx6Je3pe9QLfMfyNHtLdNtXeceRctLFqGBbuMqb44KMKnodzDHnoHa2bZ5NTKcXWP
S/+0rPrNestVf4zAZ8jZ+Oh7I2pGwPFnT8+vvfDvYCLs1YLsx51Q6AyIjpOE+lULFr/AFKuweemm
HJqZdt9Dx+I0mvS99s2H0OjjKFFuV6J5qcLgYSq8166J72BVN1tXzXfagX9fPPdqfD903Gmtfcj7
CQ9Asx3L6a5P6eE685JhJV1U+Oquzmdp41Pc2i91ixLRTG8cVfC4sEcIKkq74n0oa/MBOtiDQuce
OLhkctWNh9Gtnt16+l43z7N2v+Nm77ZDyDcxDk6u5IGypN9gPn1q0vJWLMkL45hjVzcv+ZSfC1Mg
KFni1yoSx9RHMTwlPa5c9xQJ1h6Frp5jdwz3aRy8YAMf9lM5oxCuSFYeV7+FtKo4N8vwAjofjZEJ
ISJKqnKTfvX1DH8VdHuHklQIlBiVu6k0mkk3LF/01GziMtw5AQxXSC/3SRp9S6F6eFZ9HVr1xent
2ankl0QUYC6n+eyWZJHOeN67q9dnLfyzctKXMZxODVPMhKmo4z+DaITF6j3AyN36XfsyrCw6go/z
2t3pWD90HtK/qHv2nPIch+pVBc47ETFsFsOV+Nl8KxuPrU8d/5AZjXVgoBY2IEi85rl09DYa+Vrn
eHo9DafCWxo8Ccs3QEzMpsKMr0OxX1dQG/N0aN3oYTALVonsCaYna6SPudZvcvwiyqtdQdEEsXPS
qnwSNroMuAQSnrSJpbCP2MMKKM46ojVr12NohosbdsdkSU4x2uaBQ/LvHze/j7t+PoOpQz0mT8R6
guL+tTKpWm6GuuSdVSN4WxwILi8Pm9GIfppxeoIPCP7IZsldqMvNjWdv2/a254NzW2/r+X+UBP9W
K/HaVPzvd/D5L8D0/zOQ+vF7cw+DvP/9R11fzV9pTX++uv+nDPXrtOtvGo3vc/a1+aXPuP6BP13/
of5XIDxSs8OQyylpGv6j0XDgAABYV9hStSJTVUmKjT9d/774FxkE0g1QO4TXfAt+4J88JU/+S/k+
SCUBbckn4OPf6jN+netdY6AZlmiX1GSISsINf6vyOt+Sxlyn5i6dIpw/phGL91BIeMtfIUcINgSO
H8jLgDLDOcRll6/v//JZ/Rd1pvfrSpxXwPu+dksaSHPkMyD/9R7PpqxMi6G1t01vDIsI2+noRSa+
N54XFaWorBdfqEfOq7l3qLZmLW/KCnVWtU287sqL1H0Vc078w+uilftLA8brCiEhqJAeEXfpf35d
4BvU4E2ldyt4mPW7sNGog7ssxKddwKVDx5uvnb7vZ1/2h6Kao3QX+tX10dbbLAeMXBTTVkrQNAjb
e8Cl//D6fp3n/exWmHQxkySGATaE/u3KFX4pReur9jajyEIV2Lj+gh3MCR8hZ1btj7loVxSPBVTq
gxVdNm1mGdThl6Ug+XiXRKp7jgoR2ksihmo9lArP8OMEFUU9/sMr/XU4p0BW0EQAlvCxdOtr9MWv
V9hrFk86swC97c7lfLb10MYwGcJ13iRmHsQ+1VX9vWnS8akoOlZ5+WR6dTJgq7N/mBRef9X/bmp4
KdiF2duGIe3eNYDgtwO1zlJYp9qbLiK+gq2MV/XlXZ40GKqmMWnUB2iTA17Ov/8Efm0wf/5WsB5a
X3sGTvKf08u/9Hk1daeu82W4sAtSmFDXzgD60wT4bqthVeZ1VR1HuFPLbD42ouKfLw5M9+e/fxnX
O+LXN891UB63C154eGzXl/mXl+EvVE+paasLwcRFAZe4BR/DDi0CtH/8+1/1283J50yqdxRytfnm
SPX7zVnVsrZ9PZmLO+fCuTG+1eNZVjlya9PCPfyHpPRfuzLeEuch3wGIcFzY69H46zsz4IXCRArI
mbmzoJv+4yP0QCxdqqB3qnddXUn4sUMDSPPv3+l/+tVSyoCUZ94kGk3+9uuvdrQs/QjOAFJeL5+P
oUYAIYpW6IcmW/lcnXyJu71JRqf7h7vq989YSakZNVH3splgrv/bkshxl6Tv/Lq96RPjuVszVHzT
/ziOUj1xJ/39G/UYo/92A/EM8zwv4t8w6GEmdf0s/nID9Vk7x43T2iM960Il6/TLj8GHWXryE5QS
e77XDRPMCDN+F2GfyksrL1VJ/MY+bs3y4AcIUGwho/PSLiD4oL1toGmGl7iD9jIJ8gS7YSZOqBss
6obKfzORZhfiOvp5ijQyi66GfDQO97OK0xcbB1MrN2UUm8g5mGzOCnnjQmkbnO+2LLHlQoL6EQ1x
96Ude6btjleeU39V99wOX6qxdY7KLYY7DxzstlVut41E7J1KgJ0KIYEIL13hDYxdovDVmVX4kDWw
v6sEVMvcNsHBTVuCpubG7AASInOgVCv4UDCn81B9R2RJ95wG4go4g3jejCqHbt0kxzpmgQJ19MlO
OOv12nQ768EmHKJenxIIqZ/bcfgRDKumjyLUfRtNxUp956y7Sg8FlJSZPYDqbHTkY2DHksr2fgj5
JDwn9wgfaL3T4NPMTspt3yOzwvpKfR9uurbuPnfFKI7xooJDreLmNTF9uF8h2e14PHtfwgnO52Yx
3bJfmmS5k6p47H0dPEHEQzSsB+8prNPi2Tau/WFzhSA3h/V6w6QUI9OipvqJfDlkorwSnHzJAoJR
1dqF14O6+ZOCsdZsAUmYW9Es+JZajCwqhTejFlQGo25f8qomZiDVbJflVazYmHibpvxn9dgPBr9s
5DsXkfTrbZ5X42scFunH3NYY+jge8odiWPSLF8b+gwPs6z057+g1U3j4Ziwcpp/SwSIcLvj9Iona
3FShd7QIevYgzFCPdYULgRDkNgKxWV2E15c4HdmYM2U5BI7JVfViAL6W/f0sZzXeNPHyVXmt2s66
9zZlvmC2qJP5YiMZfIAcDnMh7ar8lDoOKIIhC5iPud17kbjlN39R3hkSMRQJ/xrfrkt7bwIshu2U
H9yggCaEW2pcZhwCbavqd4tc0V5FXCFIxQFSvUxsK9VCahhJvBECH1M3LYDV6ct3PALYRQgRQ99T
6UvQebe5UOV2CZpv2hAaMbXJ2WuX6sVTKZg2MMpFmA80+v60WeDIAz0Pj1YhBx2Ssb1dkpE8nWx8
iBs7HeE3zkiPi/w0J1dzjyB9BdLbwl0nIZxZz+m3k4W7MA1BdBQiJ28BiuNjDY7xRa+MAzKTJY9Z
DIg7T3yz78w8XpxWO+O2DyzirhUoo9kMpHXR9guw9XsVVBhHg6VsLbKcdP5OZIEgsgPE4iaDiXjn
pUNeXMJ0KssPaRGXzseMuSLqhCgET0mLGTCBaqO2zr95ce79MFw58R7ofocktlZMFWszDPdhjlLy
LQq6LH7ftTzOma+sWZ4BAnZF8SNsrB23jlh6/UJCkfutI6ehoxwcu/XRSsD+BJCEvbvzkx5c7x+F
We3osUaiEA5WnudU8qr6Jff38+QWuAedeZLZNuxtlx2gnCP/LSDrjrt+HOeSkIFGpOepL+Nw2ywV
P8H6Du4lZ8mKOyDxeK/tjDz6NqndVW77uc6KG7XwEdTbBjpndzt7pbT34B55qOxNwyBt2ngd58r7
MS3o/YFXM7Wp3TG6mgurpMcEs856SzrHJG9VW6rizkSNWXFoEvmBfGha4+/rwvfjrmoLwj87Cseb
dunXd3XELQbpz+soj7VOeCoFJovVh9l4fDZ9yNmx7Z3y6v9sWtgKfqxdTtx29W1PMPa8rOUKhMkb
AvtcVQbj+ZjqFi57PYf6tdJhU+7ZnEwRmIzKt2pjphDDLxc2FlhaeNLX3+sVdvLOoHNpLqLPuvTs
RmSN5yAtw4wZ3epyhZC11lnEICQLoLzrYRKo+HvjP/s0Q3l2a1ww5hoLjjF5deeVfVkkFzVWCAS2
4OItZxenvEsgpz+heuMKm/og2R/Vx8xtLAva1Ia+u69DF+eiNUWBN3BN117UO69wg28RwP60ImRu
CXLmGXZAUxfANMX1mxhMpFmaBKi6rMQ2pLTPisXx0xBII1jB5CaaUSm+j+Zw6r5X9cRlcUK3tf2O
Mi/naTnxl/lI+5mHZp80Q5bfirouxk/DNNUZh1/jllhhCYdq5HfGQEPLVHSNFZ75nK4o+UH10bVP
K7XpeuaQlP1zEnNgQsWgbD81aZtk79pB9Pre9svKJ5V6xo8/1uTycGQxE8niZ0N0+CKhh5pSBpuJ
pkpidQfIj3aNsqVj4VrW1jj4yqVpwK5eYfuGYc885q+OidI3BuuAtTMUi2UYGYKH+sKck66M++1o
Ynk/+Gr+pOo+fufBPbohOUpvJ8JpoPJ6+j1l+Zvpk+zM28MlXNMDbSJ/wr5fFhct46k8mNFlVNRW
zfAYjfNnY4d0U3YgyuIwD2F5kuwyyYX7TLT9Wc+x8+I2MX5Q0fJsmSXGMMmgmorLfWo5VyAORcED
EHI22VmEX3RMFSJXwzouYB+0iaMAd/xqMfE7CuGLcFBiRskKlWvmYAmbuditBFyVzypM2AmRTyPA
4zDi25koL2/SkOSEzahMcxeopCzO0Srds1iZU2YV9BjfsyzFiZs5ZOn03lsq6BI6Yn4Y1dps3Eqq
C8T25UbmylxEdXWgDtdgmZq7Wg181mnbsHesa8Z9ImnLo5/HWAvncd30FcHVQx0asKQeMTZAXM/d
mmFM7vPvDI+7Z5OoetN7ATT+FVGANzfpc5Pz40g7CN6pcvTCbS1BEXRQQsFupG3wkE9dRJXgq4QH
HvKGqBs8u1XOaN+tU9shVx2amWee9SEe+wHhX/tumNDWgLu9zRfpkxNBM8wc9mqwbh3MfJGbZ4cx
6wes8arrzD5NYwV1QyzqEERJFX6UXZTk93ZaAPaHHL50nYpIAdK20nRXqxDiR1uHoBsWMXbQWCgP
0CuWY/uS8bC+SZJMfPGTJr4U/iTOYi6vAJIoIdioDT28rEowJh6AB18DXWAF5LYbb+ZkmN6aoWse
B9VRUPHuw+fBNNhZWh0Ur3WVNzOoPiveMuFjog/y+Sbt+uZ5yGL/nF4b+51c5v7smplRQ9f12X4t
7FzAuVE4pnTb6v1iJ/yjoyzib8O4RO+Vl5lwq8d2cPGHE6CG5Zymb9M5V0CjCdNmU475cOIH4+HB
9ZOVqAslcrMZZvMBmnhyU0U+a0pCm4iizxeUtCLr4OXJsR1vl6zrPtkwK168csYRHJlxffN9kK+1
28IYDJo58u/DwXFhXLnVFb/QNfmdKvja34Th0r8baPifONDLlP+gzB+6OS5PwziRuTC75XLoJzuh
tM4N6mCntOUWtrceD1G1zHeJr5P+lEfpNPH5LpgmCEBQziZe8vLCYN0hrm6dP1c2CIDPZN6LHXss
nP5ag3xVyaHvZnUklaQ59HGVvRY17sWmkCfeoLKYgjv/jY/WQMJaAayIJvOCnbtGZLiIdDkm5C5d
DH0TPsUxIeCHgIbN3JWpvY+oDx9N5k7vNJhkuIjsyN/NbDxvwhw9bTEWFdoX4FZmGb5OhuxAXZrw
QVjAgu68qJMkZ6Da+FPQQYVNbsIozJkxFUBloiLvblc35xZjHUNP5Q4OMRdVxw6ClUVIo4Kd1FnX
r3xZ0QG5voakki3tZyXr6SjH8JuoKTB5O2M47p3VlyPlykRzlUX5SWa0Y1UXovLzsuS7CXMokaSf
7Lo68455X67HxRKM2nd1fydAmO891X4Zh2LCiRoq8BTKei+aLnhnyV850ZO3JIJgiJ4dzKB9dUmC
MTkYYOBPbizc14Ee4MaligVEFE33wwSRfQ0bRAR6HfDM58EHRbDAvZOjRw6dIcXgj2owkG1wVq5t
j+Cs1d6rMqiT4UBOjTS3HinMVD+9wWs9IWlvBH+00OVNM8V8R8gk+CgnYkZambjnspbudshAUdiw
P8Wx9qnGbBv5B19RUa28oEOYVXjo3eJr5wd4TEon2lvrVBQ6w3KqdUz0iR5pR50CO2OUDOY4e/70
dZnku1Z20HN6ndyonMUFVdazLv3gBz1W82LpI+9zOo9+v+ilqLGzONM1kMVku7Af2wfRu3Vwt4AB
nnGgkcyYVrObobiG6T4ijxyUv3GaRT9mtXJeFe0Voe9A2pEO1wF7sjYc4k/UPt4uHKIV9xTrIxcp
HTpw0x+brCXXL0wKmjLPK96Hc4n/XJVEo9SxenYLhHwrEPNz1oiPI4BySCEzdZSJ7WPdmulmWSPc
gV3gXeJrEldMnfASu6GFglzVu2xmuTMrP3wzusN+6pfOA3Tp9/lAcqxOF4aAJKTBq4nKuxHl4iHs
huBi0qsJ3rbVV44yEt1SZ35rxhYOkpyC8rzWnNckDRFfUWvt7MvQzvdzFyy3fLfRAFsZ3c4m1Td5
XHyhNc6fCtqQ7ewYdqly4F7nCXUiNUYfElJJKAYKKCGTMMW5auZ8v4gye8lhgd9Lyv/2ZF0Qe24Y
VJ+kcdoPrTEs/93Q33ptZU5lRi7XFSdNCVvWB+7ooDiFwiGQbO6vUjc/9n50kxy2axCU+1bKZF8y
x9r3UZdh5iw6+G1NEfR0eZyMe9lA0xgy1tp90bwB3y8eRVF2z1r70OB9S6voLCjV6itClbzBM2vG
/tSyEs5k0bEeMj05kX2d+UTkFe2nNcgxz6qMBrXmuc39N49mTzX8WfFjq222ZNgqXO/R65vmJr4+
a10j+osvDaYLK+Q9sz7/qbcCDvtaBST+pqRe1olExLEiVaGrSQHj5Z5/HDJnmtne1sNLmhP6NpIl
8DkqB76A2UrQAAMNKvuYdnWaW0yAFdlm0h3c+0ZbAaiHmpCANijCXdZad+t5tb5pYzfY92s0HRPp
nC27LcScjntI2h7tbT94BGfSog/fR2bl124S5Mpsm2NJ8uhmlbn+1Beu+LwyiyHzZeQco97nAwv7
4NBRsu75AL6XMnprk8IhTU1Gz3L12r03BeSlxlV58ibDPs0UaBcMGYlEJZhtkszzsul6MrCckpgK
6mil3lxhhify1SwjEaV4CcGFlla9c7pl/qz7voYzZSv4kX630kUFBJcSPfEYmkXBjnAqNQMVW1e1
Y9wIIHEoyk/lWk79x2XhW051FNmDVxe8sbpr5NeoSubvPCyBe3Jhb3vr4C5rIhcY/LTIF5KGfPa/
yDRuSyeYODHFaEEuh8m0yxpbZBdGRnFyG+sQIFLB5OiLOyVtcPI57EbCkrR6E4onWFn43ZSioyVW
po42uacHcztyY4/D26w9OxnsLNIKH0nQ4IVDS4jinAG2nykN5+lu8VLvLbcC/FYr3zqetHduV1Tf
mZVQcrSJY+VjMXhmbuKdCHHCgmfxeW039mcP06VMBu7rKw8dS9BQyiMTmAGc64pM6YMKKJMuRmT8
W9G2LXF1RdhBYlti/snSpzF7cRZxK6qZ1g06dOZd40b36xjAKqmNlfY1iQZ5Vw5Ore/aqXP1p7H2
BbSLaVrifYx0DVpF5g71sS5Dh2/gakL+1GJKhohpZoqILFUu+PMi/JnNVO1WOdeEF0aPkLV+iojs
Z/vMwR3PXx2i37DsxbEy8buu0D1yIRYBoLymJKy+Z1E/rM/B6pYM9doV6di20MRaH9ex6tJLuCZr
fkHRY4NH30EDs60IemWg3ywi5W/SMwstlAsJlsNwrtwgOYdLRsAliIHgvlQ+ffyaqzj7tDYVwRdV
vNI8jovfB+BeRB+ELLMdMT+Qp0njT96ZLy6mJYmHs7VMnQrMS98wnmhNImh/o9ivHqfVaWFDBLJn
ClJQS58JJV6qS+gkjL7daIJzN3LSsNuwcTK/KUIvQgxdtu6bPVsJ+KWhN4jhSGnKsCApZtc7E/ZL
w8BWaPiZ5rpUhAtEvFbEiLKA8jc3+Q8n61qaIEuFfm692niHdXS1QxjhUg7Lj9UjRQiGV7KG+keg
iNHKt/PYcz95XnpdmTUNH7zvdPyVcBJtn4mjFPSlg17Z7KGY77PbMnVNfqk8n99dB5S2HziMc/FI
LZR3VMieeRKkvHwuUl8r9Cd0ax09vN/N+yyhNeab07KQia+1jKuXvckG4vSiqVNjvPEjR/8wPYma
r1MR+Vy60hI2CAlP6evNohap9GZQhEruvIqcZH5YnIBmiSkxX3svxhESz0sIoXMlHkWgYoFCEOcc
UjBiVv9pTNamOZi4FfWBMnnJ93IWtUL2pdf6MScjjK8VQTYMFoElp/VNmSXehzgPhmXekOSs8MDR
J65bza2BvNSZotuVUhfaJoBeeVevvcRqa+QKD132ZJxNWceCNK6QyPRLGBFRNVbDwbgr75phR3Tx
unGG8lXa6+SsSLiYOhRevY8HKoJD5uupYjmW1/FuuubFbifTUltx8M3kBVvJn5KBDUJqPnZuN/0U
ruGNikdSo6l4rAW09HMrKn9e1s6fO+9FlGMEeMcGwLjiTrlEoxSOXW/JaNZ201TtAFmTCBuxj4jR
qu+n3kBOyecRcIal2rsfOwnmjd/YPcvcK9rPxPM6zm5B20US3woQjFZTLBcWY2NwyLtQ16dSjJX7
nBbNUu84CBXGAIeQvnty5RR2L+n19d0sQXirvmrjw0qxTw1bg8y+pTHCbxe6BQbwlvlxfqMGkTHc
lVH3ZqMKyq6LfJnpmucP0baY16b/Skw04UaetObLMir7mFRcotMivK7/FkW+LChKGy73mHTVsvN9
Jd6CsuL71rQtzZRYk/abz6X+zIyo8E9DNMNI03NEeKkg98zfLRwMWG74hnFEhzT1p7K+3hoD6dFf
/vhyDp3HPRq6XWROLlIfUFGd6Kf1VFuvXIizEwwGq7GBgivySsEiolAEU94xSWQp1NZYHnK0yp5N
yOFDrDTgrXCTebnRi+iSB9+NG3PJHWKnN5SiI6aiPm1y+soh80Lr7eppZf6omyDb59y4CN2GqID8
0Dj5xS6RSc6B67U/gt6d0h9+ozyw+q2Idc4HJ5nsGEf4wQ1Lkar6ILuR73yGthAWUVcVDE5ZF7Oa
264+b+5RCMslaANZFkexVlA5BYnKu760A56kKilgLqohaJYbOnbWwxvBiZv/yJnt4OuICl3cKRvm
zbJTLrfpgfUvk3VHtbo+tHm0vDdLjW16KViKs4joOD8RFHN6zUVN3Z13E7qlIgp0daPW3MXNKDMH
EenQNiJ+nwWpIqfFUSEi02ak0uacruLpoZTMxB4IcE3h6uQRd4QYhsw/zqVln5WqeRyh8PYFgSFV
S8RNtSmypkQ+WoUOhgU3zE+rICD+5KXlkJ9pN6CdykYCyxhY7u2S0B34vuYN3Nlq7c0X12a03UOf
eUhJGYl96EwYTztZ5KXY/vGM+GNVOqMJz/dNlnsvKtNNcseHpJqnRi4IFDuWqcP7dkkHZIM/T8zA
iMLDpwLi7zB7LnGnC52Fv24c6dv06JD6BaaKuAt5kqkkvprxUZ2eBOSv/Cy4lOfWklwL8Mkf+m+6
EzF4U554nD667PRxoQ57V0jiZHZuXfYfWy9w7d4u4VqP26BpJwFdYh41lTIX2aVmS0xOTEQwcFt4
S0xN7Hgj7OtJsr5g8jnMUEzrbI4eHCafMZzKZAw/lYq8ljs5F/orYwazoOIaJDx1Hov2lYpI2eeE
ynd9jIX17WuQjIav79xYcH2Otrdlnbjrc+eH/EuNtGhkDMKdlJ1jp0vl17zWi+sdMpeH5MVf18V8
53lSFjxQ3KzKyg3z69W575EPtMeJpG33pGR/HQg7o5Aq2tFCxzPZmzYx+ispskmxCWWSNrdhB1E5
vR5T3rojKKdZ010zCyd2d17EQmG61KZZWkB6YYN00VR+BR3T8qT/1FVWTbt40lcRD8uBiBVBFqFD
ARdOJQ++Kkhr+9J3pW2faCaW7Mg+VoW3QTlOMO1yUVWnNq7yj0W3eEDIijHsrjPsmS3Hqa5M6N0z
f6rIBK1REt4kLE0Ztnc5a48/ayTljliJwiXR8tRnxTWeE1VGMPAtrqr1PnEL+83LFk4AR3spOSUh
RWX7qVNiwArpTra8S3KnnYGrthmA0mTkPqvDmovmostuzowu2vbkOE4CvFPNxfiyutQ0ZIbT9Zzs
GjjvWTTBUZ1cQMZyyOv8NrbKLg0YHbvMSHec5HsQsPv8TM/q1B+SQLhfAkfk5qtL9BN94DSnOiAs
xKQzNQA7y2sqLTiP5Etk+yn9MEUzymi1xNwbMePN6AcLltmcliGNLZEfebbzV1KsmGGnrCIufl34
xV2fUMjvY6t792VhnoVX/vrBnhBmOyDeiZuv72O0GO1hrQZRvCn2/Bz0RWmJHPDSVPfkrWPawx6a
UHR9S9NMWyI44iYkfGkxrBTLvKej6r004XOtHn0TKb6+wRrZ48JLxpk++kW+PrUxa+lLkw26/1LV
Y4dPXhLDp6D1MGS+dK1oidpAY+ddlyzZert2gxD3LZPyGvYofH1QchPtGewcpxmWD40qTcZ0pFbT
HWyFWj5bj4fjqeo8zmZDh17c5dGk4TvaskYP1LpDiNvNKZY+O2c9cdWPeRxIqB/rEAtWLVQsmqFI
612/9YPvLBd6hnHcu2hSh7dAOVm0Zwxcjf2+zBu3F9txUh2zwjKpYgMpj9ELyZqm0Um5J/57cdoH
37GDF905jZ+l+SYjrq/Dwcivzep/ELv9pgK8tu8wlUJsrVLAtPjd66GoqTttu/lom0r7L4Ncov6t
zmVbfJ5TxdIu8ti4P64lV+hDVEY8fn6KS/4taen/nW70r7LR//lfq1T/P5SWcnb+RYVzFbn+t+/1
kA3LVRv7P/47QeNFVn/+b4fP/S8C059/7A+BqfgXgybKwRD7FRXCT6XoH3mdjvqX8rDKYi2KgEpR
0iCL+o9UKUxueHswsvn+T3kp/+pPfWn0L6Kh5DXLMwyxekf/nr70+p//VXUW+PwsfGz8P/JJwPR/
Au7+IhriGVN5oxHbYGI749H2rPfWr1jUpiTFqu3YaSLc8sA4ZOGSgb7Nw3nGobEo860wDr10G/cC
RFMSP2i+sD8ckfmsIyaE5mLuvW016qHdaLogsttH8W1atfhQzT3piXF4bY09B5BPgS9uxLsHNXQc
QJXzbORXRaO81OFUPPlyAsCYBRV69TGePXoJnqeMtWnpZVI5kNTVU0vA2tLqT3QD3rc5Lzlz+3xG
71V7rfu0zDXUCdPL+NZaCfw8zXt9J0hGAbgrKtitLiIfD6PZ95g0yb0c6wBbVa6B72Vy6bdN2MNP
8ds6eEa2kjyWJkZUk3n/i70zV65bSbP1q1RcHycSSCABGNfZ80BycxJFykGQIpmYp8T89P3trhP3
nqqOMspooyPaKUNHUombBPLP9X9rrQFjiZN6ZETFs/fBkDyvPO3Lo/GInrs3y1TeJq3/Ldmh2/cg
s/5+mjnueXnSodntXFmHNC5x2aau+YqmrmU5qrXsIXQ2oy7CV/pxgunDGB1RGNqIK45vTd2qVJa7
jdpImSMFNtbKa+f6LS6CQ5WyxFi1+VScJidXF3+05pNG37s4HUvhVSPL6S4PJMMDVTSnRfsv7D+c
7JQ4Lhk/NHIPFX4nT/nxCQWH2oGyNsXRH7Q88m0wl0l1mO1mpW4G8nKnwUuer/AiRZsOU3bL5H/O
IwRNsmEmvjXGldvZi13mZeeq1aj9lDnmQo0oskqEmszJsOzRJBiBi+vgkFCMMbjeguA5289D3WWA
InJ5FcqPKJ6Ympe8Cxx+vrpklxduduMHfEc3VsQFPtZDeGnCZvqGeUqzp5k7av5QZYIQigrAchUT
IUom/zjjs4bR2zL7Z0ymmo6zYhyePBuuetXrcDKfczMLwwlVLuFjmaY4niD6aU+WXeP/inJ8SLlF
jY7L8viSWf+5qdRBf7VEdZ/QGy0r/KhMLxHNzakV/2jQOW51Hby3ouvpDVTTWfhxcZt4XU4zWhdu
a0QQfsrj6n12sR8ti0vlahaKbZEnRI3GJUJq5SQfGt1HrjhpostSCmtTs8FaeYJGLorUU+AdlsqX
pgHrEqkobkoZEoDdwsl0brrt+unggd5Y5V5mPpUHbL8u3FOKTyTdhX5KvCleDmRkoAHukzjQD31l
0/u6iGLH+6vZNEVTfCfQz4eKj5iAOo+r9SwYpAf7vS5d8ytGAlg3hUVkrujdUyrG+uQESfdDRkV5
H85SnphZjlUxrwJHkUuvSUEf2YdTPAFC4GsLS3a39Izu4EUQhR9q1Plv3TThrWNq+ZYwHd9XoySJ
Znyb6pj1zdAGX4lMZ1IDUJc2sXbwyRch+XENd3zwLdmeqm4kDBYJeX1VyfaGkf+WwvLyeYCIJSDc
hOfQahEuB0E4DwDXZ54G3m0XCV5XncoeMqeqbgu3UKvBCMmiMVtd3y44z3w8h3NMLg4VxfvJKiYQ
scTe5owyOyvLwj0vPtJ4XR6GwulfrJFq3iVE0C2D6k517HvDTBR7x1zfMipDMYjkuDMZUQPQiFvU
/VVBolTj1OuuIU+li5Bx9LK9mj+9CrxmKcHvaXZfF37+3lDql1nugJDdb/S1pWyWwZ1PW+i+TPMK
VHLK72VQyK3xTPLk9j7Is8xpaevCfjzFFQ/tOo7s6E1XSixklDoz+ezjdJKJKcy2GCsACcdFcXAH
30lISV6+GGlJ0ihDqlNc6Z4mqDfecsaAyOi6asHvAjL+S8V3gDoG9p+7sIngOy2qBGRth/cs9OQ3
tEl6V4dteJhxxO3dKm/DZDvkaR+yBkkLLPpub+3gIeSxHzPvKQdx2YVwj68dS/pfkQXrmQMY0Wzk
mBuV0zTf1dbyy2LnB/Q2WFuEkeB2WDDEEldRVWvbAcuhGh3wqOOedYOjmtwkmjgFwbd+UlToeov7
PdQxFyU/Lce7LJX9RXutRS3fEpDaX1YNUWva9LohXa2NE7gSPD9EcDk1PXi8gEZ61TOrr8IDEEEf
bKIu095LIQrVrgOPss+9Vc/WbaQ0aVNTSDh+SSzGlKQ8o0s6D/f1OHDPn8vRX8d9lNyFiRwJs7e6
Y0fnNj+QQ0mGAg3Rp8BpUVi6XOPDbJcMayUoub3hw4L6tAZfV9uBY39YIVZZP3t+7HndZw7Hjoth
Cw9TMJj1rCNC+/PF8IhHYcnWCZKNHp84d9VuzIqasCpBckMOmqDSpHbv0IZI1MBslhwXVEagkqv3
am59ulb6PGQqdMyjkcoiBMavFjJlGw16wePI4gqt2L+LOkNLowq55+X8xwOx4wPh13F5i0bKF98H
Wf3A5JTPwXY0PEOXwLY8tWszljLPHovxbDNP+BN1EIYcUaGdHIsGfGjjAj++NGUVyx1U0UuMj4Hn
tdS0fKSiNmfebiMpTn7ko9eQIWDZvwMnzcSR8+G6JKh8r0VwS5dMNHLl2Y1NOOUgS018G0LJdIzK
sMxv0nFidghbeyF4JV1AfVaNP/ntHcJCMx7zxVfTU9oDiH3F6Bz+V8Jsvx5GUxLA5UVqei2SZbzp
Onc5cDch9DBi3AKsDkgWXyplPzZuf7WyEs14RrwICQpOJhxzJQIfjZtdAAwzuhwXqyYrWfL6UDK3
AD7cPFXn9FSQTVNKGhm/RJ8CqA0JMq7ie6GW1NwqM1BaESIrXXM7M++jgqnX67ILu/4UTaXH+pQb
9rH1JPXTsuHs3xcaRyKrMGqDCa8W/qWGMag32OasRy6Z8qusQ/x7jnQewFbNV9UJ+jYQjTZdW8f7
qZzNqRZDhXRj018KHOIsR67bgjtYGLHiK/LZ2ZZeXXb70lmaxzhByh3Yiz2kUUT+W4BYS3rhpMkz
SibnWM6w5V4TJ68JN1hgqnx+6I1ot64YfWJoeQ3QBbBQt+xn2v7qVBQevSELn2rEi8cmoYvB6Xrv
gbZXZpisHCknoGCZctDCC392Y+o9NOXIrbKhdB5YxjMtMSqN4RZbzCkqaFFAwAq8gazOEi+856gH
QLbS9AhlRYERRc4UXUUZa4DJF8HPyYu7b9FevaBjJOZ1IuPyiTWGvIABQs5ns3MuXH1OeJMkImas
9bPAZYtRF0e1gGPy8yFAb2ifd55YGYevYeDUp9Su9FPUtajq7mhC8h+G0MYbbrq7InHCV9PPIBxA
gCmx+9Gk38sS++5QoM5z8bd/Z37uUucy2MVLCju+RU225Cqt4+pukXb7Zevyws8RO6euZs2TBjY/
qCPg3N7pjBq2fM5qp3B4ilxE3bbk/UKOra77x7RhA7OSRrtvsjJAw7Q0K8qA6kD9hPbnhNRs2+da
Dva2L2yfUh92zjU/XuQvrxpvWhjqu3j8MVoxopUziuFgh62mkw/ZJ3YvUhELbOcYumshMcxLDO67
fjLmEMYJN5NJe/ctGDr4mSTSbvkVt48jNe/rCB70hrvJ7PvTE4hgcmp4Ck9SLXIHHF7RtIZMvSks
O/myMxDD9WRHMzEPrb7XOnCfRkl6b+AuRB6UiXmeRExlFcea2aE9Tbd5D6ni6/pxydz5zma/yMOF
B94b/PzA5909SN4w2TqgWWGcnmUGFOBoXR/ykNQ/t6ustY49UijainChtBYTgBuqaROQR5FDAq4b
BDxaoEoS+7wIQq2768f4VuQcp16657HKN6x2X1loP7WCYrVqb010iBb6s3TzvckJ9CLVxzekIYbz
oWePt3IiZH5KTkS09DdjQNL8Vf5d1y7RJ7xlaLjw8xJEoh1uXegdEkRm7y4SmfxURWf9ZOMfF3DW
o3rJqDEapb0dnPuo6ZJXxRphDpr2Y1qK+BZcTH6PDdjPanbFwErTyV7zap7Z/sv8zXY790Qx1SaY
4pb6yCgDjYxmn/LbOKjDY5db5qrxZCWVcHZbxMcBK9Jr7sOTSxCmS5Yt8re7KAL8rhz/1mcX84NM
QPtNVeTcSyY6DQZmrHfdNiCSvjUd4zjrn+0F3QmwKRwus6OXh9HvIjKdRKc+0tbNTk4i2h2/ad97
oziIyVWftZ37N7FTMwKOTja8t50L9Tl2zUWWeUG1pKt/NbMq7zpLurvQS6cXp4yD38VEzVhq3G5X
LXV80lzYGDn6plm7aeI8t3qQL8UUOF+1Y8WfnU8bh74ur9LKeo36Huw3UkRL1gXfw8kLj6Gd8tTJ
vAr3ylUpjbzMwvg6iDZWfnqpgXWR6ajzGC3eqks9gMuCox0TUMEvf+6dLWAHqVjxxKMpR30fREvz
kQ1y2tZWF2ymVAQT2wwSR1Yys8VD21qC4otecbKXSlYT/xumL1JS+zR5KWHJVTBtVSTnnc7ZbvRu
Tg1uEbCSCpueiSzpMlj6QjMFF+z3V0mB9W+F25C6kYm+vm6ZWB/koXAYF2L0AOe6+vWG5Rt6mMiS
Zgqfs9kfHyE/5Q8sE8MeffJapQw/uJmshL7HOGkfsKiTba8qQhMDlXKR7PMbjdvDJo+rIig2SoZ9
iFy5ikdgGWiXVVEVOQixP31qkg/YxLZ3ZgisX2mS+Rclsny9TG1/4HHtyfvLqVsoypQzq7qWklkV
BS9p9CswIf4bdyL1yqtyWkAyGqzwhF9KD5SuCKe3ygIHsuNX48Bspabx3qtpCB5Db2J7UvP37sNO
c470rLtfNA7FXZ7P5Y/Ii/xfY9Lp1zSu6sfr7fgxhCTf84FQwWRP4HG9NSSaZULcHv3Gtd9HrnOr
eWnsw9L7xdrpYXhYNG5Fy5uPAyw8VslAyWk6wyh35MZ5ffkoMdqKcuEoSsHwRou9flS23SYL5LIz
VR3QSKrtG8BNmD2DSOHWLBA67CVnJtD5kM9Tch5iR/7QLiGpYf8z7ml/hWghPZpb9E/idggdGGdn
BxrqndNOpT8Xdj43qGE0TAS5eorLuJ83ZaHCXRJRyopq4Kbx/ZKE5RF1GX6pGHX2CGLMQMo0jIDg
TB8tP0CXIRm7T1JGerU1qZw2MhFIw1oUwEWEq2h3VVkDwbZkDIcPbHFJn0edCl8085d17izfusg5
KN8q7XnvYpbJa248gPUMaqddBbVoSXkoWOhuMQZCaFYlNqAgIVOsEyMcksuaiu52FOm9jAwxQQxn
m6COxS05A9lCVqbvMoeL5bdbkNsC6xcQ9QIsr/XZiQeuevDWOHw4fdbKEXS4YeAlUjkRhv6c/y7d
91J/lU9d+/XV3b7X/wNCA1x87v86M2Adv3/+NTHg+rv/1HPlH8iyIdqrRxA7dCEmzL/rubb8AykV
k74tBeb/6x/5U811+C/4mfljmEv4Jor/r+b6f7jIuSrk13A6SBGofyeVzPH5m/7iIfad6z/rCte4
2EBDFir/ZDqtFhBXJpZTbyHOXqunomI8tvBM9TGIYnsdZE5hkV4cdEX2LMMqfkgimkyXIIzxAEaE
18ZTtoTPLBTYJSkFh7NLCjln56UvJ3GuyrR5dPxloYgbz124S0GvWZsui0WGs6CBsobYLp32R2z3
YbdGyLEBe/WQ0kuva+2xp+pyMNoZ4D2pzh7CkzFHb0T7WKdyaUnUUkxzbqIjQOq8yTr8cS6rJnw1
5X2c1O2+LAS9FpMr9iaRMt6PWDoZkpgMe7ecKWKhSdcuKqFBTi2aIUlQsqORripH3CCaZq+MqCEF
ynlnq9eAmfdddzXL0alD/hJN6dwrxzVbdi5h1d7VgGkb3Cw/gFdmbExFxD4QNmdBKfwp+Ss2JAXN
8nEk+629a7KCgxhnVUSYoA71I35Jg8zNP7TGBVB2fZPTQegXFCPDCDHht3EQPwoQbKq80sgu609e
8+lXQ55IShAXdlysSaJ09RNZL5336FmtW77VugX8mJeYfno5jZ+2CGy5bLK2+pAwUm+WBzCasWM2
rXPDRBhckUZyeHZ5ypr0Noi8vt+EkbNEPxDLanmX9w5VWNh7bQXujzj4Ffmd62wnz9TiMYmcWD7N
Y2EoyuL9hLqVJL7mupbXLD/c9ZhFU8VXn5T1d1N5uupXxpBYQ2UeOnSH+arK4voeueEKBas2wWeK
/5C5ZM9Q22T1ps5kQp6jX0Y1n4ouMASyrM0xBTBmBudOwzdupCun+ajZZ9C+wUBpnftEFfk+MiqI
URJS04uzifuu3UWB3+cHkuW0xWvSGttNanv0cXSBmD4XErrim3xCtf6FJJmIW8m4BQ/qhVUA3d9y
FvQJStcFg7f2aZCTDUajtWOCPDln3JjlPVK95RzbAfTEUIHQFGS/Ua0xSJcxMXamNEIcjBj7/AJx
nqtnjiHOKRKrGj7LGW8XGQMBH/KIvahAECrYFAtAbgJmW5x0OBZE003+NraR+X45tmNG5xwb9tJP
oUmvpQJ5GBPMDZ2ZOoTHT8jLxTELTdlX33U7yiGljTmLfOpcMQYl442YyrTGK1RXwcD9ogy78Zri
lbO2Ks5R0Dc2oLlqpgKXqD11QGpliwqzmuSIeB+OMODrCXWaxW4nsmdWMPwzb+XI8Te+FFGMz27t
BpDm5JPXcY4gnIxScrvTzhUGHRzc0MYvh/hHpfOuqlcA3mP87mJ+Kl9QGEr1tuRulT0HTj4yEchh
KG9F1vj2bTtYrHlh7AOupNXYl/29nUbdTR46/AL163W0ckK3KW+UO031avDgehIzqLWoNblHYTA4
m4o3W7dDd2ufFNlgh8ihMbaZ5PwTkmmhuM4b2Umv6gmCMAb7Gy3UKBKjEPInHcAQUvRDotdq7htv
70ZNUebrHpyt+Swtv2ewkjrJ55sMaHN+S65GSKr5yqrkL/MKN7rFd+Lqzywx6Tsx1tl0SkLIk/e2
RKnZ5YtNPZ0vIm2Tc9Ziq+G6y/2AkWASqNlB1vwMU1mLVdYRNhtrxs0wIo48GG1DiYyZgVAbHAVr
v8tlX9CYbuxu7fWL2FjLgKvPTn3zKBxvvoUZiR+5FwnVriJrnOno8ebsiZND1h9dorKAGgM5NMG9
Xde9z8qI+Z541UwDa2Wj7davqUZiyqJAzGTFlficVnHX98Xfs0n+G/bO/+PmD+aGfz1/PH7V/Uee
/P5b9f23Lv7625ofkn/YMLv88b8PJIQUKddWvnCwADNlXPPr/xxI7D8I/fNZ7AakCBGKTdrKnxOJ
/ANd6Wo0sbHRI71dG63+3C+zlhakFqGPSiVIVyUZ4N8ZSZT3jyMJU7LnI5qIwLOxsjL9/FMCh8vD
0rkdy0GIISikYp/j8CMcHlN2ybulWXhoQayLPau6F61F+BvdhTXWAow/sBV7qgJd7Zcgp5928gm2
I8dlOy/XQMF61qfMNeV3PA+Zfs2AydZ+1MwPGbvbO1ITuztdMH4glgTAYFO0BRdPA3Ync1NdVw4F
bSpN6xJOgNH3zcj5Bya7nmoDPLnUlRRITGCpNBiAgUzztqKrtNjILI6+yUUKaJbz4MU3nYSaWRth
teXvdiHCj4LqgfMmUsRodp1fXBrbcm/ryPb3OsmGn8xtywe4x/xRN23WkBbGgOStEohZ3hjhFFLe
ayV5e8wDDnrioNkkU5hgcaLbZNx9hrxOMIf11livCd/ICHIblbezrOFNw3Yh9/shNxh0m67csbsb
8k3Si/YJc/u4t7Kw5t4uvRlJeLHUC1ZsIhZ9F59hrDA0n5we/OpQwQiW2JONJw6+Y5rhqePq2h1K
L6OS3UV/XoL+5Dn92e+dLHyjo8gWFzCmgmoJgWwKR8g2YZuSO9Sdcr8PWNt7cpk2muPzaAOt4+r1
LGluOI+6T6+exXJoRviiU7pwYtNXxjh0deDEsQ3vNrc1E93QqcfWJcCpXoYJb7+dFJdEcgYe2kDO
4q2Egvf3qiUhDx2F0ytXoh0IL52n+auNgoWlyhyBkn2wky7NiA8aD8oqdC2pqChJYyQ1bpwZAvjM
UY6taEp5j6d6tBAYu8Buv4PQzPEvLob+QTdlZK9UHPv2fW0Ion0e29R3f19RLPOFs8D2HxedY6Zl
FyxrpMagyGmmtms58nPpkI+xrVB3Imo1rGAs3lnj0RCAtMj1dUXLWm/2TdpbeDkN5zRfbx/Wr7Zu
kOS8wLGS+0BldLpZaULxW+RZARaBboDxIiix8IMLWQiZ/LK7cpabaxYOqpev/IAO88K8GMcL858G
/MOvrgtE1nCRz9G7EmNY7mABl+CrJSvwBSw0iUsU2Tywb7rGc8ptX8m64NkcHJteOeHmvwpCmW/q
UlAi78gqSw6Au6F1iNy0io7Ergrx4rNLF29mmNVVogtAtbnMAr7tYyc0/RsGxWuLvcPiB2PMSGRG
EJH/xCxIs4I142erpuX3kpFcGLokZO1UHTTY/+IIT5jvfRtDA1wk9cc0quAl4UsR56ZL0+QwMmab
zeyOfbgRzLoRCbYsXenqZYTauia3q9MwYzvYKjY48TmKATMJNVXG1auhB1F7GZpyavYelsJyPYm5
08/XXy42EZCQ/tEVXUajfRWGy5GEsbg4VQrt5MKzSyiIbQQzPN+Ynja3xa+j5diiNppd57H3iH0/
2dl5TBuebQrUeCC92XX3auIaBGbZsNO5XqruJFuGilZbWb8sblvsrUV5l5xrgTg2i54/pgJ6mVVs
G/9ydUIeYerM7mvPXTVlyxbwTZ5NMBM/IxYSINisBgt7irKBlEV3KXapcZrqwRZ9wwxcDdsCEPG2
8l1t3gPbbu7trpubdVqb4WDhHMdqzJCgV2DFtfNuhxOanUjShR1VuOllz1BgOiKJsIMIVgGxmywz
k1nK1jIPdUQoGqaOgz/PNVGSwj17bLmuebaU/zYAAa+k8upkq2plfxtsbdOq8CxvEzkuRJIfxMO8
FrCUCLOZJpcCqdoLD54G9geTZxYz10U0z+sPVmbJh0u95UOOVQspCs/ZbejnubPFZkBxksX2HZVs
pD85wl7Y9kt0BPJ4dlVPdAnD8qvmGz7coJ6NdwLeAatFVPGBkSwSlls/73RdPkOAOA+qMPHJxxO0
D7B/EmBZGRIBWo9ebm0FGzFimHO9hqhonmrvRljmVzVPTzqt1Q3b+dHaWIOxfhQmrUgudSdmaafh
nb6izLI8D/ai9pYp1CPPMh4jv3dv6qsOt0ljbmNkk+T08KaRs2d92pxL8JJsZzu9f1dpFSdvll/e
4ESF6+71iLNQJsnHuOQ2djNfYMkpy2HSsDHYBx51x1eI37bun0oCWi9xOFLGKwfc6MEYn9n95zhW
Feu/XZLm5PjMGZhJGeEiVz6gJY9ojxMrSx3rULXJc5m2DzPm6W1CdOi13DwZ7xVw/tEl9aTEkV9N
J7esH23cdfnosu1gFf7iuQVUD5wstD4rYGnts2FpLsnQUTQwp73Ar4l74OD7Olze46AzLrYn7ukG
G74EbkEO2ERubVUPDheMcBUnYExRMHeHMUQy5Cwohb3vUiN59Vg+YnGm3OJo3DGrNoPCSkpxXNLJ
6LbNPFYXyNts4HhW7W7j26LMblz04mPf9t0lT63pzuuqqn+Ypdc/+XGSQ3hhq8FA4tn97eD3VDPH
U+08JMpbPninUO6dN/OQnpD8bL0iD43kmNI2Fxe3YLBKRx8nRxanwvnBTWWpbnTIUnGdTpn5Dvk8
DVKidpDvI7b3qpWXweLD2wOx6uZEaiuZT/wl41C88EWXFHLO/s+xcuF7/LGBsU9KoKNdu3j9rVxM
pR+453YYXuPF3jgyD90nEbNTBN7qPlMcPOkt8QeR2pg2zDCWL4skNgRLdILXfg70mskMBlcVNdSB
j/1xg7uvOk7C0hAWQ8IGEfi99J+DxjO3SVOlpDphjL4Lsh7a3c6a8QYSmWQcQnCukj8g2WEKiSck
O39o5g8aGpGg5pzl/L0bMlRuekw2kj2hs3grGyw6WBMC6RsGH238DQkAahskYYMdnCNr2CmLYhG4
vmEfD369KQfsYmfMGAkOlywJHni6verWm33jvHDfEVza7aG+h+OIzX2LdDtX02xRqYa6cbkK+Scv
9DhmINB05WsaqxY7OZsqN9NajFbI0CHv9DLU5yDVOKsito8P7PsEXmxDYoBqeawq3ku7VmXuBTSx
CO84IoBshiV7DPiEnrQlKDWOhoeMuB2CYfx62MKplezvJqi6lT/N5skmOtm9S00nfk7RYj65fg5v
UeYML5hzmvd+IuOMxeHs3Fvh2MuXXLKD2w5EBZr94gaIX23mYIu8Mn+kbjmLwXobNNdJuaV/PVeG
wwjX0Zjc4V7hgW+daTPxJHWwBuOL38zBb42R1L5Fb6QEborujFUvD0ZlFmXTetzPM41seXGruch6
K8jO/jJ7SN4jL5WpHV/devxdzLw8MHNY9jy/tAUeIpWmRFWQ/NaRZLRa+sV77zvs+1Yyp9HKI7Rg
Nc4+6dvZFKofqdHfZe9d+phkfkBv74cIrdk/jzhjNz1DnNqnrYVJJlpcFqlZosSpvNqsZ8v8zm0y
uuY+LTZ+bb6XgvLiZGTIbaz8G3/BTMlqOGTfabBYuz73mobeGHc+d707HH2Z7NTiA5Spqb0oL53P
sbXcRYRBrApD9GATn60xf83D9r7JdU25fbkZ2NAMP7pcmHBjN4YcgVR000zl9gCwM8woXZt5jLzv
0ZoQQIqmteVWtVFGlVNcxfNjbYWKOYjGi26VsYrxT/7kdhcevPY1TE3srYleaeIbGLigJD1FMAZh
a5urG97yhcV2FA/ZHQpg491fQxHI7sgi0/OR5FCS2DLIzeaqQ/l65JaCePowphTG4qWLL7BzrV+2
qeONDHFW7lmbEdOQlcBMnPxRumAo4ooV1ixocq+IN0sxMDVkkVqISSFs2v4pOLFuhSeJ7SAbLS6T
/11gMBAfP//v/7EF2v6/VhCAksuv97/uMP7zD/yZeuz/ofB2iJBUYU8R/xr8vy2GZdO8opQKCa0M
fO7qfyoG12oV/KyEGtPJ4grv2on2p2Lg/4GNxWO7QdatYvsQeP+OYIDy8JcNRoCA4bIJ8V3SlyXr
+X+u4xuDIg4Tt7qNy7drav3S/f7Lx3D/9zzVvxZn0Bzyj3aK//p/wRf/15xM0Avs2EJt9ZTs3Cys
VgW8NPOVfSjZepBOgi04kuKjz6onIAPC7JKnHM+TzVBBLibBqfJnHk8UgESF++w3Tb32w2m4D/Ps
fmydc4j7hd/aWTfGQUs1KrYIALEBCgAdk8r/YRgw2qRYQY+Vm05p7M85d3LFZvWljJSzH2YBzAJT
vGfr+sT2+suzW2ftFXX7MudRemgmRmU2VMljnQCHQyLRHmuFE4Ca5RyK3JpuiMmqp+24PPcB4Gmd
ZsRqLAGMEiD7Xe47sE2DDol7BLU4xXgTCS+Bxj70RhV3WWXCix/xXg5A6rc5NtA9WS9A1sSnvBmy
CF4cZbV3NgoyLZ+NG++lRUXDCXNq9ztJOStW1MkHwwYLumGRKyu5rDNrso9Xwynwt1c9Ei0jbvIi
H06kWq7N2Hwk6DAvLglub/4ESBn2dnbx7bh+twlHpv/TUR1tALLi7deG8idqaflGVhK1MCl+SI4Q
XnciIpdfFemWQCoEphCeC5qBu/AmZ7yBcu1oiuDobJ/CTF/8qaM/rJiXt3YqvG3oLhYvX5PnvyUZ
eLf8mEJYJGMR2WuRe+RPWTJ7aID5XzBaJu5qUN41wQboqU5nfe/4ScpaWZj9NJbRjvdh+zrQjPPd
+ZM6L8wxA47CES9R2S3OfRHbxVHa2n5oBT6ilU1txTGWs/qaTGnvl6Ts1hPJIbQfI1UNWs2fRLYu
ZD/hNx4o2kO5ILuOn5WalJu1WDp2+lltTqKtgkengaErZF5ucI8tLG7aXL3HMOw3eDDDGzG63scE
yLm3+plaVbpqaMgqcrUKSzxiNczNTW1b0zmZAqKayLI4Z4pd1tQQ/zhEsNuDpeh6jwWbn7iDWmxg
PCzjJNsWq986jbv5Bka9eLBcuKVY63dN7NS2RWx/zbWqH5AnabqIuQ6ANoWQSE3Rn0lWA9jiSv8i
q1RsiFNUW69O2n0R+8OnKTN6kaUj7hSR1iz/y+ER1JSTVAm95lvY3pPcpPeYXeId+Wvk//fZ29UB
4Y75WU/IUkPLbm7q4uxzgBI+dNVQ7CTELhurGXmEAIgzYqr1BE2KwtdhDfEHupm2xh65ZlYyOjRR
vo6dqP4IDK6KmZ6EO9df7C9md5rMrVcWK9OJ9aFgFrTU/Zy3VPe6Szs9qsA2m5oJ/UdSlFWwr6FO
YO5xktyQdwpggcQ4K2jK1CdeVA7z0YmnETc2I4DFlfrB4Idj3uuCbg3yWv1m5iufPGXTBdjDKUeB
W75LoqweuSHRs+r62ofvMeHBHXL5ZnNRJZcykOMZygRhom8Leqv5p1SrDPX/eL2cczsf8Lz5lrre
y70SxkY4ZXGMCMu582OnCjaZFt6WrIYrMBzVFMeVlAJtSM8hUACnb4WW25avRUskHJmailYIZggb
/+KUHqeEYMtDHHqfJTHFD3ZExcUKiLL53c5WgrNHXmO94vl+5n1yl9Ut60WCwODWyLycn1Kbit22
t5pLt9iu3lkeINSBjb11GB2R3qj/4Oy8duRGtm37RQQYQf+aZPrM8lYvhKol0XvPr7+D3RcXqqxC
1T0HaGygod1i0gVXrDXnmFrVveQ8ioyqnPpam6thEyaRhSx0dPZcpHLdaS0zDV0BQDbhVlyhGvG3
Qz9rxzxaSj/WzXtlaI1NYRCE0RcKLOE8LI4jpuJzkJnQGDq79ZgPKWuVTpOno1TcLMD0W4b9FLZB
kLgW+ur9rHCqquz1H31M53jGJ7aTXMt1ZIzmC4p9QtB7+kYokOwbk4LpQQv08NQ7VXVotRLQq9KM
m65z5G0Ws5rXNQSdHr8S5BMavmw8lqueB1dlrLm5bXcpzVU2dZAR4uuwjBrAeAFAGMVhb2TooXNr
guJdnvSyPQVml/xqg7nxlBYHNTBMBcOXCQVhWCVWX1tex4ns/aQMn3WkcXeDqiuvKsszYbPYP3Fr
BtLZNJiZKrc2jHZLK6K6a030aCgPxEB3C47yVhipYbkz79lRlWr7NqbwS9uytl+0NouhFwTOVSM6
eY46hQU5kPK8UMGhL4zVuZ/reh+NHSUxWwD/qDFLvIVSLLbp2KTXAfUK00pFDW6JeYjmtQ2ZY2J1
HPLYNXrMBUMtzgFg/aui9GOsZoPhv4XYa64s9lTsK6Yspe/dORPNEa29RoXL3qdXrC0an4c+LVFT
dpPfoRDS1fKImV45RKqVHco57Imnx2PMnVJRqFkOphC0cmS/oUcG4yWwGGPSKdvneChnukSi+Ikb
L2TiHNf/lNVsYNUY6pOsZvXE97eNmGhkwymp7eRs1SqRvVPfvtKDwgtEKyy9LsVoEwhZZAIklpaL
a3bKUNTCXqYPI06TK20OnH1QqeVdNDXqOcVIe9UpRYqRrJj3YH7RLjJJNtgCxPHBbiPCNLu6OQGD
76EAj5BfgyYg76oAyuOVbYsDBx8AJhNBRTbMwwMxpZXbSTbbq0rMkhkuPkba4E1hsGdTp9c81obD
HIYl8Za58G9LxTblNfvA7rou9eom7m3/sfJZnpCEOdrtHIQx3itN91GEOMaPVjWYLMa6mmwtnZtY
UWYIRr5j7kJlgS2Ns5peX595ie9Hf/jUOgTTZNYV96o/KGhNCdKaU2M1tkV7a/fFdOyMttvBkZX3
YQW6d1TH5KRmKSGcMIG9xhwYuM4duq8oJ2ky54tJdpEzsQeMEEmMPROLEPuKoMpy59qYtkMrrGMW
J8I61ZnKd7totd5eW6iHvR4a1plRhtDXVisL3VVDVYAb8/XnaSxRHKf4BULYJpl2mkZBp6hajPd0
0PKrOLHwTmr6tLYVszlDkNB3LabANcBeIKNqL/NDVtp49qxEHoDeqdsqC/V1OeakO2sRDcLIAH6p
l3nidmZd3RcShGTvJNEN0ntUgF0IeWCkhfWgdWymfSXKTznj4XVRIGeJfL+4G6ai2TYJ7w4WfWhG
k1MyRIn6/JUvU+0pXdI+QYLyf9OjLZ6QLGvIRjGObkHWKOE6rRDKrExlprffSyN4GjCePaSmQyeS
Bqfq1lXn/ynbqtowHyOdtM/se9VgNu/SWMp2ndmVd3LMu2s5Sv/KmeZ5nUcBFGHgySE2azbwvVk0
v4YOEgY+FIvlYTD2kB4QxDjIHLKGjIygnR9aaoXTYm10M6FMAdiCgDFK3iX5KnOK2MMUY2LcK5+R
VuY/285Mbij8ZjbwYXAWyVDdwOcCr4IFY4fYpfJmeuW3vPjJ2i8GxOJjY17P2NbWlEqCHheBo5Ll
GoHqD/KkzL3pV9UtKonpoVZH9Uqx+/5Jj2IsnGmd/spzBaQadFFABgUW2sExxDaiBKJvT28Q+6Jy
FES9YIBzKuUNre+KEoG4wb7tA7eJRjTeXTjnt0Y2W1vpdPE2kU1ageuQeFlkAjDHRxB5KyZNfVG4
uhsoP7+KepEWzBp1B9Xd/KApnBnOoBkpAWiMe3io162v3+Q9dG24ichw8naRQyGwLQBPTnX0J0xB
mtGsNti09/IH3G9nw8exBirX9Fd+6og/cRfRnMG9N/c0EqokILUqSJQrQRQhgpVzkxb5sQ2L5Kwh
YKR1SesbQHh/HKuRqnampj77jBA2WJeLtaYG2s1EjgBsKCN41rNG5FtnCIcbhAjBQU1bkvDamNyy
rtzgiun2LURjIFxq9DMwxbzUOMwiKWTTw0CH8zUMnenXnI5R5E3coF8dUMCrsK7BZVlpArGoqJev
qLkPUQSf83aiBYLumFInw4YG93k4AlzxbxUbMi60yarcB2ya9tpE6qNaduiN4e4GbUu/Gt6jpIfl
WkJEm8KG5IKhukzduG3TY9dUGYm0cbODRyB+1ZYGtwHXNgyoAtms0YzjPZ8rzLY54h/Y/8wYDRJE
kKEwqgJhnM/nLhk8xD93fvuiIVvilIbZ2Cu4v4qpu6fzCgWY4ruPnvXwaAGpCBEpuiofeZrHd5Bo
XKsu78CGuCO8MOj0q6SuH+sQe0gTT9spuKtaa1uOUKoQVsdr1GYPdVi3N6iN1MOsqtWfQa3VbqeX
fktjGQrd4JXodAnaVbB3GmPcXxdMNDdFM6YhM1XDTrwubdV/ZzrWi5igflNVCR+MZS9JSR9ZjgYr
N1+wJm4GAJVvRSXlj67dByyllWuGVrBDF82oXMFLxEApFBAHma662SzbJ6trEmcX9g3Nejtp2kdm
GOaRbpR4hLw73pRmOG/00DefERbxKsROPt30DrGWWhZ0KSjlRP+tOd10i7bM+akDKOrxW5TxOcMh
OLtDoQSbyY/SW3SY1pnlRJ7TqULjUAcNWeEGvoIzHlP8HaDNPL0y2z/AQ+lotPEol/l0gMQ8Te7q
vKdBTzLaVu+wQzkETCgryQznMQ5Lc2dlDanNRXee450MMgFRSMZIC2r1Rc6pv+bBmLxW1a/GSHul
YqTXiO9Uu44GIoV+G2bf7QR1PNNiZuojmm5YUDSXAXSVwyzuwA7qr+rUa1dhbKSvumJXTKfBWL9B
OWFkklrakdoy281ZkqQbXlrTA/EzvwypX5+qyjD+aIpSsTEUclPQvz0xk1DvKk3LczcpU/NJDqpz
TuI+2FhRwHxuZIRWmplNl74wmdBNuWUdOyfp9ybTEPxFebW0PGUMSKns1NdeNjl5JY2GcnSolMiL
JkQrLq0th+TyBDulbtV9cx4mY9LwgMTtdYC0olmhemciFiP4gGg94ScuzOQYzn5wRYui+McJhuSZ
Ti3WOcPBIsGQo7mah7LdmlZmeyFGgU07pHC1HIi5yWwq+9pQJ8Lc2v53zWNceXVdDpQKXV+MrtD5
ErotbJo1ij+QXlk//HCI6BI4YMvpzagkrexI/9eCnhQEYwbsnGDuz7Zy4KuVtM9ZAYBmq/qhQ77m
gBF6RR4PzIJBL4W9a1IDTWWiVNYbwwprAMCdFgnZ19ko/vh4wzGWzT0E7kCjOkzJ3EDBXg3baKEj
r+p4SG4WpB/d34YsYsBuTEEM3o5dOE7ZM9Sp1iDtoLTYB/pUxMD0J/BxPqoCmNGUm4XSYONNs72e
0CirOvDpRRin59yOpp+N0td3yujnPJ8IZgS7CFEVq3aaEldqBtqAphmPSjMFLwHDmb2IFX/XsQHz
BtRvx6S3H0HVRvct7YYTFUC1mYq8OzWVPx37Ehz9aiKf0VPtHPkQvNz9aIZy03dz8nMy9eLUj8rw
MjCPjyDd6sMVquPE9/CEFIg9HPx5hDMuXzKGGSt60PVu6WHc+UES3430ySjGQyoMhBr+k5ZnOKPB
ogWbQi30QysrrG9KUz92ahmfshipycqHLrrX4TjsQhRANSzCdm69ErvBE2IV9QXYWboO4MytfEIC
X/RYrx9S1oA1qsHgbJiZ/1oyuLkZgjZ8mlFRsnXg/7hOR8u6hQ0RUqktYWtmHx4zqWACaCsF3udY
HO3eaY6qTT5NNhq4I52GX1WxNLyxWUOWEYGt8qrMNH9T5REdii0+WqG1CTC0IyshX4UyfN0hPHwe
ysK6yUPhb7rJCEgQMe37GR3Bvc6Q8JXZQRvyXcYdWU+LujB2xFU9de1KBJzyGPC89zXpomhYuy0X
Z/T0linbkCgku5tiesoU2d6PGs2HAWIG0Fe8tG47JUS4RwwyJfDQtfBldi0RB69suEEvduT/sEq+
tSGhe8PK8ekB03NLooMysWrhMRG1ZwR8G2AaIbDWFRCxcbgBqriJ0yWCqOErRjk+bmqtG654TbMz
nJHytzYqCG6tcLqGg1jdsibC763iYDtn6ryNsJKuUDElR3Dy1ZZXE8v7hEGzG028Fr7jHHw7/2VC
r9joi7UHKYZyskUCKFxprZNtyWDT0KVY85frnqNj2ejQVa3jsl78s31jkcaqYcqHRrztK91AWZyL
hV8sV4C561WzxCZDXqGvW9ObcQm9JqC5a/UzYiX/5DQNAQS9PyFMWBAKQ4JQAb0zRh619K+NOjZJ
vo+thcU3YBrbdzpBG5jyWiKiRy0uFYggarvGGaygjjfRMmFiGA9aPVpPiUp3EuO2UzNQ1AfVZeMR
PaK7s9/8Vqs2wNgADmjJK4iVxyhG6e+DUtvyHWUvxuwy2lpjCvtoEsEOCU+6GZc/KBc6XVPxr4pN
0ErUiRixDPu4JByAaAAwpI+TGTvgNOphHCXZaiFcdGztKNFyBavYoBEVPfjBT5+woK2Di4HsH9Gt
CrVvtgFu5OeU+RnTT+oIrZIh4h2d5lQy2mtzIhsgi2Lj4KhZ4KG3IrqBJsYmI/XooYmsaV/OEQlQ
hhivoNEskv58jn9aEOrvcnYjt1EV1tdTwzh5Ugp9NxrwjiF8zTspjAlGsdZDYCgMJ340tdDxKDKB
J5iSXn5MvA8zzMLL0yHbgXZQ0VtQpaZsVU0Sdg4APYeDz6bmWAk93PhLLYNcRtmWRhYB6XLM6np0
AJY1E9pDGWb5VdhX2UFnCE/bLVFu8AVmbtYG8QNJi+2enm+y8+Oous61pl3XdtUgbSG5vMUatisV
enZwApX+rh7QPuyJ8lon4QxiALp64RXQ2teJKc3EY5Kvn/E4WVxFnPD3mGKDCbFgObBQsmMdYNHw
oSeaqlqnWgEEy9GtM7PF9MhXr91bSmKdjDBo6AiP9Q4KGIYMfv+WPkz0DJUXDxMFw2po7GA3A5bE
JMUqZcZad4+2DglSbxJalRTdRoMLwIzUaB+aSa0OdYXTuNfUV6tpnLU9V8G6iex8A6g0WGGdfjJN
wxtVUBQLsJbN/l0/KWgSaMKSZk8MF6j9tQItgGdXLG2NirzvqlZ+RIbm32dY4a+MpLH3vU4AnhvR
VhzciXUPZ+QCTmTeT+aKG0184VfcMGg9rJnO76oHhq3bXVycMqUmVoNYjiNSjgC/L/HGWz/tnD+i
QZHCf9twnR29M8NVoKfQYSIqHrcWEF4WS0S/Sep5NtZyHkbh+mpUPPuKVq/DtOz2CcLfR5CBhBQN
8Sj4Pg45z1efPqZ+WD51CCMRoxe4OpjkW6esUrSzk1ZIGmmTL9FjCflJuShs1gERQ5sVpn5nE+80
01YRAhQ5WPRtJGXyFk9F/DOZg94jrsSh9Um3hi9IT/CuRWf7RxvOzpmcFZwnvgM4skQGr7Gf2Y81
7vdpEDJbSR2WnBKqLMP2ZB9mBTUa4h4JFR5hG1Ita083G9lpoDS/CE6y9k5LIhdENQctWgc8XFbW
daArxVUnW/poqhox4MFVjnH/zer06xQ+zC8oqSjN2Cve5HY57XuG0aQ3hd1agg6gkYvGCIFH5PyY
OkU9WXS4YrohRbAPollh+D+ZO9bm3jMmWCDQpYn1CM8Bvnjk7GBX4RcoPtoYsNcrfRk7rTDGpze+
2Q9v89jHJ3p21LE2klIyVWiWwbCAbpr5b12U+C6OQGKek7DGFGsPyD36xle3Wi2VNcqsSjvzsUpu
C6D67VR4TGZpbUA/yY9oKM2crVGRA10eDMFGGk+iBD/RZyOjeKMv7sq57h8M3+H7YTaF7copJYNr
gMOzzsXYb4XV9yfIzPaaDIr0TtWWBjh4Pz7dRkj0N7UA9CR9npCv4D2vK9K+Emmth7q3YAAnFf2R
sG0PY8uUNDTyEgK1nqSnWYTxD7BixSHO5oTQL2p0s9Tu0iqOQVWBL8gXe5DUmWO7/lTSvNNDs/6D
zRsb0Cj18WhGluFpE31GsOVZycgOn+TUlDsQ9cYuhv94pWhxv8c5OfwKMwSamgj719pQrIc21qhD
SRY7DKxKm7Ka/IW42vr3U6gp102lC8S3vPklxJu9ykTmkM0KHyIONR/8WuObU8hb2ajOK2mFDBJ5
koOVQRQS/L9f5KRFzAVDGMydJmcAQsXNRLgb+8EAW3Nos1yPFpLDLHlUQ4FyNMOg1sV8LYvwqKnx
r8gZb/S+fsQMtOzr8YO5bFACapWi/EfrFNlwq2ymTYHBrUOZ/hJq/0T5ExCpwnOwsXNjTqJG/B5g
JFWsvQ8GIHgkIRY7XU1XzcuyDgCb5XdbEYTZntVMXRdC/inNmRBB8C7P4JTGdd9pKtFblrHBrD4/
l3bM3qAbagbFcDS92RdIq9squI2wL8ki4MFlDK45/bll3cLOHF2rTP2ZcCrB06RP9p4AKHg3dtyo
i/oXSlsPQXGIQVGUnTR/5wQj7HIMOY8WETVXEbrqGz5TwStA8ZEFtFXGF51qcL+0Hu/p5i2PLq5n
soMz4lvSVN8zZYfrpbFnY0QRpHdOHxY7xUGptulTP/0T9SVM8qik6+fKAE75arAaAix6OFEoIqYA
ES/d2PQ2CvFsdUvZkjtlP5LU0OO5JY8du3xddtsK8owXy1q9YjUIz3EytoNrkdm0YBvadZE6AOUb
9ZWQkukEFEf93VV5+0C7Tbp8nltXFoPzZ7Rj/a2TjOVatRAQfSI22iXL7g97pJzd1DBRfiVTHt1o
Zhq/SWeeD2UTH2gJ78qAvIBs2/X4DSnPNTZ3VGlHttCqm1Za7apCHW5C25zujSCIMTmNGTbg0e5Z
YjH+YKvX26dBWiE5RqL7Gca1diPnEPW2Gdnx9TSE7ckg2PY8kd5zB4mhu4Lknd5qIivveEX/FOTy
0Yx4LAed8SvaY4ihgWZzcspIukBe2Sqm0ZwUQvrruDpj7ZRKRthuE9R6hFmRaZFukos3N8wBuiVD
ptRSBmuZAUMIFPLGJkvpISvSkiho0ncEIPKKRbcevTQpjfuGav6mTvtwF6GBXas6mBRZPjM7HlFV
9Kgh286iJcpu/jqnwidMIs6axFULeNeu2U5UD76JLl1Ju/mNz/S5cpz0T6/k4t6S+Xi087Kn15qO
FNuhX65HvtunrGjNs4B9vx96vq5qzngZ3fZZajEHsGKEA1Oh31cF9btXAex/HBP2nnYJKG5VQRtw
h3IcfhTmFBvPbE5hFWUqO2lerpk5ts62ZiX8ZjuFxSvWbvGc95jZxIjeRFLByPrNcjKYLDEMlHu/
Mij9mxHZL5PUvR+wRibsILZl48idPszxlqlgscD3MjSJBDIlVBybMU+SNawz/64ogxbm1kARMoeE
KeUDq42HyiYHPA6N6tnUa7GtpnA+2Ch3vMyGVMiMez5ghR2vzLq/diw7db8W2bzPvrVVB58PuhtT
Zwiv64a4UNgsFGCB7QIE2KzBoVHEhiYkLEjNKVdfH0l7by/691BYWx282Jpm2jwi78U8EftAYROA
NLg0eXfJOuX5WCMH8Gi6rcHAeS29C7d+M9b6avBU76Ssh41xYFOWrIJN5zrFCdTus/Wf8AyMafC7
+Exm9Onv0jUihzUM3rZ5EcaL0M1JUB/zu4a1siKQyBuPwdbaamvl9buDae8hnv9dBKKrDEM3DOy3
1sX19vtoTi1LOViqPj1CN+Z7Sj1Ur0v22RqaYhtmeO/XR8Yb+7RqS8oMROBTIcbroUEJO4VyvEO0
AOWkS3zan3o7BeeBv/aB6IrgrGJI3ecWS5o2IykUXY0ydwLiFqXgMkqQkFX8OCmHIDYf1BgYQW9i
miwN808CwcitMvbewnd+Fuxl1wZNtz86sg/tm2v+Psf7v6ugsyxSium2rl/mH2dqnQXhyMhK2t0O
mGN2q0vanX1YA09EUhYZWN/9XkZe6ajFNw+ivBSu8czbuhQmj7YjdNKm3z+IPsrMVKVfYwH0eRqI
GHOD2ToUTgeXbJIrR2349jDxYYKQTw9wibKHGVeSC8DvbmY0RFcAtY+TzyaW30RDacrgFWazmaAv
Ku7jrDepU3xBo3geWExb0Wz0XBv3X79Q4n0G+/+9itJQcQZi5sMG+P48dCxpIdmbx6gbq7WZsm1w
FihVZQJ/ncZaXwuNLizJ9Dh0E+dQaaO4nVSSUNJMK92+9C1J562afmqEA/1WkjRff/0LP/uBlrAE
Uw5d6PLyYTcpnxwtMQ5V2Ef3JNtiq47HStnA9cD5S9By8fT1AT+7s5ZmWaaFOFHXLyWJRJHpulMY
B6maezu+yer5m2v+3QGWteQvBm9eMS93yuTY9FzGHF4V1sHimyX506sGSZpREamnFBTvjzGbAa19
GR8ZC9jS1RSdsYLp8Elx4c7xaCZ93t9+fd0+fZSsv465nPdf52XQUcjC2Txkf9pTeZMch8ds267Y
om6oNB6qfeaFh+r5m4Pid30nIF3ew78PevEeWkahZ4MGAsMofsUt9Yg5GbdZVcCzch7sMPgnFj4k
8fA02hlol065+/oHfHYzbaliqhUGl/ry20etQOqnYh6aLmG69rTMVb8+wL9/w3/C1kX4+98bakvM
JXxZIIroyzr412WdaKSNROsdSHO50Z9Sr3AdV9s6eGrdxMOq+L94cmxtUeRiDue1u3hyuqiFXQdT
hHQK/BVM89I/ckTBUH535z55RB0DFprkwcCafHnlkNVSJvrhkWzCH/Z2+Xorbn4MY0z2K+YWHsgC
pJrUrN9d0EtBMI/MuwNfPKdICkTjO+GRJmBiu/6tv9VdLus22pIQ85Sg2UhX9kr1alf59up+8rhg
47QolPBIC0Dg728mbbamwyJ9ULTsFnD9GxM48c0N/HgIFi6snIKxKs7uhUzz9/OS9pXCZDQ+hl0y
34k4sbfBaKtvXz+VnxwEfQK81KUK0+RlHZY3bTc3jXVw5mfb/1UgOvv67//41EtDR3ylWQYXS7Mu
nw7LyjAdaOKoDxqSbLCpUO6MCPlOiVfIwoTgz3N7k1Eo/hBjOKvrRGsbr095VAHom4fU1uOHr3+T
XHA6797Ef3+TLRebvanyFXh/ZQvb7im0rUPriU0deRt/djH2eT6jypfgBiqlvkvPyQaw2m+EDN7X
R1/+8suDI7wXYiEHWdzc9we3EUE4fqyRkBXj7HAIpkeumFyhbDJ3am/hBzN6abvAbOtNUun+/deH
/1Bzcu64bC3b4mPCiPTi3LWwqQWjD9iIot5AN5rxGqsAhOAjKruxH1HJZBPs9q+PupzUh5M26OU6
LIAL8eD9SROu0IcWT4GdsjsqCCRO147zzfdefviESOPftxFjBJFr8rKUC42ixW6qHqOGzZJglrmG
SU4gWcQmtqDbeOxCNXvGYpmQY2XqKxlah6En26dIDqMu05s2pxVsWZhdojlpmRkTlFSGQ+zZkWHe
EOvoKyvV78Lgu5fkkwfSUA1AUtJAxkfN8v7yCAS4EW/QkeIXCAsTynuCRc0bUC845NS5euj9JTaq
txj3dBkpugzVXr6+Q+LTq4fjyCJlSZUflnEpymlqO+1oWFP+q5qljrd2CeBGzc2oo1GPYagF93VK
viQJ6v/0Ew9pSlrv8evfIT+s6txFzZR8I6HCkK5w8YAqJY1kLbOOcgqm89yMzTlXydCaVXC5dcLc
CCVxdkgAVe6KQdlWRpWs9AHrWS1fhvGX1Ig3RkI34xIkKKr+rTszYXB5iNa7+23xnaLL5h/RO1hb
sk+19cKsYQuCn9GI5EoTTnD99Rl9rKf+PSN2eaowFp/Mxd3N0hwsRG8cSXoi9BTL/Ip8gODZF61D
lguZ86uBto9Lv77cGH5uMpFNjHifJyL1OttPQKNXtvY0VVa1rVH6b7OknP6nH5uL37jclb+KEzWn
OUDX8ejU6gHVKVkzpvb69XWQHwqFi2Nc3NlRMczJMbWjFbTxdQyxfIMwOoFmMQ4nhGHVGndLT3/E
Cg51QLhCQrjxykJJR2tHFr8KItZgAdA7zQNlXEMlvi+7cVy8tsNusJIXM6QlIOXdZLTaDnnqksGl
qMc6CJOXuWvH7pvX9uPekRMiIoROib7QWC5XNVmEdFIU85gXVnqfGRNonxykd0R96XZWcbBt/8ZR
lZGZ9LQmBPHHyGDOLXwnJQu9uWcoupx9D3MR3WuV/cT9h9HZuGqtDYZH/0bWuXlEaYEpgwU9Xn99
P/7dWL9flPn4UWLg12JJpox5f88dxdD9IeDw6+rpR0dwIkRLN1o7br0Oblw/3YCSonTyv3nUPnsM
/r5qy5//9ahVSadNtWYdYzzEeqet5tzwsCYd+/SbpeSz2sNiK7wk8El03JcnGGgBV5gtw9LMEV5K
n35terMrN3KVACX7tij85CvHR4xNriYdKu5/P1B/nZkFFFsXfXLiUdjKkaAO3WQC+PPr2/ahYqOa
//sg8v3li4Gc+CgrTlZm0jPWlA5F9zcP9qeHYFsMENGCNmRfvKimj6kJgvBJEHQaxL/mef7mAJ/e
GYdykGGJFDrl4fuT0JjcO8o4ntQD4S0eIfS30RYD03a8Knniit3Xl+zjfeGLBhuJMppGAD2B90dr
8z6l/NROtArsXTTE8V0fTfUul73yzZGWK3P5Sv19pItltAJeYvEzTuOY2eqqJScscUsJl4iozVh9
glXdnpFfKdf8a/vY1BDVvrm0H+8d52o7ksgiqq0Pu4YgrgDaFeLk9FH+GplZt8nDUG6/vqCfHoSH
Q1LCcjrqxQMi57YCXidOitEwM1BU5dyVrf9db+7jQgGzmCfQpk4m2uHyMYzQmUYBUh2jKU5kG5MG
r+2cQCNIXt98fT7/AjYv75tm6lSNqgM37/IJKUkr0lRTnNCujz33LaX/n2japiydal3hWHARAKSP
bY4ExgYnQvsvbc/f/IjPHlPOlB4k+zELn+/7xzQ3RJT36ojKz26O4RRioLJ9B+JbikqqLwBpQcW4
181A7jSUNGYz5e5A7scKcgFbYGAb6zDJujvJGO27C7S8IpcXiLLMXGy4fOsuLxDTQ5OIbXEili00
XSilMOgqNW83Md1ZB+5VDK280K4AbwivIyt7Paa1cg0alw40fqF7JPDijbjB+NAanX7Tysz+U1cz
6spvrqL87JfSZVnczixhH9rJtaOIoZQnKPhBy6yuNH4PMcGTtk90TAx1HThWMmwgbQClodwB1FJY
+E0ZdDikAn6zIHxSIwA2o69sEYfE/15u9zCuTcwbtVOgRuJBDJH6VhcNmM7GbBKY7b52U6EH2mdM
Yd3BRomJAD/iPtYDk0wYIhiAwTf2LbIxJueHBuzZtoOY4BJwAHdTK6cdY0/7bjHVLnCGVP0H2lRf
emlczXdfX9tPHlBmNtx+agbr494xJApgJlHkbFnEZsXXSkywTfRNtfzZMXT2QbopaBuol21iqydD
o7Stk+475RNojX6bOhGseLP6rn37+ZF41+j+S4fBw/vXDVQc9tsyPNeCPuoYEK7lpMeh1R++vmif
rJWCZ/H/HWZ5Xv8qCkx7lA1GyHPWBCo0uCrb2QDrvj7Gd6dy8Tkt9UTNgcqcTb/DeYpZfFQPpPh8
U7h9sgawh2EdplWLw9+8uGC5rWIHYuzeCQctGIZBG13kbNxS2ZqYeHuj/dmVSmN980Z/cnKGTrgs
3balg3C5IYwlQ9ghjc82ojY8tpnUXqQeYz5WfIhy3xzsk7tlsBE3KOZVoAiXJZzM9WSa5uSckYd0
FjrG94q4nm+e8U/22qZh0O42OSv+udwREnjgdGYTnRWADivNxpIRG0X3qrIk/5lQCZzIL0j3vtkF
ONVsYn8MTT4Iu5Xr//Fzww5GxWZLp+cj5LHr2wg1dXFOxsK1ekQrBLtX4psy/LP7x9Kn81aDTv9Q
fUUpAKYoTc9GwpYOWFqnPCJN974+E7FUVhcfKKoF1YbIzW2zLvtaqZPLqbKzM6k0bF71dXIV7JxN
6vn7zCUNABEYSCD1n6UbHHn2N2/GJ6fIKo+2mTEiV/PyqcnQw8WpHZ3bEuBCLchCM+JE2+uaHu+/
Oc/lVb48T14G6gPJu/ihk8YXxhKDb57seVjTsLhR52EjjQJNWLdxQDhVxBlhIHgsdQO7snpuouC+
m/Gffv07PqnNyJ+kd8oyvYgFLtaCapiazlDDcwgcUwkbyLZoODwfu/jKb/g8fH00sSySH876r8Mt
f/7XIhopRF7Pk3WSt5z1RuwSN3L9+/+/1v5nN1OARflvtQF++v5YiWG39A5CuL+m8qOw/XoR4PjX
5K9lxjfn9clqQ6fL1Jj/ozgwL6/iYEm/IU/inMXV6JFRq+Jt/efrS/dJ18XkGPQHCDJdiK4XVaUc
7cTA0HkuesDtbZgClAwCuRVozO+Dssle+9xyEGMr98JmHFuX1a1ETpy7RafUW+J2Y0KatNJaE2Od
bLphtDYNLVIPkzPK/CCBFU6Yyh5SKfg+7JdotyIJXVBB+JuO9QLgMMdvytHlN18+DpLRi2moQoAb
ubhFeUExPg/pWSpC38ejUUGesIufFog2JN1p4Lw6GIUenSF1QMXXqv6/ePrp5tnogLh9H4QymlJF
JnrCcwrddTMnZnQX6sW0i9lME1Bapw9f38PPXra/D7c8Rn89/TibjDmKi3PnY6Q2fJK1KV1TY2vS
Svz6SNZnV5ZKFU8j36Vlcvj+UAYOEOLewjNuooweFgrxFRd18N1ionRmiNf0P3pkItjVB4ebLCwP
68q6KpznBr61OSrPPdyyK6UJRy9WS2tfKXmNcBbpWRPMs1vUTe/1Uu3XpRljOYadG9wCoiGAc8pU
fLXR5Kba/2HvTJYjR642+ypt2nsZ5sGsuxdAjCSD87yBMZkk5tEdgANP3ydK+qWqktRl2mtXZZaZ
EWQEgOv33u+cdfwiOFIA1w0Hu4m6rsSf6FqvxHAPKe2+VjfoJx3Rk3FHfJWs6ZkMkZBu1ebwujh1
eXAA0T2WUHkhR1pTt3WbMdgLgYxRtN0zy5KKoGr1o3BZEyXduDzZROeAzXneyc8m7yq3Bxepa1Bs
xqZL7ievSn6lVfqx7GAdgn7chZpoHlndqDSto5bJCUkDue26gJsg/JBB8iKtCyCT625oR+agdo4c
trWfirCsvpLUGTZJct4eJjvxo+S/1LYWFfRFh+9U8icf7b+41/jnCR9PSM7t/9RygWAsOEs0J5UT
0xg/TBYW///fnX/VT+QVsInT1EE29Mex2mp0BCBtWBsB1/xmvWX7bs8aP8s7zNY24EE5KGL6IaU5
xWov/+Sk9S8ukt++unuesfzmImnkkpDRb09kqeMZBzB1jNeIQ9GXf735/Jdu/hcu+d985P/kzX5s
f08z//WP/w1n/ktAMcLTxeBZ44dsUPwPzlwY4Mxt5ozYF32PFRYW3v6BJzN/4UBJsW2ea22KfG7k
f8OTeb+cb0G0pU0HTpn3H/LM/1Bx884cw3AC3gHbHRbV7h+eGIRFKheQY8S6cLReuZfBcaa9vZ7S
P20C/+lL8Tv97RfRXqxpWXkpZ6+OxinblDFBjlhdFxfFn7Th/vSl+M3+9qUygClW+etLpYdmB4s9
r6JhCwh9X+27qv6TO8jvnw3//Dv8w2OIxI5UKdMqvVNHuS/32BR2w59ex054/gX94+n+19cJ+NhB
1vm00t0/fFZ94A+BX3yXRUPm0EhK7iEsiW2ms4ZuMbunZBVTirY8dWH42HbVv/RF8L3Uo68fkSyR
fhSq2M0eOAH8ssZxaGb0mH7qgWzC03dTt+wzFyWh2WLBs6s0vPBZq+E5JWn2cJ4/QT9yd5Nh3wRT
sglm9M5qnpdn9GcElTKSYjuze2uMeyVALAjZJjuf6egVqEV3m8DyOHWIzPe2m9qbhl3sSAYZQmBp
9ru2E8g4a6s4ttOc02EPC1hr81luFlqUEqAG6iIIXltl2ShKex4Oa2h/5Yswv1en7bapaaGtFKq5
7BtaQSso3306gJ1i/O3fwr8GpjOWIROVvCSdqwki5khZqhn7mjY5GM2VVd2tau6vhCyXfWLb61Xj
l/pkYYu5pN66E1g7ITHbbk+FgfMl6pVZ7Fnrs64Xv8pv1npwntLRdSGOS2ncWD3Um+1ET3KD+qW+
BMsJP9Qi1Gc/sbGej7dAQIp2k9lrst57QYlotivk+q3NWUOxFqnpPXXEGL9Du+JETyxWpSQH2hJ0
kv1rj9xKrWCLiX3INk3bAdO0u1Fi/miGt3ygEXj0Fmive4+MqU88Rf7Mmyxtv/px8D5CyL4hRCW5
XAuCLqxwD428zO11emJtSSxoumm0bRVjqInljFfiM/apCM9jf8i9y0Hb8/BaLuNPPJJMiNsA/vsN
puLkWLpKk6oIGSbAnclltlyPEz3Ey2EENR+1cjzb9EZ49wKC+FFXpQEOI++aJHZ6f3ysTJcmTWg1
Qbhb/2ott9p6kj/N1ELXWJ3N5uSmSVC1U7lLzYVoZYUg+a8udJxtrHZhVUnOhJOzLj3VnLANU16Y
tYm3CbHCTrsDooJO2x+mXz6AxrEjRzbtLcmB9HL06vA7k0HyQb6eqGnrWYQVwHqWJ2vGxQS8Bd1b
lqnxoXLqdmCGCZkjykSVHvyyKPclMdE+ZjC94KY14K2UBajWAw4rusAhsD7WS2l0POTEW27K0Wxb
5OFqmeKeLvbGlnlNigxaUGNY9ckjq3DloM/bonvID57b9LtgDkZYNg6qKC5FGO2j/Q0psLxacSDs
SSjNkW67NR4Bajxj8WPmWkH9YK7YoLrq7fEW5kn/moOBeIVxwbZ5V56tVIsvYyJRgoODJ4JD747Z
vQAuWRBwSrIfMF3A0OJXXn6sVpJd+Ubmj9HKLnBDHlcVpBVtPEU472vEf5031Ijr9EDwDK9E2vXJ
K4iL4OiDJG82ad7QqGe7ENEgAqcTL1bEsMucLdOZgWAgw4C3iVTuPfYpa6+SYd7NFnFWosOqQc0o
7Wo7951z4NNfW5y1mreZjEDvXKt/dhfmJKS5TYGc0zQ/RumH37h7+/eiBHQfdUSYnrncC3Y5UvL4
eHAM52J2i2qNK+xEvB8K301nmfb7XHrjgVDxdDLSaXkwyuNgwnqDn1JrRWSmbW/rQDDMRruTPI9N
Pl234Bsv+lYFewjIvRPJJgdA0a4au1RV2fvFOecntCixO7MuC4MnFDDVKswEu7wNiMBVuSFeeXvU
vUVaOhwRstr/KqD03BUFuI+WEmHadNIaPiAQZ7cw7u0F1Lz11fSw2Du2Qza2qUE+NHl5064y3SUW
qezZFF3scZu4DEF7AaMLeqgGBhGcgUS6AqXfAGFynPXWG+aWpc9FbZaeDbip8oOIb4SIAFuOEYyr
PIZG48P9goAbBOXrVJ8ZbXqGB1GGEzkPf51+Ts4Y3AKsya8KzV3522iK4nKV3Vm0yVn2pNPZiUNf
DiXUikbcDE54fq6Ul0mOFiLI2QuIwP+LOAGzcern1N+SUEjuHUv3F/mg7X1BEQZSnlfkOUiwJOuN
yBh87s/dtnfsd1ACD133yNU37orMrx+ClcPTyv0ZNiSzhLwsUaVmSWKTZfKzz2Kelhs2GJ333HTy
rV5DebEEVbpF49bwdCy8V6Ak0UChdsNTQ5OGMyczokeab5WdibdUireJdokVgfjor1CduNezwyNt
op674B7PzUq56WbJhyy8bmrinhvonq8Od+kxXNGis9iwCZSZIFS1PJ69DrlAU3nTVej30/WA4a7f
It9CcuYZWXM1nsNuYx0K9scwzH93VWrAkCI9aTWdAWohly894f8x8mH1T0quW6dx9aFZsxGJSwfS
qujHA16YK+CiKpqgfG8wZCcnZ+jEVvVJD6uImurouaTfDiWsgsic2VSwwTJfNVYeXrkmbEk8YKHP
+Q7sz9wVJDNMG9Px6DLVTZwguyumDMm62fEtW+c2ebPRLd1zOpZPVBMCwViXxZyCg12vPfNHagr5
UhcyvayzwkYK5qafLE0G+3kOhxNzyxGn6WoDHPemmDPtHrjc0Srti34Ki/04Zv37AC0hi8J1DnZw
t0LIuFAHLm3ogbuOmP89TWYwRx4G4sgpFm7zxgzFM+eWc9f7p7mZmUbJKTnZOvWeiIqll1mV9Dcr
2ldwkW7j4Zw2G3HpTAkDNQxhEqAEx2QAuXkPCDL379BTQIJJDQn0tIMtKQ/+6qs2asm0jtu6aIpj
OMjEZlt32NuQRl6B33nlUaQZHahfTyb/PaT9xaHs/vcA6c1X3X4OHwoJ1Z/bqPiX/np8s81fbMNl
FGC6wbngDv9+fAMgTQ2KBJOtRJrb9A3+fniDOI2tksGBRWCM5A7Gqf85vImzVZPBAuc+WmRsvKOX
+r//+3cpLPmH//8t/JmVqt8dCSAD8Qz0aOobNie582ny9wcd1nUngfA6I6GeiW4vuVl37TdRz4k0
E2SFPuI0CWGiFsTU5zqcUNHMKotmRG+HmhT9PoRXeuAJYYhrelxGus0QBcKiymvyTa1j3WSlEMZ2
8tlOJho4mFm7qQuvq29Ubhc3DL+7H1UDKHLjNJaGtcXqAvJLPNq2jsVoZdhN6K9w44D9+eKhtm6Z
21ay6640+p331UbEdyIJto4HAGIQTFAyk+fjJ0+OsxTN+1yp2rjWCvVmtFgdKGb2UxCgy6F2giMO
vepSsa5NNGI2sBc1ONn7ownPsEHTg3L24OgwpN7MuyX5AsiNfrwu80kfCz/k5OTAEp5jJ2nUfAsb
DqRVaxvdICloQyx7kKbdd20vFVzGymV5KRPmQMnhCOc+FYkIY3cNnOs8Tw3wOCA+xKtvrMG6dbuZ
dBiiR7NptjXFTFdC6xuWD6dWjbeHppmMV20qc6CpFnXIrfZhDb4YtqNAZfiTZ4qtbWQhAXfouSii
E1VceAJ3u/7sK2teDr7KvDLcQTKRKbHViaiG2C5LBmIACUVGn3DDfupkjTvf7Gvrx6AGUfCctMwa
6gOp+hpiGsm2uvsIqmlM8B6kmru1DIH7jDsVYhT/yqBrBLfNjEeV1BelIT6/pgAcAzWlnr30JuyR
aV1ac+Ubn4ibTWNv4F4CCqG6OmseqqYJ/JNJ2QyZlTPAondd6yXokBaLP/g5kcTy8m2Pcil5R0yA
dEyLYB3llvfsJFvR+oZ+QwhlBtE6GYbCBtEkB8m500LRGvBTx3z5Ww6SRg7H9T40OoPvveT0OSGB
Xfpw3FapXxUfXsV+Thsl5tiemY4KpQrb1pAdsiJ5EPZaSIBi4VNjmx0YQQdbQp1bqEL0IIJjPmPX
IAjT/JjyKi/ijK3N7EHjcd4bcBrXi7NlZnhywehtUWZRLAAU0KSHFz92MgeOQJ31Pvns1ofzFwFL
NJ0r111bI6bEG0qwJayQ7AtmsMsVayQjeNk2yJ85Ds8RRTXQri7PkWrmHRjshvDkV9Bp2e6cog4+
2rIpAF6R1eu2AUwvFhCmIryVcnVfQxiiGGkGPyU5nmO4Tze125T+4zAg8jnUPAWTNzMslkMNj0Fw
eqwscQtxwz64QfBlAfxGiWVCRCXqCJgl9BplsCKfl3SZu0EZB3O0A7GvVqNqH2DxLs5tl4XmVpFj
z/cmgC3wLVp7SSzboX4ZwY3HKuxbSCfgD9IUh7pRDcAHqsS4bWUA+RK25RRQnTSheTH7SmsA1X46
3qXOrI52DvfddJdg2o2TORxdWVneHXP2Kti1dgbVTKVI8LhGcHs0YVDaN17Yp/6eBZtwn1V5G2Ot
SCxWym2bCaFvoJkUobC2lV8360GlHNxu7DarnPe+afE+NMVkzyf4xnOFhyW0aPHbRWHchaJe2Fy1
qtW2dl67KnnN0m23HgH5aXRNxJAqOKDDNaTL1rxdMw6tuF8RZ8VdY1bNCQFRegKZ9x5W6eR/izY8
lwFUT5u+kTelntJDUrY2au2FgqHExgfOAjRGsGkMtnhk3fbexq44uRBS5Qp7NyqorSduqhCG52Ek
z5A7y6FfXEq/cnJ942KUs8hObQ89qT33yGjQTPu5YZxzrYJmFtC63W8uFVvWkY9EbKvThFin/yvF
QCTzzdKS6uY86z00joQHvQSuiwa5UVf5mprRMBvupV7snqfOestKdrnp9DihL/XGp8qlLXXTdcj4
LumKv/NT83josvwlLQxhHAwqU0AnRQH20HB3Blx16jK7pF8kpvaCkDqEqkzsiaqID/DAGiRsZi8b
CL6fGeUmytM6bq3Fm4486HS6xQM7j4ibA6WsFxA/6waqCkORdh295d3XQ75nJzFFA2oN/XXjL2Zx
yytbF6in1mKLlBW1ivJouJTtuWGV1LXctNx9ODVKHGG3mQAgPk+en52cGl5d0HhG81XQdL11AUhF
Mm+z77JxQkC1tpzaLY1Y8NylhMjGY8hxj6UzuOWeQ3oC32zkm3lY8jR/HeygG77M3ikuoHL25zaf
Z32PoZCfpQNRwipoCXUY70CMmDNfuUSSHpm4LzHWB2PsT5KngF5wQq5jX8Qw/poNj4O1oSfGeSW5
a2Sus33ekck5uEUWJNd1x4LFZlUrSElbTH371CLwmw9Nvzg4TkKvPaxjkDMB43YYgAeY3THF42AV
fPBcsYP/Y2W9TcZmza0a0pLQVB+OuRbXnEogFM6dQdXLeb+R2VGFiwWeXVrsDugI4C1/KWLxduZe
3q+rzz9pOC4TMBBIrXefUIatDSbNeWFkYgrRPQySyHC7Mc56KxE17koDQbHA9ARPRCdoow1x0efE
9AHSKYfHAfGWBipYXuHU2ZxDy8nnkgfzcFsIzl59pIQj76ju+gBjAFoB/THSbcs5D3TMxuhQjfvM
TZOKadHZ6GcPk8AklC23Covu+Jb7bWjvB3spfDgIc+fqPavPs/G2hHoxniFm1HTHwNRmNIAc370K
bQCD700wncGK6drUD7I/6wgXvp7mFS4EkTI466f5GWWzcxZISRKvHJwtaoRh7M+mQ4KwfvXSnQ2I
lIrIEPOxQlqQ9h7fgkitrRvcZDS+2uvayvmeouMaPEkNuNQmABHLaKws3Yz2YNjAXdRE4oej7FD2
+bYbSzRMOzeDVaM49fOh3Ae+xH19SM0co5HrKtqJCUxhumKUYOzkw3roWRnl80Sgi0Cr56P5kQ1K
TJApfLObbumbufkOX3o2udECdL2AO1hTfMam0QHIRsyYMvmMqTjO2sy+6JbwwgNCza2ZR1z2sg6W
dHelSWVVg0xh4fwpxP9bb4qzH/hm4rkdvq1IlO8ml6Yt9/lAov0833UaQiLK6A9+Z3fl3aRDU33Q
M0IsSqJkwaCnabG16KxCwGiAwWgxplbxxFk+De6kQwkIaCAU3feAbcHYMaBU3grFd3CVjKj6F36w
McDekSwc4kh3znrxr2XI+BT6npwNoH7Gkk/HoClD8AQm0XILfYMQI6q8uXmYErvOCRAVZmfFFk86
jzxWM6EbSEYTBplik3W+bsD9p4+hdL28uhWJvQpqHGksa71RLUXj1mP3BAFenXE4loCsYa725rsa
2AQqNX02e8wdFnitLu7yDFeK6FIjagsmTvcT2OU0Dkw9ylOIuOMn7fGpiTNKfaRMbFbGStjdOwy4
sXqz8954JgNbRf0EOP5M3qH/fK7pk3iFj7DJoDsVMCsKp98CsLaeliqQCqZY4O2pJkd9TDouLnqW
ptGw0AUsBGRlv0/DJqPFjIf9INj07Z8XOv8QduZ5OIqAOfehpnmi4tWnPXAHZbtKorQfFnLggHRY
nzUqxCggM90bYNDpbu4xeDuVLvC4+uo265qfSBA8zCzB2D6nCvIM8NFlRWe4lvLZt0P97c74s31X
VWJjTcW6BZWtq61aHb+JfKfAfJpBoXvuDBehLRMgIFkqSyYwCTpPehwBZ2HJatCGHVIKDzytfJbj
cC208Ds+3NrbKeAl256/H1VCDctWGal1l6Rtehtk2eBF+ICnjcgWblqtNsKYe7LXXZhT7jNZSBvI
hCB+jIR8ccMZlr0UN7GWD/K/5IwbIdB9+nRb+dflMFo3Ndrt/jogZijfSJVnu6lnBSYKVkqaS5WE
88AJzzfqK9v1NBwNetDLetmky9nL19nLQcI19rG2XTdAeSwfSWKguZ2SuSijNUg5IuEy+BCUi/Xl
ZDlepz6BClNOdtKv9kKF3VvbL3UOYsH29qGrrRtwBN6WxqHRvi1pOX+0rhjAttO+f6X12RDiyI2y
hR80KC+e7db17kqif9tC1yz6WkNZ9/cWjwYrll5ShFd6RpL4pDic2Ds7mSf3NAgwdjHqR3VELppc
8mhPuxcpZfYC3eInabvuVMzMwj4Rdw1fgSvXcbNyFIwxkylavNxBJPojnJpo6/Ix2dOHyi/MuUwv
1bBSmaf99OKDlVRRQwP3Y6ZkfQIW8zILx9bsZlLmzzG2vgmML/itZ9Tz9I5J+4RLyfpHeMWDgScg
2h8MbuINyNM79Ny9nas3ZzEpvxVIVSMTnJPtOlr9Bjb64HzPeYWyJ+3T2BRpQuGW+7H2lIjHdAjV
3ZqQqwuYhTqnzG6G5EqV1vuaBo+M86zxAnmnmz4NXV0aaEqmxr6w/UFukoJcXgxXbqO3AU3kJ47Q
3c8hywp0savlb3xwiesW8hZYHxJx6YXX88VMeifl25nlxM7BCURjY+gOJj7l1o/FURnJ3bqtHfLO
goNvlM20Lk06q/ne4EKuG4gimvW9BM45dZbfefoaZBkI+sFtWOufZLpPSQgYR1ohOvnBJTEtPwJh
qIsi56QC+hydHzy4Wnn0qLVbbPPaJAWHJ4O+3RRONz7fgktYYtxnImB9HHR9UYl7wG7NtvXttD8F
kx3kd5zni2avAbxcpQWjGDbr7KE4eZOmnCty1wKQbjvVu8fBCt2ABUV0M7Ef/YyFtt93U+HYnG3X
YN9XNKd3TT8bF5a5tMaGMVpon3gI54Bu0SSEm8RtJL1yVSfugymbRd5Ok1q8d6BRdhEptwvs2O8k
zY7ZDEeobIlTM2i2Fl/5Ebvf1Q965BZ1q3HWXgx+M6hozYzM3XoUEtvRovnbLIv9GegqFKe2Xbni
oxRm1d7RAFG4IrlhVglfvUecvvWRXe/82x0D72IANBG72dpfGSFbOhFCNhQnIwKQiKXcqj/kmF8K
BJCoAzAC0c8VYb5DvYOFNPP87me51tTOOoEWCbOnDrmZ5eRj4sVDwfvcmCss85wZ4nfhryyjFGM5
rrcgRjvjWHh1OV1NNQCs67kP+GrmgUHUdphpMdGuD012WeGTXZUAZi4mv7a8m5xvCiyFppF1woXf
yVh4CZFkH1NTuKWH5JHnW+d+PgZ8At6zkE3t3WhHdIwxVhpkdwuzs8eK0ZOMapdWzhZK3WjvfEx+
tDOKARJ5lMDN+gEUn6eFuU4MyCd5LidMV3tvxgqWIZYM5vsXY1y6JsQvhmrj4MMRmz7oNGi+5mE9
D/f/ber+TQt4Xor5913d6zz9Gn5nBTz/+b+t3ri/hKAEvJD2qMXi3nnBc/6S6v/8hc0bLzhv3rCn
yOo1yzT/aN5a9i/uOakY/gpnOG8T/715a5q/cEmfw3+0fElfhcF/0ru17fMSym/XOaBLeGS4QBNx
irHdP6Zk86HnnNe3W6oVa8K/AtsqHoy1BPnfCwTTcsS9chDdMvUYpHqF2FMWEyeKtmdAljHELG/p
P07VBcMK1/nJ8txawJJoQZ16i/DdAF2PMafvXd67rOgRABpvFBEFeVzINVe7xKwNPW9CHvlwWkMD
JPaxQExeMg+EW0+9I8lNMaFtsvV7WTv2jEenKR0gxHR3s5veBSLMsLEKe8rnsJqcgHq3LTBoISUT
3CHwNiVbVXATeM9dzbpA5tDK4iJgtCGqTbWs0zBhRjZYFIwG3g0yirYf0mBnAp7sXupZzId+ZI4V
+97IQHfjqaEbuITNzHqo7XEy5iirEeFuqQkhwccVVWi3cdmEH99rFiMyHjV1VzGoKqE3VPlhTT1p
f9D48jvYL2GIiJXl/FTTOZplzaaFpZ+ThS3d/eiWrIkHzHFobtRiFwIXmilb8SbaGCGiYWW95Irv
0p7eKcc04krPgcPQLnZG1MHROpBR38yu9dK06Qtz1Qv02RCl84pfBhSM2LKCo7GMrDq41JGIu7jJ
k4En3MYRiCMMsPnc5YBXVp32LwfGSt8wx8VdTvwa1J0ZPmof4wflhQyuAf8NcTe6976a1Q/mYdYb
DmX94M8p6HtUQ8Ol0nZKY6WXScXcUywf7ihsKKAwbQVlosi+63l0HuvFfEVrgq0jWMrpcQaTH/W+
9RSE6bmry1Pma7BICO04kSXv2dLMbKum/o0Qy6c0sx3doJ9Lo5/SVdlNnCTBYdKTKI/BODCuy1v8
uiiHWzcKkqBuDnwLSyZlicV0+ZNFIdV/G8ooH1VLrcc4u2oNJyomg0N/ONvOjh4O+Ei6wqL91KZW
7Fplvi3jMMOg9kwMftklqa9MfjDTome6k63q9acPMBWDe6Usc2i2K9TIFam6b49AuNcgx/RmzkEV
+I9sCZXI/+q+OLIuVyOFac7nVe/OCuo2RCUv+N6135ZJkr0+9iQcrHVL2ybDQQJ5ajLjPEtZkil4
s5JxHqsE1mVuzun67hi90v42GeDPmXttlGHFwjnnzpajSbeKxd7VuRtKcce+EHs5iDMAPRzavi0x
Z7hO0SLBZRPEOax0V1pxY2cFAlt+jlKbCF1mxfwzXkujXPt7/nTKPletfaYC3lpgXNsIw+nS+vUc
k+UdjrQKq3A3pvWAtxwDq1/C47aaVbWbZXScXl+xHFvTC67tbEX/0uA7Q/mZuxSro0mfeTjYmkWk
xxSJNX1UPDsZG2Paqn7WlkF3glkoptx+U9WdH/Cbscm02/CmO9/cBii/6shFHOXGMjgf8dBSFFl1
nSXDIG9hC3PmqRCYBXcILemi26hl9pqrjJZqiKrwjT7Gu0I1mj+hxm79B20WKuXpDvL6Rw5Fo9iq
pbplx6gINhP7Kv6wQ/aRnjIpaBrV4TDNfjzn65whj0BPwjF7LyfVr1FukZHEpja4yfg1zRzYb2dO
OupVtbVGHUgaNdlkvQiLWGt+vQ5yxXKDmUyvj0FKhm83STEXNyu/4CXY5gCTffQb4cQUCs76vpyZ
+mLNmQr90rBXjqzGTf0oJUw6bL2+q6wox5rnwEnX0OPzasnnfaMrgz5rWCh5YTOJOMBL6P19lhiF
8cmoztzQvKvrrQDHGWxWM6SonvA14ynsxnbjDHkNyJ1bl2KkTfIPgzlNZtXXBTxmE5PAsKSNv4NF
RMbK7BrLec74RiUR+0otTVzay+FW+xn8yTmfAniT2AgjJErcHpZVgfMl/PpqBnYeAdRiTQh0/kWt
LLkb3UXtB92tL1Zid29jVYzc6G1agiHbFZwX6IcWVP2GhAB9xNPlINfw+3u2bir7OswWGIden0yX
wZqWl2MxGw9UWWq9aZa+r3g1vg1RXVX+99Ctuoww73VyN6c6BeAtDeupHAJ+aR1awkiOVcKmex/c
5hQIFY0vWhr8QB5YWCTtBT2PmhPwHduFqfEcwCQa9hzqjgtnTDNucY7g1s599d/tacXJ6Ux4c8lL
/vsSLv7ovv7X89fw8+u3ddz57/xN7mxZvzBgPyPUKNYMpmKM0/9axwmLUTv1mB2SxwBtRHPq70N4
0//Fok3P3cEhfck1/5s6zmEpm3whaDbiP/yL/5Hg+Q/IBiYm5+m/Q4qINDNL3n/crwebWyQyx8fG
xHKHbxky6ovxwFprtDx6RtQ8/SknxPz9wvGvL+mjuWbBwA/hh/2xcmT11Es9h0G4WAxOp17zLawz
Ema5nP27gZ6PubzK6SPlCs9FFxln29YguOGMRmyNP9AWs/XFEKx9JOkYGam5MTpmJNhl2e7ijyXm
aUyxIKXV1pVUDGW/0Yg7+xG5x/yjbW4tA6FCGdNe3wYMgwYw/pqmQeboTSA5m/k6ucjC166EkxFe
WOq79W9GuuZ2jdrzk4B2cJbpgcJeb+xaf4XLAxO3IJoR8lkAlow+jNcxjPLe3HodpyuQ4OvE02IJ
yEgabzqwPnTNI9ZJP2UAcR19mzUxAVsJNC7VyWElQLMyHAWBus/aRxYlN4hDb3vfvfOS+Y44Suxb
aFYwVBn9oOPE4YXq+UKaj5QbiIqaOFWfY+nEGi1RzIrB27jiXPL3wQCrOll5OCQzK4Pc9R3FZl6T
7fsOhbWzbtBpbTK1F/W7MaUX63IlcswPQUcnYFD4HSxWstxLz2GETI9l0urSDrJjWLECSqeQpjO3
1GwTljCXxptpTj/H1jsNs4yZ3+7sI+9ndx7wmw0iGPw5RXdpjMex/1nSruDQPb5NU08j5CpjOapg
8Zt+Qe9eUXVf6vRhsIvXsb8Mhgc67QfDPWWd3LPJEpXehSXUrq9vA+xOTYXU4yHpho3Hhumi/Gfh
flc2O64p7gALILY337CLGRnteJNX+6Q5rBbdueloKHsnyy0U54o9Xs94bLt7C8h2383XqV+TR9v7
6VMAUs5231ViMXt/QhOy1127I2HP+frcPTgNusST84aL+KdTTdveOgbZU1I/1+2XbO8tmcd9z7B3
dA6LvoCr+iMMPu30QzBAkvoRd0mU8fsR1WXi7zoeTaOJ4jSnhWS+dbBI0+5UlU/aKaMy/Uqal372
Nh7GCf4GMwiswGKjgge3cd6htUdh/ihX1qe1vg+TK6geV1Pv0w/JUVB7u7GfYoGdBQVm3LP9VRTD
NnfC7Yg6NcAEUYgxdjWeik5taREeWNhBCoP+Up6sND/mpdywC8x4Hqzy4uwNNh8kOUHtz8T4aLty
mCvfs7E9zPh5q+xeqa+abdqKMa9e0X+0CEGui2GXZ/n2vO2s9fQolXmDS6bHqWKdJr/YOanmDf7s
aTa37cL2c8r7ecmDF2eydxbHK8bkG1+/W8JmnCAjWwZbhtcbd+BzqIFUAF8mITbhOxE/M/NYGHh7
XyogO1nww9c/HSCGtj9Hop53+BvuV2VxGGHJUlbZFIn1bBoLs7e6UjcO5vi5ZAnX+KyFPlj1m8Ww
rTBWvFkXurCpq5INM8mtWw5XzqgeVf3OhO2CHuq2SA8i1ZvF+nKwmA3VdWcmr0XB1noCVriaN+a0
xsY4R0X/0A7oOTwTBrzcTdzivJQ1QI8ZMEIl+WKvrPYQuyOUd9aJf8oJltxDraedZC4xsrdMbcPp
dFcnz0b6LGpzPzu3fFB7wRUx0idlafQykBzECxBRY24/uPTTAOlFMB+jErKNrfLtKu4NxrRL+178
P87Oa7dxbFvXT0SAOdwyKVm2nMMNYdku5pz59PtTrQMsl8oo7bPRF4XuaosmNTnnGP/4A13SaEF2
JSbIWKi4iHRToNNqr3N0B4oNM4OIEY0fC6vbAN5EGQQETzGgtrv5KyYlD0KxPybEJLfHiASIuILT
VBVeS4VHEJYTMY6SCzhDRkAXTJMaKfYA27tJGqdGNCGRFz2Gp3VCNGymuoNWQTvEiD/qfGEm6K9t
VnqtO7r2lVb7Bu8HmiIOkDZ5RNbpN1l+A0i/nRcykrmPQWI149GqQtYoJU8iLbMdX7V8cBtZZNAq
/qo0FRK6ek+jvaNWk3HuqOO9qd1Z8rEIhrVEUoliUIQaDK0k8sZ0FTw0vsW9wJ7S586cHIK6N200
OPrMSTT4UZy/pYp5pw5E3ow9C0sV3+o+XKGwp/u5MfLUUYboAFXtNuTJJ3egDm47kYgM0asp6nWh
Fm5ajJtQl/ZV+wnB9cqYbuvOdAaj2SzyuMoVZaebd0M+XhsSieLaV0NMWUb/EajvWqvdIluEmo7R
R6n7U3Oth/Mp2c8xen1ttFBFasyHBZ1tgCsOqsugeK+GmhcJwzrt94wjvYJUJQg83iLnPpEoEf+n
KkjODPo/IchJDH+a95hZOQuhCmgDVhTpRFvsToyPWF/csa+AjMNd0mA5KKp+BXk51j+q6g4bQ6fP
gQQYgx7D6LqMbrLmWkneUEDYvYycx/gYw9qX400eHSBqt7bex50LUu4IHQG6wMcxNTl+c5tQWx5I
YjmxwW9jabrSW36/hUCqrk2IWoJaR+VQvTTJOtWixygZb1Nj8YTisWYgGk7BRqwkO01vCRV209nO
EEXoTm3hY292W+x5sFVTNobCrleiMR2ZO4aCk7bbfiFegC1Gn6edNcIUyu/DOHE5HJ6t7IlMsCvm
agzqo/s43cdzsK7M9Dqvl3UYKjelkGyGztoT9nT4VpUe/oPLfeda/llzUd7B80fCieW8AnL4l18r
uW6LymH9kWw0X1mnq5NMTl5fUq799gv6Lyj4+zIWEwiqUpOkabwe/yR0JrmCh1CjHU+jJiV4ZVLj
Iuh6EOX7su1t61rlxX7pdtWztJWL15qoeKciUslO9/qU7jMTjno8+2TOrEL1PekI3SMnpe05nvDU
wzCXw2R4YogAttPbunVL8Dnxrw998jITzPzvRwYs+gfE+ffdUIR/1+GJRkSUwNR+zJFJOungUmy9
gIgPjpTBPQ+l7ZAeGI3uFdLZu7zZi0l6nxFV20qGB0N1U5ILoXIImiFx2Qn0mCmzhfAuRc8zRst9
lYfEhVftQIgwkeWVQfJ2QgGl5ePrUgkbcha2mSHb5H87s0GMUhV6RVi5JR4Q5fBI4E031IdOmRBI
PetEmMIBfgV9fM8sd1xIXFQOsRz7c0IYo+IvxuDGebCfqpc6P7EgLe1eb24ynYiW8SgiCMjLe718
yCbG1PxYq4pelmEAw2Zh0XT2C0qD5rNA6NtMptNmy/VMehkJf0xQR01kB87fzbq8npIKSQpRu7AC
CyHfiCU5uycWP1IVM3wKJ9MOQxAzWl/FCl/1IXaZ/V6XTb+Bie4i9YLachUF+wrkjjhMBupQ8CfV
NfRffTRsksbYRaW26SMJJ1CyjW4UiUjJhqy9DHff6T6KZUesS0eLyaIhbaBSftUKqG7ZBlfyEpI8
YX6FUDtDy22gzuRAT6X0SaX5EFe3gvau1JBrFMkvxOc0kJ8bNGoZ5P5G93BRAdS8S+ZxK2H7tEhE
ABhXOpGoxSJ7OaAEzTujrUzUSGT4VWFwVENDY/9TQIMzy5Ha60FPyES+hUrnB5xbBl9w1EAgkGRX
MJ40SXN15rdS9BCp0UoWv1BKgpqIpo2/w+0ULK7ALxwnHfgFcGby2YggBpgbD8FTWb9JGXUv4+dV
Xy6UF9a1OMGX1vLG7YjUnaAKmzEoOxvZelavsIEbEUVK19S4DNMUO55eKDVrmP45keBTTM5wuG8D
XKrU3g2HV52g7nzRHvQwP8JwWHWSSqQO1ZUYn7AdYgGth64+aPIjOjNKYOkGAcw2RlCPx9o+E18m
fNhlyR+FfiVaD2p1K1pvTUrEJvCn05PJmU47aOt2ZmoeDjtUjC9tBVfAwi+7cWaxQQnWPC9GDxm3
3Yg1FWiusoNMjzJROXk32bUpHSbyhaQBUWWHxuFmbpKDBQkcDdPt2CNYmn5N0+ylxjoBOaubwZuL
Nxz5ycDdSYaB69m9otyNZbef026lqjlsOmkX5CDp0ZR7KuZiUjBv8XR+LZfIK9Fmjrm0b6XuBV3b
2ujj12nUf5m5+mDR/0iotVSp8KiF9qgM71qir/VZcXGVuGvAYDHSQCs54mz2oBWLHfQ62lTlsVOv
BqFzGcAdC+2IW4tvVr/qiL2P8GoicKAPD2jq+vyuD8OdERsOek6/seh0QmszWb+A+n41Y/cQMzBZ
xnedbKH4MMCCb8Y3Jdb3ou72BKaJJPmw9zZjBftlOZREms1awhl+M54OZ5EGIpj4GgkaoWWPTV6G
dGQ3CGCPzI6QKlCYdDufrwLIEeFHBR7Xx7zCzDFE1DAAsRtRuysya40Z153AC15uiaXfJEigDPOp
m+sZWUnUEmTkKaVu98pG1RW3lJEF5gHNxLyJa3weZl6roqucBm1ekUvbC5v9bxuDP48uBOT/ORsx
6fvLH0YhUCXQ5/poQYxrm8WGzyI6eWXxbg/TO6OpjiDR6D0Br9WT7krXDfJjAwQ4FiebliRut1ih
0xmHiX64IPXcTstmZZJYlPAfsKYiY6x1iD24kbN2o2MBnaMizAlkiYrnskKPJdZEuxCOkldrvUcQ
NzKIF9LbLmqo1HGPAKnFkoXBzFrMn1TemRFH55g5ezJDHZtcsnN3fUlaWEvSYX0XtjLKu36bm2Ao
KAtSwkoEgAyxZIzR7JaSj0vRWSTvUXHTF9Y6KcIvQf3q+9eRapC0DxcR8WYpqlU0bnE5xtIVZeoi
9dgZ04HK0UZQxEdNr3ewSpFvNTeVOjyTYnFVKtmGYNePqhx3ozJNhM1nql/HT1UQ+kKk70pIYupp
t+SEDJR+N5Y6BjNB/QW74kafS2bX7cbs8o0w5EgnTRdDXthVlbdU1vVEtqhCIp85RwRGmccmw1vE
WMdZ4Oud6ES1cnXK9Iql/m0I/GK8wj+CDXiVz3vCaQfK+4ZToVbr25G9NaSDi2PHgDQ2WAVobL2J
ZDIWlaC7DSLNpyGGovqcynplN9Z4P4ehnRf69WBZhyaZTsGtNNMg8C1x20tqZ/VnMw2b09YxlNpV
AG01JoLcGAGIAwSuaxNIxpSf05xoX+kKsqobavWNCZXUkqptU5Azw/6blTJEtUMWVyt4wrRDxy4W
Vh0CRZ6AkOzq7uU0NtLQQISk+knSi6G/dOmtGPY72BrUT1CrJHIxJVN0Ss3gRMljF92bzuRffa5b
XXatKQGJkPA1GVDNeALKFTrZ9k1Xu1XAhoKHGP0VqMlY74RQIQmUw6rQ+rtwovQfioM4V7zgp8hW
AeZ0dJ9p5WvTvpn0ZWpRO5VUHpKy8NU625qx5WPT7RF1dBco7aao5pVGDnlEIriC10olAcqNh0q5
SduHJYD50o72EE/wYD7HlKjTLVJYkHpW6r60doVFevl4uwx3dOckRh5hQNF/ms+althLXsOcJtGt
lva09EwqIYkFSLcjRbkOc2QMVe2pxrFLWN764MMbty3jkZR0lKJPUQgxuWj8ggmjRYc05+4cYBID
CbZAS630BLUiFMJYO2IihPA6EF7EMv8wY4ye9NY0OAFckaRfsDXxScf1uZ0ZtFTXsfbBmN8RO2JA
9T1Rpas0FNZ6AxLYvRMGdY/tjmMl27G7Jz7MUdIvw2JWxLwoV1aEAPk6sciV+ACnetenOqYy8X4J
rJsoI30hHG7DoEHYk3llbF4lYUmG25QQjymvmZu9SPrQ2HEI0sMw+EGSVdIFE/nVnIsbC4d4dyh6
JIMJvLyqg2EEE0qzIUndDpnpKs1HFoWe3gWbBDYuUk9PE8zP0Ry+oMcdwkmstolWY8LRV/Kq6XWL
fgcyS9eh2wDpq7EQkrXOVo3u9t/btvSnguxUop9wcpDyk9sW0+0zBVmeBx2w0/LOIULO7FXDlxM6
9QeL3CEQe8/ZlvrBhcbg3Pn990VNzdTgIGCv/Zeb0ghZkRAP8924R6PljXuaXheVqY35ke1JT7Jd
OZdscFDqfWNb/Oc+sWhUUexh8/OXUWuQCZPeZMuRiZjTDaACeBU14ebfT/PvfkfmbmCJmJoMX/k0
xfje7yDVbUOUSh/TciCrz2E3c7VkcuPR/vd1zt1TTw9Q0lT8ZlWcXJkDnLWJ0J+jyBjMd+u+uyLf
V3LHfflVHKH73cxX5v3VleJk+J2EJOiELrQp2zpcytGRTs3b2XmPlA8TGmg2qokhzZ832wnZHFpB
e2y92VPcxNc/DW9ygLBdqNbChTuWTp/299Wwg2ORslbPlY5MYYrAFNpjHzkYva6GtfU+OQjoXA7X
C/YxP7wSeHzREeDEjY3zeQ8eVaHeG3p7lBW6Cy305Hq6dDdnroyn70851UhEv1ja3xbzCkkMkHna
4+gMrnoKWbmJXDOxg3hHYIMvupGH1KttHRUNxQUg44x39PtNwJn/5C104kf9ZVKdtk3UiK181GyS
gnEfc2oiBrWd6OVecl8Qv9StB0fd/La89+CXehhYR+vGSd7kOzwTN/K64O2Mtpfe0J8WlMoIVjmx
czSW1NmCCqPRrIKuPsIrfahw7SlfFiewYbU4wd2l1fvDd8zIEGtPXAZ5Due+zQDhaDBCrpUptoxh
X6df8hBljPjXiuWTUYOJBnNL89xwOSl5aQSjP8a/8AGoNrlnktERIFBxVcXR/WRrOuO2IxHTubA5
nKWmnBYXmypUI2yesZI/Hw/ORFsLFc/xtLiKA+2bR7HGO5P4gSsqBJbVg52+nnaG+LnZX4Kwfniy
uP9p+ilDgRmrenos3/zGeqxSSFYcj03xmk8oLN7/fXf635+vMg/GrE3jzVHME+Hv++enUV+3NEIM
DzQ43e9mEruA0XagH6CYeDHBGVpAsU1p5Qon5SJOAznU5EbwTdyAQJiIgt0qsGtnZaUobxIdXDjw
F5HqW9KnWgs2fIw6nVxNq9DvQ+k21qP8HNSBndN8dS2GKLUfy7Ud9Xcx8oRJnADcZ3CXTWb42Uiu
vWRbhLEZM5BQ80wi8yqIrruWfp6pX8Psa65XOIMgFmDASGxt3G9qCVMexRmEE5CtrImByNThPwZt
f8jHv0OYP6xIFeKieCIbcnAY2tmjk/NJTZp0/lBX4bpddet4ffKBXW6tVekXj6Ynr/8P7/TpkvSD
pyG8Aqnyz29rGYZsaJsZ2DQ75N60PuXljVch7zTMiwu76t8Q7R/Xss6c7tIiEJeY22un2BnJsZ6R
BgdV72GMY4sQBVFF2DANL1z17zMfZIn3nHMCGxpCKP68Q2OIxmJoSTpLrobufhavw/GhKS8lQ0BN
4HP+PABVCbYYXFbOOrbIsyeZRdDJ2Wje87nATihKbQNvESchJt0eq4lYwGQFGrjuw24rTJC8R/O+
0w+a9rnEJI6Hx0zpdmV6S45NmT3H8cOsryoyMCvcX4JoW5IRL5fWqmZ+O82kDOrPs6ashuIUMXpj
MbUel9kXKsBI+U5EwCxMm8k8VuF2FJuNDEHekdv5tVko6GTZRULjVkZ8PU2+CfCVl1dCV62mWPQb
kL0u1JxZKBg6ZmvyrLE+hKQ0qLeDeC21gqP3pVMmW0to0FDHW8wyXE1/w4ljBQZlIl+Oy5Ioz9xd
wo4Xh4lb9LoQzaMjVxRJG28jH8upXd+lbmDixdoTwj1HW4y6/DpoHZNxiTx1sAnheePJUpGrpozh
rpAew3q6k+i1dNGPRN4R0PdaQqljIeZRjgm8TCsiJ7S6wepqPXb7VB8JwpocSxzXc/MV6dNVYn4G
g7Qu0w+ZzrIFEWtwV66fhkJzBIWZ9AE3QBpLOgTpqhjLdYLRCS439bqBeSBFj5hYPcwLfiOHOdW8
GQ81XcbNia1MbiGZBh+NBEoFy4lwJDcymKdYqtMtoImVZ6SaLVafQ2APO+O6jiEmeLLAkG7EKOlu
LCY8vrRtgVddhQ/RApU/DY81SEtfBo5SfiT5syG+z6Hhyy2TF2gSJn2UocPTC3H4SmYfKcttaQ2M
Rb+kKrFHVRX5YUbgBQ+mMTcBWUTxokNFC1apHK9Fw3SqZFzLveXy709BIq6zed6VM9N9M7ld8hG0
K14XWubQ7bCjG6t6ImNYfC9GemXlBA+2kHcHT1ws8PdXvin2GZrABuUjQfQQEJTDwBHbw7ppkbVU
lk/wqBMbpt+iBtaEr8R8bgrBDpdfiaWtaiT3oUlIB3I1YjQQMI+oH01HGu56gAArZndaOrdvcaTv
X0JjQwtjB8pnDLuETOoVAUs81AqwPOY2J3fJDsoYvUlpYyHv4rNiM95kI7LxXgFTalHuKPUep501
1rgueggY0f0RT65VFqgvnD3bOqkxzAh9yYq3RSys81q/xTJgr0McgfTLK7IdQvgKY/RQynSw1S/A
AdD1dt20Ihj0Vy5InpU/k4l63Wp4ug3RXdiLdtWB+9S4Dik5342KZg2RoUiQh5jlvtKpz5kKaKAI
1k2WyQhrZ3dsFoTsFftGDeSCoSuGbtpNEEHyQbve2Ip4MHPmqQnNqTWkawLLXasNX+qyRls8b4Ry
9JIkeFuCClYgsIyjx7wjkxg8FGn7kVRI2v5dDyi/+4zzjdFSyBKgG6LcMs7KxjgbRDWRrWM6zb4B
1RYiEKokT2rUnnJguu018QVH2wf8ha60QAtcHXOA5mT3DB5VvmJ8xDG/DgQwl0Lu7utwvpvG1JnJ
QJeabTwcCvVXQxChcK+Vjx21k9Vpa7S4mzmebvEcEhGM4jUXd/rboKn8oDXvBsTXqbTY8/TWVZt4
LpgNRQ8YfDlE1zltldrzIN4bwXrQbtKh3aHCcozJN4hWZLqBN0smPITVAbr4YDDcU0pbFtZAoA7E
gIR1RiwGv2xqN8EWEBwVjY3DnEPurhfjk2Sk4Upo5Zd5Btc0j6r1opnhVZB0TlfiPnWXwYiRebn1
4Elpty1As4IsUE4+4n5+VliQkUQvEmGrsi6VZ0uC3pWAuavku8zdHknti4TvSJN1OzkINTfJM1cs
Tb+zFi/R5ZUh3mHl4KnohxK4GO2or2ujuSaIw8nkYgujkm1os9TcVIkph3KNOZN3OkG66asqTZtT
fpembxr+ELOcXXUo6DK9vLGa/ipPom2IG11Sv0aatGkD+AjtugUaapGgBq15i+8YClx0OR0RynmV
2428ig1hLY8AGum40sfc1zDnm/hOwHtuW324DvHExZ2dRyOvdTJiGMiAFlsQDAwheVJPJsrK1G2h
onsoy3DpAzsQ4uQqbboeArB+2n9nG5NF9u/eydSUU0r2y/olUspjSnjvgPCfypFjTpHDrSzyZCXP
aPuvOP6oxcFN4U1r4kcE6UIeP8WZP6NivBb04Vcv72r2SGvpVqEsQNKLGRd0Tisgw8oPS/dOFM+q
LM2NWU+rwYz2yrh0ttalnqwfBBKqtHCrtZXP6VbV7xX2Hm2L1ZsCvR9thUKZVJfBg1LliPqle1Vs
VwKsxYRx6mjeRSLVWq7ty1ncaWz3UY+9G0I25NSbqpN3qPhhn7O9Q4HEz+uoDYqHxs1DX7KrVbRp
2vWEDC3GzC3rb7D8/BwNWLYd20uEwvBBTEWA9tYRJ043kVIjm205g3jTwjZXJ9InkxZOkXzDZv5Y
d/mrMHMO9nm9w1Df68HZoAggeSjTQ2hu+SQ/ynoE9priWVjiFFZ/P8wtnAxE25m4x4n9acnKwzIQ
KziPuMdxaKltfFdoxROTJIRtymcUVG+gfFvDDK+7mO2xSq/TGNCQBZNwgkIH3xqNtpeXkrZuhgI5
CM02qQ23rjQ46PGFwcqP/Y5xAgpQMml/dXNDURaJVdLvRJMdRo9Qpv69gf7w+RJ4lUjfTZahel6/
jpo2dmrVHKG/I7x/VPrjvz//p7qVnBcGQwocCoJK/qyP8xSzx14zj4PfbE5evL0vrHK/v3AXv7vp
81Pg+2VOZfq3ttOcF10f0+mLkk3rAcQyN18BYzioa+pt4jfsZI7+QcEprvW7f9/hD9gUs5xvt3jW
AuD7o5URxNrRgQF8RQS5G/ikMXrp/aXm+uKlTsDSt9ucBqs08gEWpKc3tuEva3WTsgd5sNlW8PYu
3NifErUTVITJ9Cki0ABHgGp9drQauiyXlSl+NQQCD58yC9CD/+PFh/kBOlt8cykD+AcI6M8Lyn/e
nlAX2ohs6phsmk1/G3qD3fvlBg7SLUqiCzjJ3xgchG0SJjQL+R3499nCDDjgKZamjzmHnJWvqgIX
ymKb5Qzxq3sjvZD2wqPhdz9fod/qlHMEM4jYGzK5/OIkqRFytGO/ibHttDg28uTZoLoKhYNiMZrT
0o2UfTUU88tUHGKFSN4QTxX1ZKyYO2KlI9Kua+rm6pGovFuOTwd9/xPsP2fJBtxfcnFlEhvZW90j
uUGPGD+6yVyuu3g6Vlq9S2CGzmHg6QMOONQzyLqmXnBq0dpLaeKUNTJ0aW9SuBFhsu5gV1vxa6ru
y+ZJoK6voRmLL030bhV3+RKv0zS5inQdEku7CaV6LYzTnrHIfcbhv3BW9Xp1l7Z3zan0FyMHkx2m
bh6OUmjo1GZb0qYXuGMIVvGrC7diY27Dpl5PND7hsi0TaVWSfTAgmFHqEuWa2O91WrdSyH1pwRZT
pB4Xe/1GHplVMnrCGgN2sHKtmO3JA2+zYNloyfeIcvqoWiVR6ejJvs1GJ2qpYsfqQ9Bn+BywCfve
zqFK6XP8Nsz4eoGRQNmWpJZb6GGXr0w43vAR78Q0v+4y5qqYVfIH5L1AXylDZS/BSp5wKC78sk1W
HYxY9nVmgFi2DPGblcDWp3+tltjlLXagC0BvqtegFvi2ZT7kCL/rHksqz1JbnFOBKgJPzYuyTxcK
n+Ktw3i3fZKnY9zdD5CfzG6tGrQzNOS4kHPdysbIy1+sd0xK12FTbYSgXMeaYlcmdq+a14e3ZI3D
8ziZrQowNWQH+rlD3gqM7zvsTe1Umzb9FO+rmjZe170aYkqfXlnxJybHKzwsXRUHP7SmLyZOv5BO
xf5ZzOE0j6qHvhKyuJOMK2WJb1mbH3mZrRGku1MWM80Uvb7FaypypmV14h0GowF3KoZwaboy+n1Z
ajdtWNylRnobA13IdXxAnL4bzI+klIlAn3dxQv5qIKwM9V2CDKcouOrxa53SFNo7eeH8uqVg89BM
bkhKZmTOHBBBvmnsJmpyS7yahifSuJESnFYhDN0ovF9GEDxxdDoyuupsVdYa7ngxSO0qxjii7ClU
8bE2pWYXyajUigbe2uh3aD4GsHFpzD1R6q+wC/MizO0FcN64euuioyK+CuWqiwovwMbKqPL3pM58
fgfOc5jRqxC6eayKNxhTqBq+Je0KvvZVRX1vxeqV2JWbAeezCZlNLMvX+qsAuTahtA0mUu4M+MR6
awfBtooeWCFjeZQAPw3IMFH3XEr3VrnCJWkt1ITVjr7UwXBqV4UwYXorQUItJLdLm3uBO1Nz2c2F
zjHgyEwBdE0lI2kLKpElbEaotSlloNQ/132OMDhzx6hxmWx4Y0sCNqT6MQz3gaHsBjW4IwSDjJnK
7Zdr7Ghz3ovJ1/A4b+SHdoJo1kCgWop0JQrS04AkzC471VtOofepnN4hfWwQtXzGDZqCXnLDCGyp
SB4VgaOAoXUu4qBRZn5qarZeXZNJuQoR5Y91/mT11b5aMkc2w6+lHn8pYrINc3EnW5SuIolIKSDD
3PhmWe7SEnSqm7xgfMFtzscWkJG+8Ki3BJtIW0Z4Ths/CmOP4zASB8a+4jxfhYbun/oJPQfDRSip
V+Uz7jtO2DZ7UpS9XIyx7+p8Sxg8U+GdoXWR+sKfe8FtzV+TmDD2ho81BkSndQ8iCTILxM0W9GEc
0OZi82LhjR9nHpRfvB22MYP9uktQnbTU65qTdc86fDizcUSOKrPbS/NTGhNWLz1p6aNh9s4gXZv6
eq40H7QAj8h9IxauCvhdVXgj8crj2fcRAVenSg1OdKRDcwkMsgvcOUwh2c64TUxTw7IJnZNpX25d
ycWDMKyabnAnczcJV0pIk69aMKq0mzGXvak/6rwui75veyaPsvLWoPYo0nyztPfVgNKjXWXKYYID
MiePU76PkchEVew17bMsBKgXY76ed5m9VYLgY6UbC1fGuIHEwFfdoc9J6CwINDAhzpGiZOfKwUAM
0yDp0ZqDWcYri+ZhDlYDCpts+pKDd4ywQdiBBjl/pOEaM3IE4Q9V/ctQl+tIsmwdI/AG88jY8CTj
UEFOTQuf48nNmAapBsRe6fP/vTJq9LUsjzGciEC0IFPu4w5GpyaS/ZSvpVZ04WmiISY28zkjkFxJ
4P5d9ViwpIv2PDfPI+EDNSOICDeRdmapglbYsjriq5x79fg5dN1NDe6lGquknznSI4/xI2+jTORV
g4i8NTw5xrpC08PrKL8mYpa+reZQaAW/lcLOnpTsPm6E9wnebynuNXraAX8YzIhYRW3qmiowJx28
1BU42Q04xC3OEk8MRgJXbvAwHuMVsA+UFPUazIspFchbujaBDudh8LJhxKcn2A6KtCY7zR6Sr4x9
P+sMz5h9bXzQ6q+6uQtwKkyqY2cMVwS+zXa8LGBXGcza05lphvUnIQEHOep3WYoJ9LGibgG69mjF
txouJiJFEL0phjK/qjj1LcWPtRB9fnaC6S70Cj90PN9nEifr3j9qaEFKBktrP2Lp1mw/UVxfKCzl
vyd/fw4izqrYVs1K7FIZRHic936+hnJqM2lxhafkNfcWlyHrCoeqcMXm7tUHOE8zflUYNkHRvnCv
Z/LE3yW8ToQMIkVTo+89Hxs0TRKMmjp/jI7oTFw5fkudD2Mlu+iVNxfbkx8ahu9XU85GMCS89/wz
f0x+Eths7OvYmbbhA6RfO/GK/cV+4fRVndXUzLE0knIY5Ip/BcU1sThUE/5y1j2U2NWwg7eSPnBg
uRcHWT8umm9XOvtOi8TADMyqPjrXXCl0W36wsZx0A7zN5fzME9xL4Yk/NM5/3NvpWX9r9YwujBus
x47i9ve0bjf60fp/kZXz41f27cZON/7tMrCB2xJXZhYIYNYpwEZwqnXT2Iszu7kf31/6zn58kAR8
msyIyTwyzprlqMEecSzqjwlCeVo9NtHLhab1hz4Ln8P/XuDU9327oSKnepS7+veUE7WPhxm1MzmV
nfxvnt6Pr/q3i51N5Yp2yKu0rXl6szN7cAvxkQB7QMDpmDfJenqcjxfZUxeuaZ69ZLMhyUWQn645
uFQRRQJ7KneK52A9l3ZjMwmpPQhkl3aSC1/cOT2DABEjnYOKXY2cBRipbGnRTbjCyXJxNKda4Vtz
oWdW/2YysJGaTFdPKm7IYmcteiIrLZ4oxpcZ0ij1wybog72Yjb/UXF0thIdM8xeRp5tEsnZCLNmG
fqOJ46qmZM3owk7CTy0ZbuTylnrSSLRdUv/CTOAxMIYb7ADdBU86aMTLAFtfCOxe2OWSm0JvlRvx
Tu7zfYXGrqzT+yZWvLrIH8TQuh2J2mtA4/8vq/bbrZ7hV0h6cbERxt/7NFZ2tnJkAGcbq3lDSXHh
uf58KHy72Nk7iHWppDW8IjA7twuvyLSW7hDlwLaRd6FfXrrc6eP+2qW/Xe7sjcxMDGA4hj4ad/Zg
O62mnXlIoXqL9glNkhzYGUwmVTuqbfX6389VvrSEzl5Qol0UoYwmrh3eSbDlMIO4lb36OoX7MO2I
jLKJ036Pe68CYrpExfnxlfnvjZ8zEoSZ2lNVpo8ouluYfGVIUP99ez9TOr5d4ayWMXB+wXyj/hj8
0cN6z0nuh+fgChoethh2sxp3+t1yuHDNHzfYb9c8OwqxV6lwPpngdAg3Jwgy8Ft3dBUPxah/6Qn+
hAh+3wKss1OwzTX8hLnYf5hySJRc65pUlw1BJ5tL78VpHf69TnXihxVIFpZ2dq1QGCuciKePhRhP
sV7hgIIFwU2HQqOosUqQL315Py+P/17v9PffTqp6rOhSQSBPzhHTBtW8R8Ra6uj26IaO+hyE9iXM
U/6BrcLjtExDxBKM2Muz9aK0ZA0OVvhrYeJUElCaDTJs/iQik9Ta9fE1pjYfAa3XrAnMqkOqmwDa
fotjxJBlzyk4lpYpRxIFr9o4cmWF0U8UfJkRCqhCfRBa0VZj3V7m/tc81xcmIedZ1sDRGjXD6SgQ
JX7/8+8Hz+OOtV7BOJX8jqzMyhZQSboTIsjZJ0V7YQsLcaJEGslSvFS4/L2LcXWemaGC4gIXn22a
XZkKpDXq72oHEXsarnE+QjSLDzFnUaP5//8vmfQNLTbODnlZD9KI+D5YmqOHd1BhM2HmBrFSfJ3X
wsOlq/2m5f259nm0pEGaJ+Krpvw+Mr6tRdnES1lV9fde2aYcpTi0PRXdXobeIUPm7cbEG7FRynPY
DMvoCsyh8+Jg9Qf8FpGpwanGArdXUf1An8mbLaYkbmWVd+SWeKn2KcrhFQaKNKqrihlhkxVIzIxb
xuUr3cB1Wn6PpF8zbW5riRjpGxu9XIElDMWw72AD5Tn4ioQe5H84O7PlxpE0S7/KWN+jBvti1l0X
BAju1K6QdAOTKAr7vjiAp58PWT1tGYrqjK6+q6iURFEE4O7nP+c7FfmqztkoxX6QmxUhNPLR8rY3
2qOB0KwM3VeK8a5J5W0oGTe6pJ5zxMDWeVhQBSWvLLfPNXW8QHWXApJhowjLy4KTJK6mcWTDjVdG
OSri1uLUHHTjTWgjLqNhhChOjYV4BxajrF1FbbbtBD1quPbivhp2FVIKXqVEujRaAirumFkUdwBk
X5qeIcKjuT0ouG1z7IqOjrEQvsdUHbuAos3ZdiF8UwSrn41y3AaQzmgp9JhsrgiOCXPaNBOsesU+
Ng2RFxXYRizjx6Acy8rdDMlby1EfPoq6xqWFYbEcb9SIEbferJviSL7UN7SPtkME1LInK7qvpmse
bO1IMBG4CabeTamAnHBswAdFWHoDU+dGJXogtbw6JA6M3qtZHNFSAeCH2FlWOAxWKXYk+o0IOUSe
MqUUJ21bS3pmi+jJETjQQto12keVvlgkCrpsT+MBKvRZEfdjRJLCjHx+9pneJM8JZ8Jb5OGU+mBW
o1dCwg8IbFID54baZxA29KFAEQtf02LfKI/NHKzjNt8HyuA2yuTnkXyjEJUTuuWnyJ21nWxo7lsr
sPgMrlQpvR+qh1ZN1wrU6zkLzxl9GvD0CBX3JPQ+E53rbNRWtbST5beQvHw1eY5Sf0E60M3bSoVh
lzJwJleKQWZT49gqmlM+f3QKn7KEmKJwwEU8yipSklJ7AI26MdTOk/NLjJjaibcabw/CRhG8GhpC
t5F4cY8xbijILo/rBDmr53KkIGNToOQRK+VqvhUh6DvEJDRxkminXn+I9SsgZDJHb62UukH21CSz
V/eogwAFQ7T3PzAj9nbE4tBE6Rapjch3vFawyMb92xI/rQhX4R1e6SnqVbQDxLu2mmZt9cDYBeMO
pkiOEW0AZhOlfG8hIBvipcuISPHgawly0vbDJJxqoTjzUkxAQbqtzQX4Q6pxaHYyV34PCaEG4B+Y
z3Vb0C/UuqGe+SL/oMPQDxCGQYbD7v7spWCvkCNWddLtdAkWSrHBdBEzkBqP9VwhqzrXWkruMt24
zRITnGv8qObxh57Eh5hsZRsIYkK3Yc+oI7JoURlIkhduFWSeVb4o7UfqUJZq0QUK5kClH0C7BF3L
DAteLnHmPs59c0CQCYYT9ezrJTxNkZ/fzbWfC7GmdmSlweKkKy0Pn8rkLEV3QgD3t81Vq+ckxp+i
Cdqufa/WL1lVbpsZhGOVbSOR0OEtPFmcAmZqo8g3dQKRQ+m2UawccwsJF6RBNDyoPZSkqWFSrbtV
+6A3z1SsYbghEVcX64bqokF+bM0fFQUqQXqP1RjDJL7DZmDPvKmjx4zmRgYQK5LrWIsc1wgoauLX
bEGwgxRMi5uu53Lq38UwbKP+3U6R+R3oHwO94MkPoxu9hvyzghpfNJmfEIwd7YcqbEkqs9VaQuAW
k6hy2DXDl2JNkDpyTp2GGyHR93KPZSP3IHTtVMaas/lVyuwG7R+xelLJRiGfl12+7SOe1TCCJtgY
Irlq45XH7iDZvrw8RW0U3GFf8MxJscg7eujDn+cJ80mjLcm2kuinvrSaMv9gmFJfQ9XaZ/ID0H8c
jLlHYrspDm3xEQSXUA2AOz3NlImmybCyVUxT85G6Nl+Pt3kLb/xHRB4SDrefRg86VSwRBAXrooLB
b+UHxWScbt/K4b0gtc2khLvK8aP+ruPqFL2FDly6w/yDvfzaTI9dza/cvpfAfqLwDQDedl7a8Sr4
rO+A7daB5dwnsKjhB2nD2emmbdnUAELG1ZzuQ7LZwF0TJ0TtPJaQpWZGa9DlN63+LKmMPohd6gdc
bxQ+9JAP4GHq0SqTKt/oTabV0jGBxxQnX2UG3s4y3JjDKyEZk9qEVh5XSovBF1qI0FuWmacQqwCg
/101fwJNZY83YJh7rdIbp7IgMe6kudin+AWFebTbGaLmI8DLpabOt5wDKKBNNWE9bjxDYawwv4i8
88piwE/84MxfvX21eMgYGcMeJWAudavRFdqMN1LwUSZgqcXoh5gWZOtg9usarg2do3hHaaAhUl5h
io15AofOs8PiYTbRWzf4Mj4sOXxkM7aqu3t9elQnJoyYh+V07VByHxkOE5OJIYbuNiqaBLBRbpqz
M18z5Z06x5SaAOzIFHbB7pKIv8ZR4IMC81opOtBpsjKDYiNpRBYZkhgYx9LzoLLdDwG3xdQRtP6k
9IeJRhUN+PdgXcoxcBU8hA1ECkXE/hSWh4Eb11l+f/lWSR/b6ckaX8IxxaKMVs/Sr1mxN1eNJ2XH
NGXeyughtNp7YIeUJrxIcuP2FAo1BY1eNQCzbCC8Txhdp9ikV4/4algu6NMor7Ee7weoQoIKl0nH
pfhVcoUUVbMyh34Haf5UaLuUxjONxJkRHkR+j42YkqjlabQXgbOx0nbVyb2bjFDTen5wTyCl3pqQ
EJz+c0TYt4Xp8gtja36tejL1TIQHHeShRgeCtaMOYpUQJJ/GTWlmC+T9RFCfcLQ7hjVr9QPVYGCs
ci7E24HV2bYudT0xgd2XGinQSfbrcKPh8a7q2Ov0V75817BbN0tpH5Y181nJhXzrVSQk2yreaznm
HS3cYz5dN0bjDkT2LOkQYN8NtFPDxCQauk3UPRvgKjS79kxCG7F0U3IDBI52EGDujGmpkDoOFDhF
gz8nOKloBBE2LFE4tdIxCDYhmwYzpsusOwaUkSZILtUP5j5OcirNfRVMXka4npbrdQY3qqWFlRz9
wC0imFkMTezVjuLXKZWYtn1pnYLVi60YU3eGLtucagI757E/qMdWzqcVTXCQTbPGpdzGLS0sSRbY
ZjwbEkbotH4QsuOJEfc446YpOipBeSe0M0r+imK+3DT3ZlUx5StcWYZ6xfowj5VHShB+6iWQ3vtq
JvxP0huupd2vy54tSkgSPqeyY/Qnvdw6XJSlWHzJxHrN54rCz1E+aUO+g6Qf1ZXPjuF57PBPj+y7
e5vZ7KXsUEoc8wRHhhA0aXUWML0KDslIwc/IbgIAAfELLAjOqZk734Q33OpuJn6kxvxqjE8zwhvp
+/sFmmr0lwEXftLV69F4CaN5lfacLIuBebENe/Yg7BESgFiJhT8dX1qOejElJnm/77nREk0cZZuY
d83Nx+RoHKiKqg2yAP3eNLILVX6uMSSbWmdqm6/KUKZvDMSTHq8kbBFO/mFOt+2k4smY16NaedaC
ZiHQW7MRjeZ7WNIrW3qDQxYa8tMUH+z01OOuAvCxiad4o1N02somCBcFzeqrE+zGl4KH2nyTmePr
Cx2M5pBSve0VsdWjpW5XXusj/1tj5zsFdzz8x/xeXuLJLIR6C+FqPMmDelZDsTbr8Ia5oO8A2w3T
t7zaDbYvdFybgSBuTVEE5SqaEfmkFN1osG/67KrKgMZkapM+bD5vHPyekpP2gs2qFPOZUpVs+BBI
Nvqnwh3aDcXahLimJvuoMXeFc5WMF517xpk1N1Yvssz3hcVeq7k1ja/lqG8G7S7G5Ro7Typ/OXs6
qc1pGO6c8JF+GNAlwg1rLni9J5+vgOPOt7Wob8l130bc9knU+CFOK1rHCp4L+cIXMUu/jKkN6uaN
CmJL9B4nBdjke9uZHyM6uYzGC7A0ONm93o5nC0CZA9gwUC4zu7QoSUBn2es+B5c2+gPGnYTybLvF
FkTpVWs3XhLP3hjr20KL4fmcZ/uVaqCV1FgIvEsnQbMZ2G10Ub+zVHgQVFREnJ6aWyHGdZ8+xTJY
wQ/VYe14tqptwDA/7HvXjNIjZeR+J5+c2PYMMWLsDleG80VJxjmEySfEcygPPKb3dVp/KAbD8/J9
lEjDkOhU9o7IPDV6zzs2xAM7wMkTxbVX5nUbE/CwjxhZtCQ4GwreMMAM5SbJ37W+8IzgLQnBhGfZ
IbUIuk+PXfqmdewPs+Q5Ky0AQu1WLnDu1t3ans86b1sfT/jfV2WhuAltGhmDbJtiTpMM3NKHNeeX
MYSlZl6N5AObJrmbew2WnhL4Ha6o3AJEHC4X3rGxlddSv5OgI6edBdIPr4QE6OA90zmfSCT+hwcJ
1uP00ZjnGCQmaXbJ9IX52Bh3ARDKiAGn2fLmnnvutMZiWN6z7cPabjnZOpyeOzabWfsW9DQW/lh8
aPh8wSCDBZowATbYf4aXrAneqizdFnAnUpvUSauwht5nzLeHmUVodLwWY0cyE4iSgCTywJM4RmcR
zLu2eOmbU2rHrh09Ms7j+FF7EjengUWYHPyOAsNNRauKYa1koCt11G1NEAUO3Ta9CusFvH1kxPtu
wp+DF88m/I/vqmMECObJE4LgM4uHRGd2ZMlgsn9QNmTM5poqAvByfHCo3KYMnkp+II3hhgK0cvQI
xLqZeERHUAPNYTu05BbhO9bpi44zOsFx4phbOYy8WpV3OQZs0+n8fj4O43mYu51TPhX1bRrbZ6u5
Ll6wkdtrqAOMUNEx7QkYtm8DCA2wxyuKN7yKx3krPnP9qJEaMJr3hgXfAcTk9BQ8Ji0HDtRclsXf
KEy/Co/oS8RBFYt0qkr77c9aJ6zFSghHxSMbn4F2uYBQ7N0iv+sv0RaC0zr0WAD/dRXNMMmKAstV
AAdjY/32qul/zoenvb1v3yLfcemV96LD4if9rVT96zDahAKs6LyaTMDyu0AY17jhq75GFzf8G2WL
rcI3ffm3jLhf58KmsgxPiRyaukqTxc/vqe6lVLerJcW5TGuXV1FIbtrr33xgv04ZeRlivIph8nH9
Eu9vVGOex5jMzlHfsy3ZJw/WGQCWC7PSzW+qp/7wu5f8w3H7swZpEt1atGm4AuQcv10jDLubVOTz
pZe13URCrrQ4EjYf0mR5ekRlJgVhQXKuwUil0UspbWJ2WVZtuI1OhIKn6UTFfSoxLXzJceVoRwdT
awq8Z5Cx99CpacqcoJlWKNxMPAYaqOE1HkIdVIOe0afT+EMtMeiDaQNaJ4CfrjTOHc+zwcm4QbdR
g5CSUX0HsnUud3MOr4UQsc34FTlgbm+CAa8XScNBBbnpAVHJ4ZkW3XPLjLbsH6LxrR2fTeWuQBrR
oue//sT+icH45z/ft4vdor9DlfJlnOBc2NCH24pDvT+9Z2T62bGpN4B5uAPYpbrGMyer8CXDhviv
DzJ//i2+DTXCeqLOrP3HUMMkJO3Lr3TSroCK3GBo+51J4tdRJqlYbNzc36AEl/v857uBa6Jvg27G
l4GMMuyW92qgL/MeF/gF4wn3r//K9i9Dom8v+O395WQKG0OUX3kVeC2GwnqYDiPy+Jj1eyVmL5mk
98Hc7nrZwZeWVz44Py9rwk0mjJ2SRFsBaDiSQZcl1mHOIy8tddcE49QQpWqKE+V68wpM3VFN7WvS
Ri+d9EBx1n1KEgygEPmXLk0BIyToB/Fwgn91kIdyVwHfNOZqp4X0tkbdUhU5sdlw1lFvr5nb7BQ5
8gzAxpJDDYv5Xsl3gdOsGul2IiKtdYJclbHR29cKNaKboS8gnixPiFVjvJhRRnWa9DSpt3jyXkbx
KouaTLV2J6LgOYgEtKB5Uxkm2xD1MUzGE2UZ90IFadEOyY0mJbkbBgg1uto6RBqN3J2d9gOH+7Wt
T505uCOA2y5G1Mg7/NLatPnrT+2X1efbh/bNSBDnfSgr3XgxLW/GGZBrTwatuOPlr19F/afXBq1C
MCVkTfllQNVnOVUi6nzBJudN7+k6eljMIOWGWjaiE9j2vWXFs1fOnjSX3/nG45Y12A1+ROvfTat+
Zewsb/lPv8u3txyU0T+GmVjmEfRmL3iG31pfbW9wZZ/EJq68FyKibvu7af8//Vv/6YWX//6nSVKS
0vstJLRzuDAow+4CFPnDEbPmY16HbvZm5/+DweYvq++SwWF2hdlNVyFffFsWebdJ4jTthS5pT8tv
mvytx/KszJQ+Bisb3aJA/sH0PBI/wJTojgn7j4jGoKnfT1BQ8+pYyN2uqyK/i3ZN/9iDODcfTXGf
RIhxT4XE5CMgw2SQGgYJ0cbraHE/ftpk5cgi5PobhUGkqDuGqtlaRF9sEj+GELZd6fiyjm1mLveR
UR9jnMJRfDvzeQTE+TTz2gfdjZKwzWTfSFX0Bc3/mKvps5mM8L5qX+J4bhnaKbLjUwdcU6Txg6Ye
xYxkmQ6rvGtOCudD9o1uUPiWJnY1ZlSHt0P76V63yg1aFGfMZ2cZmPa0GjFIR3nUAITKM76l8tFQ
aypZPqKaHIee7eTY2LEYs1flXDt36xRzTKXme0NfznDpuS+slZm+S9PsdsZdDu/AGFImNN1a43FX
wckuEIQ42a4VRwJizsGm/cjM7JRm0lax42UEwhplIDzOCS7wwjctFDWc+jKKJtR8zmsyJxBb2hfJ
TVDuRsJUqH6lMYHmlldDeJeWGqcde6fQAlqnwWECim3gs08w6OSG46oTXxqdG4Kh8VhswkDdK/LJ
DL9EeNbYpI8d7SU6hMFJvpcoGSyG6Czh0qakQEifzIxggXiBfkxpA6AuGiAjYiSyqVrudPYDrbil
c6/Qz0UEkigmEc90zzxZVQRk4iTrXxFIQhNpPmQoLiGAVtZj7aACNlspb+AL3A6c/EZoIDXhlG6n
LB0pDOALBoMZQJpg5ACcuVLP3KJg4ZTzM05nN0k5NWhPXf+OQ/rowMpO1auN4xLUpCGvB429tAZI
OrzvjNfayLYWSc9+4FOUKHwfbkNIppm8RMDrWymZGBoMpzpp8FE9jBgdpHnbV+GWzl0Uz4eRKSKy
7cjph99XTnyJc4slR9u8+LTbH1l7Y2QpqKLGix0qGF9qe16X+SYgygkBYlPl47Ya4t0EYSE0sM63
/AWRbNWMwyMDghlFE6F1OgXzEzeq1ti/cVgsa/FPG8qfnwnKtyG6CJ3RaufxEkBt64qrygX91098
7Q/PwV+9xLf9hxmRBVUT7auoxk2DqiDXwa5BG0Kmy03Dr5FX9OzHlAf0s+GrEMbJmsIHm13pVN/3
o4VEWnOTkE7O6YQVRcVGSW0YWxpbWlcPafaisD3NHQ58QbZupAo6PRQaufga9Oyia+q89KfdRcW9
VJOt4YTn1P16GEPsHbKPln7bL8jYDjBBKQ2uxrqdwNoUNHIhWaiI8I8Kjgko9gdH165OU7hoNxSq
11xciFVz6+NTOIVUeaCKe5IWMWJkjDO+JCmWXtz0EdDDoWzuRNl49ahsu7HaalrtGwoaZI0YJZ2T
Ap4qD+Pisxw+WtiO5YHitZfcmeAyNsyR3iXECFlmsL4Ej2n5roazpFnrjHzXFHT8X88dhBJTNNtc
A2/RxohSRH4K4GejUBP0pnkvF/FHqwc6o7FkW9vDKkgxJJFuksvPue7BsKe8r4usEkMKLvypPTpW
VmZc7QTM8yE5TQM7MeiT02drdTwXpg3U5C2f3bUy4vuMsaJjzXv6PLjy88eBv7WZGjtDwnIwGq85
N1lpd6ggoU9j+cYRIGgsWk7VCL0CIXZsjm2nXNJCY4A/zivRhreOCYlQ9TIqAWxGl422ZbDcw0bB
w7OOQm2v942noUCEegvQY88EyY1ZVJlVAjHhhqyXv3BOJwmqTUg1Lf2jq47foGnkd4s2aiesdu1c
+vOIREFNtCb90KMvurtxRbw76loJHpSsd3Nb3ut6tWkT1VMq84Y2i1Uxhre11S0UYG9ACFPfdf1I
C98+TBxvYniWDZ9yNK3D+kVC2muiSyV4uHDkiEcgteF6xGoxQu8YhrdJtj2NgUcODkNvTTdQnqP0
mfKYfVt7hPpteL6djuircffsNSs7aNXeMUoUKtAvaXDU7OCa99O6MZOHbkpf6YxdxfHbqBd+kDS8
5eaRMKEXNRrmibsgS2871WdBPoaGcGtJ3comIrJRXqa43lEGurLT4kAN/TrLlQdZHCq72uZAKq1y
XVOGQlxn2QFvLS5ooviulPEYluUfhZKuMyDURCrZWTfcC6AEQyyFgpsPvaqCuLsUwCJ/wY6zVlYg
PeXEMqCY3tXWSUSfipLs2dnTALyXUOQmiby7Qp1UF+oeqTVWXNVvWLBR+EhIMlwsDvJ0lafmk76s
W3mWvGi6k/ir5eI5j/LNFArunJu2HA4yphLZvNYL9kMyr+ZYXUJl2gVOtGkr/aZw6oeukIl90baa
j7tY/sxCmxbG91G/z7HhxMj5RXFLJYDP2PRWkebbOmFrSvQyZwZU89k5BnDzDKdolP+w6ZNsGAOU
g77RmK0gckF4MLo1FdhbSeJz5UlkofAO2fjaMTgLYnNNoxvXafvGzzY79EGZvu8QqwcJlLjVf7Pt
/2ebYJ3wAxNS1dQt5Xvmdh6MeRw5Ems3xTHYKF7ho8uD2gDSQUGT8r5A0LTH/80W+M8va31bFLR2
spVAHS/IEzflWcXATw37HnrwOvCTM2MIRNrfG9R+DYez3P3p3VrfjJnjrMVFpNpfFUWiZO3tnYDx
vxrXpZf8ltb3izz07bW+iQ0ghVQ9c4Kv0dpkuu7m2n1X6N4fq+v//YlY1v793/n3paymJg6j7ts/
/36KL03Zll/dvy/f9l9f9vM3/f2muhYPXXO9dqf36vtX/vSN/Pz/fH3vvXv/6R/rYqksu+uvzXR/
bfus++NFwmu5fOX/9D/+n+sfP+Vxqq7/8W+Xsi+65aeFcVn8ud9M0TkV/felaEdajLqo/OU7/lGJ
pjp/I7ZOd6xG/5fi0Hzx/xvRVOtvMkIniEw4EfZCyvyvQjRJtf+GOKnqzoKbtGAfclG2Zd9F//Fv
RKj+hitUXgouADJB7/tXmm35mT+fxQzTUE1F5SeRN1KBB8jfjoAtZV61PFqcu5IWP6sZ7tOy6Ndp
IKQXDiprfRqyYyar3borITZp9Vud4+5H/q5bGOmGHPUbIx18fPgRDoicLPQyTB/a8aHWeqxWVXps
VFpauqZYVXp3HuT4cbLi7oYHo291WsJK/WnX2mWgiHLVCMpu8+62iTPaQXB36dSQ0ExAYJqRKD7H
wmEqwnhZ05rngC4oNnXgDQJnXBWDANcbHepO071IL49FFm9Mqb01UyYIZoTYTlPuriCNW6sVwrIu
YGCBzwGVcjW0+W3C3ZWyCWHLIvxaGr7q0RR+llVuHs4fSZrdmOmYk6GQlL1VUmnNht+VZqoekHmB
swhJ8xyZYEknLv180o1w55iv2pBUb1M1NK6qSuzoNI3zLfBw1zImjFo0rUBctlNuy0G/qZLkLu3T
r6HXX/Dhx24q2geloYA97+J0VTYk4sk7r+0JFFIohS84+pazaGzAFqsukIpSQs4PNj4NN54w6ec5
Fdktz7BQGG+z2dD1FOr7aGZBrTo2inMYhZsBEemaJMaGcj5dXUmSkuF6TKc18uDEnBeDpZ2O5uPo
1JbGwW2cNgkC0CZv7fZcqmH3nlCh5TZGoh5LRf7A1cjI0Tk01rte5chg8lg/BiZ8q5UUVIReJlNs
GXRTJiSc5Dnu0+52ZhncyShQc8i5VtWmYtPXIZN/xdgFBSUqA1PkWtFOVclJp47DQ2tyxaW5c5j6
aRPY487uNYT2QHw6cbsxTAq0nKmFhBcYRBZq5xQ303aKndyz4uRJmdCmjbI4T5bcsScZZL8MFemu
mId7Pe5mv84sCctqQsiijl7g268gUzDTw/s1AlswmNg0L03mPMlSdrKyaPKjGn9IFqvjWS+oZ5+N
nvl4AmCeOXzQ1GDRegfEJBnCWi3PohKWK+lBvg6z+ENL+pNS4ilPLBMPEkFKDA1wJekOiblOuyTE
bdHjOcl1gYFRp+hISurcbVs8p3pU5l5Mi+jKGrGkRHZGcR9esCJuSmp0JYOAKqT0Jn4qgdJjdKmf
Z+SETuTwy6g4EVHEPBenmIV73ylS6IgMr6LAkP0KA4ja5HtrrLkuRnb9sfpRDOqGYjccDT3jqjzW
kDFtY+vEI4F0jB4dbYRRdkM1a41bCAWluysCWpmdt0QB0FvXySUUx6HXHE+Lm9tIJ86WJSr10jom
2H6YgKn1iRUinAwcUFKlPnJ1AIB3Kvaus2h9lSkbakK2awJ2rJlZCdw/HFOE0zwYpJuncApcHWsH
bPbQOFedgxNpNApWAWScvqB3QuRastOlkfAcU4TREWTBc6fwCqu80eYRjEO4rxV73Optne4HSi24
IKpb4UgH7uZDmzmfszU8Jol4znIGG3nETTpK19gcHEDucrCWw+AmNCtXnxF2kJ7bklvYNDDxmibo
DiLcvFApbdsulXF4UWTSYr05qZPmWhLO0hguUl6KLYfB28juz0mZorvIYbbtBf7eMBQHaD37NiWB
XDmFuZ3hFfS59FKbnbpSaxq/E1uzV7ZNDy/G2OQjLdCF5KIccBDS/8iU8yhnBXdaTjq5tQrhJe1I
aVJt+dNQPBhW9po29+XEUUeAOw0T+AoZ1PVuYCdL/fn0GGS7uWx4pPY4up8nU21PUqjuC0EleV/s
ownywMqC7wGwfjlHGbrwe1qxeWTnuAmVubpQZg7jJDVTGI3RjVRxHh6yrl3JPYy0KutGfIchCfZ3
NWVHbJR94pJuO2cTFvihrz6JGrSbRok0V4f21jicAkrJFzSQlwFiVwVbv4vMPa3OrqXEZ5w7zzMl
0etoyPcpZddLYpzoSuUNEqKHiSPTnrrrZNmjR6X1wQzsYKcyhUeomQn+DpWb4skoAC2YnFTjzn5q
wK+IPjiYKUQwBQBlSN7UoGU3APJVhUB52uxJsQIUF534QdRwMZUGYD8T0Mwqjoreo2s49acu8GFD
AnpuNYblY91vo8iJfa3piVDgXtcHGjXj2S8twBxO2bynMiwICO25K7QU76uUpSfH4QA0zOI1tgKC
m1arKJu6JeohdzYXuh00/tTMlD1InNEKnqJ4fqX5ZZznHzYtvitNdKzrFTUXmqSObLaMajsaNEFF
xZjsszJKPuKEgkt9llhXDCsyqCPksVIHaelGZtx/yJEGVIAS920rd/hgFJCDsa5Oz8Y0la+TU+R3
MsBMZxosrzFuSI9PhlGjcZD9hLWnSfqPHAbhYyJzTp+tH0VldLsyqHU/6nQ6IESGzFfyxJVSzrxG
BvKwFcGb01r2yqoq0uyyYIBRR9TflZwPGeQX9VW0poYjBaPvLBm1N0wG5BUHbqpl7HJFksEJdj/U
yXyQbOs+sPpNJwbthx6iWxBsOmkh5rdQrYu9wCqGg0ghmNBiEspSoCCklPwJIsaYojCW4U1X4Ndx
ZPAswDhz2ohVSr0Mau0ArXmN1XpU7bmpVYLJw6Edhys9M56tuMbiRpk1huu85tgjWsefAqX1QQXB
IuTcO6XKY+6AFOxzwT5mxnIbUKfXaSrWuuWmxFdT5fgTJlDhVAxRwoYBsTzKGDfHEKIP8YGK3hF2
CA8hsY2pxE4wjW6eNTsB8zXW9ac2G4FrzL07J5LnEHEwIRLBkIRphP0jI0CkpNi/A5xbmeQllNnn
unpVoaSUKsK8jcJIhyRIPiMNt3jBwyK+ZGp1mFsTP3KfuwPiaEVOFD6WZ0nhJg/6bRBX+7JWN5nd
upUI/R5VTuo6e6M4DR95IaU+zb0WKu98n1JJopVEW9Nc1JtwnJ9KIuf8JgKxMur7LTiJZ1vBZqdP
rGrdZNKkwfs2aNqzzIMis6i10/w1YDSM6xLrh6CLqGi3mRLutFi94comxBaX7jxLK7N2fFFyHM51
LB/BKe6bjwa0tCweKt300pYOTO2hLLPXoQp/FKWyAebpDw7cRGykOaxpq5bPtZF7o4Qjt0wy1RvF
SA2IHPtjixMrpz+rTO0XA31heUCkZv1aLh4ROTgYHAz7oCTDlW2E2mM8pIYQ8cCgLCU1oFKAtIlN
sR/04XWu8QuGQHFCdtmNrwEF0VIctgJGEobG8CjDDTKhwo4EyBB2db31beq/ocwfTbnmDh5gDSk8
zRDADo3ORmcK+1Ofxu8mIkk6YvFrHCRHoyo+1BoCYyt5VXrCDhS4csi0w7FT3lfBj5lk86tIubCt
ztaPE9M8OoNOdV3elFpzN0iGz0PkxHmDgIp9a9A1NTf32E1HhPsR3lJ2k8UTptxaPcnYhruGXkwh
saLUmLoxdNDDO72O7NoCc2Ek0ySMl9NolQPE+udYj56AhOFbDuNwPVGNlWFMz+L+lu3paxwamTeU
SO/4ybZTr91YEybHBetPn8qIq6dYKtAo4aQp6Lkz2cHUHZOnRkZe15pNr0l3MDae6urFGs3jaDoX
rqSYLXp6r4YlLlwzItKM04jRkvgootlZ21Xqq5y+T8VUaZuigjQxquckkW+FOa/zlsKWpjXxYvci
xe52NWPiOphmn2MCW0YN2tdmLQuXy3JwXkc2TAnrmYz5h6y3O49PNP5tKillTsPu1zX14Z7+em+S
2xuEXjdU+0PKQhhJI9DOpRG+H9lXIweDAXwdwEZn1XkKm5Mm2Q8OiNS00V501Nz/x96ZdMmJpGv6
v/SeOhjGuOhNuBOTh2JWSKENRyMYMxjG9Ovv41VdtzOpylJf1r3JPCmlkAdu4/e97/MKlj02jh7h
s4OQZP1W+F9zOL2rPCnLe7SJ9+pSGjRF9rQs3rVezQeYZPKpb/Ifc0MImO29VbRfD4AtCFYbiG8n
fDqx7r1JxQXxko5LJJlqf0WieZrTMW7az04e/Mykvq7y+pQqe75PhXeRTclD2yFF06O8Zee2Oqzg
zoDcEcL2sQBBpgSheiqgDu7/qLumABrWQLmVzmEiWRCxl/5QtihRnJUyKCkJff+lCK1P5xJ5seSw
j2iWxWHvqIPF1lBW041F+8nrOZeuFouNNON4oTC5H0B6h3TvzujjHunC2RPhZe2vv3eOHKwBaW0/
FxbpYYFgNVfBOByDYZI3YoIcp6jeyTJ8JT75va0KTlyjuUuFc9923du4ltVhlvV021ZnD8nivXGl
Xg6mGFcSqvJvQ+u+NJZsruqh+Jo5HChl2HSII+uP9KhQSybdjVUtiH6t/vOYdO9VgeCOU3x60NlM
OW1CVI1P/9Cvs32bNA2uYBMass78b+nUPNu69o7ChMQ9ccN0koLmR6MfHEhua+rfFy565DwXSGh6
oLAl0SxxkkgyVDWylaJL3y0YQ0dLu9V1gOTuKnc9/9hoIGJ2CDZNjY2G40b1NYvmCb1eDsZPIze0
FpV8EiJ9zTqMIrXCvcrTzEPBSpyygUGF7bNLvhzSby2K07ZDNy40eNukC6gm4Rhv9elTCTiXJsNz
TdMm86M4UfqcDDDFUdP9lIF4LPv1MikbIlyDhJSvMi3ay35K4J0oMr4Evp9jENJMnMdluMz8Jjr4
jQpe1OhmMa8UL8gMNb3iQknD6jA38+NA6+Ii9cfkTjUVgg7QAM7JNXV92VYt9/1oqgFct+LGKXKO
S11XfuGyWt34ltLc176nFnObft1CV1gVAWKp8G6yuC1pB4V09Stkr5UowjNsdtfN0hSs0zkwttkZ
v1RqAtNdg3kCehfSgoDGClgwAvRgyztnZJjPtXPifFqiKAQt2JNFVrTjRWsRiOixwgWCZHmB/CBe
CLTi7GdlN2wtlRVw/cAbwrd5VhCDDA5qob4SBiriuYCkFyk263SgODJnBssSlCZCiyUnP+jfyGb6
EHujzexj9aBWnSYfFi0JfutWzG+oxzjXOW8myb6ZCH/fLE5UpO9dRmKos68pQ60OrFcVatTRLblp
5GyWPSXhGtDStJI4jfy3T5aE1jDbcl41NFeTgmYc3Zsag5pj0mtfTKe0p0vVR8tlK6z5aBpFpLRX
n4SQ9zlHtQrIcT+pn25Eb9QdbyMlr8cqO7kdHfDk46zDx3FCcuZgOAkdYLIoeHFeaEPimBpRwEYK
aXmFPGa678rsVC7vaWBguS9P0k0f5qX4bNXtXVt01x6HNr9BkIe7kNCMJyhZhIHRVeutjOzQ6c5t
8kdJLHKrzWM6frKJ8Dw0pX/K9UoQHbeRUXNWJE/E5XVOSUwzPuXaJR4N7/pgEreFNWmfj0nn/poz
gDOr8BosscmAJ9bcMhgiq3VZtjhA0X5+0yA0ulzcd5Z7WZ5Tumz5lRy6WEv3xzCBReu6g+VQ+1BV
fSmAj/UN+tmcM98q2/BA9h/XDFPfq4lt3imCDtofk70OIPj2GCMl828FPm6iO7DpT1lLn2YyUP4l
/nkG2LSo16hbTquDFEAPEhsI3Wg3h15lI1kcIzKgWTqzMb1albpUvVQYdaKLSpBz1Ra3tps89Yv6
uS7Vi4C4jsFt/RUpcgozBfCy/1wEt4V0gOgF66XNlu5YwbMDjgwV+mo/eNWt0kbQ1RbyB4HIyaGu
6pcICvob0BuUKEt/Xl9yr+Eictun1978aZlIR6gWbJzNTKjYFFIaM3aFGqsqkifdQj7UTpfFVVm4
lx6SgrssUD2CvqXg3ADrnuOGxuOQFUF6xicyP0H7X60TlOP/X5CHnvjjf/8vXO//qSD/+LVQevj6
5xr++Y/8oyIfBH8LIRkF6OFw0Dtov/5Zkfftv4UheiS0x38v1Z9jPdCsnqvukmI9f8SLAFdFUoKh
/e+CvCP/dhbBwkz2Qpff57f+2Yt4/If44B9tEnoT/+e//5j78mcVhOUAhoV0G/w9UeQPQiyRrxnG
7tqPG9thjkWcH6e1vPzDe/gfPPwshfvDw6nHm7lIeLiwqjcncj86SGn2PfpfQAvSRcpaebHrsbzM
f4/dyFd/59M3vYkiEWoC6enHJFOTtxmdpNLlb2Qhf/XGN5q7ZYHCxsrix2a0vlSkVKd29Dvky189
+/zrf3jhOPh0kRiL5GrHfSln7KWT2fldbnp5KQxad50rPw4AC3D0pJowUUna+VI2XUk5amsCWuDH
NAdQsAbNTcU97rhvrGw7ra0XLGOTeFjYq/QwGe8XDaL2H8ven9qQ/y8TaCMfiqJpMujVvDjVmFzW
6rzZ17/zKPzF97nVKwZOb7pwSNw4Mg1Xv8EOb9zKDMu+t25v5qdOM38MZ+PFXmXek5GU6lZ+3PXO
7c38bKa111XLo4OKOo43dHeV293se/ZmdpaQQbBYai9u2xQzuZOgP+6Hn/sevpmeSW6g2yYN3ydK
pLxEiVl1j/sevZmdjBJgLuc1K12ITiXyE/f9b4S1/36gwM3788TXk7S0SksvpnK5XEx++GUEVPCf
P/b5J/+/KrZ/bhFyq56fG7GUhR0xSrLOfBOlzFGUNkOHGKctl5f//Jf81Q+wmUa6aDNKyqkbY3t/
K3LcX6IWz7ueHWxUvzY2zHIZMzcGwk+7U6E5q0vvf6Yj/O/XE2wmkW9XkJp17sa+h1W2mS10VU6V
/+bl/8V72ZIQZ1kpf5AF2Oxk+sat+M7W8rjvtWzGjJOM1FyC2UUIiCtuCe8bGrT7Hr1ZcQNR9qKR
vJN1tdU5Lcm5XAlP2fnBN2NlcHUTNOQiYbTGnhYu/Z1Ykg+7PvlWDNSstl3B23Jja9Cv2gkfmsBS
u5ZbhPd/nqQkkfs9fGwXDXVhXeX4UlVi9G/2Z/EXI8XfrLirGoacaoEXF1WPsRYzA3d1K8os94pW
fPlY2wm+8oa4T9JVMhV8tNzKGY/Ccz1imCoyE4+GOvb5z5eVczm1idP/5gsTyD7+/SISbNbsNApX
Ox05UTnNFCZ3qfb1QO0nJ3nMDCaleNZX/rNKDXdjTL9ec103cm7aK4eWMAW3dlmDYr5I+nwR/NpM
zkTuiuxGmWD5tag6wG85+0i10sjcjM3g0BX3rGI4tkvdkrfE2ZCLYWPCJ8ujmnuoLEPFDm5Z9das
OaDyaFIzAOyVdtjBMXXyzRuxzx/JTp8+Er1cpB+WQYD3SMIOGcCyjOZ5WsY1+OUUVZJdVmVe9DjR
qulhsRvfvT+X6vy7dKCbe7d6/hCeqCihtE2ita/fOIkE02mZ8oZEmUl4Q4K2E2kwUD4UhPZdQHWh
XlERDjBJ2JNo3cuBEnJcyTIZrqGnFIo7rZ92n/CoL9EVx0riuXrdJ+nH0Qm7R7KkpuhhDT2KTcQL
1chCicCy7+u8F/IQtamq7oAeVtOjR84sVI3MLjqPBUw0Ed3r0ud1HMqilOOdAdetvtD9F+1NSr/U
AJpgKVVPlpQTFHhnpT1zIYwdNE/GNWn7oYKJUhDzbqZRPPXGrvVNZbtnCd/chPotJ0x+hTdlcjlA
6E5KHbtZ2nhfBsoRHR7lHDD6QlhYoEOUgJICMg5gUxXR96ntEvErMGXfvcpgqIe7lipb/WC5gYXu
Y7Ki6sGE68gXEI6chaFl2+dYvSLxF3iHAiQBKUYBhKDsdcyN1zykuRfmcAq6CUQCNgnRDGc5vx++
FU5PydToYk2g6tq85Sh1FdgZ1MwNWBAkIESoeYIuWFW1+Qd6o2N+mKqp1j+iZkp6Ew9dLZsvsu/0
CVtTSKmh0mCYbdhp8/hSJzkFcSQlpXgtk+yMDG4QW/Yan8rRWik3XEiPUJmLuXYbJMrrBMhpzKrh
vguc7p5YuHPEV1pF7wluz/TWD4Oe+hD8rX7lB7Lovic0L5HuIDDg5bQAOZZVHKWYwA8Mhac+2YQi
6isZVdYtKTy9RWRMVtnx0rfuI91dcTOEo+woUDS5cyGWygSXjcRhhrvZsinQgUgdY8JTziBxmuc0
JVc/fK9UPS0UfcJUQE1FzVloGxNF0jiXiS2Cd01Y1FmOuzZkAg4gotxkgngiwqq9gv4vURf5i3eh
vZYS3JwqWqcJShSDfcyVP9wl6D+uU/bNGVP7ea0wNVKnydfk6AV0Ta+brsWCMfb0KO3Ri17l4ulj
Hfm4FDQGtux+TiMLmwJLA1KOTr93nUhvFV1/Ov2CT1YUVkPZb/IpnQ9Roprn1lIEc2XCVCNZfucW
qWirqH/qlrB4AoUGtJNirnick4LilM7R1x39Msy/kmnf3DTR2j4lrZUIwDRWAn2q1s+l7uDwB2nQ
HmcZTP2lVdGiuRyAlU3x4EwePohwRYiY1pJYqqxoMjQlQ5ef0sqQt0GenJlu6pzed59YZX0t17NU
mX130R+Qu9zU4dT/FGvaNFdVmkOzGVNKmKID/9KI4a3OXP73IoCCf8jHKXjKAk2w2pAV8tHXUVne
Blnn2acwzTXKDBfcU9HRfz25uj0DXJp2Ki6NWZV115S50dd25cynuhQrQrlW6OAwptKZHh2Za1xE
HVUF2o1kVXSBvax0ycKZgI46vaNnltdHQcTgd8/taZVHq1/iUfcp/sZFU+i70p/8+hcKvTq4TD0T
zBdRQb/kwmpq4vW6KFPks8m14p+uP5eXNgNU4JfwkuK4VIiG6CBGan1uvGySZHMs2Nhtg5oYVTBa
K3eM2uKdIBzUP7afj/KIRBYkV3bO3o3CYcaptSAMO4QqZJQWxi/MlUKeB+4DUBvChVqJk6AEfTlW
ef+GvABZxtKH/XVXtN1yC5pvgRhR1S0aD2m1RDe2zYLwiv0o8T7oIVo+LlEr1KW1ove+ykOymVmz
OtlPKPgq/xfdY71Q0rclyPRQFdFtaSj/39TJYOPiysFqkKcxJI3/YRgVhV5/EHZ+YkR1Z0OYei2W
qUrjviACIl66TExPdZk544MkeEPS5WnFFzeYGMaqruAcWYPx/I9hG3QZKvs0DGit+EiLUK4Vg0BT
EdrIMtNfeWsNb4Uw6zFPXAZ6FhGDagUoybkiuMFTqY385KM7/x6tJUoukRt4JkmUeDetkmhEmJQf
XG2TkpzjzT80Pcr2tsjlSY8jhjB3aqqTNDS7hoz6vWhL+8bVdXSamxWdzQT1aSaNoKny91Zn7Rea
2OKxaMhbJeMnaf2GIBrG/XOjHe1e93Kli4Tdx84u87IAMpOTteBBTTD+u0gin7w8azgLs8LCtWCz
mE68MaloS85RYXV3ablmn5w8xytB952GeI+xGxfUWmmymDVmcHsV+U0mU8B7KKnc7gIbQXCNdGUd
kFu6fXZNozr4ELLpAptUFukHXpYr91aqUbQGyHG/DGQeke8nH9oiQzo/1dFSHKOipMvUtX6H+AMl
a+qg7cFsOJHPq3OEr7UR6BV6Hy3QvZXDyTsoTVRGU5dVdZqDYIVjHRSWfnacs8TC+MHoxzLlGJKG
i5KX2I0sYoDQbUxPyiArDdfiRyVG+km9B/ThGHmpuC3mJldXoau4wjaTrY6lj25CuiNHKl14zaex
ANGDkY994GIR5XsZosdUtNwvXCd5zIuOHpGSZ36cyPuuOCJECpHVceq4mJmMCS0nwUY92mF+P5cZ
Bg67mOw4MeP1UHCPCOghXshGgMnjrzv2SEpmoz4vbeYBsvLk9axGwnWs1k8PEdGF+HjcPAI2M/u2
9TTYpvJuE5N5aL1mGh5ICFDyHXyd0kxuuwwciWy7FclZWDvw1DjIpBO+6DrAqThU+C9nZ52Lyzb0
h+5ejog+DsNQyfS6WQurvZhVlAW3Q8CZBLlhO8K4xckWXbhrmSzxyEF8OoIjDMtj16WOfVCC8wMM
gdnuP4W0p/UR6V9ijk3qo9Bqu1kTgNi0YF2zVQJYqbzxGo/M+GMyIWWmBl8XQdYFo+nkB110H+IM
T6CYccC6KhvtLa84tEqPsexM9qEGjls9dtkoP7deC3rNXayGU0qUWN0hpOhJzJnrNARYaQfRvrTm
QFzKJHLFzeykJarJ0E7T57TvOElWkbdC+cI2jdVP4J5p1soZ7il9J9Uxm0CJHdoyEp9MYM0kapfK
h7RmwQLE2qA4u0KQVJW8L4MEzjCl9TP5cNbFw+gMAU1U10Y55q+kKl17UVaUpy4LxWvryzE4sG6C
gHQE+Px5sQcEOK3Sz6vop2c+t/0NI9AC08mpa3Vjrxp2VDgs4fh9HZfQieuZ9e9iroaJ6NNA6eAt
RQLRE+tpodg+9FTJ02+mGoLhclWtVV2kcx29emEz53EYZL4dWxmJkNhysNhd0nMPi6Mh5nM5wXXB
7+OmNRFQpcnJMeLgb9+ptIanWdm6rE+Eoc2fEN2GZ8Mnez22OOYmn6OdsVrVs0BfqaapvtYjC/S1
Loe6iXVfgJvis6LwHIHUZ4Res/XGRnZW+cA6XswvjSGu9LQuGfdVh/5fdTPPmPfQfMElOyazWMOj
GNBZH1bhd+61wnrPegPbWZ+iYViGa7ECxgK8yLHqje9ceieXe0r/s63Pulu4x2v3tXBohB2kL1Ky
p71sEU9ytAwt6iEHmFjnNtpCTDafkZ0N9xnCAX10BOxRbgwVST0VZgDvWLpdsh6jukEx1eqZ1nfo
5qBg6T50wROHUWkOAIhV/zGELtl+KDKOccT01KhGdTb0l+j85H2drBwyqyqT5cfcoYR5l9deEH22
Sjqen0ensv0HMQ9TeL2IUL6O+DZRUKqyfWjG3lPXPRoO78jRWpz1xHlUE1QU1c5h6Ai5+wmUmPjl
CyVW2MruYqw7K/CT4dZtNRCotexoQIeiRRvT5V4E1CxwEW6fAXqYGB3bs6wHRai89YhKh+MADQpm
0EXX5plfxnXE93QpF2KlD6Gbcu4Q/mCIVM3c/tUdSp9B52fr3Ly3qE6n71HDovB9oC+x/ohGRq7+
5ThMVDvm9Et7GuFbiGrDlMglzn7CWca6C1jRlIrQ6ha6z4/lzO51UfTp2QSoBvXVBRP3GUpelF3S
Rx1C71AHATPgYiLp/NJU7JnLUVr8O4mToTDTfErcqWuWRxS3VrYcolEWY0sn187QbpQmRPGSc3Fq
jk6OtOI4kKPQH5TRVhTXeUfOkFQFHCVL1hguUvQ7SCQAOo60tuvkbSyiFHu2JiKsCsCG54SbIR5I
kpbs8xHV7WeBiTbgpNEI6+ASrQ0CTUwy/cky29XHKWIsQeHsAoJuvbHF7oCws4/eo6x39LPJqBI8
103Q0kYHPZ1y00gN4qlSsvgFrKNJ7CEEUcgfl0GuH/hafXVaMyt6oTOh8isxyrHDPSKFg9cRBPNt
g4XvZZWIPx7b2mTuE7lEI6dT6gX2T+NJlwRfW3pnzBk6GmC7bj2+6EXjrfZWHBK3C/LR8SrTQn5q
+tX55Qw9oLipSeevthWIF7gB5oy1a3VPrriBT1M2xm1PwYR2oK6XBJWJdipyAvOxKRiFQs8496bS
Dggoo8Y5pgQfV23YIE30zOfMLpPwQo4mvHb8NfyV2wFXVt8u4YIumjpmLAsVlGfQ8UiWb0G7GZPn
MhDRhwd/QhwcmtV7zMMEoOSyotMLufudg8wmGNCO1zmPoKec+iRFgrV9oNjqEfFUeyTXWSWunKzX
7Hp5k5Le5HS2SeOodWTxfQYlZ+LVmeEB1n0miEYRZwNM2/Zje0HK/MrBzSu9BycaAv3otUt4VjPJ
vD6s3JRLAuUHnZ3WWXlkgYkykxey92oVKy6hqGSXwfqwGAMH20HkFN5pF6sZbPiGzt6Fdlv/k1fq
8IecLXt4t4XW80MWWDADqexiSXAaMrPYngg6LxGX0jT3Rzd88iKdo3OcJqyCVSWE4Z1bNemaQ9Xl
pMb7aP0vOhM2vjy0lSfehE35CT334r0UIqA003uM70M5+6Qzs+FAlQD4KG8orzfYXEwhI4o6fkKi
p9QhMfbEmwVo5EYAJa7f2u6xSxr0uOjou+SEvHstjwuCb+fAHS98nrIuAlQWTSFu6VCrz36nwFdA
kXVQ5lXhx8SEOdzUNspeO+wvnwoTwMgXNsLLFmLOSxjUqLi42lZHrj5udDFmMnqksoahyGrHwUfd
VtQ3/C3Lo4T/GbO0Fk9Fmg8Ox6V5IjA6CfHEpPMAmCxfqix2Q8bGoS287jxoQ0+TROlRVZklJQx2
OoPgnQDH+lpw50yvA0cL+8VKHPOejlbQfGkL5KsHR8vG/WV1YZq9VK7OSGgBDOFRv4G8gkmVwtt9
EQ0lgWoQD3JjAfJWvJkuhpFZhM9u2UGtCCyHFRgiE8aMY4Y7AGir4aCP5N6zBKU1q4S6NlNVQumY
VRrQHjIyT2HXivBs0lf8ODmFuU7L0F5OAxLM/rsmyJ6NoxrIKbUWXeEqsEMlyQ7Nc+k+zraU52jM
DimaG0iLONduyT4MMgvtQ5jM+Wk0U4LluZ7xjjcF9I+PuMAmFKQZZ767PHDC6GBUSkhn4FQLlp3V
vFaBR6wgJ+f00XG1Mbdl0iwf8FbbNxLE4mlJgGej4EReglKJ7XXgolY81q4bfhNVWapjEXBeuSCA
LXqhcg03KJFo+AnU6Tl7jmp+o3pTc662esCJEu/ZcAKSiMlk7qcFzdCEp83qV/DmEfytdmyqX6UI
gq6mOiFYQ5KlXKtThc5wPo19GOUXZhVmxn8xc/v36hKbh/H49q4wjYwaOWntqeQl8FJSSa3cUrdl
WxDI2rvFbN06iaGDa4fB8LMOO8Qy/PhZAMnFXbor11Ty3YQzal5Odwl2oMm5c5PoyZgMVjGKHTRN
LKbrBy1V6yBkdeufpfaDpxC5xTvx4XZxW2eiTK57Udrele36i7laZd5j2Oom9ex5Uj65RLt2aMGC
5d0u5+CzUwNzLAZZx3Y9XuKBA6xSf5+kjbXB1Xr6TGfBJYEUddI4JJL1tLHvU26dD5LK+Iij6uy4
HzlUvWUCtV/HjvqEI0RbN5VPzAY12WR6ciNnJSs+QKW7JFF5m7ZX39sVp8kCN3l2wWoHVwM+oPJA
1LW6ykSevjiAqD+LkGGmQlUjVHQ9Qx68yotDryj1HYaq4KvIfSXR4pbEiKbr8jWh/Pex8hL9sLTR
IK6jWrxFNgL7qf/lpeMrjElByXlI09vcW9Frhp2XnUhtz274Yiy0nz5U27KckC0Nuod0wOv3PibW
So6lz5Eaaa9VIiQ9V95+yZWDMPNCUp3OXR09R1ylH1RkwgdL5nhCim5J9YVg2DJj9VI+5fY0w+pt
UYLEmVqoyI62271L27cd9nMpqdtX1pOILMAp0sbZ3ydT/d311gUYytjalCYX3B+yr8JfdV03P1yA
sPxRvxvB5rMYg82uKdpTo8ycFwTWoY7baDLvHeh+52KqzxKvktZzcmyiAMCAk56p7Eos852ZZwXD
lsr9K+odCR9lxLTCVVVPXygctvUlzJ7wJxPLufb99b62QMpEuSg+yLVHxU4n3jx0fpSCA+iCb0UV
JP5vcIt/1YrZdLjRdA8aVoUbu8Ho3DhIAc+Kud9B1/7q6edf/4MEpbQpeOCXcuPzELdGDmGlY73v
as5tSY2palU35ue2oiCobWQ5Eg4C010P9zcdqg7yb0NchxvP83n8tK0DkR2i0b6nb166kM2SJeyt
sQFqEl4ryLq3Dq67/Dftv7947f7mtQ+my6OGvlM8Tf6zndw5Uf553yffCH+WBWnnlK1u3CI5RIr9
aPnOvpHobzrQtJ2UUjVjJU2Tb+1UvYse6NS+j71pQcOeKhOZ8WwvTT5pdKp5kO38Ljf9Z4Ujxstn
+riZVX/xKjpc6fhl16f2NlIFyfoqjeUQFlFbHDQmX9Ie/bnv2Zv2sxy6LOKu6MWycgishffYkZ+w
79mb5jNNJUHnTrhxHljfKg0MRqSle73v4ZuZyX1nrqS3uHHVyxxgs5280Vz7XXLUX8wcbzMzpbtQ
VtTnQWhEcicoYLRy3fvwzbTMWMWnCnhj3Bh97y/5wWn1w763spmXBiUxrJSWZXyY3yg4Hvw5+7Tv
0Zt5GQ500CzRuXHSL/JRFZCRpzU1+xYUbzszPRAsa5Z5cWjR4JnI0wnybIj3ffTN3PQm20Yr23px
KanY0tFA1MBte9fD3c3sHNM5CVZs3bFso7exo1NF2W7nszezs5px61D/RnjSO9dlYOKyFvvWK3cz
OUd/7ZIg5GNT4b2c6vxLVDRf972RzdTs2yb3PZ/vMpCGpANZLNdK63XfGv73PLI/nCXCBclBmiCY
y02kY3r+R4GL4zc75vmn/zeyNnczNT2qOyLDZULauuHsmMqEBOueXPCzk4ZuMcUuMJVkKQioWP/5
bZ2XlH/9K6n8/PlstFJmoPqR8/PIgbw0ma0P2AT7EyLpXfKlwN7M3ExmVi4W5cWOsG8C2zql04//
/NnPr+XfffbNrF3dHjunzTctJv+298avLanm+x69mbPjSJ85LRmfUWVPN1WYFCcjnF3LJGr5P79z
1twuKe0ERqbEebSewRP71ho/2kxZvBOe3ZzVue7IDcRxbgvizfa8Ej/aTFmRIFtxrNCLO8sPb9PA
0r8iGeQf9z19M2tdzxntNufpTrJ8Ah5373vurvXXj85D/w9T1vHhr1FKXXAoOj/WCUQ2hZRdx3//
7IX447OzYqm92aRLzP2dWPmxJRJM0mLd91I2kxPjHgVp6EFx6fmotDwkJd3rvkdvZqVVD2snF5SW
VBs+QqL4oRJ44PuevZmXpVtIqthmjlVHv6b07sdi3KXi9M9Wlj++7wrJHPfzCR+XIrYOAc59OUU/
dn3sLaB+wSI+omJz4xrgF+X98Qo52K5NCb7xnz+3Y/tZh3xtZj0hNaULol9Wte57J+FmYlLGaNpm
GGEM2tPP1tJvqdx19AdU/udPXbl06KKct92L6t405t5OoQnve9ubWSkoPLZR0c9gC4fqVCsfcrHT
pLvWbz/czEu/XyynaNs5nmT4nebbS1VGu44ufriZlH3jdUsxgQtx/MW6sDNxWyfZvlKFvxXNEwai
pBibGXHBdCW080zNdd+s3Grmi2QGfBi1CyhN50lC9oLusnN0b2ZlmXgAU9OODS2AeIRb/y4z2e9O
KOev7F93efxofx6EedonpGP1S0wj63PtlydRqX07w1Ynn4YRVfLzKClqqzxGiFQP4bkvtGuEb3Xy
SYgYK2EkxmGK3MtktDrzfN+t3N+Kl2lXVmHRMVBGY92oWn6mv7HzrWxmJjqh0bUEAxyD+0gS65zR
1Soe972UzcTMkeJ0liTrpmyHz6iSPSyj9q7ajb+txZWQIXrkAYAjezocdSCPqyp2bmrBZsPsmsAW
Xcum5i/t80Dx2hT+zhe+2S9zRFJJxnuOJYfZZ1wz46e87PctV8FmbnYSpwZG5iXOkvrVm8lVz8rD
ru9ya0yY8ybQQVqd9/lzR3YMf7revq9y60tw69kfNOydOJjkLYyfCzw+r/s+9Wa7zGglkU9YzLGm
nXMxt9VrVqw7n73ZMNPCo0iheCNNSERbSY5vWTbVb26Hf7EQ/j2G5g/nWE6CbuhFkAhNH/zK5wH9
EoFoOx++mZfTMJKNLOkiSqQ2F35af+3w7e9745sdM8MEPnU2bzwTwwcIdrGn1b7z97ZcGxlblllI
3IBarZ/zFH13iYfb96k3szJrPB2gqVqoH472MQnI1+ws9bzv4ZtZOYoFNS23hzisl+firMYJiuJ+
17O3Bdseq0yrBFsD/Mrucvb86capJmvfpPc2J1kAkT1SC4b4kAHKSCdDd9+q1b7tYZtFhWzekm3e
rQSCz/Y7XpMIuTp93H1vZjM9c/SLVaiR566N9xFZ9TNyun1P3uyZgxQmn1OcSq41XMKAAO4hrX2e
WC6+fz4B6R5hQL/yUpzWfaoX9EF9/Zu7w/kn/zeHK28zNS0nH31ldws4ThXDm4th1H2bKlgZSh33
vZrNxuniUtCLaUishEGHdBX6hNg5FjdT1PeSyKQWnz512hrxh/k4UVHZ97E3MzRFGgeWrlniwLRW
7BZE842wnnY9fFu1Lex+8aGoQn2TA9aj6UvX7rv4uJvpmQBfdUZHso5P5Y9yCH5yl833HWi3RVvC
n7w+n9c5tqvmvUE6bWff9r2PzcRc1ny2oxU1skG2pvP6U7am+8bItmBb2r3q6pX1SqeaIJ9Ie8el
31kT2xZsJTq7JZ+YmataXtK6fQErue9Q6G5mJkaXcAxaCyolfDS39l9QhO1brNztjKxaH841yZTd
YHHCSvwpdnZ/7s2cRIYJY3hkTnadc2sn9ivQxH0ribuZktk6wD/07IXAsPETh2YcJe6+USI3l8ym
tMMJiSRfZBW85Kn/dW2CnavUGW7+x5oVCpZl/i/Svmy7bhzJ9ldq5TurAWIi7+qsBw7nHM2WLct2
vnDZTifneebX301VdZcEyT63cFfmiy0LBIOICCCwY2+VygUqKAtEh6UCt1XCPxp5DtN2s2Bh5XlO
AAwQzXK1gEppc0ejwr1kulOmXZMSjhVYsubBAlYW15GTMDS4ljCBtmxxh2qv4QpiPFC7n6x4eG9m
Ei1dAt6e1mj8WkNa2Z9BUP3B4SUxC4FM88o0cXlugwYP8stpCSR9dovupU9m89bcckIbveTrisND
un4vmu2LA40NM9fZiX6er0EXsGGgcFGnRt/OXR2Xk4cergezeWtuWRDKKxt9lMiUxaGKplPDkjOR
al/Fb2xPbM0tAfqrtkZC6YtkBfsGXmAAcelpR5EruL7gjqEbPSnkPTtbgQirsPoalU7Fii+gFg2K
IfrTyDy25qHRYOdk27AcCQ7ecuEf0Y362WxozUMV6Regg2AeCFS83/W+rNo1HFrzz1iOE6R8UC2M
yQjibjcoqtZwaM0/MzRqAVeIWTcpulFqkaG+VJtVrG3NPzsAsfskz7YwzaBwkxXrclHV1npmt7zP
8K3lqHkomlYmp1AdIqK1Dl+ypetvIJ92ji7hZ6NrPgq6C0FVjANnJen3GL3F6AKVX81WiuajvBRz
M+w75aYs78elzLy5c83ils7XtXAXbIourjNR50zAAN1CpU1UZgGXasmzH6yMABYKx5zUjQ1JsZgx
s/xGNcdkhR3JpIJN5iK6XicJMGafPxjZ+0ng51k8mQsJeLQLkamx+AA0METTXbOKB9UcE/m+jxQD
YfQwVw7g+FV2FclhO2OTPXK8scKfmDyezdvmc0VYA3PbTKEpYkpFfoiTYrmrUjQA+2syDX8aWYho
qx2snWs/CbyHcNortE58oo1zNBtaW+xAOHWI5glMtNKvVgcdt9U2q61QLb6sDRgdBwc3slELoeeJ
1N/HNTWLi1SLLgORZdHOKI3bZDhm1DmgLeRMHt0Xx1ufVTN2lQhCtxrp3+mz+kKI1J+SBZ3OVmQW
GXXFwrHuJCiqM1SZ6/xDYlsft9UxXCjaHkCBY4XypMK9VTWKC84mtIKn8WK4VrT4MpKIx02B8niR
9D/cFGI6xYZuD7OFqEUYPhe9FYFWA6kf7LfRVn2MSXbGU3+SLV5pFUHNYi3WfSWm7v1cdMdoAdre
bN5ajAFfVFWvEpHRtdD1B0jS91mCLNds8P2FnoeYzC6gwISJl8ma+DHEAMvekG1Q6nCmYRxrGq+o
vUcZOm8I8EBtj1ZGs5lrDoquu2FKcqyVagAPbl+itx58VUYLUeigoB4A1XqS8P6ZrKe4KoEsnd6Z
zFvooKCZZO1aKnxOmzR+646XU549mg2trXBZTHaaTthvbdaQ+EICDLvZZqBmgN9erpQhZ/PCcG8d
dlF+p4b+Fp1pRvFK6JiguEgEtF5g7VZm3yh2K5SIezOTaOsbcDondVvMukmi44KPWTjWhdnQWvah
oAkBSfm8hHQFcek6XgHmYGgQbW1LOS3QS6RY2xyk4D2UkjP3TPJ5O1IJV0s+ddSno7OCOkqhyxa6
pQz01oXhtLVUb3U1+AtTsaK4DLXZJfrQJ/UHI2PrcKAIkHFOKHYR4DNxThCsSSCqNRsFQaHjgerV
UkPjugiCwjo2q3tqrXPciD8xtw4HahsoWnQJQuDMl+YW/bkKTPPpOQXhn42u+SQYHzLKQUgZjqsF
cbhyTTy0KRlduUEJ8KXD4xhhtYlysNlv6Q3poMtWd6HZ19S8cklw59t2DDsgBrJqcN3+hTZSo7wg
dESQkzGZQd4ch6tZ3A4puAsAa/j1tO19Ib/euQkdEMSIk0AAFsVDIfN4A394gQ50sM+7YPzm/QeI
KUNifVvAIUehD78W8w1FO/QnUGbMVwTUAZ+abBvXw7RAGuC4TFVzM0Pz9Q4daWAG6QYSXaBCntyv
M7FqI3gr6A1efsV6GPoFnPIwtYJkkA3ZlqY6/docP1l9OmAH/JCyA9xtCjNaPNrdcBHl0DsyG1tL
ZWvSVE3Byinc3G87HdKwmR0GhY7VmSkueQfQd4VrScN0nQPIjxkaRPOYAp2uY06XJlRQqmtahjKw
NEvtSvMYa0orGS0o/86gWQrsNk29XM1mwVWH6iRqwHrrtyaMFJi4eOSABy+dzbiyhY7VSZMZvdbQ
8w5bUpag+YwD8KHYZzZqe6R7wyN1kVwb2t4UDGpNuADG/d6tp08gcvFzW4FwsXONbh+FjtrpVQTR
lqaBEvk8pCSco8G9RRWxE4bhUMvJrprzZktwKSvn6LoQ02UMPqJf+9G+9N6wj6OlZEA9mnYgiIaO
1WePnYUti9e3oE7w7ApW+/VDfhIIdOhRtLppBXGBJmyaYQ2mGcLYrljNIIdCRx/VbtbzHCp4Yb/r
mRQQVa+L9MFs5nqY2VZB7RwzhwrZMQe1GGhI/jAbWsvN2wShy6XtsWjAfYnuLugCNUZ1Dyjlvozp
pRWntAVOJcyKHoQ8qnN54oEe4bvZzLVYE3XCqjFxDrQhGAbA+TaADdVmB7PR2cvJg8xSogMYwG62
zqBKW8D4AaVbs7Htl2Nv+VYVEPgR4UbA+Zt0jrcRbvg9NSdd40Y4lYMG3SYfs3BKoBZVLMJwcM1N
OahVV8gQizAREuQg6XbTidrsnKIjkGLFl0mBFyycu+17P1UXKnXMEocOP2o5a/PcgdJSbKEbtZh7
0Br2INYy+pqv4Eegsu3SXccptfPQAptOyuYzaeMnEUtozlmn0aaycUXHm3Q+JVJeO2CFNJu15pzg
tQRlNngWw8QFL0wSuz8ihZ2G2eCaa2YgnqfgWRGIV/GFGtTNxAz9UgcfgYSjzxn0C0PW2VbYZqWf
qNIJzOatOSbIVAYwozYy7LfNOZHU/jDztTA0iuaZOUiBgM3IMHjTPI4T/bRVk9mOTmh+ObU2ONoa
IMm2OX1oJeTqXLMLD6GjjlKo8RKWYp3IqkyDdeIH8GybFcdw9foyEPJNSRsa2CKE3Mfmsz7/aNfy
HFv3T5xHRx6JLc5jGSkswpjcOhU5bBYx+5S7wP3zciRoxiT0VjcZLihjXQzdgPb8PrHNoqyOPsLH
JBOPMfElmh5RI//UdPKj0QLXsUfgn1ttIdGXv8xq8lQNWrNOmeVjHXzkOEWzrLyQYVo3V2Rtr4pW
Gdpb88t5hbAktLugNaNoHO7UTENhU7P4zTW/jPOlGKcaNsk36wrdy9Cf58TsWPsKfUQE8OgjJg4K
5DwgqF1Dic9MskXo+COVgnAPLIwiXBcoYkP9TZT1O6N1osOPdtbcMk4nEYIJ8jraLPArm6GYhQ4+
SixQmEOyCy2h8M7jHlBiupoB4IQOP4JuetEnHCYRc/cYjeRod+W9mUnES5+XzbiunM2Qa3SAGx0s
f5ma2mwJMi1fqpHY+TzBJs4KtG6ZkUewozefzSau7WShgewkhcK37JZiAe9xQbyuGcwWONM806Gg
iVvyEQuldW7K1X2YDUWDhA4/IujCq8EIKMNyrKEykb5LHcds88O0fGmliliAWu+qPg3UMncmB/Sc
1smlkcV1BBJY1EEjui/xlQ8HsZAitGJq1qUodNTRYlHwm0MqFqjxR3uoElDwj2Z3eEKHHVGg6NOh
QMEAFM9flxzl5al0zYD0wtaSpnAGMrv7UhmteXtIUyGPhMSN2dbN1t3Thp2FBTElSpdbxoubzfAC
5UkK5NndI2jWwHUE7XMwWoyXEGU/RUNjtm/TkUc9pJh7cOjKkBf2za50BHCaoT00x4RU0JQ6e+0H
enn1yWZ9euiW1uxcYmsps17swe63BJLednwVjRlo2QtDk2iuWULrnKohxf5eWHcsz8EWn8e9b+SY
OuqI7t2PUYUtikq39Oj28cXadcrM4jrqCLRvC0jvYfEK3P1+WS/ptxXi02a7Kx14lNQdwji3drGw
RPmC9eU73L1FZh9Uhx41NV2SGETVIc1WAX3fiNyNeS2+mZld801wnvN5BCIAvAGg1u0dcOzxtTer
G+joo2hdkqUfMXheR9/B8z165bwZrhctdTYg3q7TGEc2qP0soH7OK/QWgrn812bZX/+NoqeO3Vm4
pXCNgoBYcpbcQPkjRsdvycAjvMipMdvJUc1V24a3eAe0neZRcpu0nTeQ3uzmTcfvyCwvkSz2KAC1
Ar8Ee5g/Q5cl/LV19r3PG9bRNQNtsEJvW4MlWSTYHuYRGD/BFcXNdgC6ZGBTYfCBSmz6O3GZDvJh
qdQXs4lrxdq8jNXaCZiFTdBPSmTZPA5gnvtgNrqWRUEmPbtFjiXJHPFlqrZjU/Vm9VqiuWlmFdi0
VFD0HMAY7hcptKkEiJHM9rhk/87P0qhaGhVjncsQHbSLvxNxQ99vM7S55qhdXUzDgsbwEGIyImjs
BThYZ0vMoqPORmR1la1SC+WVJBPX2MecpDBDZAFR99IqxZxaMyswcbFXVWiS97jZh7Cf2WLRkum8
QBDABWFzKCXUKjjkINBwGBl9UK6Dj3ixRXkFBugQalIg5rfp16I2u0fkOvooW8AaLxecyaN1uqKQ
UY3Wc92Lb8cV4IxfWjyxQLH7z6XilmAzZX+RaXpvYm6IGb8culhA/B5BGCDMwXR9gDbX98qBxJDZ
4Jp3tjFrJlEwrJRhu3BTQDEpr//69dj7GK9jLdcZiYS1liVwzSBSWpLksdmq6BrZKT3U02RGUgKq
2Je2WWwc9yFFglIfRwc9xM6HS7cbujOp9Gcf1X45ugPNPBBwElh+jG5zKLQu0jHaX3AdiZS0uc2s
DUM7RKH5zfmWlZMRHJPrxERUAQaXKthE9ORmQqFPQZXd//Un/YlFdCQS4U1ejQq3Ela/5pfzsjkH
SNmZkaBwHYqUgI4jAT8hSOcs53GpUAhxiTJj+eE6GAnEhKVA/w4uVIq1uKhtoEhxlunNlorOT+RC
4AkCXzC6m7KvcT536GO0W8PBNSedeeLU6YDBE2cI0oFdOfk5aNlPfFRnJ2rSMY5B6w1+z5wx5VXc
7r8vlQU9FTYM1DCo67CkdYnayO7xlDnOsuuusiafL4UZSwzXgUl1DamkzMaiXNi6+uMk5yC2xZmd
7s8MpKVSyM/kBMyquEC0pur9mnxXmQxAh87PjP8zj9KSaaEalOWjffLx+EE27QWhZv0ZXEc/cR5Z
ZTzttcUGVNx1a19kjtubJQ4d/9TFFDogNBbh0FQ3br2dEubcGwUZna0IcOmyWSTmnVZQPerbAWoK
rWNUWuQ6AqqtAXVcK9RyI+DVwrIil5W1mYHCuNIcFbqCwzDX+JhjXd8MtLqDHJBZvyfXQVDE5pNV
c1CgVm56Kzm0H8zY5iCr8DLNbUW/kYHsQd3h70dR3jiVyg2XiZZCwVDq9JyjTLwkjfKysf20rKPZ
5h/CSS8nvlgd5BYymGSa1w/QI7xwawivmC1CzS8FhxDhamHi/bJBWLf8YNW52frWEUOUQrlDzIiG
qrJ3bOx2sMAlaJahdcAQ41EVTwpU544D5imouoVj029mRtFVlCEHujhRhZXSRcn9VI53TUI/Gtlb
J5jHyZnXooNfAozwfiWkDzM02wS/HvwnQVzHDOXQoh1xZbYXie1PkQ1FGBdqW91mlp91enmgs5Op
68ASKpNhBfFCNbxv2JybbRWl5p4Q3JqgNoMvOhQLD6bYBWArsUujcgvXaYssSaocAh0oF+Xtewh3
XEhidmHBpeaeVtXPbR7BhfK8iaDeJd7Fk2smLM+l5p9ujA10ugtyT21xmVXF45aYgde4jhmyFkCW
cxefcyxdyEttM2Rc1GTm/DpqqOIT1N877OWa2Qraob5aK2b2KXXIkLRqnOYUtiqshh4Ug/iSn4n1
x69d6Cf7FB00VGSRIi7DvG03v4nbzxVnH8xG1pJmDgbyLdvPcE46BKoWG2COEH00G3x/nWf1IeIw
CIWhThE21Lopq8eFNw9mI2tuiRhLpFIMI7vyW9apH/OmvpkNbb+c9EQLPndgJQ3R5uV6LB+mcDLk
KeM6wXzhsJHFNd/34uo9bqEOfdolhtbWnHKcJplAGA+BcKoIsD05tIWbzQjAwnXMUOJO0yJHWCUW
xIfW8101SrMAriOGBjvtYnuFQMMmoRKXD919vwxG17ZcBwyRJOmYw2DvdMhWr4Hu28rq0izb65Ah
7ox5NaR75snb7j7LWfEATSQIohktRB0zZE05HSAwCOGKkvlpbkO63qwQz3XMUDfFY0mBfUA8WWvq
WdDSvHJmwAbNlqKOG+pdC3xwnPBw3eZbSKAFbuKYxVmdtIh2fMsd6OeF1WjVXr0l3xO2PppZXMuZ
m3Bxn8pg8dJObieINV05tJaGS1Fzz6mlxCULJg5549vBcj6AgTw0mreOGhJFZEMRFMDmacgnqNfH
7XiRqQXyeWbjOy9DopBrLCT0T0PVT4+FDaU8xUvDtaKDhzYJ6HSZAI24RE7Ysvg2ms2427gOHQL7
q1VB+lSGTTvZl3KMiE95uZ7xz5/sa5mWOgfokQ5z0wEnaO9i7FnDfsR2WqeeOySJ4ZfVMmgydmB1
invo+dSz47Vqhlalqs+8wE92FTqJEUnWDWdNoCBI0fKb2gIxMRpmzNo9uQ4jqp0VZCMjzIPy2dWa
s29uW1aGM9cctacyS9MeN6Ct6Byf5M5Fl9VTYLbaNUcluP8s3QKb27WXwZREmc9zaabTwnUcEdQk
Oyche4dDTiHymfWQmfLGeDaLjjqSqOz7qWxtyOPwMT2QuPywbWatSFwHEjUTZJRAqYOrxMjJIQRd
1hBONCNZ5TqQKC+LmCLoApDjroPvFFsf9E5q+EVfAYkWskwztLxDqaC83rl3RJpdmPNXSKIW5eE8
pyiXySL2sDD/nAezqKsjiUoI80LOFfCQMoM05FZkeVjEltkFKLftlzF9hcaxuzjQlEs4RFoZSa8s
KLUZTl3zz6rI1RpTIsMKbNO3vIrHsJNxZ+b9Tz2yz44V1O5HJhaK0aFJ7JF0uq3b7r2R8+twoq1a
sgZ0yhIouXW5VNvgeOmSdmZ7AB1PBBFKlkHiDAux+25n7ufCMRMg4TqWqF0qGbftjkpeo6+FTHqU
zhIzRiquQ4lw9izbrS5QM4s3AGUVhDmvLbm4H81sriVSt7HKvMP9ENobAWYhgziBFchMvIrrWKJG
Zm5ZRdBSmi12BGtpOJ7tAP1J/tRJgKLGqQrcmuEQOoroZiuHbw6LcrNTkY4kGrC5yOmIvSgbWysk
9fhXXw+bEfqBv0IQTX08RF2OIsvopmEm2wzoDdeM2YXrIKK8XfLOdTB6VfZBnvEVquGG7dn8FYZo
SOoV/6H0tNHByyj7wpLJCC3DdQRRXY+5K0cc6JqBXOWt/dWJczOLEw2iQKEL5Iq9jkij6N0+tBTz
wch9dAYgN3YrMrSI5MPiBk6T3cS8Mat+6vChglUSouAOjubRBG1ebIXcgrRmYVxHD9V9ObZbiz6b
Ks/eRVV7M587x+2B4w3sg87+E8e9K7cMuqAiZSRM5CS+jb2Fas6WzO6DmdX1/FlHxLJwxAoBebiA
cjK0glEHNRtbS58WmcsmLxN80SQf7ot8o0fAoc7Jj+6ntreso+1vq7IVLKpwOC8g6X1dNV30ILoJ
AEs0WliF5xa2ui4Up38tjWRmxSmmI4uGMpqydopxtO7L622vwURgOTuz3XDffCMIAr/cy3SSQagt
RVpF8zB5KDtR2mHmOh16QhfwsoXtDM10r+q2vvajSHGwHjKrN1oITAcf1Wvp9iDFg8o7UII+FJUf
20Ewo7MI0+FHJEVL8QRt7rCx5ae6G3Kf0siM/5np5Eds7AruQkw9XPo59zbF7aBwR2Xk3kwHIOFi
3YJoOBaxyMgdbzaISa8tNwpMTIcegaJ5iVzIOIft2l1MDfCeETVKvMzVHHtZILluUSg5DwUKTFiu
8z3wwsUZQoe3nY/p0COo0jluk/VOuKCxoQpThzofSV7jynca0mH1kDJJe1BVseLeYyydzii1Qaz3
pYuQvl6iwkEJxx1RlfYKbrnXEa16YrZQX2GTcB8JNQ94gcymxqsaOnsWzY3iIdOhSZvbD0RFhYK4
aWk/THzM7tKpyzKzlaqDk1hK4txKsZiUTPw+djavb6jZVRnTsUl2M9hzHMMwxTxnwZqwyyZOzKoJ
gAe//KpSWm7hrBicull7IFb5ddhWM9wQ09FJOGNZ3WTtgS1xomNRPfasroy2QyjBv5z4BFhJk6xI
B5Hb39d5Wd7RnNB/YvD+6/vyf+If9bt/5rL+H/+NP3+vm7WDhMGg/fEfD3WJ//97/53//Tcvf+Mf
xx/17dfyR6//oxe/g3H/9dzg6/D1xR9A8wfPvB9/dOv7Hz2Il57Gxwz3f/n/+sO//Xga5WFtfvz+
2/d6rIZ9tDitq9/+9aOLP3//bb8g/q/nw//rZ/v8f/8N+tLf6nFI9d/48bUffv+Ns79DPdN1lFQE
lM18bwCdfzz9hP5dKQoKKfy1awu1S8JVSCbJ779R++/4iXAIZVQwgt7t3/7W4xn7j8jfXQpcqYvD
JlATNi5T/2dmLz7Nvz/V36qxfFen1dD//hsgs/jk/96OgEXWxfNxBS4kh5ie0oFHmNnMIPe0ehst
lmNrOdNpanMoAU7Q23iAegW9o2omp3Qq0tbjw7Z5AEBYudcVcXYRN0M2BS6fhnfSWazvMc2yq3QD
Y5ug6x9izu7tjOZe7igSh0VetwHKn90fIsui6jBFsc0u25zwyWNxt6hDBcaK1F/qPr5xppwfYL3Y
Day2cKGmU/ZeuYk+6Kpx6YNF2OMFz2iUnrZtGY9UbTwpgpmTBoeeKIpofIgcVr4be9K9m8e5/wwL
fMrr1b2tuh4iYgkiZmF3mzfVaAjy7LVthTeD0A61DSHuaEe6Y5my/tTkU+8Dn5WC/RhoBNnFX/q+
6zKvhzT7LZNuFXQjr+7qZGkf621Ce4v63ICEy6/AKO9Dn7Dy7T4WB4Imr8wvqKw9UoMT3u+I24zH
rUXrO83ul9HNTy5Ibk/FyMgJmlDxVT6P/ceN5v1HyEGPKHcP6xSkUdwGLRTnbyZh73rWTRak09I7
HnSSqkPCoTlSN7w79DmRoOapLPcC+qLuI3OsVIAQjI9BTqz+NEJ126NRN4ZxPwzvXdyj+bjTqIII
RPsget+SGydi+SFbFuGJUvV31lSmsFIXiQ82IXnqD3Y53Y9V135Otm64b51UHmrHBt9Q0c8UJa5o
BP0/bboRuRb8dXfARqk5YG60/bG6A5hgClmKj7PdRl5vgSk3cGgLYceNdeE81dLyYiBZ/gIaOTvg
N/F1qkW5XeWleUuYv02Il95cTtGjoBTWjUVlfyvLgXdXsrbc5JpmA9hE1FyvyfWCrubrVuT5YRvz
sfSzjtlXbNn6U5JQJ1znPLmHTFG+tyULYAkPicrWzY/SpvOnunKDzOob9VCiybDxBkzm/Qi09I3D
RfrBidn0zlZxc5NmX9iSqdtoLXo/j4sxcBsl/WZxkoBx0h4hF5oES6zSIK8mdkAJgGR+F1ft13ho
+DcL6hcPldM1f00lk6UXl4qAXA73SrEaT2JhhcfssjuOY7R+TMkovudgBwnKLUmTkBZ2e4OTRhbd
VJBoLq8S8OOdaEVssCi2w1YcO5L1jW9vICwK40W12WlyQWa9W5t+RE+96DyLZ0vvL33GY79pSOSJ
mpfFBQHnOtZYAdXd0Rv26rEH7Gz/sQYKOPGyapMJFIySubqqaSYfuq6e/c1x09PquiTzIBjv2n6D
/XqJu32Wf+lkNKWHsqljy1c2GrW90mLuxVwtcfNI3fSuHlV1WbTL/KOqeb3cgpi1OrMze6qiPQ+A
VBDEUubYkEveA6t8mRNx8WiL0UFXhx2pw2h13hQhuA1fncwOIloEfZ143Qo7dvKIwHMcrRGydVgx
qXW1LDDhcE5//IlE/NWUbExKYVKE6CQkFDSDRWpx7kHe/DBclOFFLv3c594SYu8a2INXHc/twvbX
1J8JVAh1BZEuZfoNibJWOlX7MxO3OTrdH/V4JfnsJ5115rT49oNcySjBPcwrIWvSxpjFwrhX2TRI
1iHcChc68fwA5pXwWR7+V7Z7nt326s6rd7KlIDbWl+T6TRu6pOlc4YDqEbr4M2580rjFZYTtsYoE
tDxztnjzsykgMqnjMAZ8jVY/mLIU0Bt35d54WdWevKwO0TtaevDWY1hfdJfJ5dV45rT0VOzUXxFL
F8yUNhF4uLajG5aOZ4W1ADIcWndLgGRyKv3xkN1G3uA3R3Xm4KfvFijY0YTgDC4Dok1bP3XbALSC
lRDYBeocM/BwsP7A7XMXo28+BMmYKqawY9I7ucTgkCUvlh0gkXm0ToI0fa+a/wwXqeynV3n2FO3A
2UqeoPEaT8npEbT7F10Zh270/tcrkL9agbAXwooDmJgS2K69DC4M+iDIfzP1MhfxD8msys616b9p
LdcGQzJVRDAdr2IPdBUDH6nn2NOxc5oLe6k/MPtckefpkuTlSqO2BOIaey7XBrvpXgV6dv2DaiHS
jcRz+nAJaID6teNBqtLy0ns3FMc1KIMsRp3Hz47F8RxK4ak0/oun6yER+Q36wApPX/0pUIf+R4lw
qI51kP2RnTkcveHHL95UR4vZpYzGJMKzhIe91oldpXkwfYgCpDBEXs8+lGjnenfusW99RykUjtmQ
zkWs0krVRc/cAlqDsC+8mTn0uPTct7JzpIpPjAKvLOlSBQIERCqiX1mVVmaNNelgyfvpszzSg+X1
ft96kxchdDBxrD41oXW/Xvd/loGsLvrTOdjtmx8TiZYgAyjQg+qKiks2RGkydLbHj8MFuYlDUMD4
jte/w57mTIB8nQKQ2h0CinEmXPbaO2Zu1amCVeP8ks3Z+zYvPiOOfpWVvIT69JnNxNOF+UvjEujX
ChznbKRuqWccQZ0UbWjIMMB0JRfrcfWXgNxkByukXveu97PAuRi8xc96rw4av/A/Vqf6ov2SHqL/
qKqyhzfMhNrKVVQpgkPIS3ct+la4Qwrl6xSlxRgUfSuzz9j2reQjHbG/Ls6QiAzaku2aqeme1LX5
zRiOrS/9IoiCCWelkPl48uEcIcTrr4mXevZAnKWfxyCyRTSB7LHtqWVrjsxqcVLZRhY2GySS6KbY
bexG6ZkNy+sYjocqahMQJts2TsovH+pwcH8UStheT+LPkDfzm6z++Os08caeCI/gEkhJwNtcva5a
rWPKVCttb+2v60p6/XRT1vXBBdn0/9+D9nd9FsSnPuukbWFVlLy5JtX2g0btcS6La5z4z2Bhnu7s
X/mCgzQrJbipcBh6+SynVkUOPXfbc2544tPUi6/oqfpUZCd6n184nvDzYPwkgvJgBeoh/vTrN317
cT57vJZ6lyIvLTeeba8Nx3ALGPYqfukPSBrpn8JPLsW5q+598env66LII6gLwDnQrS/fVxUQ1VMp
Hug6OJr1pyJvvJl+ks4ldHTD9VxP56vKze7hz5+nrctodpMy6/Ath0NzIf3+Jgpy/4d1m+S++56e
yhvXH8LIi/3hhlyJd+Rq/FZuwZ9nPvPTweBXr62dn6I4wpbBXeAeIfHjq+TL6vrpaXrHrsqjZF5+
Y/nVafHXoDg1x/ZkBeSqv8NZNrmXJ3llBecOMm9++Od20aKSRXCn3kWYkHOTvp//yILSb8L43XiA
aLKfXdbfziy0t+KDi8KZjUsLRIlXMd/CYiByxHcIiE/CInBQfYHxpbev8frDfDrXtPYUWDWbKxwM
sd/DLtmROvIUFxRupqDwCZvTA1LJZbsexx/tzQQhA4970uOH7phwL7I/RuGZ130jVj1/tk7E19vM
6RgaKz37KI/dRRdMgTj0x9KfURA7sEt+2G7WU3KmsfvNVxZ0P8k5UqAFWjvoLBH2EyX0TrBnEMyv
b6Vf/xFdTN/47EXX6sjC7NIZvNL2EUyCX7/yW2/8/NGaY1dTk7GCITpDZwn+VPSpn7BN3gI83/gD
qOze//p5TyR1+ufFmnEpmMeRWPfC8PMovbDBbdiIyDljs9vfFgHorHzUY04FNhJNWH4Ut9unEduK
HEe99DgfIq99R5Bvi2MTRGF+l91kIogP7sM5aYg3TgFEIbYxRHXHVjhav5xaWWbLWkPMwYP8BL9P
HrYAUfWGfOk+MeK3n8XRPiAd3+TfZOzlZzxt37K8Nsu/n62ZhfVtOsoOAZYf4xPKxyd27C+647l2
9ieMz+vnKIWavZDYpWoBpJisDTUnLLX5cjuoQ3t0EUDKi9jvsLjOhqs9D716Gqe2je0iwfWAFsYF
eGEdJ8PT1J3t76yWfhQMXnIrD83H4v7cAf5NGwocqhloRqSto6dRknXUGDEERxT+fEHKP5vV8jda
PxbRfJCsu96KufRwPDn8elG/ce7APQZWDdLWrgyqL+p5XdLEzhGWg+azfZyCLdge2Mnyi09JMHny
Lr4eA+aLx+4YH3AX+Oun70bUjOw4Dm44XE6ItPVbDhtqWlsx4mAVZSeSv5tS6Y/sHEfzG3HixUO0
3elc1z2g1/iS3aSm6yVCzWmpFciP18tRdOcUtd94JdQtUWRXTOKD6tsNoI3BIE5Rt0St1lPQlOsc
4g/uOQj8G4e1vT767+do67N1wCAzofff67v5UNRQT45rHwi8Q1lyVNuFp1YedGI4dpG6sqJzHM9v
pPOXJ7jd6s+2rMsaowXUzSnSq/L2cJPmnoXDPzlUYXKPS57/+OC0Pw8OQhljuGPTEo2MG0GTCCfG
Ip+u+ZTfxUN1plKoyck81Z6Ys+8ZcEzEflH3+WnuqvKpjNaG8/9l70ua60S6Nv9KR++zgjmTLXDh
DpqsyZI3hCXZJPOQJNOv7we7vrckSlz69aoXvaqKihJccjh58pxn2Cm7dAeqzuiZ/NpS/HY3l1Ji
XyuP+QntjuGG3ps37G8Ng/+qS3sZvzalKH+2yx7sh7btdfWjuGubHz/ay+/V8v/8f7BbO6cG691a
gLegmhx/f9+tnf/i724t/ctmMNe0UQLX5wwLe/h3t1bX/kLqodpzr5Shmjyn4//TrTX+Qn2PQTFE
UVAg+wV2/btbq/8FZBJqZchHNQMiulhN/0W39rek0vs4hiKvpZuaiuo5zl/TWhyBs6Ou0loDdywO
bZH7RDMq0jlGnFiRx7KiRLdIH4ACb1w0wPhxilnWYM9INnSTU4qGJY+kmvruuUL72YE0xqS6YF6w
FM4SUYgaJRJL/SLSWHct2nJ4GsM4y11CWRQkzSSDgeD+4wCDLA8ZoM9HDSD8yqs1mXF/LGK5L/GU
oBwq7QLOIwm6dLTTkvu4URTbbSqYvnpJGgpy3Q8Vy/b9ZKnXcWYZ2nVHai36OkppENDu4tG+SPMm
Twsv6qq585ySuWs0GLLv0XpqyanIOD7UB6atJ1f6WIzIgXWzgR7FbQ2AYOUoJSKTcpfYnc7vUyaI
xlzZFyoajROpyrS509EfM1NXt6sW/tnNoLbWm4bCVCwvuZmOlLh9L6A+CzlogzTVnQ6bGUO8oZdm
Z0AeGugLKyKAhlxvtCc9ktPcRQ8j9MXDMCvHp35MLUeracdf+6YW5X6ITX6MZZZ+U0ldJtIR6WBk
3FHQ0OzuJBqBhgXRRQERmghqDPodzbq+d3OQ+sBuJpPMILFLSQTCpj3Yeji6ZV+jv2ZDCzrfd7zU
UE/TOogrGr/66TIyQ3S0mJk034TOhdzBPyx1LPTl7bT/Btx0ye4kVMFGd8rg/uVTS5B7KNUp8oLP
vTaJHFd9BAGlPJpmep3rbSS/o9CMVp1mDZONgDUkwwEEWJMddUv0LrWnjt50cqJ8ZyQxkIxDxszC
yxVSo2vIYBzDnNQsWiTuUaOqDyjqTsaTNql9v0MZAa3JIlGVLLAVqGUDOgDRNfGTNImSBxoH+92P
J5pVfgqYmDxEWci1Q2j3phZAMlTvv4kE2zcwRypwH5Fl2qMYnZVqnTtQmefWrW7xBDDF1mD8qUs7
2l5Ljn0TOzynoe62U6RUoMMSG0gtvYQJyLHNpokSZwKZRb8E8SntoP6YR6FbFq1ZvqqdmhueAnV5
+yprBTqDXRgy64EAAfCUjQmK4naCtPmiyLXGE5Vl73rVtH38ZDsw0tgzmr67ngZ+gzF57pLSwR+F
TwxH+qUuQo4ydMstdTdkViNdgFKNn1jmfojD5atMioRfGR1mwhXYyxB5gCxD4Rh1LlrAqQgLd72M
xaFNywq85JRZhZf0spSBZVnVixklo72LQ4haYU4ioT1Yuug9RSXM1+Fr5qnwP2q8EfUOAu/ACpoM
fs+sHjxHwRNy7DtES8fArN2r0UQc+LxF2c4sK1XxpI5Ks1szsP8Gk0P8ENp8xY61dlkg+YyNvVa3
9kU5tDFzBgroqq+0kda4bLSy5msVg67t0GSANVWbpMYFmOc/IFAAM/RocLXQHqKTMuUhL7/qU84e
EqwvNx/hs+2Mqt39sCDJbB7TMue1E2ehcWWClPg8Eqi8u0VKTS+z7N7yFC1XtTc49XFotSYQDwdk
Q5NjoMi0D71Elba8YlldRz/LYYjafV9WtZsW/EXqXB+8cUT1A5iDSpPs2kiSsnyABuFondDTjksB
qEJIq0PbjfXwTY/6vkwd6Lbmeyl5zMD/yw3qdRhP+ytVEuVrPw2sc5s6g2ucZ8HwlHtUzWYznjB6
ixMbMli+ApUvyyGZfNOMQtow70qzNgZuheXUBRtPT491ng3jpcFE2vrgGFdPhRUbBO4h8G/bQWFw
0G8F4BTCN8u+iyOnkcK+TG11Xv4AJA9ob1e9pFg/BrzeSG2FuhObal5fD5YAKJoY0LZ0dOxCsstK
eDO5pM6n9lAoaD892y2sPX/ONGcdUaxu3ppY15oAx2f3hVmllsQu1FpUFSqKGfoqzOxSf7SsmDz2
dRfzCyVujfolEUrCS0cry7z00hBgVpD3w4RgC0UxGKt06i/LMRzHN5lkvD+VaWkBINJlnCMEmd+A
gh12sSpBCU1bWl1RcJUOxLZSHHFNGboTGbvIYUIt60CzMvKaN9aA+ZKVCwS4eZEOPb+HtnGL99lm
pV/QJjOfCxgz4KBrpkk6U9PbPzFAaXWEJcHkt2MhXZaLH/jeicOHKCK3YWtmFkAjzXQJdFdU7sPS
nFFU1UCd1A51uROWDqKGOhGIp6eVUjSOZVQ1YoBlD8TJOVWfB7Vmx4ll46NAnal0DRyaudd3o0oO
BbNzr1Cn/qBmDXWolONjm/cvnQZDTkGYVrlQag49Ay7FKP5S9WEaROfGMJVzVUBZgHpqygMxOv2L
xWL1OHUhc8FRn1xsPVF5kanJo673KD6QMDn0tTHedgrX9xiO76VZkD3MBgsHRCLdySv8m6Z13RUK
yuRgC5VDZ6GtAyp7GTSatByoI+gumgaDT80SvRDehl9CrtiOSCaK2pXRAaaJZQCLKFLtwe8HMDSB
naZTJ6bdO3KSPGBSEbqr1mBcs0KGkzPg8wm0OWJRe3aSyQcrRkf8QDSLlTdwn5LXAnKa5aXQiWHd
JhG1pN8p0sZ6AAKS7yrRteK5Bw1dO8ST6AvkTjnVXV40s0CpoURHdVBU5bJF9UM/oXc4uGkC47yD
KPTUVBw7TmcLEFCqHUtLR/lcKolpuVpspfyQgTj8lhuxJA5UVdl4ggsRLQMxhDyDuZkOszY3o0XY
UkefGoHqDULrrV4LInehDnWT7+NotfRiJJG8mbToBv3+zEn1CDfYvnpVtXAAXEeeWN2h5yKN19ho
pe0305DlPhZNjIQhSrqDpN0BIDTtlo+hKD2kntnkZbWNDIImXp/ZrDqNZqcrxLFtOJjNniZCFE5J
kNe96inLouIS3WxruOlo/iTyiRU7RQEPEzPaWToZHvoJl/ynmmkMxynAVwiODjWipLjUAfRDCTxM
jNaVQL1faFMNuDKAIICGJWZyZwJi/D1VwXQJFfRBbqNckOhJFbbagZxOdTj9KShp7K3cEtAxL6vo
uzJpyHbjChHumBaqTDwrjIYLS8vJ7xL3/78q/e9ZHm/9quR/z9Lse/H2vw5i/of4cGXCX/6+MhGT
/jU3rxTUICjANr9uRr/vTMRSAX5lwDEBNqKhXD33gP6+NBETQFZci2AIAc0YwK/mgtDftyZi4rKl
2opN51n9fdn6L65Ni4Ie0VQox8HUZUm2VbXMFIBSZ/vEfNUYvcFvbT1LRPuKAZM21kfCzAvGAF4Y
EsBAyFNDs7t3I3bz+2r2HoK0+u7FTa0w8kG2SkuDARL/gMvw2Kmb6kfYkod21Gs4XuMgsCbqDbS/
ZUN6GoS6H9Mt4tuifPLPty8KtVyEGpmawQpaX3HHHXdxGWMoLE4urLGPaJ7enP/Qj12Q/7xnydy1
o8nUk6ZiQQfs6BT1AHFusHY/ltX+efKinNbATzq2kfUEOcQdUt03bZSX7pJqoxiz9sMXVd7Ros0Y
Rxomn93R9pFtgc8+1uf++dmLehUrIHDXZi0LtM7T0hshjtzYWlRrv3lRiyurUonGOmUBVUo1gB41
pItntCW8UN2wfBKo/llRNJ4KBOQjTsyHwSh0ZzCYW4jMVSsidudnfYGe/OcrFz0RNQV1HbBXGkhX
7sYiMH11zzzLM64VYC0O0b3uFrsqEFs11kW78Z8XomTzvgwoIxUHhT2l+4KjtjrfErl9P6WJlyW2
141x5kQj9fWwvqlQzSAFDHpoUwIlTAIzTVpI1nQBuuyRa7TDycZV0DEEis9cPZicPtO2SB04YXmA
mzlDDQEHnu3LKdwJlD+q8Mf5UVubvrkV8K6UqXexGU4IpEFCrJNEdQM3rWHL0/wXtfqfGtE/I7SI
OE2D/shoFzQQR+No+/Kh+zo+q8EMzSp95SW71O/Pf8bHXsI/L1qElqEdCGQd8BkzfCe7joPR53vl
tCWRsLKBllTjSUvyIY8kDdL0YDTfpuIqNOh/1Q/4z09fUo1JA+hy3qpmoEdF5sTNiyjt26gitnt+
aFZmeMk3BnNCF2WB55vWaxUf9Hh//rmLavw/P3wRVUbYsfISKzXAorwAsuuY9tQBTHpnc91NFHPP
dOtFTNp32K/dSE0EG++dt9cni2pJRS6jKoYLfGoFXe11Eu3tyo++5G5HXcrd+AYYU9e6Pf+utXlf
hBQKdnk0Vr0dsByeCaCw1wm0ag/nHz5H9c++YxE+FGpLOxpQcSm07nlKRk+0zanL2r1eWfshiTYO
ldV5WmxxMyqraZQaDQpK/MEu3dpWOldy5Sri+lWT1j8zFf21VlNgN2V0V6gCbgAy1oZvsf3VihuV
GJgVmCJItHu1dJHknB+8tVW92PDtVIddH+bYNeII/pKTFRtTvnKMsCU/uZFkUIFIsoO51Tp59REY
BnAm3ClgTnnfOEAICTe82mq6/gIp/HsZgHj1MQKno5pBOsrEMqg10D0Kp0iruwhFYadvtUtF5T+b
zNqX4excODyrceH3FhSghJ4dmrFW/EYhJzOTN5Hdn8aeDo7Ow8u4LJ9ScEvVMfSKmXAzsuF2QFHQ
NsGd5Owyy9VjASLRZDdH1Zy8OGl2YwZsCApDu37SD4rZ6DtbHxyh8S/ZoLmxlv1RxEPT6eMXJ10n
kxR32wBQcWiqdE4hJ4dSe+Pxn+8rtmRKFwwV93AO1j0qfGzCJY+mrhUBAWO8oMK5sbY/X4BsSZkW
BSI0l3kYFPG3mR48bXGxf4ljfLYgFkGn50NpNNCBDtKx6hxgCR8qzX5sBl3zWkTWYooOKUyP8Tlz
qkU3UtuV2wG6Rx9nxYTP0gACGgtmhgcHbLLbQ3XZM/xslwXjVvD+PIMGkuTjW0TSovCAZYqKnQJO
XC0clAcH8HAil6MsEuo6d1v0wR14AnxFMXX0rB7ta50q+xR6Sm0oL9tEecyUgm+cj2u/aBGkjAKq
EFXdsCCLv2um7Y3hER1zb9iyeV6dz0WoUiO9adRosJFiHfXhrq6inWXcjyGoCgDLABsKIyTHHu/P
B8ZFQ/d/jmWgYD+OcMJAGYPrO/BHsvZhb4XW0xcq8luFtAcN2biZFU+6XQLTbTq1zXaS9T5nP/u5
UpZ4Fevdvpau4P2Pur+y/uwkBSbh468CVXIwMJs0iMLpiqPizazoRz6qG2fp2updMrdnPzzDMrkZ
dH6BOpE/7W03Oug//y8RMiuxhS1yHuBlOfDwvRUMun6d2MOXIdQvBzhvuUU8+ENWh19AOfMSpRb+
ZIeP3QT0V50FHFqgqDkDf00rzZdxAVsto96dn/LPj1mAkT+OrRWD+IMWHA0S1sYAzkAbwkjNoCVb
wIuVLbLEBhSFhIlrmphBnaTOkL7kbbiDUXwGCkn35Y++YUkxN2F8mVgSV9SJvqrNdD/x9Ia0G3ti
dXUsYpsR0lq1c1ysxa4DUSTz8qDaGw5OoIB4W4C0tVFahLa4AyJP6E0YmMoP0vl9lzk9wSYfNlKe
tecvAtUA06SWoDsasDY6trGnV/qVmhyEqv/ZwckW66gA23Cy0KYMMpzLKnETG+Bo9TCq1MnbjWNz
3u+fHG5LM4wQRVUjR5kNONxnhrabXpZer6Dujn5MW912UtkI6yubYmmMocbxBA1EcEd6s/XLih6N
zm3JFhB/5WbL/oXeElZDbRriZrszjvltvg9BokgP9QUJ0NT07cNWfrgy60ujDEwHCLxzohtXj0lz
l7Lvlgalvpvz224li/mXUwb6x+hE4zNSdLfV7xEaIucfvDb8iySGxhYHUKAB8IJcxAP48C0Om00K
1rxvP1tFi/0MKdcmNifDDuy9eR0GMihdyxMA+3qa3wX9fmtLr4R7utjSYgojKrvQCqyu3M0kXHNU
PLsEIiMAu+P8SK2URUHr+Bi+RSl4Po4E+V7vVWDWDvsucdnF4HY7w6+vx71xe/5Na3Oy2N8lAwYl
ylTcbNCgiQxXYc/luPUVKytpSe6BQ28V9gmGKjno/oAaDPeUG/MSXbtj68ZedokLzPnPWBuwpbeG
GcYNYDuCBYM/Z6ozGc7JH5g3uHNAT/rdFg9u7ZvmZfGuOIZWux0OOQrWaXEakh6Np+fzn7CyqZcu
G8BTtRkg6yxQcrprixJ248929KqTLWHMlam25v/+7pfTELfKjMdmYA9XCn8TdY7ZZhtzvfbwebje
PdyUmZBmVJgBi9DKy/fa+NrGG+fD2pAvdjb6ObBm4BTVKiN0rG5fGFvGPWtJwNJiA/TDXGunykLI
Vn3dS3z0dF9gy+haPrhuW6tz7QMWu7moG8KQFJoBsYBFNWovDDeGfXXdL/avovRZj/YjjjQ3/ELB
3jsUfgRJMzdVvXZHjtopK/0/WqBL741+ElbecckCnb12Exj+PHYTlTiy4FtfszJQSweOyG5ll+Wl
FXDU64H48LSjtosBOy2kLyucpXzfXnZbVP+1ss7SlWMwaTMR6CIGrRcVwQxxlQHZ0Z30ySWawuZR
cxQn8rI/Sz+WPh1qzJV6SpFxppEz3/F6OK9s0gBXwoe52N1KrisNYjkNkIE4RDlS4xAOV7H2cn7y
V/b3kgtLpMlRklZxV7NMV+XkVUWPg9GtAsfaxC+2uI0uYGhy1Qp0DQ1IouEo2roFrmSX5uK8NvOi
T/TRQi0tUr9GdnJMpvFG04xT14nK4SzaQ6b1rdLtxmlEE9+hMuqVnAfhKKDkg2pLzia0cYz40DZg
EcXpn91uzEVQiJo4HDnB4rPtzDGGzh/U0evyZiNorqQpSx48k1bKmpTaQWWHBwvaARPfd3Canqqr
2t74hAXr6T91haU5R4w3jCRBi4W2xKvs/IQU+B76Jak7AEJBc9RH2yFIOssXVQjyJqJFCNdIopTO
UE5Qx6pQ64Ed6070OK/Pr9SVpWQsDugEJGNp5rgSqYCIdfVLHW9Ep5UtsFRgYSiEtTX0aQIG+OYY
xBGET7auumuhaCmPkGRAC9UqNoAA1H6WLWhbx3gOD6mbOSZuXm7pkYNie9oGFdyYd9Yn6fKSlwFj
H2IROqICxdqTCbNzwbrSjW3ddopp2mc28cHNgRqEGT4bWvUijfwYjuk3BvcIZVADtea+qlW+lcqT
BFAR3qadk1XV80QIyBa6mNzKHB7AsPEVle0jQS+rkr8Wo/pAaD86bT4chFX7sHMC03yc7i3ILUnI
TuQyDqCScqXo1Rc21A63+AmIq8Gve3oBbbANxt5KvPw1Lu8SliYVLUUBfAZVHOoodvXaFbrutP1G
7XRttSzCDqwSUNXiEQv6GmpFAVAckbWx7dYevYgcRR/GMWETC8xMOQGNFaBov7OUP91Ai5SiNCsg
xRJGA+iE39RCuJPG3s7vzZVBXxJCMx0ouqnHKWLWphNi1DM++cjvHE2XG4fsXNL8ZF3POnbvE1Gt
LDiUuAbgGpTYdtIIkNEaCOu4BHpPKs8CheNM2CHU1LbS05XpWCpiJPB/CCuoLAR15mW93w9PSvfj
/Hit5adLj5JkgAtHy38VqfrdrFtg3RR7iQK8tgc4dOPCv/YB839/txV6SNZpkYWIWRpPY3mC2pgT
fj3/ASvB+BeF9N2jgaHUcysdkZ5O1z0F76Dd2L4rHUwoGX380WZeQ9wVuMbgt/pJfCTuTJrXvNQ3
t1KHteW62MNsam11qip0jVzVx+j7WXXkzMlU8Lqkp3jJLtP8CBeqG7LVmF0Jy0s1gqYsDW1q6jBQ
voxuc0jxWfyrdtft1B0/Qs1s47K5NuWLPU7BPhcEqo3BNFZBlKAHOHU/zXx6Oj/tCx7ufxKDpUxX
O+bpFKHJGIABcBntRVBfNicdxLivoAE59hd6CW29HcoYudOo/vmXrszW0t1EzcA1GQ30+HLLmwAv
UKH7VhN+L4uNkL522dIWqYVViFgpa6yH1ut31dvM7cVd8aj5ppt7QBFtpG5ru37pdwJ9j6iCbzJF
44KHTnqaTlCbdKfajaBFUbhbZcQF5/WfWVpsfN7kYVFM1AJChh0hhfASHosDsBN383fpR36b32gX
A0RSUi8DaPjqT0yzTWAq52jxLipkAMzBHR4HWJiB8DLa4too4o1JWlnZS18Uqg21Be4UorFKTmgj
Vk6pxl9Txd4Ilit59RKsCbJXVE4jitUdLG54rrp584RumSJ/DFu52eq8LA74MEzQfSwpxseSh4m2
EN6O7mQVgjXXUw+06OdQ7ZEz61dji9uYpZ7q2IRiZ02pC03EI5xDoeemqnu0Tp2pJlcAK93hgvNl
BFfh/GZbCey/Oo3vphB58FjVYW0FobjNrQaQ/o3ItLKLl0DN0oD9rs1xpQC772YwJWgSGVA9r1q0
8YKVX/4vl5V4rAi0beyAptMXTe11xyjUrYLS2sMXEWJQwY2oJ/R7qlZ1tAjuc8H58V5Zdr/uDe/G
W+M6mEPZBFWY7K4dHzW42GdaMIydy9nj+VesjfwiGqilrqGwOZ/VaPuO1sNkPZXonG4lxGuPX2x6
EJHGXmlMdGMbDTqAZLwICcjRRfVd1n9YovoVuN+NUtbobSIMhQYK7n3VDRSDvbE6mMpGYF6b3UU+
QMekhxApqvKQZnW7h0jZ6rKtnSy/spx3PxyJ/CAmAlQUDG3rx1lFo7zUbjLu9vYvBjk5xFtRf20e
Fkf/xBsjLQ0eBg1909vpMWmjC2Wcjhnlb+cX0tr5tYRGKrKDoECGc3KGjWjfewi+dBBOy5+b47Yy
xcpkLDGS4WjmAyhLmOvsLlPvGfPP//qVA2SJjYx0OVY8Bj5VFQOkkHcNyQKz351/+NqPnifl3Twb
MO2q9Bq9tYI+DGkLk40/8UvBmbpEQHKQGOgQo5ykmmCjptDZVW7P/+a1xanMH/PuRws6Fjl4EnMa
XDWe7ssg9FAkzZCTKF7r8k1pw5WluXRmAdm9AgMTMDsbNQFhv6XyspquB/bz/IesDf5i+4IvxCM7
6qwAVqmpyzmUreU4bMzsWvd3KQeqgPVbmHPbdNZXmgUgsuvoG/PmZoLu1ncopWwJ/qzur8UWNvq+
isVcW1COsxYLZKDny88IpQnrK3jEG0e8jen9900aWgMfp51OGjQtErT+5+xQBmmgBwS9tC2pl89n
AwqqHx9vR3QUvDaAMoe9RaLv4Gay8cM/38FouX98siDJoEmzCIO6Kb82YKxpuAKoxdYeXrnc0CWY
0EgHyB6rwBXpd/MdTWA7ZNWuhvyR7SIpRH/b6/fWLoe2OPQqk42vWhuv+Wvf7cJOwAExU2vcNnVo
Fk03EKk/vy0+33V0acUi4OHUKa0AEKaB3DC/rIvnvBm8Itl4/to6WtzUCxBTa1PDTf23HhLYyf6s
+/VnDVm6RA9yYF21wgDSSdYvefgWbrlnrOwyujRjsa1IkXr7q/ZioA0FdUwXdAzM+k7ZM3eLpbAS
XUEl+zivpT4lqtbjNWn2S8e1DtpTQZ2QO+VB3/V7LXKqrTW0MtVLHOCUtp029OiS56CpEvbQm1fj
mB5Ke6sfubL1lpA+iYKM4CN6hGVxhT45SsA+hN43dsDnOTB0rz6OFA9FW9AQCymNLo1kh/vj1Pm6
uJDFRlHp81YRXSL5YnDqTb0fQUYDt1eZDJR6wsHroGqQGpDlpiYahMAQ+ef33W81q08i7BJDF/Uw
mBhDBCp9jL+UdXojDbi+WsUwOG2pXpa2dqub2fc+bXOwXUvmgeH8ZHXdT/DniQu+M3c60T7Z3eAl
VXiQI78oNW03xFniVG3h4jx6Ebl9EoXm5kqTeFQ2jqE0PmQBTlUyV+FJegeO8o2C2pwRq3u7BUV4
ZJ3mUpKh/VVQV+TjhZVNQZ5VdxII9LZTHdkOFy3UFJ1Wot2vVtZBH6AeDYcfLzXMXSizPavZq5UX
QZRCMYjawy6Xim/nw760mielgdtiXwSpqb3oku1iQNxrSWEJMXi9VjzCSMLToNmkavKUMGnvZU+/
2ZHEFLT7LqeeysQP2CagigvOWNMCfM/gbJ131xXEBwAfthENelDmeni7E3ps7OLODoGBhBihm8XN
Q1VW11AE/6KrJci5vV46JGbKbijAkxY0eu6FcVJ19TEpQwfmWqcs7ndY1syjeX8vQmUP4MypYPHX
qWsPfYmioK4np5qHb12e+sLUH9Hm98MpgaqJFrlCSYGciwLodXwjBbgoJV7GbZTswfk6JgziOOjG
7CFT8Sgl8Ywxvssb+INUfMLfPZU5rJ+SeJej1kgLq4VYi1Bg95AfoyKGfqMJYQGjRw+DQvS/IBCX
ULRIOEPXYOyjwiMSQ0ZydmNVAzh58iKErMgOjGcvbaaTqLJdpxk3bdnuoEQKm3AEuj5ze6JR14jh
hwZw3lVDh2dgz18JPCwHaHLEZZJ7PMovBYEATV7KSw3yCn5Ydk5VFPYV1GG+TyR+0SKoOxigX40c
01teCWOAMaNlXxYV/9ZG/Crt64OdNz5Y1Mw1iEG8puueoz6+bLDiC+DPnSk1gpz3FmjU/M5kleVC
EM+z49EJ9fBVG/UDJ8B+kwFMQqG/9LXlkda8T6LkRumjPZQqXFZ2mRvxEAo9XXmMkukBNRyvgLAI
LEiaL2Vsn1DVeeS26EDGgxy+bhaG39Xj99SoXrEmIVxSXHSRBmJ4ZoOsbl/SLLxMifgBlyWvle1R
iZQH+La4IQj2LLe9SqkVZyRQLhm08WczqlswxpVUky6BsayKykLMR0aVucUBxnaBcWhejMqxL1XU
CNsfkUffzgeptYC+OLz1WLPVvgTciUJHoH5oASyFz9NGZrB29jHtY0QveqtoQA81kciOj5XPfe0G
zZqm+ZVDjfv0Rdkcs88L679cjN6nT1SHzk0+4W6h3llffqNkIpSAIHKt+aVXBFsV/LUBWxzn0Eg0
xkhiborUV+klCW9Yuf+juVjiZEueKmPfgCOTjKrXzbY/qXkAlSA4//iVPG2Jjm1aFB0h34C2Yk6u
a/IIaS6XdoVfj6lb4GJZWaWfmHyjlrJy1i7BslA3aRmNSliHxQENj5No4GzyDY5MErJhbbhx5VvL
1ZdQWQ38yUjqeI3YZfedX+6tW4A4LsjX5E4NXfk8HHsvcmEOlfpsd34c175sXhnvEvVYJl3CVIEC
SyevYh0CEnVnegaCwZSIt1K1Edb1u/PvWknoqPHxXbbBYcM5gceXwi+JvvbATdnVS6hvrLi1xy92
v8HqJNFEHwapkQQE+jpGVux7jnhpbdFo14LZEk9byYbrnRKHqC5AYuStQEN4N+074HZBfZWd00IR
7npLPHVldy5xtcDix3WTZmHQqpAwMZovERSdoAyVJBtJ3dqtgS72PycSYoxUgM59Zz5Fewhc42pu
QjDVm2VZt1Qg116zhNamGtOLWO1JoF+nV6av79mh2PPMEYfUj3zcGc6vr3kdfZKhLmG1bQGzS3h6
hAFtnpAuIRL82XMXqXxYVNgkvCBBPWS3qTkd7EbbOFRWpniJo21xA0kBASIBAwnSgkAsjDJ3g6r9
4S9f7m7TypJW0mifZM2RZSYoPenG2lnZbdZiM4tWRHrcZ5jTvoFNlRuCYyqB0jVVsjs/7GtvWOzn
mudWUvM22pOmdmPaALDzKtkr1chGwFgb/MWBbnPQhyEHCfh9rgZFP+wUDnU+pv/hCC0aY5OgXNbh
QMAgqCGTMB50Ih9Zn9xLk27cAX81Cj9b8osNDIFJtW7Be0FIlTtzIG4aUq/nAhmshWYiZOuLujhJ
izz3cvChe7iHF2bj4n5WgAAV+RaZ7usJJmjCaKDUNXpxlpVuQ4sYI64+wef4mYEkdn5CV3BjdAnK
ZUZlaFAMJpC1tSGeElv7sDO/0DK50fiIDFjeg3F9SBQODT9ROpDJbT27NU9TYnlN1kUQRaouaA3U
5cYPmpfSJ8O3hPCiYze0SQ85C3AGdzN4F6CyQPjQggsgmextYVZWAtMSujtVdhLHKpxHo/ArjilI
yuUbX7D25HnvvDu+JYvLTqtktKcaNMtyAwrJ2sb2WylgLDG6uLVrlAlsP70JSnmhW8zvVZgTIfcR
U76Rxq0uiWUYGYay0AdGAuuye2ouTF/7UT5YN+Oz9MpD+FRAQ9GLvKrfGK+VdMdcxJQI2KeWjwAS
8uiKiN4xp5MpqDsUwqHVdxZvrfS19yxCS5XHJXxzAKXDffK6uoGURO9MJ3i/tfva6z3TbYNQcf4P
Z1e2HCmubb+ICEYBr0Bmkmmn53K56oUoV5URCDGJ+evvwh33hI/aSu51dHR0hx8gkbQH7b32WvUZ
XfL80GxkqaodkxwO7t82aEGphuT3T5lENXorlRa3kGL2ibOxgAqfKY9qNg4I4ESfaYd1kNsQQdKd
2uLPhjmuXusTc5RhwD64FAd4DRo3SXrQynXqqtj1zPtdojDtjv7Rquqo6rqQzcPx8jsVQUYGBWuY
4gdUAR5AjO5Tm7QRaabTkkPZhGe3l18hibf8L3IFgnL/baRFkjNueiONhQckjtMcpzR7zkELPyWv
Iv9DoVmpoXAA4re9O6c7OoHMoq/43jTSR70y94WlH3Ev02rvFr92q/uv+nLJdYxTpuEnc+3ggh51
GG0RFSvPerFAO2lh1ZaBKy5qMlbYMzoono4NFhhDK6jdPZcR3Zev7GxH2lkHyY1xRq55l4Lyb1MH
QGF9Mly4T8zCKjskbEW9svkWkelNQQH6cVLeZpBaRQF+I8FSLaLkT8DMrw/Qm4XJNfc2OIPHn223
F1vYKtXaSV5kyhJhl5VL4wJ3Mjc5LuxpKEF6xj0eac4cCjEfM3srWVS9TXIfppmBidBCRrdSELGd
dxz3mAWNt24zilAla5y0bQ1OSYrHJ8lNn55q7+6yeSmeK8N0vbbMvVrA6+lpv68blMRm0MRtuDvV
hU9G6KKUroFVDhs87XEtD9l9c07uurjeGaETgnUZ/I1Pl79D4VllZO5iOJUHtkYkCUvck+9+iVJm
O219hyLTkbG5dlqkyKbgt8VuRs19577mIMvZQSl0R0nk2ME21kFVKJP1MGafNyDqhcnbQGzuV0Al
5CbDBAKXJ/YHqMD9VjdNtWTrkfiQ/UzTUACTgM3xUYrP9fzK96awn7YU6CAR83lAknG74JwdwJ/J
aFwbgAHpqyyyafRRLvIX0pb2FfWG34Xe7JF9P7givxM2Q+HEaNZL0a4AaZydL9CQ8Pa11t8Dm/uo
m/WpL1xw+BoHb8jRb1+ceIba7dwNoGDx2nDOhBtQ8IuinDBcsc4G6WqLBN3sQ1DUnhZjfhRtcq+V
yY9hGf8sfASlcvsX3LahaVs3ZPKCzGT7vjeOOQXnyOC9gq9m2gOvcxp0UB6UBMSMGeUHp+bhbCQg
+HVBGkK9VzDXs8idtb3h8L+1RTGWlYJftu9/CcuGRrQ9IW/xnTnqu+omg7cIaJb9Yp7xwy7cbywl
L2kGDt6lF2DBbx6hx3AoRv2FdM4xK8o7fTaPNu/vR/RXpkH8sIV+Ndftecr9+4bZFfTTmt8pRKeH
mV/bun3L5+ZoN8NtallpZPSA4I49ekumfnB9CK1YvXgFO9O3oce006xPoVv5txnE7CKWg6humEKO
gWSoEpRBMqZBDhpZlMLRFe19e9d4JdhkJz1OPDSV0ulmMsi56/ip04cj7Zo7krS7urYOlBlgWB+H
qB2ha5r4Who49QJmXrcaISmZBZ7H41YY0Wxqb71FImBUr53eiyqz/p1a5RAOZXkiyQImguEA7VI0
Brz5UacgLtGyg+OApoBNwIBZr5lh722LQoggAc8197EkTj3yqDPoQ1LD4SzgXxnKdmdrUKFtxLXe
bQFRFQddhiN7onfRwkKpibdv4Pg9dl4aGtOTVT3VS7GRBymsVQYkgyMKZPWgqzpwaJblelANf5Kt
4rzq2VIys4CrVhej5h+Agg/6egkaG4RSoDi/7JsVYX7VqfjoaHJ0L8FllSaHyp2ejbUo2uW3lpPd
NtYWkkuVJco4Y4967kLBqHpY/ClahB+RfIntFuzk+ZsBaCxIvfeAgv5skx5I8aPd96cUJC3TBJZG
k5wgUiucnw0RoY4L2+XPVq2qlN1AAd7OR4HPLhsnjdIEPUwEkgp5x7I1bax6hZTizAJKONTExoFq
Yc8yOzIYw5gdbTbv+Ipk0JLeYKK/UblGhyARu7flU4cWlDhMsZGHKIxEVug+gzY/nq+K/6f893/y
fXksAjSioJIuM/+QZWc/v/X9G4LO4xYXqirfkUo+k55S4hY9qpzQy7Xuc7Jxxi3F7Useg2A8M7MO
8ogH3dEgi16O35Zai5ivp6B7zwKIXoTgzo5cApZCnbr7AmWMcAZTvesx/PtA3CzBcfSuC3tBnALk
jnbFGMxJlYf8PXY4TnXAGGbkWXBmSfmNNmO+azMR9BrZk4LsjGmzMqLyaFI266BGobMZtK4TykUL
+7awJlzaV2u4bbe4RyRx4/9stIwrN8eMayOHR2v33UsODqw+qHG86B4qkcmuwtzozoTq0BaUTuGF
ZLT5lNlu6jq4qy6DE9OkDTNEz7xN92OebvhoxeGS8eYCPXfN06c1DhTITUBw9nrZlSguF+9DuR9S
NVEwYooetVaoTDzMTvvoQzfTaTQMp2jzD744kc/7cB7mjYRX4Vf+BUHPTM1kmFo+JLzel/CI1Eh/
oti+5Vbek9lPahXvZ+LDByViyCGJg+vMoIs+rHL8j02voRvxLU/tE03b62Tsr1w27iqT/URlA246
Tf7W/fRS2d2hG7LvY+/dazM64pYBovXFC7u0DdEu/Vnb/o7q/XdijqfJdoCicf9CqOYMGuSoXxVJ
7I6fIYB6zVly4nr5UIr5we+6X5f36n085LNvk/Lqwap1aKdYcDEkRvZjH+adF8JsD+6+OvwjTO7v
KrDAPRoUUOmVogwNgI0rtaoL+n6t+LCy7ehZtJzBjVP/Hvbd9conU14h7UIGvtwvIYAOp+oIId8j
AAXzFtBcdWl57119eOvUmjkiD06+v/JSWDE7sxD1lt06v5jv0sjemGV+R8l/triSY+LehNnpEYpO
VrpbW/vt63QPgaIn7fRlmOE7k9+Hj2lMQmYofiSHvHrC7EuQbQ1DKcxYBstXdcJcz0G4ph0UMaFe
kLTlX29xwtZcTrVFHqBWEKUF3ZiPUrgjGTZfcc47VsCKU+9mTe4g2HT5iCvcg4ybh/pNDtUQ5LuA
6EVGXYaTgDpcN0Vfe7yUjrqYbQI2D4fJWdjR8KEd2+P25W2BVFUNVRk/X0HfxgG6AV37KDmswihd
UF/ZwYoOWP4W0PjZ+A5VhJPR9LpZkb4wapQ+HIS21RTtpwLD/tE87Re0ibtDcTCsCINrlxdOEbVl
UD1kShaHTjqKOfNPXlzZ/VkD3G3WEB02nJvqSJn/ncqTvKsw+I9AVODmRRDwgqrXtohhVQ+XbLtd
/I5DTw5RR7cDZ+iieWsQTFWI0qW0r4N2idZ7aG77ZrgmGeku/QZ1Gv2xA8lWecoiPwIJzeVdUDhD
IqPpNd/LPXMcEtCm2gdrz5HSlN/d3Tv8aO/fbcIpPt9uIsPqmwlz0UW6wAy98arum7/aqEWZn4vQ
gBxSWGDuPUh13PfrKj2ME9AVegWSiSmLBAGJsaG1v3UPCBxzRp6a/L789Z/7BsiBSyekLcZ8SHBC
nPp+LI5lx3fIuzaW9vMTQmQ4fuvY5mQUWNmmA9zSTtrbjOnx5R/+eX5IZEbfJWk9txQdVtP9NXWx
uVjAgO8opG0uP1+1MOs3fYgqSVYvXrPg5jGP9KFr+S23WZghj7v8+M8vakTm7zWZ55k0gdOcm/pX
MkJWhC1j1NlZMJH8cejF2ZudeXf5Zaq1ktxAUZd166Ywp8l40/mpLbvQ8l8Se6Mxr3q85Aiy3DHs
ysDBBvnFVZdCcw+0FyfLT3Ze3W4R/6r2Q3IJ2dBDkSvBS4YubsubOds3W9IQit8vY+9ty+28Qsfy
CP2pSrSIgPC2ba4dgGYvr7/it8vY+xHMGlCZxFm15+Ni3C3WbaN/v/xohVORkfdDOYt6mFZi68Lc
LezBXKaA5iRs9Jukfrz8DtX6rH//YAodHXtGbT8BL+6rng1xRiMM8hzZVhKscBMy2D4XI4rovY3E
x/whzDHMgS27/MtVCy8ZsStQz+70tc1Arurhjegp7iXzRu6uerj138tSVxCtWbIZbSNteuB1GTee
t0vNr420Qqz1vx/v6CDxxZCDBi5+8K3p34jYcD2q7ZTMFWKHneY7WBRBKZg4WTWFosyfCF1ephYV
9q8tvWSvS9WZ1cwWAIKcOpjasw/kAaLc5YcrToyMt528vKeVrq0X3qsqPfbthidTbOm/gLYYLiWA
omPsQ7ufSxZrbJeSrZaj6kdLoVZzC3PwOhcRa7CuwMNBDoUPFezLK6LwAzKa1oMQI+YEYaOYhMAd
2dfKqJ+eaw1ihlu4YNXirH//6AZqKP+lECU8AB2z6xgu5WMTe8aWF1Ytz/r3D48vdbHUuMUhilQZ
DqSIu6V6uLw4ql8uWSory7ZNR/zyzhIBiIAsEBVy9nT54aqVl+zUzt1J6AVLQemQ/SaTEdcJ+NrT
0fjOPPc40a3jo/oIyWxz0yKgA0LpJV9uHLA7aD+L9PHyJ6geLdnqONIF8EMAhXJcEFGadmrknHV0
+eEKdyPjYedyGk0tw/pw1vdBBZKy0uz0oJmzE3Oz3eWXKL5ARsMuyUAXbQIIwrT1AAojp7SlO0Dw
NuoYqsdLpuv2WaNVBdbenHZtd8Xy68Q6fu2XS8GVFgycIjYHHjkFZqYww6RhV2m7sbMKo5KZZaHa
MM9QgNUOLNn16R8t31gQ1aZKxtpooMUDvFE79CidmphutuaQL5BX+1p2TySLNTB+7PQ18DoVv3K7
2ICsqdmctU1GcIXRyuyymBFzx9GDkF83sVDL/SeR6/fj4kejlZ1HbUvNR/UayWbBq62VmQAyzi8g
4gJkLxhOxoBk9QEDeEfMvYWXD5HiNkEkA9aqFvIiS53GtObg+stSYO80CEPXTbTwdFcJdir9ZKNO
pdh7GdjazXM/aFWDE4sBNDFWgT6noUOPJsBGlz9HYW4yUrXJ9EQ3O0Ad0n547Iaui/oKesQua7/m
k2SMaquZAiaHF0AdPdAF+ogUWgxCaHu+zlte/gqF7cmksq0HKvjZxksSHTOrXfUwVd7vy49WLdD6
9w+x0nWtjIj1XLlDswRDD5Ve6J+fCw3Uj5ffoPrxkoFXbp2V9QRYizcuQY2Rv8Zavnh+JNv2ihZE
whZ6lBjsDAjErSz4bLezg3LYfe3HSyEZ9msxi2HSo/CODWVBYv66/GCFPTuSPeeA4EAbe0lj2x/v
x2wMHQ8sA604pCg7b3SlFPVOIqNOTXCIuAn0iw9osgGoHTIM3WR/14Kn8as99BseVnGEZPhpY1Mt
r3JscJv1eqBpc9i32Uu7RVmkevzqqT6cUKvJenPmcBJgTINQ9/diidv64fIuKMqD5F8YU8PvJ2jF
pvGKZJ/Nw3gYvg8n4+dKwb+OhoMvfxNeqTAEmVtWIImbMDYLfJfhx8asPXh6s2EIqjVa//5hjUjr
VSkCBODF02OPW1hj0UAAqXN5lVRPlyy473Vfmz08XYOozXxVJ4BzNVucNsotkIwYEmiaXrd4+rBv
fq0aLenO+wHEfLtDFStsUc488w2ktyLe2JI154z0ZpnipBrTI8FQezfdsvFQl1tjBaqFkoyaz0DV
AXoKS/BnEJL8KNvnLv1adifjQDPoFictRZ7RL+d5jKkN9NyGASt6a0TGgjZ639S1hyAwYVjWSNjO
dKvdWNMHgPS+ozQPvR/9rkzE9VCYT2Zu/rx8rhQGIYNEBS6Z/zgOLeVBJexAQFL+8qMVaYyMCoWS
kF53A/x2O3U/Z2iyE7/8zfL6VE2Qc0yb/lT3W/UJxamSMaICmMKCcgyjJc1vOyMRE4DP9fapKzaO
rSJWyMDQIYfIuFXhY4R15TjjgZhmkM9DYGRsn1XR5RVTBQuZxtVLoK5SJnYaN7Yl9l2XhiBOCEcL
4MCpMcIlIY8J9aBTa8y3aaGzeDBAHVCLt8vvf0d//LvBS2TQaGmmGQpVCOZ9GNn3MwiyW/TIT+s/
63ile/jlhMnLjNlH72Fr8l158iWPYA5cK9N+RTmRLjQW75mTPirs+rnTIDpXd6FWzQ/upDdBU9Fv
c+oHl79WtaWSp5inRMsIrygK0Ou82RS0tA5w9Q/GpkbHfqv1oDqaUjZf8YUNgPfBaVRZzPTs2ur6
X6AcAUpyfLn8Je/N8U/2TcY/DZNtLYsJpwrmsGMWZyfrwTiBP+eKbNwQFV5VBlkumeg5qXFlTn2O
GbtztbKQ9I+Xf77CB8noSpDTG1lCTExLVmBdqpZzR77GuURkhtcRw2u16wA7DiobCvCjkz3Rvthz
r9zI7xSHSIZX+rNPdIvjamtW1q4xi0OjLccE9Cs6tHCc0d1wP4pDJCMss0JkxNcpje0GqBYgrm8G
VL2arv1DWm3DX6u2QUoCPJvV+iq6Gw/iPGaH1P52eXsVcUBmcl21B63SgwEw+p3w18p9nswfKJUu
pRYw98fll6j2QTJmVnoVUroB11hhYnYs4Sc6kZcyrY91kh/yJvmiIUjWPC+VSRcGIBsmZMEVdOXn
R93+dfkbFBsgg+RoZlJWiJLGY/+rJ9fNcLj8XMXhkZFxPpiMCqfHb3aGl4S/Ni4NaHHDt/rCCt8g
4+PcVveEXqIeO/mnBD++PnNtIyAqdlWGwpHBt33PQzxMKHo9VAuH9BoQpF0x66Fb7r+2POt3fUjc
s6bn+cDwEg5OJpbFBd13GjD65QY6VRXg3rPuDy8wRy9Bhw0SIflxpRFsoH3zD4U6PW1xYaj2QLLd
rjQ6YY3IfzLnfhyfHO8GucqGX1AdHyk+D62Xuvo4aoeyrgOruF6aR4tg/Yetvp7q+vG+cB8WqC6M
fKgGRJf1Brg89WcDtI64gkT8WN0x+Lt4CxWk+hbJfOueij63EPNNIPAGcvQbSN6KKmRfDfcyzAxS
MHbZzAjFiSl2WWahRezu6OzuMzPZSFwUmy1DyyDtZ4kO/FWHEvM7AO4cKtLgkmZvGJ1ijWSAWQ0e
rqpA4//A9AMp/vC0Czg5JuMWbl71/PXvH3Zbg0pQN3YVYEw8jyYf1OtN3DUPjb+pN7WezE/SIRlj
Rhjzh6o30nh6Mfb1HlNvAdi7XkDWFqbR5nyd6jtWN/7hO8aOFiK3wKCdH9nDWATdcWUTHsfADryA
LsCWFic/YrdfPLsywKw0TO5yF7mMMzk3A5vDpvauxwKCRs70/bIrVJ0sydQn3nSjxtE6ctrTzJNA
H60o9TaOrep2IzO3gnu57wsHDEekDlfhyCQa3OCdcX9XRe3frdE6BfKPyHizVrMAo1iH+Ixb9twX
gfsCBAXG14u31Aya6wYI3HJzcl3xNkcGnFl1Uvr1AHMRuykiYbYbNegfr7IVHAB670GPrR/G3Vf2
x5FBZ4RiuGkxEMlrnoQDaAm5dvSrdn/56Z9HW0dGj5UGBgZTDwAvF/NxOl/CJvk7J0ls8FcMil1+
x+c5jiODyBxKIJFNcYgTWws6zyRBSkCm9LWHS5FcjHoH3mHU6P18AB+gEaTuRgqlOLuOTN5a1OAq
KTTcUeyDg3E/oEmz0DgVDxCc/T8oRXyeKjsyjmxuvGLhDSrSo5G85E5ybliyt3S+H5v2BI6Mqzo1
tqzxc1t3ZD7XljoamTIE3WHPb1Ym9P4X0LD4LHZsITgYDOdtBQzFBdWROV5HP6HFvF7xknMLBOiE
KeTueVX922I5/twZOzK7q10PvKk6WEY77VvD2HvZznKskDoblqdI4hwZVpYyx7DcBi+wbqeIhjhb
O/1u3pO9frWVxKkOmYwsS7W+8fVxRZYd7Ld1lYCNfmteMDIAUbJ2kwRfYYMyyqybBemGtAVhY1SY
wXQN8Zsd+BnJtf2og6Nvjo0f23jcz2OxI3O9zlrnsnJcWwcGKM1LcA/OVgBW8whMpVFTbh4A5eJJ
xj8sbc9pUdPYul325q45JE8kWMJl14YYOf1SbuTIjJDNAnoP2wKsBfM/0bTsly4N/Bb6ysXGZUG1
N1Iib/bV0mM0BvD4gmfhOGIIN0m2ykTrQ/6dFzkyCK3MMAGR6FaGTose7lm8xEn0+/0Mx1u8Dwr8
teNJF/E0JxSKYAiHGPl862+aEMl1KDCbjXyIRdlmJ0fhvmTBdL/3c1IxkcW6NcTJCApFa7lBWX0j
lCgeL2PSQJ5KR9vWUUt7a4orIU60+XY5SCk8lYxKMxkIoobGyOKa/zBBw6uRsE/27vB0+fGqH74G
9w9ZKV2gC9jPWR5jsCoc+RJ0YPoEhOZrT18/6sPTk4qOqTXAj7c62ZGuumJz/gCY1EYG8l4z+OSE
uutXfXg+GV2aYkQ8i72zDsp3d78c29vlaqUeIrfmi3Za/mK2/7jVjFIt1mqFH143pX2r6TpeR20o
Pxpe6Jc74PU3nIXq6ZItWwVYc1MCYtzOKMN5OnXeC7U3CoKKXE1mc8x0Pibt1GdxA776wPS13dCy
3yytTo1W/PaSeaO+qfoGyZzR7WqSvHHQMCUuao5kj8nRU6WZG5+h8toyjSMnDa1Eh/rp3AbkREJ+
qjC9hmmNKhhv6e6LfluGrdGmYEVjdFnczjeF85YCZyFmP9D6jTaaYpn+hVirCRnhC9G4YfqNPVq/
EtBSl3Z+f9nsFD6DSEbtU+HXzZjROGFvOUQVXftsgGx56jeijurnS2ZdOT10gbmdx9o8nUvbD53J
+84ht3X55ysKPI4MXBvn2hutASU2LXeumTs2wWxaRpAL79nx22ge6L5I/D+pLo75wveZ8I6pP8aL
7l1VxkZ1VZXBybSPCZxiCXUKVCgR/fRdESXH7oTiCXg8v8Yc7MhAtxZhgw16lceTtnzTK2dv0OoH
zbbAlwqjl3FuhlODfnt2acz8NDS9JrCMXxXG22jPAhfImMu7pUhBiGTyliEy2yo6HDZ+6MBaIsRW
Dq36/VL1rbQTm9DcQqXYCMTzANcOEYbvzsNwWmdjoaf2UzuAHiqytmby3vsjn8QTGd1WdX2S5vqQ
xyYRdkR6fgvsJ0bDbVB6pVkKPWjrCb2nJuDoGgzU6wM6aS2gFRhzNtLr3tJu5ra/Gwz0jSgYaDrX
LoLZAvsNo+MPZ+bhxEyMR6NU5mdfE3dwZMBcWkyNJ8AIHANZdStQp/dL81sJjvkv7a8Ml9OstCdO
MmRxnpp/NGsJerN7/NqjJT+S22vOZBTp2v36WZDlOk+NryVkMqejMwFnDG10FncEhHrWeSrfMr6B
63jnrP3smEh5ACeWgNLvxGKLNl3ojYg+ddJdp+LP7FpHfXD+GrmAUXMHfODj69A57YG0sLjMRraQ
gel/mtIxGFgFJhPzmzevOFrhXxMDXP+DZt0MpGWhxb0fniuuQEliBq4HpQuPZC++WTy1pnkmvX/t
mJh4s7QWIKvBKIBltG/tZdgtvLXCYnavC1AXJs783RdtHxCn2pGqT/eINSjRFu3z2tbEDHo0ztZD
OZg8ALTqvqvtndNXcSEmAcEqsDPlPD/21rTHSPSPCS1Lx/a6/WSL76lT7n29jlnDX2yvwHSZPQUm
2tXT6D9cPiGqcpmMwCrQ0NchgIrq8rP7slzvs4BGfuiCUF9c5/HK3bwV8xVB7V/0fbRb7NREzOc4
liGlRRtUrESBoNjwZwp3JnP1GYPea0xL8tjRjdfc606s0cBCbtSgRljGwG24vmGyqluVTP5pC+L2
Qw3kEZhwrwkJusd0NwTWwTml4dyF20Qd71CTz0xhvcd/SIkdHGi7ruExxcxPuuVD21XwLvQn8li0
RhbYYI6rRMrA8Mb8mJXzKUHt2+T6z7wxwBnjhXRynzkYV2jaQetifmi0OY88z3gFe+luHLyH2eyO
He/+NoAa+RzJQANXEUyiuJsTC4oz7CXt6TdrGhKIbOhRqesbyawijZIBnxwHb/AMgvIaUoFgSPlb
77Y7q9RejNmmG+FTdcJlxKczmGXdaxNKhU7Zhl5h3+lOvusIuV06Br354hsfwbtVllcO+DKgkDZz
7bpekojx8XebDxuVVlW+I2NCfZPlmjBwRRjGStstoPgwp/y5yetv+VTfzK6TRMJLp51D+V+71c8D
26Ls83FWPjlDMjPpVCDiml0Kal8H9EQYutfy/K4vqu90SK5qUe18s/6bNWQjO1ZUTWUAacqb0WuS
MY+r/DFzgU+B4FzDRUSNo8GuaLLhuhToKMeW7nOsnzXbL4HLz2r+YkBTNzCH6ph3UI/C3AHMJIRq
EZRm6Mn2/1LooEy5GRCtCq3l55IVAUUIp9Wrn4BzgtBzomcboATVeks2u7Qa11grWCz6Xwv6dIld
QyGdolmbB1b7G6wB+M8W/4SC99ixpfxwzn3L0p05jVFf2E1JQEJ2WoUKs+txv1JLFrviPiuDraqo
Ih2VQZcpSRHjwHoRi/TcFHVkLZtaJev6fHJOZcylYxE3L8eCxsttF6VxuU+iBWQt4CUge3pKthqe
ikAkYyypmyzQKgF4B9SCXuz7483ERXHgpbZxv1L4NRlpmRlgDSymKY9ZKo52t1LJiZu+h8LsxDYi
kGIXZIDlYGe89G24zr6gAat/plvV6PfA/9kmrKv2IeBUIG1CM1NDSQlNm7EiARPzuSd6pItuDzoS
UN/2sKyk302C/kkH9jR61ZswBm3v+NWJTfotUu9f9mQGNWQz82a86hz/mRnNfesiz9KdNHRZB6Z8
L56AB61GD8MhYx0BYwlN5zwAR+p1SacrKqCpxId5z1EMp9BaTsCp7HEjHieB2UuOKXXx1teAdrH8
6JqYg53zuG7YhhGr/LUM/hyKtGi6zspjMG1eN6I6O7xFBqntssW+bzClaQgNHQ3djBLDvnG65Nvl
lEyRxsigT00XFHwynMW4ct85JN+bgvx0WXIUk1+GxdfGNh2ZzC6jo5WbBuy4JgwgnsfaqkMf8ldf
+wjJKeXVmA2oYNBY09lhZlpQIJFsPeQdwVR/rcjzzj734aSC4dsorAZXECd9nerfWR8XW6LNqs2X
EZyGpeeOa+dFrMX2qd7TW/3onNbm4ja5rcINyRhOxCexTDmKPEvSXekayFttEziYaaOGpHBCMoqz
7JzC7KFhhEbPcwGqUjCYBVP6fdziFVD1EGUsZ9lnlp81DHPcFcof+ljfT+bb4utzYKV1H4BrNguK
Dm81ahsGTLWt0S/Vl0keaq5ygAk6EwZS3fR1GvCMBZ1xtue/l8+uKruX0Z1+m2uL0Bgs3/V/sSXd
Zcn0m4r6bGJ0KODiFeKRD4PLh+upGZH2z3WklXr2yxoHf8O/K+Q4nPe/fzjcLnVazrwGVQGXHUWP
4lLSDsuu6ue3xLR+6UivPA6VbDPhv2xNvFSoaTOtBIVPskDfhHl+sGh/obzwjc3Nj0ozygMfyX4s
Ko5WhAasZM0weralfa1IeWRQaZbiupASVBRb5lxnYO/SyuI5cdurXIgOc8luEUwuFPCI5v24vEsq
85E8DDrvPAd3KrAXBmDq4vu0gLBZfL/8cFUd/D3n/LD8ZccyR9fR+mXPq5wHMIJh5gfs+p+G7Nxu
uEnFsskQU1EMIOam6GJnNDkXpA44Ymte3ZXkpjemwLPO3laxUmE1Mup0ESX38wklcYIseDTPWno7
e69ifr68YoqoJaNOGRogRuMKOPzpquuuKhJOFOInJBiA+7j8CtWmyPBTf6it3l0HxX1R/BWWLwKR
/hErl8EULnoRWRW5aRwoc6NmndZVzCZ34/KmOGzvd8sPx4HNdbqUJt7cg6Fxng9zWoM0esPWVTuz
5ngfHm6BgbqeCUak+nIOhuSpY29+es/GjZ1R/XbpmqQvnZNaNrLqSfQ3VdnFpMN0V7OJu1sN7pOE
8X23Pvz8ujdMUPd5oBPzz4B3g9cxCzXtGhdZ1EGS3Rf3Xjb3trMM6gNEltYYRcxm0HZleVhzK+qb
tAtRmo2Izv+y3NyVYw3LaY5OT39vvF21hlKlvBmgBjnNKKS2UW0G85uzFwcvYlBiOdl7/tgGZrTd
HFN1XWXMKpgWfLue3nEBJjvxm9d9E0Ij8g9/wRjjMWz++P8HgkfFp8noVcNwSc58BBo3Y1dTZz10
Y/GgG+MG6YvicMvoVWGDEJxNZRYny9lCPT/xbrFnmb01X6gK1vr64g/Hr+WJ3U4zp3H23O903OoB
+eNhFnbeO9ZkW3tO4atlFCvNQYs68rWYflqF57LDSpdnxlswSdXjJS/AcWpzIGay2MrAi2+J/s73
iheewqgo/Skm+6bTzdDXtrD8Km8q41cnlrcJHbBwJQrfB3Su1xN93T7r74p9X2RDdXSpGAJ6TDTG
UwBQxnCI6jt+vwJQxv20S0PyfRv+qzrGkn8wkz51Eh+7U9i7AYNrznJ2S3Mj8igqWjKCVXMakaY9
wC0F696A/XtB5WnXVjRiHoKcg8gXlGIrsV43/N/+1JYBrG5G0c8fUK+sMfk7OSC0cDayDWK/F4U+
e/j6hR+sReSelQ4tRWkiS63IzZ1nysFkjOs7xNermKbu1WxMKeQI+DeHdHWQ5Hkaarq9BGXRvtZe
+60zhbWfPDDjI+O7g+zjQ8tN7aq09Z9Lj8u92TPMRENKIcz1MXbI9MPokrgh5C4bymdulFAL4a0d
0LS5N/RijwLw06wlNe7umHetUAJCvmg8MJDZXPW+uyu4+7eqoLjAwGHMUrQDi4Y8oTF07BtIKevQ
lYbeGw9onbxMXNt3zLpaHON3afkUwggIdGYK3g6LJUNI27T6VrgDuAuWmwRM9FDg/I1B1QQz+vkx
N5x+7/RZAMWtoK54E/SCl3G9oK/oF2VgAkAwj/rNaPuvNf0fjq5jOXYciH2RqkgqXxUmB3s8fg4X
lqOoRJEKlMSvX3jPb70ea0R2N4AG+j384S6Gmb0M9VvYufAtCHY2oue2xNTjrs7ejtzZLKEFv77Y
p7VC1L1LpEzBMx3gsYidLukia70519F6nuHItEzq3rv61g7yx9j6QGl/qiyM0RvRP2DH4D2KsHfa
Ney9Gvw7TG2m7eKRO3Jltr6sEDkn5YuD7J3EHavEowD6x9ndDBNk41UnE9vMeeQ3bTZBJ5RY0uau
IPvOKHCOWOwsZLghYkGHGPNnVNIQI7v3Thdmt3VQvauo2JKyJWlXB/u2VI9NMWWFZ5DeRRFuAXtq
ZAvoyn6tq7073nzu1z5M6xaZI7zoN0WwIj5jau6+IXfXRjWshORv/Ucp+JOcE+RGn01nbyTApv4a
m2wSpkq7KXwy/j9umjcq5gOg1Zd+9o5B676O2tK01OFj4Thfc9Ai8hKZ3FnkrQfX/fQDchee2AxU
Tglojg3i3TWMyIcstuppgO19SmKT+AOjm2msNy1166QqdOIs5bXhkJNWWHVl0MM7054HiMqNxu7a
eGEyElWkGtgbliR16vjYf0IUfMJhLzSsHU+trjKHmDExkXudFnrtovHbErtp51ojnVwgatsO+VhO
ImVVeJqwxvx/SAnpz9JRU4b9p90ShueyD+7KX8tk8uLbyh2EeJdYusKblcbCuzstSK14eWZrkayV
hAy6h2dM7WLS+3uJkQWSO8rNOOhQ7CqWeMXrM5z2D7HBiQ/DvgMlhuwMFiGOJsj45CKPpPPOdhQ6
9WKkfIZFGo/reYydXx2Sj2HF/yTqbJ14fvXJg+WqZv8kptZPW9y+yWqnx7oQx6nuUi8ySLwf8UaW
fl6RLpvaj7bHj9piPWk5Q/WDdKsYfj3SqLOM2XFZdR416kENzcZ12h2xSPkhCI8fBLRIOup3dAn+
YffpR8+8zfyF/O1f72SNsHRm26zpZ2TWu/q7Q4fGYGuQ+nX3Gg/2tRy8b2RXQqSPReJhrB98q07t
QJ20L6uzy9ou6bppwVAUpXg/U69vN7KvkQfdPNlyTqZwPlWu3MiGp5GDm0YFagvvmU8s5dxZjGQZ
6kooFrBCiUOYwCYmSFUQ10kQT1USW4i0ApWFXbMrq8omPbe//YBWfyb1Le4N5LfdmLY4lbTtNs7U
PC1rlLtU7TVV98YsXSJBrXdUnANHHRra7lFwEO0yywv4vK0Fm5NMJNj41fDcde6d9RWCURB0WphT
OzU/RWBujZluLQEHIQZvp1d5nVm5nQ3MSQpdlulEg5uRiG0uXTc1rTflPOQmq1wBi6N+xU4QvO90
9A5qmm+4Ak5VIKBVr/CqRDyBCiSGi+K0xk0HB118nEqVb01l8jBwjqyHlt0id0eG9bEmzrvH1zAf
+lIjnMj+JTd8F3x8bMlP7YkZaXnxmjt0eocMBMGi66vjFBsSzU8udS9QSW9VgZzDmgAWDR99Ojwv
1ElmKa82jH7iFV+P6/gnF2fKjvQUIbwFoocHlLs3ByXaWet7sCwfQtewPXarTTXPD14tDtiBgrJ/
uJWjzfjaf1oUJN05Th437Eha3yTMh/ybuSbhrT42Q5yYwaQDF6hzgdjo2P0drDzIJnqcivIMmcpH
sfZPs67+wXApHTWBft9zf8Yl2ID03LfGHiYHv3SGMtfevX780hx/ii8+ixGHz/MfOuuviVciMcMd
lnTVEMgswH0k8fK19p5W08BXMrowFjwaSy/u6B1heP0+6fDMO35YDMbgznRZadb9VIa7lYsHPstD
FcEwgDqvTTHCZMLOaSRlmK09XlnZI1ewx3fbdOGDEc6TU7c7319N2vkDYpadSKXY4D617phxEydx
xHRSOOO5dvzDoqtLM0w72H1suiVOtOwrkF/AriScudJQIa6tWX7h6/la1eUGmTDbegpuGv+acA0H
e27zmsqz60S/pT/RREQclXcNb3+M7ezJ/VTMqIU23kQSAVp/yVQigkHAQshxbru8C/XzgGy4PaXs
8NeLuDVN5yW4sIaxrCM8pdoew1UfgjYAMOmBiaOrIVnooAj4MCeT4c0E4Wu3Nvgiltc5WnUyD8E9
JPIYADbD3n2V1szBsnE1H6lku7gH/FjbftdiNaft+/3q0+/a2F9SOo/hMLgp4c4njnM+98WDRLeC
vqOADDiQyVBrkJcCOhAENopFv1BBR3iUe7Ar977qlu5ZISwePW7XStGvNWrv64gFQNtAFNiIL8dI
UDHiWgX9r+tWp1BYVBsg1qQLk6qpb56Cf8NQh3+X2ILMqSr1x/ECR1KklPrzC1aFl21bRLkPCelc
fHlcJks95qVf0gQS/t0Qs7yJsHc0o22rI7sLiDJ4OdjOiVB9fSlfZ4bI01jGx9XVYNPMtgrxXnL6
GQXVjcX1qXBUPkESN09IYp2iAalV4xmOw7hRyqTsu6v0h8ugiu9qRLJxUY35oobUkW55dGaRCjb2
aBaDR3S5IIEAOid1y3+KTrxZf/I2haweJSQyyVi2mesOyNtaJny3/NLgbBecP5BxPDmTzVoe7aa/
reIWTw8W4rsxClIS0W4jtJPDMnpH63EzuvzNGgZGR76v3vJU1xS7PmpPVuS/6/XE+vZzDrxUwpoK
dvkd2bvN38RcAhSYA+QNT3u/osjIjjp82m7JFHqjzDCEifnfWLv5UDNJQTpPWbxU96GZ3+FSfcHC
8IewSBpDGsh1iJGXMoyLhijCeUG2WLGppXgXxj1oSiHH8HYgxQ6xHx87hUpHOnKSvPjnjAp3L1GP
cHQ7RYuHWDEW3qihKol9p887zqCNW08ymL5qatqUOtCExOoD2siL4+BMB0sImwSY5ssObXWggtTS
/qz/okX8/lhMMl9Ifxh9cAmoz2uB1LJBeSkpqsPgFwPu3iKHdT0wkmJlsAb7KxCIE6bz3Xp4s8HW
JJLpjwaRM/6ESB8OA+EMUbO5E8pnG8OJUCjpZ+1c/AZe8z5BIZREA65BoO1o9sLx0fP9n8BZoFIK
zQmh3jkptcojJCI0TrRdRyZTz0Vg+zLTOKWRPiP8+5u1/UFVMAzV9AjH30ev7R5BIzysjnZwA4R/
uN52EpXNKwfePtP6t9plb3SsfliHBbNemOOMaKySV7kj62c8txtrzNZxljenKPY9aV+r1UkiPhxt
N19ctEBcuwfPguic7YXSH6Q/3pnq3KTXFFF4LQQIpC73YEgimcw+WETVxhLJ5CoV5bKmgeMM8AUw
VyogbDN03PEQjbQdDFLAFWRaeji25XzoJu9aDBFUDbHvbixb0BsDA5nFJV7YhTQEPVLItk6ln6fI
HNZgTcdJni3zL0hRuwEzFXDOmQ+VDo914G5rteylROAv1CkvjoD7mnAf+tGhmTcuySJ4XnWQHHFk
d8E8X4oxme20L6dxg/L1FK8Y7L3ic/IbJNeEJ2+0pzZwniIwi94UbVVtTi6WJrFreDa+HyfjKNKa
RgdYE+09sbzEOngXHcuUpK8ed84FwWKfCn9LpIFwvz6pqIbUjyKHuIYn4nfc4ThPpX8t4jjtqzLz
GRIsFqM+iqZZ834hJnO6kqdyrh64tQ+9JLg+kBwLZVUiyNDsS6e6yzg4cLq8qBVdTy0bP6HaBNCO
mTNT/CS4lWnRRJc5apCZWpY2l1OBvVni7kU77FQDrmhSQ+IR/4AWPjPd8Ny6Mi94XaXGs3vYp7ZJ
0VR7zumrWjFrrqRMtPAgdQ3HJltn/dJiFhg1AnwGXEOpI4pXqSCuYEbDBTJ2REJDqAWNGJ1EeTDb
hk3b72oYVmEMOvdgPlfcScHU38K4e29Jc20Y2Vs7gSSrbwFBVOMSn5DG9K1B3iOf9WF1FXYLoxSf
/EzB+6OHjUiuqJHbwfxVArbu1r49o4xf5OyUe+j3LpagPYvwAvYzWlemK9hE9whXd5tDIOp37XeA
C0iYeC2C/1jMfidSHarZb+DgAAetgf9CULuhETlLaHISFSHlqvXz1Zvr1Ab0Nw7jU6d8nq/cu1Dk
9yTuEhzmYX6tg/bgOPzsdZhD7LTS3CMIEENqEfKyEGCXoIPBT9iPFbt0agQP2f6iw02F978j6HsY
H7q+5rhTx7xVLm42lRSU/ka6N5C7wb4NZPXRZz6E7sUbpeLJmcb9XHU7XaBHDkoLdYNEdDkqmDds
6hFXpKvWLOD6hfX9hzVxixWG7lbyiOUCgdPGYduqh5l75ywJQsQehy58Fn79DOjttantWS7lmHkB
z6U7IcfKPKEBubJWQu/ANtz6eV3U+041aLGDU4zUR8opJBUvcbds6RjGKbpImfhtKRKsCtw7yx6b
kl29XjzPzvI04iciNn0Q154Dqe7jKG+IK7gKXZxlp1NOxAOJ2a0asPFUunMC54eHwVleSmG3k7fi
SoWukQ64oIr4ySni50qp+0DGFDF4Vxp/LwHNgl6d4eOQCdXu1YI+uZhzScRumoZrF4+HVrJ8pf6t
QUnBdjHAeWeq713UiO1k5CFc0ItErfjxpWkT05rUwyXJkQvR1hDUyuAnrIYfiiEzHhaEarviqw26
y1L7v70UG96Sl7rXPQTg9K/23duO5j4Etqki1abDXDBENtcjr1NSs68uKOpclQVLxx67gv1MMaaR
+GvhGrBOV6RVX3+PxD5rPV5DJPuxmuSVCuF4MuQN4BPaUKxJ/naCb0jPDlHM/xU+7DXbqu4TzKyn
SDcXMTmvvcOR1ePultk+I5OkQDGMEqDh+0BHHDHx5RMaqLxu2tfCfAGC/6cXhmQESlI+U0S/xsCy
O9uxBA3iK+H1xS/Y2Q2BN9ZFi3rYFa+4w9KpdS4CpRZrnafFmBzWJn8k7z/k0G9mWIjLJcoNJiUl
uJuxGDe1mB5jQ9+G3kUZInaHcNB73LJ80UPqOxJBY+uOxbbE4fXTDtktuBaWN85anOAlgGx6Hsa0
svoKIyfosidxL3CiE+tWv3VMU2d0nzpmEC0zr6dKF0caYR53/SD7Y9NNrIsEdhAQAmE4wkcYk3hA
bF/r6Jd1RVYxMnFHn+0jCNUrWl9tNFeIW/gbd2W4D+g0o2me90rERzvz72WOjsralFCVeZG8VOiW
ZeRXcOltNqwaPuLWvWignBGZU8iPD55cLlBu00Rhz2VCKgy6RiSszliho0uIPZsm61soPZb5OCi1
M5OL+yLo9o4XpcoPECASytQMw6bFOB8E9FkgDNf1AEoidvZNtvMVbYXdjBF6jRqSQ7Gqk630l0am
aCLj9jYxpIQUfpTwzsu6qHoMR/VUG3ZfBP42S2DxRtZ06dD3DvNzjLYXy+/A6uA7V8zNcUHoQtLF
0PPhnYecksPr2wt+IK88iSY6dauXlVrncMBy0g429bQNPgqzfKOLM7gzvTQEKdv7Mp2xODHR8KpV
9Ww0nqh20sJHikDn7ArSZ3Ftn7m5x5h3UYANtuUKkXPafs9jiJol8WGl5m/1pFIqIAouSgwwIcLu
wzlOB8WiHHjbzsMrHncGAzwRj/0E/BOo7geJ1620hiQCimyMaqlt0PxLeh7b8KP2xy3rwxc3dhM3
QGrPSsWxDEWfRxKMr0/qg/f3O5ym3XC0YzYygBWlyHqBA7h8jOt4QGgHGqTSw+g0BfdZ9Ue+ihtd
9Z3SEgnBzskbMBZz9KlcywNyF8+Y9/d+226gmHggyLGmUu9sjUlLtEgoA76jigUsPfkpR3Q4rEYl
k36yLOqtxcHHDPIR1Wi7huBJll0u2ZTU8/q+MPMgCEmikNyLct0VdX9oZgQhGQx9Cnc5wJdT6NSf
SmHsZfxe1m1GFkQ5yNWcu8IAnqOnqaqeeVvusSiSzGN1NwLNFPitIgg2eH1PZSe2lXCysZiORd19
9CY+hDB00RFOcOj3e87sPZjIMyTIv0r9mRqbChvN/DL0BkXXvsCc8+qoYl/M/bXQs0qX8Rsz5K1k
7TNbmo3UxRWB4mXCAEAnvtv+w6GFJUm040Wcq9HPG2Z3SxX9AFdMYZeZDbU5VwvwzlLiBKkBIyIg
SxrqKGGOyFpvPMsBbUgziIRE1dUjQAmWYgPrp7/GWJ7HSO6lDn+iEGpZU5DEnXkeLxZI4qrT2Xf2
oR7OY+O/txJruxMmeR/CQdlfTelcmpZ8NlFwKme162Kzrwd9RYrIARu4N7+TT3L1P0OB+z50vE25
ukcxzmD0NU9mRy24F6OPNYKEcRm7RxlUJ1gSZ6Y0aRm1V6f7a6mcxDiA90bj4zi0ZS7YrypinFRD
DqRQbdKz8qux5Dt2dTrF6tWZMNfUgC/wx9VOfUE7fDERZjAdfTbBkOggPMg1zHQb77qWk03Nih+X
hDfG42Pk9C8apuOh1x3tWL35nko8Tz36rv5dbfWGef9jiCbo+OUe6Vb/GMAzzzq5Xw67wQWB0Nby
BRMRTI8X2OLAXHkB0ZI1+JdC1FlnBb4pGzbIVm+T0jeYjOon3o1x7i3RAcnXj3SlV41ONFjaI0Na
U9QWUMX4/hUw2KWP1T9gJb+Mr7hRne69V/iwegk3wGnO/kRu/ogzCyPBA+S3uDKmGbNbDFo7ooc5
No8iaH5b3h1c4TZY+AEuILC7I/7pgu869AFEtjtqNAb15RW6/JS02NCZ2XMpkddVQhe6IMsyHMLv
DniwHsTrRMIMyGGXNNZ/ZT1sZywioErM720wLhcM8VdGx43rF6gxcHYYy6xYUJZctQiMPv5GD1gQ
aKBHrSU5qzDIsV+0Z9zdrhaGbQwLyh6nKVzaf3Vsd7Qkv9AMZdBXAJcJ0mCCBI7H/d5n4ht62mM4
eTes2r1QGe+MQNnrACVumHWe27H6XbsgG0vgHH4gUnAIuwg9SWnpkMKBAm0NPoJEE5HXgjyGfvCs
/xKC4plnhXs2YIFOFk1OjILuxaubVcDUEX0FfsnlJq/1COhmQtPmyPiAWpoPxXL1Z3UvC/GsWxBv
63TzQNrR2nopg7bNFs3B1+OSoqt/oehq1RxcfRidqg4wGLzlktgZSwSwBi+dQOSViqoEGO55casn
mBY9FyUQexpuOxY+1AxES4+yQywRSVmAclgW9tzYeeuPrklVPGywAwTjfuYAiA/kceygFyTB/A+4
0Fkb9GEzZlbmAn0FIzUrOEfKdAiDrOcaJzTw6kxVpZu6mGDITOH8P6RmUXjL/a1erNlHXfDQruVn
J/8um7g2qE2INgQCsmD5as7qHhBKNCKS3i02keJgesbTMGHXJirKy4LlMo8Gu7L4XSbseRG0KL4c
kWKtPByT+QfMSToq7icT9jo6heBZotaPkQAWiJsUx+SpVB4KY/1LZn4oSvvjV9Vb5/WPuJevVTdt
aQllhNupNxNzma+QUE5OuI9G+HGZ0s+wQ7CH4vEP/v8y3ByWMNooNn+IqDqNxjo7DTIWPhJzboB6
QWm5L4b1wLBUGYd+6mO6EgFIISsu5ah/AkxrMiyOHR9ypDBv2+ld1y1yQ8W8K/gMUB4r/vMEdKm9
BFX/SutpO/b9p1ct/7AZ9KRG9uiuKLzW3KHBmvYVAzlmdOni0OoLoORv1GXEbw/Lc904D7oE5LeO
fG9XXJWNN9t0RnvekA5bdd1Z8vIA1GlfLACValQxSuohH0J/03H1blx6qfx+M7MW6vm4R1YT6lzY
44srYIqC/IUhraPy5jWANk3o20TgZVk8o1LgUZnt+ivKxCf22s+28oAHEyT3CLS1SqCEjg0SANVb
44bfYFpvxumxHTWd+TghFCNEFcCMLpvlYWbgBmdJH5pKXmy7mFzb6N5zgpqtdlX/xou2zfqFx0Dq
/5SXf+C1x+OdE/ZYVZzfTNCCp0Ah1OpsQKQnEC7vvQZ22LjsRSR/WeM9BUENmG89QN2a8crP4xhX
WCUfRK9yzZ23aorSgNdInRjWt6YdAVKAR0xg5fyo237X+P4+jrpLZ36xr4XM918eYc+JkQ94Wfsw
Qw0f+zIGjzRueysAkGGfvI6mq/Vs7gk4foXRqeppZmLnJOToZWxgLPUJmIdhfYgkmVJFQQUJ92lA
ajRA/8exk1d/GXaOJy7T4rYb8BSo73GNKVks/yLcunU9j6nqQ6hXxJc3T18Dn8g9lkOmtYG9dYR7
u577TRDWd9yI5yocEwavUGTPez+LBklEKcmFbvcAvwHFR7uuad18tO5h8AaKqXy9l7F9IO64QT5h
hubibptWwDdCREC9gTuLCauXC7rVPVPDEbt7OFZlnPd4f3jQ7u0ybklh0rqeMo42JMPb6yRBz3Pa
a7aNPNy7LfQrgzNnskWdIJTh+gawBrbWwRskg03dyf1CxhtAzp+JzgckXYHlDNrt4jpVEkX+h9O/
aetguJXaS1un+nb03KW6CHJUrD0JuyGN/fUmAUGCf8UV0i0HZtUXoxiYCVgknGGyjci45wNoTEl4
zpcyZwJXYTWhtedXRb33QgzpKDgYCYfvo6rpd2sMLkMvPcBpk0gf00qoNwvi5QSm3DbEozEjOucA
dcEXkGWROspbH+N/g3swdHa1555l6zpJSHnKSM/hAY1mpYTPEnLTACE2F90GNxAXPNUhvyyKfTVN
tbFVhPtAnpgM/ilpwfD0NkgA5eqtnNHdoI0TWx8ZEiEFLCSnN62BF43mzjCTgr8+mU6wAxv4DzOS
4LrAPLz0XZDbhWMmCo7ahZPKACAZaMsjYfFmEXQLjd7V8cnem8q9X4p8jdu3wJ1tFgTyt/KmpBLy
aWomkFb48pLZDT90M+DBxEC/1GKTymclmGuwU60GBDOFOE/B3hhzKQHl8Wp9tA6Q8dL7Cgk7WYLu
VmGCTvgCPmfV/oH7MfbSeXUydgHcWSLMqMsiIPNpsbS5Xf/0KIv+DVV1IX87sLQS2RwPKXf8IypY
Rmt5dP3wOPRAlar1WXgGCOkaW+iMwt3gYX3RNFtel2WuG/7uKCIPdP0VFuBoG51LE79gqdjLvKFk
WzBy77JpXqnGpOXAvxxt0sc0GhRicJZNG6G3jhnJcGCeabi8CRLh7bR43gWBbrf36i2d6rRbyc5C
8KIkRw/nqsR6bM6CoYKPClLRICjK+lUDqmQgsOPl6rhoFLWFTyjITgjbUFygR+ka0e1APTx4DVqf
AWVojeM69w0cAHzmPCFnGlEuBjnT/aIOcvDQpLbgw/qQYk/Pbnv0W8KuIJVZNhRqq1y84vF8hk3+
PvDtB2JMP7jDwQcW1Sdh1TZkzh4xwNdhASDd88fApzuzkE1f4UzNWAX3GVooNojNOsBrrVWwkjcP
FciXLGT9A8QQrwpXYIBAao1lKM6K38gB69WReEsbHuQ1I6dRIDUBs8m29jED6yDGz7YoxBblefkO
PP7YUfd1wYzcu/GudyHgCOKlTSIcgqzuJigwxnKDnUAwamteADSZHfFQRPO20dhkbIKzbzyM6ys0
1VbeOizE11XgJrDtPJoBCaCTfPdBLsN8wkmAcjt4hPHdn4ZPDywCcJBLU08nxwwXDvSYIwL7Vk3l
S1RizAaPsi/cEaLMCOg8t0/cmafUzjAK6IP3puy8XbF0TuoV7bkeyxx71BHkzyigQ0ye4o7fwghH
cxxg8hbG3xril5HSKw7lO3PYzqcYQtFHusnoAZL1jRzx3tVw6YJfbclndarKasHFEt+wCpOpHqxD
s0DIEhfr3QuhoQrrbkNj50FA4LWppDdu5lZ5uMzBklTofJIAKIoB6sIVNh9d+GWiPdM5IFYs3Vd/
Eo65zj0K4VgbBRYOSarJCDfnno55yEyKovQ72fVeC/iDCDgghiPG23JG706D8yBZ5iMXAQ91O4/D
sVfku7RtyihaxQBYBni5Mv5k/Xwo+/64gONlZXgmesow8caZ8kJQAjMel6UanKK35X1QJETrrTvP
pyAKn+SfLMCDDEBV40fQ1v+6ZQLj5ToPrV8hSnxJ/HiGLKXXD5No07lcU8l66KOghWpGgGDcrdO2
FwjqlQ+MILR7Bi3Xdd3enf5QHte+OViZgxFRWrV1Tv+2MRqFRW4uDkPz5nOgLX1UHeLI+0AQ6Wfg
Fr+4PXYeLtqAwCkXS3X4O+ceK+U8Ey5+m8vwQTz2CgODQ82dw0yXNanm/hsQxFmpRqVjBbO8cAyh
IlRvcVDIJO6kc4pBnTfOAtfoOTrB8OLcm2kBO9NlmAmnNKohqxLis50snD3CSqwZLlaeeqBBWTnk
BPDo5HMoCPtbgDUm0wypxBw9Ry20WR2kYqP3BqE7w90lf5wJsROmppt6AhMgI+SnDPzUIK2gwxXi
KYyoLd3oqD0Cbf03Nt7r/PfVRPLEOQCb0vWzcFBAxgXwjGJ6ifzyYakWTED6ugJdIvQnXFnO1+qx
9sNtqZpvJZpNuIjv3u3+uRJLAsOycyTSWpxYWuCXI+ivGO4hvMMrCa/jITzDqh4G+BBfUPTIgbf0
CRgo2ORBwDqx4smFTzE6Q8gnmmdMlgjpIHstq5vX+adg/Bu1a9WlbQsKb1j9h571PySE9RTXVywh
11kz8H0wz0tGAc3kUCPlDZYNsrhvekyZPRb+1g6N7UxEFiHpNimqYe+woMi50e9chQcTRhdAEV9m
UNNmxCMFRkZyPdQP3MFujxPC311g9MOxgnEQpuDqPGv3OMDSGevz9R2qIPznS3ysOdJfGqMzVM7r
MC+f1qn3tgnxc7y/L5ztNPcOeGdv/aJhS4S1LoFeZYUCkEX+ptEYp8sIKJAZ439Dh8eJg90q5edh
DQnlCkVFxQVoxukL6rIEUyNLeoON6KkOD4TUuVN2CKgcARN1XZjiFd6Gy/JCApoWoSY7p19Phhiz
qyC3wpe/Ny1Il178x9GZbTeKbEH0i1grGRNeBZplWZ5dfmHZ5S4ggWQev/5u3ffucpUsyDwRO+Ls
ksDvt75j5lFjckfr+dU8MhFtcM13uqp+qngYqa2p+8PEX/pU+EpFdtKGbe4Yp0Lyi596uLJeFTaa
mEkIPaM7DWolmi1VI6XV7sax7UuS2OluzdY3F41mHF3gK/+/uNAGDx0elruOEaJuv9FS7agz+Y2F
ssKS4p5i6rf22K1hYHXJVpZNaFrjm+GoB1xcKolyZk8AWBmmqn8sqz9zOhonbgnH2R/4ZrFUupjM
bWpn5WadYBgwsf4W7XgykuU9VShoXMobnwhkV6VbURG3416dzv5VxGDwJM+Cof7jNOU+GDI/6qti
49CuAqjUL7vaDt5i+CbdD3vPqn7bCcjPHgo/HFV+VYt80HkXZSrdGobxZFvug/DXy8AkHsvq3Yhj
Gn/iHUtrsOCyHo1WGWFnZddszdeN1D5Il19sSh/YJe66IjLosmxynR8dH5kqqkVnEkYseM+b9ts0
3xrDzcNcIINTPLWRa8q2Fn/yN64ueGsOQF7qfs2UsvyNMy22w8pY4DSHYUHuy6VY+TH2nr/799LB
7vEjEplu19bvQhZQX7vCvYialFvMvpuNvf5OgfHaN/LFSiULOhGrZ526CPsJb72aQ639SgzMqXJB
e+QqEhYuc6Y/zlM4+Fh6DTuATGi2SLlfFkfoJmkznmIqQOgy57ccNoM6OSBSGeQGc291M41XjxOU
1/vibJZ7IY125TEQPwurF/lr5XuZ55E0HWtTcSQUnXA344w2AECzUZxbRtCDM5bngYlyxxPMYWVv
cRSIcRmYm07yQAMxTAQilqQtWvIl9KS/UQ557ZwNSfFqWk9eEEQxwupWNvVfOWYZe+KmFsRj2scD
kXvlzuGYmgOwsNovqcVZbe2zOJue7bREA7BetU+WwzBfCse/tFCLbtc8GIyME4KKZPkc/5VGhYOE
A15IeFiMSq0/bbtcnXE5Jww1uSpfKBGqTpVn29vRl0vUq+mgVXmEveQSv3oPGJuhCsyrZ93vY8DA
fj8zK+G02631ItJl73v5h7XgPvHPQXHjDQ4qAdrtTNEkNHx46lwnzXOX1MhTfvAxexz5jZ/bu0G7
Z534Doegtx8oBIzRa9Hr1os2xieZIqE6dfmaC5pGrAVqampgkAHv0hRCAWOKXCCyynybs7LmExrf
C+zk7azck2/Ztzlt96UoQVyQXuPR+hjkbNJsMT50+GFOmuylzZe2zEv2taXdH3i6rTPKU6F91qCl
v+UwexsuHXvorXBQ6Fq+11GOH9gXz4pxkJGIA396bousZwSfzUiv1b4e/Mvaraf0DkPGmOfbRX/M
rtnestz3brDHNFWDf2/UGvOIltnLmk/Nr9Hp88Clf1+ldvoV88QhHg27VPnXVCavjpgeZWbJDRvV
6L1NytO4crhZYy8vXH+crQ0vu/Wp6wg86opFwxMBPZlbzhae72HOzW/Wf1wbOE9U5n47+Mu5UOt+
RAIdoPF6Jppz4kwXn3F/Hj81zzcv31vZt/+kFfP8m2CjLpKL0zmoKl36FfCvZoPJx2q1HCTxnS3s
250de38CbpPH0XPY0L5eKxjXxp5K4FD4jkw190TIeyJN5AvurxpLUQlGH9YyguCvheAPbx7QgC/c
hemldz1v241k4p0EcPjub0mbx7cyOFWDrIh01gAPm4+x8sGDrfZajsOhAzkdbZmdxyy5+VXw1OLl
iUFiz+JP3mfADmI673uGXZSk4Q74uMNfOy7fi6oSzFrPU6De+SeekxFYpqlz7vDVd9rZ+NmCo7W3
dmNBuAnz8s7KUMe1bRZV8tZWh8xi0I3tOvJXHKB0vd6XvMrC+B2padC8vtHkKKlfd4Y3grqx1z6I
+Qo28k87TCQiuB92Bb+8VJAYbOuNxwJpGuByi4epyR4cZ8EAcKuda2b6uVDZqyg5mtwqTu6T2t9l
ZX7yh3mbdRS81OA0YZCYF5Dic+wAItLDiNNfDscSRKVoa41mM9BsXY+kaaak2NVz2710wWjcgVcr
mufe36X4Eizy+jc37aG1LJ8eJX2w3PTfCMK7cWX92pRo/Iv9ITQQUL7ivM7AL/FqX0zvd3b1m7ay
XW3E2INvtdT6mErrhwLKPxwoqJTiRa/yLCuufwKxJMjFgVLFDUmZTWYCwVeF+zkoLwgrFhV0dfDM
dtArX6VHmosOucdu28zSx3IBcJx8bxPM+aPu9WmwIQonC3Yji0+doSwMOjw+yo0E19fEjYqGidFD
KphSdcdb2hb7fEz2A+vM2rt2WKc0uCxBNMYrmzeg5bpyeZ9VaYO7NQGmp7/AL/EZFOte5/we4vrm
5wFjofeAaHZQq/3lD3nHpDFGMaGMSqFU1cO/rK13iaqj1JLtpl/ZE+O4h7rmdHFR+GzJ2xu6LkJc
sTf+gidVd+PRSodd5+SfAuSZDfHbwCy+ufM2fCTyNQOXL3qs0QKP1B/Hh8TkvY8eji1bbCZkE9mU
aaRy8y0gaAWTmwA0T7l3Zk1wQ5FayxPKApAmlXJvmu6L59tXMDLq65z0I8u5VFIe9lgEAXkRXDAu
zgGGcnqGJtsP4DP7nmMqCAonIskQKU9DDaXpOeaCONTmsM24D1iK/WUep7gBKM96wpdpWl8n8289
K0FiTBxcSkq4MPzWlMKFicXZ5tR9HDnMRvOSB5FoWcSgKrHvp/VT9b/m5MpNARG0VvdXBNJNKC2m
wgIku2BfGlEehLayD1hTaOE67WaV6OPYs6nTXOeN2bIvsup+qgA+Kl5mJF/cEaMLtnb/uiLjUEpk
tzvRuc8GDgN+D8V2N9j8q2Ws1znRr7XHi2zt6/oIYnIoCiPbth7args7buhxZ6R3rVu1ydEnBsAE
0Xy13Nf8FsOmmfjx/ixPWdFi++S0sAl+edIr7goiV08d12wUT7uPKbBePaTBcuJKxrfBXWNzWwbp
zaL1YGPU41UzlYf4WQ/wZNUW03KJeOOcUa6DXZ/ME2ISS5r5piDeIEMOPCb9HLzWtvnHA1gUbnbo
gDd2ibmaT205/WZz/iBYOXszVkPuZJHYfPAeQ7sF3K0DpIWRWov7idRI5OHK6n45/lA+oNbmGonA
5VbJqdEdStu8bx9MLkkJoIxEUvQzvFcMZeIOexi1w5qkj2OeHrWYcUqksVmxwDxX3hx3ZO9NPgKW
x1+utNINPOdPYQa7unbq0EjaBmjIYdwEVutNcdbkzRzwVmPyB9zojofLXrdZ2by0rXT2BpUO6Isl
Qmcj2Djv7Zx4OMct1T2yOLe5fzXkeloZnbO+DNe13ZLP2qyZIW93HXxqaGi3HMCoeL55fYF/vITK
Rc111KUt/wqWMaFBcJgSmJraHJdveVpEe7CNYZs7S3gPi21UXz/orL3oMTvr5RvBkP6PGaHGSvb9
PF3ZkUNkyjvOM+eTlcBij/djqdE7k21knb1yVMY6rHX2Sqbxean7lzHxDIhhOhjibvrOZgtpFS8d
ceFLTPLDWd1zZlVcTn1WOg3F1Y2HR9Wqn0HPob/yp1fChEIyDr1fn8qE7Q0+riZc3yZg2qjz+9Al
5i+5sj5yyUK/sjEmkS2r6e9krU9NwO+yweXka/SUj8NncS9WWajZ0pInhdRPIgGK6sK4ZF6xSyEo
Gr3+S/Pq11lJijj9UyCNvScoKaNu/KoDhTsr16gJgKaz+yuOT9A/emIk71hzscx5CMo+51ArftoV
vcGaHo3Fw54j3dM79e/opQQkKKVHjdoFnXGWxXD0xunYxQmkVo8t25g7z022Vhlgw9O3Opj9l+nV
UCmLAMA1STR2lEHU8/DZJ+3B4GRqFyMqBGe+CxBgJR5UfWDtWs3VMjN3Vhq/kf/6tdr+W+XTdWXC
SGquSk5qbW2jgCh043JDOXJ0vyBOqn2snTL0zew577g26Dw9c7vKwJ/1Qbc4uJyOSZ8uYUCFGzTz
66JFz1XLfa2cArvMgJFig4/fZg9DVd7cEoxkGD6D/q9XtSHdsRtfyQercJ8Ef9UOT1oEDqZVMBxS
gP9lDW4Wzc9z0vxr0cARFvNd7XBiaLfgcEQDc4EbY51/DwiUAx42ibr4tXDsj7QQD21N4jqAztW9
CvtiYsy0nI+G8hXSdSUpJN4nAosYNv2aZEjERSbDxkXhyjt8p6rd175+E35+L6IuDn5T4tsux0xw
UWMsQc3v93nZcYkm+pgkL6VTfC936N4e74Ogmb/Brxwdbz4MUnNG6GiqxX/w3aDDdwKrC6Z8MwfW
X8sWDwwCJyMr/Qjc99OYucxy2+Cw9SAI3Q9lBEftxq9idHC+x5JrntXazOp8GEsQ+jI4mriqWtNw
QsXtYrE6XCkZ9gHYRNv1lyD3omxYaOTFa6c+Itl2dPNuVhC2Nq8ec6MCc1xZQ9l+i4Txt2v+MRgx
ri2GvSnNfKsobCFMmVwR2R8mQB4ra09Q8Rc/Iw4GhrAKTNnW0U+t7UeBWV37OgitNsAQ9OPz/cK1
ZFW7se1Sb21BWQqv/ahtcaRmr0FaJO5dOIbY6Ap7py6XD7w3i+iZH9md+4KdHem2OmqvPy8doGTS
3nLVeaEms7gBFL3dTdSMiMymW+lmxAHgelleGIDcfaIkmK5DbLJtCEjkc/G+ZMlvkzBzTcn0l1Qv
d5I0/c8sexkyHtIxPz33a79DrymRbItocokyWCl3iabTyD2IfgBx/cat6/tV7GXJsje2TZy6cc45
WobXdM7vkZpNT362S6cnayIT7Pd/udw4h661tkZpExVsvts650I3HnLWzm3qjEmu8Li9jmlUBOMp
HlFzO2JdiebuRDU1AW1v76eQAUG36FAn43Fwss+6KbeN2XyDu7yjWf/k4z09bUDsDt0mWSRbUIDZ
AXTFMfPXyLa9i6uT196eQ1dVVyNRN1UVt9xElR99lIsmMfyjUc5J6Pv1VrRIvcyLAMAbPRjPbQs+
544xgQTOTjACkqVdvV3WdTsbApXHLbkZDZ+rXEKj7c5L03zwx17rsXjQajqK4cto+SfqtdnVApw5
VacyN/5rjYZfd3Nuau6QHe+A0eK+iW5cRfI+cyp7JYun0tCu7uqg5Wx6NAQcoisoexgM/PoETYNr
3+xxwEBMeCUsvrqu+EoWBV1rVW2tuKd2xBfJNtfZI4DObjGCqCr4HtHxeUlAj0ouUjkhHJXlJxDL
yFXllb7kcERIDDqoch/ZUFXGsQBIbFFGNrObfhuJ5e1tPUUc2l+gcWebm4vTpJ9jC74pYqg4d3hi
MzjqsDj2HguJ9LLznW5v1xV3eMVn1iWck91BCfNRpM1Pvfbvnl0eku7+MXj1thtwe/WU34zAvReO
/hl0/OhJ4wGq/mlR/BsGQVbWaNK9XYKjrl1+ytY+nOvhY4kZzua0oha1fRwAyI4Kd18IvrEpCDNH
uDdv8kL96wPukqQ33J7lPOu8W3quAAo4jQRzfVma8twSvQuy7ARIAwJsERy1WeEtRH3y8+5WK2tn
NfXRbEjLj2CPvWOcMQSfzRWqY0mYh6rg75ivl7Tr/4k0fehGtL6iGn8bkX9zCyGUWBeoVjyJlIGT
RX1lH3yUmXJl3Ij/dMn0XCcLCoV3jTsUFwJ6YaX8Y5VyrReGw5t7IE6nz6vnapITKzvERmNjN/i4
aMk4Ehi/bXXJGQc8OUWWNG8kUt9bd/hHBmAirOE9ggtwcArvRArtwQBfIy28rUhNhSbb3ApzfWVd
GeWjy78BnAKZxdtSYfpcONm312VB6EhuU32TH+1ZRpnFPGLV5IZ41lBZnF2gMUDL4msZEfd6kUcQ
rjtPm8u+klz6BsKlhf2n0M6VeEHU9uZB04xke7wqWuNfXiZI+vOms9BVuGZvCu67o7TfUq1PxWpx
RaACrTQBsPNSkkqyJZfFJupL8ub3fYTt6FOV0M/UyhafyxAg2lJGadgVb4rmZxy4M/FLQGC0p2Wz
Ig4GC7/NwnJ/DZXuDByw2pY7ZemDGsfIqb0Pt/K3Fl54MQenZSqel8Q4MzBdF8NdQc7tD65Nods6
v2nXbfHuE4Q6cu0rwX6rMJ9TNX/nDf7i2Mf8aMikePhdUR3By+wQXYmjcbrZRDJtsZJAhu6Zk+Ij
uccI8gUsziYfXTX0VNS7MuPTGYfb6qZHC4EclYff1CD/BpN3VEJhwcn4ZpKIgWe1uAWsJ8mzHVeD
jmzP+R2H5HMyAWDgCLd9XJwWKJ5M+rQoqKe5ABVGMw3d5S6AIOvMABdj/ivm5qFShgoh4pjyObp9
FXYDY16DNcMEuBcNIqJcnjR6Mn/Zeptk5U/GA19AJHaU6EdErV/izuK67S23Ss46FFZOlOw+JRtG
+52PLoSu9VnSKBBR1Bg5o/9kAS8b8QLD1siQ6nWGiIAlPnpezzWwuQnQ0fqI7w1N6qlhb316jEHZ
yTS1WRrOrfFmgeb4tX6OiQg4pRmQPPpNjYIt6Znx1ymwfoslexvH+Zrq9kaT07fk81+L6jJyOuMU
nma9nru+Z6Jsnwpv2MXUiWa22lNv10ROxsDbrtYjKloVDq15dAnbn5T0SfEj3hNk3dbS3xvF+iFy
JzJcsutjWd64EvEZj8WRCOu/MXV2I+OzluNxYc9oy6U9hb9ZXBijdonDvBd/cqt99BbjMdDL2TYB
6klLQOxdHKXfigR2OHGO1CuGurSeu858B3F6cMbkmZ0akZ7c0zQRZbJLC/9xTj57kxNv9roizIT+
SBknnco4s4N2T6fMu50VJ1lTY99JCEFcnEUNu4yMShU4TELs/sqCP3jRiH68ST02I8xG/OJDTvVq
eLCHVkMvcgESeBdmIfFBQSKTgTTzwFr62P6oyGxSMeIcJkxiNxmpBRnmacOKly2ptjqcfCouvH76
NwbZIVn7Qx8UBKsyi3xZxS0R/jwaUzuGuGZno5jPdZkuYDcV9Oj6sMBGNcvy3+RhdMQMzonnvDk1
oa3UqY8Ufv7iuO782WfsETFhUL+P6gk/plnvA/0TKVbOWjLRSbUKzoM7oGKpjefnT6ZDH4VZVS/u
QuzCSvyjbxTIhla1bROwFNIflTM8ze184UFGC/BT8hT6m4YkRiz3IDyX2a7oI7PpDmLkezt65PD6
rsasnggEMLoszik3+IbOSbwzxCrpbpg/daydUM0/ZF2Q7ia9u+voS0aDoa0WJGB9IdFyLRz+/zH+
Q2r4LAOunn2PiuHB+NGLuXeGn77tLxbjObbh59yrk6iKLSfHgW0Vn4TrN67T/3bMJlUSHH17QZco
ufgCHiSuedSjOjYWB7UhZ+4zKRUVdAjPW9lxsqV1GsmgeJjworRPhO7OHffl2Wm6rZwM1mpwHDSm
8zLmPpl/cys6FF82n0yV/MQCWzbuMIWZIyAHkNEcChdOavbA6KqtMXOv7BwCXMEu55HbTCnYXGC+
yiXlaFf2L6YDVLZ3YFNTH5XE30RhalSGernR7/XbUcIUiQmrwyPITT62OBRTFr+N5T1MlZW7Iug/
HNXx2pbJweONE5fDa+WhFgYMPvECtyLE61KTN/d6+zeY1njT2vjBg7tWZHjyf3EquEh5AedezIpP
u8MQ88p5K6aFl9g6/faLurVmAgjG/Z+IzBXh/dq2ZKNBpyIS04hcWZmhzlR7w7APhoGu4CtS/rlz
TUja0tD+7cycBnPqn5sKvaZpzKhPVSjX9od++L1azWKX4P6FvM8Pfeo8yyFj7DaWlx7teBmy97lp
SGjpAITbgyyU2fPSCdaM8cak+gO51C+mYJv0tv9eSNUTc65+h94D2pi6AyjMsfEE8NPSkLEYGLFd
YYeG6eyGbD4K/DFvEdtpdkND4lQP3Ns6uNkkxk+FDscN7597GmxA7jH+HPdY9qCDhUvIevhKW8I3
ZkPxjv5NveEjt3GKewzbwBrOmt6pNDB/uBNudFMzwXOall3yRU1DvWHh7Yuq9RYv+4yrEfotmHRT
2sdA0vZSUbkxcc8aso4UNehjOrpbnccIpIj449jtV/LrIp8jBLC94vVMs9MmG8y91dzbjgRVFE68
TWb/HYSswEDpMAPofkrr9Qkcdz+ZJBaymmj0oPvXOuchN4mNMdsffNrVR4a1zRyzZbhUOBB6fqnn
BCjM5xalP8tpPo0KUHhNpk/SdqdkZS9s2aCcjpL3Uvac1rMTVuQ6kzyOhCIsPhinpVrDYYBJrvNf
I1tvugLxplOJ7HR26jzKJw2U+5UYOa92B56R7hVZiGejBX7z+NNHm+uX3UMMZ7AOCnIoDQIm8ewR
g/Kj6Rmwp/al9Gguu9u+E+U5GyP331Qv/6PJ6gr3FKles6mx3BtW/8xt9FMTdwyHBCGnatHdKifZ
a8m71x1KRAruHey9OKZ9sQtqjnGz/MeHttfUYxVufLWk+qCzkeHUBXf7LXpQkBnopvXdgEisusq6
OSWkEB1HZjQGIJm566325mPpkoolgMxix2dXZUecx0NO0VBX8bxCoEWCPg4nFReBZZal9dWplh+g
VuR3tq2TTaRyLNQCLJ4ZjkAejSYMlcqun4vZfrCT6bsJcn5J9qukV0krxEHdIbdgMdxGZteAlHZo
q+aI2Lstje5Hu+LTIhG4rnmzxYXbpwa9ttDUM5ZmO/S/iuefgWiXqXIIqaARmykQz7qyTk1Gp1dA
vlzW4k4WZsvFvRdA5B0qA2LPLesJ4YC7bTzQoN4zrLDJm52Atx7ijMoBl87EgRayBrmsrNPNWLUv
YvG42Oefzb07zaUapJF8e6j46qv+s9LLW1LYl8XSrAjxnK+59o8p9pTPJYRDnHUxcbfTuQNwPN1K
OT9nhnt0nXabomv0pvNYkmVOXXdTlcVzLyboHvk6Ti4XIg8PPP4cVfrk1SmRT0IfzVDvAz2CY7J0
29ZHo/YOhQ0vMwBl72PboQqt3WVQDuDOoL90hH24qv2udHvubZCcCsQE49ypmi+jG3id2zY1TwaO
Cl1jTs3OjpQcumHBiEmjO8LI1cT11ke6UabQrQAnCCniuqE8zfiB5knE2bIxCsEQWVNl1JEKH1QN
aKMojCgOVlOCOvq8KmJ/Fszb9iknt+RNxAAzSYGWPZ+DOtjXdCHz54tf3+VuZbv+FjzrOOa01JmK
u0+D5WoW+qKtzt1lbsBUFXzWa1NGcUOHut33RHuck9V3X+Tw719Y8OQq2Y0egNLQUiDR8iqzERWn
uxWoIitnR4T03jwJ2gJI80elzh8Ln9urs0+bNaQQsUGYjeqnSK3/AqfeUckGiCrjXd0GPwQNrqxu
gZQiyhBXwfNkwQ5XeKZLFYlO7Ay/+68YZoqG2rMLbqAW8+ZD3OwXJTjSFLcK3CwMHPWWmQrHHSlq
sDBviYKe0ix/d8X0gjxyWRsX4tLjGjmFHR3yhuD1LIf+1A6xjngH/LPHdSccjFezWMDiB/cxlTbG
rXgSKabn2r+g00ETLeJHZRwBsY4BlTGvGiwuItxbkloi9o/xUL+7Lgk0HBtq1wpa4e6vzOo7L0vK
Tzxz5+TLx2gnr1nVvLgjbZmEJPXd4vLct4RUUJdDrWL7fSAjvy4lnsSiqnsWxWCTnhNslrH7z0un
5xmEg5sZxugw5Yd25E0jpuHiCj3iTzAr5bqhMkU990P+bsjhXxn4z1XL332k4a5fuMoB1Pu2+Z+V
TY8dC9s2tNMD0eUnVSwHl1c4QPcUlqk9RcJtdm6RsubVcNooCdJ9oNJ5nweUoq1WgxLbA2oVa5pQ
8MH/uCa055lVDtsE+aSAHkgxvKdG/e3fv1kpAoS1ZmRJyAwInjLatYiykwEsd8xQPcEs/jmphalm
ehdJWd/cpuW2Hb03VKzHclAPbmdu50W+5AP+kZ+R2/Ebkq+JxFdeT8KcYS8KooVt2ZzsBmZ+tOi2
i5P5waLDyRzIZ1atH/qD2Otk2JW6bO/TyRjRVrYjavXaBMNJUh9Atrn/TKwuinM+jKbtt3mcF5FZ
We7WmokvEcTxEEnK7eIyZOsU89Cy71mj/8Ciq42irLZOh6jx+n06sEXcqlLuWPmfeKX0I7AfTHf6
tP35Pbf7Ixor5hpru5byYPfq/nlTbhuUbyIuPgzWsSIJPRbDnUyDz3CXcFjo347vqP6EpCiq+N/i
3EOp66+pjXcjgHIYjfVFGvXBzcDXMGx5RBzu0z6ocPLHaRmCe4c+SdW/zoZ3MBqT9+jcPBNjU1Rx
lF9tVfKzyuGzMf3InDyqmnS9nZ3yQ6KgHkwPgcSHJPP//3QClJP10gcffWkcyVTNXkDLQkyNHcEM
tv2GzWRf46Yw92Oi/9CYybAx05A3HaYi/p4C+dZNVUlvS/CjY0Bn777bjAT9WNePhDSoOEi59teo
kZVBUsbx/8okebDXFmRsYh1Fkh17lF7J6L72c3U0MedEQylZarolJ/REgrDcOwVr/Lw+slIAJ2Tq
c6bqo2V6/40Vw6DMGJtrVUVlhZVUcBljX9J7plhA5lJnZRe7kf+infufya6+ZgzPUUhKi/Su51QP
bRncAs/dlcUYZfb8A3lyctnCRftHicC/FP/VvfW2VPfxj49zTRU6fHGzZlwX+jq3Dd0Zm5VXtk+e
j/PTvoi+eJ4HeSRMuU+hGuJ+eU1I7DLTpc+WmJ7aPv0m2IxtLP8OAiTTy8Yd/l1UZsxC4u7FBTGZ
XjM9lOmtmyS7DS1+NpI01uu680u9M4b0JOgRCPHcTkYso4qGHCQ+DrSujQgO3XkkWT+SZSQQs9JH
MSxwgXlq3wq7eivRI6xAH72k+IlL5XGB8L6ayqbFpTwXsB1Sqq2u9Ys7zI8ZhxeKEnw5MedNJpp5
g4T0oLnqoNT9bZyKWFPqHvrWenZiylatYn2fnPlhFVhnmk/fkAyCdspGxJhVRcuwvvq9/vQL+j2U
Bb0xwnbG4pC20xW7/xGF+jh49lvfzjNE4bK1CRjPTbybuHttYzvDQ4uzX2iZY2VbO2Dps+3hZs/q
JhAzGekjbwTCbxnWTFnuu7W4JCNatwW7mLQuGxASWnOgftRUniyTJKBBExJ2lCzmK4V7LEnJ3uiU
5j4/nPSwfJKfj6rZ21uQeAkGLJJ21UeDmh4dZ92rLj9KcBz2hbxmMvtrDHJfADgXgq1YVgLHiHjT
ps05Ndqfwk4uTZ+8lWtnXcu8uLfgiPYhW5srUbl2F8zLKcmbGwFrqiYd+jqMBCt3riNX9CJUklm+
EBYL1GznZSrbtwpn4Dhazbihusg9OTmzgsuDbHpAj3VNu101EopMxPruSyT0vDFf5tFQ0cJAS1+D
RMpdgbXSZWf5zpPb0RI8jNOFB5FfUWZFWUpFgrMmZ/ZjnwPoYgpP9tRLHrwVyQPj4aJq4HfosnVB
8VjHLKJEKzkESAmltncJfTSUdx1XOggc555yxBKnTufUesOLTP0lmhoukxK53r1L8Ml6S2YyORUu
XRmXO1Qr4PD1VIEqisYkds5E5gZvNKDuk/K3Ad6fp4yRF0NNLQGHmaxPQC4OK5JJl3RgC3TILK9u
3R0FZ39uBdXGXdrnvC/+5pX6B4oT7AM3/wT5vZN053ygYgU3nYU8wRbek9sfXdyDdzR7ZpbcTbfB
OFFP4Tjk54m+esc45a7u1l8ukrEj2/qlLRy167EzGL673dhCHKwTpWLzGiI2g0TPHs8764RmKTEY
1rNyKLFLZXWFn+vCxKasxJ+9x3x0nsc4eK5otmgMgIGZFOumVeJjAp7jlNKh62E4ggULu6XDlTh4
QXfWhjDAS6byv4I5L+rigi4IdQl6nmDoxXCRyc7WaxrRpAlsZEbYwg+u/h9n57HcOJd12XfpcSMC
wIUd9IQGIEXKe00QkjIF7z2e/l/MURb+BNlRs4qM+gjBXHfO3mvnyAAq660z1K05dtXqVFjJi4Bj
V71rT0YlIFhVLnZdrKILOkl6pE0WxfdeG+0lRFps6jl5QQlSJceiAJqo8d6XPZgO5XZs0C5oEHIK
rwQyiS45iOSNkeYHuH+UqxANVv5TYZLxIYoT05v6cZFfDyfNfNCaL6ZWErmUkzPX8m3gnBtU9CFA
e9V+OiTj9BBBGRGK3TgyqgW+d4746ghzBNmFzcY39T5U3GqkxgXriGot0zeDD8vqragEnSbTCahg
7fSpf+jtCYMWOuMehJovNHpn8HF4HjHHrJOvNi3BWpPfuotlvlH1jfn2OarC1yib9E3ZyvdVUt9Z
KbpigQlNb9tXW8MxkGV0pIJNo9kv2HffwaU/NYDLFF1q1l7TrKcueJMg6AUaCli10jegd6hNDKjM
2mbdZ96BQ3NDcdqD4xjVNoYklJtFBd4vDPB+wOqoOuU3R9sVCq1qhcARP1bi1JHC8Y/tmT8krjqo
32mssjMbNyl1NRacqz8GTN087YCqgxGr1PQG1xoymqPtqusLrCadY9vMxuZX1qqvqhm/SxV9TGn6
IiYcL1rfPXfFWzugelEVVHxg1opNVPRsY8cPy/A3sZ25kzo8JzVHUWbMO6o/myRWnvy2QMVEaR/M
71ZP+gcaYt22IesDkV12C6f1I/SSjT12KMerX5ZNbaHRsdXmbGizNniQmvxIdeZ1iNGKAoRpSzo5
pU6D80Tx8PCUG+Va+PoLrhFHRrnpn6K0VXmrmN0tG2VXgjBqGrwX/KyxxvxaUKL1qPsJcOwbOfCP
5hT+muKe0xPlFkB7kTxc20H8VMn1HQabzaSSbVCH11hAdjLIKvpfWGCs6zxWr7vKu8IzfpWo+ca2
pquRk1idywcF/1ApW999kTql77uSH7zlufJghuMjTuijF5vPAqgBbi5YOVrqpmP7VLXFrywHVk3/
P5XHH6PjoBik3hFj84dcI+aop2PR0jOE4l0kw63wIrzKw1uim2+dFXzLcI1G2IEodRFdpholDizp
CC3L1LyTB05JYfDZDe2DGatulVHotsNracDXJ6vPuoUhVFA78kbAUTz3Fe6GaRWO1m0vASLu1EPn
D1deVfzE9vg94jnNighLkN6uDSxVkX2La5Sppdrw/90oPiccSYu/YJTeW2KKVgVrWtI0zEjNNq2s
XRHRIIn6x8YvqJMakJdyLM2wCmK3UO1NKal7uM4YiBv9Wo3Y5YQnTF+kqofQkMxV0etYXLobo0P1
0aemW5FRuVKVwHckW1Kwdse/xgZnIP3tXAo/pp49UtZZLuaFq1zQqsNAgLOJDzzoB7eqhNP5CVsg
/bovzNsG5qml0m8PJDWi+QYRHrHKFjlRjJ/SeOij+MPyKShE6rEdJgznAeUY62fS9Bv0GNvQKg8x
jWk5ag9wR6gKaTulUOwDzjnXlj1M0V1AHzacXiixsTr7H2g8yd79ndotlIEcb16gfZq1Xa3Yx1fb
iH/fKUiaponYXyJDr0mX4hPQOUiyjSIWD9+1RdYVgI773Cv3eNTelDr+LfT4k01Jt+7J1SyCxsG0
DfmQ7QZHRa9DUTMxmhPdmbx8V8s15hL5xwRMSibgmrPp0S8gDiZVcmd71Y/WBvk6qzANKRatIz+g
Gq+h6gEFT2M53UmJfSUFOss9tSzDah8CC/xZmHUHzehe8bmq6ySSn5NE/Eay5kZFh0wbsLsq2Wuc
Xih8weGN9WdWeB9yOzpD2P2gkAVsoRHJYNTphnXoqOZttSXfC51S5fCGaCd7n1EzsBqWHBQyxBOW
fDtJ8E0Nn56kEli4f9AITZIVU0xDokQ9/kopdLiMveLkKmbhLk5/TDaEhU7FpNep8wQY2TeJHj3L
tU9lxUzcjoKe1mH9kLJ7yc5/Kfqw00WI/2psoQojIFPtK7tihpf9o94md1UvPRiy9DMxdiYhU0Qo
DX63hABXqCAty095Ko+aT1iurVNjhVJ9U8XiqW3sK89S7pSJs4NqPzSd9ZrU1XM6FDtZ8451QQNA
1aV2k6iUZBo7QoDUJm5Sa3Rv8mwd0lXoStnY+STiyr7shn6B/h/BobiPx/ta5niU/ML3FDoQXk9+
OKcxNUeqsqNJk3QIp4dmiOgpSAG0r8B+5/un+B+xFbGfrYig0rjjBJnHSA3kftrKbFIzs1IPzaRy
TDiVyWpYZWZhwQXsa//Wa5JpXRVavIV98ZXG/RMenRuM7ptGLh5igWiyjJ5Zp6+aZHT7njqurAIe
jmGnZua68APqsxj0ryoO92TrYJ3tMCdMQbs3yTt3jFp+VcAqb2LMbFmV3Ha9PG2USHs0/WgnjT74
IRrbVhrBKjXR5VvbMIyx2vOZrdvC2OoFPk+VoRYrp4wJWAot0GL4oJAuA2rInJw0ntrY3JCzeB2n
nFrN3Kn9E75ugGtQ3iZJmz/KfrtOeBi9hhoBuW3ZdG6QeZ+2H97Vo9hBa3yVp3gbR7Dm82qvWgPr
Y45WTpPx4XQT+jVbd+GpMqhrpqlATVZRG9MwztkegrfC85FqMFODP/KNjVKwkLSth7w4lB0WyPc8
b0C+N/RGlfomqQLw2YXxK1I428YhPYvKeiwmcMUJjF+8Sqhh9N5AUFc4akjDMEJGI5QEzrm6bWVE
ORVaWjXkqAKrd630FMaiUTiWpwG4tu/8Dmke9bc3j5grosXFoY0lSqLwPsdgBPJaPhY833UYa/dV
5LulnKNWH8wvnnW7MseiWIU9UwxpfK7IJWcMtHytFmLPQYbdDPri2gJU1gc01XsnG1u3yePrMaVP
7FGjmgr5K00p+yj9cwH7adsj3BkR+mfUN8PA/OqjkSIWuQnQB7c4FR7YT30pgbnP4+C9bZVHRv8T
Jkp26NjFW20VdXoCKqe5kRr9Abp9typRykzKxLZe5qCDLOFKsU1uurJec9GUG5rVD+R5fWgdghLF
fGw1aEFBgHIBEYqisG75ChZwK2+okFifiUY3KmPDr9jGZgytCitNfTMq41coeztv6FxPSa4aCLbY
5jgQ4AHJjati6q85kG9bT4EIpLFDEm3uymn9jup0Z0hZ5piNSjnFgB2Qa79AM6Y7YALX1Qkmgk3O
xPWXH5GdvBC5zBc+TOwBrVuYN9smr7CyY7ob0/A+H1C/TUX0OmqUzTOWPgEcQ5Gz6zIc71KPnUgc
/Fb97E2cSMcjEeNeywMaNTAVTXgHi+azNUPHMgmfqGynp8KilVQiC1O9kaZT00Y0H/oQ/4yIcvtE
ubZM76VqoYQn2Taj3wgJYHQUQz/ooEA8W9Bik8DyCjn9aXIwUH02HZUkYcttlHQ7+RXixn8wHHKH
tit59KEt5Ldo0a60UN9bHskpodRtfI+eB3DETZjHvGdaQ6ymOiJfzrb16UBYeeKzi4EvcBZ+TVgi
sim6921gf5b1iDbjnkbtdmwjtO89hwPyB7xjOQRuTqu4NCTKwtjX8TOtgwqxblzcZ5l2VZOzUnWA
TSdxkiW9CozfkOj3SQB3vtXLvYjlPblnTt5HhygKDnbXPoZ6/IrB2FvlJUtdr2C3/86idi8a1Pej
d4Vi/iGS+5Nv8M2SafXi7buPTNGSblN+9h5RcCUEZ0q8WFDlV7OO9lVDczfAv2nl1r6gJzPUGKR6
85hRSFLxita5gcUL1OJJVaVCq2xa88MO2tvBC6VtqmbXdQTmOUS6a/bKR49HH7+SvYqMbq/4PbJ9
uT6KTLwbKHnMcjimWfFQeWjQqI1jABvoq/v1OzDfg5ZXWzD9AFlF3q8jy3tTAgzNmBOZkWPLrZMx
cCJ/+hZFCguxejJL0DScMa/JEinRXOsRmz17pC2kvVlVcegMTLNRJn5PUuVmHrbFgUQq1Y9+lF6r
0bgwJcdKeV8ix5Oj/okgiCvV019Lkxlx0CtpJyDwgZDp0Z33Gz9hpyKpTOyUzrVtoVen3TPfZHOP
afHQ+ni4ouEFKF25z0faQUFuXWHEfocovtdIUs5RVvmSSLYZ7g+1mp5qJUdBeErJItleYdmtaLFm
GQcHVTmMU/4ISeYugW0LMqf+TszgFxNh5wBj/DR7tV8rKglYtfpRseNrbQPHSgKmTzP3tJAK/ERI
Iz2iuOJkO8gtFYuw3yXITgGg70X4ZtPm6EftrjEDCcmrdi0ZmEJDznMrxfD2OUqlAg2yJhVA6XnA
Xdzc63lOJEKDCzK6V1LpENZ5CCOG5S3D1ROI6Lcx5E+5NJHTQPUME4r2Op2SzmnP0KoasgcNQsia
VNAPYVEOCaW249irvdW996Cgpeh8eKGyDq2Mut/RU2nx9/7XxNYhQX9BDa7AQ1WrnzZNyMpnY4OP
6GBA6gdXzPxqBLvRQESblyKE/sRkZfShS7TvfTtpD9TJjnqRc38cOmIp2iU1RK2mAs6ZG880zx4T
w6Y9mT8YBCqs+8lkqzR92rbkub4utoMv+GyoJSd+B8W7QqpeUQjbDtQUKTGYG89HPii0hoGPpMWO
/A21tnrVAzsKEyHTxwTQkbYAQ8hlW+mS8ar2tPLokHyctARQpr7TejTIRGUVbmrsSXX6RK4A0o+Y
bvBAWsBaNnynrzxEpDH/JbaLDarE7J7mwgtBIZvcNu7KnrE/YD8te9pN0UCZo2seM9m/yagnrSjd
7ITVoEvwjSsLu+/KpLaCjGddpjHebOzBWdJgCCaLRxq3kde/j4bEuIQFqlDodlNLcSEuOEGovIpq
ePAG+aofooMKzrSWERx0Lctrr32jIOY4KGnHWDKRv3fhV1d6PGid5pqHoQWlJd+7lRATBzMBZvLW
t9Srwouucm/iT4nVD5HJd8yud2qHg+l8OuK/o9dwFfxnpphpCqbvXsbjUOPIkfV9U5s3tlVcyN5U
/h0hSIjWf/5+FAmblRcPRfYWv2CH2IK8WNuf+rXithvDqVxvnW8v5dWJUyzmvxLSTnf5/fkQZn79
//6P8n/tQoTkbSBvTKechmZngFjqnxHE0DoodbDGAw3eovqqOMNyUjodVusI9xFEiSQrAOaEpCsp
kvHbUuF2421t1kyMpSPyk9+yTh5x136KodG2Njs7LWLablXju5W8O6mxv6tw+ozs9joZ4e0M6bHo
EPGwd9mef1cLqX+aPYsZVEfmtCqOT3F8lqttETFdF1vlynDkHek4h/NXWYqwm0WOWhZZfJ0NNSdS
4Spl9m2HPff8TytLX9ssTxBI/oC+gt9ur9qtcOIDSISH5oCPed28YE92MC5d+hiWrjULFcQU0kuD
EkquFe7Yj5XKiw2d9vyN/DtTULNnkaIUT5JxAAUOpDM8+FBIfWrfoRNSAh1KrHGXrvMn4PcfH7R1
Cpz864OOK9HQEuo8l2iTo+bW458XT0TZmuyG9G26ws9ou5Sx1uBln87f3NJnZs1yBi1vyEeIEZLb
pYM7meUxZQUlpQIsLsL/pA3f9DyiHIQwwfKezLp3cH9cSlBUFsawNZuRxkoWo9zzkRvP/s20ISf4
t33Druh5dOSNvFOazfnbXJiZrNnMVNJy7D1d+DtLx0uFVRS4nvZJN5vd/nh1/hoL34k1m4/CKKyD
Wk4kV0dB2JbafayqjoE3qKEGK6mpU0/24/lLLY0tazY5oDkbCVOpMeYX0paj+FPD0cQX8l1nC5uc
j2YH9OCuzoDJ+Vr+EaXSx6iOjxPdGM8CjEFB/cKTXRh5xmx0ZDINYVunkdH3G5qQnPDcIY4vDD3l
9Cv/GhKz+WmEhMZZJA93mhzc5HX+jS0HyFJ7G4N2JoqbXbZTyW+deiFO/PT8/nW92ZxVmH6eT1jf
djIJLJVFCcG+mH+79A3O5qimMLIy8HXmKPKB2EStOMY6dGvXSrIBfwyORHcNp3ClX7154fktfZKz
l5MAiiBxlxllkGna29e2fyea3yRirmJ1Ww+XvsaFUWzOJi6cczhkSivYec/t1rqqXb5Jed0KZno6
Q9txB0j9woe/8ILM2XTVBPRG/J5LZW/EIlb7dBttupX5jPJuWAP820h7WV6fv9jCp23OJieBGho9
IS1aldQn2ym135rYn/9pZek+ZhNS5YWRbfek4Oq347oijDslA81bF1uUUuvsY/odPl6a4pcuNZuX
UilU4WOlPhsebMcEaQ73/+VNnK7414IFkcPz6d+zdjgqUcvxNnDEDfIbN9ipB/Odg/OF73ghaFsz
Z/OAl6Zx0fsdh5x7+qV4kNbtNdr6G28/3g1XiA5t9/SdGTfd+/l7W3r3s4kAKEQF+Acl7ngy0nrh
To9eE02/9Bkv/fxsLshqaQprbGps7lBYb5INDBhSbM2HEUbaqtueFnnpDg7Y+btZmAfM2TxQaFBZ
kI+Hu2FEA1M9nQq2DZKuStqg1d+C6Dl/naX13JjNBLFhN/FEastucPwH+QW64C5cUyC+E9tk+/8R
vL7w/IzZNEBCbTMKEZyGjwrCjGPiE/VZ19/a29rxf00/oPwr91Li98LMbcwmAjXIx7idqmAHxgnm
Xyhdd97o2mPzbFF5vfDoli4ymxEmNSqD6lSRF7eGG3NIvvVcCtGOtM52yr1MUZ+1Ae1vvjt/waVH
ePr3vwavHRkpGwb0K2WPibuA9vYJUPDC3Zze9z/WUWM2Myg1ZGktZC8U7cOdsoNG6Kqbyq0v/O0L
U5oxmw5EZiGpLZkO7JzF5kSaDi98wapY+tNnI3+kw4ydtpJcNRlpRljptxJXTxSp+juYvNsmwycA
vdynAl9swilxy9IjfEuUzkj9xBwxssF1yZKPtMyOFBt+J1LrpjnEcJXkOmylTTliems2lLX22Hul
68msn6Wh/hWR69GGvPGEg2nfpTeBzUrtm9QL2iF94Hceh5gKvICGnyTIh+G4oIdlqE3VTR1BelOM
dVnhbpjMASEazuDT+fbQKeqH2TVfYwOpNMeoaiv40iFhY5YxTg6VxxJZ65Aa93ABtglxzCO4/5wd
0KBaDm6xWzQx/aYlkbsOh52IhhslDO6KsoDAGCHBh4OBntvAmpVSQ6sLY5dBUKDyH+9rNFzbOpN3
hDU+RDmOvjghUjzR4rs4R60hmwgMKVPGsOJj9b4esNfFJSfD1Cf+VINQVU7+0yn3xRztZ1UWT7E5
HLABUepGTWlPoJ5l+0OL5Ts/0L+CMflOTXnbpYYj0TGDa/AbgBfpOhAZpvY21WXcw571qYRIlTW/
QVXhr/umwAgStL/MrFY2Yy5+RQ3RgVAhSDjKXDNTPixkwF2o3FuS9lRW+ZUl06TBVSl04Bx5pN3X
go6VZjJw5UHskEZdB5PmBgkGdj6STZFWbleFB7utP0z6LrFfvBOH8dVyNapyuZtUkJjrQXZAuK2M
wN6lhrgBYXPfj9x7n+6q2LwmlAHe/WPQVz9+3zxGPY1iDSVzJqUlaBkKbehsXFz3P1o9EWhu+U+o
WWm81ruxr3FZTsBSQOgU8Ut7+lNNCCp5Jnb90D77LRF3QYQ4WsThdsxlPFxVfFfreA9bo3yKowiY
Dfj+65zGK7agdltP4JkZ6E9NNJbEeeO8b4T91oT0UMEQpWayr/vplzFhKdX9u7S0npGJb4wicSSA
a/WpXzrllNRhozcaIgzNYv2TptbCBwoIU5KICBsm9M16iSobO2t5kALpVikwLdFKeoavU+9Sv3kM
pOggF/GeXux1Ar6RRAJMg9azovhvpgeSGSeLiCg8AoWAslVvqayc6J3Nhz9piOQU6MymT3HaGF91
Hw544gHmOz/RLk1Ws7W+gYitpRAzIBLUt401vA90Qc//9FLFTZ+tt4XBZ6w1dbBLQIBRcAvvMZPS
kUGJnK+6FzhBO7FXP5RbfX/+igurlD5beJvIrxLTK6NdK9kknyImF3382pbyNjSqC/vupZqEPltv
M5pcBE2cKnsvlms6JJ+thSvd++tqTe7QhassvBZ9tt56U1XK6aBREVbBtqfvQlxYQpb29vpsZU3A
V0AW7v1dh4V5VbyLQ77u8E+ty315p7E1lu7MzfnXsXQTp3//axH35Ewh15v9ltIoKxAnKuDC87+8
9KJnS6wyVnGX1QZ6U4yCHskwjY3q462Lt+d/f2mrqM/W2awj5gftX4iQDNZbH6N3aZJdJdQrqa2Q
XuFxqczSrSv9ONjTRwZ/S2/JpW/QqJ7/ExZ2QPpsYHrCUNUm5GAkkxk14ikvVena9LKb8z+/+BnP
dt3jaOV9PpVsG6+afXqfruN19kJa3qpYgxJ/OH+V05j4x05Lm80AHrhAoiazcJfwtNap2hx1M0lX
dKVQqXjP9lA8n7/Q0metzYY+4JKOsnrj75oswMZdN1eG0R+7VnqrA2SbUYKbBBDDk5Sbv2jd7NVY
2odU8LoG5/N4aeu3sD3TZnMDB7PE1jQOZE1jPQRIVbJAiFVsar+Y70Gg+fHvoc+/tLG88ICXXqM2
myhKoWo0xvlMiI9jUdtGTujKe3/ParEhnv3CeNBOX92/XuTpK/1rKDe2xd9vgKADE3DEKfMoSLek
tleCXw5ua5UYLE28gGP6lASFIo3tlDX9SEEO9Bn7cUkDHE15/WAV5VGozU0bwRWnwsCGRiGayDKQ
BNKwvBnbwobFTVRa2XfvmgdaeRLemxTKj3IBg5Y1Eu4VSV7TlF+nYQP1WuJ6rKIHJZYBUBX9oSIO
PUbqi9Eeluj572thNGqzqYwvJWXVpiLil/3RI3eR/g4a8uHCEXhhptRm85ltSUZa4zdn49sTvgIx
2Gwez//l6mnK+terO/37X68uEZJWd2wkd50EESRJ1T1Wo4032b/GPFVxQVfG1mtDhwL0j9mRuGgi
XmogzRLYozz1WJojG8u4nl715ruasGsWYkMjH0pwuDW7S0Nn6Qn/r/kOpHzd9XxhkFt0AUujhkJ6
4ftdHCaz2c5IK+EPp/en++ka/MEq84m0sonqSE+Q2pRdKBpKPXyMxvi6VXLQSf2FmXbhxv4c5f56
/sS81aKJqQZk3aNREtfwR3Lw332XYjbtTXU3daBvoIWGsGPXfvpe6Bf+7oVvUszmsmm0rUQNWb2L
NgATTtJG4pz/JJfehphNWpE6Zp4qIgrnbrOHI+CAkADO4fzZQ22gmf2X1zm9kr8evY5PeyDxJ9hZ
z83GcznpXleHYhs9yJviYv1FWZgbxWxuoMVPmiZUml2UkJk64uVB5PmCQJyYAWUi38MMNYAkxkMT
kJdlCei5dj9c2PIuvaXZzNHYHP2bGuiKbhNLpJLxjgMru/AAF5ZvMZs6IBIZmn4CbEx1sx2T/FOP
dcc/5cnp+VWLn/78e1rYzYnZ0Ncwg5BDZrCGTfdABtd+ydm+XHnN3fnfXxqBs8EP7cJue50RKBe/
C8Qppf3pedbm/I8vvAB1tsWRNKXsOsFxQNASFeVXXPx3a4I6G9p6xFFGrfisuk5zsgah+rQ7/ycv
fbHqbGjrutX4KYk8brXpNlgwVsPBP8oOkj5XujDGlx7LbIg3AOILcsKR8GrypjaI5ZHfzv/1C3ss
dTaotTRE/x4F9PQ6hERTWiM3VBGOaYW9CZqK0Mawfc1QDIZsPM5fcmnCUk93+ddEYhIYQKYhFXEC
ExzKWC61reaq2xrOuANzG7+ev87CQFBng1nP6qaU7DbYiWAk0E1sC+QqUwaiIiovjIWl9zIb0kZh
KJmIGAsR3v1S/S3nFyaipS6IOhvFiadnI3CsiAMFzCyl2uU32rpeT4dgE3zBysF6ZP/46wJ9wKVT
8lIHVp2NbCOLFRCnzWkhITLSSd3WGWhRNRdruUtvXpkN78wkv5PQv2B3evPhId4a+/qNgFT0QuRC
vp9/74tXmY91iZGi6XrAWrsmt/u0kc9dcQMaMvskccI1L7wksTAV/nl5f3/IU58gsi/9nYQuf5N0
1hOYMUcbs80EF+suN8hO1fLkw6vRjk9wBDC4FJQ7kUamdX+ckP2CQt8KUCjruh8/EylNV9SmViXo
COwMKho6tP5WSEYsQUblJswq+TlDypAy8SqkDLDT/RXzne+Eobz4YrjR+vBWRCpE30vVgaX57U9B
6q+7hFFRUcZjUUSMyXAFskI5ddNuNORJBDRfeGmnUfmPjfUf+cNfVxGpraZTyadRaVvPzRxv7x8b
btJFlLou7qWN+G8/j9n0U9ayZk7RRCvzzbga9tNOPEjXpxMeJbTDpcG0MPn8KYX8dTtyPdZ2anp0
RZSflOS/EvLB1BObbFx6YAvbiT9f/19XILU883JkkzsZzKqTDaTMS9BwityP8cKiP6fxIEi17Df4
T+E399K+KuOXSOuOsQZvLM+tm1I2O0BeNjar8vrCizyNsn+9yNnMlcXUqTLidBjj/kP4qbwNx/iq
+YI87YR33RVxNu64h47lXmqwL11wNm21kRmhHIloROJoMUNwIdCJfbZtPplolk2icbK5cG8Lz1ye
zV9arFk9/SKOVU2kHP3Ro8WuTsU12oF1L9mg/WNlN2ShtsoNyz4mQeMTjWnvQspOeAxqB5epq+Cg
VAhuNarxwkS0VK+RZzNeAYwFRHUdsTXvHIyNu2BNssTW25HiwYy3Dp1LMq4/fbd/vF55vtspCWfO
ZFZS1Rq/7cZ+oKbnFHXxXsjNGz70xzQ3NsY0uoFv3ZBtuxVK7UR5+jqJ4MYI4kNCjV8d2ltdk55N
WShbMNonTxcmyM6yHDKwAdAUeDDTGI05chKzJJstzOuNKtRjClOx8yPE2Rgrukzb27bxxnbCbUXz
LeLhSVjaUzHov9MwADGJDXOtJTqOf5L21hSCTyFYqfyhs+P5Q2G0qW1A3IMrUE5opuTb3DIeotDe
ABoE0CARTTO86qBassr7HQSZM5T9G1p0eIPdNXab3fkv69/TBfGe/7klCjJFyAV5eSDJAaLovzwV
S9pXmliX9lz6v+dXYc+GJRgD0nFDBMFq0j55JCQrYUpLKbMgmEnbVtPfhtzE2EFZKE+fiX6khKRa
hO7VzaopTeOARvVhAJh6o40A0rPwriHKHXF7Fa6DwbzVbALV2jzcyOWU7kwDaxKQMKhBOBMn/8XX
xHQtjf0jGFqfZQ1MbJsAXR08p8uldFNPsGLCsDuQY+EEsv1uhfFTYMJvGgZHV6uPXCmPtPxOrlXI
AZPTYjWnYAIezIseTYiEwArIRBnGxjFIVAiSxjXq7sk28ns/yfZeNXzUfXYMdPXaC1S8bXh9NPUL
UDhIkuxNHbH6tRw4LWKkmFnXOKVuigzOnwTBpPebCo8LGid/vOkMZVel0Te4ocPYfk0ySCLdIMgd
YAekTMRQJHoR3zMOPtLGDqxsfkKNJZ4TtfmwCmqiVaPMeFBqi4hREkP05HEwTgwdaVtlIDLihEwH
hXicnFiRCn+ovtUqEWHfL7dy2x9pLG00SuO9UtzXyTe+kuuyjd8tEWNJH96F2n4nCgkGJqawQKxq
2dr0CrMv0bu6PgETpdWM/WBrawoJojoLSLaN/W4/ZC3gF2GVu5QcGytlFlPx0QgJsFpuS047OfjZ
4He6gOV2HVhbUn6cqf42hm0r4WrtiLPPkTbl2nQTlFBgdP9ziEA7WQYJDcj8zw+WhW2XPDsNRYQu
26WBnCGmOZkMAYfodNfQCz//8/8ei5o8OxJValFIU4wQkSybN9MfnMK37wPClbwguLSQLKxZ8mwP
YmemJSCWo2Am13NS9IJiA4AovG6AF+EAltOxrzBjmOoB0t6boifHxNKPPVDscjwxGAMo+3VAd8GU
D6UKyPf8vS892tPs8demovQTevaKHO361t9P5fSeoWKQSPE7//OLC9VsngO+0cIaonKI9+8or7Gz
rfJ16EofYIvWMXWkS92ypZV6Pt3J7M39kAtlUEC9zTQ+4opemcw9qXGh+bf0rGb7DtiEdhAZlPRU
D74WKdF2U7ymZbc9/6z+fQcAp/7zVWh9hUJB4w5ywB4a7lfdggyc3w8BWTOX3sfSqjDbOOhMSCII
uEhyZCRvqtvASdff7cZ/Z9OwuXRQWjjNirkbhcSqyrBDQLtGVGPMm/R1GOh3hGC7Q9uBUVE/R016
NSX9iiBvSILpYxio5IgkoDIVlKawJIR3Wm0y5cKdnwba/97GiLl/BT+8L8EoRyanp9gGlXAN1ebh
/JtbaNULezaD2H7bat6pjVRvSUOIyzX/y/U2kCfG1ZZT3fCir2PnkmRt6VZO//7XmG0I6KuVIOcd
wh6Yum/4Qufv498fuLBnk4Eo07LVIKDvLAsBgOBNKZF50xqqe/73FwoOwppd4KSYsVSFPQlo3o2m
wPoxyPbCSrYW/VqNQKEJeLhS2e7ofV4YVgtTkLBmU5BaQ+v3bVhPmlul61Oy7G7aha55bd5PP/W+
c4vnS29m8QZns5AtNcbYkriCPABPoQu3yyn3UO4u1mwWXpE1m4OGuiA7AzkLNWVwE+bXZIEDsi+M
kYW+Pdy4//yyyiq1EbQQwmNLH6AFrmxIIblJvjwfWqzHt55+HRW1W4q9MbBtBdzTJRde08KNzcXf
nlyOlgAVtLNgx0GY69pnublgV/r3Ak+s3X/elh3XlWeFvBW1wYsC9kZceexZNaW4cAZeGJHmbINi
NLEk16eyYEWARGtiPPk5P2L+tL7/MW2Zp8f111in3Fj0JqSJ3ZDqbqwN90bURpvQtxzYQykBLJx+
YagUff+MNu2YqhGhbmm4MTICa1qLfkaWvHQ11AVFnx4sBQKXpj8TV/eepWRACtgsw6kV0Q4/XRg+
EF1/UKHSdwZOodIHy9Bn/XOZoMjPjGPhS+tyrLYWPJqUXKuyr9kBjxq29bGiwgeeWZrQT9L6OqoE
j6BDfMzl7JhW0lYe68fzz+SPiuQfz2SuEGXaGOPpVJ9KU0CN0aD8Ep4Hfd2Q38wOhwDEiNfeLAgp
gLZbyV+lJ6/VmjcjQvmrKY0H0i7f1ao85LrYQXTBINvqN3IzFuzHfmqRXQMVuql7/8YY+19o5Ihq
UdAWQj14rgjLlX1x52vDFSg6Dlfdk9Zx6o6UaO9XGFF9U3+2RXgLZdbNYAxGsgA/8z+cnUlzpDi7
hX8RERIghi1DJjl5Lg+1IWxXGRCjxMyvv4f6NtW0SW70phcVHTiRhKR3OM+hhxo4KkCDf1hS+ZnD
o5JNKnw4svahzbUH8Nw9WSq/9cK4vz5K9E/b1jfDtNS2oZEPbDfIDANcG0dv1NqnOpEwl7Pfuabd
jz3E8MxIXDiG7Y0Qju5V/5rWg3TJRGGxxbWjorMzOnmAeijqd9uArUgodOjjDDStEg2uUyQ9ayJB
1/QUQ1E+vNgKVLwj5JPwUkCNAeE4hPaJBb8REHI+YlwD0JaJ1tQw6WYHjkPf0pdcih40YzsoEx3E
8+G3raKYEsPXBeBUB+4Tu46Z7w0MQdS+eYbE34P780fM6Avo9CCBdI9JXj8XHGnzMoHpYX4zlGDq
J6p6l47IM2AxlFDi1pfClvuEjo/wFRdOxoF0UlT1mRraaSIKjM9rP1UgwlThDWPHR4WaTwLk/gpQ
EXUSn1OpQYkNFi5hyl08Qqk5jYGiQzGfNbCHmwD0ARbO4CM432TEl6eZTjE7vLVS/jDs+ot1ym9R
wodMV3+DRqrDnoldrDB/Bb7iFR0fF4W0My45UBLzZwwSzpCA4EPBiRTIODvgXM8BHmJzmUCCpdZW
65Yg1ESR9VM0oZ8VcEsHc7Jn/aVORoQuxkvCzdsI0KCiNcGa6VDRwWnHu0tXVM9A6X4VUQmHKuvL
0jMf5ooE8A6B4DI8albtg3kFeh+VQC+1Ps6FswbcsFKNAULBU6gqsR+CbNwW6Bsei6eijbwqLPb1
DGdN0Y1J4LHYC2w7YVr8TuFAjYPqkhPUcyHSw708Ho9SjrV7fbGvHB7LdFgb0aKTKk8DwuGq/qFp
hzgdNiKkPxXDb76jZQKsGJM4JR1OJqMdASkp0ANudujooIBxAG1nS9rD0g5tWbUgOy71JypsT4NU
Ygcq6c0w1aWfSkt4NVNeBcxn8M/yhGvQfoZzmRX1QyEC8OjxuOGoqeoHm6ZXPQJUhOTaf5OHa0v9
aV7avChqXH87dA517BBip7Lsj+vDv3L8LXWmXWTDrQOM/2CwUxiwmX7Jfl5/8srELjWkyJG1IXo4
edDFHO4XFLZy4naKu40Lz0rItZSOkizsJU1a1HPYZ5fDMlSz4PuSw/LpVoEE7fo7rI3O4ghH+gTf
QR+hwaHqwNR+Bwr/+oNXepOQ6Pzn5YBYhgSKn0aBCTm8wM5VtHZ4Uc2peGwAbHTzsbuZkOyzBtXL
GnZWxg81yvewNAS2qGaHNOlqEMORaUXoeWqTEfmjXumPYM+MIEqNz226VTRfmUhz8VMtQlpckjDS
5SRnrzQPns6+VmkbkcXKGC81ZBSbJwB/FQQvLb6j7ofabl02MJTffPzmIngwgSMGOA3Ecz4bDdum
m7YDTAOSjd+9djNdxAs5qxsqRzh8lYl6iqvkJgWHysrBcuyJf32VrI38ImKgvCMKBeEsqIzoto47
UCjgUlLqG49fKb5qS1kYjIfaGo216BKCffB9DDAquv0BdDQBIekG6N6S5hzPUlurbE/gh0MvANGV
G5flxuV75QWXejGuaHUrK9RoqmrEUu/cCDQyC6yk6+P3pxnsmyWwVIhlFszQTRvBvR1j08zI8EWU
+JABVEZhaoUSRuIJWJ4pFQzW+xxtdw2IegnQjqRR4fHVumGKHnfSwWYbJKycPSrdFIxR86Jmw2+q
dqcolMcEjE9Gx5dK7c6MtXC8mwbUmhIoPqgFnwQQgICyKF3kn47doMPfCEYhJYyterXZc6lsdWrO
kd53L7uIZCreh0MNNEmAoincbYHpLfKvjMOit4tDT+lnKl8M872tVvG1yZv//a/4piZ0qMxpRDxL
DRidw5bSfinp+/WpW9kVlkq1rM6H2GhwLhVSA2YsRdQXn68/euXDNRb7gkDTGmoEWBQx4qywOqfq
y2jAz+k/dnWhmv/PgeEVA9UAMr4gSXBP/owAsrTKZM+ZtVFDXBv5xb5QVB3yixDewgvJHwdgyj7U
aXd9cFYW0VK50pFmSpDNRoIKFo7hJNC4yfdpOj7kiQoHSj0Byj0jfgur1+t/cGWil8oV1pd8HMIO
p0sHFh4pfrPY2JjolWFa6lXC0VZLwVD+REsEPFCHcyv6A/R1G21qa49ffG8sx6UgE1kc8Fg9hNOs
l0svIt5IfKywJLSlXCU1LRiTD6h9jtJhr7NcM/Sgr9Idy1GOxQ3Ssl7hTnfXZ2Et08YWh7wOnDdK
CHiZ3p1l3NSZgupD2p7+yI7N3j4ksEelG7eq7wsq2p+y518bR6PaocrtNA2mCpyeWEHlGw1sUIOF
hgKraHaoev7j+nutra7Ftw5DSkampoTWA2EbipASrP/rT/6T2/9mu13KVHo9qVJ4nKSo0dFHTiyY
HJvWqTL0EoGr2E9zUKgaylOmtt1uYvljnKtIeYDxBiAyKPGc7JI87L2ugJUpUsJ7kMNuCc9D10rE
sVEKdMzywQsLC9ZoxVkp5HMO18yMFl43hn6hZBE4bYzC2dG4p3PpMrZlACfkFwY8Va0mn80Yw3gH
JV2rvOtqNDogoIOFjgh9GrIeOOt2ejBUGoHb9muaLEcKWHFNGdi+snhSjQKKwPag4w2VIbpvygL2
32ltwsgJnfF5KAOmxpc2V4MhrI8tAcOtoLPFFmzaol9KA7As7K/L9j02uN9PKgiw8EfCfyBnbMuL
hQiq66CCiLQPcFBSWH+nh7CaXDiCXqyuzC4KolfGkl+wP4MEsck/TJtnjpnjB2thjMpxe7HtagSX
frbf02/hsXBRVfU9SuTvEDG7a+FiiUxHe7FqdWPprqynP8njv5auxWD6Gdl5HIAkfyxrfRfJjavQ
ysa7bFfJaSyqIUZcPmbqU6yJt7IiXgFT8BYDVKWNNwp67iggydfX70r8xBZnSNkYuRjn1goSPou4
PCmhr1s7NQJMPZ02rsgrO+RSBNUO5jCQiuNvwD8ogkS14YYXw+3r+iusTMZS+ZQiCRGyua+DVfCv
NZWz1fYbs7G2+y71TGWtMKFXGQ+Kc+kb++YJ1H4Qn7ITf4YVHRSPcrPysDITSyETi0Co7q0pDoTl
GvEXt35AVYts1g2gthvLdm0i5n//a9nqecW6LNXRCFDvq+KmBSNR2zo5tO+vnUuBUDXI3JwIjQP2
CA+bINvFHmwijnB28lMv8baamdZeYf7zf71CDHdAkw5QNLTh6CG3cOCc3Quz/by+llYnfHFSVAO1
CrtCOIdUsn7MQchouQ9hQfwFrqybgWJSBuHvcYvEsNKpqf3Rm/31PrSbTBi1oIuod2EB+1Ds0n16
VvbiFi4CG5/4yjmrLz7xIu+gQw2zmdKE/hp5IWZ2bHXNIZbp9snowjl+4y+tLOGl0kczkaaOqzwJ
StRPYcfGi1cDXqKVBjPNkG7cFFdWwFLxk/aw0U2aGCXA9jXr431qHttiS+e3dgFain6GrkincUaR
hRf9GJ2EC3GwA2f1e8sBIsPdnpWVXetfEqDMTJnBJEh7pNkPEdC6mrXR5fCn4/ybO8mf5ue/FtVg
w8QCLrAIyXp+oyWVb0sE7V1DDxZcLBNe31F0SLGY7KrBbp2afmplcRawNXZQxB9cVUwPMEpCU1fq
I4wBVL1F3gGd0bzZ2FjXJnEelb9+IfyixtKubQxz/7On4TMQzqUR/dj4iOeP9bv3X2wSJVI+nCVs
ruHCtsmDecDTtJc+IOQQeBj1xm66EkAuxUFm33K8Ajx/dJjYuvqQ71g04vqBcq6ubQQXa/XcpTQo
TmNKWI5XqfISFbw5VMVtxsqbs8lQqjGnoG1yzwTSVx3VG4vXumvlmtfAWfj6YK6t08XuoZOmQZUF
a0mT6t7koYr4xvy4/uyVVbCUDmVt2lFFNXmACtstfFJdtUMfXdlu3DvWNtelgsgYk7JE/0kSJLCf
pX3rNXUK2HSUCR8tyIBtlJdSoIRngxLJrGifgQbtX3+1lWFbKox0uySVYlioJ6c7GCu6fKw2lt3a
kxfxZqtngBJrSBkrBQCoavRzqrYgeCuXz6WyyGrHqe/hPBvIHj2CrwK2bNbFSs9x9WgAllyAJ3J9
dNaW9VJPNJqVrgJ1ODcxVQf5C2wyL3Vhk2U40GTBKtLZupesvdJiK4jiujIzE6PFEu2+7nJPwPJF
J52LSNDra3m20egJu/HD9RdbOWv/5Pn/2tcMavAJrrlIY9SNF8GLhRmVO3eG6vhgi4ep2MjPrC2C
RW4JjauweRsQpyvWewQbBzgMbk3N2ke5+OAJB3cMBHo0pv/UYSrzpELDxL3Qo4aHIjl1/6dRzTau
DCub6FJelFEOu9ABB0GiPRmwizFL0OiH+xE76vUZWTvR//Bc/54S8AaqPuvnG5Zm7eUBVGE0MEJw
iz7/I3/Wd2rQce/6H1uZlj/NdH/9raFre6vP0zgwLFRV0dbQ4L51/dErK2sp6QmtrqrVOQ/UC2BL
c4fLmYbtStxNu/yNlhvJsrU3mFfFX2+Q2K0ujQjdSTFcW0r1xeo3VuzaZvxnfv568pgUaaWNSPek
Qsd3EZVfCrN2QuTHtIctiM37fSOqZ97V5wn+qiHd6u1bWdBLXU8NG2Fkv4sUOlLNk8oJsFJnnF6u
T8tawLDU9NCOi77p0BDXAni1gyds5pUuDAtG7GUjFErD78xHW+bGAltbBYvvvm0HNHur+FyUMgLA
Mzd3spXnGD1+mlB2eish9Sr5Ru5xZS0sm7YzJJ/yCWFpAE4pkEXodR8z9nx93NaevVhnbOhCs/hz
RdPqnUFgFk30ztjYw1ZmfNmq3cRIFRkmdsdQgnc/KfZzWwnV10tz42NcK5mRxbECI1xlsnqkNLpP
NPYjTxr5MOaAkHAnbiNva+9aiaeI+s+PkQ2F1pQMacvZaDAe6C6NWq8CCKyCXWMnNm54f8Si31yX
yWJRobc7h+clOsgbD0afXrZTv6iHsvJe/TEDcGuvPYev+Zu8r1zloGxsNGsdt2RxzsRaW7UFXJsD
wR8NuCoOYOb1k3g1KpSqEjgAWhOcM7ip35UwSdGK6kAT8zkfIiS/6Wwgmf6orPT1+nJcoXury9Zt
s+ryMdHQIkJVfpIigwU0JpZYDyhKH2RY7SNivZudARWlVuyLArlI1ECPUzf06K/ULmxQXT3MVaQ4
w12mwWbj+g/7/jtR7Xkj+GvXRHknpVJPk2DUX2UKfwJooq4/+U8B/N/Trv6rw1vJrDqGJVcwcuRS
ECpeGiZ/ART4qNQKPEMA+m4jlzfwWycNGFMjHZJdWvY7pYFCS1hoj+L8S6uUxIeZEbB4eXIeU9gF
FcXZnoYTqzUUTSUIfwzGxHpzjNF0qNg6MsfJY6HJBkXIaF90meLlFXk3W2PC6BXPPWtPtZo+j1l2
Im1ieRY0RF08wmsjrE6JGaJ5ig5e3BfwiDHRrqf2tjOktuFElMILsJ3/bzTg1zLba4n+Iw7hTTPl
I8y0xvt0gMwmitu7QtXgThPBS9qGZ66FGY8m+GmILHlKdFDniFbymwhOxK7ZwXfThO/UI4yG4bNb
RMZFo+X7JNWtUHJllpftrQwuFQkADWgwMT4gxHyFAPHh+iyvPXm+d/21fmwtRbRggjQSZfUp0dp7
U7CtBYRHfLN+lo2tCu1YpeGrCdpSelw/F+Yxw9irSC3k/d31n//9Dqgum07gapOJKkEHJA11FzaY
KVrwEi/tXpRM2/jCVi6I6rLzRPayndBoCUofBBUzE5dXvjnBpwxMOFjFeNEuh3v51s39+wuvumxH
QQWoM9IKSvd+vNTDITFM+FL5OZwl/9OILVUScgR315zPjA7F7BTdXIZtEX9QYH9SfXUwG92Y/bVh
sxcneDF2im1OuOu2zCFIlHqKw05dkKBy6BqaGzoNFOBbOcyVgFFd+m3IpIgz4CT/V5icPGA7/dBr
Alwkj+Wu2McbB/vK7Cz1E0SC1ojyFPZEuOZOMLhlHMSvWzinbqy2lQW9VI12YZwRoPviwKSGhIR2
fDCNeqfx9DylZryrM8O/vg5W7tvqUj1KUUBSpQme1JxZnjzD/R/o19g1l3bj5rCyuSz7k2VIUFEo
QF6eCuuS2PAmbbYsIb6/wqnLbkclQhygzFBno9Hxvd82Ej5Z9u762Kz87mW3o9WE0JnmABQbEiIZ
SuG1tHWZ+j7foC7bHemU65M2YtSNhu/DCD540AiaXXmOAAqzOGCWymDfMmZslSLXBmqxwU8G2sHD
GSVVETgaG3tu3zXGxjitfA1LzwwUzPu4KFH9EqObdLeGQBsOeqE2vrW1WZj//a+jqYqTEHZKqEsY
4gOWmJiIjbhlbUgWl3NlQv0myVFTMYqT3l+6+iFJ3q6vnJXPd6lEwmWwbJEZB0G/fh957lU92qpA
MI7in6TdGPW1n7+4jqcyhjmcUadBZOyy/HXIj+j4vv7zV6JViMH/OeZmE7JSlmUaCOnoDMBEzYt8
8wGmkbYLzTQ8GyaHHwEv3DglVuZ4KUeChd8QkqpKA9zfAy2t/IbzjVTbilJLXeqNpqarFCYxzdFN
flPtUKnbGa84DNzNQ+f7X0+XfeOG2SUAEbAiGF67xCm/5KHeo4Fw/FXDL9Vlbo7Wmy3GyXyh//dt
ii6D7cGMk6KtjQI96iqg2UCPwJgz1x9q/Xlkt3bbbRxAK+cCqgf/XAJKahZo9MZLmU3zU8OqjRLd
dmAThyaJhD6KydxjT7mz0afocCU5hgNQ3teX3/crmy7jcrOuLU7n8VR7YLljwwWD/KzZmxLt7/cr
uozKLRIXdq6HIPJ/2q/tTebB89OHeQuCZieCVpl4aG6PnK31sfY66j9HktVMMpPhhiBJvlflnqhw
Nt5S/3x/kNBlUI5OaEDn0ykNksbwWE0St6HGTq3zHWJOmHkPoDtkr2MIucr1yVkbvOXWkMiwjMq2
COIWzrloELJuw9gvpL6x8L7fOskywi4z6M1oWpZBjIWlpuMljg9RfYqAgTBj1bv+Et+PGlmGy1CQ
CDqBVR+AlTA0lxy5EqSuWPIEl2xwKO715P76H/p+ayDL4Bko2E4MwDUEOX3SpeXwaSMTsfbgeXr+
OhXjwSZRkaZYw5Pu1/QkkXe//pNXMi5keWPnIdWBVmUQB5Ox2E/98AvQFoDDJv1Fs/XkAli1eTSk
uKWSmuh9hkOrkYOYWkbFUy8GGKkjHbg30tn4sYRE+vrPWqlWk6UYsISQy8ghpQtwYf2d0Kx3Jpl/
CAIL2LTObnIZR76IqGN39h66/bOaJWc7jV4gyehQw+OPuiTP3KB7Wk2XsoBtQY4AMTPinzk836//
yLVZ0f45K0Or1yNcTYpAxOEl6+1DG23oY9aevNhE0lHkoAS3aaAaGfgQpmu9XP/J3+9OZHn/l5Zh
t5MoMKxT4xdqDMdS9lEmxsf1x6/97sV2EQ/F1MP+NUWrYYyGgc9sGDfuP99vRGR59W9hRA/0O56c
auhxpeDHaAz9iG/5fyxFkOX9HxWhFLrQpAyMEJXfOjZ2tl5e2ro+CwK76QY9j4Imn8BiuxyfXzuG
G3vgSt4YHTb/XEeTZbPamjdB06pSp7SRNDYLdGCMsT9G3RPv4VZvRAx+qX0L/JQBllI9O7PTfH99
2lZWxVIvZSp8Ypkx4koz5s+gkfnjyC8TkDPXH79yKUO76z9f0G4INdumKf9EndpOC6wDEoZ7PdgC
U/wJxf99USJLyVSW5xUEeyp2Xh29qqnmtW19ieGQ7VqKtm+T8tKYBBb1Bh2dus0ONswhHbR+epal
7YfRDCD0/tlmv3MpERfr2ZsRyh9WjKyiKdqzyZX7RKJTH73uEYlhVTxCcJ1WloOyVetEpRo5U9Sd
QaS6j4voq5t6Lyb01VL6HRiGB17ZObKe42lAwUnmhoN0wlGDFHuKBAo2Kfc0m8+Nqw56HxxShgfV
it3BHm/M4teYDq88C3+B+H2W+bQLldm/ewh9U6HwqbUiGHaEd6pCHoWM7yK4eU+tcZ6G7EJ1ttOo
ejaz8ihp6WYhllBCsclHcHfvYHAOXUbcvPSN5ouan1BEcpROhYaVGL4BUQigaNWXWirxqetA8R/S
n1mOfgzV9EXV7EvKPkdd/Cyq8saw3kcLkcLGgpmjmm+mc5l9Q/UMyCbQ67FgiNs8/Y9hmd5Vx23i
wkrUQ5Y5t6JMp0ZKWc7Qx9+alsPE2ATrNcwzDML0psu4dXol8w0gW92xNT+KSgKlo6MvRd7rwvgU
7X/L9BJzEdx1Wg2PGi5wCyrsm5ENrtKWn9eHcuXTNpc7ssg7O7Swt0BLtYun57IP92SLRrZye1tq
xFhqJ5DAkiLoJbpsuQ0MI4xHtYntCt2GwVtMN3JKK2+x1IIBiNkhRYsNJJkCM30jSe7CLnpjta0c
WkshmFoXMVM4rhrVDPVUcUnYOLO+j96Isbi16WOUVDpuVUEKhVc0ekPyM9bPVfN7mjcd3bs+w2vH
h7HYXZWWwU9k/v3arSAH8pwebV9Qr/tKfunn/NF+uv531uZgHr6/7qCsDY2GmRSHBH0m/ETL50nZ
mt61j3FJkJGhRgBHLmAxb8JCGx0xg1B3OoUjTg0/DojLi2cI8hwy2dEPlYNHaStBBrHBnmQ9OUzM
6hyS6KMb1zBDQkRp+w0aCPyub4iTlYUbRbnXMHGOSvMoK/2t0qFWVxJU4Xt+Rjh/1OvSpc3wohah
M3Y9hHzxWXRgn01QhTsx/L+SIX0ZIhJMSv0O092HotNe2yJ/bZvqfdTYL8CNftAQvAEL9EJpZYkj
jbqHJqHaJUw7KcjGtTmcp0zADqEVuA95fDsxFX5UEkhEGg6ODXFjM9kePNJxCKCnjmfPutLfS9tM
HL3ne6YXO1toP0Wa31mxAKsuYw+Cd6VXZ4C40VD4EsdVksnPttcvIXo6KyG9LMr8tjVv0PALA4Ho
WZF161OC2lljTk+G7F5TgdJYagg/4sZB4eymzIa3PAthvU7eisw8FgZR3b6ufzQlCMm9XqI0H6al
V01ZCjIkokMNxAWmpe6gtveA5J+6bHzNu+kTNnxeN8SJM1jFMR6Hc2yhdgif97sazrZd1L6iFHfm
k/1BjPix02ClXkNJsZfx4AOj5gG+13p1V+9Ymd3p7RDkNrkUI9yLmgxXsCbvLxC8AaLQdg+aMJ6T
gXtqg1C1NWkA83efwOShjCEBsarBj63mMI7YrBQINC1QEl21z0+apA8QqMRwRRveaxEyDzLNyFUb
+Tybc4kYglBMW+K0KDt5Q17CE0y8shqQv5ySEwmbc8i7N7uPmMOr8RFAidDJ0WXmWBNkLgISrb65
00bzIsEKBIZ3j6jqXJThU6MNXwNHD3mJ7vFQHe96Jh94035w2t+qbdM5VdL9rmn7swLvjOrUxSw9
KiY51xBltEUInY8Md2VDAFwsfWZZB6OEkWslkp0NabZjku5CJnYKx3JwK1VwGHYJuWtifjJ4dEe4
+jQjaGRTBXZvB2NZ3EzJ8ByrKKsZo+aZMPGBdx5kXuhiyav4AFLRDeNt71DRoMU01j07azCcw21v
5DaiNOJ1tu6RjOuubOBCEvflHrcxX7D8UKlU8fNQ8SNJn4u+/6XpWDF9M7hFPqKlWFTcq3Bzcogy
JshnNG+hCtnAGGVuUVXuiHYgPcKyBz7PmgB84Ubs6oCBegYKXK4+e9uEY4Pe5VZB+CEVeO4lvrTk
sYAvn9MN46VEjT4P0XrevTR6eKuI2ksH6wtAkpOt8cgzeHPXJeMFgXYORGLjt6V47EAVgTf6LsM2
BVuoymdacZvq5bGzjH2fF5WvI5xqc2N01CRycClqvJyDtVX2BUUWAO4hfYMfAy+0hIx+QbvfXQ+5
S81VGzgRs3REzy457qFOZkJvPIfiDvzRccns0K2siCAxWGDT7sa2kn1Lh32pa4arDp9gTtzUM+gg
AQek07tdnmFz7NtAjerKK9BM7dTCyJ2wKJ5DQT97kvmTjfaEwTCeBkISx5iyF0AR3gYFXzwxdt0g
i12ZIwxqLJ8Qc/JmfsCIkcbCz54kyp5lHe1U0bzriYIx14BFScxPIzRcXc3uhGhAZwkJdwFD9XVi
Qw7G/UxCewwn8ptMmX5LAKGCidinhvJXTfYPo7BSN1PTzx4ME0egeQkr+3nqtMNgYNcrsjvTxnSU
oJDU1IZZtoW8cYI9qNFFC8Nz9LpGAqZ8bIRIorNcWeW3A6ueJr3fiaoKplT1emYAVsT2oUDqB9gP
N8/jvda2e+zBb1VlOsmovFvw7XGoxr8ajf9OSRjEWDtwLfXSTNllFX0B3sCdQvGh9ZZbDbNlz2yv
g/G2gW6sMlgn4avamxKOeWM4HaIp96lVS7+h9HlU6jtzaD27LABNNRVc3hXhdUltO21kO+GkNw7P
SbfDQiKoa0lwcJR0z6BlyQyeuX3fvjFbJU7VMsMpB93VwTctNOZEddm5cUhrrxLWm1Wyr8wub+Sg
/wA4ijpUfsZm7NsElmBjdVKGyqVCnnu1Mg9mA/akgPWkVZOTBRSlY1ZlArJOP3/ucH3s+p2pdF5V
24Gpx35HcGpYEL2nBc5P/ZVSbFEMiSHk7yQaz5UG7SE4TAdH12o3x5Gcw9IS+bebJquCcrBf0j65
Yxn1LTLL0BVoVpXuqczDGSlQ7qMx/SDwlzRGa9jDP0Tbh/MC0+x8H4dd76JUmnkIeLij9syPZQiV
NoBBUflTn8ofEak+Qfd8FMA3U9kekhTehejm3teMOEqa7HpW/ao5r480rmC0FTWuSBBpS5Bgi2aX
2qGj21PrDUXxZrTDifc4WeJ89ptkxWuilXMIOZ7hobxVC1nJTS5rRxYckyxMahEAMwW4YLqfA+Nt
G9yVEjmxFqGFQsK6qAgiKfTFNImDVqYgdxO3yqBe0dyZKL1lzbb6pxahBq1FCksRXBAhChk+dTil
c886SDBeXOUe53Dw38qpZFk/Msey4UqnF4Fu1G9d3PpxnHyJOPtR5PgAu8LyhGJ8WGHkX7/5ruVI
l0WloaahYo+Iz1TE1q6Y3P8NY+Mgy9W9T1+hA3d2L/K2qD5rV/pl6w8pswneqTUCQtqAB3UQOIR5
+ZY1uzaobKfEbRZ0MpcTtJWhx+z6a67EQUvaXaWUsY0eyTIQYGIBg8SLrfh2bWn8qytILzWjpKhj
NSp5yypx0TNyLkUOhlwB+EGuXniXHyw4Yg7mozSHFwDI38zB3AjEVkKXZcNQMxVJJyOBZt+QHDlw
ygmcQmVOH64P3Np0Geo/Q6Mcyptcgfg6aF7hdrMrdvEOlgeVr+zz3fhRblSw18LJxafc1wPMFOEn
EtRgdTuclq/CGgGSrgzHTqaXyWLO0CD8uf5SKwlXY/E1C1NjKTdpispMdNuZ8b7VJxSIO9x/NrGa
8/h8k+ZZAiVUqREAykJk7aAHPCBOAr4OuGwHldTn6j680bakJSsLYAmSoAKZQDrge7IhNbeNhwZi
9lzZCsDnIfnuNRb52wgMylYf1TLoBtgZZgy+Vrx6ozlKcibXnGRKd6P5qep0PxvwXJ+elYotWXqh
2lOuNGOjIfcyda/Au/6GuugQxsOPFK1XqQYGKxGNw/rofrQAPS/TcGt3WhvM+d//SgR0Q5NodC6o
Rk3oDdNnBYti4Mqvv9fawxdZhk72QosNgwfxgO2i5bFwujL8meecHK7/hZUeNcIWZRuGSTJHeLYE
g6ge1Tx5pcAnFJyeCuylTmyNd6JufxEOVRgskM9mmbc+SGiOVsbwSVa/rv+Mle9r6aXKCJokIdIq
Ats4zLaMtfzJxS8LDMbrz18byMVuIZTJZKGNt8xLpJUrtBwd5ZaiZe23L/YGokZRaADEEZTKOQ7Z
qTeGPdj/Ulc/rv/4lcTiEg4gwSieJgOykDJ5VZvm18DDbN+n9Ttn1SuAqGJjkFa21CUlAMJuI67M
OkO7ecAV9TjxY0m5U4ibJv6lhBs52LXs1hIYkFlDXxcZGl7Qv1bsqSV2vJmCfmC+jDLI2sLxjTH7
k4vkph8Z8jXQ4BPVQ/nBhc+B1xHzP66KJU+Ao26qpfMvEcNtHHmSvMlNlfTapC32hbSlXM8gPA2s
CxwddrADO0R+su+A/kXTrOVofnxMEOJctkB5KxeWJV0gmay20wDbCFT1qUAvjjA3yq9rB/rSeTRv
YZoO/5sc4G94GHl4Fe4DXODCMAZVEwdJu+vrfO1ipKv/3EtjavIsmWycsof8RvNg6gCIz7ibBXUp
+oi2ooy102JJFKjDNAbptMuCMPPAzdqlF6TZ4F+6z/4f7nYr24K+2BZoZ6ZoG1LmJiIwCi+s/UXL
vQ7/5+uDtbK+liABlaN7L83wDp1pgykznJIe6VVoeUIUTBt1i0C0NlZLloASGUQ3oOMIWL9TVXQe
0MY2PTBbHX2QO61qjqoYYcRIhcsy/oPYW70YK7HgEjOg2klSEW4XgZVUdzIyHpV0QhaMWahQkrPa
tAl8MsnLNAzR7vqQrp2FS+BAE+lWolc4aeNDgw4f2IJRNKQib+VGT9TPfJG69uG/rsIlgkCdRjWx
YAEUMJ28qamKjA7S7UadvDAoF0sLm7ClvEQQGhcFv4Qte7z+misLU1tcKgxUUrO4Be0RAlKAjPYD
BKycgYG35b+wtjQXVwqrqUVLswEX2cj8kWiiR2bdBEl3dC3J93a8FUitvchiuwjVNKsFRXPZUNyG
SKsNSKp1t9VmO9afb+mbq+ySLNDBz2cQEQ5eRXSARecHncF0L9MObZvdVTqWxNj80jjukkYe/x9n
59HkNrIt4V+ECKCAgtnC0rb3G4RaLQEFXwaufv1L6m00vKIYoc2NuR0zJGHKnZP55RchNgzzi7kv
pfdgUwQ0u/neZNAqFi140CXyRtjSfyvmIWGBn5o2+sqdL0dE4wy7rhbbEmEFqdWIcJ6CbTmCXwrk
50+as3BA5cy01q1Begy7GiWk+tto+31Ehva1J+a1oJRLZ3tyeqS/7WahuXRRqcKKqNI5IREi/+By
q+LiePLtVckJ53PdsXBhU0ZOz/W3LwNowxgmw242rN71zRgV3k89XdnXXvrss+UXraVac9bUmyBP
LSM2MSE2oEL8fQT9moP+8GKce/MRi0KBqobnBulkwH1XXrgWrh3qYVrhm51jWzpJjeIIJHVT2ChV
hbLSn7wq780uv1laP0F9N+qs5n4kMmqq7lA1AxTSmocum58EMo/kDFsWpcg5AsputHB4cWhEelT4
O+CVXBgc1/5LT2262KD8oPl0Kk4v3MpxnL9mkPglhPrDddpna1jTBpQ3DY5VRlXFDiEPcG63oVbL
jefTDwfdmdoD5rBGN8W1YFkeZyupGj/hLgD5Un3v2vJ9hM+NKxG5nREaYnz0jPW+p3hly5ZuAwoL
DqyzmQrEE5foadliv+b5fm2RLRdoH/ILV24JsiDpYt+5CI3SUqbILUoDId8a49QoDL6Xiw8LATii
1KJ2aJUTDn00v4WLJHWRd52789FYUGOh3o3MEUvJ2wGhs84bNdxnWyOVjZRw2DVLE4G2lwjAFQZ/
fZiHYuuikcdqVwO6NiTFYCL1u0S/fUaDxTAnlEPRUrENgXUPMikUWOsQCYlbtC0eArre5TS4g0Dp
QeYtTrvGT1roRwUgKsrV2bSQO4/LrK3nzaxGhNkHjzZ91qa3pu5U7RDZhb13p/SVl/YXL+APD/Mc
JeIjWAFDAodJAot/Fxe7CjEOqQ6BvjO2LDJThV0WTAbonKHNssGNvDJaLszT54yRoLSB37f9ZrPo
+hAQgdw7ffQsHgYrYtm8Fl6oXUc/Jm9OsMbHS+Ajp84Lq8mIRbmvtRP7RMOeaIak2Dlzez+BUkfh
o+sLmsB7GTX+CvD498rAKuPpnVV7G6IehXkrO6QK3Zo2i0a1lWjFXLmiCyvceQgvIAaQM4AruCEo
DrqyCImhnhSnm9Yz8CNHIG7q0BSHZuIIe2mRv/aMRK5wFm/L4Cd9joeKNkI2nERPnfXDJeKmKnVa
gIbrL6/D8FgRiZdIRJR0SCARW5OCoI4czLrmd2AdomOrcqidZUKCjBlDHDCZ/P3aLk2c5L+TcqsD
KR1g1DccDGsLAhaKKLyhttN/+/izg7g9Vq7TCryE0oUPYdaJT8it5V5zTJ9+5Z/e8bMJy9HIgmha
fPyU4oFH/Af6qAte7dPCNSMjI/r7VVw4a50jOSyVE84dhdQJ7fMQsc9uuAg/+/uHXziGn9M4aDGj
c88QUOSsdWrUEc05EhqcqGJYZqydT6+Bk0435Q836xzFYZOhRkYvCsHU0mlvMATduJ+qDtKlDLJ5
mZIZ41N3HsLF7Oe/X9uFt+vXvuO3Jb8C1KBsKzQryqI4Ir8Kp9TlsZuvCegvHVV/1Rx++/yRYuBY
Eg0e914dnERvnC25Ne5PwVTjxrqyt7h0Tvj199++havOGwIHJU4cDG76b8vB2gSJ/K53XmbGVdId
+ZUi96XbdbaT5h1q9cOMSi3I2SEd5Ksx1c+eNcf/9jTOxvqy2PNSeKzZDHrfjk2skH4iDH3lNl2Y
9n+dKH+7S2j0q/8X23Gobk5pvjlzf8z+aEGM0K9XRuIlNe2vv//2LVbRrr7ocQ1TIdDyCpJR1g8j
KxLl6huT8G3lo9YnNBrw0xWB1q/tzx8GzjmBVJZTQf3F6kH9QMdWyo8OYWWoiCIJZHG6zOBGiDDi
3RjAWDGAFBOa8/DaSbYzSJuJQqK9P/RZLxuorAI/nIc5MWfz28xBXlnmDwk0AvLEGdzcuZdgD/kq
bZeG/WAdZwAEQ0v7WaH7K3fwz3MZOZdb1koshcE52xiiukEz5dkcruUhXHg45Fxv6fJlnTqOciLL
X0V3dNidvUARUhz7+itvbxGhk6jyGijywoWc6y+9eljk5HewebbITzXNO7s1riz4FypT5FxyKZXf
WCWq4yiBrUkZ2XswDxBEPMYA8sNZHVxZvy5dwtnxSylNgslEgElTOOHc3FGIXv4+1C+c7Mi5/LJl
q+m5iEjY2FaIqM0VFJPhFg32EQmwYfdpZ2sMr14R0Xf76cpX/nmXRM6lmNDQr8syr+heQCuG+7Zs
u1t2n8cU+YFRdYN5AH3i7nncL3dXvvE0L/7vwCTnLHwQM3rNfqGBozUyE6S3IR45VmG77RKF5IL4
WnmX/Hqr/vRVp5/w27wztB5XzHIYiuUQvuUcIV0KU1sf9C+Ue4+BCVVWZyAxZ8r9zdKIXa1PQHh/
p1fthrmCoz2wIOjMkTKmRhWB6TeiiqYTswT3Om/egsq4ZTU41noCxlpHRLgPcso3Qf+F2IIIdGgR
2q0D0xsTn5YczX1ueuPecBOav1t1ndlWBSVUwjHAjBKCHEv5kVE4T7JBYONSgs7SzSmFYm89Qd9n
UE4KGhz12A4xtcr3aaWftgWm3Wn9ITXMsKqCAoZXPFo6FzwGIEoabXwruzXqjcaNxVQelEt3chUp
IKpNFJjjrmzaH04t5k2Zk928lEdlPgymJ+OO8B0b9XHFag0eo5EtnpNOXdHufNZb0TTTR9Id/LKK
ZoTUeEWVAjvwZUE+Uxj2vVqhYDMpxaPVzTOd158oDLKkndcn5vdJ7o+4OdNsbTu7/izNbgewSRmb
ZlCHAxSqNSunbdEa00Ew4BqL2VmSQrPhqJyBbu26PVKjfVNrTyINQ14Me5c8mqw8MohKy7rkH74E
bMeeM+mNSd3yPAVBJbVJlVjceee5vrVY+VZN5YOkwJx3gr+WFadJMRo49QxPXeF1IYPqlhrLpvZq
JEKsx3E1d8hxBI7JL60bP2DuwSlOmYTB41ouBkSjHJGiLNgthpEpEwzz0uRm6JEp2PQNYnwJiCwh
WYs8dtoSNvQFRY+1c0J70beQdz4Qy3qbTffIGzNDHlZUNDD3D/aITrZ6lpR+p9q/b5d5E3jDjnoM
SlxoJHGq50UMEwIgVParEN0PENnvS0igHC58pCW3LKoMIx4nOUDtV+0rXf8M1gJJfkqGAr9GWBR6
wH5rwCc/5w1NnWZuksVttrwWn8ghxzpYI4mYQwBHXQBPh6jtx41wIGv2PEB0ONLGyOB+2BA8F4V3
354Qom7X3JjT8tyzk3iQN8+tRsnMQ5cS/zVi1goDyuL6wxj5PZHjvnI4CgA94PFzlpdWZmhMS1Og
omVlR+r2z5PdPpeOO2yBuyn3yN5+7+ru0KDUwpFXk89sm3dVirDiZC1RcpmrB9z+EaR3ezvPLRI3
ZQtBanOSJ7b9oTYNQMkLgunVMkKFIVciGjtq4AJQADXBJ5ABxQ7B1uwS9IS6GwT5/SQ5otD8tkaI
pweOT+6HYKhvRDlb4WLM4w1Z5Y721TexcPRdlumU3gYrX+5tXeF7VxKX/rzpJOf6DVSpehuK7XrT
eX0kx6g0gtC5VrO99OFn5z/TXwuUytx641FEb0Of4QNuVo5XC5iXVoCzA+DCNZ9qQPIRxTwnE2BQ
OAOcelUu/v+2ScrkGmbuwlJ9rtbIV1lNUI43GwE5emm/Q0fz90Xsz9tmRNP9d2HxuE1kP0iEaJPb
2iwQnrZ37CZq6ZW9zKUffrbHgDEJq8rgs43iT9X4IvqHv//uS3ywcw1G5ws6jqYNXVHabWnM9zgd
QXeRNDFHkEFKts6jUUbqG1QFiXFlj3Fhi0FPr9lvqzDBQdkuHQO5T616s2f2xHm/bYnYLOVwHBW7
cm1/7kWR88wPxIKuiz8jTbXaYgt4ZFm7tRORldnfb92lR3K2l3As6gUG0jE3KISK6Xkij//2ueS/
d2esCBArBWIp+nJ9yVdjQ5w+/vtHX9ran4d6eLJovbxAU1gX30yyUWLn2rFEA4tMT9K6Ed1P2A+u
fNfp9/5hr3WewDBxtTA/D6qNg176SRiq9tZNe0CtOTHia4KyX22HP3zLucyilrXHEGtcb3AeAkgP
FSTpHGpu5Bv0WsMiKG97UuoIqmw4AaGTxZEAwZ7WUdLyW2CyABsxJypRpZwk9h2DdY9OQGR20xPS
7MM1N6H9HGCSBJpyRUNHrtFQWNeChS8NvnPtRjmB55LPeIUkMFPmywCDSCyfg2hM/dBJ3f2J64A2
SBF2z/mViepCsYWcCzmQzOVL0EqbX75EzCclRjn6FJmdDB8svdonvbBknKs0Vu7OQylt1K3vNar+
sZ+RhGdeQooEKYZ5yFOR5VHxeeVluzDWnbMpZfU9nN85iNjWo4oBOIS8FZtJBKykJwSzCoH4we71
Rh8ZegvhNRnZpfPZuXwDZlkltTMClZ6h54ZFPSw+yBwipwYH5pQcys0JpQLSUx5Ef7/SC3PnuazD
g2MsN7wSeaKAFvvoPxZQQsgl9vCWLMXX37/k4ktyNgcNwK27Cjs7kDMn8M9O4SDLpsj6bR+zx2uL
8cVvOdtW+KTCscnC+VzEa+KCfOZv9UMT4tQUi0xcI5NdHGVnu4tqrteVFKiV2EPzHWxIiTRZFg8w
dxVVfdOOqx05vbWve++5C+Z41TZi5IhztDi9bWBiChErBKyLX5/ctEo/G4P7b5u2czlIZ2tV9w6y
EkQ1oZ4uJrS0ZBH1HrtS9LpUAjkXgrA6GA0Ywk+ldZxbvRSxVxtg7MIlEeGwY+m12vqF4X6u++DO
MgZkwvdAiwGDw49OwP93VQh46RGeazzyxnEaz4H/xtzlu9oNSdKkqNAVO2sDM9FbcWchjMUwQrgu
rturL13T2ZwifEdYg2eezFuvLP8hdKKn938bYOdyjo747dppgfkXO14QICGQCw3sePl2Ogbv11wG
FyYL+2yLYrDAChhd2Ma3cchb9a323nQPU4pq0+AaMPHC1tc+myuQ01V50+KWG8vL4DOKSuYmE33L
h/xKy+PCRutc0MEqsnrzjDSFuYWLqirvAPO+MpteesRnU4PuBw9KYBANJLdD1BcirzpOo51cecoX
Pv68eVtNC0WRBNpMJ+tvEH09L+jbKqxEVjRuxc6rY8Rrptfm00vfdnYG4UiDC6oByoxm9COI5eBj
XTOtzPTvV3Pp408v2W+79o4PNgm4U23y5WMJUoR7evaVYJdLK8G5qASxX7Wf15Rt3A8ahGKLUm2m
s9wCBROTY3ZNrX/hTTrPgXADu6PKUs2mc3UMrV9U2ld6Ppcm2nNxiaH56pPTFQBOcdrrzEW0fHoR
qh5tpL/l+zq9dhGnx/mHHe95G9uY3GJULjaNXu1vweJPJSGHaahQTTjFn6LOPRTXzgunieJP33U2
thH0KUThQ9tJ7osHRBhnp/Ar49huT3Xn65qiS8/lbCMwmsLo+kJju9HeMjgLPSwi//bSng1wEy1+
KGGBhsp751MHFdAF5cPSmVdu0IW577ylPHiBDZ8T3B/K+qnXPRgSUW8+ojr7919/oWdJfq2Hv405
xj2dd1CRb4pvI49OO2gDFFp5yOG1DFvEj/3j3HHeVYZ8YOmChRSAFzzCfbaVjd72zbXV7sIre95A
nqy+04GP/BUqSvABnPy7kGRrwI4WIrDpiyDxezPNReJ2NkKpWjvsTfrOpbPNvebNaL4vY5/BZBoi
T/npBOn6+9298Nadt52LalGusyioGqQfCwpb1WhdUV9f+ujT339/bvmwILIIuF1GoIUK9s38/G+/
+WxF7xUXnm0NOFcw46Rjgqt79di/DZZfs/Nvv3qUXSALhqQ+JdXjvFov4MbHgUH+bQE5by2DZqFW
ThBxZ4wtIOjWbmHLPYA1V379peLGr7//9vOFPa3eaGq2MXvDCpVdIwlMbeoC7YsZIpwOarsRYaNO
F/rMuHJNv16WP8yQ511l4izTAFwe6g/Cu3Ms6YYusjzBsIC/Eu963xdfyyj3tYD4qexuDavI/Hz6
0a0WkiL978Y4Vlde50tLkHm2/msToAerRcRmtdU4AXuv1v50tIcwLYX797oS/8LLfU4PVej9GO6M
szZktlGxZJ2+5iW4sF89Z4V20vYGxiFkLeh0rBsE5aLR6YLAzVlIrxGYL202zkGhIBsgeMBBXRCp
s9+dHxzNRogg4/ZrvLteab6wMphnM0DNLLHYLU7QRKUlAiC698B+bYP479PApU8/mwbmKQ9qdmrR
d/lu5PsJwAiLHOX8/e8ff+kJny373PZ6Yf9i9+Wv03JAMfvfPvdsnfcca+2Y0zUbpe/0sOHeP/7e
s1WeemDewdMHpqi5ddzn0rvW2T9d8P+ObnAZ/juPLxXuNFO62Ug1vAoQWAILHI8auLPIZ3MPYIGb
9CI/6BFidtNO186d0W1FHQOSvxYEFVMgk35Qxa5QAJY7wRq6Izv0ppMaBMnTp75hIPynKZ/TifPY
U/NtzVhslxAVdgvSGnKwIJlp36/ceKu4ui0cDiZJ/0Db/IeCscqxvI1uEAacW58u9R4M69p0fWHz
AU3Lfy9+cCB7RL0JSrNwiteXU4Fm2jR74FNDpLYkzY9rm48LQS3WOXQ07xavBV4E4cC9RmoypaES
3WsHClGINutzuRaHaWljugBypzqgkLoWAj5wLsZGPK+Ygkw9fK8LE83L8baGjc+BED+yOU/+/t7+
eV6yzrMHbAQFsmogzQYaxbV8DHi9H1HFLCoz6mGQ+PuX/Npr/ellOx28flu/mJ5zVTTTKaCsbsJu
SyIj7B5zpEaHzlN76LfFu78pd972Wiq6Y/9K3PnTd55NU03ZLwYFk2kzcf/gBs1+KicV2pUH5bhh
xuNCDsVY3bIA99sNbiAPu7EKfVMEdtbYwb43UKprZBU3QEtKJz/ypdsxVyU2uBxODWUddRLSGd8C
tzmUut5ruiDjexV3gdQ6XAP05NGunWrxxTtoB+wH18s/NXNjPkA8zI37TqPTf5JVqXGKKkkfzJxn
dTdtSTMgsc3pHmhBs76HxwLG8lftisRu8vehK82Ir83Nwnk0ry0JO9N4L4s2lWzYFWS4c4daJHWg
krZaDwvwIGbBAUSx5f24jDvq2y+9pWNVe995XaDjy/2Tjj6GmDzKIfCxAS026/FemH0FqI+fOMUI
gmLe+2Hjj4B09bEnWzsC7zi16/mJzaAuBXoHPX7i5IsK82Z0jozKxG36pG4KeIbktjbJa6/b27Lt
ktkAaCVfAfXzqRHbfvsDRpRXIJ6mWCHWAzrqfKcbqEtpICLPaL7aktGomw3whzpGIspEFbaF+raO
49NE6CMKWrElpq/cqg9sKj96yR89x84m2m8bjcynFs/Gr5iLOjZoUQU2TJLVKS1nsFH4UMJLUN1D
37CrfZzROKVe1JnszbW0yDw0zqUnEFNthrONTS93HSudBsB7aIF2j8q/+RyplGjOZ1Xl6MhXdA1p
b+6J9J5NB4mt+Gcq5ztn1Rxe7PqO+l1MtYt/VZRQHZUQYfBVSaS500xVbcap8SWnmUeyshIQJlM8
Zkyv0ggiRLXcTBNiQbhzu8hu37bjd8Ob39qxekZY2xC6Vf4F0ADATUjrKRt3QxDEEecmRWyCzR7t
eXgW2v6uSvls1uULGXTm8nxbzgJvr1vuh9J9tWApSBW3vhFd7k8TkQjWF6fwddi79RNGTH20ESby
TGbvBeXkO8K9Y7HgVg5AesKxA+MswDuuJ55rt31qe515CKlvKNuNSz+CoqarUPhkCQeobQkI5gzQ
rcInP5fJhPOoemYwapWteA/qMm4nK6tRiIMyYfzoJ+BLpIK6ERj5gzXnWwoUXU2Ke59ax5402WLD
Ty9oLiNiq6xeumdsSIENm5NlRfckGIFxBGuIlA/+ZOrQzedvs+1/an/66Cb+o1j50YL+17P744CY
icHFwNCNlQF47MVD1d/VPaQ+UInLMJAGyaD8ODr5CHteHyBxoXzUClywJkfmzQmXru3OiOHhY1Hp
O0M4CfFZswJS82A9GOPUJRVwzcoqkhwMIy/PgQkdAE1aq7dlEkk1zQjYJMCzOEDONp1545Z9G00V
h49ogMEnDx4K13ihPd0asvz0TbljDYm4CcKObG+o522ZNz0iuX0LwM5d7toikqTBjlmbx5prtJAm
b09KUTxKszXvNDWTYoIRzxzsB2BBkrJxdgAohLYfWIkFlhjNzTRf3NCHQcaZpsjqKmMjffrcdB9W
wZ9He70LlAN+UTslg2dBhtLsAtrcBYVzPw/mY2c4CYcNaRUY/4P0PmhZZryXE7IM2LZYEc1G/buh
QMrxsqCH1wT6dvWb52ZR2UAQ4R6QFweIYd4C/xcMGy+nt84gdVTZBuQ+wSMnVQcAR/DkcXZQxZIA
bnJTderWyIm7d2X+4AeYZJoCpbgSEDZ7EG0k7PwdWqfEadatdIvEFy4SqHwHUrIZyY0UU5zPIwML
s/BMLzqdbTy/3Iq1Cudq/JKc7HPGscKL954ICOSQWVXn6JXpJQcIsMNbtLAXmyBsScn9XAZ73tRD
Ok0/Grnw3UKZmcJDext47qe35k0ycQ3UaZF/GY3AHEHsOeSkRdnQzL+VpZ3fiarmMaIh8NoiywyI
Wqjq0MMSJAcK8HR/LWj1aMGivuHppHhsqdE5ve9bJ1dpoyzjqIMm1pCRRdYwAyC/3rnFsAP35XVS
fjqOPvB2sMA42oxA5H2rAOLNBw3NXpCqwH2sHSNpNLk3LVxVj8l/6drjGJRvcg0iPeR7b4QIac2/
GRjunHnZ2MPNM5bsM/CsqFRIrVZCRibv466eg9irzC5iTfXV1iDezu0TUGN2po02GUaWlT2JMdaw
QJ6sSwp04kncTF13r2AHz05yR1pi66RdgMWpj+oLh35xVr0f5f5r3TSHsaWHysNzK/n4Os8rbm5v
AtCCoFRWb1uOg7XrGzd5+1FY/HYIOv7gSXszmpCjFTDCNUALZ31Tf3PaAoHs6wp0SBVBBPgMHnjc
uwa0luywtGMf9W4QYmVU4YnYhZ+wm5oiWYYGqeGV8xCskwl3nEr7YXge+up1FhP8XBYD0ddvH0Gg
jgOdH3oHLZ/es+JWgUMncxI1Xulg55A34YjQY2fsniy3iL0al4DFSYO3VfbHRqFogs16UnYi2OSm
Ozxg6wVDaLGpjTnGjPK8GFBFwBAajTZPEBAO9aU0XwStYq0a6Hxt7+BKu0jHxcLTBo6uMtQWkW1Q
ADV7YRAWy1Y9G2qKNJhiXYHMts6GpIBUO0s5HxY2SoL4wC9DlyjhMSTWWIaQ9kPhU76arnVLTLJD
Xi3yrpiB2M0KGbKGuy8cG7IN59CA6IYQuIO2VRsSbCFyz79rafdFi+qnz/0MW7O07oYbpp0DoeWD
BzgYGes3zQDTEC3PqnXeYu+WOcLYGPKdu9bWsKeHyWSQF+K21X61A/I6ruw5j9g4ZLNvI81W7XVn
flbSJ6GJOD0msfD3/jd3nndsMdqodsga+0uxJQXAb4G9bbvx4Ff48qWesdkqdwpekshbmhruWqRq
VUaVVKy6HeiwEWgyAD+JAiB65nxpUh8jMJ7niacKslEkQ6Qcm7GpQ6FVVSw1zBFbzFNooiD3sF7F
jS6/rLVNqKMfwYPGoJ2hyOfuIyPYNhG2HwYFiUi3yREHCIpqRFbcv0Gvr76av/rKuMNhZE6Yh7Re
q/w5Tu6xMdv3gq1uaon+BAwcceVBgSNeU4g0YMutM+O51kDmwNl+YxTLXlUwk1L3e+E4sepacF3B
25K2idC1ScROg/2xUU8pQMMbuI6bUFEc8hBIGk/tmLW9eddJ3YeVb23VUCKBneYHM3cPxNIHVZv6
aLo5lsRKzPseqqmYMGDK4O1HOLrsIRMNHvMcAbpdQT+9ydm6TRWEa6kBwK4MEQZEikxtxe1nUArx
alHYbhC4ARTA16qdLgEECn8plnj0+z02ERD7G7OMnb69pRD7KiwDpfAOTu1GZk02Vb+qyK3XF5UD
YrEEy0nzuA3y0Y0DSg96MDaWiXPAEhhHszbMVxH4wccodCi4eZoYrIR7ZezK5ph7/E20pw0t/cEK
IysnH1at0/zw5YsWCZHWsSjQPZOunfVBsTOYzKPSs/q0HeXXOBUf0C2AE1mzV0RxQFMrUeaTObhm
LVbfBex0t++/RtM7UGzVEucE5SvXR7b2u9YzvxpbZt6kpkw17YKDAN3kRD9RXh0cUqdm6b4Z0wna
XKJvjnEV2Oa7dMhOtM5GVyenD0TcVQep+DwlSEmH+kR2t2MLUKg/xlDkfrG2+pn35raZQA2kRh2A
QzXt3Jp82mJ+6jnmSDomfcCb2Cjs42qMG4wP1MH894WbKZwAiQR/kc7kMXAQIemX8B4G4EYidzJ2
XZr4rI5Z697jSloInViVjtzOGIiRxTDKG+BXywSTEST2whUH7KhxVuqsiFnyWKzNE1EQOOQFHgDp
X8ZGYX3HvaU9ecglsJ0UwclwnCApM8AezoRJshRW7OduFpjTu82mh9KFrxpz4pZ3U5nltNpxbb/O
roaofq5jrFxPyuJxWS97r1ojTvOUVcipLmqeVL372bcV3vjqVlk51J8MRpAGITduzfvIXtUdsxSN
TGTThN46fvMg83ac9btRBQOyuxaEk4I7qQpPZR2VXjhRd82wpTpUY4njWLOm9kIG/A+glcvYcUzP
eRIUhblZfSBlq2FZk1Wt6eJ6X2Ka1F6t7t06VFPEnTyGCAyncHDrDDeIdRB8ioLd2iB/JbDJAqGr
G5nWs84GbN0/VO3ciYY1+46NawwKlMBkomcsxuBnOZ3xMZOxS7GkZ9puvrS0d2Iad76047XFXtNz
scPsHtoex7kSm7h0HrB48cJ9GAyYj5Q+hYp11KmzFY0ssGZTWi9wQ/tzmEt4EYSs4WsyWQJLzYtV
LFENe2hSgyfLKi9Rom4hm3+pVRV1GAxwKZaxReyP2uiNF10FU4I0t1RNa8ocEzssHI2lgzhSdGmy
gZlmVgi1Pfm18so/qql+mSa9XZYalH2c9sp6Dsve/0HF+DbO+N245hscRxNRye9OnaejHPalqLPW
ajbBMtz11rwrTHRJla5is82fhrXcW15DbsWCNMQxf7adcsEkkCdgo36vLQSmGCxqLQNESwUGHynp
s6jGPYeFcCdH7F5564wYtNi/iypaPGu4bQIJwG9rxlIMj73Sx8L2Uqj+HmprvLfHduNa5kaZbuT6
9Y2Asc4oy4RQHEXGMRFYZOapfisHuJdNFChSd50crNzUvHNyGnklkl79oZse0XyIzNZ5B6zDTqZp
OrhOmRF3sEKCzTdE/jNYtgTnBLNwonXp8dbnt4EBB/KoUkFR2euBjrOmNiGWg3vafodoI7PX4Q0E
0oxhLg5aQEVcAHp9qJpCpTmw29677CiI00FWCmgHsatpLZskhjIRBg+SPRoPDL4FcNsrnHrUiFs7
uUEBlaMBh0BVuxleCZC7WTZbExjaff0jKLommUv6JRydGe704pTBPVgBYAJi5ODGbQalUb7glESL
6fnQqgoSWzjce45/dLH9BFlVslC6PnsrAzg5Uc/E3AdzfHAK5RUW/CeNVcNakUcOToA2syGBKQlK
Kafw27FLWJGnHNv0HPBxQGt45LLKDFmDkGK0HZB6EPK833YlPAYj7A6nEYPYtJdev1t0QhEWWou1
dnbB2pZJDhOeXU1PC46FjYKrZnH7yMQjXEv10P8fR+fV3CySheFfRBWZ5laAsuRsf/YN5Qg0NDn/
+nk0l1uzuyPJ0H3OG4tkmy9SI0tlCjVSdRs3vy9ddSVg7UXp+VvT+Z9Z2fzVWVoHuVRzlBtANrRU
mKo+rC6okCtwv4NJzEK/2G3ytrhpum1yc4wS03seWz6gn1QBYpOQ1GTOBUZ38GQDbvBe5OuGh/Vx
NXRcKcZHTY54Pjd3JSowvorDTa54U6cTQGeoMHXEVflcAysP7nB2QIwBCOJk01YdcTOgDw2e9dri
5xEeIe9oyhTeJIvsBc1ot3a83scdW1JdH2Wh7ge93o1J+kIZ4rNnmn/Z2l75/l6wjMW31NfnrpwO
lKyGpX2b6jAuSaPnSZB3/NmjiszqrVNYXN8MJMX46BYJzgOa5FrvSWYtUSjN44zb0re80CnBC0vi
bxNrly7dbrHn57SvIqNU9zLNnsdOfxpN98wmFsXVfBl5bFxSbDd66V8UN+9CuHDaOMc4VyzQKf/5
thCkQTPjBirWaTsY2T/dYFEy+3vqX3CvlP/miVziZnZ2Mll2lZNG7YgbEAUs4snZCMq8ug6e+NdB
1Wxll+z5oyMvA70JBjLtrcyIOiv9XgY1h6uqgVVG8nYJvkNa3JSRUZN3HRMTQjR8w7BZsSmX3vJs
LHhVmtaPDMfIQ2OtP9u2OybYUzbt3DeHLi2IeJ5FSzuSrsLczKerXKrPtPHexsokKXVUOIpWKzA9
bydbu+L8rOVm1tmzczlFTaVt9L4msJmlO2/0x9ROuttZC6KztNFcxVuxyn+S9G+m9DsRE/4nzX6f
On5HMZaPBatzTv6YfM66dqb85ZcOrYJXQL6XeocjzjD3cU7Im6/zKJSgKsBqbqmetHJ9T9bkN+OO
3OQTS5Je+5/rLMlswPZuJqTFT67/VFvVwWUMPHh8lD7nn+QgE5J47xEYy7IInrKG/BaaE5oLjhkj
/Up0PDnDhzXiZhRUmJQ30baR8UQNt1SDkYwPp93oFsxKNe3t1W2CclluSSSKl2Ry37yW9oG0qUCx
inE/a/oGskB78PT0rpfrdHA1g7+WFDIwXSqpvZKZmpaSKa8Ut3RNvxZxFRH81KXjNGtt6zi4klx2
9dnN8urVaaS33IxrfbFYwuHhdUDx+mV2zXzTjNbWa/Rvjz13O5vOrxBtNNbx2etZo4r+avfsVlW/
H5jNJRupLsoxsBWCRUvXt7nKAXEp4Xwo3Yr+ZJZr0+7Ji+mFtWnSirl9tnmF5kh0nJBenl4IHX2w
PGa7FLPTbFrvTuZwKCTae+NpBLlkDudbU7+6zUpY9jI6OwX8AJa8W0g2N830PdebvdX017hsv5oV
zQ09HBRS1Tvfr+bQMDhHVLm12uTPy/vjalenYfLPqy3PGmGGbCtNvdGX+XOtxEkrdQ4aDpWsv1d+
4++TmJiIqb2mUh7XtD7lNkeF9bUWRDj7xW2s8qtzWRdnS+H90hYB2CTNe62j6iKtimsR6w9jxsKy
Ls5b3/hzkCXiIe6GIznbbmjo3QYPZxfQdkMgFiC/oW3bjuD5tn4cjPZkDKDZrd2GaubCnZtHKbOj
K2ktyQmNG0cYAW0g3dw4T+W49Unm8BTLRlVV3wO/sEjLp8x2osJ3bPZUXe56y/8pRdZsKH3Y8dq5
ke82yaFPYlZWkk84msawyP06FAQ9dZNVbOH7xJ5quipUQ86gJI1HPDwHZVUfFdViRpr8yxr13vTi
WhggIQmwfU1kOaFY/ouPFtR/nqyL25fbbhZvYvXLjakvF11j7lxYXxyd7+ZxvOd8ldJc99U6vY85
B0Xh+/eTnj5jhADDGWAU4+49TlVEW8WF9sstTi6AJXnCXhyorngeh4K1f2HKZfPB2im3lc4XGwGg
woXSw80sxTv5ewf88kXgEazLPAU0l6urmJ1wyga2qOW2zt8amVya7RNTP1KDAlSyVB+xPQOPxQ/s
d88kVV3wtNTsq7q/6ZPywYjFQzkKm/2/wbA3Vut5JVTKGW/JeBgVu0a8sYIfsqaUUVzeNDWpycy1
Npg5BgqJ01ibLy7xwhuntsMKUN6KrWfIpr/6ln1ksvnQqOdx5iZxyg4BQulB7WwUrS2baR54NE2D
WEQ74hzd+GL9ddImpMzlrq4mYLvxz6TjdSymY2cPX6KLJ9Z4MB/PZM3z9FPj1YDFRWSK8T6tni2y
pria6uKBcWkzqf6ciIIGvJr3OHG0MxMmSWISLFMLFtUzDE8pfI/+6Dg9pcrTedB8IgpsQuVKc2+4
/jcu9t9Bb66Kw2oD7kMCi3ZKK7mTRr6rx8xi8K7f6Gfe4IRQm5IfbSqMC0nwXVRaC0k9IBCO/eGB
m3sAmmB8T1ZinOqkIceoeqwm6664ofhe/ZWaXthk7YF0p7Ap0qdEN7aNAD6UDrjKEoKtfDqyCq3Z
fUNfd2jH9H6uKV5xx0NrjBeRE5DjVSdhZhBE7ZNf5Ve3YLuqb4VgeqgN3u/s4Su3px2v2RYkk7+G
IEW21Te6UUeSB97r8tcqb/eTlhDlxHdM8FGwLjdTzx7QRI2ubcuufzZNQH1wUVGjf5CpxipIsL6n
yuOYlod5srFPs6ratJUQeUXKuWv8M7P+fersf16ZRvPk5lum0X8phZfKl1GbrvfNmpzBHdl56Mvq
FvPbIKbRjj17Y0ooUnN8l8yJiYaN06ieh3FwA992y63WddTxrNUH/15sAwIPj028f+LgNV/ys0yd
T9i9nTuOTZhPztmHfavmW21Aov0qG+zCA5PIXSzwcb4lzepoebP2mOSdsS1sXixG3XUzVBl1MlZ7
tBbh8jD0QZ/TANTGL8r1t67MDl6zdoG7rOAadY7TuY1EvO7sBgf/JNU2c9d6UxlpKCraAsyJjFY2
2ScqLD6dvFZHhZbpbmWWC2UcIy/wHWM7rfGhTqp7wg+vuCSYlP2eOh2Xk0Faap43uLfJIhHjRSu0
59QRT6Ly7guL/VKvXhPWLyULFPuLf25zj7oahkFDPBZs8jJvG/4ufFkV++HtvljG9n7GcU8Idexs
lGaH0les7hWEdPwKlpXSYeBttWV6KzUu4Nyg+ID5k37h5CRsce714XOiy6tS42e5+GvkCQt4l5f6
aOvyry3ExzRO1zqGEF6BV1dFFNnkQMT07ESzSx3SYLVbrbQArGvIqVindBeoYZuhqN8Kd3UeXC/J
iPqOp1yFBDUQd4vN3bbWYec3Guu9h3ZO7/dznWsbxwF9UjyuhlH/uFp65/eAlvOQJ5Sz8Kh0Tvez
zDa02+D/aAMnU7EQguLDZ8C+fqSd62zVOn+J/mZwc+lQXg4W8FZYVg+2ZtrvWlMsDIb9VXhUmktC
TsyhDWwjedKHciea5lL7zUPb+JssK58sASc3rOavmtQUDtMC2rJuOQ+MsPFFFzDJbfVk7SgtmjZW
t2ob/JoA7cTztafJhPBLtAt/m3+rSbpA7VgFUNFQBI7LguMTqBegfqIkaL1lYA0vhIGBC831DqFv
usl7PlnmFDyC07jVM3e3LkpFvSOe8e6ZgW4yFFlGHGaNYDJuN5o3fACybw0dH3jBDlZoNzDW2A7U
I1R9QbtAFVD/fDZy/TBkTAqtU/2Blj5ACJ78wg+o0dmK0dxZCbLs3vP3ckZh4aj06rnrW+Msf9ny
F7fi13Pdg5hZyOoFj7mLGkXEHsRPvKPjN6S6Nd7kHLxu/SXE+laM+XPutRjJOR2qhFfP3OWLE+UT
KWmFoYK5pjqpWg+DfXvFbtw1W/FmtbpjNyWf1jIw6NciZ3mxqIUZiSzVY6fZVZI51gRuM+bpRR87
eIVZy0OVavFB7zyBaFY3d/HYce/Ksg49pweX1GPsPVxoAc5FAsxkeeRvyVTjm9fR82RUGeWbbvth
4hi/tE8etZKWHB1NBi69TV/Pd5mke2dlrGqxyfoES6W8sDXVZXop9jku+rnnQrA7E349f9JEmr7Y
6nleupiBkRIca9wJyTihe8rcFs54FglxlBOCKTn0jFsVJbtp6zzEbUwOJwQteDVLnBtMunrMeopZ
SKHfqCZ7meV6mVAhc9XnQSsynqxO/8Di128aX/+0JVUo0nbeRbJupeb+lutwzQYLroLOydbXqfdx
GSdnbwnL6bG3CcKtiw4ShfYdYsCeUqcDhyGbQRp8TVt8zqAgm9UorGOjiROcwL522UDN/LBqeeTK
ukEzKkFk5mPiLkEuuAXiOrDs5ZqU60E58up38sNoJm6m6ZdTi0zY0d2yMT+2HrdSrufbXPxkY/Ep
KnVJe9/YNN3iPLa0U4cllOLGmCzs421/pDctiMf4LO3pztbHj4YkvH7WXwqifpoMoZhYv411vnQG
y7EL+BvI2Xr1V0AaxDId6pPWKh99ez1bSXvVm/K1KIcQlF0FQzVcRiQVTWnv7bl61MSPYeKStFta
K7pTy5xuuJ+O6LeYRMNE9HdAyeHaDEyxxalpuarSiexMoaJ5qLexT8T3hOTNNLobbPYOB0a1ToMe
zr7aLGQ3sFZxxBirA+HpfTDXHjL715y1f249PnQcTARTUkBVacd4HH5XP94Z8/Lqpvku879Judhp
eUXoxLqnS4QD077TYzLtk/mh7otdOxhfneiOyMeOhbNehyU/ziPFfqXxYZf2uZ+1XbUY32NKFVdn
rY9p1V+V4gylcKys5Uu9WseJxJPIUuX94CYvYug3sMOs6bkXtrLSYaJInG7l4dZVR5v0i56IaOzo
luXzZE4ZiM7ZT029h8sDzuOwKLwXsihDm5yReFwiS/q7Oek+ch8LvZ8geqqzo5jM89ANc9hokwzc
qT/YnnUhReB57Iuo8KrnqdQietLOxiKPyAzup6E/lsbykbksXZn46tzmN/ZwfLhaj/izzZ87ZQLL
NRUtXvm7cK2VmaNMDky8303l1gHH6WHpxGMrrb9JFtpmrkcoZ2+NRmmzJCsqyJrybBhWxGVJ11Lf
vFtj91NN9NzpIguL+o+gwbcCDFpUg0e01YBpylHmAU0jiTn1pfIs7r3uKSeLxWLAL/mqvg9UM7UO
JuZbHI1uIfCPg7GkktAmfdOaGXTJP4ecOBtNcciLNg2LahwCTU6vTcvgQGT2IUNCoA/ndcrPg503
m6HZdeWrP753y3PulKGbZlE6+a9DlzyUi3nvaSLiuKClz2v361pWfFCkc2iBTMX51bpc1UigVGMS
YKoiZMfhmvWP0lhehUGcZZv6QavIP23VM0PFyCKEm3zNnaBYOlhdEOh5nR4W0BnhTOSMIM/J/Uce
2ENbjT94Sfl24+tcpLCX6ttq+zt/ocfNT3GxAc7Za3bVOvlYTgv3mcmet4jdRHg2SLEeJF0Cn+Sq
cKagNjSlHyhZMsNVhLhDWnTmbuE27eJsxjCa3jVaYwVCjtbGteZLPkHhSIbUUGjeoaKsjaiCF/JB
wJ5BTb3B/hlhLgKtAVavHX/fT95jKrSSOCHkjZb+VU7FJY9BZXrDion2Lw5izMPKHGgyr27JtxrG
qfGsZ5jsBbhHUc7HeipCn71/6wMCTCZJW5Z9Msd0S88UBT/GprIpndMMzd6T+vwrWFpRBjymcLZJ
U4twdqz7hPN+Q51eDy4yNBsjrqmDEZI6NbWYZ6tz7wbB1hrLrY6LnTVOhYUGcEyrZ+A65lWs7ndp
4+VPa82P0obHgDyYSnq3E2vc1g0V6slQ8p4qEDujI5i0kwS3lgzcqXIf/dViXVflzrrVB9WSIZpc
8fQgHT+wNeNSFMT3gK9O9r4bcvbPHsyc3pTsSTCoWSuZSBplH0AJaHzHPEZUs4h0b67OTsc8jYyj
8MWum9xrIVjl1aLRrxfX7Ys+VGdaDo9977+bhckkN/JIc/1sBi40EJMumETqwow2zj02v+3IU4xY
IPtGMq/OnYkCP/P4FWJfC4pB0RhN9eakfy8tMTbVPOxXVxwdUoiIrase41z8HxEpA5T8r43otqKZ
H9kqX/UuM9kgy+vc326w3LwAf7RMYn/Q5HEowbzpMouQOUa8/YfVqIlABaS0ZqR6NrlgNE/IeF6j
oo4fJKrMWy1c5FGw2ZTL/S0FyazGl8rwd2XvvXT9uh1S/zB2/lVr+10/uiehuWRrmw4bL49Ii/VJ
3nSmiuZUv1gvCAvuNSe+tso9Gc784lLMkE+wr77sLi4PlPQsSqIlokmvDnWrjGKaDrDIEPPbRoXR
hrpDUQmOLUkLnJ4X29QHfXR0qqvLfeUg/Jq4bzpC1kkcdgF8bbvfF3nL98t3ccVInGjnxdQCmk4f
Xe2Hbu1NOS57YTSkSalDb4mT0Zo7VI+BG6cPnt9EyLQIBMiDbJ7PcZV8OQMQvWmkO8hOqugmcdf7
bLl8sKFdUrj8maTNzqHxdUAykLwWWXWqQAZmy7wOhVaGXu39+CYJzU6WHldNfEKYHvRUyJ2u6S8A
mL9d4fw1BROUbwYeKVeg8ksdoo+zAtdeNlVHzIszNrAYy3tRWR/V6shNkgCfFv2p1tqLMTPJl/qH
a9WRb/FkZ+4IpjPmj0lvP7Se0I5NjobSeKuQMADqo8FE5QaCXB05au57b7i3S6ybZr1LFCIGWz/Q
VA1y2b/Rfckwi4Sp+TQFLRHOcrEYbQtjvFOu+eEv/G+yxr+r6oROO+QohjM124JXYVn18ziIL3Sy
y6a1ZIDo+87CJzp6JU8LqqI86y6FVF94knsQPvGzprCIBsC/O1CyZ9HluokHu4jySqcstV2P7QRu
p7nLR5ImTThUwCigV31PLJVc3O+hAhVMGv+dxtJ96gEKTBwHut+7ocmVR4D38yD1bDvnyzUe7b1m
iueu0kLXMVBttK+Tw/aqum1NWVPSyRevB7BguGgEDl02RfaQPn6YUi40hZRi0lsAkRvH0CDlWmg6
9/1XCy1t1RZodJhMUsbygOBhgIDau3gkFqw1oe+FLRB4UfRRjUihabEFnjB5S2c/miHoipp63XUu
f7IGFGRW3bnU2k+RZEZIqtm6SWq/OC6+j8rfnMjgKpYsFOVtr0fPc/UmBJiUGxiBWIEoKCuG6c0U
CMoCPO/ONxmTjqV8CsdEj8RYbAcxfWlWvndT7eJM7l4zkJCP6BjCfmGnX1xLbETVW8RJaR4zY7HX
lo5qQp0fW29/0qzbLnndbXU7O+eDjd+xpXnUVy90pR6pCX1xvfSkO7dNon+N1/axyt5dM363y/4g
mvITUWwVJr12mpOa2lRUra3N1oY1FnLYjpQZh1PVXVWSHp0ESHqGFFZNdecuUoWj5jxkjq6HVe1s
a0u/b7LsmglEOXlza7r3TFR/0g4tH4zZQRgcM7L9M2P1VXZuHDilI5CWa3e9U17oy4Llq+6bifw8
V19fx7I6CBjcKVtemBF2xjCQp4cac2nHNzLTX9KM46JxP/q1p8xboDOYScAD5Y9AEr8d/jS8jMCA
FZWBTok4wp9uTc0WRyFektvpae1kbSiS5yoHQsA6mjorbTdm/xyf0GPES6G92lFtx7yKVXCr3yOF
bQPdxyraQvwuHG9ddl47L7SJRzTG9WJayyE3dPIHF5Y1P3mTcQ+NfBPVFPJxrvj3ei7EieY+DRCP
1br+pn1MHGZyXJmO0UkflsK/NvqvhlLJz+TPAHfvxiAqnjprLO1Kl+TSOe0/PZleOsVENhjxjoap
fQLe0yUW77MaglLEj5IZjhIO3lLLfJ1mjoKZnMZCuA9EfQSVBIjxJmNf0nLczu1hTMznbtZ7yGX+
uzrZlsNSoM6k4wKO65D0yPELyqELp7ibZ/2qE4MHIXGfA5E5A2W9U+nt1i4hhrMaHyx+/9VhfB2Z
+Gc29TFmd7TZdEaP/TjtH7g3QXHNnWHk/yybvgfW8KTpjoA/l7HxXqwkA+7OKGVevvob946uNnAg
8xrQ2ALUVMBBLn2yayhRtSt/W6WAiCMfxnZ3gy+QC0/uecbhgCrrVE3MlRrqODonpl1u3dIMrV2n
96fJsgERWzqAl71X2iyhPqHg2seS5kzjyfplj8awSW0rxOByNOaE1MAiDWip3vVmc62y5S6f+s+6
pnCX8cxdzJfppuaszcemprqy7b1ApwZ1ndii45bhVU3Dtk2S78xP4SDIqQ5ibTkVZRtpq/+8MF13
9rhPINsTM+PW47yuPSamOkVHSWepvYbTMkWGK87r6Kpt3hhbYMtrsaQP1Cx+F5x4vFSngXZt1don
EjQ0xtv6vRq1Q7tSJ9Klps7p2Jx9MPYsm/5AvBmhmD0pKDik8lMRvoeqrUbe4FKd7lzzCQleOy13
TZeftBqquyess8l5B6Zq62YqRkuvH7TVTANTVoHq/ciZ6XpZ5XuRaR+9qHekIn7pNupHIJ1/Q+Ef
WwPf54oToYsvbSZOEGo7ekw39jK8ogg8SOs2v5TPmUKFC1LNdUGqo192b0sMNaozT/JkoD8BB+it
6ZqKVNsoymtNq7hLaucnHl3ehSn/aNfiWKD6AfRD9GTBDw8Os3HC+j5iEyvqoNNZYz20X5kbH8wU
IWlXAuaNq7xvkiSS+U28lrML6hpBPEVxHOk/MpMx2WQmxJpWdTvyxEFyMJbUlKwb/JjFnNKEkUHS
g6tiJPiyGQvCGQtMMwJRuNJ7bRPjGY07cgr/WaTtV9ynGWN+3wdl6rwpk6OzX5kXs56uDFI7cX57
5cPoqDtpt6j3i4Op2hMVbV+xUtumWre1LIeIew7vCTqbh3kpUcziUoqdhbpWs+DEXPYslCeb1nM5
iQdjLt4Nbzixo6Pc6ZcgnSZSk2gkLlr3Onvts770fwlT7eDLu9Sfn2KfPuQRvbBEJZhQlCrWUA7o
mkpr2rZ6DOyqBOpv6gHMPH1bLPNiFxyblVc/9EJ95l350dr2MUlqLRpEeWq7pQrWdoZFr+6gw4gS
G7IX86YJ4/4Jequ7H4uXYbDukgYakrum5/NtcuNLk91nQ+p6oKj628y+f4dC4FAuiNQF04Izm8Cz
+TFrcVKkIjspn3dvzY95ryHiR8KNnwzGzGSzAMWWvbcfHXlKZo5N1VehA6QcG+Izt6x9Qh1D3k1R
z4GnW2juJg0ljwFop5yMaXFl5c0F/N7wDxKt2TiSFd7PhnOhL8CNkrEOp4TfQqrSq36uV4MTGR8X
ok61jJFrGE0EIPjQYbtx1fCiCKd1EybOEa1tG8PG0YmdYZ9gi5bqrwHOCDXb5t5GUVRDrqJ/55/r
tjphnvnV8vzZ7NIXketffmkGvgvD4wHGkN+JvIHR9c01/aeV3H0LHnavbOOvVcOek39ndmWYK+Nh
GEyHQp5HhD+/Q++SvmRt19461xriOWkbfmS3jIWrM+Icl0/KrrbsHG+QHmfMhiNRvBwrmkN03rRY
1zSPX4oFvRhT3lalcbgsLUNaMX2LxlzDuokjaxq9MNHYwLsJuXfuGUNQL6QQZ5px43vflEESeVLU
r6YYnlk5LzX75maeaAarvPFlZQns7SEENI+jTpEks/qMbdxq0n3x8pbmNRq2lCU+fLyPyqSp2m/f
lnV8pDMNRD8NY7ve1WUXedSKV8tvM9l35jBcx3nQA55dKm9cVuemeLEdK6i1BtMyojW/nq+ZBtu+
Gs4ljhlEJufPRBKW0W0UDGTohUB5AqtCG8D+lTu/ai66ZZ4aVjaaxG89UlNYm+kelyf303zL4vX2
DTrBWZNnsy7udNM/DUgXQ6fnpl8RisMHfiUebXtz82Qk1benJTjmTPWAUiYyqiSCXTkuKVLewjRf
HM3ZtXpytUv3VK6GC5Bhf1F3+aVp1Y+bFubGVs25W81t32t1ZFGgLY30SRrqoUkqbsA4C5dYXKbh
K/fKnaqtp9TzPwdozsm06KPnmwxa/mS5w5M+8eLOzuvaDoj0EBVqtKIo9C0QlTh2xNaeiMnvzfxf
XSfPq09yWOfbwZD7kY+oZ0OI7Rt608/RMfaDQ2FLu0DXAvUYQ8PlVT143vK9qPpClky3KZSxc0bv
Bazyq1TyKVNYEivebelReR9rJ1SAO1GDyLVozgsMmOOtD0efzGNsokWSK6y2o7FWVCh1ilz78rr1
X+d5uBOm6VzL4jb5K8TuZftcjNouXk0RyAxTW2x9akm6Y7Q8JMWQRVPdVmy1+cvQGxut1c6qd64Y
OPkJyrkMam88r0UbDtCnyjYPRCVuNAHuVjfaGa3LtWv6HQnVn+XMmSGzbOfXwxGB6J2b8n36CTOO
6fsfnrzVADdnHZllW+WcrBqf0QXF0/OEItqMZsFScgXwRJo5moOaiVbXZ0Id8oxdDpQ1G+jaMtb0
Uo7zfdMB13oddzlWjdamoZk0dd9QUQk8XyjMxGXq33eG9ejI8RgPzHL9UpLcS5vlBkXBJ5BGHbLa
Rss6/5FofVhmgHN7KR7z2D/kjuDZhtu2eO9X4su77K1fZBIBzIAKQu2VvCv7fvlsG2qgZo6HzEtA
FnKyHa3Ji1zTO9bE0OZ1/Jsz1lpDE465QSNRG0cqts9KAmXZyMWchgkRGGanm/pPU7GIdoV9VXhX
Nrov7k30y32VfEuV7EQSX5eKyULWPmYiz7hbpgoKIx0ChRaEtLsjM/0WdUyCGeuGWC3U9LAcbRbN
+FctKhySuN+YZUPAtH7s3fSupo8HiGt+ZFDoQkI3H7Ra/CHCSnAslCevtw+FPd9NXN94zx4KpdiM
RAKjiZCjLJNxK3DJbmqzOqvCPDYWXsmif5a6wdsZqyOSNCbYxf7BIPNbulBSsp68Tc6uMi72dm1h
SOQyClQnnn2uKCEFLMGqajjqyc7Le+FkcVD13g+tsWuQNxnIlbm36OQyDPlRFR127XL6sl3mdF2b
tWBQbqiJpA+StkTaVnQ/qJMRvHCmaG2MIPDVV2ZysGd7K4b6H1j1LQrFCGUzvuW2zQ8pHpfCjQZZ
JjB+/bVMsRHq6pnOTRjkbItq4ZDY9PDE3fyXxRUwTvw9d913unAlrFl5Vy3gUDp/iIyaPYQw8uwD
kRNR/yrtAXMs8DUsvYE9hVEpe0/07Bsk9H01l/tyUl3IS7sG7Sh2vYJ2y7r8ZfKzgCzla+ETgsr9
bNZms9Xmdp+VtEYjsDvJdv1K2ylU5fxE+80mac1/msra0DPn12SigNv2jCealtGgANfkixmV7egi
J+MhxTLHCG1sTa4SpLjecaQVI9O1i8fMsLYAYgk6n7L4MQCkaOxNeCsd5I7MFNec2axR6FONdtmv
C8njnvZe2riZ8fkMm+w2b06IiPSVADDNLTdt3B/KfLhYc35phvlS2BKftxFOuX8aK0qHS6y79I6S
4GpFVoreJBOwzB5++f72edP3ugCmGAv8vvbUnlezo5yHhZVMfyacYv6rVNEHxQqJLxnV+ZBIEbNH
2wPfzugdDjkeNg2tjsoEg14UV6zZiDFq5/yhFV1kjT3HHiaFyaE/qi5RCgz83zQrgv3/Jf/+o2WB
zHhk0Xfe+OqN/tPC47tZqzVi65+wPTY4tPlN+FF33Kt7wQAXUra9M8Z+a7cYUpQ9BXmfw4vAHMyo
iuzh0MFrLvX0Y9INULEkb/R5xCKRErEPBk2BY8IuinvJcf/j7EyW3NayLPsraW9ciETfpGXEgCBI
kHR638knMJfkQt/3+Ppa8IqqVCCcZJkGEWbPJBEkcHGbc/ZeeyL2HFO+gvxbaHqElAiRB28k00AW
j6YRbKxC3/tVoa8ErzNWQ1igafIDaLidTvkxoR3Q3UqD/B6hKGS930hhhe3X6jlkd49q3lzhpLzp
UmFn6cMeALZMV6h+T736xtS8JzZTt33ZOmXpbaF9PuZmhhKqo8iFxUtSlG05EHmrJd8n9IVUjZ4k
KsaxJT2aTXUbCdlrSKicpmofnHPvxqy+adBkJh1CbqM+SrG6wd0/bo2R4oMcq+vMyg+qyQmoYwnu
am/HVoQVVxd2dZjdhsFIFjGanAEVetVIaPqNQ836mfiMNkmWbvtU5w80TMH5WvIwEJUDDlGl3JY+
K8LoI64f23WF2rQg/8oHvxYP0YuBsrSScbZ2/rTtS6qrfeuxOenmacggv8KoaIQwe7Sjtc7T7Jnj
zJWCLdSvsOLILWIGrdGvsTS/GWNPXRbJDYAL4u5QPAGTVxoK1FTX8rzeIHi8Dgu12qAPemoQ+nbM
2bxEOCEEV22NypY1HihCq1ydtRytPXmUseiraCvUHTmGp/5A5QaBgzA8zk6jtn9VYhnxroTCURiu
9LFmt9Vtx08/ah49ocbD58z6kNTtJszqu6mjQiFniHNIUxhn18IkV99Eq9+WSYqf18q+VRF1bfLq
QyR0w7OASe5WbL2KCAp12wZIvrTZ9FDHAfplDym+VkwfSeAjXxRwioEJoxqM2/XOn7R1FtY3bZce
mqalh6TvswG6ehZs63C4bvLxbWjMj7AmoicJeJHSQvpQOjzTVfVLr9ODBpzJSVFyt3qzN9TodUzB
8suNuo3inNYdjo4IqVVFqivlMnpxQ46lwSyhY0rCcGCJWklpmwGakD+KMd3kNegXFh8HX+EuYI+T
DnNZmqpTMhY4sLvc0RUOeVqMll9I7np1epR8+WlCUnZIVOkYeDQ7jdJAi5Osq9GzJVREdssbXZlY
G6LsuhCm2zYM7jsfbXmesc/oGVNGLDviWHfrYsR5FxZoWESc9yq6pIl8qRU9ROpHmVpgFywPWYdU
bzbWmMKB+gRT05T/0PNxDWRGsutYulcVY996FPfUITBR4sQfcmYOa7NHsDiKaFe6EnlzAqEtMotm
bejdfmLgN2LvaiYbtkTst1GmbnKFnMwmL+y253OiRn+tKsJQMyHY6sjLKJJJVxbKCkpWL2jxOcJU
w4pdGh6BMLoyrDc5M14SCOfYsXbM4jgdQlwdlqNIDKayN+ENVjpsY914LVWKfLXwIddQDJp3BV+7
JMQ9io+5noVc3FHxid/3JA77bfiCHELiWIj23+NRMHiUl6zN0IMFN2KJEgoy2F1SpndelB9CYBOj
T0lFEBRW3wq1Vmo0tmUIsxW/WCkt9RGWk3VMIuTKGLrBabMAq0rRVVTCvTcVeMq6VSlExKp4VYjd
UxzU9yY6CCT7+6YvIltEDTBQAEaxwPkxYSbJYlTFsx/IajapbGzSrhepndD4inEzowO5yppw33sR
B0PuGKfRnwyknyIBOWqEErCrjDX4UpswEZdMYicMPXElicp1mSc/S1qkXStdsezc5YJCBOf45ind
oyII3wc1/REV3Tqwmp9CSLzv7GfyqkRzjVzC16tRjQhvQh8TFvXgHI/vNDW3SYjTXMeMniVrPeW4
VvuAUuiqmEbzOrJIdZF3RHmzjWu+nJSEyNi0oN22PRsNKUcROXv9K8qqG30oLadhT9VXaAeQsjEn
wAAAN1BSogw43TK12mw6XqcB0c5o+a8Tii+MhYdM81ypF78NkwcaRC3mWj5JJBpzd2ZuYcU+6lJw
Nxl0wdM8GVZqKF1rAIpXnKArEicjxyK6l+Mao4BkUMks7qEdbsd+2Guq+bPx5ym3szst2+YssHKe
XlvozFvEkxOHXMDbzY861Z1YjF6rCNFmlfq0NfFhhBw9u0l5ijphH/VsEesfSWzcV02QUzH0UrQ5
ij34SmcXlJcsKtys4kdMbRrWvcETOPuCFOh73+2a0FXahJUMXM38PKipmDc1NTIO/beDPnLmjhlQ
yjUatWQmTuGlZa5BPSWOe5+aXDBlOLfzx1oMSHIY1kMdbQ0NnYWIIruhQ4DD6zkCVDCVA2fWciNr
XG7ImvXYc/DQpXVo1slKrc1jrLQ/dBUMT2Fe11qxRXGKhLVRaCc235JRZu2NvhlhlVxg6n0NN5Os
BdwM8riI8FLO3Ijbruf3EgKNnGlJV47nSUtf4ygla4E3qwxMOXlCEHAD8SeAIBJ08Cxg2lRhcqRU
/Dh4w4Xf8gk3/AqwtECeYZCSjbz1s09ydbLOt+FW2+J5XQX70j3/c76mtUnWgn4mDnWY+GPNslKr
v6j/z/W95sKtOgHLk8wFAY1+FDpDkYfR28bK/DU+BWvUbLvh2fuOPPgC+urELzAXpLGGFqMFTipx
0fCSpQpG6FK0zGeyyxf331xQiyM584ZAR9jCNVwMfI/lFF3pMkfRMcheNdwRWuUn+zxCRNRj7r/z
MTqsZS37ED0V3VKU2FnVcLjXO5t+hoUjF1cSQZjDpsvnOn/Ijha73FRSpVOeu3Cy0fGyJ0J/pfQi
pV+KeSP8QrMjYUWuv1eNeSgirCmGdsCn6e8G2XiRjIEaWaMeld7f1nm/Hkz8kHN9u6Do62AjuQqN
8ZiU2rdM9wqwouLPutF/WiMS/sLcTCIKPrnii7TRexiyANZmbutsCbAMP5wfZideS32BCivFySgT
olpdTyMTPQptnRm2smqEZen6zy6xePNNXLp9U4e5q3QZIAm8HVRWYruDKn7+AidAbsuUpDbDKBw3
fYYqe7SrmHNnidc/Kao3UYwPfhj84Q9ZvPUBKVwBClywanTvfAvxNo1vyajvBk7a53+KNN/3r0b2
/Jx+vN/DR67//pf0v7IhyOuJNq87bMh1c/JtS1DDS72xtrTkVxb8DZAkl9iiJ6ZMc8GmE0ulHjzm
FlcCHzNYH34nAh8IVp4YsuqDz+xEG4zO3mALNXaqXUtCv9JFuh36cE2TFf4PHWjdoFhfAsK5cAvm
Ge6rWzDfmt9uAXotw9JCeKHdJr8uNukW9MAu219GnZ4YL+ZiQIpKMHYDVAw3lfbjuM38bVMdLI1S
pXgB6HsiQkQyF4uR7JMPp2hGBsXRrq5Eh3S6chUf9V3wrENahE33FN9Qmbg/f8/kUz9pMTSjjiKo
aiFqVaGAJJv0CWwHiWHvyjrdR2vEWs5kS8CYVsOTGK5gJc0JNNfZsbLFQ2KbF17Eedx89eQWa5bW
D1Km8T90KcfKhH/wTpTc+V94Yp4yFitW40k0JTw+WvEhOSXPQnVoRAogzcv5zz/BGZaMxWrllzIM
oZ53QQknCkTw9oQxfYTHwi603ZoSlCifznlGRaruHs9f9NSPmp/mbyNd8hVS9PT5Rxk7n5poMNwZ
aNj8j/Mff2JQGIu5RPWzom1aVvnB2vvCg1w+NQAVg4j17QL69QQoWTIWM4gCO6VWP1GqhIpO9B+2
yBhXaLv2HqPM+Mju8NVcGF0nH9FiYvDEQcknmUE+bPx71UHnueme4cnZl/JOPuNQvxjAxmJm6GRa
uURFsYecymupDPelgS5EL9StQcSjrtNBQC/Q95QI+hENDAL0UczcWSRBZcUtW/Q+ukGVvze2cfej
UYudEcEYUGn4RsZ4o4vq3oQoIOeeO9aSW8HNmTUWxqpVvodYnLPM2BsTfe2yoXznh+FhtFKXkEjH
wxYzaP6bFlWuiYJsmMSf/tAikssMu5OifZ8UTpjS0BQQCMbygzGGVyLhvgWsJK/WhW1bRB8a3jS1
HLCPa7suG19EOTrWBNrrqEnbUXmii/nWReNNIgCbmtL8wtt1YmLQFxNDNGUI3EvizU3vOenXVr8T
5T/bJ39uEX97hzwTSx8p87Fb1K8ik6ye7s6/PSe+8zL8rw1a5E0Z+NocSJgG5kHcYWG9tMjNY/aL
kaYtXn2UkUlJ7irhi5BPKJS/e1ucFzvxJ6I4kioHJ98I5Pad/ykn5hltMREUxThVFeYsV7IAYKj6
fUXVD88NqUxd/oe3azETlGkwGpzHCfMxr4vxp5lnq366FPhwalukLV79uJMzAthVGNOvo90/g4eA
741g5VnczKEVfxqZIGmLGSAumQCsHiiwmQv1yhNQyKSNuhokc3v+WZwYVsZiZyBEDdYOjfCN3nrx
IXyMVCYmernnP/3UjTIWGwGcdGOpQ4Mhn49WJ7wFdT+tcQYXbAJIFKYHiFt2W194+U4dJJep4qGq
S4KHjY19xxzGXdzgT1k3e2vLFiNbXYy3m7/9F2/LZ/Lzby+5PGqGj8uNRB/H2+p2tKGt0W8mGy3B
flAuvJOnTpXLZHF5KrQ6H7rEVapwayoc79raeOnC8I3Q+k0W9duZxhR2OTFjb4LufY897MoSzMLE
c6HXoafr1xVAr0wsHVEoVg1IhHWhw3oQ6bN16IPzDrp0CGIpqWTaddhoaKVLcNrUrSpWKR17edUg
MsxoFZZpeDtRh60K0w4hF2dtBMyigIGmoNEYfDoRynDb0hIIPWAQJjmIlZXeiiaOAXE8aBrelgad
CayOVYlAQ6uUB51afGPg3iewt2pBuHh8g4Tohgv38NTGV1/MawaOyjCW+8QNdmN+jbZWYvSZt3g0
SNC5kZNN9a5vKvtyysyJFDFpmaZOjrrZICnI3efgquCIjK2O9C1ljVkL8Rvro904KF5wQMDXsi+G
BM4/6KshuZjv4OkVssDy6YKdZkMfezMtdKspYE4qHWBBfhUhyoxRQcWJdq/ryk1QYe+oMwMyoaXh
JEJzbNImMdTp7sLLf+I8py3mltGIVKuL2fB1G3hvTrb2HcspifmL7WQVP4JZWQFqtnv30pbs1MKy
mG1wX1Dz19oUfWuGXBgxYtU+RInFqdVcn/9R8wb/i/u8DBz1VNWS9blAISlXTYT+6KWIH4PsVuY+
EiTRCM/nr3PipywjR0VBKUw1JWfLoklaR/Heb8lwm9Apq9Hm/CVOzZbLZNB+HDATq/M26IlY6R02
SIcOQriTNymrvfXz/GVOrDDq4hUUSrQKccJKXNf34djZObBHyvnnP/zUC76MAB20Nk/FiU9njL2q
c4Git9VwLd0Pdr+WV0Sd3zMD9t/TP9u7qIv3LPR7DVJ/xCbbiveNGN3SDbrqRO2mb/wLlzixF1MX
m4tgyi1zCKTIHSAoriwjuZYB0ly4X/PG4Yvxu4z27EYgkUPMghxh0pnzRG2CZ3HG2QkuJtKeLicb
SqcutXj9Nd2P+qwn+igUtwnpyJBxKLhFzlx63eDIWWdbZGkXftepUbZ49S2aZRbJ8IkrbulUo8jd
yHbNVFO5wXUnOIoNDuBikNWpJ7Q4P8RBUuhmySQwmelBwcdlFJeyhk+898u0zjDtoPpDuXD9tjvo
kklvwrCbvv1QE/HH+Xsln6hoLfM61YH2kKHX1Nm67gkFwINlTPeFrHJ69MO13EQAFaJdgoysMpoD
zreHFol2XLdukyubTEkeK9P6CIIceqpsT3G61Si8nf9yp37/YrYgsaGr5jhRt2m2IY3xSnY7XB3a
xYEyj74vXoBlymcK/6OtAi4QD+j0Rn+XpdNGHWE8peK25014CQp9UwvVz5Rum2xcSgQ6sUAri4nD
CmspVXqT5lg9HGUUbZmJRMSPpp2OX77KULWcv4Mn3oRl6meOzMccKw6KkG2n8JtcO0iZL3z2qSVD
md/133a+hS6rlYltjQ22sqlt7WVezMOrcgeca43O/vxPODWrL+M+Ky3MEwzrBBu99Y7owLaMYtty
oCs4jd19dM/AGbf+5SDpEy/0Mv1TIbMxj7Uk+0xKLR1po135e3ByNwZ17oE850slnVOjYDFzZFof
RbnA/YMmXuXo4OjSt2ACTCx8F9tRX4/wZSBoyR6air2YuHJGsqXoOQHVFuliXuOJ8SUvKpOEBdaR
NXCv0kZyclPYNbh+cu1iHNKJb7+YAOh+j4UYzCbxiSSRQvllJtav88PqxFOW5znnt8FryODbprmE
YhRHof01GbfnP/fEPneZ+Dm1Yg4Ij8/1pTtMRCglbkLsPkK2T+TdqFxIqD317i3TP6McbBKaVeyO
byIEkl3qeDuUYeBCHxUn20oXfs3J6yzecY/siyKaa0Hdxndp8D8w+WYHZHkOTtsP/Afn79qppyH/
69OwPBQYWsPOTfDeEgmpXnehnXziHZMXW4FErAO1ieceon6tW/09cSge312r10UeX6g0fI6ZL5aR
z7X1t7EU0zFFfU0xtKi0qxiaGtkmMBSNCCc8djLD91H20duNNE6+UgUefpQcjuqAf2JUPZQ9ZGvq
kef9LKf8F9y5QzpOs0J1dEq5gBfefpNFEAujfh0M0bfSw5tw/r5LJ+7PMk8UaVdetyNk5OFHTLDN
fqQxw5ZpHaxRftzFgRO8z9Ps5Unv5BUXU0Yvi2SkgPt39ad+362jW93OboaX5gC1+VdwPa6h0wwr
zx4uDOFTv3Axh+CNysCo0shAhH2fp8jnVQiXVlQdfQkTRV98O38rT0yFn8vXb4MgzP0oDVF1uWYA
bHDtK1cXB/GpJfCzxfHbZ8tySkyXwWeLd+MeYTGdM20T7v0j7XZOz9B2HdEFvXHh0HFqt/5Zwfvt
er7hZ14pc73+rll722wTbIrDeDunhX+eBi+k3Z28zmJ2qXwRR9VckTELfJ0r7Ce0BwfRhsiA/9RO
7rIn5VIJ7XMG/uIt/ZzifvtRFjIKcWjmaGEfV1CdOwZ14VWnKtK6zoDxjhlBIEr/mke4b1KEwwJr
ml60eALa+Aa2IhUuDALKqK680NwLKVD6rHvBV2tP5vAygMnJJxxx2Bs88nmc88PqxB74U+bz27fW
rMAKVaAgbgqOozep3dVwSq7j8uX8558atotNiC8rU1YqVuZqGikCXo+wxNgWUndhgjnx9ZdppV1X
TWEMKtsl2LWruGku2JNxvD//5T8VWl8802UCaalGYSe3bG8EvalJE2p9jE/AIVMSt3r12LY6psrw
zTL957ogl7RG1QzxfqComCXNQ20K3zyt2U4x5cvR84+WVNpS7R+CWukRzPjv04TjhfwSKZg2Finn
uISQyMacBQIyuVJEhgYkJbq9eQ31m7qqofTrMTRuRVxHqzrOr3qCysjpwDuDDjAFYR2i3dd1IJu1
o0bJJtFBfpTGDtiIY8Te2kfnKrMS+oX8hgbzDWKV7YWi3WMSpXPxAvDFsbr20epeNNkkhyu9V+IP
L5VJWGqvmyhieZlstSrWWq9sAgnzJHVHbQSngGsqM61VDY8qi0l1Jl+LGoyqqMeKM8/YQngwlPYF
T4Bb9KrTYtYh3gTS3bAuFORYuXJMLfFtGPW1X1wYf58Fpn9/hKI1bwl+G+ARLPFAnIgAafRpM1gg
9I5pXkPBUtd0bdAGY/gCO7UR0nuEBGtReBAT6jmWug2xj8vT0yAZji9QyyUyIgYDFGROYyTAd25A
6PfSnVZjgzKgT42QSTN/M/VvBIysO+0QqfsAvCjrwC6cnoOOeMeJzvBgT6156NGdxIDQ6hyoZ+FG
YFpJANxq4zQjC9fnB/DXi5O4HL86+jDiParchW/i9PmERRAGhE7lQkLHDxzm/GW+fsnFZYBunZjJ
0EJddVtYTwVJwRHRaZEuX+ivfR4nv3iG4mIzLQ0CJIB0yN3AAj6Bg+9V74fWFoV80xTVESvwe1YP
7703Is0+TPKvnpQZsoOetCS4l7TQbQJMIxVhG7q6DpTsV6ombJstEBjwVVvzWrCMb3DZjtrc+UKq
dh0JwoPXBY5gJi/T3K1OQTWX5oeAVOjP7tl8L38bl2IDK3UkANE1iTgqH4r+CdDv+Y8+9dQXQ97E
5W6CHoQR2PtHWlROOZiU53FiRxERejA8zl/n1GNfLK/ESXJLmiR34xAnCfghD+mpRtr5+Y//em4X
Rflf75AnyXU3DAzeABGliLUCy4IiuGV+oT45346vRtVi715NhTVIWsnLgc9R0Wiq+taFEXvqCSxW
PcEsOf0VUBrbEVi8+FM0bxLZxzxCi+ruD+4ORtK5afDb+BlAu7Mu4DsPpsrtexF8ijw+KNCZ2Mld
Wl4/xSz/do+4ymI3nbSDBsw0TtwQUWZB62bUPDtKJTj3n4l9rsjhQ8mwVJaYJEyZVyyMnofqBvFX
LW+EgIg5fGr1qgDyIUvswz3VLYfJbvT+ofaUVxGPC8tO53T0H8aABpnJskCk4MYQsCgZaOvgCT9q
QXVjjr980ul8C5YIyGBbM5R0Y/Y/jWDEskDSXw62uO4LeDAgOqwUvg/YSw1X+mBdDeVwZTWtYxgP
k68Kq4lUuZXZTI8ZKMxBHdzeJ3yYnKkOszVS2B6HLZ7kVeYVr4QNgMQytzrrQ+L9CpTBJs/KNf30
2OgfXanB5Q80bOD5a6qPiPqNS0ror3fmsmXMA+y3pwy8e4LdUyScj1ls7WQz7Gp7cGHT15t+7dts
HfINckXTOT+qvj6Q88AXFywnvQjUME2QR4MtWYeOcG84gy1sU8RG0oWzzJdvHhdZzOcD/rqxHz1r
6yUPn/iYC2/01xIAPngxqaZDKmLWSRJ37gGIxYZqAj6/ZsWGZVNtlXwTAK6+vxTz/OUExdUW82yn
+JFqSl3uClMMOqh8iev6e5M2rmdV+YWldX6dv3oBF3NsrelRO80DQN36rnJoXG0rOdE+2p5/3l9O
VPyExRyrKikGyJY5tqfW0ndXAxj0Ov0WkGVn+hee9skxtZhohQk+Ggwj+otu6/huvRXswp32iv3n
LSB+ymLOzROsn+yvErdaS5s529sige1R2RKjuVJfNH8fvvzRPVs6CAiF6JKMPDa3s/Y5cjjSbVca
sC2KMlbxfv4an4W2L5770kFgGKomiz7nJqivtB3hiB1rq3SjaaY1vIt6u9Y9sE3ZsAbWAOFnWpN7
6ggZ9LXxaECMFZBAxKkrAcvOyKWUo7WkOSrwW7HpLtwIMl6+Hp1LM4I8dFmqpX3u5uStgWeVOMmk
bGxzhRRYv3z2qnHfZ8q32Lf2aADcwgJ7OptY11gQ3ssm+UHmBszPytqNqfFM2NfRV+MNHqFHia2y
AJkfsYDFWaFPbDm1DmYfHjBwIBTxmaBCH7552D2JHvNTDmQ8jJJfhkdKtTn0W6OxPK4jsTgo4FeD
cOZqVcp7RDraKGEZVev8doiND7zkxIHq9V1thIDvvWwk2iloqbR4iu3jKgOQ8IA9Hj+FctWF5XVj
dcchjx8Aa2+q2t9krXoXsOBMaQ02U0tISJW0WwxYAZpI0IgG5E4lFO+FrNwX0rTNzecxW01gSNo3
X8fs2JOeqIxEyaCeyWO6o375pNR4a3TVbYSO1DDwdDHIkjCNYUhq+zbMnFpT1uRksB54BF7myJ8z
/rVEHMcYESUH8wutG/GkLS3D7Gbk+GGBkLSQ8QZy9ctsyewA3mISKS0ZSkceS/2gKcp9VOIoFzR7
AL/l+GJHUGrpGLm47kvg4zXA88bUjmoJXa/sfojjeCjID/FCAOwqAThRIx/FJtmLhvVgNtIxTYWr
xnzNy9gR23gnYYzrRP+F0fGq9eKOiL0XyTT3tekdh4GvMVbqUxeCZSm02WHgH/TA20P001ddSV+1
w3A7QseUeotoE2N3/nU7MQ2aiwWJtAINz28OZZ6pfKVXLXsCofmZUM0LS8GRPIj55690ajJcGg/U
FFOfN09Ts1QHhJljfvO3bDq2zTZ6uqR6/LryJVvmYmkKwNYVMUGQrnQTv7NwuLSl8e+8dQ6p0gdS
28zr87/n1J1brE9hJQ6QFekhAxJcEXeWjM16yq9U0sAhpv3ZNRaLlAGfSwsC1sCEuEJsgj6W/VYg
w7B2mnF7/hontiTmYo3Sk6Yhv4cbljRENujSLQywC7uSE0u4uViY+s4ksiviFsFbv0LI4fYbdZPs
20vtgflzvlgqlv6AiQ1o1gyMqJpmom6X2+HAvscnfWIF8mgbOkQRUo5awSjdcF4wbqfowm7xxC9b
GgcscQw8b5qs7efmxMXjzOaExs2FZyJ9WrG++mmL97KB/JrIhIW5IY55h8SlA8NgTxQzDI/hA0Mu
CYDhU9YQyR2HT6YBgEyZo1jB5iOAG5VdzwAZmbuCPtmDRgCnbTlmK9yQbwpuZmCe7Il+M7HyT5VI
CCNhQiRgOZUIikrzECxCf9u2ec0Wjw4LfduKUHbdLiQgvBLcKl2eQ44VYldIfFtPsbSCKw8Tcbgm
iG1Dx/Jas8onU4Tio4nqW6XDzppt55Iokjk1fhOzXLCBIZGANep3gYZ3WCWkskzhGEaY6mXfW+NG
vconAhfMsLkSe1QTYvcuRD7Ea62gCBiO3xC/PZW4dVd1wXmT5UUXtBdLGJ+yIX3JEvOp1+U1t++B
vAZcdNaRpFlisgGWtVX0oKj1qqUrVPE37TgnP7ikHY71+80qBygfyk8WkxulAKsVDcO1Ioe86kr3
0Yzx09AHJCz2AIqA7EHwN51MzQiv0b8VkXbXqHNdUPF1KjfglwUZgDQxCp1/203yzYSVN5DJmICJ
ug2L8caYmusY+qbUjfSsZIXYHQL05gCWJ3Ded5kS7D0eIAkj/PZMv5cbYaePeNvVBkJaH+3CGYxs
+ZI9NeE1eK016Vyroq8QjUDM9KcHoG2vUGIe4KFxPJQfQpNTY39ftyzMPtjcVGslR5sG/Av67Jr9
TufMaRhTdi9VDhxkNhysPIoZhRjVhee8BbVaEp8dV/G+i0G+6Bo5Cq3GSmgOwKSlSbzwnn/K8b54
GZZKYN03B5Axc7zx2G9qJTwOLTnIhBUUVoWZq5vdDVe90q7GhHSSJMKuCZ4Aon4HF0WXq5F8MSBI
eWU8KgZY+d4DmNeS86TBcRszDZCNcsegoBMo9K99TT85EO8tAdc06K9Nb6X3icmOKGvkFTFJ4Lcy
+Vebtld4Pbd9ASK3Y9Rkw0GX+2NbmDcdcBFVD4h8SQ03CmLKo+PKbEmbHvVt0ySXltQTE+BSvMzb
1kPn40ROPgYJc33z2oXBIzqiB08zXhNQQhFzIfF2rmZNF3YMJ85+S7GvH6YNGEKZa0pUDax1Wu/1
ej0GyoUfderzFzOfKoBObanqQNcHW2mwmdxTOprSh/PL3amT8qcN6LfCQp4PQalCw3C1B9EWHXFY
zbYCICH4C3bDEZCEfUnG+NlG/GrgLjYjOk4i4tW4FlwQx9uLT/Fgy9+yA///qm9mC4OJpj2/cOdO
7Ej0xY5EycGfhh3YIDWTIe034jpLPLLAhK0fe2y9xQvdxS+rn7K1tN5OCkWMpqexMBFjMsCjMKse
Y9ElL+inQu6ru7bYkah5AJBn7sxF5LAk2VEJDrJ8N+Y6fQv1g3jIja+D9y4fZ54PpNbWeo5r/vKj
V7/6/c2IsSJSiUdW9gbQIN+i/AEqWUl2gsJBlYi7BgNWkAw7szgG/i+JFccXJzsiz5uznCgc0oQk
SETkobb5s0G3tMwJcgdwVPzcqUSPohODYH0017w26wpy5gp4hYiO8sLuYR5dX9w/YzHq5NiiwiSx
pxdn6La1yogROP87Tn3yYoQ1ouVrqcmuhJyKVdNca/rr+Q/+lEV89Z0XO10CJGS1iP25btza0Bg/
zJ6DfgwHxvSu2W8cqrS6EeLgrks5/5aoBp2ub8AFlvd1Wt5JOTkBDc8MzeWw9c3IJXjAuLAL/1rK
SS1yMSA1HeaLIIDSLeHdSbXyVg7tjW/Fv4pUPIgsuoo+gSwZn/2Q+PGo3nhi+jD1mH7zyJYk/drM
/B+KFsDzGuyhIoognKQ/m46XZhxYy9KgcoLDVrg3DHJ8OEMeWuPCAz81GS928GM3pVnh86ojFOW9
83BFqfoT9vELU9aJffTSyGdpU6T7Le5Or78TyEBq5MmWSdQjzj6+A70DX+iC9OLEpLV09nWxBVRF
4ZjT6E9BnO1IMyBCuXw8P35P3CdtnpJ/W1QKg4JQGmYsiplp+0SEBKR0kOFn15Z+4a0+dX5eGvoM
OPgG3XjKfGy2OPYQnAb9zq8VyOoAeQryDbX+Zg7dEASAu57/nEVQav7sBy7qyxLxV/UQs7YA9HZa
i7i1oH30Cr6EGVw4U526h4tpK251LQYDlruZsLH4X2gO6EJ+9b10aRY+NQYW05faxxDXoJS5MFSB
SEbthhyOAxSzdZ41H2mu/+ry9kaN8eml01PNTAJF710RMqck2i3NzeDCjHJiHl16dlQ5hqgYe8x2
2M7B+cj6j8/H9J8/hv/yP/Lb/zNj1v/4b/77R16MVegHzeI//3FTfGQPTfXx0Rzfi/+e/+n/+6v/
+g//cQx/VHmd/2qWf+tf/hGf/8/rr9+b93/5Dwd4VTPetR/VeP9Rt0nzeQG+6fw3/3//8D8+Pj/l
cSw+/v7Xj7zNmvnT/DDP/vrnH+1+gsOYtxv/+fvn//MPr99T/t3xHVZo856F7//2jz7e6+bvfwnq
30wFWKOlG4ZmYvmfZ/P+4/OPJONvom4Sck9Hw9DEz6ZTlgN1+vtfsvE3RVItYsEs0xIlZd721pxx
+CNJ/ZuBts60ZNmQ+XNZ/uv/fr1/eVD/8+D+gxX3Ng+zBryH8qmN/58lkBOxKUmmpBoK38DUjeVc
kumC0Islgj0QbK2Niga6VCHO1FdPBkCmacp+8tlyZ34qN987hFeVrdSxGTq1r5tkAMamrXIKsexM
5jhGaV5LOZjBdbXWXm/qLw2keh3K2iAj+ga5CKyKqWV0ZUXUp23ZJ8BmWqsoYBy2xpS/ahRf3bgV
vSPZtZDva9NsLJiLtVewC4PC63il1DY/Ae0PAWbNhn92b/WilO6Jb6R9TRYuSplEZG76jupmfFFG
iW7lJAlGfDfGxHU5sgfO5S3NG6168CUKv4nStut2apIEULgpjvddFwyOooO226emNTX9WpMM3XuX
KlP0v7e67t3TBiHEBAD5WN9M4UgSub8TSE4s9yWcrEB8UE0yjtgW11XrU5O2KuoAppLKiiquBOhB
vnyTE1LQC9ZKbcc64dOaNB1EYx0EMWduGHg+eQC3BtV43X8ddRPCNGz6QK0AvAWDDF8vFUsQ/NcE
RQq6BWFwsOoZGlQFWjS3pxXBz9WOxCiO/OYjAkrPp7ajaYI4/OpDRZzEDeE3xdgfhBltpajrIpt8
44ehQ/XqVhrGjQGGXuiZuEXNya+oU6vlTDIDg641j5BdCuGHEaeavp3Z8e1G1QvZG74lcjFyiN0F
TaoSbG1JnvAUmj5RelbJ1G7jfBfT6//N3pksuY1k2/Zf3hxlABxwB6YESAYZfU/FBBbq0Pc9vv4u
SmnvKiiVaDl7g6cyK8ssKwUCJOB+/Jy990pyzW7XbpzBN46lQfReoIjFoJ9OcmHc0VDplIGMbyrI
Ud8lSxJeJxYzi1hjcFobwaFz6haLC52q6ZtmabK5tg07HTdEsYr+yCLQbvVetmobGAmc8lbS39pV
5oB6N88J9rzTmmPC+OIcnTKE09fRdTZbEc7YKnXfZmfW4ospduuvrZwyQbqcsLL+kNRx8xhoRtDv
o9yRoBEHldrswm2fMBLRDPmQxWn+kIQ10JupOo75CJOqYlCOEE/8VG/0miDhOQbnxOmJ/DQbbY+v
oLAAnimw2gKxWMKLPClhaEwL/Lhy1egkXq+sbGYA0wpYHZB6yn7ekJbcubux7Gowz/BdEAporU3s
oBboUbaJu97INqbSVHUo9VDrblsTExoRLUpUA3uC3av4ysDgWn9xB3Ath2II9OStJQc6ONAIsV0e
oGEJW7b6YMrlBPNmLoPHpp9Y1lACTJr8ztAIakQayyln/lC6xEeK9JLgdvtuydJu3sykjRdrqekO
8zxS8Ari6y9mRxVfNBt/1MZtLRR0Mg1n6zJh/EGPUGVEjToGEbsTj49ntYB9cSuFclvPi+Fel6KB
kZBpnLE9uuC9tk/rTF6ZA4mOIFSnLLiuNA4QmyZztXuYBySAuoueXZqZpflWLnGV8X5Nj4IBirZO
krQfN1EsxiusENamiMFFIHXMF2sTk3YpNkZLP8obVaX7LM3k31Qqg+NGh0xNQYTPmkcl9IK8Tguv
rgz3VRM1rc2MgOCw/OHxNyVdU1bhGVokuCrhDaFa4jVrjvhsw8LGemVoBfpx+4umG9A6Vfu9qygn
wYYZ1aMDrOdYrA7L2wQBxxynhiHWWJiHwUlLcMIsSe0ulElTEdAxtTcASLoXss/NystdJ+GmLHkp
m7F8tYaBzM+6Ds19l5hDuE3zfrgScenkewVcDe2HOWvrec51IBBiiT/rpBPfj3ZuHbKFl75xJVO8
wZmLFECMKF4MjVd3CnXA2XZeE7usdIhLZv1ggEONRr0q15VZLbum183LLu0IOxfxTMeI9WLq1wQy
9RC4u66dHglhBoM2jODcdJP91SPosxBXojbI99ZiM7qJ6pSuZ96ArlLfusq14gvXnQgESEQGeIC4
QQBJ2sLat0hTonm2cwDNjW3rjt+keq1WTLYToigNrRcEtDlQuPtOz8n1Gx2WVTcpdsHUkpRbNSnc
LkeG7QH3o0NE6zg9IPk3SO8mtjvcqJQe3qpLj9EgJZYAJIpl1AxkiBvod6pphuOUtjTL+uBmEVYJ
roWgdusxcrUStzRbtA2zcKiazFvYMBdw8nGoXuMkKoxt6CpCafVFCGdHUHdknxmWnEyu+OGudJXu
6JbumIZhne7/fVYWE13rJ3LWt2P7UO1IvVlLUv5f1dbZQC47c6D4WIQ6BtWMa8AIMaVtUxSdmm1J
5XSKeGkPNfyxoBQeMs1fKrB/SpxfS5rTO/pxBWHxTdqGoZR7OvlrwmiAoz0f9H180V5btk9X1l+8
mdhJlLyeuzuXPnj2isczxi/nsTLKWWqr+XAcNQLJnZf10bUce70PaZKWrnlxrtlyElD082MUtimU
0qVtqd8MMY0dqVQsYKKqrQqGTntEPztkW6HRLfUYlief02kxoovYssPWFzXr09Ztp9A+0wk46Tb+
/E0sV0pH8V+ST/zjzTO+sIOuFQct7ja9sYcSvF5cDWEINsjA+JLGD3aZ7K24fg5dHyLhuo72bcuA
1LHOuKhOLAG//yonKrp8qCqKJPNQhCxnWfAZXMWDFU9+VM33Zi9vxvlzxFErmm9baAegytDHRc5l
wTzVdXZq1FcubcxUHaEQY7CKWrbYiXdQC5nbjCuNGsQho/nvz+ufXghbZxhkO45jmKcT0TLt+0A3
rEODnSVKIKsW53yx567AkebXxxMSQOYggD+Qj7SezS8zk6S/38LHM/TPz/3XWzg56SoRNEVkWYcJ
2HpHCDyUb2ktFzUo9L9f6I93Yuh4ORxpuPI0QcGSvGfOYB+cLMLUoQmtfyHjMQj8v1/m9/uB187c
y7FNJUzrh+fpl/c5DNpUqcA4jEojCa4yP1HNf8nCZVpzfmrOfHjH9+OXAxjLleIUaOjUUYapOE99
/Hbm1mqyKLMPdj8CTyEQBrl43vdXhfkCjvLvN/b758e1WO+VLRzOjj8Wsl9ubND7NheddjAqRYqO
gN+FNuhMv4MD6B9u6JeLHH+JXy7izHlmhJLa3CeH5qJ+d4hK/3IM7fkiV/EdeGrtevbhaD46XnaV
eNrZ9fjcXZ50j6KpTqtFBYeRxvviPPbiX1qljw+8kq5uGcLmK3Ps06ThWR/rIVj0QzUan4dBuydz
nPmkjBXJbVn6moZUlqbhAMYOg09mE9a7hrzjm94Qz3//Qk8Eq//8JqZx7BawjVun5u1Em+aojAXf
6LyOlxJEbYbZos6ytTxGYpOgnjCTHEyEtaxgk2WTPhFpHRpj2vRdTH0UzdoNIUIkbdr5uWfhT9+E
6wi6KOz3POIne4M+ZkpPhTrketx6Q5e+qzo4I4r/w7uqdNOiVWKCWqCP8fFpM7Mc9nshDwHwDa01
lJdb+gWn/gMSuHPr3B9u58O1Tp7sqHHJG8vkgdf1RVUpA3b579dqdvRfbufk2SV4YnahOB5ywTBp
TotX1bfrvz8zxx9xsuB8uMTxE/3l/aThM/C0yoOWAu1YCL/Pqh5tWPjvCwOlDKjjgiIP0Oxppcfs
nhNf4hx+KJyNO7Ln7vTnYNesp/X0piSEl3W+OacsO+lX/3ghPlz15O6chlO9TI9XHfzuCRHcRbcC
H3RT7UP/bDLTcRRz+lH+eosnz7cB36OA8sXFjA2cuXEb7AiAX3ftqjsbgPaHfeLDjZ0UN4mZiRIH
0MEeDOg+nxP09ObwShj8KuvPFFLnLnWcn/zyhHTDomI0Kpx3ntqCnunFYpM2YL7Al/n3j6KpaIta
wnQEJ5GPFyoiWiNRm3ySKn2VJAPrzbQlfvPMjvSn15ZHkE6qy17+2xKxpK1GFId2WKxpAyt57Yzf
/34bf6iBFRsru6piqaMsOXkO2FZtZRbVJ4B5+L8v9Gct8LR17q7Mp+4i3XF+XRfmhvT9v1/39xuj
fWyblmnj+OCfTtY+e6yWIB7cT9Jua2QlrQ51w0HMfM5v9uM08fE5P/aphbAoUl3JiePj9+RAyyBp
IXyDd06vtnsu03AvZbhLdR3mgfrStdpdYmdeZ7y6gQmuZR/o9ImJe9g6qaC4JlspGBBJYxS37euu
bu/z4t+vN/ySrpA2Mfz8OX2YFtoRRVLGb3UiV/RgrlpWzq6AYG71zwSBwJoEmGKU6GhpUYDauUjh
hwY2KjZMLkez3t+/nOOze/KZGa6ypTBtg+a+PBnjujHg9BLjJ2qpC3oVF9hWN3jozrxBf3j0HC7j
Mkmw+I9xmgwyRzPq4jJ9syDuIfleUYFco8FnFQLO3bzbx0yms+m1v28hNAsUBSSzC2og/eR5iPLC
tp2ge0swamJmbvB9V/2Zh/v3UzUGfikti6JG56h7Kv0ZRsexqiF/H/fGps924mK6pCdE8GPvXpgX
wc3ZY/xvd8UFj6sQTQPpmvppLUXr3m5qvXq3tu5heATY68We2ortQNQU5/hr8vd+rkz/anD2X8dh
H0Zofx2v/T84ODu6Nf773GwLrvHDyOz4f/85MTP+Y9CSEtgQTd1yXPtoR/xnYCb+Y9oujpMfz5zN
mZi9/Z+BmcFfU5Yjdf5QaPK4/N+BGfMysn74S7S60J5Z1CH/YmB2kgGpxLFRRskv0HpLi/L/5LU2
yW0rEP/oZJ5CMMAit6429XXkKy94jF75d7/z6FO7d+fihU7eh3+u7LqGRaw7Xa1T05WG1TQ3p8fR
o1H3csztTz0szhkBC6l/HqlxsrD8fjk+7F+LAFdL6sGacGn7wX2wFb64KAkTHDznS09U/zER93xW
03HD+t818/drnuyjjF/0dloejxGsVg2C7zHx4Zn55qaEC9Z4lXe2e/Wxgvv9iidVVR1aoxUyqtsC
m3ycsLCpe0JVvfnCevjlAb/7eRMf2pIfN+vfr3TcL34pqqA9imCmtc29zc/EyfxIZ1FemG3UtiDr
JzTWZ6748dNkM6TmFpRXBluiFPZpI5SuOJxC++14xR55OhMUP70afWNdbYP1dKZmPFk8jxeTdLAY
JrvK4tU4eS/KMdfMpXk3yluJyrqYYs+dzvSqP36CP+6H7oU81oo2Vc9p94eGopUawXuAolH/osbP
Zz6uP/54thyO9Pxw89RvpuaJfmv3To1wGN9bL907dyAL79V+3pWbeHPWM3J8gf73Yf/ndliSbLqm
tGROCwTV2UHfdu/tutrp6/yivK9TP/BJIfGWdU1yymt0n2zPxahSC/12WdtwhOWwbZvUJqf92sF1
oirPPudtKrdRPTefCi1Rj63Rp7aXy3rpfDesrUM8BgZsYmnfwhFM160VBZPnVELzkX9pX50eUxba
IwpCqYnWZ9xueFMv4xVjHPRBC7O20gpKP0nC6R2/kwhWFdG9K72fExIjp+wu0hySgScz174kBA4A
zHPGFFsQw9+yZTyXE+aRCKOv1nrAvJ5E5Hp8NY1q+l7AuWXdDX/wTd25L+IVskpq0YoZzH0XCfPN
0dTrOGQuEHJVAtcsOze6rls1PmfmkMrL3h7z93Coki/DpIiwpCYsfNFW2XMSC5V7GjSI6TDB1vbU
UjmYkqfOysDJCsiK8RSZwLWC/AF+truR49EGJvy2Zp6TxACrC3vnlMbrBIlOWo8wsofLEQU+ASBJ
vdYyp4b9W4Ns7TINA4WdKn5CI6wC5+Ao8PW1jpE0TFtruPVmWdYaiOmojb6lwLIu3GiQGiBIPZj2
bRmVz42hRoB1HaDndTxn4/fYkVG+Z58kzMQYlVoumlCbKj+MwFODZs9kurOMujwkopJ4rpMi2VVq
GPq1s6iupH1UNO0Fa3EOjW1h8rbSDH6uzzxdXk3xKEg3GAL7W2EUGlFYhTRXWiZmev5ZUN92YRNe
Kn2xn8NuCK7L8mj1qibjAQ4zVuFkzqWn7LYtV27TtbsOhNODZVswRY1iuSzj8EgfsvDBt05T4Xfo
o/qtHtKUOBv9hZi6bS6CwQvqRfiUBP12Gl3G/lXvbDXoBV+CrCI6LSH9ZYy67nXuKvMzaVXOxmwz
EkQW54jh09pnxsnFg9DN4FMGIxjphRtk8QrUffesVNVXzO2TajvMAgR1vAQMDI/4xgVny1UydO2V
6g0TPLr2LNtmsS4yq012fR3ULLMG6aTaVATXYxMIf7bjDlprDpG57i9Gw8melk5225DUhYuxaxc+
9dZjmo6Wboji9jVXie7X46yvs6HUdwHIse954IY5ItSCwXHaFFfQXw0StgI3qNfEYg03eieHKyux
ApJBSl5otyNeaElcgtJCZqyOuuP1QXuDrqECItxE7s1MAplfJ2Sdjko4eyhWKUZHw76RQ1tfMQZN
YLfp4VsPIfaT6vG9hkvNkxblEc58wxS3oixe6PSXoGmdLKSRlHd7LC/xOhC59cbDBc4kquMvYRCI
fZKmgul4IStgiV2D5yT1pRzhHar8Maxr9HH2dOcukEldt1q3owCcZ+TXWULGN6IcvrikmcS2bGS9
RxgYPDA8Vmsm/BDYA0vz3LgMOHJLbLyBLb25Szw52qQfp4V2G6gWA8scgtebaDVc622F4g8keHJZ
1XmWQ1xCXrHjaBNfNegp7xy1DF+JnSsBd49ms2pwLzG0Fy8DJja/XKTy6AbEXmIk/Qp3jrFKp7Hw
ZNG4mGWx52Fd4DheLJ9g+Frwza1mRQ9h2mWObK4mQ0MlVWYKnxLOVn679JbchtKHwzf5TVTJqyY0
v/G/iHkVOn10VyPbeK+oige/sItlw3hf3oc0PL4N9PrhOSclDtfJjcJPc0fStMf6SNyOq0W5P+pR
AIVZS7X1YoVkPZQjQs7e6WbL64q4vHfAMzHqkJmzraZm3JtLyyOVl8FL4WjzvA50lzzsevQdvuAx
rLyxHZ17bRqHa1bT/iJrCvEm5QyPMzLj8XqyIcSTvwOMBByp3q2iKU5Lrw7d8oVslwnrk9vXb0HT
BN/d2jDeAzCu99bc6ZOvqaR5CeSsWDvNG1VPiQ+Ck2eAaC6LxGmRrXMeZx1RFWzYcZMpPDF2Nm1G
K50eJsdWn+JRa5g6uIG1luDDPT2w+2s3qzLP0oKZ83CSaV8txqE3ourSpzC1goNq48AvUFQ8sMFF
BThr037PheozTzNcahpdbxMGg3qk+hXLRnSlW9P8eUHY8S1PJgfqRf197IDRLGNS+/EgowcGVg4r
Q7qNimTbD9+HuprfzBFjDw6qlp+7DAx8uAmP1v582Vnhjm/tfppu+yw7mMb8mMm5Pqha9HejRvvC
zYoOpqsi8F4tG7tI0A+kn5q066AuDMXLXEJmDGcTNPUxh78djfQq7cV3CPHLjl5vTNMQ7cGGRbve
2Cqr/KxwPqkm3SIMS30nqLKnaBkfUk2AaWzj/Cv0hdDnvSZhKuuR+e8SbVC3rN/ZpZEwNvAarapJ
bUr4yC/Czp4uFkRP48pQCXSIBRlOTF6NBRKqSsuqWcdR1z/OSWI9p9WxXdHL4nPglqxoRfZWzBM+
az0IK20VY1V+z5XpfB+HQNuXYG7vIiQikGfHrN+YMPB8vQpaDGWT7QWKFM3HOFLj9zAc3NvGEBzX
u1EgpsMufeXWRYy2Rzd3vTnVL4ZUwWMyMEBXrZZ8QsdjPFmUEPfEJyT7ImeVUJnbwlHWogsz6NSl
4tS5ybqmvRUUv2Tl0N4KlcCXboGIiAHDk0RpAwcAP305mVm6XWx0txvET/FTMuAWS+yrWXag+aZ8
AnM9hGKX5Gm+q0UScuaol2jP4/PdMR3k4hZ5Auh60r0eqpewyee9jchmBX52vAkqk79QLmK+Lapy
2WeSKk0Tdr4fWeo62KnEknVp9akPJw3AyGC3u1xq1pq4Ym3qQDbU+m3XYnkUBGtMn8Pccg7NnKHt
W4ZGejlgaBiqSyA9W1RuYMP0HZgZaXlGkPWqL/Qmvg800BDPmYH5U9OzI2c4sT8fo/rnVYSDwrPL
UjgMM+vwDsS5eqDghtCQUQXdx07+kox2c1fZUIZCmKjlOoh7kEFASr+VEJ+3YsSKs2ahMVD3Yf0I
zPqqHywSdqcmbC7sWAhMhEal3zfJlI/+mGQK862oqRpas76bUc3wfHf2Q7YE6DG6YDL27DOwZE1r
BN2XU2veF3pmXQJrJwmn0yQOVj0xj9JE4a51G6nehciT5YseyunzIHvza9xN4atZlB1geHNqDS9z
R7GjW2Du50pY3/PEuTWG1kjWSa2VZJjNdv0VYfk0ItvLBPmbqkYY10gNLm/QCttzow7+7KTVOvyM
EMmnrPQZwWWEd4jxZfy0DM7CQJ0NEVZ4WF7BA5kPcJ3Cm8wOwC71hVNetTbB5avYCJDLlmVTQhw2
6Qt7sWGHOd9Eks5U6Y6NnXRoGli8eqt/MsA9riIbU7kXLhi5Vl2lQmyLM7ufH9VaNZB0lAeU4I7+
JBAn36Gos+JPbpPXmj87tVNf0iXBT4SuMyw2xBeN+IMhYE5elJeqBjXcsAQk7QIzeUqFJdcENFov
AYDhfVXpnEjHBmW8rqzq0I2q7zY2he8rvHOMlSTzoYcY9MwBsg1oatWXQ/1N9prYdu6E/ya27WCH
hbRQ8FeXMWpWaZHY8c2YB6C2U3cqosspL5FYsokT5GNMNstsIex6WzVYjv2yzS16C0NcHsxxISrR
mNMoIUpSmdVlEw/9rdLGoFqZiSRmbhrCfQi7x1oJEUZvSR715Qp2t3kfVlbMS+2keeNZUV5TUQ85
XXmVtfpe6GOz3FAY2e7rpFeJeMqQpR1zKHViJUDZQaqsGFvuosLMLmeRZpvZ1FPWM4UYLjLQ6K6M
BNtvPo81ArHQwtNTTrfIhmFxparbWoO+K8us4tCQm8dccMcDj7FcUhsz30OePcXgsonsQT0tiKPV
xDRtrbYowIQN7tXiVv12EI3adJnIvQbfwVXn5u39WPaD3/ItrC1oz5cEhEU+mlD3OVF15ZVDYK2q
yAzX7aKBZyiL6MVom++qzJcrc3KJEXGSB9m6wQMTBeIQyxz8a+nq3sS/v9i1itZwxmqkcaF8DImo
ghvs6NsgStKviSzeyQLR15KdY6c5D72c8cVGF0NdWp4+a/qVxY5MtHsK/UVN42YyYCmryBgfihIu
tpNjpfDqJEOmG9WVduXIBMOulUj9rexhNxdzOJWepVPwPGtZg7vYSyPRylszRS3AezQ8I0FZbvpi
MBAK8URtm3qMP7ezkFvMCXfLpAPtmhezfxyjwLrNYlkf/nVDwgbKK2zm+j+anifdsHrBgaa6r+06
fJAv7bV7c2z4OSv1nWL02d3Z/7LhTgvn4/VOemFdPoe27L7GL5O5Mtf1NSe2q8Urbky/eya00vv7
7f3eMPp4tZN+WOaUbTB2X1Os9Rbpt1bAxOKc3uWkiXnssXy4iHXiKANjn2c9WlrqtsoLIq98kPt+
W3qY/E1Cvfyg8TmIneURn8oyfrvuSfO0aFBWSIDr2xk58JrJjOHPzyQJuAR3rEY/WejaOqlHI+7n
p/r/Jwr/xzxyM/77SOHpvVhOjTg//srPsYKl/4fOv6lYVZljEp3Jw/1zrGC6/zk2FA33qH+V6PAY
HfwzVdD0/xxVNeyuDuMg82jh4a/9Y8TRmDnQtDOZiVpoxZjzOf9msMBs40Njji6gbVh09okAp5Vq
/ibOKiYZ2qNEROyUzZLsNLTssKz6wjW/axrpYaDVqp5FN9UWDMVokwVhFpFh+vMSNeinM9uavqq8
Lks/HEYp7nN96rVXK9ddbR25dcwuZnS9lRKAGvZyU+g0zfxiUVbnZVPrtvdmPcdp5S3stJhPuuN1
RBaL7BFTBtkVDowZ6B0jyywJT07nCJKGG/V5USiZr5zJLCK6KDPSlZXsEiu+nTrHir839I60Q019
45T7qnYHVfvtMqr0SgqAjS95RPXtD6NhP+Rz4xZHCZVqtk0zp0f4Ujh8QveTEyxVy0rzIhNPDg1m
ts5lU8ueim5WRdevFlVQYFZzAo8sjhPteWpqHBuuLN1oW5C6RPjGUrdXpsYpnHAvw/xMMVRHW5es
pDUyloX5dj3nX4LZ7FOKFxXfFOWi9kaZBq8DsDXTq6I2++qGY/vsFjrXHKNYe7Mi03yyxWLqXxqz
p8FW4pHFSozmyfaIrCIrAUQqeLeE4xgEm4QE1FVu9lO1kQ3JIpethqZxZdJwPdh6nL9Hi5Fm3pyW
VrkaVWj1t3OxmNEqrMaSrMbIdRNP6FoT+nE4EWWdKNIpE7Gu8uhxcZbBJ+eEA5LtZq8j3RYSIsMh
vk4DUZbbGcPLaxMuRbTOpWHoD1VgdO6t7ox4gIgnj+a1yKbhjQhpijDXIKR3rwdd9hIsOYfiFtN0
uLHKSg/9dpjCGJMWtboXdqL5qs3J3N2EaBWetWQkb2TBZIBJugrSb5Wa0tzvUqZYGzEM4SNdVoIn
MXt1BHJ3Vjo4NIj46HdGI4nQ4PziVt7caqO7tobJ/pzxmSDXxf5BDymSltrMVtuHT7pB2sUGjd1U
74kkC5fbtAtNe+1EZvAC8lxKP0D9+pBGHAyumi5I5zfR9oToztq4RBe0j42vqa2mLzHIadAnI54V
vyBr66Z0B+fenoRrb0utNGllBMusShwFWhYfm8X0cfs8N+41uL7THeodEHgyMLIS/5G05W2eV/QN
m3gcmlugiVrsYyDoiZvOtdJ2chKoJ/urNOtCvU9pH+A9SJtq2fC1VBS8ltY6t5E7Zq/DsBhqdSyh
4hUiNMNeFbObtOshcHJAwoY1iZ3bclbeGLTE0+tkCSnAckp0BnYTxo8nGljGzh0l6exmaNXisjCH
SL8Veuym2pOu8mKy/A72fCz9fB5CXaJ2NmKFxWEk4QTbiabv+iUu+k2s9yOnc37V2AvzGOeGkTVq
eTGHxiCInUS3ZqCjIgg8s2lFLObiPmujSGu1bpAAShgOYzEs6YvNKMbwnFzS2NPDuabjHTo4Yepl
HRqTk79mYXU9TyJrbhyW4PlFy9KZDBqmNHJtEARjbgjfHY1nyM2B89AUQ2dsA4Uy06d7Ivuv9eAo
cxem2Gw/pWmLkVPgpFKPfC4jopzKcq07k0d23iwxlEJ8hZwFsDM77pbBr4t6M4fgQrFFW7fZ6jI0
La8ug3raEj5Tt/RBhya+BjzL4WlZomsjI6B3XYoiEy99ncTdZcUDYL4YcwsfUbmJPnmdlTvxPjVn
bILj0inbtwdlwdvtXfQaHFZdKtFBK8t90Wjzm1o0eD+Vye/qd0S7PJXagFvGW7SEjpSlD2QPxUFN
2NuMNDn33Xk6jo540hpUOW68TciPzTOEkTeGMkR8i8VeDStcgaNGVJLK7WkzDUtJh5oZDBqObHFn
dzUMuWgvOC5AtvBcIRaEezIIk12TDyqjF9JE0cqGJOx8ieXwlWyqtOOMa9dNWLBBhRMnZJVheFkt
bmNa10NEcKtH4myfPZdDNxmXtP6/WuCS+teBsUcIyLVzCoBlrg6UpNGafpeNapBEpCea+xZR4/cc
Su1GZ9HNjC7Zl+k8StKkMo5onjkM6PWRwvYmN8Kpss9WfZSVY71SSWD4AuVALlclp7IkyJ3IXjH+
cghgGnONLk+L35VDQxUTcFVOqqGr05lzFkOkjxGSxnrT7a0oy2dPifYoy5zMwXeXmHGPDBJrZ6uU
A6MuJKGEiS9GPXhNM07wmaiIR6TPM0barZMsvhk4L3pNdldEh6wk1SIMm93cR37qEpXrRNFaNI1e
rhc7mjo/5F2atjaHYIBJZUxXQ066/V4MJPF7DDN6micZuIpDnxRF6UERzR8bQZIXox+Wga0+Ygfd
JIORhs99HuTlU1/ngj7p0uF2XNpxaddj3tsRp7B8AOHW2aWTPixp49yEHQQcXxkavUlLwRah9YTG
bEhgP37WQ7C7NKWhn8j6xtR6j43Vt4tyWFV577dtv12wPb/nZfZttOrbsm3d62wZEmelB1GwImR8
oxTnDd8Z8psw0+7SyfgmXQ7vQm82fT5ZnmME+cEdKz+edUdsRhg5Lv+4CSvlJ6ZpJWuzcVqvrsEz
e62lzzQzFNEwxBg308pu+tinW8Mn11oBU6yKToYKhAudApV0ylSwCwj37dg3v2GjjIIrx5160+cT
jzhTZ3o6fDPqVpc6Q840WGlJv07pF+mg7N2i8q2m7qdtb5fD4vWNKYO9XTTbMtLIw4DEwFezJLO2
st3uJaJpYXhz2WVbc6ZNuZoa0J7rVhdWsAladA5G1ITJd0MoY2O0FXAv5lPhVV3FdrAN8wyHKznM
NNGtoBqJWTb7ebidiiJ7tLNafxlYnojenS0U3VQF/fH1Du3onSZhea9KzYxfcmHP1US0fjiaLDL5
eIUPMaq3Ip21fd0MUbTFekYZZDiBPl6GvHWXxUiKqNcynXMvl1qOLegKxhBlVoITrsrB0i7igvAX
z+xyencGK7e5jhOXMJVIHxhu9O1Qww+bptiP3IT5TJc17D+Ug5y6Fq1fDC9wE1kRiynn7Mzp8uMw
n2L6WMjriNRMDD8mmh2K7V/UFmWF+WyCuAMadWW6GpS74eKX48UfBB0fz6//XAGoAp15LoFB+OMV
0ojPy0jggy7FsosnWiesJEEznLmRjyqBn5eRLjJCm1YAIlnx8TJNNDKCc4t+RdPqKQLbzgJ+YToB
K+Onv9/Qnz4yPjWOH85RuK2fXClYLNudjekYTyQ2mn2ZBcWZDsNvHxnHLxRTOsYaihT3VDaoGhdX
tM691Ir+cie2TvJcVPLMVU6EUnxkXMZh85ZE/dE5OZVoTVRYTmjEGXmwvrU9Us/za/1Of2SF07by
Itycw2r99h2dXJAT5K8Pm42RrM6x6tIPuuYUtxo1JpD101if8wqdxIgdb83gEHv8Y9riuGN/vFIL
B5CBxUSzdrNs6NFs42/UZb4F3fXYoVG7cxL3378yAOV0oTgECz7JU3mpIUj4CvuFYPkx2jCeubD+
h70zaZIbSbL0X2mpO1qwLyPTc4DDl9hIBhkRZPICCS6Jfd/x6+ezyJ5Kd7iLYyLnOpcqqcqqUDeD
mpqa6tP31HZDN2mF3GsBq/trYbptEeIAK6mKuYAP5W1WxjGsI253a+7Lm+hOiBUFz/KN9D2477e1
ywTLgyBuXdOTOnt1s6PHhhffLlSCGc5QDEf5hxiixBj24ra6652HwUbUIdhMqzMel/b02OTiIyLc
TG7YkDQa9AGy4cHW/hy0NSmwc588XdciPPXRXNP2hp1aRwBzth94ZB609HbOi+31sLGYuDj/dGK5
R6G2LSazi6yamYdmm33QDqFHcoOePZXD4le9X+NfFVXPv2FT5+YWpbXJ7KUkaAcgKEz2q0rq0SLd
KVLo5jyFwbZsri/vLCriH2BNFf7VUAnDi48Fgb4Uz5Tl3TmlGsIgq/Hy/2Zg8aGynCkpkEM8J2LB
f/BitGvCHotq5F9bRixElA4YtS7Li8OVWYk9dR3tn/YnkA5/j8rgp6H1FPRYtuFLcSOE4YwclvNN
LLnXV3fJ149NL45XZqbQMDC44mrOa6sy3p/CFYUk+butEBodJqENum10+E9dUBrU3mmnmOSONK+o
XuHS3HTzSoy64AknRhYpxaSPqDZMxN6+l7yufqUys7++jAuuTYBnXEpWuYbP7ken04fIAZ6GMhi0
qXFLX+Zj7vC4pD4eAd65bu1ChDDB9cjAD2EPUJZ3ia5AExHa6MjaJiYCeRfayo1kxD+y8H21/jcH
tJhSUU0ZNqPza6tCCKtr4zJxZedTH85uAgbDVj6/ez0nRhYHKQ/n1NKmAWr0KJLdUWOqe+qqdAsV
zLyfNOPLdXOX7mLsMU4rJn+4IBenqo39QHJaTtW48/d2u2ueo2dAjLfmTr9TfwSBF27XFDDOXJD8
TGFGXLM0VHntJf2ePefQv4Q0uEoVihMrsuZ9C7ZlJaKfOcbCymJhozQHZLZY0SsZxJhlfe6tTaeH
L3MVPF7fRHFmToK5MMXADjjRtxr6wlShBFZpSaTpM4xJB7ns/E+j0ljwZVLga3nhbQZDg7TS6YIV
MPFbfn5iWpy0o8+3iExt4wS51APsgtD/xvia3fZf0LLYDj/9m/mgfRgPxfcMwni6vMmnYJPfRsy0
73Uf+c+V4LXgcvjv0wHwGNgxF8zZFFzpxKAwJxGeFWc3SMOHtKCrrBX7vCu+mFH0x0jJgFb+LTig
tWT5zKPYBYP6uWmDmDOZaz6NnCm1mj6lF+eiv3eITHMrpyvA8DNvWlhYhM3AMWIIFGaqC5Xjje2N
KoWbjGqRUq7E5wtXzclSRKZ3lIfMo9LHcpAilGcrVFqbaatqcDo2wVoGcvGDHW3aUigWzrQR8jOW
5Muq5ik+PPzSeEgEArLLPhpqTQdcL5DqgjgiLJIf18/MxU9mMRjFYK0Ya1nkW9qsDRK11trN/G+T
/hKHKyfj4t8nTtvYAJi9BIhnwCBhc+hqN48yN+5elTBauXkuWyCEUeF1xH13+qWAsGk2gJrahczB
ddI/u/Ef3G0WY/n/tiCc8sgXhqHWnN4IU9fWY9o6UWwHKBRp9HUQ03A+qxCp6yvKDBf9/Mjk4iTN
49SZ/tAkbtcCaINst4Tcpv88ZYr3D77/kaHFgYp92PIgfK/dqn4xAjaxXiEtvbQSwoEjPo5NeFp8
HnDRZhWGuDc0advB/FLSos9gg3OGm+srOYv+hIZjQ4uvlM4pAHyNlVgWfBf9t97n3FYPbQkR4aDu
oV+/bu88v1K5p+GdEqUBegaLhVVS29tVDO5+mDMomrN9kcpAFA9RrSENs3ZZv2m6nt4wp+YWyzNq
g3ZM1iUgnfvJg9uWOeCs/qI1ceslafWa0Hxwgz6G8z3L9lIIqb+ZpeOKu4hFnf8KKB5lUgbzrK3c
xkZLscdKYICYEWTuwvFFtTvA/Mkw/7y+v+dvabHgv02Jc3906vpmNMH6sWAx86odhAKH+X9BfnQe
Pk7NLD7jSMMgijUxPmEU6H//bJlRu76QS3tGJcKBAkYU95bvCQPWb7tuAxq3ddbsIpR58Bdkf/Zz
PqB2cN3YuVfyUkWLQ6Xshh6CsVhOT1G0p3VfgpTTQpeKlnQTVg4kItZBa8bnPtZWLpBzg3xv6ntM
ESpk/280SkefaQQ9NyGOkbu0EmPGPOJ4m4WOccjmClr1SG2qn3PeVJ+vL/PCV8PPbOqxEJrpeMmp
c3RhXXIpgj6oHOPj0A7bmLGN95tArktM+ZPRaMsJcJp+iVROlPmq+nebfGlool43cGHneEJz8TLt
TxwRiJRjB4e8LUckDvBtMmicVV/+aCpm6maxvk3lQfowKdNKiLy0a0cWlwCmsGw1yU4IkXalfpZK
/YaL+XB9Uap2FiEMG3SL7MCaRlaxnBOslCyUfTq0butJHy3qiIARJpfpE6/YSBtZPA5dHfp4eae9
zI/zxnenp2yX/v4HiTA/hLDMGDujtbDmnm6v5OvRwOwXABVE+IxDsh9vpT1IT29t7PP8fJ8Y0haw
MOiVhmnqMJTLTGehXmnfRVaz8unecufTyHtqZeHxNQNaIC8oHdXfwk/qa/1lvgt3FQJxTJTP28Jr
H5CVnH44N+b2+hc9dxoMM/knsEs29dvFPvozCXAeTKWb05brAhn2wpWTdnED/7awdMvBiQIbJZnS
zVBkEBURiPTdrkwnlNGgL8xXzt2Fkj4xUiZ28Ojl5C31UQutGvNRosIuSKVmj6Lfx/4OkI7b3Pf7
4Iv0dH0DLy3v2NxiA5tynFPVoZ5UDa8V+n+O72+qblh7+F06eH+boYZw6u9dU7RN2GEmvSlvVAbJ
+4P1MHjaRnbVg7SKSrzkFscXjfjnR3E/9qk6W6jluMVof0W16SBL1uv1jbtkgnIpBG2wkdgwOJ+a
sO2sbvOaUFIkzc3IAABUoyu7dskETk0Vk/hLOXOxCkPSrHSoRValJtBjKiBVwnntTr7gADBr0z4i
+yXZWHJP5JNfMBFgAXgCHRL4FuCe4sHOaAS/e78cJo3BHVLVoRwhLpyjT6LHmQMnsQZowlc+GG1y
KzFhed2E2PJFFOK+1UgvFLaL7sqpCatz0rEQtVGz96b8R289ZtOXQV+Tq7jwKIaS4MjO4llCvy9I
aRk2bgbLfN6Pnh8zxzlq6ERR0Cx39J/9bk+N/vryLrgDjDQ0xUTbiGmgRZAFShRIjSzGhn3GSMf4
wJDH43UT588Ugy6iDj5UtZk8Xz64J633E5DRCB4DifDDJz8fGKrIbyF9QShU3kj2mtrReZ4BkwXx
GyiT+tYyPf1mxEE0N1Hc4pFC71+deSA9BjIv8ubT5D9dX90CIy3KTybXxBvhBmhpsrNTY0prG1C/
6cwNAW37OXrJ7Fa30WP00DlM4G2rT+m2fEj385cVu+dfjnKweADSzKQOvXTMoB7tEmpjMJ5e71Wf
6y/AYDbNt5FmX7wdfuT7tV7m+Xdk5Jl1kvVCuW8uB/xLU8rMIaDvVlj0n8O0apHZHp+iJn+JR1l1
yyqlTxFPK6/OC+tUBUMfVLSm6HyLW+DojPtjHiVU8Wihdo5nmbkLb/XKIbj0DVW8giaVQDnDA3Rq
g9HvSmoGOXHpfzWv/SftTvpg1Rtj2wrumj+U5/ixu0u+Xv+CF/YTyUuq0TgPmOrlO4J8HtqJOaPX
PcJkPTNeuplU607y03s5nwCIyVKxnZJmZT/PAxroaNvEZ2BNgE14sZ9NCkQrkUOE2K0eOfGbtn4J
kh8Kc5rXl3chogkeGpJiDa4XDZ7p003NclVL/BlD0619qxzau+xe2VBvOaxSQaj8pdMYjSWDat6b
McsQLnTkIk0VT/D2Y0n5OLzkXrUx/yBeu/0rTrlpVso7uvjdS2sGK+IZowAjWBb4/N5qp8ruUFYE
K2Y/ZMM4Br+ov9fmfZNKqFbOQ2JiuVAa5sng+HrstKKMXRU13MxNlCyVD2M5VGhetiUlzqZzLOlF
NcpEvvdTs2V+WQuseutntQ70yjKDaGv1QrWo1Kq4OnR5Yus3XcNx2SFLYsCV2YFum8FrFt+gcaCm
qjKb/LPXZ6jx41FvlU9aCTGG6e/M0tr3pr2fVIa+nhCuUCd4AoYcVSu7YOhZplszb1JY1Uc0kuxJ
Pvhz7ZQr6e/ZkeYmFeVFKEAdWTw4T79XgRhzMcR0NXv7tQt+W9KX6653ln6ImxqiH1IPxEPOqEi0
WWc8OAbBYjRbW71jeMz9B3XEUyNLIe+qYWwvGUik6ji6Sakog0PrjJXItLISZxGYSqZIMzthJRX8
DEno9dMTLwbv+nadn9TFUsT5Ojo/0gSsMK5EZJ9DWOUdtCsh0oRYwwFmp7yAYP0SQ53BeKvJXIW/
EpDO++sL84tA0Q6J1tUjKZbQZ022xUP55NzFO2fLJORnCYmmTbwNvH6tr7+2twsvjGuV0VWfdnEJ
+gdhglT7lsUruc8lT4fUG7Q6MzMQ/y2yR6CBDaQp7OxsfFY6QBfZmvDemQXBTQRlIi1NDvxZM6AN
AxkV1o62TfMg8Cqzugahu5BNwX4EFR8QJtKM5YXRMdSWNgMoV6W9BTG5G9rkoCJSA/efIDp4r8ez
HuCHBjxyxJqz2mFczoPmZ6wn79Qbey5dIKEbq1ZXfP7s4y/MLNLtfootOZnIJsbYqXbKpMzPZptA
ODO21doGnn8iSKREbVIQs3EPLpwgTSrGfZ2ILi2zLJ1pulm1v36Czz8RPEiAECCSh+CN3trpAe5y
S+nbCdKVLHwaEbFX9d/T+GdcMSGNTtt1WxeSJYwJkAWdZ4vy52I5BsqyRt5P4rhqO+PeLzbFc/mV
Vq/H5O6H5Fuc8PReU8y7sEJR4aWlQrA4d3OlC/KqrXDCOHjJ9PAwOIg/WvOGCWYYIMoV77jwxXi7
QpZnU/2hr7zI6blbEdWpxLtyVL4iJvTYS8GnlW0UQfU0jSB/ABdFWwGkLTTpp9+sNuaiQgOYwePt
tI1/Jt9tSPCEzsL8ABXTGtGl+MVLaxb9KIbpid9nlJODU/C2FMmYaNcnW+Q19uFhXQP7bOP4OqTQ
hAmNSu+Zb4xDk3aND5htUnJXpriQr8qrn+WvmGBeRaa7SjXcWEIdJfjT8lgTNRIl8Mww3VTRfZfC
oFm8G3wlLKESZsP3JVC9i3vJUAGQj5DZuz0wdU8tk6dpnApXHf21p9X5mVqYEvt6dAM7nYFSvM0B
Nlz7Uc+83Mu+93cOfIHjNond+VU/rPMvn8XAhVHxz4+MWgPzQsiHMRNUOpvaiDwL4eNSW1OCvmyG
Bg3Mc5CmLR3dZoyIIUzMxEp3q9bWV4DSO31YBRSd5eVvy/nbziKLoVPtVKDKQbFtGVW2dhUMj86r
80DdnRd44Omf33uCFwYX/tEnVMDKnrxFUHSjjrUJd/Vdua1uVEDSxcqz47yGK6wdJc2L5SVA/hO7
42gVxZcy9jcRXCKCkgrMT1o8mcZh7r/GvY2im3boTPk21FeC4sWDd/QDFsttWysexpB6fNLbnyrH
vJudjvzQ2cyJeVjZ2rNw78AiKNuQFb4JYwgZwWPX1CW5TnNuaFdRXJNLeaduQsrwm2gLhNoLbpRb
PdgHMFqun4oLyzwxvVhm7vh9aUG+zhiI8ZAUX83wubM/A+y7ub7Gi3aoOIAz5jVpLh9BQZAV05TQ
0Oud28aRociAF4nhsVb687qhs9Av9vLI0OKYxzBHqb6PIaWlqgO3F7M+vaKmX2DkC16mYWzcIDe7
j47ROH+UY2itIJjOEc7iBzAwQhDVGY9YFgCdSjbKdMZzQ6ZvbsqdaItJo8vz7FaFBvXd3SnMwWBL
NZW5FSwuLm+Grdo+UviAVfHJVkvPV+6awtpd39Rz+OKbFfBmjGPQKbLF5z0Knok+zPIU46HTbX0D
9+FX/8a/j1/+GiXQYNB21wARF+IoNRt4ymUxXXImNSVPecS1aOduxGBzNii3dviprNT3v80ppEPg
pNEoQpRosXtmphXw48CHoqu9m6uq0Hgz1M3K7olDdJKOsHuCch19GA2orrW475Q5nZrIJHT635HS
C0A7SNv8a35ot+ivfYMad3/d4KV4cmxvcQYkte18SMSoCtWhW/UMvsnbUH9ARdJjDGlldWeFvcXi
Fq4RtKMvWbK4F2Z09FBFUv60I8iD5mIbIAw69v8gksDZLsuMbL3VpU5dsSpBnHE1lIyO2m7PkDP9
yy2cPR6MlitnWRWB9+zDUXUG8EwmKS9zomKEEhD4F8NBXxjVN3bNg/xQ/VbH/aC7yYaK8DdnHx/0
w3Q3o7vmQ/yNbgoaWyt30aWzgGLov3/Gwn9yPXYmoifEICr8aCODm6iNG628csovuQ3Pd4EggKj9
7HE9MTKZN3lJOqvSi4vVwtPCcdhIubKNpG7HzN8/MQgTPSVo2vhnii82jESFAh+9O4428l/Zzgen
oyv3gRR/iFC0vH4qxC4tPya0GRx06usowCxORQLaM2eOkz6J/xxZz8P46/rfF46+/PsoTemC8Bu0
zNJZJCPxa6cDtz7oZeVmtsSzPtUzuk2K2VUIXQIovG7x0orQ9qUrTOmZDtCiJSx18mRLAkUolXa2
k51GTXeSPcpr6gSXHIO2Izc3L3vtjHyYNyOEczPj9IZQNDOlWnZ7vfg4o0Ddt2i06f2wAiu9VCWz
QFRpTAGIybylSMYsgPQVO+YGmSf/SdQcPWiN9tLmJ9SyyGrRfAk2/cPgrjGnX9hTbgJmHBwaFcIz
T8NLFmmNlMjUyezU2OaIPmT1u/vFdHGhnxflHgEqX763ofECcKhQfZkr+amf6p3JmDOls5Vq3KVL
mz8OEIJyDCiZJVw7osnSW5AnkLGHTyHJx0FsIARg93W1kfaoPezs7bs9EpOAqWjT0ZFcooNK2c/V
QSJP4Ep3A7jhULVYcfoLwZBnPdThJJO8EbTFB3JqPQAdD1o3siOCLvqlBxSXH8OslVZumgs3G5ag
11H4WlDwiGNxlPTEYabWyaDC3DbW29Ih+Um0HVTIkVsZ9X3Xdo9EZff6Bp5PGuAcIN7ISBCy4CUu
cokjo2AZ1Ig/TaHdSz7YEMx5jqe5wYfR0zdIlKW/Uk9Ibhb3gb7R9S0M7a9Q+ITu+re8uNFC4IJS
KNXcZbwcmcyeI9ATDOBs0+ybrv1Wzafrq71UCaDJ+beNRfLghAYC0hbg7uwFaFzzaH0NHiMGKYKn
9kXZJl5qeMNhDTp26buaECyAKxS4vGVNBbEVqxqbmKsma+9T56FMsoeofIqVj2ZtQQmgrfjRpWDG
uMTfBhfvO4D/PUwxGPQf4qf0Jnmpb5o3XjEoUIzHfhsexr18WDN76fsdW114kiwzgNb2eJLZF8UO
WpzIQxXiY4iE9fWvuGZIhNQjlw0biHlqg6tbsPB01X0M1YIJ884/sQJITX8b2lvi/QYDtsQhZWKL
JvJmyOf7Nv85jMnKxXN5Lf+2sgT7qdBRBEyNAvar0QHtpBCh+TSFe7FMVpKf884qJ518hHyLpETQ
jZ1um6Lk+tQkKVn6AAv+fRFGdVTCS2E5jKgyoHbXaFGA4HEAD+ydEijOt6nvna/q7CvyjZNZGhJY
qtZSMpgzqGgUq4C2MfVLJ3humnC4LwtD7nZyKZfF3p4NY9qg4M5LjSZbDRFQFA2Pg6o0/rYaM+PF
t5SYiqxpdbanhiaE01meQfc5x7RIVdgYoKoqW2hOkB13TBfBSFnZ5sromBsZenpIxhJQYjRnnZD/
PaA8QaZqD7s6SNGpRAxejSCPkewHw54RPLzuG+eplwZMA5Jlir0mqLXFnZDVQwZvCWxLOcxjpT/v
KMoeJNXcq12wEqDPDjNyeIpDvZd/p0PERXf62fK6MuUuhyVdNASyVwcRpeI2uHWgNn2iorlhKoFK
+rvfAEuzIqgdHTI8ZMoaQ4UL27S2Tjg91mZ/y6X07fpOXkp/jp1yYcYHMaePPbC/0XDiPwFTRd/C
Bqbs61YunjLq2TRUbCrOy6tFn4K0Lei1Q08Pocp3yt4uuPL32+AMcFwEYu7sO7Wk7naVwN5S6/qf
jNscGKmzXaTR1q7sS1t2bGixZQaoPIm6KKnqn4VTbfU5XIkUZy5Hb4bnBHUKBNXgJDQWeX6lqFWP
cAANLzM1su1Y1RrMyj58M56PcliyqS1YAl6Kph2dp0IZlOFLX1TxvM8jKRvBnwfRE3S1Sn+IM838
4RRRnAv52MDYjKM0hu/c+aWrLooq8RBlvhZxQrrxYwvHEgBZN41/XP+8y11fGLEXe5JnliGpRpy5
ctY1DOUw4ga1WLzSt1o6KlwdiK4IlhOdhJMy1OmpGwNLnWeV6OpUGlUGWrVurWTqAam4xnvvgnha
wTHGl+aKO+NuSY2Y8p5iZTyttM95j0zJmBdrsyrLl5xFDQP5dh1fN5jxWWaXozOlxYR8vWv7Uv7s
Q57syXIi/6oCf2M1jhswf7myrvMtPDUpPuRR4OKpzOxsbgD8Qkp7TOgm+W3wh+EUK3bEMTt+fi+X
tvhUTQVfvjNynQ68rBIr2JjOcG+ofu92GcRp/q+2aVauHfHTr5lcZK+mlYZFg3y8y2ywVxrwya09
FS9bYLofYA//uuwmTYOsFzDcs6jmhwqO/lAnurZ/v+NBfvtvG4vs1Kz6sfLVRHBXDwhqlj8FPfN1
E2cR7O3jEFtBef81Z3DqBL6RtfFQipDAoCAP0fJjtvfv+zsKhM7GeJT26S1Dl2qzeW8pVBgGJkB3
lqlxcCmLzAAKHJSmWtrnqaG6NqQjfrILpnAT+Id+kldygwuuzlC2KJGT3yhn9B+ZaWpNJCFhrcCx
NWbVJk9vk9W5orNHE2uiG/ymUEdBhsh0upklQ5ANg+GiEzd6w4cGRrbcZVjEa+4L8Le8mnRXvlt7
2p/hpoRZwV4gYIAU5Zdli161IklJiYX6XvoGTdK+dTtvfmn3a7K8l7bxyNDyulM6OD90mdS3tuvn
OkNxCYWhO6Sg1kZfziokYkkU5cExC9Yi3tunO9kZUZDQA4I5lZ5meCM8s9qrf4wb000/q7yp19zx
bdp7ETJ0ij5ipI2aMixtpxZ7J536xObaEjjm/qZ4jNlI1Ad2yVYgmuUvKbRTYKiBmYTucFcdrh/E
ZaL8tmBAGCDFEQEF4XxqPm4tHV0PYBhmn39BDviAasft7GgfUqt+vG7qQujSgVH929TCSyvUEHqr
YyAMcRNvjg23ldf4CEQicbaZRyYWkQsdGaRzbEzUcv65l/2Psmq5U29tzXzc907yXEO6CkflSti/
7DaULQBtwYhylloaCmSBSUcuLgaMqs+5F39kNnj6KLi16n364Bib97YA/vpwf5tcJJmJbflWavup
G/K6URMz9Exm0dy5aFYmQC513jnkIjnHpqDxOnWRQar6rgt6mEzRqDa87HbaGmn02uZoveQuo1u3
tnynZQfZQexi7ZG//KKUmpQ3yUwBh7PoQ5waR7otnXSJ4q7ZwdNrBd/oGtTu1LXlbkiiWw0EnqfV
jY+Ej72WZYvDfu5Nf2/xwrYdjVZM85iw400AHLp97PUHY+s8apvYlW6sX9fPx8WjCPQPgJLgaHn7
Dkd5UaS26OqIB52NHs80Gztd85+HQDvUebFyw1/I+nSqeAgMUw2mabr8pFnIBZxy6m25cBuIAKo7
+FJd1Wfgek3eWhOHbrmNNm8VTaEtbXFNnX5CvQ98Io8ArN1K37JXmmabYBs9N8+25zzAeLvvHuyb
8CV90W59lxjrpZvSC58Y/fESr9jVz+Fv3gyrt9fSs3BmwDKQBNMrFyCEReCteSgNtQmhptRu4nsn
fM4Rz9iam2pvwmV8o5QbFDOox6Uv+Wuwkd33T9S9/QJ4imWNwWbRtDndGIaAOr1V+QWITmwDbrWh
+XbdpS58ZzCDAnPJ+hjlXER3s5mMoRK0pW356JTfFKUAhfSj754HGKyvm7oQ3S1IeNhQxlWYtFzc
nAlc7nJiULO1qIsn4Z+ttJZMXTgfJxbELzg6HzKYxCyUGDwo5cxTgMk+K6P6nEvO/NVO3lss4NtY
NNHgtmKQH5HNhdOWlOCqzvKZap7t2utr/6ujV8ZuCJS18HppWaI/iKgmgA1yj9Nl+dDCxsgzkrzd
wvyyVQ7+k/J59Df9ZgBRWm/y3+Fz+DBk709NOf2WZUOjQtVq+ZDtHA22UQlwnd91Qh/Guk3QM3Fb
R1t5MV9yjGNDYv1Hn60IYgjgOwZA5pqitiU5bjNM/cpqLhmhdERXQtFQX10e5qaoxkgKW1TbbJ8q
Q7uxeV9ed/BLl7xozzHojiouQs6LD1UwJ9L3dRWTG/r7ud/kDNyqH+G2/zhv6UkeDA7y1+s2Ly2L
o0uEUuk8ErFP925i34KkxaTtIyraIgTZreDqLkRBFvVvC0tOsBwRt0GVAjSfin4XSwhuondC1MuC
b6GhgOPJXeSHVrby4rJopMHm5qjnI5F6kapl6oOQUFrlAVJ3N/HXMvmLJt4oiMCFCCDU6c4NFqTu
0Luzc0NobjMJYgJDC9ZIo85yI8IEbzsxrYwqLmdpUWPQ0KhQfJUsTDqYt37iRbehVx/yQ3YDEkpx
5a9KvLJ3F8IF4AiLmTIyHfxi4RJxo9Byl7FYRam8zefkTvfHvWX13+okCla848L9wbNVoH+FLZhx
T3exTsygiNKa0rZxp6FRGcNLxaQuumGQpzfvJfh920yuKfHyAt+8bOSag2RUs831QUS8z4PkQ54r
B9itv1w/VJeey4yN/m1HPV1VRndFha+eYAHRzFxto9tsb21Td9pNXr5t90gZNl/XMM4X3rBihJqq
A3ejyezqqdFaRsmUKEv7pmgeeFI/Fl3Y0h3Jdyuru+D5lNANmsaY4gQsDClI4cmV/lYMmHfmrXiX
Q2PmDd68RXbYXUeMnoGixHeDbgPkO1C2c+KNgXJ0rws22vx+vtcO9qf0B4RB+g0SZALYZm2im+a+
2iW79FlrPe3XcGvdh8/Xl31h1ZT1oeyiWkpRfNmE4SZHRAD5YtTwwldrZqKzitb85twGZQExBA+L
InOPy0kghNfolsnka9Mj9PqHfOd7kvSt3o5sbOKFv5173VjpPl40yQXN0SN5PkMcMIhCN1yQQDX5
J6Z0N91adn6hiMOiaJTBBmdArrNMQtNaKsxxZlHQ5t8m1vjRqktPsaS7MVAG1zDrby3CGJUcdG6j
gr25/tku1AFPzS/SxijIU0dP6JUUFMnAMaAyJD3M980+2dfb+LNsfK6Lu8lrN5K39oI+j6SnpsXe
HyUmoEz1tjBntB4Y7RsleqeoSRjkQ+bm+iLPj/6pocUlUU5FOGs6VKl10nmTdFCgepeGd+ffp0YW
adZcGHGhAMenPRxX7jCiVm1pzefrK1HO04VTK4tHU2jWKCZKduw6ya57kVxIfh6kDUoST9aD/cn/
ZWynnTgOPZNed7A3XDd/dhrEMCshTbC+cf6WqTK874Die+hsaXYjHWsYX4AGrHVE1owsbodiDCTD
b8gcFJR3+9LLpHl/fRlnm6jy4tSBZgN0vICJCiqzCBHM+u+Bz1tYQ3f6Tj6slRbP3A4zzMPxgEHG
gIRhkQI5oaoUMKpkLuREyBjV2e9ANp56TSm319dzYcdEJYEWFaVTCkUL/0bSBlFT+HPdoTC6DVRW
dJPa+eUfGKECxXgk3C0E4dPTikB8H6BgQd1erl2tUuDoFXKb7zdCJvd2fVKpWGaNjSXJU4o+KHTu
YHmT5xgc1XULZ0GHj3JsYeFdLSm9lLeE29iKGYYcgMg89Ih4hKuWLn2VY0uLyAop3MzUA2quUUKt
vO1d01jjUjhLDxeLET/hKIJGTYz2azqhNIqeZF3uR2uXKzb9ti+Q3nnXN+6SN8P34cCBIeitjcVy
cq03nK5gnC4y7mbzYOS3/nvn8qkukEP8bWKxnDpKVER0EawK49kft00Y5vcTXbLV4YlL+yYWAuEN
szYwZZ7uW+w7s5xHqNAiiePp0ta0N4if3Ope/GoimPpx8GRPPVj9tvy9FhQumqbZYLJWgG7LHDul
/VXGCdcEKnkJisqAqH5ymKw9kKRmq9mleZME0fd/8O2OjC6cXjPSMhpjXDGgANUqJurYCgzr4YqL
XDpbJL4CP8K0DVR0p9vaxEUUse7YtcrZ+NIm1Fzcym78b6gR9aGrdbO6cpqFR5yUNoXHiAl0QQwK
5HqRa4+zEgWRXlHaHLKNVqMXs9ZaOLfAn6VqiqytoFM1Ftf6YA9MNMgkRzxyv3Yh/Ie1vRaTzo8W
yFIBPdZE3+uMSidDUlk2GG9Dmm727OGjPyDvtzYGdcEIbx/mNKjOsIzls6Qu5ECZC/G467Wd7P/S
8sRL+pVa0/nTTnSX/ray7BSawRglUYIV8xERr/gX4zsgYUNUJYjnu+neGm8SD4bMlRv9wlditlPU
7iEhQAd04Qf8pMEaAdu70cTI77hjsG17/Qid+7Zo+DP7ZDIYQYl1cYRGFOZIKahHyolq3OgV7Ecb
GSoCak5DPX0PG9VaY7C59MWOTS4iblNOUKVpVGnS0PjT1wRuaB5vbX1o35sf89GODYndPbpGBnnU
dd8ywEs1qJfrdvQb/UcHGU5t5TV1/tpYWBJLPrIkOQGywR3fSb6NDjWTC8WmvYd982O0b7fta/0h
3VrDzXC39vg/E6ihlnyyxMUxjuo6S/Ja+Svls35kt91nPdgoh266lTbRRt6pXl8gEHpjKsg4vnt2
TphHa4pQQpyitb34lCFvA5vDTU5L0LWi7377R+G3Ky566RDwIIW+z+EOPcvQQNSVVpHU3NCW9jWl
l7wJtPLH9WNwnjqzkCMbi33UlZ5IpdapG1QvAk9BuNmUpr1Tza8GnYHahKYD+daVML9mVVyqR24T
Z1andEI1fgrKD2opf/eN6DHuZW+cpYcKIGzSOttyXhu/urShdIV4nXNRk4wuzGZZFyVKE5AnaulT
OSihW0zGWuVcEcnG6R2mUYk1BNkoXTjC/+ni+sKKC78XVjbzLv+ViknuTN1lEciYTbj9J1HFgBhe
Y1ZPYCwWoXIYEtUqA/I4q9nPN9b3OPvLDf+/hvW/IMs4Oi3ea/v6H7/zFr34D6/Z7//618Nr+jpE
//rv/+7m13/99X/4S8FaM/7zjY4dLh4QLpDxEAL+UrDW1P8UD0Ra/JCIAT4X2tb/R8EacWumkqC7
o3/7VmzGBf8tYG39J4JePPvEhCA8YDjW//qfP8f/EfwuPv3lX83iP/9H3mWfCp5OzX/9yzGWfgir
BWNJjAERqKBXFz/j+JBlfhzHyL2iuTzaEOz5TlFRBwK2whCgX7yEKB0NLksAl2Pr9W5MbeMmzLPm
U+R0ppfbanbXEBmezDayd2Mi1bfktbOXB6Vy3zgKDEFmMGyCuWHgW++r9jYY0+KmLNvJC6MEyI8N
xh6Op6C50YOGizW0R4BUpfUw2gU1qDKvblK1154jmk071JXbfeO3yhctlfwdxV1kpc2irDYAM5qX
PJXjQxwie1jKVfAU5Y2jup0Mo5RdF9Km9pvZCxGE7SLzQZeSZ1/aNmiD6lnqfNQYVRSq1OnBLJX8
Rga7/wdTTbknt8Z06DmwdwjTaDfxZE5f406LE9jFKyqubSTVD1nEPyqzJyMOvZIJWCBLncPFkyRR
jYJGYU2PQxGnmVeo0F7McsVLp5ttGVoDElF3gNz726DlbbvpJr16KHI78sakYngLtcYnvAixD93e
lEH8KTeD/IDwdOdaDP1ukQQe96Mxy59RgHHuopFsJS2S3lOVybwLSket4I4NvrckMv0mUXtlG2BG
tSQ+q/klorT0qQoI3nmZa/eRlE6AkW3zVxhE/suQG124ic1Y/zLYSrXJphYp194bNfk+T7/OdLWV
j1aBsjhtl1inzB7x3ugjudGfNcms77RhMurH0BkN7QVAhaTQdALbiGZWHUPVnlK64OKdtHD6bMuT
NN329cwYuKZNkfHTQAjXiXZ6nbChgDsjGOgcf5TD73Kcm+T+9mQl+aNsNnr+0UIutPqjKKNMOYSR
7ke3Tg1LNkALKyutAyrV07TpWs1P7pgDp/sFP3zQvvbxrJd7vbEzYwdWt7zhxZQ77oD+UHKw29gO
92Gla19HxtOMr8g6yoxe5KiLbZsYAds7I56rlgdP3ujqLzPQ4t5r+knKtm3Hm3Y3c/wMr1G70S2r
MvAdV08TrUJ+2dTCTdrZxkZWwgDMZSsXj7PZm+N3SkUosU2jFVFxQ5511JRwJ79JhQ5vsqFt3dbP
zM7UT36wq4ykfACdmnlZ7bd0wIL/zd6XNNmJs+n+l96rLoNAsLzAmfPkZKcz7Y0i7bSRQAgQEiB+
fT/nq+obNXT0F3ffy6ooOysPHOl9n7FZHczCo7ivhc7OAMPQRapTNfalXnyPDxfNp78gvkQyIhHp
R2NnBIVHvQ6L2ITyKGY/VH7O0e+BngOwMmCpxJe5881UmAgPH26HTpV5qJtjuJK7OXH3qUBte4mE
R/rKscm0LYIk0QF84I6QrhqY9ycUCIsd6SK77zUgvvRWi74CUHzG3kIfbAIkRucorCDrNocHajy+
qxx78w6ycKQ4qGU68EjGYr/mjX0PfKq+pHi7XgZrlN3VDYsO+a3kdYRGn+xWg1cDPTzmJupZZojf
kkrcOmHRpI3Ua9ol88YLqteTxNOcHwzAgV2weujj+rWv7cED2cX3jfn5Ll7nprKpHvdrP9AKem75
WSdEHyx44hqgG1kx2oaxuDZjPO0SvqlvKpIUH8GsXzafWjzHRfz0SsC/SLrwkOQdiujzjPvd8Hun
rRjiQyKa/G4zlj5GwWiQb461Hf3npgyZljcVFj3hXJRPdSLAuMSBG8q+yygGv1uFrpdsvMaRn44b
mWa0aGEvrteNhoWB86IgGGEcKqwPFLzGfmFQ05dyQdqCEx4BmXOwsyoKS4i+2DFEWXhdQjlxpB1b
IchxsFsGD5sUfcmaYDvX8fKaDvE3rWhYMVQAGzN9igcUxY7JhBrpngV2F6W+3/cz59eR6n2D0ucC
KMh4rDfj7hyP+gMTMMXaaBzR1EvW3bJG7wFHtmzn4w+QX/k73GxVzO0+vbUUZzb8MaGX7hKu+JC3
Rt+zJTT3w6rreQdIbB0qc6s7tlvafGvbzOzmEY6k0nSPjuXiRy1kMJeRVOJnDVDiyhIJrfMU9NEp
jixST23j9OsI6hX9P0t8EjPqxb3Mos9TGA2PU98yXFZ+2KPdNUQZtVauhIM0OClU4VbG4+RHp/ZV
ujjeRbeIlSmB3w/mZrGH7VCVMqrDKmV4j7ftFso3BPt0rcd9vHBctn2Kd4FOwQoNwCKhpsgmXWJt
etRbPryCBc5eJzSzHATavPd5zeRB8yFD80SGi7N1/eOkw/CJx2A4OEcuD2ny/qONCBCYNDDkIEQW
v8RCJwgSEMEIr3rto+dk43jjBzB39a4LYK4oe62xnt2eDNqi0xb+1iBpxwNrNlUtt/tzaq27ek4V
ooZDvxM5wQk9hzmvgqX1H4icYaXx43paWdSf6kn409zX5LxZjRwMS/FLmfoCEX209wGyfAL0hL+2
+dadkjZa36aBrTXKV/qmQqpo/5yu6/KL42SoZJ6wAwBJfgzksj6svPMfAJtUAuuJ3/leI45r0nWW
4x0dUOvM8fnftcCSd2E/bAdJ16AUiNjZt1TEH7Wb0kOe+PZ7L9QZgf9iN25zcAQ8jSxUbP3rT4i/
hzc7AwEtofSMPy+pxd3oNL2L4xVq155TqNezXh7B/EZVJzfcCQD+p2SOWxQzDiB9x+5z1qRw+wnZ
8L3Dp33tEO5QBjWcfVhvgnzXJrjMiqyZjEfWtxePopFxU6Iv/D6vF/FDGWa/Axrl8zEPBrIneh2f
qTX1Y8dnetfJua26MLi0RLYjwKRA72JCsUUsQW+fGMXihBPDfRUARW2BA3F7YhJN99BodOp7LdEI
X6xTT5A15scjG22K0CwEzY90xe3ZJTL5gFhq9rgw40WUnNv2NCbSXEw7teeE9M1dowUIy3bxJwxG
yYVIWaMfiOcpKfso4ucYPxVV6Xake9WbJMMTGePXZW77YiBpj0oudpJosrZ8O0Hv+xQmePza5M+r
62GQMofR8PPSmvogQhxZyFRmtrAtLu2T5RaV8H5yLMCx02cZ6noSfxlki3BspOZuiD6JgSyXQueH
TC7wcfN1/pyifrIysEnIgmGg0JDxsuQ5VZrvc2joSuoDTAWYv+OqSRl/7hctDjBWHn3icQPiO3Bo
4Z9RlWtdOlX1QviB4OfsTTaEVTcJaGcztrxntn+FWzR8JIBbXl2nLypergNBSn3UKlQK5XnzFG4b
uxLKnnva7btMP/l1mg823qw79rjP6oNZHAZiZseuMmpyn2o9fGt1CEcnUEN76mQz0RKH/8CQQWHk
ZUTws9oBi2WVyjZzGFb6PeEWHa8h5utrnWj4JL3q0jsHM8FOe4L7qIsj3eKmtOM5HOAIcb3lh9Tk
a1vGgx4+FFS/CEtANDCe6Bqs0KOYJ8BItooik3Y7DALzVzF0XhebUxuOOe6ygkSwtVQS0i4Uzmvz
QqYR1VQMf++Z16ZBpAlTdxujMMVFyIUGA1kAGHXXJRqyXRzO0eeYbrerbsvm00JD1VQx4/5sMVn5
smmH6bpyOu1dSJO7aOCRwemBTr540RxTSLiFD0Fu7QnT4E52GEy0C3Zz7YKDYbODYAGl89MCe1KT
pqhoHvtdns57IuKDG+EGdtHyjLL0LgAcEKw/mOoD5HW3MSkG3yZbkdYZBuSAjCfv2vFnIiex37IJ
OTzYaUypZCKuaydWsCcT5jBEG81jObi+PuN6fERywyB3tqvNk4IA7ls9ckBwoxsRoElW+HN5U1/i
WzASGrDmB8wAaKaf3AI8OlHHKZjzC20s/Tq7Gml9qWbfhoiiS0clo+t32TRI/M/WG94S3t0pP2xn
ljjk2sp0fUFxy3aoN2qfuqwHEW+Dpb7mwbh8qaPW/kQpj8K3C05ogfsKM0g6HBdYCV5ml85R2aL+
8EffiT6uwKoMz+mcBF+yWGVPir32itC9W3lTtRaj4ujiGS9KflVJLT+2Dl01dOErGiNXmle27re3
aA3mO6/a5DwplvOyDRXdZ6KtP4VZaNNynQx9gFIPkyk+9kMwWpgZ09Gg0qaPp+uiUlNBXRsED/BU
khdCiKjPCC4d7nCfwHyat159mRbAXHCziHZv8/EFva234IoRKf1De+5xVlzpFOsjJxRnRzOgrr0O
hSidCqKvrU/ynzZc7RUNKm0I0XbSXx2duv3SuOW4AKZuqxmWv5ewofWdwLv1NqVB8+w1Kkd3rfYd
K4lah6PSY1xZTc2pa4I+LRInpxecfOvFaxy5u5lYduFjy3c1dJv7ZYnYfo3b4QypujylOK+TIgk2
fUoTNM7qedG7kI1rgAflkmsslNmHYz0ecTEtRS/D+eIng4T3+YG2Kb86YrAHDcF8qTurWEENhlyQ
hxIDKKP+0K8rIkpIPd4HvqP3ecC3qudZLUtNk+5IB9WenULuYZFB5PrjtpW9+bzJ7pEqnpZwXCGi
yNtRAjSJeYVd6jPJsanx6c1k9BsV8tfKFStnxunVw10ECQzt4kcbcnKNseMXwChItsu1zR9E2xAs
anmAHXEJ4+2c1OGub3C+TNLskSE0PFClpseeKPNqUFC4C00+QwER04PoaPbCWlQ9UKQBXckwTfeQ
KvlnGWYtVvlufXCdlU+6p+Iatn2ZMnD1HjlI95Dos09BShhq+lT3iohesJMSawFQ3A1Bo+j1jX+l
gO2mNMISMfZtlZMG0xjCFzC7sHrFSxJunzqS1lMRjA1KopkP6++9TIZjYLPmwoNcV0nfNW/QgQYX
a2hf9UrdxvEUk6hL29d5jfMDhMFPvjV3IbpGQY2H6b3TC3hsDlP/TtUifEha71/NIrIiDCQ6aDy+
MxEXZMCr7VylYrLDELgb0hceNuprGnTmVW52PiwkbEqYDu1RixETfrJUAyWYl5ut8MQ0Zyj5eakt
QQn0WntTQoTO6wK37p5ha37K6pgCCgbXirlYr9iWyRuUJI8KDXnvMJZDm9nE9X2vTfuFMt/s0c4C
IYFrePeo+/bX6uV6nLd4KsKYAOV1taurlsLBc9NQoFRtGOeHmfmH1G7teUtG8UQmzUkhAr/uWOCj
UjaD/znMLC1Ws6BXjvSbxtg493vMvAJXGcGlk7H2XCNK6LJOoX3r+1S94wrFFo/NHDH0Xn5utmy8
GwPX3I8tCX6G/ONPgOAfqNufUbZ/qL0AssGIcVsGYOQJEGn0V5BtyLFstjrXBe9Z8uChux0PFJ17
H5oZ9TquC0PIpPbsbp2HuYb8V204ouIt/ncB1P+EnW+gYY6YC2jOkGr891REKf2UdhYxuc3SpQ/4
QFpXzkOCfVJ1un0eO0I+0G+TfVaunz5B+D9dujkBd0y2tP35r4/lfyHj/wA0+6c35B+Q8b2sfxr5
/hfM+PYnfseMQwpkGDIrRJfhAEUE0f/DjG+Q8c25C7UEGgWB5YKO/AMzDuPfkLKMYEg801uKYoRX
7A/ImP6GmrgIiDG8KAyJ7Shf+htC/D8hxjf243dc+QZtI9kDjjAK506KdwdysL8LoZVGGKsfmjJY
CTJEB3RME4OqLRRPy2g2FRiVfxP+h8/hv/mBN80WVuWU/l2BNEazw2WIfYg2Zx+JS46AbDen+z89
gP/mKwre5e8/ByT8DaZHGBF+w38ohZNWxLpzvNDcre16SDWSScGWCBaeuJg2/yjXuPvCA6v7u1y2
QDKB6QDPi8XC8wuisNYvZkih0NbU0SekzRD7gHqiNTnKwGL8Agnot+Vcm6TxSbkoWefQdtYbD6oA
JNYHY4vudm3ORH9injZJCbDMpFeOvy8ofd0jZh+qTZcWtI+ELHsTBPBPB5so+Gitq8ZGHd2W2AJA
P0C98Wu3OCf2fZeuQ4kBG8texofm0dRyDJ8ofHw4jPmw+mOL1e3XrW40+4pGVfGeL4HtP3LmEuSE
d1S9jVET95dx1mt8AV6yw6tRNRIBM31MjsvoTtngvw2xCMtMU5Qfhfn6ZagRo3MQ2YJ4kUio7b3v
k1x+bZtVSSgYret96SOVd2cNJVZ76becsCpjfXdyQofnsCF0OnTTFKOVN10w6VOEjYEYT221DdsS
7WKeNb6kbvDdkbT9FSERTTFack56L/Qh8E7tELLgD2k8POeJdaWtt3wpKROI4ow0oRdU1Hl1uOna
sHbETjF9MljE9YHzMVyLmXf2onq1YdmflvVN14jL3jvT1tDApbQmwPPmhjwsTnWnIHLYPWxWR8HD
KKfx+yLZgHhrt2h5P6VaPlpQEdUIc4f/2gpw02AVuMiLJhphYpkgELLl2CY1oktCDF0BkewHzmrA
Sgs2CetNQM5D3au+2jJwi+U0JMGh2fwOA2S4VOhEWyb8/m48GEQDGgBO3fq4iaSdS7smAdRuE5Ky
y4XO9tc6wK6umkx+Uo1FsGSE1+lbWjcP9WrldUOgU5mqdPjhkgwT/bBNO/yBbjrXywhwSqrM/BSN
A1KE1SX4jrl4L5mJDmOv27TKe7xKh2xYrKlqhtGvglwtvvND5JPTFoQ9KwMRtqzEHq8bcAQzr6tp
7QJStASNRIcWOa0QkHjIY6omr8esguFDt2Wo4g/ZBB9ZP4ftoYEB1Vc3p2XZBcL53Sq5sa+0YYC1
isZs7mFM4RgKJ9KvR7RlNuaYZA5NoPBlyf5lTOIhKb1PVLrjGOpRgASZ6w8OlCOoMK5lbxFYIEgE
hpDJ0wgx34xuCPS9dYs3vhhDl9ujajgyr5dhxPLIPKKjih5Ft8HndU06sY88b7q9DpIa2eNtFlUh
VopPsEoTXtp8A/8E/CXjaOapo7Cw84Z9gefjiqkl0vWnrI/b7YcCVuQKNTfDYRq3+t7ZRkXFJvA8
9i5l5LXVhMw4X+avDuEhH6QlCDNsdDKhTkfAP1A57ITotmggRihWZ6/ESyg+0Bf+mQZGQmECgDQq
aplZxE5PoRyOLVHz1yzn5NOEnLa+Un1teiRc0fzTgBkmLsScTHEB4TDmtYwb9wmrjYbjAKQVqdpF
buHFrjLeMDfDjnSQJHcX6mXYH+M1Gj/w3Pu3GogfNEM9oHfT124X0fHQAKK74PVDptOIcwIpVuKZ
Wb19ibBo72c6n1wwfQ04GUvVo4C6i5diyqYq3OivyGaYLNl4FDViaNCayJ86hy+26uJ3TbXYL36l
hccLLlG08IpP8ZNZ4qd8YcjEgmWzFF0MAUwcJyfk2iBQs+FbEc/6lGfre+bIORyVqHINCLkAP+w+
QbaqTt1Eq9inKBsOECiwgwYz7H8pnKzHxW3zxRlTP7usyTFpUdwwChFda2QMWE1tsQK34Rw+KqLC
9U6J1JNy3WQWXDfcEzAK91OmK+/ySMA0XCPQsZ/yhRxxYDnQJ3lWh4XbfCAODnj/c49GQoQWWCk/
wPnW8Ql4ZOg+pOu4KdFlvb6B8RBoLZDoFihmN2fdLks4IMMTXaZkWb6YHmUDwNDlOMF40MMOwARv
wbplWHHDSJeo9HyhyfAxJXK/heGPtGYP+HwBM/co9Pk2gwMa9m427GcwLwkAGO4/0xQikdy38+eE
TMCgtA/f9OLo57lZxC9pMk+KcJxiAHaa+HfEteW4mta4RuGbJeaSLbXyO8Da66cB2MNXhhTud27a
zxAut1iqI/sAIZgEExz3+edUzcn9Yhl5msJ6/pXZYGaXWCaIJRvjMYO6okXqDp5rHsDfLgaC2lwf
o4oHTYInmcI0Xc5SfVvwyh9vOI3Z5OucRK9YPfK2Spz/F2sgLbSUdfOlSSbkjDE/nNs0n/klywey
FKDJkaUFKTscFYNyspiTNsDXrifpIdkG3I7xMnW/OACddQ/HOA+PUzJCQLmfQXjH7xNHgbA85qyR
2B2Bu3mBE6DtEvdtnYCMVduW6wSDF2aEYedAuwdLgVci/MSsGcxyylIEkgeVcYsPQPuBFYhkvg6v
PSh6tp+6YM1DPJugDSPQLdts5iKxhHFVhXqjDvtBsi6owN2mmX+TqZB8t5iUoAcMNPaA8thcgY8u
+lHlo97DEzAHP9cel9XDTHULQ862QciGQcly/yuOhqYrOxCV227eQuBkJX5yk59E3oZbsutwq65w
SuH8VXuxov0C/XA5cQ+ho+CUO9a6+tuYSmw12BKZq+YodM1SditW0A/4Tp3Chjf79pERBwTYOPSZ
HdCGbQPIlT0AN2yMGzuqkYzpfkTxpCpVs/WIyeuAO13Ay+F2rmF0gOBTymR9yeYGCbs6SeBHvt3P
I/uaL2H4hoztNTowaLpo0QQCvNbgPBsv+dDLT5ESeY7DZv45Lz4HA9EC7DsO6AWHkDQ1zWhBc8oI
ByOXydGmt3hlwZthOZmtd1sVZ3Pud5gWdFTOfTwPe0Dbco9be3Y/ejxqU5IgFflro5X53oPWXg9A
vKTbQ/cgf3kjIrOP+pn4e+fHdjnTrVEjsDLG00rVloGU1gkkW/Em3QX/WjTXdOiXd8gOtu49mBDW
FJAt+mEXa3cd9uYL/u+CQss4Wt8FqJbDuHD9Fae7lUfHnAQaDfIqKPG1TfbarbNEgDvYxofY9bwk
xD7F6CsrvHEDXoisfUOyTXpKqab9LkRoWPdMhJY7JeZoNwYZ5hvfCd8e6ILI8kqxQUAc7UztTqoH
OoI7EBVzT6yl6VgtRlswZIzM+tDiaqMYO1NxF3io0e5DYiXwFPRvX9q896rEMABA1AIXXSuPuBRZ
jlkGGE8GggenuPbkqfbJgi46NwpeogI6x6Pzt5ZX6TOc9z5smnGv6KZCoE+i/1kPUuXg8ZdWP6JK
LCTbTlk6G+BI6kkG4dyWzk3j1YQ6XWnZGKqmrVzIFBOOyWtYm7SMtAjrsQJPmVNTDkYMci7sRMEC
hqHvxoKj2c+Vcqpp+waVLdgJGrSS4iNdEUPiEJKa8BYloJEIF3yRWSfvbCJauHOosi0g+v95S/qr
NA7LHgAMrEeYqADqIEDhtkP9SZEX4oQSG772lCEhExKUrzAl/Zsf8TeEAiFv8BnAaoTMCuT03/rN
//oz2pWyNdVoXzvVR7EUzR5kPvpocF9F/+XV+V8E4j+wtv+f/9ry/4E//F8Amfqv+AP++9/RB5r+
hsAs6B6xb2M0/Feu8++KNRr/BqtpAvk+6mdv0QV4Mn+gDzT8DVZPpNllOXzl8GYDmPgDfYiz36B9
BfJ1i7ujGJ3y/x/0AbfkX9d0ZCki2j1A6hUy+kAFZrdX9E+voEkn6wkDh5HhzN7X0yCqJAM1gqy9
uszWBVgs5BAf1kIFUxDdNIchzOVbD93FQ4ruEwPmYtmeVm/Go5ZR/TCO0p77Ea1sGIuoLemwLOA3
m+hRmBC9N5o3Lx1vEWiK85ZVbZN21yEZ6ifc0f2DZCJA9uFNtgMWIce+HDbZcXCxPcI5NexJ6gAV
p2FzQgjTVtQ2MNd0kstBjRJtmKMQz0k9xHsyzEgwJVl+AdIrwBOBnLtLk/lKeSP2YbcxVmrSmsqF
4BFaN8njCvN4EQ1DfVcvHd1tbpGgaJMfTE91XwjTRpeM2eDNRuu8CzJxjxTiKm2nNz3kzyZNz2vU
D+eYT2C9/LZ+obe7biOL/ZIwYvHrhnb5DqxhOq42X9YKifZQUuD3WatN2PrBY2+/pX+vGC3BuG0F
4hQRATWtvzrwnCVKRZpHJH+CcNG825FoMdehN/Zx9j4GNRP4HZjNZl/baXoklpt7EyVowZMKnxO4
e3YydQidxKZIWmV6Q73RYoBjUw6pWAJRGyoI132tQIOWPK0pVh01fauHjdxB69pemx7U+piN39WE
075rsANh/tsmCOtpoF4SJ4YD/hF8MU72UjMpXmbkVF2TusbEzcbuKYn8d7hkl2tG++48r3DeB2Ej
d2Sw41Amyiq7N3CypghGWhDgqCHAkcmIFAceTS9Ogr5b6kicGUv0awuh56OyPA5LDTocK7oMsd0k
5hsjrDn5GP+iTJPNPqyYzZ8gCmxAmlok/1K2NS8h4eFDq0c2V53nCObpNhfdJDOhPGDsS8pGDNkD
FqHtohamnxkFRYyxNIOEsM3HGxiO9NFSiJmhE4HUc4WQQ+QBy5vYAaUo71RESEPjCN2HXKdhlcm3
ce+GEWmn7azZgsFry6tEmy7a5bGJ3xkyKl9lmvu8wlfE/Ag9ZjzfwPWxxCFcLdSicVZ3MGnAAgdt
GUIM7EuHCACgFyws5iAgd6nyPi1innSA8mVybbJxeVyjefsxxRAeSbW605ZIyB9GqHJa1EYse+90
fhpm3uPbE8gQksSBgRQkQ42eSxK7QjNNzibG9r0lLvcgoNP5iw7T+m5KDD5PQG44I+gGwKfb6B5U
d4jOmWXDAAb928W4qUPyTBedUFS7PsXbmj6rJUGQX91HvxZec7yTYklKl4j1yOKavquI0xNLpqAp
U7zcgPrSOcNBkv9AY5w6mDQc702/uIOEJAIp9pbsdaJg3kvSdmf8oK5RQrK3mgu1g00RFb2Lxtg0
LAlWC9J0fRmpjr+PIyQ7YMvU/C3kPbmvt1rdoJLmKZvS/FXVvDkEVKanAceXwGnCmgcA+rxM1yg7
12SBFKwesMPB9yFEEUxRch8uDm21dB2vc5B33yWnNbYXYocdj0f/vK0sP2wwgV5YiJgX32b5HQvX
9RqOxsH0DGYXhHrSpUfMm/UpBl56FbjaC+xxrhwZmM8h3LoWr9xiC2iJ87Nw3B8nkbFiyJWpJr/F
kINaLIdIqxFPmURzh8lqcWgNxiYke/bVoMi0hy9+Rax22+0M1/NXgxn1e9DV9csKFfBdGsn6nBkb
QjVLIOnNJej+XOfmriNTuEsnPnyal2Z4cQa19msLDSN0beMrC1APV6NMuQoHpMdxMB/YG+B8b5YF
xkqKeECfg9NzSf+5bpakwFzHqk1u+XGo9WWLHSS8rYYmGuLgPTRJwdcRYl00zg/+RBLUNVWyY/MB
Hc2yzLsc7qEwu+uTcPmaE++vPGP7XizhXZy3UJ26GWI0HyGMzC3PPMBZwfsd3NfpW7oGFKBL+hYO
ALB6PTff2/hAKZxIYb4LLL7hWm9lhrG+0tKwB2wA8U7UuvlIOsAMEi0oTQIYC2Mo8C97VUBHF0r9
1TikgfH1FxmWXad+coZijwBgSbC2T5Cnly2U2y2jpzWG+NEkiOqPkxKa1RR/qr60vbD7bqA/QaPa
PQmauOLR/GWa1VegYafsJuSCvOTdtPwOcQvZDovMAqOvrmz/JRoEKgeGuoSzaoGUwkBWx0EKQtET
xuq5WSABTj8SYvc1BH/7rkPpSBMeuEoepmVcDmOe33QZGr+QP7UNrbax/ZYg6RMq50Puxn2a1jh+
pz0ihcs2RtBSKsNXZ7Pr5Mcf4yIPKRz8JUXiLiKbAnSMRIfIR3fBjIA2avgejIoCvBWcIBnrigVn
zJSj6Lolu3D8xZAOJRtYONqsq7aQYlFqT4igLhDmCAOcBckPvERh2SX8FYWcLw32MGR54OSSPUJB
5q50MXmEMEBfNXlukTKEktFSh0GVZbiEZoTcPJKug1h7drQ0c31sbLRHWsSMHORuqiYGzcHSgXhW
vPuBim98Ib/OM0ZloEm6sCnin9rcxbs2ap6hbEcVbAD9E1RgLqgT6ELbF4h9MLOk6b6bAY+Y5V5k
w31iIDhOxfrYhJho5lj9ULGD2Pop7qZ07zunj2pdX3TKPrdxF90jcd4hNDaHimHMPmro92sJgpV1
82vIcPfzlIoDa3P7aayjKjDIemviBOBklrG7IVl/rW3iD9AuZheyxEWXe3qgI39Jk47jtlj5acJ7
t4cMIL7rxiBOAA2DvKiNcIdIIuQEOtEr2HmEQwWA17pB8B0Jxu7QhejjEavBo4BJ6zBPS/JzyjP/
Lj29jBClQYaQRQfwz9N1TjnGvXUaACBA5VyXOF1/GmgRc+zWsUJ4cQGLh0PG6/iA+eduknx7Q385
VhRIyTI1weW4pXqvME6OroYWVkMKC5nX3CHqTmRW3kNLF+9AvManGXUzB2P0rZIu5C9rQFIIkLK2
PzcQMFXz5uhS3MLZUScnHljQB8dU2egxzMl8jVk+/zRoX37mOhFvFDfWHvJx3PwdroQCjTfdXU8C
JPnp1X/mmRqHXTTXXTnkI8SRrdnKIWUo+Yw5hR5slfcII83OE+yTJTUswQwLJU6Rsmb+uegMAYwO
Ve183B5HfL+CCjKx8L7PbbZjw9Cclwxdd33MeTmMGhzLEkSvLtrau0ilcCtgeAKmZO39gKl5Z0kT
FOCbmydEpbMigo3jrcN78M21bXJZPc4C9La5C5BoWy4RXjvofd55fOMjOqKPlI3kWI+on0jsRwcj
RJZyBzlL+CUbNMBjlNZHBw/ErpfpOdt+caC6YEvBbkEMY4cRcCkAM/af7J3XjuNYsq7fZd9zg97c
iqKkdMzMSl83RFl67/n052P1TI/EFET0nNsNTAMDVHeF1uIysSJ+06a3VeMd5Mi/82QLOQD8teBj
4c8AZUMwnxuKODm9p6tcCiS+e/9RwSjYVVEDJuUBbMdB0smMunzcp2WQ1RtljKNt5UUdUL0usz1z
wkmL+w2Zx9badH3c3VMEDeYivS03JZlg1yiOb02Jo1d+f9CKwX/P57XTp5PvdDAHnWTQHqqQRoih
xtQoxSDYRkEuPHceTQdAkLr/Uwxjyn91M23j2V3E5kAoDmDxDEcTa/OBCywFC9g224BSKX2kxpA3
DW+/Q1aN0lYA6rMLMiP+1Uwt2V+lWN12onX0bVIGn1Gocv8WsTG+eQXGF5tMyVWAGLmpO2SX4XU/
FNOW4qDvKhqKZX2f8TslNiN7Jw8eww5P92wK1MSOmyl0s4m2ha6JyiFJ5BbU8qA/UJ2lJ4ESn0ZD
orbSmfhQvCqcot8U3JcpUucCx96AhVEZpTh/KqQAm7gy6XwpVQDxQlLSXV6a2QFmDQDcxreuKe5n
t1UUUkD12uJQCpr1iiRD8yvrO92O0jI6IJ6BV2ti1bsCvt8VWPvmlzQJ/k1fpN4D6MZsk+u+RLnb
U8vbDtnOPfYf0ZVUR8qBBnh5Vfb6u9LJe1OkgQLTuza2Wg9QrxYq0ymtqH/vcj3/IohST6HcaIsd
O1H60kstXa66m75NvllX2yo2FDcAcrHVFGPcamrcvSGBwFVa1QVpSOftPA8uxCbtsm4X6uA0hYaM
EG4/eYQaprU99UUFYjt5a6lAz3tS+hBoPKeb3NfDjeCB+bArzOY4lumBvaSiWFyPatJeB2ZK39lr
4e6ITYuB9xAZN+mk4WTmVb7gIuWbO17lqaNTAWK+TofkTh+N4pdcJr/UAs4pXQplB5VHtxV6p3dh
qXfXtE8jZ4BkMtpTUqHlTDt2l8mV8GypSfQ7jCzaf4aPK4Jnah9JnvZ2LTTJI3h6+YaOW+hwerYv
kax2+qbV9IxUNurY2Phu0CGIxXpvlR2PXWtq9Y9UmtDxQCQwetTB0KFjbskO7qMdmfLslOcDvb+O
Pa2/yYdGOyid0n8tRJ8DLRfHOLaZqOZrIBe/YrGVH8pe8UmqrPLOol/hDL4ffcD1SSbYUWp43WlB
f6eb2ggBKt/Jlaa+/qnD/F9B6n8k6yKLct+G2a9vwias62/tCTBm/u/+Kk0JgFx0ADFAl3RtVgyZ
Cf9/1aYESf9fcjFc6hQdl4gZ5vJ3cUoCNmMi9o1JiiIbeIhRMvpXcUoS/xdHMY0/UvhXkIP9J7Wp
U6AKArvyrEQACE7H2xDq96JwSVU21tswvwOxfZD80c571Unrp6NC3Tmcykn5619BiILeAq9oQDGn
5S8JgGHS+vldKulI8SjJoR+Ur+jtrsBhmOMj0M2/w+jU+TA0nDXuT8OE0EmLPMvvPFRJ6Kopz36r
fXg9cGKLzP3ykKgunomGhNyMdsJihnPuNFpcNgbd1fxuLLsCpRK163xHiYTmnQaasKs1TSCBb/oX
vwzEq3HKMofyeQtVA/A7j9nOMzadlBYQGMT4TW4C8TEPAGjHVjgbG8vi3hQo0phC5m1E4PFX5pia
tFaBTwCXKMVtOknmixRL/rPYVtaj50ftQYrVaqsMamR+y2PV7GkhTY3x3RypuueoDpiHjEPI36aW
kVE2A8fRXqWWP8V7PInT5g2vA0+4FmIPComuAwwJQM5y/6slUPIGlYfvZuXR89c7q/+qAqI9yEoZ
2DQlG4D1Xl4MNhJTfUJ3Ls2xAlX96boI9KtaDYZN0Iz+M08+kAztIF+nSjVC/ISIMxaBCQ+naPZJ
19VuBHaFq7+ubK8prHctEJOt6ffxmwq59ge5dmbD5JE3oZcFjgcr1i6tuLYNr7ufZFm2p1baK3E/
HSIx+S7GlewDKq2tq7ashXrT6mF0Lwpm8WjG0xPYLXqkVlHpzDnYgm2X1llva3FuHTydGuzWl6ew
sCtgAmA7SZd6vYBykakNvcVUNtyplyPRBtlhbI2uzLAzjpvuKqTocCNS+gEnGoaWafP/etcEPnUI
rZSmb1Qk+qs55VMDGKVQ7vLE728jBJN3siCUN7CD9d9d4lW3VtVM77Xc6HxXukk7APf9vTyKIgBZ
LX/Uc11zkxqK2Sanrrbh0IjdONQVty+kQrTNAsMuTHzw1xUtMdNsmDeTbw+R1cKdkCPyIasPM3AJ
lZnosStoZhmRxUtpTSVNpcx3oyh1eZ/nXavdWkremxsk+Drg3FVoGom/QWEUxoxBEcs8VPghapQH
9GDa9IZYsgVr+qCgDzpzT9GWf52eEQSRWvGk31kUij2PnJ73Ck6T5E2NB1RnU2Tzg3LsvdvY6Omn
Fhl1tMZL5JtRacgadDmInyrFxI2jq2MLFA7uZzdWrNMpluSofK29Xh03UZOXz+XUelvVxBDaltAM
vaMRzFIeMzkMySw5XTflpGuQLJImBHBv1gN1W8CwD1I1WQ0QJJ3SBCzdYB/GWKXtVJmtCkqjAW/Q
o1fsNJow7rq2CGBZCZLcHaDTQkmM5Dr8YUwCQDer66KHyR+C3wrLxOMZqNCqFtQUrqpZ8xygRlio
9hB29WPGe8HpIW1c0/9vnwQATlCS5BKNjK7fWq1WwXgbUT8ZRw+MK6j1Vgwt4ETpgx9M7V2pt49+
V+g3gIqr57jXyyslN6ontSm6l6nkpUIFwxjdCM74dz8LRnB4TQoXpAvV90RMi5u69LwvoQf5wc5y
j2K91lUFpFq1jMqZBYYhdNUlJUmOFcsPFNPjfoc8KS95OVZYzGk+/aiMCKu5CnpXkQdgdNIyb6yt
peHqQNnBN/0tLd6stpHn58SYapVnfK8p0bDrLIVSXpw3jLEi8WWMsLorTzKeyPUALukDuBtDSdIv
YW6CixEbXlmsNcnklNeM6aD3tH9JkxD/2JZQhqjhdOa484EbfpmUyvwWK5jy7RKendGOGy+8FgJP
2kFaNK69UrCeppiSueePMw8uM59zM5m+BHVtbSOziOk3S/pjDvm97VsAGwJGWNSjJ88BpYQPSCP7
bgYiiir2ICjV1qgHbR8OlvyzlCUPGlppuHpiwC6MVLW2ZXlKH6QuSK8KiqX7QgszCgTg7zI6Shv2
hckx2YwPiT9KV0pPAzvNK+8+CSbtp9+RzCKzE0Gn0I13qMnVS+jl9BSoq5YvcGKFazOuYA2g8kgT
Z+zTZ6mj6Q3cyRcfY7L9e4qJ/Tu9gPbaEyqZYlbS0aOI21QRHXlA9tahVtrrG9HyPHDgqdF8Uay+
pt6b9686XQ3n8q16JhvBcY1eqoYzhvLJA0eilZKobeWmcfpV8nMDAkB9bfCGWIkzt/YWqcKs/y3T
FwSp/LknDP/Lo15Tu3SjIEZWKi+gRJR2IC2g0Q3J0FuzBLn44WWDeJiosn4x5LSilldmT/IYrYoJ
KrM68n8QynPuYoJPZtjI4cwyLvPMHHUIvaJuO0QCZuaKzvNu6AsnFuWCsjfF5EMJVhYIiKLbhQbe
gV+mwAYbjBcpHWS3z1TxMABweQe1kXxUcjBQg+01zC945+Uotc3PKChv2k0T6OXvrqZ8HtHVCrkB
dICxhaQf4rAxt+EEmy3wqvGum0LAbK3HtSeOVm5f/s6nLfk/o53h3pKooYSGXMgid/JyMzOQEnNb
UcFRu+qeu7RZ81o8GwMXYRyFCQAM4HRGgeOmPVIe7jB5H2LR3QUKl9LlYcx/xeKjGTrpu8bJgg3H
Ug5HHaPSEibzTlW63xCksl02janTlnjKZTqzn1U6ZSSjD5/FWpGvLgdf8DP+msTj6HM6fLRkegi7
JVBk2jC7LtQfKNFuzfbg09rqi3e/fYUkduObzytRZ9bHpTEvPh08JBU2unHX7ZR32a6RPvzKA9d3
LHvAhMB47RsHb+ht/73MNsrH5eBrsZeMFDKpJB+MO7rVP9HB+y6j98C1Hm+bkMIBZsA0kep/JkL0
r2lWZm1Ujbaf9ElIFq7N5OmZ24+1m9fSvZ/AQu466cvlsZ1brvpRmPnEOvqaqubrxthkrkRP5apu
xXybqtWaouP5IDMgBjOuz+p9im96k5Iad3LJjU67M9BXRPU+P8FManIIz80GYzKImNNRGJo6yH6R
uHpm7ijKPgxKfd0LdBM93708XwuLhb++C6gOuB1YcEkImJ+GypWWJ0Zj3NXO6CDNzivF3OCkamv7
4DBSI3/J9trKljszOvgWImQLngWf/eAUFS2cqitcX272Vop6BVpsPqSobmUWP1+DlAuO4izWgl8O
fgGYwbVkgLXoxoi6o9H7vDyBZ4LMnoA8lmcFNlFcfCo/nACR9IpbBujzty+i8WuE6/XPY8ggaKhh
QP0xpGV1Adp5COXNRcSYzlTiiNZOV9cE884NRGZjGpo0Cz6r8yl9tHPElvdiMFau6Ff7tAtKegni
DRnT7vJYzuwdDCj+DqPNN/hRGGrPHgCkyVVD4zav5X2VWYfLEeajc3G0WoCVJK4rkZLRUhu5qyiN
gJ5wa8/TNopVPKbJTG0oXSujgxp1v/+LcOwbaj8zi2iJWRvKLI6KunEbiEL03mSQ7PVu0EGt+Tkd
I8l8vBzvzO6Z8VezCCqqfBScFhMI2HkYfGR3qtmxJmy+NmWFo7ig6TYwTWl7Odq5FO8k3GITaUY/
ktOoLsAK9FTapu4OQZD0O2o53dYXPdmphpwOUY7STRHqdCyarKmMTRzK8msbFsGXyz/o3PDJOCkA
UjCC9Tavr6P1I0TAqMugccOw2rRCe5cNxsYbBscyXi8HOrdQjwMtDkZq1ggwFTChA792gM6G8NCL
tdP3XL56HGQe7dFoRkOVKj8oXY+XdGnrOcCvvEis17LN4DMbwDvHsKHhFRuaCRO7hNgDsvryQBcK
rn+uAO4yzEdnbTmZ+urpjwihd1q9qrjq3j9oh/gmdIAMb4y9vJNw2RkP1lW0kriuhlyMW0BQiYeA
5nY79Vq2zV/RVrBJ1a/yK8XGf+mu2rcrp8K54232jaEWjOsigMTTQYrI8ORj6d9P6o8Qc4e4jZCw
0P7xQY1QHKmyQQNuVg5enKH+ADDGa+H+5aiqGpn+KKj5j0Bbw8meG8vxK2cxe6Pp5ZWl1+7Q36jJ
g54/8shcGcmZHNGSFcg8kDZRXDYW+WmajjDKivC+EnZKNnwrowz4g4lmQh/Vs7A9knSe8HZ5IZ4b
Fuc2FXxtrnEvr1KUwyRRmTqX+sp2Mu6bVtkl/UruezYGX4i3IYkbxqOny6Clj6SWZuUGbcczFE6B
Ehkv2NMqa+fmueODdsPfgRbrDVhmmAuZ6I7VpnhWbevN/5raklvneIuWuwqZnZd8xTroXEgNIO4M
0AWhbS2+mV/4aQbD8D5QIeQgrwOz5/IHOhuAdxpkGJWzYrm8lT6Na/ABbm3ldzEIpKgRVyLMK3d5
d5MR/juCscgOUhgtOtaeLiU6antgF7Sg/upN6Xff11dm69xK0GZh53mrssAXswVDqoeISQ1P/jVF
3zqQZ9n0cnm+zoegrwFzGQuCZTVCaYDMG5HmDnBRUMLZUx08UMfe/TdRaNaQ7SjMzmJJdz3qymOh
uUrx0Qa/KWkgDrhyXp8bCJ0tLNHQD8CsYf7zo2sqGvNQ6IzCTUZAuWbkI8AjPKPVuHK3n3uLW8dx
Fgcb/NeunnrRzRTdEWOgjUjEQetDaglcHW5sqHYhsrfqDrIQqf7rBjyOu1gLrWUK0xBXrgZb2e62
46t4V+6bQ91eSXvUow75rinBxACHWjlmVyMv3uK6AIpda0QiTxBMbISWth6I501+O27pL9zBhrKz
ff798pI5e/8e5x2LJNIXUiqjicH9i8qTXdxPzUZwEUl1OkfdlfcFeMEXYWWdnjs9jmPKp4to9LmD
zah1zQh+JuRQUsaVZboWYbETzMzTQKuXrhDWz13pyHq6sqHPB+BilBV62lRYT4cQxv4gggt1i7R6
pIDxnGrTil76SoQ/Bc6jnUYntGmb0HBldNaoKQZKt/IV5i20PGF1TOz+NYSlG0WjxuZoTcF9kd52
cPlilN89Hzistv1vlpiCZR4daOOzNnkQ+SlU9M4Nrsxr5GD2xUN67TsmmWUJ8mVTXY83a/ZSZ48p
biaqiVQyeBydfp6p0MzIiMN7U6mjEjlKGgIjmjcu+jn1ijLF2e+ECwX5Mi1yLtvTUImSj02tFK5l
Kl+r0njVkEO8PIFnBzO7ySkmOSvJymmEALxrF7Nd6uKXTqdzSn+aQbAS48/dsFwNAG9RCAE4YSnL
x6sSZY0mJYgjpd3waI5DGW4Sa7Jw4VUKeSMLkArBMJGVY0DlJMgoHAwhDx7iWvxACyo+9P7YrLyJ
zo37+CfNM3+0AxBcUAfwB/dZVAL2fbXqH43vr2yCs+ffcZDF5I6J7gWjJrqphBKaA7FhvFa1NL8F
nv9aSqHwAQE7v0UpT36L5Dh6rhGYRExzHFJQQ3VhHoY6FG8UCtfXqd+1K4nwfN2cfhWeEXxy4C4S
5u3LmlxIXgXjqrn3kukORi98f72iI+7TqG3r60BKVl6An6ecgonC44+Ujsrs8liLjJmW43luUfnR
1wFC71VjiJ1TlepKzvUn4zkdGW5iR+ttPp2OPm6pwsSXQQ4Y5ugj3x8kX2uh9ZUNUs6mcgVUOd8a
fQkyYoYLTpKQQhlQxU1U1rMopjnBatF4KQ5wcPxZequBJbovvTpweiz17vp67u1pSnBtZYLnhHB+
Nz4ko7tBCc3v+dTGD1YzmtZGMKvKGbXAvDX9KNzSYNYeoYR3DsDxzAEg0T2Vk+CIkf5CDbO49SIY
ZlAWpRec5XToGaHVKwiroADboIyFcJkEKN8bu2mrFWm/cpZ+/j7M2uxxMn8fA2uC01kDqcjmLXq3
yDqY/ONj1RfbMEgfLx84524GLDoxKALLBERicaSN6BP8Sb4sqflqZVcSyiAeNCEjWnMgPDscytsQ
SVWDlbzItiZ8F6Dzqy4s3Bt8zGwJH45o6J3LwzkfBeEtADni567S2BSq0qj5vTm8+P5wVfVUmZX3
yzHO3QLAzf6OsVjOxcDLER1WtwjyL2IvPIq+tfLpz0aYf/3s4gP+bfFRCk0b9aRnriy3lItNr1Zr
Geicdp1uyZPNv8w4oC5JKDEIVH+aK/HFd2K73sbPwSHeZna6crDJa8EWK1mD6x4JY3APCz5yokaw
3hQ9HLez9Jq49Wnw/1AKb/oFh0/etoruAfNA3+QXMnkoqWiturNyxXeyoip/5kkVfJ+V2X/1lRi9
I+fb3Wv0C6+VuCm/Kuo47jPVGvyVHPNMQZT5ot/6Z5uI1HpON6NnlMjDWP69tmkd4b3dp3v0hZ/h
om2Lvf6P78I5Fs9HQ4d7bS4rcyZSvmgh+Pd6eNVG8D+BpqIfdXkNf94npzEWa3iQqkKWYx9BxB8V
yFjUNe2ovfv/i7GYs0npqrJoWMJpWLxO8RAjTYp8875GnGJ3OdSZF9U8Hsg/5J4yUMx5vEdXjFXL
IVg1AMy70ekesl082ECXNlANbe1bdl3shd14s1rQnPfhp110FHUxi7kM0SMdVVe8rjPoyZvRqe1o
C0Te2/m33hPaDqjYbMKd8lP5yH6tJb4L4vz8gD0d9GKCCyvSc0ER3GbbOxRwrxFNooAbHYqXf977
PI20eLCaQLPpPoT3Dcj+Ypb1zlfO7TO52WmExZFXolveT2V1H42WjMhvnljX+KHr94pPrMLylNda
7rIvKhoW/t0o9fVV1iT5N3zBC3nXk++D9q6SH3FvRDs+S5mubJgzSfPpD1w8M0d/MqWKb107ze1s
3UNlwtGcemvtoXBu12yW/6A4Li2t+Yo4WtDN4GW9LgnuZHEU0A9o4YAHiYomzvBc1N0LGjf1ztPH
zBF95JdDAxoVIrACvFZYYYMZ12BGk+mqSEy6uz3OG3Ey+1LFmLZokZHbtVIZdKt8/17t5PArzxqk
XiR5QCoGlKwPvBp2CGrOiZlOjlbm+rss6P2b10Ar1CME6tIeb9g6GERnLGcRTmN4SfrsQyj0Ch+E
FoKyCIXLiNBf97O23hrQrG0xnLkGOfpfUGrJ02QTAP/Q5eJVVFfFbQct8QOVfkHZdLrfYt8r+ENt
K16Y7CJL9J3RwnVCzsy1A/78efj3+aEuSpBhPSRxmbGVevU3AkovfhffZ6L4+/Ix9fleP1lDSyx3
I6T94MmjW9ROJSHI36z4P36u3/P3z5xKcgZkIZd17qBs0kLJ/HvarRh0TUZVfmmjofiamnX9pghB
/SWSBB81J11c2x7n7nhe36aBHqVKfXVxx2N64/GBBXfct06HDci1dDC3xp3+A4qOeqgPlydyPliX
u0NjmCSugL4+JUh11xWRr44uyl8ZDKKkReg3sINxJTn+jJMA6SYDutckCq3A2Ran0lBCb53U3lWe
4tfmVjt0h3JrTZvKMa7zLbnSXb4ysM8X2WnEZadcLUcvBxJ1Z3WmjxZgtRdqJA91tJGvKwszBi2Q
UG+PUe/WaRRigmAmjtxPeGjoVRr+hujf+reoMuEPYmWR9K63gaevZI+flvH8Gy1Jp2WPICiA3tOz
KQU7FURa71pJU/xAh7o9IIQv7y9/4nNB5t2CDyO6qGjXngZpDEmI67x009FK3iMu/bd8KtWVZftp
HZFf4XkEqwLrdxoQi0M9xYClsSrJxbh52sBTbzdN3nxggfOBcuXKgD4dMXMslivcEwm9oeUDqMPb
KVC1wTVaU3FQTCi3WTnLBGnhGpfj89QRSZ4dRmn9U7tfJEM5tkhCEAuIliB2QMezzneXv825oagi
FrAoCiM1oS2mTahUvI9aEweD3o5LFP9S8+CbxUqUOX052eRM2HGUeZhHV2DopbruJZWbheOTkcU4
QVSvtS79kLz2yTDjlWgL60iyqUW4xaz1I3wVqc9cQbazq/GbdqjvcDO90Z+pWsv3pPoPwz59wv/p
IXy7PJ1njhlGivSRyEKnALR8XdBfM8MuL9zYzL97AUYMXqRqtlUB8IQlcK1mRb9BIfpWm4xno1Af
DaV9VEacNKX8q8/Jt738e86tn+Ofs8j2oDF1aZUKd3S9IW3WjeZkoiD+0/IT0w2ABuynZJhgOuav
f/R1q7iowYmwv6OD1/4w8f5ae0ed29xg6SQdWW8ZbsHig8K7R55PBxCNzr9Tm83LONNEEm248fM1
T05pPo6WixUMlYqlikFFdVlHoUtqtPJo3E1ht4u0txkKraepYyE3E/h0GdXwxVQf4t7ajeiOZOK4
qzp5M+T9nvJSFA3bQAB7KnmHHF+Dy5/zjx/zp98mA51BRgmW2PJBqZpID/dhimeXWEG88dvvGR/0
CRxKeRX4hrJBLzg+GDryeFaJxFsexNYL+Vi2lbsGfBNaZU7hvSWFjlGFgex7kwybGt3X+2o2lSJr
nOUuLMWOzc74KQxFd9sXCKRQRNbwJkqnj94X/B+9VY472QJkNlXVuA+lKryOSD7tBjYRSjQcvTtM
c5QfgTm239HA67Y8Cyzn8mycObtmJiH/AyhPg3axKjqph07C5WUa4fSkteJwgCSe+3aBhGW+clGe
iQXcgAoeSHnYO8t8TPJDcD2swD5+gjdvFwoKg+KasehakMUxWeopUhpN6kLu2hbDQ46EgIgF2+VZ
+5RZzrsVojaYcBDv7KjT3apXVS6iOem2qoUxi1Z96GX6a2q1r1Gt2KWA3wzsq8shP7+45piQO0UQ
KQDflo30GCVToQxAjA75hyH1bxYqkpBGXqK0+TWM3h4tye8ReLO8jd+lfHwtLPUaU7qVnPrc9FJT
oAmOorcmLzdPqHk59m6yqyXVT36Fvw2CSt61SrzSAzw7XOTcDXytNZPq5SLhQdRDx7+qcMPXbotN
wd6kigBFaTs52Lds1+C4Z854oF9zpi/LZNDLwzFGdbEYyXzSvNm21YuKodblzyfPScDi1GGX0cgw
0JgGRLAYzyBUFYqhpRuFjf8dWTLzPUes6h0mZqpsJmB2TqjkxXuiKg+9Pn5Hs0l6yepIfCr1IXRS
WUo/Sqo9PCNbTI2gH3k/4yjvnpsmUa6HPI33vi4jNdqI9VuAj0gNBpFa1sowzlwivGjo+UExQYFu
OU8Sip5yZFh3vt6r90OtVl9GTFg+FBjlboVB0co+O/dZKPtR2OHDcHbMq/HoVkQePab/xGeBA69A
llOtlSfNufEcB5j//CgAhMIx6jvJRcCMg1dCp3SSqn0nRfq2TaL3y2vgzGuGHgawO55QXIyfSB5x
ag1la1WuWiehk5f+YItd1WMIqFhffMFsnMBQ6207GJLtJ7Jyk0ZyY/udV6JBmpZJuOllDyevPsiL
XdEG0ItiPV1rT51Zp3gyqxovPIDDy0N6SHxJbjTZrbwUMop0UCTsZlbm4dxeABSmwKexLOUTAE2Q
PNH0aH5oG+60L9muO5hP5ga1XhuS7G6tC38mF4EIppJWKZwm6DouvnE5hpEmqH+K+xmW64ErOeKh
XJm3cysJOASoZGRBZz7YaZTCN+o69js3LVDI2mZdMz6PcIghqlfIt3sdWiqXZ3H+C5cHCp31PxiM
+WGwyBinuhfrpOc9gMxcCgN4HHTeuOrKBvm8AzHL5oGG5KWOK8cSIYaTnRUXsekqQW0eJpwmD5qG
qNnlofypR5+O5TTKIsWulV4Uuhac8RDGv6BixG6pouZSSZjpaojpbRtVD/c5eieY8AjV0zRm/Wuh
h8KN0ADyQ2EF5S8jG22t18w3q/K8J62BSuwplW8HKGNuhbp+VgvfDfG2bZHq8doKrsIgY3LQ4Gjx
o9Da5EuCgdg1ss2VbVa4WG6aIckctTE8OFhyfoBXHP6M42mtXH9ujiXL0jnoQM/zAlgunciLp6Fz
jaZ+Q3QAJ65mpfdw5jVnicch5nrV0Tkn5WmuDBmMgz0U4ybYKrviIdtGW51s98OAbYWEz+xodRjx
c7pZwx2vDXDxQFbCBm8HVIl5Afj+W76GSPq8E04HN4c/Glw1YbgtgbIJ1dk9F5pxT48h/HF5ja6N
YbG/QwMt6nLs3AmJTj96VcY1GNzaKBZXkTVUea0NKfT4/jea6fsxDL8Z2Jz+82Fw9cCpkuFP4GRz
Olfe2AqdlEAORVYd+65NtQZvODeMowDLih1qDa3VB7VbQvcEon0XBT50qsi5PIzPpy3p2n+G8cfV
/eiTm1MKuyWeXCB8V+H0kYdIe8fYrMvmSqDPl8dpoMXGadPBawBZ/eEFoGW/73fqrtqvNZT+VLuW
B+DxeBY7JIyTTOr14L63h20Z2vHB2oXO9N3colKGd57d3oIWs4WttVJ2OD+PM5+KAhn91flrHs2j
35JDksG7rd46VsWbzBvsJJVRMV9L5T63tMx5Jv8TarG+e8HKcCGGiZZo+qYG2P7QoEs26elPy+JI
TcJI+Fa0w3BvDCWOHaa3ocVsh7n4pDe4eUy9o+rRyrl4blP/+VGyroroKi+GX/lkVRNguUCd7nHG
fdTG0VpJdmbjqcU9zd0Gcw2MtTSXzhefts0tXhyZ7IqPEjLs71B29L3B1/W23rP4oD4IX5Kn9M58
nh831l6zMwe9pmD+2nvyod1ql/YT3YbvQBV/1v1BcYYi3uknx50FL1OjdBsjSO9RGfB2QNpTBzs2
aVeEQPUHkWO6Ksf3Vuuw71H1lSfk2TUn8xPAWSnIES2OoLHPsa0MGxd5PWTceWuBhkT8ude/XT4j
zn7cmbsBLw1A1/KoSywB6YVJcauk+igFdU/x/svlCHOKtdy11I90WP94c32Cwgo4IiKHVlO0q6+E
PvmOAwCyWkJwrXUjYrFTMG3/i4AWPQBWq8aiWny7gqxIztvO9cpip3TXCNYc4mnXjI9tlK0cfPPS
X45NgiXEOw/MBTyz02Ui52EommXn0ptEg0dEyCXopzcsN9fI9edO2JkKiWw6fIpP1fMMC+KE48k1
cqW85ySQfpuD6TutgpD0EE4B9dBpvFez5EctoRp6eULPjvIo+LyGjs4/JjTKIw4AJFKy5zBuBic3
BnVbWMPz5UDnFj1WkLCL4Zby8RbZeplZQWIiUxDHT7JJmmJg4iaVOHj8vBzn7GwexVlk0siOiKFf
6250hUPFXXOApLiTVxO6MyV6Uq65bSOpZK3GEp2p1UXip5AUkJ504i/DVbJN7RjavlBt5M2Mmlo7
tuYP8Wk5wlGRLApuvKEXh0aZ59Iopa0beuaeQslz4QWHyzN3dimY0MA1qhv0oxZfSCqNZIzq5H4o
8b4q7FHDx41i8OUg504MXmwUmeY3Iu2o0/XWkP+r8RTfl5Go222YIIKKa9wuQbcFLVChd7iktZWX
6fmb9z8HrrXo5tfDGJgidFHjCRH7jXVT2sMh3Ndb7Rq8mc1Vs9ceLg9TPjdOinb/PuOtxUHVZGGB
PKLmak9I/v6FEPGuxnvBDZ7oIm3U+9BWH9K7ZqMDnvmzZKgk3rUH6zb6+o+743PigWqPZDLpn1un
euIbKGvk94Io2CY69XqMSUin2XJUOSvDPrf7jkL94fYcHSexIWcCjjrMtH6NN9z4FX5iaqNtsRec
5KbdWY+K7ZrClkfWxrzteHcpdr4bD5Et3ylXwddVTJR8Ztsc/6DFd0jrDvJ3T33r2tsj+30Qrybb
2/jUWRCLtVdGf24HyUixzDqAsiwtF3eMnCjkEMnVcTfeig41W6SvzQ0aqL/xOLrzbtlZpM/1ffGS
v417vCS26VbYag9rNazzP8S0aGfwDx3E011mIGcnJJboyrjU4U+IgPUjFvYro5236vJEmrMLYB5z
G3tZ8EljuanCenQlSgiFbm2RLLjWzK9KEMAPGMHz8LpWSwQfVXu2q9TFGK2jdtPODCe5Rte1tkdJ
/9HEgpuLKY0h67lXvT1lRyfJhJVz59z1Q6ENTxP60xJiOaczMmLKRSEOUpn2I+lHuyrMbdV9TeWX
y5Nypu8H5vAoziLJLxNVmKRWdbtybK5SNiaNWdnYJm1Ne7w0QIvxfPba30Io3OO+GN8rKsUY2SsV
SKhJ9C0O+v4dgb5QRtAqMGycsdS95XXiFgnl8HXl14rncvPjn7s486t6KIpk5jKNVrlXVOFVlvPo
qRWLEpXxFgenrLvFvy93hrZHF5Ufv0GAl/0so28Zh5P4S1fGASxXrO1aLxB3XdN11xgaJD91tNKw
nUfQLzU5CqJ8kml9IqtH60vHW2QMbsRyfFBChAHV3AA1EIkQzccO1VUExWxeYP+PvTNZjhtJs/Wr
lNUeaZgHs65eAIiJjAiOoihtYBJFYXKMDsf09PeLzOrqFKWSOu+uzdosF0mKJCIQcPd/OP/56qif
RxVO61JACnXyCLhH8X4Zx4+os+w46KRxqlzZPrkaDBD6jGVMaP/Slvq0ySTW0W2X6tdzq+uP2Hrl
V1BV3aMmXWAkPHVxaiMtZP452bCkAZk0vbER+txFZdWn79fcVPvOM75o4wvugC5AFV5BIfUOb+0J
2h+Ihy/uaLvbeViNrQc2JkYcMwGIEY/9AABlmGsR1Q4uYLTQsZ9vTS8KyvydMTfdVYUPTjQFzbsk
WKlj+/MSylGbzktrC4Z2hb5LUuEevGHtYgcg0nUeGPMBZ7P0bDiixn8BejR18FkPxwGLLccei1iu
DhbwlqjDC6M+XGcEGXWLaadvd09JhgFe5rnVvKFCgdTecjx5L4aMUUrfw0PXA0h4J0bN/1Ue8oPt
iM0QRT/uMmjq3sYuQmml3RL7mX5dwg8PxmAv+iBsG6xzNPCZkT0u8lR4RkLDN/HOhsqeytGrdt0k
FuwMne1KTzUOJgW7Fc5Xok0NuJuV7XPQ1rM1WFhyFqCITdnJ3SKs5TgZIt2Kanqf54gWfY3fXAcb
3N/ErEHjM9qY9VdFdj2XyUB9wRn2nSrAUuClF9peGuzM1W1205hqQPvqEfOd3NwkUyIib23sqF7L
7mAyx3L4+Yr8UZT35/X4Jnp121YhJrDOwP9C3YI6ePfzv/+jsITexuWQIiT4rhVQU09j1ms5Z47L
5IsdgxfdFeW4KcrzqH7xXr4XybO9/flil7P5T8GA9KbG9jggKJdbwQeIBBvh4U45zrEuD7Dqj6sb
JzYj+Lp9KJSIf/5Wfxj1IZinOc37RPLx5uhvcS8YgTCg0C3P6cXU6OIjHZtfDAxh/CjFWEu9z/VQ
TL84an6YG9gO445M0Vxo0m8u7GPm4cFjPJtOaF9ImiFrf5PFEOfszfTcHYZduf1Vme5H59ufr/nm
XpPaO4uNC2HWx1V1pTUv2Cfo2fbnt/RHTycT0sCV8G0yv8sQsOvMVU0tEK3OtSGSu9S1/+qsA4+M
C9eLESRKs98ZAdelsETfkHTPN0kL+FEzIgfrwp+/DfNHFSCERlh3mRdzrbd6tXWyJwV3Dp0+Xo9r
5NiRdVzelVfB2TmtV93B3XpP1ruxhJAbwsqNfxWV/mgV4heFkAE1kovn1rcLQ5sKux3c4gbI9wCL
s9BJVhnp2rWemWykoYLn2dboiv/8bX/vsszNpWFG8k3V6fth0hSAQWMgXQiW0bwaZe1tLK2ucN6C
vlRKR6Lt1g2816VE92PqT7nbvSzAOKP10nq9AAFCabcKRkxWwh/FInWBt3OQzLrB+whgtQBQvNZ7
UexwwB2ODaM7D0NQjA8iX4xrbkV/Gpsg4aaiZQtNkctNpUYZ935WnqZab0/raohfpLW/F2rexKnM
sbEeyW0pG71t6DqJaQFJGM41nu87D54OFDA1hJSRtHsth/XYdOarizp+k1IN2nX6VIRp5XO4NFSz
9HVRV+CexCYAYLYxgDXfWHCEMCCgbmdkbc+xoEHUTVsnbBhup30NLLvXKtxQrYaSYiVwCu7w3VwL
0mqGkdx4Ef4aK2PJ73DcAzvlYqbcdPOzJQpn62GvGk6Jld1Cq6zjWc/fOYlzk9diiDwCojDxAqi9
F49UT2jlLxbHD9Y4MTIqUfTi6G3fdlVR/eDZxLpO9J07drt+qX6xifzg4UckSjMOAdrFg+fNw5/J
zls8qZ99hypQgF2ue501nz211crsFwnZD+MOKg2XUXB0bm+rhSP8eeFOkvfSb+fKipvlNnF+pQj5
4UX+O7h5m/LOqIkrf9TPpduPkZ1NfWiD+z6uCuPQny/gH18JZxebQprznQDKXpzF6Fa23/TUT7cW
/SWwFn/9EuZF+3AxHNS/MxMdmkrkmJuec3ALS9seA3d45w7JL3aiHz1jpot4huqZZX1nJ4qsSaBW
L29sOTU7lVgB4G1NevL/4379eeFfXsaf4g+2gyqbUSTkSoEKh3YP3kbAtfn5Lfs9q3+7v7Cp6jzN
VG+/UwhM8yCCah3O88tIdcm7Lu+SwxBm5+SZcu4h+cWb+lFYg3CE0wM7GQu5xZuUzQ3ga2e9uMkO
w1EL3WjBN6vEtEMeh3MT6/t0+yunqR9fkuq0jnoLS7e3yXMeNOlqWzM9QJCN+gY83QY81EFuu2Nw
NdwBhrmMZ+9+fl9/9JBQx/3XRS8Rz58+vYvFLJMP87mhuL8yQgTv6ecX+NFyYobTRm2MXft3O93Y
OGmTJtY5Tew2nlRdP6U+ieNYW+kvVtUPb+CfL/UmrHdK0QZ5Z5yTk3pqv9Rxth3CMZKwWU7zxmRm
1L//y0YrPN4gKKAqEIMi6ru8+z/dvmmdhUuZ5bwszQYHzLCyftUg+V3D/ObBh3ZhU0+5CAa/C9YW
aG2u0+GsQXZ7xMht2AGisTZ+6vWf0850X5H/itAhPWaTT4C29I7aJPAWIrvR5L5nej1eJxkc6T5m
d6IYgNWsHndl9sfpTnLwRQnVgWM6NDRCPX1VWJFayXhaijy4BqXJJLAuu5PRk0q7bs2c2spMmv7X
nxNmOukQX8qn7LxvFpwt+jkb6uBctCPlGLFpxmeXSsDPH8bL0/zmXn5zkTdPCBT2XhbreoMN8ebC
3ppGb9tijV1p3i+uZP7gUpTscBRBXYq0yX1zALuT7S3gS1CLrNrztGTJRf+ePy4K4EKQMtGZ+i7Z
p9lqO8rmDdN9roxtswyAo00yP2p9Z+4r0Gw4AzjO0V0777Mm/fExhbl91KcL7Qn6Dgy+ooB7Ntby
rpSCSUk/t3cKfmpUYOBo/PEp/R845++XpfvvUc5hIyE5/+1T/eVv+9d+fU2bMa8//Rmgc/n9P/g5
RvAbJtdotukg6XS/A56yP/A5hvMbD7dt4Jv+ewfI5iH/L7Sz8xv9QaS7yCFBftDt/Rc9xzZ/czA5
ZJe2kc+jBjf+Cj6HefZvFgF5EK1BBKIW4fplCMsxv92zKJ1igeBaRZTneG8Mjd4/o7CumUNN+mtb
U5UWd245t6Fi1Br8cSWZ8rXcl0R5OLmrwOwpneruS592/XOnwfUNV73WQ6sPLJCTS2nBdXY78B1J
u1ALc1IgexOo1E+FSuY29jJNH3Z6gDa/p6bGJXr4uDj5VxDzLKiCUHchfIR9K5uzv5ZT2LT9vF90
kRzTZCiH2F/09h1ZHNiR2uiCjk/P2iaTXI9eJ7Stvuj93rbE8Bl76gku7CR3s+ZDZeX9lKTWgAGY
893UbmnUkZ9AfrSoz15J3AyWWNZMWoTjrIk0cnEwOQFbANrmrXUbu+4I06xnUVa81zacCYq3Hona
jZWp7BOtOF58nafNAdKff93URVlxA8b6ZhI44G+DynS+2sD5aMMVRXMtq8SDlGv2zU3j2uOF/jt7
r747fmw7C8HudIVdwOJtgjWhEKwrLFJcabPQW7rlVrkUIaTf9FwMhnEupq7fCzn7uykDEsLwCTxY
KRlVDBmXb14aJ8iOSjqYqQRjmu9S0H/Ju0pWXRcLJ5+yc2mrFeSlbuK/4gqxE+lMKC8r1+d+MZhG
4jWBsSyRoIRK7y7DxX6HYau5jHiYVjA1QiNIrasOdm/k0OCsMlkgoh+y+hP0X9TF2INrRtA/Cht8
SJ762Z2u9V4WOcrz73rPA2YLfs+/DtpUnQxvFFHR5VtXObgY1EmXPiRjKx6MuV3yOABbHJWJSCJM
dTBILO1mt/Rwj2fD6w9GYxm37bToN1bh+ttgzMf3YMjnkwdeO+yWmRebp9DvrF6e8KRPN10rtNsh
c1bmvmVXhhki9M08V4x0Z329HwrZHfpS5FGTFPId1LQ5VPBgynD0QA9AqzCSXWpY3RSOaVffAmtT
H7zczo5gnc0bp2RZMU9aHdHkb8p5to5YKldbvw/e+55aDsklgVWqhSqQ6JL3a110JSHmmtPrMNC3
zcTqPIyrBKLcz/Wrb6XG1Vpk684b1LgRk9/uAXd2RRxY4z2lW7HFmkvsNDSRIZ4F1sZRDCTHKC4y
BEh5ckXhgD8mG82OrSkNYDdP5kmTsIs8ivIQNYM0eRqMEr2smQYfPdjutxlgTPjeE9wTIy9e8UK0
g6gICnRkcKojfWaBhAX5+Y3RiQslctT7SFjJ17aZtY90HOwyhEFgxFaefdFHm5BT6K23Kyfqhb1K
WBgttvJxZjrv11bQOB7qvZON+c6+IMELw3jN/SY7LqOCAQghtXwm/S8PaeNTZl3dbu/0a3mtm9Ag
l96mFD8muc7s08IjWdol6l6Lmt3QO0Ci3GA2Qw+ErWUs2m7u+iEMpGrjkpmouFbjsuu60TrMRC0b
pH/jXUJXY99iz7jVgNNBmZfHtej6nUzS+lgv2XqNF1wRVZbFCtKMetNUKYbD3fBoZKa3Sb0OGrPI
+usRn2dnAyUSuI3f+dddJmiKBJkWyz59Buj4bGbBsq20Uj0jC1L37ML9SVQa0uMEPLBsKuM1KI32
UNTm/JArWb6jgrJc+87avlhrRiOrzavtIjIbstU63lO1tK5WYQT7zhlWQJqTNmIpMKxVlOmVe98B
2bkf7Ap+lxL1FazyaYh8ZMKk2Mv0uYSLcdX2fEyxkl52pIBuio2d5cZz4Unkvkx3fUIzJM/56nxQ
xDvX9D78u3oq3S2PZhX5tVHGdmlRjHbwfhp0bZ9rwIECP/04+9K/yoPFuxXm3ENjpKc18Tr5OOSz
yNsPsC7bOFjkcExpVrABVPCb3JwZhYUGYJPP5m3LUXcYDTN/3zvQEKs+g0/oZagrOq+lCmbpkVrn
x0Wzh62xoj9L6rSPpD6qjbmoakvn8oL5CtzD7OvDSZYQLUe9XY9u5b8OwivmsKqMgMkZ/bgUwxJl
jfdxwQOR/ytK/cpYuVanaxYPQp/gIAZBUkI42dlaS2BXdmY44Qpx5et1e932gMs1Ix1iDUetnZEp
qmGjbAGD5WseK8dqI32dsItcoQj7ItW3yThOO+m4GT4GoMtSgzFja6kKWN1pejsX1ZWTlLTX5iyP
26y1thBYLhsdXao0EZ8NhPzAFf05nOkJcsjNe+loD23tDce+NebYKs0rP/Gaw0XXs8PeHN78Momt
bVXOvTLgjLq57oDkCtyzDkoIFIMcKPbkWUdnp9B2QV5+yhPnMGkUF6csfwULDsZ1dtbdPHdiLxKb
4qfrCfSJpTD8Ax539tWsWe3VMOiYwzYGTLRAptO1XGE2WYleRnVqq2066indOid9Nfqh3U7ZYt7x
a/f14hqnTG9VBNta2034gvVRhmV5XOLnvaNbPlByVVmqxe1kH3GvEhvpCu2mKev5kI3Ku5sQq0Z+
XrTvO0ojCuOzGdYa3W1QqnW6h0hTb3trbd7bbjNeT4nzLhvyZM8e4m+GpNKuhFFjqNFAhXXQACzB
HtA1+y0LZcv+1X6Bz+PdmsB7irA1VcaUMwnXVZ25koaYNh9ts5LvC4nMu6t1H93Rkj7Q7az2a1/Z
7/Vy8Z4DPNLeYQbfXSxTu+VsL340FcFy6zQZQoeLBa2lkUEI5sFQRAkfoElmKeSViT1ltGh528ou
5l2ajP7BW6y9qlf7KmtqfY5GralPaKmx7Ve8EccjmahdmgJCNquHYpIxQHfWcF6BbLaEi8KrcMxm
H+x95l350M3DEg7dJkj06YHn0T7g395HwxKU712VYKPVrvtBlOv7eaVXKOkhZ/iLiHJbJ4v+QbEt
3E+mcnYmFA7mW+01OJh6Oe+aOSMWS1moPP4PWqHdG6U2btJsFl9KLJcjYazuy2L2n3KDmd587uky
ja437NtcmYe6S6dTXWrdaUgKQPFLIZbT5GrqOqsFbfDOoxAGsK1lAtbPyDaF/5TZ0gQqrg/7VWQ1
9ngpbQvkAwGYdNjqO2HNXRO5ybS0m7W2y3fVim/2WLSYYfz+s2Vh5V/SwQJp2KkB91ynhvI+9ULb
5MbkHBdXm18HbJNCH4r2Akw4GA6jDCg2p92XETkmXnuTUQQ7LKjaJV4z13vnQ3zNwhKcqxYq3Hdk
lPZFHU+NN568yio31TLi5J7ug9KrrlcxuM1Rb5r+U9VNqwIT57XvKleU0SA4Yxva5SnC34VjqxEG
/Fupz+N9NZSjTm8ei5c+8MaPiamVUaZM+zpI62oM7aV3ewyrAMmYFtrMYXHNkLDvSeYNEa+t7/Oi
e81WO64YKmcSpuPYUZzD7UK4ggGqTG36Dl15pWtr1A2QtAl/6z65QzJ7KFFihJ5UUZGbHzB5/IJP
P6EvxdOI2bRuH+RevVkX44PDLHVsqeawWrAIMjH29PTh3Afp/IS2tNgXXoq12lqZz1Zh+kdAGw0w
X89YKILXu8WXOkKHLgAT6RbmSVU1pkIkQNdasRrxbI7wsyD83dGTwFiqVcCbc595+RDs93Mb9L0R
l17Ts8MuHmlPjpOFF/W5lxYEodUwEDmROZ6qbFhIhBSmIdJXQ7XtqyT1Q3OU/3Rw+kv5+GNT8d9/
XH7npWF8NE+z4T//45uvTvlL38jm6/DTn9q9NudP1at8+0Pf/GX5n7//c/raxJ+GT998sUEbcxEB
v/bL/atU4o9X8c+f/J/+499ef/8rj0v7+o+/vzQKggV/jZnt+pts+wIV+Pfp+v1Epv5ten75hT/y
cwsabQAEFVkk5X3EEv/Kz00fTq156WYb2NwEvs3v/DM/14zf8Nm5mJ2BVbLot1/UXrJRQ/aPv2vm
b/w02buPJM3lcHD/EuAWq5tvMnSSfaxo8UvHqeEyL8FQ4bcZejNmCZEFAMEy48gEIcXUYpoEh66d
erRDg72RgSvOmes3dwC8/BPR8/wZeKcTjUVikWFXZZwqJOP9MM4fzDmZHoAMmI9OY7VbNcnl4AhR
PLGkHolC1nfk/xncHpneJUKt1/agO5ts0eiCWSNYGrfja3LZ4WAB2Iy8cRBHAnhQfwOaqXAQuZVu
C61XetyaTrIBGjI+l3632AhAstaL89pzPjqVMSvkQKvpRsK15A1pr39ddE7vhglp5pWrpkCEfecO
XohiavW3FVUREekI/uj3TFKLl1TL91Ttkd3QcG6WkBgC6oxVuxTqdaUuViU5YY+92HfVVHo7Xoo8
VYQeUdckxq3Nwo0G25joUjntgZlnzcH3cDCAuuVT8OiMwrOBMz6X5nRrV89DYoCkHfstKOy8Ca16
cW7Sui5kpNrRvOk8hqXR/c3Zri3WMkIg0G6XJEs/Q08rzmrNlLUp/PyL4yRrijdYCk2zydL+vZZc
DTnj+zFWQWm8MsK0bU3Q8rEXFIgotMomPwiEespzS1eHss9SBBUmzC18xXREMkY7FyG2VAUmkoSA
hASwKkU0CtiIX+hoAqyXFbDMhk3PJLnNfGifdp/FCJQ4/waznOzQoLXcg6Wl+VoHmqlCn1AsiHtv
dr66GflIaMvMOMoxdTc+oPiDk5lYaBEwQrvkJMmRk9X4o8rqSUs7jMXGNlxSyf7Y4mte+t6tUqt7
qO263gMNdw7FkBuRRWXnzhea+FrMRQmeQXTLFAKabPqYcsXnZtR0pifb7kWMgB23UqvgrWs1Vh2T
mW6qLPcP9TKbj4Y+q9tZNNmHCRpyTtRRGo+JDkLPSN306LR+1YaicrPIGPMHAMeouhaVTaEOMFVE
AWgxb496QBqMfwKTRRu2BNFSlWPIbET1WAktubFz2AVk4zKJWjkW79LKca+ZI7UiXFeBJbPNX9fY
oZ/Nui5PgdDLr9jiklWopSEu8BWaB6E3yQYny5cyTZoPQ72mV7Iysm2Vm0Eodb/9SnHH4FPXreW6
NXMLVG/p2e8z9qNbfZCzSXLrjTsFwZipKYSnWcj4tHaYKeo/lDYH6+PUDEgCahZhEE2t05e0uG3c
KYw6SxvAoooQD26xiucxaINtLxr3IFAarPsl6IMgnJVOwpDQf98JXauXMOj4RtRZKeS1pmQyo0vW
lsVhp9pjovxmP1OwfG9UZWKE1spHFY6UGkg+B57U+XeTUeFSYJh9tc07W8PBZCq26NW7PSHPih9t
x2iSPS8yHtciJ8Np4YOoJdnOXiXjQec8ZfJl2he2TDaJ37lPqV42nzQ48Y8pTiKbORmrk9WVxZNG
/eqwYGC6s608vZoYN7sqzQCjfdEvd2Cf2w/54mLUl7FfknTDdTmU9mUCbRrc+6HX6mOV6zXljqb+
nBnu+pDPVhLr7izj2k70rV/5yS1oH3TdtZ4cQHOsL7+fUH/pKP+fndM37Wv9MPSvr8PpU/u/4bC+
dOv//WH98Fq/pp/EN8f75Tf+OK01w/gNCQNyRjrmdMEYg/qvcrpmeL/xPYt6o4/yhAYZNfh/nteA
6l3ajVjjYRhP8fwyL/fP4xpQPcocXL8BYOL0i07y92iJOOX2j14RIQ7R039//bdaVbeg2Af5j7/D
Ov3msKapyRVsTPcvCnDO7bcOY0aBg0ul8qNDLZD5QkfznqsiQ62NR2bAMVw30IqboCq3olPjTWai
36Vm7qmYHVabYltD9RvanWUoatx697UIpH7VZf1wi3XV4+xNxSZIx4Ya5rrVJfSIeeRYY0ZJrsO7
NnkaA8oGixaNqr+3DU4m64PEKjlMiVUoFzWfitT73M7ziyvsfb2oB9Hj/jit7MYUx/LY9J6XprpX
+Ry3Jc7eeW/MJAuTRX0IgvcjVVw77NzFd4/GEswPfG+dqA669qbzrBprNWV8sVUh94mYmPALNO+J
AS7tcey0/L2fG9559uo2StLRPXrtMrIpJuo0itTacSI57+qhq+IxVc4eMDnyfbzRd5k5BYepScob
rRrM3UzCexpg9m04R5/0sdkoiZTIAdN9SsxSh3KtbZqkV0e/GGEwa4VKiV0GI/Yr2ziY1jLGijGS
JlyLFRmRixrYI8a4WTMA0RTEneGD09eonSV7fEh/Z92MWQGRfZa7VoetLmiWnAJTzfj8+RiQIrfe
uDWbOxA/79SPPQ6dGAmk+8zzsjvZ0Z9zg5xu3uqYKrI9ZElRg9/4TmDjdnIWf7wZC8uJ7KlTO4oK
8xG07FYOaX60XdVy1pv6Wa/8ad8JabShzsPwMXU0/z7oVfNJTbwNA7OSU8D5dTsM83KoqqGNF3MV
nxbhZJuU+vHLkiZbOTnTR60xafx2a6J9FONcRkuu+UnUSc7IyMjoFV7qB9N9Hox1bFvKGEK9zOZ7
cxqzcFTudVuu7nWqzPmrbcsZKHq5b22w90Y/pV+9IlseOQHSr+WcI1dAEPQ+K6rgKukTv9hWiLWv
zZoCd7F4ABaaanXvnHpW95fmabmrx3p9qIfWmrdL3o5bfFipmxlr8DBPi/E0TpX7wchs8NdI5oeP
dW1+qaGIE7jkmSBNM2kSdP5NweRfiLXVuqPm38e2qgxg8Uk1dbu2o7NRe2K8M/zEiYmVjpPNYzvQ
tI/czB2Oo9ERPWPxt3Hcsj/2sOiwFPP9VykGLK+HAt6PWjsw3MSXYpry+YqSYbchuY09+bzY+cF1
huueRNvw1Qfp1RffV22LivomIO/TvQEL1f5gTTmXKQ5TJXcEopsejV5BzDzNzCZU3JsCNi1BXaF/
9rNPtVDhLIx4cOYm0rXpaSlpcHQUeBZrs0A+y/MSwtW4G4PHMk+wqOgiZ0wvNq/HhOOt4hj2h3Gj
2+WWHY72mh5daOx2/4nTEIL7u9H/WFIbt13kJVoVNnUZUg72mr2phnBOCTwE8EFSXpGdZxoNvbMA
G18tpouAOkVtU6oocAuSYYFvf71KhtitgmEcSmu3PRWW6xVe4SlQa06JcEIWOCn3Y+sN1U4fbgJY
Z2tj7FEUxDZAR/Ksd0RobVxoZrozRm3dlkZi3mHM23x0pTHdEouu7yy/HTDTVcuy1ZMxuBp1iHOh
sXboz/2SkWfPQFQ3jzp+PomjvUA7II3Qe+MhkVrzIcORZq97XnLorLK/lWvtnzMev6cpyLBbayyL
gjDQx/K5zmVdbPPSGd1I2rM65r5kdELqmf3YlXp+63q2GvY8VLYeLVpP08vLIWEnmYmVrWOmJ4qo
oIaTAAzZSEX3q7NmWRIuRGaHOqXnFE4qwapMDs+NDFBCWiWV/b6Kp1zLP1Qw3omgFqc5yzxwjhpl
j8+4N4BI8suJOtJaeDWFmLVMX2Ra22Zo0YV7707zvaq9eTdpif3S9aa7GXOtvMvMQB6c3mQu3Mma
L2bZz/2mbQK5q6fgtjM78oeBPScyXVVqtHqX4oaZgDXGE1lZURLohRF308RUqUiJyYiodZ8AU1+3
Nv3yB+pSyQMBnrvclo4xXat5XK5U3V0FlzbQ4LTjrqTs/iKK3ifatfQkj5y1wPlnca1Sg2juLUuo
J052w0AOYXrV5GhJK5uekp7YgrkXRulDvwpMKyIXcF4K5wIL4aNzbym4zQ+dUTHU1FG4ImitU/c2
wL5miY0kXx5xbkDrPyw6FXE9874WZmFX4dilZpTWDDY3QzFUcSq85qqtc+dqGTpKHbhsUuJsKFAV
ueGfm8y/dDRrZr2Lnv5rWrT1qa0Hte3STDJdjoGCaPQoV2mC7VwStoZm7Xx7yJgEqOTJK6Umwgaz
t+dRdN1Ttbbay+xU9jOqHvdOdP4QBVXLlDBJ5ceZou97ZKydE2edifmMygBqJNlghjrTKvtWpVS/
fKxrj3all/txltqHPsPfJkKMa17pKlPvGUVwb/KyTM61W8/btXCuuwGbMNxnGudGuEF/S7HUuJlp
Tb1mta9tzdzs7v2uyu5r17UPDoe2FudOkMRZuZwSR/WUKRdeSoph6wONS/3z5JdNFSuMCZ4nkdFh
nx1bbLJZrrSRl3ZLmqDtScOPCzTKU1NQ6ZR25u4qTr0glrm57PymxCunZE/kyQ7ixPezW711Zl5O
l59nu5dfe2156VfnRTe0+suSFFOsz4XaGRQTX7rStz77nPxG2IhSHrxxwnWmH5wPgd4y1lLbFC3q
Rd7DRFxoLQ3IDcIGo2v7ch5ZcUoVL2wda7sQ5TxOmei+aoDpD0td2/R+JjXEJWMInymM4zg/ec69
RLBNh1b6iG2WsU+tbeomZOXpDMwEmAe9UvJjaR9NlVLHKTOsuz1NtLGU1bztaz0rOHqX5GPmmR1P
rb54EHHS+cFuCjuLqkbM+zrXOMDxXLt2EHV/YfZRQ82cevbWcUpDhoHGR7S9TOuPkeiEe7QzP59g
8WqLFVcaVfSo0VcOj2Cquv3C9Fu9kcJyzqkrmm3j2N3XjMK8HrWjO4XllH2yFO3BxOf0jdKgzj9y
N8ZXCEHVWfW5ZUV214hopdsWOiaO5qtjmZ9Gv9HvnaAQh1HlFoNQkn5JaKfehDf+ePGZRIxcvyiv
X27NytNvqtJd68jBfewcdFPz4NYkflFNjeVOiDWIcfq7XsfFJWLQiCU3TjPIa9dO+ZisvM3vy2qw
qu0kRNd+8Pu6015wHc20bYuzsbsylyW1PDToMMwq6rGpafeuk3Ev6HNrjLlZk9VMV6yj5J423pTS
TmMdDVlHypcMYt84mZZuElycjoXRYAo7zxKlyDpMez2wq/3Qoymo63TYBtlK56kb5WnR0W/kq9bt
9RpVesJ2V0ZrouaWcnxlGdvUo3F1WG0b6I6aaWeF2ZobBp9SlZbxMjvtbVD13rjnsgM5PIwDOy4x
7Yxp0aPcrkiNPyya5W5zAiZzI5KijkY9t7alJWd7ZyoUFZHWpDo8O1XPZycf9Wv8qM059BJzOthw
RAt8qJrkg8lc6RmkWv7YFcUSa7rKDzQYevxt6sH+f+ydx5Lj1rKuX+XGmUMBbwZ3QoAkyLKsqrYT
RFt47/H090NLe4sFMgq3pelRhEKDanXWWlgmV+ZvJicw+/Eu4gwGDN+r488+64ZmWyNh/25Qo+gI
f7B5mNtaL80kZ18nJdC2Ap6Y7uBP45M31rQtSfi6HxGaJF+zrpoOJvnmSyEgTG/gFPBloGW5KaKc
fLI2vfdKqPSVTSWEjmYtFsO0zQfgijpty972okHjmuElX1icSnN6TQfoJh8n8b0i9qa6y7vIJH2r
PLqiCUfCM6UP7WMBNIBaGtaTvMaqysv4S8y43XXj4N2K0HaPeRmD97d6lpprjQOGjllQPUYAYewx
0JOIPpH3jdVc0DEYA4Q2/DapILePyqDZgG18w5Wysv6oZ5aXH0SLFw/nfFkbjlj4oraTQXx8QIaO
A6czora5kYQq1CiI9SCemkZp2m0B+umHkTf0qzFsqr9HkWAUtsy1c6RTUYi7upqXQwVAnBzGJMnF
mDiEPymWCgYiSsSbzxFCCcWxbuglf6O2rc4tAa/V2kRylr8fpU7UNoFXUYJE/rVsdpNpJd52lL0A
1jLFVcXO0mHQNinSa5IdTD1tEs6HLraN1pNI8Nq8kzbInKl0zkrokXauckvRTMSFFwqdFqsbtShk
2a7SWkw3AFEn5Y6GllnvLE/1ta0fV2RFdU4eZXUGwJqxMMqdNdDgvlOrWHwvl174U4MvxNNH8ugo
xm0GvoGPZmqb0DTUwUl0Of2Ay2dFlSup30kJbXcBNXTSBwo4pE69YeY73Kgq60WOVUqZD6raf9GQ
UqP1nf6sqexTu8RyLVfF/GkMcnFjiP20lRMTLoknTq4aggwNh+kHEpvjNpGUfgu6JXqoZI/HDC9J
vw12mVySdNWYKBzHUfSHEJiVn08bSogAaph+g1TeymkxJ2gADEqjwX7KyumxwT30xvfl6RYHtFbf
YFk8QN0OVVPZiWrjO+XQ+bVdiio5Aldnz5PSULMJNnA/wByNfArXleJJP4dWaVtX9urEp6Evm3s/
1JLWAX5dKy/UQ4IJFJKoane6gJ2ESx5uCGALTIStyaqsMWM9qF5vbtQ0pTGJDF354PU90KueknC5
8zSzpOIXV1RFYzrOWWAUlAWNUHlARlLfyJPPY9JSvnadRB+Tev+2NHX/czwDsMCGSXZmfNHTOqO6
TErNkVZ5n8OhMDb5UHs8M5o+2AcVZmJVj0tr7iXxU1n4gdP7soIZkrgnLS5/pIY/OdXsvg5QX7lL
xqB46rLeHWAcHNWkzd1en6gXppp0Z+ZKgI1onn3ocsHfqfUoWBsp9R/hwN2iExHdeQNYZsEHVVQC
1jkUpAH5xsIabe8PprGjANNKc9LL42XU/K3hp+qeWn5CmjD0+oecWd01ZeUdDGN6NK0TN1/Fx6Lu
iWvqvKjj3DzC4kqcWE0Ke5IezBy6rD5Ve6Bs35BMbTeRZXYb3TOoFQS80n5GmWKnNA3E4mmweAul
WXhKZHFHTzF3qE3cC62WUH2Y5Oa9kJtpYg8idKcoCbRNRiVX3tDDCFyANVppy9IBEIXyuRs05avS
GjvkZvSPzSAJH4K84xXgg/Fc45/OEPdXmGrU6Cn2UJdDkeHSsLYxq76CgvfcOMVBe9CP3XOJhLth
j7tZkgCVFkr7K+Dq1/0xSm4WdbvZ9xtpT3pkS9GgrA67Uar0k5+r31WpeACOscYCkl6jZP+MQSMO
iPbsPwVo93UPDiQnqUQhndS99jFSNv3ddBPe+bfqQ34Yb003OEZ3tDjWBIIvaS4MzZCZTChbaHwu
Vav0eKTHWkmnejtVjmwnTvCQ3fBqFh86KAwxDuErc3ltnHCDsPuGjMZULnD3LS2TMUr1UzDJ0seq
bq25OGCFd3lqFoU98H/9y4ALDP6Qy1GM3M/JHJRDGkUHHH44FdLgxmywTTgrJP9VrT2vzl4dHF0x
9F/B3l7oCJO0NoUxGKdCr5HASSckpiok4evyfROX9I//W7S+EuvScG3+dNiU0ghWdJxglNcrJmim
pE5E80QNAogtF+gx2+FYdu+9ZF+BkIiPyU1+K7ElZr01K9qCpjz9Np1n8TssOsdyl5pB6SunSf+e
6l9FZWWM82JY7PVXQ5zPgjO6i5jpZkIR81SBjv5alqoBgyGiI4zJxvCVXnb8NaAVvXt7Yq8GRch9
tubDYWPJlRxhYjVZLZ6MpBDtctAGLi0rLzbFZNEGG72+3QGsi1b4KNd34lnYxTr1AsPv81ric8rH
yakRM9LuQaHtlC21MFRl3h7ktSMNoauZAWAAPFjyNYcgkLp2kk/VOLnc+Ztk1eT2+oDOQixw/0CY
gAtZyqlxeFzOWudIBh2Sm2ZLEfIU7v7tiBbbgZKHZfa1eYrBtH/UvbF60RU/HVc+09q8LRd8k860
IeXUh9Vm6mEPrZnVXLne1PMPs1jyceAZoaCop6mFD6BQuNoE4rQFr76yyq/G4dgHTAz96YL9J8R+
Egi9emr7/lYv831WpzeFGK6IdF09EM+izD8/28AdQA0IrtapazSnIUexrE+aNx6z33YBmc+hszjL
WwVAV9kJ8inzqZJYd3H9QxDx+onGlfFcPRvO4iw2qSkNmTawpmXjJhyyDX1we/a89cfoibfr9u09
qsw75OL4wxlB0TAlmIlqr2dPk8d6GBLzFBhT+ihIo/lEHzjaD0YDSAT4P3D0GUKimS40DR9iiCd9
LvpGtXvJGnaWDiqW0p883YwiXUN8SLR0E+o172CpG2wl1vKbqJl8NweE8RjWor+pGqN+BMgzxFAz
TXU71Bi4gofptgJqOscc9Z77AoWgDTo3meyENfjflR32i1r91qgXW0zUSq2zpOZJ7z9b6hd9AAxR
3/X+U1wI7z0EfvjxIen+SY5nnM31Yt95RmNhDWWd8th/FxSyC+bo59uf81I5BR6WTNKD4DieDOoy
xVPkTPeTEQPWQ3WIt9IHKg2zUpy6S3dqsV3LRa6cVNqMG9OwtTDoWi8Wj88jt0p6+WS0IsDIIgFf
LWlrSrPSWpTFx5LoTiSiJp6SyskQQ3kKbFjfO6g4KJbwZr1F/X5VVhjk23JbQEvVRDzwILxdCADQ
nrDkIuM9hO35RuwDpdt0UtMcpj4VsZYESY/4Q1JTg0XA6gBkjPbmyqe8cnpqypxzoRdpXrJHmxrw
Cx3kp1nqn3p9B5wUGbpug3YEVAKneNJv1tVgrga1gKHqxNUx/3t9HMQ6LrlSpJwKQzkmdfnVG4QP
xqC4b4/tehRAgbOOIxDEefbPjuxG0Xo1SuST54OrNnP9g2SFH3nXruyGKzeDRocN/CNs8PlEfR1G
9PWiUyrzxHuY2kDuA6Izqh9tEThmj0bL22O6loucR1tqReKCXNbyEDyB5t2ptnLT3TQuL+WNsG+Q
Btms7b1rc4h8Hk+A+SrH/+r14LSG5kCuQTGzKMfaetgFT/htWltPFKQVR5mroZhAEckZ3nBL3m9T
qMMg9cYJNJ5dj7l3O0EkdFExSVfm8NoHQ2aFl83sJHMh9ZoI6ijCY37uB+1kSeFdqJgOItTHtEzX
Ql39XGxtSxY1zTTwn1jMH2KpKN5bzzR8p136JL/DHtT4EO8xdgfFwjdbe8dcyllzNp9FNGbUzdmq
Vya1qQ3Reraeq4P1AQgnNCXkbzb6i/zJ3wq2/Gzs6VN0d8Udj3ObrvY2eAF9WH8Q9+gMfF3LZq8k
Ghrvck3Ryc15kS5WUKePkYw48/MUGo/dqLwzJ3U3BbVdqKZjVeb+H+yP83CLvEYTmpJWhvJcb5Wd
SVK4T/fGu8kuMPF6TJ3QITV4O+K1M/w84OILD9NoDJx0z+IxdLOHyk0PAFePaxqp1zbHWRRz8VUt
qS3p9qvPljBt2vqjp4BmCp23R3J9sf79qZbHci5NIB415XnW0TDqu3nu+sdsI9kmy4i5iz+sBJzP
+UWChO4RiFCgaApIs8U9ICL5NEa+8hyRR8xPfnSFdsIegtS2XLkLrl7v56Hk19si8KfESDuVsUWP
kiNtIkd9vN2bm/wxOSV2u7IoriUT59EWKUsSRKDXWvW5U37k4C61l7cn7toJdv7XL3IVLYQAl2XW
c0kv0fQPNbC0PHk3oQ34dpyZin/lA4H3E6ke4Ey4WNxtYErJyLJrPhaHYee7VbuXbagc2+lDjDKx
U7jqw8gnQ6ZLdbunmCpNtSkfMnstqb3y/ThBJESFOEZVCAWLpTIEpTkGEnpdjnxE+ZnOO47pWEo/
9A4Aqi2Y3ZXdcPkJXwdcLBirhW/Ypd7zmAPRAefkRpr19e3plS6nl3wBmTdE9qlcYLS6WJSiX49q
qZ/y0S4O0u28KqnHVg+53W1KR6YU78ju2g2x9GFHWZFNZ1As/WWKq/1yQju7IUJY/rHJVLYNxmbi
rT4eKm1WESh+GMaRxOyr5Y37pKNBTz/814j/F6r7P7hlnX38meHzFx9nJgb93/95Dn9U1Zf/c/sj
z368xuvyv/0HryuiZCHNiQmlUN5Wc73uT/kLQVL+UEhBcP3lFqVuP9v6/YXXtf6AWTMbW5nyTMkx
+MlfcF39Dzy8ZhUNjbyeRJtq/wKf+xZeF1Dw8jAQDTIz8L8aJpEa5czXq9Uw2sZXKyp4iTq+U+rR
oA+jSuaxSnysKFt27yZueStVJc7nUV8KbuHBkoaEeggFLBg2SSTj+u6P8aMlQ1MT21F9sCDuf5Kq
OP4M3gcicYi7rBMUYIXiYnCGuHYkXYgQ9DXHXaSH3r2cj8KPMc0qm058TGsT6+gmMkXH83Nlk4xQ
/8ceY2OEM6bKrgyr3tH4kT90oujtY1ExRBtgFpQEtWu/j02qtxs6u/oOYJXY7JQ2ahHEDL27sq+x
2TRyzdhYXT5jII1Afq4DGVu02KjaR1ru6s8pj2cKRDoerRyK99AX2U2SjNaTMijmfkCowBmbsfmE
44e0aSYTjcKMDmFoC1qaVnuAKAOex6P8zVClNCo2WtwFX/CXk+qjNvcys2gATZxmQyzbAsUEEC4t
7Jk8B6SLZJjRB5aD1k2ENoBv3Uq5Kbwv8bY2LAi7VbLxzWYcHVWcBBincgt7OU1f4kH+kQO4pZXm
CfkLXODY2ERm3h0RAcnuEhmiYSVlxb2h9AGIzUl+LHPRtCMAMjvwYMjLNn17Qh8JcahQ8Pe5VVCF
kSeE8zZoHsPUP8Hy3MhjAaEgGMQ9+sn0tlOcCLGwMiaY36pc6IETwYX7SQLQ0Tftgtxtaj8B2Qo+
aZPCTQUXaioHsBWaU8Zt84hwiYTuQKoqz30RW4chbsaPpTrBllLNyf+EkIT62IfldBd5k/phqvoM
bmdq/GBawCpRPtg2uYLIMSrJWyitMDXH1DAPk1YH70UFdGGJes2DBmy6koe7tM+aDfPkjHp7aEv/
1PVoU+AkKwQI03a17pQmZuca1NsPFbCmXQU4epME+rCtkTr4ANbOpEAl/xzZ01vZD9JDjBgClyWw
9ayRecJVodXYjf6CnYUYyg4iS9kOu4uXqgwPUprMjcz3VvatzsuPAZLuGy9sQAGrrSDXdkAp/5tm
YKAG5jAFT9QAQvHV5l1kDY9RlX7HyWDDQtilVfwOpz84KoLqIaUhfsxYPnEkhIDuUTB2QFsO0bZN
eqg+IiBulKqfspAvC/TC6FDDEK1PuZ6njwne6ZFSTUdPmHwRZIgUHMtqVA5wUYR9DLbmW+iH/iPp
qfdc4g0v2n7oFTtY+eGxKEF/Q503XlQp6D5ZIZMCXLD/PvUGPK0It6jGtzRXV0o3FWW0VZQqLWx1
BFhhhAY4FjMYbyazRGRGNYv6pzAWFQQaFWoluASAYamkjkhZRtFHo1CedOpFn+J0irddZeXHrJ/C
z50aJ7ehlhUt23IA+xw0zVEeY8Q/+rE07ChGbaIu/UcIN6kL3WxER2ZCSCWIonddFL50WfQpNmIQ
LHLyFJuxuZWNrrvNJagFvcyyUkbKKdsxbUz4zpRAAI5X3Qvo7fwpKDz2k9RGuay4dRxJ3ibJM3Vf
VSCB8KXpyuzGlyH17bvBd+Sm3411Gp8mnPaUOyQ+hW2aRZa479oIdFEiS+XJzAzPacLYA5OvWF+h
NjsmkkCtXVfUkqYmBNYUAdm29A4pirpOHnvwPxxmBUKjEIeByPlJ6j3lZpCHdISE21bIPugAANwq
LjsnAt3jRz7yny0iewdw4KD0hhZ37Qn3mc9KNAa9gyCsh6iM0WxbqS4OuVmMB7kV+kehTDmdpGb6
brbqgzF5XyUVO5LCA9IqN5EFkkLI73NN0B/wW5mVGoDraFNpfGwSzzik0H6/d0pbHb2uNw5hCFRL
yQrZEYVQhLlfmEc/FOfPPpm0MCQZtvmkD0fZKJKD6A20/HPFs4D9enYdTNadAvnss9iPrC2xB4C5
yWLJ2okljBJw7+GX0cvir72i+fuum46K5SNwZsEFmI9DXX3CsiDbAUWDTq6Jiao7Rt8xi1HmWyD9
iywzbGmwGhmyXdQcM/gW98jDiP1eqKPsAZ585TuhkpnhtjWDCpRcG8ZAj2he+GDEBeGp9KugtQWu
e5jhUZF8EYYYosAYa6pvT8Fofg7ReD1ObdPdZ0qKVrnVRsUhlRI9YkY5dsUo6VkPNewNv+522pRY
D6XqQYiBgH7fDVG3J73gowdDdwARJhwAJca7porMB0FpMP2ole6Q0r7bGMi4b1hLuLujN7/JUCwH
Yi+ZtgRP5J0CCHOX+r0aOlWDM5hThmWyYw5+1FPdYCCi9Smku0K41fsx+9ZboBqVQkbUfRiA7LVZ
/YgNq4K0OhW6my54CfeDnQsSGvqabzijUlmA1zS9POoUUD4PTY7YEoLsxYOXeem+SMb2NoPOKqOI
0WrbRC3Dl7Qtxt4x9RGbQWB4yrYUYuNWBvYjcrJ6xjNMm3QHZ9VDDl9D2M+JmtZCdcQCjJoIStpu
ZlCbb5d6QMNU7DTvPf7hcrMVqn58kY3ZdmbqIe7STI3N90URpG6WerQYGqgkEWIWQMS3E1aUX2pR
a95NIOKUtBs/zvq+BzEBJdcr/vhRVQUdi5lUQOvX9JLxoVbD8XMVDoMdFlH3IE5WcosuRrEv6kH6
qQEbLjdSKIZPZtsp4LzVmLvd8i39fQQqv8GjvcsPPgyrTVWrGn8Uq8jGkLLUFhSNNwXn33cQdpot
CYP1TcS115Z7ZPVV2JfYyyDONGc6qvkTsl5rcz5636p4RNzaqgYD5g/0RAwpI9lAhoTeArUHtUbn
iIdG7HhQXnZDCa58CD39vda0AQIIlJx/pC14CCeWS35ZlZqlDzJwtKyvpqiFOTLNvaGX5sZXISXd
ob0myLtUzVrrLkOzyYgB+50l3I9/lhXehDQgtDWLytFAAPzCP6/T1zSXGtBxqJBFJTpSsq+6kCl1
GC9+56LEjuXH2/EuHpBzPEjxpN4UN0jFX8frJ6vEyi1GWWG8bVLmspQ//X4EjawfRA//YXCvI2Sd
Krb4JbjVTAqojPZHBtPq7RAXlQYGcR5i/vnZW1FNhKyCH+H26Q0KOja6K6O/r6GD/oMwgIWgAnL+
XBSCPJ4bE0w/t7UKb36JtmC/xF1B8n40tWqlRnjtw9B2oV3MI5hKM8+s8zEp/gCRTItd0JLbGp9n
31opHczz/qqsNU/aWYBFDdIT9TpUoHnh/G0n8Cmk5j4BbPf2lK2NYlGaCbW4FGsjdjUwhhvfr7KP
nqpnT28HuaxQvB7KL6n6s+8PgFBIKxnG2rcGa9/UoeXgxnfJDdeMVu3MTeSOLq6Jax4FV5fd3zO4
3Dthz2sEnRi3M1R7Kh566kuhnruCP66shZVP9QuadDa+csw7P2titx7BGdEl2xnx8Gmq9DWt56tf
C1It/QZOBWMp6R/7mtg1RQLRs3IkxOdQQcAX+e2PtRZj/vnZWKrOs/IMvSitSKGR+jwGFHNNB3Yt
xuLIgV9eFUKQuJRSHa/IobtKwm/Lb89r7myuFmcOWNdMTNLElTze85Sg0ur09kRdFhPnCJwpmknv
U72ou00GylRg2lyl3TS3k1M8o4VubTvbRAdpg2CGi+XPWp/g6sydxZRffx0LVC1yEYlr9uq33Jye
4P2vnNVrERb1mUzzzNySWGPIUQ3qAyJXKwvs6mY5G8JigVmqGEu+mLiIcB+V4Wchixs9XvMav3rk
nN/Ti2HoucTWNyN37kjP8LEud5P+B5yaQ7ctnuQNeUQ2IUy3Yu0xH8rLQ/s87GJwouenhdJErlJq
5IFmDmIZUcWPE/xXu+4k/92EQqewqfphrSB79bA7m9bFngLHwquyS9wZI7ztiiDe4rY+ozyPoVKs
LP2rawRkrkIJXZdQVXm9CsfGqKo2TV1RCrA2MOtPGG6s9HGvDUcHiIWpASVmjJVeh+hlKUeQIndB
Hx6LwHsEOveznlLHCuS1PXVtQdJ2R/UdCAWdgcXMyQpOMBLrQ46Ley1L0CUrUyj9RvH49oFxbdYQ
zGFUs+/ERYs/D6OhbMbcjTxPf+gNqcb8CuWDfxVk2dnvNfRSci13W025N8XqHkL9P/j4gExoR8+g
3otmfpMg0mGWhSsAWEArtcu4IYw1WPTVuTIkZJIN0DrKsuPdKLovI33mgi/LN9pA1SwUVlbYtRAY
F9FON9F2vjAwgtKViBEqk1Il3dEZBeGV81L//a9xHmNxXKMNhZqxVLgpLA1xzL42Srdy4FxbvOcR
FvskLhFQbY3CNSW08aqg5BGFFCKKGs9vj2QtzjybZ2mBAbWrVpmt0uQdlqrVXS8ON4YK7PPtONf2
vUFFa+7jsvOXvUJ8pHWlyqndZdNXSq+fhqbkha0kPz0AEPbbsa6ugL9jLU3sOXmyHp13NxyLn4Uf
FxtdS/rt78eAxiApNFGQJ1mOB2nOTAjDzI2qwFVqdOkU3+z+wTjOYizHITYSXlxG6mpZONqTDw2l
K7pkJS+4tgDOgyweol4Oz1yFYThV+RFy0GfF7w5Cm33/V9OlLTZMrHslfkSZWxagrRLToGejNs7b
MdZGstgykCW9MOXBm4/xuzEbngah+NLnay6x1xYXhwrAMQzS6DQv7kh90umN+bmbNv09nKcbeLgr
aISr46DlS90fkSzeiq+3ZC5GGLnXuUseipg0TZGsl7WNIMYrR8yvX3WZ1NAANDDLEcFVLeFbaaIO
MieZW3TmdjCcKHkU07si3NW6YjeBt4+KTyWtNrmAgM9D1eorJ2m+TGV9Mnt9pytreKirU3v2+yxe
xqbZemT0mVspXNP1D80SVt5zylqExbNY6GQKvyxD5IWVryL892fVU37IeftjKELsZqvSsDTHkzzv
2AVydRrSLHkMqchRvgvjTnLy2CsQEknqfrCDrBA+iY1JPbbgItAdZFJn6nA3TseiTRA2K71IQdSC
ptYm7rTK1g1/cCQ50I9D0KffCzPz0CHksbdpeqUzvtRSEsinUBFk8YD4Xvs9TDliUHnrV/Dd1+bB
oqmI7gegCSpxr5dY1FaFXKW5m+mKU9blVk/KlWNFupYxn4dYvNMyRZwQIKJr51CNrw/l++Kj8tF3
pU16TIGdGe9gXzXqi+qu89guoUq84M5jL/aoJgRTI5Bk9na/NY0b8N0u6jBbfH3TztbehaueeNe2
rKVQojJo0ANkXwRs4wwgm5e7paZ96aKIVqpYofoHNXn3+2fceaDFFvHqES3prnDRQWlpkIhPSabj
xOf9NrJznkGFZ4diUHDDPeP1AinoqMX5nOCo/gfEXB4CK9rrarEymivLUGf1G8AseW5gnvE6Sqik
k6kiLo+wOyo53/X490ugs0yZqFAvUMARLu42yeP69mfx+tQfj3pkFUfZa2mMvP1Nro1iFjZVZaBH
xoU7c9Ki8aAUtRt05Z3Q1J9Rynx4O8KV5fVLOvU/ERZ7KfJV3TP1yg3w68Cz4mQZ5gfYrSuHwtUo
wDfwSZntBi8KxlVHI7KqXR+xlL2Ck0M/A5ZHtKbRg3D+wYjA9uFJRMWLN8frL680BRTCtHHBlu1S
TU7QbCgO9A7WbCPnmVlccTyM+fsN7M2gui3u0pQ2zQThwcW2pdyOUaYe6sRS3FH3wtvUQhD17WHN
C/ZVOAl9eJ4dVKpB2YKkej0sQU07jA4lV4jlnScjgYCugWO0IDp8HKwC/AvejnfJtSCgploiursG
GMnlPAIiSPrKFN0pzG/DMXmKhidUopxKoL+FsQOqQHYTivck9XtVaxwty1Y+5BIvJkJTploGxAhP
VV25ILqGvCA6ODMu/O28Qiz2eQBUIKaYY6HTkaTNbZYA3gwfBO327bFffNo5MN9NwfgH7PDyDpu1
QcXRk9xc9pU7PLh0B652dBujELZTsbB+ejvcxe74FY4kCfA5WOUlDbXAvbAQ8I6q+tb1+4cY+M+g
+WuzOa/H5QLi4IX1wS0i8+/rBWSqtdbnKgCAbaxvukN4tOzw1tjTsVvnWVzmf/OQAJOZyECyXJfH
YyeiCj8FQDN3xkesVqoXKFXF9/m2NLgtrfgwUAPAadh31hCw8/a+HObfkRfPgbClQ1obiis2cmqP
er6lN3vQiu57GH/30ahycCuxa2+NDHhle1IJMintslR59CxutaRQ625KFHfg8NuGtf9VNwAv5BJm
68ibvUNZZM2Q9Nr2wCoK12FI55STl/yPcqw9gMwKhV14ehqIegxOaGfZQvg4abYeP3foQaDYvClD
b//2ir2yQWYKFlQsEabQxWGUNYaQh6bi9ogjeyMp/CYiZS+md2+HuTqpsx8qNzm3+XLJVrgG9aYP
MgcHjlOGbscuR4bjNtM75T7v41hETGdoVtLLK7txdhJFnBHyFyX6xUGLswEw1VJ3pSQqd2NebwvJ
yvdCufpGurIhXwVaJFyCKRWR2uiuuDf3xg7+aO4MJ8Si7Wzb41mzEdceZRfZBOURauVzbZKiorJk
RPgK/ltJr5O7dk7+FN+0+2gX24M9+35tkAN0ypVr/8oyMUXSFhNUqTWjml8fORKugFaQYb6hdp+K
VrpV81lgKZVv6thY+WproRbbPqs9zKNbzxXk79X0bDQ/RXSaeiCVb6/IK4uDywiPXkRo+XjLS3Fs
+hHBIstFYxD5xAbkUrKJqpVlf+30JArKlaQvHCjLwyRsmrZE6ZV0CZoM8qXfy1PiCFsEYsMN3pDK
EQCX29wFuT2spLWXHSqJ++4s9DzPZ0U7WbJKSao81yx36nE6SDfxnqY75jaTbRwx7XA8W/n+9pxe
CncwoVDyuGsp289ud69jtvoQRK3iuUkOwXZT3qdueRce1cfu2H7sHeOYP6ofkh9rqhZXEhwE9CUw
ynRHKRcvr12kHStqJPlBPwmtja8vgMU7z63eexu1cUW3XtkMlzBm5BTO483b82xqcdRWw4F48fvo
JfiOaabiIo/6ScC4rLRDa89Ad72Lhkhgy/cZGNuVDOByixBf0xE+1iBVAPt/HZ8XWeTLMnh/CZSm
YPfmAwtZw7jz7c95ecqQXFD20YGAG+ZF6Uemm5HhaXIwUNfP5HxT6CvjuHyDM5FgikxSNKpLFy/I
geRCn7rqYDzre3lLSmwnN7Uz2agi7AVH+7fhFluiTjpuQMLNxybmI/R6NvFnhEgdcTfsq367Rrm6
9p008OBIyqiYNi0fyLLfjtUw5AfAe+E2TkXfLYewdtKiQiy3KlGMe/uDXZ1PLoX5Uc52oGrzemGU
xoDWXwDR5pv/ZOzGd/7R20WpM2y7fXDyWIxvx7u2QM7DLeZTlbROiv3iUIh1wctCm1XQPOP920Eu
UweYj2djWpwpWa7rDTpWB3Qz0XGUg29+aN5qtfU1jPqtEWq/ncLLXHTIDPBGJ79eFlYnr4GomtUH
HC1tPXvxhC8TEkRvD+ny7pljwIQwRADcnJOvPxP5Sld24PkqDMJgZGwEU9wIgv4vo8ivoyBCqUeg
7A6t9expEgKv2aZY07S4csExFBk2qEo6rFw8sEQvU9BqxUlpp0P50+lCYdhd2uke5UwH8de75Jh8
xhlrbaVf21rncRdLLyypdcxTCMviXvgQn2qkk99V7rcUzu92PCQn7PzcJFo5EX99mddvElk0edtB
pWGLscBfzynoX9QlUJcT9/59ivvIz+m2+pQ4wya21WfvpbOBnD3VeEp9jG5EF0+xr7+7ciDyo/YF
IhCnHHbF6/jobMh+HfX4Iort56bwwn1t+MapalTp5e1IlxNMJI5lblWFVu9sl3t+xwFcyKx46g8d
kvmdoaAoivx8U2WfpLxayfh+zdrrWdV+UdjQGZplIZZvTBk5E81KhkO5bTfaBkFjWyucmWk82KjM
qjbuWM4alvPyWCGmSjC2IXJmSyrSOGk9Ao3DYbL6D2Wo3HZN+0ktgWFnYfwzEoKVdOzKdBLO1FVu
zfkdvdjyeh1pRl0MB3Jb26veY0vmjN2wU6duZYleni3zuP4OtNj1Hf46tALRP8TBwUGU9GjBwdti
NvD7hxiBmD9OMSo6F0nI1KK1UkzDAebYfprax05DANdK3r+9DK8OZ4ZNwH6fsROLDdeZsVZk3XiI
pmEjR0hDYjRnaCsn5ZVTjAe/KZEuk4PwRl1EwUMpUARdYVuHX6R8U9/nR6oqT8mHepfh735Ub6vP
2Z15/9sW9hKPbiC+vKkM45cdxqtNpkVyWKcYA9Z58qLiyWBnSr8GIr4yg8SAegZeWeKBv9jIeVNJ
rTdBUYoRidxEtQ74upiE+ivvy+zw62v9LzkTciZH7X8l6S7Jme33L9lrViZ//k9WpoKzGWZQADWo
gM6FFs6GP0mZsvQHTWJkFJH+ogBE1em/nExZ/oNzENA32QE8TopD/yVlWn/A9aVIBGETyihH1285
ni0O3xlfRZlrbvNJVBQua5aw2ms9JstCyaHfSk7isPLvje1g/yJiPyf7fLv2fllco5cx58Ty7AGl
6OnkqTUxGwc+B6S5vX9X2vG2eKztaKc70lHdNdh3bMMXfTe6SNs0qxpzr0/ky99hsedHecxkEMH6
Jn5PIdp3Z/UA5W5WZAsP/h7zyft85++slYL0IkX/T1jeAlzghm7JLJPzoWO7psPjIWxwSA6Do26j
h2YDTebnXET9/0iUXm//i3i/LHTOptoTKqWLC5wVsltsz27nwu34+DgXp6Q7VLzd0/ezdf/45619
zpGYf/+/7/LLeIuLDuHWwEoCxqfum0O9j/fKXt3J7trTavHm/yuOJIMJAoU4P4Nfz2OCiG0K8wgy
5RZJZISDj7ATcXRwcPJGd5rqxtvjuh5QpZFAOgRYcJl60RdCPz4iYHSov8i8HiFkuR0JCj5n6yIs
i9b4X+NTqUzRYwUyuDy2NTSlm0L2cHs/Kg8ZKwWE+ef4iDTuVjkp1f8j7bqW5Max5Rcxgt68gq5c
V3upWy8MdUui955ffxOl2Z0qFG9hNBs7uzsRitApgMDBMXkyifxs+YU7f5jHlBNjXmZ1f1lGvx/N
MJQW8bZf7mwgtekw9jWiW1U/RImyT6bx2+3NXDmU1NfQ5SHjxqDDpYkQDaMpANCSNBEEmmbg84sa
dW9kc+7/ZoipzI65MMWdhbVIrfKghzn02tSXCSM1t82sbBnWgxabCjIqNPeZLZuLKlTUBmbK8hMj
W26tL7wQhdKzMPfqwgR1Z2f3GMBhgKHihp73/FidmE4mFPIwgsRZC9ONOH1/lZLRnqaOrqtpelhV
2jjCEqX26Y/gMHN+c9LIm4gT+V8G4X+Z0mgqBdoCoD0ZZ7jUZWdgKhCm+vFYlG8GyryR+QAlk05R
OEdhxTEhX/uvLdYRapU2KCCS1BH8LE6pvcdL60FK0SmgmzVWDXRG9llucIyuHQzAwFA3x3QV0jXm
oCutLo7pAKchB1BvCO6ShEu5wzPBHPHAqHsQiWNdyTbezCqJPLGwZbRxXQj0OKnTd6Sv/eHP5q3+
8+n+Xhnz6RooEFFBUniJZKeNmBhU7yN9IDIoBW7frZV3Gt/tP4bQzbk8+FEYpwlwpzrJ4/K9VA2I
Aw2gzB+Pcs35WEzJ/K81IQ4T0YdDs5y9xgDOiyXaQ/Tkm4+zO6KrItiW3TvLF4i+EH6Lk34b9lKD
vxthIarl1+0BDPJmoMzEVRM0a5dClnfRqfIlRC7i6FguIbimIMd5ez/XbKLailwK/le5Qg72uZFD
VQu+dwZouKtr35IPVqh6czLYAZ7SKuJgrVcdyrlFeoLPXFebTF0aGwhBaLQ3vUB7azN6CPBAfMur
C61dhnNTjCO2IJ3XdwFMLZq2EM0AsjtdIKJ5ewsZWs7fBwXU5GjroICNlgcT5ERlO5thVdAgpz0W
XuqrBN3aXePznPH6ev42JF9unQwB9BjYFawnBy9BQeXaPc5aLpuX12uhf372dQJJypURAp+kdBdP
86TNALJ1KNC9qR5tnfB6lyduIPbMK6eaIYqGiDIYx5GDW8LoCtxn+XHy9JSY3xpPuo+Phpc+lq8N
aIS2UDLfmpj23gWoB+0gsG4Lzr87KbSEePoZ7KxEZMSFlNf4hC3uexvvW+GDs7GrFw1ov9NoyXX7
ZEGUbzU08g4AL3KMsRYhdFwXyhZAwMZeprz2zKEUXdDNGQ9gJUjcCmJud60KmS25xzeXl3naWq3S
HqwyRZIQdPqHpgRgbKScsJwzvfY8gtAJDVFwfQNvxTwjmK2GEAWN28VduGl9c5tudS9xjS1nV9ae
/HM7zOeHOqIOuQ3sO40u4HLAxAVdPBB87IeNSnonxazUSwz2Fqjl3PGu02nYlD18oFJEqQfQbGS+
zMUtmnIs8wqrBJcMgWbCW/FQOPlEQrRk3U+T9NshI7OTe8k3YWvy3hd6W29ZZ26zBqSD0kAWAjHc
jFQ7dkXKervY8IV27AwjJ2VZcx7ni2Vu9hIo4yhTc4Oq+obwHBm8STvqTq8XpCML0zVQe7LxG/qD
WdDQ8GYRW2+mEshS/Kxl5R/NNf12UXTiCAmHTCsfTBQl9xPUV3qY0QzpMDR1YUM5s+HsFtO8/m0F
xKMWqmUagE5sFdoEgl4Y6GLoM7UcIjt7DraJI+ATGb7iqh1JdvwEfW0Lz60yZ6Iah2xWZ1gNZEyq
B+ZGzkGXEJe81a2dvXM7zGGAitPSJJCDJMGdvpvvpn0P5rvZkQmIyLf/xrnSdjxySJALXE1w9VqE
ISS4OWLqHb6atvzsRR48fa2SAtJHCVUy5Md0tO7y4WrnKZrTigYyu8BftrUNGV44kOlLchI+4a1p
rQAAeyqgIsjxgFZkPVdd9LIGKDXRH7st8PylTSE3yP9/QGPmgYd+Y0AGf73Lf5tj8xW1kKscKG48
A765Q3urg2P0ofiIzhqW7Jhe9ERfxvxZeMjueHgfpiL+l3XgJvEgAPWD6325uWmspnFC3TS9DG1L
CgfQNKdyza0BAMnsgHPKz5+tB15pcM1ngV3D0FAuxTPBAsUCxQggHIbooC3aR2jPg/xn5MWjqw/z
ibEaRX88N8zBWZZZMwSaCcp+70pe91L9SN3QNQtCy2KdXfm5Uz/gFHmRz3n96F/NOkzlzDRz24U4
l8zYQsSRbGl1bNgvs0PPUOnMmznihHar68TkBjjOIPx5NXAwhCG2csQ6pXDB2rrgM1LiH5Mx77sJ
So1xAByENIkcq+sH98wsE0koVSGKoFugR2f+VYE2+G66n+3Ar7xw14m0UwrpR2BkqiNKnh5vFJpr
nrmmoySJQkYDu8Yx/f6Y7qGkFj9295EX29bj9MWaHDSRTFv1v8wbHgJjzZsDcQh6GAU1LAimMNcm
bwTI7GHLG+VXTGXJlEdjfL99iNauyJkN1jH0SrlIdQPHEFfTvaJnMVg2hYn8CyNojoJ4GbPRV4z5
UBzU0tHELo7gpwLtmCOmpXPbhLS6WWc26ELPMg90P4wlo+dT9ovtGOGIQI3b6TbKnfXNvJ9caJju
eBWn1Vce7XuIZqEYBJknJpYwGnlQIHVJY7DAB0M/xD5swP+qjeaHcKfhvbwp7OXd5LXh1leLXA3x
iwTOVhZwWCqZIVDZAwTYAdSJjA9IE0OtD7hNlVi+ZkMntCht3nVYPSzQ0kL9BF/xar69GsPOkAUs
VxMCN44w6KzlnNBirUCDSu5/TdA/P/uMidGkwSLCxASpxyBsiTSP/qSh9hT1PP/JWw779aJZiooU
toTaaQ70A6bf0lcL7PWiJ4F80uYrLNC/knXZ5wkLEziJWdPqmgKTaZXZKagVZHDVKPW+FDM7n57/
zZ04S8OYO5El2MuYdhkaJ/DbJ2kD2conyJLTNGF2Gnv+CI49t7exehPPrDKv/aAOXaoOuIk0KVug
gQNOORxNy+3cxQ1MUqC0YTncfGjtNTzfWubkQAYX4lLKKcgAUSAI1vfFVw2h9lITPv8zb43M0UlG
vQ9nGt4PU/5zqgezIbMAQU9DjkAid/szrp2Zs/iXZdAHZ62ZWfSZz/pexlwRdBupCq/iGhYw03Gc
9X5YpBUnTVpb4blVJq5JAeSvBhXbaQ3ohZX6jPhU6H5UJpZ6e31r1/DcEhPGzEWsm4KEJz4pzC04
2jbxv6nWn1tgbt0Cld3IpE4l2YYbZUMrhtGGf7ll3kqY+4ZmjTYtNC0aPqut4qSPwhta0I4KPoCD
Be7RbfgiD1CNi9zAXu6ligAhpHsi+OV5ke9qPnO+ZOYShnLTiwmtPoP1eJtuavROxYfl0fBpC7zd
cMHadAtZx3Zuj7l9CA/rKpuwdOM+eYj3AO3Z0dfJDojsZN8oPPz2mVk5nZBuAl0aJl1QFWOBlapR
5lD9xemUyhJ38LOKHuORN2a5Fv1h0AwYHhC3rPChTyKSUUxU4+ZtoczUHfrv2qe+ax6kve5ovjC7
wp1ko2Mro+QybxTODVwrDCNiojA2zP0bV41ArRSKDDKgCGmEsCdjm3wie0WRK1K+mUX2OYzV1urH
rwWqGUTSY05mQ6NL5osCtIeq1okTAK2uy5dYibIFYsqWRkScWUwkfM71csiW0Y+nbovOjD1W+aM6
/rj9YdeKasgwkChiOgRVcZavJY9y/KAwAHLvft5pn2NGmm24N/a0lKw9aY/ju+a3AcnfhztxE7gl
D45PO0Dssk30kdGqRjZ3jXASm3EcutggmWIOvjzpr0E9Y86htkqSTWnumqP2VYysGr0qMP+WJTg8
b2/Bir/Xzn8Bk/K0plSM3RSBuzpHa36u6pbMZuZm5vQydVJmg1zv+22LK7kdsGrgageii0KBmNcs
LTRQxqa6ga7YFvm016bTIVy6fVm3jig/QZCd85VXru+FQSazgWdqBIy4GMRcEnuS75Thvf0zbodT
0QGNUow2ouwBYBQbmzdIGinjmkEKwHitB3CGct6tle8E9wPoNVAcmAhlfRCQMKWQtLJBljQHUapO
lDjf1pVEJiRQ4/B5+xvxrDHXUe4jIZrwKBOpGOwsguRR/lFM36oQurY8nCR11swdwIw8lWQAzg8g
RuY8ZEEu9blWgX6uh6p1eB9mwEyhlm0UPNznyosJ3iQTZ4/Sglw5GbBVhKBIhSVQC4MLXOq/lHKZ
Ore3bsWTgT8F1BOnOTfAUC49mQRmW1OKUrBDIqfIcnAl1FCOzjSvHkooSAf2iBm7EfTj/8IskjMR
FinzKvPFEAY3wWIkJpHbeFOplPfCOGTKvVAmILkFX7Mmzy5kHDmrXTkoFqamkGkjLaSvx+Vqs6aC
enyiGKRXKsuuSsHtugm+RE2IXmqITdrBv73QtZ4srafjrQQ/zTWQvEjlIWu6AddZ12w1n+8rI/ss
ym6/5CGZlfhrJbXHeJ42QYlQXPlj/A+0Z3DRT2cI+EMmuhujKJvkBT1HuW3s0WqQltajHwTjG2eZ
124SLAUY6acDoPSNYs5RlQdKDp5hWosqv6i7cXLmo/w63uV+DKi+GbntS/sw3UFX1gvc27avHSZM
4/yaFp18h37u5UdNVQu00LRMU4q51yrHar6rkoZzYFcgC9AzBIYUOH1AOK/4GOY0H4NRQhDX75bP
3xJI+GDFV+jwueNW3IwG4YGWV957ygdDGRMAawWKgF1ZG8YDxB5OlQzTxv/Hlj1sCyfyEHWQqraH
L2NAZm++Fz0NqEYDyC7Ojbl2Qph+R8KKqj+mA67KxOUcyWJxCiaFXdEvpEkyzlOxAsCjJgDpgjeQ
AetiLmU6llKTN6ejM7qYefcmpy33Myaz0SMPfRABzdGTGBNodbnjfvkzEjz6Fl6YZ1NICYOjRaEj
ktR6xYa6CamSn7cP6Poe/neBBpMuFn3do5aIBeb56KvZu5xonJCfZ4FJE6H7AYXoGmUFKA7aRvVj
Srko3jUTEsqUKG3pp5Lr5S2TdcEQggHbRPsUMv6DujYZNopfff+NG5A4If7KtcZoGJSC8TgBvsuq
SIFrosxG2qDIkmxnmKWt6v1h4iq188wwWwcy+l4VMGpL4iHeTwvY9KUiPgYiRFBun4IVD0mBR5gm
lTFlcTVKHjUtnvicZp25sNE0cK5FjRcoP4Kuc/VmL+hf/jd79PecVQvl0qrrkOYoudK7QlsRVY+3
rVyTZJTtqv0hj+XmtsW1rVQNyAihEwLsLvu6dsBgt1MHi2MxQxQh8ZQC4r46r/S/dhKxk+h4wl3A
czBvmpYtYT82mE1RwztVgxSBqbu3F3Id44Gh9MwC/QVnW2fkQguNWXh0BQxVQJbYorXYsiWTiddi
WAkPYAocP3RmARBgdlzJLCN9KSsJqPFyfKnk5ZcltO0Ws2+WGyfpCCjj/JBPAyqTxhG6aoafj7XM
uWkrywXhExWeAgMQyHIYBwzZl7gzO2xo2X83x8bG7Lkd5oEdolXwxxt7ch4yoH+U64T5dEmQCMq4
IH2bDfFB7aR9hHkc9Jz3OeRDb5tauW66gvcaqHWqZ8l2ARK9ltJGwKKS+BDBswtV4zZz6LRBb3da
AVkQToRwHVtieM7AmqCLipIIGwHphTjPgGEZBJJJ/SI9ZtOhDibHMCa7qkPn9upWeuRADdP04yQW
dtVabZe5aYIgM8j0uXiyS9UsoS/4qdg5Zhv+PAjA2BTyOfQ2MQVzVWypIwH6GRbqDlkAGoXuZ1fy
goDrO0054pCMggkCCF5284Y0aKqxUXCnlwmOET1/Lkrs+pRfmmD8YZIsVjt2kNwIXo17ydPBcoX6
YyESw9WfcU4UOyHqR3aXf+V8qmu3eGmYuV5mNeZRhYyeSPe0k1LvYneBFvA8EjrFWoLF0C6fefAv
zoaeQsszF6aYUO5Kahhtynuh/xnpnFVxFsUCM402t+QFESvpYkcArjYpnxTlf7TBPM29NEdxkcGG
jFezCiMnDPemxCMqvb63F5/nBKM82ym5S3soS8EKFPDssHlt5o9q9vMJ7vbp9kk4bcpl7eDSFPOu
zHIuZt0CU6Dt0DKbQtPU1+zefKi+9gIp9sWGxvHlc+mp+/krJEIzyPze/g281dLver5axZr6vMVF
m9unXION/TJ9iMn3OuVMHKzATy8XS+/jmSVJ6awgn2CJjruJGeleQGXu5rVtvY1HSHnYsT/sQJHi
lw/Gr1Em0vf47R/Qal23vi5/Bt2Qs59RQD0abPF0zw8YArNpqdSyZ0/HFvMmnVda3pe2GBeTSxX0
snrYal1112y/QdYBsOg70LLYll961Wvkyl95Vk+1klunivEvcxZbFtSaNUx0n9g2CJjmwMVf2+ZD
fAcN4m7XO6Mj/ErceaM56ffgTr5rv2Zc3eNVl0OL8aj40Xopk+ZUszJC8szETgsdydOFlAanmrGS
EGODMckESCnAxCdpzfOPuYQaXii6wclheZvdaTvfZRGZgDJRSCG5BmBiqpd7QkV6dI4mokv2uOfi
01YXevYrmJPdNZSyhjr01h3gk8jot68RhS9CKLx/Ho7/agjvcuHMKQ4j4O0R5NDLJHmKkziSQWLM
S1D+Fu2B92StH6mzFTIHWTKnqKDCO2gKTocc0UW5y977u2Ufv2qlqzoUviWT7hVxqRu40KVK/MyH
/NjMv1PXcdzlypnTrZeDHGozfkrn/NaYqF9NsCvlRH6oXDCHeNHOegiBHH2P7/9F3APhIdSzaFgC
QgEmXF2iXpCiHDerhWygIpMk+HHbG6+cpAsD9M/PnFPc92EBjjHEJJpJUutnszzeNrDmki4sMP5e
LdJi0EMsITtUMrHepm36GDnG0UoJKOajJ7CY7cV9+WG83Da8Em1d2GXuiAxVuLiiW2dOBYGkqS55
CQwmKqcnxdtB5mIkrWT1bYUdtKLczqZfyC6c2ytZiXQuVsLchTYM+qyjL+Y49bZsgv4Eg6Kld9sI
bxnMKW+FrgeqgBrRc1uJX4yKN0qz5jvP18HK0sNntVYAXhmiPiYPi6e/diC/JpWHsUNAo6rZTr4n
x+77uAUu04aQKif44ayQLeeIWj9JOOsamZLWbkYMI4wjp8KyagLoK8w1ILfEuMnlbRrzQAX7qqiR
GJ4paUgub/7FV/rbwKkpfXZdVRw18MJIeGnnhsg5qqHRy20Lq4ftzALzhvYQca3zBksYk60Qqjs5
Cv28mDlp+Er2iA1CQxxC1GhmXbXnxGIMJ2uawWO/QY7fbHOXnoGgRpwgOzFXn30FcYGsDv5T0UCa
DLQAc0trEcQfeQ17tHio2pkD1WDzwcJzLfi5B75sHqx6zf2cG2QubRqJPVAXMFjXqWOBD7OuEzdJ
G6cvRE6gu1LCweIAiwd2E+RjV6Q6wdS3oZLClth+yGnnBgEQJciQ66C9F2IjBfOUsJGXL0o6NARI
DM6hXLUPonOZqv9hWp6FwmJwv9eDGadyql5AEYaJZXARVkBfFE/ihvckrh6dM2ssKLZru9ycGlhr
geiuFJI4kSM/G74Mon6bP7XBtcfcCAHpWQ16Duxu41GAUuTEdvULTwmFxv8DcBBNKplomtLG/2c3
FfrnZ3e8LuouMjrYa5otvRhI1HuiPLWO7FWU9/fPcaOgHKCxhYRxB5hlrgb6PhMooOiNL2IilgVR
eg5f+cpdQHsMdPgoh9GZMyYEADKp6qA1Z4BY6mGBMCTS9i+QP62IBMbU2+5LWrOFLifg/lSy8apn
PRi9KRQmbOFx8aqKCBBVBlmjM5AW5Hj9PaiTtddi9w9cDN2ni+9GGeWRfGChGDW4Gl0SMkWs0GCC
b34GstLBuF+ekxBvAditGvf08eYIIkfO9P0fkEjQSPCWdcbf5GkdSR1a3UBDoXtFugiDbhQsK9nz
S+r1e+7QCs8g89blhtbqULj47VGVg3xKQFA6O6ieiQlGO+M9GXQF//8KLXY6fMCY0ZRjnOSUZVpv
y0GdSG65iWc6lH9uWUj1BL30b8ZP/se9/W3BL355J3tL7EaUXvExq8RvI8h/oGEvjLNTjjMJFy6C
/MoH0LNEuZwAE0DDho1VAlUOWgAUqI+DtrBbULSiS4fTZEf96Hn+e+1TorGKnFZTJDhwxgMAvD0L
YxIC1h06FBoZ7qaQyC9pDCSy7lV+ZgffOdeUZ5I5rpjbEOYsgskGKu9et5U2QOmgw0GSY4Fhkcbn
IpDXPuH5IpnzmgZ6rZkxLAKkFT0AgtxJJPkMd8XHYE8umtdele8kEOWEHq+bc/2E4HOieY0veZL0
ZBvMwNBW6DHG6PAS3Y/em3c6axjDbDvY/Fz9KoSDNbRRAIwEHuGa5kkstaFSEoE+WMmhqvX7qgk8
jBW7nG9Id4y9kOd2aDR89lAVZmJGk4RDqj6WmmeFbnPQbQi6+NFX65v8PCZE8meU1VzUEQeQvPLK
IFfRNrNO5lnJmrmWggn2g7J6FYbxEBjcAbK1c3q+RvrcnK0x6fW8gug6pNYOqCCqbulDxYDUB5li
lPH681qL1ygPZlHMXTSNKGjrBYuS7hcPveDWpgPLKGdFjmQrOKWhwyWqWvOs54tkLmOlQ9GDcmSf
3kzl0MSOshk2GLsAWdXj4T0A6dGv7Ce6BLwewdVjjcWirgFEFJRl6HjQ5e4WMeZUNRXgcqibZ7Za
dznmLIzZllr5SUJN+PaBXTsvgHoBBCWhaXs1IANbbd7XgCItQrgXJNOVI/njfzPBHJd5EXtFGGCi
bdFWNIDGT2fIbd82srZrKAcBPgZEDMBO9MyenUm9kYViEGCkDLK9GNSp3VuBX1bWN0gp9vZtY9fj
ocgnkFxIVJAHOErWWpoHpTHi2+EpouXrcgf1+Fxz8p8DmeDB5q1cOblJZsnWc8zacayvrPXCOuNj
Il2JUJSAdcoxJqFKkHhRvRvobCHFPSl28DXqvg0aRCl47uU6Z8SqwHkJ9DS4K8Sr06nqo9yICzrj
5l2zpXR5C1ir6XRO/CPBVAAvY5RW/DZmtyQYxOMPenPmuwZBW5Y5+uSoeYK/Tdsu2aO+pbRjkru8
9gWJviWyNwcOD7629jzRtI0Gr3ghr8C4cmoaEG6X6Scuv4OmzrNsCcMIFNA17rmflC6DeTYurDHe
ZjIiq20WWOsw9xS9JZ5xVJ16W7gFGIQDm2tv5ZnSJXxCTAECLnulxwqJLFXI4YJI8G2KSfZjviue
y9f4Tn5AtX5XmGA/7DBb3YE3e+yAeebc1tXdhcOBtAomImi7/PK6Sso011kq/MYtDSA0Qn5M6S/y
H/U7P1JduTBwb4qFwQiKAWBH5fWkNVMopQCx134K4y6aMcRuRY4+RdvbV3PttJ4boiHsmReag2jK
hZkaUt5T4UcqHwWBY+J6LZRgDYSYdMAW8D/6Zc9MVIU8d31YG6RqK5EEg3YHlKWng32CiL3M+05X
swUyrhxVhULzCDgYNgrGyIq8BHFvkVHJ70Vt+ajSxVmkDUivHXHRDoGEivXw0aQ8bvzrZcIwMAfQ
EUL9BP96ucxIEcFzq8AwxJbv8jois2o9Abq+jQYeqfSaKWBEdBUgGzrsz+QxtZlYpRkYMDUfdflO
7t/D6l0ff94+GtcPLbQZqEIZ3lignFnkiwDpkC7pwREv9woFs5G09W9buE7z8bEwYmSiXAH+QsBD
L/cMTQs5K6C1SKq+QuOt9PrgKNTJpivTrdpXLtQMHVAdEQujMJBPBM5Z9YvJH7IfmY4RlYbXsFpx
3vhBkP8UqU42wLnMRyytqIGeT2jAh5qgRx+2Bkgc6civ4ucPGiDIILbmjsPQVV660kujjCvNWkvt
UWc0kEUZn1SOBlCtLRTPdzH/NVy7HucLZC7jmOWS2k+wpfr6TAxM+JuH4vsAZi/e+Nh1PREfF58V
RTUIG1Cblx8XuKKkidsKDUYxdPQK5DmxvK9Ki6DRTKqh94sMyu7laFtDT4Kp4aDRrlESsA8dM/oP
RT+zILEgAPdHF7W/a0gA3aG96tc/UUaCTuURaZut7eaDoZL0bbiLncyGytjX2+f72rniF2AqAfMr
UFC6ejM0Lc6nsocenS7tFDHFRfLn/O22jbU7RHkmYYGiqhCIX24zYJ94QQwMBgxevdial3ndhpYd
N/HP7hRbIcFJgWkn3IRjxUGcW2aVjMu8HbSpBLwx/2L6y6FwpI8UeAzom4AsTgiRV/GKnGv388Ik
4zACS8x7QcNiGzQADA8kJy1IXfDeA3Y13aWesLW2vBrZ+jIx3ILYCl0H9hyPYlaYZjABbFiBYiTB
yYl4lSKeCcYDCJGptXIIExgssScUogJZdW+fk5WziJ37exXMMamhRKZJ2WyQqC98sVFJIb9rKVcZ
7TospArH/zXD4sWSPq/FXMFKWld7W94Mr6YUOI/6Z7Sh85vcNgJnWewL0kzxIFYj7CnPSejqfryh
jQQ0acKXYDPjHEI4iduHWvtcaOYD5woQI+4cs5cNbmNaGAuMipoDvj+ycCFeK36aJoXAt2IohQ5K
Xt5qSSlUNU1hAlxJjyAUegLa1Fkc83t/l/9UElvyh9wR32Qvd6o7iz98v+a9L34AjUHOorY5ExN9
MHFeqPZOe8x3lDtZsusH/kw31xbzUphjok1KA1szbBle+5rjSkdHxa38muOSVyozgLecbSxz1YJE
XcSObiyga6jvt3b/M3A+e0d/gzn0q5WX2/du1WWdG2QOizLL0NFTsLhsS0U57MIpX/Vt+2YSSl8S
PQ53/yrpBaoJz6+B/8oI3ZgdrUVLyBBy00dB8izPWzZQhEIneyuDt0jnJUdrl5DOF+KRpZOabLYi
g3qqyy3BgHdE0z+17FI+lkPACe3Xbt1J7gF9bY0mYZcncrDaaoghikAK/ddk2ELIORorfz+FDFM0
NMZE8L+Xfz/Oeg49tB6cgsZ4mGdQhmVfOGdhJXCHCQwoQRr5dLUvTfRRbegKhBVxqUTbiJziR4Yh
LLTLFbtu0NiCMuf98pAdTI7u0zWIkg5dQeYNW4fBG+Rhl4aFQJRARz2bZPKAFo2IsYU4JhS8LAkM
Kad6yOCKDvgnsm+5025lkj5D9pELAF85KL9PJDidaBOReb7rAeKVkNQ2iRgcY4T7ivRmmbV9e5dX
jVB0gIJg6BoDHsjKMliJZZJA0mwpzDEoI22skDO6v1JXwozKmRnGkSRxp0eYOcK3rOy08Yqt7NK3
LgncHpBcT3L/QdN87YjiXmOO3ETd8GrcNR/jQgXTqInXdTjUX05FHhe1iKOyk8E1EzvcssvKO2Rg
UpE2lTD+iYHly4PTlVUZzwU2U8XT2t/p29mT8abCMXMAWKv7eW6J2c+gjLXKyGEpPFJZi3oXbP9T
pUs9PiCA/nAm6UIbF2J8JiCgFOhzuTCpA3F02efIRnq5QWcunVQLFCxB9IixYVOxh75FxK6Kpbm5
fTyv5xSxkWCxNWijHsSVLBpQbSFXVsZlQF9WFWmmDhwLJpgDEPXJn5UrPtB2b2dLKsleBY6axQlW
cbnsk3PD4ClFB105gi7WAqCbqgAnKHroIA/sgF3NTXcfUNPMnNzWf6DNXZD8joJqKAw1fv+e7GaI
+Pg1Ho/8nsfwulJYwy/CD8EsNSKdq/k8xUSvQDTwi2igkT1EgFarDzRya59DZGW3N//aAV8aY8pd
dTGkWSjD2JR+y+POH0OQpUUgiRnj99uW1s4zjhZKUBjkMa6l/SYj6Sd1SizMiL/PtWznZRjZ8Yh9
z4Ztrd4PZbjT630vSltlqjw5oaNhvB9B13P5uSFcDuApxm5E/Bi27D8rZSg2IWo40Vbf0b5XtwOM
0v1n5Og0kmGN4fVXDcxJoVLKhgFha6IenLa4UieuREoBJLmdz2s3rfh3E4I60DgTEcddjQdGhV5Z
IxqmEB7o9oHpzJJ0SOc/k5tF0ASOXDwfeKlF6PZcaWkCGAK6cGlEjc0qN0rwIpo/e6lyOYfk+jxS
K/ACEpQooFFH13oWZYP0WKnHaUK10tY+w+MA1FxI6sfSrzZtSaJsh9aTAzp0/SsvlV7bRXwkhG0W
emlXVdlBGus0b2aL6I1B5DomHUR1eoNHPnG9QAAqsHsaEBC0XMlEvz1cIGrMlkWUSnBbQwIc6klM
ezKEjXN7L68dOiyB4UJCIRF9F7YLWSfaAIJS3SKhtKvKOznKd7QSq1bIARXt+bax66MOY5T2BFTK
iGPYJo+Y9bmU1KjAKqqyS0zhCZWeV0WCnA3YCfUoc5UWMgSmwOPxoo/g5RWjPKuAA6CUjEeEhSAk
S6cL0YD73FfSZmlVr9ajyU4U8yGa53s1iTaTHnNwX9dBB9odqC1hIhHjCFd1PIzFWtOoBRbmZDU3
qp6yntejW/t0iNZ0U5Ms6AmyXkoWlzKYFhwSMRiOtYZ2KKq7itbdi+ZolwVXVvbaK2JFyCDo3ca3
Y3s54RLoQErj69FmKG0JYiTsVfIphrT9yqOQXftkFsBx9Iqf+A8ur3i8SEkKbSksLjW9VBq/hMpD
rpok7o+V9DIFCucerH6uM3vsEzenulTl2MxOGPezUdhdOP2528IGntlg0gnsLKgIEN6g+Tenm6G3
KQO94Movc2ab9zGiixdaKU9eee5k7d6dG6aLP/OXUldnURfhLI6t9rOOH8s03wStaNcRKPiR1yhp
fch5I2hrPuzcKOOkda1PUrPAF8zixC6B3s/0uzIySY1x4NtuZfUiQPoPwjrwZFdB6VgWgjDMOJil
EddEKBSoGRb2PBf2qKpeUr7eNnf9BtDP+Lc5JuSelyUrKurFqrly1b6E9MxbWn29bWQlELq0wjwB
YS3UopqdbtvSQasAVKrHxcchGUtiQdicD75duQJ40YCFoaPwaOUwaWY2ykpYi7BgDpqN8f9Da2Tf
OauifwfjieER8dfjdaOAaeZQgJs9WqIZNmiw09yXPg2YJTvYJ9yBuFOH9JYtekDPTn0WzXVbdrA1
eOmTbtNiznKMX5WQ5IcScBEiPmTIGRqSAcjRhBDf6BHYm9+EZ21b3C3PoceriV9PgVCFyrPl05N8
9pO00MzmADVl0nj5DMaaDOmvWNrhznjKX82t/EA3o7LsbBO52c/A5nHarBzdC/vM0R2HRKsnar8T
IMqRe5F8D7oFwvnIK74bCA5EgXjqoTvClv7TWQpP/gbhmQwSYFMlcgvtQ9MR70cPBLYuDO/agkig
8OL26tZOMaYfIRcJTS9KNHW5xaWiDEqbpgEpMrstkHtF3OyeY4Lt4CSBEEtTBhN0tnbBQxhjksJW
IcoXbfRN4QdHZcvZ0hUXh4YyyKREOn6JXOFyVaNcg6q+Rtql+s02aEh10Lz5LvG6vfoDPJNlBzRQ
A8NgmuRSSa/dWZDVYVgFuTeCUubQmnltNUEbBWB0zo8AOW6sJ6qbA3rQrzxiyWueUlyQc1vMAR0q
QWnBKYmt3ZUb3VdiwA7NDLT8QD0BU4lRB9sELKjclp7gaA+ZL2/SZ+177PE+8spVRVcQgvaABltU
KZ1ZdWSOcyRZyHkV0tvaPfT75J1AUjcQSA8Bn9QedpqL0nCyBx2z/sFL8K/PGMQXIRAAFWyUiNFX
v/zgs6hLkDYGnWRkfIjhLwPICM6Rokfm0j1SMhBUD05P5lUSNUySZYCmP4AwaECHOwqPKj1EgD0a
QJRnoArjtZ1+K4ud20SzFdknLeYCogtBZebzqmaddgjG34CB6vWXqB5qw7TDOknE5mAWeWj8DMUR
b4TTFUtbNd/UbhRARRcGRT5vCjNdZsWt8xyceXamWtFi+a26ZLEdVIrSyUdlqqF26oVLL4aYdEss
ACvruiq051CazIlMhZDljtyqfSLu+1INdRCSTIp8TKZYTyunF+JiTMlciqWRIknIpcgPp9bUP8Ig
SmbMx5dz0XbeiJuaGhsjbZTB0YpF+iWbgyz6QlhbaFVMC8KQ2KosEZWDrs9cCdO8jpxa4/ekjCQB
VCgjRKU1ewmnMU2JkCbGLtVBpZq5XTDLjdOEdd3GjqVlmbwrmqQKf5pVaIh3QjbpvWdhGFJrbNNI
p+IZg1bT8DPFAIYwUlSkEW/yNkmrXwoQdaWjqomQoXoRm0v0WQ5pGh0sYTRB7p2oWeo0SiJLxNJL
GS3aUEPVw9fkBZyOdmQEVfEr/z/2vmQ5biTb8lfK3h7ZGBxT26u3wBQzGREcRHIDIykKcMABx+Bw
wPE7vepFf0X9WB9IymoxKEtWdW97l7KUArP7veeeQe+85hEhlrPYUOKVNGTl5GdvqlW8ve5dKqyd
MEp9gKufHGekV0+Zh9BVr1Xoyb2pYD3o1+VsnT2RSieebWVrG3e0mwd76iWTYZZatRs2ujMuoxC5
sKqobTTCStJqyL9K2mIEipPBfFLoykVMr6xn/4thssHYFv04c0hcukJMT4XR+82mshQDd3jsndnZ
8bJr+V3eAP69dpqSwvjJ9DQLMaMgrA+3+L6RkL42Os/WnsrOL6s6yHy2ONTIVmuyIvRnIs0NuKW2
WW3UNBK6F6qaGAiYYJ94YzCRrs1OBqvS9gBMzNVe3cHWW4UYb4TBFTiPOZObsSeUF2FpdzMYMXlv
myvM4/lkBvCScUVoF1lnJgByrXRfYvJVY4ow2sx7KpVsTEiFddqx85x1PIumgel8Y4y2yY8+sZC2
WI7kubB4mh/Gse2AiA3KxbSA9V4bSdGW5Wqsy8499Tbvur1e55OvIvgLZbYWtFiGypuhc6ps41u0
l1Ba0HaMhO5WOowynLo33vBLPusCQ/R2+lY0Lu/HAPZglnybc1bTxwrh6/AcHFy3D5za77Lr0oA9
bBXQTjYeDSaP1vprn+uWChuZLlkEHTyOomUdSHdZ7uXefnSZzY5GkV6lNuTLsOTijGP9b9NhFqHO
6eiEqhlzvu71UcUABvUhnBUtABfocmpzZGrquiweWe6S0GvSKT+APgItkKlNX9o+r0Vij+nQhDxH
S/KF5uO59mRhqjxiTUfl4mY8qbEPcuI2xosPmGkuN3WhZSZY2j3NrWKN5qNLb52icK810RtNaIxF
KV5cS5uGVcOGSXeqB7OVeH6+RCeiYDZtzCrXb5ysyAH37Kwe3tdQ7QuXlN9Mi2QujK1SOU0PqSBI
iBWzYeQv3M4n7alK1eAcqp7UCPizctzkPpCWMXdPlSPsfAiUovO8m8wBvCBNt1zQB7qWTZEgttUE
SJ8R1jl1CtDpOWdz0tbFOCJLw/Py0zRRPqxtyN/wqiE5IUtyZMWwDCkRHQXMWzO4S8uCFTP4hoUz
h+3olHBbqPFcA7+upyrKQYNEWlQB8zu85la9bYq2g3G4UpUGQxVXhw9eazGNH3s2axCf5ZUrVqyv
WdvAskbqW9/o5DOtpAZFUQs4u/kGj6CZX82txnUVqtbNxIFN+Dq2HisaMxJZ6icz1goJ53e3Yey2
N3NoIbkYQkOTnX42sSib8TS2Xv2Wplbrv7QWzEWrSGt8TRw6rEjs3u2HHlZsE/NsXADTSXFS+MJb
Edds8pHeMmQVNbXTZDeW+OpVZCaYNuR5qyLJSYkJMZYPlz8alcYxu+XQ1kS9oITvU85a5Bi0Xa8V
28bNK3klejnqe1hWaOw0FkTSOqG2KmK7cGFKniIGb/J0EXYL4uBhRwn7tIJWVVWdAWcNsy8fUsjN
zLDzjR58JCe3rSC3fZ5+kbPsrSGcmFnJW9krbovI01pt/il3+f+B9/8BN9Ff6qaPgffPtBZ/2w+v
FJ3uWy2oUJuvf//xr37E3muO/gcqGSTUQ0aKxhnkvT9z7zXH+APDMrDa4fb8o679Z/C9Qf7ANBcB
OuiD4VcCPuc/g+8N6w+MbpCvDATdxO/if/3Xf75O/z1748cfxVR/8edfg8qB1r4r9FDgucihBKPQ
BcUIJ3jZO5QTzIXdomeR3Xuhpuf35WzHWbUrPAOm0NlRcPNk13lcOYgvqlF4W+KO+3KbkuaW1Pyq
KuWuE5YVpIKuheKRGPtbxAvuikxfD0O1EX2eaPm8zhvr7HtVkNIOnh2I5e3E2mm17ZznETEfTKtM
KAWBsZNrXTRYSrpgkm7kUC0Rpv+AHMggm9gVsJUkJ1rY0Fe7eyYp6B+LuoK/VqMeuR0UgV22lpO5
yexFt+bGLa/XVT0mjiP3A0QgzHVXE9JD3AkuehY8Mp3YKczIzYuYShbqDVr+YlqP2k0t77v+dmZz
ZGOrTvmdXgCIUHI7Mqy05Llss0AbkDRRa+uSWEHlZaE+VlgLZWAVY5z1L36zVvjLlrhl4xPnXuT5
/saushvS0QDLc1x0GoytrspBrGasDAq1iULz37pwkEFslBhlYpZf2nYIspRHnYvIRg3GTECwnObs
DfBpYhkkNc66YU2IdSMgxR5BwavCe5F6uRomtupte49RbNDZzz55rWY/LGY0amREZBI9zoIEmQYV
B5QqPpKgne5ZeOrcl1kshm7baGjO51c7w7xYTBFXVcws8KWaozSrsyvuXedQaOXKEWY4FWPQOnrA
6xc7m0BvRpQEOUoLxsbw/pbZnuVpaOV1BI5cOCLgyNjnxs3oGDt4USGJ91WZO4jKbpSjr0bZh4Z+
sLyTVuuh0UwrAyMbW/c2Of4bfLhAwb/JatYoREIKH5MSrEVafYXuZ9DnZOKboRtf0x5hyWMwd3RL
rBGkWRHLgj7n3uPoPJateE1hejHk2bEp9b3i7KtFm7hn2UmfIYhwzJWJ0/Dn60l+BfE2nHUWF96w
zzJ2NcCcYaDNqocoK0tlUqf+zkuv+lwFlgFn5VkLNL6GnmNPEVyBlAM++PDWaJO0dSIMHAIXP9Cn
Vzkh+yEvjs54gIdrXEJBa9hvdqMlowUl5MyDDC67mZ/ubI45zGTvhJZvMtRxKCAjswHhFkk1rBFX
ZkUfSS0jHDPo7fmArf4oQI8tZAN0Fa/pmKHsqCJGIGEFPdjKh4NXIXptbjEOQxnWHfoC2t3MONhu
FgzFjvkrNciV5A+zuuYLBYMqZJIOt1V7tA2E1BZvFnb3ySkxYnvzXdDZy2Nh3dp+vxFViT3pWqi3
fpoDt0QXNa1M/1woFbb0CXFJx1SHqI3AKKp9o7SLqjq/ZTkPMHMNiXzp+11d0G1Ontv8zsimBCT2
UMnFc6OB6/A3NGOr0UGYWhO7PaTsmrbDcDN0aB6O9g06zdUA6Wz7pLLl++PxlMugnbbKaJKuNIIZ
zyBhXrnRpvu2cNf5sLPs02ChxG/tuKVuOGhTbKh6Kyotbotx23dtAJf3eBrwLcl16umBI8By6CFC
VHWixgfKb93sgbGDnLOAQ8Fv1EdCEPDG7JPjPM7qi4Vs985xAwO5HLk9b5WQ+OqwjBTdQbOskBNr
ZVkvjW0GGd6EzDx5hfNA3c3k5ahMi8DSDhUHLDlpkW4PQU6fNfcREEGQMi2A6BxqyAeUTQC2su3o
w0SEo9fQEO8K63hrxv2YQrCJgqaBWTb6mIaq0OSntODHnKE7kg/zdG7zPPDnOzwOH3uBac5R4+9L
aYWiAlzaoskz/STHAmcC6YDpr0InUCCuaEiXFLHqAO540ktI4PLnEWhUgZtfGjIsaRum1ZhUNQiQ
QoW2vUqldtKZFeKLOQ91PcPFSdwWzI3q1MGngFLIeUoJCZxqjpYsEXe2Qse69bopACiAuefKt/FC
o9psygevhZ9ael02+SFbFsXpTrq3tsjDbLHCQOYFE0Mi86fcATVeR9CSqYd+pz2xeoRD0RijvA/c
zoupcfSQxEzPgBlCwU4Z2pmxea4LEvp9RNtqLS2xztkeTUWC6R5S4WRiDzAoJGiuRu068xEV6aD6
x8vU2UU0pC+Egw/hNVglblBrx45/bdhfzKrB358AKUyHPLVPJRo+oVdx0x89IcJWkgiqdPzMFHku
8C1PEx7+wrCZLf5tbgacjhXYFBuJe6PXpzI/53QO/dSKJfLwWmph38vCtGsxYUS4mzgMzL3KXDse
fHeXAWFw0X/D+BpomTHepHl3rBW/ciZYQ3RAsFwvAg8j6Du+943nuq4DFz6PPBfJXPrQ/pwqk0c1
0QMN2+bSy0hYJ5bYJETfrQYslY6kx4KTaCiM+9qImoJGmQMJHVqyUmhrkmO2q7wyIjLDltRey0zf
2+VhpHYINCMLROHeexVK8LTZaPm4g9AiRK5OZLIx8h0jANYAHALOZuStpq/tUAIJgH9gV289+6Hr
+rAf5lWrgBEi3D1/YzBBKW1/Y+Sgm2N59uv+yAcDxUixLusmHLub3iviwXIAiKQna9yKcV7plR5R
MP0FvtxW3HcV9mwGTx6YkatODwzDjms3DdN52Bn0jUxtQGC2Zk32KVP6AdV2YMLXoyE3vDvYeh96
aG8b3DS/YaAInGjlHBtSn2iuB2YOVwN0SITpqxrElllulLNXePUaEfWN91KX55HcewTIw4B1t0/B
kp4fYN5+qGqkvBTHftg4Js4Z5ztZTUSYTFIsHJ05fGPzrRDpipkPLc0jOBVHMz7JeogzrwgaVr6O
Bot99L9al0bSe9AKJ+oG52nS+MaBI9lkpntZe5HtqB3QomuAKjeFJkKWzauMpEda1wePegd0PoFU
/DCXEKdYUyC9PkyJiIQYYUbXBgK1o5kmpfmNoF/V3DqCn0WAtf/NIs1+UA+Al5BEAmjJgCHQaVQi
yrChQYUZCBfll+fsCreIrMGrYs2Xh25w77DGvmYp5JJweQxs0q6FQfeUg2BXZWAO4FKJvXdR41nZ
FVa8F8Y24zjuizTHApiG7eAkvdK/pN4cEaVvZYewoMqP0B4eYSr8jVf5GuDITdnQIxnNiGMTTbEr
YAtvry0/C4kqDqbn4I3tynvCSFBRP1JjNgYKndlQa3u3MsM6JS9Mh3TUZWtz6LEGlwnBkmTK6cmT
zknLkTmV5teDeUZniIvrIwJQsYLuo7afDGzEtYIH6Wh+ydLy0eK4Tc0u40DCMYnz5+5kOTBy0baa
nJ8qdwiLoY4mx9/mTCQsG49kdkNhip1FO2BVzaFRaSgUzk9TwWA9j5PYgjQVUmKEbtslJN0bBYmE
db+cLD6UiIDkPCGJw1DtCj3qlqUrEF7iFNQMUysDt+fHpnBDmlnYfpQf2JX3avNHPN91lZFD3g6x
VaLyKb1205fYzDttXUmYBhlemIMpgzS1tTshvtjrtwJ5CbqO1540r7+0aD9boF9bnospwveOB8nn
CzcCfCpXv7T1NjKCXdYTLPoh264jkMiPZJWt7R2gULZLb8WuIoH2PU9RhN4XyUP4ttSrf1Ps8+NM
4P0DWfHiMgQK/XsYn82lPZQI/8SZVM8uhB10u4RH6K/0trlCctLK+GxS9J6l8eGIzkJN/WXESP0C
fPP2+xFVvExr5LpeL8acAtGG/u1f3+mLKfXPo5mLUQtGJeYH8pqem8AYDYNFzgFfMWYIeWSf55W9
gsQCZiLGJ+q0T493QdMwCpNn/oDj/Tl6E3xNRCi/+avFj8pE9/GZgclv2meMbEEEBMMGvMRL2QpI
NZWbLe1zZah1oWkwHGhD20LJYsHUDIXUX9/S9yPan3f0/xzu0uUOXyEySOGgEMkBWKlZBH0bVc6n
FLrfviYIk1iY+4tn38WLqeW26jnw90jf1scBGXxdbG2tUEdOepZ8xlT67WMD/xcs0oWABcLq+5dS
x7QnLX0LF5XQ8yIfgfU3tmrYGCzOvHn5qaz/Pfnkx1389YAXs39Fm0GfNByw1zGvM76OlIUGpjJe
rn1mQPe7OwmZAGwSFmoPGGbvr83kdNYn3WaR2pqhBser6q3X8I3zDbLLT5jA/PX7ccH8/XlpHrwK
MJtEStil2BaANWMWVJpYUtr7hT3ffamRZ1g/w63o8Lmn2Pvp78fDXYzsfE9TDRxaAX/CWwv9LKKL
y9BeFeti+9l88HevPojl/7yyi3dysPummaiLeTqHS6Gqg7Q4c/Pu/+3+XS6QII6mFaLRAYf9kDLB
Qw/8i9hFIGu+/cwe+iKo8c/bh6E5YhqBEF5SVXWuuQM+wWXB0kN5awT8qeHBFOkxvD/vUtjpERY6
DyDEgLW0+vcyQX4cHfYyhgWJwLI+Xwyx4T5TWv3YoXkyMoiFD72FfX78bFH+3SvigpgApBEcyw8r
ZNUolxLNWa5RRtMeGS47HVx02HV9yr+90IX9uCKELsAwByYPMEe4eB1pqizMgXu0hLiLD4vXnLvj
b2VYfEO7u9cj8UQ/Xb7Mj584OP9w6Vnid3AjLxdLx8xLI+14FdH79NDxoHqWexLXN3nU7OheR5m2
RcWtJ2q/jM0HWHAHWvRZqN+FBm+59HdncbkzDF3RFzxrq+97X/GoCJz9lk+RHr2ErOkNSITxv/2t
4JBL1AtwY9DRPuhENTK0/rAgSvvlVlu7dAMS1ZYk/PpfkN99XLTfH215DL+ULqNR6HYul9L7aXHb
cXcoKx7LEEmP0DUgE3rNtp8rWn6zni5HXTI9LcP/SIzvS71DDO9QYT0AQvA9lkLulvWgjvNTu/5+
R/+tQcp181bfiO7tTRyem/9c/ukrb1RHYSP+X+//CJz/5y8vg4l3f4i/zyJOw1unzm89PJD/HAks
f/Nf/Z8/Jxq3qnn7+3+88qEWy69llNfvhh0WtrT/9uvv//x3V88V/t3NP/4H/xvw/n/8z78911//
duz+8b/qV9q8ffiJH/MS9w8IaLDwLFoB9AXwGvhzXOLg/8ApDqwtKKEReLIIXmveifzv/2H8seRl
mmAmgvQP5r2FV6eHBwD+l6b/oWNI4sK+E2xTyDYIBiB/nuy/MC+5WGHgDwK7OjB+wFHHEUGLX3ap
X95CIL61W7mPItLHaP6qA+xNFDCUrYApmGbe0qMefS7mJe/f/Z9HNcA2wmQWgrFL8mVZ5cKYnMdm
HtYpQskHARtJrQ49/rU1rgwdmAPLVzlhMSbMYTmfBsbWPWYdc+WuWHGypyVTog9049rNzhoSJRxY
4C0rk32nT+OLW4L8LvsVuGLdi4Pes9bGaBinpJ2c0G/snVZ8JWpKKp2E9kxwoX3itdZZG4oN8+91
c1+Ob0M1A9j4jBR58QGCtOuCKGjoyw6ypOpe8srF6Gvp3IFdgJkFcHZAuGcYpyelYKEJknKV2WHl
nRu6KRWGQuKz9Lb39f3Pw4ORtBTBkLQ5F8+bzdQkELMB00cHwcAFwKgB47nABL6uPlPjfvCd+H6x
vxztojCtzZlprtGBx2ckqgwA2tu7xaAVIxq0L+BbhP01jCfKF3X+5aP8TVN8UYMv17nIqTBVhMhn
2Ugu6tSq7fSOTtCQyDwuG3FGLl6Qdl4AQtKdqLaOBKTZRmZqbov81c+/GdPwSel60Zd/PIWF9PbL
p4WhvUWFHL7zJodtvVGxDYuvAySSKyOi2zQCXSXunEDti52Aspat5zd689mu9v5T+3kWixYK9wJT
98sH3oDVN3bNAGYJUBEIUOFkarMUmN/9X99xMCRxPb/S3b7f8l+OdPGwuwFJ1W2/gF3TTdHna73W
ryyBQkWSk24dh0qcbRMUtWqKU8OMMNkPBs2Py7qNbWeKoK4jWRtwD71nMcUlJpwWlOhde+1zwO8v
sz5fZwt9uHbiFjEQIi1AbnM3muOEFTu4EEhNGguH/p5o+wL+u1b67GQdsPirCUQpMacb2clQs7Wk
Ec2qzqG9ra1QLawhWGfNvgqk0Ubg5aymJo9mC0QsA2kfaDKYta/ycovBd1JQM079ad1Teq1qGpO5
jH0NcSBug33KCk2zXnOgZbJAagRBCqu2A2cq6Eyg2uLrAOVvP7ypGj4vtXn2OaYlegrb4ulYu/mm
xbrldff9NG6lBpeDbtq0E0agVnpmjQQgeuVw/coZERDh3QwVvqtpCtsUcXuGvgIrY+/PwMtBBYZT
TuSbzyJ99Z0BP9kEja6HA7ApLzd2avJAexRPzKjW8KDcS99LbOVeGdYYta0bM/OVUTNwSfvGU1gt
lGtVvnCcs2GboY9QjrnTtqM8qPQZtwKTGp4o8wuUa5Ga4X02FZtGefdiRKsx0NCnCEmp+Z6nDy0k
+ZSBQKrMs57PkU6rVWHwa2LIwzyY+6IRG7zJQZ5+89IxLlxzZxGAcsxIurYCkCzhkT3ra5OPb3SO
YKohQJIZIuihwJ4Bswg3rcxu3N75WvZHUPxXc8MxO63DLssiXcOw2Z12dYceRGM3hoLQkeX3GfUC
nmEKhDlNj72n5SVuR4b54ozwJHro8uZKSG9XeTbQQ2OjbCgSHCOyMaCnkCwo+mD0LEH8YUTonWzm
ldGLkA6w8529fWnBfLZ+Yma79xemQAFvB8JBiO8OigICncxQFMYKyd8JsMRQYcXnCq37RG8l8uSZ
fK0s97pPs51PHocWg1XHjzDrTxCnfN3PsEcEIzfzXjD/XpXsa5fXcamJXT/ctghQwwx4M0rQQ0vA
77MeFrnc9M5LZz+qyt8iyhZzcwS8NCPmZCvHr6IJMzYsrPDlvOOVH5aYipIBMyRvjtNS7GBBE5kT
XdVkjDqj2GatceCkWgtcWkrhIzpfe0jebqozMPPAw0RPN8uoGcS5S+W+93EqKXVfm1zhNAaA+TNI
kNM6M4CPFH08VrA9rIeDro4pSAeogIJJFauuqR9kwR8Hu7jLMhrV8I2wyV3eiyuQpb7Mc7FxMdtq
x3Jl54cOlUSDmSqZhsQayzXeqG2hoAHV6aoj+blvXfzadC1hBtPIF1LWG+hp4jaFlBuoMOiiIBCi
XkhLDMYxAXJgcz1Pe4DtxxbodIsBABTbkdPymOXgf/iAQRQ7T4LfOjq+P2NjZKApmSX+eJdhbWgx
/Ha8fGUWh9RJYGYQ6e3OVXrMfbBQiRvPtREMI6biuRbq7RCOmPPM0xWETEh+WANMyoPeyiM/xfT1
DhTVmJ0AW+vOuW6fNXxyEwwMMqsKdW26tuoBjFIOGMhZy/ytALVEzS9zjuoK3KvRnyNVkRgjl1jZ
TTxURTwXbvDXe8EFDvB904GME1uvi/4RLmkXnbieK5CY+Qj/FBmZIQbYUHpgKNLu5c6GeXc8xeB+
3IGVUiOmGg7b60+Nrj9uRlhd4fGHMguvK6qA95svDGBHVjYvfaxdT7fYbG9bHhgh5nIIppo/C6z9
WFRB5Okshn4A4SHHuLhcks9ct8bXqWhCx7tm9W2LqQDHxMDl9WdVxWfHuoAEJlkUtTu+FthPYh/+
1ZANoJNbbnIfW0mTgHwCv2mBW0xDvgeLF7yPxF3BR+bwGWt/aVEudnwgnFDswjMV7Ha0Me9vcmZY
ZJDyq1bXK6FPSU+eYIEVSqHHHp12HKErWfsAwtZ1h/H0X79i5se6BgA8ph6LkBzV9OXUA/6+VoFx
3vKGZbv0aU4gXgBfh8aQOnU8cvZD1FylLzDrgZKje+ju6Ff9AZ4tYMh+Cpn89kb8ejLL2/hLqeek
dktm++fJtMB76QrlS2LuPtO1fzCGwBf17rIv6tq+Yu5M7SeyKq9IKE3AvIER1ddaPKA0CbsruAVt
sSgVQXf4TBrz6S2/KGhhmgn3GPtJRBMq9yHguwG52Q8NzAi7da3idO9etbBlWsp7lUBYt4Nq7yhW
avO5uOI39f37+3DRx2BKUWfKeerjbtOH1cnELcd8a1HnMiccPs9h++3rBjLbYoqxOHheoLVspKVj
p0/pwY8WWzkjcoYI+cZZvNg+FmsfcQjHZvUZRvxBl7M8bojK0M4QOIZiPXv/YhkutxqOoCTAqcsg
oblpynCDOsaLOhW6p58r2g5M2amIrc1PAOcdvfLX2eJvbzPQflhvwOrg48RrdETquhzH91Zyv8S9
UBj31VfwuIs+d3n//dFs2CrBbwC96SXyWKVsag2Oh7oorvvV4EBotuSW1rEjgvHLZ3f3AmNctinc
XVBS4ToLEAZgxPu7m/NJH8mPNYSuSzdcAiYWp+v+mO7IC3bM8K8XreX33ndI74930SGh/GWdZj/N
2VUrAX5UgTE9/PURLvCcj5d0sSSXdYexuPPURXqI1FlyT2PIiwLnprhSe5AbTmPgfOIb9ekhL3Yk
QxuEzp0ngvLpBL8h5AIUMIkZIPhZZYCPmtPnC+4FRv2xq724zLlhnuOBMQC3/o353PcJwaxmvEK+
WPRq3qQ3LvSm6Fe2sCpfg77SPKWx85kh429eH2AMaKxhSACtIkwC3r8+0CyhhARCNGyHeLyfkWzh
gIUDjNp7sMGSCMaAnP/68S4r7PsXyABVGiUVbLF06IkvLtuu+xbxL9jlyO3YX3fT4//Fz2MfgxWz
u4jxLhY5y4TjUQN+KU9RunUnNpJPqpffoF+Gi80a4v/FPe2DWNZx4PRcMDB1i5t84WQOz1KwbWWi
5ze1sGAy6swm6DIQR4uNQmzxX18guOAf7iA+QQ+uGDp8qpb4nvfPzJlL+Ly7jyofQzWAbpWBSzK0
0cDLbQdtSlGVsItpIqMEwQwyhao9c7BGC7TvEjliZrsyTQ679j6cEXVRNd90Bsm/6SRj+gQLh8gG
BEA4jHLLOQZtMR5B7Smz4eucZ5HXTgF892NUkWFLVCAYgm10spe6FdMZCSxkr2teZBlalDM9VnJE
Ncl2ePuCGtTGAg+mh7q4NKFZclNwnI5V/zJ74grDw7DQVo53hXZsp2SxH8ZxBV3RpikknM14YPlQ
WBNjI2yAjl0XlTqKRtmumKc2pBEnMfWJUdRxYcEJl0CGRMmGqWHbaZt6sm8xf914sEN0OVbjUnvz
+DdhPFQVXWcu2ps+hgQm8uZDj1OjiuIZgmQ93HTQ7GidDhr8M2QqkeGAVt6bm8r1krReqMjg3oJW
jYCWztl7At/O3EcLQbtWI7ABJ8zrbWrwoPGTyr8ZF/q15iZ6fgQSNOvnrCVhBk6s050Lcdv3sE/S
yHo0tr5PgxEPMbVvTadatV4TziW87MzTQucZuymWOqjoyj0zg8SlraNMlbGBDkEn1R7xMevBbeOx
0W+IXKvmCtzP2DHmYGhfQdQ+u0CSQA2PFPCHtuLh6I6In+q2fstWtb8hpVh5eIFtTx2LNN04A/Cu
Kb9CDk7QQTLYyIea3o8E2HTXrNPJTpwaPRAdw5zqCeSbeK0ICLWiD5AQAvK52uXZFEpOt7V0bwy0
+ikCjYG2NLQ9Ca9IauLElICY74MPkkO5s4f3aDL3YB517Ciraeto8qFEjVJ5X/yhAL9SA+dRO2Bc
uqNjfh6FjAwrgTxinfG3AsBAobYaIJCmyw6c+yEFQbWDeLZKMabWIFtTiYR+otSO5YiqC13/okct
nnNy8JiFZvVxspCdkp9lVccu4aFek9AZ+Gq0RNSRbNfXJ8/e9eWrbWU3c/2kuf5qVs517aIBZ+qq
wjy8lcCg6Ivw+qQlzgosh01VoyCwMKQwnx3tytJOFBMAfIGmcU25etQta13b2MXZiIcGNjB7bC3j
Woo66Ed9I8wydIpvtX2kMMCxeyti/V3mXZkmZHRkijPLifAtbcR0myOjElY3UdncSUFjSE7TQgWd
BguFDI5zLiL3LNZDQgvoCGhay41TBq96ay6uEMC+88GkHPITrNEjg3UJzR4Hh0P8WCXgr006wEuE
ygokBlfdzkGC2TDD7VPtYUkRTdCqDk0Z9YWF3Pg5oOkGWM4gus3kI0R+LsFAPKQ69Ca5WnkloKk0
S1T2bOrGlmnoCcSjMZPEguUPPA9C6fBIa6dE1GB1E6TaQuRLCX2rXMBxvnwwnDLM9CKUY7edW4jP
vfa1mg66RXe5ScIGgsWhfy4J9GMUcUm1nRSeFXBbj63ODKBDBr9+CjsrjScvjUzcaTbARYzd9Nza
MM8MZ/dsY9xhmwqSFHnO9fyOjN1DXWDPhCDEAK2165uIUzxhbu6ED0vzvNo3MFzr7W8e77dSGqvS
KAJKVcy4FcCBKOyF2AiFL7Y0sJJCUHg9NurOcZug6o04M4q7OXdi2wIpErxKhLWsBpcnosAcnapq
U/oS1pr52hVQAJr4emQa5x4cLWW3S/N23doVpBrmtQkut2zvueUDpwWCmOcHxozwf1N3HltuJMm2
/SLcFVpMAQRUajLJJHOCRVEMrXV8/due7FuVcOAimt2jN2ZVGtzD3dzEsXMioPKLrKQ90279EOLs
HKQjhQ1TCe/dhJvtOtPXGuQfw66hFyNHtSqAxpQJEwcDjJZ6wHBMuUqQGQBA+ZBo6jYD4OgW2rKi
kFZUsYf6SYcCgqLfuyptWvjBi/avCI/DWPIKznSKueWyq1JRGFodm+peY1jZDF/STN8aav0hi12e
qpfmWB8WIDoRGwG8D7mr9QOABq9F92pMXzoBlUXxaEqR611ArNsCkXf1bVArt8PAhEzS/ozyHxND
MrFKHKmABE3He0rlB8rAP/28B9CohumKUsyDFgMor233GVrUVV2YH7IuMhjpg/rCj/xieczCPax6
9qqyLYaoPrjF4HoT77BaFT+41D/0WHtoFhaFWCO/T4CKmsl0Z6AE0+sfQRivc9f+aYZ9ylhAtZm0
msKGnt0onbMzYtHOST5zKqOFba+LTt/YQbylln9jKcOdr8PoTg1ibfgAGKp8w6j4szI0+2kKPVX3
JuWuTbVtR5ewCBmlyKA5BRbuN39ZwO3L8iFe8B8Nthfrt7mvecxZP03D124KHjW1/mga7ToLH6kv
Uq1UdxWDP8NxGTr1EuzSEm2DbeDnK6p4t934YI5Mg47Tbb7YqPpNFXypwWLaAG9hH9V4erKwfvIr
yxt1ZnMWNfP11LCCfNXkoY3OwQcnq3bDIl5poXPblguW8C0MaYfSwsj7wDOn8S6M+hdTiT37qC7j
Bb+EibQFRza1p6XTwOaWfkmG0NNxXnH10jVMVWReM1LJD+HERuS8q3/U9M6C0EdP9HOWp8uk/OyO
j7X/qWp3FOqZ5F8lkeINhb73I7ocU7Qu42JXdS0lxZuire6G/HulPoZRuTy2Hzql/Vgf98z83hbK
jd8Eu4maPrOeaX8/1beand34CihunYo+96rqv09MqI0UXlViKuO+9Yub8ZjcWenrkX9PCQwHN14r
GqgFWjxpmxFxfTQbCk4pYk9+v82i4WuYUqCInWYfUMkuMv+2Wgxb2OiXihtsXRUaDfebMf21qIwn
Uk9iPYaImwdzKNZTETyNVeKZ7Y5yLhJszP02y1apDpVF8MYUQUPxWNPvSDG3dI+9fvBvaM8okUNF
nxjOrBkz1r2kTYBFM57CGJxx/NpBAQtw2tfEE9Uw817fVtb0pVKiz4Vv7BkjWxYAmI3o2aUvqSMd
V+UUeW40J9loyZfCOOiLreM2Xgmhlv+sO9+Lzlh2DJvZYKD91Iae4bYo7tVZItuLmStqWq4F0+s5
+1oXaklI2FyjwwpM/IZfdi9AI6LeFG4CFN9m++QilTlNdUSg/o9FqdjUpkYFFzEWj9vhi7qBAmM9
PYv8zoxR1EHTjxvvKd/nKA/PMyzMMqZK+YHa9VmGFWap2mmLrxA6LNX8s2H9IU+eqDhQP6JoCbiK
uVcpZbSNwD/W9Wvdv6YJZBVzKemFKhVNXpBbDmdSpWBzmt20Zh9VY/Pa2PWGKThwFdm273f0Hmby
qAu7hB0K+wzZQp4lgxho2ZRF278KSsjc/hwlzczfv5Ba00F7Z0D6+iDqrWEaXo07Y5ve44JXCw/O
hE3nCSVeOIdmCjOz9qSN6xu3miI4NfbpTbNe/BCy0Va/bJZMr/1aHLTd3DG7gIw4XaBUCoLXxAmM
gYpx7x0Pwcr6RX60MbzjPv9ifBnXR0YlZxlpLmTfp0al8sFCK5BTGV7RlP9ibiDjWyl79+nfkz94
q/1L91eoU4GVB6hkgWY6PYpFATHGOFAsZvTsy7TXN0Le0HokIvjI5NF4a+wYUFmlMwzRFw/mP1bf
0v93hfjJ1XLb6V4HJrmqKvQqRkWvVxAuVbver0uXGktJF4SaOrwyn6Q/Dj8mvlnooaDYE98stR8g
97bZyvw5Y1Q7d4YnRsW/v1tWktRCRuVVjAEgs0BJj97oq7bJN/7H2ZLvZVs2/Ffg100esFNbKgy2
ykJ57Tbp/W98YLrqH6GgWo+zBdhL5W1omWjSgW1VQO1KmznZrd26xiuo/PbgOzfhzbRjmPhjeXvc
oZ/SdqviYNzGG2YH9xY7O3cLL50WKKUFWzpDooiXny41zePAja1Xe0Gxp/ux8D/OfLaZv+9K0ylZ
kBZ9RmHoFnIPplMiIUXfLentwppdHRaP/1KJ+iO85V34o8prCjCn4Mo3jOA/yMv//1CZ7O3/jcp8
bgmLJdIKnf/jNwhTVf/HBEwJhhqhMkUHuv2/IEz7f+jWupBWKBxAm17i3xhMnX8S/xN4Jv4vxpm4
Jv/CYOrK/wgwp8BLutRiKf3+FwhM9Mz4A7zYwDyZqbBhxzg9hE2slm1DbYQ2JTLm9G8X8ZNLA1e4
EuQPmrvgybmvNu+25/G3H37f2JEDBdmo5FDGqSzKpOrIn20ANBQfXRsOmxqQdQy06o9ssd+iY8ZO
AnZ1meeRFgg1lgVKQ0uX8WCtYbuASnHZmC9q+dd1O9JtO7Mjrakzo+RoTUm8rFMKFzYlxP7ndQtS
FPzbghiMYjXIZLw1SN+5YdQPLBjAVNpvC6AU6UHTwVHrc15D/M53L6ewQtkXd0j0S3NBrsIfFwmk
GwVW9IfW0zx1l70EnykkIRZxXCkz3RvRnJGN6ULcEdwCDKUyzL4K06TUROIRRh9V9xNsIOCgCi8x
mWOtGWlkAv/6HspByNvyKJ3RBQCNyLgpd+79W6bnVpHW7Uj9C36xLXW5bmNA1EoFCkYAawHtBgIu
+06tV4vBpHJhtpsqTF7g75rpdkh34PcPEb8E8hl+iwwRHYqor9uKpRvK18H+QXK4ipUfTffh+oKl
RObMjDi27w5N3+U6mRlli0BHWTpzvk+J/lDH9IemKt1DdGbPxEBz65Ji2Yr2jmWXnJ+joe9U60nL
IoRw4IiDC+T60i5/y3dbKH7Ku7UtQtSf1IYt7A/h/ej122RNV0ffUkH+GK7n+rUXrh+Q8X8+mByZ
dNSlAgVrnZ+uVDNcw0/Hw53PndA5O1JDszya4+Tmoj3bDdveXDCVmMB46offEQ39BK57G+pAOvPw
NW6UgxboTO/n26ms7mKaF6i1W/vr+3zBs50sXIpTwBZpsMVAAgYvVweEThs+Xzcg91PlQyqPicV1
DprLZMnZbfPcwlK5g/j0nhL6cBM+VcCTxzXzffAc7PtboETb+iV6qmfO7dm2AxkjW+CNBkslWPhP
D5MfTF2qtOLcYuhYMMXb9ktb81fX1yqjDHhmT+zYUlQ2tonpdjF2tK36RfjXcDvdCz5boYIcPsxx
u59dR2HOMokx8K6oA0t3RLGrhWvFPEtFCt85lIBJ+qypj+pxsb6+MCY/JF8uWZLuR6440VipdBaO
NkQOwKt1yoxl/DzqzrfShUrGCR7G8kNCY9E/qndj2h2sCBIiTbtp3WkVO9XBzNrN6PQro7c2YwPW
NF8Zoq5v/bWwP/euv9Fqlxn9n667WE+lvspg3ajhRvJtSC0NdAkz+p1HOFn8X1pj0ROEbwIWFGrV
ev0aqHQw468D3CljXa2SIwMZ7pzO2PlRlnZBur2BDZWkHbDf3SZ4Bi2drIu9voY8eBe82PHy+DH2
go16T/PmtiFXs9fQNcwlFnKW+HbGmNhD2AV0HDOe0o+wCHlMc+I+VWvj0O2P23Qn8l/j67CC7eoz
KLR5+IwIY0/fclb+3qh0gTruzlTrGLWBgN6n9xOF+cO0Tr38zgUfpq76vX1Ib0OUp5g/ubMP/krZ
/eG8gbxyQ7pdStYa5gJK6qVjZOsseVpo2xJ4Hk2u66ddLtn8NkQRDT0IuB7R3Dx1F+l4VDoUIdLl
9GBsxQQdbDywmm1yZHHH9b8j6XjJQQEW+tuidmqxr50Q7mIiFx3EODdlW7ZPizjbXV/YnBUpPsqY
GoOKV7ypQMPr8EYBxl103nUjMkL3bPekqARmXT9nPIcnZVt6zhOswzfFQ7S29rY37Ioba1l91r/F
G50G0TyqTXyak6BTHNR3Gym24F3YMDEgrx4HlhiBdX7q1qMH+Y+yYrlPzAx8Gh9QpKequIQvo/AW
W3iC89UcePXcLfOiGbCYvMGDgdid/gadYKItLH5D042rdrzr8pfGRy6TTtL1rb5oyCZNRGIXbI0M
MoMwKYKjq02Xpf6lN82lUDIuYeGF6+26IbmmKKbpoGdiIlnA2oDjSk4HUL3Z6WqRobgxbaaNuo69
4bt7v/jceJNXHKq7ZJWsCESvm5VfHeomlpBPZi4R+u4zTfM0tzsXFlzSu/qDEv2slG5v0ElJQZvb
/lzeevZ4y9akNUKNXLt9hTV6LpRUQi8yUVUAveFVWztamvC9zcihzZqU3Kq9UJo+CIMMsJkG6QHi
Y4wia4x8q+DwIZaeiU/kYE+s0EJ6xoJggRFBuSaWLya9VSwDc9DEKkN6O1jF8/VPduY7ZRvS4Q/r
UYdTGxvdj9ETiL2Am398m68Gz4Om2mw7R36bhEUcp6UppsNMgIyfdRfGVIdklUvrbtocD/UqX7le
8FkoStJzXM+9QrIT/W1OCIyZpnWux1xXxjE1OkaWxkR/nvrxMR41cty2m+nnyMhv7pxY1z+GpPNY
Zb3uhwqG6nEC/JQ7Xu77u3ih3TpRsAnM5jZ1+03UjjeNnT5kSbO9/ikvnZb39qXDSa1WT1wb+1lJ
vNffj4xA/VcW3mq475z1AIGpXznCwlRBWfWUl1+vG5AdpLSF8oHvWtOM8mgCTld9d5n2AmzRWvuo
mflUc2akM2/kWQ2ntVhHWxfLDL6vZWSHOSRoWbisjTmJpYt37N2XeYvWTvctqmGsp7ywRbGwQlcP
BWrm3x6TncLLtoRWKzrMzb1cPg7ogDCYgcaZDG8EP5ilVQBHvDoqXwsleRp0ZXP9c130h6CmqVhS
NncpoJ6+nKOi1jYDUwn+UFAIZGvfO67tFQxTvNSwesykhWdFhrfz8c6e9OGOtRoHulZwxegFNw/l
qttN942HxOiu/z7HYSW3JH5faBsiLU1ncP9MPrX3W90dFEA94OuX/q56SD0fQHO4qr/AkObeDd63
A/yjfyGvrS7tOe2qi37rnXVxiN8dmrxI+1RXdMgVq0MJf9o0rG17mHmxL+8o3WHSE4MCnDx+r8PC
r1o1g9dirmD0ALPyAGQ3osmz2M/lvxfCElzkO2vS94uOWuOiqCK+X3rfH8Ae9r+qfbpL1oIQxo4/
lvvqQzKriHTZNb+zKwXSeZbXYaoT4RnbZp89NPCCCWoN8dzkc6HXpSAIxhDIQzQLmil5yvqoOxD5
Jdw7SxDe5L+UlbEaP+V31mPwEK5C6B5XsIE228V+LlyYsyydGORURlcTA8VHtz7A7Lf069fkON0P
VPx8dSZtuOhD3y1T/Jh3x9Nx0yYtfZYZMh8cWD+H4iWgWFMPj9d9zMVr8M6O9KpacVtng86ixhEW
2PrZoaygtXOOZc6K9HYC/sjsKmM1zmv5Lb5JNhlC2yGML/5eJJFqCUfef/m55OJTYWV5oKisrK7L
XW+8FqI0UuyHHpToYk4Aa+Zz2ZKnrgdEFNxYnMohfRjcp9AdPBh7d4H713/1vWzpirf1UCSWOBeZ
0bzaNfygUfUl9udKdxdft3+OhYyeKZXe5u0Rmzcslkp0TyN+xjVesvCmyEs72kW4TToSUO6a6LPg
M0aorO3iMfTLmYbLRef7zoTccemKDv1bkd9TOiaZsOJtsLEg/dE9M6YeNQttuRR5M/CgqRqE+KS8
4ha8u7OpH4bDBBoSFTblEKLBGG79rbplIteLvMV6jpLx0qV6b07yR3avlCU6TERY1Voz1kbz1XCy
ma90MQR5b0TyQ4ypNKWxMJjxForjkLl+DDa/tfUKiJID7u3c6NasScklLfQFovSwIFNWRMhypb5Q
Zy3XsHesmbX8xGF5vn6lZg1KRzEqdLUdArOA+MvZ2hv/sFiVTKf162gniltzC7xw8gXcjvKByljM
meh3kkfxFBguMy4aAwN9MMWHTNWDGZ97yQo1Sk2l9CJKlfKitFGdMnMCaAntgaEvUWiaOxvC17wv
LhEuEpX+bcKUCpAL5zhRl6V1YT5YEGBvhBJicwBzFOwywtM5wkzx3c/MUdln/It5IhgKT6+Xhuvr
IddNYI3+OEyO5yLIuYD7QMHNjurK9KeZ+sAlB8L0F3Nn0EchUif7qDpLE90EX7U83jlbg3KdS+zt
PwoVaFHO/vNj+N6a7K6saSg1K8dasBd1dP9AtWXVriFgWEF//aeChiL8dqgmwXFF41uUQE63czF2
OXQ+6D70yaGtzfWgjXP7J1cfhQmNyh+tRKjezsmnqtyqrZYVRftuHz8NwPyEMma0U3azhIgXnO+J
LXFY3zlfNxyiwG2w1UMAJARw+Vqe9lOgO9JNdqf5M6df3B/pNIK4g+kUYAq1D5l4oYHlq07g9OJx
mW6TTbdLb8H37aIZGtBzMwzea9SmVKjNoAOVAovejA0En4BoKx3kFyFFtwVA9+mLkQl1DTocRyYY
ssXc03m+m6dmpd3UuoTJwqyEEedJ3Vgrq9+LeE08nYOxDH8w+b69fvrlAAoWS6afqcfhFgWjpOSu
Ahi8aL7ywKj6r0z9mfUfeuehzb9ctyI/mZIVufm6yAYo5Hs7Qzmh9z+HNmwgx6hWtm6GRN51U7K3
ejMl8Nvgj/EcMnBXNzrUqArKcIvK3DlBehPqNVoTXRUsw6S9CZUqWCmjM3NcLiyQFBAJMWIQME5y
vtlUylDC1Myl1p+V9rWPXpN0th8k+32WdmJEOhwBOlIBASJGSGrLD/oOEZeliWC3oET40+6BbExy
U+axr4tSE3A+1GNWNrpZqAJkN2EI0zUQhRknLOd4b9Z4nOFsNGmNy5BMRRWi630ag9LCYltsma84
Ms9tpJ4+zBz5s7qVMEa7Qofelyf6rJ5fONB7R7DuADbwmPs/IAoEy/8+CTZCrhfmuGEJi/vMuTy/
aADqBOKJBokLr5fkUBBRyepBiVDJTZ3b4ag+JtB5HCNtqSXRH9eiOfgYEwUy2JnhTZZuddtM5tT7
cKNXYK6DVeylq+w7U33Qhldb81HfX79zZw+2ZE+GgdqVGyHg8Wbvt5S8m1P4oBPsQY7xncm2GXuy
m3yzB9bOptbOgyqnSWMQ6EksMowBkYp9thl2ymLbbvzHNwgZgky7OT951u8WJjmfNvEjUeRZk6uc
+khhvBJas223Pv5CNwWrHb1u2PY39BBX8y0F+Q0SJm2MAQ4DMXdGFuG2mYPSAIFX3+SfdAXi/UOD
TDH8XVXqIJKJThPih6jQfwrbqQXomJjV4fpOy9EsP8HmgkAvSCChn8GXoebQjKDmPcr9gXmBl9ae
w05eOjsnJiSvdlR9H6E/cAtgMiqi2ZJul7o9Prxp1s4irM6qnxDF8dwRGFEa1KFQkK5GPjU8CCb3
sFkzEozY89H93LxMzIf6BEn9mqHj7eLZgW6qWbr7ylgmn9RoxhecFQx//wgLLWCYfTjEUnZHyOn7
aJCmb56cGfMPisewAkAdBqtGcaZW9cfAU7PV9a955mXf1v6PWSnDU1KrLx2btbsJY+LQaGz6Mf3O
NPKBd2dbhsan6/asM6eHQZSmmWFD7fq8WM9MZlyOVSw6pwym7muzNo5LCyXcKDOZt842prsse4/x
u/QmJs9dQHlaEW7+KpSs9orY+pKU/c/eLNDecAJ7FTg1bDg9Uxe1zuhvoVRCsYmpTMaTx2XQhkfU
pfuaQbXeXtaq46/HodKRBkH+aFE5r0mbmckqHkfIXuxuWGZuFndL3wh+1Z19g5LvV/zqyh+P5jqs
mYGbonBX3KM9ZfpUsRIrezBbRj47ZvdWQwc6qAWQ5BljwngkF3Rt6JH9UkdD8dcQhCbFyrr5UnRO
vjaRMP6oqYEB5YuGNmZTNw/ZGDOfG/rj3eiEpjcdK9UrwkTdXf8IF64wwoTAuUFEUKWWUSSdkR3z
VpSUms7wfGZr7Xo2YZuzId1hoxuASFnYcO6EgjoPWryLNgv0AKyHes9E83zT5JJJk+uLZ0KO44yu
KLcSJykSkuCYCcSjvwMaNvfKXPC/RCN/m5DzbMUAMziazHcKqZHkdto41lLfcU1fICdCK3DffUvX
2XZ4jNf+pn+6/tne0s73iQ6uV9NVEn3bhEXk7I1LswlYq9Yzbk5a1d8h7iewifvqbg7KdXZJJUNi
p99lcDV0IUWuMNee1XmwawrnddHCqaZq/pfQNOcwfBc29WRZIpJ+Z03ptNZvVJYlehbt1tnH+2AH
smF/ffvEn5F2jxQAYJrAF3BGpHAr69Xi6I+M2C9o4wX9Vsyo1v4ccEKc62tWpHPvN1WVmy4M8tkt
hIS/awf12voiCliL2bfr4pqgojMslZgAiqDTrSuHIT2aXQ3uzzJWUQdoaAzuWm3mkbj0IDNf9rcZ
ecKMOllTHqs+fwPZHJNlBikWhI6bxS9j9+flEI75iTXpQ1UKQ8l508ATkBS7qMgOgx/+YUnuzQSU
1OSDDvdZZjFKzYoldZjQnR+l+svS5oY5L/gi5gv+MSDdIDuySxvZK9HMAV9cvIyMm/z5cTYUQnlR
4mYoRwoY6jGKqSnRIXaGo/8QBWG9RW86XDuJVnnXTV1yPGRFiuB0ZzqIx/v0mCVF2eWLAVuCeTDc
IcS5t7ciLJpLMS+eNKArYLnEmly5smh0eVA1NRwXwd7ZKl7sdTfZS70RHHeLr+XMKTgPut4kJt40
a8jUz9DXtR5NnQu71DK6pWR5hKI6fUK+6Sa5AWw/Hfp1vkEvst3N1Z3P6tzi/EHhSDMaihKXfOV0
Q3lCUkNfZBEX6jeiaxGtlM5D+A6AVbUdk7tZk5dcxXuT4t/feVmnLgqkjTAZ7XsPhd3NUBwQB1wK
WtIoJsiNvP5mDllw6Row5AUOXLWpgchJfJcmKJo3OSQxIsSsH7Pp+frRvLAqKn7cYdBI3AG5tjPC
idJE6B/jAOFogHUD7nxtDqR/4YE6MSJ9rXioG6d5qw5sh9uMAqMY9kg3cw/UpYTyxI70iZSyYGi0
YzFQYUMhW35AOFbI/7ge3DCf873RAUyde+vP0x/kFt5voQgG3h0MdM9rbRRb2FYb/7OzLTYwHcD3
sCzsZf6j8rgYS20p5rBKr9xlf81W24X3kJ7Mkx8geTLdTya8PD/A/fgb0hys9Q/iIqQPc4s9S3ek
tUrpjmZNGbYw5bv0srqNpkIEEze7qEegrwu964fzkn85WZn0PNtBkxQokv4uz3UdhFcr5uy9adct
ty0zA0uY8GGJqbZzpaUL6yQ3V4QgHeUl6OdOv6luxUMctWTQWn7fW8ZffSooRTa+/k0L5+BXb4HT
yfeTUjrpAKFvrxeBCQ0R/GGQhJI/77Ob5iV+cvaoWOjLaoduq2gZEhR/7EqkAr385fpOn7kB8RNM
1yA6pjB4VuJVfLdprCNxebu4rfpHHypt9ft1E2euTJgA60v5m6Hps1DLrGEKY3KcQZPEC5h7b8fP
1w2cnxZGZURRk9GZNy1Bqb4aZFZ/1A0WUXoIQLd0eScaJ+Y2fY7usw9vdMarf6PZJXqD0uejoyFw
URCPMIUpeZ2wsxfTmKAMm9yK6xce/DsRgM/Xj88fdzELBMGFI5pQQiXu9FRaQ4iwwJG0onmrQSbr
Ydf8S7pQ241/XhyXzEluO3KCVhsXSMJ1G0EzEWwmpIPpJWvr4BDWK33mKTqPkiR70kb2kdMvlJAZ
R7iXn3WWFu6NzXBHaWMuHr9w3E82UrpxupH3IyiejOQ6/6xvBDmCla3Gx2GlIQKp3NDU2My29c5e
QWl5kk+BXGjQB5EU2g829EzjprwXKn/dLlzBqb7Onx0IjmjnePoKAdL1bABz5tMk+5LvblMXsJAz
kZTeNvuje+tSF7TW5rbcM8O2Uf2V/sm4cTb/SaFXsiy58TyKVCv0+bDVF8iVMg1pN+rn224VWDBT
Llu4S4Q05ezDKO6DdDMZt3cZamDIGlYRKewOdLtD1ZwVCw6MBR0JMR9MJ9rdGrsIRqDdbJfg7CmG
YfW9RSl7XZjGwhmFxQxfEDBpMCw1Qn24Ojdzof6FM0zWT5cRLCYZmDyJHBhlVVewUcAHHCOKYljZ
a+THgED9o1LN5Ern/R3WhWdzbUwxlijn/npXHo3SQWnF2I4eDaQbKCy7ZnmEXkd8OwW1XGrNH647
9AsX5sSotJm0HSc1CmmkimKRaM31m3qvzNPqXNrJ94uT3GpyTFwnEouL9uHOfMnvIC+BhneJWgIj
YTEanCvL+48Wh5YTXEiQYzHtd+rL/VBtkAsXrwa1KPXG9QT3OzOyf1qqpFD5NqJvqCZ0+3IC4faj
45ZHl4BN8712QSsp/X79K11wK7pg5/1N/kv773Qhldv4rl4RaWcuYipWeX/s76ryphqsuyqcm4u6
EETQL6JWwwQWcnsyZJYnws0aDWI+1z24WrWmJjzzNlw4DCcWpKdBhSJ+ojBBUJkcV35pLoPiexrO
jBVcesmxAksIfS8ULxXp66PTFtuBwVuAJIN/X9FvE4zbYwKPeIMzngtnL24bjonggQYJN/j0G4He
qp1M8Bnm0X4qwZ8Vcx7i4rbhZAUWjC8jAwbjMqyHMBMLij6MxetYHpI5Prk5E9KXsUa9KcME/F6k
tfr9WFnV985dKC9qtIg318+0TESlc1sEV4ugd+HWnCnWDoOR2aMK61/t1c7qd1aVbmPP92x6sPWz
miwZ5l/9GxR256tEBwaSN8glhKay3Ewb0SBR0pwCjrF1v9j1uoZv+qO1bjy0a9F3VBmTDv+jEyLM
GipUN6BXKB+dnhC4oft4jKhQte2nFiESe5hxRBe39A05BcxIVc5mJHwYfK22rASiH+mRcEUFOaCL
QTWA7o+HilDmrsqfxSF/gHt9Lm+9cOFYH5g0aHOAcp0lOGbt5nWjUlae4EcRmKpuBxfhk+iIzg9V
nz9cp8akwJn32jQzSqSA7eitbVGbp97xx0xUHFJmmN/dOembDeXRAh/DnevcO8X53PZzt0A8sFL8
RFGcQTUK/mLwQ4qfjiYymMcCznIc7Vrwek038TZZitJlPEt5cOETkW+rFjqq8OSARpOfe8QUkzG1
BacRQ71wei7FcGG619aAc/31HMZZuAtpcQRPjDwB64Na0ZJ2r2uPtTmWQb6M6nobw/s6+WvUsow5
vpPzC63wvQU9j8AQntVIK+jD83Z04+XC+mta3ITTC4/W8rq/umBD4EhFYsjRPqviaSrMqMGIf4fQ
GgISCHatbZZ+u27kvLwm4hSNZwSZRIoFMteGixCFYRyh5h02OQzdm/AQ3tUbc2seVC/zihXq0N7s
xT3Prpk3Ym2cDcG5JZ9BSFDLJhIDOWPE3G74PS6GT4MDGSCjcKl2fILefAnt5yo1mvXMes+vMUde
vNDAVJAskk1rtt9oXUHaAhcvjMLGL2tVbkXCnX0u9+nXcHE3foGU1lkhdwpWZe6AXrgQp/alC6Fl
SHKVgvOn2zjI9lH2Erox/iMQIIgeZ82d5y6n5qSYZEry2vb9WITBDFRuj/sQ5gcNGM78uPKFkhe2
aKCj8wVg5CxcsKH2z22dUo2AjIDoXpuP1Tp4dJEF8nlmg028im+rb+keccRluJ5TJbq8te/sS7FE
zHmzy+x/t1ZfC4TMcEhpBguY/Gy94Tz+Es+5ATkiuA3IA6UEWEmmKrIWpIW1R3ofbLONT/5rrUXM
nzzBKT8f8p1NsmGPQAx4I7E5caYM6Mq0uPXV2BTJr7JSb9+gjQ/GJl6P8xmUOBqnvvTUlvTgBXlW
VFFHpiYGtc2NykE1PVH5hjWc93WulPEGE5DtAcaDkgqSvfPybJ3UWQeRNuXZdPKDZW9p9Zeydo3P
vjJWz5Xf1z+LokVqaZE6xjrNa+MHFV10MwfN3Fbd0f+BEvAxghPatCqv9XM4qxPFvw/cr3nMdK/T
Z/cLJfWfusEKNrYSqMnjIhgUZDucgJSjTiv+Tmlx7Rdu84VgR8+XiwJRgSZMi4wKrT6WqxL66PWi
aOvlsW+j28qvf41qa/Sr2I8TyNhL1/KCpqDoExzH17G2zW8pCL0DpNULT+mj9JbqNG5ujHzmAzSl
rLZJYXYPabRo9lWh1PsZh3fpmL7fVqlClGftlBUlt6JwH46eSPUDoC0r0atWtWeR6M/zy1626RBj
QINynjh0ZlaZY+wQ1QftUx87eyXMXmfWdcGRmzT4bUe3UKc/i6nrga5sFxBQKE9w29zGh2GnHldd
gQ5Xu568FFkqAJVQVK2qv5K7bg71cv46IyboYpnwk2aeXKlx1ONEpQbNZLZ32YIC8JPXofhwfZEX
9pEEnzahAg0EUbzkvf0wbXI1A1ysplW1M8qsWTt9n86h6c+zfdLud2akm56GY1lSaSjgeV+WvwRB
qb4RAB67RnTkTYe+3QvoZvLpqKyur/C86cscGhww4CeBNxB+yBFbZsADFgHerKAqGb1sDbP3Bp6x
Zb4Pboq72RnyC17NFHqUQFMFml/eUg3O3iYNsScylmCFbIPngMGtvHLfbdubOXsXTinC6nCHUtxg
GkMON2w7yE19BKwtYDwxYur5rehlzzbtRdggOc8TO1JYcZzsrHMagsXo1jpAmMtL3yxfqm+C2Oo/
CCp4SZnMgYBINOzlb9bk8TGNRSJd8dBPlET9Q3KjbFD9nccTny/s1JbkvqqG3CK2GTCJ9kMZrcU7
5HqN17ThelyLSz77rl+26IioGNjpGQzGPoJ9mGyGt41ttheri9YurHDTqrmvtnN9wvMbbiI4ZxI3
UZZgYly6eh0JpW1q4K/YTmRYtC9M489cMbFDp0cDthWE+1iOBsDCkY5GWGZTTi2fFMxSlnkAar/m
0elC6OAVG2Wg8i7v5jAk597x1KbkuJxUWcRxC9ZL6ASYIeB9evb+IeaeVZ97CMjA9I43R++6M7lo
FV8Ck67NTKGMyLGHbhitBODXokNOtvW9Wq12i+PH61YufDIm0v6xIu1nl2SLSFtA05tN422Qo++k
x386JgP5L2SkkOoLHgFN9hp137qFHx8RfS6N58o1V9Ux9SCVmhuRvLQU6lJM49hC0FLuiI9p7tix
KQSJqqWjwixb+uvrm3UhKGcp70xI9zcJam0oNE5CREm8+ShkMsXoavEB4Zx1ubtu7eJ6HLhIEGwQ
Qo7SY1Ip4xSXA4x/o+mwoI91/XzdwIXnina2mJgiHwePLmMLc/jYlEplOdoTvFq3JexF8QrRQXT+
RH9v1hmdFzSwxxNIsM/QGbgoLvc7HIoV1hmqYlze2nMfynqTIm6KOmVFG/X4YyhXLdJLhDiL2UT1
wlaSmwveKeoplPikrXT6ZKEzyIHXiF/GGGEamgEze3mem6LLzMfSiRMdYF/iOr9bm1sPahG7VEWd
O+vQbtM7JgnuyrdkbZa667zigC2eYZGb8tlk16ClZTNaRo4g00cKhdC4WPt2U9z/G3oOF56PE0uS
e1CqTlkUDQmH6E8K+Yi+3zvrjiZ0vun63RwM69IFO7EnuVr6hCPibqysX+Wfu1tIamCjXop+KBA2
ZK6317/ahdeE068ZRPYQJYNJPf1osZO5YWwsqLn22cotvXR6yo4+fM13vXmnjjNR/gWPTolS4S0W
04LIRJ5as2OYM8uG42+pzypga0f/ZSRP11d04aSf2JA+2JS1uTaFfrFkZAEiHydGsa2do1m8aITM
VmN61OFGS2fdKhQr7DMEwfSYxD3fgV1eXV/GhdoAPPVcI5UxXFiLZOqNRSHGIkWBOrtFwe8A/eqq
WaJK99jMwuMurea9KekQJJnjF77KE9jY1S1vRhaWMwNVl471yWrET3jnHI5hYKWNMGF/FOhaUA0/
/X0P93m1dddzUfrs3kmfp4iMzvE1saA1qn974daPtyYl8WZ2jOBC2118J6I6PDtkifK4RDeoGmRx
2KqguxzNpWgUoh0pxqfBnaaiMI6K59zpuOCWTqxKp9xOMgoo0GUs088CxIC22Uu4PX60qB2FH+ec
xP/x9f5eo1yHr5EDHDSxxv7Q3ArmBUE7G93jjjzElL3rJ//iacSlU9c1qPvLba4p9ZvcNQnYp6Hw
7EXqleEcl/Cld5/n9x8bUhhjlh2kdw5vlYAtxF7y47dCtLrKvzov82j/S37vvTmptmj4SploDUvS
tOfY/ZzHt1P0+Ke7xty+0LNwkLQAriDd4UwZdH/MkUHMyieta9eWP8evcB67YIGxIyS8RTYlp4lx
1oZubmMBPiDNM3pjcT84Tb22keH85mrZ7Iik+Mmnmc6pQekjodMWlya8SjyFA3AkKNJ3CAwC+WD0
e9vfzBHcXF4fRQsqM4pyVp3pu7ZWtaN46WG+MpHUi4cKbn9zGVtz0ILzV5eVgSqwhYYS30qKxlKm
Z9LB5vhNP1o6/fWy3hJTIH+W3Jc/eO6tZXQvquolinUIEH27flQuXOdT89LGmsrC1Y9iAEEQ76UQ
jaiMgm84Mxtl1+7UnzPmxGrOviPkAEwQoxNyVuVO6OJZY4ZaMVO0wwZ3/IQ7/n/sfUlz3LiW7l+5
UXvUA2eyo+suSOYoKTV6kDYMTQZAAiBIApx+/fuyqrq7rHKUX+/fxmErnUmRCYLnnG96m4L87Jl9
Tv6CN82XfXSz3P3kwH/fSXCefznwh4dOWlVa8hS33dLD0dDfJC+9RU4PIoNjmMYM12efk/hnI7Af
ny1GiQDpz04uH2oclVZhLIPzhDqCd8UwFb5qtmI51dwWvf6JFOsHZ4i5JSqQMw8CCNiHhTQsvl4Q
lIiRpTg0y5j3/Ms/X8MfnM13B/iwVOqR+IwsgJed6cupuxB1spkgph/u8AQq//lYf98lMStHMQX/
lrNhwEeWEhkTKlqFDUZVX9rlahi/jM3bPx/iBxv/98f4ACqtSddFjcUxeuSXzeX4IEteIl55h/r6
7eeO2Jhe/33xh/gpukvwAIO/WTLO8GNsvTF6VZIhs2zKOAJgnTUkRBqnoewLFKSS7uNgINfKh9Yt
n+jaVcV54il23WSQeOxs0PqnSIiwzhPTjONWd0imRei07IA5AGO5q7yu4kXahoohXBtobGFDyxAo
O/dWFP48wNi8iUZk/7ZwjBuhNdkvMLfFDVmFyqf5QtR8Y1oReIi4VdOyC3ut4DLvusUceRXBeCaA
PyhuV0Aybj94BsHRqH+zQzqLCWHG/rieMZFhNwyEX6zSQBZcOV7v554PNu99ZBEVnRaoIQRTdGOb
gTxKVaXbuEY0TdbP7N6fkQu8pnqrF2Qlj417sr1/yobrLmsPM9IVHZK26w7bVZwsm7Hq43xyLEYI
NwynyOJ31z5M0XQZzT4q81X16Je6wUzs2ows2A9yzjCDiSw8KXK5+jirfJYitZ8S13NgRa3popJG
joKgORPCttbYLC2g7fGhbMwmJF9LzuSN14Iok/cZV8ds8GF4IixsnUv8N0PKfhwWtTVhc3ayW4i5
4l4VbZdw7b9QQ0ZVOlohm15VJro2jEGQnrJwjcu2sURcLaMCuFu1CI85QdsQPFrXR+VCqS4QVM4K
Eyf1fQa3+jcEKNNbrSc+Igky0yyPRwyZcliF8xMTHZJdE0Qw+IJPR5m1NeQmwzTEuVlbpPUONZqJ
tHNH6nX62UthlXvoGKesiHWsKRJT+ex2+K7Dos8kon3HVWZ3XZh2O9jmoLTVnt0uqzIHnEG475tW
XUyhq7YR19m9nRQAmwrSj3ABL2r0iqozeMi5QGAaivZPFJ4a/b2s/Llktms3kQJa8bsaeAPbRgIX
bpskeNJPWl+5uULqfBVWC1ZprU+2rYb9sLQcThDQ0acTG66TLpafXAMyDuTeHbq+tY42VNc6zQls
lUxBIn9l16QJSDmtGuAuq+ER0tQzDA9g3Hij0Gxdz0gxLiJH7G3IHBxTfeVOmNzRvWDpAFFCEDYn
T5C2mImBit62FJHrw2LF3ejW9ag8np7COjbdJtarIxsZ6miXdprsa2DLh341nxexwIE2o+3TTNrx
QdcyGIpqlCOExxYe06HqxmfB0+Yp84U9IlgL4L5EaGQSV9gRk1lvvZl/ymjI98Eim3WDvt1C1pTG
SMxRib+WEHE1cLxULbuVPfDIjUAqin8/BAqpgot5rhaelQYK71JkkcqdHM0nLDXwaQeQUoLKnVnD
ybK12Bc+Mz6xYNPSJh5u/HRBDm9KpnivIF+8aEjYFXHCENzd9sNmrKdpy30vLFia1WWNrS4PeJbt
YaWBQJYB4QC5Tw2M9kIK36Bt1ffqwvmIblcAOopKe+Y4zoLnDcUfc0SWjYOpHHq31MyPskvTMfcD
LNfYBP6XJZVtOYxKlaxfF1BNmxhuR2gUZA89fmxJcFLBUH/SdQLdn0nDTWKRFK/8WBzqikOdxKLs
ja8D3ttrgAGxW+uLYaQghFGefQXnChuRN2SIMmcm9kpfJp9nNfmnMQ0ANzk/VTey0eMVT+f3phrM
npEIbktJItxrBhuai8bncEocl7d2XuytlpPd0j7TU9GFon8ZYhjPc5kRdIliSO5MFb35dKy3tanb
fZYZu0EZ3hSt9VjpuUruEMqdbNshQ/UyD9l1rdL6re5r8tKAk9MXOl3FtcqUf+tloBYNfobTikmk
lhKGipptmfQjm9OkmU0+rb14DLOluagFre+DxKqgmPxWvKYBOH7wPmINtmsTPiBTl+zHlMAi2TPq
i9AOl2gimfAu7bQur6ut6xSJjlIc48XSwg0Df8uaFWKs2un6pbWV22Vz79+QJG2nvI86cmpoR568
tq9u/HlihR8Q/0BEa7dzwugOTlbZMc2kQv3UJuzZa2R71LJ7tUOt8y6EH3uPzOKeyin30gbx9TJN
HRy4QTs+rZJMd8aAjOOxNt3hygV7+PjxC8UhTxYi4WUP3lQR2Ca6CTtkO5TeoOCBh+SituCwjkU+
miN55c3jJW2W5LUBPaAQA8OhRfaiuxU3PdGc5630x7DU/RSzvQK9IS1cmLFn1cf6U8p7JLXUJJp3
NRK+ZQFDRJchW25d3GHp+06W3Vg1OQamNRZ78o0yh8H9uthoR0O1XlVeEyIZfckuz3EoD0mr1WeN
8DTccr6M511r6LjeRHxcQPlTQ9q8BHPYZ/tMqIYcMni47TlB5F/tqbdsrslUcBtLXWjsDLwIeCLX
khBUdMZR+7npUiwWi6CmnOrOvTZiHLCT8JjvqqnCwy5sKAJZPL4eYETOiiw9GwtwM+WERnURuwiP
lqrDwzL0HjKyIh1naautdXzcjDGDR5ELq2+m0V22n2a1sFJJi814gVoKbLhasfdGULJVtHeFn/b+
M2xVkHdN1gSB0Apj8SiTtIjgHnUZMh7eNsMSu53fOoqgaunBuMbPuMNdnswckAQZTJ6mCxI5u6De
Yvz5nDAx5bFz/q4OjL/va1dde2uUFlylqGxbKBc9S+Cmgm//NCZ1XGR6GaI8WrhPiomm6yZFN3c0
M0KRHf4QO1phf81XXvFPUTY51AE8WU8R6eKnjlXtQcE9KV9F5vZt3A/f+pmmX8VSpV9TYe1O8lkf
G7P6T1XQOIzdwhWLF4CApty+B7pHbCrKb1TeUpK4GJeg2XQkRtZ92mEtyiW1d81AnzSf5VgQEc73
ix9M6tAlaf0aSh+p9aGLnnvGTLObsymFprdTj8aNURmvabTjS8bLhvrj11mI4DUeO7iPRosG2QbL
LkvUfJU46k1wd7PtxpjZezRigQXmmEQWXttWqQvSau8hbJy/gRJN7iidwwsyps/K1fJJMS/aRPi6
Nx3lDSo9b76o52HOJRuQaF9Z70JFrXzyhWaHMasRnzrW9As9hSYZ90zGqjSVqo5TlrqLBXEreaBp
VyarqC5o3KkoT7CIMB/nppzXGIY7aN/5JT4ovYusB39uGEdN+bBGdMUjQozmSEImt1Rggwll4u5X
E2RJYe2YzjkYFW4zV4kHFVI/fsbjbQWLr1riT8yyJMnTkbKXsLbrBebPyBfQKl2wCTTONdteB7Mu
fad7OKkpHyjOTDCcC2v6MnrR4DZDtnrzcdZdnxZxh1KpyEK1XFIucPeM8VjQOZpPvQvMk2TspsbW
TLcs1VGRVQZ6zyhdsIONo4/lsdo3X8jmYRy5/AzgVzLcAtGjzrAxGtuthUEBuVtRpIU5Zmz2KrVR
cOlJBl48NT0iXDxYkRRnm5c8luCAgFWoCpdN9JRV5JzQq5bC7+KxLVrlRpiJeNjt6w4PcFHhFsrj
CGJXb1iqYrBTc2E6j3xVs++KFE5HRT2hOo5T/KCUZ6PDVNWwdArbaL2Dti7Ze1FtedlNNbsMZmyt
c8DJKea0yut26bfZ2OKZu6govGjjYCwHel4xrgPYMo8euQn92h0r26wFNpf5ZVzq5Zgljn+Fu37z
PvJGbFCirmUw1aaYo+nUzJ13GfOeOeSnmezkcyG2ccDHh3G29hyoZsAtQ41QoXVqxKPnN91b7Wu3
QcVWTq5/jGiLYa6oZ/QaDedeTjMFxthskuipWev0su0ZIuBMtr70SQx9eYRHeiFZ6rqcVjTYRbwn
W0PrZjulg31v49RcLHZGgxZLQbeULQFHwzIPr6Gehmo7LA1UxktEn6dona9oNsI5Jg1YVZggLc8R
pnFZBYYAGhfDsMf9kx1sELCvFAT6uQCXjh6GsxWjQ2O6acZw2BM8CU+ZJ9IJWXXdq8a8roxIC/EM
bFPJNatAayvTJV2+jqxK33WyqqwwZn3p6uBm6fxzsxR7U9moSmAFuaxG1Au8Lf1LYmdIvoN7cC/W
GFehpQUP6byBfsPpjZKyvujXZv4G3t/ZfLBG5FC+ZNiNNXyisJt7EBozIJefK6R+fYLTQeUVDmzt
A1Bycf6m+RcuWXZjtZfs2ybIwH2r2uHKYa502QXrZ68d3eV07p7SReySOWlOLu7Am4lE8sgBCBVw
vcIoOenVMeopP/otlZso0+bWzajgGFXpY639R7iEtUdQYVkeEak/tc0QesVStWtWsCZN31rrTKE7
sh5w//mfWpEiwkHEM5zshTo47+wJDOlNkN5mcwAX8ww334Y0tZg2TgVJMa3JDvUS2pneYakV5y/7
BN0lSeAURsDcI8t6Uhk2br1GN7FKk4vaRtUOVnTZWE6jNXuONNVvUdRNrwoWV1i8Me0adJPEqII3
HUoMEETGNV9XcBgVq4OHqvVWWyyI/4UaptJU7+uQERA2XNouQV6RBPMw6LXih2Wo/WUr8bVhONJ0
eheunhZlnCHtxM8Bp1RjXvekQeCJoQm7CVio53vihbVE+bn2fQxBEUh+l7HBHnjd9J2vJ0ScwbfQ
lhi8+PW2mxa+YQ2iB1UxIKlouI5FiDZea+PdSsuQmbxbhuCb46GnyqZG9bmWjM4SGbKNgYX7z+iU
P5gxgzgGOj64NDDH/CgMnzAKauP5bKqRFtFrfNTbqjQXgSk6ka8biUgJ8vDPI6gfjOww8wUaEGNg
BxHZh0G9SRKVxcwDY9x/g5e0Rt3wzwf4wRjtuwOcf4G/QG1JRX2ZYv/KIw+Fno92FX937f5/fZQY
uc9QtwLu/7sXZT22A+9QleLhcFmPN113G3k/ox39YPiIT8/gjAogKAW34PszGdJFsQ4Vxu+BNNCb
gLqFW0W/eLf+YQYijnlIsXxRbcl+MvX8wSXELDUErIcZPeQ7H/AaAAR6VB3GqjSwO/g03rikx41c
/YSp+ffz+z2f/BwGHUIA+pH+TQfnsO4h6GpHFMQzlIXm3rNvDa+LxP/Zxfz7ukvPxppYdWBoZCBk
f38xq6wxHjun7UxHct3dDQWHAwq9DnYzMtbUdrr4mXfo3y8iDojW04es+6zNOL/+l3VoY5/xmMB4
CAMX2GnV/lcRx9fQgCw/WfA/uIxYIcjh8zBtp95H6AurE1SDFa2hb5sNkfIQMjBcSIoOprWXgSA/
M776OwsUZox/OeCHO6wiA23HCgf8w8zN7jH42Nuf6oJ/gNOcjwOKC4y4QTn9yHJpJJuCWcCL7Hwc
e49iHdaCa8H3UOfvf8o5/fFl/J+jfYCUex76o18xdIA7hszn9eDtIR9Py7PAoy/OdhkN3LCSw8/C
TH54XLCFkRCMmb//cWH6KY9ZdLbnBI+xBPX9RcbjHgoqJGiMZbimD/+8cf0AsMdVPXO9ALzBLfuj
/Rb1fEsR9gmvJgdUSN3ZG4mkqxCHhg8qexx3cEL9CUzzwwXzl0N+QB0am4QV+hWI9LQcXrE3D8d5
0elOaundzYmVGziGLCeNEvBC+PVQ/uSUz1/d9wgc6GZnxSgedUgQ+7iRNkFaeWMKS8Dq6swWCGiu
ijOQmsH1wLz/6fH0f17n/2Dv7c0fHzz8+z/x79fWLL1g3H7457+vxGvfDu03+5/nt/33f/v+Tf++
Nu/63vbv7/bq2Xz8n9+9EZ//5/HLZ/v83T822gq73Lr3frl7H5y0vx8Ev+n5f/6/vviv998/5WEx
77/98to6bc+fxiCe/OXPlw5vv/0Cq4O/XPnz5//54ulZ4X2f2LN+Axj7x2f99xvenwf72y9B9CtQ
ZcDn2PMDeGGf4x2m9/MrfvYr+PoQAXkgDJ+rEECGuu0t/+2X8FcYWeMplELjDIkb4Mxf/jW07vwS
8X4FWhbAySKCZiGBAs/75b/O/Lvv6H++s39pp25ajMGG334BPvndIgGKiCcd+CvwXIapEvRPH6C+
SS714MfZHU9wO+4HzBhlQRfHp9xGETv5o7jvPEevWZTqW2NrNNqAD05RPXsPLHEh4odlyx/nMHU3
7TL7D5Xr0sM4wdSALDYre6LGDVrPKr3UMqbXLUpXXpAE5viA2mvIBwfi1De/N8NtwDQq77mLDms/
6n3cCH2HS0SP02yg/WirBjWuGDV7GCiC4gvDqn4F3EBgDWGSwOXWT+ZXTGUEXgu7K22W9rTEiiHR
GoOW7tJLQ6Mw1Ojgm/9etx0l6rh6ocTgK0+kXcODHJ0bCMB/v4e2sDLGBztE2m65t61E/xYlS1gS
2a7hK8MOvg3FirlpxG9iMkzXGNcLwACp/wxgKivXGL3jSEdgKzzbKtDHrgc8saBzitS2A+X2hnWi
e6A9XMoKLKH5jdRemht/rdmm1l7zqkd0YIszR1PDxM50YuenSJkIedXnGPEGWbgZw5Ye5qpZ9pPC
ZMcgC3if0oYUdtCYHSVN9xCbuisR2oZZnmEXicUPxJ6MxF44saYOXr9WvRJlvHcaEYzEMPkBZI5R
NQSc8GAEnqhq9BLdgczTF+iooOzAePKCz+36VldVdTMMbsRUwaugSbLcQjIerbQ5hnQ0+EEQrVhT
oT9ngOShyM0z4AdA/yGkQqc4AGpJsK6aK2gvOr0ZocZj+VRZ6W3rmk/P+I3cAY2MKXxvAEe2ay0t
XZV607Zlvu/lU2jqnaShMYWxo3I7eNqE90M71O0Om+BYPfaemH2EKA7qUsE8Se0qUJrlkZIZY2tw
tNmlXKQ6zgj3hKVlRNFh6yWGFIKP8hA3FrhXsiDTC+N1+J10mMfQyda3No6HLzZhCUJAOiWfxnla
b3skZXg5tEYrmBwhRk6U9YCAXWxuJcAVgLlwu63yBll2l33iKZk3bQ/X5S7pAPX5kkhTArbS224F
CDrB36ove2wHqAPw6wImD5cVfW8nvi4DRs42lXJbhbxedwFmwQC3O9xsYJcoul/Nyk91Y5fHpK7W
vUfSJi7mKZweYdzYOvhrKoxXpza2bwYgaVQQTeKqxLnxTQifBYT6DKt4apSTWDoYysNFUqOUyKVe
pxvDlN4K22dLMWRxU9QdbT9jAEzLSY/tRWANLBindt8OzcmM2YvnwZ1u6ZN5yXsGOVseeF4nCyIn
kIgk/H93cJlaGWxyovP4bprSU++j5c6njGTQuUsOjK9v1uGbHrBZCBfKvQ7q5gUZyd4NF230ODrV
XsmMdt/kTMQbpi6TDw2+5mIzDjGQNzP6dzREZltQKljOrwYBP5NwFrMC1OvQToF8VD0GM77OU6Dh
zVgy1cmI5P4Ur+7ABMOizacuusS4r9812SyAvpqYmHI4u9VeBetS7UzDRK6acN5HLYdPzegboFh+
OJ8xtq8kq3yYHDcyvQdmnZliJFXWv03z3Fxg6yJlYBegXiyqkYyJse1Vgm79Fs4TCZQzUjeIoaUY
MQu5Dhh4zrXUuwkA43FqGv3quGfxKyEnrop3Zl0CdSldOycHTG9VQXHb7Bc45+/ZRMINXKeQ7tI2
Wl3DI7dZc2QfdSMIBTMozhObsMy89rOHS3CSwlXdJZ1ptY0X3OUDDboNmQZ6X08Yoea4JyEP6QMI
QPOO0qnIEruLFoN5423mMDXqOSZx7epuYVe+P8NZa9ZhC/jC4NTBW5prcl/HX3qLGK7xOME2HKLR
A1/GroCaM7rtGCBGr+Mx1mSf1A8YtTQPZGHtZS9WD1iHV92LgLtHrnHraB+3YEIIJKSYLqaQE8Yy
+ywwBv0a2fMYE6GqZyFnVG3wxkLFmDWaWp7XwarhSEng+1mEAPZO3dIqVpouyXZobGCBAASf3wYd
4IAJIPPeUG4uGxZjxkXQMmNyvWJ+LZEeXK5B6gxAc/XeGS9Pcdm/rji/ECMYuX4efWALjW7SDZ6B
4EckGhgsYqYCiVXYrONdTXT6xFKZ3Il5fLMqkrsQq+Fb65n5azZU3uewnp/WIQJKwHp2amqaPo2p
WXNEZgm0Rf5DFAzl7/h+WGHBDK2pPxsSOxjPWhyc0WZ667NeHnvMtMwOTof2BKhmuZ4BpLFizOBb
UIbRitHeiMEh2XrWLt9ELPppwIbZcPcFTREDkWPoswb2L5We1B3lCYzpgH4OLzST4jqLu/HQAjTE
Qmu2Z62v9JjMRw9geit6egHjNQwYs6F5dOvY3IsoGUsJP5kNMF316saO7/AogwMUbadt0EP21Cmu
N4NbRuyR8/gkhaDHTgfJRs2VvZ0HRx8nX9LHqMFqTgBDXgakumzSKg/CagY+Ak4HTRtYck3Nmm1k
stIdkqoaTBhHvoNT6QoEt8KDN81QqlCwPHzS222YhAs8NTOFsIK5BNkd+qsBDjRaBgBnl7pcoqnZ
Ly2pyzZCU7q0GoPspjUlj6DAZk2wPo/w7d9L3ast54hvbDUeCD5b5R7UhL4IJrSuNSCsHHAfGCGd
m04MNJWn1fSFVaBIVL4UJ+45oI5EzC8TfEY2wnSvqUowUGsib5dIVpWzj2lCTVuicszrpqJ2sjAK
6GgLqQuMf4XBd916QXeV1lNJ023fP1BQyu4hGbgO7HvodnpO0gegza0uQ4CuETgX8VugmhJ9zUvq
ua3iuCQQEhyHKisy0VeHeA4RTAm449LOY1M9S2wEFxjlps07TfT6dRib4bhkCXlQ3EFDLfi6DQ2a
vbzxFFA40fBup/WgsIEpHwNnp+b6LhRJVOJWqm5ETJdvI7aX+YaHbCY4DzzInmw0oHXsbfDFCFXv
2qGXVw5yuUvshelbYjFK6oEq3cGronuk0diUXptGj1YP4zfaeZW3dXiWQJw+RoA3o/P4sredmnN4
EOlSN3780gKn3MBeCU9W8JKrDeCH4SAQ9ZFXkWMh0ivn4cyObaMnvdoF7glkpfsmywC3j+wdcjPv
upOd2pBhnm5TT8ZnjBAj2g2ki6bajEGyfPI9QO+IyRm7G2NYMOVKV9GJL867iLCHfxrgOlOwSSQX
7TDWn8C/qYoA16yH6KEj14E3mm/9uCA/zktlnCN4bfD+GLr8/ybvF7jo/FOTh1ZPvIjvu7zzO/7o
8vzo17PZAR500AJk8GDBtOOPLs/zfoV301loFmB5gOSIIcCfXR7x4l8RjgRuNeQD9Jxih97rv9o8
P8VrWYhZ6+8iZzDi/3dt3vdjuXN7CY8LjAPO+UjwCgw+jOVMM4N7BYYYFD+KXkEX7OU+Qiz8IhS0
Q3Mw9fxQnwl0yViRN4eG9URtC2GDtCE/APqDKrkfKN/JcGX3+hxCUHCul/cx6N6CWCfvnYjXnZGt
2PdZNX/yGOIud2lF8KyO23ZngpCZ7RC05rZrkEWVIRuEA9+e/PsUXu8QqVepf6ujjOiikwkoWUvl
b6tgvh1duCQFszItJ7PYI29aRJC0s52vuGUTuj7H4+eUBW7XRCK8i8TqX7adbPdBK8H8EgobtVLV
1oBoWTio/6iP0xzQAth7pMgr6W0SxYik9xkHQuil+1aJtopLn6egah1XeK1W9dbEEUumo+lhWPGc
pH32JINpfotj1h/bZm38r2OwLC8ztGNDLsgqwebK1gtwXeQzhMEru0JS4ZCTcLoIiIFbWMyvhnl8
aJcOLVig2Cdn4FjTr58TU4EQFSBZZE4iuPkkS3Urglm9+SAb3YmGAYyEG+uyzbSKNyQdp/XIBVHJ
VtcR0r3abgLbo7ah+5opDmuywGhcwq5CIHlu1yXBn3HLVjAa+uE2FX5c8Lner5jSYS/J2EOo15ck
0uDyRUZuYLi86CIaISTcdL0AW8RvJXxZ17Za0QDAC6Sotb0jGcJJkh68TJxjT/bOgHmFttBm8rXx
XXhLDWI2GKh3i9dg+XmiOVjsllt/tl1WxJ2kUxlPyXrOfIL1076mgXhnsYjCfdRXoikSCehhO3BH
0qLDlunnis5wGdE64/MhDAZ9PdTx8tDEC80jRp3C92D4WC5ejbJKWuP1W1+GcwTukDRPncEQ7kbo
GDjvOjIUJCu+xgdEbzfLF+qJkGKEQOfXwCZaVFc0bjODWjPOFjO8N30acojz4KEPSkguDVvQakRO
vWQ6Q8fuq0DsOcLJumMXhu1ygaHv1awjD7t1Et4jDp7FOeIxCRSF5xyfTUpRLqpMu3hXcznbqyCq
09cKZsPsMUWNA3e7YDLvw9BUEM+HiQ63aLB9sPegL50BzzMKyALqab9o+w7mR8jrqbONoZFKr/ys
DuxRIBAK9Jy+Qr/aJM9YpLuOQdixpUGvC9JN3Y1uTYgANZ2CID0N6Z4H5AuInMjUdjEthb/eUtlZ
75NVYwwXlzaMuo1YAz96JmAdoulT8ZXx5/lTZx0NX4M6C97Q9RxMCH4fYG00HGqdfbGBu4oIthA0
x++gBiTtFnVwH15PwAMxtMgxNzU9gr/WbsZk520gaM1d3bbQSgQg5+wdd5Ms7QDLBnx361aNZhrj
zZAoyz+vFoVU3vdBLC+NmMblFJLFzfvab6CtqOFp4oJwjcBwiyfYZWCXGVDGpWETbaZm9MqKd/0D
hzTkugVnhZTzgGc0rylZ8zrhAGCVmeqN7WP1ggEKjcBWyoZi9thDFIrIQ9EX+Js6mlluK5wMiETT
mZAXrNMWvrApwa7b6fbMSUqqdxfNUIP4obYPugddr+hIVE8nvnKPPhm9UmjJ1jEbKMtTk43889QP
S7B3I/JyFkCzNRGX0Mtr+EREfotyLVqQ4fmG6y2bLbizaXQPMHsabiM0nhb1UKW8glZCTmoPqluA
ImEianLbLNMEjcPS4NZH4HMVp6CPeXM4PixdDLo54a4XR1jupKOAQQ+YIZ+tBd/4AjUV3EfQ3ckG
NWYS6g6NUWKH8605RzDU0X2TafCPBrBTZLFk9cRPFs+D7D6p0L9dgkOQiovesbR914Cmu0OaiAXb
v0jPDSBZxV08una3Uo35GALFAhjMq5CbI8gypLrRGGyiDCJJBbYtabwa8xX4TcR7Bq7mvCU8HM7u
muQpEmBK56Chtwx3EwjEfV6z2G+efFZFdD86q9Up9pPGR70+LSEHTU06bg59kjoK8pI/RWXrg9jV
FSgul/FY8f/L3nksx41tXfpdeo5qeDOFSU9vxQkiJYrw3uPp+4NK979kkqGsGnZHT6WQTsIds/da
39J9c6eFUi/v4yHWg0MlzZK6G5BBtnthgjL3giJYo6JSwU26MiNWu3XsZ1m1lhN57t1yxFOy0dXE
7DZ5zkHPGfwkf5SzSepXhp5xtBeSKLHe2qDMfS9iMvIvWrYjrDIG3vIt65+C8kWqpGfqt/q9klPk
WpuR0YxemPaN5AUyU6RNpp9hbpTRQiyUl5kw/NQRMSYXc2kM8VVGSRqAUtoMc+N1ZtslnlEM6rTj
vKzF32sIKNdWZYwQyHJqODAAFTNSJ5Z4U88at6saOVhN9Iy3fV4zM8OjYzehleptXUXxi9woEwKD
uBcPFiKTR7nwy5VQlII3EajIttc3rysrLNjbUmHxx1hx26o2fpqD9ZSWlAXSUU4OPWWcOz80Bk9r
lXo1IorcS5UWvmVCCqO/E1DUNKSDbZFy+LbZ+MILtePorlTi8kVSeXhapfauCZAHcXKrOgS6VW7d
cAiKOAq2CAJkhdhKtIyXUcVxIAj6pzaQMy9OVdXRKs18naahsoOqEOyyS6cLjiPZQWdasJFaop7A
YHhnzGrnKGWGm6wSRLeMUXojq2guSyVbznvKg0HNCr0LG/YG/pGTiQPZNhOfP4BqGU35LiEwGtFy
082izerRPzeYx7YVJZXbwTeKb8hvQtsSBMWT1WZ4bjAaHpMmsVbGIIDHDfoJhbms3wCg2AuIXN+k
VJxhRUrJeFsSAudIk1Lecl8ejUIT0KBZ7Sq2xmLTp8J0NUdldN+YI12ybllhm0mV1pIsgEoaMS97
lK3iG3ha0wVrY3bFziLyqlnuPLRa0rbV4hUq//kKPdhE6cyoHXxMnduh3X2Zdfmg1B0qPjUcLjWt
HNHI+xeWrwor1ITPQx3UXr+gW/rO0q7QuOG9qKL2otaCbNuKLT/dDNptPAXiKhQtJG2VIrldMRRr
ddJQqZbDU8KSbvB51NZenKLWK8Iqu0DVmHtFUxYvdVTuRvS0mRPNWXsVj7JwCFttciVj6J2p4/ib
5QQi9GolUx0ar9GNSaiu2Iw1HNTGIcKc2EXGNkryO7HIroJe0h8oyAHglqqyZW4oA6+Y2ldTKaJd
5Sf1UbLmm3TilEvg96Aysc4yajUp0J20L6x17ZfeIIQ3iKiGC6FG15TIsv6SDXSrVvgFskdWD3Gv
V/HeKPQ7s+y6Z6K8byvsizYEO/mqTkPR9jthQGVbPWma8pJHQcWzWvxFPtpsr44419qC3NSbjGqR
4lShlbtdm47PfT2oP0KlhlJZNpb5VJVd9iDo1D9i1vvV3HBpVU0LhDrsGLQHE5dMsNKzvlBXqE1C
NEK6SoYKUswVgiR51Xe5/prUIr6Rd+eu3y2s9y2rk04uRxnamSI2YVg7lGJoi3xUGIijUUZyRc1Y
2KD0ht4ReMHFfKvfDa7iTZtmI5Xnhvx0ejoZ8kQZkvsWVb+aIcWdD0+ouESSv1a35dvgao64Gdeh
d46kdxJe8/dlcmYDNfClDMaKAQrBaAgwT9bb8DmPV4qLy3z7a+jrci/dcDLx0g1JXJq8H57OMvq/
umjQnksyuAoZ+FSHoOQV4gTDp9u0VlYopLYh8goMT1g3F/akeTlR+hbss+N+bFv/vvB34y5//05B
wjxH5jk9GTskhbC8XnJC0dsfFwjcPwBAfmSK/B5N4T2C0EqfVj15tHU/+DX9z4BHG21aJnEiyLPt
tJW/n6NEnaSgfBrqlBmQJkwsAO+IXj1YB3UHVqSz4fai7ohvhQvJCZwlUuPs/Tzp8P76XtT/XqF2
Yk1N0wUAWTPsAktjolxLT/2mcottuYtvqJSd+1i+Gg9KAZ8MOHhYcIvy493zm/upKK1UX8bz141T
XrEeCfCC8Fqu4tG2vp0FFXz1DOmjSwYFMFMGGfRxxL5MQ3ICEHDSNlWqeGNirxFUp0tiBzkXa/wI
V30t0SL981T00eX59wMF265Cvfl7Pvo4rjGas5aiD7eFOtxwjHRTE1QbTg9CUP880gnh9/NQlJ7e
39SEzgc9HYZqXfo61xkRujEoVhXxyrAdDvFu2JylTXzxIAELkKCDSgcT96mUC719nA5pjy4WxUx1
mbuxy4LpBFtxlXvCt3MEiK+ucQEZUBVBGgc1efk9716ccmgGnWTB5RqRAC1B3j91t3KFtQnfwnI3
4xl4grSsFP8VyPy6qei5YCOBgVrYficDJili/jjuqDbP+toIhPUUdRh0C/AQffWsasWMp0Syc6NH
opRyQMpar0nQ3Lat6cZx9BoAIcZJlg4gQ4Utwq0zCqKv1roPv/DksQ9JS36RwS1BdrEUukjyKyHU
Wo5Mze7Fuok38c052dIXb7WqcDOshRvF4z8pFSrUys0maALYqAadWsVJrb3cb0Yk9n9+qZcff3r7
dbji2qKCXHj+H5835YY8EjCq4LaB9NC64njulfpiCVPfj3CyVTB8HAK4g5mKUsWrikND3EZrFqt/
ex0w3v5OZ5fMBfL98To6LZ5EOVffAu0mEVZxRRX5f59odj5seD4/kA//v7lMf+++izDJVK2v1Ddg
06T0VbfZrrgQMK/rnTO5OBBcYxtcnZvGP38bS916oS0vwiWqxh8Hxc8qFWMvv4Xaq4Y03Ww5IeVX
svmSkwcfBs6Za/x6OARPHM4WAsxyD95dYw3poObeviF/sPFSYl+NDllyOfiVV6j0SpprlFP3HYry
BImD5Som3G2dPSDJ2Byv7bBAGcSx88zP+jQFMvcpFO0p7C+85tOVpSmSSizb6Dg4Sr1tjo1TOSjF
vahbj4/6Kt6de2E/fRIn453sfRD3IERQoiMuQRcVvD028Zkp5dPLdDLCyZxHk08ohGgZAUNbQTcv
3Axx6mrJOX3u15dC44HfSWnzdGOlVx2edys8xnSq1GNh/DzzaD6/McjV0NID46J5YpyqtYvMxK9K
u8HOD9Xl4A07fRcyXTv+9odO1dCZfgjrhVCOpfVsYNiyofg4czE2mw0EIIbJAzmZuUh0zFHmZdEv
PFz6bYmzD7bNVnr4ByTTT/cR3iyMfXWB7wCTPF2khEmZxUCkIbBEPajOCm4R8nsP7xircHI37c9t
p5Yv++TiPgy4/KB3nyIWFYHGIwPGQLQWOLmyRnt8Hk3+xU2UNLBFnHFIdKFh9HEcrTH7qWt+j1Ps
Fp3zsJq98SJwz01mX2wtuInvxjr9rjLY1RwlqUcezJ3ikqQOD9Zrv2uetU69aR/ITnA22+fz6vNx
0JNPTR1zXG0YVKlLDmgsLtvhFq/N5sx38GmKWt6Pd5d28rgAIwixbjDKgirsD7kb3CQX5WYhvHdX
0+bf5VEue6ZlOF7834nJJ+uC3wwZeUJmaFfJnVoG7tx/18fHM9f05Z0jfgBHG1zwT/6cGAekpYRU
amsX8aenrZa957jXtwuvKLuGtHGhndkMyl99Z8AcoLWghzWJQPj4Ok6JjnCFZicZleMqgD3xUh5G
oviah6yyjUvDkXaKM64l2EXmXXNPGJTLzPZv5f9/3+B3v+M0kbyXQwXjML/DvGgZfuSAqNvq8+J6
+QcU6OXF//ixfyymnMxkRa36KbCK0AbWsKJnsUrZUBDEJ67ijbgpzxZvPi0/JtsKojuYYThrf8pD
KeF8TJ0vvy2RKH2FgKcQ7/xmdpJoAZhoFP6eUdLSKEpdyhIr7PDrBWPSYPETppI/vznzqi0X+PEG
8IOYhGQZ3iz5Nic3YCoRAIq69JY/qzfB7YL6/HVcDZ+a5+JZ2tFncMTvwmtzzq/1RX3HgB6oQQ9c
RlZO15Au9Gn/aNKbImRuAR8jF1+1obEl0xUjUCnBQzauBYs/x0gZX0zjpdk958ilTfNoKftJuTCy
nTwXzp/vx+ev4OOvWlbdd5N/FurpqAbyW9bclokGkSU5M8AXR5plBHhPInxflW3zxxGAsI2FmUlv
7PedYK/+THbLeQbxktu9xl79cC57+vNcgm5YFmGcAw+gF30yC0vzFIMkqt+kaiMNl5ZwiPTtv75n
i4WFTStXswCFP15RjDRERDn51gtXUv0Ulum5XegXHw0DLOdiDLBffDRz2TTTHL4NDuYR1aFsDVwo
xBmnf4vWySFsVuNjVm3+QVTJF6/Dh5FPFhcRv18SjHhPCYKZXVScMim6xHOt9RVF5eLqPLL4q2vV
DJKMCNLlqzzdcbdzBH2jsn4OzfcKCSlsGHu2xK0VRu6fn9rnbQ5RSSaZEzCF8TOe7k8BJSCVL63X
sQEtFfZOqnzLiq2hrBfUxyh/m2G2/HnErz7590OeFgAR3Kch8JdX+UWz/fWS8lpv/C26w8WXQ+rs
fX6ZbkoCi+SL8zf203dgAbxAnI0TWcL+dLq+NUjU8im2vsciZaNgC5oibs/usz5tyjldLFg69iOw
1dVT1K8SqfKcqclx/KGvRa/Cc81+vNyUnn6nebotr1B1viRXBpkeT3++uZ+3eCdDn2zxRD1bGnrJ
0cf/TyRa7oZXxWiHABYbQgYEzlLc1LMX/Gn9PBn1ZHYxVSGTaNcel9xn+QF6VUgOxRLDFrGj/Jc8
b/YGJ6OdfI5lrPhVbiRHNXkK9W3PEe7PN/HTx3fy/5/MzXUUVanZJMfIN978AtAZDUAoGU4XhK9/
Hmn5pR+W3ZORll/ybp0JwkRFbpQcaSVZ8nfs8Weu5Jd/8E8DnEzKraKPgRikx37lr+d72sJ64UTg
PvZLnCeUJTS5tlU4La/Iy7lT/Oe9JFe3rG+Giapf/HQ2HVokY1W+vBW9Ox7yV0l2KB/spt8w8fyu
mUgR0dbdVvsJ7ck07epVze1kde4s93nK+fhLjNPaURpgUuni4wLu1z2jvGmo49xaq+wi3ScgOWvX
hD2/ZLEvds9/0H34PO18uBXGySkPoXBQzEVyXJoBqrn3Hxv6ddKttKsvTRUtv1Pc+ZfnStfnBj2Z
C9pCgFITJ8fFNKQE4V0k/6TEc27G+eprefeUT3cWFPsB1lnxcSmPB3vxYfpZXZCU6S7B2RieVgVR
KmpHx/jMu/3Vt/N+3JNZIAgyPe7k5GjiPUvSnWqO3r//ON8PcDINoCsqwPokR2vIPYUTkH/uAzn3
fE6+flw5lTq1XEHRgMVDY4PmIkx//Pkqzr77J1MACqu0w2J4rNAk3U20vpqbhfu5RD1YXvYgb4dV
tS0vzU16Y13Lt38e/dxDOtlIJ+MUlGOWHPNn39QgkPVnXoITm/jfa8H7h3RyXrUKU/GjiHf8SlrR
6wpYaAlU28abAfzh2QyLM0/stAY9t71WtGFyLFNhowH2UaLxJgjcP9+zc4OczBUpcoVfy48YJa6Q
PzfIdbLyTL1keein68K723YapKMVjVkDSzvKpQ/A5c1fxC3S5CTAgAqQNH++oDMvwS/z7btVbkwC
RYz5kHDYuirSi3Q+xx0+d8tO5gITeVFvifExyEhiNa7r5nvir/58Eb/6bn+6ZctveH8VgpmBiE2O
lcfbRnQTFXfbvFvWjX+yYnx5zyi/mKCjCds6nVUHrTPzqoyPQ548sDXv8nPz9pfTNht+Dv3I9T+h
moWhnIM5iLhlwUOq1vd6nFy0Ev3x8hx94+tLWSJz2bjJv7zf728cu/FgjFj7kEw5pClhAj1TtPpy
gKUwrHKwBbtxMsOZUtGZEas7qL/bRecMJevMwz83wsk0VlI4nVMjPlLTceYYzJd+5lD09Tz27hpO
5jHCvEWjS5Jj7fprnwDH9RJkPDviAUHn+VDDLx/+f0c7ncfSRDOazo+P2NccX0DEnbjdYLlyZZ35
9L8cSPmf9sfpWU8eBmSgtD86iOc+3KUCpiupn2D03T9/nl/OAO8GOpk0C1UdCP4Jj9UI/tM61AoO
zeHMe/blbpoS1X+aOZr8cQqIhMrSZq4m3M7P1WOl29IhocyMLWPbe8iXm972bVBWrnoGlvPVbfyF
7TDEpUF/emodQVomdRYdsTEYnt4YHpZ8QM14Ye1QzZR//bbT80ThSW+Hb/YTekXua539cvfShzgR
igcJxsCfH9ZnDZC1lD8XMxBHA40KxMcbGfBOzJncvyCxJXBWIjxEcedN5MSPvScTvleug9VvJM//
N239L+bUd/f/E5nDa4ZjG+XRBzbH8k9+sznkvySYHLKlw3qCDiPzVv/t2lLEv7BA8R4YpkpHWlSY
lP7j2sLrhRd8yXBAJEEtRWfK/B/XlvEXyhWqjcSYcKDQSEo/afT/TUz5Gs7Bj/m4WdEpki9mLX4D
Ad8WIKePb4sS9Ipcjr5gc5RdV2V5r44Cwt68z4VpXWszXl9WUM8KclzFXZxflU0e7Ye4Sp5TMbFe
RujNP4SwJk2PWMLYJRepkreQFq/6jorIVAAsTPIW0mkcPgGTdss++m7qsrLSYnWXtzT+FTb/GfqX
uNXuGUtbF1hxZYiNne6j6M2tfSx3z11dXXeBojsTKbyuOsqjJ/fZvdLBmVTGWn3MBL3yQjGeoO60
LSh4X5j6bq1wiArvY+LCX+tIGhsnUmGz3elFGOHh6oTwQkspx4mCRrBJNojVZZADrR4Rsl4DOe7J
GZ7GTEaEPvSgGXutClCWK3l3L8HjSJ2oqiFygPQ2o9dCMYtit3Bt2L4KSKftfvQlDdevJIXUiNpB
uihCCfOq7gtcWgqJ6KlTlcnykHfr6yiR+9TGmSnmnlxjYQER3QUIdrXhImwSaFe6WaCYKZXBp3kx
mZlXCn5wzydfdZeQQiHX+kYtOIVoBhdqMYyPst9bXmHp2cWQSkSZVzfELc62UVCvCCZRsQdRAPQ4
FMGBNwVvis9DA+aB76a2tgJ2fjDcjb+pzMgZBp9eAf3uLtyo0aSuQqNMCG8w1D3wCK9MUoz58b6t
k3tQEyRl+fWdJbTlKurn+caQEhAkQvQ0a1Z4IYdhvK4jyxKcGMYxos9JFaHjTWEtPZm1YGUPoZhB
7LXbLCwC1wislhobTXGY3r++2H81ef1fBwzSlT9NSy9HbEHHj5MS/+D3pKT8RY+Vz5ZeFOwfmlz/
mZRk6a/lT6C4GQbMM/7qv5OS+Zds6BCBmLLoqUA+Y8L6z6QkmX9RgpIlMERLWZ3J7t9MSn+H+b47
DugmzDVS43Rj4a4x3Z1MSm05CZ2gYmifO7pbrqbEfbizCOcD4oHBB0ZsaGpwPAxdEF9lCVAPmFjc
ipdDJIGdcKPBGF4hZU5Empl5UO2sjJ6Q5LR9ZP7UcpBCOuYeDjSXbabT7sA85JsPkeWbTeomgTVu
5zjWpRfZGpP0OtOEtl5JsSSIjhlN4s3sJ0oACjtP2JP4c5hfBJGggKaukrnzsm54houOd3IWuslc
mUEKsBnwbAL9tpZjqe7tvB0V3cWdJNZ7Oc101S2loSE0IAsmobrxM8A6aAYFgZQqsdID0+uKotM3
RmjkyVqf8YOlVTWgy45NnEhTJwr5Fpr5qHlpi0IMUo0hggkqjOQFGioUoEnWg6s2noNx1Y6j0b1g
6e9kPs1OBVUf6rCA6OUXtSxBs53IuLgJB4DQJFP0wEu8whyifvAUIVr8BRO4v6JYWckAP95WsLVf
4T+B5xvTbhN1eSC5AajJpTYV13lFLoVn6rjrvVxPaqcvCFQAu61RxOL0pBEmkWMzeOC4zEF5bPFW
0qs0Y7GHoMBcNgrqBP6+nr04S8gVqSsP1UPVIsVV+RdqrvaCZ9a9ad1GEW6dlY5N9KKJBQqjmKlu
ZjXPDQDQZqXchWEtA5XXuv5bX/vANRSkV/5ujkMlvmhw3EQ7XrDEAGpsfA/FUFS3AskFyU5bKBxQ
i+oX8CPdXaHnGDWCCcj8GhyvXG78bC43KQAreQZ+UIdl+3MGBAJVSFcfqUSTJVlO0nWu4SvrphwO
nQ5MyMqlbJ+ZmE0RpxmNq7GwVG4KbGXVBbjU7JlJvfnRLE4dIgHDJnZS7FHSYMC0JtcGIyt4LU4Y
05joZKb4Uylf62FptnYkyb2Nj2w+qH1wyyJ/WXUzgI8YBnhTyk6PKA+XbaU8Cfx3xXNjzlWxLxvY
qFh4QCsJ0+Tn34Mq5pTUpWo5uICpUt0dk1yr9qmhN5itjFSAUtuLWX+cDN5n18LFFeNTpACCBbIj
/FHN+xC4vKa+TLFGj60AfR8V8jbpm/LA9yqBgJobnmdoVjpoYIBV6Jw0UXtSx2wnlSxjq5IuW/wA
4Str90NfR4LdTsr4yqdRshzOBqYRs60n5NkpVNZVkI0RARzYF3HL1KbU7HwzKpHaogNg1y3OVgw9
Zk5pCwtzotmEV2uFq7dJq6wARBdO3eimN+MCfwoSq3ita0AQCHFVO2CndwAYLN3wVY2eRjTuhaEb
3boMopj0j3T+Br+o3Vswsx34vuUTBXzBnvz+gmC9yIerq840BGZkHa3liNUYO+rgiytjDKqVXooY
1mpcd0rZ4N2TiDrv0p84iYV1EXXA0xopuwRzW8XsmCz8QmPQe81cl9dmF2lMLwFqtQBOjsz0pLfV
qpZmVVmFGGULV8RPfMnqbya3Q9aPtT1mnRZWtvjLjzfOrRohmMiUcSUL5EzdY1NNggdp6EdrNZFT
kKwbJU3l3RBF2Z2cCDmxBmkQZ8+JgcNzXfTJrDkAyUTtSPBLxXvYi2Sn+0U4rkUtHFsoH7VYeOPI
jVeDH01du0Ec7pqiZN/AtNKMoYfv+zmoBrcHCBfV0o6u97DGIi/Z0zwlzyE9FqXxZdgTRrKPZkPZ
gqIB7gMIWu5d4o44B7d1ijUtEut2N2MbfW5aecIiWo5GjR24jNpwWyW8G4Q1NXp6DEpkJCifIWLZ
IsylfLxO/DbeEVhE7geWRYvU416XBC+xjCIK3LYV6vxJxL2LmTloosgzrczqDmrLVmaND2Q8yoUK
fxVgutTnuSe1PRyyHEjS7FmDkgnPYYR33LbiSb0UfF+wnEKutdt67uEUR7HQ0UCSewGcUqqN7NGI
ZLFuiziB/WESuuIOgD54TVotp7hYQGUfrtVCLwaHSNk0shfa3LgNFMMvgMUYjcec1ZEnOjToXge8
c2BV0gq5N/EZMzwZzeK1UQpN/mlOHX+Mwz4n5170JRs7YY2xvRNnujncHXMr9UKXEtKj1TDUWqYZ
Ww+AvrmMMFKDTMf8ZahHgjhDoANmE2H8rHprnPlCWeeCvgZBHilW13gNn2Kwqrt2vu7LvoJoRoyN
DT//Num4XqKsjMJN1SYqDvoIhueJ+5J8QxpGolyEha/wJ4glwo+qhIzid3IItzzOS4X4N4Tn7OFn
s1QiG1sovz232DNbg5w8dFJ1O2IoIzdAzlpwCHKWrsc071NXFNstKK2ASJyizFsPAQ0wQsjs4J06
bSe0tNBSOXpu4q65VQcxtVlKxkvyR4XKRVyZYpifWlPb50Y8frdIi12rqQThq+43bQT0zJ6kAE+p
muabgJlmLUpyZ0ta5KiTpdW2os+D4fqg+SdHmvHspz/8YCJ/gBQG9LrQzBPF6yhY3E2hwXvgky+Q
27h2hZn0l9poL5IhhMJZEVXLQp8jkU1stTRHeVXxqT5jdxwNewTlGNO1MnIDVDtc9Y00WxqKf2zi
3+IomqtNmXNiBSkYTD/9WiWVParK71SaDVymlVLHoOuTkRlqqJ2yQapn6NS4bJz6GjC1mLV1pUyd
cciIHKb/os1YAEXrXswE9SaKU0Iayiqu7mVFnyoPvp/mH5rEFBsnT8S+XGkTPvIDJ9BiCTMB9jCE
3XU9D9WwTUK1JuhIlQAqCH0cWl5g+CF7JVG7JQj2uYDt468CAaMkIC0mfKfnOEUkh1LP1iVu2tGp
9QHZgN9GB1/RNa8kyud6yOLsEUnR+AK6LFL3aQEhY7WA+BGB5/X4HZBsEjM9NiHEPz1L+oPc6iOM
BYzXq6RLuvnaD9hq21nsi7nLwwkUgswmY7pijlHv6mxm5VctlkVXx5aQiWAwcNpXhhLbCVpYTHAF
eJQ1y6emXbbEbgIMA9X+jFm6qJwyNdKnVBrKe9ImhtCWWiuRt1hjVcU19CrHZW6NARAwLP0juY8K
pl/HT4WAqdQc4FgZWVlh4hdT5SIRCuWapJkoZisbm8QrVGXU34y9aDQHYWpE7l2uKHiL+RGtfNOS
XsTSWind7EqW35UXylDL8s7IYAFwKixq86KcNIWIewlkkNvHqaXcsVfMLodgSuudOjQyU3SoZ+Mh
08VOsWfBl9mOGsCWdJ3PaOjFKgeC0LKjY6PZXc/yjBJphndj56lWkkXWqo+TLnQ/qrA/lJamN7ck
RXDiDIzuuhlnWfXkhOSOMjfLC3U0zeY25GKFH42PxGiL+btqwWr28ePoV3V7IzddvudZCcp9rM/q
XW8mobApJqvWD0TvlHu9UXmLlaY9zno4HiKOLBeWNerxYl0nG6yCnkh3lPAi2ZPkUQTpaQkL3aRU
+sfABHVFRSQiuS4pDURNg+THb1bdCROorCyz7GUW0C+ELpD5N3Gf/hxlXfbdeS616ZimYGO2kqQN
hH5FJdzUzGwmtJqtOCWPmixwnxS+PnkbhZlUK+yH/EbZg58SM49jnA88AJDg4Pqqrg1HqakrnmBU
Y3SoMx+yByCR2GOCSmsACn2DpbYwMI4XHQjb+wQw3QjqOokqUZvIi0o1v9/VetMZGm6w3Oy/hUou
5AeJN/Znkky+cCmkMYCXPjZFdvGxLGkEy/U0PxsxD26lse0KcgpSodZXZRgkgqtmfqVcMk5LqKCe
hqlhD0ZppOupI0Ap96tAfopLGdiiD98B5lirW26VNIR1WFDKIr3i9MUXM6sbcWHBFP3odg2hS5Hq
kx8StKa4lrijynaEloX8wRBEnTmihLYiToYm8jAXCMu08FimX2iWCWcfCSGz1qfXyUJvkWV/4utu
F6hLpUsLN+8X7AWUJ4gaODAi0L12ui9aJb/Czg0iJsO5ghKkbUxyFH9hZPRfSJlcz6qG3x+G972a
Jc0+Gfq+vpwalMLYkxpf32dTM/gvdd37mldbhi/tk5YQp76H9SDES57bMAQoNkdlLw4lr5dVViPT
/qDvdB+Y2cMUzTDZEssnSS2Z4JO4HHvD6rtPYMBebvGh3//7ysn/m0Bmzhd/qq9cHIm3JK28+/m+
xvLrH/1dYxF08S9acoZOGoMOQQm193+KLIIu/YUUGL/Pr4gD7Nf81e/Sr6T+RUEYhDgeU1mT+Db/
p8jCXymo1annI6/jWAzM+d8Ufpd2yn9LLCZ1Z7jMmiwjJoUfjurzY93XTIlmYnXI3WGnYkueNwEm
jN5bLNDnhYEnitzPoy09mHf9XW2qJqUF5uU2nvi2GOrBDK6i9egslmTz6XwTbvn5J5cHD426NsJY
C+/CyeVJHcefGuYM+1FIhwFZDqT0Rj/ePfPrv/+7D7a5j53+X5f1YZSTy6oIt7P8RV1dPk8748dw
nO8bokHXvutvktATbgz8891d+JKdk9GddMw/D33Sl01UqldNsDw/Z14Nj6oX7MTtzP2MN7lH3Jbz
50tVvnhfPlzqSZfW6PuAG7bc0LW5k+7J6FmPEPvVjEOMHa/j7fQYomzv9+X32ESiSJrW2sdSYDnj
ztCQZYKYWEd3Zuz4Z37aScPr963Afi6BQULQq5+0J9VsmJnKuRWLFs5vViUCAtDgNA6NddI7kufv
6zVZaWdkHh/7hr+H1dkGk+VBgeBUiGp1hSWlE8MGlMzC0F+bxYsqhzQsjPWfb/7iXfjqfSbvQlHo
FbEtPmlh99BJWxkmKcch9SJkJTSm+2XTH4FtkB6H6S0NH4P4J3mKANoMtDMvAQ4ka7hLgLuEhGgq
tiUfI86GbXQ9s4ufyQjLgC8pup3Ez2o1XximsqtV49hy+pYKaU+O+KpOun1eRtdaajlNJHLseo2y
fptazSoWZ0iRFVvBt8kQieBO7TExV3QedmkeelNvbaOm2g2B5cJbWMvjnVIijvQJjFUsW5bb2wnY
m4KAVquoapkpQNeNAt82mI8wgCmtoHETrU0iNLtEOMCnqxuNrCKKPEHY2Kblr+Zh2ErtfZ3FmyZX
131N6cyKV9CGV7EmEW88OMF4zLOBNtTPck5eJP2VhNrLUZ9YPAMsnf5sa2pgE0Pl+ArIiV62C224
qkTlcow1MggjGzRmIGVeNr0q/EZ1gq7SEQKXblvzOkl7WCftetIh/GqEkykCNYlsm0j35CVcNfBb
swW/Ksbqekz8O722bGNoHYvsZF30CulJiAnFnHwypNLHcSoOC3IpbWQKO91aLNpNWVSu70/HRBJW
o9i4IcA3c4THlMDzi1yM1ATTDgdKC5dRjtJRbWCoNN4cF4cItnoYKO4Uz/tCLG9lVViDeHMBZrvK
mLpxDmqY8pM1iRcN2UrJN/pJUFvMbWSiXY0HqgO+qyMsCLJHg3dtYDArNp1UfdNr6miq74iqYfez
dJnV8NLbH408kHdWr3q5pr4WHGr6fUuIV6UC2uKAppq5m/SvCr0nGbxxMjaeHghOWGtEtB1HqduI
bGUlWDt+vEeRshcVOj/6g4+SShTMdaWYx1rAItuOKxVQv9U8hHn5c5yzA5Alb+yzFaRCO5OfY3NY
BbPiivlBTS1y/3K7mIo95SYnJOaNh3QANexQ9qM3d1ubJN1Fw1WptqtGfJ6DdD0XRGFWxoM8sWub
93oNstEPV0OFZyrgPau+ta21A9bHgyXWuNkH8+AWvb6GyezIUGeVXF4pAh6rsN1U0Q0nNceYkAlX
2BzKjYi3gaamQuYAeDLQzPeUlNZKs49nTgNSekOn1rXM+1BCZQ5azAiBFeU0DiQ6FzUuVCDPs7Yz
JqfVgPSshAxQqz7b1OZADJPFQXdkJEegIUoXuPqupGGR+LM3hQt1TFzVRbDR2shtlB9923uikO7C
cHLnqV5TbvAsCOqkeO+6sXCybF5r+v/h7sx641ayLf1XGv3OAuehgX7hlJNSSsmSLemFsGQdzvPM
X98fVdWnpbSus6seL1DAKcCwI8kIRuzYe+1vXZvKcYhyWzMaFyosLDvYQjKJCWDslaLtASySQerd
xjLJ2ZEQMCt7BfF3ZLWMZyExbtUGJJFJCbBqj7qq0H8tblotd60Bg7Xim6CHvlD3P7CNJa0k8Ref
RfkxbEHGp/I+jWc3yt+koYPmTiZLG6HSkHCIM7fPN6NeO10AMghfadp5vSqRyLmlGxXBEpaxcMS+
LZJ5bYXYOoMfEsx9XU9Xoai7VazZi/ELVTqo+tgW14zO9CPs8AMf36IAVDjZM4Hrf9Dv2BUc8jy2
NedbOahdcZS2i6Fj6yr4FMfsJHiui9ZLy3YbiJJDqmYjddM2mESX7LU9id+r+KUOk81YXwf1y9De
S83k6MwmZrNkWNSNKKhPoliSEf659NW2DU6TNHqL8m0wrH0vk/IXVU+r+QASxVZJ/co9c6d9bwNt
r3J3nDoFuW7gi5LuttRJMzLWIlUlTgqbbVSfKmepqFZpLMA4PbZauuux6jUm8oFckTTgrPjU2kpf
8XPYKucrebqXi/lmqI5TtRVGaytmFonME0bUV8ZymJTQzusr9jVvTfRI6v0gbLRx2Oq8iKY8rS7H
uBz4rUl+kLpIJ4mPSNVcXYoodWU7DYSa0ST7QdrjqccWgndUvJB5fTJ00QlUza4r0vPFDLMZPTnm
mCXOqjVEzxLhjIqzgRHUWwO2a90ZnlDmbrO8CRAplfAwzY2XgePStA25D3vqzZ2VYQ89kXckCYRf
ZoxYarVTb7EqsLsquTZykRJMaaeG4GpB9nOEBjCE0UucC/44ha6qgBaUjhPuDdZSH2dddxcJtFrT
+6MUbwod94DJcBtMcWd+f0PVJ55zuGwPIPaYKDhrwVPbxAdBPHHjtMPuphc1r552wLzdhq6VdDmJ
HWZ7YrIRTH5INzld8gPrvptUyDydEmAozPtJGnYS/zgGg16O8WI+d1cIqyjv55uZNWBl3/tM3Fr5
ViLd15WQ4837lPwjeRfrdshBPAXkY3XeZ5X2dj+IdipGRMSFA4iWBPpD0FqeipuGGaY0UJrYgWCf
bMmu1tNnMDWbzrpZ6w3RGJ8m60GglNQY9DXq64r38Bq5ZuPZ1PysMn+bJ8oCsegsIQWDqQLiWHtm
rB+s2W810Vv0u4BnM4fCCa1iE+S9I+FhOIqVXy50xQqTb8mnkWWBB+BmnitXaG+qxNeLxi10E83g
ChgT9q2Bf7xwrQX0zEspUdmyB+UaJBXqsX4/SndibeymMPUm3NU1DskgmY+L0OxxU/RXj+uo5DaN
vbRSPoyGvlWaZleSHolwHWh5yUVGqUYz0d6DUpQJcnRP6YGi9i/VXAMUlh1Bkg9trNqGFW9zMuL1
6p3K5VxWtyEHbW6poL3JCk28cmk85toMfDGzrcncigEMAZHapVwcx8G6wmHxMNbBFr6gj88hRNEe
BeFkF/qbEWDRslotNy59+/u+XPxg+dZL1MkFbRMHoFyK5Y3svptYkW+piW0ugcs+3JILz0zDzrAV
mY2dVt4s6exoxlEuacGh2koKpjC7w4L1cdTfVjDiSw0vsvqHbvJjhs0I9r0GO9hNkt3mzRFpsB1P
DxSmXK1N96QptDb2o9VaIw8gBz5F5R7oqD13kMVmcx+M5KTNH7n+bIQ0PM8cymJ4msLsRDOAt9Tp
z145NcVj3D6XFY26qupO2jX5ZmeJnP64ZLWTZLuVIBxjTp3h4iVQo7HrwEJIRBdE1Z4Go7PLrLTD
4KWZl/2AZYOYuFKDqetYY3n7JOuvWfaa58/Cor2BU3XL1tjjagJdV8VsVPNngGN4ox2LrNlMnTHa
Q9NtYzPdrUd2rZEoW+DVYHUvJsFOYdOSwon2mpHQjE0EVNoQWXZvyNeoZYHC18BOYyq6407steep
43geuTSNPda9WMvnM3ylhF4u5S3LIQTGpjNEaNLFYUMZy40jqhw5oI7srwn1gFmFzhy+GrpvlIKT
xwEcz8gP6zsRxORQdQc9wRbbyAnOKSt3PJQ8XY1oEDitYwj42p0kYF6cNLY2EgETAHJvstO5cSTB
2pfZL6Pa9PKxoRjbp5saCoSlx1ty8U6sxId8AnkRytdmTvFWSm5VQXpSsmQLbPguDKFT1LIbkhKl
gMvxcdKsnVgm1/lg+JJ5KxGIiLK1g2y8xW94HyfJ/aDJ+yGrvFm5jcoaq4YrZbQOET7ICeeZPjwk
VrqNI2UT4DXD0ACgZeMYpNOrTMU9RQyQGYcqXWi0krxGHLeamW+ENr5roHVH9bINQpDOrVTuwlR6
KEoL6rPmBMvsWdXqditOtlm0G6t+nevmUEHhnaUaWYFwbJT+ztA45qostHsSlGYgkqpFwQBSlNxb
Ysf4yFoJmgeOmK0pgXAS6k1pCL41zhvSQbehdCc0GTUVFSSZcj0SpMlQvUnpg6tcdsXcdjb82GMO
f4/U7uNsfY+4iKmvhBqe2f8wSCjrPSuM2ob+WqovAzn4ftyG+uTHY7+ljOhK2bUgdL4SNi6sYlK4
4l2vC7epaNyogbY19WRbB/q3yOS2IpysHkyR2JFLV8a9WIwP8/LLyoatYbV3ooh1RWvqRDU1fJyq
bQ59vdyZ0cQeH57kWflrkcRtNmEqbMDIzF/TSoeEkqmeKBnPodz7Yls4uNLc9lJ+VGPrrreUG0zT
O5yOJ44kEzcnPTwtaqVgeLCnzOEagWpB0X0IxPucDnyhwth5SLehyjO3o/QTXyW7nicvrp/aoY04
Hh4Cov4uL7YVmLd+ugKu/dgTgpHp3zVVtbe6xWlKElnKX8W04oQEfMDwyxbzZ+Rz9jhhFZ/ZXcYR
Ez8GVMvMwEurb1ofPC8hX2H/konaRoozbtAJjOv2OaR9z4oHX8t+4hflG6mIrC0IXI19zai7t9nU
XoUcYWD01ssMVLKPUrHql96vwwcwxlxrZfgc8csSkITOG69b2tdIfSvHt7GnpKq4Zt4eoj5h56Em
1/A5n7TgqN5aY+ho/ApUghShf6yrtZ1fCkUHV/SzTx5H7oBKQvKlP0KaZiuUEFpyFiBf0BNtG42H
2Zz9UIyvkBXaYQv8daF6qfgCsgKKzhSnv0uFdrXoXNZU3Yv1XxD8nUCcNjB5MVQuCqfU0eT39Uaq
CF3aZEMtFvuKn0aSs1g0R+4eAHHbS3MS4Y1K3VayfklF6FK4ZCZVd5TNawojK5N8O4baHqObHZ8Z
4PkcmybWs4iVRGBdz6We2Lqc8k1XbjLTo08t1oqJafLHJBYJUjpbkmIvixPqa52LbMVuDT8pokNo
WV7bX/XJWgOyNf4gnFS36aG9LCQXlye5n31BSLmPYpvekyBSEwcTGT8MMWGXUDdOw1OuEoONThn8
XGpCzmwgifKrx2VnkZ+NcfJGa6OVhkdh2NFlKtSD4ca8BT3HeXlwFc3atvi2yIk2OACji0FHgfZD
QFelAntLo+5UNQJY28zcIMfj7kDZLb4P0ie12ITVLxHrswEDuXh5U/t6p2ELA4F5o6SWY7IFz7Pg
9Xrn1UbhZI3iquO+KANPwnU9BtpOvt90jOTYGDI/N902C3KEYPSlSHTThd0qxCOh/R5qE95xzTGQ
iwOeeO4A6gLPHmQGox2sOwstpKHEElM4qSp8z0p2zmRgdWDj3jUbgzKgpZAECvYD2x8lZzYG66il
FGDnZGeZR00meWxShPjLNK+l/DGC7Cob6A2k5Ckb2eWjiLwEGF7pJmt2VZg5GIthAo2NXG46QlD6
rVzc49vkMktWeUVroFONJTeA7rpcmItUPoSkjqRRd/sFw5xUP6gw0TGLtuXqlcLjSe7IlsgnZEHs
LVwJ+x9TsDgdChihEjC4K/xGNjiA8WBJ5NugmNxRan1dz/adjkkWXXQaZwyu3HmD28NrV5s+hzYe
2IdBQ1/XNNja9+jTFBYr1yX+GNnHrZJtejE5WvV4CsxdOqX3iml5tfYWUFqlRGcXXMo1ip6FpOAB
SHJnwTSJo0NW0eAMD8Cpv3WWSiSib0FJeFTy2M5jO2FSiSeou5LRsJx47rxF1rm2D56K9ewQPlEe
Pkbieun4BlLA6fNxF2cb9Ay2KR9Tad7MdeiraeSA+CZMGmyJ42sKSluOCB3G9sZiO51KRIMlwjqN
obvZURb2Uxm1yTNqh50Q0Tr9pksVyF/FVhTTB1rupONpSLah2bqVeY/zkIcA3K5iY2txPxbClrxD
fpSW18Ys7qdOdRZ13GjtS5bxU3BMr/CvL+hXpOp+LUZ/xc33oiAzaUUbLedkHO0asLcg1Y7Rqj60
/cdR/lYsvyT8zotWcTPBcLT2p4zQPBtuIn3Ay4e0Yr/LFNktc3FHXcO3WMBE3g9NXjhz0TJjh1Fd
NeVXZbVRjMkthngfkeeoO9Pp2FhWvHuuEa81r1VgbI3pEDU/5PhuGp/Mbr5OzRuUAZwFp1q4FRas
mzLjpCjoOkwU0SU3jFKylYyPHpW6kyzDoTRMD/XQlkvwNWZDThTvZITd2giaIJfuszZ2UUag1TgO
3Azldm9O3KaFdB8VBIaILuLgV7WAypnVvYwaIBrUTWIcrKLmsk2iciG7CGmhE7urIdnnFnUVXblr
ZsUruvpmwQl9BItdWMotBdN9pcm2Rm4zkPQbpbK2lgl8HRh7+S0PrzWp9SSrcqep9NQs89KRd4Im
aMxuzFx9omyO7B7pfIiRuVUi2RGvAs6k0XwtF3mT50859nPQ9exmNl01VfYxZi8gItg+gh+YWLoS
/ngJxlgofvfjaGysyDxZnbrHMPQ60pu9UmR7XS9vV1iP1PQuhU43a9gru/6GEg7xQDQaTipKLam3
5Ii2fldnwnEQm2slapy6+lE0XEYk4yqtrgHgegI0+lIHTiUxWeAvQoJ1ZKUCGd5Rw2RE8HFAdM0A
ERXaMrSSG7nonBrvjcV8HYXGq/VsOwm3S/hXRjZqamcvLgDGtyr6hJrflfoKNk/EgyTKJLeGmNIv
yrEyWr+LDC+rTQ9jK6fSK+7Rz6D/Vz0UQuNhPw1Y1nUt4U53Y1Uv3AwPGmkwzkS/JSMf8yuT6nFM
XgAUkgmb90UgewtZxliSNvI8ewiytoP6Ngh3Wk0Ox/KrdrjGaNEzxG+xfiNrlVdjHhDPr0YFEYCd
ZMp1V6I7IrEy8N7ClSVV2wFdjJ2yLMMwBsk08fnlLiaZBLJ3cjH4WLddk+HRzehGSW/qbvTH+dc4
I1oz2Ses6xxbEnS49jhmftk81dFRGO4VBT0sl3k1L50WB5bZ6NwmuCtK4VYv8yv2/FZsXKSmKJ2w
SpMSFzwnIedwyFTQUDEppIFigIZXTyxRmGg2lHacKpm9npSe0HEbG5VDxd4e5dE2UyIvJJ5GveY3
QupmwVuhdF64vBrR4gyK6qVUTARjUxOCxNYPFa80zmlFvuo1VFjSlsNn3ZDvC1J3qEc3S977Kdev
IM22cYtzNJpG3zKKO0ub6ZZYj5HgL2Uwt2YfOdB4gVXLPvZ9bjP2+yCFbo4NLFe1aHoYW5xRIyI6
mmCUSXHHVuLZLUepb8c4cZcsOUF0d4Rxec/p9kty17K1hebkc7341pSUU7iMNIAT826dmBfaP71M
GQhoMQeZr6z2le4RJ4MFpLODqQkXSm6mEjpKlI9uGXd2rVMAWXpXw+ZnQdbHE23a6qULjkn4qiM0
S0TZKSKUJEvsT0y9gaVJjcKyUjoHUStLgW2urLwBJDyOFbZG0s0SqItk8PMxz0RS45tj5FSFsVUL
LjKjmX0vVqFtN9+V+ktlkPEIEUPmvypdfDTR58XErwlZb6yrXFrsWtcqVO5voZuUDeHuX2l7Nwjx
puOxJPk+QS3TDT22F9wpq9m0k5R30RikKU/ERldZ+FPPxAtl3a9qbVjeAOrCxIr/KZ+L1aMgR1Jr
UuqcR3Pflb/GStvU6vFCTW+tSp5XqD+OsjZmfSiJT/q4oImlfIg03mO2HC28GxXS0DylxivsevxZ
V49EXkGrV7sLw3/u+/pn9fLj8OcF8gVIXbBWL5Md9Vwy869ryRTzmHudo9QDSbZdRvvPg14a86xc
TgdCVyDZK3DWwjSw+hGXt//BAKibUFpSB+aW/fmdhsLQhdg6FK5Y4ZQkPSzx458H+LIOi8T77xHW
MvmHWWuFfAkikRGUm/Z7eZ25FKE86zjsiwPwPg8l5dMlG/sv35ph0qaOORbEo7NKv5aXUVXX60NF
6nYOuAazKi481rqkf1uMH8Y4q+7X5dJWGCRh7PNO4crctnwHqrN3Oeph7uxLeA7py+X/YcSzgjbd
cTg79IxI4MFty+6P3ZYOObcmLD5coqmuP/8Pj7dqez7OmkllNceuEafFzPhWEP8uU7cyGexObbGj
CdmkCu/Pr/QraQiUKjxyJLo8kSV8HlLUuhBMfVe4VticElo9JHzM5TY5IeIiC3zz59HWt/XbA34Y
7WxZNtVQif3YrF9ztyv8Yats2t1loOo7I/nzOAZQRTpT8StQDF06mzUEt6NUdjkST197XKEgZm1P
2+6wQk/kXbCrXcrEV3jMzTcircbRbeaUW8oOlUt8Tyfon5/6CxEMPwepnkmvswoh/+zTwLNZNIau
Kt9FMLRxuQQFpjs4o0vb4DGrLsKOzrrU123TWInVOvg4Wuh09WxahZgSXVWvt89R3yFT9qVR9GYy
KFgUbTrGNEJPS+nOolDXUFuM4uheo8PFkAbbzNqbpfklGv6F1/C7EuXzjzqbfYtr/zw0/CjtZs6B
91PU1p0EfdX8GH3Hiji5m76v8ptLdPtL454dlFqbZGFVri+DdL+CmY1IB8Wo06vPk194xt+/p/UZ
aQdkz5CZ9bOVl5eSKAfqvO5Q2qt6C9ZrW/jTD3zO7Oha44LhyHbkZc4l4dPvX9ancaXzrSOQikxA
w+rSUr8Xwx9dnu2B8If5U0qqr5wkRA+XxF0XnvV97/xwyJS5pbdzwZgCipOUPhGpqx1V+IU39iET
Lx1p6+o4/6Y/vNlVqPhxcxwypZTNiVnsmxjp9ikzfyXcz8VIsRNlJjn0VzSkXjfwFfemi8h8c2Fq
f4+3eMVgp9dtchVwnX3F/RjD6EVBy1c8erjKISOrj8NLdZhug5ugd0qfJMbFj+b3A4hREVqhFDdQ
HJ1DYES91Hp1ZFSN600XHdImcHRBRmH9hquel4W5F5qviGYx97hAnDhzhfjXLvJh7LPYT1KzMFTw
YXQnX/Lnv7jdbIIT6ZXE5/Zsw8FfZZH9CcyShRfyhU/pXfv424SbqxsFqgTxN+4+iYEppINqPXoX
38A8vrVlr/mW3OQe816+SYfceV2lmXTw6duGxOTIf7O9uDVO/x5G7f++ib9/yzl+QKX9oOsWfgs2
CqwtOrii6wa/9D8vsS8/KIstm1SsSn/z2QqbWjr11QCTbQy1rsUawhB3fxIgip44rXH358F+j9eI
0lYYrMFQQFvPdqo4QQ4w0HTqisI1/uy23nYXHuerfRdnrhXpqygythafv1htHqZ0wZbQrZNdtei2
pqjXWWDsaQpw/4Nn+TDSWVwoJFKGl61RuIN+ZxE3aXR7/nmE99dxvhplBSsWbXXa+g0+34iVhU85
D0NbuUc7s91NohMh3Qq6Ey121GTAxOMHJY2bBpkP3/M+yf9qxPBnKN3MIllISSNvxyoNrV2oX1na
fYAsL2oWcj/fOJ9shKP3lWbu+jbdFeN8IdD7cjI+/P6zb1mrqmlsB75luSWngHyNphuy6feWFV0Y
6atV/PFNrfvoh2PBUlqcvJoAQVgIHYuq0EhCPlHB5MbburpwLHy1KUNzpb8GJTp4nLM11unsTz1m
iW5j/hyHK3SwTttcIjWvPIHfzp6Po5ytL3FOIrKljCJv5D21wC0C15uF/gnVtvzEb14iutu2vU8J
Bx4wjvbNw0SF5yJ77ot73Xq1+n+Pe/bRVoqiCm3HD8F1zw0Pxb0K+7h0ipc1D+EUXu7HtLVs/7z2
v4otsAUCmLBSnUH1fJ5QWLq0iWZE7YPf7VYq1eirfrO5ROj8at0A5NVWtjMC2vPzdWgQvWRSXXLt
7u04fYtYM1WyD9bcZ91eWKRfrRsFkjS9NMbqWXW2SCVMTAetpgnMCFJ7Lnq7bG5VGL1/fnPvQcn5
rrG6VaDsV7F0OcfeFa0xBnEB6WqNGbpTvc7VYZW/B4d5e+kGvlJ6flum5IFou6AhEPX1WdQ/taWy
SE2LbvYmoDGTQiIxioayyianeUUBcnXnQPSAyL194bqDE+v2P1yk+HOIhLoiRuvnP6O2snKMTQzy
kt2wa9+GXeqFXozvWYWq29HA99ObfBFz+9UGpxiGSisFXSkWfSefth0amYex6jmix725Wdz6Nn+e
DvUbElC7d6trODbCCbn2hZPnq2/jnZ+n4AZhGe9Xvw+bXbvMmi50788a7As/3Uz7dkfT/OHCQvrq
tFZlE4Ie/mM6z/j56eZwDBswNDwdVvFuuM33uJGINC3Ij4pXbZaTtfsXLOt1+l//BXTp0pjrcvvw
bCyyVqtxBXAXCiZX6VY5lI7pIj6T7Xr3bkLoXrrGfLUHfHzMdSP+MOSsoWWYKq4UWl+79LsjdXoU
ZNFt5Zc5vwjc+3I0BdyVRAoVxtnZ4YETdFfV41TSkbECfLB4qUzS3PaK4UcsZRd3mjM8YEBB0/cl
GP+XV3ROrb8HPztTsryXtdYgoICcENUkVIvCbpdbOVk8c8FEtJeRkB2Ncnpuakxp21dTT69kug3i
5H6qcULQLmyJX063QrVrdSBTJPNsSwRqAbdk5t0XQb/pJcznhOo/2Q9pC2NHJN/EXn82vxbe8Ipl
LiUx/Ui3thfvKTVskmt0UU7kXTR8/GpDVNcQl8cSFXakz8upCiOF3ly5dPO/1Ft932+GrXkF8f37
7HabizO6/vjzzV4F9EMnFycKW9Hn0TSertaKpHTN45pzwgZ9mzq9X+5kO/H+P4jr66//03hnE2ao
uWAGGnuPfmx2+HDhj/K6OPNVd9GK5atdDvcZ7KV0soTQkz4/mQm+cQhkjjFlPJgGIjIaJwYUNS3F
mGx6zpfapQ37gj/Xl8EOJ7QKz4m3yjH9eVQC+TgvNRYL0lrkCZqfe8O2fF320j6+nznHbJEY6yLI
/quD5OOw659/2IMkYBfyFPBh6s/67fiXcIPqWvMzf+UlYzzC/71GcH7RBeqrYXW8fLEMELH+ON+M
qhqyDoYjPG15Sx2W+8Ud0GYkmvmlq8wX63SNfGTgi8Qm1vlsZkIl9Z0Vr9lRrvTPlk/t7i37Md+Y
u8GmncEPHUqnBySr3WbloFtbJIvRhV+xTt7Z4v30I84OlwatgoF1Nj+CG/WUPgW17CnRhcj1qxwC
o/zT11I3OT8/zyWqRJ3cOYng2kMNctdnuE2Y+/bn6qJkuuFuLu3MDjer1e3gIYG41f3huMLnp0vx
yRe765oPhJujWhoc/LOzpmwkvTebkYqMeFWGv/Lm0m37i8OMAQCTMgIXBO3sG1VQ0OG/3fNCW9mX
agO1poDw/LpWc0dBn/TngOSr6fs42tn0cQUJwlEh2uobDDvo2qLsKhinPw/yVeL80zOdHRcAXTMA
OwS0o7Na5GTfyPhoGwhbNurQ7aUkz1fROl8eWDmdqpysruy6j19+r6pJUNV8+dGu2kWr7eqmwuEF
Hsa2cC6N9sWCYCdVaJ5ep0w5P5usRIUo03OVixDHZKvMqsidP7+/L7btT0OcTVIuInnK0QW4Imyq
MERBV3D3QHNBocmRwE3Fo4xYUb4w7BdFM+PTuGfvcRzhukEzKWnCzU7kDHe9318F7NexW18KjL/Y
Nimo8ALJzKy79vmylxsj4YpVuY0L0w51l/UQL/iktZvVSqb43iAqVbnwzBerdV+dTwTj3IjXIhOm
y+ebS1GasI/Kis2Foa81X0eVRfMQBcKYdOy+u2Mb/YEo6H1W/5tzIFn+f1u9/oanfY7zl58v49tH
SgHNyh9IkOR/V/irQj8htzsW1D/xtCBoScerRFxQCgyVzuq/GQWCpP0D+qO+evBQB1zhBn9DCgRZ
/sfKOxdNTcSuirNQ+XcoBQR3n04zUvMU2sCOkzawdBGrprNgnj3DnK1hxDGuTM15OwRARoCT5j1L
N3doUalpP++DsUP2o49a9zMWpTu9qIe/5nJRB08SKNkREMvqotxAX+mKjaDLlnaoCroQ/MASc9p3
57SoIUXiRvtLqUPqwvyLpvkcllpb+Z2GdSP9StpT3OkNTU5yjFpmGV41UESWG0a5FbqxVKiIWjtB
OyVC17t1CWD1JW0bsDcjBL8g6UL9JDRUD0HGRLQbFrFZxydzEZLvilDyUy1LqbNjxkenr11ji+zU
lil4stkBHiK5aRhXXVQ0nRtAUYoQzeqN6qdjZjQbcG6dvpcj+Eh60pvAxquiLuzK1Bp9Kw55LG6A
ySZgwBJYjnWbxyXSbriK3hCkVrPRhkpTD/VY17QgasJTG/TjzSTO18Mk3AxmnkOaQ0vfkJqfo70e
WKOEDmhsaN60pFW4XhNeVTP1/H09CQWdzRDdEYxP43JTFCIJWwudVNPvdTqiKa7CmM1wNKZrXFri
+7JZm20LxZq8Sl+qfK8JiKx1NTpaSb02iiCdVlEiGRoiFbhsyhA+SqbwKgXDQ6TSHmAGR6Ws6YEY
MftAHfQ2ALeZHN5+eavmJvlEOhuDmlJa2EDHUUoQayhxSz3dgM1zm0KjR09Dj1oPBX3MYkcbGuLE
jAZew0RqPSl5/mg2Fi27IapBX44spfSrYg4yeC8wANG8Lm1R3eZ6KgaHqoYz6hpTk052qpZiu58M
+Ga7qh+/xVVjQWscoNXBOw4EejWbBrF92NZ0Q1m5UmXaRs71LkAQP/VCdZqSWLZB63nCCPC0H5KN
1JTtoSjp8BXjTEPA1fwUlsQf0npTUYLWq1hUFLtqpnZfi8UDnFKoDejJoMV4yYSGtS/ke1OY2p+R
XCjBbkQ2+iQqXekGlBZ2qRkr2yjpJLAWVYwxuhqOIKPC6ACPV/kOdw4Fr6QKGKpM4aSk2yzqmtiJ
EHPR5GrheLRkeWvRKq52LahQvbmyyqq3ZS3vwxtTXVhwGcwbfUFVW6cBeGWvBaNW3eepEU9PAjW3
dDO8805xtxAML3nnoMrjlAJFLd4JqVLd4X2C3nZlp6pqtTSHsptgqiqzNAFYjecaBiDe5jHoVWCG
k+mPU5TPvhz2jyGYud4TopXZmkcovY4k1aAJDSRPgUasiFfxnfaaq0Au/Vxc4uwkoP+TnltFnHY1
kTGg2CY3DPOB/oZUdZSOO/41bRIiX++kzsZbBe8R5KwSKQF9KRlt/xvoReOvEonSILj5smTzdT6a
bfmorxhbetGUtWk7bgTaWqOBXc5ali7aC7LGF62843vQ/umH4h3qU3VmP7qTAChmu7yDf+pSWOKH
SoUHVOk961+QUWNPSg00AJBd6yxiq+6zlSnUvuOF2nfUEJ1IYIf0lUAUgy5kZrJ3NBFtamCKmpVY
1MZVS8d3F3utOhb9YZ6HeNr3cYbCs8Enewt6T6PLKrdynhW87i3xckHz+8IQP01jTuvByeceBpVe
6+l4JS1VQkgx5IF8renzMHyrZKEZdooY5PdWqmkvVpKHIl20klm51LhQNyoYenIrXuaWrHKvLvQ5
wtJc5BNywjDCqixJGnecKpM9ICra52IWdA3fSzMGMT1VEuKpPq7kxzFsBWNfNDqC2JG+uN5VwNBS
BB3bpKno1Gwm4S6lfjQ6dLyBEStgTVk/IDPQG6IYc0wLVAbWejMPSK9jmrRGvJjquFyVFolOvbaS
4QGjL29qYVOASCsOZsb2fzQkXE5o3pWjzAuluMOAVAB2SxdbGDa/lKEb6SCLhNGghjRpV6kSLIPT
BFb4Xe0K6SdC854G6CJoHsw4Q+lhqXE+bgMEtiKN1fQiz3w/x1Fb2m08lYv0y0Sr2m7EaRaH0Okk
SdB0Gqr6+bAMSXktdHEzbfi49HFfdoFBq7gp0OMTNebwnWqISC9OMk0F/RQjwNginzmHlQRhadZV
rYEioYWs0Uqa1w/BI27Z+l0spjktCLnmdDQG7Zs2zg9FNMROQ8kSlkRieUkyT9sWULozyXK/MxdF
PBm1mJ5ksUHOOlrMa1MFOdl1Ua6foDZKJ2tS1acgih7yBFSDLfUiO25UoIWT+ewcel/zx3HQkxsp
5tbriB0tbDNH5eCakh6Qj58n8aeV6ersoiWi+6MyOmtbp0r0o0o4tN2mnox2X9EdC/limftDPaHu
DeW29q1g6mRHr6WgdNKgAfowUK3M3Eof0nsc4H52qawf49ICERZIltOb6vUiD72XMQFF2B/lhCbS
JEpu23AFICSUXnKjnzLoKVJ204QJTrXoYI2wTOGsAkdzuP9JXl2rK1lXTkqbMnr/U1DpvP33A97/
nvgu2eA681+Hxd9KSAL/41v/62fxKTJe/9a/GOnaPywM0WVLIs1BnmxldP0rMlb+sSrNJKhSCnVR
joS/I2NJJmgG7MKVZXWk03T+uXYd6n//T/6SiaDYYr2R3gcJ9m8R0o2zuBjnUn6CSghumhL+EuQO
P9+oC8nUy2rqv+M0JXj83rm5blHxABTOlpt+GAdaRbEG2jRKHi72koc1ZGO9Y5+NOZx2UlZq+RVG
D3yWSMel/HXqRfn/sHdmu3EkSbp+lcHcRyH2BThzgMk9SSZ3iqRuAhQlxb7v8fTnC0lVTAajMlrV
VzM4jW50N1Si0T3Mzd3Nzb6fgl+z6az2Quly80bkIe+gy64GH7Ihnsl2kWv+Qoptk16pIDTvoD4H
1s4HmEp6S6uvbV8C2umIj7lWF8HBKhRIKUlqOv5ShvTaNcu8LESVs5HUFNFl6YmF/VwhhaHA+44b
OONLMp5ln64VkHVVsqYryPD2RQvGU90JHJpW4FG19jmR5KyjWb2lOiHZxTalBUstF/V61/MVaHTM
M/dF0eJeOCNPXWa3CsxD8zIr/DQADuC3Oj0RptULGx8tWHEHSCIm0kYxKZ2mK3r+Kdvq6Y1dZFU9
NOI2bWOnbI809Tutt8Jlwn4VqXIKwdjS0tvaqPe64fj13qStiOcGfjOIgVFpbWxVeu27JLx0rPza
bo1yKYvUUokyvbCCU113tV8YF5WLhPOLmhUCgcMv3FuDI729jozYLql2lwPwvWVruwCcgqozkq2S
c1ajNVtX9k7V0GIR5TFd2+jXPJsC+IpYqatu0feG+hiC08zZgjlqtp9QPwMeSpZr2UCsXhg0gtLc
EhGClWBRCKQW1CJ2l5EmSv5VoEg0nzG92kLkHKz3OtghPaCQNkzTrF4Ai0CvoskbUbnReyncm360
s2hFe1RTsf1kFnrwGgbSDRQje+1UeX1wDLL2jfG1DbSvDcUbnUzPgsKJC/xB2xfaKycN50wqw9DZ
V5k08OcTV1zogbEFpfoJone/8CpBPqfApohu3SwsD2WQfENDikKQeM8M1Zeu40jLrFZWrZv2d/hu
D6Q+Q7HDrKRDToNhijLIgiqoaE+TCu/UqiDfOVEMu8tr6bJMq1ZY5llN/BWNrzV+QbuC8KSIQrms
+FLPgFtrmmLbCkRuUnLWlRQnaR7UyivKQwZ09yrwk0BbA4Fo+G5GJC3pp5TPTDTOgCL79KzKjnht
whdAGtDU7q24ohdT6FGWlV2KoiBvOuU6N1UuNSY0NzF5EksD/KRCJWAv1dUjzy/hPtTFa2Aj4K9g
AwFg9psFlyHotbXbrXlXqNa+k31tBDWh2QQsu+dqlzYcy3XeRSmlI2lMuySAo95u200QpdK6Dy24
ul18lsvqa5JrK40+mLUTt/RLcd3fK3JdX4p0LNJFSTmIKnHE1zk3DXSDkJpBoX4GOJNfBnVQ7dsa
BH3aq18SAbZWJyy9EnVxW++TjUKPSroKODTR1IzIDG1v96mcZueOVis3KFewwUqw3eMCHolSW1dh
0CD/gSqO/BBG0W1jQfdwvDOe7EEFCRD4YZHX9TJp8metYF+XQ7pE+iwdOBf6ALtyfZrOe51bjWkU
Bj0urcBTXFsG4NiJHZjRqOwlbc0rac7RtDV5NhRYZYsQxl+1dmH+M5iwHOogSyfZ0bnUHypZpbdK
EEX7Nkv5L65korJxXIeDcJc31vdOiijgVLxINPeF0j43cpMrF7rXQ3fw24aztVs0z4GqCEhIFlKC
YLNfep/kMgeO0fj2skpcn3eDtOPuEQIOksgGC5UZVESi9KridnzGpZgrruzKSyuohja1HmB/6t8R
TgyfPrc+UfYgVcSdmOTdIqgpuVmI5DKkVa40bbsG/wqRQhLbVU3vC5cikKs+BcyZKHvpd9WTpX4b
lb3RPgHJleFYERX9Z2bUC58EV429Td91npTS1ghqBcK6Y4iHJPdT5xvsVojxKCtkdDtqdN7yw3vc
Dais0zZ4gyA3bqYtm6gBbbWKaho+tYh2I1vO2xe7Nyg5tJDJSLZR25M16fMaTVfJrGVxG0eeEC1A
NADNaAC+BTRtJrR6lrRpQY0JNkID0eCLXgm9u9X1yDOCjZ16QRNwwDRjDYyKAzJlZcB9jbQDyYEM
cctCKgykOViPEJnbrKPDS6A8qJQvA9UMqLboar2ztmkUmZK77E3avBUaxI2g2/WIL9KQ3chFUV1G
LjsbTXAKTxa7zK8Sfd2bkeUSMjLfF3PYBV7fHLoCajgrxy8K/d6t89B31mDljHPJMVHOietONLxl
F8pRfZ9XuptybQpUNH2oCc7tx5LEVkaxmwNWpx5QT57WnytNYNLoT0tiJBtPglbo8lJt2hrVBC7l
W82sFGWfSXF20YZS/9lNXLps7eYlb9tzXW0G3LeP2qem0BXstYNPE/e7hO720O3PNJe2MyUP9LVA
oYRWqzdcSc5CJXvqhehcioonQer8JVmKtWtwXl46TKmy8sMcLK1hm2eKI0ik/xElOB9uk94a/eC4
XTqJyg8W+fh71CaiV6VWyNmZbgehK+q5AVv0GCOxom4c28dxerV8QUOKRwuZpVrZSC87jQlGAl52
sGm1qr/X4GZd+Vn+JGYB13Lbca67IFCfLK35cd2xcg72Ov39CL/sK4TFX/tWy6C7xWq2qiTvLAxa
xTxDnv4qkAAgURfsav2joMjnNovjVeVGlCybIBQv67rRxYWAsvzGlJMAdcHCVgDhCJ32aBt+JsIs
7wtIJn6mLiSfL9IrzY2MYsyuRfjkyvK6wD2LCnbhxPK0TxZl0bSWmplxoRa5tKkI/5dMsqZseOtH
jEN1aaHb1JqXdisrUtkOVpVLJ8I28R052nHXx0tLzgOXSgov6h7eNdjE2OXZBwCLT5Oo0Hf0zjVu
56+Qke27XajnTbGMoLzvMleVVmmkg4HiZcetr6ssk7YkyiCFQckz1qQvYEmr2XB10VvRbW7gsnn5
PmPLzGjLjOzUWtNann+tZDNxLxo1pa2cxdtcBw2eu1LcPijqgWJommd8X6tGphuF9c+JEHxJzNyh
u9/jGv4A8jonQcYfFYtIVBruhzSDGBXqUWbqfstbT13JKpzJc7vK8uhOadGkIZ3VXpUclZAx0AxY
KKJpwU8DQCjfcb7K6cJt4i1LU+u2WmmKJKLEDO0Gv+yhr4QmPEOlkpuA/tckyF+cAG7JIkETIN/4
TszBuiJvRJLSkvPLhMNKuKQF4z5JS86oce6U7hJVLJq0EZjtxYMIjfbGSRK323FuBXoSa01or4qY
4zltXdK6M6JmU5YR6OiwU2KacNUkAB0iprA8wYq5V3XDgln4ETm0ta0UxXktQ8i+BAeqkpaNkfyg
aVstnRWf3YupcnF5lgqrSGq3tQOSFIxExnlHLxQlBt/imc25UcpkFOOKptsu2whIvimLrFf8fZJy
kjJbXxqUJBKLc14m8L8Nt9AjMt/dAeIDGCtZE4I11xS6calxFCIQHx5QDS2WKGQyKkBypWZo1RkC
KBEnoriSr73epNfLp6a3WLp2bNoPrVaYnzm+pJDVYslX1m7qupC82VwjfrnSWAFn75aACoJNKOV5
tTCI4PIV5IfGR+GoBPnoIwhHgB3YSGT9IS90zWfFjjdmKcVgzlLNDzcD/UzYqhDiA44p7dYKwMTo
FahQAS27RZW0NrCzamMn7PZkOdqSTHWnezFISiO8QVUJRGgu5rsklsL4kJJ5qZadS7bpPM6EyFsb
KLg12zTPtqzLLl3mogBlJw/A+yOecU6auHH2GVew4lIK0afYNEGkRps6CQX9PPNSAJ/cecSbwG05
GalWHPZ3qHZk9tLQ9JK260ogzyx14KUO4LMcUixu07s73ivkG9U3g3LFNovcAG2dCXqPkWQujDp+
0Iwa8jq3tmQTV0HS0GJstM+6bdT9p7gt0PdLXHdvs3vWS8dlW1w00NFBjyQSYHu/sjrnCiUP2pQV
Fx3tQpXW/Mir0GnRulbMgnulFkl0XPEL27SJSPmet72sX6NMQEqqqe7SAU3X2YrJK44q5sVZkolN
y1UvtqQzC0xBz0WUl2CQ6d2mrCKXs5/sueq6T0QajWMFpPoaOAY95XxD318KcGGzc1sy0FfW3ORJ
bVsArGTdFJRO8tgr1z59H7eFAWrrWvJdwd9Yeud3G5Qn2J9dzbWFrZ/mJe2alhdk69KWVdpf80xf
//8MS9ntv/7Xf6LOdirDsvDy/7h/abzwOL/y4+/8yq+oKMZRkMzzI00/1Mbxxvszv6Iof0j0+wA6
V5BJpYyPzMsvOjqPiyL/oo/DoKpQV+S3h0eU6/g5/CHCquRFDNn4nXfH0UM7nUgEpqHqfegY4SeO
q99VE3Eys+8Uzv51IX3Bd8lYoDFk5d/tVHEz1LxQBTKcpeQHpZTSu622wLVIq+pIWBWkKpwNfSCa
dvv7/vQ/TaqQZBVJKlo7TMOiyo23Yb713+fm/vtL98079prJv//Ti4Zmkl9ZOeMPk5orUNyiTGUL
LaF/eY0k/nQoy1RxNGR3ecr+lZWz/lBUWjopHkKhFV1D4/fEVPlBR6VXw+9JAwblCpKoWpQvjDt/
WkezG6gen7u4TfW1Wod6ltM14YhcyNqAp+4lIk1xum9icJxKRhsY9KYozc3bItAcUKgK3Ks0/5wU
SZ7YsHyD3FhRaAbzehX3pBVf//d7k0T1O7GBz/v3LnTxkpbuy7vQ8/bXfnqOKf5BaxYtRVQ+SD/0
Gf70JMP6g7YCfMHUTDp8SfT+5Ulo9tKGT50ZJRQa3Vc61Qp/5nfFPyjvpSFa4w+GUk7tt+LPj7Lz
tyo+QZY4N2kKIfB9XregCCCoM96NUJbPlgj1BSQqg7M48PZx2jSLtHWf46Laqp30jICMtoD5dJG1
6Z6MK2A6VBeXlZI8S5JzXkRs84nz1CVr1M85hX12URvZ+tUNpT3I2UnRd0QL73lrf3L75r6U/HhZ
W/2KmwPQzzLVubjRsk0y5ZKatH3Lmwp3eoiiJTpKDU3z3Hm3YQqUehCl5Pm/2DRC96K66GYjPLkK
cv2iT5GXkSqww+F3y9eQJkd0qe4+g9TZpapLZlriYkLIVEjDLXVT3OklBxu/voWUc+tI+RNnzlcI
Us+d6H2jH+m8k+lR9GT50a/7XfUDO25+CTP60pQOJUwSrFuxMq58EkgFj45J6t61Gb8FmYBFQbm5
Kftwul3vJQmle0q30MfW8m9Qz27DxJYOTFbsktMCkysjp7sy+0BcJoj8dRaKLx531gXywItGdvVN
l5EKk1xy15FEVtJzvqYmGSBVBEipSogpe8pCgLwc9D2SGrBSB+a5ws9Y5NKtxq1vqYWQsmu9vKFy
m+4n/dISAmmvA44WRMN9CIBpWp71nNtaQzpP4qEwv4x5pF23aWCteqEL1l3XlbtEL3dOF7TLVizv
jR5WD6XioLJTh0NuZnDv9MhsXrgQv3dZEWzFOqpWnVXVV72Ta19bcxAHUl5dnjt3hQtvjnd9geSy
rawQY4IxI15bBVKcqVyiqxg6+ZLCm3jtG2FwlthytlORy3EXZaB/d4NkXfvwgX4/VP1rT1X3ScS/
/89Q9fWapN0gtlz+3/f/F4XsX0VhQ8HUu/8DGssru5vqW97dfiuqkL/6s69j+Cf/1T/8j28/fsp9
l377r/98RTAJ6cnbb46XvHttgiJwKoj9d1y+5K+l9/pyvBn++Es/Q5hk0ov+c/cTfvzvP+XDdfEP
SvYo20Ivhuotdre/wpRgan+IGkQKzjayQYDhd/hzhNc/488p+fBRdRaNk8RVmZ8kSRyViKXvoxWS
UQrEtBIyN4Cw0l4I9lJWrgF7QOifKVl9v7dqP00pRGp2V17WxmW+bjoU0Tc9dGRFOk9QddDFz3ZU
/jyv/21rDjNztIP/sqIzyXRFIw41Lnr0oxBGJnqSB7VEdxjGFNi08HNi2Hcp4Pyjz/lrMt+pxwwV
lG8x/qMxDrrHVbEpnc9KhRLBYYCuyLQ19Lt0B/cR+ZZsd9rW+5rYX6YgJwz4BIpwf9QDH5XeI8oV
5o7NvTWvhFWgJzsZPtlpE5NTd2Ri+BWOTJQ+qeRKraNDUD30vObozyHjan4+Wf/tB5r0uCMrg5sc
WdHcmrqssI4PXqEA2kMQWuTyjuSrzoOGLEr/5qCGQb8zp0i1QdHgwaFXgcSdr0TL/NKfExIafusP
nnA0qmHUR2Yap/GFrMC5S+RYYPcV8h2lbDNTN/eBRkcL0hO2XyOVcUD6JfAuLS7r7ZnvfjrtBqNa
74+uxvHpeCxCmZSiI1bxwS7SF8v2HqKCvBvU3SC/JBtERolknuTdpDE0MJTWFhWB4/TvMDmdpkZf
AvdE2dRGriiWBRkTDcEA8PiOe0bNp2xuTpv4wf0YfzLVoBeJcEpx9PisH5S6YyAkG/9YvDCLz5BU
2PwrS3fK42mho5MOxg1X3FGUKNMubRNqkrhdgnIv2mUTP+Th9+w5jtg5/jokTwSkqWk7tjSK5jJv
z14fBPEhaK/8V8e8cl5PG5iKQscGRt+F06mIbi14aF0AxkthJFzFbpZlNUzIhy8DUWLY5NDaHSub
eQXw0B6NjoO7B2+xybYWejsbzjurgYEDfu70oKZn7c3cKETkoub0yDZEyMLcQs1yhM+2uj1tYliZ
4xFxo9V1VSY5rI53pTJK2e3FLDpEvGkq/a2rm5DhV6hXyPldo3w+bW0qThxbGzmcLWmtmvKEcEhz
eetHSxXdJ9m8koOZNrQ5OyN3EzM7CloNb3DhY6vmsnA/aUKDJPzt6fFMfaDj8Yy8rkKelPpB3Lpu
eLD+JrUFpdbfT9uYG8vwOxwFcCNVVa+VYN6qjn9R3nneZ5jbm+7utJWp9XM8kuG3OLLSWqbSItAe
H4zU+a55zrWjGcvTJqaijTb0j+oyt+MPiS89bGKtzazooAg3qIHEgY640drKAD/fn7Y0OWVHlkbb
kdVJVuIXOHWtVddm9hD05ksdPea6MHP2mfz+ZIZIyYAX+UCO8v2k7MU68A+mqy7z4lHwpLXi/aql
+52DyXBpR090UGikGP/9t4kjv4rFIHUPYabt0GK/iUJ/kfNIszQScucwU09P38SoqAJUDQKdrJB0
Gq2eMoxNwTTs+OAbiJSpMpB7aq/DZZu4c5SOOVOjBaRprVuT3UyYQOnG1atFaSKRG88s0wnnfjeg
4bc4cu6gsbpc7cTkoKXRjjr6T0HfzMTROROjowmqMK4ARzg5ADpfSkawk+nV/P3PYmgaeSVNEw0O
nO9HEaHprBetzmdR14qw7FR0fmaiwMTC4R70ZmIUn5uC7j2zSBHGbR/z6Km2r1P9Eh3u0wOZCATv
rIz8S+wowysEl8QH2QDzAla4hBJu/V0oZmZsajimSJrNkjQObOOm2U5I+453wvggcfb1TO0hbJ49
i35So7z5/SEdWxpNnE8JWK00+LE1dCcAolf2CWJBLuh9yf522tbcqEbTJ4hZK7lACCig1HgKXHX5
lYwsTTbjC1NfiUsdkFoJOuiPzPrxovECzaUbhiH1HqxtiuRi21pT7kcv/dLM9cU/GNSbtTGsC90I
iTIRKT4IcrHQ0iukR4ipiyaesTMzKmu0iBRNbeTQYRE16pPCW6jZIqRDxeaLB6L89JCmYtvRBFoj
nwh5ylThJ7KlIt9UruN+D4n3tIm50YxcgcKMED4js1ZqX1BZKpp94axkqmSEmWmb9LmjzzOEv6MI
6rVuiMi9EB8S8Ya+AM+vF+oFEvP/3nBGcdpH05HsIBuPhGpDZ6zKfpUW6aqSL3Rrpgd1bkDDnx8N
iO4bpw6iLjlIVJQEANVNl7q1bCHbM4bmvGD4hEeGKLCgZDpi5iIkf4L9ID/YOjPHkLnBjM47cm+X
cYxm+kGhrS5emOaBYuNcnfHn4aeMrgq8Rf4VEKzxFmdbme5RPIACj2ijhy4D2FZRa4lp2VjHmrAv
c/ASQ23vaa+YHB10IPqtOTtK40wgKWa9b3OWbFhL1bK3qO2itkJcqVUZLfLCEO9P25v8YhpMZHSs
2TbGVyIvR9fWd0USM7Q4kYtemNqX0v162shULkPhGegvK6PooEYxIqco/RzUrbPjKeQBZZAnimg2
gIH8xe8JCv/InLyzNg4UEY13ptLgIdmOVmsRFQHxwJPF6UHNzdwoSoRB2HSi3BFcO/QcNkq1qZXt
aROTznA0baMQQTWRmmTIshz0+NxH3ys1nAfb4UUorGfcYNQq/nHORiEicwqjSFv8QALZuadICfnc
FfLbm2APpz4ceDT/Av9mmKMPq4ymENKpQ/vF+LBPFWVT50LLrqEJG7HR1476cHoKJ7+SySUMRAu4
8Q/MoIbC/yDzE3rGPpGsA+gPNeS0iSEUfBjEkYnR1DVyIttyxFfynZdC31A5v5CyR9n/HNkbyhrp
OpqJgJOzdmRwFGUDoVckKdDYCHktSGoKwSilfTo9qDkboyiriXYsyBVR1qR/dNtoVrGoNDn5Jw5+
NJJRlLUiOYmtgKlLk3uv4vV+kUY9UiozJ4cZJxift7Te1mvTZKv1nPCQ659KGnltoZ/5LD+uih8c
YSAA0LQPa218ApcjT2rClOyzfmgAPEi7aCld5mtzQWnt2lkJv5/3QVvhzdwoqCZO1ukR7ZKHxnwU
HhPvUo+edXl/2g+mnJviHZWCDJjCYFjf7+i6LOauBkL54KGZklD47FO3Sfvmd95hKdBeZ/LMgh2c
dzyJxwZHqymQEs3yDA6SIjKNwWXdgFhTn2IaLLq5a+ycqdE6imNHDu2Q2ODH9lYSL9Ms+Jrp+pmT
P7pgTk9P5JQPHo9rtKDc1pDaNFLiQ6u6e6F1V7CxnmpkXk6bmRyTBLyMpjrugON0emyKnh9oRFTJ
OsuReVHUrZC8BvlBmDshTUWIAQU15LeoPVNGu6wdlJ5s2sP+12hrSenO6EifiayTc3ZkYvgVjo6T
4tB6WrWYCKOlB/OdrHC1OT1fc6MY+bdfRF1KRXd8sBz7fBD09Cvj/rSJuVGMPLrJfUnxhk2OUueN
FaFWjI4k+i3hzLV8Mv4cf5GRP9PAwEoLi/iQqQjK9e3B0e+i0LppbdR5Mg6wrnmmhwltGOJGQImM
XkFt76Vnp4c7edg7/jXGnm6LtHmXrGA3pyZkke55PDqT7+12I26SVXA1h2WdDFFHXjL8+ZGX+EnY
8qSdc13r92Z6YWhfaXiAMPEiCLfIx4bpTNyd+Z7qiGSfuaCkBYV7qGNfJ58DREvmXrTnLIzu7UFA
c2ddlvGhKJNtdYt+7LaecZbB6T6E2bdJU0ebR2gXmmKgv4ACWLkIwpUJ/L/wlor9dcYbhjBwytAo
TLhpF7pawViS792Swz/Uo2Dp7JOLbhWtBnjbaXtzUzes9yNnyJXWr/QGcykKfHTLWbaDXvZM0Jhb
aWPwX2YaFJp7vJ6rB/rP9TMg2/vuWjsECAFvB8z+3F4/rJmPs0gpG1c0gLXjdGhSh67h1EM9BeVB
br2sWnAWFd3DO7qWmuofPPxS2PRmbuQdVehllTycmikLWouD5nFbIA4nSE+nv9b00n2zM3IOsc7T
0oMCcMhM4ZOb0TGamds2R0zbeoUYoS3kXjwPyrnihzmzIyehkySROwmzfbbvy7Xoh4tIOQvqnWht
xfi5Lee4+dOr7W2cg9cee2UfhG5Lhf0hoHvPo0spFQN6ufmPU7n1+vSkjoquf97ljr/eaMNJQJxQ
V8XZPaQiVhbcJU2R9HVR6JbRtNFbGVKQ3LoNa91V7Zak92n7c4MdbUPo4aVtH3DaLvwz0As+tQqF
SsXu42kz0yv9bU5H20zRpJajWSS1guH94VqRzoq5rPDcqhvtLGHs6k4KKP6Qxig4yGdaR7kh7aT1
whJvQnuOODl5dntbdUPB7LGXxG5X1jROcR4tdhT6L9zEX2TBMuZJKptLCc7MnjzaxKig9PtSQzKz
QMPWy8RNyy5m2jPre87KaCPLafcXhapAmNP/nNabPD5v5lh+kyaAv1twikFG6KNJ66rK86lk5xuZ
L30RnJXkYlSpuTvtbNMR/82MMZovBeJPm+Zhwt3O3Kpr7waN5kvvQjkb4NbC/e8pAv1awkfmRhOn
oLtce/R3I/ILaeZGDp8L/8KcC0tDnPuwqxxZGeb2KCw1TdoBO+bVIypvJZFWxPXpWZv+NqpCafhA
sBvra6C1lnmdwZ0nS+yLVHiupe5caGcEAKcH8WZkFAdEQdRTx2NrDE1oWzt3DtE6GQRob/hzECMH
i2rHy6KAleLE105Pe+3Alrp3IXVp/qPcvp6essng+WZtfLgUzJpLosbhOZe+hcYZH14sUfZenbYy
M2fjrG/rwmzLDBZNYN3V8eVcfdLMdx8fLmHPUbUBafpQX8HtcYMVGuP/3gBGBwcJTJ2p1AwAmNV5
aQTrJtCWp038zZL/68OrwyQerY7EFcTUc4j+1l32aeB1IrC96J6Svb3g5LqZw61ORv+jLz9ajFWi
2EqkYy7sgmWgrVyFdqjkOtJp7dufHtrc9xkdEELFbtzc5jiiVi95eQdOep3oc9mV6Xvg0YBG5wCh
bIUub3lC4b3WvAFqvLVXdF5E+UrdyLvkSz7jE5M5bFpO/lyp6igSyFIgWb7OsU6k93JNIfBCejRX
yuf2VjgMTw3hg7mOZl68Zr1kFB5aI015zyWG5k+IfC+kRcLjhpcsoj3g3DVnrpn67ZlwNJZgFLyw
EAbSOeXB1dKy7wHmWhbVXuIhEm+zduauOxOOPjCbG9EW9BBP6dXbWlw1pbik11QuopmANO2RNP4A
NlZhRI+cv6dkr3JB1R70/EugXCaE8ofTPj89kjcLI583Ey2AHYlzlMJG6FdGfEZXiz5XYTi9iN+s
jHw+jS23iwx8vou+qg+x+lmC16OAtZnJjM2M5scV4Cg2paXqhEmd86xRnkfNWRAt5fKyFran52xE
x/p1DNHAosnIQ0KPHYXZgUZYyQBcDkobr3s4hE5rQOpBK71CljFUSbaIK4kHIhB2SzPskU+pHqPg
Sqoe8lzcBCKYiOp55pcajH44tRz9UqO4HGlOUBbg7w/WDp6StEk37sa81w7NBgDF3l3P5ZcmV9yR
vZFvDkBKsYn5pnr6KiffemXXevZCbOEf0FRWzqyESWvQGGkEQcaLjs/3u44URk0eFhwAJOW2MVch
203Y0nu0G/A66Vy6eNKPjqyNL/qWCBNCHWoq9I7G9ItO/JZZL9rclXRyWRyZGfkRnFW1VURetU14
Dv02sBw4uHsfUTLZmFkZc/M38o4ur+mgEDkZALRNgm0m7hTcFaaHBh54xtZk1Doa1sgzYq5rduFh
S/eRgX8qukvNmakHmJu5UdjSUwuwYYyzOxoA9n6vAYMAYiGzwUgzo5nOGxwNZxS8Gk0Qk6Qj2PsX
g1xHfS5emegWD1T0uXzWnN8NX/EofvkIMfdeNcRJ6zLy9RXVQ0vanQAfiTPXgzlLo/25KSw7diIG
5SXXXbEo4hdJe+LhZ2byJsyo4BcAfdPIwE1nNHddbLdxUnDVkY1LLwbikC/ImtnB74/mnZnRvFUm
gCVRVYfo4C8accelWlWQnaxnDr+Tw4HbSMM5UmcfqmIDScvzqONSxQPgsumXFRhoQaDdZXM6mA+r
cRTLh6dFiI4SXHJK7977gWSVsZJZ3BQiLaESu9lkHjWFp21MrNJ3NuT3NizuoEqb84RZVerKbl8q
O3toa3F72srEQn1nZRTiypKWTjFhxpoandnW3wiPpS9treqlfjhtaeqc+87UKMQlnQonJWyHlHqz
BuK18FflF33VPKkbqCTLYAVc8fG0zYmo+s7kKNK5vaiKddcR6aR7V1nbzreoQS7zJgwvc//3d8B3
tgbfPIoNQm/U6MqwWQRUNnjmyjXOUukh0L4Y7jd/bnOfdPQjBxyvW8cLdFviHUQq5bXr6C9hde41
2blZW3M705wfjtYuqHOV10xCRJCc99YmNVZ9/2864SjYla5ut55MeMiFjYTIWwTZW9ym1ZUuPJ12
iJl5U0b5MC1NTDEe6oVE4zJ2b/P+Fu7pouVEdNrOzKSNRfNIU7qh1WBH9fbsEYJ5Wc+06UxaAAyr
W7yZc/MYeUBfu43AUYzwoK80/6LQL1p55rPMmRh9+SKgYhHQIG//zUbydyGoPGVm0Ux+j6NRjL48
SKkCRBnOpZHiT2V35aXhtg6ayyKP7v/BJ3kzpY8+va6XUS3bPH6l6cGqN1a9cpP1aRPDnH/YFo5M
jLYFuxAa05GHY2l959svHLRWRb7LvTMvuDltaWbeBjzxcbAJe7mINY33wja+cl97eu6Rz1L/iRMf
DWe0N4R6UUCyHF7EvYe8X6nNndHMmBi+76kZG+0JtuFaIawtUq0Axb0keUjAHHB3Wxiyv0p6eatB
3rfVme80N3uD4x+FalGxw4p6VaJA5C2Qh3AEmODXxVxZ8dTJlB7RQWnpBxlmXNWSAJO1q5S2sL5a
5NQTuJv40d65t/Iq3c61eE9tdaikAChBkgWppdFKcgsn9RupwCOg4u08+9ZvHjNFuyjcUlyr6VU6
Vwg+NYlHBsdPC04XRwmKKdxng03n7HXtQhuanR5OO/rwKcYOYpqUQSIAMyh4jz5VzuHeK1QQA2XK
df3BL6ngmllLUyYoceIFy5RkuCojN4/NqJJRx2H3sQ6SAD/lNVVn3hbnTIzcvM6cToEXGh389Mbw
FnHyKZu5cE19DfBKOlgs9Ho40b936SyIGxGAIDwR0UeZFyRoeBEixyAAwkfepHLjmf1nKtYdGxx9
GC/NIKupfP7EDnamY+/izkf3CoQ4famZ9kuc6W/764bff+wHFvIwJDQkABZjP3BDF85HqtNhqcvF
WpTydh3W5utpZ5szMkzyUVzguJ+KUUD8DqCZBmnyOZzrApicNbhmlJ/RNv5BVttFHae2C5qTLRn9
ri7zFlppozdkVuLOaOuzMPeL/elBTUYh68jmaBsXKPvonTKIDna49u+DXbsTr0HzGdt2+49IE2DY
4OYjGUUp37hwOU0EP4eySVdv0O/rCoQ5gPHTA5pwdUzQ80QRn4E3jNZrGeb87NYY2vvPOzpTA/J3
xUYXH06bmbqvDJdSiQJvxdI+9PJZeUBJmAg0ozlzbsNqmX0atEfdDXRg0Jz5CpL5KtjMiYJPhAqs
GoNcLDqSkE7e+yBMboDIQsKVJfO4jOmVv4HYfnpoE3sF+lySyNMzqqKIrL23UZgKkis1Bzsz+J4g
WFOaO7PZWq1DpvxMaOYccPggo7VLMyTP3BBnsDkuO/L8nhJc1Y4OHrSHtf692QJkXFN0JFZLiXfo
alfMFPNNLLN3FkcLWanUNNUD2pilZoCzfxadFxCdqr8smt9/aXhnaTSVFYRaALUZu2Bv5MbS6a36
uval7JPQyGa2KtLMmXm6mXT/o9kcLecG2a8clEJ8iION1V+naG4VT7P5yEk3JA2Owi93ZNoL37uI
mGhVhT4KZz8Q0TdaCGqM5HmP/jmt+qe9cdIUUrfIVGgS8pAjj6+sKqrNBo8P7OsyXjTNnfjltIVJ
d3izMH58Klx/kBPnllHz2J5n92JGLVGyMSMg1/bcTjVtbMBGUvKGcIj8fuZKOVGRAWBjLLpi3asX
P1Sg2naZPIdzaINhZj4sLPPN1Ogj2W4LD3YoIfVEBWGIvN7KVgpQpVr1GmKrPrgxN1q5ENlOz+dk
/DiyOzpsdF7dtxKCEwe3Boa9tOsrN3m1zDsluHTr3WlbE3syzIO3MQ7ec7QnKwJccN9iOkFWb9vG
2gmRszptYtoB30yMooVFMTVtPqxh3b+rjRuE/Io5+M6cU4zCBIoNud1a5GvsljSb+UVFxigBSCuh
DSBuTg9nMkDALpTYtiwKYUYz5hhRjlLU/2PtynbkxpXsFwkQJVESX7XkUllrlst2+UVw2W5J1L4v
Xz9H7ntdmUxNcmwP0Og2YKAjgwpGBGM5h+PrWC89dgz1Lx0ClyqxgbU+OT7Muxjh1GyaAcU1GCBm
H2zBZQ8eFrfBrLTmTbuOu9P277QSTpBSbPXoC/JTOLGd8VUZhq0a4GH94Q/EMGAHoSOPd5smaNVS
TJlHaBuC2eGp1/eG+YYScieLGqvmcCJFUAb8pm0UdTkmOQHlGLpqt1OR1BZ7GktMe9UWTgQJwUJF
kJ8DjipRiD30FI0ygue1nTjJ8/Vjkykk+PBJybmhL6WCYiEDAh4X1/izltl3IwdNWyT5SOu2966W
WMYDrmFG0wniJndZWUr8yAtusemzyTahV0iix6q3OxEmVHWUjAIKvkTATdMMyOxl7He8dG31ODeG
l1rgR8gVSUiUiRRiSFCWALY2kHrm1t5qd4FVO3FwU9V3DGsQTJYOSoxEXIkBYDjBQlaJdBCH2G1T
BfsPoHIcJUqtutmTczTOPXnaKmFJYrhZ0EXQ2euTG7OVOKXVgHgiQnB9oCcwY2ZBhK7Wn7os0Z0w
fkKj+Mkq+b5S0g32pj4ERLaot/zyizh8IlZwGmaS2ckU4pY1Yzo4vXVHeCxrc8pkCC4DPEWpqkSQ
gY1Qqz6WkiLI2kAQcGt+OT4ReZbzNO4BG4H6EXH0B/Ywe2jQbGzPGn11Q11Qp/h/4jIWgjUdi+MX
2BVa3VVFYkEgoOl3YOmczQ+s1H1TuTG03y+OQLdfosRFSlaBOcde4A8JyGNK4KiWvoaEySokqfna
U/tMkOAqJm6XqaYgzNceuMpwguOhvWHb1AfXhOT41m/Tu06Ci9CCVm2wDAVT7z8B5C4PPjHZvsG6
X3gXIaSXmgrirBzTsHcT+vYkfA27rWX5dbP5K0Nggl9oZw6C3aUwn4FiBeQrxpeYPfTZ11wGDSc7
suXvT1LJdKZFE6XoBtaRcVSqbGfo+TYbis/X9ZEdm+ANKlJP3TAiXiTZP0rrmPQtKBwQFFyXsh5x
3z+O4A+Crkgwpo5EpQG/7mQCc2HTYbTfop9HVVLqW/eq76KEJCLnMYhileWNWw2Ogh6QCvisOOSP
VvFm1oEfscLpa9kg69rXQokCW/YacLuMBWz79GuBopmaSQwcZFBf8OBDqpnVF9NSUxBkBX/QBV/K
Ib9kCRqCTZj15aJhkpoD2NEGRysVzdW4CczPWAF+z58MTJ2JFDImleVWXmgh0mft+0S2tNiF6t6a
X4tqWXDcXzeWteBxop9YqzdKfRjSDgWfqS/eQKHzPWsiiT2uWf2pCMH1hQ1LeBXiCNsWbOHRNrH2
SYdmu6xjtGb3p3IEvwfUUDUGZyI+FdgDi+NMZ2fSbwvFHQETdP3UZKIE/wcKcGXkA0T102NRullw
nNTItQyvARXcdVGy0xN8YBJift6MMVAya8GnuqudTrdBZmffZoWsqycTJXjBOo5ADLhsaWYgBFNB
lGvcN0mzjZpSYhGSCwzK07MLTDMtx4oyAnwHvkOG6xTb4JSryu3fHZ3gJ6pRS+qQQEwxgabxkRkl
ttOcRDY5INNGcBFGHXNq5phzn+znpsFq03c9lqUPi+2KeeSpbQs+ITOAojONuEOKAhcw2xUBQG/1
iIpqvq1mK7+fiuAB98v+RpK49vIoMH0MnWzQQ5f8FImRLFDjp86XACbNVBpElwjjYGZyM1eaUzU7
SzaKSCSeSZwbRcMnq9UZbjB4WbhN7w23crO76TWdnOI2v2+39r0lKdmupronx2wLLiRVaZANP+GW
vcEHxD1wdhxj3zq9vxT0yeDIht/XlaSMoZ4APCERjQJ7MVYMYlvYzvyag7/M+nr9CvwvGr0LEK4a
2BgY6QPknY2vb7C37mPNi3m9O3i6P+2wiEq+/6VE4db1UzePMSMoy+3pBiTCYC10e1dL3d7HY8Fr
3vpc4k7WTfJdR+ECmoWmBFUCS8H2qw26zli/R77tGEQiZ7W4gAbjr68l3MLcKsomoj9NsvPrfb7p
d81r8xM/eNrJYNPXY8wvYWIlI6ZZ0IUprvwIcIWc+hF/UHARgtqz/gAIFRkHILoWViUAvQjhrA8V
bpMWL4Yyf9Dy0Ima+47Kagnr+rwLEQJZPqVKN1Q4vCF/HPTXuHiZghtTuev/pC58qo0Qxio7GswW
UzCImIwBSaj7UuqpxAvKlBGuVWRYdQNUbBRGcr4fQ+ZlBFyDzPzW2V9A6SfJAVYjDNFskAaCkAi5
6LnPnWdWhKmB55YKWjTytSevuRJLZKwb94kQwfdNRgJSbRO9uOHG3lqbeZe42nOGTmbkB64M0Wxh
mrgMaGj8oYGEkXwmDsBEQwLeLIYwQp6ryRl+Qg4UbrLV9voXdOY0LFQBC/F43TetnyOzgIqLzVqQ
Qp2fY5+bQMKdkbbV2j88ebKxOCMrRi++5iJQk3cRgi+a8rmgRYRTbPVjuVASGo6Fvbeg3gJWf/5x
XZ/VqgJopX4pJDgkrR6CZphQLS4HUK54HLgUTj6HICAEB3jyoLIUqGegZg024Ujm18Rswi+sNPmt
hpLRn7wkNB3I0EDrwd6TcO0oXmRlFeN+F5F2UxWg+9b/5NKdSBAu3QBKHeDHoVgToh9d2rsw2kX5
fWqWQCLfXD/Z8/sNbicsq+BxiaV0UJhgZkb4jKYZJSzR9OCWsnBnpjs7i2yn0E03aovjRHX/N8Ux
gr4tEKIN4F4baDGcGybuQZWU6I8fh/m1Ndwx8DBJ4YAtJf89mBTwmIHjw8C+LQCpAegFbpZzSTXH
L0Fb11hyt52uPaTpc97tpdj3QvYGhhkDFUMKFhnMuGk2uk3ncrrR0rq+zdK3CqzqVRGDN/vGsB4z
8KEyUrtGkLpt0ji20j+YdK/Y9k4hxImkrlNIgH7+EJtQ0H/r+E0giRF+iBWlpWa0uvElnMrb3uie
QB3t0lzZGDHd0BYjslrmpsx8UadPZfyUYXwoKGTbgOfe7uePYGDbgaMjmBqhordTQW2hV9wyjrrC
D3WX+qaagY08BqmobI5oTeFTWWLeoCdh1jYzKb9qNOgDpxoMcmBdB/SFmm+IVqmfghDMvW6lBRgy
qoO4d2uNz77GbOZw4FPdzGOkyTAFL04AHUETfTOw6mE0RhU7CWoXAdNA6ckxie0Jw+j6N3uK56ep
KIJjXozT6/ULtSpumZYBBCPo/UR4maSP6gIQeeSoDhmolo+sTbwkuy36xLsuSHDB+LSLYphDtCjY
3zAUJFzdpLW7qA0gyUIJbKQ+I6A0+xyDFGhGttZnPwa6T5Ufci4T0UUJgsXRBauO+mwsYu2Yoe3Z
pCXot6fRp+B7dUhhAEYx/Hhd1fPo+a+muMyAPgC2KsKnkIVYSjRkCNvasRyetY8dOZTV43UJa18N
Df2FqRE0AxfzluVsF4wVuCYggLurVAXGG96HdQfIq0Hy3c7j9L/KnIoSslHOQecNfl0AXjVvzfBQ
0Ai0dE9RtcmLF/57/Ck/hTGKYiXyHCRYGMw/d4bgsokqsE8axwi8banqcZDcajIw/jVLPJUilvIs
LWNBw+zgOMe3QImlpl9n7lKQwBqaVoJxXHMm8yaQzoytfLUzuYJdjOAc1/MwCI6IXJZ+BzHaJ5v/
1p7YxRGCj/Os7FBZTTcPwAA6RjoSqn+FJI1kGFemiRAr+jwqLTs9FcK/WJFEiPQ7CaZXsqGqgmnM
XpkRhq3Tqq2+s7K58BQ+1QAbD7UxBaYSHbGpmFtvfcsCL1YUDsw7I+4bSeqxrrOJ2EgWTktx4q9q
2kQvB804lo22bZovydjfKlR1gaghGb0TmJH++w3fRQlJVWXmWPMKAvMYB0T3ikDfgxD7K4A1Yj/X
LIwkqdMHOLHvyN73SkHjv9P0AsSDJm2n9XpwNIL7skicrHoCiyWo7SUvqRXXgvvwS01DsCKexeOs
ljQ4gmbU4eQIWqZ2up9qesdA0V5z2WDKSiA4kyfYU5bE0az3TXBU9OgfQvfBPHzUy+Y+oz8GNsis
d7lo7w+ci48ojmziIlaZHelgpvXbW81PvXanPmOszG+3gZt9uh4QhEfppbTFek8ac3ocjEVfGv9K
I16C8tX/o7TlpE+kWcmgdn0QKcdxEx91j28Sl1uO6czuUiwzVPcvtRMuRJ+PAQsNIzj2m/aWeOCi
3y7aGT+HVWSonUuQufbhhCCEQfKkSNDsPkak6kCv2pkuT+aXcFC6R26BzmlIs9wZTUN3Jnv+9neq
itlKUGqmBm8XHLXJSbsPSexmvW9WrhE9IjwluIT65DDlu61LAsdK1nJ6O0TADxrFQw/Av+CoRndc
fdVfAv50XTeZBCE0BcU4A8oLX9FqdnVzH+VeZ0iUkN0DcbI9mGI1bKf/3DpYirdYSgNLqbehJ7OU
/yVC/fJgVPAoZt3GOhmgUUnQ3zK9uMkeqNbuel4/hzb2tDlYgufQY+lxLD9eP01ZlFhIuU8voTmh
flBT2CmKhQZQT1WytdDGcIZCJZ6SxIXlGkNNbnSlTL9mhNwblW18vv4jZJ9UcDvtFOeYjkOoaOcN
q4/Gp1AWDCVhV1zStEOTFBjQDI6s2angmgGoYfolkiLwSQ1HcDGt3ReYOPjpYhaXtlT1cqxLOcRd
pjFz2WCI9OsJXibHKGuh6plyjJmrRYCTNds7bjr8S9XcG2/StFCmn7i72XEMWlsAt14JR0x6MSQf
TazDkhA4lKyFWQDUITSYEwOl5lM8/N4Q9UXQE1c4rZaFETZc4FCq3lGKYJcYQERo74PheRoaJ89l
+PsyvYSMpc27zMzMDnHI3pURJvk3/As3Jc01yZ0yBacStk3Yh7piL27S0O7jWO4mZSIE10HAYk3V
KAFK8v9ZxOpRaahu6iBV0jQRQ61Ugkwfe9jbr8fO/+GoLqtny8DdiRRREZYVyJMt+B/P+zfLUnxH
fW792V8cvizNkim1/P1J3pOWnCt0xrsnMQynLCKXJc/9S97aksxYqpeQYC0v/7Rp8IGyVnfYDOy0
dtdUidPMHPybncND1e0m6zG0510Qam5P1H2oFV62sOxed/GrWfrJEQuOMetpohoaIiod68gZ7ENt
J75d4QESHaMI1OYB21yXKDtlwTVaNCkac8QpF18jze3MXf/SyMLKuj98V0vMs0AKMUcl7//1h6r/
b0q52M3ST5ElChKNxNwKpaKZD5P50x/mz1z5nDVerUteHKvPmxONhPSqy/tEs7LOPkLa8wgDAc9p
bI/cUQC6VETb6x9JeoCCLzTwepuqBjjDy/uGYAQAIMq/cvLk03VpMt0En9gP6hQELbzJRHbYqXfC
8gcrQ+wWxEiHZTAkMmGCUykxdjN3GbGPeZS2EWCMkXaAjIB5LE6Bq5F1ffVqR5X2R6n/yQcUvEtV
0BELY7CS2kvu//vKaX1jk2AkX2aSkmst5lVjFg9KGOHzheEHM+Lg5K6ID4TG9iUfSokLWTV/lMpt
zChrqGoLFxp0uEBuw37QsU1dbFIN1ra972S8kRIhP+31xDdXmq70dmMUzyrcldurQ+taZLaec9Bn
pXVuvvyBRb7r9LO7cCJO7cMknVDyPgbzK0FqqrRuFSEB5jIexMXaLp6jJqjNUaM3sMW/WOuJoCQd
aa81E1AYy4caRN9Vs9X+pOvAlm1ZTbVMkJ+J4zVtn6IwHuMLGWgS2rqynzG2GQXH2JSNKy3f+kKd
E0mCOuDerLna4n9tASqzzVw6HutnvAYLdFdyl8Tu9c+0ahU2WoboPWDXXkSRCc1BRaMPd6qZHWTY
qLnyL3Mre3UulVtRKUsHZhZWqW1DFxcWsVOnBmNSly9MP+rpLe9uehvN+tAdE+K2QbGvgMcx9g9W
q+6u67dmHRZ6AFh3BvLCRUPUYonVgXvPOKb9gDTb3qbT7FjADvwrMWI3NGonHkd1Ej3H/EYBG4um
vY2FbIJzVRfMSGO3n+kwdME0tM4wRjTXjCOz7HuVZYHbWnqz4akML3bNwdsqvhXBv7DALRTijTFL
gj6K6ZHM5kEFeSmQJe94nflzPDpJ8vueiWiQY4GbhzCqi53VWmktE+uz5lHBkAPBjZoifx73YyTp
Cl2e3yJnEYTz09G3PvcULZspxaADKtQ6YE5V4rdYTB/K0ftdWzgXI+QZlAP2064S80g77sdFfTuy
2qkMGR20TBsxv4iiWLWn0jyi3+9ZgXGwMXCd8UriIGRihMxi5qkRFhj1OLJ6z7LH8LMpm669tLbz
81p+wYkDH5pyyCJamMfCVJ1aActe2ADuJXM4aK17pZN4hDVxuEI2W1i7CESfi8Pa/rILACtI+8pR
8miPJWafkmnLpv6WBqV/3Rpk4gRrYLVC6ykO6THQn/R6vGUg5ER/yOk11c+yVpLjXmYtBMMf2Kmn
BsF+qRh1+8RGmlujtVqEwzazuuc6mxunYiDwztsqddUJPEO/uUu41BkgdVmg1kGHBjiL5QxOvmDF
k4waXWwc8Ye7AGRrtY3Gk2JucyxdJVV1A6JiybGumKWuLRMuC5cXAR7vuUgjbOqi0w34wmYXx/c8
99pOFrUuYyMC/okM4dNpRsBaJVKGT7NZao5SobasJuOjbYPHJuoKR5usDbAKvlKb7MpsmZjKGstR
lfG5bcd9nvBtoquJwyZdtgmxqj10R9QGKvTFUIwG5o2qmJhx1GLUUUdnGiKPWePmuunqi4LnYRsH
cCJm+Rmn37WLjDLKZv3THG3z/DNjb0mRujrIg8D0tyVYI2kxrt1htlkvWyeqRqeb7grT3qdNscuC
wjNnvtPC+24w3SpGzh4Ht2ZRbYYHDcRbeWi5LHwedd1NCtuviupGsSs31mKPjoAwuq4MvUysAHaC
MSIN+YeN+RHBYgpFV4ZRr+mnMKgcNRq20bdEbbwswXz7BrtO/vghKF/iKEP6uG2KbG8o+O0PpDSd
YNz1Xeho5iMHoF/9Qe+/t4AxbeJiw8yN3X/EJM5XfI69oUdOwZMtFgHdJCycsNsn4z/DEgdsQPpO
wWNSTHf4drta96wEy4Jfl5UcK0NV7nUEz2wH/BLdBGJ0/rmaW0/Tvmn9d0X5J6jNDa7YXUrCh1Ib
D0lq7Qnoaq6f0YWvApg4AiOeIRhoVW1xBMXEzrgyqrVxtDXbaVi+Ldrcp1HrMOBNJmO9/QNxxmJi
mqVhokFwG2ll6XWZI6ku9OmTZntVkO0GI32OSHlTtLLtistmBIA/DIzOAr0KzB6YHjq3ZrSmuGEX
9oImYG91L7xpb4p97SygoDLGAqksQTVwISvJiA2LO2UXPC2El8Yeo2sLsVe4kYGbXBbDBMWWoHBy
TfkUAPGpBauR/TLdlHvyeUZ/Ew7BTTq3BD+ttpPF0CXonzmGc4niW7JteATspKi8szn4fdt+r7a/
N6qMTwRKZAwymoZhIpxh5u1cqRrNNmz7q91BH4lrDt5QVl4sqShc2PsiAzYBEjwgFGniNB2gB4Ni
aEh3qOo6BVRQ91x2tkfsxNNy9ZCOkrmFCw8EcQtEDNqIFKgZIhM85UVMB53UB3Txsy59AKNXZN9q
oORj+qdKfe1lS+MrZqgvsHMUKDHQD7WF80NcKOZiK2b5ofFHz3BzD8Bce/CwgaQjkkTLS5PAJNfP
eVCEIxNR81xUbWrxlOR9c2jr6m6AajQeJTH/sie0TIudyBBuFZ8mRvg8jAfeYIO8/Rxi+54N/GEw
lNtoRMKYPrJ0dMs8khjK8uPP7f1csHDD6rlMxyioq0NSfq3J1+p7GIPptZPodxHVBfUW+zm5x6WW
mlbD4/Kgq7em9aY2bhlIkt8VEwQBJTImxhbHS4WvFE9hSTsy5QczT12wZXgJNhrKcn4dq/ZjlL8B
Fc3LKbAgrnv6y1nSRTUL+/GY5QVutnibA6qwFM/a5hAOmkerT0NOnmqEwTlQPk564RYmyl4K9fQa
wCHgoS7bN2wAv17/FWvnqwPlcWGQx3S5CGCozn2QZiCrOhRq+BSMCvofQ25s8I6SNd7WJCEtW6gK
MBkNH3P+JWdWm+XYUu2YK8Eu7jqv6EBG+HxdncsKMw6VLtd7wY7DxRA+ZlAYEZ+MuTtwACSBeivy
7D1/M4lT7Imv7oJG9hXX7jhiJ+awUUrBi10wUCNLJjMMtfqAzRuNPqOOuCGdvg9joI3OmhsO/zT1
MU7vsukht3dkSNxyDCROdFXrkx8h+rS2oLwPxqE4DLzTeOS2U0gml+kVCV7HcCZsr/EhQXEztZUP
pDDHPXYayk2vjAp7bgJAnt/wzlC/Xv8Yl18cE/EmXkCg3SP2BShhpVUYzO9C85glz3jdKe33kf9u
+QI4r6cihM+Nnz70pIQIjG84WV4993EEWhG6ua7JxRNSECM42bipYmssUL5QJuMFQLAutuKYYzY9
YBm+dbqyMYG7c13kqnvAexznhtl65J3CfcnqTtWTJGsONrEdjU43Cv2nS4+zPft9BzCNNLqhuX1T
h2iwWQ1W1+btxI/Xf8RyfOc+3lggH7F3gilsFHoFHz/HzRiZJVwjDb1mdHr1Jvls/h4715LVQAg8
gkpRrUZxTTt3DLZi1rQMEJAHljwyrfwYZJXkll5+P0yp42GI2sZSKxRhTGk7ApKJxM0hUG/0njmG
7QX5Rn8x7a+s+n79zC6tHrJgkwDOBRM6HNG5OlM75CUAusoDN5RN1LeuXVWveaFL7OPS74DaAUhZ
FrHxH+Tv52L6apoUW7Hbg9HGm7xLX7LGkAwVrH39UxHC189oMKJg2LaHIN0yLCIHO6velDJmcJkU
wYEW7TzVbQZFuIqhaoyORh3GMGq3HiSh7jKzxYmZgNrRUZcBf4SQ+HWjoUxtggKBYaZe2h9CEj1k
xNqyutlhOdC7bgY/IcvEu6Mv7RckmQSPK+H+cgrNrJ7Wh5yZRo+JPOzLu4pCyjdiR9gQYWV2P1iR
+sTyOn9gRfSxTVVs6YAmZnDKcMpujLTXQbVmsV2ekE51eVAyN+yV2nLaPuAfssD+UeS9uU+rsLsJ
I/iJNCufxjrNdhW1HlLeDz+ua3Vp3PC3YHZC+gzTxgv13OrqSa8BTEnosWhSJ5luumZwchn/z8rj
bZGCZwFQUlUNj51zKaaFTapwVukxTV36bG9BOHdH78Empj70P1ubzKO/fWtxlSwViTQYxSBZuLV5
zmczxgbvsavNbcrSx7H4JwLz+fXjW9FsIWR5NwpBs5Kl6jwOvD3AjW/5lLshORj800hSsIBgKNas
vRgcbbaq7KIhveNp6pRj7GvkRfJDLj8k4EVVfWmc6Ej+iHC3+3gwCzzqqsM01t0LqN0DN4mC1LFD
krlmVYY3ZhQGnxSNlh9Hkyx2hvJl32UOKTV9W89K6Y1zWG8whz1+uP7jlpsh3hysZuuoS6gLsrbg
2mZ1MvSsNBa/8wNAIE6neH8nQFB+tlic5HYHMrT6DXgwji1rfck0EK4JpgGGUdEhQNe+m/ktDyQl
7TWfeXJChuDKcqbNeR7G3SGh3NXZ16i0vWzeWLKbuBI3YSEEzO8ALNa1n8XQk9dXnbERu+oFeOvb
W51tgpl7fb1pazcPfxiNDMJ1xSbRX8NemY0GGwZkl1M9kRazcOIpMdvDWFGHFjcLuqpsq3fly0Ah
zB4Bwhq5hoiOkkQN78sa5Y2iCzZqzR4SfZL1JFcCjYaSKnB1sU9rmiKKB0tykoZBPx4m1ru0v+9a
1QmKD6W644rszFbSRAN3GJuPy1qtjmfc+aH1vW2bhY73f9XqQJVpPwYdGoZG7KG1sUnyzteM0dP7
Y2FhObSL/falSk33+n1aMcez3yCUkaMhZF074VBRKerrra4+mfwhkbElrpQ6zlUVEkViZy22hKFq
MtebSIn9rKjviir1y6nyu1p3K07wUm8+DKqsarT6SZGG45mOf/CCPT9lI1Gx2cu17pAmG718bciG
q3favBlk+K7rR/kuSHBNdh1ZjVVM40Hp0J9iZqMcSN+kB6SAZebEVmS9Xf92lw0NvG1OI5946waG
ns6EkK6OZbWhOn8oB5JvmhAvqZT29kZrqtmblTzeLIYGrok4QQuy1RyG3MTpwEwUWNqBNhoubZTG
mxSPFb/JwhsCJHB7VrdxSZ5IrwxOFyb5jsTZFxBfviaaUrvxPN3PKIZjux7cl1k4jg4gUwvHSKVb
5yuPZFx7tLqXmLcAmy1Hf+JeQjwTW9BTFgeshmzL71in91TS+Bawb+JtgjAT5g5WxdwhBsGcf/2U
19zOqWzBfjBsUpT4ScXBUr7Y6kcpAudKVXNRzqaGvax2qroQcaaABHHYGfVBD0u3jqhX2R/NZj/M
uosuezgfdW75BNOgKZcY0JrFnkgWY5HWm0oaAJjmgO2eTTcWpt/ayiegfjp1nsg6VvpKjFi6bwyj
Hsg/L+rFvJumSG2RQJnIiz+Hkx35+aA1qhMWU6V/HWeAeeA9rDbfClohdwjnElC4ejglwRNGA2I/
bFo18FWjNhU/qBswhqkppjqqru2BG99HwY0Ny0ycliZW440lL49FnGnMYWWFBNyZxyYGm25Ob6oU
O+DoHkc5962s796ypp4TN6NV/jTEYR1tmhFZXozRJeZgiZMPe3Vqgo8p0dkk8cCXxwLKAozzgAQU
Xx+t53PbLmoKIpoMPe58IB6bQ8eO6KZOZLjGl24Qp7q0IRDXDPCgCcEmNtpRC5ZV+wKJoNnfzfnT
lKPCtB8zSUnrUhJ6D2AdQQVEh0riXMrQzhkZdMM8tsUHcIDGCKE03uvJgZRfrl/NNUnLbPRS6UDi
L+J2s2wKp7g0zaPWzU5J/VKPPZZ9L9T7hv8emNJS6rCQRGGkB9O7qOyIHfo00PvKyCErnnOnSryW
dk5UHEo0zq8rdXkpIYjaeM+AAwlPDuE5w1IDpb5sNI/mtE+/qdGjUWAMe3NdyKXRnQsRIgcrwbdm
aRASKfltbM+JFzXsG9OS3yOg/8+xnWiz/JATz133VAWRNQTZbCx23KLjJlD5KDGE1TMziYFEigKp
SYQ1iOsqMOlQ4cy62O2i2KvUZmNrb1OSbK8f3MozECd3Ikq4rlOGWADAK/NoPKEFvqu2CeA13ebV
eF4aUcOuVZzE+hOTQPEDWB1AGbjYRY6NGHQgHWT2PcoErTt9UOJ7a/h8XbVVmziRIuQvcdRqma7m
5nHkqs8ztPzV1q1HWZq0kgsuJ/iujRDvSBn0hrIMSNFmR6ZbTXlUixfbBMVy6Jr1TkexYM4l9r7q
Kd5lipEu0JKZxykMpA5726EZ1718tLfGZESO0U9PSdB9v36aaxIteA3k8ARlENELqirG11MA5x3T
ak8K7A5tlfFbDT/Vzp33+6IQV4EgguRBvRgZjkpg8KfLZS6CbKNlzc0MkhVUmWsnAElN1TbP1+Wt
ZCzLgANYfqAZQP/FOmmX5nFgp615RA0o9kIjwegmq4LbEZzoT8Cvj2+H2HhQrdB8aKN0q8ddv5T2
p0/Xf8eawaJUi3ot5rXQhls+wYlvKaJhsBT8vGOnZJupDreVMW/SPNldF7PyTsOLE9kn+l9AuQPz
77kcEsXEDLuIHvPPrbcQJmfbMXTi22mzbCQDvupRInDxIedVlDOBP2/QiWKBmlcqUEfpMbrlQAiC
xHE337c14L9aN99KdzuWR941ecIjUBmaioDSlh7bzdJ4G3ftTbXHiIwHbrLfznagmokyPsq5yHfF
NXmAOsTFlGJ+EO7azadjG4TuRCUZyGXKfi5kCRcn5wdcrxSb05gsnpsbXr21vwk7+jOqnWkhWJ4a
llODRh09lobiqk0PfKC7xs5dhdMPNQay/H42933V+Z1aPtHhY9JQGbr9ivHjNbuEIuTSmF8RjHLS
zGHQcsx9ZmCRSUHqZb0NwyQJPKsH+S5E3JrCh9I6zA1iuHTAsH5mfxwTU1IPk+gh7kq1mGAOemwq
H3n1GTMxc/UWyBBglsD1bt4YpgTQFTzELwQ24WsByhnbPDWw55i1LcgePXtXVx1GMxjg7FDuX7++
5xpdihPjaI3RMiSr2V1HPtA3w3pRJX5Ppo/w6dtYqxNgbGcL18XMEic3t4D2NKqnSXvsfm/g90Ib
ET0nGtDP4GBeuePVCE9OX5RlgpC2hWtNnavnmkS581TuUp7gi+ypD2tsQwL5lTdOxLaD9jxg3z2U
Ii2e2/Z/BZnLkgg2Qi7y7HjWlZRgYO+u8knolyAbRYXUGZ/4x/Tj4FG33FqSOL1uGO8Sl1904pbA
2Ez7cqGgrVXTsXvb01LlqeKf/8T83qUsv+JEShMnak0GAwTB7K6qHHN6NGUbDkJEvDw7wcHOvFFS
ThY0x033HzaZ8mC5td/sAejosd/qZl6KEy6whlmlGZxTsMHe8AHOpxcf5+HFki3pr34fzIMY6GhT
4+IVkbIJ/NMLT9yYAyY6sDDAhpYddwc12/7BNzqRJDwixhYN09FEja3JfkSta9o/ukTC4LGcyYXT
OxEhPCNTYvFCNYDpCeABbwycpLsDP6MTGN81JsGfXL2yJ6IEu27blFZqDIdHx/sQIw6Fp9vPnWxJ
el3KUsgF0rB2ARbGFNCqmwPOLAf38KDf1OZNoppuLqsXr3pXRAwk7oBCvYBzw9B1zGoGmFwUrP4p
QNEKcAOf54lL1eExNwZnmLtUEmdlMgV70PIR6OFgUl1YeHzOnWy8t36Y4KjQuU9lNBGrloFTRHcW
HQ6AUJ47iAQo81j7i4q7KAh3dvyY1uAqyXXfJnyDrGJz3dRXP9u7NHGVTCVjA6LdsLhThueQOmW+
z6q7nkqyCIlOTIgapdkSgIeN2Z2i/SCq33zpko0WeFH9W+nrfzzRiTbCh+rLKUjTFGCuzfClYf6E
blfJJddp3Rh+fR+xn42Ui1Fsg4C4N7iN29Sx7B0nL1UzuYrhjH+EcX2ikXB5jTzN+7AbcK366LaL
PsNmNr31J4SB5ESKEJSMCiUtns9IwXo13cCVf7fMGRBSdvzyd+a2mONJ9ANhwjgFLT4Qki9OnCIF
YWXqAMNbcmNlBrf8/YmcrjHQhO5hcFl+wOAL7b9Nhg/+na6RPAZXBYEcmCGiGzAK4eT+h7TrWq4b
V7ZfxCqCAQRfSe6oYNmSJXteWHJiTmDm199FnzlH3BDuRo2npvykmt0E0N1odFiLuuFkDrENQbnz
DEZur06KB0KzjzXqHpMSikJ6B27ECfvHC9yL6DUt7vhCfM7QPo7JK31UzUpIvcJGjLB9y6QV+ryA
WGgugFbg1u0+xPiXP4LZ2UiVmBZC/ehvs92IW01uc1puxO0krXBDpbcr+x05Rnf0FnWGUw78slg1
8yw/Mhuo8bhE0KMhXL20cKvMInUFNzfsMlp5MUEHaYO+KBcvRfSHXFd5+ZG9iRMtOOO9xlc2qIRU
XtUHdZ151su/kyFoYVdzqx5avAKagQODgebAmrIx5pObwXVB/89Rva1GUEDQeXTTsMJlG4cBhGBl
UPma33wx9tUeREb769LkWwfkUQbaWXRKCtfGkFpOVI7YOn0BRw1Jzln7scSg1L+TIlwacxQPoUFh
U0b7iTYer5+rx38nQdA4Ei1oJeSIH9Ku8Wqym8cXVduRTKlXAFpwsJtoxhTbx3J9oq3BsYihfprp
08TvjORboqPoq8KDWeMPMXLdSBLbIpqO5/UcAwLfaQm6559i43ap6b5xTnx8DblvF4rnxWog1wQK
WlCjMl/odlnd5db8cciXIOpthQqo1iSoQMusco4NHJAN2o/R9NBDb4+3nAUuw4PmbI6K8RWZf0WS
DQ1xQExCbljwr3GW9lGRWoghenOfjsNu1iOPxHTvuKrCmMyGtqIE3+owzRyNagRjQUNAzJrC3zWO
ew5tRxF7qdYkxK1Dj+JuWMMzTC6IP77O7i+n+V5NCmWQ6/l/dw4DIpdXhQMU9miwTZgS+RnbtzHQ
l/Iu8ZPcj0BKd91spSsiBpJTQGBHx5FgtrrRIneeQvGqmFDYrf1QJe2PFJDw45QpZEmPaSNLvCUW
lNPjAetCE8Kv1CS70h2+LNqP6yuS7t4KhI0wAQMVIqLzXHcGyVzouVs+kfIrQYN7F0wEUYtKG6Q5
CONNlJiYso2pyNkAUfX3Yc//Tt+0JjD8VvpILbAVgZhQt/pPELEVKLgJw20jTNjS4i5ODdywur6z
IuM00d6nWebh1G5gbH7aup/GXnFPSW/FrWzBfzS8JhUwniD7RPbGLt1rKDnaB7qvD7k/f7p+iPKt
NdYBOzS8IjMmeA9aFcghTYjWc9fLwcQI2pNVYpV6IJkqTnrAD+nhukypem5ECl5Er/DaTS1k46aF
e26+crKbgZmpaEikrn4jRvAhlWWxuuixMos89fPD9PP6KqQG/fbzYpkxKsEWVJn4eSAgPWruxz7M
zjlGgVn9cl3Quh3vrqyNIFEXrZoZpZtVd9zODjQ3D45xazD9Jutsz4ncu9o2Fd5XJVHQwBHtDzFN
ESp1eRqEKYDa+hQNxeYuZCi5F5lf/bPy3t/2tlmj4B1bDhCVhiPmNMmtVhHf6f5yu+D6PqoOTPCK
ZsYahlMrQGT/En838xjAqodmPl2XIvWKm5Wsyr95flRzODfaymbWLkfQVmaxvuN/MezflCtMV76e
lQsJ7fCABRAkjdqIgg3DenT2GOXHvHnM0k+Z6vErtyJ4d3TEgEDUEU4myR0UIDgyFDX7bIVHV4Vy
JHd36CH/rwDhWGKWzzMdhuKuKQ7rDDhQ0Q/8Jl6O8x6zeX+UmMe49P/ECbvWD6Y7dDnWM893LsMo
7mee7a6rwP/jU99krCe30QErIWXU1jgZy7QeM7NL94s9zn5lZvdOiClfE00CRYXgyQ7JL7ue6T4a
jB8ltVKfzvqfhIebBQsOngAseEwnDsYg+0tZB7X+ahc/+0VFLr7u23sv9bZmwalzPi6k67GvoJEZ
6KcS8PnFsL++sVIZAE5BR5aLYdjf+77Z1zhCU7jeIV07xaVXJQCGmaOzY8eK85MZFvKlmLKFY1qH
+C+PD+wbBghzsJTFeG7/yrs6YKmfdD//+WK2UgQlSSiyV84So0IUOifLQBCYhZ2XmY3CTcgckgXO
EoJaB/yEGHhGU1u1DmuAbtOkJ30MfQ7i2ZI6frY4H5xFZc+y189WnGDO2Uj1GR4LBKqluU/MKAAY
16Gq+R3A+nbRcpuYJfAkVI2V0iPDeB26HTH3hLa9yyMzzVFfGHdRCNOG77iF9/min2g5eLR+/INj
20gS7sasy4k+Lh3KYdZ3s9+n7j1V3PfyA3tbi+Bxq6YDtFwK8sg4Y8emGfdh/nXgT0nDPg2uqrVA
JUw4LhaBYrRMHbzogL/dWAejqjGg601O5gPcyr++d1LHaKGLnf2GM0Ev7OUxsZSZANPDs64/a70X
HvpDvHfu54f42djnu6T0QoUpS2+XjUTx5YDOJlKkBVLe+Yn+KtDuwmJvscFmUHvlbjw6qtZbWei0
lScoIhzgElrLitRiowe/3tlj6WHQ0eOJD6LRQonuKN9SDOUSZhF0/Yrxu2M52hQyaD4GpP7DWjjd
oGMJOJmoO3vmLtnXqpynLCRAU/H/RAqunoBDQZtdgLZkJfgK0H7GF++6oqweVrxMthIEPSGhOUXj
jCeQYfdoWtbO7vBa8z+pMloMCATW2kqHfuxLbawzMml5gXXMVN9rLw7ND8UPJRy8fC1vUgQ/jy5W
e+ENDmipZ7+b7KDrCowzHa/vmPxM3qSsdr65GtMsLI3YQBRFNMsntNgPRhtcFyF1FSvrFcZzcSuK
kaBDm4bnmY1CdnrWX4f8bkkAhuG1mSJgkcpBWd7ARDuGpkW0qzmrQL1g5SDhNMFPOcdfQPB1GiK3
8OI6RIVMlYOUbt2Kv4q2Idz3v7uAN1sXTqTqxjZzfnG9jPfMstu70OlUHENSx7CRIihb0Zs1bSo4
Ip7t8+zWmg7DGBgv5RjoqpBdehluRAka15XNROwZ1fOmf80H8Eazz312N6m8ufSm34gRVK5oao6B
pLXVCgNJGljZ0Vd4H1UHak4YQcVMYHtLQ6Zo95OvDR0BKGbbILYThFZD45QrQ/XdYH1f+EuWlBUE
fS+WUZWwk9qt+yZJ8HKRlmhLlyJu0qgBcPb8g9WfjVxF9yb0mP/n5QuSPgA6IidI4VMvDZdNc9Rz
vZ2B4+2wA7rnD53Jd/kcB3rbHHs+B3OxUpmWxwInOizdgXKMsyyzrwZPlW3u9lsEt1vwiE6oL+Gt
V5AXVvWfGmRQfI3RO1svP173JjKr28h6h4VCo6QF7B6ozZ3aM4bH6J9BEr3bWHGIYwrTcOhZiHcP
Btu8ZHpquj7xDKYCNJS5q+1ChICwaYoO1KUob5bG6Ed07zpPFPAxQ+KPqv48+fmg9RtNteBjZYJh
2+ncAI6IO7/s1Djlo5FiJDraNxiJ2q+8hIorRb6wN2mCqcWRHltpCI8VgfWp/6jHdTAbP0Ht0w6q
8VjVwgQjWGKWJhPKFXcxGi4wFxcfc6fAIKKZAM/C6hSqJ7NswHf/bxsFNQ+5zorBxYlhvDw9G9bY
3zmFe9LAkn1dxxU7KPbDFKY5A+a4hgtZyL2Zl/dFSp8sd/hArWVX1ZoivFaJE2JPZ8pRTrXgG+fy
mdBP3fzN0H916HJU8atKN5BYwLxZW+WpiH6oR5TTCAPZdwnexhVPAXc73IwYNb2+fSoxglZMXcl4
n6Hvwqjyp5I5vjmiDX9WPYHWnxGDTXuzGkEdLISaGMxbYMAoYRTpcguGz9JDO5VXDcV+iaoJPMHW
0/W1yS7PjVDR/Wm9k094s6P0dLL3LQaLRgwYqFPtUsMC9AzCmpWBWJyaCzW7NvUBIa4V9gHqNfvG
sA9LaR0JHRVNiNKaCeD6QKEIpHmwLAvqB2zfZMlG+Is0ae0jT+nJHm3rHgzS+T1i+AeWVytwOrxk
TND3RsJZ0RgmPcjNBwieeE6nuexDdMN2pfOxKQD5lJc3ZgksUtd9ANjAzmh/Xj9FqYZuJApPdeqa
XOsJMkUF+dj2ATrbMT7970Ss9+gmOu3tvCSj3iKYc8ddjRk318hvCKYR/52YdaUbMXTMnSUnEJM2
H3nv2ZgKY/9ShHB7pXNMp27tdav06VTodcBL61urqpZI4wpgSK3wUfhP7Hhsm1gf4wkxDMlbftAq
/QudU0vhaaVm9SbknWMngxOPGES/o9V3s97N+Wv2gyp5bFbteeeYNlIEgzLinti8RqoJnQpfOBLj
jc9OzffJjx7Wspx9+gMVAIHziqKLioLYR+BEIFalDuzXybsvhIUBWkA+DMCpvC5GmCj7OzDbyBHc
OmojNG5cZAitjp4oJu496qC1ZHzt4wcHOaCm1J9NCwDnFmr/Nsg3FPLXqv67bd3IF/x93/E4c6qx
uqM5OdT2rd7zG21AA6G+0LM2FX5Hm89mqp+sVhVSSfXmf6LRRn1pZQMAbUJ7Xk+07qyzniz9PnKz
D+WiPRij9kcOeSNN0B8SUkz7RjAFF3wcehwBEk97ytBKOLf1F9qgsJ3p6c6YnoFYu7++yVLHuBEt
uOLEpHEPigJ0dsVZ0Hw0iOb/URSHWcu15wUZXzGvzdt2id2oQiJ20c99ws+jDbTnVNWuLV3JRozg
fxfX0uiU6YBDjj7nxo4Yx8E4/MFmbUQIvjd2MQfc1ri3hph5zV8pN73h43URUsXbiFj/vnHvsb1M
E8aN8YDMbwsH5MZeku2pahZPtVfCiwGICU1hoPv3DuPFu0V3vNkpgrItFBYsvec3ixEcSJLGUVaM
I8Yd2h6Iit1XZ7J2ZBnPHJglg2HDH6teXtJbZSNS8Bm8ixuwsEALqPuQpDe9q1ABaZ4aNI3/1Wax
m2DQh46Ng4Wk19n9buyag+ZHp/o19NJd6YeKDZRqA1hSgMCPcX30Gl9qQ2Si725JzBmDwytqexRV
fgh4fI+RcmeYrqKZRvos2UgT1Btp1mFG1RW1/Wb0QMeeZQEfvof2J6ZqnVFJErS8aEk+NRVOiUx7
TTsX2olmg9c/0u75ujkZUn1AzR0pG90GiYTgyI2BRFqn90DwiNoEJJ9nJ7t1kicNM9+h+diYc1CZ
Z2f+lrPIdxrqAao/N/+qtd1ozD6f5wNx5mCqWlw+1c4Gm0BkLV4S3fW2KpUuv243nyrcAstCl7qI
0D4ysz5IqAOe8enRaMmRh/RQ9MXnnpUeLopDsXSnqFPE5FKXsJEuXAQtm7uIEdhqb9o+QtnA6OKd
ZeR/pNFv52FearSZM6e0bQe9HXMUYADdxEBh2O5SGlw/eOm5uzqKjJjEXVm1LuXwaSLjoKE2lzTV
tzC1ftUq6g6pbQJiXbcBfL5iHF5KoKQrEnMw0D+Suj57zlJ0CVQP+sv1dUgtZSNFOBbCdTI2PShP
9Op5sm4d88O03E3Nj9pSGL9sw8DCtQ7ZASjG/Q2/ubl4yDwNWRgXEOS+FO4nAEddX4hsu9ZhCQNo
PBSkIoJjHue4cMiQVHdulga9c+uGXxzjqW8V+iVT440YMeAH/lBq8QkdUXzZV+RX87hwVbQmu9W2
IoSDt+ZmZFaLfrIQgP7UXGfPSs/GBTfXP5kTB9qYNB4bLc/JYKthdSTa8pEVxa1d6V8T8qD1TzR8
dQ3VA1SxwyL0fwoyQRKDPvzO0p/C8J4Vt1l4V7u76+coX/1qU8A9eU+Fx3CGYTkipdQ0mr2zTHpL
luwb/n2A97V2elR+npmh2HPp0lbNAfmP9Z4az6wSBuwFOKfYAsOFsY/jD2Z9z1QPOanyGID8wlgL
KrTijEjtAO28dBuYtK6Bqmn00ID0KVVCg6jErKa4MbWKoQmC2DA1M9dvogRcTWQ17ul4/aSkFo1+
UYonIsbsxTmKvtYApdjz6g4YAZand9FhcTGMcl2IVB02QkT/5EwuoLpSdEujdl4/5Slod76Hzrcc
scOoKClJ9g20WRT+1mXIkYl5q8LpOCsojkfL2yBFh74Vhh9TVv/BS+JCjrCmPjTR59bjwZIusZ+i
k7KwF2C7q7DXJEp9IUa4opqGJbFZIpLU2/QQV9FND8C1dq53VaWrMCNUsgSVi0GB07kxesswk3nk
s+WPzfiSzDcJDb9dVwhZn4OLYj1wmsHRAe7p9UbbaLfp1IhaCfoqpw8rMEu5D0/pCwHzo0f8clce
dP2fu3xQFKB/AoBtSIeI70vkwnRzAdDHXZ18NrOnttURtBmKnIvkHr4QImzg1BjJwifExhhD9qrq
xqj8zCBeg1mbLFfU1WV6vpJHYAQKNGvvOr0zB6VTQpHnBgNueqRLBxqwzO72GVU9zaWHtRW1mvfm
sEiXRq7BjfU10++m23Kv7bTW6/egw9l3h3A3fb2uHRKfhC4O5LnBUIPxSTEsS2je2FOJlFLtYn4j
r+1vI6WK9KX0qDYyhKPqKEtRCUkwK47Onm46NmPhmctyzsrxpGmzYjRFZlkrMi0wzqDraOO93MGy
Lha7W4eIAK6Llke/MTw6ouKtuAFl707s3JscwSkN88TKpkdAy6ImB1T0zA51xxBoVMt+aaPTYtSz
h/4V0+sy+5wT7aTlIzkAm5kHf3KGb18i+K2emgOf4LnubG4fp6kJiql4vi5CeoQIFUGSCEpiYMFe
biqPogZcF055V00fMts+gTEsWF5dvEPbTEU+qZIlmIBFQwJmQYRzo33jOH/xYfYAusR0b2a1Yuek
hr1ZlhAD90ZUjM3QInZKJvpUGTHY6GYUhvVcVSqTauWbJLFqFesN2LrA03g3W1V4aHAtz40Bym5w
u+7cQRUTKrZQvJhJGg1lOS7V3ag/mTZiQGDQJC+he4oz1StZvjDQWuByIaCgFJSvDLNemwacVl8+
RPqB6j9dQLaoAkGpm7LfpAguJJzz3HVrvCJItpyK0r5ng4q+R7WQVVc2nndEA8dYra3nrHEAJXlr
hK5PXv8EBsTFGK2FN6oJlys+6+pIT9J2nXKgFICIrq8jc2nb+0YFIChVgY0cwWKJ5U4aRtlgRe5D
NgSc7ePwQY93RAXzJT2ajSDBXHseT03cIAiEO+68ZSS1Z6ngMaR2upEh2KldkkQzC9hpRpLvYx4f
bJ1nQchVIyiKtYhDteUIRvaQ4XAGh41+Nve93/aqZgOpoiF9iMsWqPPveG/yrhgB5ZUkv2ZQwupf
i8WKgepd13H5nOI9gNdpYqpAlWQLAyEICq5AnydA6LtUbt4aetu1aAgA/Ofd1IeeCe7b61eE9ELc
yhAuxL6MMJtmw4B4gArNLg+MNMj8yS/vy3Nsedr+ujzVNgr2mpdzjiZIPEFDdwR9UHk0eXI/sJp7
mqMX3nVhcgV8O7P1YzbOwbRqovEJFVjMCx9cMEjnM/N6EKdfFyN5vME5vIkRjDYy0sloTDx0TOeb
Mz8ylnuLfjcmuzn0HSWIwOqahXLehTTBcueeL7XBZ7Sl7si+vTePYTBqXudNvoVYsyV++yeB4GZ5
ghnP+WiDGw2da0P0SW8equK1tPeuuTf/GVEwrlngHKNHHkjEeAkDNFzYR7AhjwMA5hCbvS5N76Mp
xaoTxStn/Y33u/cmQ9i9DuKtzkazrTZ1PukiP23qw1KTYwnUtybhx+uqse7NNXHC3uWjYyazi6ZK
K+kC9yYmzy0LnPSLG+5KpL2W/tt1eb953a4IpEKivtHisCxYhovK1rWb2qWB5aBG4PFhrAOtsg9A
hECRxYn3YzKavgmYOE/n8xfA1mQ7uxvOpWUmtxwQfBjgS8B46bw2JlC1k3JSxSDSvQHIPwWWCFKZ
otvO3Hg20gUoXuPytRuHp7qZAlRwPSevAze64yNKJ0unOJD1fN/tz0ao4FI7rZ6sNkTfR43mp9LY
ZfkpIrdxGnq6/sn5g5FFZPjelig413yaqMkJA82e+9IaH6v0gUeTl6R/4lQ3YoRoLtLQX9DMeKqZ
80NPvWr+QpZdp6LTUG2dEM2xPCnbsocuh/Nx4DsQcLFyHyWfKuL1xqtCj6VebrMk4Z5o57Kx6rXv
2QG6boBH2h7cE62nfV7dXLGP9tnLdYmyu3Z7VMJdMRoLrwDBv1Y8+QnMIZ+HnJ+ui5BeR0ggIudm
4lIX86K8mXNnLmI8x8zaLw3nyLQsyGik0AZZi/VarlnHZAGyDnAl2MD22suBceVgbPknB8c1KKi9
tjRuljk8Ztp4MnNwVeX9feYu+7A78q7ba/HyxWhifx6Xw/UVy4pxF58iuPQmGpbYWrF1uv066Rqd
y2N1MrzaT5REzvLdfVv1qr6bVRNQMDDNwL2ISUbPwUMD7i0ydtcXJNeSNyGCP3ezKXTTCY/2yiwA
h9Ddj7UqQpJGZKAY0NeID8k/U7AzravS3jYn9oNXoeMzM/2adUaC+U8n9FqjZDse5481HlaJj7m5
0EOWCNG7OzipNyx29vH6ii+3FV2fSHvblgvAQBS1wMglOEx9QE2CUT6dwLvFfWQsY59bwOR1wMeq
iKMu7+b3ogRvqdVLzMkwTCcTKIgNOXVT6jmoMKf9bdeohkaE9s330gSnmbSlNRVaM50iBj35Ky07
fzKWc5y8pOQ41dl9X5b+WCh8wGp7b/fP31JtioQMEGzwT1AgUmWOZYQxtjMjd0Xd7qp0vo11HVU2
VY1YUKR3ssRYYHINo8xCDBMlWuM55nPduF7YWMi2Gt40uCeapv403GbJ18xKbwlGIK+rjvQ839Yq
Vk6oPpQumWLIH8P9HN7G43JT6oBwTwEXxgeVr1nVQ9xaFw90YqGRGKlpQVPLzA7RANJNp4G5NwNn
t7jbi6w9h06119DSj/8pAL/sAXUCv09vtXZQ1P6lG+4CbGvlcWQYnBK8nbFYme12rDxrmnvjjo/9
FMzjV1JQPyTMRwelZxtR0Dl+DLp31v6ReMwJ6Qik0ZXMBI2eCmMxAY4xneauj4GmGLjj93YcvHiq
HluXezONT20X38aAArBzw29B63f9xFftfXcEmy8QXFdSlXXJcnwBsUKvAs13Nw9BDgCNEcnWJv6m
T8hpEFXFViV1dWEbz2+GcTkWmQGpmuPloKqIUzxdEz8tZg9EwmUOaFjbUFTRhJz/al0mRrLWHDxY
f2yMml9K5bOeh6DTI6c6QOo4yHYrmFu4XyF6KsQnSkzny4jovTzhdNEXSwCTCFQe8jj6KyYQ+wrU
auCTBCuD9Dqxr0pGvXf94DoE7KKJirEO6GDhLWFnZoWRpcI5lTO77bThxgGk+MwSxZ363iWaFlCq
DQez+shEikPSPLe5NtcceN9WzE5Ow16BWUYPQ1otx65aGoWfeO+VIA63KiD6dXTti4wHlTvwwcp6
Cnjx+BxrhglLaXa0LB96MjwbxufrJiHZRIxYmpgQwETCOnF5qSZEbxNtjsGGWrWGP2jmbtJjQNio
CmvSTbSwHOAeYF1i/URLLLtw8H49m+EdOIr8CKxhybL4ev14fT3S7QNRBNiRAb2GJpfL9QwpeNFi
nvGzXvzI+bkYn4j+lLlnpgIrE2LH3wpvkY0kIYytNTNLybokq7yPiw+M3Zrjj4i7u7IIvQgg1uBN
roYdq1UTbhI/DhWhlvmb6hWcssJNYidFDijIGIo/1YOToSDFbesc2VEPvnDMvnGQThfGYPbPNLZq
euv2YwTq60zj5NksXNqj52xedJ+GGB3ZX99/qT6BJ465bEWKFjFT8QUkX2dpTmavtT6g/RAAVtEd
EDwsxVNZKgnXGKySMTRqCvvvasnIK4YzxpD/ztG/NW50bHMVxN5lRP33KbvIqIKpEHeniGSBwleK
NDTl56FxP0eLc+C6ispZthDYOfSVIn59N/feNVo9aHnCTqYJDBWcu59H+V1YVoqjkS0FDJuI2Ve6
XrizS9Ooer0lbqehM9vIh0OLDMy5ZNWv6+d/+Qr/z35thQhXbOR2pDUY42fb/pbNAenup+E7uPTw
8Mmdf1SU/VsWVA2wmNACrOpyQXSuRjOOtQayMq8ZgricAqP3u1yVClpV6TJuQKMDSG4QteGZ8W6I
pTbyxc0LCzuHvN8U3RjTubeKoFbNXcqc18qkvNo0suriCzwbYlQ7QshBX+jXcAr9PqLPPX1Guxda
RWtF4lSqd7g+QUuH6ism+y+3b6447Ua3ZSfUXvddRgJQCO3KQXVNSxe1EbN+xib8yYomcZnu8LOG
0RLEvC1CfCd/bJoz44oVSTWcYfoAg0awV7FHpOVdMqXoDDhNmnMKaX7OY9WjQaYKqLAArwqwRyYm
3i9Xoy9O4tZ8YCdgsB2m7LUkbL9MgCSas+C6JcmOBwHOWs7BNQM8kUtJ1VIN7ZIZLtxCt+vdeDea
SzBO/2x26j9GBEZAjC/bzAIXh2BEhVkwnZmlC1yPr054yJB3XOh+VIU1sqPZihGcT8nA7JwmTXtm
Vf1SaPwzcFK9P9gwim6k1SGgrUYQAVRkTa95x04l/1B37mOz3GaZrYgvpKeyESKcCpgksz434vbs
RM3sk2pJdrE2nGeqQoKUbhgwr8Ceg4ruO1pn2kZAkelTPEfn5n4ANS+ICRU3qJCJ+/vsNzIEZY4W
phdLazintXkGfLVejxjCA5gMShsgFjNa2x8wHNi5hV8N9S4sjL8m0vl59cid9nD99GQXhwlHgN4a
9Py9wyLCSYV4ALbtubPi19H9ZdtsV1YLEt91f2b2hzIsX69LlB7lm0SR2XaZWJ4xBolLOn4LtXsN
VNrAM1FcUtJz3EgR9rjKMi2lOt75WfXCuHFw4/4f52xw/W0krDu7cbBTouXlktkIedFGU/s58Q3z
O2NP13dr/U7xDtxKETJDNhkXlLGhj0wfPzqYGrDN+mMURUB9de2z7qiQRWSns8bwuo7nHTPFQN4w
F6MnM/wS4+btUlG/NZOPBf2HbJzrMxl4uW9iBKfhVH2r12HjnrIy20fIOLWYw6uSbnd992RasBWz
/n1zRl25JFnbTe050nvdN5cUYxG1q/BNsrtpK2Td0o2Qlia1WwMw5Mzjz02KrAJpvcYIWqQOr69G
ZqtbQYJOd8CbqqM25GcHj/rCRcWadvwefbp4fdhHp9NPmk4V+qdanKDlCXPmEszByJc19Sejw0N1
BH32cq6Rzrm+OoXmmeuXbLaRpLUdjRYQKJyhQW5y8qqOPlbU/BOVWHPoBm54NIAKr7iozzSUMLl7
srtpD5T1Q679vL4QqdJtJAhXuwMmtFIb0aAFioKgn+nDXIXH6yKkmrARIZhPXHWAtgbm+Ekvu88u
5v5Gx/7smsmPBsm7otRvWOR+vS5SqggEtaN1VA6QVIKWl7aZaPoAekENWK4sxdAcrYOsCH3SKrox
pYqATCUchIn2WfF9MdJqmNoUEVjJMcDWjccWHBnDXCvilt99jqJrtcA7jHhSxyiFOIastTVbH4HG
aYnHD6mVe0kYgS2q8UDFfab1cx8mr3iVAO+6DdC50aPD1Z7nnVMPuE0cj4PYgFmq5hSp8mw+SjjZ
yildF0Ni7mmY0r3lth9mQzVlKbtScHOh1LhCl7hiAYAPs1NPC2JCo/zRgvFr7NDeQ/kraYAtZrsK
9BfpaQJWDFClUB68eC7NejYmIwWyYgi4yyyYWL1nmILOImt/XT2l+7YRs/594z3cEjm7onERtvfj
fGySOXnQeRsG16WoFiMYQVXkc5v2WAyQbP02jj29QMtETnfXxUgXA9w35D/RF4/k5+Vi+hmTJXUD
H1Xn5YFUIR4JKvwB6UrArcyAYofOGkdwUj1aF50iRkCtYx6yQALEGp1Dqql61aS6hjcBqs4E89u/
Q+HNsSCBa/OknRG3Vx8bILkbucfLZ2e4nVzVDJx0Ra7uuBiQsIELJShaX01gqc7j8FSny6mKWJA1
WhABV/362cj8oP07k6MDLQcteJdnw/vZ6JwBK3K17m5urJtYRwTDEo83lqKYIBVFfxdasYHwvJei
Jhvx3mIhFrPbbLp1CgzM5syIU0/LI3R0OYk2qqZzZBeLjaw0ZoBA90pF9At0wZAoalvnhB1+rvMY
nQCoLFO9Bzo98xO7/8S0XhHWyA5uK1NYZpaXLbdbqGJpprY3NClGWUz7Z+gmKhWRaeNWkhBMT3FY
LRZv2GnGvPFAn7t0eJom0Pswp97Xi6NKLEkPkIHWHgRS6CAjgh1j5pcn8ETtuZq7bw3/YeiACk17
IE4YtSJ6khWeQIitUyBFgmocbYeXytI7YT86dU1Oeu2TL/XJ8stgOtIfWu1nT/FRP/5DGts1hAfT
CjKoiOIdwkR7A4BXRxfge6MF4FPzKe4eImVTo8QPoskVXQ/4dSQCbUEzFoZM49xBRH47BMYu32d3
tPacXR/MQRFoX0sfgIHXzfs30qAQFWxliuXpIiaT3cC8TvbjHd5z5/YQBua98fhiHrQD2OF9N/jh
BCosAtnx2YZBdXelTwcwsHB8FdH7gcW8OYeT9cCRslvQ6BiFX3BBe3WGQiJioS7+EtmO12m7cpr8
WfX0k1jH9hPEaf4iMqwc2OLNuaHjzhy8zkx8faQ+ZmBAEaTaZ9nZbhYssiD3U9YiFUCas5XEB8cm
vuvMXs6O1uQn1eRX0xd3QTIReMywlymyDlMfpCoyBFkqxkbqH2lfVG11zNxeWs2ik6qeczQjjH6/
607kmH1Ov+U3uTcGJsbpgBbaKpy6bN3gSUMMjQELB1nnS4lW2vQMiI/GySHhwzBgZLtRpD4k/hTz
CHAEv2sbGHa9lNDGaV7XNqen1l4ezcXa5b15P1vGUWEp696IlmLiDQWFBQYAGoIu5QydAex2PTNO
7C66XynmCt+81+70oNone1UgIV2UC8Dd1cOtY7eXwhiNIoJJXufUk+wlX5q9M1fPem/sFYuSHQ88
DcoaKOSTd8UNLQnzOE0KA+aPeyE69r/N3/yrukXv5G/rr16ui1y3SdhGapuMIt0CHG6k0S9XpjWp
WaRoDTyxCGMQ0YvTj0gBojGCZIfKeEgGzNnF5uG6UMnNhN5tNBytRSniiklbFjsG55OJFCQxMEsc
Hce5e2Tke2eo8LRUkoSDCxMKMLqROKfaBndV1nlhHOuencz7zFRFEpLo5WJVgkZOOLhyaS1y4hm7
i/sv7hyiRPmxZfTGib7omapKKVvbOsmCxxT4n/AWvDy6ZpjiZapq0LQteJ7G4Uc7rB5aQPtntuJN
LJPkrDk5nVKkan8jsWzi6ApIBwBIQn0vAjZNGaTOU5zfFCr4bMkNAHKTNynr3zdSXHRRNXUMKTO/
ZdnZnm+Bm+i5P53h6br6yXQehSIbI8woHKBB4VJQZreTq03oWnE48Up3BurvPjdfS6PfGfHrMO3S
MVVEmbIddDFIYADjwHDgtS5FNqglamNvsxNn0YcBM4EktVqPNA/T8s8AT3/n9+lWlKCGxvB/pF3b
kpy4sv0iIkBIAl6BulHd7ba7256eF4U9trnfQVy+/iy89xlXqYki2nsm5skTzpJIpVKZK9diY8L7
2TpNA9D8GsBO4ySfeP0ltdKT2FLQWPtoF9bU53xPxpBpBElmiNaY5oinZAAQIhy/AmXgV5nu3/50
K/sIF8GAILCocER15i0TWYJ++gAURJq2EKxq+nh2cQkVgWmEiVdzUW5MbK+EZJtRZEUA58C0rXy5
LqPS6s0Gk+5zs7OL/iigqnx7USt7aIP8HkmmzdGMU5M+lE+FnVehOGUiTY9lDnoisHdOjZtPrDs3
NuiU7swKyK8Nu2/PAaIGOG5MjI4BV6LKFuTgabT0CW/WQiu7XWtWf2t2eBxr7bssBZRTJ6fzwhri
22gZbT2G3n5IzP4SgkQBNypY5pVtHayRNyjuykBUnVsM+34RDmZ+vzXu+daOCVTKwo9LkJC8gT/m
GW4hfRi7ADgYN208k4MtPzw02e72N3y7l0A0o3HL8c4CzY7qJrYF7E3ctgI4xxCKJHX71JTlXS/0
+1FzEn+oIGgozKK8C4dBe7xteyU7ubKtnPg44hxIPA3d3Jg91xijSXEB0WmLaGLVjAmGfnAJmUB0
KWFzhKi01hEL70n6MUmNH0PcfOjKYWMjVw4DOp+/rSy/4uIWkKDUdsAG3AYGkv8J+ky6XftN1Plm
+QS9po24vGYNhxvCXRT/oLJybU0MzdiG4yhOhHd7Yj3WfX82q8exejCMLSjOmosA46EvBPML7G5x
1cuVlVNTyNZGDVv8PfZo0oDn9SBAC9k3J1v3I/HptlusgdWWrM5AnwEpMmj0rw2S2E473INd0PS2
5zjPOqpeKDALkXlmHoj0I3FmUACHLok2Eoa1bQUQD88MHDtkDIrlJs5CimkBeoqw4PnOqGg9vmK6
xMwf0wHUo0hXMILRuKmlGd1pY9lvjV+HNcW4zrO+SEujD1rKes9h6R3n4hn8SZWLqZJdHwNeL+tj
xL7yUd/Vnf0jGZ5LTIOnmuWNOf+UDB9YIrZaPyuf4yrkUcXXEr2KMDoLsdEIUTajeGwb0q2BJzIc
4bMWYxXjD1LVvsbbYwkZ1I1tWZ5215k+MEYoZjB8FAoWMCXiJkMBrcSxYSdS2/5UJW6r71r7TkIl
Ikyghwa0rgQ8w9wkw3kbNxagkYFmFwHmFGIO127ITPCQRGAsCHjyVHO/yX629Hh7casmQCmBl/oS
htVn7ZDmZOBmHgYtBK70CiVRje+TnGxkH2uehbcZOjaQvljU4a9XYk11iwpNJIMWvYtyl6W1i/nq
rDpA7Or2glYtIdcGogWDpyiqXVuaUCzgIatl0JcPPP+W6c803HHtXGjRhl+8jUr4OheWFLdoxxpu
U8DSPNRei1enaUL/uwblGZmeer3zEqIfi3KLL2NrgYpTNHnc62aFwyAEeFDNcgeIxGNoGB4m0va1
2bw7zl+tUiXNqJnsrKXMG8zkR+c4hwHqEI5pepQB2WLUG3u6RBj1qFGg+aDSg8kHwKyuv54hE5Z2
SRQFZlZ5IPr1wObsV1HsWoJvmFrzfFAgmr+aAQAPKtdlUbKKx1Jop8kuzwuMtCzt44zZq/f746UZ
JaY2XZ+1fWlpp8T4rIcfwjxHB/Y8Z58zY8PzVxcEDjDIKIF2W1ffmlxq+SylrZ0yYnhRAy2P7htH
enp7PatW0BRETwh4ZZAxXX+hCTSVQxw6Gt7qCbAS/2AE2y/HLdD2lhXFDyBwL0RsFSGokYeDlPLU
1KELHr8/+Di4YynuT8Co3pRTiJlgPHm2ZFA1HyN+0IsXndyx8Wg439+/a0hcQNVPlu6M2n0ycysz
0ERDmI2yxylqvKiOd3IKNz7OWmzAOmzoPmKIBcnm9ceh08CZCPE2GNnkgrx1Ln3d7lwDBeGtd/nK
F1pGCIGHxagHxsLItSk9QS0uIVQ7jSl7FigLoT/yIs33v/AwTYIW5JL9Ye9UgHwoIqJV1iAD1DH3
jZ08GdNLpr8OJH2t8SB591dC6xZgfDC0LcmmclaZTEbMQVYapB8Mf+aNV2jTLm228EArQe7SjDqQ
kMIXjTLBV4riXSL3ofGTVH7dbrVE3r6/l0Gcf1ejvjqazIxBnBLjJpxAPTQ5x5D+wWUL+DD4ZJGT
oxCvBoNRZ/Ngdw2cQE5/j+09GztgAkMOCppqz5v3w2cWrvTf5pSoMDtDo2NgAldf/Y1mx8R+FSF1
284js1vTjfLFylm6Mqbcs3KWWQ39bRlobXRHYuOT4PVLHCfHuK/vUvpy2/XWfAIUs6jNAI6N1EWB
N026PrOW1riNutnt2M+o4F4kiSe09+kfLlUubOKFJSWA92FmlgnTwqCro12Y84dpKt5/E12ZUL5T
W/COaQ7OUdiXh1YKr4upR6d247guf42SLMAMhk0wbeIsd+x1CBoSGrahhJlIfNCc12Tu8Ej7OEYL
jt2N+PFPvtBva8q+0TDTzGkOo2Cc4o+m3roYZ6rdEnK0PDWebttaC66EoqsApD8ikQpxCged91Do
iIIhnz0OIQLJpWvP8vQHZsBZ57Bl6vHNrTTMWRViBEUGDUnv7Jj4ULa5m+0/qFihUbcIFC43H7Ct
198pbQFOppKGQU7bHbcmKOjEvjO9gGLuTxzvtyV1bs4UWgNKC1xKbV0fNZN+mkPM0RuF9vn2xq2e
1gV8vQDncaMvofeiIAGMLY0xpi8DOviUPZp6YNXgkfvnf7OyeMmFFcyQUxanTRRQne0czdxXrbkL
a+L2ebTxPlt1uIsFLQu+MDU5NK1wXWgnoxz34wStXmq9givRu72iNTPLsOGCwMG8urpvaBUPJa91
3HycQ1F29CAk5fZii3937fMwXHyo0NqYIX9zLY3dlLISmXCXtehRHwdHHCKgUnK2BcdaGS7EVOOF
KcW3s0oPWdw1MpDT7NNyhq5huu+r0nMiv4AiltVjUiA8TKXmzzYEncXz7R1du6VAdAKQCmSpQc6s
eOIQhQPAUyNGKlrqm/lz0RmuCYW7guFd2r7cNrb2+S6NKSEwlRKV5wZvGUzBeGn+mU3pPqLDRlhf
eVcbGLlfeK0X+MivatCFL2a1GVZxk4aBU5sQFNBnjEW6bJZp7PaTmdyLVLNnv7eb+aVnJdAHE/4o
24j2v3I99XK5/BVKftvZEyjTU1MGGRTAMTSw17j8pKXWweLRa20Lr83SYzhOXwdB7yD67vWpeEWv
z03EDy4Nt8yRBr17+wkQJrjywAODipCSkdhOCqGVanZODtfuKtnvYzrvq/DnbSsrHnVpRa0IFWNH
7aQeQChByX1W6F4trX3T/qB5em5muRERlvOhbDOSkSWELmq5UDW8Djw9LZ2QtbCW2PZDNNAd0xOX
DPEEEvkUAg/p65S+34thEk1RHBhcryr+QU8jExoIwCnnoD5xkwZY4HqaSsgJpVsMCmuVS7K8K4EC
pAAEOsonMypgAR38c4pq/bVyju3wHON+bdlj0kWujO29pv9t0xdt/Ov2V1wLTBeW36QQUGIwtYSR
LoiGc2F9Mqsj6vJeaaeeKQXUqc7NuLPT6qCbIAIWW1f+xsK5Oghc1VM1WHpjnrIC2PZjM5jdx5wO
gGKE1cAOWlqwHcfXPwL56fhZOrCdEQ3CY4NtHP7HrVCOsl03Zqal2IokfgF21oMKbTOdI277hXyR
1pmDWClsD6F5KqLPt22vuTcqWQQXEa49FGeu3ZvV1jDP2a+hqdYvJVRSmMuSj/XUeXhGuO8UlPiV
3JMF5M/RPgAb/Bu5A7TN5pxo9LQQMlrzWYc2mS5e0i3+irUgAdIFwFA4UKcQMbheV4eJD1kBl3lK
4+oURd8sMztqZTqBfUF+nAz93dAoMMpdmFu2+eJKaJwkMWaKZRUJOoISXZgox+W+dZuvrAoVfmCj
ACjDN1NvnrKuh3IewzAAAdtBtBMSBtuTkXUfhTOqkNMGpGzlOsULHZQjmL7laPkoSVfG9TLhQxIG
1WQdxvCz3Rt3BdmKsCsQRVRpQIcDIgm4IrzjevPMxBl6R3CQATqpb0bngdNHUpAXo38wa3GYheZq
VePZRutnVHvRanzGiIiNxSqiQ79cExo2gAOgZWgZkG+6/hmhIGCBwwDDSYBIVianTCvsVrrYXs12
QXUzjvd9muqo7WiysEEZhbFXNnlWEubtThOz1gU6EXZxtpdm4H6sbC35RxAbcHvgzurKk0NPFm6e
UdYHJzdaQ3px0xb1KTPifHB8fTR15y9bY3n2FCd2P3poHfGtTHoFmkh/gb6BtMZLHtrK1+tEFo26
Ns0XIOq/SDT9kf09B/9BooV7ZyMHXP5G5Q79BcYBGGGZ1HCUw1jYCQPoYWAnPvE7CFwcnDn0b8ex
lZNxYQL44etFkdga+lJgCH0y7knSuWB4CLtjOYTupqzJyqm4NPWL6evirA/d3Cbo9bGTZeqhO3DH
F2Kq3YFs3QtvDIGc4D98+zh+iJdK6jFAqdHpE8MOwiotaGDkwkjdAsp/4nMTMfbl9g6uWgNsA9PJ
DJwuKswhr4Sjh6LigNtokIn5GlrdvU6+3TbyxhOWJaFvjGrpAkimiifMtNZTR4K/BXSgD5BIezLj
dHfbxHJMr5xNMaEcY3CpaFpsRFpgkuSTVc6tmy1uHpp4Z7fvfsgpxha3vPCFOYztyBkdO5iL5MFK
ih2N9TO3/mnE5rFd/z6/t06JkiTGa7VLAM4ms977kgyzX8fhcyuhL0ZoV7vQ+D4bBuANmPr20SQ3
H2KR3Amt/whPumNFZu4zAbDz7e1+m0ihjA90DMW/QCyi4HC9BVVL9LjI6RQ02uwN0F2r4x9E+65n
oOPquwMRqZvPn0vnNSqmP7HN0BlGG9VCaFHbCVHJRjrXtR6MZWRlmBjUmwe9lsylmt1+ruYyfCyi
zPmZ2CI/27KPX7Ooyo5SS7v3JgC/YDqY+cNdiSkhFQVInaFgaNgZAaKuV0AroDQ9ssXtsOIC2Onf
RpQgp9nlSPW8hCgG3lhR+VdSZc8gYXj/ASLIL3DvMwBLQJJy/UEzXHIE2AUTAdQhB0KSMPLibAwP
wo7Zj9HRu3HD4tq6cOkCL7zgvfHIuraYW3iFyLTTA72djp2cPLOXfxXpVo9/JTIQCxACBDg0MN5A
V8C+oMWz1uoB5iHcbqSHSZhoUFPPyvs/WRGOBNDrOBFvKr86Zo2MHu4IfuPZD6PeowOFmvEWadXy
wZVYh78fPEbI39HvVMk+ZGwaaY75rUDY007gUs2Gx8IsvdZAhyMCAbnQ0WJ72Tjxy+d4Y5ViugGD
l6DqVOEmBeVlPlTZFNi0PyHptV2nGaBGWowvSZIhrW/nQA7yySLxcUjHbH/b/uqiL8wrpyALJZ5k
BIt2ABONqspNqg8t2uJ6h+F1/q0o7X23NXq95jqgpvr/Javk0YC4aKUm8T1jzjxnpl4mnF1of5fx
ViKzsTp1jLyo0jLC638KusL2qvhTOx6n+u8Jku8aENr9w2hvteHeUpMidl0uTnl+zg6JJQlhMiqf
wTPgx/qHEEUzasRupEmvK3+K5imL041q0RJHVDfCMeQUg5WLVqJ5feqh0mZ0fEDwrvLW7/T8OR70
Q1W07pD1j1W9hT58m/cuIfrC3pKbXNzVvGgp70P4TYNUAAmwB93hgxVjuMTiboXUigyhR0KIiFKx
MzviRUw/JfShoNNGTWkt3mFMGohBGw0HFBKvfwlkqea5sHFZhIYOGblvTZ15yfzx/cfkwohaJiNO
xI0I+VZQVPaRjH/rs3ieu85N2wliy/Eu5PRYU+tPlnZxRSmXBxFTUlfoIQZmEab3ogVz3yT7cF+P
Sbtx+6/u4m9TKj49LbhmOGNpBEVb3/O6d5spemjy92esuHPR2QfFNVla/dffSidSI2WDk0+g5QWW
vpM+bknKrS/ktwnl/JVsNiLRZjN2Kvah0rSbzdHTnGL3bocAKRheuIC4YQBJvdcNDEakBi+MQHaR
z+u7uJfuglGV/K8KY0/ayUk29m7lhKOACQguFKEwzaVGTWlDqVdO9fKFILDpfB3ka5oXZ2cKZsTq
26tbTq8STUxU5Q1wUSIX5ExN+3tDBz4bHHjA2z/SaLb3DZAzG1fPL0jCGyvgsEEcWWYpuZKEDzEN
TUjKGXDv8VAk7ERtgArK14Xv1sRMoewBRc/+aQ2MxUJPiZMFbMeBfHvIReFmZHDH8jsoL/ZAde/s
mXt8eMgAVnv/XhAdw/cguVg2RIl0Whn3czN3RmB3U3MAC903fCZ5vG1kWaq6FXjGLSPIS/ahQpAN
YZJ6risSdObgjdiCEChbkFq3KRrBe7vYMLdySEAaBNgQqFvB16YC71K7NrScQos+bxqfj8VLlxPP
4c7GF15zWXAq2hg/hMyjTpRLKcwwjt6Yug7wgf65Zx95K7zZME9O3/hpuoHgWLt5sajf1pQPVYM3
XhSiIUGF6Sy/rPPDiAn6zwXP5b4ujNwlYTwe8QUa3E4t+Hn0egsKsZJvmHj0Y7mYbQAhrhKw8zQt
9KrAXTTVnSvBiTl5Tv0k5bQ3h09xe27bn7f9ZnWHMUoB4mwcJJScrwOqBqqLcawQFEz7a9h/CpsC
U7gpas9/MWtLJW59gxfmRQehG4gzxVhROaXd2Lgj2hSlGgzJi9wn7CHUB7fPEnBj3/Fkn7ON77p6
NHC1I8hiS7la5WBSY1rb9UYAZMi9mA8JXsdLOk4q6UF32pWifP9diF4RtnOJ8OBQVhwJctMVIG4L
A2gV3eXkQyrDp9CKN6wsMVQ98iYKeNaisYarULmobDNrKJupHtTIflvgJPDA3g0s8mi6heJc/XIL
17UN3NYydqPYsqTIKtFrZpCYbESB47ky+AcUNAFmYQenyO9C3u0GRPjISjYuyrVQA4mYZZIacRG4
vmsPrWsNvFRCJ4FeQAfEkT8yWvjZXD7fPghbZpSTZyEXtfD6JIFmkMdI4K1kz8cC/FS3zax9tMvV
KEfAbmtCMW1Ggjpvnrh1HplxdFJ774Tf/zdDSlaba4NlzAm2DbOBZ73tUaOv9m0mPNN8um1pdecs
YDRACY2xB7VSb2RdhYvPICiMCj+zIxcakx+ssTzdNrO6cwvFPwcAaSEHvfaDRGMUWatlgpnKBFrV
ir7b6fx3IqP7LCVberhrxkDJAmjnrxl7FYNUZkQOIPU2gwwjez7Po/xZTuB/nkX+oTOGd/fHlkks
NMiBRfo1P7Rs8cVjqGa9bcbY3GCcnec6emY8YrBV3SU52MlF9Xh7K9eCPm4utJCWaZE3hYqxL8C2
oDETLZ5/yDDabtxPu75lr13p3PdNnmxEqrWqJCIvBgQdzI0sSLXr9Vm5IawYyhNBbU+YfpFAwjU6
5oFNAOR8KQfoIrRJ5NnWcIg753ma48FNcp1vuNDa7fprzgN77aAuqKQTY2XmPctwu8azforY9575
tfghINmWmO0O9x2tNtpYa37k4IEFAiEUhGxHWfho2ZljgLA7IACmg3HNrSHDAG4dt9W3OH22TCk+
pPXWpHMp9UCW0R63+s5hrafVP5ze3ohha293VAh+r2r5KRfuKohV1WISuFFxnU5Oue+ywrXhR2kY
eyEbH8zsqSif5rLd6dprD6nsJLK8rM83Muu1mx2z3ovoxzKWoRbcKittofJMcAOm2TnqqQPpMMN0
WWW3XjKWscfC+bNJtC1/Xjs/oAQ1FxYCPDvU2xD3IKdinEgwGAwpxBeH+DEgTjYFxdCX20d1Jbgu
iiao/SKr13EDXm/1YKQ9mUuYysd6l4yPc5PusnwjHqwaAdwSw5l4PaD8dG3EkhIcPJWhByk3gp7H
+2R2jgnvDu9fC/JrrARPXnSYlcc72iK6zaKld5bZ5bHC/3Co5nikbjrl5RZueeUbIU35bUzJWGIA
OFILquYBKPAS186TIAu1EtWl2nB1rcb0RhaVu/cvENAdpHxI+mzkftf72CXmVGhzjTA+OMSrzP6V
WEO7R/DfLJ8tP19J/iheCJjqpoiqeIIppuoc42R2bwYpvpVPDTEXLhhhdN+IeFq5PVSF3ERPKp+k
drWLh5Ldt7MDVnBSMH/ItXbYiPErsRXOA6A4JHBQY1c/bt5ac4HPC0eVjbHrR/tMSBbE+VOUWc/W
VGmoXiYovG+Va9ZS0yvDyoduBiNPxjChGMpxxDOEC/YzIceKO1+iChBvMpsvYAKFqPjY32voym3E
oLfIKQfjM3zRHVr0N8Alff0l0KfNsrEKaRCFI3sqy+4DndLMG5v5CHWKxme9mewH6vR3+kIM0cly
vu+j+aXM+FZyuRIPKZ5wwA0BygME0XImLuIyVPP0QQzIYfHl8U6NdnVaHsRogGZpQKsa8jtF+vx+
lweOACqOmIIBUEHZfZEORE8stKdKrftCx2egJV76bmsEZi1AgTRreaMCbIO+1PXCJsDvhkQgPwp7
DePjrH9K56nfg9SNbXzOlVt0gdbgS2IiDiO0yhHWU0gJN1ZGoW0Sf4i4fHWMBMTdJfOY9un21q2d
mEtTyhFO4hh4HqeC8K4p7S+91fZ7nc72Dpfdxz5O+EMDQKvbxaLfRVXy87bx1R0FNHQZY0MdR0U1
2rLIrLkeaNAPGTuEaZrvOhMs10YMyss/MGWj6AjhAPQT1VpRVPJwGkNkXRUdPHNAZueEmJLfzEqW
60MNiVDeWsBRUBICNcS1kwwW18zKLswAgph+Olee3jt3tVnd2X36EHOQX0IKxB/BqZ1l5S4xk40S
/3LQb9lfvvfF6aORlcZMR0U3M3toq3WUnsY6nzfi7KqDorCKzilap5ZaQ5GYum+iyCSBoc0v8dx6
LKn2Wewc6JYM59oNCuG/fy0p64F0Ka/iAXSX4E3JPG3UXxNtKNyUR5+lFn5sjK3hvVWf/NfgG3Av
d0KaDyGWNtWQmyqzvdHF+yzaksZbN7M4Ii5QeKS6Lhk3OtdiFjjx3O+NoZ+/YIrdfjT0NPzntuuv
HnFwu/7XlNoUwUQ3lU0F+aCYZE3pl6Yk1v1MkhZ0S6kDQhZHzOK+z3rpeF0eJR8qvaT1/vaPWFsv
KGAXsBfaW5hwuPZLOwz1qgNFcFCbhY+e+8EEz2fBtuo0a455aWb58wv3d+oFyVbi63XG7Lfyb/Dl
HjHt4HHMwN1e0NpBA0ABYFKwywMMrnxAAZhsQhvHCCLBP/KOPMzVz9sW1tfyrwVLybpbEk9z1vUs
oL0mX2Kz1t2yLrI9XgQ/l7rt4Q/MYTYNKFJMrr6B4UY1440zlGYgZLO37b/s2HJrNLmSbAt0seoL
mP1ArWFhQLKVizQmLfwj6xAjidEdqTaW+6pk/Wlkab7xldZeiRCu/21Licd539cEgqk0mEPgl6GH
2XmdkWk+L0A2E/X2kU9gOxrSdm/qmXFuSfSp0js0n9uw8UKtcUCBOcdfb2/11gYovjNBXyFmi5dW
vQ6ejN4TXX3Ky2Z328yqA/1eu6M4kLDCttYnNF5RsjpURnJkUeamInLNUv9x29Tqii4Sb8VUOReO
WJQiAvR7xL4okmPd6aCrtosNrpnVNSHPg7gm+jEQtbk+4IbsurCpYjNgENrInNHPq692NH41MMJ0
e0lrYRNHAYSdyKoxW61aQs4inM6cgqQMvWn8OkemPxLzUJCDtUhZlo0r5B+E6gVgBQQNqFOAfL5e
XRuNVZJHZArQrUM56Gere4l4zZaxC00eavqVm1sF/JU4tjwVceZ1go6PWmQk0vgXaBUGRl/dp/nG
J1u5whcFDorkCwH+zcRmh7IbZ2Ojg5Qr2o+sf2mML43F79JR7sBAu6FBuuKJsIb+GbD3REfH83oL
8xrpyjwAODYZ1J1AcdN0wx14tDcCy4p34JWJOVeMySyj/op3mEPZmrJBy4q1oPeLvrUR2yWN7QtZ
7MT0BEyr6xTWRiFvy+iy9ovbbeDQGYWeG5JYDqLO4i99Ao0aGmWJ9tDzQ+u8jtVWDXrtZQvKuIVr
hCCvBRHEtc2QdAyFUNgMu/ZhysGnL76Y+aKLSQ8S3bO6n1BtO8Yoed0+f2v12kvL6v1XzYxMZonG
OssrN8ZQcVw/sun7gEHpscRYEG+XMfqo+CTsjY+7EmSuLCs1orKOEppGGiBrVbKThXRTCYoNbcCt
sSU2trlKxV8tDpqhblwciWR7vXzIG1BEoUNipSDjydGhnByfz51nhD/mLfWLtdsRC13Winr429Y2
6TUcpAqvhSExdrWwXq2xOM02SlVlv6P4QUnU3c9Ceiw7T314JLx/5CHUKzbpTVdd++KXKOfJciZQ
9hlwM9SQgPyqvWj8XA7gDMvYyQg9SZ60bOPpu+raS6ERgx0OKANVijYQqOJlbAPk1mj9ftILt7EO
hvw5OZELcXXflF/jGknk1lN0xbtQpQBV2vIYxfyrcldSMdsi7tHhb/hoBm2dah/6NGpdLR1fe5BS
bpyjlYAIkm9wSyH2Ig9SkbT4g9lmAn3gMmSpa8XJbmi1wi2Nje1cCfMLbSbas2BeXPQ3rgPFoJWA
l1UzWqQDymxir8tT4XwJs5fZ2m1EhrUloQnnLM8JEPqouqDTkIAItK/MoLMGsYvnMDxPsZN6PZ+g
2w5d+mQX2YbArGIf7fiY1b7FIJaE3s+wr3K7OTo8TD8ZvV0glAi9/nH79638PBDtUYciuwUvhjrK
ndspYa2NmgotAbpNOjlgtzOKjrWz9XFXNv3KlJIwWH2UhMJBpagk+eDlMnu0itKnHRv8Im8OjD3+
wdKgVAhAOx4moBq8/sgoj1Ul/qW4XcdT1hOXTM1RtO+mUkJRAc2qf80o0WAypsTOphBB0UGNfraO
KEHvujDfcKSVkwgzjLAFILGM0F2vpu61eQLLPd76dNjNvD80tPTGMf4gYnuj/rQS365MKR+Kyi6c
+ilF24ERF257H8UscwXpD/3kuCmoGQHk+Awlufc/NWAXYpZL3QujPMr17Tj5zJJ8eQPY2j6uxmeM
th6SWP952y9W/fC3GRVZqlcAGZrxiGbUFD9ZHJOHINIxjfGDCRIQ4MX2t829nQ9cHASdLzg/lgch
lusvR1qjbSeuod1fGxnqeFbpM1InH0jq9EeLtdzLnOSzM4uXkoDoAO9YYPOiwrO7sQnatmg3gt+q
J/3+PWqQlRWUZySK80HNtc9pbLoEsy6Y1/Mtp9rwpMVTlAofNgy9HXCTQLdTpdzvE6ELewhZkHbT
kTUmBI70j23EG9cCNkAM+aeBJE+393vVey9sLsu/SDwzoJVA/sRJYGvp4zjNYESxdoWO7DrRy0Oe
6vd8+uIgAt82u75UXM14hy3jGea12VrUXS0itHPs0j47ZP5o1GQ3Rw5kEFkOGptk11jOxnW58h7C
9v62qYSe1igLm84JYAnNiBHrqDw7NHo/GMz6BVhc2lSoEStXJQX5RZTXqRkQAaLUqjzmVQMR+Kz/
SAbH2IFQtvP6rOw2Ts3KduJuRkrDHXCmghT0ejvlQDEwNlDrE7BLlD8X8iDncI8QRL4U1tZw2kpE
wAirATITPJ7RmVKNSQtKXEQw5NCmB7SMl1r2KQyHXSbxHzrxt11l5QDizbyA51EXQDarhPLMmZOp
jXLUlHJxaJMBTLC9N0/DXZpvfLyV2/3KkhLJSyfrjdLMeIDe2bDrDXavt0ScmBNunfRVS2CEQbcJ
VUZICF5/L0FGQOf7CHg3Yd03PPd7OnwQVnr4g627MKMuaEDtBpeEGeSkcGvL9matOZWid+PI2fhK
ax6ISgPwNwARoGOprIgCPsEELVGKtvR9MgxHzOp5uYNnJM+LOwkA9dhn/u3lre6iA8pzIMNQf1CD
iG0ny9WLjow1gP82QQEcvSat+fv9VlCNgowaKlOOrfaXtGbMZrk0YPVIa92ig7JNC36OUHYb9Y21
LcTAIGgFMSu71IiunSIGnQslXSM+tbPHxn9A9OaKaT+gyUy/YTz3/atiC4nvIh0NJhDFNYqxCTnU
svBKMahftvW55p8ZNAn/wAow+qA1BS4LcILrJYWdLnmGXDMAV1RQGA8TcAJztaUCpGzcMnGHVYDO
3IKcwKI6dm2lcAqIF0SNPBfoAIbxfT6eIqN0QWCAl9dZeyeI+o05JUNpSBhGegZzct+c+oM89vv2
1B3a47v2TjGD1+H1qmSSThVg3P05bb6hTDgn95xtZMm/MoqLjOONDaUc0tD/X0rnDzvDP+Fx7lfH
2Js903toDo6fb4i83/5UqEtcL2rsyAhWTjqfSzZ9Ce2uXFTojkwOd6SsPWlox9zcUjJaQs+tRSq5
hjnocmxyNp9lUrlD5PzVmeU51wh4uvNDJbXX299NLT682VQlzwCzRMmBYevPehCe24O2yz63J7B3
es7GGLJyM/7H0CJkBHoqnAG109gRKnNwU8nzaB0gTiNbSJp/p182lrP6yX5bUc/wVMToN4+wwp7m
PdlJn3qRF+7Sg+UN+8VRGm/widscrI3wrkJf/ru+RWMUr21EX+VOaXndiE7HRnZ+mfvh0TzGhyRz
zcY1dvne8bWNLErVcn1jUAkkIzqZU1lhqfw+eTb3IBPw00O8y73O7XbzLnowPZQld1uMGUoO/h+z
SE0XEB5mM7nioHEJwod07OSZHsJje+iO7GDsmoO9cdpXz8HyuFgKviA+UeJW0oxxx2uYgWLSaDw5
+T5J/0rk12KrUK8OTv13Qf9aUrPgShQ6+kOwlGj3Djku/TbnyRGuzUCX8pnSM9gzMrkX7V6I70N9
EvM+Nj0930fFWRcfZvacTsjQ68OGKy8b+SYS/N4BlZDRMLrUDHt8X3ooj7B5NM7NuQt6H4OZB21T
jm856LfMKcGub8D6VYBm/syGp657nLe0SpT85802K34Dqqooq6JensvsWGt7CO2llnt7y9Zd8/eX
VGJZhjf2rNXYMT0QEDFMD+aB7unROt02s7WS5c8vXqEhFRXErlt51sA51O90+0Njbh3u1Wh58fGX
P7+wUeNpAaArltIQP2m9yXzOHb9svJme7W5Pu0NWP0Ey0Gg/CbhqLFuMtkuoyW/8jvVTCJoq4DYQ
1dSnWqOxnjad0Z/7yOPMr/RXqruzE9TRxqdbNYSyLZDhv/gtlWA2xDL5P9K+s7dxJOv6FxFgKKav
TEqWZcl2O3whuqfdxZyL6de/h55nx1KJEOF+e4BdLBbTV8W6dfM9J+0CxA8FdfECo85JqS347iLs
8ueW+qWeY8YfI+iY0kMqc8XaUGQotLYgV9xFaQ4AzTa967S3chSsJJcsJuBb5zkgc8KSWFIcEytH
aXGDeG5NKvYnQl5u9ZkPCgYMbll1xzpnIPh7QnBAOEHDTpipP4blhgbKn3BQ9nETPmDA907Mq84x
qt4ZEX06Q1eIbqKpCy6W76PgjX2iiun6hK2KPRPOaFIxCEy5wxszTGAuCFZZ7jStsEq6CbtdaHS2
kR8HjBlkh4Qd+iax6kUc8Os3ePET+PL7gExDymP8BLLyV5nXrgsXHKKr779BiEGCDayef5P7y/dB
kNU3gv950pfuPRVWpF545deRxCQBuRQqhljy4vdpkXy2kfxpr3IQ2GpuEB1T8yBkAFb01Hghepj9
amfCuItjY5ebBFj9sFzVJt42684j3vJXmwlSLg7F9zIbPe4FNYEcYz96qjeuBbv20g1FWBT+hUeB
MKwn4YJ0oN0bnDluSqlrsw7CQCyfhs8BtW/bYb5n+a+6nwngDXEiNkqjQQnAjEK7n2m3GUXX/MVg
Ql4NGfXtzAnKhQSbL/leCeUscwggtQD03riqFQhaHd2LDtGLujIs2RHX1FmKgz5Binh7df4VJ8t5
5gkGdP7RXerwoBJsVPxpdUsDFmIferS2aPNTZq8lpoeE0jJfat0z/Ps4tpQaFizegOFsGA91uhql
+xy9qN6p5fvMtGUtslLwl4KLEFxAemx3bBXE+y4VrSb+YYhuH21z//vxzKU6cCYe8HW1KcaIs5DM
FBvFiTzTBubaTn8XVolLvaXAblbZ0QmC4yIwiFcsJWkRSUmZQz2SO+SLd+NauW/t7KdqF6vEXsoV
r4OCqWLwJYxTC2zzdm1nTrpI9+mxLI7CEkfJnI0AdyTWRUSsv1yhWQGbMgmAlNzuutC0I3y/4ilP
XBCWW4KeOKK5Ar7j7Qd27ZRxpjOJ3I2Fij/A/yPQGaJHIbcGpDOj74KH2RSWlGPpcLwBBLM2Ct1Q
jmHYiMQJzRdFtsz0rRIjhyHRL10gn4RgHEUxPO3RY8AEme6m7UrR3pL4RYyPt48+2Sb+1Z0dnW8k
yUPYwvHj6LT2WH+fLcHHzxQz8G1RfQdtAQAzrzjgaJgpaVZNxhHBBIsBheCYAH/J5TfwctWSbI3j
OhB/ympkqZgQDx5EH/goSxZ0CuqvjokwE1sSU5DHJ60k9qvIVBFm1q7kaXa5qnbh3eBJrrj27X5h
AGvWXoP58D9pnD7JSqZKZYOPmt3J9pSvpnaxxja/W6yCBYX6RFG9OhmKeXiTUy2PB91o/bg1gxpm
E/15VwKvOJpSvVD9VFobk0LAHbAIUw5C+09MytceyGjDh6G+apGT1Sq40VZy5KjdaOnEt7vnIi3X
ktEfgjp2O9mlSWuR2K7kN6ldU92JYrcGGjCxx2jTAwr0tirOWRbMEqP8iX+uu8Nyo0RFIE2akgZW
1v5QUlcJFia65mVM2BUTyhkGYi+djNGltGi0HOpuYFh/rUvbqF04xqw5/rfd9K8MLgEUTGAJxaAG
2bXmJ8l0asd2o1q9TbypPvL9ehN43z67W/+Km174md8swXmY15M4Q/QHB5x/httRmlmCXD2Jgb+U
e86UYy7lccFIgkleVAZlPCX02P+QqVXSmM9FH7YWC6t015TCUdOZ5AipsabqEzN3kZTZATqWDSYT
177WdNsco28HkcAf/40Ofd0v551UufVRx4QOgegM7v+F1YOr1cKSOZmukH905998cihn37wTIkxy
pRDTe4pXbiOvWKvv6mp64L7Ntsr3pkA+Q7FzcZw9CXTFr4oKWquHVkjXBvi11YWHMX2YqxN9Akog
WcTWMueXNGAaDmmqTC5wa3wArBJIlgJb/8XtfAnhnQ1gxEvRp1CdIL7rQMkyOG20kF/Pvj4DvS7M
ouJRIF+9vBoBw8oaLaIO5UnRln/WqJ2D8P3oW8AbfFbebh9oXhrSJ1QJJ6gafqOqCwyQdnUSQq84
fNbZm0leRzDSNQDGyGv9BTtLL3ER2ZVf2lP9wg80d+EXTA0H/uImLO9pPgvgI/xgrBjlpiiARnlX
CbEjmQwseMQayTPrqdOVEbWokQIGggAJVFxi4puzpiaoytCfRe0SFBeX37ox1UYY5LrbUQoug0Mu
2doSmf2MCPB6YmKQgJEITSTeuqHUpXSRiGC6v08TR8h/tEvp1fRYuS+IwUAAG8GFgrqHb+mMUtiU
hYI7rIonZfilF7E1PPndISYLxmlOEAA2MWY19UUlwvV1wL5RFxi06neKQi1lOGFGzi7a51jPQLK9
OM47E/JgqfFLGufqgCsnBaOGy1GBQJvZerVWsNDSrKL4ICQfvmTL6m7QDiVZiH6WTsm5vx7N85IQ
1u9EMH9kvv+i1Y0TVcXLqBWnUDzd1v8labx+VGOEmDPvUbwGuq0tSh6VAzuLXdlcaJJNfxOvJnhm
eOngmQcwK2dYaKglJUBcFHR0iJsQadVnS2gOZMYKo9HwJWM67Zlf0dUx6WrTJ7vWGDu7FvrnrB9e
O1Ycqk6wsYqx9uPCtMCI4rKydgOsFgMH/ZApmO+QQ7QNNI8qwjap09pSmWDaOY1Ke8wQWSO/PgqZ
tAZNceHKGpLqlsQSaFz911Fr112aI41uH42qdVumWIGSn0x67ODI3UHNiq06BL8r1ngAUartRiSN
lRsorMUqtYqwrawA2QxtA1vX4aS6canhtfRlOFNDNHB45RlRdr6EIDdURoti771qog/NTxd8yOf2
9q2r5pyhWKPmOADod6eGNLLMMunvukxA39pgXqPRX3oNqEopFtxWGldmXKxbMT2lVfuWjh9ygJKu
xtC9qAMv00zs8SbdvRCAfk43IxB7ohTR5OJr0GA7Pql7Nym0U0lALZGxvWoMNjDrRYtqVW4LEttn
JHseGxBbRkmzNBg9Z1vPtI3vIYZVEBpJAY1mJtn2dW8Vfr2mbPMXLxSjuSitA2fiitkrEg2/MFKi
7to4B0oH+sld+QEY5X2IqSu5iJdKjDN9LoJq5pdA7vYGIqQZ9kX0HWhiU2dMgp1vmBZWSq2Oiu9R
OCZWZTIAAgqSXSaNh9nbbcwAa1Vh18MaK+k0+mxboi2tIjmIhrcB3OJW2VPLrzIEYLm8NDLzyeZ4
pXBfP5lvzTE6yGi7m/quFIjmgIvsGEe/ByFx0EuGa2W5LU28wZUBgCBjSPDYhF1ZGIeRdis5QcaH
kQ4s6XbDH0CwfXTCaCldXK7YCFbcTuiWSoNzrgWTbWgqKFgtxZ9LM6VqhSJ2cjKiI2usZBdgVq66
V1eiA2poZynDnYuxJlyNT2kIcXj/DCibWjBoDKKSlfYpLVwNvyu3cxR3WLfFwuOfM/PwzgQz/Bgv
Ao/k5dkQTDFS0mwEj9GDQFaMfT/QJgDRMRGqATYLQz6Xf/8YZlJuqsO4i2SY4P4lweyu32EBZMEN
z57jSw7/uItWMVuWQA7F6KpY3Nd9vCBhrkJ8fhSNi2dyzOSXZttrgLzXf0qR6khVfwc7fdf3rYal
R9N0On+w5L7YF73oxWme2iK4qGQyLPyUuSgAZCzKhJqDvTpeRYxR6Jlm5OOO1ej1kGzPomHVyvkx
FHzHTID1dNumzR8d0F0QBVQbRI+Xt5iC2AuGDToZmJZxxOqzPa59Jwe/wVHZSi64qTe3Jc7Zaqyu
/yeQi6ryCjtJeYcnN4QbkW6D2uuWdhvmHxo2SqbBDuxf8i0twy/lvqaQYT7KtuSUK+yqB5Ed/Ozd
3MPsYLi6faa5Ohm6JV8COQUKy4AlyXQo7Yi5DltaU7c/Ckdj3a3H76fQEDWhCKMKiZ4hF71lQS0D
iqobd43k1IarR9uCLrzs6eXyRhx7ONj9QaUTOTQXiqImAqx2qYad2mKGYV2ssd0EC7XUKJnXPYDG
Ta5bQ4Wc0z29iHxm6hGUfQtAI7deBY74ID8Ry7CmAsS4lEnMhV4Y58SkD1q2GgA1L3WdjgmjJEfa
0qZvWXVs0Z5hxiaU3dvaMKfh52L4Y7VR6zcsHHax4XTsCMQOU/7eLOdUR0HRD+gnaNBMrNScEsBb
RnLa9vl73HigUwB5vNWPb2npUECu1v2v2weae0+YvEUxArR1KNDya1Ny33VjkIbklI6HQraVMUbg
geCjiHYJUzYRZtAzzFWE5TECa7naLKFbzlwclqmBDYT6BIZX+dKA7+fM1xA27ga0hAgWnONt9a5G
S4Oec2Kg9Rgl1VFOBrHDpX7UgjaGESiVdn59okBczgOHsYdFruUlMZx+kFYUowZsY7ssje5j6mXA
CslpuNWVJXLJGdepTrtWCnQFA/X8bDFL6iASpgcm0RNIvgZ/wVvNaDr+fmAj4s/UcZ/+/7Msrwfi
KFZm4Dz0NrOjf9T6IxAXRMxFlBcyOFU3oyaPBTHVdoHMJLvK45OYjqIlJsMp6sm+VQsX2RxoN9oD
K5rQ0WizSpNk2+qxl2Z4fAKJsFwUea0kv4Wl+oSqqps3r6VcLm0uzBm0i9/KZb0RydOAtvjeCsUg
4+iAfe+X4RArDVykePbyCNicKp1fAJdM1nWXSWo6DjuhBdeS+dMMK9cPhXW+NO0z4xIuTsYFe/A6
hPhtoe7EytgVveIIDSD2Oi9Qojtgpzhy8yR3zYIfmnOr51L54YdyzPUI9NYjRlPG0AJ+7lrcaJZk
t8fAXRoH/QwKOK93IYx7/X7dmxVw8fRdZJa/FX905C5x/AFmLazf5L7xBoFVNiaGnuNC9nSjfgAw
vFOZ4WPnt88o1B6BGeLhX/CatL7TsdVhRbWwWBaeqdhf/EzOerB4aGQQTIy7jNnMnXSMvgs2sZLR
RtPEWR4KmX3kOuA/p/ErYG1x0YDUBPkghIhtArWBAY4c0EuuFUwD33Yys2IQgsKfYesHXcBLWxIW
paL3MlQZ+W5PXpt3f6nuNSdhqu1O9AEIdPm6F+C1fSVLcRDBALBeeW9mkRVXT7ePMauz6EMDLh/x
0xTCX56jKkrSDGSEvfrsDpPiSe8DF31UVzXou98Qq1KT96oL3TIovRrLRrd/wOwpz+RzapwLYolV
RQRvHSZM8uB3LGyE6vm2jFlDd35ITgnNQu2qaGhVoCTm9/EoO029F2nuBloIjDQAsIOhEBmVU+u9
Yyiox5BibahL7GyTdeNf7Pmv4FKJjtYVNk9KmAfwBFBGH1DO8jTyTNrAnSAiG81ciLuWPi73Fvqo
JYXi4+MCO91SesOt/M5VKHVvf99ZMVjRRFgM4HeUaC91CASPZMCu6bjrMalqWL5xaJ//RgIiR4w0
YLv3cy7xzHOHQgASgizFokTsGv6mxzq7spCozPkmPLb/RHCHQKnD7Giu6zspGje1XK4rafyZ69QK
hiXeuLk451wUFyOwmFYjYPKQfsWPaMqhpnn7a83+/WD8mWjFMHjBt4c0nzRJI7d4U/Ib616qpd8/
G2AjRPtPAOde09IIy4ggqVMe0fjStpkXOaYd1i74PDFotZSDzxupL3m8Y21G7KV0QSDtGj87Iaay
BV1+MMVigzq0FemdQ+XD0BeWobXPiSEuBdqL8jkjVQNKTqUm5GeAdw+L4ZT1tVX1vqeAjnUAgjfT
7ocw2AGTB1hbf1H1QwUXBRZkadii5cNi2ezrsRvhCEKME7vVRlnHq/FY/SFe5CarJVjd69AJ7gzj
bFg4B07SVTY9GiB68WPsJLG2ql24WQD8aJG0L9vmNw2rXwk1KkyJNP/gsEsdwc93fGkiIRzeDgAe
kI16waUlAcOfqDVYS0ZE6hSbwsttJLwYM/5nKjvKTrAdI6tfePgzt3splItK2YDdwjpopZ2g66+t
krkKo1YsSeA9aKyuQ5YqYZZVfo+ExgmMJemT7+GPDOcuYVYLgO1Xq4ei2UZTi3eqXoB2y048/SRj
duigbjO3W/tL1zvjC4ExeSaPe7tJgj3RdpJXYuJ+i7lMh2zYm/7OHM0rsOPWvt02RrcFguucizCK
AFxBRYSFM1ABKq8ob03rUnYBNgsrf5o2pZZWBa/9LE5ooCJpAN4S0RlnXnNNxwCfAIG1uAElSC88
jOmmk4GNeEAyfvt0114DK9/GRCo1QVGjKHmpsGBBBhtzWfqnVirtokvWHVCUAuFjNL9Jc4IaCsac
8TDRlMcfDCVfSjKqXBAQ5htYg1XMYTP4+i+g0OveYErr22e6LupOqADTerkImGFU7S4lVbXca1KW
kVOd/2gUHzP88U4UgxUBh0AR6gsB4MxckwYYa4wYoDQ//Sd3XS1jIC1OUxhXRXNjFljaQDdU1MFb
223boNhItYwp1Hof5ck20pnVlsmTLq0zUXQlkW6igK7zYgmZZc4UKTqCDXRZsDBytU7IsFs/SAne
CYzga32feaj2RZb42Nu9S+30MfvQl2LxGWVCc0IFkiHACyauiMsP34ahmmIQW9opE5u6AEgdTF7r
5ZOkB5aa7EfxuZXqbanGmzEtPPOjAdYHwB5TIOELmndbCWZ8PKb0UIsGySbCc6zmX/6YrJcCSRpx
fqBEqVbwoK4Dp9mhmZdvRAyiR9+vSUMesBrAdKAA6ehzj/QsxIvlNNaKPhd33VbyiNuvjTvm+BbF
huESLMXMTirAsyc2LRkTj2gKcSqnyVj+00D8hBUdHXt/CfbvwvGhG5qPMEDjOZXbDc1Ri4nV9KMI
4O9uf9u5eyYodAHWBRcNeKfLTxujWA4DhRaRn1VOUlg0/RmU/5RLc51zlhfH/JLDmQzVjFB7L0pp
B5I9G1jJB0OqPbn6kdTVI5Pu+6r3wvBUtr5lAtK4UAB217ULZ50JJ/Ab0AGY0ElBf865G5+IghRM
rzsdGt0jSrLxC7G1Y4CwemaFcYpm+Amjp63pqC9tK03n41zruWw+RxdISIuszaSdXkevWly9Bnq2
KlT5Acz0dmykNqgHH5QWKGht884MHTGd8u0MDJqGaSCcwDAnH3F51SGYA7IyH5HE689ZcJAMO12q
RMy+VHRp0dbEq0EGw9lrPc4SKSwgo/emGWuQeq2wk6XbrTt5dLbkiBblcVfajJVaRb0Chy542Ub3
MGLngPUBGOD/buoumobZe/w6ID++CGyQ3gQKEvKlwvZXE8aA+CgdtYPmwQ7Z4sKVTZ/rSmtQPSIY
YoQ15svqAVAgCRNrCUMo6lPpG1aai05Cqg2AujaGUllGWCwYvyWR3EPFnKk0JArs0YgnWRnNTusb
YHoGSNrbfeYXVl2RzW0bdJ2zQzHPTskVI2pgPPXJBD0QGvdSahtsreYLg1uzZu5MBOfOKPJceJhc
2lEEREEubDJMKQeFf5dESyzas6LADTN19+GqPqvyZ86j7LBHImQ9noC+MpUfpWAxrCAlC5nY7Dc7
k8Jdk5/0nexTSDHDd2X0tFi0ioVCx/zjOpPB3UuZRiRpNaSaJO+8dvhnqPT7qsmdMdAf8mAcrbYI
XNAz/NFQNqBKbNdBtb6tGvN+4+w3cBfHgl6PQLQB9wiouK7FcE6k65YST6UddRNJ5mHA4OkQRXbt
Y+Wr72y/KNYEfuT2D5nzHWgHwU9/YnfybUMhUgIAYuFZCNoh6HsrzuIf5dg9lwVoDBPBbYjy0GtL
3nnulkFJgSwUSRkiMc5kV7kYSGUeirvM3IepBQi1fuGStTmDBiQ/dKUxO0yumuK+gb4uQdV1p2aM
AEVhFORTX6CY/eqrRhqusBWqF6siLdrkGCQJOGTiJNesNJUZSIwp5jp1LUxfMYmX3Yu1yMJdboZN
4ZEu0A7ghmF7LJbWxR1NW/HOF8NsrVNdvKOKTjM7jADbpgj58OrH6vCaF0msvwpCl4NHRcy7riJg
wQS74TsDtttoR5Kf4bKDgqEkELOc7sWUgjjeD006nGQhbHJPGKNEOyhGMUo/fD339XsxVUkuWkMD
CpEVnqaAcaoyFyRQpKTREHXEwUBOAJTdCDlcvDLYgIjfHsxI9V/EWgkKqJWmlA6o04q7JjBIvI7z
Qjk2gtRODeqm24DHSTPdogzLeyPSYsmqhFC/a4aiq2wUK4NNRap8wVDPpEZTZ3lCGEWcjv+6dOey
PIAYOyrE3VDea8VPMQPex/iq9ADMXVLDOUuA8suENa5i7Q/8D5eyymzQqClE4s7MrGmdkQJ5Q3sa
j7KXO4JTLhjrGa3HIi2IXzHTPs1QcLatBogz4BOossP381jcbzsTo5bGEsfsXLZ3IYe3bzUGHQIR
X5CF6YYwukr0g6Ao+6H63QaNkzSVLQOOayixDJ1Zkv+Cz4Nm0QF0T1avDUAhWDDqM1eKrSSwAaDt
PAEEc1faqAEwXSg+c186fXTXZGvaPSIJkJewHGe+8IUgLkwbO6mPBhFf2AQKbzNmHvrU6w4Yg7eN
5tx5JrxuTNUD2wTl+Eu1UdVW12C+lB0QVn77ylZk7DUPpu1K4W0Qy5+3pc0cCjtw4NXWDORTaFRd
ShMYiMi1OFdOmhCZHsAOhpXQmf8wTf19W9CsU8KiAAAXkR6DhG76JWcuXkINSWjBF74TjwzI41Zt
hy5cAPDxLUCprJc7rPMSp7cHyB3gtX1a8TOJkeErNQoL4q79Z2Q2XWeeAaNjBT+FI/EqLBx9f1YK
ZDpgioTjwatHOH95RFKVRc5EAaW5YQ2YdZj1KFnw7dPt88Etli3A5QF0xKnsciki0xXUWgBIs0v6
zB4yp6M2wItz5UMOnWppoXhGOUBFCvA2AClMiGecKmZam40juhEnSQVGsY/mM7XLJQSReTupqBjq
xHebEPEvjxT3ClOaEIUDcWWsdC9fFevGRVINyAHqsIWQZPZIZ8K43EcfQmxUjDBflbkW2ah6RtGV
wBGp/rmt7jOvGI7mv0Px76pNeizG5JCDEUopeR3M3+KTTFXL7Fa3Bc1EzheCuFqEwYCxqoMkZReQ
CKAkttkNVlN5vnG8Lee6noYZUYwSY0t+wuZS+PlepdUbwx8jeScPsiMQGWQCuScVB1PCEB0m1Fnw
owT8RfcE9E4LAARp8VIYf27/iKuvitVgeO8JHhgrY6CbvVSVscObLnpfP+k6IHUrAcOCneqkvuHv
2675p4UbsG9LvNZO8EGgVYZ/MAs21aUvRSpi2Oe0gXtpvfZOs/NVhY3FdDP1MpiVvN6WNgXmF697
Ip/ANtyUA00oyNP5zyyWHipNItexsquqci/o4Z2EOfTbIj7/jksZIM8AGxbYIFTYkU/4mzMZhdLD
mUg6EhQ1cdRWXvWCbWaoa4DxjuV/xPY5As13QJu1JGNgnuyRoxD2lEt/Wll09Ma3BNHcBONmVDyS
SHZS+jbBJlb3e0x3qma17ZLmTSHF1S/GMhKyQx2sdnx7OhTpgGFApuxk0SdPJVbvt9QE43utF9OS
f5+4MRZDLBAevytRcuzUZhvGrMAaq9/bARadFj7hJ0rO5Q+aQn/ALMBfYn+Pr2eoWYN5WUGRdhoK
7ARlxtpwaKOtRv9pIPeqytB1im2zl7ErHluqvKPVa1H2Vin9GFJ/lzbtJtdEzwAO4u3LnZSR/2GA
zMWEHNL2KRC81J9SQpAiNIO4Q13Ea7VDo2o7MJB5eQ9U96Z7i0T94bbEa40FQwC2AEFXjPoYYFwu
JfZSU4raAIksbO5YoT1GdKkbfo2EgDehmCh3TAhTUx/lUoYJMGUmAar+5O8HN7eIO66rX/Im/8c/
NKd1sUJKu8R6NvPsDW3qGoDzDDu9EH0pk4m5lhMqk1PrNXeyGwIgUHxkzug2aLHJp9sf8cqGq6gk
Y0IIaNmI/KBal8KCsmgisJqRU2g8jqMj1BSMAHa3hMh6lY6DaBRcu/o06o8hTb49QZq6HIaxEtAP
GLWH5hE8GWhX270PlPw7E1XyxF9/82CcRM5ei7lgDOA/zcDVsyriu0p7H2UgmZZLudaVX+DkcBrC
zFEsEQZme0nbyD/MwbTT4R5V6gwMy7dPdBU/cJL4FxbKlNWKke2x8a3mhxJjySpZeMWz96RDETAx
gYUaZbKH5xaaCYCBb/HVQmzUMvWYSsWaRbmntQJ4SR+xPoJu0uYvznUmkysZgQRS9nMAYe/FwTKB
aqsjl1qoy85+ujMRnDK0/VBiR8LP9hqJPUw22d2oOHVS/s0NnYnhdMEA+2hrlrihWj6a0s9es7J+
wSMtnYRTgg7FkCyjUr5PE2oRqbR02CXlb97O2Tk4y2oWidGBODzbG0pq5zVm2laiUmOnbUHbZt/O
lxw+LytowZhvpvk+6R7HwG1jW2Mbc9xH38bbmJ7OmSDuYmpDMCU0bfK9kD+RH0a3Dau9RhdOM3c1
mMRAsID2N6pEnCmlWRoUIdGy/Sh9ZOxe7d8737n9VOY+2LkI+fJ5+jVRqrSEsSHde8O2RLP1ca03
P4alPbElQZwdSCMzyGRNwJuEWaNj6A6gc1MCCZskmDNplihhJ4W6CB5wP+fn4rS6MRItlFOW78sI
C2hi9FEF7ROh1QONpGfRDC05WBi2n7ksdBbBcwaydky58fmlWcmYCgTK+Uk1V2E4AY81bAEY/NqW
woeDVgNkyKB1QxJ7eVk1HG6EqMi/U4wRkELCS9NhjKVEKVxvjwRbEAoBsWHt3VaR69LDBAmIqAFR
GFZ/MJh7KbaCqaujovbvStb8ToAG6BuBS0xUp6SPMY7WMcXeuTYcaTAeuxQ4pLH4J+qWFmkuv++E
Ia6YSNsxHfVJQsRjQFDSaEWEMQWgB4igbazvqiFahXnr3j7t9HC/FOf/xExjowg5gTXBDzortSg2
o1yTE2aHHBSRnbBi6xDD+ukSMQRXfcQ+zoTdil1WfFPUOLEzdvldiZAITRmmysnMNpq0MsdfYQuH
5TtRSTZRBNh8wNxp96gnWANJrVp61Dpg8Fpy1+21dqHyyJ0byeAE+IJQG/Th2LPlB6MUtVRoUsj5
uyp+RK1dt64y4bRLC5+Xu0W03BEUYtIAW2sY6sFM1OWZY7/FEq8ksENjmnZt5lbet14cm98yayAy
vRCDrP1SDImNmpmMtgepAt+uJtuxUqyM7t6gmpuAgvdbOoN/HxVHDBwjZwDHwlUKVYsleLG63jyx
2vLTu1q2xJd8aQL/MjmZBmdFfDas3wEfGv0g3r4UpFb1YiT5eyIQO+u7/URf951zmJIy2Ra4Gejk
xBXBzweMJAS+Q5LiiQH3to5/i0F8XwWV3ZJgwaZcegN0UYBkCgeKfvbEDYAJm8v70ZFxJjXWyH6P
jeI0IdGh4d2hHMNjko9uKC2Brly6A8CfYBR8Ii8SUZSDCeUXP8txNKnZlGD5GwhWfFq5pNsiYaGV
DUJ8iMZWPtQhay30pOhCL+PSaKPUgkQIJOvTgjAAbNBhuzwqwIE0ZWSSeCKoNMRiH9gBpbZcVbui
CF6TsnhJSO4WFV3dvszLlwa5+Kp4zUDlUSY0NX6syG8UUpGQkFMgoswR+B1BOBS8Arn3e8CJkDQV
lXCLyDFx0KuxQ9BYYDwJtG7vRgxySMXz6Q9mPDejFS8lfZ8a+GWdJ1GYvMBgFvAg0b5ASnH5MTEN
n2byWIsnUxqJq4YofOa1SL2ShMAAbdRDDdCXxPA/2tKI7VZM3vXC37SB0W/ymq3TMf+TjiaApQ2z
BzgMTS2w1bw1Vdo7TS8vTRPyWoePMg0aTdOLE5sHz4qa6XEd5nWsnmJFdFQ1WKWD8nMAAavepZao
RnZqlE+3b/1K2zDeA4eCGTkQr6DOwPkUPDVhkOAmT75WEUAL5KlwT1l6CrDvB1pLpoHbFrVci5ng
mkz8eOnIlw9bRYoH92woIl434LBQXL28IDb0MqMYsdrr+qpHOm54yeDKoxd8z09fC+IsSDCMZisW
Rbbv+/s636FX7LTHDvTAt7/n5Su6FsPFkRXYgikpmnSPdUirBWF1b0a2Gi2SK15a92s53L1h1YSO
sV6le20fnuTn0gZIwuO0lSZbsZd7obNEjTcvEM4YCoqr4tk+BFliVBmQkdG4cYDvvo194tz+dvO6
8CWCC/kZ4A+FSI1QMBFXWUHtpLZZKrvmj5J8K3j539f7kjQd9qzI0KVVQH3GUDKR2V05POeSuR4V
rKjnzfeQQa5FcQquaU1RJDn0Thl6ZlW5+qsslwzqvNJ9HYfT7aYvsJ8+FuneF6DQ5QDHVFbsDvgw
S5gzS1rAqbeUqUNPAnw4OSgeylJ3DFFZ0AKu+nj9xTjVFsFnFOhigAqQgTVP8NsnqnzsY/I0yhkm
iMDOWWXVTpef8D+dUUbkoRjfCjf+9xMwO61M2wagMOT0w6hbQWxQRgEq547JCrgDSPWEGHIH5In7
rvEXClDzmv8lj7tAs+lMkEsouMAIMKl1Z+vkNekdUfmpZN+bK/2/s8HS6qgJwhPzLfYWOQPysjzb
ZyM1d+AIxt69sRNIfUxrqltxug30AACIsMdp5fjqc2IuMTdzSyvXv2HySmfvbzTKLi+jEsbYm2Dw
01UF33bXObkzrEP/WzWx/wlDsAHbBfMrch/Xr8JE0jLorNbnGPiS4mzjC4L+1kdLsIOz1wgf+j9J
3OvQBWgIagjZXgUgrnI3mkelw4ZZtSLj6bapvIwUrs/EvREw6DaiXKgwYMbP8sii8C4FkCrGqwZw
fUtLdd+lc3HXpSZSragxAHKQgKle1w9OXXQvgogh6B6EtmqVLlzZZVRydTw+Heto0BuNBu9mABao
dgYkl4M39Hbiu+bIrML88f3PieUeUN5hoG0C3bjUx671TdPHUP2eqHUJCrVuL7XlqaqfSCICfrPB
9oTSLNm5Kaf8ik3/PeSZUH5HIeh6sE9oCu6w31XULdVH0m6wjV3GBwbk7tZtvgmdcy2S87B5BYQH
Qwiz/aClHqYgzXwbEs9U7NynqHDVtl572CfoP25/3jn/dH5Szt3WLK5SAbtp+6De5kAZ6w9LQ4lz
GnougTPYIOosijgfcTBgWo+YAqiKwVLTX1JSA0lqwYQuHYczKHopMYRIY7oP6WsNtm60O0Xj7fYn
WzoQZ0pSscb+x+TS4cQxn/ciJcG2lCqXAh5cFjb/f8I4a9IbHYYHsgzV9vRBz60geBtb4Mm5Zr+6
LWj6MrdUnntnJMfQpq9MBeongs2c8necb2n4N6eRUPsQUTcAfjwvxERXfAiabJ9XviOEIKRBixQ0
ACAqydr1XxzoSxZvqFhFugFjSXjDuXFKlWKro7WDGQ7MVqPIeVvW/yPtSpvj5JXuL6IKxCL4Cgyz
eMZrHMf5QiVxwiL2HX79e8h97jNY5kWV3Cp/c9U0LXW3Wq3uc1ZNAhNGqOegoxLQSu+DVJGyAKPL
HdJjA9jAnRNGR4s+ANjJljpB4XjVwheiOINoczRaRRqsr6/Q/FS11tfJrJO9jgmUbZ3mH/pgEAtB
3F4xFArArj3OgRcD0MBJLEEuCtr7KHYIOfexoOYuWEKLK/MpYRUarEYqEPnjy5DVDqC/L1MYeIma
3HRNIhDHVcL/ibdX9fjq5ZDR2NdSPCyavTE8BIUBwjk5wtZZDIi6xYtMqr2kSQ16TDLNNtrpTTYA
oyqP1rgrtf7L9mKvet/ia7hiiDXhAbzTFFxFrFPU7wIf/fedk6I3Y1uOaJW5U2YwrdyoS1D6xmr3
2EZ97/XMkmyNZIWjEHYgfvtjW+JsJh/NCB5PUMqYqffeu0ZVdADpikwlsHV0xByMwdiHvnJozPKk
Y79dn6XTMcvA8BTmlcCERbK506Cc0IA1Sj7AVpWBHNrOdFs198gQHpQuONWYqKWMuEORCOSu++hV
53kXFjl00dVmllgtTqEy2imlfzfnKlEiwsZfNxpwZpmooaFblttMGpkBKpbIacve96LaY91OZjVA
wj9tb+G60VzlcDkCLt+GimVML0pZnRtAmQyyus+NO1KRveQL0ufVO6aBRrP/asUZDDAYmcHmMk18
Lo7Db67U5kTBh5eiO110AVm3kKswzkJyzAdkXY1DAtR47U3XJfRGM/vx1aql/ssI0MlXwMeAyDkq
gPBdTdooODjmpfvgHTPnMUaBMVPOPwtrLO5bLcnTCzNvzfZSN7vtrVsPcwsBXGABc3NaKgUSosad
KUVrJ3/GY40LmhBXtvuDctyWt2r5C3GcScaT3lXB0COK57e1j3Y9tIZghNDblrJq+AspnEECN1rJ
pwpHUwdaDIqGOxlsYJPb1oLOENHucKYYZHIeygquckWveZg2PWI8alsT0Xpx9tdXVuMrVpBdUv2m
6Ryl+m6J0B65NrV/TjqgFmqAvsCzKz+IkEYW860WDtV45t76Ejqxi4lrm52nx9adKUwCjzWCc2Y1
eVjI5LKUmMpGlhFUEULsUBbfyUN0x2h6L/fJuZqGu1IeRd1J65t1VXN29UXQ9Qs/xMMoohQ6oTwt
z34lQyE4pVcD4VUr/lFNSvQe9XLkXmhA7YpTHz53oGgAV62oErRqFniKtPCyDMwEi3ejsZStEYT1
l9661SQgFvxI27dty1tdroWI+f+L5ZqiBGbXIBVPs7eCFLdR/WdMh//Y3UIC5z2RgomAPMIpOGGO
KS01B08+DpoC3G1FVoPBQgznQhQDvJ0WV/kFuPlq+Ghaj/3wUomYMVYNGuCsABwFGgdQFN4vV+F3
gBHI8RgyFP1bklBPKSdPod1XhAb0lt6pmfk3SQS6S/EEg6EUQHG+l4hG51EKjCC/GNnnGhPk2WdD
1FnDtS38s0WAhrFmaisVLS/vZeh+1eBZV08vQD2uvhiYcpjs0PU/kU/lhQBi0LdzbzwTIeTtmiNh
+B6vaeiIAiQnp1uOrt0oQ3P2RQf1AjJtr++ADukHN2xQbDNVBNFo7ZRfiuNs3Qj8vo4YOqM6jNtE
B3XewSe5AXpmvSOZ4igSEUhcVRCNIHjCwwyYQTjbR6t1GcRVmF+stLAz7S3T92l0jmvVnnJn2/5X
RWGgD3M96JXAE/z7PcyyGCUCAwXqps5+BSR7VsL2zpjOnZQ40vQXRjmDN/1XGJdOZHIow/hRfR8q
/UAnsvdBSIFmfNGOrbkbpUSeXz6hFl/1S9EG0tWEZBdJdi35XvI/KclDVZ99oFoUweEvVvAqjK/2
FWaNGdExwgpamtONlkeb7DQUqpcDsi+MBsHVcy1gLXSj3IZ1WDEgq2DDlOISF25iPCTF5xDVkG2t
uMGY/zj3Ug63V2kr6THAStKL1cqvQ1I4UwAoWD8/x4zelkVpD8z0Iiu7TdhZH3HZjm98jM7ktGsE
JirYTT6Uda0WFsAtTi9JqoDMPkwNACVm9w3t6S7v5BxfVu31qH7YXoH1hdYxeQq4HRyis+csjriw
HOKUyMh9Md4ZRoo9VoemO2i1aLph9cqC8cF/Bc36LwT1icFUyURDZN+OIaC83iYSoa5Q7eQOs4vA
XrA7Q3V8NH8VhbKn5bessB63dV0NcYtP4LIfPcgxt2+WKZpYLzH7SsLPaD4LyLkBylq6s4QQKGvp
w0Jlfg5BldIwH0pUdetdcza+5YDqCPbBcXJUJ/qSOZYrulmsb6aJ8SAMGKJ2yEXUHHwtgMAa8Mg9
3DXlgw7CGOYDxmK3vY6r2TImqv6Vw6UTgz4Fcav1uLuD+uZp8qgXYT5axtzfUfpKvMpmLjCeBQ4y
fzx/DaQzNhEOW/SY8L3OJaY25bxAuEPzva0P3dEkE+C+SJMJBK2u4kIQp50Zynlrdbg5oW02AB1c
nnr6jFE6ii4AIkGc7xlpmjI1rlB9Db+WGrpaX4Kq9ApR0r96+C304Twvmnqr6EzUzXqmOa31U63P
Y31k1T6TROF0Dpdbe8R5GNBrga5kzLVr6x7QYg6AB/TsLmunnex/S5htVtSWEptMg01eto1SYB46
VxttKsBuphNsMu1cPdlpKZovjtsiVv35upAfwGnARqibYQQLlIyHiIbPffWHyGf/HEgLGdyBlAQy
0wcgRVwAblkc2330IDlJ7DS7YTe7VbEPXPq2rZbAPvhE0/d9K1GaMb104K5M/bMu5U7Vm/dVU7mg
FBd41/qRC7RFjBOgZQ8dpO8Pgrrz2yFWsFFNDqaiEQ16dooubsfQihl6AE3AzaA+om0vdEo5AYdX
UX/NTaPdyRn5AuSg3O6okA5v7fQ10UEPjD/076H3+v1HWUoOiqphrABHNWUuKxMH830UsKp5f0we
e4GtKiJxXLKdBkDeSBMZ4mpgoA2g3JENWy/3sfGAUW10zhmKN7Ff1ucI7SGmrYEcZPQiwo7lUyhq
W1qLQkvVuUNj9JPaQGtUdqEgdIyfMds4Ka/Bl20bWz3+l1K4oDoAZNAPdeQZQ+KMTnNMH2b8gCDE
VB45WK7o7F1VCh2omHfGXB7+3u8nOkAAWxLP+0nMl1Y5oclgHoN/3tZqPeZcTZnbRstQh27y0ViA
+oAc3cbyhYho2dad8yqC2506bpSyCPDkU6mAA0IJlDllkDp0BHWaILyticJMLG4TQFwAgQa3ZqOv
x4VmhBOe0vuv1pem3Pn1vmTnv3nsXsqZv2ORCU4RQfuH3qWXSv9hxDeyealQWiG7lhy2t2fVyxYK
zf9fCMpKINN0GQpsJjjVx88hKlIJulCZeqbdIYkEhdA1Y1iqxZ19RE0NfQqRwA94cXB0wIPaRmm8
SCkTpLECQfwrYN+xrsesFGpGzDO/6fW9FQt6uFcbnBa68A9/uBapvQKXvURTcApqE3Be41Puh+BV
K111Qm+o1j5lDXWAUmlP4ef/ad8s7gxsGnmQBwklxDh4lOJnmmTOoNuF/LUBWNGfIcP858BdqspF
flJGlR+FNXrXSs8sQcNwrhXBkTfvPJ8VLUVwYUIZQxNY2XjA0NrIi4LRK9pDqVu3McDlFDIcKvTq
xPVuexFXI+DV+C0ucASpHIRJOXej9uBc7OTvRVxadiR9A16hIHCIRHGBI/ZLMwlT6GdoN4X+I5d+
SM1j9bytz/oJslCICxsVMcsmzDJckM/mXnWnA3NaLz8GDnPFUCPrsRCjLejAR9edxjnzNLVD1lRY
vaYrb+R+b5KHNMhv+ql0WknETbC+fv8K41NX4L01E1Cw8UaJkdSe7aPi0teHUPSuvR43rmK4mkps
lmzUsYSXAGhm/q8p26VMcMyLRHCeWwDbYMw1xMAyv4mrpwEsD6LFmp3lozNdteD8VVVqJdB8hCZf
yVEWbXbhKAL1FGnB+as6EtVoAtxiSPTSYs5COcuiDsHVLBi9nP81MP7JX2dySfN0Dju4q5xUN3bR
7PPZeM1upGdpXz3UL/lfnYZXiZyXRkwvQcSBm8WUBo72nKu3Ze9aKPkYeAhQhDwLIqPm3LWvQ0mR
Q1xuB1YD97X2jJbdsTy1G1k0j7a6Xwp6YzGPo6FSP/9/cc6jLq5N/jSfvBkCqoku0gG0X+52/BEJ
4Zavkhkg4UIkEyXSV8y/Z54hCc6JVdNeJK3ckqmAWAMyKG5GkhZ+Nn3LiydTcLKvagEAEeB9AGIV
rCHvl4pOSZeGA1rl/CChp1BLvmktjff6GHjby7Uerq+S+CylHupYo4GMW6WHZjyX7bpDcDZsaZ96
yX7cb0tbDdcEUx1AjUXuyqOFtZLBNDKBfNg2end8BvKwrX4OgJXhv20LWu0VwIzZv5K48JN3cZpF
Bmwt/0V+BYd6LzkFtXW0XrAn05NcEdXU7xa8D/FuIZALRkQZQUWY4H29rPPveCraofHWZtbgtREm
ZxP/CKaiPS46jmRSwXzkav68EM35lTRVpDUD3AylqqUnRel+Fjo7l36t70xJ9fpYz+1MOMi3HhoB
3TIPSgKph38XIhiZVZOQoEDgUntyFbvc00f/U7FrXdThd9l+FAFFqasZ2vxeg5siqAst7qagltBQ
ngiuixQ37tD81UemV+AZRXJ6IMF3npGcmIoWt29MdyX/0uhAXN2V5rDPy6MeOsWIhlBmF8zt4n01
OQH5GWEuYPQsq7TLBHDxheEUxnOkHnKkf9mtkh2G0VE/t9+V8F5goquRd6EM5+PNyFiC3tL0Mj50
LnH80u6OgOtzIoBSm0+go8WYwo15KzpfVsUCb05Dk85MFcQV4IpIqqaKIkAWZbgbks6TyqCxh77Z
I7nJbIGSs599cIuFNC6ZoZIUjeM8QKZdos/GqfBCzzwr++kE2lZXjEe4GpoX4rjExidVR8s5RdNp
8FPp9P4ACIFCEDNFK8jFlqZJZYm1DIVn6QFocEW5z8mvSjR7J5LCBZSgJFPY9ZjoKklDbIoWeuu2
zfTECQrRm9bqabNYNS6A1EVtpJbx+yK30/Fmrp8HUTq4KgJzD2CLQKUHyEjvDzRFa1RV6lG8tORf
Izh66K9BVNUWieAWTMv1jDGKesUUVZErlc2F0Lw6KAp69LetenVrdLw3om8LoxwyZ9R56GPIkyK3
tSzwomm9Han6WY9GD42FAlGrJ+ZCFGfQ5ZhoclUPyNRbFOkZk+x4OI0K+VK0GTqmRSmaSBy3TTIF
LyuibHJBgNhbUQaaS2pXUbgn9ZfI/zNOtH/u9DPeK3g8yDx0/94opCEgjakjywFAjkOe9fqbIQui
7GpAWIiYt3KRczZa7adVgjuCWkTKg1x28guxElFfmkjKvKwLKXjpmkbSoGe+SlOQL/kxILGzx22j
W88wFqpwhx9KPUk8MbTIUuOZZb+a2pWz+9awMXBkK+xoSIDDf9mWuepSC5H8ERVKAIJs0YeWxrXd
fFIxzU6Iuy1jvYh1FcJ3orWpSVmSwJvk6dgY51Bz5PZB1p40clv86kO3K74VkSC/XvXghUzOg0ci
tWiTN9H9VgNV4nbKQqf+hAuKs63bul0gNZohHjBKwblTW8pp1gY4KTB2SS4N00o7ULpYMCi0rsxV
yvwVC+sjZoXqCO7aGKN4HNmhw5NImd2N7GFbmdU0Ew0zBE0smgyojPdi/Hjqi17Bs1oPCBoTDFXR
vVqDMaq8FF/L8fu2sHVrp8BXBIomnrAp51IA8PQnvO9ih8YL+aZKXyOM6DbyQ2fYpfVa9W70tC1x
dRUXAjn3mlpVSRQfF2FWST9JYRympvqusxQPelXwV6WLhTBuLeOsnpIoQuQLKnXu+pWzwKn/xnmv
Mnh43DBMa4pJSqQp4EbVfhIZNI2WwMDX71kLIZwjoTV2MLUERqE+jb/hn32X7qaHwZmJ9yRXlLyu
B4uFPO48xFNRlEc9lEJu9Km2xpuio8dR0e+A0OslZHSzYvo+9PFL0FZg/BXEYIGNmJw/93KQmpmJ
XtYsfc0jpy6/Nspe7XfblrgadRc6cv4sK34SVB2MIzOHXRaGB9Z3XtuJpuREYub/L8JGlKBF7HfY
MJtvSfVEpnuUvbc1mZ30Q/a/0GRez4WIqhj6qZ7QWaMqvyryozeLcwkzjKrxLFHd3ha2XspYSONC
Rtf5zdDMJccqcWYygNizdtOt9XW+akReuN8WN7volm5cvKhNFGlKScLrR1q73UgOQVic4kk+6uNz
THQbtUkPbewih5sN/INYTPZh4FDGKzjfXiMxQsuG4NZd7/5DZASkSs2eiR8LkARGghiyavALadwG
Gip8LdQTVAfLLwE7KkgDQHBnUMHWrZriQgy3c35UBeCPxKtzJnm02OkAbxM97qwexQsR3Ha1ta/p
KUkR3v38mCXNTq8rwd6IFosL6k2pyWXa4cjyS+C4v1mDca7vi/KvwsNVE/4Zwo+aiEg9UtpRvjQF
hh8ye2oFZ71gtfgWmqgPAq2TEej8lu2ylB7LQPO2/Wc1nVioMRv6IjaU06AEZYLVykNiT4l1U+Dx
n2pnvH94GP1y1IgJxk1FSnHRe+zMMW3qOaWYpL0xcxYQVWAC6+fhQisudnckakAFiVxMu7Q71VMP
qRPsi93k+HbjRJ5o5kvgOPzzRGPBrOseKhnZj/bBKgx7NATVxfWwulCJiwGj35YpqnFzhdjfp7t8
H38HoKI37OYaXybq6lvXSJ8x/zBgSQm3SUYNsMfUrJS30WcNwANAU5UN7XAeVet12wBFkritGvWu
K9FQhIiAgR6qH8w2O6qN6Gr4/1jEVaH5MxZ2rmJkLB0HBJ7mh7avjjMMiXkOjsppwrGEYWd3W6t1
t7qK43YLOH00ZzpNLy0A07WfZfGVGk4w90KDmSoV4VAJteMit4Te55RWiNwgZZtnLqKd6dLMLX/M
GWDqWW4quLmJdo2L46ypCzgxxjwwXexL9yX9LInac9fjBIiVyUzJ+AHfFj2YgEofUZjV0zuzujP+
6ky9/jwX+Aq16yUZ5SPMk6UOC5y4urGKH+XTth38P257FcM5Uh8pSJNT7Eyp2+Ze28Wu5Eifg6Ps
6U6xF71/rJ99V2mcM+l+XNBExpsYyT4PiUfQkY8eq24SBCORGM6ZelP3c8vHe7+Umwdgzu5bIGsF
pXHXlYLCkUgS50e+XtCSEmQ+ud/b7Tc5aW0JPOaigtuqrVnAXAWpDYWpcf4TAx2sygwN50WXNGjC
ld8SYxSEhPk3PqSMFtAmUX3FgwLfYqJHKZUGFf30QRrZffKSA39p7F4waC0PP7atTiSKW7U4Nipa
5Sj3yyiOE1cvE9v67JPImUrR07xIFLdydTURMwIk2UWPyDHuc2LHhmQrRuAofetgikKg2lrgsUBF
ge5TbBam597H8Xqs5AFt4EiJkHMVaFis8OI1CbZq7VKxFMK5kYZGxcwE7uOlAGcxCkevVQGGicT0
QhNTbQaGEZRLoadv27u2ZutLqZxXZZ1OE3Bt4EH7SxA2dlvvNKQs5p/hhv+n3GuhcKQD09cEizFX
KyBm0YV9Blufy71glO3Q/N0/bauydvwtZXDBVcsmvLsCAf3CumZPMblm1/Fo2b056U6tGd9ZgOgX
CUxjff2uinGmMaNvdLqOx+ZAGd1YnpyqNJ7UoQLwxVQIzj+RLM5CKIBMNMvEKwcoLVu0Xx8bgDKK
ylPzj/ARY7mKnEH0kyZlhjUCGMsyH+IMrxq9JgK/Eyky/3+RF/UY5A7qEufTcE4LHW+sin8I61xw
s1zXBIOLpmHNeLfccslW2oKBqhnfGolhPC06WLR0t01uXZGrCG6xDIlYoZwi5U8Udh6z82Qi12/Q
xlzqiuBath4erqK4NaNhBmSV+VqmDCXVnALgwBhYZJbiaGPXHKeYvhS0VfW96qe+g9bC5G+WE2C3
JnDXNRCkccuZVERhco/qA8gsT1Srbyom6nNfi+soPP0rgltOUlcKiTVkX1NkPSdas4vU7m7AM1Qc
JBga+cNjHvkwWgl0ENAQsLagoPLeCs1qoB1Nu3lGsjpH1T0NySFU2UOrWvttM+H14iTxuEp+OWoY
SbTSkxom7T1T2Tkg6m3oG+HFyMcWte1WVJAQiOR7e7ooIZER0vRklb1tMreHe7UEUHeAMRB0Va+L
MpHFgGJb1/np6xispnGSFsopl18tAmodz8oZnqZcK/O215H36P+s41USt2Na3KcdAfHWqTdxPEaF
PVAquBnyHs2J4Cd2ywqvUaHRKafsVbcCt/tqYKYMVJzbivBHFSeFb8QYc/Td9bKanpg+kU8UuZPT
lF34WOQDcKmqcFIwXEQL1BUxWPS/ieZOYqqbPjNHWTmNxQ89ODfkmeY3Vr8D9Tq6zLZl8TGLV5M7
kdtAU4w41bGYvo5OKPQMuSYoHG2zy/z7qKF73dDPjI0gFQgqkbGs7iQgrkFUAtw+8H2+d++07TBp
mWr5SS9TGbjPls9iT02p1bvFoOuf8F9TErjCHKCWh+dvha8ydS5GTiWTiT/CQI3x6Hc7je4rUTfF
quksRHAxUo3ValS0ND2VdfWEppDHIFAfala/YWbEY5XhhToe6Lb38cOFctYLDXUgBlRmfojf/WCL
A3vAw6VPo8R47J258hzttAbQK61rgOcT9NZ/WsjgxXFb56t+G5MpU05+YxynrHNo5BH/DWOfLiaU
nXAUOP2HpyVOoMo1RpUxbTHFjUVVw9jBAevIYOsb8sYBFvs+qnGjBSYoWovSIQLphehkXbOaxery
lIFaFuRSV8AlE3Sb0W8TGIxzQaLy/2gIQF50lIKYkL/C5HmoDH7ZpycTACCtzaoY4L9jp9t1ngeu
JDW5Y+kY/ezQ3m8rXeUrtpJ29RdSaSImjDXHBMQ3qGrxW8hYOSexQHJp5roBC5aCyQayrOPL/ksz
mjesMHfblru6tACvkIHSCKAOfkggAZcfa8sJZ9N0lC1nym7T3tsW8eG5+rfxXGXwTh8rcUuGcYAM
4I6AupI9ac+TpNlUv5FQDEnBh4Murm2hK2cucE7QKY7E9vew9fvgBv7KPEwiPTvJjXQqrMj1o8At
jO5Aqsn1WxHT/MoyLsXxs5dFM/kB6yrlxIbilJffUEG3iVwINmttJZdi+KkiOuo+QEDy7DRlBpDS
mb/TzehAM+aSXgGj+iUc9XtfaoG95H/aXlCBhrxRKhhyZXWqpac+7ty6BzgkGOGqRITfLBLDlTAV
HA56HMDVJUD8ZOche0uYKJysRet3yzgfy4toHUSKRLOwBMy2rJyjDAwwyl3V9E6VS5hKTBwjknex
XzupodooOTmJJQrga+Fm8Qk4f99/Qklor6cxAmrY6CAtH7yg2Ks1oAiGxmVjdqxI5hr+vuzBZetn
AjtaCTAgh6bghEdiD+Qp7vgA3XEpmwFGSvVmuLBQAYEYuVRG5QH6UuCHq/u5EMUtdaemRWfUiXKq
QHVP+/tAJbtK/1P0fUSYpUI80ZReAax6lCX55LeAmz1YhtOVh237X0kr3ongFEkAppmmSQTDTO+i
0Sn9HQMhCFB/Jv82FPWzCVaNv5xYSRaH6I1STpQ+U/nRDB6LPyNORZnp/ZLx45F+rUy0oaFykqfw
Uk/BHW1FsFOrWqCwCq4sHQzQfF8r0YI87RScLUlxKanTjIfU+BtLXojgjsohamQmJYAwNsxkH0h1
DyDeaq/4Ze0kExNC7cy5P5e+Aq7yqtGs8SJwKDWwBCaGwKGOtZflKqZoQnvs7/rOtBMEj1ExMLwT
O8YkuUyER/1hqOD3ll2l6/OZt5AuTWqjaaRIT52neuku3UeA1YndCrgKoBxx9dguQw/crduGvxos
FlK5iIwxQi3PtTw91fRpDBCh5O6bBUx4TRGcMKsethDEeZif6rRNUZ48TUC6cmjyRfIb2x8wsYvy
fWmj08xGOBO49fpZYGqYl0DmDhA+7ro3KVowyfqoPQafpSfVa/faa/uqPJRnZSeD9VRwUVh3ias0
zl57MoZGpoEFrM3ioxG+9QVpbNoXAnIVkRjOTmNppg+WkY4kcYex55sCY87m97+xi39V4VtTJc2M
rUxGVSOObV+KveGbjy6bWFT1Xze/f8XwHR1hV9OolZX0lGXGkz+kNjWK56zCThmVu62RYNX4xg4l
pAZw65HiSMB30Sp2QDnRketM8E63mppeLU4n791YrkuDVRbCotlWT1051XZZ1repXr2qDUPHo9aJ
oONEa8gFji4Z1QAN++mpyYefo0JvQiV6A6O1zWTr5X9bQy5aaDhTVKXo0lOhZE5hFW4YK3jxHHbb
YkQacbHCKKS6AkQn6ghBcmDNVzkcz1P9DNgZb1vQ/EMfIz546jXMZ8zE9e83q0wkq8wCgruLogFY
bLTlUtorWuxMfeWkIMu2VPlQAcZ7W+y6Kf4rlgcG1ehIM2BFIUPTtQG5qKQ7cRFOthYPv7YlrVvj
VRJnGxJAh5rAV5WTOt2HsRerKOh5FaA5NEGHkUglzjJ6kEPIWghBgwwSP5pobAfk+ReQ2UcCP573
ZGPPLM44MjC8+V0BSVP+iYAOHtSc22u2KgDckRrBBR12waliRoEagQFYAYR75Y2macP8/rxQhjoS
gKKBpW4A9JsLEl1A2tYqEV2TrnSayaVK5Grtnxf4l0J4hBm1bCy81MbwoviFKamro4MJOE30T6f2
58RloQzhbKzuKa3CtlFOKAP8aNl01qfoByOiBog1U7YwuTe/nwKTk2//DJWSJUAVQUobH0pp52NM
onT16keUCExZJGiOTotErKobrcxyUz4hCODRYF8Eup2Scza4rUjUan6yVIpbu1YJpLJTUhjCl8ad
0bTM3u5s5bH5pXnkMIq6TT80Lf3eq+si8uftoFZVXwS4sE1Pjevv233o0sf+ldz17pwRTaIesLWw
sNDP4C7CRQvI6Jq1yPp85U3K9bvWIPfq2AnmQERiuDge4j0po0aNMDekz1lvJq+5muyssKWP27Fh
7WRa6jN/yMI2MPyWxT6uPScFkARscH1Dc6IfVrTbFiPShzPBQZHSvG+QSA6BhmJlkrpWTJw+TkUG
MccyPpjO/MKGDmRN3LK5WNf7epRUaSef8uz+N+NJAVyCL2azj5iXRSJpqxWupTgudkc0ILncz+J8
8G+kgTe2wOCuH8px3wY/8uKuN8f74S+eJdSFVP7EGBSWAMkX+bKRmeaeJYZ1GVI/sX0UTwQbt3qL
u8rS+MpPpypp7xcwkAlTIcknIMQ5oYtC07RPj+VRuwnc/GXbVlbD1b9biFLve5NE00wYNxa0w+Dv
jRlpX6SS7dRsOoBxCGgDNRNRBa+dj0sVOWfr1doocrxVn0YNs4vMuJUG+bCt06r9a4YM6OWZ3pwf
sG96s5Eik8onIzHsqEnc2HhtU9G7zqozowAP1DdwOCP9e79ypubnUdBH2QmvqnZbfRtpuAOYwC5n
Io6PVX1mjGxcQYGGzKM7S+p8K1BH+RTQL7X/1az2gah6vKrMQgSXUuQoHxTloMonHaPsspSfklZz
gDhpW6UmuOKItOEsDtykk0kS3KSqeDzrVeJ1iX/uJxGeyaphLzSaP2MRa9GyUPdFBSMgn2kROugH
Q0ddNFhOJuzPWjXpqyjKxSUtC7NAKZFbND2qjDnoKCjztk16/okPkVY3VB3QJgDeVjmvqRIfwBxt
hDdE86m02M2YY9jz0JJdCKL5MHLirnW3Ja7G9oVEbv0mQxkUK89hEfr3yHSDaS9Nid2HuylC3rnb
FrZuE1f1uBNLNxIK7ERLnutIbeSAQS3yBYjb6/ZwFcFtkq/ojMG35JNJMpuZ1SnPvwyYcAdi3o4m
goN+/ai6rh4PjZxkTK6HUZZPY/PchKkX+unOSL9mQbxDu4pdhXe+VHixCAFasI58N0mbNEYNdFH5
pKVvRuEpDBVIEWrKurX/u5A8+SoBTkuiqUgC/UK/mTTf6WIRrsKq7YFi28AtCi/vGhda1RBvmSqe
qx6N9F4tPqXDp5C+BuaxV3d+LghHq3axkMXlMGEydIYihcZjO1Qe/U6bysNtpx3PhSLwYZEkzgJT
sAyDQo0gfbFeDOvJZN/xLGgz1dVF45arW3TVic/T+z5SkwngAacc6O7g4/Gi6cdfOOxCAlcZ1ToW
mMAgwJEUM8cislOQO70fBWFh9VRaSOGOChV4VwkzUN8zxvETNXro0T2bQ2irZiIQJdgc/h16DOQA
F1EoJGV2rLr50NmTvENVJSOds712Iq24YBdoY6bGORyoIMrbpH1O6vqpLuTXsuo+bUsSKcVZnB5Y
qZRpUEpXQrtS7i3jgerYK6DwUYGo1chz3Sr+qjYpeu2Hk4xTfVDOFlp580g6qq0giAsCA4+DlRVt
mdEQYVWrHw122xEXzTW4Zbta8VIbx+3V21bpwzMsjUKUcSTcPtXIj22MWTrxGP+UyfP/JoZzpbSN
6wTDB/IpCxK3BJ5gQwJXaUUo6dtWZ8hchhf7eqo2HY6Gih6L1vbp5zHcFaJ2xtmiPuQpv1lkAH8t
E74kWk+GUdQNsq6B5eggH+7GovFYmd/LQfRd1rRXuejtKRoVd3sRVy19IZfzqbBgZYteNminonjt
9NZPk/y0umPYCso7q6EVE05AzZx7o/kTFkRqWtiwKcOb9XQsaxDyyIGgHLG6UwsR/E5hJroyJhgE
A35qTCqHxfp+VL5NeS9YNZEkLr72uE5HVofdUs3nrnDNOnZq69VvBKXE9c25rtm8potUHJ0TSlUQ
vFiPZPyU4A02tkp31KO9adV2jkaxbVsQaMU/heZFTK1oCACKnUR2qzz4QC3TidNFD9ty1pO860bp
XOqg0zEcjfmVS0b6epNXoDjIS9baah9jwFj/4demZjdIZtHQfis1wjZlkaJceM+nBBVs9Lafxsg/
A5flQQ3AMd734blUkr+JUldd+TsozUOrki3UlPoOEJfl3kpDexIhUa0YCmoeKM9SgqGrD0yISiJF
BZ6icDJ24Tmmp2r83va9rauFMwSiB/uV1XsnbA7/C6uU1EC14hzCahZ4phV9N6ZEs+swZmieErYQ
zk7LBcZ30uavWUhLVK2XmAwf6ErXwFThdDA/VdQbHMXJduMh7AVOsHJ4vZM3L/VC3pg1WR/HkCdV
/ivL2MXMk5NW7AUusBIO34nhXABU7ZSiGIYWHnf4TS0Z7FTfyXt7VgzUxI5/K0kCoYKN+z/SrqtH
bpzZ/iICVKAkvkqdRjM99jjbL4KjIhWp+Ovv0SZ3c3SbGH8LY7HAAq4mVSwWq06dowJgDInx567E
c5tBU65c0Xv7peuhc6XZQp0dJQ5DR9yeiggOgvLgk2VnJzLXd6bthIWuCHf7YzG1Xc5zS4JVAaUk
oK2hqCV3CymOaaKDdt0+Xpgru/aJpoucrvIQr7ioDgnUngr3l1UWj6K1j45X7W/7hm5RyvblsqqB
hEFjp+Kj38nsbuHyVU6/37aiW5N1vSZrKDL0YQFXq3rhW+IQeSCwnGBn5w06IOe2LZAqWQZQJRh+
ubaVsDjnlYsSgt2A53wViDVfxewV+Ib9vtCprG2eLHQjVwURDkEgNWDURiPqGXeziJqjM6XCX2T3
4fbmbXr4hY11wRdBwoqlbUFxGjUydujoEBTTFyuBPF6kmb3TrUWJEktmZ7Vbj7ioKPrHcrizUfb7
35ai3IVZVDhR2eOp40Ditsx9K32CrhEV3L9tZ9MHfm+ZGnxmYtRERgtwIOng2903yrgveRwM1qHQ
If00n0eF4c0VtbypwJr6uPOd+nvu8UNVGzvPXjSr2kplQMf4r7c9QzoB89EIs8soJp7ucvPYJHeD
92SjP16ZHyQgZIDu9/Ln/7KVzl/dxgvvq2rRNyDPxJVoPAAjV5sf0NUOhjxsmU65c6tzCbg3o1CA
RA3dUXmhE6uTy9IyePrROFi75pgfO6ghByv/TxJi4t6oNVu6+fH+swi0/vXZMpmM6wbwsRXN5XeL
P8nHlEMaSvd83HRIE8GIgxiaUzXbjQB3groc4K126xw9mX2ERMdeoKeIt56f8lGDPdhe1m9zylGO
nJT1WY2STL049x7g0VMJ0XEyP5X002332Lw/fi9MrTMWjmF7XbVmME2x77NHD1qWXEe/8P84xn/r
cZQQKLpGWGkPK/ZxxU0mh+KjID4Yp3fVbrxPwOW5u72szQ1EHd+DsC/4DVVSgWUuuVcuswgjDiFu
TIEW6fIDnHZBLKTmW23u4IUp5VthMI4MQE7iUNe71noVO2eh6xvdNuGpDUt3NmPJF0T2wuvH/pBD
NlccvKru+7PXjFIcXr55FqoKoIRkeM6ro1RlJ5o8rT1yZ9BlsUEkZ1XVvPjj1KEv68Mtq/7UAdBG
Pt+2u+7Us+z9v50Ep8/1YRYx6ButHE/yuc79KMmDnI2vwKnndyCW5UUSWEmk+XhbvWC0Yz20F6F9
ilk/JVszKsa9OUO2IXfGJ7oHN4i7d3Z/q3XbeIOBFYloKg/bX/O3SSWZatlSVHUDk6QNoyZIre+9
jhVpy/1NF1myZaCEgrLW9U5G0YBWKuSVQ+K+kq33vjKTgKdF0IKB/PY32wqMiPbo/0Jc2PE8JQCP
cTHaLe1QBJdvIL07QXnTbp5SEoDNTBPrt/bNMnC/eB44PjHIe72o0TZF52BO+U0+73vjvhx3nnV3
ezVbHnhhQvUGSUCsMVAjC6Gc7rulsTNS8IBXuFr6sGQfZTqcbhvc3D4DrNPUs1wDrZjrNXWjjPJ+
luiXGU8mey3syB/bXWPuaabrpG+uzcQ7EoSlNvrySgzO3YXMeRcXodUxaNPdLzn3bePjUkZ+DY/X
Mfxsfq3f5tS8I2aFmUvZY1CqY6fFLoKyak4d7zXPx3WD1JgBZZ1/V6WSNKdOaoNFFAm8SzCjGzXD
ABac4tuStIeMjE+LzX+Rgv6UpHv3B1/ut2G1RDmCWlSCWxEZQY7Cnh8501FWRwBYd7XuKa7ZSpXW
YE25aSzR0qLQ78sTMPGDY70sdOC9raBxsZUqeK9Jp8GMQO0YgoTidUPdkFbsjOE+3+P9m9ubt23q
3xsG+eK12/deCsbhOi7Dusx2fQYBQ2QfJUp3LrE0mcAWfA/0Cb9trb/lIgE2czs1yq7Ow9J6U3dP
bRPa5RRMlutbzfhQil8Ow4SX7SPx+1gNOgpa3UqVoAVV5MyevBwvmZG/67z5saLmqZPvxvZPalEX
61QJdc2O5fEgweAQe27vN4iNdSHBNmQUmiO39c68NKR8vCoZWOaxTIQGWEUWMdyXi47hZTtW/fvN
DKrsWoEx6iUCX1dYR97erSUYbZdjnRhfOjPZjeNwN/P5w22X3D5k/5lU4b60G6MiKXEr561P47sU
75Zck2zc9gVDDYleFidtx3DAsqoGS6kVZHBCEOa8z9w/ik6WjbvMXam9/3qJXjr9QPKotBGduPHB
SrNDEzcYk2NPHklG3yFdrDllmz5xYU+5XBojKavERmOSOs6pd8VpETqd480PZLmu7YDO0URec32O
rdHuWZ6WIuyBhoAKt9+axrEddfylmzfyhRnF9WTet6PZlUhoGgvsNSDTqj6CAG/MX0lb07HRrEgt
PpF8zivLMAX8AbS1kH18akXx2qw0Sc2mGRtCOB4YEiC3vf7/C1+Y2jjDlY9kkLaFP711IG9lf7x9
eDY9+8KE8m1KGlmi4EhjGETKUbUzf8r3Rf/utpHtdUCcCKBDAww8Sq40Yq7FxPMAcafujujJ7C1g
/y2nPt02s+nKaNf/Y0bNnWU959k84Ojk0gygRP0G4wWapHlzJQwCwSbSWBPA/Osv0o/MjIYY77lU
9r3veGhDMyLe2hIt49uL2bTkGC4HrwBSPrWVX8eQyzV5JEKTD4Hd/JL1GBQQuLptZTMJc7AWUM+B
ws9SPKwH1wfeUVUekih5b0YfZ6wDZFCQZR7e12RPxhOd5Iv2EDEA3XpueTCJlXG4w/Ue0lLInkY5
CxtnAF1b8Rhb9WOiExG9dux/rNiGiz4ZWOHw+Li2AkXjqXQm7oRlY+/LsvJZynw5zac21bjd9Zd6
bkm5VTsncngVRXbYO/JbirJPY9qYAtIVzLbNAEtuYqDPxqPjekGUFDYRrWBhUZTHGKIwJTTuMKer
yRG29+23GeXrJDWeuH23uCEKkseu/taI/ICZviPlWom49YX++wXwz8ahmwPBbW5ZpnqrDkvlsSXG
xi1dV92lGCzwo2jO72hhGr5k9DMdLTT/Kn6/9A0/zqUD+ZNW6k7a9b3x/GesYeUiynpuzckwURtn
WmIQbgySqnk1jd86CxpgOgSizphy4DC/WgxJmzkhFUDmVCLdObixYg+ks57jT4MOwrDpNRd7vH7u
i8Ulc5rbLilZaLHpre1Nh2y0HjMyHW7HkevQ++8eMvgmeIBRTlDiosXmMe5rnLYoKc5DKVGN1El+
ba/EAwTVgmomV0NVUnZ9aw6NE+aQDcoBmxmjHJmRjnlYZ0bZMBDIzQPeoG7IzPm1zbKnBhPyeUU0
G6aQWPyzYw6uEFR6oFTEFTsUwMrFkzkPTfm1wTipURp+64E8Zx5QtjN9s/5Mh8dqiuDy7E/OOEqr
wMt7aGtYim0uItqBeMgJK3MKIkmDOeswNG75kN7TXDDrX/XsjK/TpOAxgISCms62XtVEoo9ZiNrZ
N2Op95Vn3k0s/THTTGNq88sBcrQO/mGQTYWZx4Y30ILHLjLnqfeHePplLW4Q6WYxt1f0nxn1tTYO
SQT0LbGBZrfCzvjStHyfpNGZu2R3+1BdX87/uAiYMDHvTHG0VMwlY2KI69bwQDUC1RNSnaz0Vd/O
X70FmI/q25LXu15HtLu9ut82102+iBdkMHpR1MTBeB7pfT4YHyevej01aRdklOxvL3D7i/02pvjh
hDy6GVfnGGMMDBnEOaZx9w5JnMbfn28kih/gYEQiwEGooVKcjG3fRFXXeBhgc/Y2wdDQUB6sqg36
6W1vBlxWgLlzzddTWifr54NVG5q0sGshg1MubIYZ/0IujgtOhgRXmeC/bLDwQh+i7E/MJehYzxGJ
3tigJfo0ZFYc+RzwQCgmMuPMTAfkqIswNADR59fP9W9SbveiwQif3SRu2PX8zhpGX8TZsckh7lT1
7/Ak1byTlL7pP3uwZnwGAxsWAIbX7rSAcZDNDa74sRnuxzY+OFb/ZZ6yQ1SDBCQtHwR7qBL3GFvG
8aW+hZWCowd1X1BUg63n2jKDPDQzCXyLJ1GQGFWQEojeEPvFLryagWjVKj8I/SoleUhNs+QDxwJn
5u5NwneL3YXxrMPGP79foQsMMTvQS4OTC+xH16txGrN2U4gEhUMdlaeRjMXOiI2ft7fs+dlfjYBw
CPAyzGup1EYRs6uuWI+jN4PMc66eSPu9ZBAr7QpNI2XTLy5NKWfDySyaF3XmhRSX+VzTaZc77v0o
7O8D8fpgNHKgHw1xL2LAVoAp0KTsWwHh0rxyDEhuSy+aeg8lYOshmZvPDOw6BjNOZtF+416QAyI7
anZ3e80GmKOAWHFRx1fW7MZgjJjizg1rbxz2LQpa+5wa3QcwZvWHbFoyoM7rKkCC6xyjpBsCMkEL
6vYn3jr/xsVvUBY+dRxV6GZ0w8H+ITPDp6OxY/nrAt0Lp9WgWnS21o9wcZXEC5GyibHJAyHubpal
3/f9fSO9h4g4hZ8vXLO4Tf/9vTj1Zk6HRnQ2Q0uuyYx9ZH4BCcHObKyge6Gu0N9hzcDojWlRSGk/
Y7bwypFh9HpmYdVVAKI5uyprQ5Y2muCyuYMXZtj1DlJuuZ6E3HU4OLQ8TKL5lhhDGVTceF3muDHn
WSdRsX7/63QNIeDConIjpyOLi8nBTFQustZfmm7HeRtgjP79nCengVlHb+henLfBJgh+Ib9M8V+O
4pMiyYp8sdooLOvx4xBnpxpAOHPQsRqum/VsaQzJ4crU6IBS4XozHXceq6VcvFC06WFk1YF5XZAa
L89CQWxhOBBqx8dxmVrdIHzK67HDauhi3aVlBVVD/iHLzXe3D/LWasCYCh6TlWAaf65Xk+SzoA7B
auI03/HFPdGq283NywYP/3Z0ODmwQejDGJQqHrgKvjitRNHBSJc7Y5SPuRgCq9I5+pbbgeMMAwrm
6ghqV0n0ZVcWA3fDgjSfRRbvK6DCK9ATD9UYgNL6DqQXuqb0ZjxGGxBJCaQr1snh6y0s6ia3krLF
JRAbB28JAVJ/PXnpnoEuxLFTv22+GvP0rp+L0+1vtxWnkCuAa8OFcAb+uTbcLWRpwNRgQ1TT2HN3
8aN8ereUu9Ygf5J/WWi8wxIwBc9qbbk9Ie3pJx66ory3F4RgMKLODT2kRuxLt9+Xw5uagBxs+nZ7
jVtfFJ6JxAic3fBSJfgPAhIaA2feOih9Hnt+SjPvW4pEonZpAEXM3M9Sfnfb5taZQPkBzyV4KzDy
ygVbtokzYRaEhSYdTrxr/UHEJ2nqeMi2Pt+lGSVeJYlsW9ZOXui18d0y/yomce8uU5BOzuH2grYs
YYoG5w6C0J6jdragzQHYh4VDTlxoDXIRiIruEqMGP0a5u21qdXY1Ol6asq590u4WCsr9NApFOn9w
Yu/bMutk0rY+D/gAUPE1AWGBRLxqAkVSJ8dz1pTVHmxhGHHJH1CS1lwnW5sGMVkD+G0TGChPwQWZ
7ZjyhUUsLEV0NIzXjUn2dSt9lIg1+cbWnjFAdNYgApIe9fM0ZWmmTT7jRrHs9OiI6pwO5GVkDX9H
YKhugUALuGoQGisfhg3z7BGWOCGZ3GOd175ZTaAE0F1bW7sGWCuKQpbDOZj2rz9OwxcOfgMRhRn3
9kt919jkobBBgu/pUPY6S4obLG48g1e9ijB0CcJHaoAtTh7QckW8nzRt2y2Pc+AIIBYHJA63srIo
YF0JGVMvdCb5w/SMcyfdV4WrKy9spWlrjw6NX1BQgIDg2kzqtoJgageJbkJb34vFPrNp0MXDk22X
wWDrMNabyzIxn2wBumVzpsTW2JrmpBUo36G8+LECIfuQ1j9xY+1vhwSNGbWmO2VtOkdjgVKQRc61
UwV96Z0H5+1tK5vugJYgUiUcIUy0X29e7xKbssRDxrk4D7OXvho7FrTE/ooinua8bi4IZ8hAdABl
t0o0HQ/T0DUl9g3K42+r7GdMzE/JqLncdUaU9aBnNw6srlHgZ87DgroDUquTMHJNlNuKPcj7gDyD
b+OkKHcdYyW4VNEyCclCKh81c74DGYXuubi5mAsrylWX4qVoizTmoccR4YaSfkvNCDXcavyDtyIU
uRkY4XBOEVKvvYBPfZZBZScKnSXaWaTelSI9eWUdZD3SBVdXtdk8schKoDuAXsWz7BkVm6Qa4yUK
iza9G1prGn2Zz+YZE61GHdBIWJ/KuHM032zLKg4soKoosuBsKoukY2xIIylQkqrngA/QxIoOcTnv
aPLNFb0mGfrr9lFvdEic46GDmidayIojQq9qsUBDYWJoavSbLkcZJfPj9EvtyidnkfvWfNeRz1Xf
HxzPODrDrFnt1sHmlu1i6B3rRfi7/qTTJJYpE8R+Q9nbBOgs2/6epN9jFu9fHkA4B5ORbYPvD5au
7YwwYRWuZKASQQ3Z80l7P9eIVx9vm9k4CogbmNoG3Qaed6rMTt0PQ9ZJFMZpmRB/auoiQBtF7Bep
wzOtG6N8uCtLysaBLDtOvX4x8Qa337Z0+RzNLuaAGUfpmpTfStydPrgQih+3F7jhnTC7BhQMmDI0
HK73se1SxmYzcgGyA6MWH3/abdn4uNEOfZcHTqa7xf4ChT9f52+Dyu3MLAPSBR6Og71i/PLcjP2K
8++VmRXg3aVjUMr+Q5qkccDzag4mw3rlgf/y1LXTw1AWFEov9dk1kkfJy6+LU7Z7Zhd9AJ3S+kDj
SKeztOHPyEIokDjov4PSVPm50pqpN9j4uSZZZ4wiQJkQtvaoCu9nohOr2vQ2G+AFPNk8FPuVrK9x
SxIJp4JT15afueNRpnawDLp5gY1bBEMCv80oZwfvsRpK45D2ZbHXvzZQiTQCFB0x4XHbt7Z6IUiN
VrYxjHSgF6AYQtPPgwxJZoWWRGNY9sVPA/9CzXGcfLturXu3dbIDxvhCN5bZng/do13M9p545nlp
qQ5Rvbm9gAmtqlIO0ChKBkVqxsji5vD1TtAghmLRvpAlRGXRz9GgXda/6pmX/2sKvQLlsb+gxJBI
gkp3lc3+iKncaSruYwFtgmRk+2oIh77NdmWsQ3FvHmfmofGCRJFaavbmejHgUE6N3poTBUb0RMzl
nYcBK0N8YG2sqTNsnQ1c27hoXGCiAFm6jh2T5xYZKGJQVm5Iuou71NrTMv+Mk/yQzcnptjNtGoO4
GgqfEGJw1WGTemSNl0yUhegf3PHRBFTEDMzCPfTDz9uWtiIxylK4VFZJOtDlXS8rK4fJcUdUQ+1s
gFiB2e4Xhz54ZvKLxMOuEJPftrojubk6dAxR00Mq5Kl6PWlVTkXTAn9TZijXSAqOhqiaTlOBT9cW
miRBZ0zJSFidVnk6mm5oJsnki7Q6di718XKBUNGoaT1unTlU92xcLUhHQHF4vZlTVWbdkNhAAtjD
HjSpPk/rY0R1qolbfo8gg+cy0uK1OnptZiiWIsrzZQ3T0+e+kj9rZwYBdXnO2BOfkpfpNPz1PDeQ
PzqwxPGIcddVXzQ5hGsVbFi6KMxNUwQpAPHuBAGF0RuPt31xc/suDCm+SGpwVlGPOaE9pvccsvae
kwSO/HXbytbugX3ZgkoiSlzQSr9ejmMNg8kzdMo9cOxz29kvrP5GY4Bch8HZOaQddrcNbi0L0AYX
CSJADq6qodQ5DDLmkI0LSTFGx7lKPxPRyJ1HdO/MrTh8YUgdTieinAaDJxwdx2i+F+PyyZbZdJhN
88Gt8dloW52KIf9AE4tq1ri9qSsaAI1bLFOJjlnEyxYaZ3htyObM86+WKdeKq4NxTbLvqK2pemxl
/gaDWKvhrFV74JCvP2I0tDSHMB4K224n/ayeHg2Z/mKe72RQPhpBK9nwBBl/eZfEECBMvPlI5/jD
7Q+7FVrwtkK/GvAmjgLW9Y+oaESSZqAeZtrTVzP5IKIKqNLxLlk+3Ta0FaQvDSn1Pl6PdUJz1Pu8
/n3myYAQZE3WcqjIu0p0u4rWP24b1K1M2V4JVroqxqM8ZEMeiKw8MGs82tFycuM/KMFcpU1KGkgz
c8jdnqPPWBm9n3pTv2t5+j1KK/ry2ggscdRLgTSCAqCyiyNgaiOGcs1wXrwurFpAzUVfkf1s6UaK
t7bv0pKyfZHJ+rHGvF4Yic6fO3ro3WFfN+/5XB1e/qEw9b2iGdCKQBvr2gXtIQMyxIrtsBsWnxbi
rZfRe8PqzyjRaKLz1hG/NKVsX1lPNc9NiUS6ql611dPgAkrau4HR/TCFoflWOmPKDqYYDIryKAMC
bf1AYDZ1HLJv0TTtq/po9vnn29u4ETlNE/LaYDdCxQRj5dfbWEcMA+1WbYcI4kNAM8yHUHe0/Hhm
93lVkEOc9Q+WHX3qEzJplrrhLFe2leuVlV6+jE7lhLOXQTKqLNq9KbgZ1BX7OgtHaD6jztz6/y9u
89wECxEBxhWE6ngC15XfkOyd47xy0lhT8Nq2tA7DmuiucvWiRaOdJdbkWiHqyUYAeM+nmVZHeJA4
yMzWnbkNj8GlbkGaER325yglw5NOHs2OFY5u3fqlMR6TaP7hABsh6PcoXg63PWZrcQzyqvgDWXvU
E663cYiMbjQh8/Bmyr/k5QOkgdNPBnl57rrOPFo43AyZnor28LI57TO5lg/y8TGLQbk1lzs2Fu9i
+gelrCtTyulG38xr0yxywrTmsQ9VZ58yskNS+KXINH6xcZvBFMIwmDjQkVBzhXGyhtI2Cw/oUqd5
j+dvtgd/rCigrIwxUuYmdee3NQJ1sAoKvvy7IVqiHoCnOrqNaimNRmZkyR6su9JGannOHD/7kjk6
7Nf69ZUXMTr8BubYMUIASgQlLI9dHy8sZvabznoHvZ7zUL+qYgHxwNm3uYSW7hFc0R+Yd1/mdliN
fJdMrS8qHdB7Y6fXySrDBnwPPS/VSVOGdlvbp94b2r0B3efAwSI0BBl425yPZfPl9onYysmwWiDX
cRWhNf3sWZK0kV2jVvRmOqRvjN1yAsLM8PGmC8xdfXReptD917MEJUq0/ZnjYrRHfSNXc1ZULdot
P+zOWuirvJia6h1NBfRqdoZ0KyMgAjiYL97oRhBp1Cx2/YLKF/aAskXdGE9nE8Wy6/PfEFfWaChy
vFXQFuclIFLWMSu+ZE0S9IO9F6n36FhiBz1OjXNtRJ4ry8p9EfUgNywwOh6iLXasoUCbWPJU9+Dn
Jn/QTboytf6Ui7uizuLWHUaXh930nlRL5xNinXirZTHcuH49CxqAoNFHrRREDdd2nKh3XZQBknvD
gfA5fzvFhd+RMug6vmvKweflNyvWaUls7SOKOXy9NVD15opRjLrSzKrq5H4w66OU3dHr3VD242Nq
6aZDNyYhTKD2MRqAm54CLa2kM3lk9JFJ2uTexcS6Xf+a2a5CWaVmYDWU32L0nVD7mMRX2uggYVur
BBJzDQLQuQXtxvXWGhGvzJlC2IGa+SHpyMFsxtgvq87HVaoT8tk0hvon2o9IpJ/d+CQeedQQM7sv
zAch/Dr92D4Z7v720dt4TqN5/tvI6kwXTslzkkpiw0hvnHL3zsr39R9Awi5NqPLydZ1NRWbCRIfB
FecxX5BQvGyU96/wdWVDuXAx/GOIBboB92bmjH5M3vZiOEVZDy4xzwCvpg6TsJEfccBF8FbALBra
kIojsHSBilRekrBo5CcXLo5uC0gGc+zhj5m7fxAfOXjrPNtkKGI+a0RnKSE2Jvfi+wybVw/DHqpY
O7SX/AEafan7xTOgf+4SH6Qf/m3/2DpsV6aV0Cyr1DC6KoNpSF527r2MP4BozEcMQAWk2CUDRqcN
VP+sxgckSbPwjSsXjTp0d9e8DX0A5eZniRhHmRQ8bIfxo9HR+yxng5/03SOdmd9m3UMmdJwHW5/2
0qbiSiyjUYfBaR7mTbzP8vJxqvsH0UD0JIkferc8aDZ44+67WqPiSoL3S5SP2OC5/CDtn7R2/WL6
0eG266a3s3ifZ5+xN5rPurmxyNxW0Ck6y2riBnaKOB3SAUOEhPm58QVg3QaFyPIkJUjBMjdYZKtD
IGzEM6isA5Vk4zQi11WuiDjFpGjXUdh0oWO5THtSpCfS/Fqd9/aeblrCCPwKQkXp+BlwLKY1RTbj
hU2dHnLeZMEIpaOgZPMuz5Pdy425HMhE6Lrj32qfd4rzNs2pIKHE0qbOCjiSpZE5r2n59L9ZUjZw
bupIinXSti8xCmrNuN4nOlt+S8VhoJgsv21uI48Aoxref6iCrr0FxRwIzqEOUHYkjLLiMR2+Eh6d
nY77xVD4svvhRO8GHRn41ofDaxMTvrjV0Z9fz+bFbVR7boVMIiHh5MSnOQZynXiPlvX0R6A/fLPf
lpTFxVmTMdAl8NCq3K8i8u5SRh7IVO+GPtIEsecBZa2CoB8EhjVk2Oq7M48dzxYzCsnEBbS0nn9Q
T3yusuHgxP3ZinUT+usvv86lr80p8aszgLgZWYY0s0cVq24GTIk0u7IgIojIZ6cpw4y+HOF6bVOJ
YUY5WUYUjRwkLk6+cyjbewZbgqGvn5b+3W23fO4jsIXRPIYLgaPRplxIyWx0DfiX4/t6afcVzT5G
hrMvFxcEsrr5kM2txBDa2qcxUa1TnCSqRjObyxkjt0MbQAbmPNZ0FxG5w8TxXsTDu8x5eTTB6jBj
CyIHHDxQoFyfAC7QD4tjA1+v4gFtrB+u64XZ+FAL7WjP8/MNKjLQXGIaBe1eJDGKKRO6dk2BoOXk
46GLxt00tH4CBLifm859V3i+wBtobOXLqyPXhtcvfHHKJ9nhIuhbHo69FftNNLxOjfzBntgOlYzD
bW/Z+IToZoPGc30rrFCqa1vACjoNT5EYEhToRBbt7bnfmTG5k7xeFed8MeqWt7GvhgmhHZQqwLaJ
rsq1STsBd3HLBJ4nDcewPjpF8Vukb+iWUt9FCXsoXotcS8i6OoZy7K+sKkdwfVpaeWrhWEjDj+Mm
INw+uNZD2jzUTnEuvOxhTqtDIV6PcvjYj9MeyN6gj3WVw40pCTwAL5ZvXS8/S+1CkJzH95ab+4U8
2eXiE8i12xgg8PL3nXu0Y3AiQebm9pfWGlaOzuhFthw6L77vJ+I7ZrOn5GSnhU9xT7oyDeziizue
5/Ll7zTAhalhrCcJT2A1SZ2gWwd6/Sa5X6KhP4quXWfXnUcu+o8oW+lC7ZZDX1pTvAsYX2OebSe+
b+qs2Ul7fpWZ3kOVMuMgzTyFvtwSxrnUmd2oR12vUvGvqu6mhFldct9ZLJgZC2I6+ibouUgNKEy9
q+WDKA9Rd9+1pl+7uq+7cYmiLAzheFDy4i2tAkYiD5CveY2LrQ31TWfy5zze0Zzc2RKAoMzRONOm
OcQMoA5AOYxy7bUTp8JsZeVVPBzK5GD3uW92QJs1g8CMSG687wzvw23vvX6HA3LjAQ2Dc4OhG6Ce
oP95bdD2RJuk1BJnjLM1INf5RHWEl9dh6bkFZUnFJIsEpdrijHGHCSx4P62lQvWSorAwPkrP2TU0
/lZRHWnL9U4+N7v+rItg3005qZN5EucqC+VrGr2J6Ifla5l8v71/axz/Hf6emVHRS2mKS7OJS3Hu
gd7IjI+MZ3f2aB4hXHy8bek60D63pBzAIhNLRgDjOYPjeLHPts7TNZ6g8jhltmx4Y+Lvt9odMe9K
ATjP/vYStjcLRWyAXzHArdKEFTZPxEI6cabpcm6K115k3A1p66edpjmx/fF/G1JuXyrBi2VNgzib
7i4Bgs2sntruEFPpdzrljE1TeDWgWo40G0Ql13428J5avZzL89LcEZ4DpPAu4j5jO6ZjtNz8QJhU
wzje2qwyFY/Om7kv86osz10WLok/pg8vgw7/42II8hBchVgfWnDXa2lADyC8xhNnkb2to3iXxGAn
0RyYzVVc2LCubQB8lEqMWIjzZKKBAY0WybsTmdK7266mM6NcypW7RMB1iPKc8K/0PSDdL+Wj+ytw
Xqxj/QEX8YVmrdd2JfZqhCpGNfmycg62vR+Zrny/eWguDCm+bEHAom07V5zdNky+E5D2ur9qEIH8
b/u1uvnFcooJE6Q9yLHPwgL2UpBfWVl/beWH21auk4h/HQy+RZH/o5iubBqGWJdYsKU8G4n7VE6G
H5XNK5r/5Imxlwk/esL9dtvi5vFEQ/lfi8ruxZEJQo+BiHNX3VflV5EhF04DOfp9pKtbbLvcb1PK
Flp2kafSwPlsxOw3X8DmryVB3LxL0QMEgAGAS7Q8rr9Sm4iMgZ+6PBf100xPVXo/xb0PnsIW6He5
+Mv06fb2bX+w3waVYxS71WKuUudndwRBnfk+6qudORwE+e6We6KTid90dRvQZRQIIRpKlViaDcuS
E9cR5wI5e1k8YGKcpR8t8vb2ojY/1IUZJcy5c2uid43YEIPfaTd434W9ZIcuX0637Wz6HnqawNJR
1B1txY7nyTSFzgL92VOZLb6UnB5ajBJ8kyDhzH2M8IjHUWazDsSus6t4icRAXCySESG2t17Zsb0T
/Y88nu6AaT2ARmd/e5XbH+33KpUTxiH9YVZOVp4lMKtFMi93UcMe7bLJ9ugk6cjVNk/AxZ4qhwy6
AX0ySSrOSGr9LHs1Wb+y6J6TL+C6fA+85OxOr2+vbzPvurC4HpGLyNhGRZZPmGk+T8OEreR98ihi
82X0d/9ExgsryuXu5kaUphyuD/WUiXUB/TYm724vROMWKrDUrPK2wEi6ODMLqjAlBPveW/18qFPw
ph9um9L4BFMOsp2abOzWVwUHXPvsFC25I25ybik7pvX8olb6s61Te2IUf/tolzMS174MkBjRhQS4
wxxdprcZC6E881f3DcgXpSkkm7LzOtbNPwrnNHuvSXlqgXnn7L7wHoZWd5sokyj/LOvCnLKH0NEe
I9ApibN9xOA2BE2g1zc9/a0zVx4hc0M1cNzNo3VhUAlXUBWtrKxBomEMjg3RCCMHki33ovGYekkE
tjOMQC9t9dFym3hntcDT/YHTXNhXwtaCXAB8+jjalfg5Tk+mtWf1j7H8k6B8YUW50QbSFm4PRNIZ
PW4GyFL3zowqvAsWjPwY+VMlx7vby9qMHxcGlZyHjU6dFBFOdsrn6BSX/0fad/XmrTPd/iIBEkm1
W0lPsy13x7FvhBRHVO/115+l/e13W6Z1HiIJEiQXBjzicDgcTllrTC5mzOM7fydF8MLdiNIXVyGl
oNFPouSmo4SF5FW1eW+uViL43tiaeaCEkFEr+RXm3haYJFdhlsThys6Z4HAjJBJzU28B/F4W867r
08EpeXw07MSzkHRB0gREncXonVfgpstaLU5wwCVmGAtjhF3wuvL4V0A2OJ11Ur+fl7KtQjRxgHYd
TaoifkwQpVFgVkHq6/ZF/ALy+lnSv7V9iN8FCOYNxMk8shI98+NmHPeYZAgwo54dKUnCQ5LOL/GU
tMDw4t2dSnPJBJlscYKl84ikU6xC9lh9JU9x9Nzfndee0BTwP58Ihgs8t5d2TcEn2rTLAjwiYIFD
bKFNHw1zNypn1ZWF1xgKyZmlO1ER2n4zTvN3DLhk92NJczetq+mPDsP7pwjeUuvJxHMtzPx2ZE92
GeHln4cgBmkl/mp7Q9/lCF4xWTqtWpQk/TIAMcE4kps6nkO3jdB5QUNguluVh27E5w7cj+e1vXki
DKRpAPoKpA0RGadlpZ4qPS4gq4pc8qSo3Y48j+3LX0kRb1WThHGEKjBuneGSJoYbpVc9DrwU33XT
DWOOEjQuCzueSD1S97wjEZJofkWai3EuLzEO4p5fikyE4IOVONX1gSEQ4SG/HLvyXmlkNd1N37ha
heCCjcaKMjjh1Cel9qtBT8rEf5EqPMxKhMAnyh1iZbvzq9o2g3fFCe64on2CAf0IL2hlcKI4csp0
cuL6DTPyfydI8MARZnAqGiE72GseMNyG7qSN8tTg5iaZmPbHGChaXMUqmREAkoQESeynva7v8sgA
TSF4zCXX8abSVlIE76AWqj3UvEr8dCDBqWTjE3jNo92EsUwvDWRdYZuOF910Kiap0H4pzqYVvAmB
UJvGcIuap8T7rgJScvUnB/VdiPh8yGxUF0kDOzCzwumiwBvBzOUEceuDivbpvClsb9J/CxLfDy1L
0r5E/OkbkbUnND/MtUTC5kFarUbYILy9C9ss7MTnyisANp3praSvKC8CZdppiMSHS/ZHF3y4gtJ9
iGJ36kdkPI3Bvk7LvaG/ndeZTMii09U7tWsa0sZWGfulNR81/n0EUFuaysYgNx+RK70tX7GSUoAq
1wQcVuzb2b7u933TOI16baFN1JTNvsuMQHCnACqipR3DqvOku+A8uOtp7J3X2fYxfbczwZ0GtVIF
gKWJ/RHRQ95fVP2pQuoJ7+Pzcv65xT6ViXA6EbJgwhB9JB/VNsxkRpkgLX42dexMVXfK+9Ab+LdA
P5Hxx5ReEVsBVLYMP33TJlZiBd9NZk4animRP5PMK/LnwSyOpGol955MiuC4qxTgoy2FlDAv3LDT
XWL1Xh7kfydGnJIzFM7tCRlQX1eM2WuCKUe+k2ZOupRdzu/Xpl2gR8VCeR3z+5Zg5awj6twocezH
KFLQ+q4sdyqN0GgqcQwyOYKJp1FjB40FOTzIrhmPHKWNLtviFwJ4yYo2/d1qRYIBdkMLHE48sH0a
x67ZO2b4EgZgdqdXrH/rZZwmQtX+30AdgCAacBWBISR6vKzW6thUCpSVE544Fa/d0qaAzWBerZKL
WG9/hlrqzP09q2CY7R03+e5PtvD9CwR3mCBNGGuEIyvUAJOefy+bNHMYeNgq6W21bf/vogRryRVw
7bQjvMjcWvejNexLzbhSs1piLDIxgrHoiVKAAnBM/ZIOrhEGHgsLDMAmf/KKW22dYClGOWpxsLTu
GKxx63r2qF3szL46nN8f2WoE11RFhhkynFw/JbdEIYdS0b1AShu0bfbvWyO4JoaYPC1mpMJJcgSt
zkyPBCGSwXc2EN3BXXd+TZvSQBoEGpNlToQIz1MWqzaLWx77ISfOYFxStKhgFiSzb3LDy6kkX7ds
xKc7ZSVNCGEYxtPGerASv45TbWGKNk4Z7XZlOzHHtoP7gUYypsNFXedECoHMXFeNboDLGSH6laK/
TQOGopcG/NSL0AsZFoeCfv87lQrHGKlInfEQz2yNVT/UhLgYJruK29pNUu71gwUYe0n6SdvWK3hm
0aOA/hgRsW4E102Fqkz2MzasXW6me1O5MNvqxLRjDVy56mun/zCt9NBm9nc0A6GJFzhpV7S7spRL
NZakPLZN6v1jhGOShazl8C6IhFnvhASomuOhRNp5HO7H7LupSrIa244bRBf/W7xwYNAaD7yjcI59
0hW7NHwNeXxl8NMc0l/oNb+LAP6edKXTz/1+Gh6AnyOJyDbdwrt8cWhnDpDFTFTciAy4Hk14wzjZ
W4msirR5766kCAfVHitbaZBD8kv2MwLme4fBzQnTNACFldy7EmMSJ7dm3kzVNCMqJx3zwslN0UGP
C981mRPYks2T6U44nY06V2E/4R5q0BdXTL4SzR4uJsmKZFKEE1l1dT1WM3YIQNjOzJ7Sqd4nUtA1
md6Wr1i9MyqiguFtrmPfGowTMxSvGv0G0I723DmgaZbcecs3f/Rr6NLF1AamF0GRgf8/SuvBbBoB
pzLyqZU9T1nxddL9837ss8V9lCBc3nmUNYOGRlm/m31ioEz1mIA+KZBYgEzKotW11hhVqDVVkW9j
HWryo+mAV5OXe6AOSq66z/uzrAdVeh1/oDPB1gLN6oJ4iJrXvDq14UEN3pj6a2pdtZXNFWwUwj6K
EgxutDO7zbhVv/ascYxwr4JYDfHJgcNBxZd8PlbGLqkeSf+GyRzHih7/ZOfeVyrYRjVmtobhDO4b
aPSxMYzG+keLd3i9/fbB+rhOwUTSebbbKkaZdGzt0EXHGeYJZ77PaddLJG2bOyBFgA+IbhKRPyVG
Jk+PmV28NkXrdX2eO3oCHJXzetu2kHchgi1aeFylbUe5P5n2rq+6i87sLpKmO5r0xVQb77y0jdIA
tKcRjJHbgKDGAPtH08cAf2iRNi1fS4BFdFCZWk5Ok39TUsAyzuihHYLHKVeBsA0iE0Vard1U6Uq8
YCWjoiZ6lU7cL21H2/vZbjzy73iXtjtjf0w8YDA+nl+wTKBgLXPbglwnm7lvl9kxo3zfIQlzXsRG
1mLRqbHAQaFwZIr9gC3I7QCpjJNXGvcjutmDZl8mhRfWSATb1Cu1Y6AoSJcN+/OCN01nJVdwLnaV
1QAqN3ASIKnkTjsVbhqfKuJm9LfrZR+XKJhNOA4xb1oLauyn2ZnCG1DeXDX0rrHSXZ9ae9UCxK8p
w7yVLVCwFqbFRoEJN+6Dj9BRtZfhKQwtB3OXxcN5TW5eCCtNClYSKGWYJXYc+RMtn9E5loG3rzTs
1hkNTI97ykgM77zE/89BfDca4dw3gEkris7GuWcxBS5g7bIcYCTAbzikAFrBIAF4bsBmr3BX6ZWn
MW6ezn/BorxPlzmYRwEGgFl5VWwynGM6tYRAubP+fXyws5/W83kBmkyCoFXMJqddb+BK6JN+X1nF
Y18y+xTQsAPperYvAHzXGs0LB+xjEtblUbNRPqNlf03n8KCB3NzB5P3v94kulvy+bEHvnIR5gFoe
9wftsXywRv1pfmuYJnmPyJYuvEesPui6sUEcY8ZA837TwXpVvJxX7/bheF+I8ASxQFo0hnmPpCX9
QaNdk5Ad/RaqqVMrx/OStn3of5LEx8aUW6ERRrCUer6NSt/4fv7Xbx++918vvDIaID/OVtphIfa4
C4KfI7haAJmz77ms3LSpMgIWCR21WpWJfaFD0qksaXTuF4hRLH6sm94r9UsbsMhc1qS5LQvDe0u3
OxCmhe0xqnaulabAaFdxE4wnGw1B2SFoUa97O6++TVPDGPW/gsTdURsMc6cZeiUC9MMVUbFTMF9V
FbK5h81dWokRdmlICz1pIryaABHjBP3LoP4C38M8SGxNJoZ8jE8yq+wAVofsdd7V93aRu0OuvsT1
rYWt+ju9CbfnbChqaWWoNvXRdMULzQGyiIf0ye7vxAg3p57AxUYG6oGhmnsAyXDU4EdG4v15KYs/
+eTMV7uzGMnqRcN6no9jC7VloY/ncxMerfFaafZwCpoqkSUzuGULV7IAERc1+agiR943+YHqCHXQ
VZI4vZnLWEwkh0ik2EOzcKHPDLZdVLUX8LuuTT2G7cKAzC6f+r9cmOC0SZBVgxIgiRaUyoXWfS2J
dpnWsyRclK1JcAwFB9afupRUzc4Ng8TN80vUaUrrS9hIMp/LRnwyCuD9AERiwX8XG6v7ajbimvPp
54AU9chmT6GpE9L5Lm0jSXPp5qJWooTDNCZDk6tRm8CzTjtioHqwC5TYiThzWtks7aKgc8sSTpRp
jj1N4jzxW7yStJ57ZX8odeQZo2OVFfuRXgQyrGPZ8oTjZYW5XmaDkfhZxJG9Be0cYNXJRaAGT6NV
TpeaFeqn8yd6e/MA2wZ+JcRoYsMP+vliZBmr7lVRQ6euUM0o90TxRvvXeTmbp5m+yxH8+pxmdMjj
KPYB8uX0dX6wSXZSw949L2Zbg+9iBL9uRWjdMpd0GE+6wAFf742tFLe9icTw+MMw5915cbJVCfaY
ZkYbgGIO7SvZ9NXG6NTI60NnyRKkMjGCKUZVrVfqDDF1fG+BSIXwq5mHkotq297fVbd8xMrfRlqH
wd4Cue1EvwRKxKgBuQED25ZyV+m70brqxkGS59t+0a6MYjHOlUi15BFrQGvvgxaTIJhIHdYGXpxV
LgXAH5iQXZaZd4o1ACRNxuUi0+liSSvZc1z3xawGkT/Q6SLS00tdb69oVEpygDKDFJz9HDVhW6ao
9OqZ5SrxVZm4VvptRuyk/9608lLlxZNjpU3B46dxDFRsHRuojLedvWv02ya8p8mho5LgSbImESWw
N3lS0rFBhbVoQzeKMAA5RQ9A13ciJbkwk2l//pRt+igGgC3wFS21PMF3RAVN5jhB8bhQk/2Am7Ks
uy9x1zlZKsNX3VzaSpTgP4YyxXOgRyTAoyuMmKLD7hajxE5T3RAZ0fdmLLUSJfgO2w4tGtdl6lus
vR+sqyjs9iQmXtgPP8c02s2WxAXL1Ch4kWbB0Co6rI0UqVuxO54D5Gl8MnuJeWyeLPB2Y+AXtwqQ
pT6erLYI4hkJfJgHay8DgGO2Ld0rMpAgmRThYI1R2E5DiAtlrOqrqAHtTIVZ6S9/YHmrpYhHagym
2J5QmbKKy3EE0BK5oIpDZVO4mzvzLkbEBuqUwGK5CiehYSqeuEXwSjp3jA9/tRix1zKr2wqwRNiX
suyOebdL+l2XWUcZ+4VsMcIR0rXRbgwM0vl1dNUahyy6VIOLmj6cX8z29gMRFWjBYNb5p0yxct8h
r3NgeEyRb/XRZajR21RX3awKJOHRRgUWTnVBXv1XjnBowppFsDJkWAAh0u3CY3Pgnu3WkzN5rRvt
ZbgpsmUtP18tK2qAscqbLMKUlo0rmOluonQ3WjJ9O6++TT+3WtayiSs5AWYhgBGPtKCtRRjBjZH8
6z0K866n2K0TGR63TJzgEtJK7/RBCyN48ENO3NS+aaLLKfxmy0bdZPoTvEIWD1qeYvIXTlUfdpqV
7ysdL4Ma3WqSSHM7s4rLCPUNMBMBkeSjCitgDdRWjhoDOVgH6oUX+bE4oR7vRZ4MdmX5VZ+eIu+i
xGbfBLhaxRQtojDLrHyn5UHnXtc9GknvaErkdLKAc7HqcwKFGxfEym0YdChndFNUOaDrbdDXJ7km
tqM/UwWpCwNgji629Rlp1BI+osJmgw3BLdvgpdX71wqFIn1A7uKRID5z+7AB0n95d978FzP4tL6V
aMH8+xigYnOFRHxvjbGTJ8llow5P6cJ2N6Z3XG0PgUl352VumiaQaxDDAL4Tfz/aywTmdWUua4yO
qMnJ+hakw6n5La6cfyPAlQjBe/DWQoIu4cCkoM3tSLl1MLvSq1mvStayXQVeSRIUaNd90KY1plFQ
hyJ35Yl68d68Lgan+aoc8gvbY/fntbd5q6wECh5krPpCmwMM3tAO758g2w998FiOuyQenPOSyHJB
fTKOlSjBh7SKmZnRlOR+YWTKsNMLcFOVrJsvu4K2bqyQwCsb9iuJEvORpEXoGCBWuAxxfYeRCox3
XlXXfaeT5wB9xp7NTDAf2DPQTrSQNae6o2nmqur0CwXh4K4OCmt/fgHbd9ZqAYJnGhO1x8sqBQjK
TcPd8lTuiwPzWOX1u8Lju0BiDJKtYcIkbg3EIAvJswWqZnBG7mhx5QThbkofz69LcoDEZwBrWtqy
ZbSdzCeOWqD5VBkSv7DpaN81J6ayUDzK6ZQ1uW9Hfeiwqb+0lPyiSZSdqj3FmfnLZg+FbnnnFyY7
TUx4ClSo9SZVA+NudqMHf55gvpheGw/tF4yWHeK3SXKYNt37apmCK0qoBiqaETAcsZpbbpob8U1v
NzLqqS1lgogZSF3/ALCqwpGNSVcqGVHNn3MOipFfQQ2cc9UEWCnQEwMnBwIfK2V5/S0bWcsUzq7V
JjSaFJDKOaU+H5vQdHNz8GIZnuBWPLMWI5wwNSQZs0f48ia/VsPR4ewqARGapewLiUvfuqlWksT8
XK+pCSYGSsCYgNZtSp8zoNg1qTMoKR7brrSRSLJn/wQ967hwVJUMUNfo0J2ZM2l38dexfdMBMd2C
doq7VOZsJYr8x5Wt5KWhkncUswMgjThS83vc/0RngRUeWllguOWk1noUjphqAxi8HuE8bPOU2F+M
4Bk0RbFjRFSG3bN1uNaShMMVqnbKCguX8AyGLLcYxwUoT5I525aBvhqwgy3sq4LLZYAEMLrSxhS7
Tg8gXg3hdBNJj5xMhhADanaSUGPBbBrm6LLSkwfgRElujn84gMSrFlPP/61juYpX2591oHMAA1Lu
jzdT7cS3zK3c8ZLcgvfrSjlYl+rRkhQrth3EAsGrgTXOEGuzOgdueqsBKCpJLiJ2a/9isryOTIKw
/4CDT6gJ5E+/up/al1r3bF1SBdnemfc1LF+w0hpGkGMjWVBXgqb9WeQqc3T+e4wA/xdKglT7Pz0t
52klQ6MDqdQWu1/NPhAmjcijpiQ1un0k30UI9wM4fM28DGHEqdFEF2pNYmew+9d5rgGtUY9U1km+
GOxnY3uXJ9wNLI/yFjRUiB9KNzjk+/E4XwMqk+wzL9obMtOWSROuiI5YQZOq8KRG8ksN3draK6nL
6IPJH3XQFmPexpxcRXb/SXQqxmJjzk02U8TlNr8KR0/rftLB62TTIjIpgmsYWZgVFapVPiCly/YU
xIe8w6xmIlOixNDFcGxmYVrnBiwEpJzFxZxOyjE3ZO2XssWIN8PUZaB3AI5GEjpj96Uwn9onhjjl
fIy3fdH9Z3wibVBC1TycMni6Sn1Rg+fhjSiFGxBPezkvZzteeJcj+IZqjLqCmYtHnTQgozoFyg4q
u0+iXTy4QfV3R5gtul15CV6VwAiboDtAk71hICoDC0QH9hyDuojVLYkOZTslOIwS47Q8XdaWFUG3
M3IkQfq0ftUI+Zqx+HhekZvCQEKEkqhmIlYWbJxZKqYF1A6Ign35GNTdAmR0RHCEbMTd30kSLkGj
m5WQqD2AOrBltDnktHTr4CHWJVffpgmuViQYehvUpj0xeKSpoPv8ZVAQ1anNjj1PxuP5FW1egStJ
whUY5WAmoCDN8OsuewoKOpzGWv8asyCQbJJsSYK1JzRjWmLjJhy4VTizxb70BancfGAeTevaUQZN
ylK1qOnTNQJ61KUeRdGLIKhRC6awBddD7gdPgV+f8j3fk1v1If3C9vUh9JLn87rcjMhX4gRdaoDK
sKYUEfJUKK9T23loj/KiFIhCrLjW4kOqEY9SRXJ9bVr/SqqgWNaXYA/oEcTMRf6ogVOm0Nt9mWaP
ZfN7nGP/RhorUYIPSck4Rrkx5r5OGifvLhp+jO3eVebdbH85r8tNc1mJWn6+cleqmndVkSECMEh0
k1F2G4zKLTPT76Y5nxKg0J8Xt5nhRFucbgI7Gr15YsUFQ3F5FC+BGuqlPSa19K+Mx/kuVaudYd7V
CNxmppw6KzgZPJWsdfMMrmQLXiXUkiQLFniopu7c9KXCNIgpEbF5PYOJQwWhOuD1xQw41cppamwT
rxCjuGyn2bUVGbXg5o69ixAz36YRAdE3xmOq49mpeYWODwrU1jwk+e8R+/1rh0jLMrCnM3AsCQoD
OWIwALMBaSz7MFc7DYBy46s+nMLxCpRpEsvYdCI6uPYsTF4Yppj7Vrskss0UERS/+r+qkuKWl7qP
lMg+2dte9if3NIjggKj1D9aVcJm1RsBs2iAjCGNATisdHow2q5wixK0zx+zt/OqWE/vJQ6IZFQsD
Uq5lCaHvUPYVwUwaYp2lHzm8yEwwRJnNbVTJmNg2o513SbbwDs7Dscc7b8aVljROkZ4s7TJXH2n/
VEdHPZLcn5snaiVMUGIOfGG7N6HERD2igTN3yty4ZtMfpc1WYgQ7VHSWZ32KU1VxZqHMo6NXBAja
4VPNiquk0K+qmFKwedLpwcwCydNys6oFXg4wj8BtMTCefHSR4MYo83oIC5/hGXaJHOEuawN9gXnr
L5HOC1wOOkjEDcXBtAHxP2EK8LEJIxkV7JZroZqGDzBww1Lx3LcD4uU+MzG+ZucUoA+gmwQZFUkl
HnprS9dihC0dBqDoKIDZ9kmV7EJ6qfb1m06kQGlbXmwtRtjSlCWxAewuZLn6uXs1Un0HMK/QYwqg
bqy0tQ4Gw4iU1oA2lfPZM9GP+mRFOdlZIFr3FLs6oPf6QHIdGBsd20dxJhv03f5COAGgwePEiEGN
rqK7q9e73McQNyZjddBIMcM+TnOtXekk2VE2VqfzXmJb9xYm3vQFzkq8HLnSl5EeQiRr9fZkcjLt
kiyP3YAZv49VApRQ9Kf+T5Sg/0k3UmQzltIbz9whcXSzcVNJFC9bjhAWWiFLiyZF6aBRrsD2wqbb
qpVY6+aky3odQizYzMlgR5jIQFnWGI4WKR7BTKi5fTU+KLbeOUrQ6x5n5c1Mq/vG1rS9HlSpG9bp
j6lHgi3Ra9WZzE4SB2z5+/VnLapZhVUhD6xWyeICBaDx0LfspKLxR8tVPGYa9++MZvmUlSj0llUx
SJsR8Cu3amXu2mL2h6KVePrt0/BuL4ITzNOBGwMAWvxIJfF11d+g6/il1qwK03UJ8YCytfuDZYFf
DUiRoBQA/+3HZcXzkCR2kwBXoTK/pa16n/UB2dczlwU5mytbCVou1JX+NDO38SZCXD+VsVM3LnbN
aUcXI3XB979bkhAEaG3TgBeLwue1h5G4tX2dPJyXsPUyopSg94eZIBPUhbWkaNmfjWrEHVFq3Gm+
kfCoKJdm8Vw1J6u9TVNJ0LZ5wlfyhBWNtRkxgC8CAriO9rk9eyFvHkNZc+Vm9RY3ns7ALQ06GBG2
RAMweZrFqPg0u/4KCIy7zGUn/o0f1WPgylCGt9f0LkzwjGHUJUMCYjqfam+YQzSRA0MD//l92pZh
Yf4PQTVm3gS9FS2ab6YK8NNKlLmVyo+4zPZJLsNb2IoFKRhy/xUjxoJdVM2WrUFvZVEYXqeAXUpn
X9LyhQ/TXjMDJ2jDP5m+WssU4gdcaiCN7gNg1+c/62hnkWc9+9U9sFoSv28eW0YY0SjIJT/xArUp
tXqjAa/N0qVfUi+vHmrrWrNd8iepXWDj/ydJOFQdANPQloD4DyvzA7K0dIxuUlvH8zaxuVmgQtRB
y2mjvL3YzMoPjd2oheHICz8sfuj5S18f+Y84Au2EsrOsx/OyNq+nlSzhzogoKE4CewBNAyNO1D+G
1V1XnkJZQ9j2Hr0vSfDhyH4mSmMqyGPoceiA3fyYjzPYcR/Q3QS42Pvzi9qSBvQ63QRtpME+YaIN
VO9jDvoWX+mfjRnIUMeUHQqldTJJAVomSNBemYBhtAM3AtIz5iHU1Z2iWIc6/gH8W1cPComv2PLp
62UJSizQZlMoBfbKLjX0Qhez2V9oBjfddDYVv9Wa9plqdXiMx1F9oDH7el6rW65qLV6w/roJOmUg
sP48zNwWBanKUPZtIR3lX9yq+EJeyxFcIo/V2lTRaeIrx3Gv75uD4gZ7elC92o08WU/p5ptuJU30
jHVO8f7vsIWt7QSHct8f1Z/GA9kX+3DPJKHTpgYJwKAttPWhNC14xIZrbTL22MB83Me9m0RXs2ww
a7NdBg7qPxnCpRU1ilHrAV79Wsr3RR/uBj7HLm8Np0w6xy4ql4AxWS8Tj6q92zXVKS/YD13WT7+Z
3lt/hxDyp0HWamO8ZB+qwOtabwHyo7NDMec73cy79ELawr15GFcrZx/dZpenCxIDksGBflnZO508
ZeF9m4IpTjaHu72PzLIAz4ydFC9tVrVTqrMIdaSodIua3UzTA2OxJN0gkSJaZq6YtEn6epnsOFj5
rupOhhSKZNmFT2cNOT10GjENmTbBpSRhW1ESmrmvcMd0loR94SauAcquPdm3B9uTUext3W3IImJQ
BRk3JC/ETarSwLJCM36L62NvNvuaEAdUhl4f9K4OfrVWCpy6aRYriYuaV7dpH5lzkcYtCmPxc5p9
DRQAwOaeWniJDH5nMzpdL064DgZb1+tKR0J2umu9RZnZoRhc7dU80N10VCfJfbDZIbKWJ+yebXWR
EnDsXm0XxxZNk429jP4crfiHpifHWekTJ7F1F9yi6i6ptS9A/UYIe83U5OX83bCtZMumBpACkCAT
lRw0SjLo1XI1xeBBQFuH4Snox1YfJzy9f1uWplk4eeASt5FIFWRRZrQTIYSDmq/xi2yBeANgpqfm
bAKsPs32oRVGh7+TKeyslnZpVw4D9wNuuyZu9xLZJmYci/BglLvzspYjIJxJDbNBNtLfFsqzoncZ
hzlJ6gGt34My7bQgeyVclbQvLSoSRaA5CvcecEewW4LhYIA2Tiosw9dDdp9muhMH0/eulTSVLEr5
LMUCeRpofk1qC1dAbfEstCqN+8wK3fJlwJRIWPmRrPK9YXvaQof+PzGCS0FdomSsgZiY/UDoFV2a
nXLgiDJzS2IF22p7lyRYXlkA0tyaMGpQZkuXrXVRAuKtCbnkXMv0JhhbkSemMQYj981Zu0JPb+lk
LIw8tb6gfLYk1ra5JqIvnKomHtQigXc6M9Vupr581ZoHtTS9ge7yQlap2vD6sOR3IUJIZ2tDGTSD
CnvTsm89L3dV/Cu3QapH58zJKjzk7VRifBKRYrOP2vOm52DA8gv2tZgdEjxHoYsZcTfJeoeo337/
zK4WKDZEIMRgs9rDP+DlAVCdHnxwsuh/e6MsWyUAbDU/Mc6pphZRwnvu8+m6BALTdJ1KAKY2VQbm
YPCn4wVGqeAVll71YUbKyC8bzVGbvUWvM/17Od/UYAzRJK/2LS+HwbH/hC0fs7qWaw0p7tyuAX00
K34zYBIjK37+waasRAhWZ/VxaKJPBRoDo/llgUL0VaJE+/NCNr2PTmydYVAHlPSC0soQKNVDB2/d
2LdGnuxTru4MIzqg8/nSCLrff3BqSIIatoV12Z/oE0ipj7TTMXtkAdWVAFaiIfVdPocXCbDjamuQ
5XA2jc6ELBXA6Manl3QGAuRWK6DCnPwMBs/ir5qsm2LTEFYiBG+HJtfKBiw7Dqo2X1MaXFelpCF4
exEmSvEE0TqGqT6aWqkEsRqbdfk65va+Vjw1bq7QfOOeN4RNr22+SxGsLUJJbi5TnB5K+12YX4RF
dUhjMP/ZsoqNRJJI5EyjUeNKBk8w9oAtcYfurq1cwDyeX8+mYS907QSuG93Awr70Y2V0AFEuXxMy
gcyHu5kJPF+OIT44UCPTJOK2Hq4gCn6XJxyknmhTn7AKYGwH47A8+zMXpGfu7FIXD/+9bGxwa3kU
xAw22hUBHGgL4jDXOld2A3Gp/l352lbPnUqc+n7WZF38W/a9FiRYH2BSoiBG0QRwi9l1zWK0ARqF
5Km4ZRGooQLfAP14Flz3RwsnSUCAKwNnGihXy4SREe6K0ov/YIROA3m0poKHHYCc6nLQVj47xmux
igGb6mtx+APIlvuy7S/Btnre8LaOK/KotoUeCfR/iHepNtH/GcKknqIi93hjPWSABDovZlNnoMCF
wlAjUUXOqLqdxqCbcIrsnhzULKtdwO1PLro2azfWIvW3Xy0UkOrAqkZDEEEsLNhblTMlrdOC4xl6
oaPcaETuCIyBWgld0soo9j6rcBFmE5MYoPBAp8nHjarDIcW7L4ew7ql7o/mX5PdTIB8lLFa/NgWQ
ISyZcByf+mszHph5Cp7P78/ncwMJyJvCBFQKpDghWWbrfR9qBSSgzH9fqs+tFUrinc8WgPYJFL91
04IjgCF8XENm16me6iXMmVq7cnwe2huF0IMd/fbN8FGO4AFi1pRo2MDpVJLGw3TtbROz0OFz1u+N
rPl9Kt+P0oR7yLaNRFOnZe+DwSH2A/7NKv3Y3o2hrG97U4EMDkcHtDK8j7BFapeXxA4WBQISFKQj
ZobzWoKMUHJ2NpKJWNNKkJDUzOLE6OIKgkaij84AFFlAkICv6gCcOrTf8Kd+4td699rVsyRMXfbm
4xuWLlUdc7koMIwj3oJWVSglnhLlq5WGTmfsMyQwzXHXqmBn2Bcy6O2Nc/tBmmCRSdBVI29h8x1y
J1qCbMMTSJ7On6utTVuvSLDGckxtFtUp7AMUOAb4F+K7NAmccZS48U05C3c6CrUgshMZsjMM4gxB
AzsskuomMcx9HuPVYmOkXM3n+/Nr2tSbztCfA2NUTRHoMdHqKp0rrKkcHngbOkHk5DKEkEX3nywB
7xUbHDGmrYnzFiQrWzqzqkSL0knh3ZVdfOVKc6VqaKWeQdhyfkUbdQkY3kqc4MLNEU3FZo8lWSpP
APsUHkk91q5hhRXylzYoM3rUmDCDfciyNnWQOz0QxGuSTdxQLEFwtOB0LlVPsfUpG8007lNsokHG
+zrpHzNiXFqxDFlow9cTDehj6PBAjVrVhduEhn1cBRXEaLg/fZrP1d7S6SjR6cYOfpCyLHZ1Z2mz
TVD3MELfrG0vmfsjmaadhRwLujFcFnZ357fw/5F2ZcuR6sr2i4gAMb8CVeUaPLsnvxBudzczCNAA
fP1ddJyzu0rmFtH7vNgPjnAiKZWZymGttUXNF+RMHBfZABgML7ktveRYiHutYCth39Lp2CDAQN+F
DSoANYSRLgUkGDUScEMUe+FU29h5Z+aX68tYEoI4DLUOYGijCUexSZLmTuy3Y4LBEmPnAczSHt6S
4f26kKW9OheiGCXppRlvGUtugdj6ZE/D3uJrcfjaOhS/6FZdTi1pJrcjGuip5kQMKDKlv6ZkC2YP
HKD/bJeK/xV7NuV+M0BMbmw4P3HHj+ZyMBPfrm/Z4noMG0k7PGFwcxQDQdFwW8YtSW5J/uyb+8q9
WQWPXlqLZztICiLkx0SHciqmXRYTFVMD3JF3QCSGRQsWmRfQp207++cAB1j4cFPeYdCm57x2XnLe
Rq72Q5cwEX9PaQ4GzLNvUY5vJICfA6caAk4GNmfq/RoESMhyW/tcShpS8uiZxu76Ds//UrH4yOv4
pgG8H6TE1B0ecyqtqfeTW+l/MWS6NcQPPXkEG9SRSrarPOtOZH8PVWsSf0Z8wS885NQS8RB3HRNx
AksYx3vDYg86eMA6AJFfX9rSfTsXQxTb5CKbCFbx5Ja35jax0q2dpivWdkl5zkUo+lmPzBcyw0oa
WoCwsA94+7X4OiU/rq9kTcy80jMrO+ltl48axIhy66f3Vbdvpqhao8VcloLloA0R4xxqwYRadTc1
FlShI2wTl26YgYan1CsgNbz8m/X8kaTcOTttrXg04wQtJTL0uq0hYdKBtbc2Xr5kPnwQavx3Rcp9
Eoaez4D7OB5fL4B7X42Rw4UXaMD7X7lHi6Jm72ECoxC988ozIfWn0jYy+F2np5H3xl0RdSu+dnZC
H67qmQhFn7UJIMU9hQiqgSakGL/lDPxThDxQvXxy1orYi9rgzXwkcwkNyd9LnbMxuzSRxoI2yC82
3TM3sOtfRrH5F5owF7Vs43dcpDheYKtRlsZYExkbUNjG34HoGGlsxMtjXCMwXTR1KC3gjYM+wA+Y
Ca3dAR4btPKvMZ45GXnG6EtVf0r6qKeHSe7ctez/rMUfzutMnqISsh1TPdGwNtN6b4eIiW1JUJaJ
DwlQ9Js1n7wszUWCDMCLHqgHLs8LhDEjcFhwXmP9S2N3nvluN+/Nt4SnQfX3KDmw3ChL/1eWoomF
xROfOHZya2T0pnSGIPbcPUazENBmjxpGE+Mk3xo5XSkMLKgkJlPAE4ZIHekS9XUSU8K02rabV6My
QzKF44Bql//sr72CFu7yhRzFqpO81ovcFcntVBrWoeIgOjEQ7kR+Zf3902N+9Ns2AhyUj1VPmFUN
kqYEJpf1xf3g0gcU/m/wPF4xTksbN3dLgU/LQCpQbbbsyxgtQxK6YVD728y+Y5TlU97Lreb+fX85
LCAGSDAOYPuWrdpBNrl9pxt6cmuVULzGCZxS3zu5/gmjCQfLGdeygEtvyAuBii6OZt1pkweBvRS3
GDq+Z5TxkLjjri0SAErEOLzO/SSQW81SG+yPpaOvBBqL23u2ZkVfan0sCq+DvtB2OAArw86sU93H
UTfxlUzNkmYC5dcBFiXyq56a86wSd6xbB+8UDyxiMcYR0iZ9KgCCft0qL9gSBKIE0RlajVHSnj/j
LN6wqBNXhYNnRIqKSxFXYT4kwQSWprz9UZAiMIa1LNtCW5HpQh6SoQSJSoDGXor0cyfxGoFIn5Zh
/uJv860WWi9ZEyQPYlfvmr/fyAtxSgQy9DRtk3pWUxs+FMh8gUvNrSnir9d3cuHAcBXQCYQuF8yL
qzs5kMy0Rh3Lwnzi7VQNp8776o5r3F5rUmYFPTsvkSYTTKJMbgsnDxk/ao0XCWMNWn3Bf16sRTki
zB0BLL7AWmyvuQEtbQBEw21jvngAEQtikh/j3t4U9d/3BJh4m4CqW0f5/+MMNfMAJmuBBPPWGC2M
xwyR1P2Xumbb6ye1cIkvxCh2pNY6n48ghr/l/kP9oNFd5t6sjYityVAMRRvHtBAeTW4zHj8l+S1n
9m0nqlMlhpUbPJ+FEntcrEZ5MRhUtnE1JwJyHSR8tf2LmmXYjN0QlFN9k9JyxcPM/++aPMVi4FVL
K0NMya3f9buYDFGGhqvrB7So5EgEoSsO3JDm7/z5mZKXmmujnGk2r5XTBKVjbpvmazetdYsubtyZ
FCWMGqU2lXSAtrXC/64NLXDP2GMjhpukTbfr7D2L+3YmTtE60Y55N1CIY6V8SR12L62V/NnSgiwc
MjKtaM0ESZBiG5w0Lks210zT19z84Xkhqd44A3KKvdKNtKTd55IUmxr7uZ2N1NNOBTPv5GDf68K4
c0r6LMi/yHPh9e7hZYIsFHo2lIvEGbOdbsS2aegGtfU7k2MeOuNfrmvc0uEAq1X/HeYSvIQut66l
SUa6OZZx+/yJtbwIOid+uS5j6XjOZLjKALs/Wdmk95Axpl9EFgn+g9f3sg6ceiXUXDodPAscVAGd
uTNZuaG9GPyuA9wW+vLhf0ZaAad0BPRtnyHV/vb3i/LQbe06lj73XSuXKDXN0Xf6HGGKLX51/hDG
zl1TmqFWoskq9XfXpS2uDMk7eFgPSWL1mEz8V4vrLaKVWv7Qxue0aW46Ym8ruUZiv+QB5zThfySp
h2W3eK1aSYGoYfJvpB+fnPiXa2vbcgSsa+y/EedHqv28vrqFnpF5hvePUGUzs9zodJbUyNBpiRFq
BCxI8XSqumHfTdNhqoo8FOkQpaa9zdI7KwHPuTR2KKRE1z9kISi8+A7FVJmuxmRr4jvYxELMkaBG
2Nz0WrxJSkzKrM14LB4q8lAIdAFBp6vAUqKzh6T18NbTuptCfMvrLEiRAkXR6/qqFkaqsb1nghT7
aOpJh+h91E6VpAdDDlHVih28S9dXnzjp923S32oWJoH6Zg5zkubQoBs7r/Q9mBS2fm2tRKZLRgdO
DjVFNKGYyHpfGh2zrKVAB5Z2Io25GQz2UCVrqGpkNo+qtz6TobpSp5UDIzLFm8nID2RyTp1Bb5ym
KQJ9BNwsd08izTca857oMKOApjsr8x9L9z0fiwPFkzVgrDrQsQtlNryNJsbd0sI8lZn5go6wkNBh
xYkZi+qAd978KsFLS/Vi8Cx5PPmwKGapf857IxzG+L20OxrEaGqRdWojj9giPPw5sK4MUp+8G8gt
ZpgFJuzREFmok+HxuuosmW4k3P/5JsXfVePkGWk2nxQI4Cv0+PZlNDWf82KHBv0VNV20PCbqvuh9
QjClVilk0TkDOh6a15JtLO/z6ESAnW5kF/DypRQ3clxpHFrUwjN5ihaSiaBjvp7XhsK2Xo5vWrc2
aLoiQi0iZSYd02q0tBPP0oeJ9A9O+b8tQs2uWCNqPqUPprqa+AdDS6JWlJvrOrC2CMUoJmBLMEpj
0k56rf3C1IlWaL+uS1gKe70/J/H7Lp+FvVZmxZ3lmdppslsAPGBWliG1MKbfrotZfICfy5lXeian
MsFuzX0DJ462jBaDJsE4lMdi+CGc6aYk1TGZnIeqzD7ZowjMnj/zoloZHVzwMD5yQ+jlwh2f2VMv
P4GWgJlijM+b+ZCPx4n94rEZ1OQwxFD2VSbzNXHK2XVSSN8ZIc4R01seg03IjLcu8qWyGk82fWuT
cWWBC7f4YoFK2OoacKCYagU+yNhtKCU3bfzTr9i7cFvQNYq7pgd0Xfb5+skumCkIBYIOULjxQw2P
BIr/pdsP81WmW2ajbfeNe2XgmD+kFl4XtWClIcqZMROROkL8d3mAfQekmjwXzStvdhp7oAMmx8tH
v1l7Ci6f3B85iuXlhim0lOHW9Vw8O8C/o16y0Sd2ZNm0qYs8GNjK9Vi45xcrU+yha/daRWOmnfJy
OPT6cGyc3f+0dyrgUQo2Ab8FjAr8/p3IXzwb0J1i16f+iidZXAmegzP+MXFR5rs8I7QX+XnrYO+a
zD4w0B6z2l9RgzURs5qcmRJ3SmKvbhztlOn2lpvanuY/rm/Wb7RUJYJBwhz2GxBRQHFQE6ENd4cs
ZkI7lan1NObsC9DGoq4TgVbpW+7Yge/JMHf0W89EA4SZHkfqhE45nibvG0ZMIlKbN7VkW9DA3mQA
o3e8Rw1j50enm0IbJoAn9Gj07pNj8yPadgqQj/c5mprbJ1R589DvvCwEYd4U6khEiQTDN3nHN4ar
B0bs7JAv2FYYkhkSTAe27E5zjAAoT8cyS6LrG7F441A4sFwYTHgJxWS66O9F160Nk9mRkM+R0KnQ
03CS++tyFo8UOoNJOstAllZ5ptoof6CtDc7a1Nxbf9QfTGclxFvwcyAK+CNBWQkjIH/rBqmdqCdo
SEYRZsiNhJlmrWzZohE+E6SYfS8egAmKTuUTIJQipj8PNN2nfr7HHPch7ceIDsWp79jKnViUimh+
RpMF5oXaZDZKVGbyFs+Mvm5ZBKoQc2hPQP3aVexLJ33MyY9fOdJz149tqTqCxrY/YudzPbuKEkMU
KVrC4HHi4tC0aCZJ7O0IEmphmhGG08DYN4Cj2hZeRPzCCypqrHzC4rmi85hgnmfOgyvGwHRB4sMt
vXmViJKtYmcDTE6u9UYuXoMzIYrjGTLRW06C4AVZwn1n3Yy5frSqkK4NB6zJURxPSgddZnLWndRH
DVk6NNCa75WeYWNHjI1cP73f/vKDlTtbluJ1TClrzBu28AmWuBEg1XX5cMvQ4mzw75hjO3YF++r6
N3jM7dwcqMuZtsn0KQ9QcYj6fngpJ3sMpBW3USun8VC0zaEtfBmOBOCFMi53jj2WQV+k+7Zrvjfu
lpfd3jX5vgWwhqvBqQ6j2Ce48oJZO1J0JmBgy9As6D0z+sDnTWR3yLxVxYs/xBh0bKI2be/Toj+a
Xv02iSy9cVrEi9f35fdr58q+qKgBDQRJ3uMYPPreYgqWsHHTjyXAoA0kQ4zOB2tUgs1KrChGesQb
6WPJ3xsPvBlO1ocsBmx5kpAiLOpp2yZrYz4rKu8rpqzpYy1HL412shP2tfD8qHWHu0RuV3ZhjhY/
7oLrOWimQqJARV9NYoYNdnPsQmIfNdAg+eAoBiDHrRdbj4m0v9bttCsb7yWdei80ChICMXtX+N+u
f8fynfjnM1TXIKQrhhG0IafGHioMxHs3xOsCAtClmz53V550a8KUrXXj3pxSB2vGhd9gYPjOdfAo
Yv57nJCv19dlLJvsPwsjl7YzH7OuSmK8vBiy5dNQRBr3P6fG17QYforY3PqjeY844rk3aHrDqiRK
qhPKgN/j8QiAzofUnp54+sN3rU2rG/uVj1t0yJgW+M/hq317NEswZDHCnyQAC9drO7/hpvM9ae08
KGWPAn/NgRBqb1P5BLRvfVvxYaMZyb0Fz5bH1bi5/j1rn6P4GQyZkbinBUK+Evc/8w4lWTn5xWfM
2YLnS3fmyYBy7VPm4c5XQ7ydWmPvOWVUItWbF8h2Oubn6wtaO/xZEc/EiY4MCUkQYJoDR+rRN3Y+
HW5q5GIxqJ6+DV1xY6FrUfPEGiTp2lYqvkwfnERLG7hsh+ih3nFkmMXj9cUtzZogLPijPYofiw1G
K3Dh4Lj4ZITMTX/qbesH7mSFGcMktLSsJojzOEzStokIXWswWMrnYbQOOIdzF/HHxl4tLuspwyvu
VIvkmQKx3RPmXWnclZYJGuj8iztlQUn0E3f9XwhibGBnl5taP+juty62wzhZMWLzgj/Y0rPvUfS3
a3NfthJxtBiMsDLkJi/cuxJhvS1IyIA8Qt2VatlSXh9sVwCARrrDBaiIYspsvTfNJsW7HEiPQPmV
xUNpsps8ZlXY+cahHvaJD2apsa8i+PnIl+42H5y9kayFpkupH5Q0kG/B+8EE4q+icR2wFXuaQRvM
Gs1xzjNaM190Vz5WID3gNpwKqq6n0eye3MbeaDFqocjZr8THSwdw/g2KRva2iTEnfYpPJW0jNqGF
Id6V3mNOndsMpHuIKK5fgSVHci5vvv9n97sZMdOSOKV2svwMMCcgUCqqagokpZis0eVaKLd44+YW
EAzw4MjRUHkpzy4bG9gxXnxC6+tdrMdbh2OUYXopvSFMgBEkPPFKsxsWr4WsS4bsXLBiyBhoXhsm
4xgvtwKAw9oBfFuhNdBDk/SfUX75btPvlqethGjL2/tnuYpKMZKJGkyUyFpiVG9f5cO+BWPaVs+Q
OfGrFeez5BrOl6jojlkL3oL4VTsNhR1HvjNUeL8/ZijabI3GeiaS6NF17ZlPSzUX5xJV7aGYCkR/
FAJzRr84fRwOrHzS/f9xF9XQiph1Li0bZxfDFQiOjraN9P0wb1Y2cPGZeLYeW7FF/djaibBQ0LSA
IrDTM9QvYgI1ibMHpm/qhLYBAkkKhIzhCXBdG8/9eygTJA3/3A9bCbZq0OmNhWnFp0YfPqFPd9fV
3Y0xFL/M9kFjgI9H0ub6Ga4ueo6vz0yAtMAUDBCm+JQLiwcp16K4HAJDbwK7dILWzD7zvMa855vv
iIM03q6LX74hDrBOYPqdDxWdwXOBVTdi7mTGrs2zHQEby2ihrrVS9/9/LM8fQYqukpRoJE90KJGH
Tj4dDYNWOuydAphkrnfQeqcJbbt8BjHaz9hdw7Favij/CFeLPE4Tgzy7HmHWk2bbW9/YNDzU6bi9
vpdrUlT1LcfSsnu8CloxHrUpfud6pFF9RcpSYAZgkv+emMoPUXdJi5F5rKUS4lnHQI411C//YiHo
bUa8iql9QGNdqmRNPGb5deyfNK/93pY7i7pv9dptX9Q8tNMBdRVtzqYKFUK4b1WOAc3LEet0/d4W
76weA/Hp+lqWFe9MjqJ4E3LPpQlCjVutzHa17oTUdwIRpzuw7230hux7pzglvTwO1FpxP4sKARQU
oKGgdQAIAZf7aBlOXXcFjU92Pu19fjRy965q13qd16QoTg7FxYpOaR2fZMy2VucFqBBsrWYNV3ZR
7zBkjOFUoBeiAf5yManL4nysmxghWBNwPz0wr11R7cWV/BGhJlTKoR4F6zPkz5z2YSzbNtKz8VR0
TbZidNcEKQrudpkPBL0SnTP0mFXxbuLRoOUrq1kOaIF4gP4wwBV96HevHGE5g0yck2XJqKh3It4V
TlhD7XpgQHZIRGJ8T4oD8YAWGhsroex8Hh+CgzPpivJNSRdj8IPkt17e38re2HjD8N44zrbtx9BO
zA0fvE2S9Sur/t0ifU2uoo60yHjHGB4UOQHNUcAbPx1/1px3dVR53bRJ0dYYW8Eg2BjFWZ8/gnBY
hqxvEgl6OIPLyDY6+wFgyYW8A/GEPDSZD5Wr0gLzYNL1+CFx8DDeAk+NT9966rXvU4Ppqw3pPYu9
eSi1O/1WaoTc5a7MkWx0c2fjZxh7DjEqV0oRyrR245eEJXoeNW7m1mEnSsIjQewmv0F9Pit2rLUb
wwgqNMmMYVeWOczGddO0dkJKwGjVegbeD9c+ARUuZFYDlBL9h4Z3r86QOfyZJPrtVNv/o1oo19ik
gHJkmQeh3Ix0jM7qkUPLezyp/PiJ1GJTkTW4pqVHlWkQjFgCwBXF/fk2nkU4aMymHeUmRLaPgER3
SRYSbQo9fjfVn0A/tLKta+IUxQfQKne1UrNOaWcexzcX0cRY8688eQNwl7naKbUYwGEKAhQAWB8g
r5TldejZdmJkEU41qBTRgRzaxSfBjnqhBfgCpKN5kJiRKW+ztd6Vpa4xTCTb8C5ASsf+KrFjWTgA
RaNjchq7/q4jvxJEjA1i9HQMXXfLfGBBapuq+tR7RTCgKT/v3nstrP/FYOjFZ8yu4+yA+0brBW1s
/UjYyZl2bfJk1lHDV9oW5nNTDcv5YpV9bvR27Cx0lh6RfRuqsMz2Vrm1/0VPL+BHPGiqYSIHoSJp
Ut4MLkN+7cj6PfWP/meyNtK49E60iO0h1QGOgA8jjX1KAfqXl/qxqXrE+EDlcze1/+yxPnDZGvbW
ohNCry2SJz4BsIA60UK9qWg4x33XjB8m6AFZCxSXKE7fi6K40aeHtDh2iIG6Xe/RFS+7dBHPRSv2
rbcaDJ4AHOlUGBZm88IKBrjsf6XjK2ycra1NaCyKA1Tt3JiHLnM1t5FTYNtJjntvM0BybYnQd4Up
Q2AMdajATMMalfeS+UZU9488xc6kqe0n6ACwTq3X7Mf4oXK2ZvqNOjraW74a7nFYY3tfPktXB6Y5
cCMx4KZc9xzF/4Ji7aepM1/b8X6kY5BUB684Nr2OfKG9dwjfUUcEw4TuqLRYsayL+VIAeP3zAcpF
9+Q4GeagW6dGvmrmjwnoDvILYDe0GJzwZVA4z2l6T3vtoBk7Lr/w5G4kn/ys31x3nGTxqF0gGWKs
Gqhbas0pprbMMBpmn8B2GBjikOc0gKsPMBQd5Np9ieHW1IjyPAdawQNz3zJZBZNAzNXzzwUye5aW
YKS8C936Rs/AeFUMGwF0fYaKkd1kAY/3GNjfjIO8aWS1u/7xC1DSGBr98/FqOqUE5o091sQ+8bGO
vP570//sywejfTZaEWlNe/ABnVpWv3wgddqDCDhwfDLgTF//jKXu24vPUGLgCVOR4F+DV2a8DjHK
gF7/MWDSuKu9T1O8H0S97Ulz8CQNSg5uT7R8Es0JSkDk1C0JBv9uyFjQZ+VGpD8kpuMwXuF6/tHO
v1//0qV7hvqyDiQgYAd+aEWmVouAccJEisWsSJJXbxg3GrZqFDBl+rMTfwPN1IrpWqy6nQn9/ao8
c2nU4EU99CMud+eGXTPsCva5Rfd3a98lXh06tvzmtujvkb9K0kVtPexaYQRte9+lzx0mG4A/F5rg
ixBVcXN9O5Z0//zLlHPjDam9NJ+60+ADc/w3vlnLDbZvC0b2lc7v2izvN2iCXmu+WROsWB8ja62M
0NY6Zc0xJQ/aBNYGILCyV7O1Qz01Vi75bEtUdw/yIRtjvHBeaI6/DCpsOZRV2aJjo0VPdy9vW9qu
1PKWF/RHgrKglKcZtSevPekcpG9Npd/1uTGAMs1vvrHMHnbSaW/tzrNXVrYYMZ4vTTGjts/yMaEy
PnWu8Sy1DOQQyIMVFfohTQelvcx/nVrnFjTdQZnxcDTXpgx/25gPmztD6aJzDXQEqq/MRndI2wmB
YzmSB6oDhNhuRVi2ZCOKk/Q3QOYItGQMLZ1HPGcvfkaDmu2F3FJqhI3TRnnpbHKziJr888wxk9G3
FGAxBQu4OMVoBXeaX8Y0fpn674mUqI1nW6989eQ2AeOBVfURKeOQtePBo9OOmAicQd7Nbhsh0Qjy
6oM1qcrvU23YFoUGlGd3L/Ek6zIaIRL/ev1CLR/HDLkLmHtjHne41DThuELLHCRQes+8SYFeFNGS
R66wwFQHysCgdvUw9ijZxJo8EtMMerMq9isfMQv5eCJ/PkLRiSlz/IzXINKkY9YfCmEGeKMfpCvv
y6lycQiDA/+Kr5lkdmTp3tPrNjRlcdfzaS3Vs+jnATQIuCsg1qM2qtgYi/Y5qk8iPhEBZkjaRQ3N
AhZPAWYSt4zLg+zILm26yBQVqrQkiM3TMAQVaDoT6j5VtbOSVVgMfQAJCOZEHZgZAH++PCM2pTIb
E6c7tW5xUxfN1u2/JtqdQT7ppHhmpAl8+sMYbnI6BZa5Yijml8WHs8E8OFi9QKX1MfXlNLrP3UI/
FtWPEY9yUgW5u1IJXCzE2n+EqMkvlFi4kOhgORrdpt6TzYRZzyALzfE3Li8Yo1YJeZYeIucSlVO2
ZcFju4ZEv7MjdMpuAIq45ZWB5+pnz1mrIn3YRCC4YJDfQezqAf1NDXsGWoPMe+LNK1qDCvOpLDeD
tnKJlkSgmA3G9/kx/gF9mlWUA0CyRJNfdZPZ3zPkD9nPlXv6wS1hGQBaxEtqZnXAHblURCk9g9W1
bF5HIU9GE+8199VGaTjRxXZixcYwW7CHA3lY3gLSKsoQmZqTF8LGRte/5MNzeP6Q37Ad+A16lzls
OotQgMwYJ5lHm1e/3MYI9TO+G8Zd7LxcF/Mh+roUo4L7D9MkuFdjAm4C8Kgvglb7mRRRkX4m3b4c
9yZ5/jfy0BQC0iZgVOuq2ydaGY9kQPN++RP0l4FnbD3yXudwUOh1jjEW1qy8aj5qjQXIdYKo28dI
N2pglxtpg8+Ck9auXwWrN4mrbzqH7wcuN9cXtiZGWRiy56mmg0Hm1cOAmyR5qHEN8av4a7W4WI2j
GMo0BsIRZ1Z3MnM9cIaXht7WxRdo4/XVfGx+RMbnbNcc5R6QWgdXMZf+yWx8wC+AQp7k2L1i29bo
RM0jljthb2hoLpgioE60aPTUb61eBqUJTDf01wig9VWCRcZqX9EHu4ZPw1g2sEOAQQ9IufkKn90M
YFK5lWY65Ghrr7l1Mn3YUTMJekRT9PX6NqiX0AUyFfI4AELBO9T5OAFe97KMudcfJHvrhiwYqiO6
aPL209+LMeH2sCAwH0BVL1dEvbzR/KGFmCoLDHtXgx/TLzF1t3KqS8s5l6Mcqs4dl2ojdw4ufdTE
XV39FCYoMlfMtGpS5k1D9gJ1dvQbIZJUVoM0RkdyreSHvG/jHMNk7vSj0Dz2GDNLhhUwsewiMQOM
yr3kUl+b2vkQ7oG2ekbJdQB37gP8Tx09yWvgbJr1wA+WNZ2yLIuDZpheXXS+JDQOsrQH2ksGdPJe
AiJLD8dMWwlmPu4yPsCeB0d8lD0xonR5mn3sdV5bOOxgT2bE4zaPqsbds5jdtxbaHa6rjnoZfq/2
jzBfMTuibpLRkkN3YGn/1sXjpykrHwoS305xHDZrHfDz1TqPlFRpSigNAmGgUvOMH5y2sL/Uaaq9
Jb630kuwJATo+3Pbmg7aXbUC3jlGPnjCNQ845qDs8iNNvBUrOh+Buo5zEYpzpR66a3Xm9Ic8y/3D
MCJ/DmqLdMf7+p4N8bunF2CeaKxv1w9L9RHYPgKM/BmJA+v7UDCOvV5jupNhAryNvUBMFgul/dNH
n/h1OQs7eCFHuYGoj9Rj01ProA/dNsbsUCnqv/Sqv5eCI8JUFBgtgOl9qeRwd8mQi8E8JGYVptr3
OvUAULCW3v54lUCagXQ9mHrmlkE1TTO4HXNBOV4fABgZcosBkmUcQpJqYDLgK5HJR524kEWUTcPb
THDaJt3B7+0oMb1wHoXoMJ2KlI9eTQCzX6tkrazudxr0zJGVeQHSWLNoDjb3A316LPAQ1ZLyruNr
SaUP7yvw355vpIqzSFxM5VhdTw4aXpPoQKz0b06988l3x+93rvikGXtqvhhtEmjp+3Vl/Kj0F6LN
+e9nq+xSYbvEFPVBp+9yeDFT5I57a3ddyNoCzXmvz6WQDNiY/YQFHsV2JgwUN+NDHwFfPqS7NarT
lYNTiy4+6Akls3l9IAMPTLEl/bc5f7m2qI/X+HLnFEdCWWW4IpX1oUOmu83FXZ+u5SUWV2LDygKQ
34BVUkR0U+JoQMlvDlrNvtYxqguCb22BAke85qkW79cfUaYy3IdJfL/NmEUPSefkW8l0I7TMEYC2
0rR2qYW8ka5hhnfowPZzXTnWJM/7fKYbnhF3BlDYmkMJdG/AR2O+gtsoKPzs4HyCKmtMINX8fRSA
wztbrqL2VKClsijL5tB5e39Eea4JKL/v1+jIF2+XC2xltFjBpah22Em4cMzerg6xzUgAUMJtahe/
3HTFJy/qyR8x6utes2q3L0unOtTtV1ke0nEMuuZHZb5dP6lFjT8To7zVUMfuAQLoVgeCXGCgUdR1
2rWu2tmOX/p+HMwfGY4Sw0wdaTq8POs5+bZJem9HWBF4xZAGVL/3pDuueMqVrXMU7fO90UltNKId
SvEl1vdx+hDX9xUJr+/ckh7giQtAF4x+YjRe8V4DDEXDC+iBzszNhJ5h2x8PgzGtzBMsbd4fMXgi
Xl4l3hRw1QCsOuRGZNE0aCbkMl8swEO63cqKFgL5+Sn03yVh9OxSlvAHtK+C2+gAoAbhvxD3c6zd
jPQzmQ6ie0pjHcHTvv5rbLbZVZ6LVS6u6cUmGSzs5GBUkaySIOfghDA2WftIxPb6qX3ICqrClGNL
BjJmBWAdD+Dw24C1zSv3jdwPSAZOT12H9GCOjg+567vItSNjDUHrutJYalTQoiNX85qUHFrjBe1R
pfVV1/4276msUHXM7QjKHIY+4EPJdx3ZlNQB+oV1h3FI0b37qb0xrTYqWWi5YYvcu1evZbuXrP/Z
earOWvNKw6emQN0V+Cw8uXcYOZluFfr5sXV3evvl+pGuiZv/fuZsejakvXSwp7H7bKR3eprvzPoQ
kzoc2bFv/xYMQ91eJQ53677t0yonaJo79sk+weu24JsSkfK/WJZnINRHOd4Bf8nlsqqCOWingwOQ
DtuO5tbgCSZyf06OF7SoJa11cC5f/jN5s1U928aOOgMKF/OEkndvle9W+iOZHhP7Qdf4to3vqbsd
K//ouY/Xl/mhnXjeTyDXYXweuWz0Qii3P/cZaGJbyLWEFnBUhO3yq2WWB9s4oHY4cYAbb81yWtnd
Jb93JlXlIewB7O8KAZvTJd3nWuM5ZoW0aGVpS47oXIhyhIKIPvE62G483jeOseunnc0fmHzWh5tW
xmGuT2GhO2jpzEOj/eSbx4b9ctunga0gbC9dkfMPIZdnKyyR56SzqgNAqDa0/tanN0h/hdK3QgS4
ndhcX/jaupUr4jV9qQsX6/abRw0vyPYZ3MnNWtZryZaeLUpF7QMfXfF/pF1Zk5w8kPxFiuBGvAJ9
Mff4GNsvhE9xixuhX7+Jv127W0M0Md43hx3uQlKpVCplZbqlDisSvNB8L/hHU3y6PpDVTXFuQ1lB
SDpKq47hnGMOivci6uzH0d4Z2UG0z6l31MkxM5/MLaLy3+0TasZ0blZZrwyItgxchDo46cA/VkVl
C6TNF88pdjO9ryyAhBx/pgJdwMxnufRpshvFXQs6JRu18LLaz/RkiyB7c4OpsllVfhaNDrYxpvgw
3fiVTifDa4K8vpPTU2LfdI9A+fpCf3d9DdZ3KtBnaGNEgdxVwjvlJE3zlsJ3x3wOLa1mkTODKe66
lbU0CyLSoL8HkxIoq5W7ktbzktl1rEcIu+BWyIobatXtHoz8t1PNDjmV7UYmsrpJziwqriVtMYhk
NMuogHpf9phBaaSoA+n9uj6w9fiK1x8XRwiQZq/ImyRarAxRgtdvaneDO78Y9U2eGqHoQW4zl5GX
jCGV+zrbQJe+gmX99pW/htW0fzRmLZ5qHZnWTXwXH4YDeQaizISYyl7sql11IO/FlubvalXCOTOq
pLD5nE1Zlc161O30vRNk+/5be5SHIXT22lFuYb+3Jlcl4WqIRXuntvSozJJHnX6DHDi0Z0Gk/iD4
zcQsv4HKEERNr6/puuv8WVI18llQlO+aEc46Ehj+qAGAl7J692ZqZmUFXcVFU4NrNfCJOm6f94l9
ByUfyTf23epQqA4wmgEoAPARlyfTxIoiFgQnUxHfZUvHQQaSo6d2i+frFQDj91DO7Ch+wUU2ZEmG
bEqK1LhJBFqxGocdmq4ow6Gwb5htPs0UbCxl3AXNQJ4rZzJvSA8YUQ9t1f0wxd9G2uZhy/V5Yw6W
4/BVtD/7NiUDAmmLAQ5AtO7qDonjXdOUQIExWSe6L01jeGndwuJHa84SUGQaQ+UbtinqjXvm+kIs
Smmg3wKhtLIQScpt2Q8DuJLQmt9qt7GVHtK5AuWEHW/cULZMKWtRMa/seGyU0UzRjJ6Qg4jHgyeG
wGu2cFnrJ+lvRbP/hqVc92pwa5ottHAiCk4frS/9ue19AkYkZh6m6ZjM8a5ntl83rj+WwLO2Q9Dw
h5Gbe2s84K0pxB+PwtqhooXF+KcQefZ1ytkmZJPJAQDkyPmQga/5ZIZ4ugITkD9xfw4hVx1Wwb9U
+DHgRa9weTD8HbbP8ny9aoH2aLDjTL31swQKb4wcWznvzDbecOzVDO3MlDI8pNcp1RlOgLo9Th8M
/tRs5YCrycGZBSXTHBLQuk+Gx6N5BsdjlwIere+vB9v1HBAKaoD2gZbFUF8XhdC0wtTzOkJh+GS4
JNRL7cZs+l1jNveoW0Q9e+rIg5sdLOG+jT3NBG0mCD1gFnrCLs5uJS1xKaRqhNkX0VTpO+4xduxz
/ZRTviUsoCzVf4bsBUOpIdMyVK9gliksrhfDKRfT7ZSRYLbGZ28cdtcnU9n6r8ws/37mfKxLm9Zz
huFk0/jYlS+gcrivc4iFjWzjjFwfEAWgB/wXIChTPIOQDC2cpch/F5V0G9Bab9i3nXm8PiDFAf93
QH/MqAvUxk2ZN7qVRwbTDxb3FoLR6xbWp+yvBSWCZTnrCmKzIiLEzAPHG/cW0cOJDs1hnvVuY8uu
WdMBUvdAX4LWMpW9xIlzx4mTqoicdvjZDd8Mlh26Sds1rfZ8fVzL5j879X7PnI5mZUgf2cZCDXvp
CkPKIVyYuyAlGxsR9JmmBZ1B7ENsNaccrDXh2NcDKEpkt+EZq0OEkhFahoDUherOpWHcnca+aHge
5XYX1PIGpK2HrAWjY/pGjrz/hnhmSVk6V7RC84p6wA27AcK7O41oJJ4AM70+k2uuDtTxnwEprm6P
HdBPMR9OrITKqYS8s6wCb9ySQ1pz9TMzKidlkcTJpKd0OElRnWYrBvfmljL7xtKoSmAGXulNjpwM
VUMQFqJ1I7BH0L62xN4bfOvKtzptCzOOhVMQZIpKdhvHXCKZgwPi0uRLWd80gMZDGPQfFufMiuLm
WWp7U+9YRVSCKfI4ZET7BeY+6C614Kd/45vEfw6Hdi0gYYC7RiH/0rWnavTc2CZ5RMrpPY+tHdSg
f1SIStfHtLpM6Mt0wf4I7V7VE3RdTLYsJEB98sUYLTStFMm+llM4cW78w25devsgsQx4KHCZl0PC
I2ar57HTn2Q9B5yOfmJCj45Yge1s5eFrDgEUBxpPTev3IXhpCkRFqYEyaH8quupGdsV+yIc7b1Pk
RCk1/F4ksECgvxT4M7weKVFhEvPsybrMo0o6gVeD29ZscRbSgz71H8d0/IcTChm9CZk4jOt1dyQ6
kLSq1vNI8v7Ut81z307hdX9YmzgTwgZom11QpqoGiZxLs6YAi5z0Bi3Q9QBU3SdB6t11K2vx59yK
ErddPW+m0h3yaNDSH8Izv7H6X6bqbBzKyqD4JBy86eVRm3xNS/NdPLobh97azjkbA1XyuTZtnNbK
aH9iNkq+8w/b6gI5PqCmdX2uNlZE7TdYFsTrDKQlfEA35fhoyPxWVN7WUbqxJGpLkYBitMMBqIlk
PHzEM+8ckjF7Iz/Lf/sFGZztgGULlJhKBLCzoa4pLa3nlL6T03dtS7Z4LRExz35/GeRZTpoNwKHh
SR/eW6LV3GrDZIDS5ViE4FwA2Wi/70l/ur486/P2d0jL8p2ZtGkKHKY55pHOoSUYx1Vxm1rk03Uj
6z7wx4ilzFtlksawGoQz3U6CubP2iQPc7iaNyVo4Qxc53qlM6AK96oeWANURp5/gA0Yf+0aKHvLG
Q0FYr0FD1rGjXc3y8PaRnZlU04Q5y6idFF4egSTm6Hmf7TZFer8RDNa2KrqREdDAaGi/yoQ7Tyta
zhA3a/Q8M/tpIH1gz9IX0/vro9kyZFw6Q03BqYauKFwhAL6o0+ERXchBlheg8603Cg6ra3U2JiU/
0CCqiec87NeqosEkg5IHhv5DVj+TDRj3moOfTZ56LRLSZcNUG3nUlU3p2+D+MuetZGd1MCigo7UB
rAKuCm8Sed2jN8rLosRIfYqcEVotBBJbAoJJ3Ra1yOoinRlTFmnuUo0NTYqAapgHtOX46Kx9SrWX
ZPQ2jrmtYSnb1ikgoO2WOOb6Cl2vzTFpXrqF/2En+cZhtKy2egNbCOb/bwKVwBeXBQBieZdHGR63
KNduS53dNy77XFPxsSqgW+EC0RLrG5h4tRX4d0A/t6tEvxZt/h61W8xlRwlYpFDRsNtMGGEhaPeZ
204aEDqh/U0fe34sRn2ewhFINj8vUAlFx3I6PUwQ33zReoBiYgahAzCutd8gk8uMwKxzWexJmvGN
zbPq03+nS30yrgQxeu7KPIqFjnZtHb2W6IvY0jbfcDT1Al4tabfDcXLT8nEqXgr2WfIEMkzh9aCz
duidrYGj+HPfWsDSpdigevuJ0ccaodssd25xsuqdMX6/bmzD0VRAVuF6JHYnjKk18sPU3BBS3PGs
OkqTo1M/26HPDSxOOJ2um12fSstZGHLQXKZ2lnU9rWYrR1pa6SSYCK7hhnE36NWJOPY/TedyVlAI
kKOicRnDG5pYwATm1jPRb6u69Wv5XVgHrzykYl/EW9bWQ8Rfa8vAz9IH6o3ZbIx9BoCNw/ZQqDiW
07h354Ts3OFZki19vPWJ/Gtv+Z4ze62wwUTtFghJ7lca12DEyZAkFYHY4r3ZGtjitWeGCO9MUo1m
Fs1ZhN7t0YvDfu7R+qf5kCcK/sU9/o5KOQxrCM3U8YC8r4jLx24sHyp3Chxo9fjpPGwkE+vb7Y8t
VS2BV0TO6ZzkEVQSSReUbrLPtCcIrrEUN6ZNCaTVBaM6ZD0gDblcaJV5jNMYsPPaevayLtRYHbZZ
50OUQt/E0awlmbj0/bGknCHGVDtW3veI5XbzKZ7fu6zb42a+8WK06hdnVpTtFTeWrjNcLSIGVhjz
xmo5mplQkzzI4em6U2xZUrbWPCd0GnokFRP0VSEqbgQJFOL7Id1x0b6YefPGloT/DsO/Q1MFESs6
F9psISUjZI/6l1/r7+VPV241aa0eXmdmFGfvDCenRdLk0QzhKOh+Z/Oej+4bW5LVwaig5TSvijxH
vSaqJQ6UlKLhugQXjE9F++v6Oq17uAXdFbQ/A66hFu8g4lp4Ah7hgW7GMSBLhRyQPWf5v3ieh4cf
YEKW9jIl9E1u1XTmgIiE1+MAdK4eSBli87mbb+Yt6upV11vE321wIEEsTdm0bKoynVQZknP9J3wu
Ke8ajflWfRq2Kilrk2ej0wtkPqh9QvnnMjwMWSdlYbI8cp3j0PmZhadXAO8MfQtUuBYdUIVEo7+N
98ZXDOR5l1hD5WFIA9QM5vKjpiMGpVsXgfXh/LGi8sXhIb9N+Ig8lhHdb910lw4oHItPPdvIYzaG
QxVn8HKjRSqD+hDlccg6aAcAmzh6+f66b685At7g8BSPy7ul20pMZVo+M26TLOL1o27Sj+hhC5xe
RLGMd7irfvgXa8v62KhMvSLriI2uaUtX9CcOkOLoHav2hQ/YUy7C3pbo4frI/tpSRqanJEvKssoj
MM/nkV3Se44XETPmzY8unehudBn/dn14q86h/zWpHB1LH1TDOXwdsh7gshLxsSmrG33KPxjpxrqt
HfJLWwhImXTwB6gcMK4+y4kSDGzSInMElVGMlo2XIdnV09HQt6BOa86I7bskm7iUALl2uYk722jK
uUTK2Tnj0ckhjmokd9om59za/J2ZUW/ZzUDl7DHkfij07dD46ntzEUzWL6t/GwDl99lxbkgJSmzs
42IuaYYWSrykl+XRdnztpm42KhMb41FrR10Sy5JRXK8bu9kVk3UwteGUNNltLEHY/Xbfc1B1R7Hf
g5ibmoY1vJkqjSNPHxuwFUeWUwVlHzRyi0ZudUyO6Th4ikFDs3pI1VNntUlOrecy3oHVZ/IgdDeC
XuiNkPT/lujMjpKejzYk50mj9SeztXE5b1DYSX3At+648aiJj2JTS3bt4ggSgD8DU3wc4WCojFz2
p2ESQYvnB5/PBGTjxJ80QAnj/NFOIFo80I2FW8uWcACDLQOLB9yF6ou17pUl0bJIJBQvQBwJu7OR
WKxu3zMTxuX25ULLZc5wIzBEBdj7rkO9A+1R/+CAZ0aUlKLOnK4mToNstrnvaxHmwLaierH3+vfX
Da0FdmBhKaoGFGwAqtSIN8YtSJ249VxRyJiVMWBzZg8mlaTVcZsa0yc6Tm8EBv/njWc2FW9MsIDa
tHhjV3TGXTq27WMxkY0ZXIvp5wNTPLA367E27FZCBx50ws6zwWaoqX3Ne1BwWS+FZMH1iVz1+L+D
UkmLLMH1jJcGQkYlT7nH7twaiuyCz76beEAn5seMv+u5tfFetObwSDwBKaWORcHZcumNzMUwTV1k
kVP9Gnl2Q3W5YWHN3+GJgCaiHIM4r7giMYdiwM0AF0V9PhQWM/yhHH2WDf3G3lVxx7/94tySkqXh
Rg3F4QZXnUZW1XHWwHnT5dw69C7w8xNUQG+Rf1fMR4tuB+H3Tr+dUicGybtLT1Y52V/BfQ/Fxs5Y
ei6vr+7rSdA1cI7gORskHeDGUeJKMTDhkiZuTwkYyYpHXJuz4vAPJjy8X1tIHo1XzzH9UtdrRZxF
TT/4egYNLfcuqbbe5F7vdwzkrxX11grWZp5bc5eBl5QEFkMv7IxdX/iGhgvsu+sjUrG7WNAFJ6RD
PQFZMSg2FddxdVn0wsWsTdV93SQfdEQyaHJr3r5G+MRbsPZhAp9EJWvf67/08U9UOUr6VJItMZPX
m/PyQ5RdAsKd2c16fIgzn3j13WDvhvhYdp+m/Knu9y1Amxsjf70tLw0uB/9ZPQwAthE4L9Ke4sbc
oxNlx8EubqFh1jLv2xQ4iPxrm6eQe9wl2SmmR5D7G/zl+kes+ez57CvbqRnmjkOYOYPMZLqTkMID
W6iusd11KyqSXl1kTwm0uPGUrSU6eWI46sF346MqraWuz91iR0kR8DEaZB5moFK4bnl1UXUIMIAq
EFn4b16mszm2CK7kIsGGybX6FvxkD5qm7aem2BWZCIvC/FzQxvfQMnnd7Oq0GjrUH0wQA6Lh9HJp
AeyGEp3DzefWaI8OrXaUomICZtrrZl6fX/CgMzOLh52NLuaQf4g7uCzoQ/aO3OnDz3TQjr0GwbGf
9rx1fL3ORC/MqSV3zlOjAh8vJrM8uPXR7L66xXESz9cHtbpkfwb1itIMmtBuVda4skLe4GC2d17y
eXn8q4R3THvI0KaT32/THC3YjMvnsvOxITW8nEoHLLHFBA6WCHSwGvSDyjubjM9djtogOBwcdGB5
7wH0anwdL7qHnoPl8fqwr7sMnhkuP6CWdcWsDjckPH2HOmRxdOh4GJ14M7prGaeNayz0BcCfqOzE
LMm1bJCu9Yx0AUUB79lOsRvzOUD28PYb0oUttWA4E89JkyJPI9fKPlGwGfpG28I3vXZfoU6w8YK3
7jd/RmYvE3y2GWoODhsowXUnK7Ugqf2rcKdPIN7Tjc9G9eQZXVhqW6S764cXQOPg3IUiFFLjS5sy
M1Otmh1kxqMFaq4ufhQUPJ9Vm0QizZAFcXsf9wX1E5bGgUW6dm9Qjx0Kp+gfJCm+2CBNDhyrSh5k
pW01MK3tV2p7EFwHwBz3HMWlWJmMadbjHGf8u1YgJky+NhzSbuMIX/NcdPfCqYC5RW1EnYR0MAut
abPIGKTPi8wfs9hHG8g/BDvqAigEmCow82pWIlrZ60Yh5hPVB/TbAg9b+F76fmaVzwrLp82/DItC
+xr4UeQnquKSsJK5I5Azj2ocF1mXhVqHMqfenN6+7xd1Ks3WlrucCoHME7Pq4jmznif0CDrjHTe/
V+Lpuo1VR0B5G0RqgANAR+HSTcd4os3g1FnkogqS2MEwvJ9JpA8bIWxZaDWGLiV7SCeAqA6Vq0sz
LXQ3wHaPEKZjM5RtoGeg/k6fyY/e2ignre31M0vqa31W1JNecXh2iz4vHzpIoYU2/dGzjnnOHxDg
IPPlngA4312fyLUD98yuypXo2L2sZjL3J2sGF75+mpiLjrZmN1iAVBwghrHh8yszusghoWELHSIQ
nFMWLiHIwgscBNGYxDfj4N6VbvEOGl37dtFgMrYwsivDQyRDlgRBDzRWqPAEHSI3paRFGg1NEXRu
0KOLFCLFTRuBsKOYgjdP5oU15ci1tXaeNE7EyZ1R0UfJB6HFd3SAp+UHEn+UEGu/bnAtXOuWZQJn
iLEt7PiXDmpnugs59RY3tNSfg/Q5CZoAL41VkAYC3bkBuLrD6TjNIT9et7y6jmeGlVTfKcbGnZDM
R3ZLQuwKa3gv8s6fnOd0i5RS5UBBro33LLQzIUTiTQaNA5eDrIH38WIjbU/drj3lOxYJ10d49Jv3
oEoPcQpt5divB0dBe73IQC6XONRCLw0CZA/lKsbSqDSiOtvLQd+XCUqVmEvt6/V5fH3ULKYWma5F
xwJH5aUpq5AjcYhlPTN6n+l+PkVuuuGVy/RcBrELE2qNRoCumo5JYT033fOo7+RWafD674PX83II
DDtZY+h6jywQ2koEY9PsNqoxr6Pj+RBAenxpIvHysXbarD1lp/TYHdKDfYCK63FLD/r1qXJpZokm
ZwkXi73UcTpEi7iTvg6ZKq9iwMNAHUxk4f9n3c3foLMzU9YQW3niZXAxjjaLhO5a6Bv41Nt65Fkp
L12M6RVTgDNwXkPqIGrNgB2rfRKyO7DFkQ/jju6tIzZvkLsbYWljHg3FI2heDqRpEZXcee/0n+vx
Q5k9acZGCHod25eRLR0JxtLZoTbsO4zzymE9uPxS9wfp/bYS4Nr7YTlD1LpZ0Flbw1oNRKjp4I3E
AIhEU9+w9C5jI+0TVHaCaaeHuEj1PnRT/NjXwv7Q3Wy1U67urL/2VE6dvonzITG7JMpma8cnWOw2
VbdfXxMxi+iiBCm7s/BVKLHOnUXdDRZpToA0Hu3UDTm1djm4veuANiGSkqBOXL/eEnVZGxrqlhBe
h2nbU3NRpI+6x9wlppNHSJVBS+T6/lo5GZHBg/wLP22ii0S9/gqraYw4MZsTGfz6h1bu4oMVmC80
tPxRP8R+fJO+18L28HboFHUXbiDdWeTuXnWm2iKrudTg+zpYQisNz5yhzvID4R9zEhK2VT5eOT9A
dQ3vx43NAWvdsrxncQQFk7EDz5o4FSZiiCiPWT+hTk2zd9fnc2W9wI9uAegKrAdKqcp5D93FOCnr
lkV27BqRpXeeb+bxFlnV2mjOrKheMSw4j6kHwZmODi2dTz5zsp3D67efiJCQsFHRphayUFs5TmYm
kwY9tuOpQ8vEOP5MnM1S6Epwch0IEaAJ2kKtTu3azEB44QIn0JycL/Tg7qevXcB2aFP+Qb5MIPdI
0SkPdZHQC803XyRwpTwzrOxnb2Q04VnCcHfNn6y2Lfw014FpN7L7etbYnsvp2EHnPpimzt54JFw5
pi9sK+dnS2MbkgSEnOD+eRt4xofWQoJ/dNNjnN/p00ZWsHLMXJhTciej1JggI2ORZfJ7o2a+OdSR
rMBCkG1M6kpCeG5JRRUU49BYhFbIPOsJYpKHlJ08ILisXodk3+frO21tD5wtoFrPGh2Adu0mGbGj
oURW0hAkRse4Gg7XzWxMnqp60DnW4LYFOrkyN8dWfuL9N2m3aJSlG5F4Y+7UG5/M67KZaQND3Q7k
YZNpBpR/ES3uJPaGQ6wFqbOps5UgBWh+C6qOjkUzQ2DXhyfbExvTpkpuLpeRc1dQSwIVMRqvyO3m
1PRfDSvdCbDuIookNBJ2CZ2B1PfsPZnwN/JbLb54FEH/h2Ft5D5rxxtuQlD9NHFs6yhNXMb9NNUn
YmroaaXG6Lf2c+8coFx00tMknDL27IJfRxuGm7LYZwVu86I42ug56eJ07+hpAH7z3dvd6ex7XOV7
PL0QpRhtcjIp+mvH20z7avHPRf0PznRuRllhUYk6R2RHhDGSQG/fu9iFXvFOVO/St6MOIbOIF2BQ
54LF61W/NTKlQcvQH/Zc04cyD+tG7IrOb9wtlcyVp6RLQ8qY4HFNxgxEbKvZ20Zoe3daAuRwH2qg
0SefWhFQc8OLl59UroQXY1MCdTLLIiPuNJ4GKHHm5DkmX/CE1dD3151ibT+6EHhACxcQ16/qqLlR
6WM8mwSvOdOiSO7HCd+o/q9Fy3MTyhmQQEIhJmXWnMbvlPzqQYWdbt2fVUaV31v+zIYKcJzqkvDW
7cdTAqVEId5BNM63ptM03lLzPrXlPmU3kwsiyi2mhLXQeW54+fez5K7LiLQLl5LTDHJozvaLiFpy
Y8nHqdmInFuWFIeoIBNRym4YTywGYLiSgZDfNDqGY7f33v6sAQohwJSWwpXnvrrMg2JAJG1BzGe3
j4bxM7oZT2llBub4oWl2QP8eSFVuhI0VLwHIES9EUEwCnEO9SKH/ZPIqZ2EAcL415jutOfFx47Fm
ZQaX7ni00yBcABCtrNXQ256bJ4hMTXxfoFOCo+mK5LupuDNBuXp9X60Ox8QkwpLzul9CM9yFTw37
ijgnkwSJeEj56bqJla0LDpe/JpTh5LygDmswY6P13OofIANz/fe3hqDsW70dLV4DHXfSSQ9YS/Ei
SfqNOsWGmdVVAWsK6GEwWYZ6C2yq0QC0vyOnPAe61bDD1ESHyVh8n9lj7GyRkq0O6szaMqln+9Vp
yr5InfK/eGcm086W6YMttX9Z/jMzy2ecmeF521n2MncxqDruJTdNP55d58lM7G//sEp/LamkN7Id
50qUDTll/K7j2t4eplCzt6RCluCinEYoz/9ZJLXcqjkNMSCHg0Wq7ksNwMkPA16s0y6k9t24WTNX
OdaWcL7IewPWhPoAeiSUWKf1k+EM2ihOHcebALA5ogvy/GRq7a6ctbAqgzj9UdDBn0jp0yy/H9Lu
Ie1JWHgvg/1cp9AMNkN9glZw2f24PuGL27+eij/fpt5My5pCpwK8Qic2foWetBuHwnwAtAvUl5DU
jPJhY39s2VNcCSFRl3knhpPB7z3ttujKsIK6IUsrfxIfKUn38ZYgwapJkLmhhrD0qGjOpfdmmpVn
jhXXJ+nFvsWDNDt1bE/7GE0Dh1o/mmifvT6pvx+tX80q0jjoR+oeGi+MS5MDoA5eCkq0k0yrA5fg
acoGOyQOP8rcPvVyH49306Q9oIfenwX7mU4eXi4pxD6L9ptgUNYmz063xUaxGi3OvkqtQhSD1PKy
Iqd61m+F9NB7BNqdaUsncGv0qk9xm8X13GjklJQ6rSKZ6/PeLb34Jmd9F3rCYIlv8MbpwiyZwNDr
WWnxPAvw4FUU3b0hcMzuXapZcZjp6fgAfawY4hgtCBAn3omNROT1pCASeCDO0NAnhauWMilewiEg
RdCyZLI6ANulPxgfNb5h5PWpAIbyRUYUOQhFM4JyuNWgf0CpLDeegZA56VN5I0doOhPC+xvKxE1N
SbOxzzYsGsqwtJq2JqTicL/meFIl2eSdDNq/DFpt+qkDt3MK3Nauu70ylTjvLM3BRMLl8bgEGMOl
19O5KngnlwtMRk855M3zLrsHZVBw3YwL3uHLqPXKknLuoa6UGzDiVX4yzIu6Wxnlue6BTbGE/FMb
Gzo65S0fah0lFP9+1WA+7LXHGKRG5MkhTZa7jQ88XdlOQdzkpWXsOATgOnJnJqwWc1BQb8iayJ0z
acX3Wios0UMeN07s1u9m3puHtgCvh3iHc9HKyE4S8JOOUWU6VZlAr1ubARSxqnamfmsNTRK0E+mt
B94LXdzVcaaDUMuDgvUxS9q5/aF1/Vju5tLy5u+9hQZEn7F+LnfZKNt6N5QM4re1gCwvj6q2Z1kd
LClGnPsxiF+042xbJajgQTnm5RCgd7KpqQORmL0WjjP6C/eDZ8vbgo1Nfl/3Q5dGEFGvaeUTJ234
906YZf8iuYif0QHlhXwqBheagvqEhpm44970knc2QI2UsdBKJugAjmz2ml3ikrp+8ka7/gAL1VfP
a+p7QRKI2reZmZSBY8QIeSjgzlGnSygiVlAbTA5x248/Cg8UkTdzmTiPnYxteAtwlHF2ayEvO+Sm
Q8dPvVegLwQX5Z1E9QiY8pYFEOWFlIE/m6kTkFLj3kEwogUDOo4+juPYzrsUXjpDQj2f2HzEZPVB
LgBTDyoNWXKQjy3x42m0OujToftoKpMZ7aszyUM0vrg3whuEHRDpym4/dWUc1jmv9jHvYm2nMzue
j5nd9fIgCLAixrs2gf98RLsgyX51A2WJwK4mkOkSLHUfSJEIFiISuk3QLg2UJycFzy5W2mTeTUsh
aPlNG6zyQIHLCbUUTT1zYbObEbw0AROO924ctMIDC+lMuZ/g2SlsnJw8DJOdhp1By6CbXdcfOsKC
wqzqezlPLRBKeVJ+oc2YgPPdyKxAZwlUnC2OAKcRW0t8kSOhD03ggfwiJvE+d2fzJIA/f0GzG68C
6SwssHGjJR9K2k2PIB0C/apdy/S9bMU4BKRue/Gr0uu639kmn8Yn9L/ngTT41D00s4nl3BFjbni8
M6spTnZV0s3HbmYGDXtTlEGhm71+q7cl2SWybNO7sYSWT+BkjqPdVDl+4iZt3dbZOQlhROAe33nA
gOWkoD2InNMBX9mmI//o8LJC5qIX5l5LNHmMp9lOooEkugwqY4qNn9jBEImuRAwqaLsjt0nMrQ5s
wXK04BPQRvSFkbUfS7d0kkcBGb6waWNz17lmt++KXta7prbGn5PNzRdPpuXRsHvyaRyGPA6MWPIY
BX1e3PWGLN55tSUDMA1WoN3whgS1b62Dcw5Gy0LXk91DnhgWVj6poDtp4EkWwKuh7hGgG4BCw2nC
y9XOG6ahCd24YjKQLOPoVEo7czcMkh7lNNUAUqYO9j54auidVetMe9K0YYJeNu7u7DsIotqXwgTA
54byhoojGsO7fD8TF7dDKNCbSZjIRB4nowJloIiJEd8KnMB3I6Xpsz4J/tKMjH/oZ2N6mfPZC/Ny
tLUQQYIFJhgqnEDWoFo1fM0ops8zt2i5q7jd7vRciyM5gthBOjl7HAsAbw9s6BwWZJTxYpFPIgEo
/ugtr0V2hzdPpw/GzGvvutEbXyjo8Tj3p7rP+9BNxjx0zdKU8IrZvXctFqPwGDtij/ZL965LOjwX
WiWt+GE0zGbwh9mNg3GQLZ61hxaMGXHB7qGbWBYh2huMfV+TyvjSWhKUNPbcgH9N5wggwdiR+mEc
ZW8FXeXKHSmFhPQ5m6Atj4dMJ0QLdebeTc1of4wpYrhvVHJE8jLPhu6LxujuKqJDqViIWNifjZZn
j7Jm3hCCLBRk2DYXuu2bRQ95cxKL8h0HP/9t1sbiHXfRHFt0RIDkoLD156RJrIeByxga9gmwAL4s
e5qHAlrZvT83JXMqRN1Z7hJjLuIQel6xAfG82e4LnGepGFhYjfjvH7vSTJvAmj2teWwcBBq/ydqO
76fJ6Kcn19Yz52hU03jo0tT+Irmb1AFsTFqgsTL39g4qXMcqETUkfhjWz6z0BLejEbJbQW4R0/NT
Y2zF7GPfp89oviU30qyr/DO4UdOIxGXLAy/mroAOdcyfHLueoW9jWn04arP2xHF/pkEx2NaT5xLE
c1rP7H84urblOnEt+EWqAgECXmHffbfjxM4LlUwSBBJCCIEuX3/aZx6majKxvb230Fqru1f3Z1ko
9w6HS1oOjVpk/LuuafGBFIuwYNvEJ/icpTwnX49UL+pqOq14SMVxrDitmsLilDRfWs0nXUidHDs/
8od+Q8g56tzu6uNOS6sPcGZU2aVe5Jxc1rnEnlI1YDnw6yvt/BtN6dePsBNqMBVjf6HCYERY9wRZ
u3O2UQgm8f++zDdVwaEIoumIIr/Cp06mDRIoh6n+Vi9b3qS8h2evMWUu54ZaZlq1VsjcwUsz3XR2
WYKkqrIs3FM1zJU6dJIoffKsWPGKNtz0TGnLN5A/yQSEjGecH1JusxNkPfH0hf4cKXSXaKzzZdra
Mhnn9JSLdL9V6+op3ivCkL6zJXxuLLVT8tvNaSIWjJso020Hu9JwQqVPn/2UEIwha1+6J3ROAZcg
tm5ctHi3ejmg8xlh/vxrn3RenZHpFXQT06lGcInHRv4FnlmDarHljfdGoBxCCgYrIPley6n2x4Uk
29pa141tPlJdnyDUE4/ETbKCuWxYGH4pBaGj6WCOcE352CcNgtZXd0bhdVeCReipTaFXOqIy4WOq
Zd+DS7dFNbeC8tXcFtbV9gqIFPjXUvj8P5VG01/6sjZ6bsdg99dNTIDFkqQWz6rG5ddkVGl/UUmG
eL+5kvSFIlGkaIutxv2dqnz8QfGgp5B0oN6+dyIk3+D0j5e2jXn9nhiEDLWllOqV86H66XZJPqFj
rvVDh8wc88RxV7Uyt841eoIZW2NjFMMRBpH78+LihJIsXFa2VSnK4Qe2HPvf09DlrO3spkwbRNfn
9xuBlf1dFUlqG+zuFahWS8K2pu5J9gffqW4QkTGo1wrOIv7syx69Ca3y/GN2Jkn2RiQWQb86cUoe
C5pEf6hsFq6WAE85DmsMouXYzWXNUDsdG1JDit1kqHU/9VaOtDUryM6TS4ifXvfM9hgZpsq7t0iN
+xOHIXyEVOGKVLtHxp9Il9g3pazKpDG6Zi87WVxxXmFz598DloL0cS1ijeOr41ifuqwH9DY685Uz
kGETyxHBLgYP1QtcZ+gvz7TGru6ObLlWbLNBGlclFrw+sgl5KJyqSGO2HAntkHzgDh/yfGfHiiNA
Ad3uWOqbYX5SRzFV9XxnkgVmf+csxshMs2HxfD5LTTH5liNz38KWiz9rua6kLb0kh3Vdd9JKBMjG
FhudGo24s9XbTi3BiOpzMRxEkqj5tCukkrQpfD+zxxA7NChy5QsIorUyD7PsS5RurH6uDzbN51+g
Phg6Efz6sBtMaf97F6a3zwVCi7ubLXRyDtJ2rwanpzjPxVTqX4udhtgfpg37L4ThMn/1bIvLi4ws
4pKMXpC03Wm11NAEiax4X6Jb+xYbbvxuLfoSkbEMS+PnDMl1SdOZaVgaXlbud6cI8qM8sg4gt1lU
APE77/W75XVNTnuq6H2Bxitr4tgr1bBIZrhQuZ2vBzIubGmddT083lCSxKnvi1wcg0+GS9hhOnKT
w+bOXVboMm/KbhKqXfweX61fsb4Dp5/quqg08Zj7E4m2kiVDclpy3Pj4OPbivpNjWuBYUIds933Q
/wYpSNm4wAp49qKkNnWt+8dx27LhkxEEcDQ0V9Qfq0Jz+iw0djNOfeUWfisVrX4DI52xIlp03a2U
04jMEWN1f0RZhpFaDseFn5lSjtwp/MIadd+U63M1JNlfg0FRNWiht4fFf6mwysWW210SSf/LQ+OG
Kd6wl2kkQK3UnHOYxFVueMDwubQa390287xSPBZhxjhwlXGo83vqKpXehXHSiOJeZ/JHU75lt2qD
rcXvXBq1/0n6btqaUZsMPj7z4NB3Ojb9RnRLOPNll3e7yYYbk5yjXev73yXY4aWx61T8yHxl8+OY
EP6dlJHt+C7z9ML2ofyO3zkxDdO4D5oBxnYBd9OKHfV8EmXaLBD2vO+JRU63LGxdHnErDVvbEzNl
D2lNCkA4g5fLd5exdfgmtmznB0arVLz6JEzmNiFGej7oucfk16pYCXn1vUuSB+dxHo7ar/2GFUh4
TTQMxewjG8Gbn3OWh2+5ikly1Clx0LaZCrGy1LPu50bxJh/3nVMLLfwWQ3+OAy38gczl6P+6xOri
3SPIbz1P0aeH0RY7IjmW/hXbOcl3gLL0fdrZdp2SIerv+ULiwTBqP5HFTqqX0Sis0+xV4XCmseJ8
2EZsnDddWi1jW9l5MGco4Prq2pfZQhpV6RwCk3x68qwXl9Ko6jxgwenY5bw8Gyu6h9R3Q5t0Iv1O
kmnCqVy7QjdfDjm4dLYdRjI7WrhDASxsaxiGuGcWWaqOZoiZbaoiz+J5QZhTPApkzckG3oPYI2Rj
WT+g2d0+0YfyvtmYnC/JEsI9bKXqqlFqgmEgahctT2ifh7RdKsPKttssX1oUQTzRqi5m+YPjLKgH
XaQYLPyKwfdSTxHNBfR647epm9ZwQh4txTjs2N5CaTSeO7X660Qq8d+Mzv/Qdf305hPVJY+jZ+ux
HGr25F26POSpVRgj/FRiLA9J1kCLN3W/qlRifqGqX59m5tKWb9WgbsWc+0eXzn77nLMAiddYLTcq
Q8nvqmrd7zbkJv+JmSzLow3p9Ch7hI34utdjK8d9XNtKAf05xFLEV4UdrR2u10MdYP7v7ZuAIK5u
6KixPIQl8Zm2lvP1Tyy4ee+ycme31cwcGWEiWRyGyLJ+Z93XqipHbngmML40O8kW1Qz5nnbYS1Dh
V0FC+kZcnn4fAmbt3kQSjwhYs+cZcogBnqfcobVdKJoyOkYINBQ+0VjZAM9+sXboLlmOfk326IIN
c1jjWhBWDuKRu6dQpdW53s1QH0qg/if8wLW6Wu6zIxKkub/f6FZ07WByteGUUMFbTBEpcGyzZ+2W
DrJN9AoCA94dRHwUI8EHB6MTUx3EgN7/JV3QxT5jtK66v2of+4/eFZg8PU7pDba18ys23+k3LBnH
5Yo20KqnOe0DYka9rBE5ZJPkFiewFWe0Avo/eCbl5YclO2NAtbHGco+EcP01r9IHgdHVv6KgFT+X
bEyuVdihT8ntMH2oeq7CzaSIEKXwfH+paG5Uuwkj3qpIF3YUwc/FpV+Jw0LI4La7InQc77WbWX7t
SjV/RKxVwwDMDN1zHzdo8ge5YuCpUUfQIKPgX2K9V+8eARruuLo8yDvBv2h0FUpSHkZK9l+FL7KH
DDlC53Ressd8cPt/Mc+1PM8Alo69xWpZOez9j153yRcY7ODLmqW9v+/3tLhYM8+xxQpV8TY5ag5D
2fu1qbdBr4/oiMsTyn2dnmfWY8ValP10GroJsXNLkXvzkujBLYe4GTK8yVHh4KSWuAIKr4U7lOaF
FfBaWZV94hsghY2JjL8NCAtt4SjPs189t+Zu2IeKYqcEdlK3VIXqLUvQ+uBhGc+06MU178vupSBV
9ZxkZe8OHhl57EISIQ4Wgc23uhhhnNptX5GAYRbvMMKbLtO0ITs39hh6T5srs4CyXC4/pw5Zpd8t
Kx2906uaDe6KfB4QDuTgOYKbamoH+YVJtHqE8MjPpu7OKJX1Gx8jMU0ySmgqxSbjS2f5+JN0Ba7b
L8wBYXwSw3+dz9KeCAzl8JcZ2S9EyBFvF3yCPtFRqekKbaj6o1HLDlJtkNztsKB/2gkxN45dKRIa
uMUDLRnrubstCpQsfLR4+pCYKu+OiI+jXDZ5KpV5Ly2iJp5EJD7+m2fnnysUpfA4RlggNEwBo3NT
ph5jR/j+YxwTuAxr7vJDKBOyHE2B9L7xECeGmDhucEU9liOSZw4LwNQHbYtJvWd8yJeGZf4rphN3
FNxESrmGqtUDYQB+KTN/tZqSn7w2FRIBTDIhozBf03VvYAxH65e4ph22IDts+T/POrf2MAU4QPUC
M26TY9fhexhY+ZhRaEyhwtoT3bCBKNVWYVX3DHQeVEpu69oMUOWfESiLOEBetruTA/kzNvNY1/fo
8fWF0V6F0wCo+gmPcnifus692q4HEGAGx7Huosv9MCQ8yFOqYQ8RsN+bA48Tw9R0UEEeR5XlH75k
4l4M29clyNbNw7QdB+QIix1RXbR2CGX1AKP8lQ541A4Dd/Jj6ekkcMlW9jmjwb6DFElEW8cqF9cq
C7pul7wbvmH30qyND9teH0xMgz8YM7H9fuDKNnpPkp9yFUN+tEqN2yWsYXfvIa22n7uupg83J7ad
IGaHRZxM0KuaLNxI4gvgSYvb3nmwuDK3ZEmQ7LRU8AaAUaM6zN1ahzNuUzW/dILAEb4PvISwVdbA
4Ehf4+729VL9GjnQFmhk7NDjFpD6iQrtzhPT6mdcVH9P2ISEKk62Y2111grGESa67sxlDSCQ4jLw
FERfACAuMDCV4s+2TPQEMI2f5biQc5VZcq826y+72oorM2mB2K06+SkMdED4vfQTggvJZeexuBtn
Rcuz4inZziyQ4q+qZqkaudtw2QLT5wDT5L/DWuXvAq4f/EH52e/N6kL3Y5ykeukVGS+dtQqzdW3W
W7rCPKjtKYFnQ1LHfGrm1ZUG3fsAPCGTFBoKA/Of/5A8m/9eBFmvGTDa68JK9NpDGMZThqzB78OS
R0Xb2sGN9ZSyOP9EYI7FY1TO6YvpCo5FuS3CrmWz+HCPOfw/YFKhhrQ6THZcL7ba0+WAxHKRtJTX
MTtZqqmEQco+Q8Vh6ZodJOE5av88B7T2ac7rO0jA2A/FOqRg+Dw6QH8U2+DbmC3lXwCN04oCis2X
ltCk208TNtQfUH6RE8pnV5+dR8ubEa8f+0UWeQNMtnenJTALOIFkMFfCqL6AbyELHrmN9S87XFpo
jztkd0cEpbABU4SlwNwrKp/nsG1w/qT9t2HhbMC1xcFGFMZV7FCkgW7POd/GQ7Wj5/OAVvMJ4Jrk
w/C8p658KTjqxWOuJ6QXlmkyjbHtQ+mPrByrh31c6DMQdrz72YSUsn6GDwNNMwY5UJfTWzHoUX+W
XFa/NhjUPnRyLo+FEMtHrbVAtEJdoTeNZK8uaTa58WDQck6n3X0hlsnqnLrgjiH3I2B2eWNYbHyR
ngd1IwsCB0Ak6upXhscZq41FBuPbTif+MOhOnAqsnh3ALkUU7JUgSnsfVLo20S7MN0IgoQuHKZ+r
dg5uFc2Kv+7fbInFhYlWxS0scv0VY8DDmotsa3rKSHWoOckuRU1qJHIyMtxJ383TAcTF+pPb6gA7
seMeQn/aV2rSA5yNx2tVx0Ab3NnhpKuM/N2yAPRkV7g442CAwWCq3pZGTXaaG7T34XeFpuZ+SFYC
bJdo/5TuMv+vpxu4+4Vsr7hH/MHlcupA4pPuvqBklMcSjA0/r+OSyyZC3DYeC71h0UkGPb5GOFeW
qEVupSfkRAEViNKPra8S+W62Dmv1a1b/S0abvMLXcIandYT97bjX+sdg0x0Q1UQmcUz8VLzAEZzO
uDDS5J/JWXgAVJ7NcNOjaLOZCtbj9vtKQ1zqXkwt5pqo2xqG+csLkBAPBQmU+s+l5mK9k6Fe/R1f
d86v6F3sU1YTWn1TMFBbnov0y/K6xx+xZ9i512egG1l1DkO5YJKfC3dnkaXytfjRlf256ncE8eUD
Sr7fClUcDLiWDVMUInfPtsLDgUu3A8fFRFGckn2rsk9e+6U8SoqI4maMdNeHOSVZDhNzuPIcAHDa
LWuBTLA7MyQTTn1ZI0anAW75JYQPusgfHFri/7pYLcOjNLubYc6NNeADxt9qPpQKBxFXnOA/4E6y
gnUh+/aW6XFPGyUJg62wxpCFXAmYR6F4wEQAWUpvXCDF6bAQkaLHHaFIZBnynzEC2p03BSC4eKim
uQAETbKxoM26SURBHjwLY90UpHbD3gbYwGFvmy/u7PC0v0UsJcGlGT9/b8KujGlLS5D8AMz0d50N
KRKc+FJ+4Gu3Vy4yffUVoFYQStuvSC39kdRr+FbBeALaoW6hMHrPeotQZ53FHB2R9+o2siXK79LV
jtxXpeLLS5H3oDrpsFEGdo7N34jQ7IWZeVc3MeaTOsS4lvdhX2Bvip5x1i+qrkh50bC8JOdu0nsH
qxBdbp8wSKHzz7xfI/LVVx/DjZUlpv08HUZ1WoQW8iWrXeXayGuYpA4c/l9/jEJ4T4vkk7w6Or+N
iH4FbQcKs4DAqw1d3f0HWAroGBoU90tbaDcvM97OJs1L99AVwvLH4BisyVFaAEJtfENFz1Yk/VVp
KOQnWxf2i9qAWaz2qbjMpDO/5wDKpMnHTa+6sbOI49UAFe+vGLuz2zbSbWgLrM/0oAfNePDClg+S
Kc/bKWwIPEMazPwEeiGBc4oGCPINhaU0AHVYKVu8yAEtCUCM7R1ygy7ekn2ezvDe9uyxt7oGNznS
AusvWbR6f6B0YDUWs/APvIjWLygdMMf7IChOaez37Z/XNNLbCjksv+FDze/ALaR7s0yGbIdV2Jgf
allM6TfP9tnfHDZ8vqpwmD870PGARf+Pr3+90gjmnyKNxTu3uTfIa+kRIZfhA0lKGIQCdIj8JnFb
7Fe/DC69QrfEr1DCBaQAV4Alsmpy4jewdHLcak39oZ41zc9Y5xQPscgGj2FIu4PYbPn1KWB0N8Bo
74is09fAJGkrGDF8ckjN9guVS37cksRfB3SZc7N6jASdXsr1W1F2oTpuUg3kwZDUwVSDEd8WHpvC
TqbJHWhY/SNYAWO3xu+hDgcEG6VY5jHpq4D2ez/MGBfQ94ZQsAPhHvpKkzvRJl7Jd+sTksQGtGxx
kCCDoDYXRf/hZ7HcofUGT+ZzMwaJ9pbJd1qF+CvZeMTzA5nCdxS7jqP/gDRkuPdznsQUnlFD4pKG
5YCeP3o58eE0yWxhTxHTFAb5cp3DaZzNNrxhMi1po+FEl1+6HhDOhBiMaY8/1zVmRTiAHdLDfb/5
aTuibxhrdlw7jqntftpo5cZjbvRO1lNECCmrz+PM6u6zLHenDggtW23+25uZZA0aFEAuFuDm/pJw
1Il46Ld16q9zp+oJoYTol+glN2kOv426z4vtju/SVvMRgS05VVeOJxPWLsXQ0+cZPtfDBxu6IMH8
rxg5pxZPBrw450gT8kgpJunDypbdngO0XTAyG0aRnOGhsADfBi1Tf9J1q2eY8A6YmgbksiTaHckG
XeFZD2tZg7YFDn1y+YaV43n0Zn1bwLcgVQOPJh+/pZnouw4D8wqI/jZzTYRvZ6Rx2nDYtZv7pN2j
HAg/UIP+bjnXwKA5YNUidZciEHR0j2rMyvm3wqlBVx98nI8DWgSLJrikgI5wXPLC3SNMWW7gk8CN
YSQAZL08T77g/nkXfJyWdllk1x+4gxanPPg8yfetyVbZj2PjNVC1C8GsCnP1kMhNnPtBpmiKkeYC
1K2agt0uHAi1b7d8F8OdgMiNP+HmsOifweSC/ZusGFPdCmwNuQIhNslaNHBlXhALR52Tqz7VyjpY
5HbS65m0w2D38u+cl6Z8h21S1t9jcF2mo1OM9wcxwvy7HYBYx7ul2yTKY9JVqcXzBzj5+0zGyR6r
NZPqCIYfl5sqoBe56gWxPY/AzTIPp0vj3DVyyCHPs+zq+q+BUmdaD5AtFfOM9CA2Z4c8FKEuoPsu
vjRAc88xxh/BVWEJgXkxFSkkNQQQIFjhvkYjwX2FydwHOY7ZhZcDX+8glLT0C3+mmDwbiEaGP2YE
FfbVnKsVivVYdRMtztInvHCwjdJ9Gt/qxGTFGfoZcO/olGyenDnQlwzdN3QlBh45SwZ5cBkhcWnn
Uo17a6vcbneeLHw88g6arfIKsgJBKWXd+3C2bE6yoxFyF+1iegH4abYyVOfEDMx0Z9wNLlkvJvGz
PaxkAfsrRSDuLxgXafpTVm2kP+H3w+4ah+PQ+uLc4JN/Y9URQNl4KvTvpSfgUf4Vw2JB+OZK5eCs
0CzHuu0zOszj1JQaeTlAiwtUUNJ64Bnkr/HLOh8qlylxlhCVmBPhIXFAgIH8goMDjNfoPsjtMZMF
XjGnhvvbXgVGHsc1CBhwxlTUz3VWK5RRrgUpoGnUDpaYSznO9T+ysiFcuNHJfC+HCR1q0dnoQRAP
nP4a2ZSA22JAr9K7XqyEgjktTPlvncogGtyDajpSYMmrOIhI6dYs0ovtYZ9z9S2hGI5bBEbW8vfo
Ezufgg1VAYsOwOwIDARbzEWfzkjHhPDgG3Ilps4eBSfF+CiAzdPTvoAXOG7lNCTYXp51fYQgbOs/
Zokm6Jpz4snPL0qAwdAUcM0nrkdt28pJLb53pAzmcV10CQn1tKb93lbYNYx39eRXZB5RRWeElA+4
61AtttHvX8NERU9V7Ac9Hzta8Xiq1z7JD9JIWPtIEbn/VbG1p58W4GdxD+AJzXNTJygBbzJnRJ4V
hgfiz2mq11i0LK5jlLixSvDGIAFr+ELjgcyV3ICBJZoBu58maaAdSCqrTmVM+69dObS99Q3YDfIH
IQ8u4ofOMcfeFtJtJIGAyiDsVe9B+yvEOXR52Le8qP7h3wGDVpK72T5iRRzXwhVQCIYzD49Ud5xo
wInE6NNV49WN0P2eBmBf3QmKRCFfkzmBznhTmBJwJ0KaDGiP+B1TRSZdhSGmw1vzqMBW1T+YmpeA
ECG2h/Xmyj6bbiuUCt2Zprirnz3Df1zKBFG2YzMma/gK01hm7HO0NYdg4NkuKJhtzE1vAOIEaror
czA0PEmXyulNK62yV9wf0FCcQavHCTkFE5cHGONaXOdQ5U7hvifVnqD33ocptOlUqu17Li2Z/yKX
POn/Mr1s4hU38gziSedrdzC4a+i9IXbJTwAmhf2OEazqL7EHovSrNB1alZOgwKKecMjd8h69ruWp
Dy43/nXj3Ob3MnXWHtFigi4LLELT3cC5NEwfYZhBmoZ5xG73LW56KE65pSL9l5de76pJbPVSAPhn
GpTKU9nvFA4fdCzwIp/GMHXINaS6ABzVkGRHpC8clPfNw7zCJgZmx2m37L92nVrIy9DKbB2O1ZZq
AboUERzjHdAPvi9Qb8FN5inECh9XE6EvGfh/ohrivj/t2+zlf7QrMRsCfRpmy1q5o/3P7tNKFB5N
DMCqdliWzbQUlnauSbeSkaPY+w0MFE0FIkTkOOX2Necyanp2X6T8GxVzpS98Q0GFAsdLiWUBVRs1
frI9dlofq8FBqdlAnbFHfxIJ2B3f4l1esoe+SLf8EcPU9GUDyCHXeJ6h6Ush9oBiS1wgOtFIFUEp
7z86SoMTR20n+JPhVa0wLKv3vaz8ac03/NAaYrqXcd/gX1sONAGzwqCq88syvSM1ICDqIK7ZH+64
+dyHNYffKWeuyTix99uCWJZDkbNVtYh8G+tHkvEMYt0px/0OLYSN0xnhjVU8mmrKMHFPAP7skSUm
QejuJnb+2tHMwCm6s2L6a3egfU+QcFH3STcErqMMLX1e9s1aYtxr6tix6Qy55IazCz08NmJVSPJw
n3qTP/ppHk5Iyg4OPBGBoHMQ0MklabdjvCTIBGhImptnmJzVl65awJwbu/BLVNE8eqjB4OyYWtsC
NZwPUJr3fSNHF1/zsc8hngdZBQZmGT8N1iDOw56xW5GxIQeMaTJkHxLyyViOL++IxXURu/673ury
MDCe/ELXmZ9XUaR3KT6NNtl1EVqPgnTaZlB9TBX5zSSFPJA4IlQZ2uLsWe0TRPucENogAzepsZXW
MdCJoXjsvVEHmsXsoQ59AroY0PMVobXTW+I9bZlX5SulHB4JscauDBBaumD2DtD14aL4rjAgH8sx
bh8lJMTtPGC7opx0j13Zamhd59bbiMrXN45b9iPpjX4jJpUIR8qhsWporTpkuC2kbjXVZau2Un6M
owKjXCr/Lyl7Fp5A6/To1ozML1x0/M8KFT2CDXHQv25OTv+TeTShhRFIf15YsLAj7DE9lT0v8WgU
w2OFNJSfU7992QubtXiHYhaSjDwwdAr7ll0NjDLbqePdPYUJVd6QHpoU6oYJH7PJ0xZ3rYbact6g
nulsbyCYNOuB63E6boWkl/H/4lxA6jVAfy9hJI4T/Jh5jKCNE135jLg/UGizcOZbYgsId/GC+UOG
4HoKtz+cxt7I6QE5NNN4TSEkwbZvh3VILUoYBNOZUMTNGxMPNQnhkdkdIomymM60T/gxVRYqHBQY
ivOx+KzhnUJQqwZgcVFuYWcRqh5MWwk9d70CUAQhDJh7xOpJ2fJMDJjaPfTwBd9zCG8BoJwN4/kn
YC1xytbRn7MqVicwZAAOtzwFZuDG4eohx3gKpVK3UHN07uPOIgBKyFjtPY14VjHoTW+SgK8HelDF
4lAuhbyzYcDkuyiYR3KMj0h0BFOIcz1B3sXEtmHCEeBluYkeGoKKKCzmUGBIbdHT9QiWsFCPQCez
O0dzMBQiLFiup7oiBwz28gAhYXZFuut62RNh4ISW0+7a4QK6As3WF0ThWSQnAKGUatruBvzhB9Sz
2BzfMKhWMc8OuwUijPmh4hfk6bqnxYnhvqt4/ZDEzkHxVWMZNt0d8OeEsfKVTzXUZFlB8su8z+TW
lT7/nQDtEbhjWKnza6CwQD5l0Da8zx2R3xJh53eqQg0ffUOxUJ6CFEUQR39BBwtGo9t5we+REPC9
lA4NZxybvLdpvNeAUe43N64zqJv0ywOc64cBSpaPallKejSTyI5qgk1M+7XhUF1yW2O3m8tC3LA/
gEcxhefsk5EWWqIKlYbnOO7N5FN+b6BkGU5WpuvBw8AZyQ8Qu7RoArEFVhlvHwXYvA+VQc3v4aR9
wZCsTibEGeRpTRfa7lZ94jyLO3j39ggDRedxNKQWD1p2CG0CdcAeLSoUZJ3gOFEqwEf9j6Mz23YT
yYLoF7EWU5LwKqHxzrPtF5br2mZMIEkgga/vrX6t7ipbEsPJiB1xzlFMWAORdMzekaW3+4nT+o/R
ZfU4jvZAdXTMdBd0KIW5D0nMfqv5OenjLW2qQBANWqqjCCr5yMo8fZ8020jJdrNV+9JjiH42dtQD
GQJdvXUyts+S32HPq9vPjx7PnL8rGCurAwmHnjSU3G9msWQ9t37rpl2VO68tyY5zHEsOujsVmWq/
6aX8qnjZ/iybtSx46TgU7IUuTlsiE8sBu4mWMp3tOOPiR+K7H7LsreiHEN2EIQbVxejEPwc4HuxK
7c28sCKTaTSV+FrPHKIsZwOhPgyY8F3QB8n7FPujuFCIvJ0mudnuaYNw8XY2CZePPGvdx5ycC+ZE
n7x46EkXdxnspcNJ6Heo+LF3XDM3POVoz39hL4V4XhYzvqFGGueYl3pK0ok5lsQXBUVLulHZmaeZ
aeZ0YOfMX+FtJN4j4VwZAqrhfahUkKRz6eruUhkY3UMv+/hdgmD6lKQuRNSXsij4U2fhUxTr6uix
8UMTgGx55r+ZZekfNxgiJhmzFWgjhTqUed2qk6uTYj3lfuZuP9TYywp9cuHfP/PFN0GKlhZOf/Kl
8LHUGuKRO1x9QB938YmGVNItL+MKJn1wwqQxFu+jCxkMi8RU7dOYVbNFrGSr00vm4kPcTvteFsmd
mFaOlFTXJcEd7zwb8jSWCsggWyc6vX0HVMXAdTdl6oa9D4GstjKf/D2wfTYzPS4j+lmwivKe0FgB
hoBHyJoFvvP+C4hcMbLUk57uGMNIOvZTFDyLJZu6FydpQvfoyHiILx1yV8hhkmfhlbfgsl/ERMg2
k+QIUp3HCSOUYxfQ5SlH5XZyMTSfheNlBUwd6Pxx5KGz7epxmsodG5oMGGKSmJ9hKTk0xl1AGUlV
9uOfmQPivklaPV55djm/XeYNna5i4tM7HROQgfnk5tI8RHa1nmkf5QZc5TGsQlmcs8VuV4T/8iVX
t8TIVrlj+LMftdZfcVFCM2zWSdS+GBwfodSJMWN5TzEHSwTb8m4Czax2WRXeoMPFz7S+K3Nr5HsR
8jWchL8l+p+a59oBG+D7Z2DVPPbPyWi0/IVua48IG/CuSsqk4FXSN/WnWRtY28Ti0KZj3opjDt6r
vwnV9NSxZWvkvfYDguE9RszUojgsRnqpWjrZXdaxINVEScpIQHcv1oEaAhTJ4Z0Dql+Q+qjbq5dE
dQGW7nrmuVjaMfFYu2A7aCrN+/9zrJQM0n4lpfAtvAHpspaKH2TDPV9R0/JwZCUugd4zM4jTM0YZ
nlCpa7sS1Vj6WdjvHIk22ZKtyAi89Yd6CWz2hDPqHMU41N9DkDeQ6q6rfufbzPl1K9FTdkUtsoEg
Vfsq53bZr2PVRHtbtyY5F17ZHafJrZd7ByGW1HtRN+WBtJmx34kQS7PPqkzd9UtYyZcM9OYv7LGt
LtGo9IJ7xwv6lo8jeNHl+bcyoeHDERJ+bBc3OrPGofpbOcZeMdqi6Dwm7noP+PvXNZJC7FMly6D9
uS0DITqkMKHsMQJR7fd5uLETYS9xwHjwaadwH6GrWO9d8AXm33oLhTlNjmR9HQ02uLIAhKsyxIGL
LGr2mg1joOcc7xL3PIUca/cRsQb3qFSYOSAw/rxwJiZDBZVVx0lTPrcWr/mkkm1UP5yxX3Hk9JBs
9XFeZLn+KunjlLua2b3fK+XP9TPck+a6k934d5OJNjtfteFC7M8C46Cjb8A6xerw+AkmdJlFGMOR
bxja7971iuUOJFoS7UjyUTgfxDwSXzHM2Dn502NEbg99/f8dybaEX1mhv2o2XRRlm7pzXlfIl9to
upMboshQlBRnEbOoaRI8aKD75VwOKklGNqOL9j+9jQh7V7uAY2apjXxlrsIh07vtTeV2rLbB8ahD
Jd6afJ3W9S6SzoCiwtg1bX6qM1RwwBTbtMtjYYhrEcNm2tUSfGcMQ8I7aOLttBceIDCqp9ukUbmt
X4Sge/MWTDlbcCP61rmMmV6isscDmYeGloUx/N74phr+KJd6roPQsTP8bAeQg53YsOcHaP8AoGmQ
8Qq0VMigH47G9u14KGZHWW4JRRfxk9eFlj928um4fRinfnFe3K4gOf6BcFVFBzceWE5ahgjtHJPC
cQCMXkU36D39Z6G5zwGUxyxtiJCqf2NdeP63R7qYQ3SrYX3dWeCxgLK/6EblwZXTryf2vkTkefFN
D4rK5mzX3i0lX8/bgDC+HEKg12mXZXV4ETX4086lwuKQabu4R49yiRNg/KIwL5u+uzjkre54JuX7
eManuoLoAxD2+fzNFoAqreGQgtRnYCLPZKurLDJLCXLShsdAS+++g2iffw/9yDPoYIIqG46imKyX
HJcwNLxEiaWxxGSN1sJe+p7ikb3P368mEuFEf7aqI4lDn1f1SzrjeJot+1xPfqAkVdkRagYX6YrP
3gxFdIuqOp4HxhDPu7Ky07FvxmFB+eEHOIhwGh+GhtwjD4WufYF+za5IJd3bChWbcaQclseI8OiP
0WATpJ3fAWxOOVFeTNvePgXOACC7DpEH+gT8Ol1gLba7OgjIk4DhNgUhMV6TyMXIBPNuVklXnTQN
ivyj2y6toSmqpzoxHMLGxS+fUfqj7i7sspkr37XlC/sqip53yoj/tiS4pwHO6LxHAzTuE0W+4XRz
QOHUa07Br703xwRdG+pQN1A8n6r1uGq5p03tXoKi8+ODIg6jj22ETb+n9rBPe+mXX4FXsUkumWKP
40uNodaAmDuP0daYUzMBrxG4k8V60Uiu+zJGZdmZ2OT9sQ29YnrYTMjRjWyb2eAVarwogkNk6FFW
++TnUjj9uyxUnO8n0jg8/DQdtBcVCMoqeYPY32tHtoDMjah2fTMXH36yut3eHVnByZsWg/JuBtki
/rklqa7nck77ZgkvqL1BcczM2u4Dp8Bvq/DBPyNbujGR4mn9WwhyundaJvOrKqwwFym2+d2zkURe
cabqJHpam470sMruqOQYng17ABbOzJ4KnwwaynNbl/qqQ6sF69jHgSVBRAMFW3zSUQ3Lxd2a5GJH
E11E1IhvmbC3eDIF+ngY1v0zR2J+qH2ZTWo4RCQ5vuWUV2dFBvPM/VEcOKJYpi6D3HYtVw50lxDf
iCXBJHi9p36ACjxrx4zF0Q1WhjZVOBilDiirajFCcNZVUoiT1MVwcEuGU96Us/475gvnWQ7u0T5Z
Nrulni77uwphnlu4H52fSYFv8+Yp4KY0mw1SR0iEjbxGgW/My9nnpNBSWTHK0qZ2Nni9Y94zKs21
Xx18AUOARJBMl27yBFWPzABvQ1Kh5wSaliVuRrYLKNrxGNd9N3nqrMmYqUlW7uYyiF5WryK2tyxr
e2ja3F133eRMz5lT0UhdO4rVuNlwsOEMbTSN64si7bh3hhyssJ2H8XFtanIs3GvsDTSsjki9uRpS
oZk2MIylPq7CV0+aa47qpd5LY98tWXne+FnqAfJSVto5lpQRqnmBYzwGHxNPI4OUKtGgTOx+Cq8k
0rDofEIBDhqoorAVnXsZ4rFy0sjRCVjBlPWsPc7dqwOaw7w9kfo9QsMANG+yWh98arVZWEcCkaRS
5QMBFu6In+xPkVjPJTw4IWs7xUwWfpikbLpbzqNrvWMd1AhkhZc5f0iHF6ekiYpfYoDB3W2ZG1z8
yQDEtEZ2cucjI6KrBNkvFlPEn+GtoHg/QE1dCZR1x0JMt+YpVr/+HFmc8CbYNb9BCOBSfGrHoylG
h15wbHGLOA2WfjLuuDjoAhBsA/njTFP0rDOWX5wVuV933wYO8G9f22+liQmGZBxf2rWvUwW93O4L
Q+GM7h3V7zUO7UVj5j5X9To8j2PQZK8lV/dTP+G/gDNEnJ/obnAQ8tuAno7Z5OLQcuTrdqUHLmvc
jkOfbVXwHdl2zX63bZfd4yZwk7VtIAMOHnlEAhtZ6zxWE+TYbgQzfZoUmx5JuoNCOOuCZcjDoHov
tNtW5ylzo4OHJ8TAM/kpZvKCRAYMXbkyewuFx6F3JIkFCKaW8l87tAVZhSDnOUpKxaGxkjRhoYPV
PfoQA29rtoLRIp+5p8EMcX5A/1McaUhU0Nq2kfty53ivPW2e3IqL6pB3PC/2unJaNA8GjAeyxOyn
QbTMHhcmlU8W6fHRolEUfDXUIAFGo2f5LdPFMDZib6N6fuWIyz5EOY75RXVDcB/79HhfE0ITyVF3
uPZsp+iJIbmh8vUXBknFOIo/N1yWYFjaIwkhBbCLsRqzQB7/jIVhk3AfMq4MfYY5mH5DEDR3Rq7i
FvyYJ6Lcya0xJZu7+RjpUqIKVOEjlAcqaBFqtLN86czZjlX7uwtUbXco5euF/zl4DLoWOpbfz/Gv
Es3Ze6AYxn+0iVdcncCoszPK/gcn1Xa8X3XC3hDbzwJRu+edSWxEhpZYltQ5wjh1DtfxdjRVnSbU
1Rl3pmZnsSNis1v/K03LWaJfxPBvg0UNdzAymnRrkhDJ2jnN7F8zjyHi3cqRGrhdmORddFB9VpIA
qPG01Myu0BskWZ2beKifnbAL85NSt1ilpVEFsZUInf4wVA2W7m4dFbWTO7V6ov9DOkrfUehhVprH
IbRTY9yI6gPg1OYArc3s4frzqE9E1Xq5o2GgZvRTkznj3CWEZ+gGSXlR2ydG1WH4EaIsgwyC1HSX
mEkpPm/hnF+31Vl+RQZxeO1dBR+UZD+alWjPy00ytj+0jFZiZ/i73X7K/PpntaJWsMCr3D48WJpm
h2O5wi1mnL4efcpz3LQmuAAeFwXlmSXEPgXq9C/f8REpW+A8MPyLWYv14W80hdMhAOtXNaUf4u14
VBCAX9as8aj9UZ4kNgj752DichIZQDM5eUPIopmy+Qh1dPvJY7HEtuEMHuS4EcRksdrxOs/5QjT6
lIjMFmnAlp4HG28u5RKmCQMTpnoi8nDaWJfwnx9N/csIjbDtVlYYnmMuBTz/Bqb0pY696LVtTLYn
ETilY7t6B6ef+wNPlipd/Rgqd4QhW97FDIghtmo8QdEl+jVu3by4K2RR9KeARz+b3JZ63S5W0Nhx
yFfCvSmOkn9vFMaUQwjm0gWFS7JNdisSr8WwSRB7A8MHo0xiesqA7K45Mvi3Q2PMj6GgcoC31ZyR
SI7haxShoqM7u7cHZkF1A8eLsMPkKZ1jZISJzksVzgdiUTx1rOMPKl1Xdm2caHwhCWNc1vn0+4nv
jiJpjoFwdNEs+NAdZkI65VPM3p0sXqRiiKQB2yEkz6h0gtRYf8vM2POgZ+oDGF6pswlvgacO3OEv
N2JbENPPx0cOkX6wm+KweU0gIv9YbxFcT8iqtNI382nr5vEBlgVb19hsO8D+908bistFrP580svW
gOROHXJe7mNbHvhenLdxFISjiw1OtYrx+hFyxu4wjxHfa8Pcf3DJIfxwc+7Nf6vbG/eXswJL+uMG
0u2tJTM4AWSVznLWT6SL4ovxXCSjeh4Tzkw5ayl2ZZ7QftZsCwpNa/cj1PbbwAnmbKgg5uxStNWp
RP8F2xcrOGg/DI5zbqTHQKEFwfyjQ95tTDeNAk6OOuKXFSYWzE31xlXGPybHYixfX5Oox2FuzUPG
D34PMUSSrMk8wXU3kBwuVkUKTeeESmQ8qiuHy/BA+CP+YyZB9HQwYbCHvxmygzUuxij9GglxP2NB
N8kUvAslgv6z6osQAymWdlejo9B7K3sSt3VhmnNT4A92VHy1s3limIqqowzK/Nh7IXUBnGRsvZNo
/s27N4wixkjlJ8SJx1g4z4E08cGTrdfspzFgu6lCPe4ODZUskC8SU53k6xwl2gPhtgVxIFrbXbxm
0eSnnj3E3jOp0ml+mIiPPKmi5qgbW3T9Z1cagH0YyRCoAT/t5Dl5ib7Hz+/sYsKqms6PcdlXVbU9
5Ys1/CcicjvEp78W/LF3pkxYxjAsInUH1Vzae3daa/g8O/nVSfVjHB+7WDjmvvT6xLsfNoqjcCnZ
VQy03+mzQK/5glWtfi1JPfeghTFsLC+k/mNwOD+5vMBLMD6wPHOyrVPQc+CJE4lY9EaBM0rStV/g
Ev3qrp6y+mdpG/kniMPopckT4T9snrLlHacBOEZe8YtKC+QDtFbk5seWfpnvOGjKJ8Nv+gLBPhLp
lk0VY4P5yzrvoyn0sgt1L37wIkGRg0PgjwNtDMjgI80yZBb2kQV5wa9ocILcku713czg7UsWS2cz
gGHOZLoMmcOonizHjP/g30bRWYNb7iT5QeblxElg8AguVsWYxMe1ZOAj5AJh8ikXaPVTnMG7HGgA
TS7rVMWnICz6p27S5cRXQ5dIyt9mJEEEm3cxrV2HvV236cvWW/8vivXSpc0aEVxuIwa0nayn9Snv
gAn2i0uHy74DgLqnfkvMj0u+Wb6doAM4ld2AkxwXEu06yyDYH7Y4b14c2TfywdkCQBbBRStPjmVP
q78566FbvejKRoDs211gHXgUR0beiQ5ijXJhT23p6rpaptC7TXctmtF9asp2SHEpsxcaysx7DVFs
diKD+LrrGDJiWpK2EFeuhvSLtoF41D5RztTutlohleXI2PbXNPEFNbfYZgbhLrSrzrjv9imvsmwi
+KO6w5rX/VlMbfXQLT6bHTGy/R+Y9DFYdc34UFRgyUx2ox5fHU7y4Z6Dfhxf1kpsZ4ysldCbnsO3
lRUqyRNQBOe5viPU+5CQudhQ950gVTNxBLMkeOA+derB1TpueKwcH6Zq72TsU/jZeEtQvQ+taRes
0JbSIdJX7M4mWsPnxSVn0xO5LV1474R3eDCANvj+nTcl8WOdzUtqSjMpZPkI44MUXvQG4Z9ML8D5
kiO6V/AYiBHuMCfoPNMvSSg2fUc6tJ5DjjhkA/hVhvqfy3wXfgSqdxJwvEjYZDfObnxnbe5V+67o
ICkI4NPUp0WccUAsqVv443HsO8q4ccWDo0foFKJPRhARmNSGc7VDFmJp2o72KB/aKglYfK7ltD5w
o+iDEIZeomZJ0sZPoN9LmsJPm4OIuFM6pDSoDZI6O0JpCDaPMJT7iR/dK3IdZCrWIH8BSy2+GKsB
zyJOnQ9N5ke/bVzpNmRoMKp99h0yJWdKoggMUHRA7LejF4s+ArKTqmvmh1omrX+QxJ6GdEZap+DB
W215P3GMKE4qGFG5qxnFa9fVAfspg86Z8lM1anlfD51rfxGNEcGHJm71Wwv+osWg2urYTzwEiTwb
WtW0ZR8c90h0AHaf5BHp1t0uoR7pK/PGZrx6kUu40dJDdz8FbJOhO8ULsTbaZRW/psVG3jkfJcdt
UCdMjcJECGcuSMP6Z43r/m3A01qpjLIGlnDfNjVa/drWtfzXjG1XfeE5uPkZmKFS//e6YUR0tIRw
+qIajnEfcNitRR+GqWkmFeOoS7QNxgpMaL83ajsO8Fzc+iHBlti1KrnjDLzNfNZ4+x1xkr3vpnL4
yjCiymdphXxEGmLr7DAP8UD7DobXbYtL6fxVdhjYVVDK4YpvyZMMO9C5b+RGqTlgNPlQCeDsVeN5
MHWUUh3U0fQBv14BkXah/+FMCvRrDpX8TR3B7fRmqyqvfprEW/AhWSGHZrwwVUfcGnnWYd3QJsMj
xPeJLX+C1AJ+Uc3Fo/lIzROQqEaxlYfEtdt0XoRPbVSDlvwV1C2iClpijTwkbAbapLb7Gt2HKi8N
PZXy4Ttit1mCKjNV+N3DwM1H4uK1ZqHSycy56ilds6gSPS353WU2fM6d0Pmc0HrT2+Zpald/fHE8
mcFIRlEJNGr4v0SldwNeRvPCrby80LzkXatZNc/CWskmSDcT34j68QOo+Jg2S7ythFAYL6lrg+6+
1XeZ6Ievp5sgUt6sz2IjoXZFCi5/Bn0ixY4AffDYCyxyggt0UIr/8PSBozLstF3VhfVToDpJZsUP
l190jiQPeQ0+edhIm7iEMt31tIRMDadFOVlIJUuvxaFZK/fTgNMjJ4asdL3kYMDjmRtNUgjXF+Vt
2yychLpuwpp7XTXz+xBDDxMoyW1zovHG1qmolBp29DS1rxuH5r2wRfM44HUvu4SFxPsMFoRyCJg0
CTPIfvI8Ojic9/9y+xOKcozPCOYR/qSeaoqzS79MS3yeao2xTu5r++i32S6nSIVO+FoPFXZdDrva
7KOExpYdFFeEAh9TmvCTNPnGDWvyKHkxFRrWntN5/xXzF1+otnB5wilGimsUFRlR2MJB/gwX4837
OTbbT5j68TcnhXrn6nGlES5b6IuSAgExB1M7bpwC37yi3hAN8BLc40i+rDoonNNbjxE0eXYMPBco
rvJgSvFSCpBxXpziOPKA6l/6XJYQZy4DZBu3+mHxeP29kGCa/QdWIYTXUIXK5UiOPcZKDTEEd44X
0a5EG7H/q6KTIvaIZ7e94sC+yYXMnzHhZwMmXf1Igi66aAH3SV/VZCR9C2x7eJ1HT33EHTNfk+TT
ASun7u/qttuqVEa01qxUSYXuly265b9Mdc55MR1LEja7rq+NIyhb733T/RM36nZPFengP5MrCJoj
Q6kDC9hI+pzCoizWQ545/X3DLPNATwI2QRKERqMSLp6+xGrKDjJDr2qOHEQZucbYqv40jJwo4fG3
EK3WSdyXxttuYdw1aHrQKbuEZ49k51UB2ae0lfUlJ5Blu8wZm72OGSQiZJTiWgfRTabukt/WIwdd
Uj4LAW5ECZfXvncQ2d9JkMV7H9zpvuzN8HcRdeCB2s40auSu+8CLdMax1MmXS7xy2RUaAomrK7QP
s57FtUOw3FMwYroraHXtPmPPEBD0LDbcNSmQJ9/XsC0BmnxaTtSvdXPcY7YQiGREz1z+aJcCpUPh
9zgaHIoAORnau/5+yV26SktLvEcjdPiHOEq2r6ae1J96tc7VbV08Da1DAVQ2MJImTr4GmC82eSsx
Je77rq8/ynmCH+bLp9NMcEPMUeYOqaJ5Sb5XxsH37G0UEFcUIIy3+AWswDjKS4sBrV80sDyYrBya
P1QhkJYowgUtlL1ftwfliiFGN13/35YM3ctWrtt/xSzDDydxHHlPP2PrPKCdlNwsGIAB2kcb2INw
wWo+bBnGvJwQWG4laPNyh1cvWfBa81K8qFKyOqBouui4VnqjKptAxokXa5HzhK+mJ17FGvOaHbrH
uFHeuqt7rzrJqZmqY6Ur917MNe8HhzmIGkeuKOe2n7r9D4WYltGE3AXsg7kJYcVozhvV0dXOnSmL
IG7ZXLgxR1Axln0NUJ7hrknWzD9kLQwSRVUDr0LazEjK5M3YRanRfVvgygTVt+va4gBxL+8CrH/m
6DCB6R38HARuGKO0U5psHBeDxB/LEjLcMeWo175NJOU1VBu15G3J1DC4YZ9hD3kEpY6ERZZ9G8ZI
mHYp57eq1QUhtp5wzktTjIzm2bpWR3ci1E4T+eQ/0bqw+SdvUKa4bB7ZDFqzouK9R4ymCMcbdPHA
rJE/zAWZFipIGSJ43FMsH/ZJ0j7jEm/DE3WKwFb035n4fhkkll67Kh1cO4x0rl2aFqG2nFyvh3Cc
O323rasqQXCclmhbkJCPz/C41n0eBQSnR03ZLXEqYEIq36sx2NOQARSZuLnf/tNb3D5GvL5+BZWJ
XxcnnM+hY3ku1QUAs+f6S4vf2+HMszjJf6y6RvdH+Jj4aRRe+7mJqraHftb2DVFRFq+sceOZuldt
6c4/881LOqrE4gTnIfI08sY4kVCfQ8SHf3GZq/BXyFHjn21WUqlDtcifsmNfYw4zEpNAHyTmUjMF
L0ErBsGntsv2zpwc3N5YyDZNmkdmk+eGA1b/Ec1ZN/xp5jgv/+OEUZJuMFteX+NtIGOOLcSbV+Lz
bQCyTRwemzhvaQeRKv7XW5F8irygLwNzm9c+gAXXBcaqmd9RBLkzDyMhiEfh0F7zBGUIe7hT7opP
vJax+IriJnxZHK/uzrNu1ksQtjAP/tq9heUMS8W+c9KLxtIVpZOMfYNuOazXqhfxr15TN/XdEsT4
rx14jGJiRu3wbYVK+scMtCK40FwoWmAyerypo+HNRNYWtrz/xbFOr39IUHV1SirZ/6vZ2aue5a3U
w8UKCEAg22xsTwOAEAnxmAPlLpBZfK148j4Iu5qI2g/p/579OToHSQBXIvs2PgRZxFVupr7du1Ja
lluGwXAog5gDWLckZGbovNguFSDU8kNPYaR/Uq/hV8w5az7/Mr62lrdyGX2BF1jzypXiDZ9UBmqq
IpZkHOP9ghRIfrurn3lG0Pcy2ALaw6Db62jID0YmyZ1mDh+pO/OovyLtNoVnVS+quBSVn/8DZZdt
ypPaf2Zwna5Jt8mb+J2M/9Va9T/6aiFzUeW5PhPwGF8NvQCnPh763zMVT48aVMK8xW5eAqw4fvIQ
jf6ioZxLF5MZBJJqKqae6j8Eeetlx6mCTSFHG8Qt/5lyFQe8UZHR0grlx68WKGH/ZFsZUFTcQQZO
aVJRqf2TJzd/5MbAlKH9ZOGjLjg5rUxO/nUIcVbgnTaXIlfreqWbCjqmP2sqPWoUuIqmCrImUu75
Gr2fDHuS4pWi0RXNYSSKuaIXZypSSY2wPVY5aMoPwgsV3J8zh/OLqwau/p1PsKa/n8gA9mlrVipo
xFiYU1LJGcGsAxNKSR+WJd1ctB4fw3huvWdRzg0D+Ygs2A2CY8NWNrFDxNYMgp5W0/vdxQ22VoC7
9sufsWUcv6+KGBV4Hqr8fiH/8LtM8NjzQ45zB5bm+jioAeWlC10TGTVpptmKF87pwE9mqDHDzLK8
ZAGF2XZPrMk9o6Jio7REAH538ZBvb2UbKmpeQTlOgcZ/wsLjwUNvW+am1terPhe8dGGVuaLV+Kut
2+ihIonS4hl2pfg760q5vFCzmmMbHCnXzK0CUmcvZLC65kOVdDYeBqa06rj6dX5ofDqJj7fy/erQ
DlXS0jhRZ+rbJbvnfQXR5vW8cOgj/JjIK9RfMewBriiYbFZcaaj03/D8KtSWkrbG2pVJv+t4dB1C
lidwNfVFd2oDHrY9Z3p1L+1CwroEbn1RnpFmL60jnpHAs/JQs1o8+h79YuICoTeURQuMNuRM6Ffk
0Dv7l4zBxk/xnoD04mUonDRIJuIJAEbkLlkLunMJeZ7apu0vTJXOdt782HHe25Hq7lM8FXl5c+y9
/H4LHAr1ArWE+s5YRP6HkatHn2pjEubAEI02zfNyvOf63T6p1TIN76Ae/liPQCYd287wRbxS/1cs
w1TvdNBWNfGNouK2iMNgPrmCrqrDOnmWxrNqJVQRcFKnqKhdL93iVgutZH5zSGC9Ec8Ic1y8QNCS
LuMJQ0X5JCh3jZd1hyHo8nuckepNiR4SpApC9Zk0dJZwwumK31haOeHd0KV0xM7Q2GCb/LZUj+wB
IQM6pRyRKwW2xpom86vu12g+Vwun/TpC+zxI2nWOOcYFEdhGUm6QCMr8Pm+lZhWzM3fzYWDWYZNm
gCHKNdX5wwESdE6JfNE5Rr6CmiUEppsVTz8knV5dy2LiOYrbJ9R48v1l0yJHx8BeoEDCLVFRfMJZ
LVqBIPdJkya7/TZNrMHMKCpZtLps4aNLENdpE5ljqcwlhfav54FESWuPlvFGf6BTvkYl4sUbbiIT
QeJRyX5m6liLj43nYH5gZwSBKA5NF4WpSNlMNp9E0WGl1+F6hb6n5o1O0fNK5Lff6bDC2Wi8WRKY
ud3JrktD/YmXYSncXQ59oBHeBypYwEYW+1/Md7jeI8JuFLR5HoE2APvWYLWOXA1vHJia+jJCIxCC
GwnLgshG8Qdr3u3vJqNc/sshQ0F+oeWvkSPqXNtIyvsKheYfJ8sMMHEwDXb82AafVeZnwRl1u7ov
OCpzPq2DIX8GTfHhJFaLQ53b/AG9CNOsynF3BfmvHfJ1iMA3h+HL2DoUQwpvIWUUoosfeGKJH/Ay
zmtX+8CgoQnp1aV15GGZKD4pKG/FKLd997ujkevOtIM5cuwipRS6yj/P4A3vRUEd/kNMvDmlOcJx
KSMLy/B/HJ1Xc+u2GkV/EWdAsL9KVJfc7WP7heOcwgqSINh//V26L8lk5iSxJRL4yt5rb1G4VI+Z
7uSKBRv78La0Jzb/LMCcHavepdnxC46vC83tG9p3Xxx8HI98TFPZMhafS3D/XlCejacDa9+0SfDo
j33AZnNJkR2iLpD9Rxap5vdkM4HGYtw1KPKET1xusEBTYf0g3x226fVpVuvU3aE9Jj8CPEhuzAMT
+sT5Pj/b9BHuofvbZuzPJoBj+EMV6kaPujGBegb3Y+W3EDrl+hZGXW6+OgCh+7qNQNBGdlPC+aq9
MXtEODjFod0tn1Ji7bxvwP5BNESWJDQYWgKg230ydO23qxbqjLYejLfNiYy/wkT2h2dndpaDRxoQ
o1p0wcgohdcd8dWmkpRSSo0h9Fie64Y/iHihGr+zeTSfloXvHIKVfpyiYDx0LTk2PA26Po2WJCEI
/Hzp7rxkiLqHLJM1vFldFTc7BELz4oHVQPRfFPLInbGqFI0rEpYdAwf/S0C0eJ5kSzCriqrkVqxG
0i+iqo4V9QKgJaC6h1B1QIiAO5d/s4j3MwzHMn2Y+lrNP41UCZuwEBHsbvb9JQB3M5iDaw/VuB8r
MMDbATW+s6XqVV/al3BV2wbb+FR5obNhYuc+ck8ErxU9LOoTJ8PsUYflf0Bp9W3BsCZe6CAZzyJ8
FvhNlh7FAYstr7lE0gDiuA8A6bhJJsxtj29hpm2PbYt27l7tt+UevhPoMTT39KnwY5Bcjz7OKO22
BWPgyTsFQQCxJ797kcE3cbcMR8f0iX/0pUc4wwIH7Az1IngpQIIXp5kpoo5172dHxYPl3FiedSxZ
ghYpJ7Vc5O/HKFM+w07PqLOb+hhnEM+KBEd9W8t9nrstE3TTsd3eRojrIPYDlIA6HtNC2yWqu3T5
OycFJE8+jGZ5ygVxF+eekulPj/cDo3EJQYvVUBue78fLo6cGKKWu2xA1ypLLJZrCS8eT3WAa5+Fs
oZ5wMtgMny22G9h4GretKf0zYLleNTvRq8zqBRMyNmb3BSpL+a90GxDx+KzVPPy0AaVoQ+lNa/rb
6NkPVvzpSgZHOLTSitFL5m86YIlOMsTaUVdlwz9YLZneiwShaBbXGQfxLxyH7nzN3MqizWRt8Dqt
3vJ70k734bbohxkAtyWTMkKMg50MGHVdx9RWHwbd8V55Ko/+KZZ7aI98YD23Wo55sofy3FsYzpXT
2NnODfP+geZA0EcG8jEjbwDACh7eOKuC8omefOB9Vc4DLepwmtyw2ReelZ7gZdXTJh+mvn9RYZDK
M+o8oPoAPFsn+1oMIDXmHYQqyLOcUDsfTN2W4bUXIH9eqb1kBuoHCL575M5q+j10X58Hzx17YnXc
br1znoqiK3aDKdRjQCJFcuJcr09qodGIC28e7Dd6xvSAqT1l+VQnXnXqbKixRwrr7MviIm5+VFqU
/mfjcW9vOS3IY0RO1Rysng7NRkNb7Rb654MXGPmrBckIrEMNBJ7c5zx4LKQX1gc7GMIrbmkmPvxW
IH7MSlNGs9CUm8mTANlH3IPTr27qFcacMFL/7lPLx7le4RYiWMjGt2VUzRZBfGBO6CiyN8tzM+J0
AQFE5p0mUuD189POfxu1xem4afXorEdMoZDpH5PEDefvwfMHYzatKByWGWELRv1vjqOJ9xBZWF6+
t1ZZLKzbXfpeCyUdLEGHYQA6RsoAyvuj1ZS9D4DRIW1miovRm4pDOtceVfpK849GqhhDdUnF5Den
koERv44bGl28oy1Pp+6YDM447MAQY+ZBbc/h8dPJsXvgyUtHYCd3rby7cewq9Cj59OxwlDWYAlml
iY63okUQaxdhcUR1wjqN2IhJUPmIJTUh4jbP7t7BA/brmZedSDw+XZ1n/jGbxrx9I/fUzpN4TWYn
j93IjMc8oaWb18HVeEejVOG8KCq4wi2SbEoXdD9wyBV9/bzLrAIH7kFTJq3TIV/RscQggSzxHSJ5
DB6aromqS4WCzYqOeRTwzsYmcAD8OW3mp//WRtGdx0XSJxYRAzQgxdXP8xzyJnN0w2pSW+FylVZC
bXYjP4neLW7AAP5RRgGPPHaAkJI4cAfeEg55HtN0XwVKY6MPTREAuYWU25d716nXmkM8VcH6TeYQ
mp0W+m40sWGFipW3NRs4l55iAXCSMeHVxHQ+8WrXULWiQlgG0JxKs9iEqXsC0rUwdWKfyp+T5fsI
GCWBN+KTfjpoBGi+mIHVKGYIZ1kP8FVDFMhfJU8459cczLfCDXlkUj5L51mvYhVbTt4Sz/MAT4od
ZPlQdoxxnwwckmbnIrq+/65FBM4deF7hvdwvt9d+xSMIMN0uXnq0v5vRQXHDxtOg3sRHMeDzZ+xS
lUfLAWu0DxuA6OeRZeXyEnJf/2kcwxS0EV0zPExsahaAEThp9uS3wPmVkv8SYiPE1umT1/SQIUOb
sfS7wutzqAOL9sogpgqw8+GtoGzl2SXlBh9GN5dOFdNvkQSypvrqwTrstwEuEYIclCefGBCNjM70
vQHJkSDDr2Gr7Q/7bLCi+Y0RvXP0oXHPEDsW/6kdc222UeWM4bcfjO4LeuSwp/3Bz3iAnsUGJk2K
Gng9leNqFsZCqNQqJjQWWGf+n45JfheDoX3qyqF5SIV09YmMgEVc1xQuj5wq7n+sNqmKVVihftCp
VzxGQx8oQH2aipoN9l/W/ja+rtIDhx2Z/48bWHNknCZbIxJ7vIxTlZX7QExd8l7VCF2OEWJovUO3
5yGlI+bizZ7Wkp9oLaMHNYdI8VNmV7txKibxWU+064BI7vIINIfOBsaGurDuUHmMVaFg5jCsMIrK
pO+6vX339wrOUZdrvs53AhT7gIqigMctdH7Kg1bfRz6Z9Z9ggvMNO1n99blKr+he4ZGV9uCd7/15
cAKg4PAI5Clk+jVbblEj79jblJlp5OCAGN0VYhxe4Xo+RtBVf2in5u5UeTjn0HBAIo2LfCr9zWyc
UD8hAPVRApmIIVhtl/kHdVb7QxIW8dwA1P+GoYqwgJP40T2A1i0CqiKdfQCgKQ6VL/UPV2pDlFli
zC6fafawlPJxsnBMA83rECGpA26Y/7Gs+zi8XmX44pUFS30IKA0W/sEO7tmNhA5VeViF+SbPourM
TJlDDnTPQIWWGvl7rUa1z7Ras5225/RParAdbgfexb3Grkt8OYMILqyu6D6tIdc+IEYreliyTJun
2hbFK3LQ5nUuBSgE1v8GaUgZflauB8GWGlSyCDNjv3dl1vmYJ0d27wa20k8z6rBEs8jkb1dGfheC
YqO4vhpMRpDTgOifnDnkblmafD31vWEuzfA3/dN1mSp2o16jOianhSqer8MOt1lTZDnYMgJAUP/N
9ivVFSBIn8nTPVGKiTwI3OENSzXCCdySVHhVhRCQYgMg5TA1xe+qtuq9GyX8XLNVnJMVoN9Zw8d7
xkZZYP5zwWBtJkhrKyryyX+xSW6qTqsCSnaaxztEQaELUbeGYSWK1X76qFure3N8sWB0rXBuTUNE
u92xqr3BC+29wxQRfHFaXXtFrQPxrdisMsJ/H5aifnDrVP4TQ4v+38qi8sQywjqmI15+jEpDiKTI
ghaHzNfm9elV+iZm/MmbNgo5SPj/O085kIuGxikRb0SUhsUuapZ5C+3Mvk0RQO/YjNreNX1tnGcW
XNlea6OG9wENUfeONay+pn7S7j1ARnDTlB5fii5iTwMlhEo0G6S70z16k0PSNMLaMNepuRSrsGHi
n7rm0Qe69YOFMcWkPINhvNoIwUfqdhMGz+s4tz9m6ku6DZbb6ytll+qPbTiwD+yywb4yGWAGy36t
jMYfic0TYa5oLGu/lNHcMF8xbfbSlzUfSLnYpBOgL5sjjONR0195RGxGG4MQ5amy1LgcxGQl7JgK
8sPOneOASNBFtpOah27TTrr/L7QZy+79qp2umPpHRq1ymLN/U82Nzz9nBYX+tHZHxk5Lu0+HKnyT
NJX1Q+RUJtiFlbV2G342zMA+glfo28yKMOUyardFH/tjOokjzWyffzOXHKDy+xijjlK6jfeyZMjj
N7XkjDwKH77FpkWpITZRvUKJm4OMPohWjPADhlkoHzNi2O6hczyhm7RkgLZZAtnYOwevK+543oTw
EmRs79wYDhv8euZ4zNLf0DEp91glRU98isE+VDEyXYRkxcfTOUDwTAuM1JxqfUU2w0zwzUNdFprt
c5uBTEDMlXsomjDV1/2ppsxBoFlxtLNPdIq219seh0wldoh0mVkBzjD+U7m0qryNThlpNHDoQyez
KVWZ1BfDRkr8Xtg2rbEse7fwkaGDd77dh5hINmmTohfHndYIg4YxlWS7Oq529Q4HdsIAYZjyVMVW
KkY1myYqex49lhXLcSKyh1tZGI3R1m/zteduxuxyvgNymUFPknnFrgTyU/xHMmLRHMktA6KxgbBP
jNne7Ru397Zl5q895Xc6mojyeAp7C0noPDuCPbcY/HvWV98gtlyYwu3H2c1q75bkEVLUdGialIq2
a02zW3nCtRsrxe2x4whkvxCUEAF2uIMHa6/WDqs/dGw/3BjEYzTR+H0ZwdodD8RlspUs3wLwkC0E
Ujm3L6YZ3D8W3t9jh8sdtbVVOeslgQqhYreWLlaZBJefzfnY2foN/0DnoOBsWXT/pyn/BOOhhj6E
PTqWu3fLdOvwOs7kO28CNxMVmOe0UmO46zQO3lsuq3zce2PYcCuw6XW8L8a7Av8N0lNrh+Bb1Ig1
SnqGLbHn9nQA+SahxTZZbTsIc/K70aQwkNI2fkkDCldPttbvjnzbiEqxdruXEnuFAC1Lbe1cIKMY
ucFTFvb7kA4CL6+qUyD6pDhk5aVFN4PvxddCvvGlhOK7xrspKMWJ1aEBcnppbyDX5WxyZd7ymwdA
5rdD24AYcfHhBbtVi8bdOmgdnN0ydZPPICCB0jGdSzrb9otlTOq8YugYsgN2OEvuijbvnIm5cSRD
ecwgHTJsAGs4snzS6v42WpBWrqiLcoB5QAFE9zQg1QAFQDp3cgJD5IVnbsdmOhu2AL7PWmiCVw/N
Gj5yWDKX3k64+8ilHzp2sQ36/AQjUr7e5zsQFhHdpJWwWGmoLuge/Q5nZQwILHX9jSwBLWAFd3z0
otygXQM4vYDaJFEi20fEU/iceR/SQePhZ8n6xA9oP1KagoV3EFv6j/ZsmOXaXUXIx0I5Kh99sXr5
nzFcbe+3I+hSbomtcthNre/2r1SCwfriIvGA2xnZiiAegD7DQel1Tk6mtRP5nAwhqZvwgkzDX+Gz
oqbH3fJo867rh85aqNmQzY7Lvgv6UIMEGCTqdMZ3OPwDu/MOI9aOAL0r9Rz7DKsr46Gym+QrA0lI
/g+rbX/LJ5URuZHilntIJXOtAwbfSf4FX7AAsHAHUAXwZqHlShuPH5u5Y5aufCcu/0ZIOJPnu5rf
ygOSKGjQELXakyYRtIzwdxERFNV3g+hKGN7ewZiKb3KyiM/LigWJyzZs2jy/eKC9q+1oDEQbLIlL
zZS3aFgLgFi0m8OkGzTPZpqthEHxqvS7cNqA5YDXVtM1mQOwo92oRk3Pj3n6yZ2YKBECgSSV3PFF
leam8Sp34W5e6yJ6A2gpkEhHdZTHJHlIc1mj1kpvgKst+OfULIt5ZuTrcA8R4J3hsjPl9NVKi8Hj
zum8rAC1bTymZEiZNPyIlhoGjYlYJ2TmLAvjaACiTg6a34f7rgQ4ROqILTD9VH1KlsmcE5Wxq0YX
lER/P6N20gWKgXqJkdnfPOWWOWKaRkU2sMFYCuguazLGvEyID41TFNlTA8dx+cqAm4ttEfiFxbx4
YLjK1rZd0mFT+ypNYmsOkfMMM9PdOOhsAH9DAB/77PP06BunNs3YNmiSnJqmcN0penKFqIrY6vH2
nAMbvH7sAfTNr5LhNojoGevLkVqnLL+bzAqsE1iAotj14FUBvkRFwSIzQjB2D62rNMfJJnCEaA+D
7c7TxSQ8YayzwSYR1LxYaJdqj2XRtDHU4lDBNHCydjOhd7BvkAHb5NbVuSbpqc/sBXgkmGicXmgR
j1MJGfFDZA4qIDEDBTmjIsZettZW1e4imZTd0VlSaiw+m7lGZOjY3l9mR7I+lkQ9waSLAjbEucdt
yraFkdMrTbNeUJKltoHtgVHMDfz5P6vPy8O9YZn/sPhjDoI8gXAFpgHqndMxeEnDsHaf/IUlMXHN
+3YiyGJwoGRoclOcZd6pKrCqS+ARXvlikrKfr47kP3hzQy8gtWlkb1jb4ckLKz98sEjg2gtFS7pB
jdpmZy6FoWC6CxdX/Y4GTtL9fWyCQkL56wU4nbT3WVf4hDFgcibdUuS/qjkgm4rJ67bp8u6qOI1E
7HfaPjtpuECuaLOBwEstTyi5sxN4xZzZ0Jx7HlzVfPjt531fHHOwW4xHe7aW0iGocg/JH1TbOrEE
otLq0ysxKN31bstn7agYLP4QX+1ZJ1njBNjmgUWcXQCGn5UdKLvp5nCXm4NosxaG0EgkZZyuQE0p
fDMQr/S3bGaNRV4gZfzUsfpQw/dc1yEzGrZr460qKkqCFHzBV2ml7keti+DgQI51rpDSzHnF/fW7
oT8JrkHjhKdqqoNtb1las3F13ROznfsWjdSSGO3JnJ/LJBe3LPSJ0WR9YDI4TkH5GpIgWu4Wg2yU
q3nWzS7jisBMP4tTyTlCFgnNKRJPOTmszFp8djZ5u4W0MdIiD2p7+NCr9YP+yD5OEnv5iG3fpraH
QLJnTw7xqMr79YfTk00xymyNZJCFIIEWXQlm2kobiJMDtJAtaTRyeRy6xod/afpfeFjT87iEkEhS
VCcbl7b9XSB1gtfgSv8+Xp+oFRGSTeaC5WIE/Uqjt7MRjh6D3GdYZ6GWiGcoRRJgf8khjRkBoOtU
UgdMvsluxicgIaUn2tkOxLhNAcj2LCaHy9IsLKIBGIXBJusX/4x+a3B3nLSRty8yFABoQdW5T5s+
2wZDP58RC/jTF3dlJC4sO6PxK3LGpXnMFcf5EaZ3EDx4NkqPY5tZzLZYlE97hyPTiyUhYiru7h/o
RdlRcCw7JfRpKllHnDmL60PGcXQs+yT7sHJ7/pVOsFO2uLj6Nz7ZOWMgBTRMiDnojxSbo3W0AeQi
82y74RbKNQSES0RNm0HtclK42wzZIvarflr9ddlJ7VacMpBWsmSLoDXL3+ZiqF9QFDMVx2SfXGSU
GGItGRJvEYoOwQY7nNTbRKqGmrYaOfa9lYGT9pgmM/zUdRPb6q4ZEbZGwGutryK8W+39bAF4TIQm
NkK+73jK9PyKkiu8GHCFrGA4Gn51UjMpYSLnfs+B71rPqLgbSOWzLyK2I3MZAQW/59lifdupzrMo
Mv3wPOJoAKKYyj2SJZZXbB+OTOi6hzoPg1e/F8GTb6+kmWbCIlnEWj1kN27fJ+dkGGpS95A5e5sw
IUx840Ta6g/8282Rrmi+WUNSH4DjT6cEZgYyai70ZDfLrv6xVsGky/eJjr+H/uXzJykMTXAvH8pD
0Jhi+eyYrvSbGdHhK3h9xagyQg2FXti8SHgwy2vbFprqYbojJD3iU94qXzUcIBZWWWIWc+ejKvzl
jEOfTBnbkH7GXGd2yTVvFBuGFflg6wpCaXpAJPECL5mXrfOLZ6xM2XFyI2auY6rl4+i44SUNRjn9
v+vfdvaiD9XSub9szrP2fSlXcgXwUIksVmnY2OesQYm/DXIM0QQ8IP4mwQkX9QZScmYjR/GGH5Rj
iHVAyaHUwInXfTpOjjwha0gZ3JtmrV9TsEHLxl5n9x/MdRx1HTT8AOhkBAkGl1HfHaLVt54BICVh
TDGRX3xwswjfmpITKoeMfbSV5X8Z5jP9xvYRglPkaSiY97oLuQcmL3a3XjA6W43PP7/y9HLWDOuK
3NaqZ2+/dkAzaTSm+TTC07yutqifUdNYxyIY2idIEMVXpHis734eTInEILncaMwC5F3MKPquCuPU
CyHxlaOjNnycCjF/YhM5szgyczZ9l+n0AJRBghshg/yRPX3Kg+zcwYxF7aYDa4S0MpAcHK4he4Gc
+qujvqzPYPzA5NBqAfqp2BXvO5Zr+lZnwOrOzTqa/IVqAxpH06LcRiEegshIyACDE+YmZnyaahaL
z8sUDMGLA2QR6XK0mnOCphXLAVZJW+xNxqw8m3qbbLw8I0UW+JElnin3UmavpGLaW0HcVrYDe4kz
XFldf+kGgQkQGjBh5KwItgNHWwp+R4xgyA20rtTBkAp9pDdyOy8W4g9m3jpmG4wxicKEChz0hVI7
m2wNumqOuWoz2BisUXq1z262OqT82Mr7d4/jOrAzCDve53J+0GtWoAKKQB7rvmQ8TKsVHlFjdxhC
wh6bEFbe7iAdNB7PZVt1t1Q7+hf6HTy4WzBzpmfQSduMKJ1svmlBTTL2MC+aOnLScztW7LC3ABZJ
jK415uAj/mNWxVzMy4/DIA7vLZhidR2120DVW++Mm1RgE5YlawS/ZWeKioMF4DYSC9V/6KVNPFhF
qg4asAeDcWjGPEicUyHlAeDLp2iik+TUK6dYQAw0MWpvoJkkHbTpzZBCCKB8FeF3ubjtZ2S39Xob
ZIliT+cy/2zJYb5guvDfkZjA6bS7LOW7HLghT8rLcbr4ioWBjYSeXrqrQBFGsJnHTY9x+WhXkOlx
0OM/2fb+sJw63ux7tF1Ul3fPjjo5q+Jb3nSh3b6oKsEk37Dpe9OMVcxW2b2MWXXgvLXYST9rOdTj
A/0lao4mQot6Xf27N32copHtCK/FaJ/FoHHdURSRbPec5HNWv8q+V+sb4dq8Q2Zss18+diF+FaAM
+9CGgh53Oa/GhTEbEgQiMdD9THkFuFxS9vqBhauxqG3SkqdINxL9ChD2d+i2yPPB9rBOJEAwvKBV
GJBc42v9ZXhPuk3nZEW+TcARVdDL6a3PwTQVHRkGBHDm2SbBZ9jfM/S4N5jgQFcP9vmIEOgQitmc
qhpY1NYvrfXQIKkFUpmr7gMr76RfGEW43lkVAoHjQyBHiy+MBRImfcgWCa0TW0s1q+fWi8L0zZLY
1FATTIqvaO9ZUSOe8Hpg+EfzPvWw5QgZ8HCdMhLeO2xeWOkO4UO0cMqzD0+ehsaRLIcSRvZfS2f7
VQwxmqtr7ju73MmK5fF0l8iQCkN83qFE0O6d+GFk/mIziWc/UHbDyfbQsv+GizdVV3dR+JvufA13
2Vg0oAX3vJx2MqwhSxXCn8EsgXSNe9YTEJBCDvS3QUH/3vozZiDAmqvVo/AHgniuc8fLznkdJjjy
iAu7DEHev9D7Di1mP15HLXzxUdkR9nE2v2Pyl69j9Xa27qd2lzLPmmMO9SEqyd02GbFRjFO/EWVE
ODlAIV56MvVSFocq/G6c0QMyWiyrugik9K8BaT7NmWV9vvXHzpxYgN/nJ12YPIzwvcfHmYVhtSNP
pIUkt8Bf2Xv+qhfQCHdVwaEfpAzAn7ddDWJfasxprTWsvMURRIXtJPzqLLCaBFcPGZN1YxFnr8c0
rWHlVsgaxhMROJw8m4LD/S/FaH+uesf61mkTsj/n8ytG8CWlIF0Y2ogdXJJORB4v5xz8lACYUgZr
vIDhy+IWKvjU+GbbS83g6SXtubFoJKM7TNS5x535dVj9uUsREf37vq3YTa8uUla6f0xM7uQuBd9G
tN7qwLNfZD3bKxlZZi1vcE6iz2INVX3Bti7S/brI7Fc+EGS3CQsxQGfUHmh5yvnq0amqAvAQwJ2P
EqqhvsKvQQ1H86qaeDV96T7SliuH5OdKf80p4Jdd2VBg71f0Nm9dGbYfS1nMf6JxCf4iHiGTFm4a
KqOkiMgZSOHZHp0JrydFn+MenNDp80uP3Ra704o/PwXsRQ94LsAmeIeeWZE8LXo0o9gq2YJu4jDJ
UegP2j+D86M15QS0N7gQ3AvZhvlxYKFQoulZs1g4ePHOaIdWhvr3zu1izzJw40x7HTyHvlmXbUgj
bR2nbCx5qZh5za9zo6cXFCDWfDMswaqrFkml0EeCUBzPid8H0bnzwOIcnSqy9Jvoe/o9zIsWOovA
qZ4wHllnuxmCYw/Dbzgg4qn+IhIhQ6LVa1mc28YSrBHyIXBHKtRUT9lmxEINDivH5006EFawaAvv
w2+OaUMZtM0yJ1rfvN5k/g7PivkeW6EqdPFqyeNkZjSzLRsoDVAW5mH8YPzvPKMYGsQ1AFh0Rm1l
Ra/KGH8X2BotVN3Ca+9ML1EFRcWz7zKh5PeniYTX235mgGUZuGeuc9MJBMm9BQhzX0T5ChJ3QJS4
E+y67v5umpdy7vtpP0vT56+mScnCJXeKMXhN8BzdyFx8epkEGS2wuX0PhtYfAB5JF3tXGNgP8CaA
//pwli5yyfVz0xli9QKTBN9ojQP1lFFluK/GcyUbodxtsudxcIdmx4vSkn+rF4/TGnDP0LLQh063
p6+16HuGNruaHNt8O+WF8wpVssE1LtIQiUsAB6zYMnZN93nC1od7GnLPjmgNiDztWl2T1nWgB9UW
uRgEkiP322BMHd13bKRVflIcrHE+R8QA1kUznnyVA8EJW3dcNqJCIE9qCKDLy+JLu3qF0kpMJDOH
SSRIdHXzoHS6/Icncf3pFE7gi+ta/U/lN3LPbjddHz14QN2uQwK0vHN+rQL9TJPXv0PXeM+chCpA
6x4mLAMHvGtGeebBqkRpA9UqJ/+z7rKmfXRa21sP4GTKyN1QwzMNX9jwAh4tnWQ4EOVjp9sEKC0x
kNJlZ9bguGy31uyyB5r8fmAFCRWefSlKYjBtdeOc0F55P65bQJACu+fFoIEAbSTg4h7yGQ/mFRJt
ycizqOVpLYD0PyB6M/UNXXr9wt1WekfXRodwHsvZcCqQV0r7AL0Gt1jokXfeuAOwITTK83I2jZcf
okhVEVxgiaR7CBpoZIGd5J/zjHoXQlKr3hkwDPoXk8TQ202OoSKFJYsALQiD5EzrJeyTQlg7X8UI
2R62SkLYGRrm7FejOnqTieiSlT7X1VeVe+50ZtxVE4ayOCGtHdXuByQEBjsuhIaDr0f9mwZq/Aj4
4LzfOXE914kFLqR0oqF2M/fNGcJ+/0hiRn0UILjPjdDYeC1IjFRcte8x7GBR88EAgK1UViPY+Ka5
E9Ozby/LnuFvdoRXgO5y11B3p5tEwSiOfZPk07+5ptyIay+D0lbydvX/VdYYpf8VEKWms2DQXV6r
PhhOo8+0FcMW1La4b6eueKDsT85ticHjRc39/OKHWfQ9IIuhyvLVinYYvxFC5/XBblP5vOINBuru
5La/Wz3G5te67aziAR0yNvl0kcXZ8duUuQ+pnoZxWI/A5q6HcwDMi0IittOERKImTF+wVyMA9yqu
WsYMFWb8vlhIo+b436rUy39Zaw13xq0h0Txqh3DseHbkfZ6At/FWzGv4axgCOW/ItY4w0ZnyQ7et
F9dzIl5o0OuTh1DnJ5UsbaALSxTxREEU6SVaERnmxAvC/FAE+sHodJwsRG9UNDljJIkLehpTkdFc
dAv6K+L1Eg4bDDSs/gbGklXZfDt+Sn9b+yh1ZnS1AR0RGrbf+PCGT7j0S8qKoKqGGej+VE9xl4oO
TF2h7aQ9IXuWVQFZaZ1HPMeiORcwRKudKdPhe8Ec96zmEozg5NjOzFjNWeX6nz14d80AFmyzL+am
gNPYZTlWCUjjYXHoJuHeOhTZ64tDUfhUEtgUsP+IEs/igAEtQXhhq58yEokdVip4ozFuWRis6pq0
lN04ok+9oCXr+4ux+sE9+XYahA8syFFRCTuXX82ykEWVKF/bB1jPIciEZZq/KC2td8YzNRP8Ao2V
H3cUfoA6O7tdCSzojJxS68z+ysaz6cPFDLBcpLj3RNLcQUJ2/QWjazbsFrOxfqSQ1W+l5gYlgqWP
yLPoCNgEEVINj1W3NIilvdHHS7xVgVDTg71AqGrihoG7dw5BZuyb5G50QaBgpms+DXJEus7W5tSy
2TTHQS4ZIxzVvztdjsy9pTjbtGVCQk8AcyS2SIrZLvgFg9++q5DYjEOiD6ko66dISn+5tHa49i+9
r5wi7plrdYyfV9luggDD1cOAEpGsjRwiDaZEHH1ItWclnSZ21BidAkwx+jTadjdzLUxtuyfwPvuH
EcEOH2gwfPUAss4t4gL9pN5GgS35KNF+eEG2JeeFWwdham/vncbzA1I/UwS1UMygaK0eURaWCcrl
Cn9RWE+CnSfbVcZsl0BNzcdEYiMCutoyvypBNgdh0K39iUJOnXJCDvO7QcWvdwCHO/PeWnmR7cfa
IWuzE4RayTQZtsLPwlPBVPBPQBX1m16mvQCoSM6wcaYriywyy0p+AvcmMuN0Fydj5poXw8Az50Li
2Zqkpt0y/K14dJ2s2gLAGGdJfhGMcmsaDCmZmZeTqyCR1PAKuH2xJaSbdHcKxeZSQ+e8Gwv6YQ0v
vivJU5mQazEDEsq9FQxvqoNJNCPitA7Ee1gjJNnSTWKzkWyQd2VZcAZGeimPISpuDKcVpwqtiA4q
TME08lnnjR9UYtEjvybTxohFGymG85I9/o+y8+qRW0nP8F9Z7LUJsxiKpGH7onNPnp7cN4Q0kphz
5q/3Q61taDiDbmix2HOwZ1fVVazwhTdYYFHxekPq0N8ST1ZTiarUzdsSpM6eNoCHX4feG91lgYEq
C1aY6kUl9eFZF4Z81vxW3Ec4AeDMaWATe22XyA9eq1BKUqxgc999T6hVcHNoFvfpSqH6Bak9UGAG
IyELGQ7Oa6wEKzr6MYJ8fsr+3SldoPPkWNCrPPw6riyrRplpAUdIia/R7aEVgG2suUa5FH0zihqK
9SoVTSj3lIyN6lXVhn5bAup9bnBB797zCMDWBU+57r9aNZHJlnQo7w5kFT4sm97q0r3Ek3ZVYn45
CalYBk4WVnZPEZ3omXIP7VgJUYnPRvNOuxyTsHXWuewT/6VRQFfXMsoP7Am3vfLApj6CU0ToCQdd
Zx+gn2RtQ2oprzReMBBM7NLhaPHJ3Uv87aCflnmxVqRAaDKlx7rUqz5FGJ373Zc3Jm6/2Bs3dWIi
cm/Vg3oByCmgYFnqcRQ8WZMioa7qjlwMeGW+hKqf/JDC5o/VOoDL1KgGc8nUVRpAg+bsE3qb7drk
mKzVoSm8S73HsX4Z5S6Q37Cg3bGrnZywN8Y+ZYIw0vq/AZGkqI+ZJSvlETSMCRscUjNusxbgEcIZ
UpB1HQayPzpBbN6AMO4tbRW1avfcIG2jpxPBsHrNQH+vswIftIVe86UuPeRsLjAp88OlXwfYCVXS
mAxiQqMcjqVAwdpeCNojAVgwmjL7NAysCGcCXoyFJQM0v3xLdmsD07ir3q7HVw+BN+gIQyF3lDMG
egLNCGMQm8tuKczBuErHDi82E3FeJKiRZ0Dwf3Qr5Zmyuwu0rLS4DBFy0A+Zlhb9PWUkFcJELJko
0Sl+BOZG1CIv7xN/6KJ9Tp2D2rGZ6zGboGh/9SYQNUvV26vUbjSUaYZqbSqmeYV+JzhwWjVIrQKA
r8SxqAYpV01JwLwMxxJTS3xFAdIsMclKO7T3FXzaMl9DRnKV+Ql2gQsVjZuhWYUde5KuKvI+MWJH
HAc17zcaMcjKw+/4O+Iq3rXNLt2hf2TVk/tr1h+AaQOyKrAlshe1XjvrIESb81o2JbBAqTs94rhD
0uE3V8QrUqey+44Ul++/U0XEFRfNe6wqe1on+UYre3wlgS7gCHvvG+ij8kHtNN4CRxTmgWpoF6w7
gN9bEEgKeDAE19dBDlM4bxs8QKSqGpzfLIRQk0JVbAvVQtcR0Z4V/ZgQZLcJmBejDhSQm8pjmcfy
Gr0XwmjP7ACJlnagbyjH4xUg00oWK2sMm+Sx7u0ouopUuyORH0b1BxxI8cPV4FmtMCrFvsAzwcod
aXA75goRTHONmqQ62otAJuHtSPf8SSohVlzeJFtcpsqliugTQd1g4W+DmJIt0g0k+JjmGphcVGXg
Prnf8OvB6huiHdBcKp9IZ6hQX7QL4Iio/HfsnkOTaNoTtrS5/KZWfnlNi2x8H4c82+ounll7hPBD
fa12QwNvL+9RQETteAPxFkEn1gOfYFBUeklCkyO0bCLLAHK5s7sDEVyYPaU1xOEVryyGgh7iTuk6
R1kRA9HWljZaDBNFI+utTVJMtIwMnkK4A480RPfo84z2tm0I1fZVbbjmzsaVFaJA53NH9GFhVd+A
SfVKik01P/Ku5a7ML0ZkM7OLwlKBQpgJroX3nqOVxn3peTRhFwY6NBIKqoL4FzDevOsuAAL6JSTo
lLDnEcgVKRStQtyzlpmjmGtTwgBAL4jXsSKtgRR0Z9cgcQGy6i3yY14TASdZqKlBS6iF+V+hFd3V
P404r3TS9rC/KC2722Rko7ALtbp4yhB33Aam0MF6YA04YUtM4xEHRuehbqIakUPH/0lZxlSPpls1
Lvq6tvhBd6Ublkg7tHcE7ahpeX6v76E0Fh0PuV9970r+lMrJfMKL2oOFQoftDWLPcHC80ABqh9xA
E93kUFbHK9d1nXt8UPKfoMdQs+QukI9dDdn7ezxJNN3GWhhc507N5O0o1hG2MGAerI28QEiGxaI7
10g/K9eJyFV/aYh4uFTCssdRohDtY++X/jeAh5XYZHrnJ3d2rkp6CY6tpmsJk2BPuZc4wqO8/agE
lWJe0G0BAUXlTxa3uk0ZGOoCqkArnHuR6nShpjpgarw8Rz+jqKmUAaFIL5Oqz6nf1qgZrAbXB4Tb
ZFZ0qeWUjIHI0cFSdvA2SB0w3ejvhrBwXkcxxk8Ukbt2XVJv3luJLJdFWeSHUeuj/oKUVCIp6tvp
d18t22dbbW3a+uxLqhcggBYqmMq144muPiIeUHT55VhQDsoW7HTsdYLW6ydRFoRb3+hy0ZaI2FBQ
DDI7dtE8cVRxGQSUCZdkfEB6Rtemx2FkSnHZI1KSLSmlA+XyGzw5kwVMQFRTTFuWzdbxK6+/acGR
3rZFbd1oQZY8yCBK3FsFh9lwgcQxrRe8NTFFWaUYbhL3uWjHrrWa5H4JmCrYUX80n3HywC+BsrpV
PVZELzqaApovVk5Cr59UOp/840tu5csIUXN3KWBw79zSCL6bVNqfTDpvlF9a9R0QhXPhamHxqw7U
+iqEAHmZx54XbzXE+1HkTmh+cr8nwQ/YXZyBQgcBtMp0RcJNw9nnpvKpsZMbEhJfDqZaald2nFUo
ObfMWBW+EWCQmQL6zno7wABAaFI/wiVT9jQmqu45x5lJxbSLhLRexCV8j5+ZzeN/m2DfPnEtwjFz
fphGZYTXMeAXiktangn3ndYLLraM3PO+CN7+VYpKC1hN6PY7NNGC9pq0A/ODys1IEWCOgjVBLyIf
wcGPRJp7KQFLLbohR3kS6Kl3KBGGw7V6EFG9aUdf128TCXF06XmE/BfoV4eMMYQdlly63d20PA/3
kPuGW1RaZH4HCDV+S1Mvumw6x5PA+QKcokGs8u3AUxfUXT0+bNUVsXIwYBsBPwL/bo3ovw+lk9/j
tQTQX0GUcagWkDuFlk3qK2jjErc5sI0s1wT7UVgdWcJirBFAQpMtN8FrRfzeCze0ecMWZt4k7Yti
QEzWaZTgPIHPXBz02IK2ICaxnbcr9buBlMSVipY6F6RJKY4C0uA/e62LKoUZZ5Af1UxAFqOS0ltP
Rk3Nr17R6wmvYHiBA8LCpYcASucyccorE/GpF3QLK/9YC8CDFEoyjxw/wdL1B5L7nrais51Ft2nh
RiSWphlV9C5K3xcvKKTVAAuHFqmpa7JIlEitOIlpe4864m1vJXhFPdr2NgSSpaqG8NqlpDT027KA
tasyuUMjrVz1Xtkr0I5tc69LK6ouC42gBMPIuo/lQ4AAf/4TY7pk63UmOssFGfdPvNfYI407envL
0Xq4jXmQvPch7SNyezGuWkisgPiCgM3YNQUlVr+BVPt97GK13MUZ2cdNoFh5dguZGlhomTmatxQt
hsh7pcLe50D5HTxz5EXBe4V806bUei/d9Wx/5Aj0Tqo/jaq3Y8T4YRknIZn9pexg23LZxMUtIHRe
cjdCCjaroZE5i7L2CvkYu5RaHzABTZBB12SvrAFQlFh0NAT9JYSrlwlbgKKmo8LypWAEpUzJFe06
JvJ+EoQgyf0YpsGDpFZL6kbF+F2B7wlM0vDKe1GVIZ1ap7EvU4419qLAHhb5YChr8jFqRfhbiT5a
mGQe/dYZskReBpnHPwARAglzsA0br89KKfMbaxgCc9LtQ979WQpr2Ok59FILxZ/bqZYHgsYKBTWg
qNhXeh4ptxUpkIfyk272txnXaYJ4o5kgsYrZFAp5WeDoj0Fc6PoCmHgaXwQ9KuCORD0/X9Ez1Mpr
1MqD5C31ZegfDSnbBqo4nCgMjqq6W0aBqrh3PmrFYFUBFRkY4KKnCR81S5AWAriga9pLqvm2i+Dn
CHEkEUF+rfUGcnh0GcxvDgKV7mb00Jfp6DiUCHkgG5u0CUkOZftr+DGR+5O+ZQYuyudOTtLkmPNF
5Y5jVSJMCCZdFNc6hKrxuYXJW25A7eaCNjYaP+uy6G0YaXU3rtFwR+HFUtXOXbk1lk9X9jAUzbNf
j9Z1Sr8LdS5zoPLhrGPKOXINAjt7pNzlZyscjUxiEHtEOW4JNK9HxElJUcm9wMwbkXzus1EeEE3C
pCnFt6oiZM7RUIlBGui3MLrSZe4KpISIF/3UfqooUpGo51he/qBwDhyexHPY4WdtYcVEFRIzr779
qTvMcCkMeJgLp2+Qvo19dEwTikGvA1dxtnAVPCoJwIb+sSK2vovHVuFk+QVKfJ2xK3LRjFeF2ZKV
Yh8+bGQfa96TIVRwh9TkI/mDFAN+AaCBWIN1X9gvIz69ngfncPS5e7n8UTmwRITykeGGjylEAve2
UZAXDGr6nQSn40ODHYgxKeG0XvNk9DG8axpwFcQcMUL6vOfVCXEuTZI0e9EKj+MZEcO+ccXYrxVI
Euot8SjcFWpPxp1QTHQNHatoWwpqyH8/UGwx7gfSA3VfA2s5Zpg4BC+QeLx625tlhE6P7eoHkFsa
OAycG65DvzNeNeTALsBmhuC3MBzwHmuROfY9EhAToyU1nG8DLIOtowv7aujz5LIUZksmV6jxC/Hr
AO0RvRWUcmW9RhIHtSYobXW6QJgrGq4TfNleZGIF/UNkx5P2b9Zq/C+nAik1RyLb9zpHT2XRdLJZ
SaHAjlWavLiim1wC+Sdh1petRyq4HGvA6D9dOzGveszjqgtBs1K2S8jMEIppCVdEs3G+9YMmpB0D
DWIvNGJWuRD0u1Dh6SUGoF1l3yDCQ8TdUvrHLCxL7LcxBPnSGBqyRIOZ0Mdcs/yKeoVKXFe+Ccus
lacODRRlOVooAOIqYBl7AdYd26zMUtpVE+mt/8MiPIV83iK7rhn2YF1Ry25BA3dOiAENLdNkNziw
+W5tx+6MAO/5UTF/UX7C/wi3AVfmB7Tn1Wwt0JFFc8I0wJwhGNnhV2MqsXenK5gLq6j7ecYa143C
PnghiLElIYy7rACDwTVkfXGB8lwE+Ph9Vn6dd2q20+D2F5SvorZeZy5ZPc6apv0+0kxCEIdT8OSh
mhpujUgQIUwcawwZRK7Fy2pMOsA6WOLo3520kHTpBdk74J9IHYiFYbrSZbLR+fXVCmertUlz7EGv
lVhZFfQ/11opaVB2WKmZOQkm3SSLNEABjRYtNL90auindQzfJqm8Tafb1ar1FEVf6vThwGYEarQJ
CU6KTSfUwf6WItfc3cBvK9IN8mJ4puO3EVz0eFs9JXVZ0u8IoQheqNQ0fCqrLu5NwJQ7EAqACxLt
OvK9GBa95fe3doSc2aUIm6CuNuqQW8oLFIjCessbB+wlkHkAd+VAZWZVCP6eGh7V08dRUiR69omd
b7W+UWn8Gzqohp8qcqKsGxeLo78j4Y/IUpoW6J0hhms6r7n0xfjSexUwzyXWg37zkAELfaBr23sr
TEy9X5CPm+i+KNCoc+lg+Dg2sIYExVYMNa7kTznCdhUw5vRg+DbUqMj4sUd/tVfAuyE+hX+EpXpk
EPQnAL0Izwuv8Y/JkHi1HfJ/YfKfcRfIjbRbSk3wM7rhoi1Ms3wpgx7oh0VE/K3joVAXsYkkyxpk
QFk+pq6vW3udEuDBNQsqAzgXwBIssNX8FimoHH9PCOziRYTyU7ilgl9vzUbo4bXs1W4Xj2p+iS2E
Wz86RdPr4F64kra1VmPuvcqbYrCWWuNyjxi+lbQPSJEl/gMdJo0x1QiFcF0Z7Gw7JL38qbTgBhah
XSOQATB2Uzi2dVsYbbTXrKiAGBuq3y2AidFrl1hVj8MZ6P0rOWogpaiKtTahXudsygDKAUqYAXL9
GWAf6Of12u51heqOAao6oN60chPVHO8hTcBTMFB5e029pHdAwSF2txgwEEekBXZKQ5vasVFD1rk8
Nmav6CQ6/fiKP0fUcAGlYzj8wg/MiZa0pCRyPgkRxqJFWCJ/pD9nj3sPHlFEzjPY+GtyL6JmZrYl
naMhv6YbmeJb3Zip/t74Mn+yFXgN7RJ4qjle+K3C/xEDkPYO+cDmKsHGDPyKqnhbD9N4DFc62V0O
juVMFX8skQChteOLXudwEA21717UhDuOApPjr9U2YQsHrKuxI1jy7rwydR7oL7HGiWKHCheZY2bl
JkVwCgBUEorswXPyRNlDgY6CVYeReY5OFa++wWPq0xegRL4m3BrRW3KMHLqAQSy4zQDSYfKHKBHE
Olj4uwS5xYhz35bmW4WCEcrVihkWlAXGERyRvjOQPWIEpPV8+x5udoAnWxIjJR3brXLXjnYX342F
I9XbvhC1esFd5iK2QsvrWOKdcBeBf3efrbxRIPLqVHv2vqtpGyR+kotElcONYQy0ZJUAuyIyq+oV
MnVfLynEaT8osmTBk42pzlOhWERtpIIwwm2WFYeENniqaOIsccfNzR+0HsYcUX7LuUwasxdLE1ch
2lBhQHzgRJk1XkJyjO54Fwq832gFKuvAKhya1yECotGmQvUBDcou4Ij2F0VeN/oLbope210mNrV7
Uks59hv4Wk6HWzicKXq9RdL6qgEqXZVWuMKighuBbdZYD2FHYrmqmhEAWa0Pyl1uDwocrGSqZ1+N
NhW1bRca0sb5zDHbo8iQj38cKjjn7RpoAVUJs3NASJaE3iE7uGdwpcXmQV3q9VgmCtbiOW0YeIo5
RNIh19yhPYDe88bil6WWTQuhj3Sw8wDSKnVP2TIz0UIaVnhkpbX6kCP9jsoSPqAk34+BrqrOc21n
bX9tQKLLvR8OwXaIag2yu/CRoSOOure1mzpAOSFMjLjDg8LFWXRpYO7gxSD7Ab3v4GPk1h0Kv059
Q0kf6+km07JjUIqs3YaGUtA/EoVuNNuQh6ypUNIReIsAmNeY3o5uke+/+S1KpfpucHWsG9AwQFXb
rH/98x///t//+d7/h/czu8viARL/P9ImuQP+UVf/9U/zn//gVp/+2/2P//qnFBLZdwM6uAYsXTVU
w+afv3874E/B/1j8m23lBbpjrnlwjfug1i/SAtiOK1anRxHi0zBw11XsOQ2Lm8V25Mdh4tEzR1qJ
zmEwQdmtB/RWFUo9kzHdI+RN+ICL9GiH16eHnf7Uj5MzDeHomq1qwnJUezY5+IhOTtXWONjFO7UK
ILr3xkvo/Tg9irDmw1C6EcIEdGVLcJvmbHIecmtaVebRYciDdel9q21eX6BUerMc21+4SC6c+pvS
aksfpx43WnIloJSxS50bJJhxbTv9c774NbauMW8DBLrK335casySA4grNKUFubCODhWxmaz2iutT
M3g5PdanBXawv+PffFQpbdvSP46VonZuozSkHKyKYlQIbHQZHlWws6eH+bRJUbwzHLTcEVSjZ2XN
p0SoB4RogrroRlV9DytauqvGSKNliNJneWa0L76nYWoGBVIGFVJqxsdZdXamxqhlGof2VWyaHTqr
6V5fjTtjrz0k+2Qrr5J9vyU43P7tNA2pWQJtYnrVlP9n43LyVVRsfHdazbK68VPm+LcnAjFklT9a
0y3H1ix9tlUJZl0y2cg8JNp9JKiupVvthdrmmSWcDtaHg+dQNJIaRx4oDQq+s2Fybt68rHXjYLkU
bZW1x/0fKgvDha+2TPqr0+v2eRdKiPqObk2fTaKB8PF7DXqvtha8nUPSNQs9fkQGYDTe0Dw9PYxQ
P88KbLJKDmToQhjG9M//uCuL2kl1NAAq3vRuqWe7Wupru8O6QaDymfeEOJcNfwE1dGbkLyZoW4zI
7YlytTE/0n2XqIjjltmxDJ8AjSUUFnSyJOK40zOcXR3sB4uelmHzEDjQqdTZBGmzBhITZ+dg8RR1
uaB2vIE1QR8kulKtYH16tNmp5kgL+t06NxUWpXy52e3M41kD9KUwIOK3QlwDTqK+c+ZIzR8ezZIa
746FMCFkV7b8bG8guFIXymCoB1W2x0gDKBDpq9YGUjr4wXeArJfQfFcyabdwd8cFlZXL07OcfTt+
gGHplPstQ0JxVdXZLPHZKY2uVdKj0N97fYXBgNs/uOVfjgJkwAG7ZmisqOTwzQ4ckjZD7qETc5DO
nYfSTfCYZze5cXN6LkL7eAIQrHVIJS1LEwZeu0iSfDwBalbYuNTozqFaU1Vfx5toqz7U63Gt7byV
9Xh6tNnKsWiq0DTN5rjhWc6F/HGw1ijkZO9hHMr+Ib1V/WOIbWR1bkrTn/LHVfWvUXhVeL74e31+
VcUVGxRUjnEAGvar658ceKbhkF8JWNaOuFTSd5MYPUqXpyc32/wMZRg6N5bFuVaR65ntyxERq4oU
zD2MLh07GOZKdhjhCJ8exfk0OcOg8WqhaiFQFJCzJYwnv1gkfIyDSQVKeXetqwzruMZfp/Dysd15
OD3c5y9GLMmEWEaKcjzXH78YpUgd277APYDvGBoU+MQ2PMLOX/39MDaFYFNXafk6xmztDGJ1NDKk
cUA3YYX0rNVX64EewdPpYea7ffpGjkCiYaKmC5V/fZxOU1eKXw2ucdDu9XdvR0VsL6+Md0w5N8go
nLkNP6+dCaGX7yAdU8WZfbZ2Rodkn4MywEH91ZgrX9532Jep385M6fO2436wpaaD+mEge7Z0WoDI
RQ0J/mcI3oeU0KpIvYyo3ZTNWLxmeT/c1HEZDxdSgeQHaCUrLfXeNoK+fNWwqvJ3cqRkjIS4MSLY
FqWI+bmB4u9P/87P+9bkxpY8Cjx5U8z3ceUr3PqUvOvNA9Q94yrzLSeETRZ5F3riHhHk7qiNSeeJ
oX8iuGWdOTVffArH0G3TpvWoW5qcjT41WKqsCs2DBhkC+imwp6Eu8LdOx22ZNmc+/OzR5VkiB+PU
TAEfR8ee7TI6z1RSe5wwEH5ZQJ1fm4MKahaM0VNiJWcWdtpFH247iWMbrBnDZG0NfX7taK2DwB/l
pEOlA0lECMq4qIRyh6TlqjVfTEx4z4QUnwa0BMBkXl/H4Aq3tNnsgOLVPjK+IJtwtr61hXjKM3TV
et+51pIivAUG+9SKND/z7n/a5xbSOrbJwOr0Ieevrj4KCPtizI4QhfYIC25sE75Udibw/HxDWEwK
3XlAgsB9EWb/uE/Vtky7uNOM3++hWMUre69fNytlW27hZN6dPhSfNgplMks3HTjagsd+HgU2fewg
a4WIHuCX5kGJlOpQVOobGJ8lAPhqCbe2OXMSPi/jlAPx6JsEhManyBpMZU7zSfDegyiBUbmhY75o
sMr+65lZwOQ0IrQpfZ4fgT5O4CKNtorRdZxu1UC7aEOQdWFvP1jKj0DCHjg94BfzIqA2AOHZKhtz
fsK7SB+7qmvdQzGtW9mvwwBeI+rufzkMvSewnNJ2CKf562x75E4yGLlFItnb31p3lSe/IvXMTD6d
r2kIS+clBH9jcsA+7sDCGhQ023jh8evZCSCm5b5GCdyjlVomG0ptfz0ji68ENUadHt55nCnyvDJ7
tKkOMRgAtS7Atx4Q212dHmWeaRE86FMCQjTLBUyWOrs1oGIVILkomOFvS8NmPLjuTYziVUipz/DE
BfoV9F3kTVI3m9NDz3fGFCWZU14ypa8kQrNnWGlMfTBxqTiA5wrTO/mC3MTpEeavC7ucE2ypdEl5
8QkyPn6xrgBBaEAv+wn6o833up9RKh5R/U5fgQLZ+UG0Sa3+PD3ofFq8MTz4YtqD5HiI/34cFB5T
UQR2YR5gKYJHaZZKvmn6w+lB5q/2fJDZzLQsohQtYzDrbioQjQNjMUm8/mqaGxNjavc7OJcziznf
/pxf1pCIxqEyKwmoP85rwJS5oGJPV6atMeSM/Y4MC9PBrF+ZZnePL/UNTJn16Xl+2p7zUWebRO2M
ToLTQU7BqoR8xvLbWLV5c0dBHbItztR7C9LrvZ2DDZEOvY4ywUH79I/4tNizmU///I9ihDI5z2Gb
x28YR1wpaHcGSJfmkb+noQALJNg7AP1Rkz1zNs+s+DwrMzXNCRq8hP2Fjq+BjdAm3dNtNMi1BrpK
Q3JMyP7Ma/7lmOxckxK6oJw7271Qjfs0E6iXL4ahxUHT5a+PZKpXGAjvK0tbNEN5ZshPB4aaMbV+
YjII0Zoqp3/+x/LG+ApVZTF9Yjadvg5Fspt4lVuMqt5Of8j5s85mmhJdQ6qEgSpJ4ceRclwPYFZM
k/PKZO3b2gLM2DUSP/AbcYtAg+f0eF8spkZtk/IOoQQU9tl48VgN0LVbxisxLTnmEN0WSYiZiAWI
bZf2PscIFMCahPzc1fflVHmreAy5W6Ux+47K6MJWRoLgYEMjo5npBMWC7tfCg9/wfHqWYprGn5Hu
72X9Y6zZZYSVuGUoyBP6ixzOL2DdxajewMSixAPbzOHoCnlV589Rs1BKpDNyQHdDdua5/BQg8ivI
tiRFXR4xKgyzxdbCHolGsKz/FyD+Lpg0qymFdM4WTL74sh8Gm4UbkMM57h0KOYsKEFut8vzf4xG0
HrUL3EBo0teLM4s8vcMfF1nQPyJrJZqinGfMTokPHKQYLZ9F9rV+pcfapo4OBi0OBz9prcG2DQ2w
Ph8Ru3bPLe2XY5vUNwBlm6ztbDMlbcNjbVX0eRWiKs1AHwtAl9ZtKvwv/eAaGu9qsBe4mpy5Ab+4
/iluAGYm9GJYaqUfT6xf0+z3EdDnxAoTrdGtjZ568Ix0WYnwWVW+oqOPvI08s9qfb3xuJOxsif2p
aFLP+TgsJHyAYhZ6xwsEgSHxuLBIAiCY2qp1urWIdzDc8+hcejoPV8iCGZWUkZgItUp7NlkMThCm
QZOeZU4jOH+98uZnIzqWeoEumHumP/H1HP9/NGcW+A2YAQiFDcTS4k4lDHutVjdZgsAXwEozoBf6
bYjO7KTfidPHXQwTS7MdYHXkH59uxNYNQGBmugpSq+2E9gYqF9tGX0W8dtF4Q/mGwHNHONioCWYn
DUqlmuo29cEVpf5TNLX+ikwLUQdYnvECk9txXylZEsETLFFxtrwAZwsFVutt57HCixId+41AVGqT
IB03LGI0ld2dgc5TeWyz0t0TQBjojPWAT1CcxQqvEaiBbNRWdjcjJ+rCqr3kcOYoT/fhx0Wg+0s9
0sSP2RDUkz/uriFXIfIoLq0g8JbKqm5KNL/t0OiuIv7LdBuCOemv20wv70BGR4g2K9rwEzXU2F1i
OVE9jHpTWWei8fnmo+zrTI04kgH+JX5f8n+8wghp6skIlRd6iLGoci7NqaIoaB2fnv38YZqPM7s5
PXS/XKdVKvgPpJzGbRrsY3mJMc+grk+P9HlG1BQ1jdDfFLTH5nEFNSSLm4MCDMBRWV/D1QqPVnKu
LjF9rD8/JhknW1YVkpVTNcuefUysEbBJNvIAie4WnwJluED6cVmbx6LJVnn57HVileAzAdpgU0mQ
vZaDEiu4DJsmdW6eWd1Pb/G/fg4vIBEHNS5T/7i3PAKsHJ9sfg4toY0OIpYOzJ0mcA1wwHN49SoB
nGMXb3YHiK1tlmBg7c459zO+XJWpjEFBnLKUnF2gBsLUnCoNEXLL/mYGB92+qAyVmzM9+qYKI9Jt
HuELbbL61XPRx1FMqCbVj1wUCK4iDHN6J3z6NVRzSVooVPGC8h+zb1RIy4lth1YsggojppXBqtTP
NDfmAcGUZNLFZivQhNUoMn5c96JURR5zNqGlqNvex+75youVhYJyd/Y2ynD9dzOaDzf9nD9OK+xn
xwkwJQM1/zpikI5+KMpBf/kKToPotGCpSHFpUyP+OAiup6I1R3QUF2FAFOcOT4rbL2vfwcu3XpUl
OgwYXwY8xKcn97tS+eeZouJBLEczm54T/ZT5wDlI8tzHWMBbwCkJFp0YNi2sIVOjrZJcFIVz6xY/
lLBbjI5cYXpgLn3PvBd4fhEwPMomvYzz9qbz0AQWd3L4kTW1d2Zt5pcLP3GqtXK5WMQlnx6yEOlT
urepecDbipmgxLnzj0oVnlmK+SM9H2Z2WwIZApol8JzAuHhYmMgP5leyvRbVr0C5kE2/EOcSwHkb
V/89JKEmKb5OuKfNohAty5hYpzNkFLx4CkYm5UWMSqiQ+San6+863xMLTlB4Bzr8zKrOH4fZ2Pos
Juk0H91jCH7kRQUqUI+w79wGydOcr/xwepN9XlmbQh6FLwes1FS5/ri5yRPxO3B6KhlBkCjbmPIY
CKkWXZ3OcTUkhpoSHwWt2VjwpjDlk8Xx9A+YBviwyUkNTdui7kZrjSRxdkXWkVckXu2bhyLe8Txx
KdXNmRDv8xAkgCo5A4UbUEPz/JNwyXQkSO2DD/2agOwyUA/4e+xOT+RT5mWBLyCh5o6gyMuTO5tJ
1qcWiGqad1OrWqxwst3299XK30Wb863qTxctg9m86KR7ICh47j5+N2Twx6ydOoV1vwnr7QC9fTjQ
B5VwGKLib/cjmi0GESutKUSO0Qz9OBjGpqmWOwrtT3HR2Mu8Qoj9Mdbum3PYwE/XiUkIwZYzKFU6
4DNmS1hyiaYW5tEH5x2pEJR3jJdkOJz+Tp92A11I9jlfiSQOrNVsxyd4U0DisKlfd8qWcF9Wxkbo
m9ODTBfSn7va4Q/WqJPTWQUPQvX144oJuJE5UkRUP117q6gdYMlzCMf5Dvg9BI08YYOKsOgqzIbo
62isW/pcuVA2anNAKmLheY8eBhSue4tm3V/ewb/RHjRLxAQ5pHI0+zYq7qV2q/3+NjoewdVd0uIY
0oDdvJPOJml+nF7BT8eJQFKXxBFEJROQRs7mpxcW4tWEd38UMrSHikLG1Ok6h/yYLebUl6FKzUNL
B4823Tzs9wdYIKD9KP+X3+Xw1FpvY/oDkLBq7m3/8fTMZpv8f8dicsa0OT5tcjwX4hg6bnrshw1a
rml3pCVk+7enR5nXDP41DPW2aRwABb8xh3/ERp4xdGqkD+mxy+46ex3W+wxlJyjr2WIc1nl5ZyNM
enrM2dH6NOS0yn8M2adOG/e+DvJIPgV+ddH0/QLE+d9d559GmW2MLMSrqDL69Fjn+UKDN+hEYhfm
5Zlh5htwPs7v8OyP2QDISzs1ZgHxzZiwGD4iKevuPbzxlhAUXtA4P7160+/+4874NN7sgHlIT/cJ
tjDHoE8XXX0VdW8BgDtkX3CWkc02P3etf7lFSANICzXByZ7HOImrBrYRMUOhHBt4C86t3e+yEBcc
uaVQCX08ss9cjLPQ5vckQQgTbHCwaQ7Nbl8joCIN1p1J2jcxvG/VxRcOXyXTWfvexekF/eqg/TnW
9M//+IBV042o23Tp0ZrskYJlqmQoiWICEJ7Jes4NNLvtaRv2eSaZlJ2+h0RJHlJk9TenPBMqnVu7
2fEyAcwIRLbTYx4dE/MlbZ4bmHVi3LbKucrfFzOa4M/Uerij+Lc+WzoL99RKadMjLPmljmwRehPL
qkBMuHg5/ZG+mNSHkaaX9I+P5LWpK2KNtTOMTevuC+Lp4c4wKRi8nx7o3JTmOy/yFTPA4OOIgjAK
cGQSZP25s1KoPZ0eafrJs4P8YUqzfWcFVhM5SPsd0wplu6rdU0s6M8RXR/fDGLMtZ6da2Pk6eyEz
0pVSIqzcXI1DN+kTLgsYR5PCnet/d1EcPD25L74XMRpIXboVFnHUfGCwxvQeEl4vzEOGeNfpL119
PYb7Nro7PdIXr8mHkWbbnUhUp1EdcaoibP5cZRHH+QaDqr9/tD4MM3tOUlrYnh8zTJ49ynDvIV8e
uZvTU/liR5gq1h2aTnhL+2C296xsxFEXOu9xFHdI5gYLIGjR/5B2XTtuI9v2iwgwh1dmqdXq6A56
IbrtMUMxZ/Lr72LP3DFV4lVde87gAAMY46Uq7tq1a4e1GOvYCGFQzAM7rrx03KNWe36QlDApxg4T
hae23oF/MMAg7cS/cANmjHlzZmVvN81ghSaeoxVYbR6jDn4qx6cEXKnLuLMg33ecNbE6q7Zs/Wxl
lDNCtq5rkHTKQFgGNg0QNYKrwgbRYihaZf8tKV1NeA2qp+ufbMNdoAwL/4cSGtKadB0NNOtCkYI/
4ySWtV2CqBJT6SBFEN0ulZ3rUFtfbg21WM/KBY4NB66JvslOeq2ZDTgeuh7qaLinYvQgkte8ZFjj
1sFa41HWmMYZygbpADwQnmU1+qsg+ARmIOv6srZMZA1DucEA1O+1xNf4bMpnCyJILbLL9lN+LWuZ
Yfpbx2uNRPmkYe6iEZPaQEJNUMvCm4ib/uNiKGdUiyiaY3ogO/XiASRppDgYtWiBmA3qk/8RinJI
ZSTwBRQ44SzUj2asrGZKTYwjgsYztmRQR13/SpunS0DmDg2ocE087Tf0Hg9uDfN8p5jsleR9jp6b
9DOTLFA5YMI9Ez/Srmd8ry0DxOMHjc66jHyqIZ0bPMn0IdcHJT2lRm/HKP9jdMeruca7vrQts5B1
DEMoOMQoSlAwKddECjja0xOImW3wcDsxWFuvQ2x5iTUEdXTjbOJbY67SU4nnQAfRoRy8ChIJ3gZp
ZFyHm1AIx9CUAsI9NKmdb5oOHZ+eG9P0xI+TN9b7uMtGs45Qk+Wk5+ur2jq5Ckq+GAlDlUGin96K
OuA46RE2rohtArnR/EAgildIByTYr0NtrWoFpVGpTiivBqCvIukplsVnaN5ZIMJ5FfrSFuWSEbls
uVk0jOGlYyhoUOQpt5cPxdhidpucSpCEGHcTcYTeVrIb8ABC9vT6srYsHL1DqoQ5V5R5adMDc0I2
ZFEM8oXyO5j1tUoyS4VhENsYiM7RC4F0E50AkscKc+O9Rk4gUrSVcbjFccNkdMpwEJvGsFQ//ob5
8h/r2wkSMiUoycgpAIWRoiMfAlF5kPHHkkPmz+vbtvmJVlhUDBN2STDyqUFOIMM2kc9qegiJiJDj
bd7kzxjT0NfhGDv4lQFYLS2sw6Tpc4WceuQBDUguaVCPKEbWMN2WH1paGf53Byk/1JU83hkKdlAO
id0K7UOQh/71lWx+JAMjRei6RPQnU3dGEQyTBDkTchJC3ex0e85aTKruQ+22Z9VWNzfN0FFSxlFC
R9XyU1abBqnysJsNmZymJEA7k4DSaXEoyPAHdwTmMP6FoS5cDvw9RgE+ohNfGt85PXSquYfmBWjS
ru/cpgNa4VA710F5XCKQgziFqZ9DkAV0gSgPVC3jsDJg6GRSMBENAuITLBsM2sVoavDdYEtWGKvZ
toN/d41O0gpIoKMtdyQnKXKGAkTcf6GIIw4/SoORW9kCwvi+AZvDM/CiwG5kUJAq1RY2rWRWnIFi
0S/xbxJUJGXv97/QGoq6Y6W5zycIQJMTl/TQdr1JkIpIQ3dsGBnTLcNe4yx/vjLsog+1YcxqssSr
nDTsByi9lIqyu74a1sYthrJCARFXz4kNDKEBRUuY79Ue6pWNK4OCrGJceBc2h6hHVTEjgnkYtCDQ
SW2wnA5h3SBZ1FdvZQDm58+0QX8cIwS6WBCFQn0ePgYhUhQCZazessKDTqQqHMbZSVjpPLokC+92
vh7qAxnQx6uQo8cHKipM+r3kEM0QbqYoBDeOnQU/eBAyKccyZmT3Li6lL1hU9wwBBfmLfP1gCJjK
S2HqnOy08TvBvQQ5zkp0eEhQlayWhu2P9gtNPLcPDWSbBVQDcLDAWjbFxMk63sPR2ndVwbg0NqEQ
gaNaiVQsMrLnUJgIzIqRh8owiBrV4DGubgPNzMXX6wbPQqEWVEH3uMqTBQXSlZpFskfUVeTk4TrK
phWiBQnc6OgH5+m01NR2GekVIzmBdFQHIxb40cHdID2hT/460OZyVkDUvUQwL5emIZegrOJJ5Nbg
H6buOIgMX8RaDnUrpb0U9lUSIlYF8VNrtTMxOd7ryl3IbOHYMm8Mh0h4I8FHgG7g3Ar6Bkrr8SCj
KQzMCYPgN8r9iOJe9AjSsZ7VVrG1exqmufEcQyfrRX9QCO7KNu6G5BSidSbpHK1E8zkG5QSB4fu2
V/ULiPpMUwYpx4jrExza76LkglEJRRBzBK1W7+bGz9+3ifWqqK9VQmYHlFzYQr3CAGs8mFXQ2vNH
orNmuLfMAkPwAg93ruLypSLJsYwBlLUJMmG8KcQO302Q3ABNadwj3GOELJv+do1GefZUSLNc0YAG
kiJrmD+a9GjMD5zyFqWvnfBUCh5U5tCp9gebifI/uruX6JIuSpGwhVq2hC+X1DuS76HCB2EDB5+T
EWBumuIvHLrJptLDwkCBMjmBUT0cF5khC6W+mRXHCssunVUDcH2ACuh/1yNR5yttILMLDTucr2kG
YSiBSP0LhOHRZcObWmpDDaENboowtSMItgeS1WYvSvsH7mT9GygfHBZyrKLslpzk8S7MdiB4l1E5
klB8ZvXasHaVslDoeeIhBLn6UwDhk+akJIKlGya0Fa8byeZBWG0qZZpR08dJouHjVcnrQOwq+j5B
PRDSMzKrWr/pSFZIVNAxKpimCBVs3QDxjCx1kKswG+HQVt9lcJNprNuStbBlf1fhYQhhzDSGQMJJ
mI9J96R2t8nsTMLrxJrL3vpQeCiikIf2RjRfUWYZQlwY8mRlclroh6v4FrIBJgSvBIjE//anAsEQ
+qbR1sMvbGbnK5o1AfmdOktOWeDI406GyCvojWVyq8qM0HrjU6GfHv16YMUSLps4CrDWKDpUCE4q
/y6DGRYqgdFdjCbU4NtIGAa4sX1IIS0sXF/zvPSDm2gFSud6gvtFcTBIaWpoIuLQyd7513dPWLaH
ch9rIIVKkKFRpB7A3AmgUrNb8SDofqLvIsmWh2dBGu0xfZBR/oX4IaTV/GYaTdJDVtIBY588N3aj
fDdqg/HK3Fz88vZHH5BqXDz+1KnmlUHu41MHEZkOzmuvj26YvjOWvuE5ha8Uwz8w1CHvEg1s/HIT
n6oMTZ8IGgt34AQLW12/J0SAw/yhiiYv1J4OmU39uWoZkf9lCwgYWta/gDr8nFgTCJ/hF2STU0HB
ZgYlIBfY/Vxbs+DlmjupEijIQPeJTqHffWFT2JQnqATIbzcJNlkTXvjGzKAkknffAsiPRazy5IbT
OVvm8ucrpwMtzTA3qmHZ6MIqqwd+eERKxIZgrmWwEr6X9QbEmRhjQmczhp4xHUw5HmPSoQGnZ/Gp
7SZIehOzhLQ3RHTBk5snOyhM3pXxZDYgHIeSxct1k9pY6Bk2dQ9CG1JrW9CgnqBzZPbNLlFOKgYT
9NkdZtao2mIb1MHFEBPG1kGdoC88RuebKoCRnheDNEaeLHoctfEBz61jYCiMQHdzSUhoLwUcOHK6
gRfD3XEj1Vx0ShMehNOHaHpUxUPJPf0my9/y+sbYgI6qDYblUWimjISEqVYK0CU8pdUuhdODhAIX
Q3B1X3Q/r3+lDfcCuzAw7IbbAvNuFNJcVAaKQS2QssbuZi/PR1BGv3Ta75+wMxzqjVBx6lCoKnDK
LLGhhy5H9yI6NkB4Conq/7YkyhiqdkIrvwIRh7B1hfZIJMjmtFZKOMZlu2V0aHRG2yTKHOhEphxW
qXRSpc9KeErC8aaFNmCoGvvUYL1Dtp4G6HL+hUM5p1wD33qs6eGJ63L0jUHDZ76vUkjsgiZXbY/T
3EIeSbb65Lbqf1zfyi2DX0NT1oGaHj/NoLg+CcJfCuTBuh/BdISajBEwrl4WEGUeSpLxEJUCUDf6
9aKJpXuQp8WkBriSfv9CRTsyknSYpYDl003war4wGjZSeBrxBgeJsorERaWhZPR6fe82zAPjdgL6
dmAdaIOm9k7TJlDPQ6zsHU1/6BryZBD2CrNzHWRj3xDiQ/sQrnaZQqZsHVINUZVImNrEToGt38zk
xIQERvAIFnTGW5EBRVcPw15KNNDhc+9QJa2U1yHTrUG0xOG7FLNmMja3DlOBmBSFshR4C8/dOZS7
1LYWe+59DAyUPO4aXr2B8pV7fe8Wm6IuDezdLxTK5qa0U1L8rfhAeWF1wg4CqxIGjTTjWKLHhtUS
t719v9CoL6WnmAxRkhaCWKR9CzA0DT57qHZV/Hs91+85NHOur46BRzM5QNuqkEe14t4VvDSmQLMD
aNUUTX2ARrGpQpf4Ohzjk9GRRlGIBhpdau590c1VoAShQC5ASv8gkbD+ZjIVVICwvCkVKCe+9xKU
V5v5rRNf0hhDWxXrgUOPNS53sIYUtIIEEJJnF2VlGW8A3uA0+bEaNCvvnsPwmASqJYMjqcfhmqob
onAHtXkuMWoZBLc8HnW/v6frX0DF5L0+z+CKh4EOQufwELzWgsLLClbWZOscrGGWT7uKSEOCqFuE
bNR7mLxC56/sYrOq/S6GUNKjwSr8fAUU9Klbo1G3WTZ3kjq2Bb5gI+1LldhDIj3V82jqYuSn3Ad4
9J+r6mc0yMcmLfZ58ZiWgq8kYJbuC3xydbJUyJ1e32n6Y6Ouhn5BRFrghAMFK6ZVzvegiMG01A1N
7aG30m53qISPlr7rrdmSrBrpCDNwriNS760LQGob0jiC2k/RA1D6FmV+zXrLLv/9apsv/n7KhdYB
vBso/mpvBNNWeE+i3JwgA8wiVGLBUD40yTW5qWssQ4MKJF8LN/VwN6F0GNSNe33DtpGQokQBFK8Z
njr5HV80cyBjQQmeMI12r9SBrVVL9PN7p+6fnfsFRGXVYrFOhQayG55UPmDUK5/tBrrl1xcjUO7y
AoQ62gNRGzGFiAvsjXtS3iAzZKZu5om76iA52TOmHjzmY3B57F2axK+FUTYuzXhtcCkWRoboVglm
T67Sm3qcrEHO3ktBg/S04as9lDHa2tYCVqc2/cD/WrNs4JQtBIUoHS1feOVnoOtZQzl6rD1sJ9SD
d41nHGevsdPH0Co91gFjwlEnAE+1KBQJqIPm7+UOsx3JE2fVzvgTOhEghbE1+w8+6Xp51FEwqqaP
JLUE3h2Udy3ijH7qtn58ECwoo1toE3c0xkuHfhp8benSrrvQmS0M/xRmPkOuSSHY0sFSvdDP3fYm
3FU70Sy9xr++viU+oa1nDUXFL3M8Q9KqwXZisB09hJ4WyZiY9QzRTPMfUL1FY+sfuMgVIp2NkxLI
qqkc7LWADmj8nM0J6xRu+ZQ1ApUeGTF8S8APWHviQ/rG73mLM1VL8Eefm83wMLjti+RMnxHjshEX
V3VlK5Xlz1cHIRjyvO3Buerlb8ZTuVP8yDWs/JXsOUezINN9P7mBCc1bP7qdHpUdcVlstJtnY71w
yseVkaqGSoJfYDwNjuYWXn7T2aODo2Fz9m8OlNNGqlC+zkhbMW15gAmgJibBD5K81pJ4A+JQJ88e
AxFsMJP+fN1at/zreoGUr+uUAlwYIjBjZT7qaX/MlNrJG1YzNJ1gu1gb5dMg+NaXYwYcqb9pEGAr
3Fug2xBo0YPbvDxIGJZjja4tZ/rCekABoKJTHml+jTrzAhRlpTCKG0/O5E+9723MnJtp04HGlsd0
PEdqSA6x0kTUa+Lvda5AqdMPUoBySjkN2d/8mAyIt+elPaMkbyIUUq9/OgYUTRcaxnU1Qean8ZQR
ysOlXvUuFwydNYSCbkLw9a/MkFnUCnRU+vf6QHr+lWMHjTu1qdB6/uduTCVL3YOozZUlE/xl0hHb
6oqu6Odg4TPVm5B5PLa+58ISgskHPDIuZkl6sWxVcYwaD7QDzqhC4TKZ9tAg2GcgYebJ4NTQ1WJ4
vg3HJ6Epd7k4QHYB4o5zDySlk6gHOj5nzsVWRWYnyHVv7CVzHieGt9sKrVdYF7ID4PPr4mHC+nhp
rgIr5dFL7TV6L/0AU4HRqf6gjxM3YoAGhJn3ilxl3XOdQ12lKxQZrljtJukORX8pfhMgyymziGM2
LjYMCy3kV6gbowOb8sYp5q8QVwotIvHMjocHkEIb0KeTK3RoYLiQU9XDpLFIqDf80xko5YCrsqwU
vDnQiS8/hhBNByuoWWKK6PpR2ooPzmAo15tCZipDa2nrVbI7u5qbPCWvUeZNroDb5XeZQ5ZDBAoP
pJExIy8o6GY4t6o5TPta1kbs5A48LW7vdy7ntcxIZHPvwMZgGAuLOE+32kUQ1hYWhVmvlX6I0D4W
jxqrfZ1uJPh7KSsMaimjKOdyJsmtlx8mpzFzF4qjVgxXsARXyPTav9kfdgFIXVgapo9zocWi1Niw
9EX0E88cyKM7DZf6162CtX/UndVWeqmREGvrudtUviWy1bKkJDb8C2ZN8JAGgQF6lzUqsOrxuh1q
mW89SQOnemW2qq00L0awu76Srev3DIc6u7WGRtKxhn0Ht+1O8uubwZ2dfJ9aKSP5ufVgO0OiDyyk
ExWwlC62jTjbRoOiZTRmY8+W6pI7uLU34rKeMBs34RkmZYQGJFwDMMrDJiApKT5kOQctiWNjQG3q
gbGRy19FBRVnUJT5xZoST9AHaPGQ6JzkXrJHX3FUrG90MI/sDD4rKGQBUkaYihwEJ3sAzvpHln/k
EiOK2DBykC+jzwxkE0sr6bK3qxg7DYVsjCXcOtNwqqC/gdefyIDYMPIzCCpmgKIypC+5sIHi4GNb
+IL+NKhekf/BaUWTJepLoMjDeBVl4pFWdXnOpQj3OAFdRKAqgwaR8Acgy4izjp4OxJQSFQ/UIQZc
VKUuQO3wldyUdXMIWMHyxn7JK5CLjDSud0xKQ8BTGCKnEkqzGE9SSHZKbzBijo2PL0M6ZCH7Bss4
mNPPPz6IDdNm7LXGK1uoeoFSUkcE1TOJi1kwlA0neSUHZY0JJyOeLKGFbqws7kUWo++WF1gvhrLk
Ua/GCgMnraeNLlFtMdbAFAVS38GtQ1bAwFoRZdLZkOaTQOBxNOkHOkC68nkQneuuZuvgr5dDmRqE
wtE6FOuNx1X5jawH/jCwZoCurwIEp+effwg4BQn9rPUK9QYURA6K2c0QMGKrTRAUCJAuNtB2QBfO
BbmNof+ICG4kbqdarYA2lYA1nroZh0DT5V8U6oMEc45SEeT+vN4td6pF9uquceNb2dRNwcHz/T7+
vP55Nq/UNSL1fVKxjIW8gQmMqGZnXLGfkqepzTACUtuylOHl99Q3pTVmrK+2GayukOmxHb5rm0Im
Awi29oJruKPf7pW9aMZubnWMj7ds28V1t9RL4Vb1ZWL13EIiCJtijKspfR3DLZrhD9y4H8rKjqrv
iMstzKOzIpXFTV9DpO7yKROgJx3gQwrIDipu5dV+uBtsVBcsdsZly2WAsWGpZ6AwbCjUNzQ4iMNL
KnYynP1S/hCKfRh/46pvivh63Vq2DsEKiFZyGMA/XfapiFvcaM0QQpHcATrb1zG+VCcut+7f1dAF
+7ZTlazJsBpJQD+WOd/Nbv2l2Kj+aNzgKUuXF7qdPLDCr62Xq4w7F1TowlIeoiveaCEIoYkL4Nat
D7KD2pvVWx1CvoWUiP3Vtu7HNRwdNEtRohoZTh4miUxJmyHf4/SZP06MUu2WB17jLKa6Do0Knpcb
Hsua42+JgkEHRgP05kFeA1CnK8vR6y1WuLEmq7dBOWuF+/Km2CGX6leMwGUrcXP2jahzVfNNow0a
FlN/Tw+okjrFXvrMW1Ov8J0wh+Uau8yGA7lh9WVu5VDPkJezsdpGqQElVjkDOdpBw9tKISFKPMkT
nP9PkmjzIljvKRVrzFEQxFGFkzZYw8/8vrGWB2llV4UJ/WSbuIPPuYxzt3ymy3P3y/ypwIODOQqj
gs+YRVb2Qh7LO0inH4sCpOsmb8s++1Gw7U5+IVK3nS6nkjgKQIwwHgUWUPJa/nV9USzbpzxjnYWR
IIK+whs54VPpMFQ26zoj+tz2G4si8aIDs9ASnluGHPGjZID+yEt3p8psTOE1s1pT8yQn2v9k1oA2
b5YVGuU2yhQ8FVqn4QTYI05bbid2ZCu3vFu4sSux7rFNo1ihUc5DgqZGQAokDxa0pcqlhWZrqmZ8
jyKe1fkjy5lsAkIZGKyE2Eu85s43M0lVaRiX5SUI4e3yHlUSK71B2qdABLSwfTKv6s3bc4VIuRQC
IhVZrMPOU0z9oT/UT5CVqG/Cw2zJ7vA22OhLM4ebcTB/ky3z7xzQCpjyKHUW1dxYAZhPfEG5BXNg
ylJMXez74kyvICg3EstNH8pZ1HncROCn0rjadZF0b+jkRjcq3YYuPG+DX6N2W6Vj6f5tHu8VOOVQ
tLEWxwT6Ml5H5M+sS9Ffj0op//36Ed++flYwlBcRhyQLpB4w6SHwFF/fzZ5uYtYHVJYsmYpNd7KC
otyJmlfGANEGrAiyHKHxsyyt64vZjAl+AdABFpSPo4bksP6y9OVhXxV3ZDwYEaOvmYVCuZC5NOJM
zmB4tfTSdsc6+6uWvDp6ub6Wrbonuqr+Pcoq5TsSuR2mYYGpHO4u9OW9ZCdu7Wde7kJuEpWWDldZ
DY1xA2F/fRsc9f+4m5QviaDQ0ILjF/dLkjzPsWCKdeCNee8EI7GvL3Z7S0EnrqA0v8z+nLutfoJa
fFI3rafz/a2s9laWzJ2pxOpBKgqWU16+z+Wp/gVGWXwi69PIc0sy7TsCLgdSps+Kp+1btFWw2hy+
8k0XWIvwAERGMTVBd0rxhJ8LqPq2Hh/GklUIZYFRMIN/bEgymtBNeewEDl3+QTp4shahfhK3bzkv
3k1S+5kUaevEUdaaHMQozTENc1sJ+9DrQh3a4XVmKxDuM6sGehA9USNnIvFTGS7ErdK8l6DXCV7u
MjMHhVOQ02lHM5MCMJfUheAMOdgtpUGVb8B6eaMIw/ws9kpq5n3J25wRvzQinumNqtyDNLV3lbh5
D0nTOUYVcv5AenA+GQFxuqhMzGYYb0QxfRglfjfPIW+F7fx43T62PIcOy0ArDBSioNp6bh9aAQGz
KSnglKLWVrXpmHKshpsNd7sIMkBjddECRVXmHCIkopDzEZwTr9qz5mXawSCMp8RWEGygowipQxE8
SeA1P8co4lJoqynp8Gbnf2p41moOREYnF2J+SBpH3vVN21rRGo1aERf3fSR/rUjcE86LUj8l7nWI
Zd8p84ZeM957ixwnptuXc72K6vsolnDxIXYLBci+YwwRPJngroZigCN2e9jZdbiNdAt4n0Q0iOvY
w0Ur/RwvrfQxDkK99LP5ZAwv4Dq3inYPsv1JtEfQ36q6XXFvDNDLCOcclPL3XZ4ojWAEpd+r2TEU
fDw8biKj+4yDPap6tpA8DZqOzAF4gVqcvektKR/yBKJhJbgfVMkZeYXxZbffcSu3Qu37OERzVLfI
j0wPGuK85T2F28EOzdAzvNqZLaS70EPFusA346EVLOWma25YNGjw5s4PS/sUBF69pWTJCtI3b4MV
DHXa0zQ1ukBXW4/jTlXrRlAb0CD5w1LP2HIqcMyQAwHlOugFqNVkBeGlKcDrRoQmmLE3mKwgLABq
HZHINYPaS60ne8S8sXXyOk4/qtbmwViV22H90Ee+KO5YrYsb515er4sKswbcCk0yAFbNMTWrm7J6
mMvfnJ39ir7BpspDThWFEDw1zk+iJAQlbjwFWePwVikdcTKH0av10hTEV8b5Ww415WRQGv0FRW0j
ifi0KHtYXbKL/Wzf+vNednk/dP8kz7kGojYui0kLiSDYHUbnLAnEFnNempKIG874OXBkVzUsraUt
S/+FiBHk810U5LABc+iSPo4PsmpV0xsf7MXxO2MHtx69axjKg5UQ38XNAxjZi+5LdM4Sa7TiezQ+
WoPJchJbt9zqe4FP43xRtS5B0RVkYkj1xEcNwSpnSbfJUbEIdP4Um7G25ev/39aBYe5ztLFN4mIc
8dHe3lSv3kXPsY/w2Jn3uenwdvRFiR67zMCOgUrdrfOg8gNKTfB9xXNdvUaiF5d/tjK0HEkYaUR7
HnXEZm5IoTamtx6GTv/+bMpxPgY71QYHpmoGZu4Yu8TSb8XQzBhvnK9xvMtt/QVOHbq8qMR4TAFu
+LKne6LTWa2t7yWfc/i75eXxSrx4H3vJR2AiwfvNsCePs1kncjORBzrnf/eAOpJQHxaljBhLIk9w
wbOMq66yQsdwRkuwunuenSLddNq/EOl0lNLKXawOX4hgAL0hj4MHpVNrnExyn9mTr+1UVlSz9SBZ
LVKhjqeYa9wUgc7Ew9VgxX5iA9BZEmCxy+qm3cy2rbGow6lwaTuKBb5rtNM9xRX8wJ4fO3fJ1tSI
F+b368dz+T5XzIjOR3FV23ZJgdOJSZFdvK99DSlfdrv1ZhZjvSzqPCI6rVWjxhY2ztJwMvryD3JA
wcjJvUIzr6+JCbZcwKuod2oFUHzwuPsUc3BExF7hPvB5F+OmHiutzLJGKtDj8rxr8qX7iGv3XPqg
VI/X17IZK0DzAPpDaACQeeqYz9PEpR2G0bwxOUhlZDWByYksNYfFUV0YwQqEOsQxqfpuTPFKyCbI
RB2qwIdKMuTY2UgbDwQVSkf/rufrz1efpi0Ejp9TbqmK8pZsNZ52HNC+J/qsiaFtz7RCog4t8oJj
D3mdxTNJ37Oj7CR3hiU/zdZwSHxihy7LTYibtrBCpI5uAhVD0vU4uiCTs1t7eJE93hLs1C6s+LZ2
9F1rxrvEJVZ8WDJ4xZ2xE1+zz+sG8zV3cuVj0v2EozLWik7wKzDRWtudI9i5PTjBT9kJnfi2ewvc
yUU3/k1gZTe8mZsqqCRRAMED9+ZPElTrj00dehG64gQz+ohBSWNKQYoJC0eWvscJqxeHtfPUgSdj
FojihHJS3exBDVZFH9c3lXFAvmq6K6sN6wHi5SUOSFv7US6YJJtNmT+G6ZtoMK/U7SMPhmsFDT9Q
KqaOfKlmaoF/lhvA8LU7fd/dRu50H/2cLQ53DrFTjxVNsCApBzBqID1DDxteWryHMFcVj4nCIkTZ
vERRdv5nWfS9nWcT+igb2CVffYYZ6Gbwwgof1F61Us7J4zulOCjNR8fivt6Odle4lB9AWiqcY3kp
QyBMklDWnO5V9Jss0S5UH+3rhsLYSLq9LZNiLS40gPXCizraRVuZITPuXPzI5QkHhS44CyEcT3f3
82Uvx0O2hCNvg9PuBMTvgR8//918wXotbK4I5JngQBdARaJQF1wWl1ksZbDGSuDtPnmuJNUkOiPx
tnW+1ulDKpKWC75Ou64t/SGExuz8ve4JetefYs0j0Kf83U8EXhXQqomqBMbjSzL0Si6ElCs6D9I7
940mO+UEwaRWtq7DXD57AKNBrsjAYxTfido3g+8HXuGmzosgVB8rgpnkxjHhnnVjutfz+r7Q/2Bh
iBBAMKAaso7/U5soZtWkkkFGoW8Ed4Ze7yOdt0eORZyw0TsMkdYVDuWf0E4VQU5Fr3wkns1xyc2Q
0QxQBqiTyeK5bt+GghlknTN1gomZRVM0PG2qPL0g7wkXsoKXyyf6+c+hfNfQS0KMfErnFcN8q8SJ
00rZTkmbXVZGr9e/6Ub0coZF+7BWH2SiFmHvqb0OmW83kj6Kobd64TYrfU17y6Dq3nMP11EZC7x4
faSNAkJrhJg6+RloN7MM8l/M1cgsfa2Np8f56uj4BYqRS+Gl8+JoFr7xKmbpFm5zIUDnZAfGSM7g
XZlAAqkIo/d2gJxO3RcFSGkE1K9lDDBfXzdzt6nMgTzXU6CHWuXr011pCKkZi3fZmAymlLVHLTHu
Uu61mZH+MTJmDerSx57vxRJxrG58TGzP0igEnZdlnuDyH6Wb2Ialqv7oVPfJnjnCeOkBz/EWN7zC
i7VWGIscliXg0OjqHvny3tjrhaVnfig/T1NiDRIqQqPF53dgDpiEg6Faffway6y06+ZP+Qo8kMSH
ECWV86rUeQA9C36KoqMzhnsd0h2ET+V8lwismdhN015BUXczFw1iYpC495r2kIU7HtT9o3jD1ayu
iw1nvOhKI5b6e0mUZXNiUakTSnN45eb3qmotE6ohKn07yUpM/maZTpfuEBHYoc1qMbl8YOPDrqAp
Iw6lmgRKCeiA94ayMVvFk2LZGjirmXZF5Ojit+vH5vLCPgekLFdrCKhSagDy+nFSbAHj+L8fEwAC
hqGoiN5BaEPdACmo9EkK4lgvUb7j2JcYFZD966vYeL6dY1BunVeqcS6mqF/aJFsb5XWHOJFdIc3k
1R+FHTnd539c1kVHfwQ/O+iArAjUoiW7U78lrHacza/za+toYpmg1+s21ICh1o8Yrc1Fn2OlkDYP
1QqCMnZJmIcyLuDGNR4sV14guLH8OKQM3qmNuPrsA8mUYfcjQS93gpUYSyHxodV9iUAjuT710yfX
fpAssCbtFJej2TSMtwRrEykTh95VNRk9oBMpNHNiifqHxGor3cZQIMIC8nbIsVAYQadEgiJjF8Gb
YejmJKJfK7m/buSbXwpxr4ZhGB61UMr9hSOe6WIJDNm4lwwPEh+1nFmCxAhbWDCUQcxcWaWZCpiy
2qnFjdD9AC+UyBr527w2wMy46M4jxUMTTGu8iCG5Ch9l5gIz0R9i4a8Iumc5uQlDFsfP5sdZYVEf
R+kCLgqWKwp8kZIZ6MWhggyVPTX6z+tfiLWo5YesruVZSAMpBpeOV/UzGkMyy8AUddjv++qDlxm3
1PZn+rWBy5+vsMAEVUp4hHdeE0B11xb7Em8GuxG+XV/SFowCVQc8SfA/g85liBWoSeVlSU15VMhb
EdyVnT0YjPoEC2XZ2NViqoHIoAbFFRGjONwWO238hNKCymI62vo+68VQN1EpC7mYpzAEvfocYzsm
R1F81Ys7eWKxa7CQqPsIxCTdjLUsUdEiA+vKEHssqgd1diXcUNc/0ZZ5r1ZFR2DdIA456dLey6pP
A70Dzc/UcK5DbEVEoFAFUyY6ujA5Qn0fLhnLKOpgBTIK0GH7CTkRrgmcZPgQY2fOP66jbVrDCo36
THFZQmCqB1oZfwvJUS5us8rue0bMsLlt0OBWIAWPji76yV11CVS/eWxb0H7U5DmY73lWwLoFgZ4R
xD2Y19YMetuSiMypUgMi7r+13V96bRdMprbLcrqGqOoXBrVZmoq2s5KDpWV56Ir8SSQvtQZVs0q3
JKUwFfWY6e9Z8/P3PxFuOmTnQA6HlgHKIKQog9qHgJUNOLCS7OvhSyXaYvIHTk5D8xYm1gxFuKAn
yIswIJoGGLE+YNq9nR6jxs1F9/piNj4T+quRtUKdUIV2FvWEmeXAKOtx7Dw8Z0uzLcvBangpstNF
Z+861KVp495GCKyDvYfXL0h0oyKVorAREYsYXjfs5PRj5o41mveuw1y6H8CgmXPpSoPQPJ0U5uOI
hxRtOnpQJrSN+LFO39SosaLmu8FiFN1I8JxjUa6uDsa0zzCI7iuEN1PV07SHEPSAaWPGwq0U23r3
ngjEjefC7vTPQr3jMCmY1jpjyZcf8exn0MmWBiyP46xiZzlojObGe5Oc0I9zfVtZGFQE1seCXM5E
6r08+pDDH6I2gSaF1USyHNjzfO35Qqj4qx4kPuUr7Gc4zmi/SS2hksw292JM6HXvefL5J2uC315o
fDETSPkPjqvFsjLI6KXTkWQmL90Xqvf7ECLIRnUBZ0xD/8P57T6VnJRlMYhPeuXRQLZPbx0l/H4d
Y+tgrTGWT7eKIOoqhi+f8hEczqD1thPy1kv7lqVh+j+kfWmPnbjz9SdCAowxvIW70nuSyfYGJZME
bMxmdj79/5BHzy/3utFFnVEmykgtdWG7XC6X65yztq8urSxfcWGl8mTZeQ6scHMMhXhi+fOIVXLp
Q7/5Irk4k+4Hl7a0EJs2cWZZCWx59Y/O/tQZSdhBEcrOyi+FNbwUjIelTz+mI3ucUtlvBKo1V7+0
rrmFnbnCozbWzGzpvqe/EqffF2orTVpW/tYYtdjB0Q8zJ78pcTKhgrlFg1G6pTG6Uhj0rYuh6Bf1
1ihRj8zK8QgOC7Dgje25sOUnu/03G808bNr6sRl+TCyH/uzU7m675YbD6Bd4LgdiN9DLPsrke1W7
aD97me1DnT2kbxQPg9you7yVLSAhPJqBf+TaNeM6a4U1y+w8TurkVY9D8gPKy0duf8zGZw/l0NsD
e9U18dseSJRAre84Sz/Ttb0MjTzCborszO1orCMSx/ukfsb9FNKJRVijpwkU7nvmf1SbDMm/laIu
3WaxDdkNnGwLO+2r1M3kY+uNXeWflHTezTma3jwag0u9CtyZvYfG+hfHKo8mWBY6lp9q5j4D+/C+
VeLsTx+GwSsCCzvJzOV7Kx1+2e187kxU9qD8vLGLXpU9fn8peB8cDwKG4AXSTgyaUuTN9Zidszo5
x40MRHpng8V1lJYJg2lgybvMLsM6vesLCRpYe+NmpTvg7w9wAfX2cNFGjNeWCZ2WTt715XQSBVBB
8Hy773adndvuiVaeP3zuOOiXP3aA2pOX2y6ih+TfpsFfjTdHyH0xW/NI6hZ+WnvuhOSwfeb1ZB6I
6D+N6DlGkCbdxkCXUHHtE5BBgSgLrik2WrZ1TIERj5Y3T8Q/5Qn50tvTI3U+phwagS14rPKKvfer
KUDJeIs9bRnFtV1cihkY6ZCdgoxc7/lswa8nEyDpz8x8tvrHtAU9PdB5HuqBUE7eSuz0sLw840Ia
ASwl2HomNt71rhviUVWZA19qqQgSJ4GexRiOYuvRWPcaNOjhXkQ83Fx8tFPrXuOVXSnR99lE/TgG
ibejbtTKKaiKHXlre7NuSju4SzsvczCPNxGtHqhZHKjH75uMf32bL/4/KwzgRWTfaJTQfNGdCtb7
aOCOYvkL6MLUeyTF0Yw3fFBfHd2KdpyVsuh8o0+7qCMp+MaHfDo2PP8W95uvXfre0izp0LhYMis3
BWsip/6OJy6RfIHukfHWUuBvKwDQgNNsuYLpFyPI+nA61HYfcW5mYScfOa27oBr5gW+qe66OCBki
xVX5t+qc5tmeh1YvhOUId1k8WyF2p/4A3mZPfk/H8t1td1hdqEW2YgG6ICrqeVw6FpXLxy4qpk4G
Eyg9oPT5SxmbFCb67fz3DF4Y0vfrxFqXLYbS2fvpxOOhgzhaYI0DDUqjPnHQEgeWog/QrfrJmblF
NLU+qX/Gqbl9anpcjAQOaQkRzuYnF/w5TlefVe6ebs/oliXN9f0WjduzhENy1/5AwThAk38kHQFZ
+/SfDPnaZb1wepmnqTFEJT/7FYqe0xQoiAl0w6/bhlZjIPDrENVBLHR1HqUalbAEyKcmsp07UT7N
blSV4Dgt9obzfNvS6txdWFp+fnGrkCIBJ26MuWsIlPqqyLB42NUvbddvJG1rhnA6LnoZuP6bujC9
NTsJBRSxj3xhfmzA7TjQ93Gi4rCU7hsP/8XxL01pY1LExZXMJGPEjITvYpf+M3b0p98lB8/+9vbp
81Ht8CwHZz844a6nL2NN0jJWtFHFvnsxoMjpu84/9FsJ9lrM8AEswruwaeKFR9tLYuo9koh6ikAp
eZfPBj+DXxvWurzcOEbWlgmQf0CZrEWVXEdc5H7sVNMExPNkUDwfeIEH4EqePdlb9Gqv0tNllVDY
RyYNbb7X1GeJ06GlmztjlMh6OFm+5A/oFQLiX4JzbZaNsxs87xBz8dDRXAWV1Zxiy/5ek/n4F2v4
50P0O5qANuCY06mN0mY8kJSEcVuc6fDdm4rDmy0tEEfwbAD0hKqife0tKRR9UnccumhIyx/EMIKS
xB8RU44VmEj/wtQitOMhVqCIqeXeijuQeii7AToO5scCDN7MtaIxHnbG9Pm2pZVYBfgpKismFDso
8tHrQU0V1EekarrIHrqgpO9NfszRQGuBBab/eNvU4uaX+S5c5sqUtg2UWzCvtPouciAUI1wZMAII
VzFA/J18bU3j2VNsg1NkZef5S+IGhlVIjKMUfD06IkXqFipuo1qRfQeNKerQEFjlv1muP2b0CqLX
iMIZc3TmV+MjoXvZPuJNACzMt+dvYzD6jVCOI3Rna9ZGXvvN61+S4ZPYeihe9YaLgWgunrvD5CjT
bSPX/JBXPGjorkMEocUvk22E+cWFX3kDXlDwKLQQSOtMk64tqkqWArsJMsuGZd7X3rCxYVcd7sKE
5nCDEk5SM9pFvWWD7zYi7V1sffIUDYB+N8p/bi/PqjUAul0H5JkAaWlzN1Vl4dGqHKNudu99E//5
z9WgINuHsx88xWh32gh9q1MIGXYgodFwhFT72rur2ehk5mF8xJ3fGUP9oZXfb49p1eUQW9CEg+ME
uO5rC0XscKCwYcHLhoOnvKehxsvA1G/0eGyY0XWOPYORAViaPjJRQaaS7JRpPVGD/M0G+jMaXeaY
jGOWFU6FlHooQgmkaqyg6wS+y/80aTozNhRK4r5G6h5Vfv3cdNCSNZMXg2zVWddX30d5BC9Cr8n4
TDRMoQO87CJ/dvdOH0c88f9qwv6YWD7hIr0cZtOdGuBboqb150DN897K6jxIq3dvnzHAQ33UJZC9
4O+1HXuOjSq3O8SCNt+PlRcIMF2GdPD+Io31cdShzQZ6RWir0QY0Q69cWQJpbNzTvf2t9j6yhh/+
5qaBchJD4cxkKBroRZCSKiVmDwnf6OfPNv9B8Xgr3QqabMlGmXBt50CEHLBrSPNRQJ6uZ64aC4h4
ZmYfpaP8QZh1wuP0Q6qK4O0LdGlGi6QxSXpTQFkzMhwTtN6IcI9tN77z20Hsb1taO4EcaAzi1gSC
D0iJXQ9IzGZXwk/6CNqy7x3yxWcTnv2mH473rzsaf+F3DhSfHRB+QA1Qb1EZJfdIO6NKQeI08oQd
Etf4KKh3/osxAQHggVYXq6S7A1VNBlXXdI5mr33Ik/KUt+wpzv3AF9bea8eNXfuqwL4kWijwgcuA
LO0JVHMKRespGyCzHHWOGeJhP5f/ih5aSZ2zs10RxO1+hIdYzVNvNBuOsnYIQqXIhdYrLAOVcL18
tUchXbuYblswCYKMsRHeyRs+JcOzU0Iiddqqk69tgAW/RJdnDEywdW3QGKsM/f6kj+ycB+Pc7sBL
s7fN9nR7CRe307OVSzP2tRmTZQUR89xHCcSevCb1gjI1w6aed7VFNvLkJQjdskWubflxTKQF7eqo
j8W8i8ei3WUi+fnfBqRFQnPyWtRb5BwJI8Wlvn/yM/mhoC9W7n54u6XlugR4Ch4yXuFgIB3Ha1nR
PhJQq4shxzd17JDTdl83b216XRz/0pQWprxWJqDdwcxxmr1MPtnRVB0n9f6/DUhLiibuKGMqXAwI
V10zCY1kPvjinHkbGfKaa1+MRq9OJEUvOGOYuA4dEcrJwgKNU62ZbKQry+fq7nZpRttB3Ev9uaXm
GBmuE4KZ7dAYjy04zVMZnzPDuW+nF1VsNQdujU3bT41UTteBEyUyp9YOqMpECO3pByeWGxWyVUPo
0LHRQOBRpj82dmSe7alifVSZJdTZrBePxQFz0g2feG3GMe0l7EFciJpQob7es2ikaVJ7ACaJtzyk
ebs3akDOp602ktfh9drM8hkXCRlqwuCIzdAXWrd4WhmrH0lqnhcar0K230z6zePW7razLx9+7R3X
FrXzuAZWb5pq3GpmyFpCfu+Do+bDbROvY+u1Ce24KmujhvwzBpUY9GsyzHZQF+mBdirsYvnptq3l
d90ajhYhCneevMJBJzmkkeAG58zKd20d1vUe4MONs/BV+8ByJYNeMuSMUX3AYaw5RcKbboIU74Dk
TO3d7D0ojMrqMGcAvBf1SaiwNLMg637eHuLr/XxtVfeRLk7y3KvGKAPGMU8fOrFUW2y0e5vhpHZm
BUBZtpHhrLr/xUg1L4Ea3NQ3Y9xFY2K/b5Pi62BDbqEZ9reHtm4G6ihsoX9bEbNE5W1Myj6SdXdS
mRXM9vgEDaYNM6u7DPo+/9+MdgCDaGEwhimZo7hq/CFoxyw98His9ylEJYYTz42hClVZmHvGh031
odXtcGFd8xpk+TOytbqPGEl+joY6lbYV+CP6wqetJslVV1lKf3h9RsZmassmp3Kc4+U61Cu2A1fP
o+U3Hngfph0xUdqvgKPs/qXT28tl8NALs9qGZ0p1pM+aPkJzyd2cG/d9pcIMBxzp5Eb4Wl3KC1Pa
fpe2M0EDFx6DuAId4KBXnyaDBEI9xoD2bTEzrEaXC2vLfF+E5zG2rHmsFA4bIBWhkd4ZP5rqxYyf
bOd4eyeshuU/ln6HngtLoiB1Dr5zvMckUCAU1qmSY3jbxMZgdNBIPKVp0rEJfmhyO4jl2R3NYzrk
e1sM/6rNF6bVvX0xIi0jmHlbdeh8xSvuMNpB7vpBavg0MJrkzRnBlffpvBWkTnK7apepcz3cFMjz
zB67bosFf2uBtF2coibt2AN8XNSDvfN729tbfrsliLu1RsukXrgBcWVbUxAeRPCGQ52QgxM3T2lT
n6qqP/FqS618NTRdrJEWL9opLlvlIF7IyUNTX5LOIasQ8DPbCwvikI0DdN0lltwUJWK87msuAZ3y
rPGmeYjczkdz2ryfxnJnk39u+/lqiADVpwsQPcMZpl1Z54QOqh+bMYI6Gy4naIYPqeHswfR88F9w
dkpubbzSbVnUMu7cqdEY33gdnoWroCbODjmVBKK9OEC6KpKtvx9KuUWJvDqZF8PUJlNmZTrNFEd0
jqJAYkJl3oof7Ontb53YXRdmtLPT9to5LSo88pRe+VyjtlpyaFzQwvh1e9Vegch/J1cXhrQNpvDC
mWcjMjnDSm00YZQsNPrM2tW0e282SXZwe/pvo3IRTlUWybS6MzME/HKgp5rKN1/Vrket7cOx8qfC
A1llhKe8Z7cvg8ScntmQH24PemsNtf03ub1ZxybWkKliPwhyLKB6x7Jmf9vMauyCQiroJBYGi9+k
oxdRpS3SIkFn2BjZrvGhNIZTLLYgsKuZx4UJ7VwmtWR1XrAuEmTcyeFXk80PaBR+nvPvFu1Cu/OD
oes3xrU+fX/GpR/PvlugVQhl5iZr73mcn5ASPZfj8OZHx8UZ/mdGr4G1jsdr7uLKVDD7uW2cc8qq
EJi+3e1VWo39FJ2lQI5CS0mvKo4ocWexkGNUd/ZHtLGGha1+Kav6MKPZ2s7Iu9vmVifvwtzy8wun
UPDoxisJWDdodpSd8a6JsU6GvTGqLTOai3e0QZ98gvfomsWPxeSEjsVfprLdSG5WXZw6LkMP8pLm
a67gDn3RTg6Olqqt7wyZRtNfpRl/LOh9dm1sAZUoizEijRkl+Xms8vvC9zeOyGU6Xt1nL6xoRwlH
YS02x2xplhlO1IAuvG3xQNkF0k9rI+dcd7j/zdkrHnrpTtKp6jFyTP7UAVgAXkoXDTrWc1u8t/3h
rYin3xHedQAdBC7apkzzuCGj3aDmAgloVbxzE3dXVmoGFjILDaI2ksJXWCTdmOZ3WYdsqa4RkPqW
7jjqrrPydx4YDQbrCCYSikfcqrcOeV+HOZmQ7bj3efzEhocUIl+3d9rqml6Me1mHi53WSovF3FtO
trbYw43QqdueTOsxtcr/aEmLwsoi3Cot3I5Y/2n2XpT5wWzO9lZD1+qWvhiPtteYQDYzonsxYhPb
FYN/zKkbLJnIX0wbLu2UAifn23pnJkttu+W866O2K/YgJth1UCZzql0HJNltS6sDurCkLVBXTGbW
QEM1yuxiJ0fUE6d6327eXbfMaKvjkGTIHYUrROJNn5K03ueZ9dBv+cBqlQo89+jr83DcE1fz/CGv
ZC3HAZ1cCb1r2hY7LA+6ukA/oRv0VvlxZs98+OGwt/JILVvu0rA2jQ0Q1Z0r+z7Ku2+2bT6l83R0
8SR7e7E2x6dNo00NrwKEH9PI29OQl5+gJw7ajUF+ScvSDgQS/SDOcN1UH+1yi/Z0bQ0vx6j5fj6y
ymMzx9NfhnaajFcfsrgDx+rcbl2W1k60C0v6NaYj6A+yWlwFreVVwpaRM08bh83GYHR5YslRlgJT
eh+V9HMD5IA/GoB1b4lIrx0zi0AGGk4AjkBLgBb+cEvuhcSUKTBuh76C6A5BB2Eu8shpBnk3DVsu
sniAfoheWlzGfRFwIadRdTYd+6hwv3s8NAyIB3hPRrYX6N8Ytwjb1sL7pTVtvzXSUuAswKPzNJNk
TyV/FkP6YhtoiCNDtxGqtiZT22P15NAa2iN4Q+KfmL1r1RjYxosRv0/w7HJ7o22Z0vaZVHEBOLQF
U377qWk7PFUpEJJ60wthA0iTW2Mjh9uaSG1vYTMpCkY/GDTJGX0lEDavv+aueAJ6emMaVz3/j0/q
5bbGKvJ+TrBmNRs/psYXx1NOGIvx1+0pXB3RojuyCPAuZN/XjlhmzO4SmZpR2RN2T4zkPZqF3ffw
ThDe0N7dWLHVkHFhTluxvrZ420+IjN5Q78uKPow4ZG6PaHXiLkxoa6TMWcR4F0BUGvkL+jCONGWP
rhCH/2RGv3Ll84AGzB7P8+5s/KMcsp8ZObbpj9tWVj38z2B+gwsv4sQwFCU1FKwY6Lczxy7Eeu2t
xPluyU+Js4W/21id37JQF9akxQGKYHDvfCj3U5UWQTqQb7dHtLE8tlatiUuV4kkFI6I1+xGrKmRt
+9HgG8n11kiWn1+MpPXzbpbLvKVgCNqnfZU9yIzyv3E16hBrURaGHIXmzTwXcTpIzJfNPznOJ5O8
q5oNLNiqA1yY0Ly5pTMoobpsjroCai6x2infOqYuiIAX/Hs3boxow5zu1YR0Td1kOG+Log89wg6i
7j7OWXcmA8iV4+77bWdYjT4oJaBQi8IP+U34fLFMwkyk6RuYwMxvTuW4A+IjnEHFiJeS24ZW/eHC
kBbmUskTr4PWXMRySkJWCiNs43R328iyFq8O9QsjmjsAM8ISgyCWxjOxQ6Duq6+iMfqfVpscbS95
P5D5i9u09JfpK/nvbdtrOSe6AYCABBOgC9CAtq+8vmwHYUgRpeBS9Dg4LVu247jCUv9pqsmdzHzA
44f7puGfb5te2dGwjM5DYDIcyvR+KNuvaUpKyQEbA5jbSHcNhxY16zbO3rUl9MESYkGECy2OOhbC
p3EL6qeERz1XEc8o7udbyhpr3o9rnAVMrg1LegHFnLueTHKKz22dpM9AkjwJr8zvUxckGp6ZH9Du
sVHFXWmcc0Cji1Ujy3XV0hFiDYijgT0ak0iBb9DLjkPDAj85el3xk8j4flDpwbA/4w5xyg329k2B
yQQ7G9YMUAVdvsTuvaJwqOJRObDi4HDW4wF2+HjbO1a2+JURLRL7FhJC00ySaB7SfSVo0DV428tV
HxYx3SLwXTcG7IW/cDiiTqmF/T4Zfbf2U9Sm7M/1IlxH54BU6r0Zb1HKbphytDccxyi8htgGj4yY
oOVQBS7nYczAMDts4ah/R10tsEACHT5JCaHo8NVs8SSVdTLyNDIBJsyCQXYyCb2WJt+o3VjGrvFj
cVeC3ajbCVtIawdCIK8FpRJ1nq2kkccJqdZxYGktn2lDu5d0JEZ7qoBB/1jwynGBXKXuByDAex7i
DWw0NwolrygvcfHGCEDyA2Q9wSiW2bwI9KDdUdWYwM0nAaodmocIJpEsQDw734+tfyhlshNFXQVS
xMEAHb/WB19qVu7T4e0N2QsYfcGMYz5NR48jiTk6OFWzNLKxzwqIJHNr/AFp9ECB6eK2769ExitT
WkyeSyGL2VdpVNrTnYhR68ghskLKjci4Zsb2QQeIcxSFZZ1NQLCaQyYAFeV48E/JLIPad+5xy9sw
s+bx4NYDubhlWQvO9HoNHS4akoJ/M1ITubNy45uZeYEJEmxztjf8ZTkpdYcHdsoCpp/hWq5fyFXl
kEkZsYgmxxGHjqfJnnVJ9Rhjk/wsSl48cmD+68CqvMTeGObabBJQFVIgoR1ok2iu2jWmW9iGh0WL
84PJu1DQ7GA7G66xctRY+O2LWBrz8T/alp4c9L90oPKL2vk59xXQdj/tBuySTto8qZR1+9ue+ErR
ddmAyz0C7w7g8jJ1qJDru1Oax04aFaqIPHtke+IbyR2xK7Ub5pn+U7ljh54+8guiw9Xe6Md7NB4+
A0c1BGg4uiemmne9Ed8homYHghYXSIi20CgS3X0ONPU7wxXfC4uNGxfG1XlCUQZHI3Fc9GBdO10/
zpyntsiiluWPRuvtpakCkE6h83pyd81sbpyJa07u/LGnvzjwkfizcvs0ctU99dCx/i3NoV16vr0c
az7mohaJaiRggoiH16NK0oKq3OY4PHh8Z4NizJoLdJdtqQWtmWGgM0FKA0warvjXZmxZZEIkQxql
zr99Cz5Zcc7dja26ZgNkJuALtEyknfqboN0Z0rH6nEfCmqp9m4HcSfQzAsMmpnn1EEHUXkq4oIhB
d8b1cMykNWVatzhEHB/0M2TaMfNdgvYxnw+BhIKQ1c1B27RBwvd1cp8vr4bsbuIbPH9rqTYa9ZC1
QTceUUonY5xTs4rBi51Efjrt7brY5VMJQp80AAvWDoi2DyZ9UFn5aWi3lA/XvHPRbwUXHyHOK/Q4
GomWlWhE1IjkoAq1T6kIDbcMGtAE3XbRVVMg43Ox6XBB09c1ycYGmBicXb6TixP4furzVDsHy0EV
z2p9frhtbs2NfKA38IZtmZarp1OGL7LegqZrZGQ1TpSJPLduFRGxBXNesYPE0MSp4oHq5xUwZh6L
fChcABCc+s6zrYeW/7SaeGNPrFxVkFsgZQIAHy2OOhxPjOBkr4Y6iQbl7VzDeAFNzunN87VcUZC5
EzBmOEzbC4WqqgzsvRytctlxHCY8UM6P3Phw28pK9IUVsPjAz3Fs6KviMBmrycdsxUQdAPEB+6P3
4hvGHWnifyoybgxq7UnUtnBI/aabxCusfb3Dx84itd8oEcnYeWdVNTlPqcMOIzd+Tbz4AT59aDkx
4cIDh3d26hvH3gfewp24PBkZcI89yNKGWbwdxolmauohEWGoxaCUfv1dvM4ngPu6NJrRvA2seoJ/
0Dx6e7LXXPPSyLIYFzmyNHkylG0vIte1PwoPZJR+/y7Oiv1tMyu5lQ1NR+xo10aU0qFadVcPUKWl
CXh/5J1Rf1ik18BGtkNBKUwhcig2rrgrgQRIXvB3gO1iSVG1uctqxWr0FiOQqM+sONHeCGb/R7c1
eyv0EM6VHW36BuivNQzw6wgqJntnPDG/C/06yo13tvXJRIudKn557CFvxp3Hvtye07Wls1HAAlsJ
8KRoYrpeukag7R4d8CmIhsfDGAN/24tjQrce3NamEoNEHycD6gjE6tdmrKKgI+VGEtmVd0fozxQV
kG4YH+bi7XU5+9KQ1uMx1KIsZy9JowTSSQE4jpEoOlZkVUUS0BYyZLenb31cIJ4D99uiW6S5CGkd
FDkpwozRg//MK72n0rHu0T0ZgJF6Y5et2kKxEdz0qPIgI76eQz/2e78WuCzRke3SMd5bRh9WOYCC
5V9gB2yHgJNsiWcQLtKWa5rxgs6TOYVqED0PYFifJ+uJkGb39tnDJQl0eeCGwoO6dhSYsYWhmJUA
s6F554CBipV3Lv1lNVud7WunAQOwBIBSxClfh+bTllWU+24WDdjPHVrNCUU/Ql9B7IxB50TJ6WkG
feDh7cO7sKoj9WdjkXr2kGCyGLKzHLAWe95J9uyDm/K2pbXIyDA25OUEvDn2sssvArCISVNykhrn
WSWoaoa0hdTTsxm3QpytEQjM/eS7VXPnmfUMDWMvzrfK76tfgJMWhA4mLjw638aQF8YM4ZopAmPA
WJ5943Np31d+aMnv85ZyzNpqeijHIIdFRx+c53q0se9aaVnUGXp+wDWZGq4VGPP0aVLiTpVlc65b
9/n2/K5YJJhY8DxDeoJSpkVoo63m0kyQs9RAQqkYLFgvfZcHqFXD5ttNAWDiLBB1Bhm5ZaIvlrLI
JtpUAqV4oU5WeuxMOyDZPvd3ztZVbq0rGBELuTgG5uKypc2jUP3UdEJmKPJ0RASZX2Qns+kTCJqm
Xf/RgVq5HzY2q37UfcKRqIHT88X3u6I49qQx2mB0enb0RQL80u1JWAl1IO9GXXlhOMC1SZ9vCuLJ
zHTic2M+ueCa6uY2TJOfrZg3DK0cf8tkg0MLroRWbC3Q4fI+AxrF5qhVHxQ6GJRjBs6w9c6wMhwH
eMelMw9u9IpJIXEMaEf2XRblHjl5pDiJqXxRLg0N/u/tiVsdDyygFwRsMa6+pANTdg86YzPq8rsM
d1k5Fzt72sJrrGwHrMn/rLjaIZv1JZQ33FpG2ZgCJAeizKCexEl1NKRF/DkD0vs/DUsvBwDbkraK
xXNUj1MSEtv6bHsASJu0e3fb0NoNeXE4/FmoZMENdr39ZpU6ClMbn8sCku+pu0um7i6mU+AmRwAU
AyOPbEs89fVfQA5gGNFsuZpDlUHbjFVbKqdGexnKXOPBYiBzs8Hf3W2Jsq5t+gs7kEO8HiA4+L1B
yElGc1oeBGkfhPuuLPqTUWBOx0PK82PfTyejL49tfVBzuy9EsrGcS6aiFUmvvsG+/gYcUn5l5Nw/
e0J8KTp2Us4W59ralvsznUyPII3sqMFQ3YuU+4+S9xYKGhYaKvnGfXnl2MNIQCuEmhjKSHrRrTEL
ZanWnYCPGu6c+YV07EGAGL2UT9kAe525cdKvj+uPQS0y2iXvCzElMmpSLh9lW5LzAEKOH2bhWIfS
Fu372xtiy552HIGmyS/cmk6Rwfpd5z1zZwpVzw9tu4VyWLUE9BKOI5AMIou4dgrQ4zUWutnRzyN/
9t3RFXcVgvG4hVddM4NM04JzgN3olQpFXAx8mntEfDm6+97Md1RYgaLTriJbI1oLxpemtBE1ZYpH
MQdZgyyaXV/AQbr0vqXTRuF31QxeIh0wM5oIHLoZOftZJ9oMeJo+cuRjS4eXSWw1z29Z0fZsHJtm
DD61DOxW1p4LHqp03pt0Cwe+ujx4jUfR30Jaolf7KYrmyGS5GXkyDcZqN9EMeN6w3noEXTvC0Lvx
PztanKdogurNGN5mJcfeCD0XrepdMNdfh/TD23fQpaUlGF4kdF48DHE+zSLqIB9J3a+s9j4A0/vY
+GBUv21qdY3AcApgHuoWSJGvTalJ1KOXZzxCT8WxH4comX3IQAzh281gj+LdDs0TIKPTjioluZSi
QsPGULXo5EG5Z1b7cv5028ryW/RD4sKKfgftfrOu+B5KBjNI5mW5d+vqMNCeBTzroTJa7cmc46V1
C8q7NolLQwMotsAB5Vva6EQ8UBvUgQIt0M1dbPCj7c9HUv1N5nlhRu9XKqxJcHCsiaisk33WfW1d
61SaW5na2mDAQYuoCrUTsM9p+S0xE9/JqlxEzDUQs9NwVPWp9rY6XFbM4D6GmArWViTtvnZKpAyc
Wym1UAZp64A28lB5zRfO7F+3XWIlOOA3LfQQLp4gwcN57d9m0kPnXTKUwLGVUnR8HQwKAuux+Ldo
C+Ptmwn3S5TEcO9jKI5pm8ki+WA1hYjPoKlNdrkqfkxDSUOfzJ9vj2olFKFQ7eL5A/SbeODURjUQ
mZRA2oqIqHRn57s+qUFxnwcTlqtt8o3Nu2oNsg54hlpwcDp9XEa82VE1rKEqXacnNQgwqN8Bgg9u
o40ZXGsRwjMrCmOAnhJQGmlBdnYJqG4TR0R53QbKjwO7gDhAE3gAxA8+9ELLZ5a2oczuvK3a7Upi
xnw8OIHlCA0G8JVrV/FUXM9T6mdRPzeHHupwE1j1C0fupCdCgEGnZqtB+HeRRQtYVya1dWxml9Vu
bMiIx630DhnEMdRdazpcfW2K2oGmTFL65ZfR6FUSAlM38J2aWQsRcrt2WRkYSZqIsPOBG7hPC6Kq
Iph7zxRZKPOsnHbTQARzA2d0MnYHTqgmu68SZU0vuT8bgDH4bK5/8AZNW+/4yC3vQVaKm2kQg26V
bK7tMoHaaJGmUYgxLGTQIJS/nmCQblUxAHVmNL+fwurcHZO9Opnv+9A4yn1y2CpWrEQYnDjoVUVp
CXdbfT3nUdY+MIJZVIzWI8g1j8Xknsnmpl/ZHVdmtDWEjJyHh+DCjJhthGNnB5Vb7DuVh1PWnDr2
F4fAlctok8gLv0qtKTNBQW0eRg9cG0Z9ZPNW+XPt/Rkc6uhCAKMYFPL0rhTSVE1R+RgW2OiC2rmr
ZwNPzSeDe/9Y+bgDwfbeS+6Tod81CTQo20djOta12ogHq5N78RXaaJ2+bYhh1XAZ+96kO7+IVOKC
XvYwqi2uh1V3QUPrUnPBQ6apHUgAfo8EmHYzKrxzO2M8wg7Q0bKRea8EmSVe/8+KliooRwx4V7DM
qJoOnR/y5EdVfjTbkM87I/739imxasuzFvEwlCZADaftN0arFDoLqOzQwCn2I6eBx9pAynMs3DCr
Ni62i6Pf2N56f3PiynQyJSYQULhTkzpBX/M3E9kuF73/RRC9KI+2qD6NLRcpOJoRvDg+4jKLs+jH
7XlbyRkureg5wyBcOszjXETSd+96lr5MRv7Yi2zfs2yjdLu2RBbawX+zi2Jc2hINVQIF7gJHq+Jf
1fwIgWKF9o65uZ/m9+74F7O3dMCiUoyIhfe7a38YeExryJ8UEXHSsxqGoKvkufS3TrU1P7g0o10u
Z6swKa+8HG+g3UnI+dAUWxnJWkkKTY1I6JZGqaWB+XooccNIDoEaK2r2/c7cy10ZGmF8QDfg+f9I
+7IduXGm2ScSoJWSbrXUourF3e5uu30j2B6PFmoXtVBP/4f8zYyrWDpF2OdmMEAbyCKZSiYzIyPK
nfwq2QpDa30PDO7IuQD8vjTHuTUNaU+1CPgXUCl4LpD7rafMn6l+uO17W1Ho3NLqm2dPPygW4fRm
LIw5X+fKM4ofpqwyKlmMyKZut0ppjI2DENRaXtq+NDqEM0Cd1gY0eb+9mo0HmWOBKdlBmRxtXJH9
PnepXgw6EPK5qexKKJCVbu9rWRPqirLrWeM3Vh+WSn68bXZrE4EDs1bibjA4ik8YEjs6WnOqFg2t
EuXTAqThmgU11h8EWNTMV5J13FF4Ml0eVuJ0hJb1CNpe5x4TbF6lPg/gDVzeZwZYD5VAsbbODYDo
nxqUeNKIeG/I4bE5qQYIFTgF8IgPqMYGQJczNayYxNTWBhIwh0IXDZgbS3zQjnOTuZoBLeFiaf1Z
sZ6Ie3Qd6w/iEUHDAQwbq4KbSI82OXm9DGWqRan2w+r9ovi7lOWcW/H13IQQX2lc4q5nMFGgEK+Z
+0bz7N5T6IEPx+QPpuQcaMBDUw19Y7wChbsdRLk5aYwE3276OqbeVL+wp9uOvXUznVkwBYdLZ7fW
polpUaz24WxYH/oheaj7J3UFQt82tekCoIbAcxasnpqYPCy1A3UmpQcOwgxncu9OX4BJltjYeu2t
bzwbk4mgb7wac1EqpbQSDTu2aEFyqHbjYQHrbzCHRVhWnkzQbCsarRV3lKDQu0Qecfm5jk1dQ4JR
L0FFHRu+Zv3QjOKJ6F1YEv2pH/MwhrxJHcsSy637ENV3CNGB7wYvS+GuwshXWc+dUUaNCSLbbthZ
pP2jjVz7kVArMDVdfKJDU7pUk8HQonGXfgDH+2F5GoLYK4MsUCRf7ebLAELJYBtGf3IlEb/cxsoA
9z5ra2xj+YFDqWWodrTBjN6Snix0uNX8G4e2cZd8bObGcyb1AXErbAoe3HbQzdNEMXalLllRakKa
UTqEqRYvtCib1GPaPtlWqGS7qf1STACrJvetTHpv21vPLOqXC++WdsREtKZF9tKEdvmqKfMhA3lJ
lU6P1dL9bbYov5RW4bvURM1btvFbHz/m3f5bsLDvKgidmqVcEF6y3ncmoHD5wQRAfJFpsMl2dnXo
sxxEIYOaUJdrkcXYEWPLVg0Zzg5U5531MFkdhhYbj//BjIADeVSAlHCbuo5IflDlDggXSa2BJgM0
yTG6OIMXu6DfsgJLNjC7dZMiLUAsAC09Bh+EJEuboR/QlCYyVOeRWk9l9sFQPhnGzlb2t3106/o5
M3SVaiV9lehNrqIB7IaJNngaSZ8SWwsUWgW1i46SjPtuK2yfWxS+CnPMVJY3OnCVGYFW2dIWftp1
vlkT//bSNg0hR0CFAOGUiL03xQRNcjfh5UJc/lCuLJm2iwKrcrxtZsPpUcFBjw8YZlwSoplmytSO
YSZilbE9QhYW42142BQ+oVQWRDcOC5h+oLGBN4eKgIhrdJOK5FxD12UBLxC4sz3AK22j2aX80egy
JA2yK3bToL4S6wN1jgfZ+vez76xO0M/hRoxxD0Bp0kIFMyxkeWffqV868ynhksC9uZVoHyIbh8zW
VRuzImxQy0wrIq1MMYShnNQM03zaAl0q8uX2qW04xwoM/c+U4IW8GOhM8jmPnMz0IedzhHoOsMyx
ZK5ocwNR514bswCS2cKFzhI+Tj3FZ4SWujenJyf9q6tOqHJ6VeMz8/cvnLW0/581IWrwJC6qjmCK
Sa+dU0qVsNQ0IJzQyS+mKSiJc8i1CTLwMtG57c38ZVfIYc0R9S8GBAnkLeLjqKsPNdj7rFTWkNl2
j19mBG8sB/AStQRt1DGpd9n02OjqXadgmFSms7X1eL/YyPX+OfP73oF6+ewgKrJ28lz14+BU92yY
MCdr3de0DO1JhcyE49OW+2rSvbBW/2SpsuRTsq3iIxHdaQqZbGeJsl4HtaXhc4xlKjqRXAEbdw30
AjHBAj1s6DxbgtfoVq2krokXSFLVvlOFLtX8xPyuTrsufbv91W2hws9tiQUeqyiUDBV/LTL3xo4/
oD/trxBtnwdFOB0wW3Db3tbnh1YJkBer9iKmJS/PsbJopWKyC7xBmJXTPWryaq9pce/ZbhY/MKh3
l3uadfRlyjVD1mvbSFLcFWGP2wGmr/SWgasxGnwYWgSQBIuPxbjL9Xte3w3JM+NRXj7fXuuWt5yb
E76OObb0UkmQ+zlToKWf1uqPKonPEhNisqChEY/mTV1FCnBqRek8WDwJIBb3+2/I842z1p9x9vWV
UMrJF3vEc6S09vWc+3GV3+dGHPWK7OWz7ZAY3YKyKUrlgOlc2uoUReWAD6/PEjOiB4BS9+YRifJu
LdLJuMA2vzQMqKFbgVFT1H8ujXE42cgnHFGcm986jI7HgJzobPo0YP4+id9vO8T604Vq91pCxagH
GrGATQqPAatgvZ6hsxTZU3Xsxmo3ERnj0/b2ndkQPrBBnVnVsbKMYva1weB4av09LK96Z4JceDh2
zPaNFAOi3VtpvcbGn9yu5ysU7h2jRhMPz7YyMvRi1xWT7S1z+7Vn+X3VsgfHnnyL86+3d3VzyQ54
olHfQt3uKklxW4e1DY9RsCHfaPqpnpAVNYdpPGYQMM4CNj4u/HXWT6C2l7yhtz4/B60JcPXjEgQk
/tJ9bM7jbCIVNjsrPihmfO86YFCxfl/zbZ1c+GVGSI1yDtx08bMaYCQfY3X5MrPCmwci6TNt3eaY
WocmECorqAcIZrRuaTR1crSI1vmxj+1PjQPJ2kJljxlURiRbt3mjn1sTPga2kL6LwWYSJRw0Ssq9
baMOUD9MyqEZtB1k5jLzAEoWpfqo5B/Mhcnsb32MLkaSUOwFAAPvn8uzsxTaWAPeKFGjBWg2mH7v
r73l8jO9M7sALVm/8mUK3lvh5tymkMVgxb3dAPkLsqLCt/nD1LzakIdO2kdLxiG5dZhnpsR7vZvj
sagVmIJgoFdXgUGiGiWWWflx++uTbKNYUimyecT4O7bRovNJz8Bhvvw+ixSq8oiZwK64OCcxSENL
e8RzMtVR8QOu8TijfJJJcRUbkOxLK8LZNHYLtgUjgySp2XtJ0noYUvWVgvjI9wJ7Csv2flaVsJd9
3BslogvDV29IpTL00nZazCwvvgpu2cF8UcchIATST07QNT/scvH0GPDEOZd9Bet1cHklrcYRv0wX
M0RXAJY8XWIMFSd6RO6dp+TQ75UwPvSf0fnYdXs3qA+3veXaK2EOoCA8XVGzwfvr8qPTeIcgXmCT
uRMs9Cm3dnT8oCjB/5+V1WfP0hU8Wl0lVtwyohk4gts0OxVzc+LUuqNsknRjr3PKdUUE0Gxg+ABW
FFbUV9B+4jOcU42yg3ZI9tZeD9SDDE98HTlWMzgjfZ0r08WResK7JRk4zDC99/CFMfVbnfehDmGm
RYbm2z6kf20B1nC5fXHKQFuqwidc+3EoHubqDTFK7f9g436q16O6Dn2uq/GqHvTRQ2Lp0Th+tNJ3
XQnZuLOWgwpmrtJD6fC2T1xf1eBvUlF6wjWNmRJx4MnI6thYCruKzEqJFPX7yNOnYmS721a2tu7c
ihBEyqYuOyd1ADmZu+cG2d00Je96865MsqtEYknkR6HcBN3rup45oyc1TyFc2f5IM+ab8STJCyRb
JyK/YzZi+KBq9EhjPvSjHHuvtvs/2DdwRNsqATzRIsK+VWBfARXQum+1u1uq2iP69AwiRF9fCkkI
2lyNidGXFS2Igq5gamali+Fd2kZF31ch+MXt14VjfnEqucTDty1BqRlzPlCWMYUMI0vmmjMyVZHa
fWuV7wuiexPe3rfNWwudMIugTrDSsq1uchbq7BYFGLAOdZGqjYc0ezbsiMZ/22Yc9FMT0vLOGt7j
VvbK2HI+k7goT6CfY6Fbf2k1b5IRw3xY2Wg8g5NHmb9ZZTAnkpNa90e8m86tCPtHU5pMBLrQUUnB
RRUa2fNiHhPli2K99+Zvd68tDOCDahuLMVAyXs/ybB+tBBKpQ6mWUZtA5igb3efYXkawDpF3yYlt
3bgW+uMA1RBgHMRAxJYRggoqHoHLY/bWHFErDlByqfw2cPf1rnq1jhKDa9oubqOFajGwv0igLFc4
rLHIGPpArhZ17ecZtER88XDtv2bpa8Gete7VUp7bNvUdKpsk3zq/X4bxJr3cUzA79rHj8CrSB/QV
st580lL6nReVx4gaNpX6kVWyYehtm3hXgGx+VSgSvm67BXPlNOBVsRSGX2me4bznRN3pzr6AWgCR
MVpemUPtDFcK1gZ5IAtI4Msl5hhawjyR7kazZjwyAnm61tlPyfwViH4fqc6TzuKD5DzXbbs4z9Um
Zp9BcwPUAILLpU1SKG2e1ll6wpPUy4z5qCoP1rjTY/ueO3O4dG9qr3sulVXPrlKQn3ZBhAVQE0om
YuAEM8ECacbSjXLVfXON2eur5TO4sA5JPoVjYvzulXBpTqy15tQdJ41VbgTJ4r1G7aBgOVqKL87y
7faGXr1gYAjT+usjEHLQQNVd7ufQWQNm6O3kZOVs8AkafXtk4rL37pannFsR6jJLbSimwkhyKsrl
aKehZpZHoiWeO30tbL8Bz+/tVW2d1rk9wUu6ysCgvgMv0dvBr9sHa/gbzG1eN3+djY+3TW0tjWg2
+pG4uFdk0+UGLhAmsLmZp6eKmbvKVPy++JCi1lIXkPVxv5Hxx217V/cqDgwT62RNG4FTFYVdAWWq
m7bDViaYb56o+aSXelhgRPi2mQ2/wAsFtGCYAEG5WszsHTYudaU5aBElzbGlzmE0JRt3dY2iqIrx
n5WRFk8IfNSXG2epVZOoRZmBMOFxJFGvpT5pAquRTeNK7IhV4tjSRjz+bGAtnHYAIyE3AKBrdd/M
9CcWS1PTa5YirAtxCTVciLdhXEcI/BgnntKqxLo6I/7YxV/naZfkD2QkPqkGb1SDBMqIOZgtifHa
lV/j4tGZelDJ/XaOjN8BlB6Yh8DtBzUNYX8N0JABkV2lpyTJv4HWJKigskpnNfEMab1lwynPbYkv
W6MbJ9A3wFt6rji+ReLvBshjfbcyJd5/jaXBqlAFQT2EAC+GYHzpNVVfU4eWCz1V2Wv94H7LAYMC
5VL5NC/PMZSGSjDEuPfKApE1mb7VxpeOARvcdJggx4yEiHIeQeqOeRFKT039YvefWbZC475OLATV
iKV/uv39bewoYB2gGABCCbiLn2Xfs5SMTvkI5fC4O9Wd7UN/MjcHP2sked/GipD2wUcxCoxsVrxl
CrMv1GbW6CkHGT7pszAlb6XOoT782aynF6Z+vr2ojU8RVQ9kzppGfg4GXx5erM1LXsQGO6XdY1MV
O83N/UqBKropudW2dg/PARD9rvyGAIBeGsqaqeNaa7JTRw4lSgYcMjWSK0ZmQoj7IxkhEJtb7DTo
gL1/mKEsIXvfbJmwbW2FFK40oCLxUQJVuBjOyFDAoaDEzfaz/p7nsjb2RqTH1wRMBXqCoPMTv6iC
8daya1p/GZxyhxHGhyEtwtvnvuFnK/BlRf6CCgXDs5fHURhxYhdDlZ0s9W3oDdCYRlX+kmlLQNhx
lKmnrIFNSBEvrAmHbyVpZg11DfbRlAX5Qn29SXax86EZuaeY4+e0fUCpwLu9xA3XvjAquAMeu7ab
ui09GdkX7nym8cECIAZEzLfNXLd70EPTsZdr/otSgTh+7NYzZobAJHnSLXpo5h/U/bsZArf5ruVP
3PT08TSlHuHPzSI5ww1nJLoFERDca2jGiDW4nse5nfe41urRCXKQwOJxH3Radry9wE1XOTOzZnZn
ca/DaLA2p0126jXTgyZS2Nv+4LR+pzWRlUUVqEn+xKCLWe4VC4p2yKXBfE5SpiUKPY1sX1Sf2/jv
GLDaOqT8bpZOa25v4i9j6+rPVmfVYEhNHRibM30H0Ti/BzKFl5K++PYe/rIi3PxFnXQVCCvoyVqs
oJ0OGnmarO/c+NrGe/O3QVKrQ0IK95/9E69+KFA0fapgSQUBNzdOK42NMEOjAKAwyTd2Xe8RbAlf
toKhiG7M8+7UtyQgS+W1akjG99wtgejXfaLfaWU0tLMkF954TVwsUfi2aQnIRqFjPztnRDV4/K6y
EVDhgdt+b7ZPQ65+v+2TWxEMqTdCP+74tXh26Sa9VtsAT1nZSZ2rySoC8BYqs8+UOS99zaC6jZn5
LtYWb7HnuDgMKa7Axqv7HPfp7V+ycTmsj4D/fska9s4ctupcTBOuRdYx7q0wBpJgNzmqTMfruguE
gz03I3yEBCi73Kqy8pTy3TrnCuZ3YH7COayD/EmGat/6CM+NCR9hUbbcKhWsqY3r4zQYHrj6D4Yi
27rNUH1uR/gMuQtiP1XJy5OrMcVrtXH0EtrfN4NC/FIlR4cbi58ry5ex0J7UOi2DPOePNLH3t89Q
trsiRx7UMWfilG5xcu6n0NpBisM4jP4U6EGzl5ICSa0JH6leV5zlINA5GZw0ByMlES31v+eyTkAq
UR7x4vpqJlzfxYPdBSgQf23VLpW47dZtfL71qwucuW2b9cxtFbU9qfpE25DMaj0GGNBQzd0q0Zz7
3ZQ0o2ScU+JXYikF3Y+4bvKcnhjZF/GHsfWM9MPto9wyAYQCHs6o7oEoT3Dd2ujtyagNALhUik0j
45gOgTPZ/ZdSYYgHt61txb1za4IDq7URM8Uy+9NskwVzUwb9i6ZF/QmDBM6rXerVwbEb9etto1tH
d2ZUzBUxEwI2pI6xkzYlH6v+vuDk85BCGMFNdn9gCWkvkFYmZqlsYTMJm7S86pT+pBDi9bVxSBw8
HosWAuuq5AbZPLczU8JOFlBHiLka92DeHDHvkbyYqnJQHKA5by/ppyCbmPuuqfw/axJfdImBRr5e
0O6UztOnQgEs2glHlx4Lrj1wAsXOsvUnYnzqp/q5bueDYU4Y9RtDDfRyBsO8oa5VL1Ule2NsHSqe
zsgT4LWgZhdiQmq0QKIYSB5bZfKSKuAg+bCtXSsVQ9lyWVTH8DwH79A6iHX54aP5rdY1aM9Oo/aW
98eMOR7X3pZkl4wy3ZWNqxEMQA6w6GhkICUWsoIM+lcTK/G5kzh5cSjzssF9vX2cG6vB/Q9iZB0t
4pVE8nI1Wcwh22KBumPV/Zkx855/N+noWcoblwExNnLGlfBMR1fGBvezGFnSOtHatu7Yic7GcdXF
rStwTyrxHSagw2FeoDPk/H6QhkkX81dAQ6BvvDrNWZAuRogPJKykJzsxPT4eR8PyjR+dLGZu+B7Q
cWj/mOAsXNWvLs3YOUdlliOgKCN91NXhZOPlhH+5yycZs7vElOh9VTckZY5ofGKNvqvpd5CR7Ob+
L2Xi4e87xorewnMayAu0Xi7XVM9D2Q1VgspA1vhWWgUrEVWdKcdmJg+YNJOEr5/AZCGsYBTvX3tX
zaypaWJmKDGInk1S0GBBAMfgPdyowVh3azwsXT+Xb41VDvNDPOBDCHNK2cc4c1H8BOFc42W5aYMx
DdOKWZvUz4veEgpyBXw/H0hj6kHR4pG+dIaT+qg7x3xX5yabDuAvVXegxitkkJItfwfr8k8+aQCy
xUakO5WumsQN3tFA1rO7FExRkz8lfdxB3QQwTsCNuNsHtt2B9bzipS0bntnylRV5t+JnTFCCCEfI
qGLX2YRvu2XE9CGp6KFwcXSnSfMwFLi77S+bxghqb6gjQRDg6lNzrR5dnbI82UMxt/4A6Q8MiyWF
8hktSutRX0zrcNviVhoIAg2Mk0OFAK0YEWHY1FldTkU8QQOmfs/AQzlDEDFI8Fa5n4tDaah3Dcje
A2fGUHutJ38vioxWYeu5iJ+A20YDxxgw70L4pA2Av12j9ye7UiAaWIZu8Zrkxl9j+4UoNKKau09b
406Lx98m8kPBzkKNc9XHWOdL17vjLLRltW5kQ+30Jwzo1Sv30IvZxPseddw/2GXQjhmQznJRXROX
GBcYZK3rbj6181h5vM0OfcL8alwOGAR7MJFIhS4SnbDA5+b3Cf+g2VzGML7xKa0SL1guWOEhvCJc
hKUSQ1Hd4fkpJuoTmwGzXNofmeueKgsqrkm6c+dU4l0b+RS6sOg8I6SjyquvF+fZ/roTUCwxqG5O
SEXBg5aEg5WcHN5KCikbn40DJmFU2zDziKlHIW1RTIvPfWL0Jyv+YoyeaxT+6HxaQMF7+xg37vkL
O8IODro1jt244J7XstPcKv6Ya3tQDYRa94W6teTykK3KuNy8RdXT/7VQDH3ZqRjU05DiE4pyW2xJ
Lo6tczrfQOE7QEk0z6iugntMN+YfJiTB/cLWycc21p5ub+GWE4I0HI1RfOsoR62/5MwjFo23c2My
ehrMtN7n2rJ4fKhRpTHy7M2pl+fc6PqIM1693Ta8eXYof+Gys1bIxfrDzgyP4DFkbe/Qk9JBCcey
0C01ejgkNMoeJ8f+msexBFm13gzCZQxeOUQ1AEnRsRf7UBa1lgGgp/Y0Zndj/K1xEz9xvN7AjBuE
Qd54Jw2kW8foAgAMLjl842DqE9Zo9o0+ZT1eSrofPy2B5tGnNKgn3/TcfXziQe51e1mZZstNz40K
bgryjtGsQROJSrAdJsu+SZWdnR6H7OX2Aa4+KG7nuR3BRxN3AddAi8UNzke9fiokk50bp4VB1TU0
r5Qu6LFc7p2iuJUOkLgbtawzvK5YnjVz8dqqi6yiPlV1e5jmIiQyRtQNt7wwK3wPdZeVFtdSJdK4
FsSK4+UFC0fCg1rNwK4vQzttmYPyFiBkeK2AilC4alNtdmk32E7kxC4oISrIxyjv48APEE1FZtMW
+9uHtuEcSCnWYgDoMCA5KHx1nUmRsFHFAc0ZO7XG/eIu91wx/bGTgTM3fB+PBzSv1jwNn7mQp2kz
mRezHuxIi9vXxLF3NgiaSOt8/v0F4e2FJUGyCZjgdcFnYSRv+ngeZseJiAM5WUL3RgIqLQhtd7aM
GXzrrPBqwDABBrch3STsXWGWIErUCheTefxUafWXhnf7wVmek3J50tx29wcrwzwNYPZ4/oPl83Jl
bm/FBIOPSjSwQl0PCEwPaL9R+6++1iQX6eZhYVoIsG3ERaT1l7ZqRgeDYfIjwjj3KY3LIzX1gxJn
Eu/b+qYxnbd2ZaF+ponAt94yKpePQGdNjs6faaKkRzOhakCnbPCszpz8NvvK6YuOl+0frBA3/08C
RZRTTCEUp427ZFqrAYemoYxZUvJizQXxKpTlbh/blpecGxLDb2XGEKsAHRQDtqkjs9cAbzTz2U8p
3+H5cLxtbuvkzs0JYbKoCjS6y8WNrEV7sLX4e2L1XtpzyQD8VtxA1QYfNMiuViYBwUH6pm6SWHOi
qhkOaaWGVqxBC2q5SxtZzU9mSjgpR8khnJz/NMW+mMV3rco+zyqS9EGR+MS2JTD02KsmKXLiy0U1
bk3pMgCHmZrlKyM1+E2nU9I3nlHGko95q8C4PqUgbwhkAqSUhS9saAxn7i1cZw4UbkbbV+whBeKn
HqzZK0F8MYduBrKSsHVIYbqeyQCQ83umlaY/J1CnD0mrMOXjUHInrzwy1Kj9xHzK7NzD/xfFvmIJ
Sb7EFZkUSX1+46LHBBUGNKG8B0k8EU7Bl2UG+GCxMUU/LPu2mx/dzOj+xI8xRWjiG0UcEtvJUAzo
ayvP3Wjoyb2+VE+9Sn2I1f5JBDozIxxDQU0rYzaOoTEK0GIqh7h1MTrlBqNR32s53YMX/ymxKi5x
tc3PFLRMKx8n5kmuyoSTyupUHXEbpubsz/P0kXLegI7a8W7Hg83wg4oxCnHI6vF8v/TprtZMipEW
O7LZfhjuph7UfuBKAm0vytYSW5vh/MyWsJlotkxKPWJ4ANhp+5hAaN13DHpfjHrp0RiOrXbxLm4W
lA0rp5Ps6LZxKE6iFKWhCSp8vENCMsWglhOxOHmsZlTUFDb6luIk3qCmH9nScc/tHtIKg+e3t3ir
PgLmaAiz4qrEPSa+ojuSj62r6HFU08RL5umuryG/nfTe0HxJBzMwYnKg+veykAThzSWf2RX2Oy5B
4kkULUayOATczYMp/74Y+r2ivYOaJIFCORlk9+ZWjETgwoAD8hBojK9/P8uvHIXE9WhbKdAy1qG3
5nGX8Xl6Ra208WLSmrJJ/mt7UIsAi/JKswKcrojfGwxjiHGwTlRr7gHENd9VlfiqgoehInsobSBO
YQu5AHSbIbKEmvrl2sjQmEk1dm7EuXsse+7ZVXKaKHtiVrovmvKo0OWAcuZjU44HY8K/cZX7znK9
Kk5Obal++22/wu+BDKX9U3UcKluXvwdepFX16tJ0rr9Ru3nTtGaPMtWDW41hn8cnqGx8rFgWaCWX
xMXr+AS2L9DjY2QcQQrg10vTrtEOtFRS67mHZHtb5A/1nKHrvkjMrDt6+WaEGQwYY5RFxTUoRvmK
OFXuWokSxZVxB2UQT4ekZMmKcGCtD++WBKgtZ0ILA0U27AwmSIUU2hmnmNI0QbTndeFPmeHp0Fr3
4zY9zv377dO73sGVdQWpGEI8WnbiW79a2lrLzNz+y250UBAldv/o6EApmXq/SOLAlim8iZGpA1Pm
Xn0j6bDgzRwn1rPWcJ/xt2Huwq6WqZ1sWbHWZiDme1GQFoFrSlVh3qjM+V8rQX5q3Wlz/VRVVLKW
1bEuPQJoeVCoYK4J/neF+jZ7xQaV8xI/67DS9m+unYVDDUBlRiA5AbLGTAtuH9RG+AYQGurwqCxg
/A3DsZe+nvSmoww4yWelrl50ChJfPWhZtfj1uzEcuTp7egOu8d+e+V2LXHhgrVM/xiqBcmmWzkuB
sabWedYmDZikwiuMx7ret6oFXdMgUVzfsWXIr+szBGUxeE/BaYb/Xp1hzNPSaXhhPaf5EBkqzjFz
dnUn+ao3rKzdCoJXMQBPyHIuV+bSdFTaajGfl/LR/qbOD42kSHkdNtaHB2rkmGECdF185DMCPmne
cPMZzKBdlDLGgmYhyR2mLQro1E0I1ujHS9zk0ij4AUFmjo0DchOtCLQK1r+f33xQqyvY0NDIRiWI
ucsO3bzcm8qPzYgQ2U9BmuiQTUgPqs3u2cTBVHg3dHsKovqhd/y8+Es3ZNMllwHt39+E8g0+cPTg
xP5lRdxhASeNGpU5u2v75MPcGyEFJVKvyfKry6z/f6bWfraNM4WysSs8LDtMQRDM1kIaSCl3GAXc
KZNswuTSb0QTAB9c7nBqaKWhdRb0wgD55UvjlfqwV4h0lnFjKaj6orO0FtoMTKBe2gEvFgiPyCqE
hoCiJv09077nnXmspzKs0zbsywMnJRQHwB3i9J5OxiO1/tZxmLddamO9Z78DZ3j5O3jfxJNZg46s
hTguM5YX0LN4HWir/sAMIimiHG6IKy6kgXHbAcllEenmEJYU3D3ISXuNBrfNCHH05/GtUmX/2vnZ
yTz7QPoOkLC6NJaoL0BiMChPSJH8DGn35PYvJcm/zOMXQ12CSZENFV4mwv9YhnoZwA+oEFtiMcfI
0DPo8xYrHMmzWrcf9SG2vCxNXkAlnYEXRn8HyvONsmKU5P4bQcHFXBDuK1B6IlcTjpCyrnJ7O87A
afWespC5NEzpR5AAri2a2/u78a1fmFq96Wx7mVqoHGoj0JUsWzAqfJh5fyynNEyoJQl1m355tqj1
l5xZInla4qbHogY4jDEmXp8pT2oVH28vSLZ3wmdoswlcgiCOi1R1r0G1xG4Dq78j6kMu5W3YdJBf
KxKTMYjD5uWoY+84heIv96Hx7beDG7jjvdY/jwmW6Brh7eVtfw9nRoVrUNOXaW6HLAevE0ZsIcpF
VGXfqM/jpL/NYB007PjBiakH4m5Zrra63a8s6p8P4sy04JaA6dCczDl0wXi8S1bRBemgxv9jeSYB
YRWa5qB/ufQSsJWUSRyn8dHp8/0yQAJe82013bvO7CPd8hftMMYzhDllCjHb7vmfYV3I1zrIFk11
hn3tG+ZNznBfTGYAzOFvNa3/3cNfZoTjQ7pdlEYB8cUpxlkNyzGe80OL0vukv972lO0vG+zteH2C
ztARdpIlLCaZXiF85TNoWUg4J5PPNe7RRJbsbu4ddMXxpEOgxA14eWhWEUPkahyyKJkBpaaeNX1R
iKSvuul8ePag2oTc4+qVlZhOVWBMeYlqlh0WzKKWqSzsbi4Ds+Jgy10Z90TW8ax1cstu6hyMhcyf
+BQ0ZXxw01ky17d5MGdmhAjFq8zpUOdWAXGhOzcH+bTj+qleeVYlwwjLViT4wIQbehljkKDqJshR
mthTmfnoxjLxdQFO9I9Xr+IlcDSkcmLuk2GWta1Z4R4LcwzHGDORkI+Yc/dd06vARubomsrenvQD
NRKP92Nw29W3fEOH5CNqnhhcBERS8L+aAyJi5ZDGclR6z7O5941qNMPbVrY2E3AlFBUwHolnyPr3
swtsaJqxsnuNR4AuoFike4vTelX9etvKlndg0H9Nq35Wi4QeSKmiHayD8/dn+kYxf1yi1mi07I46
2ofbprYWhHfUKpqKDBxNx8sFtfHIGxXsZWCGIAFYGzzXKfa9IWMiXHdfvDbOzQghz0WjU7VAznwk
tREW8WMzYubTqrw6rbyJHUj78faytrxhpdBZ2yB4Uogc28ABYYq1RSQH3X9Z+tSeQPFB04lK3ovX
dxU6VFCNIHiM4tENwubL/VsUdyzSYQBba+bajecqrFM88A20cA3dWNoDncoCzM1s7D4VBalayHSY
yjFXelWy5KtMRPglwgdA3W7URqcdwUXzKXZOS4Pe53Jk0+A51jFHO3CQDQII8zP45AEoQ9cY4DbM
G64ArMvFZxBNcBjW89x0h5UqJg+or/ywuG+DZAwFxfD2oW6s8MKcsMJaGaYBZJpjpJoP6uIE3CkP
SWZ6E5082/mcju9mJ2PIvvo+LpcoXmu6Yhhg7yfKcVSmg9scjYZFk2ya7MpbYQR6MShDo5WC603Y
Rz5XtTEuo3Js0+KeQ5ErLmXdGpmJ9e9ngcsiEJZOKuzd3Fmeps8fivT3ePr/5w0rhgYiVuvr1xJM
ZDkpa573gDinatiB3GaI59Ain247wdaBnFtZ/362kCwr6qHCHMQxdjsVRZIErQi1ABNSHtw2dBWE
fx7Kr+UIX3bRaHnWObpy5C33cj7dp3nqm4vrq+Pi3zZ1FR1XU2AddOEAyG1ElZ3BarpRYfUYaUY4
Qh55CfQYRAnJvqW+0UjgTpue8MuYCHeyCYA/szIkUdEwIJmzrt5pNpXhmTeP6cyKcEx86vs1CCrH
eSEhB5EiS+f/I+3KluPGleUXMYIEuL6SvZFaLMuWZPuFYcs2wX0Hl6+/SZ0zNhvN2wjNGb9MhB6q
CygWCoWsTAjB0fdeKJeVgz4twcg15lvF1nE2p7ydSphJEtDW6LfDqH5oTBl+9uI+CSsLSxr6gcA+
qrrgTAiCOTB9FTyoqe2a2l2P4ZhGPYXDgfHT9VDYWre1qSUqV+GN99QW8KMpCtASt8mhCM2w2o8N
ykOwg8RWc7huTuaZEOSqw0qn0+FZ3zz25kFrjnX+Per2sfL1uqHL8vB8DUX23okVLOJzbfglyb0w
bL3Cuhui2DXZc2J8iXiNO8l9Qg9VI2tNb33IqyUV32/1Dqi3elKiAPKf+whPJtmgHfo+24Pr7F+E
49qUUObonCd9rZaKr2nP6N14c0X3NmXH62u5lS4QCLjRQagE4GfBSu1A8pAShk2j42NKP2rQ6KlQ
vmEw3527GQX+y3WD2yv416CQ2aMiAk5dabCCmBCAhnDs0lS9K5vyA0gEJblwKz2tnRMiMm/zAg7G
PLAjsEaWFn+d40xiY6uQWNkQ7/kVmvhjmCLq2+QTn61dkrI98KH7vHF2Y48BmPRWa2QCdMsPPyuB
3z6AP4soSgsQ9C5JUvAo6BryPazwksYAEvGHImWuHZV4MYlqVRKPkkgRx9Qto0lpyTBHG6q9X+Yv
jg1q1pjte4d+pPWE0SddckX/f77zv24KuTKJsw6MyC14kFniWZjbwFvvaY6dryrLvTmEskhe5y6b
2CmPjJsOqFSJz5vrDMgEEAQ4EXAXPM+gpNKA1uhQkbOEu1WlFt6UFJFbg1/VCw2ld/FqKjG5mbTB
0oYbB65tQGCfm6w5JLMqYiJpF/GpivsIyi2zElR81CWto21LGGdEaxhS1m/gr9XxMDaYxK5B4OKT
BiPMcXMaFordtttf/+A34wZ13H/NiLEKMlVlToc29AnXPlDrpNXmIWqyfYX2UUq8opOBMSR+iYGa
GFMDBXrF8RWmnLgVHyyjBFpN8gQss7L8fbV6ZKCAuWp6HwzkY8htF9REB1Lr/vXF27wWQRzlz+oJ
Z7gKgQY96o0+iC1cpCtA6jpomrVq9BBN6p7rbWBnGCTTyBMmy1zWdLs6l2lZbewgMDTAm6CbiMcZ
8QUoj/XBDuscAlPtLbeIy+MJxWt6VLMPsd17XSsjMN7I22cGhbxt58owdB12EPgEl6r8d8Ln96Es
3m4YZzYWp1f7Z6lpHY5VZPgNMd3MaY5akYJ1vXAhOf8s2cTlEF2na3Ag4U0WmhsqrjPoTyxnyMpW
Zoy1rreqetL05tesfLfCI+/5LmOO20T9Z6VM3Ci7JXPjKvkPO5kP1JAphYvHLn4CRpTBoglG7UWz
Ujjnq3k0e16H86mY8+IBU9tBNSaHLkyMlyQcLUkSE/PmmzXcPgBxNwEsuXB41BnTo2o8DdVyRDRZ
lHXRvkvt2LoL47FxMJ0QWU6+o0VfywR8xXB9M75gz9GDAs7NFpJ2mA1gTNSb+YSeRbhT9Gk45b12
M5Q2WqIxJ/dT3bJgHlDdXN/nLa8XtnfU9WhcA3x6vs20wVORDpmfk9UML9NsHjsd6NwGIxilbh01
ZXoXWTWYzrCna3tCKcWcwoaUL59OdToWD5mdTA9AGSjemBYy3qSLo1i0JaQ7S+1yRSHwbcxKt8T8
e8ifOsz7xjFmZSM67orUctP2y8I2WKmGLKAuwxdIKNBQLTSYznKxPV9aBmFHzrg1nozZOg41JBAz
/rnvTdfm7eH6Ll604RawqwGsF1mmCtCBEFwlWj10ZtONp74cil2fVb/KrPBINv8IAdg8aJE5APaP
CZSuDNDjlyQL8Vx5s26By0CFfdxEBetRy8YEQwUga6DN5w4yPdlc3nO12l33csuMaaHlBoqGRXlL
iNUBNwnamKXzWEJFqbC1E8Gk8JDJoHNvkvPnqQ+c9ys7QoxC6c4YZ2UcEaOG/lQbNbmJBjtAko3d
dI4rt6fV7EVp41aL/vA0QnMpPRmj87Ao6WQOZDzT6pfdOs9DR/ZFmN0X7ejqGv/Us0+R3fbeVJcO
hjXB3jUmzTddmaCKBgSYV6dZdWwIe/0XC4fPbkEcLpSsQi43W9Y2tZLBIWBYbU3Z98X4S3FUSe17
mUuAS7IXgu7lsQ2PIOcBrydoz2cokU6I+12W36l4oAzrz1PyARKFkrz1hkQ63yQbSVoDqSfw8hgR
EmJu6EOzmpMQrOpauTP5D2v4GZoNXllahkj/weufWg0CU+Ym9UOBN9q4aD9FWPpEa3d5LKuAt1xH
Dx/HFEUnHzO/564n4Fp2Jmbxk4mX0zD1FUzQJfmv0dln05frm7llCuAWdPaBmAIITDDVcRuX38ng
p+WFLl60SL4W6vc6r7wxkWzoRSWHcxCTqhrklYGCwmVbWGSrTYx8sJnz2O6zz3RXH1Ow3Li6q3lk
N52Kwbvu2kYaO7e3pNRV0THbfVFGFnwrnO95dSTl9346lsprOr5k+alTK5dVsvaIeBmGj0hZeGvH
MzEwfOKVIteSkZCZ8lPKdM9W9kYMwplED8Bj4lFj1wLoXTBDkrAXR86iF6fCQkgO6LWKfKYKC9tV
laGUdtkfjRoqdyWOIq3eT5BYKkqZ5sXlMXhuS2yXZEOog0B+6I+9WXnOXAcDSB+VqdwVRvWDQny+
hK5gwfyYRG5TO5Ib20W4YlIQpyCgDHhQBu27EK5R7MxhWCb9MYR655h3eyXySPm5BEK4/iQJn+UA
EFb1zJawqipR8I2GcX9svvR7O9Dc2rPuo9t+p3n2Ce8xknC9KNpwwYbAMUaMgGrHc7yQVo22cSa7
GNsj136jHt6VmeJC2ziavujaq2JJTr/Lj+PcnEiSxnNG+jisIJ1mx7cZCtW6HL1oLp5GKMZVMzSk
2JchUw4ANUqS7WW0wlGo2qCGgZwE5PjOP8s4UicoOcPROQIAqwQawGi03xkL95Pz+foebpgibxU/
sNAYFBCnapD4Uicss/bYq4GjBDM4Qxu/qSSf38U3/8anhQ8fIHwQm4hVbzIYRRWbjYG2r7mDapSu
RsDuPdNw2k/1xzlX3K597xUfNOIA0oGXn2LoCgN+wiIac2LRroiaoImN46CMRwcsbFrR768v4KZr
f82Il6a+BCFPX49GwIsParYHrTgGdD8NoVuV4BZXwG8lOY9kBoVqaS5zEkJYDAZHC/yk1DOy27Jv
vYyxR0o+1vFXzSokX95FlCyjSMicePBQnWW6+jwgcwX8MFFYGoGd36PONdvcy9pbBUQt71/MtZ0l
4azOIyPB0CID5iuI1fk+r5KnDHuHC37iAh5x0Ox+31Hr0M/Vj+t2t/2jJqatAKAHeOnc7owvMbcm
DCJD+xvDPx6zPtKMuXkuaQhdZLC3dfxrR6jY0BmtVFx6m2CqNNOtDf4Bb3GAO3cHNXWe7CSExpRM
/nuJh7Mk/WYTQu3IJW+QiHPfolHnczTGXUAy89HJylMzE0mqXJbnmgkhJPXcnI0qqzvgH+v4aJZG
eQzV7JURTABc36it4NcwYPOPM8JGxcCP2JVidgFtjduC1s6J9v1T2k/jvqbIXDYz+F1TT7EL4Ewm
GRe9OFqxkrjqYZBzEcvGKNf5SubRlPRd3NVBConGUnF2Fr2Lxk8YMHcV5fW6o1tLCmI8vANSA8+0
F0RvsTVak4KIxGQ3LrSOV9DyPnGI/34zOkH9rEERYHkUPndpboC9dTqtDjq8zeIF2m0rCE6Bretf
mHGA2CbAGyximudmskyvoOLM8X1V7bFV+YEnumdwmZmtDQKc4R8z4olN58qobA4tq3Taa+CkhfQq
gBqezg+zJZO62YpE1JEAjYIwH2Ai4VN2Mp21xKrqgNSNR5rSV3JwGYRzCdX04aGgOd8p9uSReJac
pVuRAdzjgn9BOKLYO1/Lsh5sBy8MddCjBMFxc0hQSw9Ofbq+ZVupCscmwh2iCguq6dzMQjCFxSx1
gLR/ZZ1fJZrbWk/xfBMWPhkkReumTytjwmJqtO8UHUES8ETFbZ94fd59MUn13mYYPmC0xNB7w3eM
ccTlZ6yOl0qlQ28xnUJtPsHtBgpIC98vNBGvL93WabIyI/ZNeGpHThqOzVL442UG1+N8T15SU3aT
2l61P+6IMIE8qXIMQ8RVUFvDA0lS1yLTj57xd2JHl0Jq5Y7Id+LMJG1JVkN92lJdbubu3Ng3nVLs
5/Td3dFzUyL6ScGduIhm2mLGu8VtgqX7tFJnNwXbaxPhClxKaqmts3HlmggSKGIMeJUOq4Iyc7zS
iI8skTXRNkwshG8oK/AdLXQu5zGXQpeYaRZvAhxdnuVkD2o2Sz7VjXhbmcA7wrkJK+nsooPyVDCD
vgKFxKkDqAdvkl49WRJTy68VTvozU8JJHzWakTVQWgyiNnMBj/OMcGdDQIbln2pcZ2f+9fqntJHR
MQ0GtA36rctwrXBw2GnVI/5UCs20PFCdL22i3QDW0bjgf4R8vCULwI1Pam1PHFSeaGeiwRnpgRl1
O02/tXn1BSR2knQn8UqctRm0CXpBaawHKuANI3eHQnF1/lLg08okle1m+P1dQLGjBKhiOBtDrgdV
pezaqj3ZGH++vkcyE0t4rrIqibvEGjJ40zLjJta7u8KQgIY3A3zlhHA8TC3IF8jE9ACFutf39gcl
GQ5ZHLtcn/+NKaQEbADAkVD2OXfG6syaA+4CZwBkbfvGt+rqzla+JvbwfH3ZNkNtZUk4jMyMR47d
IdSIMu0jCFHZaIAp8a//zYqQfvKsX7QzcBZRnKwk3WlQRehkILLNrLByRfhKQeZksszGomn0lcXH
3GkAtH7g4afOvu0jSUrYCrdlZhbUGOgiQtXwfIeUlNAoKQ0a9L2DTkUX6P37ywTka7R70YRdhPCE
fBqiKmAoqmiQo0NJw4M2Zy9NHkkibVkUMZWurQj7X5hM6WM+NUGO8RYPqPJvkH+vjnwwjV0eZSAj
mpBRI0c/NmySMZ1vLuJfF0XWlh60PAXVsYhGakNZfj6Svj+8P/JW/ok9H7NzsiYehyawAJXsuIWn
smSnRLJiayuXrs0IH2zWAqCiVaQMisYP01cTT+X4cufBxwXOu+7RVhpamxJ2rM8gmaAYCg0wj7az
6aFXmDeR32kneQbY+pxsEN2YC3EeSGqFCK/iZTI1weZUxde02NXsVOngVTIg2e1BLnV33attawtz
EEjzNEMkwOpssEUNeV0GlD7y8qvV6fvsK9WxhuN0SibJHXpzDYE6/681W/DNVIaiVculBO+U3dip
P0mKir+4C7tekl83Q3xlSch8fc27yq61Mph7WMqyZ8dkn64v3aYzINldWNINMCAsf1+dfKNa1V1u
zwVotl71PHPD2fZsA4Qu750KQAmuIx/9Y0jER9UD5ulScywDPe9OhamdJus36E0lkSBxRwRFFWCK
qjDUhKQAyMtcpp6j1hoUqz5UbSyb69yMOjDhQM2OQrnPEr4lEOQVSRznTRDy2rhVFW1nT5py7LhD
nvtk0I+ZXvptTOPD9S3bjApQUtq69vY6KxxVTs76yKkhwpto5j5uyDF0ZDPcEhPi+0+acX1KSkSF
VoDIKC/9iSUSLzZ36q8XYj82VibNytWOBs5cgZfhtibtS1y2u1SdJJe/ZR8uTqmVJWGfrCQb8ypH
Ad7H2U3SmbsE4I1Sqff/07aIZEx4WG5ZNOLIVfLx2E/0IZcyTFy+yy0f0coVIfVw3msVBHiaoM84
vzG4+SEh411elP2JDulDHlmJH6nWqZzqe7smGDVOWSWplTeWE72b5QESLRVgN5eNXWUMTMc2AOkl
FLJl8y6ub5pB9Std+x+tCKnPKnllZkmMAibJPldW60JL/hmzPhIzG1EISnOUSWi5LVNEgpkurec6
bEwStGW8U+sHA5dBAGQPtROf3h0ea0tUiMIwIl1J0oIGtaHdWHb20FYyotCNcuzMhLAzJUDaAPTA
RDQpoFsNX81peK7t+Jim42vBO5dnTuc5HGQ+132TrKJYzzaFnbVz3pZB1taHEpRyaljcDHXimQZ9
//PDmY/ChmldWRZ6n+Gor+uDYhWHJio+JlntlZ39SOPi24AnQknRtFGfndkUEm5qmtyJUbADzqPv
lck5lNXsKn39qNfEnzLz4/tXE1O5qJDQOAdCSz3/wEaMzpBkJsjv8VOjeJn6eTZxxfavW9lyam1F
uCHMNJ07WppFMBX3Vf3V1G4mJwinl6iVVBjLjgjpF6iTv+4sZ80qXzhRoQDHNJPAiQtXa4Ii/hBh
hFU3bq3uQy4r2bdCcak6IQ4HnAQAxefWQFljT82k14EKVtdZ6b26U4EUjA6FdCB9KxGuTQmfWxrW
HVh44FhJvpHK2pERQ9rgW7i+T1sfNUCWy6yjDiVH8cWmK7QkGnsD7w5W/VMnDHwOYXgMc+VDyHqX
cTwsFqP9ouahJAy3DKODAI0ZG8BsUB2fr2TNtXRmmOsP8DBFyOcMBMBmegI9p6tavh6rHlSPrrt6
uaAQPjEdkLA6mBY3RL7tPOznMbbNMjAYSV1zIPdFad1b5ffrZi5DBGbwwAIwGLojGEM+dwzStAlx
OC8CCKodaeFCZcxLdNXrEsn1+K1MOg99sGvjKXbh7gMttUhxh25q3nLq1EEcRqDjeNDSDylUnPRn
PSz2BTQQ+vSb3t6R8Zk7yZ4MsiHJN8Zw4QcgYgy87yxDT+gInLtKMcJNq7jKg7RudqPjeMS8UfOH
ebyFZOfemcuPaJU+WskzNwtv5NxNksxtwwPPdtFrBOLu0pFcDC8hKWAFhVoLRWsKBPVExEx3FWNV
NLVawMitAkrZcVAeQ/3nFDNr3ySNq2Vj4Jj1rqTMPr5749emxStIlPMY0TBpAZ3Nm6Ilrhk9L9Ru
/Om6nY0y7cxH8RbSdo1W4aFTCyC5E52KA1SnmtylR/2QHyIkQUmcXVbr5+aEM7GzSKlM1pAHdsEe
G0B161Q/XHfp8rQ4NyEkA5AYM1xEOYRIkxZNuNx4NIH1d3E7rY/A8WZg3dTt3XWbW5/PIokO7Avw
7fgfsWQCwNqgra0GxqfsM4TVjvYuu9E+aoG2X5QZiKRntuXj2pyQFzrSlgpXca/CEFIwVPZRG9h9
br/GIIGJpeQvMmvL31fHoj3betxUM9jiGBCoxuNYuLx85UBip5Lp5Y20ul5GkebDUpR2cqJUw8v1
nar4OvXC6P2ZG7cS4NYtgMnRSRCWzkxqx57x+hEw7bdl/QLfmAsAoeQkFPwAOyMe3nHtRc5AOtUd
oWJJOlpA1BTz+Db5agNjErHKqwz2vtviYgUk16DkgR9Ar4oFRDx1rZkXA9gpDBOa3vGtBsnfaNb2
kuBeqrhVahbtXLwTOioPVXsMfc7KQ219SYo7s3wiSMvWUB7Bs1+lP7jz87rVjSVcOyc+FpqZUaWK
EVMf2nxeFJIXrUuf6sz6dd3Mst3XfBOOncxobatmThOkVfdqLhI1YzMCVe0cI032IC4m27eFdFQg
GDBJCHYNccPCeTTS3HLagEe5l1MQUT3iou+WznORmp6yyKUXgZOZpxEj6O/2cwGSQxELkHLMwwjf
8ECceXAIZv7Cyt5xE8RlVX5IwSZmJ++sjRYvTeRABzwOIPk3HeFSoHU640SvHZ9ZRwNI8dy6i6ms
oyXkpAsjwmdcAx7UhjbmQMPymTheM6Y7YHbcgg6uM355/9qhJlnw6OhoaLpgi87jEEL1qA0iEFT9
HjUV6C5V6V4gyjq0ENGzddlsmFh6vLm3MilOtfdTNY6YuumCjD2NxIQg1cFUk91MSneMXsZ5X5Y+
7SUX1stPDuMNBNUO+JVM/BMuJCnIUdXUiEJfzbRT1Vq+MRp7pQ8loXi5dYsZMHAhTjBVowuhqOrV
bE1J2gIqmntR5aXFtCONH3PTdYrD9a0TbnRYx8UWKGuBxYNfIuNrohQhyEDDNkhoVHusXXiyIk/v
+RHw4oOigZZNnR+v27xMKbCJC7EFAikoiNtCuNTZOEwm6kU/mtWHNEw+hl2DeQnAK8BzL6mnNrds
ZUsodhITJBy1kWJi2A69QgOLXjy6oyODXwll23+W8R8zIBcXPulx7ExI1phgLtf5yciU7znXJSXN
VU9gQjgy9TGBsEDbOr7dxQfK2G7o2S7nsiGMzeBbeSLE+MxtKF90rA1S1euHz2nL3RmNmMzlquRk
2cj2iAOLogKAUjQuV8LRklblZCkd6N751LcftaGyPH2Y8DoyJI9WHj40w6B72Rhl94baT3eq2d/T
oZEs62Ywrn7Esuyr2o0WcaMBt4QaoXV20JY95Rgy7eMfdVTtr4f91gZiZAk3N2i7AOAouGvQnEJH
fkn7ND0CpQIKV2U3GTJOmC2H1maEDYQKWTXZTY+DWkfEm7/Ry761wBs7yxiCNv3RFiw7cgiKLOHT
aieGjgna/IGuGMxlI8gjaPfQJu3n6+u26dBfO2/qAqsdGkJVKVgetQB0RIes4q6JjDtOCYoEGTPG
pktg0sHAM0ZVUAacBwPAUWUMXRzHn9r4wMBlOg0IhuL91e8yLPbHjCEkwA6tmBiSdY5vaWAOI5UP
PRy8bsnqjK2khDY4Kg3IysCigJlMqDnXczGhw6OUDwYtb2pHch2RWRDWq7EgnlBBqda39PTWKtp7
LWSH67u/uSXoMCz6EVAYMIWvJpnygtuFbvvtVJxmo/togtE9nDSJmc0gW5kRsqtaN9DadfBxTqim
AcJzUToFeqXtDFQV1z3ayrBoav7xaPF4Fc8ZCqWGVm0bdNPBcQ56Zh+7zHWShzjNJF5tL56B10Uo
XSDxCItHx2KyOSgfHvPO8ib9waRgHJKx/izf+fkNAbGFEcx/jAhLFyeFNqL6awK9K49V3gJxXHom
4ERuzNGYMg1MZhQ7APX86+u4GXwru0LwlWOkZnGKMgk6wXeTUTzQ+p2Q1rdjHfdHgNHRfXbQ5Tnf
KihHNXMawTVm7IG9cwlzefR63Y3NyFu0LNDdQ3tWLB2GvGVkTkfbB/cDRj0GE6Sa9DNNGtstVFlf
ZKvcA9QYfTv0gvHaLeTsRaJrAsR+QfmYt3oPLYvKaU6JDiIlPTmNGj9UaB+61z3c3Ki/RkUAk9qx
xkh6pQlUYwRWbr6L2+N1C5traGH8XDPNN+G0832yxrKIsxlMjATsWvqirHeII4y6YzjouqFNV1aG
lr+vvt0iM/Ks6cImGCs8Wdk/wFMqaapufrJ/LbzN5K4sxFra85mhLa9lxQ3Y173cGu8JRs+vOyIz
IziipRwIvIw0UDOKIKkU8PYxle37tg3Mu1lo+4Htd/n7ypWpa0xjUlvjkTSLeNp0N4CpC2xykiS3
mX8wBv5fM+JsCsZopzFWGQFGpL7rwVZI2n4fsnZfaequtV7D7iXOZBPf2xH316iQWfsK6u8jSEeD
libKV5Wb+GzryPGmEWcHY6qMwHLz0PjrpEjMjFZaooc1vqEqho4jx0OAG9LyQPX0Y0H6XTz9uB4f
24H+xz+RWZCUjIA1wgYgRp92E60frLKRRLrMhNjqrkgX1jZuGmPoMAzxxcnRjHGvue7IdhCCnQI8
AVAgp4KVKdXymc7GopnydVIKL4+fbF1Wc29eZaDg8Y8VXTgDW/BuRE2LvKCA4XlotFOpR76VOx8m
57YgsWfU/Wc1Nr1myl3weEg+5s1ghNQmVIQsTLSKzAtGVUO7aOhtP0f0R/2wayAlAiEKl9L63yzn
X1Pi/EBZtO1CQeL4mBjGxLrtpbpymOtCYkbikdgfjog+d4BitRhOj3o3zh9Gu8fjKI+9UX+5HiAy
U0uYrrKU09e6hQZEG8y5VzvPE813+otWDhKPNj/gvwsnfsDOPAEtnuCDMovEdcKP0D+ENsKdhsek
iUr63lu2HPB0onBZ+AXEV4Kcoz1rFnirLNMXRnfl+DHVH5IuBQ2WLPK3Vm9lSgRQhpw0ad7jBqBM
8wddTw8oBfdFpP5Cb06yghumQNEA9nF0GfHYK3ZoW7UbTL3DCqo96sz5d95Xe6eP9lYnE0LYqJLO
LAk5Y1BRn+MRuAls+0UrfMs8xvwUW6dBewQ89Hr4beSntS0RITKxWLWSAQdJkhufzRncZJHm5k0h
ifJNl9BURJsPFyk8vJxHOWCudGQqRJ3M5pE9QKBAaW843vqgB6zI+IA2N2plS0iGFfr04ECsLD/v
yn1KR8/JIaun4SbNn68vnsySUGHQRFPsFloxQTx8K9NdT4uj8zuWKpktKUC44aAw/rt4y89YpwiM
q6Zmgn5vx5TSxZMS8/JaptoiMSK+CsyWFlGm6kuCwKi3Ofs8NU/Xl2ujaw6Wkz+OOGK3l4+GU1k8
Jn48qbupSd0i+RrZbB82i9biSzJ9H8FJm8bvRAAu96gzu0vCWi0gKTCb39PM9lOl8UG5ssMd5EBj
S1Kdb1SCZ2aE79ZQJ1CNDI3lQw/VcC3r28zih4gmh7DhXxle7pVKd8eBH64v6/UovLglzmM1TP3y
CWeYop/jfYgnq2R4Mo3jdTubqeLv7l3c5nn5XzucPlrp984ob3Tp9N5bO+0y2MFMQ5f/MOl2vldD
m2l9xEw8bijjpySq3K6h3kRxPyDabVN9sYYuyMljpIQgZraPaVu7ZtZ80OjnUWM/r3u8cZBhQ//8
Fktoq6PcymPAY20/zCM3nUywl87tvlY+D5r6MzJNyQmzvcBLOxrjxAtvzbnrdLanshoUTLnPXjal
YBb1SSe7eW1Hyx8j4jFGbYKit8K3wMAQW9a/CKSJE8Z3yfzl+uJtJhRIM4AsytBtlPLn3kwjHVq8
zNk+aAQDPlRBK+01b+7PyoSQf+Mha0pnbnEryT+ExdGy3MzG6xEYrmViC5urBglONM4wtQ884Lkz
VTNredpgayCLDo3vn9kyOJZD9qmyPl1fti2fAPQCHgW4aNgTfbLqkWaTiXZWGrlGdrBSDwRbg/qg
vxP8/5YVMSyqL3ReOrgCl1+yyorxlDdaRibcwVE3ccjm5UzWAt50ZuHtwSMr9I9sIQY4KKi6Icnw
eu+8GGiNDJ8njeEE8wYiQeJtfTt4s9TR51ngfmIhWE3QVApxn/NjzC4PE2hRwGmulf/iYqBBixXt
c8Q09E2E3WmdagJ9/4yedognSo3sNNyEwYP6RGtrfz0QNk9LXGYw3YRG2dKcO9+fmuujk0WO6hc1
btv9txYmhi73yrA8oX5wSRjtKeBteE6UFIVbBxneRwE1xJzxpea2kRh6hqkTzdcLXOiqXw55spd+
4DQdYv1J7x6a9J1jIm/BCB4RqDcu17cLHrQIYULUCEVbPChPozoCvvIvXle0lQmxm1qOSH3VxGy/
pvN9w3JohkPNrJG8SWwFIgpc9Dhx3YeGlVDpAsaR2XNCLH8qQBFZpSfW0z2aR5It0jbSK0YNQBiL
CwnGkN5aAquvtwpxwWrzlvjGp/63HbRHTBs8tK+pTw6d13jRQcaNJWLoli06syh4NoRx2EQAlPuT
N3nzrvXSj+Cuck1X86qgOtaS/sxG7nibpTAADgBESyRaaEZMnnc0I34afgJpM61e8CmYoOXLZWXp
xpatLYn4qbBiesHajvjVK38dKXwzPQxn7tlL67ga8wBadtOD/ij5vpfkJ1Q6Z2aFSoe1vA/7Ag4a
n5rYbfz/bKHxjd1DAPKg7P7VBmLSBu9YOFlQ1ggJZQrniBetovmJD+XTj+HXTHWnB+NoHlgAXI6e
uzLQwMaxic0DLeXyJRiOtfx9FaQlZm/sUU8MP+ynU9o+z+q81xr1izFqz5LV3Poe8D6HYg36YDq8
OzeVGiyq8trS/rOanV8cwp36UH4pb+e94aU7Z1e+XDe5FaA4bkCg6ABC5JjCcuYA42RRZ2v+TH+X
xD7SmT6VUeg1RXe0uIxFdXMpF55IqMYv4MjF/9VSshrSCCqIsvy0vVXDT3N56oqfs2yG8+JT0DDo
D7JNZBUblZtY8Y4Jd7omJnlgQLw6tIBmSjUvLWXt5MuzTbAjBEZsdwkoWqrRZ4C4KVzzRpyj7cQ9
m7wmhu2mde0O3PJp13rv3LXlSEPeBPAHT14XlNM8NG30EBvwZ0D+sQJBbs9ciE56dID4z7svnoKx
JYRWm5ZEcW8kupMHLCPfJ5V7jpN9caikZLwIfcGKcG8ABURfDJOBTStsj07OUdNkbNYbcQFGXV0H
uaxhLY+F546wgSa2nQMXriZo3xjD1zLUl0kHSSqWmBH7rtYw1HnMxjwwee9SqBiC78SLEhkU5uJb
woKtvBE1r20jrhKVa3mAPivF44W9SzXbJWrLjylkca8H3KZPDkpgnNMWYDfC0pUa5ly4kQ5+b6hf
zAHCo6rldK6loIt93dJWHGBzkG9xQXEupLx5anCSW3keKIgDpo0PtKKSDbp8aViWbmVDSHpmOpeq
qmCH0KS8t6fWWxoPJtSl0qZ8LMsx4Mqv0gCcpGrdetnF6y5uLyZmiAwguCEIJZyZtVFAW4GkSxzm
x9aod20DmpBcRnyzeHF2NL95+deMkJ7AjBVDch4BEqeta2WHuN/Ver2rIJkyB9Ygm4Pd2jg8h4NW
DJBctJaFD9giY1li0oz7dCgehzB5sNVxf33hLkp6eISHJQyYo8CGUooQhaDMJkldzRjfocNH1b5J
ogw3h466aR7fzlP9peML9b4KeOJ1wxenpGBYWMpsskhjzFOO4UBQs1c2nhxabWeZLUrvdAf1+Xd3
tAWDQs61mqYkzESqsqzv8/xzmK3YBa2DbNx3c8/+LqhIjTMaHZlyE6ldNbJvOT2ahfXz+sptZanV
lolqpy1neUManMVpUXpZDmLM1mP1PUvfC0E8XzBD+KT7Dt9T1OH44C3/2g4l5PZAb+dEwPtOAHZJ
AnHr01p7JcS6Xha5YrIwD7rGV8ieN9BgKR/m/ETA4ZpJugJbS4jUSyxcnzG4JtLRstb572FP2kct
vOGR7qWaa2qxpKjYSktrO0uwrM75iowUbfMW57yRuEZPwNCqji4aRL+vh8TWx7S2I3zFiaZmpUJB
/lXX5RHVmclemzg6xF9S2REp80j4bKkezl1tokyKIJGs2bNLSVrvmEHK3XWXZIaEz5U7SpwNDcbB
CpodEvujUzSexSTI+a16k64WTiwsdJNzPTbVwVdN7YPTkm/FkP7MGT0mlQqsXfnZpOjP96lyF4ex
7DSRuCiWG3FJQZu1nCZaV/uNZT9FNVQZgFmLJW5Kwv2iOwVe4rjpkOQLFLSFudchkaxU95Eq2bOt
w2S9mkJwhCBv1JixZAz6c6TJBxMzqWn3f6RdWW/cOLP9RQK0L69aulvt2ImdxUlehJkko40SqZWS
fv098jcTd7MFEc7FwE8BpppkqVisOnXOF4ckJzvpI2aCsF+jEt/fChyXRgVH4awp2Ejs6rygLBbN
/C/GoHfbTzwwGiNKhvzYp7L28ma682oUEiPXH7anF5QvhoNhxTEZQuJCvhWCNdanecrO1Vh20Zh3
TwMmXw8z0ck9VETfYUxYRr6+v3SIbF//iqIwu6kjuAnY/HGg40mfi2dHY19yzT43w105KjKK8m1P
cpGv4nWLrESwONacg0UKn3/m2o/GMoPg1/l7yrzHjrd/dK6vpvTrxQEE2JGszXmsNzRYUjTnSnTo
Kqc/WxAFqm12qoo22g8623H01eZamrmI14rlQity/VBAbGL6FnCirjspQb0UAYY1AkWfJMWs7RDw
alC4ILzKVcB8ibSZKqibudPRxkxjvsjYM9b/jZi3YhT6v2MTaXi1hUNdtnCrs0HzZ3cqQs+VUVbJ
TIjZQpqpU6upeKI58zOaIkHmlo/7pyPZLEtIEZwRMklNjlVMkAmdlOTdYHWHbMn+f2civiVGlTbd
smYinCeHlj/03hyRUVIO3vQ0HTUilKUgYSBOKbB+HmnnFNYTLc6m96As4Qw+ese6a5VSkoRsX3Kv
tsSSsGegvJ2W6RTPrkvOmVNyaHZ5KKZ0GTkMmnnnTXr7XOddE5Ba+TywLjnun9ymc1z8AvHkTLcu
lxQ3HSaS8vPgYfYDU0MSvtDN2KSDm95+EUoS4WbJMGp5VoKJQKfAkzv0q6vQsOmtb3YvKaxsH96r
JcHXS6O0eDf3uE8b7tt1ZDsRyxO/1EPiffmTnfttSiyw4MWuUyCM8OUO5oFrSlxizHXfhGTfxLk3
y0sbewGB1Tk1INrnTt+KprgbPPPdRN88xYUnBebsIZGA2RzAwNYv/CK+FnOm6mCSQkXK/lymjwyy
PX3yQVmCMf35J4t6tSR4XFsPlM4Ez8uWl0HhgiQQeXf3dzt827ezeQWb4GtCsRcj8KJOTzFaidsU
rfmUkCNTzqOrB6UTE8glm2gi/dH+XVgTHG8ooBdXl6jkEFoFBu2jlit+lSu+BQoaDoTW/uI2/Ryz
Lagcgff+ZiISVOQFrSk8w1EfrPqU6nMwpMe8aX0bzIf7tjaDO6rlqCJBC+xGpx4Uj9ZQTgVuwqLz
qU6jEXRZ2ihr9m2eFwiPHLSdHcxTC1nFqKPP4RTOGKtOEihlEU1aRYK+ZnecD4cM6BE3YZ/3l7b5
gV3YFLKKrpqVrJub6gy95sAC/5yZHcbkoZCKRm0Ywk2CpZnrYWliBNRV9MbGpdLiDolnxx4q551e
ZwdwXb95QVd2BDcsMvRqBmi2xqOpfzB5+lDOixYUtg3xhYzJ+JY2vPDSmjgvhsJ1Tu1uxJHVlQX0
fLUEDVfLdxBjAOPJqkWp9dJK34Y7mshvV3AdPgDvpc16Eak4JWa56KDEWpYSI87vnWV50DIZ7Zco
ZWaslEtoatsQR1wlVcTEzCiL3mGqYj71YXKsojQqer/4ewx4aERKnMsoIbZWdWFOTG2qWoUIo9Ji
VSCJd3Oe+9NgHCybfd13EIkdsV1kWpnNkhJHVrdNbIK1uVaTe6+ViYjJzAivkcpRFm4lMJNa/BEb
CRV75dAMMt3lrc8KyQvK7wD4rjzr17eWvjipqnXwBb092MnTWJy8L4R+/oMtezVirCnUhcMpJMFS
VD7GXLPfaTx/aDvyZNSdJEnaSgZBmvt7MSI11ZzrvTbQYYw7qwuaLj2YhXdS6/5gJvyuq6vJVww1
akA9BmQb+aNFgulr5YFFw0iIhGWvjuWcGeRs879Gkx/VcogGnku8b/O8AFjDlYy/G6qYmTsTyVOH
nHPzoOlBiglWPMu5TI5DZkZIMWozVXJXM8mZYR4TSjs/EP8CAtaYBNSz+86xkT9Df+b3ikT24VR1
8zYlHkF9jz3ZAwj9SSWbe5EsR4QVmZiWUIcajmFk3kNfFCdrnAK1miPbe/ME1hr1XpfjCjtHPYss
mcHU2ERuodrTscgeE1msk6xHBC5XWqM7GVSKY6tt7lVWh5VWxtOUB8SVZdCS4xHduvGaITPqVo31
lJyslh4xEiNJj2SrEcIDeOMLXIEjvpxiCSZWf2hr++AmoDEBgH3f2TajKr5RqOas00ki/4GpZIVn
tTOCd6bEKEaeMns8g2I+2jezuSIwzQARBTEJQ7zWrWwhigadtrNRf4IcnDMcupr5GBz7AzPgxVvJ
ltBoFXHDieJy3bCQMi952GOGtMuezOchl01gbq7GWmWALOgOo512Hb4dhakpVZUxHvlwSpLuUzI3
wWwvQT/ImuGbpiCCDugM5kpv6O2SBD1Uo+Xk7LRZOI9PbflPgUntWsZ+v5V34WEDxOl6OoaYArn4
Zkyzxe1qpOTMqQZFOe0LK2yfWt6hKGQo5y1zwBFoK9MR2tTixInKTa9olIacNZf4k3VM3S969W20
wkzGl7P1uV5aEtJXZrBedSY4uFF0R/Bd3pX2X/tOJ7Eg0kx2BrEHSsoRuY99VKh5dPkfwAcAu8D5
rwJX2C2hAt0sBHoSaJDEgBrVvu0M9oHZwLZCKz6RBITtk/ltSqTqpgoe9aUKhyNuGY7ZccYggWN+
LZaokEXSdeuFQuXlqkRSDZJzA6pTWXUu0HqZfEf7XEAAs4gr5W5+Mw2bhmHAVZQME5iaDdTA9Sfr
5a5Z1bM3xBpGMVJ9eUTfNhqzUrJ7G75wZWYNtxeJXTqokGRtcXePUxP2c/5xtBVJPWojIkAIFVh6
wLUhcy3ep4QvZpctWMnUNch3iON3lFQhyTH3AcP7vr3hDS4Q747n4Y3p3aiUzpRoCD6N+YRnmV9X
TVCVIF4byQmhHlgZGRvz5va9mhNVgGYbjFcdRTLXW00eadbUQTIFerL7i9q48y4XJfJAcs+cWs9J
hhh88cfUmx8Uxz4NRvrl/2dmPcgLX0h6S59y0xliWmpH4ulB2453nmIH/y8znnAZ5cYMKHVfIGpP
xkM9JFGN6o1nfNi3InEEMethicV5jlTubDOIqinpQasVkKtC1VxVH6aEyCpEEk/whLAN2UKtIyY8
wcpU3yTaZ7WWUcfKTAiJaWZkjgPFpDG2RyRzWlb4az6/v20bIe63q+GiEwO3ppRs6asUaKzxozfx
U8INvwFgKkvokc5ViFqcpNewGR7+/YRWi0Kgg4iWXiQ9Nm7RfgHZaKiGr1YH3fm0v7B1c4TYjYUB
4Q4QJQC3YhSCFxSowA/krLMlUNs8ahw1tDIW1Rp9cIl1BLLyQNNSsp/bn+5vs6IEI5ieErPFmzZ2
uTX7S5JHiBQdqCBl/rft76+GhK+KK70yk04lZ2N8niB51PCgrUK9fKTNcX8ntw/sP0sYXLkOE3YC
YuIhV4a4tPTnvLK+tSzztTn7mdQyJPb+oiA7fW2qU3NGk/VFXmAAp81DI39fLRkIAcBu/rS/qv2D
Ah/AtanaQoMcAgX4fiGylSXzEy2/QwBUglqSWRE+YZ1wjPc2lJxBneNDy/JLx5aTlsmgDptmUFwA
u4IDqfWbISnNTHOkZeYTuOK8Ax9ZGRpjinSybwqJN2we0W9T0F2+3rfGxNzIokzo3IGt3/ESjOTp
ZwyVnmxgoxPnjSo6a0nSxSPm35XdDOMyWuapm84oa7RfUe0qvWMn60hursiGSsIqELzir65X1CtT
wkC8Qs5Jb7Kw7wowUAwai0uHPpg5yGVADldLbqvN0P5qU2R94YBrjPoM70Mb54xJsb8s3PL7Dr69
rPUBiLwIL04hzuqtghGmUbfjvp4IDVoANtpANbvyc2+BG663F/A46Pb8B8hG14OA+8uDEGNhQrhg
9kJTAMxKNFZZoI2z3xY8AAuvv7+8zah0YUa4f/O0WbTFnsszHypfyY45Rr+c5GEcJffI5qd1YUf4
godBReFm6HBdjcb7vP2Ol/TD7B72F7NxWXnrsAv2bRVyEHXXZlaks7Gk1hN0iK2Dm1VPJm0+jsSE
GPFiv3d0qCzMVoaeaCKbtN1Y35VpYR8rbRgUtiR9POpKMNbKATAd35x+7C9wwxk9vKZXaTSMgd2I
0ZedVTezi+c05rELFFvbd0PXG49qZ9dHdRmOKtL2t6edK+fGijNBCw/q49ef9TQBVolxgBKFCdWM
plr5UXaOEXuLZ0hOb8MVLy2JiIaqZoaSQIP0bHYY0yAd8ykbj+5CvqXq3/v7KDO1xpXLlJ1QTp0M
3jgYy7sy/8hUbQrasTuVVSLhR9l0jNf9Ex+/AwVWfsyQUHusCRPdOmrKs0VlacxG/om9AyGygVYh
RnqEaNGpk6Ng+mqIi8WbnPuFLbbnt+XQpgl0i2tNvbMqW2d3y1RpUKhstKn8vL+l166JzNA08UZF
3wsdNuSLN/NmtCVa5vIWo/zQch0aH6Sj40Iee+VLp7xtmvl/xjBnhooSxgJUNNquz6/iSgspiESJ
Da+/H4wZGpKtxBuFnsqLDdQQICiC4GuvpLHXNoZOGRXaL+l5UmcSTBBA/LxkWvX3VKKwXQ1z9uQt
o+pbs+F1gVskFh7OuH9l4kzX/vO/n7GO52LMDcRboGi+/hmWrQwuRRZyrkl3bMzaN0Yv6EY9evPx
QRn81YzwmZuV0nLDgRkyPlPyPJt+BcoAxu6c8XHf0vWd/e+CMNoGxmmoxKDMdb0gpe7Bnz+0PLZN
/jho7WO/0DddajcmxEqdmVUeSx3GY6cvIrvAixwikmA59BtTVk+VrEbETtYNCFadUUvPbtG/67Le
B//4aX/DNj1gDfmYP1wrWsLRoEjbuX2j87haWEgKO7IouV+U+k0Iuf827dWMfn0uNEUqAuA0B/kp
KPqM/lGtLJ+BOWp/NdeR6l8zNkZ8wayA0SJxMNsoBkYMjGzEpvvR6MLCPBEdNLvdV4guZqb3R9Zc
0H9D98EAhuJ6UU1e22kGTsi4qY2IV1+MNH2PrPtkzcQ3OAiYx0RicdMhMKINqRoMhrviqMhcGE0G
KBuPp3Y49esAwuBJQtOmQ1yYWP/94vbqFDLz2oOJ1nUjM3eiuR79VLqS62zq35MCbTrauhAh18VZ
tpZnLuvBUBKr7Iee/yyd6WjO08rp2mV2NC+Bmbwt2fjPJPJeE3IgoFsV3hATAQvg3HhA7lttXC/O
CcXyIDU/v90FUZAG8fjKjIK+zvX+KVBx6ufSaGKm/6qTkGJ0v6r83Iga9YNrSeo0LzxHrxWU/60J
0Vt3wIrhYaBSyAxLzVagsahPWI99Z012oKaPmvW+ZmNktOCoHLpg7CZ/MCCgOvfBaH7C/EJkNioY
Lf5aDNkXIUz2//t7QL4K8BdKvegHXq9+SDtcU4vXxFB5PxhhERLzfR4MoRoWkVeEeNPIdIYEQMyt
SWELcEFmWcunJl4s5TBPlV+zLCxmQMLqKUi9EnM6bVQ232b+FerTMce27J/4db733w9AggIZWQgd
iFUsVFtqx8j77GxBb20ojINW5KeqHUKvf5ugwn+mwOmtrbN30Be53l6nrifGSJNhNjI7s4b6pgXu
K7NPAzW3Tnzs/iDeYIT7tz0hFZpdiuO0XeytE9Oe+m7zvL93WwH70oAQQjuj0lPeZVOcjKGe3VfG
R8AjQyu974Hc19xf+9Y20kjcM6sOH2iDNUiQXW8fCNbMMRtbBGxgVWj5Yx4/mfq7qfhQ5dG+pU2f
WMXVkEHifhDr6Ukygzt/0vNz1RXHRQFg0J2qNOpNpQ0q3ZQ9EG8WBvUVjPODUBCq6ujvCbc465pC
m9Oii2tnyibqlyjZdAdHzezy7Ha11/m513MQUDid2hYyqfD1SrgKQoJ1wStNt1Umt63ys4Nun0pH
6B6wT8RKJcWSG19ZzbjQpvdQCVSRPl+fXg9qcwx8zm3MyjHI51PSkqNuTKFBjp7yM29l0NnNZb3a
e8nhL25Ctaw4AgbBGebAXUIL7ozjK8MO+nD7zrKxsBeeZFzp+KYNka1r6qGn6IGCN04JuqV65FX2
wU6flim02Bzy7NPbza0wRQh5OgbwDULAnK2OWm2mFJgB0k+NApKcubqjAD2PivthsqBQqWWnfZMb
/gkU3KtJ8ehoDnHZZSzOmh1rZqAqPw37kwcpjs6URCyJJZErrJ8rA++YuY/VroyGjgZ5fsd0cjcv
B1o2EmMbHgLuB4BB8DiGFJ0IsnLRhNGWvgAsQBnwtbVHUPaFihS0uLGmKzNC2DKWykpszyZnpEWA
ORD2vNSR0b+X6iDeGgLAHnNaIGhfu8OOcEy609VOzgA7HqkS5hi7LyN3sXzqfubZm7fuypRI46m1
0zDb/aLGmt1HRc3vAPCKus6M9x3vJg5bqxlEDA0pH8jJBF8f3dREFRQTHpXHTb9ep8cNXr1fVK0J
Ibwo+bJu/QHW8EEBz7Pi+0Uelxn9eoPbCcFoPAsURn2A7kO1lVVvb+PFlRlHiLddBvU3UDWOsavo
/FmDCDBI/qyTTt2/K7csTwmk4dEu6WVQi9XPruP8tV0hG/CqxMO0ZqfGi5ueKqc+trNs/HnzvFbS
QogUoOojFgTnpdSMYVEBgwFDstlCmVdZrKjR+L1nFbKm2W0VZvWOC2vCRrZtYbIc0xGAffaHYcCf
k39BjP9gQz9AqyGbkqhdzDJ6tBzArPddc8NZVtEoPBPwBELBQviqK67lBkFqcE7H+Ti0H9AjPblM
4v+3CTnaJY6tGZidWemMxOcIJ3mmlDOfYq8uHiyvREnpS6EtkdeDo8l2o9G5s8nXqT8sy/vaONBE
8vC/Tc9ffgDwejqkskA9J5SYEqYRbcq7CeTDeIy3fmU92iBIn8dV3yALs/mkIiMvqR2hDhHkMjDf
yziN4LTYABfc0aD+AiWREAFqKJtBWXea4qI9NVNUtrOPijNGQ3ufK5kPnYXQdZOj0tqHCdp1RXqf
zz+TTH02E3YAuiyio4xBY+P7hUS9CRyRq+FPvDYKp9QXokMA0F2+cfVUK0HLMGukUXQfA+LJgIYb
jnZlTvByVC8ap+Hglyg03R+GcPS4r72NjAEvE+S6GMUxQCeFXbbFeF64Jeja6zo/K8l3Z0C7LB6G
T732TYO87/DP/pfzUpS6PtMrYyJQ16blMJFBmfCSRz8z7eIUp1pNnwiDIjVYyVn9j6PduwSah0wG
7ZcaF3PtBHiMbDXeDuZ9NX2upvtU/Tp1/2AoAq6lQpB6BOPUMctkefZ6/e4tWzhIpckwUuAlU9wM
/B1bPnIovrvJT+b1hyY5ZCqGJkpJD3QjfryoO4ElZ6XbRlS+TrqHyZxGJTFQeect6LWOi8dC1T6N
ZVRWfzHnrFmDbw7BQOMczIRloYWSs769dNYfAI4tOJeBIrWw3brizA5APG08rrTEH2h5nJl550ID
dSEfMajqK7bfKlboGotf0p9N2R1q5Sj5EbeJ0fWPEHa+TbrJNTh+RMW/Y95hmR6aNKjnv5PkGd0X
DOEO4BmbA9IGI978rPwK7okwK7+weQmzXMrYuMbMG0cAdSiEo118dWKZs7EqAIIyVLEwQ3ACHUVU
qUo0eHaQE4ydWyEEHAIOiJWXp7LjkJkWdgLNkUllgJqcqxrqD5PVjj5SqxoMTbT4MNO2DwbmWOFS
T9wHPteNBhSJJMdxG9BwGhfLF/IQU0+qrKzgk3hmI0HtEMy/O2O0f+a3mQhGXmzk3YCbozUvJlkc
bTXq6GMOFLgO5bSPOc9Ondv5nYxvdsO3QCaKeTXkANa6qusvTE0JMVwMdp9pYmeHoWXv5mqmEVXH
NDRT9h1IAFmNV2ZS+KibtuKjpSfFGXRiIN1U9DTgXB/uNauGtALP0Fy2KlWSCWwaXcfysERUX8XS
IEnNjIMMojiDXdvXcPsbz1Px0ewjVzbWveEf6GKvqOD19a6J1wPGUkxvSaGrV2DYekxQf9SUg9GV
p30P2QjHV2aEyLQYDTyItktsuEugd4Y/ZL+yeYZiNgqvVX4EqSqANzL+vE2roN2EWiHuWsTFa3fp
2h6ApW7q43lOw5p/mEuC1CEPenAdOiBPMx2coIxWbHNHfxu9ScsppazC7ECJKSy9D1SGQrOC8VS/
466kyLNpyQGBGcTK0I0SSautxplax1D72HKVd4hxfsmGB0WTvdxvUzD0ki/MrF//RW0nGZZaVwu1
OHf5fUtP+CF+l9yj9tGM/+id7LG7FUsAtTEwwQa+SIwsX1sD+RwIN620PC91Fy4Gu2+rKuYGuNm5
c9h3yo3rEnVNMNqB6XajrzI0tC/phDxs0cu49MxjWnzbt7DlgEgHPEzka2sbRXDAgbiFOlToxUPv
Ixqyex1ggEnvH1n7I6kOTqUgh9Yl186GV6Cjh34uxhdMNM2FTw1HiYY9yMXPLUkDCvEjps7PRal9
3l/axuahaQyEDyS7VTBlr/9+4RUgPIKchNuWZ+amd0uvHew3ypW95MnIjiFgiOa/jagvPIfmbBna
EQCJs1qp5sk1eh7g/cfuJ2WUNWM2DgqAORss8wiEKIKsAfliNV3haAo3SYkczakO1GWg5c3GAqWj
OgEGpqjG8b7QavszuCs132kAaJd0RraODSVGYB3hKvAXYbFQgOPa7Jl9nDgIxI1xAHaz92S8Xxtf
F6gIX60I6cDoQrWnNwEiyvQZfIfZQ6k85UanAbIsCxuyBQm+bzhZhf6EWp7ngUaVyZ9SlFAnz/26
74cyM+vJXpycWUxK5VhOec5tFJxJmT+CC1w5ZwtUffctbXk81L4g4Q4ACCYshb0r8mlsCNhJzlPR
BbWpPABmJqlubx6P41j4sNAf22Buri0+WClgZSyLQDq/INZqZeLXsifo9lpeDQn+PgJntVQedq2n
/NesTtqp8ohsBGhrNVAJBS/7ml8g/b4+mmQcTDUpYYQ4zZNSj1GhdxDX7c9qb0q+nq3vF4IHGKhE
s98AhPHalA5cppLNCdCT/Ps8D/6kfGbGe/Q/1P5U9ZavyWrnG7UaIP9eLYreoDEyJIaVATc8N+pd
qyE5dDodjBdqze+NIbMDA8jDD11XIeE3rbPHuXbUivHOUKEktO+Zmxt98VuEWJymOtd6LxugLpK9
T+vyZKjJgXuOz/U83De19bnB+XGoqBKh7iicqZU4dW83gFe6NV0VhMJBLfyZyl4Ua3AQXm0IUtDu
Q2ID/l5xOtJrG50RD8D5HBTmpG6/6JggW6vDeP7qoULich7fpnL3ct2szCWoMoGEADVAwYcK3c7b
rMWcl6NVj3PZRJWi3ldQr9zfwY1PD2ZW4A1E0FeExbWrQvdL1VMVg2PE0lFXS13vAEFbEu1b2Tin
Kyvrv1+ExcxJlsVT4Z6LM743az2s3OyXPrFv+2Y2zglmAPNF5xb/iUBfp+ooXQaqQscWl7P5qa/h
994QuvNHXVuCZfi0b29rWUgALbCGYH4as4XXy9JImpmVoSDlTemB91+qdrqHBPIfHBEaIGDthx4S
CsLCETW87Mu2wjg477nDw2mEatDR1cf5r/3VbO3eOvqLLApuDrWW69VA24GkZaIB0pscTO2o0kDN
fhhsiiyoqTTmcd/aVshC1/u3ObHuWM21XquVPsaJSpl6KPCFT342jIUT9Ebq5e+smlTTwVY6sz16
qbLkxyWhsw0uM11PJxBaWF2lQYK0drvH/d+2da4oHOCrAxwI2yEkrQDUYQhjNoeY5PRQNbRFW56G
rlf+2rezcU8ArfpqRyjJeNNSFWUO3HbSQuDK9hgeouUHSp6GpogUVGmKcfiVepKvZI0cQjS7sipE
Fo/VVsY7TEcU7HFhJ45XgD00ANvQIOl1f3+JW8ZWHYFVmRsy8OIgEHoIfc+UAghkd0j9pf2UltMU
WESLcveeODKC0K1wpqGhq6NvCKiICLNR8ibFKAbmZ4o0/dFTSHZp89f9FW30nnQM2OlrZgzSBDD5
XH8nU+VVzqjrQ2xbi+PbS/JJ039olfojr555hi5E63xHofkTqj/RvmmZXwpfKN4Ehl3pNkZKq49T
sUCxPe2DOln+2TezdWYogKD3utK8ozNwvUAO72NEGW0odijdvWOp32pVdT5yxXUPysR+6Ynbftg3
uRV79LWnBmjDSyvi2iQ+bKXOHMwT5tXsQ8aLeJ/Mcg4ZwZjk36w87lvbyFCMFYgFnBuy51uhKLzu
EqL1mO4rqA9+3Hk8MQNoU1MC8pfZEc4LeEJNbV2sqqXuCZ1rn6NNBFaEO53KOrzbZ/a6pDXUXNyw
udKb3kQwZqXPapyglOV8c3lx0kGYJRtq3frGQCFvOw46YQ7maq5NJeVUZ3ydNXft+jS4inOH5JNK
uIs21wP1ETBmAmKKN/C1Eb0pKnckaMi3FViewqJu/aLDHRtMhWzWadOUCXYSZHaQ9RLJKAqo4RYg
ViDn1HuATnIznrzpfdMHRDntu93m53thaP33izPqmGY3mg3Cg0Gf0cuz7gr+t6HIMjqZFeF4eqdQ
NJO1GGIhEPHMfzW8jZxeFoo2nMB6kZ5CIQQ6hWIQdPPGsWeFgOcOaB3C7PfU6N++XcDEGcDnII2+
lStY2JhaKRum2DVnL2yqST/pi9v7ZkMqyS21sZp1tNNDkUoFJ4kmfKg5rNRODdYvO+nak9KyTwzA
8XD/+GVGhE+0qNoFuQAGmZSWfp/d5R/UsQ77JjbOHnhi6PlBBg9yS2IKlzYDUbq8V2O+jPe1qT7w
qUCLSdbO3OqkOnjZrnR2oMLE4+vak60F0hsYkAYpYM4H6i81bYjfGf38q3KI/tXs2soLMZ7tPHYt
z1Uw9435e69qU/AFrBQS+6teT0dIaFz4CWpV0I1bSUevf03Oae+UGfAYVjH66NkVxQJ67IeEnovs
SzXKIJsb5whJRiwbdW7kbmJK0zbGRLQEJORUv3fL7mdrOTLCl80VXZgQ/JGv/B+lAspxl6T+uKol
/tWiUwCN+lQnvpL+2N/ADbeBUN16jut4JDKn6w2sgYFGz6qYYr3IFt9TIQmiaLMaLYMl06fZCLYw
BcA75lYweSvWoPusorXHFB67EIC2gZrUpnd06GOvDN1CQoW/aQsvJlTTAaPBtMf1ssx5MFuMRa2j
KygQHIHBDiwIPo32YZg9ySNtKytErvTbmDhclHKVa46ChZVqFWFk5nHUCr9PlXcksx6pWmZIa8oD
KOuBOJe1lTfyDA+jBKh+A7R8+w6lpevNS51P8dBU79xWwzi3fe+0D1lKo31P2baEcj6ebniRipUt
3plapiyQjzNzOj2wujJCYFHZKR+pc+Sq8faHGOIMauCIzpggFDusLoa0PK4ZYNpqmrvFzX1qzA+g
25cEkA1HQadYQzRDd8RxRYkQdKTrtHdA05HTiHHtoGTPjeaj7xl2nczWxrd2ZWuNLhdJQNt5Rd4V
QK419Ac3MWaBapWqcUnpdiNGwQoGPo0Vo4b3yrWVqjCrzDLxDnJNghrfeF+Ov/Y9YXsdKKhCRwi0
qS/wk4t1sKkrSYGsOdZmO+odDMoU02nBm3XfzIbDYSGvZtafcWHGHpaZcRU5U1X+w6pDnhghaiB1
LcsAZHaEEFg0k1OhfQimlsQ8Gmn22TbyY6YNeBsYn/eXtLlzoG6CfCyArZ4tmNJ5CfJH9CPOHJ1n
ox++cJYdkkI2zLxxh6C3BvwNXnFrH0fYucLIF70vuzF2kvRQ6up7VFyiSg9r7x0rzNDMZSPNm1uI
ubCXd4EGqcfro2KlrU3qqKox8QaMM1eRkUF20cSEi/YHAQ8v09+mxMKbO5TOTE2Qso9WeuLsDpSM
Rxcd2kT5un9WkjWJA9Qz9TrNmZAYKov+wUzRe0NXrqj6kCuy6dTNIGSD4Q2N5rWAIZQVjBHa3w2v
IfCR6ofO9sclbGrQjeQQcj/tr2rTAy9MCdGBdiPFKSIGlYsRD0syB7wsgh78BJKvd3tNeGWjZo6R
aTFPVKgxlcBTAmZPSZ/5mVXRz3YzQGq61u+B4CU+eE4UyVW8sToQzqPYBCpDiICKU12jCtxWvkBN
iJX5cRzr87L2L5MkfPMmYtgSDEjIL5AEv9Q3LyKTMbPMYhlEMCbdvkvTJseM7y9eyyAxGx4I1cCV
JB37p+oi2HjC2FiGqxhKB7rqd6A2HZq0CEDprFNHdlwyW0LIyDAAQS2KRNrIQygW+p0bD+Q+xdt7
f+vE0LRSYgAvhcllNLjxJ9hpXF6yRvGsJ30Gh9joM2CKcjUs23v1GQDJfWPiolZQq+5C3A5IMHQ6
RNhNOVVDDmUg64kDIdWlgIH52fehl70KRK97MYMsDNOT4FxG5L2Oflqiq6Xdce2n5WGYMJnAJ1aM
1Xsl44f99dwaWnMvUPTb6OIhaVk398LvlqkfmqFKlSeaZwAttoe6+eBMSrRv5faIMM2EHsr6AYE9
wlp39cIK4PdqlnHbfOpM6qstCb0GDNIPnnqe7imTOcRNMwBlF/SXAduDj2P8VEz0bC0t626CufQL
idNTd1TQugym88qNPp/GtwKrgdkHSuTFI1ZmIvGwVGapTZbr5lM90tAcVCTqrT/92t/CW8czEfbw
ilsb22v1+3oLF5fNLnHheHVX/1MvfQjgnh0ASBhovSrTF9vYQYQ7MNJiE/G+QsJ0ba1JABpJq8F6
YoaTxz3r1BCtvX+A8e+iTNfu7JR5kF6cf2ZLq4TgOUmjBHWVACB/GdZi47fgJQQxS3znUL250de1
B7DJqjUpfxlzd+j7yB7vE/2ol3dkbI8TIuWUN0HvPah/02mRZL63jgvUJ0rzgNiiy+GJYXlpUjdp
B+I9qbZPEsxO+wQoZ6Ldz8/93L3xDkBPGNcXnl4Am+qoJQsfPXNy2uhmYT+luRe02fc0ceIqSSXf
4q0jQTQIJR2wAKOqA1+6Plp0x+pRaU3zKZ+7aAF8ykkAmlYCi3/a99gX1pnLSsra4149FVkIBj6A
drq25Cizt1RQHfnVau8gFOSbHAQZ6Te25H5udn6dn8hix8S5Gxrdz3XqU1DekpMqHV8WE4dVvdZc
ew8r0xUig5AMDbZRccyZgXhUbWKFzTHgTr7NnnMLTSQpDukmpMLaClHDXAfgXUh9rpdNi2JiJWSP
IV7bBmX5E1Jk0TDJbojbzwL3N+5yZK6AJoNS9cZb5n7pAGV4Gn9479PTqk4O/dVVW55E9ZFJfHPD
HJaFfsqK4QJZo3hRpHNVmsYMJIqvTnVoYPR2ckqfYhIx83vjvT6Oh1Lx7rrEpxrxB/Bl73vT7a5i
cMkB7c/KzQ8HFpyp6LrZ6nVqPhXue/XXVHxluuQqvPUS3BYgFrLQwgFQQox5U2Mldd0BfO1ri6nk
/jDZ5OD2c39XL8v/kXZdy3HryvaLWMUcXklOEhVHkmXrheUggxlMYPr6u+BzzvYMhndQ9i5X+UVV
0wTQaHRYvdo5joU6BktPdtfXtbqxHAiIMM3iTMnifdQ0r2vTwjguzNe29Xbag7vA1gMAsoNqM+6J
DCd3uZNo9gXZkGEhnkfbvnmun8gmtYrX9PS5ifVyh1mSc2TrypM3EFfiO19kdj00osN0ou4CJggw
YejnolprzGnNYGvMXXo0g2Lb75vvsODbfIu+gOsbeXl8BrxASEJ+34KGCJd8ASdzXGWjd7SNbax0
fp1+0YZmMydW2DWyyTIXCTrMdUEN2ub9dA7iEdGRRuihg+Aqt49q4Rd967vlLUako7gJMOUwhu1r
CvT39QVenBsCEDhouAYwqhj7LZybjdetm0jmHYFnmLZkdJCYh6cDCjqT7q+LulyegVocf/uxOOCh
xNvGMANLM8aO/qiN+UmxnM/l8rX3WDAmxnNhw3+z5mgAU9CUyah7LjqN8DrheYKLwylhkGcV7kM+
T/nMvCk+6oRpT2S07mYn/6nEugNr6mE4aJCoYDDQU9reewZoL8YW7KM2uD8w0mAmzRvrXdnYtktF
RmQGBC1eZhh09yLG8ObOKdQE03ZGDwNC/NiOEzC0g+nKt3LTum2zugGRXHpMR0/bL60OKuM2Gept
6oIS9frZXKgB/xSYCZhAFZZKBCXosVlrg554R6fbm/p9moboP7su4sJFsHHsvJoNkDXKPiIpD1Kw
tjNaNVyE7JnWQet+Wdznfvn876TwrzgJCtpMb6cFmLVjgslTvl6hjcnsHjXjBZUeyevFH4czT0RY
kPAktxMt6UI897jMoB0ouiYJAZQJSloOoTuAhwx98Js6X2yJTZLJ5X8/WeLQpjFhHQp0pP4wlmPK
grT6Muk3zQRcgsxpX1EMzECDYeDeB+c2ORfmNU7rVlrJHbuH1PtZgEpZphgXIvjPw6NDURApdFj3
cxEZkAZDzLlrkzRcWOq35A72UbJpF9oHNAzKb6g/oIQEuLogpB+MTrEqxTsmmet7IKJT5s1o7ybt
+br+/QJanmkFBLk83wyQmo6Ch6AVeP4mFf0niEo3/a0Wppth322bsAuTfb4lYbOXvof8008kopkA
xQfU7AEqArgCee7z/TM6d1YxiA8S7R5NxoYyx4exKOvNBBLbsFbyPsgL55kXRDfmbB9NNIdsUAlK
fBqzbaFYieRiCI8m6BAMfAocj199DmgPPv+gtHYGcIq6fVSan8dqZ7MHFzVxNd4lRBJJCaf6SxKm
DHDbyQ2L+HqxmOjqpDs0YrWBURMfihcWHSh+Xq8fqnDjHAAuTDgdwLnC+cbkFuHGoewYM7esEUP1
fYoO4N5K/UHN6wPTnCawOuZFSp1qPmiX2eG6aOFy4L3kJWxOY4pUB6r//O8nl30aHLXXEkQZaemi
RbUD/M5IfJalL38oBxgW3D3gKjFhB9GpIGeE6AaoWvvoNUpIlXjXmT9U9oesNyBiRZ0ETUq8mxvM
7yIGfBwnXe0pXDfMwWL23n6zZMifi/1CmwHq7DgmxBO8Jf98vwxieU2VF0Y0VfTzQG6ttH9Vlx/X
N4t7C6c3DulUFaNykbBDZhUxvHDjBsVi1QQ06A+7LXzqsQ1owoJZm/YYnReQapvNWUBsWTZXdOqx
e6gSYzYRRpXhjC4K052WdXXSEDXqQ8/zrW16AzNW7AAe9iuM54vVzfVl8r0Slgm6J0CuIRkrFduz
43auCppOamTSRzd5LwaJR3D993VxslNjmkQz3QQMr1rzZFIrcGi6/4slOJwGg6PHEaGcqwOgTMas
TIMawXm/VRM8LLYEFri6CIcPufQA/0UR/1wCUQy3cOaCdzT8bNFBoUhMnOg1/zp1UPD9I0BQtoLC
h7QmU4vgtX0k5HtLqI9Kvl/F3p2iTsE4jIHqfXNkPO/iSwbB6CbASwuNA2MKOG7OV5a6pClpEVtH
a9Ru4RR24/uiIDpX3Ls2/Zr32hcAqjbecIvC5K3T/Eh0RLa2jB94RevhHcN3t5A5xN0WcwRoDxmq
yYz/96Dmm34/PfUbc9vuSOi8XNcX0dLzYifgCVgymIrQB8tP+8Tc0qXLE/Ah0Wel0FN1M0yjhzFD
TXpgKmf8G9TKMsCcXlQHWy+JtEeGn+XZjUPeHO8ZUls2t2EiQgNpQKJiHLV17Ap3W6u975X6ptOe
l3ILqNxWoR+F1+xMxQynuA+uL/3y1YZxQayLoocBV0wMPklnlmbFKvq+LI9mHtnIuRKIzQESltx7
MfDBs40gFz2kSIHiwlxQGSWOWpDYLMbIrAM+Z7TczZmP8Mvcltt4U0p6w0Uey/+IA+GUClZDTvEv
uGR6o7RastRjtDwsWwwQDJatHiRBulECtBE8uD4GF+TbP78/HD+E8gRagXkSVqyWlnVJSQwqpcjy
21s39+Md8jCR/RI3IQvtrbpn/vDlj88QNogXKlDhxugyIcyt0I9jG4SNkZO+Y/ojsLapPfujsdHo
9rokMaLmmwp3Ad32Ggw3cAKCWXKSqtNarx0j7XkIrc9J0ARJmAfUCHScItnaksdoRT1xI4DkQIez
DQ9b8MFsDDnXFA27ianPJgtjy7etwFRupNwMa9qJoeBQTLx9cPnEQk87TFrRNt0QjTf1AYFdiHf9
QA9uREIZ5eal/wp7A9P2q56OTKRgYrOUGRYwty3yn+lyNzpuH2KA8Lj1aKmGC1gmJVHQpU3HqaH8
hzuOlkxUzoTXKtMUK3eabIzmp/ipP3S7MmijeG/7yb25zTZka0j817UV8uwS6r9wnuGmnxvUscBM
eq/FVS9SlIRfp5j6Xfc5k6njpRj4k3inQDNuo7wksh4NYzwONcvHyBieEYx3zqatP2GKkUTpeeRy
bp/PxQiRTe+agzKOWE12AMvvdoiSb+hC2urhvLcO5E0ijR/GhTS0TCJjAl5RTRz0axl92uslFqVZ
pPRbK/E9QC0YH3RX6JOvxXFA87sU2wnUx7+ULdjMOSkMu84g29wNt+UmPmg7fWvvSSibgH75voO5
AM/OP6sULnbB+mIxdIqjm6o8WNx82OQDqcEVnj/XNIXkorcR3GXdDRDdhd+W2ScAFJ97c5bNtb0I
HvApGAbwHywSCoPCdRzsmjlKs4yR2m7TFOBPJWSWxJ+78DA4UQOyoGjLQR/gBYXzvDT1yIjtRFbu
HkjWv2GsRwgqsKfRfqiabj8tMkz/RbTCJQKczpEm8C/E1IdVDFmuxJYVLYr9NFjNwdWGwNHqqMwx
GAAD5mqqB7WRf5ao0KXFRiIbtxLhOWJzFFvPr35cWFOpgl4yqisjAEZuk8Vk7zTTXWZ6N53ebZxm
CQ2tOZbwtNAP/U0vuiDtvZCo44/WmYEgUdA6JKtUrJgKPFlwdRAVoIYnfhYpGySCAZiKkKkufW+x
2o3eqkFnJ+AJ7qqdZBcuXTr+QnIyvv8+X+e7MM3VgsahYopau4P3rLod27cOQ0NbbRZbM5mcwWdI
T93btLwjbnXMhvg99VxZcWFFtxF9A2aJJBiHZAjXrJ5TzEObTCNqlXHfFIafg+XZtN+vL3dlc1G4
QOYH9X3ABkVdq8Gz1aeV00csd7fmojY++swjbVR9kjBZcWZlSRDGzxDpBMQGwnVlrK7bxoUwtfvW
z3pE2OfcLCUP2MrtwXbxzlZ+WYH8OD+/wfJoFptIZk3N3nQDOu9pGtDE8fUZPZfedkj/jKSG57TO
BAqWN4mXzF5mp4sy/ba075UyquenvzilkzUJuqBg1pBrNXYXxcVuSkEEtW+0T7GMe2pVF4AfRUCF
eAIuzvnOAfDTFfMUd3iTG3rXaDTfE81ltwRoUPAxFpYkdltxbrBzvwXqgsFR4wSg4lltozpz9waI
pjAG4BuZ8s+MoTvXxfNx1zF/cZanmGU3Qz1udI9sWk2mlxcpAZwggC7wUnne4cLwGbHm1jRbzGM5
vS/T7VJLNGTFQ0W2k//DdQKnzAWVTIkYMWdOEyWH+qC+Zls7HCx/2Oihup9kQKRfhRnBDYEk5FiR
ugPgQiwBOGk5lEM7TsSv+l3WvABA6NtfhzYalPf5dWTFoShm36W+tZh+qz0V77r61W7tEJWDYPR8
IybAze3r9wZklIBmGZ9yaWpsxVVCJx6a8PC+YQa1JVwaT8FIVgqME4frIZPpj03QtXVQDr6TvDDd
V78Z7sf1S7R2Cuj8wpYAQYQxE46QK8jjMS4Bvu8j3aZgkXrUXMXHIHnftputuryNhr6pOjOwUmNX
6VIA08q7wtFUSFPwstpFPJSkvdnGDMYvfh/CdN8AEQ5b62ubdhcHukTjVp5ypM9QaMA7jvDrlw93
khYpTLcxMz1uI9JjjKE615/nlB1LysAinoEthPbTXrK7K672mUghcCi6pUattu8jzfPpPb3p94Ma
jNvqnm7rgIStDFi65oeeCRSOszGSHnAQBmAG6dsPxpwb01HUjZKDkKcimDhO7DDNR5ytxrp7mqhf
QBX4RHL3D2mK+QNw9iH82TvZbGWqDKraRhu5pZX7jQJ++HpI3jx9NnzPaWTTD9f0+Eye8MJpXpok
VTz00XzDUxTlLt57O93nuyxz9ldebOS2VEApAUZG8kdIGkwJcR2lUJdIzXExMIsVoLU3OjdfJcoj
kyPEaVndGhpNWxbpd8jUBe/dXRKCIWJbvtzc5yEJZUnKlafubF2CsnqkrPQ0G5dI15WX2XoqUw8M
se2row7b60tbXRn8A45WBwBONMZmPTYYM6MtEaALG73LfMua38Ze5i2u3QbrF+0DEAGovYqZidyY
U83O9S5qMWvFRK7MPVQRC3nW1QtlGboV83ImTLDeFOmOcQSvflTo4UiexwodzkGfR6lsJNnKOZ0J
EhwfNCONmAiiNZGduKDEvO/Qq7NY9r6Tkb3JBAm+j7IQVVmWhkVa+cX9qCw0bu8W2RuwogunqxEj
mWmxutGylyVKJ0z/aNyfVaFFXUEkpphvivD+QwxY/3QkWFC9Ey5tFbddnmHWZqTDoQtAlf5cTnng
lu/MKu9o7G6H+PjHSn4mUbi+RWkmtWOqLJrbW7vx++refbsu4bKqAtQhcpfIcwPZBfUWFuWZ7VjF
EzC4tL61FzWcvC2oTpzQVMNUI/4IWp5cwbBDUsmmBqyJRhyOsWiYbYsGA/Fq2aAmsMns9VHfqKk/
Kz+XyQZRgeerUxJpxa7Q1Fs3qR5j1ZH0GfxKYAhHCXcU8Z+BCiYfInD+tIDeqHTUuW2ielpsZJCM
3tj3g+oeXAyCP9pN1QZdnJC97hRxmNiZ+tAwsDQ08/CROywLW2I0tm+Anv+lGPo0Sgb2o7Dc+UZL
2mEDhBJ7AiV8sUuTmt0UfZzvcq1OnhlwTk81KZZvzB2TzfWjXPG2gf/n0ENeogSV9PmaqNYMGP6W
0ihOks+j7WxiAxzk12WsXOczGYJvQFnT1yXI06Ml0fN7K0H9H0Szyn2B8VA+SEEkS1q52PCzQasI
YAfH+wrialCiejMZKNwtPp5vDLSqf6WWhPpjTQrA5+h0ht2DfgnKkJs4bzrYTdQXQby8u9onO9v+
+b7xdm3Qn6EmcZGWTQwQoXouAhUDbSbkq9fjPg1B83xdyq8CjqjWp2IEe4GO8J6yyuiivEeqEkcy
DDGGEDQhXRCu0K+Anvnu8GB1mNvVGxtn8Z6ZPUbMamCfq9DUcBUyT2I2Vx41XsNDBgywR1TUhEdt
VDsnZ5hWFrmTWd6OY/thxsNemcZ0g052dKzo5Of1fVgx1GcS+d9PHMelNJalZ3ETzdPwrKN+16RD
SDsvHJJ7QOkfiUyD1rwEB4SpmGMN/KKNUPRcIp3G3mlT3L2uu60O5ibb8oloPBhVt8ZGfZOxMK7Z
TjxBwMLgYgA2JuJxAZmcE6+3p6jqGz+Zn6fxvsWkwj4dt4bTBZ6N1us0qM3kzxX5TK7wXCxuYcaO
ltSR6rCDRqs7asfIyPffHV2izPzWCbp8JknQZTI1oGzDqLuI0Ptk/p55b+lyVGVlGelGClbTxsiG
vCvNKVrmfLfkqMq09zppg8VifsOy7cjJhJebbqwkO/n/SOYDYcGugBBA2Mohr5WCaGoVJWpbhUlM
6Y4tgxJWqvGQ2f24SXNzAxJMPSwG4xuGkg7h9WuyktHDDv/+AGGHe0enfVbhA5xE2XvECRcwm3WY
10Oc7yg63KlTE7jjJLHp/CpcnCuvyuL1hUkQswWKN8xjnmc0yuNhx5gbNkn7en1hKxYHt+K3CG7w
T+5/lnSowVUJjWyPfK4oYMReuq+z4iWvklADO+p1cSvvx5k4rskn4gylYhnwXF1Uo3Q/lNrHuDxb
LX25LmVt3xDu8FYfTnN3wbJkTbXhzloXNX22G/viACYkyeu+YjcBdgHqGQMg+H9C3rDr9WbUCqvD
sBq85mAvVjBDr7HupyL29XiXyhKja+f0azYQXxMca+Fl0B1W53WC9GuReXir3DIcTPrqTH0w5y0f
JiU5qLUMHowlhhH9V6DwMGCatjamXdJFamHN+zrW6C62uvTFLjQzypT8QWu05KNqpp9ZUUzhtNR4
RtukftDcOEG3Cno4lC42QY+qKtuksDGNIqtRiqymHlWdqo43Sjo+cnrcTRKzF/CJAd6n20pUDSha
XteH1cM6WYsQWVnqNGnxhFixHPUwNw5ldiD5Pcv1TcNuiPPn1ToHNAioYINPG6VBQcfBkNsmc4nx
4yZ134q+CiaFPeCxD3I0hncdeFs0mZO+gqyAwwCUP8+3IaFpCzJtG52/aT32UYZbu61CpHe/8IFK
/lD4atgG9asmo+CXyhRU0lHTtGOYZwOsir3TtuWG7ubHJXB9YIdD75BJNHItVX+2RkEjezV3qEsh
L/1UvwyPWUiD3kcicQq0QPezDfrGZXD9lVsHwlCQeaIIhj46T7COKQGhRQvNiawGZ0dqeCyxdo+i
XOxj7MgjJiRJLNeKfTwTKJxjkZoV1WNkaN3lUIyPRgmsnMSF5z8hPCoQAWYppILwnprCmpha1sRm
BUJJ72aM7z39kDbgBfvzK3cmRVzIUHSmgmA1MlUah5MOgua0Lp8rfXb3XUMqX6mH0tdY/ufFxDO5
glIqAKtUGCPWR4p6m/ZHsw87YCxlbDfrevF7DwVVbPMY8zSyHDEK2qBuXGvQbnpnanynBXnHMmqI
K51Mcm4rLgjwaMDDIJXOQyPh3DA6R2krc4Jq1OQTGPoZRqcpeH9cHUWrpDVB2WlXXwE5BP13E8tu
+6pinkgXz7PK7arrkR1lw1d0WKpJ5av9n1cMzlYonF1D4MU2dceiVkMq2Qw089CpxJ/MwTeyQqKg
su0UjtA167jLK7OLPOdVyY8KZhGYOgoxxV3Z7XPnJbf21x+hNSf2bHnCK1STDM3qBrZQ6QNMnGmq
Q2daQb74BC1UBMwo3TaWuSnXV3kR+1j2iOFEDClZsP9sAT7aG7tl0+86ydr4Zok2BUOZedEWaTFk
yM7dugIjC62aIt232OzJYS4yi/Gh18bPBq0PXq8Cs1BJLrrY1M1LHnC7fsvkTuCJK9kjTE5oz1jk
7S0NDatGEWCJePk8kGnul5/A3ALsK+MIXF8pXgK0PAA6JjYFplpJhqHFhpblj+EHUe9wDc3022j+
kCPHeFRzuav/yBKRvbPRNbPW48FDruxXPy5GjAW1D6KPjXW4rpwrHjN/EhCXY8aljTzj+WYatcYG
WhtLNA90Nybsxsv+cGTKf87rRIRwXrHBWYBajUW2iZLHLqu/u7JU/Vpu4WwZgo3sW5BezLYBCxIq
D1oI3HeUvLXAfQ93Xvg32IEzaYJNjF06etbozpGx9IGxGKE6Lv4I+IWObn7MXepnc9/P9K5PDgbL
Aq/9yMYv8bRIHKO1B/307ASzOZhxg+TqyCK1vzXVD/aSTLvEDK8riEwIvxcnt61GLkohDtYa23wu
R6CD85KAjDJ++Qs5PM0NdgSQbFzEOTYAwoOhL1Giezdp1/kZTW4WzX3sUlnb3arOn4gSllQqRpN2
mO6K/Mzz0v9UZYRNa04CHup/liLYe2PKck6zNUdORQLdDdul9x31S8Grwa/Xd23VFz+RZQnhqI6c
CzE76ACvx+rIqaGRldzO29anwHfEgaybaS19iokj/yzOEjIyzZRVCfBT8AeQQuvTTY2UIbUV33sb
02S3WAvmVbxYmI8EhkhjVHxd92N3CAFC8Y08bGXs5avqefI5+rl6ouOkAkoO6unQGl0uW0V3OYTd
Y/vrG71q/jkfJsAtAHKIXBdJ12Pw9RjPUYsxrZ3xJTHRNglCb7MMMm8zO47kbsvkCUazMrMlrXTI
s6tdooR1HLXTO9GDcT4yXbK21T08WZtgPEs9ribaxCxa6Eth7rvhmZmBF/9LKfwrTgwJ8YhRY0AB
izKyq5hvG2GRgDNtd/2cVu/eyVoEm8iYhmrI4s2R0lTHsUIavQnQcRWpvJOXSClQxK1DEzIIUHTo
hQVaF7TcnS+KFujpNAmxjmCY3c8Bx3krRzd0Q+MY71mobTDXvvdlCBvRJxelCo82ZkK3uqq45hH0
GUH7w86GAMb5+kZeRN2iEEEDOYWMaydopTKezR1fGFplj2rtL/fzFvQZD2rpq8frMmW7KSji4iXo
AkW247gAy5KZweBuy3b0mWxtsv0TVLFOMFlNH7F/WvKq0LDtvzLZOCtRD8XdE/TQXGLLJQjnjqr3
PBPH7wc9xMiWdtotmr75m23zkKkAdhpzGIVtsyotTrIZPfH2/A7YdDiTXfZu/in7B4CWXNd/ixF2
LSV9hdq+BQ4jfZkx2ir/7hiT8Zj39A/HIF1IEjZPHZQpB80wJKWq38zmQ5bl4TTJrtG6uv1eELfB
JxYJwyDqFjPrwJqm2/6cg0WlDsl32kpaysRQ7Ne+oehsI3bQdGCPBTGsqLI+hhg3hRefvYP/eiRd
UCrHBezN1icrlqU9RQdHlChcXcJm11uQ3z+q/dcJPJVqI9G41Qt0siRB48aMqSPmE5rHonpo3on2
SdckElbP5kSCoGysaUAkgTHQMHFq0H5R+hhkkU/SdgfZQgRNIynTYsawUwUyD+O7qxSBLaPilckQ
1AwkDwkhyMcdwdt4m1LFpxn4AOm360ZAduaC04mJVHXcUthOHUludOjfL7EM/CdZiEhi1scAGseg
KT3Wzlf7a+79iHv/+iJWrebvUxeBNlmmdZZVQ4IS32CkSGW82/WLkvmKK7siMknCwz0mY5yBuJhL
KgILWafxR5J5QfpZl5El8OM9DeaFy2gL1390jL6hHQ4GzS1DAajxjMHdQTu+p+anpC/Cv9lB8Hai
+IURbyJJY5EmRkEGDcrmPus0mIYfk/k5/U5SGcplfVn/CBIbVvOmLqiS4tHJkr4MtWR4QE/KduiU
m87B8GjmPOhO/XR9cetG4bdMIfbwXPAajRVk5uqXxd6VihbGn91ZFlev6/lvMYJuUNqVZOkgJi6j
IQ6N7AY91NdXIhMhKIXZtkyxFW7e2mOPnLj32P/LvRLegEFTU/SOYxGzuhvTQHduSQJOZCKj5ZOt
hP/95BEljWKRGOWw42gXqY9gvQX9bR4y0Glc37KLNCq/SDo4F9Akgbl+qL6eS9JSZ7JJoVlHd/JA
CUXjp7mIH7zEsP0JU9j9sXBV33Eww0qrvEO/ZH+j8iCuw0wOB/IvCFAZsyc1r0Y03CtkQZ5a+9Bn
LflKS962nYw3il41PpyxcpKYxTW9B1EQAPWIPkEwLKwc1OY9WOOxcsWcwoUObjBUdF9P/QfrEWZf
3+e1hwRrQz4QNC4Id4VL1lesqJsYFmTW7lT44RAtkbBmewEkQ+sFZijDJRKeKprQpWrrwTo2AJNR
pE9RyT7U7NZQk/0MY3J9PWubh95CUCWAwh1EAsJ6kJwucgCPrCOh39P0pnRRWOi2qozXeu0eICuC
EixvKgERxrl2Ak+RpxP3JPCg+Oa4o/RBl6U5V2VA+35RRQEnJy5Fp1Tpa3DANWWEjv3aikZJrWlV
goU8Pif4QV+ScJtrp8BEggWHrxTU75PthBFSMouxeiAnMvjfTyxGX3pMVxsVq8i1TZnvrAasfsYn
UwZLX3uhAP0CkwMnyAAs5FwOMlUc0zuYx1adf6rO21h2d5nlUFCD6o9g6/ErIsvaXKTjuI0CAxra
rDCSF01zgl1voGvZQDMLdJPzxgjpDkPdHb8Jh00F3mcMRJTl41Y380SgYObTSnNh53PrmOZvaR0U
4PRqypfC2Vy/RGsxzOm6BL2Y4iS1UPiEBTLIsB27id13pf550e19O6lPydSMvtK7FYZ354/XRa/Z
I/B2ctAu4K1oKzs/xoHqdt55PA+hlH6XYKCZfbguYXUPTyQI7z3oXisN22gdZ3KXgZViBsKTbsEO
fl3M6t06ESPohrLMNuBJHvReV3aNWe0y9l3F+KN/J0VQCM+J626wsV2gVb+3teTZw3QHpfvD6Q6/
QvTTUxEUwhqVAaPeYIp67WNSomKcfWN4neOQ9h/XF7R2jcEBhtIUMj/gwhPOP+uMsWoIYoJxwvC/
OSLIR6W72Jn93Aht58t1aWvaxm04xyED+S6acTawum88uE3omPT1QQsVV5eom0wEX/CJ/VvART8S
MDgdncJO0QQI/Fhffru+jDVdA/eXaoFVH80YIsV20U4Z2HB1pITi+97MgjLbtlRGiLxq7U6kiMUH
Hm5WnjHCwmb5EM4aPQxTAa4cBwPExjytt+5Akvs2SbJts0xzkNbOjV7aT8rslLdtnCnP11e9urPo
PUXDmAdvSVQVmqYqmdUJrxcC7PxzIZuzubqrJ78vGApdzzxKHYYAOLudlZ0Xb2pZYCBbgmAksiWe
TLsGhV+WvVrJW6JLklGyJXD5J8o3JzMCxB5HpmY37sdk3Jnp9vohrFlTFGRAhwOmGvRYC47QWNWU
pFoPpTAy36MvGT14I3ow8/C6nFW7cCJHuEZqD7qY1ux4OrJSnsrFTMCk3u1st9EDyyqPiRLHh7nX
J4nc1R3ko1bBXIBpA6KLZJc9hlWMjXmk3luGmhMyU0krwTiseciggsIkBxP+PuKd81OqWs+oUhcu
EkN3io2SXocRkXW5L43Uz92n6xu5KgwJg19dgiCQ5As+UQmmlAWiALC2gtfVnzHrY9h4FUJ6+lih
p+m6rFX1Bt2niY4sRHCif6RoTKkAGEGWqvhQ3Z+GDH0m+33+99O1mBVZ7Ba8wW4Glmjmq7IRuKun
f7IAYbM6ZbFJT7kA77HIHtruKMV0ykTwC3ayBsU02spRsUfEe2O8K36KBv3t352DeEmHyVaXFEps
qi8duVEbCWvbqhEAWJnzDoBnVuTurHSzdegMVoOuXfKvppXHn/Kk3VvMeDOYKcHdyoQJh27jqtgx
WA+PCWYC9I9d/KNvDN/tJY6oTIxw9G1Xqn3awTSP8YayGudy3yh3rZRzZvX8T/ZOOP+xqVSalbj8
lprfApbjKyNQYzBGr9d1QLYeQQfAPFGyDqBuVNuST1rZBKb+1LEUiNqZ/fwbUSAdRisheFFEHx6j
IxZjAKHMsaIvtXewug8y7NS/qRkgL2Rx8hw4ASKh3ZIppkJzBHyuesBE5w2w/6PRhm4V/sVqfssR
edEKBR12i4UXjqrDTTPu7eJodvpukpECrh7QiRzB812sKsttDy9ckt2iaOjSp94NdRlnjUyK4NS4
qVvpSYvV5ATT+37q7g6oFYrBUtc3bfWVOVmM4NgU6aiQjMJ3SimmLvkzCC+GqggSrQuHTlbgXV/T
P46gOCmVWYRgBBOuap28WoOva9ui+pErEl9q9bH57Q4aggeix0UJ/mxIMbw7kiLYCq5v2bp/fSJA
cAP03q1TtAXClfJ8ZMgwmAPUl267YSH8DgzmALTfeLkuU7JzIvRwsD2lmxfc1BhsxaP2PijFo2Kb
vqYlkt371bslFkbQtPqPty7YU5QkjDmh3FvXgwqry7Zk1/JmQLRqbGWAfslZmXzdJ4/qMGZ1r6ew
DcS9j4cn09pc37dVo32yGMGYstHOinqAX11oH46OYUPHgcrQJjIZgr7V3pLkyDMjcDSOGQlt43uR
7P/dMgSNQ4/v0qsmRGjug/eGWYPgrrouQabUYtCYxawthwpKbb7/BzCThINfRON3ZccJXeedRN7q
yYNQireAoolQZBljrTUPTYuTjz/iO3B0oluljZDT5ow/BwODitx7KmtZWb1FJzL5N51oW7GMepF4
MHYuaiLOEtZgnM+/GKbEI1nF6PD5mv9bm3CFGHwFk5U4LvPOftKDzjei/C6+bb4vgbID5fHD8uVf
7qZwj/AitV3DQ2DzznmucWvJBsnOPhhu1C0N6515z2Qvx7rGnKxSuFtplqA1guKFGn9xzkyA3fqc
hhRzc7kRfIw/JItcvWgnAoWLRo1SrQwbAt1X1vrmDbdNuuJ/N5/LQ/qDoMupkrImyVRGuHlWj/kK
NleZJH1n75ljhxVB6CersF8gpXmG+kRlxP7FzLbyrG34Ddd8fn7JltzNP8pb3h0gp8iW7KRYsRjN
Ks+LHjs5825J10cCFHlCyZslXZPgwjT91NntgjUNW7QDIOu+tBhetWB4FQj4ouKzRD24q3LxcP1W
D1dwZbTZzdF7ikX1n9WA7LW9/sUBdOAwbUDyF4IoZg6vS5TtomBOnFwFaQumWB2dMaosHU0k+0HK
UMY36dqq+Eec2KzZUjFl0MGqjAe24RxhC/HBQensKtjIZGe/Xl+TzHaJXIlLWZlplXEbeTeF6PnZ
24+54i9P9MDppOJ758WRJSwld8wVDEkBHtEqrvlTQL/PySf9o7H3ivF8fWGywxKMR4qZCw5ARYgO
yg0I3uZmP8t4naR7JxgLkO3PwOxCRvzabdoD28Wht/gpeEJ91wfBcDRkPvl2fV1cya7ohwj4UBTC
Fo0roQ0gy+JWgJcQmUu4drNApA/8PwYeg5hPOKBGNaib85Kd9ksHi20SOsHyxIG05dYL2+31Ja25
oGjyBLcAUAU8Aybc5HREnOMuKeIEg+At0Ufia5imdZPbSnEoRysOh8zaMn3ZZnkR5Ratwx50N5Lr
vf4ZnPIaRWp0m4rZ+swxFTQXJfDzna+knv3USm8s1hxz5d2xti7YSvv3Yqx9J5UB+VZuBGKyfySL
zlhddk65IId/hHA3/pjSKqh11K5lSVOZHCGUVcGeNLXIqR5d9jXrnvui4zz60m6AFR09W47wEDi1
M2tgfjeOzXLoqtdCNkJo5W6f/b6gLwNYtKoaBC5HfdlMGB38SmxJLkumC5Zg66u8Vc2F/h9pV9Yj
t81sf5EAbdTyKvWmmemZcY/tGftFcOyY2kWJErX8+nvkJHY3W7cJ+wMSOICBVFMsFotVp86BS+rv
+i3Z8b37mLUB2S90nbFqnHWJRdKZvliPFPMNwyl0jOkCrC7ohpnPGMPe0PFlsMAM+l1XIeFUTrD8
/dkN40Gg2DeaH9Y2Jg1t1LQBuZu677dP9eqioNzwo3gOXmYpiPQgHxhbDIOd8uoZk1F0fhs9706c
aM72nP1+tF94IH4ak6N9a4+LBo8FybMxnLK/BkgozNWX2ytadbszI1K4J03XNDk4rU6FfyzML6gC
oaV328TaR1uENpZ5dygfyiHIjvPYscH0fAKnTBa6HugRWPyAgl5QpOlpaNs4zE3F82XZCNn7INIC
iadFevQat54VRpHPsInN+krA9QSl+5AYzXuo9h7E6AV/sMQzc5L7CcvpQTGRWyfNhVCDta3t13ih
1OBWkOUfU1fRVlnDq2E679fyJD9sRNbx0oE9bFwXj9uq3Q42hBrisDQfjDzI+z0bFdt4NRyL9B6H
FDRZUHwyrCvhxEbP+nhuCvM0hNZXY9fvF4Kr+zwcWTjtaAgR98+gMJ5Otz/t2smGUgSUdzzIQkKz
+/JkdynRyIDS7KkyPrIcY4LxZv6cZip24bXwfm5GCu8ZXtWayGCGgfox/pqLb7eXsfaQAInAr3VI
8X3iOZIc6sNAHUwh2VmHdD/1Qb+ZwZRLN/ZvfzaMTaNDshBUOS4EYC4/mzU3jhWDSeSUsafWiY/J
9Hli0Vjkim7MyqVyaUhy/VxMaT1NnXOKi7+FkwWVT0GvfUzFk2nO73KTPg3sYHp9wFyigm0uweny
lMO2B2Sc5cA7rqryZZcVlaNBSrAwh9DW6cYaP3oLNUT2GULjk7lrgU3WY6gfmt9dSJNpD1WK2UUy
H0jxsUFbYujExrcVYJzrogJYkKF/CEWVhTbiSsR05N7gDrGH97Y9HyYTT9/JBllXtimKPCpEuXdy
EmSdtWsNd2e4bzEDHj1RsXJehV2QtkBFAkfWxQSAJ3tA3LhVrPe9fhpjK2DdXaZtiunEBgjMC8gG
smFz28OvDqoHGBXgaYvYAqAhMvQS6NzZ0TTAW9IpQGG80PfdY68STbiaEQV10LmVK5mzZPbcCsT+
J0jJB16R31n5LkUWU4LmuxvCip9m71nYEMvxUPp1h0e3wpyjtq0NYPPSg0bG/e1l/yj4Xzjh8otA
nwlEI5gfccddnjRaan5mUNKdXC+589m7vttR8gJaajF/L6sv1MV58IttT95NYw8mxW8t2hOaHWix
+Nu24o+kzL8ZILZMuyaK/S4s9EODUVcTHWD9U9mF0MW8h2YmeMm2sajCuNB2c18ZgVt4e62kp4an
j/Xg5MHEMtWjaYl6V2sD2SqwUQQ3+FWzw6RkGiejO8Xu46DTO8gloisR8A46xU0OIqAXo8wDa7zj
RhDbii+76lAgJVnoA8CPKldXO78zSd3DoQDlRQMJDtWqHeoHVPNqiWdWpKS49Y1+dLWhO+m6+4ka
1QGaY/pEQ31yd+A9OWRt5Dk7UIDjasWxQc80n15tTAslxt7wHzhB1Sl+TDB/jFZTYqlUVeX8DEsH
3BNPSCB/PfAtS0ngOHZQRhHt9C0WfdDm2S7T6n3WMQU4V/7WgEwsPBvghINYwIqWOSNj7XfoBzZJ
mGTLt66f504RIa7WAmZ8G2IniyQHqBplnQwb/R+xvEdf3NoIGU32LA8w9hfdPpA/QCXnOwpxNUyo
QPgDyTEUbuWOMPe13gF5iHgyWk7cOxfKs9YhNo1y3yyJrj0Mot1NvPOjQi+dV0GnAjNTKQjlh0Eb
wqGw2EOu6dz/IOiQbOI0n/ZtJvyHsTKsd6476Gbggq/zo5XrOARmnqTHwprIYdb03sJdY+vHorP5
y+11Xd20/6yL4BNCz4TgTF4Gmh6chHOhu9VxkUJaSpEOCyB4UEdLqbpSbZZ8fcjWpBQzYbNONLut
j2ViYu7+ZKBta3tfzGTD7YipQCOy/8nWJDc3CtpZDWP1UYCB0Tf+mkgbmCgRJlAw/R8/o/TiSSmm
312QBh5JAOGNkIfzwYwWmtB0p2JAkR1eWhWRTBl6LzKtxTdk0FMan6wPfrq9vRqFBXlurmh8TqYe
340b72uwxnhfDJUggcqElICXfg6V32SujwUU6cIOnULcssQNdadvFQHiSiFR+mByztJZWSzGqc4e
B9Z9ndCjDgTNjC3lbSQM9ugAowYRnCCuBxGOHgs78cTqbzSfzDAr7yyvvnMy9un2J14ugOtw8vPY
yTR4qcF4WsZDffQr3u7tmvfbRvSKVHb9tP2KWdLzY9TSxmi6jj+11N0xm2y62NvouFL5IuJB2lBo
qgLNcoCv1/XLpJS3zDU4MqFKWz3xyp3Im+YxN9mTAfzFfWhpswB5VTGn/bRxoJWgCmbrTvXT+I8H
7lm9Rqej5hm51z+1TXZsyYHG9Qvzfnd6/R93+mnFlc7flGZOn2ewUlhDiJd5lvGgde4NFTRQsRq5
8dVWA3hcwXLx1Dli48ZBxjvk+G+3/fD/ORw/VyM3vIy5rO04xWrcnNGgZt8xEbfxdFEF0DTaauBR
d+LxnvkFHhpzYgROk+wMS9tCrz0kTbvX/AHFS9Uw4Lrn/jweMjDaccsE45pxBTW1cYM4x8DlYL/F
7SZ1Eb5/d1xNChC2dE58q2VLqa86Dn6/qetu08RV6CXWO0s5fbh+Pn4tTDofToyGgQDX+nGaDh2P
dBq6bZiP971KUXTde34ZkjLQ0Yxp57e41wlYBZPA0O9EHt32HdX1uvyEs+M2EXClUQ93nvCTaIxN
cN/xY0w+YpROcb0qLDlS2sBMDGyKGgRV3H6r5sex/zaKD42ySyU/TCQ/cKR8ITf0uAEKC0H5UNVQ
tF2IQp1Nl4TjFkyhO1UWrvAFGf7nuJwmFdHro9Y2oPPjAf/ssxdWdJv85fZOKZxBBgA2jjl1RT/W
R7pkd8XbZGdBrKqprS8HVVEwzi0capLHkXnq4tppcc0an/J861IjMBdiD2dUUdutu8MvS5LjVbat
eYMBS+PcAvxph/OoBaR4HCDfcPvDXRXY/nGJX6aWn3Lm41aeWdbgGUi2rB9kOehbhnqzmXbGVj/w
exVCb32jfpmTHD3OGr/otCZ71HywyejdgZOHDJDq26taj64/rfjSThWWXzStQXCDtW/5Igz5fjRF
QJH9JAfXU0VXxZpkOlDNMkoDjJL9k890KOOZD6kwgslsTrcXtep+BJOmCwc5xlmlTwcwlVagwFwd
25xvvBmqEoeB+0E53fvfbltaXdCZJSlMxAPLrQ5C9UdGvcgevkx+8+x5u9tGVn38zIicZQzJrNc9
4vdYpXeJKe4ETTcuOBUVpVbFYuQsQ898HzS0uGk5K461bQStZr5Hp/zwPy1HTjMIyj22WWJ3eHYo
0o1V3aF8VqpGea6KpD+O66+v5kk3edEJjNgY+GrtpvxCds0+2TA3oNEcQpL83jnlr7eXtezCVbp7
Zk+6zoepSC303qsjreNvKcmjqkkfi+YrQ7mjcpId40UAFL4iKilcXVZIrAWp2mxM66MNiUvLS7cj
EUAo98lns/W9J8Nm3v72OlVesvz9WRjsGdYpCNY5sPTQx4t+8d+x9+l/MyLF2t6vvLpLEWvdTATk
rxFPT0dFdahaiBQlzMxooPGEpy2dngotHPidrmrbLdHzlk9I4YHwWqc2hSgooaesOpgqSaDbS7ia
L24aR2d8xNMxYQwardB+M/i28u3t/7Ib4K+93PIid6uEDDCj1UPUchHR8iGJv982ctuTIaR6aSS3
6OCWLRIT3ZiAVNlMLtkMeH9kO6EaVLwdUDGLdmnKM0bNN5ccSKvep/O+JiGNn8pEcTRvbz7UqC6t
9LVuZ9zp4F/6p7wTwawKpIovJr9xU7tpzb7N2FHENdjZ7mf2WtVfZ+e+VvnxapbwM7ZdyRkWdTYV
aF/Wx8EkYclB+jI8gFAitF00GOOg+d9uPO9HKnYWYwYhjMYqcG549djMfWA7Dz5oaht9c9vnFOdH
xlAZfcK5bsER7Pqrz7Z2+SlXfbpVX3Mgwo1GGUazZeb6vCBzxWdEsgYoUps8Z/Y+Hu6hifEHK0FH
EKwnEJ3E4PSlsxVuHRcps3Gp8odyDvom0m1FqrjqbmcmpGDmDzoDlXtW470acfHFq8PCfjILHQLf
CiDR6racWZJOTs6rqkMHqj7G9n37jfHnrv+Tjf9lwZSCjTfmpEhnOHSfRol2j1bLXO/+YEeW1jUa
pCDx+CFRd+bDWjbXdUWd+mjE+V3WAvTdT6Hxu3NWP7KcX1bk6gjnhllVPjJqqBwF6DCM05E3R1X1
fHXrAQiBLsii1Ca/EvTZpjM1CycJUs8HRVYGOOGAKUVu+YeSmiO6iUlbfbUdq/tw+yuup3Fnphdf
OfuMvLIIIFFISvM2MPfe3t6OB+/90Aflw6LRCZZgBbJn9cCeGVz+/sygYbq6lifIb6zhtciCUXur
9Wdb9UL+IQp+lRqcmZEOrM45pEdnmDH3887cpltty3dNmOzM5w6gDWfXHkEwdGi2bB9vFd909Wb6
aduQG1j6UJGk8Ze0oQ7Kj95+AAbXfuafaDS9gR51lx19Rfn59ke94tonDTGzxsN5c7MajGTQdjHE
Ie0HNLf4H527/3zVkC93g1UsFykqN7P5jT016WehGHC/WouhuybkQSHPtowI65JHDgSNMsy+IwGm
R4i0B675rhY7sIne3qWrO1cyI/lhnrlJ1cc50ocU4kM6M83QT9Nd64AFiFruaartl6Sg0W2ry4+/
cEvJquSWzWTVlc/hlgm8H6o43mOm4pRUfL8fbcizAwa+M1Cyj/AFWn73ioDpH4BIKHKVk1+b+bFF
kJg2gd8BukA6x5nRe71OMUhbuveWi0Zcbz60thUM4l1TgfPesCBu5G5zwCVSxwwgRbR1WH7Hq+6x
5dXW9yrFT7re0ctfJH/bdM6WTnx1ZONjGr804lPrPY75QUvD9rdzQ2gHwkF/rl66rK25zDEGVCGD
ggB1pe+6fA5rcEVm9OCUCjzS1e0g2ZKu65ZUrtZ4CNEOKTbU3Atja5Wg+NKeqVJTdnlqXPrnxbqu
wDA0GTXqIHTNT92mjfiegMr5KY+Wu6A/lIqs6sf/7tIcIE6gesA1DuZ0aD9eOpFYEOYmWWhuPOyT
M+8t88NYPGj9TmvfeHni5aYZT7O/7/RAAMExvbeLUzW+48m29uJ9t5TsDl7/ruaH2j/5DXTrrXpX
VcDmc2i27I1ZhIlmBiLfu9ZmshQVneudufz50hlI+Qx0Y+lOkIiZxVvi3zGO9JOS90x7zONMEeSX
fb74WNCtAxjNBWEZjttVqkv1nmfQEKo/m/YOL5LafKmnOx6DrkUPQOIzJCpOG3l5vukBMwqKEeCi
MHIhsxOP4Csu4rYkpy4zwZ6vh4wdiix+0G26dRIVheLlrelhYTZY5XSAZFyQXzuyWK3ZQG2z8HX9
RJx2DEoT6hi2Zhxux9/LqLUYIUCUII13APpyQRd56XAtdSpaVCA06bQ5NA0eaq3bLTQq9yAgOt22
JVW0AScDcBn4TdDdgJUSOydlwQQ614PFcJfwbfew5CD5Xn9ZAKM/RGheb1u7vFl+GMPLBLkjlABB
zWhLK8t9lPwg6Y4p4xKKm3wIPd5sEn9UvLovPyBZpKYX1jxi+hBRBJZYWhO4+ZoW4Bktspv+fcbF
Xw66HRsBfqcUGDTFk+jS46+NLQ56dpXVyZAzvff7CFfa3hNIg/kuNXd+7h6nkW3bPA/K/u/b3/HS
6f+zCcgaxGEBc5LLCm1NuNkSLLBN4nu3fKf11c7q0l03PEHjU/E1l035daT/NUbglZAtAjug/HpN
s7ExZzvTomR+GfoN9Mp3KGI5xQLK3nXj2+2lre7dmTUpXJksLjIvz7Uo7ir64E3iAAm711YUX/Si
UuVXKmPS3k2j13IAT7QItCFNYNPvlNb3Q8GfukrFa6cwJU910LLqE1piXSQBlN0PPUT8MXnzhSJ5
kxBc/20XAPS+B0UrdN4u/REEL2MyjNgu4MZ40HfGZ66zQIfueVeTu7Gg90bfbTxOD3oz7gh4JG9v
oDQ3cP0DpI+a96WumbXXR05SRmhaAUCzd9ld45SHzLD2TTcEdv5+cOLfes//a9chxMM9AIkXeQQE
WsJxS3SqRZlhgshXC6HV+VBp324v7/IGuLIi7yObBlpqA1ymtTUMzOgbqseKL3gZJf8xAezdwpaL
nBTkMpc7mHdVXbYofEel/1hob0kb9L8n8XxtYlnlWdAqkmFIiINv5eEV7RdVEGvV3Ti9p61Kj1V6
5F6bktInBo49OhSURfo7N5g3ogvTrb9Nw/ph2pSbfmOF5QZckkEb0g1RuMTqYTj/lFI0YUVhckuL
Qey3+4fPdBqC/GHYWJisZr8HYrteqeT4M5kweW/AGAWqaTw5r2OvmslZi8W4rZEXEIxZujIyvQIP
xJx5Xh1pB/awTNdZWWicnOfqILYWxETpU3bHD+2mOI6Kp6hUhPl3dQ6ehgRHDJVsaXUtzYombTSs
7mMRxXvrkO/Nl+KvGJa9XXIH1Pjtg7Z2r6KI+dOelCvUwhXU6ZI+8itzWybfChDq58gl6/c2Bv1m
NINUOkJrH3ch6ATJBmRIQJ55eSgqUZe2PfkdRi+nYEy3/dhviqYAH+SRVadcNU6oMCffqySZeDEl
cRfNIJ+FOiXje1wS2wYgBtv+0Kg4rNa+59nqZGSvm44c5Wesrk0/m2MZzB5KCCRgrRkK4zj6bVA1
qoH11fOHZA/yviAEc4lcJ+ldajrNgIFWsYMED+DEMEwf6qjeAO+k8pi1K9b2PNByL/aQYF7uH1AM
zEVjooumuNtlLnuMXT8L7MGNXJJ+ue2d17Z8yNDihoUypo/xScnWOPVW1gAfFpH4qGlhUlK8/Tal
ihLs+iq4MCOXdv0c/EIt7UTUl0YRVWXu76qhzULCR5VSvDSksBxwTNTgX3CMYxLAl19SiVbT2bep
CQWOvZjuC3DhjnRTFi8e3xlV5PrNIe2KB5AcR22R3DU6A6L9vsYv6r3A8r7XYl+hFBYT672Yxtfb
3/v62r34cY50YXmouAnfTNtIq8tD2/UfrFklf73yrc/XL+OCzTbrzTrWmqiv/ScPGhd9kt5VjeKB
vOI4eBZDlgepO0YcZTmN2e2qxE7iJqpL7a4zHqus3XZ9uRVUMW2xeOBl2o4v9suQ/AhiXjsAbdu7
EfdN/5GyfAgFN3cOZmCioTLep3b+9+09UlmU9ojPo1G3FEuz+ipy+ua7M2ah5TafsdSoSv/IGrTs
8RnxkpTvI0tQsIu1iRthcKUMgaR8nhP6jTm1+Mxn3gR53KoAxSt34PJN/7OJ4tplhLGMieaisXlE
58h9WRoRi2qryA7+Z7FdaL+87e1PuuqTeJ1bS06LKR3JYON6BdO6hEdmFecf60m0X01WswykTE6s
CGlr24eRFvQNf4gNyPfROLCsB82dfkIjlBZbt4IG43Cfv7lKfae1VZ1bkrKyXrh+bKSzEwnSWJBK
Htid0XZk07aWKidbO242bgNMNbkoqFx7yZwnuYYBRT49cYrv1vxlkGdwOP/+Pv0y48roCNLHpUPn
2omW+mCj38UFeaStyht+3GDymV7osBE7ljkqeTWpK3o8i7Ea236bPhdx9jXO+q1mfzbA4luD7dZ0
km2sJwFvXom3zTCJ6+TDPU2SyK6eCfMV7rnmMue/R8rR9KIAwL9hTjRA9Cgcy2mOMi3e8prom0F4
9YaPSjzNmvP8smnJn7pis90QR8dNUJD2walTL6TM8TuoGQv69+9vK3gLgGGFWIUL5ZLL8976fjxT
/N8j4iUfrIQFjqW9ZlTZp7j6jotirGe7KCkus3jyMS+bJB0Jm7oTS/VAb9NNXhwq74M3bgZsatZs
Bre9myAK0w0btJqgxhak8w4aNaCMfvC1/W+uWvo15uWqu4l0JAUPdqQb1cYyWzCjA+9MekWCf3U0
YYbgpb4omywt5eWjnL1BNeFQ3ev86gV+fHTbwY8yrxu2Tt8fh1aPP/z+os6tSa5q5mPpiEKQqDQT
snG0ln0wgZYKhDeXior7VWJ/uTAZdVhTM6NT0pGoa0F5HXuBMbclAMmoRsx60I/+S2ISxZ6teRCo
adGMXGajMf94+THThGtEGzmJRkQfhMMIDGxBbExhbGS7xNEOf/A1DbCEQdUAGyj3RHhSatCZjbMI
ikaPxDbv86K9GzSV1MrVWV++JMhwgQTDH7pM79P7Rsu4XuaRJ9yw7op9R/tdn6iGI66eRpIZyRPj
2iJJa+YORqP1Iux0sEzEeKhUdn1fmmNQxxhJSx2gD1W30+r6bJT5TVxNGMGVdo3FEwInxAciK4Oy
T93sUwwa0ElVUFo9aYDhOyCLgjSSDN1YEv4h9jUSgd/gS5NaSVD3DpC97rvJZH9yzv6zhU6IlLFg
oEWYoCNwgD3qQMnciRT/JYYABa3f6/LjwbJsGxoYKPUbGI2XWTuKttWqAWTmUZ7w+zhNg0bTj4Cx
33b1q5eHZGXZw7MwhZBrNHrMWOQIloQEjcegEKrqsMR78s9aHBMk2D7BUq5078xxoNQYbUyIg1SY
ZjjC2iYVn3WMT5TPFmrt5dBuYzAQOizKaHXQhiiF9ooz/H79GOs9+yUyT5pOsnp2qdWdEus7a+5i
aFEgmAU1Js95844X74VjbrXcROFTkYCuuem5Zcl1mjKNS4jBksjS6d8u+e5NRRMMTgKttG53e1PX
Dt65Keng8ULXsgpkC5FTWuhAVdy17qhRPhLHNl1FrFy7DnDCQdwAZRT/itLGmWufxxohkdsVdmDp
6aNI+CvVPBEIMOU/o+BD3800BizhDxaJ/h74YDw8NeU6Movd3nS8kkV1UjwLh++GOn11ea24x9cO
iIPVgZoWgRogx8sDApbnZDRJATLOpEMRac5eUndW7NdahD6zIb9N6FASZ3axFGqAGsKu0H+lB6J5
22kRGGh4G7p9c/C4auBn7Vo9t7u47Nnh79PBToas5FGDWQtv3gqQZgzmNkYPg6iaUas+6aC/hlYb
SkpyrWfCEgfqIUNJ7U9+2W7d1jla9PfUMv4NNIskhwGPROyUwpmdDoaY2rKNWiJ6lIyTuW13FWLJ
/KFybH8I54Tr71N/wmPptjteF5gQWZY2Mx5Kpo9kVzINWQAchKykLwy4g/IDi23ICNsz7z7785Qn
+4rgsL/vzc6qIJ3qduPLGLtGhvQ+0Yr92PtltvUMnSWPfk2hhc4qq5sDEG0ZbjBNYIXdsC52zf0C
HZ7vh9oQX92x1LfuXHW5ooyztlnna5EcI2vMRCRjxiPSZ9pD2/FmZ4ms3dWloRIAvC6iSt9NSk/G
3O2Yb1RwjNHetMO4ZUtFzmoATOTepnOsg+t3O+SVwGIPm4Tlp9sbtxbAwDOEcIjTjSgm9aPc0R4n
UtTJS592z34ttlMrXgzT3oPPe3qOx+nB1jRDAShaPuDFU3dZtENQzfVRyiWy+h2g1IwRlycvA7ji
ZvakzeBAaT7qCnTPWmA5NyO9dTK8H7PWKEjEmgzftQtnUuxa5LJ9/T7V2y1ICUCi0//BC+HcqvRF
hUW1OU9rvBBKL+QEUoWd2NZusW1Id89rB7iIShFBr9uyyweFEI7peegM4/K7DGWVGNHgHxoScTrs
y3YGs2vqomDAgxEQhV4rjmkRB2iZUl/F6rYWRc9NS4elr0eLTjkjkU+rZ6pzUAxanrUvdP9TJZrx
YPCJf7jts+uHBisFOtPHm1oulYAdK0+silvRKF6t+KiXd0W7b/t4W4HjhuSHWjwW4lMNbq7bhlfX
emZ3OUxnN4Zj9LPVNwmJ7KwDwcJXezZ3BXk18td2VMlErNoCkw54dYBLAzv8pS2PxiLJrAQaeazY
ZtqXAtLsk1aHoqXbUYkDWT0qZ9akXUTtv7a4o9kRmoDPNouDntqHxsu6YBgbjLW5b1Nhvov5oJgE
WI0EZ3al8Jd2WqelBF+06eegqD/Hugghtxh4iabYO4UlV8pkGoMPJgNcDhgN8jHOgJiLq91A47sJ
BEy33WTl/nAQTSEHvEDXiDzs3cyciRI9+MjXqt1ovIpE2/XarLCy4iAAkgEMhd4OntHyCynWPHcQ
BciQMq5tLD0P/NwJ89gP5/lD6ze722tacZALa1IsTTC9NfJqbKMxFdWhzaeFQIzlk1eE3C5tQUPe
+mwsQ8Ngjjh5DUg7M3CQAUqtSLklVNuPLMe1DAfyZmC10pF2X56MpE4M1gLVG83VeJfFUzCVB8sp
8QfyN3d6iAHOjOnDiHozrq6QUxWH3Mr+4kUKoKCD2QQPpdrLHyAa181KMTWoadHqU4MhiZNIiXFM
UFJU3JQr1/O5KRkOC77uvGqMrojSSd845NUewZMZP4/mu9HcZbUisK4sDCgw3McAAaAZIiMQCCto
FfdFHRlgKktKO/AbNzT9VPGoWDmKF2akt2A3lnYKxEEdZZCNY3QIAJsGT0+7HxOVPsOK2/poFgMx
aKNydiWZWaCea7dZakd+B5VJul/YOGr7Lgena35I+Ie5jxWLW7uL/eVRtlSVoeohv8xSr6Suq5lW
ZBXjHjBZPf8LPYocXAzf+xnPw8Mw9qc5/nb7fC7h6zKlMpF4w6KpQ+MZsNlLnyRuQ3tRVagNWkkZ
pqar3fVCU/HhrJw9lCFRzQZ3LKCeV33kzmkN0et+/C+itNgsiNJua2OoBO3k19truvaTS2OLu55d
t26CebSSM4C/BfJD91PcvCvGI+8UZ+w6kF6YcaTQZkyOVjoazBRg/UTTf/gKefoAfDeGf7q9oFVL
ZBH/NImJ55m0SUCxudqMbm0E+HxgpU+1g6hdbibvXeUo3jBrOwVeUx2s1YDZXLNKmlPpJLXt/rNT
xuafneKbBUevltJYWdiFMSkxKrOed7XZFlGP6wHMciJmWdhlrB1DO/a8JrL73HpxwUWlQuhe+4iB
rjYaDBDEhbaanAo29eToMaTco460fxda/wgwBQ3TVj/5lTb9yZV7Zkxappck1MzdHCoQ/K/WuzOc
uyEVGF61UNf9bVe5XJd0xyRcFAzgGzsq0SAe4yoggGjoKf6snI1omCpqrYT+s+8Idd7LszblNXWs
sbUijWHwL36tKzCtDwG0RAMrzyMds+fj1Dwk/qcY0qnVYAdZLQ595byjhCiSwutYhrV7+AdVbXQh
5DIzdMINh5boHuP99jDEqbYndjsoEpprl0UKoUN8HXgiSDdfDVfnHcDBGesjwZhP6GbKRr9+hj5N
Zxwm2kIFKnJHYejbWqTdrNjdNa89Ny4FApDuuQNjJdRnoRtekINo7qrqe2wrgsCKGTyRQJnuAgLs
A256ualg1sJyeqBeDNEEo9XhKdqHLfFCU4UjX9myc0tynuIavTFrlrCjEbzGQQcnOsx5p5SwN/GD
L2+5ZTYDJNg6Ng1zX1LmoPMZgppGquH66T8uDJbg8yaBDWGRBfRZKfGti9ffsrd84LMbyAbsbDD8
tInmRFTvhWX645bPbfJk6kh8NTPjaAAa0FbbdA1+eJD41rSteTYrjue1s0KqFLf6EswdNMCldeNz
1NaERCxK2PtSD/2qC6ssMuZ9DpK923fUyuP60pZ06xqCWgMBi09UanTvdkbgDR/y/Jlr9cah5q4D
ZDmx3vj0tdHebpu+dtclZ0J1AAsECEJ219gxhsIbrCTSZx04PxZ6WXts9GQ7ayq5OvmDoqANyncd
BX/g+0zQxFxu7AjAGWnHwj3UmfvoW6C8n/elNx+ovvFUIvFXGaFkTC53tY6d+5TDWGZ+JOAaJ09m
O6DxngS+sXcFC/thlyINvv0118ziQy4DM3iDGphqulwj5MB5mjW1f2hdZgYGNSA8laHhMoLuuWRP
oI4mUdamwTjqAeFKIJD8dMGql33EA9VCSnqVKtalAKGxR/3D5OQHq/Q3yYQ3MMqdJ4OWG7PR2oD3
leLq+DGkdX5iF6tolfuI64BwXuHrRap3Fe09D3DGcgBHsLujdmZux3h6pozsQJoOVrTYOsaojUcO
szHG5pWPplYe8jL7zGZgPZHU54cRIiAN5inprIVZl9t7d/KyjTvP4w4cz16Y8fbIdFPFqSm/Vwzi
LokhYGi4+Zay2uWeUX3OQSgdeweaJSezBilYrd3PIPgL6jyz7yq/PmZp62wMH/DN3/WXxTYyRQzT
YkwV1i9tV5kvSp8mmPifyY4tTKn9WwfGtQwc4lXKj2Ah2Naom5Sj4pq6OozQrNZxT2FoDELfeBpe
Gu5ayHsZmKk6dMXnqd6mdYWcigfxvMHhUJwK+aLCB4aqp44OyVLyxsm/tKWLrkPZF7Z66gQN4a+d
VinQ9KvLsYGiR1UGsuQy/xU6Zgnm4WGiMOZN49XBOLOoMJIjOh4bTNDsb+/bissAwQS0MqKZiUrh
cmee3VG6zTBRq4/ewR75I+2tg3DnvSHAIlqB6WeDpHufTZ8YSwtFeV1OGZdPiToMZpGQe1+3fEx0
j+upMWC4fbS6IQsad3grdBV14poZQLGRReP2AxhASmIKW6B1Ng/xaaxpOKOmm/ZGUOVK91/btjM7
MnGiN+Q19I0G7xA36baN37Wa+OLbbRwYkM0Z7eYLYU7YOH0ZOEmsA/OQl6DWJ4Ef91DwHR8t0oDK
aP7SuH2huP5XP4GN/poBnCPYeaQDIjov5WBCdA5xT7YewpjXFluD5bvbnnR5/6JYCbGtpfKDJh6E
Rq6alGJgZcEtw4pKkm0IQ6eOYo1u6W71Btt725j0QL22Jvlt2ZM4q/6PtC/rdhNnov1FrIUkxlfA
NubMQ06GF1aGbkAg5vnX381Jry+2zDX35PZrOilLlEqlql1703w6liEkJcHPIu6BkvOavLqzFzb8
uUTuvzdBzxpRPSCDpm78gq3lSruq4UEpehRwj5roQI1POcpd6Q+9Ybc07zYO6ZatJSydHFI6FT0C
n8qOdakGrdVCwCG7CyP1ORRbQnXn8eD3vgJpqKPZjI+IkHpuqhyUfiJaMx0rjOip5T/tYOxR/HYL
LXkikNZI1B8DIvr1r7m2PphWIdGEPBV94HOjA227UKtKcmxn4qIOi6YpiJK/FFs4fgml/d/qAEtb
0sMFnCY9wRW89WeettPRElCUQM/UEqln1J2j5MSjwLJEheXGMXtt7B/pjNLioLoZ3YpJ57nN+6/A
OAFEjBY1AvAHSL5LqnLWqxAgZ039qmWP1Hob62f0MZyR3FTDz+t7e376/zOGmiyyfIiDIOCe7+0o
ipy2OIXHlEQeKUcvHkxA77caJCt+g5IvvHCZr7SoKfkNiEIbPONUALd7/qXQXzFzfF/QBnIi5duk
artebXZZ1uobp/A87P63uhOz0lYmgrDWbBQVQwSo6EfdoyKEF+tNMPJfXN1qzq5bWwAtmCRdsHnn
e5nPcztPGRZpjXAZ67XloaOPKD77Zb6R1az5CCV4qIJJAIhuWXgj00tq9EWJ+Baru4pCLTFxF3Cv
qqW3I7qz+AwbGdw75cmf5Pf3XlIMTCBxXHBBMoOBlRpZ3I3VdGRG9DKnDWo3AsJGvMuVo02G7yqu
KG/OtX9GHgpnVPExIfJU+nqS/OLJ8tssTbkjPWYQZj1RPGMSj+DKxpxVhg5EXDFf06pHULeBTYBV
P1XADh27mI6tmb1c93npFfp7KYb2u6YAgOj7n58ETIZWa9WUET3GkaIWEGTqu+TFwsg42YdjNYi3
slUE8fq+6e19H6X1cDvPPBvuDEsBsjmzrd7eaOyv3VioJP75TZLzNGFLrNGeyDG+fR9526d3bTDs
wWboxrvNeYDlvMkf89SadD0lCVQZ5lkh/xtvRQzPbnRI3paHuN9d3++1w39qTLqf2iGvQ7ARA0Bg
kRs66RwqJppPJki5j9DdxeCiXTiZVdwpobVV7ls7kyaF3wIfpaG6utwtJ586IUpfY/S7CgT8rum8
miQexfwU5IrVrTqVhMX87VenxpYfc2KMqqYV9YLTo/5g2k7+aj803xtMLSsuuQ+1nQid0KG+tdFi
WAvhp1alW2swiySsZ4QdW8SeqjCPZIULbNrGV1y7HZeCJtipdChM2rrkoQJtH6S4ODW603uz17jc
E669QyPvUGAQu9p4AZw/pt43c4EeIjVfGl1oM5xvpp7GNEyy0TzqVTd4Kt4bO8MYP0bHtWSlZ0aW
vT35YuqoZG2M5+PRMOfbKT2a2qe4L5+BUt3IYVYCNhR/YE8F7Qwg6dJqhiJvKc31OjBAUFqh/NTw
LkjN5wSEQAyKjzMGJK+fupWs6cyi5Pk6zZqoIrQORtvRALPQJ0f510bWct3MivedmZF8fkaDJOl5
Zh3Z1LfOOFSYSE4oMt4vH7WD0gVmPqCjh4caypTnX4olVj7MRlwHgJDF4w1HSWtTkYNcfiUYQaNz
qQNDyEguEmLc0M5ixusgS3sHHEyQ7YO0wuAalmfyL8LoDkr4Ssb6kKoLg9uhmn82gM4QyJ+I+iEt
AwuNlOvrXvtJqJigkAgg3QIMOF/3DNjtWM2GccwaaEJDPZOy3G+Jct9oRjBq+b3dPl+3eBkycSOi
TAudQFyOTJN2Wg8bUkzj3AR5/yU3v+I+zs19DX3keKOWcXnC8a9riwIkQc8XUITzpSU6gPjEAnXy
aKVeHDY3erfVwbv0zuWpgvkPkDyhiyfz+ZXxEOWD1YdHK0PnBX0mo8HjttmIImtW0HmFnKuK1Vyk
RqNIkw6RhB2TomaOoadf1A4oqtgUX69/GqnsugRFHT6AQhoi4wLGk7YMKDySDpBvPNZ9uZvKm4ru
h0a4xVg7ZvELtYtpeDO7p+tWLyOJDpU9eKCN9eFlJAVJoSk0pY2F96WOWRZBXXMaDpQOfqptoTdW
LplzW9ICE6QAcZ3O9pHYgBrUYo52TWxA5y4xXWHM9kM5G8TFwN5LlyePtRpHXsIAVDfsfdt3G4ni
2nc9XbgU21iKYdOwGe2jSLN7NGd3pYj2w/jrL7YX9adFBBqYIxlfGUFFzKK1phwFgH8jt5O3pKsj
px7z8d+cs8N1aytr0tHm0QggRjgX8vBcTaHbJOy4R7m3e5xQJ4fYxYsgW6jRy5wPI3onZpY/P7lY
o3bQ43hKIDdgfhrj3Uh3av+UGUgaor3OD2lYfPgeOjNoSRltkUCgScvzKBhp/KYnuktmdiBKsZFs
rbwdFg4TlEQZ9FOBEJN8ojYURruuro8R1O3G8onSlzED1OcR+iv5vLM71Q3R5Y62OCougyXAYCjA
gkduIRuQE1nS0KKIFrtma3usSz/HXb2xtourBuR7S8MaoRjKF4BOn38zXnUdJaWmPTPQYUBNskl1
r2n6cj8IPt8qzLgHNoBGDhVsi4H6YnVg4MP7D3SJYOLD2J709UZG6klpQaAZK+LOHshe2FuzeheO
DxOGvhSUly4gECXnq4tEGM5Dm6gBySxI/pKvc/GrHJOPZl1o/IHqDBUVHC0Mz8h7GJWNmGsLC+lN
ryvVPW2mheTDS8qN4HQRlRdL7/rrKBKBe0G6pm1NwVgQUXlQI1Aq9iHm+3nIvrOw3rh0LtxiMYTh
fmSuS/VNLmtMxSDEPNlpICrDM7tD2H/NB8zSoBhH4oBsAesvvxPMgcgQABRU5dn7Q/kkcthxNeZl
q2dBN9j4TiPKAmDkyj7q60uDFmW+ZWoGdIy65A0qZUqUTIqA8DB94pitc9p6SHdlOpd70OoIBzdw
cpxS69P18Lu2mRC2Xji9ARq8GAzPxrwVnWKIoEiT2svjaXKBRA+PjJXfijb0Z5LukTPV7nWzl+cL
y116pnh5IB+SvyE+YVaOYa0ie+Z+T0BJiuRro4Sx9uE0HR8P1S8LaaP0xMkwiN2oc50HfCi8amkk
NHgMsNS7vpSL9HT5cmhh6hqSOmYwKSG2wibLc0HVgFdPYf5cZv9UnZPx+25L4Xf1U50Ykq6wlg6i
BDMICQZb/9b1xnPe5IFOxoc4Lh8bCyn/RPbX17a6hX9Myqn3UAD7LCqsTQ3D+zznN8UABArd8MHL
WhO20AT2H8LkuEwuRm1V3oagXRhJ0NqOEeT7eB8djJfRpXvqpHtz44Ot+d7CYw9yEBQrL4YNirLq
9Swy1YCxwQXi8i4KP4a3QlqMBVm4sJbhN0z1yrSWaFiXlNNeDUbQIITx05RiSkXDTEOCEv7x+je6
zMEXY5jntBjIz1V4+vlFAinYQbCEkCDjt5w4s3FHrNeav+jzLqrw5bxZ+Xnd5JrLL4TMuFPQEcVb
8Nwi5cCylVZMgrS4p+FOTMdZddN5dNRxC7uy4oFoPCyK02hh21jdualY5K2ZDiEJ6OQr0AKq/G5r
Nn9lNe8tXdzDmCtC/D03YXfJnNSLibpwqsQv+71uvNrDV3WLW4WseN6ZJekEq0rSJyGJaQDdZIjp
Zh46jya4aQDqGrwaxIE5RFw2jvDa6lBcw0g+whOoB6QEAAV0E0SaURGUKfjxlXiX2ALMALUb6oi8
U7LhjStZAO4SJE8YVEJ3lUlLHHo1Kistp0Hb35S/YjVzUnB2bvr88tnP6sVoDEPqnNhwQ1xamuQW
GLtgjagtEnRV4YqCO6BSiIp/rHI/dapDOrR1412cpC6jN5gbgdz6BvZmZZ0An1toOyJegdps2faT
rMDIB5LqCS4XMC08YSMcRrJvUQwepXirVLdyBCijIBdhKACBJVcyNWe0p0qZFIE2T/uxHyB43x0K
xP7rh3rNDHJ5k6K+iStZjlkaG5IumqsiiIuvFk/cpBgPaVNtWFm+v/ThIGX3Pyvvwexk35IWgPEw
12kQil8NAgYFz1oGgrJfNf/cRm4Hkda/WBYmutkyyoZpj+VDnhhE0Iwxljnm8BSyi9P2rmEtxmSU
jWRjzR+Q0PzPjOT3rQ1uKzCW5EFGY8dsPmvmiFzj1oYQ6vX1XD74oCAEAArKb1gOOOqkcMXjNpvT
tKCBsCKQ4f9E4uglMXjZj0rs8vJTE33v+U8x/7hud809UOxBgXrhuzbk9H6wFTvSGMwi5mPAQyl2
NdmIHZcJzsL4Ak/H9aECEyklbINoNLVXNLo8mdHLxliej2vNmdMXmuyVekvM6DIynpuTImMDuaTU
LuMiqK2H2PzJxBcLhFNUfIv6fz+6d4slUBFC4AZJrzx00WiTRSE9TgNM4/Bk9kcFlOvRlqevrIdA
cQE2EBFRMpVcsGcZpqtR1A8GiDN1uRchGYVMH82dUt+olF56O1JdOAJq0wt6XWYxaC0ly9A4ZQEX
1j+xuFVHc19YkS/sLWqUVUuAWCzHFzz81vLnJ8dXA99/E4Z1EfSNBrIOt09TN6wHRx3ePvyNkL0D
0YFOkk1wrs4NxSTNR1YkLAiJ6uV2+2iM1Bep+Pe6GYlFeEkNl1eCTZceEsjj5eLlnJF2rsO0CRj5
JaAGxobHCsLPlHzhM8YLwzt79NrBL4UXAaU6Kzca+FKi8WY0UOnTXMboLp+/XP9RKwcP3xLo4KXe
t3Q0ztfe5tqAkmqqBZH4pRLqxbx46Tv6lrXQtumgO1OXv65bvIwmbAkjKHzguyKTlIoFRWxQnmZx
GXBt3qPr7gpzGRvdKsKteQ/ycMQU1NwB9JQWZmdmaLdmogWZhl5n+5wiiDTla7KFCLpM7ADqYEiz
8H5HSUJOR4awj/K5IEUgmh9FE34ilf58fcPWDvepheUXnJyDZpihiynUIkjqHzF91KJfBKccVKrW
VqBfc4ZTS1K6AeRqV6SAIQQkUXeUh/t5Eazsme7yftj1OZzSjrY+1Jo/gDkNNEhI65Yoeb68XswJ
s2adBVBDcXog0yDK+RLplnd9F5fvfZ59oGkAhrqlToX/5MOXDcU0mCV6kKr6tSNoHNQtGuGAi4Vs
T+3ZhWijYzSDf93qineAJgTzs8gD8fCUA3PY0Bx1FqYFUw8lSK1/7Cdzf93Eykc7NSHrA2E2g9HI
1rXA7m8qc4+5Vm/go5vbbjab+35rdnbLnOQj3EZNIM31MrDFg113jVPZwo8jftsrkVtOpqOS79cX
uHKSzxa4/KIT/y9qJUbJA+J8IwYXWP4kpu4mq9guzKqP321nlqSY0VWAHM0F1gZoLAZPOkctzF0t
Ej9P5o2i34rXU8wKUPAeLGU/uQqW0J7PE4a/gpE1Tg7fa6fW16Yt3oFVMxhPAG7AXgjapL2zO1tt
GpZXQZl/LZXcyYSxN8i8kdlftspQigXpMnJEkDgA1i+dYSMXCcdkJEoOIH508rJyspQxt291t7fL
R/wwVx26N5ErT6OGgfqMTthb5Ujp3/jKyQ9Z9uPEV3QFBFyE4clH8QXj9nNnIWcYPldNvJGLr4QT
JHYI/RQjZ9hZydAYh/lsFHUVKJiPTwrqtDRqnWoqPHPirspnv9TH51HpPzY58Z5EwGeWKjjqWLja
pK2u0ywcQzxmAkOhmldBldeJE5CI2vNMDqkVJl4yiUNZxxQUBlqz8aVX7qKFqQPtf3CAkYsURh1a
4KKstAqaLHL0yPbIZOeOiaaCMpgH0XxsZOK/1SJbAunt+3tfijZxGMatmCI9SMvZUfkPDrOx6Rqs
9nj3ej3OrH7SE1vSWWlTzGWRrAPUDdODNsTMMB4JdbXSKRX2cwLvQc+N23HM/7ludiWgYk4DTdBl
uBeJrvT0YZiwKbmFSFBW3X3btfeETWA4+8bM5sHIezfRtsBhK0EBFtHXICZ4GyGIc35I6n4ITYya
VUGvxV4YFzd6wY85w8Db9ZWt2QE8QF+4QcAgIVORkLEAtnaucEYM8Pjq5VujEndst6bNV+5YlLf+
mJGOIkdhmhcFfDIJowNttAdWTt71lay5BtirVcAdlmMn37FhieSlL5s2CCE/l5f9rSqM20nt91xN
HsCWNTmi5163pR6+tjKMlCFveR9wk3nWp9Q2G24geo89Bum5aWdeNhK+sbg1B8RxBt5zeQdcXEUV
WlJWNyV60KQvs/jUp6/akjLHz+XceWTrRlqp+C/pFxD776QiONbn3sc5UkhDafRALJjkbE+GBGPl
vqU/dhEQKxqGE3npkvR+rIed3fcb6dKaU6LdZeI+BIYEtCrn5qHdaZJZL+sA9VKvaEsXsybOWG+p
RqwFSpxpuCXeBqCpWJKak4vIAk8c5nrhMWb8aRaq7XB72FlW9pI1aebmVt9vdHtXDVJoqthLUx5j
ROcG1drOStGVbUDr26GcnNLYjWRHtBCC8FtvntU9xD2AYwfuY5zvc1sDiGZrRtI6sIz+W62Dimuq
fgK7f7x+6tYcE10alAxxzS54gHMzgFl2fWMgIBexArBZaH/TSLg3wvpn0bPAqjKkvPrWvM762v5n
VAb36WWVZ4NVtEFe2p5NHVZo95EidteXtvq1MAW4NDdwl9vLrzhxj6HPu6jqSRvEVNkPVeswyPyx
iDgZQN1m7/+NtffHtgmVeE0K+HY4GD1KD3pg5g/oERWm5hqqx8WzlTz9/1laPunJunTFxNnKcLqW
wz1kQdk/EnDfdfyZKxvP4rXgiAGOpYLwvijJOyqK+biKDG2QAcyxq7q2dFDpaDfusFUf/GNFZm+O
BFjfwrzSg3bE3ZXd6tULKIXctripRz/uvl7fvlVriMEL9gQXjS3lApaaIj8grR70Xe5mrW+297xt
nFa9y0FQxDbcYuVhBcwBKHwwZIQHuAxrNtuW8sGu6qALB0eplWNiq898YpAFLTY+1pYpeu4XCh9Z
SgRMFeCk1pP8WPPhBgA0j5qgFb++iauOcbIsKTpxyLbpvaK3QTsZmOppnsAPdLhuYvX4IqxDoxHk
QEikzpcTqWOfaWWH5XSf8ulGGW8hK+40mhvhMrtuan01f0xJO9dausiRrSHfj23xHAlT/Iineiui
r3SSARUCskbHUA1jwLifrwgI7SEfohbXB+12UdT74Yzp5GwcXdGWBliJSpfX7FuT9Q5vK20jHG6a
l+JGW0DTr1M7PUjmh6J0DXBMdOpd26Lq2SQuU8GAeKfaG7D+1VC/rBgQugWBIBmdInNiHQf4fVbL
8C7SJnqLMaK9UXR/8WrCmBKQqxDLQdSXSp4YOYLApjIBcZ/hPVpOkaNxcmMZ4nNoZODkjea3v3Aa
gPSA0cOIJOLf+dcE3W/famNfBxUDARPJnoQVbnS9VjcPuQaqWkuKKjtMPKHtMdk4AsK61xt3iJ7R
fb2+iiWCSyU7FG+B8kVTw4Z8jHSQq2kUQ5YKAw0A3Wko96DstFNnEwqlDioRHkNJF5SyGy/7tbO9
YPMwVYpJD9SOz/cujCdzGOewDZKJ9Y6Vl0HRqLoDpbMfyQiwWT+0W/wra3t5YlJmQ8BweWEYEeQx
lIKBbcV2Ab35BKGsjU+2sTK5F9XaI6bNRNIFhZ4mwcBCtkuSSL8NWQaMqgDzQdpVG99wdWlAOJpL
Yxl0YNJu5m2ScXUckW4LcZyMR52AWoFqysfLaag+IZsCOQD65FQKX8wI+ylr4fAh4rCdfFXG7KZn
W4oRa7H4xAqTwr4FWYBWq4Y60FPLR1n+RoOE33WfX98v0C8BcIi0Rg4VWsR6C15WBzNq07aZuEbS
HEo7+YuIBHT7/8zIKxF6RTqqLhm86mopbq2BpYDyfJkH/hTzrYnNrVVJl1ho4Dyls9UGvVr7GZaN
KUu99+pMIU/X9281ZgCWtJA1AN8lx3Rr7pOJz1hYI/4ZG2OfVT0kRFjsljpwSgI0QqKv7uci/xiD
/O9KFcy9KzQt48tSyB3mSMmANsCHG2onU9XbfNp6uq6634kJ6aM1BDwyDDyPgZmmNz04BIZS3V3f
vtUPhVQQhGQLr6spJdVgOCZqCOanQKfzQ9m8IG176uqX60ZW1/HHiCVtVZcWtlERpDScqKCObFoz
aOotjdu1jFNHgRKHCJ1GlLrOw7gwSpblTYPJNqU7jizxNN48lPWnxtoai1rfsz+WpDSiSfK8D3tE
b9LY3oT+fmSN99omRGLNDOp1IILG+bBAF3e+IDCcZXaTpYjeRn3sZ/owk+yGsK3J8RUzeBGA3AB5
im7AB87N1KARmnBaO9wP2QLmLh9ZMrcOh47oh70AnAJAe0AsBFUEU4oJsyDqEIYq7tm4PjQ8eoZA
5UaCt3Lh4dLB38McHTR+ZMFFO0QHbE5xlU+izb8qEejEqtg8aIYyHRjGr6B9vNVCet8fKWlBVd5Q
NdCYAY0hy8NPTUnbGtdRECVZSrx4LuNAZLb+AoK6+NlotOZfAcTuL6OsyWcltUMH4gHjQSXRiMnS
oYo99Fo1Hw1ytkNMNm96c5PvbeVsIOsFKRDKlkDbyMhKm2SKGLqqgzCK7rRdcoij4WbSC89WNh8W
i/fL+4Ha73I1oxePKuO5P00CMs3jbE0BabV/YzZ+K4r+RptQ/huFvtfzCpqqcf9ohPSnWjTfI5s+
5JHSegtdwk43+qCbsuFmNpKXqetuuc22SjErDo95DzQYMG4JVKGMsSOdhjbOxPsAwiD5fiZa5erI
ipx0Fs8f9vgzS1KgoGzubCvM+0BNIWge2swpN4/vSmxFhoKtRsb1DqU63268VqNWKfCmqYAKa+fx
Aagu//oy1r4oareY+9Gh6ggXPzehlTYI03XWB0iG0IAyGNBaCer7UeR0FvFAHPoSRlsA2tV1GSCA
Qm0ErXT5XleSpJwSG2W5mjeuPjVPWbo1L7OSOiAl0lFABdc+YqAU+eIxzwH5TCaUG837hCoQI4wx
ejsYzmRk+2R4G7jm4Fccr2/nWpA6NStdVOjmNXZJaBt06lNLUreebin41hIImpfFRpF47eCf2pI8
0MyLWVip3uMwjoE2RTstQwdfiV51tdlw9tXdxJwbkD6YaweL+bmXtHbI9FSphgAKI6OXoIFephn1
LNDFh0r0jYix/aK1te1WVvz9L3b0xLT0IaF1U+WdqQ0Y+PsRN1Cirh+4+CyGN8TZ65ZW93MBp2OM
BYBkucoPXa0IK5ta7GV7MDvxWmMQVljZXq+sLQKZtROAmRaAjbA0HAHpNaykhd4oUY1VaSS9xb4n
dxD43ULjSNwqYIxBEwjPbZSkgYgHQbr03UC41KCnXITPitGNLi7WZ1Pgf94Pppl5UQvgggMSyU9h
Vc1okpaEO4o+P0KPUI9dgIeSHUnGJ8zugj0Xddv6EJbiVWN9Mux0MY0300hw4wFc7GZxPX0qtfAt
onnlCUqqw6RP/2YAqm286M+/0uWSJH/oul7N69Q2fFAgurXyVdejV2jVzZmx8Qo9j4y/DaGHuwx+
YLDPlrGRdgzGK97NMFThYWjV93nVfaohWqyiYNfRyrXSjeeONFfwbhK9QTBqoYIFSIBMtR0VZq6w
bgBlmjaOu6Qy0GnS1PtW6R9aKK3uedgCahFWP3QtvC1N/UmdK3U3DKAb40n3q7VBLvORM3H5i6QY
o3Rsmpu0NfyRiCdBixsCwp0mp/uJbs3nrez32eKl10qmKVM046j7hgClSpqXoztagxaUDeQDTMHf
5rC5S0sl/HJ9iSt2l3K5josCBCRI985jmwCn56CliuWbVbYTVeWTKPYsrt30aXtbpk5q6BuZ7IUL
4+sutTygLgCFxbjKuUWqdElTTbUJGYGiOOTThOQhhFO4eRgOrzM3Gv/6EtcMojOFrAg8mQhu0q2U
9bOG7B1UfBWtVfBG3RNlypw6St/o5hjTxXZiccCEgnoBZJV4SUufsZnAyDAZlembxaS4dQsgTRSO
O7sabycKsbJGYMaC21vTe1InGp662F1EWfDOAXOVHOpyMsRagwG0535fHhfq+N6fHkZXOSzU8eTx
+oaeX/OXxqQgVCihhmEOkOPaTeePmIzJRV3sZ9rs+PTa60Oyv25v7QMu1H7oQC95oNyjhcQwbuWo
NH2gsb5WNflU1fk/lUV2JV6q102dZ9C/l4ZJ7aVxAEbaCx0YPKLYVLHE9IfadEcbFIrcUHSX2Wmx
sahVS2j6aZCXA/pKPnhsSgDLnrLwWYARb5gabwYkIuXGxoWx9q20EzOS89O2mSYWgdkUkrR3Vnlj
ICk0k9arm19m3zvXd2/L2HI6TlqmPWuqQrGwezad+b7lCSTZZ1F7CqeaMxrzC+Qdt9hhV50DdzsU
9HDXmzLzQsw7lVdDafj1lDf+WJNb0nPulRMu9dI2vl5f4ao1TGoBl4CqEvC30gqLWmRR0xi+koLi
bGo1R+3hGqTLnH5Sthr4q9YAZQHIHlhftLTOrRV6EcIhDd3PQJvgROO0S83+p4CEcBRugYrfR1/+
vG7/c/0TY9LHq4p5BJUGPp4iGo7SIrQCBotjAGMCb9yURIEOptpD3RvqgbOm/Gza6Ytih6mLY4Sp
PyP7DKHSeyWZ4q9RP0MvJQfmzCgztiuXMURVNT3IjD2FWgGpwFT0h1lNQ7dqh+mYmkrvZ0revHKW
p7uhMW8S3Wi3uqmrUXKhflwG+9DulKPkCF66rEYV5V0KRXOz/SKFAr2Lvdjbnvn6F65yYmz5uCeH
gRWq3Zdabvj2VD9nRe62UfgFtZ39pH5UvWqJ/qfrkvyETcJWqhym+rbzBUb38kWrMt9SaV1zR7g8
hnQBn1/Gc85X1BEI1pBhYUnWGcaLxiNvTcUBMQNY7qpwi9xyLZig2oInLIYRUN6XrEVsyJqu75AO
Eq4cRNxV92Wn9p7dZcoer4XuYHRooF3/aGtG8QQATAfzWxgZl+5vE9K2Voi5Dn/Ocr7vymSpaVXC
qyPjkDfdsAu7LYW6tYtgKdhgpRYFHbQUUkCZOqcsi8Jns/E1ep8kXqd9qFv2+2ifmljeYyeuOERa
zxBKDD9lpnicZqa5EKj6yUM0yzjXp4M2Wt3GxbO6LKjYIMOzwKwkO8ugWknH8sWm3fjQ6LFDDWM4
2ubMhTRJ+N/iTAuTXCBYAbBRaiWMRhFjZqEyfKJGTpIey3xvpsTpELpCu/A5yo7pTuGZkyn6Rma5
lu3BMmhecYVjEF/ylj7liqGHoe5XUZR5dW4dp4WurV2eTFpR7c2+OCoQHLzuo8u/Kgfqd8ZXbCpa
yXLmEM6xWjcpbrxxst+GwdcgtTA20VE3Bi/E1cfKW6O3Nw6GBGv4b5uX4VOAe99lQM99iEGNLwJW
2cAAgXBnM2Bi/mpBLpMoj4TehGp90OJ6l9Ktzvl5reC3XVADgaXuHc4h37hhO1uY5bGYPwv+CjYC
wKe3TLwXcOQdxewiCFhBsMEucMtZCoEFTnCrC6KBbNmvIwyXW4uswD+RNjg9jfbakEJ24NjFqheG
3y3jG2nRUqAfq4y8rxaJPI4NyreAdMrOrPfp1DG7oP6o9sYdjq31XURRuPGuXYlySJSQwYC+bQGv
SiFn0FpiDH1oP4fz1yGFQsnoleG99jklW0LqK1/vzJIUeZQmnhPwtYDhvjFQCO8Y97KweL1+IFbu
JRhZtK4x+gcsp3QMOzvJWmoh1Ah04vYJodWrWeWQPeFl7sQ8BxHkXxhc1CoA6IBbygN5CQtzq50s
3W8jYOvLJvLbMr+xda77cdYbG+f93cUl9wTGFzhjwPHQd5BVHpoZI1HVGGF9RfndyhDSZqcwcneO
mjvaxL9MUrjW2Lu2QBsoOgDIfeQa2wroa4H27GdICeLcgrk3KhDt7ER9q/VF88UtLfWFI5+xlOm2
LH7FFbrvydfCTnfXd3wt/CDmgRgEDWkQ/VxseT32kS2w5Zx/M2yXDk+IvQcKLa/RgCCbCm0W5vD4
53Wza56FL4wvDbcCk9xykE4vTqRsJarr1GfF9A0lvRvex65Sc8uBHMuGU61cJmgH4JkLBOMy6ykd
yjTqoymyWuorEX8tI4wbaZ+gSvzFyiH9DVyLE7XZRnV55Y5GPxFxBq9q1PgusH/MTOIF0vuMqXg/
ylJfF40zR5v0g2tLO7VDz7dxZOHY6xGh/qCY/efRshTXrGbiqKzrdpW1fMEkgUwJOoVeYxngwqCD
5SBCvTUh5CzVxA4SmnwugXFyql4BFYeRfOK5/jGioPfoiyEoNJsAuULdU55fsQpmlXGK/Sgyv27+
n1KxlYB4ZkLaiiRRy7LPK+qr3XRTWumunaj3Yac9MyE50sy1Xp0zmGhGjDby5ySiXmhme6PbqAOt
RAQLeQ+aZ7hLwJYiv71nBdzFwMrrflmP+97+ZJR7oX22crR7lAETZDn4ePejeVt/jLpn+VCWissa
zQPwVYHSTFrikGDsLplh2IZD7WKapAD9JLd5Hpp7VbDUVRiA6Ne39XK1eIWDShxVKGCa8XyUjGYW
jbhJFOJTDoaWHvwfXl0BhVOPdnOIy+g+TtEaUI02aFrFcvUxT/aJCQ6S67/jIia9FwMQBFG1XSAU
0m3H8crupi6hPleSV8zPHYELAEnHXDu032gCXMQHmAK5GWg6Fr4HFFfOzy1tO+AdtJL6cYu2aKG0
oJXnVupUnf1RgV4I3oC3AEADDewwOig6zk3pVoJ59MwifkhnjMs8FPl4mJXso0dDsrKczpN4DgRm
Y1ZmTP1MKNATmHZllt1NQNqn0ceIEeGiiymg0UHwB/9E7fLcFB1yvUtxcHx0NI7d/GSX6S7rtxjo
LksaMLNgQkA4Bqnci+J2AUDYnJlIGM2xckeV7mM9/DzWLWjR+U1r4BYpWze0Oow46sw1mtjJoKl7
3SMvHiTvvwEz72B1BQ5DLqvkIAid4ni2ISGNFtr4TDCyAxpP9A6J6Jz8m8U33rOX2YBkcTkjp9+x
B2hoKhnxo17fkah/qrjptOzNVDM3w8zJbPcOpll388g3Tt//xfRCVIr6EWaUZEdtdVpZ7aA+j7Xd
Is5VgztGvHJJye/B8byzjPlfuxTKYcxI55SbdPgXufv70v/Yl10Y3O1ajYKqn0bMwpfV/82G8Euc
q3u8oiZnyFGPv/55L25vWARbz6ISs0RdmaonDUdWh6iF+oVS38R4WmtFgQTsYaTlco3fDdrDdYNr
YQfKOssbF1xmhqzGFVN15nGJWDDF2Z2elV9T0NtEZvTpupm1QAqeJooCE9IfyO6eO1HKSd0wY7Cf
VdVXw8TBu5b+UNt4Y/vWPtiJGXnsRlMnqqjmgGsjEsda/Zxg5l/5P6Rd2W7kOLL9IgEitb9qyZT3
8lpOvwh2tUs7ta9ff4/c3VOZlJCE+wKDngZqpiKDCgbJiBPnYCxXqyK7EM5UL5//5K2wfCyICYCF
EwgTzMKcOjUpk57I0Uh8zG5DfjzADLtW9PLF+aXbCgnQ2OFNvqiyrFRKaacPajzDJ5TlHVKXdkjG
i7x5MdvACaj+y4pi77zF9RsdjllfRTmgvCAnyu271MoKTJnl1I9No/MtdbjICwvOqdBkbEvJl9NM
dTTJvKgL6X1A9ceeItSXzU7tnapsQ7dV5tAPhlnww7aCdWE/wBsBaMZVR4CNpQUddJ340gwggB57
E9UdyxSdj5srjqc66oRLX4pvBfS10nR6BzPTVJfOKMlPWW0+qUWe2FkU2Qjvm1FpBMfl5umykCH8
a3X5VUd5NhgbdKlGhvcPNBXTXvFy+lqW80WJKiimuW7DnDhR9WNunpvc9EksIo3b2KJLQQY3Hawu
KnzL4h/ZBw1fKrWjjDgrKjcxEx+8Wk7RGXcdqQWH2LYp0KrgCEOvmK8zMaqlqlXjvJbJ8COLPiRt
2LHCvCzow/lIFhniEjgjLfiSQQrojzlEaWj4GJDs2tSnezWo/fOmNoJmuR6Ddhecmjq63KfL12m1
Cm1YlfgNTc1Xs9d2XWxN73Vt1bs6pTfNhNJ90Ga1IIFvJCGgA5GBQNUIoBsfrCqAiDlSBIGgcP5p
atEHtEoFWXVj28HEAhXB8xX1XS4yLKkvUqPpiE8g5eCzMXwnNIz2sSEL7sCbvmDAGuUeCv0pvriE
646UU7NCCLbyZZxZ10XMvPOfadMXcHbiK4FeDe+o08+Um3Uxp1GPiBjDjyJT9mldhraOibHv28FU
CbAQ+AdujVwKLQqSpgFQS6AqDu905SqLkUCBIhQcDhsBDizuHzNcgAdZrLQFw6YtoURsNb0H9vVr
GXTToxF/t4CBuvCxKS4KtK7BU37xKGWtO8nRFWgRvZ4k9+cXTuTR8ufHaShF5ViVZtyAdBm1mKRF
zW8OIMSl3gza+P80xkUDTWJdq2lD/ESPfsfN+zgXTqiit2EJq83LX8VdFrB8Bp4nwF2BuYZ7o7Rz
X+A2WxMfB1trM1r7mtxDBGN+x8T4PQs+zy/jpjk0zkFO98VNx6WjCV2+wCLwLA4mEApTqClOO9XE
myTtM09qv92vXKLjjz2e7DFoRzokBtzLY2tfVqGvjiB2gXBPPokmuOkysrBayiNb3FKmUqgzQhGJ
hU5rVw7JXdPWGA8LUqgUqz960DC5GVRwLluo7fzMyiJ3s5hmkJaLVadWWHNpaA0q5HUaA3OFvYlt
if4AGIhSc7SHKhQlg82YxlwRcg6wWABhnsY0Bjn/SaCD0v+2pKeyimc7IrktC8V2tt5MC9oTRxHu
bqAc4bZpDlYAaVjOA7DNPoVT7Mz1aCva4FXBRZKXvyScgMnwEPYi2uCtzPqlAALNAEyP8u2UWpYw
pFAieeel8RtpqLQBUYgCEchmcy0B+8KVGA0k9PBP1zIqFzZGCYGN8i2o1yrJbqz4KQqu80J4JVsC
aRVoR7a4KxkdaS9ZOoK6S5Praga5nSrJ7ljkgdN1ESj1LOqqYfMpjUq0a8CzVw195Z7fyJvLukAG
UfyDxCV/LUtbExo1cmc99JG21zLyqap/KXT4/kVJ+wIm/mOFy7p4Zg+BkquyrwWpCzYBKPUmj3T8
UcTz4bw/m98PNXfM1SyVLv7BqecNNLxJIPskD/aypO3AfH4d6FBg70UA3u29gPcLhg1QSAQhzWms
TNXY68qQotCV3+Zl7TYYTtPvlF51yrq19Smyw8YHwcp5D7du8ijQoCKFO9NC3cmd/YEalUZIeuuh
8vJb4sbeAn3pXHWXeKEQ+rLt5JE17goQgoyhVoG2Aclz44QhCE9jlA0lVXdKKt8G4FAic+yAoO42
VEaBq8spstogR7a5Be5YXVcShCbx1hudqM8/USO7UYLBjYsYtenEqdt2XzXmt8Fay2mDEhjucWiZ
rN7EQ6H3UICwZFTi+oe8S70wGy+yspRsiYgmErYupRTvYcQP6HFW5P9G21gpjSG+NYZV5TS9puwg
e00Fd+ytbYFyN8AbeBKhA8atpBKGajT1mfVgxYVdxE6t31v5FUQ9zsfm8tfwH+zYDLfPJaKF5ZQg
WIoO8GM272P1c7DC3X+wAqrp5e6BPcDTVw6ZZYzTgDtc2GgGptJbDDcOFbSyA1NQndxaNo1CZxgY
dhyw/Iuhgbg7GF1M2dchdZdE/V1aJ6Be7JwgEglHbzzwULZdCs0gnwLmmPtCtO1zaZoTUJ1EcWYr
1uwWRnypySx3gPqUHZpU7hhMk3d+Lbe22LFZ7ouFKAsYigQPCyBJJ0/u34awuZWBVC9ZY5sD3cn1
LHjLbt6wMLSEMtBy7qwOHX2qJTUECMDv2uG61h+qAQzUil2llZPn5q5vXMSO32fGhTS8m+yuqd9U
YICAUXO6YXCkKF46tzYZPCaibdvMrse/jVsQJoXpQlGH3waFJxo86rXiFe2uS8CCpzqylDlK/SMM
3mnzOAjn7De/BmrRKI/hnr7iluisFmVqTKL7SvgQ1KOTAsghFU4GdoIQBc3sVWoawUtyyyQafhis
gXo4/sHddicJHF2FPMs+U3K3b19R33wITealLHRM1E6kz4hMj+eDbmtbYZQX0/A6Kgor8CZg/EQL
DBzSOaDZqD44U57eog4AUrBCEGtr9/AqwtUYtYXlQsfXTUa5ycaosUa/pqMbGlC1N4OrYMLjIfuB
cobbBvEdOFAO5x1cb2Z0UYHxwIUK23m1qDoUBcyqQrpVg0drfNBqOwawtoxu5J8l8OHnja3fYqfG
6Ok1RK4kTVJIM6ETZkk2swpHHVDYi0IMlpUldaFI0dyfN7leVRNe4Za98FoYSI6nJkk5SyND0cZP
q18s30WVV8mDnSqgeW/cWL3rlLfzBtc+nhrkduWUGEaKNgIIgOKfoeVZ6Y0U/2TKThMN72wbgoTM
wmS67vVZhRImNcsa3B+Tm2qUbBqh34ZMhDK5p8+7826t42Rx64817tM1chgOqdk2/tC+S+Ud2mBe
qn3EqHgXAD1NokGF9b6DOXDXgOMPdaMV8qYaMc5Dc7RjrUm+pLNxNSqGF7XPmREKDs71ReDEEv9e
BxxVytUQlszwgtU7JoO2/eL82olMcIlLzWvw4STQBLH0Zz10VPlFFQnxrNdrSYvQqNMxrYLRi2Ub
HBWLQtbEM1tM4Nklpz9yet3PtiZyZB1ygCtifBLMSBhwXGXDSc4aSPBgrST1pTGui1Kzu/m20y56
5Kfza7aOt2W3oqOE8ieiji8bAhvcD5GZ9fuu1velfNsHGI1RZnvQUKrIwLlSjIIb4cYSHlmk/LN9
1IO5bsErua/U19HapdFLRvdZKMjynJWFLA7lVrBJowCCD8ZXJeZYSiFX30CaXfswon0AZiQQCrXK
986tlZnlZxzFw5CYk9Y3LPfr8ZZRB63MjHlMtGRcPKysLH9+ZKXDWOhMlTz38+BRwaO86hzy0mSV
PUyCXbq1bDgaF9QNHjygET+1JMVG1TJAM/zafNeo26huCPXKUvRi3TQDNTBUChF1iLtTM1WFw8/S
49zH+Qsu/UvAOjFrc5uI0hs/dvq1cqiA/c8Ql04LaGZBgDbJfUhKqpej29jdPt+He/VR/mXtqRvv
RAOJW9/q2CL3Fp8a1rcVq0tsqOuc3Kj6j2hiNolv2vh7s5Yr37h3eGSYY6ENVbkvyta2tHcDAF/J
+hkWlmDHcmf7yhB3ttcNvhXVsIhx4fUmhkJyH5pgXazt0ckgrbxvxofzWUm0iNy2knFgNbNZlntJ
+4g6z8peVcg1S2CAHkUACL6c8bd3y7Qq1Hww+MLXSqk0T10K+uy9JF+3pq8X6c4Mf+XjI5Ff6+hm
HvyQiJA9XNb9xyYyLpBmgGjy2amquyyqQJPsW33hKt1eji4NNfZasODhcj+DX/j8enIn48oet55S
P2YgDIG9cfrRK0gjl5moTMoDmVc2uCQVBmBTBuw884ObYA/J04vow2R2445esRt8cAlqIvCFaBWX
Pz9Ki3MhK6VkyeU+j3+inzZ3t4P1uzOfNdNrRe2NzYwFqr1/vxifGOuqU7QCUWIWPyTtRo2fM1S4
iXf+O23G/R8rBsedVJvoopEsyHzQP3u6DsKSS9Qb7KWt0SmCPu6mLUx7AIkDNRNgk09Xr5kUkDri
6Pc7C1XXm1B3lKSxaYzBR0GXdTP6jixxiUob9CbNKwNeVR/qs6r8mj/PL9vmx0HLE3gVQAwpD2XM
82SQ9bA2H6xfneZOYCVJoAwrUjTYXrA/Vrhw0xiKnloIN+jopdZrQXcAiHlpfV9JIqouHhDz92Y6
8ogLtwr4NJR0YUvPrDuMBKG8Sq+qPNsb6g0aAJhZvjVi5sjlU6TsDV1yQ/kj0qJdJ1KZ5qsf/C/h
SdDAQtf0VYswwRHgqGTfztSvZpumH0naeimJHKO8qjXZzvW9LGKC3Dx5/iwDX7sHZruTVKCD0FRs
/Kjxs9axmORo6bAzJq81PVmoxyQyyd0YwNZc58bQlXumT/Zc3ckAkkZ6ZxvmI94stKicehYJ5m0m
siM3ua1oRpimTTAi7ptm7yjUTujz2Pw2pGtpdmTl4vxmWXbbUUV29UG53djoWW3RfCz3GkSwoxBC
IIqITPOr3nrOxpIRjjJzp+hhMU/IY1OXXBL6mWTXcZbdWtbFFEMVQ6odw/oJPpr9nBcOqR6TMvTG
3pWKwTVJahfKX9i9NXs/7/n2EbWM2oANFrXGLxD40c+SOxnINjUr941HdrqT7DBtNgZO7PQe8VB7
ahwhZeo6aSwkTbjiAuqE7hN/oWZGOCjmSIo9zfcGuSVjYneU2oAJ5ppoiGedZzFNawKzh1YF7jH8
W46iBz+Papr6ap/bc46nafHCZCZ4IqzjRwUiDgU0C6YAlV88PlrEBH2QOtWSFKkJMveVemd1ohL0
ej8sJlDvxCwiRuX469GQz0k/NxLEX433KvVBOZ+Mv+SkceXeCcbZEYQF195f1gzsKBRlwWU2BLDH
U48MrU8QeXrid1V+N1R9YdcUT3uUVzuHDV5dOFNzYwTxr/N2N0LjxCyXaZQ+oY3aWomfzLvK9CQ2
gmU8tbPRTkJlf94WP9+w+AjtN/DA4J6Lbjk/gNRWrT5otRL7ahXv2ti04zG7T8ZHLTqYGf0ZUgmd
2J9tkdtFdjhve8PPE9NcwtF1lkZ6hOWleuKkdGc1n2SAZltqz1jd87Y2tsDXhPcCZQZdCh+cqSSB
nRszcn4jdS5twx9aUfxCVffpvJn1hQNjMSh0WkBGLww7XMIeEqJ0Fm1jP4nqH1r4ISmZgyL+W6eJ
BkLWDsESOk1ASwMzjX8/jU2pyqKxiGCpmvqbeiR23OS7cdIFm3rToSMz3N1GAsy+KeUk9jOjvcl6
y23Ny1DWM7swRbR863CA0IgO/ZZl0mYdifh8MsvKKF4kRr10KC4C2bwo9NgmVborSpEk/YY5iLWi
XYemHeQV+QWsE9SIAjOA+myZ3WZz9SMomQsSH1S8IigxpEXofjs2TgxyS4mx9FkZVSvypVJ/HIiF
aXGj+d2BqNRsTMG7bn1ZgZD1kXPLnx/l4rLWo9HIzcjHqNBlwWLFAaWVo1fQgAhqwzXp1DoG7Z1W
yQXJayMuQWmFNtEy0kNX81KJXEdFohfaQ0THx4TWTpphkrGMiYCzZyMwT+xwyYOOSS1BrS/yA8jx
OBr0XIuSBI7V/LJMJjgItnwCRQM0ixde5JVcTBcPSSvJZeRHhfowzdkdy7Urqa8FdZv16YaZaBnq
4Hj4W2C+55KHXpVxW5tJ5MeoHVOoWc2YsR/ZBKnMPeYz7bkTzbVs7YFji9wiFriYGIVRRL5eBdd9
quh2mCVOVRk3VaCiNPZxfgdsvBngIaDWuB9gjg9YmNOwrNU0DsZRj/yw0+6yqb0AdeQNGXGOF4oE
vrnmRW3iwCvy+DLsH+WUvraqIZhf3Aqc49/Ana4APbTpqKgRqAW0ylZK6mVq+Nxb9GkWHTpbuxBT
iyqYFdHfw6TWqbtWnisMyiFIMQk4coZxZzH6btHR1pqROhjWztyyv+u7WtSN2IgkwC1Bd4NECoIR
/p4kKSML+0yGBjUGIoPBi8rhSgkq28r+mnvwH0LE4fyX1ddXJYDC0KhF0gHNzmpQQ9GC2ooxyuwH
WrWAAYKHMu2AfXyGdoMeQzo0u+zz3jFCCCdKmWx3+c8hnOxWGh06jrbUT0+lUjpxcltlV6gLeMnc
7GcClebxcyxbTwnmJ6h7oF7q5tM+NOI9I9UTSt9uVKTPUJxzp57YtewVcuq03YdVqeAHbDFOnLq1
hDITedY09MajMrthOnPHoXZauXQKKXYDFUPkGfqhkWmjw3JloNRmGofUzDHXpu8lKbua2E1V/TTx
zDy/bhuZBSQGIANDS8cA4S2XpytTivpYiYBrkJmbM7D/p1fQS/n+yXNs5avSeXQaIOKztJoL8MI1
mq+SV2bGO2Wqd5OpeOf9WScUg6KPDWQpYEpA1i3+Hlvq6EigoGnt03BHSO1V8a+AomGkppju9s/b
Wm9kQwFXDy5BeAygJ8GtXc0q1ZBGeBVBvZulqJcCEGW1gZsRkW7ChlsAX0L8HONwFh6InFtFr45p
aM3BPqSQ+A33APIBVOQoqABEAq84/m2kRgvcEihXoWG+RfRidHPfKYZk7uXxbVLtHnzaaJj39K82
eW6Kva7eDiAhSYHuAMBM6x6GBgrcCYhIBcW5VQ5ZfgdwN0RHKw5POi5XhzEGyDBPYO5RcvfqiLhU
jS700k0bkFlnXpy9nv+cp/YAZ1tE5mSwLsjLBJvKJ0s0ooErDXLpUEFvy8rfAFG4zEPqJMpgdwW9
yOZAcIXgjqO1yeUnHUVrFsidpMcMhKqD7iW9BDLoDsCSchcUxmUEMm1Slg8decB5AVZoeoX/9f68
08sB+6ce8vcvMPDIhGzmotjC97uKmIymVMBpVRq8BtTMYOkTmDiN3bUJ7rxrC4zNAjAoHWpIcnXW
bT1fa2XgFvOuECFoTrPZ2hR3gUkxl2aoTQFvauq0wH22SDRxIn3rcvuPGWBKlgkx5E7+LVcqagM9
Yyxaq7CLoQcBWgxGvobZVpdfIi25XUse5UhQFt+IT/x/IcoB/bnlv7gcABkmoPlRPzpo1X1hOOq4
r2XVtiBkkVxp0bc23+IiTlIo6lDw/C3801xus+S+H+Ny1g5SBiJY47IDLa5MfsbhVRg8TSKmMK4b
upjDRABg1+iMo1KEYaTTjdDmdQ4VS0M+qKlPSWHn4SdtHxQwznRNv+9DYk+13+n7ZiHzuBvzDvoN
g+Crcv229Y9Y8v3RbuxbMhoR0+VD3UQuuNhHMLBRw9UbGRzM9+l0FWX7hQ/n/A7kan9/myUUyIOF
+A21JS7PjVY+lTSEWS3YRfOVXF73wV3IoGz1giFIJ+w8E8r12oOm2hkTncybTmPEEY8KILMwUbrs
3iOn2znr4qqY5AMA/rZOL6tkH7LSDoK/suzTGlyWZTZuOoK1Pr2Y/uPzkVUu8aHclRVtIMuHgmVO
oz8a7e+CvIKEGVCITprRNBbcc76wgaeJDuSZRxa5gEaSbUCWMcsHmb2Y4S5vY6fSoHo4v0oMdG09
6Npew/p17mJPQz9Bbz1TfcNn1+LEnmsAdifqF1CysnxQG+zOh8B6Z+O3AZWPK7MGDnR+Zw9ZOGjK
OMqHyLrBODHFHTSdMZ3kyOrFUP48b4yIrHFhToOxpqzv8MWHyU8GW+9Muy/vMsktI2lXWXdy0dm0
u58DyytRgR58C3fTSSI2ZgXrzu3yWXBCfE1mrj4O4N4oR6PUiTrxaRBqddJmrV7KhxiAAfAg2glz
jBljSuGugXpd9xxLbIf2SsluO/2iHu5VarOusGftqheg97h65D+hefRbuONqwChUlte1fAiahyTY
UYzo5+mejQ8N1W2TODIG4xTpLVSez3+X9dmlU7BO4q4Depl1aTk2+naMlYEeaKnYY7+T0F6FeOB5
I+uz+NQI9+0DQ8vNeIARoK7sQn2q47sACV5t/Cq7P29qfbNALUHBtAme2cjo/PVNS3tJzyuNHEoQ
Szaxfkutw3kLy4/loubEAvel8rjAxEWrEyTOpLPH7koJ1V9pme1j0F3//0xxFwsFcraqkajkEEFQ
zGqt3QyAdWBZlzgnL86b2tie8ApNaUwF4RrKv8jmng0dQXX3wJTrsNpFgLmRyWPVdUB9S/uenMVy
7h4b4x9mcYGxBFRayAEaDLteuyYKnpyKBH3Av857tRHdJ4a4HV63McZRAng1gc2DUfJahq2jzYog
vreD7n+L93XhPjrNpDpu9ClGSAR4Xc6R7umTaDxlYwstgFSZqiAJQUll+fMjE8loFZFJsGRpeMO0
6zDwTePDQhXhm+Kaf38bvMIWiivIYPOnQjkarao0kfYA+oW+n8A6t+uLXHD0bO6hIyNcQiA0Qz0c
V8uHuAIcLLXj4pC8yRER7J+tDI9V++MMt2oGG2fkHUIObR/tIrOzW9yxNBZcgXbSyxvqmZgjInXi
BhSYd6v6ORfRpV4/p3pqK5Lk9xUeRIEgKLc/5Z8fxd1CIHGbkGiesNWK4YKhC+dVmfFUJEHt5gm9
HVWt9c9vA5FF7hYixzneWjMlBwMad2Hi5Dh71ewd+icYShbshc1E8mfJeQYYVCxorZYjOSjJddmh
oXBP47dRc7v0/rvyhHysatz27qGUyqpywPYe3qA+S4AD1TsRqkqweBqX77NJkcs5hEME8m3ZvZrf
tb1blJ5pCDaFyBCX7cMS3BgQA8HKIUjL3gHVrx2CpwdwyUYEetj8SsBs49pDFEy1cLa0tlKCoK/J
IYHWck2jfaS/6Gn7HgAXapbE1VTMZp4Pws09f2RySaJHGYxOnT6VaY9z09pb3ecI0iy5Qk3Y/Dxv
ZzPnH9lZ/vzIDqmkdC6mBt8rHf2kUfc4Ajy5NL3zZkTucCkM+iu1kZcdOWS1ZwWFbeR7VXurjMfz
ZkTeLEFz5E0aT1KWG/AmZzXYS2pH14eLSOkFu1ZkhstJ2jDU8TRXOMHUzB0wd1ao6b6tLMGibYb4
0bfhElENrmFAbRB2efWRHExJd5p2D3EfvRPJb287tJBxA8KwZreUerlUc0yOH8YaRTvgcuMGciiq
6CG7efIbBBxUYGvCRDzvkFzLtMsZokBvbxo1fhlCzf1+BCgL5waGU9HZ4J/KLChMzPhGuNGq0o60
5U3YZV6b1IIL4NaCLULXi+4m2Bb5Wkg9GTQtOpgJDGWfTMxPjRuFCqJ5692P4ukfK9yuadF/gPxB
CGegxEuU6rbSb1MtvEopehwgBx2IEdqsAp+ekn6eX8etT3VsmttJJQi1dLPLcFgExY9Wn56HrheE
91ZOODbB7aIpm7sxlSX5kGMSvFFvx7iyM7xly915V7a20bEdLuo0YGLVMYIrMWgluuajUR6TZAZO
eleYz+dNCcKCv6ozmuqkaPDBMhwU+ijvc4veQ6RAEBibZjDUi/4J4KqrsU6tbRPdwsDrIYzZTia5
K2uhbbSH885shsCRleXPj5JpIidTEfQWahCpuUtk4hXKx3kLm1/myMLi55GFElKVc5wiAmQTeJvy
KkyuetR1Ju0h1L4FUfmqGGAK9s+ScVvJaHIVCpsoXvY5aqVBez0E6Bik6pXWk5fzXom+Drd1WFkU
ejogCKogdKKJoKEb7iA67p03s7l9vtovwCJCk5m7zrHaUIYaHBiHInuUi13TKe6s2kpVCg677Y+0
tHn+tsPd6FiUZolWUflgBW95A+lQhzW/dfNdxUvkvEfbC/fHknIaDuB9AMUiCn6HrAKZt/VBCfVy
XO3+f1a4sJ5AXWvOHaxASP0hGNmnDJLCOAj/0+fBQQeM/MJEzGUdiBgPtIpRPW2mOzTXWxDyVr8s
aE38F2/+Z4Z/QMxQmByNjGCTavpzIOWgwIPgEPkmtfC/++ePHS7aVFC8R0oNd1TDnYLPEChUilrf
KOp1b0X1Mk6I/yAQMBh/GgON2YGRvIGdEDTRsQlIwHtY339Xx/zrLXRshjt7OkPpUTBGUMuDdpdL
1fPYi2Azm56Y6sJyR/Fq4AOg7qt5ZEaBemlKvLHbx9GL1pVu+3k+ALa2J/B9/5rhA6A2BymjDGaa
AuzLqJhrzS2Nnyczs3MR5+LWO0hD7VNF0wmNJ/7+1piQGrdmJh8mehnXHQQUHhngElPsLpTMxiiI
7a0DaGHyW4QfTfTvl3xxdDxE0pQW0OOUDwDUu3GVXZRCee6NlAOCwKVUt9xKV32dKFBzeSxhIh1D
N7aiXRG0Doun/bc/kgm+2mVa66t7xu2eLkJvR5+66RCzxJ4Kb0ZJP4xfKgkwJkoFCLGNiMA+RZMR
WQe1Xb74RacE+Cj0DQ7q5DXpVSVdKOENxeCniMtx0xCG3sABuuher3Cs2Ry2Q95PhyK4tRpHhSxK
m1zUGbAWv//D+i1YEfCzQLH9q3F0FAkWRr8rvcsntFWfesQCuKOj9louL8asEwTdhlNo7xCQ2iDg
MNfOHUJBoZKxXWTJ2vG21rxcCkGVMTiN4o5z4n7brRNb3FFEqgD0tOoigYbnvdLbpXpHizfDujVb
AZ5tvZUMUMKBDHzpHgLHzQVglmlGPUntcIjIS8qe6c/vOoK/Hg8hMH5hPmIVcjmt8gQwq+FAm/eZ
/Ki194IQe1AdCYRn500t5+ZxQwGAaaQETD6C31NGEZlLCvWsz9UwyO1BN2+tcnZ1+Xcqual+yUrH
6n2ZCjr6fDzAnoIRSxR/sHoYxuDOcSBthtHqyvJgaoNdB+891FOyQXeZabgyKhnnveMPjS9r6LMv
GCLMqfJ44yyWrAgik+VhRn9XCZ6n7KEke2N8Pm+GT3t/mwEZwaJmiR4Gt4hhQ9UOfDTlYUgsh+mx
M2TdJe2/J5oBLTis3YLjBIwTb/IVM3He0ViKhxDeVPILRtB/yVJ7kyvD43lv+ODmzXCHuSz1qjnR
CN6EzRUoFl4ZEY2Cb32XRWURBVlos68qgJEKSj2sZnGohrfE2unyJ1qOQbk/74jICpcPlBDNZ3WG
lQywDm8IpvtKyVD1n1IvTUNDcBEWWeOCwEQhM6flYi1ktjTfNsFfRvJzKv3zTvGXhq+vc7R0y884
yt1ZQGs6QTnvUIH1UIJYstrbQ9fZE6mfyjp1jeiv8wa3gns50XGmYwJoJdXSsRxjsC3CoZEsXIUx
eg4mmR/yLKL3XnWh//bsjyF66hkcY5jzQHh3uJ90TWd4cz184B50AN/nZcA+86S+GTN0imW18zuU
Ps87urmyYPmQgW5C6Y6HOOUSupCqJakPwCh7ZakoF4QlblRaHwOkB2qQFVaggxF0Izc325FRfrN1
VqQD6VgcmhJA1ymWKpeYxffkYv/JHEdWuKw7a9oIvU9SHNThjTJ3MMHkJf/QiVO0v88v4lZ+X6bE
vqjxrZVypaJA2WzMleIwKYPbB+9WivHYyiZgjwq+x0z9j1dHtritYNbElJgqFwdNl28m8OUMI8pE
uiE4RDY3wMJKjRs6uCR5sNIcscTo2FAczIY6mRnbvWm63Sjq426tHGYdcAyDBh7HP3enaFLTqgIQ
9B1USPgqmFQh8rMGaE452hUTJBGRLW6rxSmqDXOAPW2R7gebXthQeV34m7Smq5WCCN/Ki8d+cTdA
4CUSmaGDDL9Qa1eestTJLMtDd/d85G18JsPEnCXq7cAMr05HMhXWrCb4TKVagtc7cme0w9nHeSMb
OQJAazBrLUcwELrLjzjKvlMQLHQiHbJvCvYS6VFCx6+Ir/vsMe6vClGjbONytsC6gczBRR10vlxI
tBObSp1VxSGApE3KgKTXrkHmVRjvCRjY69qxROzKW4toYUuBGA3kCrhjnPrXJVQeE2jpHkz2UhXg
7wudcH749hriZbhM9aAggYsnl4w0KiVskEp2SDEdoWmejJmEIXiTZt8yXX36dd4aXWKZu+Eem+Np
HGZMPCpa2TAAZHcK2I9T0y4rd1J/zEViA9rSSRiVt5PkqTE+DLon+YVpXevRVQ9JH1pepmMKnOvV
ACrLQkSbtkLo4cjDCwxwbwW3YkxuLfv0KJwYA3t7lEz5gZWoa+/DurxLqhtI6vTzR3lIWX4N6qw4
DV2oKSB/PsRDaeOZ6Fr9+5h2mNvWl6wKiLQbm6J5lhVSm/9x3NE0ZHrUhcGcHyJmOjEbIKvMbEwJ
Ba1sW6gwy9mblUeYXX2hWgZxQEHeWIUiBepfAWGUiSGN9SAPWPMmhc1t95olb2roa/FPSzRisHaR
s8G5aI5pk+WoYL5CVO1ad2IvfJZetL2+yx+B0RSpYq+2M6bzQB0KrBuQp8AYc8mDSXHWhJjpfO1H
3SOY1jPvtbrdT9PtPNvmeN2qgmfqKs1zBrkDUmZzZ5o5DNbz7E6jvxAMmM3lPNrRcH9+m62yvAZM
CTh5gdqBj4CIn0aylddhwNhc7JsILOv9ZZi/t+3DRAQerZaQM8N5NPUG5moMPfWrUc4vLBY8ahnT
92FG9hWYsp0OykrgVqe9V48Y3Pi+jxi1ATLcQg0SV8RTH/UB3cmugI8k6W2FPKiYWQJ1pTQI7Kwa
lahwq5gvRrMSoxlYUM5LeYgtiWZj5kcTWExLWzICN5D8sD3k7UWMySmleZu075bYv6xifhRTcxBb
xXFz6h4kQVM5ssJyP9bgZzOvNfZCmBd8d2BhMQMN6aUchPQPCs5TM9kEWchMS8v9lF610quV3qr6
0/kPtRUlxya4YOxapZkGKSn3fTsha+8xIkfyv9r+JUFVKC8xhZFfnLe4Ff7HFrkvpg56rkf5YpGg
dWhe5lYEPYGLMD78Fzu44SAsMDegcZ5NUT7FlGDxwtHr21s5uIzSK2GRZvlbTo7Mr0/0xwrnTaiF
aB4n8CYi18bwidpg1QqqqpsLtszcogZp4V3JRQHkf6QY88TlPo5/TvPeiJ5KcjOPgp20SoCLI0dW
uOXqpWCOA+i0Ya7rjkg39exWkJKr532kuuc/zLYl4JmWw3yhOziN6mTKSMQWfxL6Ugx3pNUvCmhV
Tr1jtiJ4icgW93narJjMmDBs1OCtyUDEfA+Mv5VfElFxcPsj/XFq+SFH15M+SVSzCrF8fXOJh1zb
hLZMHdZ9s5n8lRGQDP5dO+4UbpuqndUQayc1FoahweY92iN9KkWY+w130P/AVRp9A2ijmFzMBXkN
5SkGNqFm+j/SvmxHbhxY9osEaF9etVa1enO33d32i+BVOyWR2r/+hvqeM1bRQvF4Zh6MgQ1UimQy
SWZGRpyr5Yc8fJj0W6YL0PTHVgABx/0J1R0eskd6lFYaA0yAk/2Gg8hN0USTelCPdq973JGd7QoN
4gbAc/CMulwcxeyRZZU3EjRaBgrzx/Z1ckC8Jnq/HQSDrT/wHzucZztoWC1VMDdG8xgDXVzg1lyu
gt3zx7MKl6G9jW2sO0eD7iHrlI2C0tmA8zjdG+Jr1U86BSMeOiUTZDhFU8f5td4sRT5sFE+a82CZ
N7N02zvoOAr+2wJxbo3yQIEOYEyclvqyFsp5VKMAMgi61kRj2c7C3dTVRk8Ua2Plsmkeonmjax0A
F0a3J6JSzsGpul8kfWtH31mSaDmVycaTqMiPzRolKIrb5nmywQZxktcFFTjBoXoQ52AQXQEgg7RB
vc8t02IajBa5CnKsCsf2fFrb5wbCm6R4RGvM9bU6dvLfpri1WmpFr8oS7IWz/aARsF39yEU+/udj
Y3NyZL03WgLoyJvchkVSgdZSaVSniVCfWolbWMQz2tbt80BT0AQEqkSWE7eTM68fntDGeX2Mxx+g
ovwCzmSoK8vcfDI5scuyBo/dYrQQPavcXPaq1ZeUIWjl01IDC57Lrsmgl5e6qzy9XLd/uJw789wc
Swl4CBq7R8BCQlA1wsr+YNq9W/VhL8LC/ZlL3uZ6Y0LZSAiRQeHmOlkUsBpJOLlYkETo8Tj1hTd7
1b0Z4q9EipF/tJfhALuwxoVIY2Q5yOZxILed7ZXOAlic5Vb1LZorz5aF4uqghMraBRoYFwr1c6bf
9PUcZeynbYeSOeLxTlyjfro+3X80WfJftUWO3X415JH0LQPB2pB5o696SFh9sv0MtE9nel+HqV+K
hLsPw/hu1jkHS8eibdKN0m0cO08ab6ohWoF9rjPNo86jsLNLOELOo7qZVU5Vwl51huSY6aWB49k0
mD3bNbzSB60qWwQn1TZp3NUY+Abw7OCNCzaVdyaB3aQC2qu2K8FJlVjPixGSEd2DX/V/dbaD3AO8
zzjeQTp+uXRWXySJviIctdknPFeS5stc+7ooIh1uyJ0V7uhAZ4Y5rHMGKuH6p165G1xDlcL6cz6U
glk7PDr+15KC0vnleKDnPjYN3ZifA7yNgvE030iRehLpIR5GcdSVQS9lIsTyB0aiLLQmzgIS5uIZ
9MhU/qqLyAMO139ngluZtK4alegoVa7zfdI/DY1XLLPXNoLk15EZSGI46IfDrRh96ZcT5qzlkJLE
RLDS3yyiuJoVGtPXxhLcVY88ALA/vPffH0l81qYy2rTt1rSLpuR1Uh/GLKDK16L+hRfS9WB0OJ6d
oe3fd9sGLEpT2S9IzKf9N6Q10bAAMe1zMoti3pEHbCyF0EfHCWvIXNy3WIHbEC07IIVfW7nxM+jW
9HMVDE7Q96A1V9UAOEL0mtZu2sjuqkXY6O5iPZSLYAUPv2RLX2782EAr8Zl08LqPYG/HaQci36mM
JfZ1YYJZPVy+nQ0uY+OUir7SDjbUKndBB5tm56ab3ES60USp0kNTaNc2LEzIdqpeLmBRLGOuGDBV
qS9gC8oyhFnzDV3TlrBP49BXdqa4NZS1NDO1AvdmSt+s2rO1e0W6tUdBJlFkhTuzNW1saI5Gjaiw
TrLjddatPT/Xg8AKxx2MGiWuBupuMJzjK0pJpjxv6tPklV/bM3Mr336kqat9mb36Iwmm05S6IlqX
Q9/bGd0Wc7fbetmedLuQ2sgkL2p219c/iIjD8iii78fFxUHG1oXJNfyBktED6Ars85PbKh/Axuiu
JrjFzBvl78Rf/mcuDQ3t3KA62hCtl8NahyY1hnWzaUe1Fdr2S+vcd+y1ycLr0erQ2XGCgGkHuWzV
4XwDdQmnz4GdhrDIhJjxIXdwo3ugxujaSfTfTHH+AfENBoYLBHolfbKVu3IKZHC3pCRclkWQMNiW
hL+64JGBJl6ADGX0OlxO36QPUlImGFU5Pq3W4CFhH2Rz7U4zul5MgnrH36KP4fyYRTTTIqkMqqF3
ArOdH9ZTn7RjjcHV1c+0fk66L0QDDRk8/vokHvg77KB5CMyS4EHjQWUSkPtpWxY4xrqNzHj2iuq8
FoKH9uZd3PTtjfDIYHSoKxY6EbqosL/pWZxaAk84WJ6L3+cODA2gAMWc8fvmcpb6N9O5lfNvACDL
9JlQQVg6cPALW5wr1Eoz9WkNW3b5apa+1lnIu3mG9mrl/vWl+YPmZvMBYEw38Txg8P7AbWvEBgEf
Y12kPFsP1psV5kHm557uS3dT7mqeeioEE3nkDTuL/EJJ5VAltOq7iDpuU3xHE6tqf7w+qoPotx8U
f7jjzdEovYFBGQ9auMkrzDfWjXoaTtfNHD1wLuzw62Tq6H5qMRQWLIHid5EKWs9Y98dAC8rQvB9F
hEBHTr6fO+6Yt4dC72YHBgnaEVbgXVrBjfPg2L0Y0fYBu5AwtLJGmhUzN6Y+6nW187OgXit8+x45
+H4cXASng152owQz0gkkLtUZ72+fRfbju/NFbVCqbqO6qo8LqUixTzSFXES3qNkQBnxD1MgsQBrm
pq5EOlHHHo4uhU0sbMNqXE7iMgyTihdCF1n1Z605FzVzE8e/7nvHM/jbBrdQhTyaaUbhCU4GGuoM
CaEhAUeV7GpgR0pFxMBHCRu8qkEGj9euBb5xbsFKtZbQb4YFk/NXS7sdykeyPjr5gyzdGIs/bQlA
OVSkH9cHeXQ9uzDLL5ZVKLlswSwEwUPmMm/1IaMbzK787ERNWHxJQ9sT2NxWhz9I9kPdZn63BdRK
Y1Y2YGbBQhyA5Dk0H6fChSKxm53UWIesdSCwuIWJaxa5yxrkUqZx1DFKFgwvelCEzlf2JoeqL53t
IPl63dqhc6roFd5yJHjDcjEr06uq1hY4Z0LDqb1ty3NJBRH+0Dd3Jjj/pwkoDdFl30XtEhbNac6e
0Pxcy/fN/HJ9LId7eWeI2wRpmlUTK7FUmvEE3iCtEzwSOW2G9yst/O/3ZHFun886ZVWJkQw3+k1y
B07NMPFlgHzi+Wb0Vg+JM2+JQZoR/x8c8ejGsTfOOb+h9JacK1gp8mZ+SE9TlAf53VPyKHnKh9Vr
Xa/7QT0Sla/XJ/UoD30xaG4DTPPQOEUBuyww3vSgiUqP+f0Lnueu5Iv6xo4vILsp5pzfXntiVgmm
GLIXX9MTGG4Tb42a2+52k5kwziSSn64PcJu3P7YboK8bCfDWHcJZ7CedVUNa4XZFb8kUOcltuoZE
hHc8tAL6XzQMWTaeJNw+k9CwimwUcjel3rhT9jzJ9539iZaCa+/hdgZP39alJiPvyTnJTO0WtN/Y
Amr/Vf2py78yEcfA4SZzgKuFhiNAJjrnDnmzppOS412CibsDJeIDAe/29RURmeBWJGuzkq3SgutA
9QUdFPdMXwR9LUgvHa36bhhcNhWp4nqcNdhgQ8G8QYdgc2WP6wkwCxrq3RDTUm080DXXt2ulfst0
Kw8StUHGWjVbV07ME1raflk6qYJ2BYfzJBNv7sDLM9dTEpWdYtwkBWZmSigUqHVlYje9PEGmwmnB
PlMj2T1pyMg4VPN6E4B1mUpVICX150mXNl5vdEyPS+sEZpo4kd1D2WVgCmTiQfwMWrQlrrTR8KeR
qO7aM1BAKuDMtlLmBHqRr545kcHvJvVGasrke0qI1kNkyJRiNMcNYU8clDMGsLno40d5lE3qQgzo
HkCcPui14q1MyfQw9gkLwfmcB6PW1F5lWY3bFc25lavak/vxjii5/sYmOS4W5ynXlsLv1LT28gyg
g3FUhts6W+96/JbPivVVt3rHLfsBVO1QQXEN6N17oMReX0tr1v25ZwmuR/TJBrnFnTaYkzfOHXFH
CcSGlVreJYVVuZAeMEKnaMHLVHVvRgYVVPTfgCabLIk7V21zMlsyeKAPz0C+S38Nc4F6Wam/6ET/
LtUjASACVNIuUScaTflanhp1Sp8qdbwDnS3yfqNlnOF6JvoJOnrWrLR6HavcDMCdcGeNieGuZUf9
vi4gNZR2RHanggDQORi1m2l978/GiiylThZvaCzZtbMZ5K6rFGmNnXkzyb7JxjSfCJFeQNjzlhWl
Edc5SzyrhyCgoWSPqzHLj3iW4XVX22Ng5CVoaBedvPUAoLnZSkuoWQ2vAHLasWO0H3FhvdXXykZa
TJ/c2ZkeHTLeE9p/r4nsCLblUQhzAHfHf/LGxsvtfGpkzUoNitNvXF35JwOXAHru196/vvu3n+Hj
8d4Mt/st1WibIdmuskXhySXk2zHxrPls9RCXyQRP68MxQdBI1bcbECqt+Jjd7S5nzbDS3O6idPyq
Sj+q8gZCHovovnwUlUFwj2iJNzX8mwv+yIM4q7a90xaj8ru59gb42FqIWh+O3rl7M9xFayAsg/qt
hZyHaUV259zqhelP4IMF+6Cv5Wkw9OxZAjP19QUTjW4Ltbs51EaLjWOLOWyb/gywYFCYy03WisRB
DiI2sDPoSd0K4shQcEtlTQpTmi1ir/Oz1P9QnJfrwzhwhYvf506EhM0FoWTFzYPqAegdGjBr6+pP
uwiv2zmaLqjR28AEIq8HQfbL6ZKVJC+7FnaI9ECQymlQcl5E4OWDwQCyjGLR1pqCctH2Ebs1mWp1
GAdHRsrDCBQU1tZwAP+/ev4XQ9lZ2b5iZ4WMizKDvhG3jU1GVf/SN4/of/lvNrioMxamYW4d0JHT
9ufMslwkrW6QMhKYOYo6+wnjvCuVeqlXVwwl6Qq3kd9MNCelzN9ERTQR7dihLcgrAxOKGwjqeZfT
lpBuUNYVnjzNxJ3qk6V/KZjl1S1k1ERkkIfe9tsWDwNK1E5alF7rIr0BK2xWwBu6INP+tpl7yxta
AG9CzwA+h1b1yyFR0xidmdRIFJmFi4eYmwK2nqSRanzJktPfe8TeFhdNiVWiHLT5tsTOy3sDdD98
uG7iaPtsZPtbJ/wGPeQc29FW2aiTBoVJKL9CfXX8DEao/Eu6OvODqU6rwPmOFmlvjvPxCcyE2eJg
kdDHk/V3a/vaSN+uj+jI5/YmOP+emxl8gWmH90d3X3SBLqfuAnK98TQ1r9ctHc4dGqEAd95q+zzo
uW3lFYXJFplxavvQRttogp3yubAFr3GRHW6N9FEqQHStIwe1nJLmiZHQWKNe5NjbvPC3EdsGjz6E
vQ0dIg+Xjp2sFUqGW3paam1PwanN4kZRwXMOodTxgZBP1yfvYJlwCIG0VQVaBRGCO8LJmsDPJgyq
lTbmXrfTn+h8UutzRv5++mDJ2lI+GhDdPLBfX+2CqKATiFToiJfZTWckEL9xO4Cbrg/pqD/iwhJ3
Ftm1mte2iSd9qoAqbi4St2qLj0RNXxwr/VJW5d3kJM+O+qZBxeO67YONhQZNeKEOBTgb+dfL1aNU
kuhEsbFqENP6ZrJ8zQyyRvJUivLIIkv8wsloAOm3NKGlFVpU4e1ztgrn0SygSfovxmQpKigSAFtG
u9XlmGq8WhcjH/EAZ1Wwko+QeAF7aiW4hR+OZ2eFixesVGzSgsYH/JvWg5KU1CW2FA2LqIXx0OF3
drizcCF43eFujvIPmdExmY+RWQweyyCCVCWoBUGE4/r0HYQNUGf8M3389WuVm7nLUuywbtbuYR4U
5uNdY/0op1EwhbzjI6ekmMj3AxTmbE8MfqUaw5xYPiZtXDbfQVt5u0hzSIf+h9oBR0CSiM7AHdr1
o4GH9PVBcqv3btlW0bm2UZJAuo+bVUqask0zAqWkAjhmpNCcNbsDitq7bmb7mV1w/P9mNDTWmg5Y
If4Avimj0uetwRjUPaRgtqmvGmih6MfFdYj1y2lMx9P6W72SBS0IB8NDxEJQxgHj2BYv3mXkc1uk
rGBxYZ1NcN43H9REsHh/mtiaxtDsiScHyhx8x4tZNVK2mm0W680YV+mjnhpPCfRurk8g54xb1hGJ
OrSqy5g+dI7xuywx8PJX8ywuHTuqTMUfrRoUz2PYK+3fhY3NFEi68aeibYV3nTc1rGlldHMZo484
IW6bson4lWrNb4NVGCI9QG5bv1tDiwDYisCxAtEU/j44lSv67VoWI+sjrYavmWUARtcIBB+RTm6u
z+LBWoGF9LcxLsrLRQo6F7yqYvTlkuU2g0aI/S9mDwjl95iLJDyfJ2Dyok+NUpbxoMj+0tWu1lRP
ciFy7IOQAc4OQCHBHLMpbvKIOKnOHCdbqhIOYX0uBj0a2jxSk/tCMR7zDnl3SY41aBPpi4g4i8/z
vy/ZRqiJaIuOSUTIy3NFmbSyXiaY1kto2bh21IaFX+IJ7PUvKGxEosL/kYtATAYt1UCcbHS1l/ZI
gxyvo89djPJ/skTm0FWPs1QZ5wHZVUDu9cSMmtoSdWAcOcveLLcPtEbSxrrDMG35ZGr3XfdQL6fr
/niwqy3NQJc4Av+mvcaZaOdRtWetBvvYAp0S6dTIvWd+S7vn/2aGC/KODXlP3aAs7rIpYgyywP0S
T4MUoKMhuG7qaNJ0Da0dNiR4ICq6/fvuoY9EtkOoRvu4MH9K1RjXa2yZg2AbH03b3sj27zsjbSFr
ki0XRdxai53dqr2VOS9aNlZvTaEDd++Qxso/Xh/YoU1jO6NlXAkA3720udTrmrVj38erkn+op9Gd
jfrZYi+s+UsS8PftBUGGfyzpl5bacjVp2rE+nsAi6LKUeig8vbIsvYMWsyBabb91eS6rqMojeuAA
A30gv5XXom2NsUHHbjOigaWRkIPHFfvz30+dY8LDgbpDYtPi3M+GUq6q5hp8YuhCCYj0Sm4+zMqZ
tlTQfcoJ/pnb3EH5DUEJuwoNOXyoQJmiqiRHZbFjjg90MH6NQ/9MMitq6XLK8wc1WdyOKd+SBlDN
xL4x08pPFykoWBUp8+rmdS/YEAfB6+KLuC0+J91sF1DOjJuh/GrNncuI5FJIIamD7YFXQLCgh+Ys
HOBgsDtoJJaGIa07p+xjfUm8FFWKJVXDMf9VmCoUkEZBEXH7eM598OL9bY3biLM2dSX4rzcUtJJ6
s6OEta6MAVwYWBJtyT2rtaub0m5FGlgHYcbe1G+hJ4+2K4z2co9UmgMKlUxjMQFRn1p+qaEwxUgn
6tc4ms2dmfdDeBdoymS12sEyIUonZWfUtAI6jOckH/xSr6MhL6O/3iiQjUfWHxTCoJOQOV+ByAt6
qQwsHq1td840PwGhxNjK/moUArfkgTnbToGwOnY+LitQqucFkoGjUltFNYq4StBC7VvDizX7KSD8
Ne1cWpw70H9s+RgmCzx0WxrOZ0C3BEp4nHdgJ+RVIsCT7OBAX5t4ZEbqs9n0k872W4v6LCNhxpaP
eTeNYNHWBIYPFvPCMB9XQbDCprko4wzoXzwGNHN1s6502eAWmuDEPdgYF7a4Y3DpsyxxTNwCteRm
ms4tVJnX9TTbQUNjZfy7HOT7UlrgSEJzzIZJ53uXOluhQFhlXVxqAFMhw6EEPRojUBlmLpGTT9ed
9GDrIZKDegvtm6D7MbitZxBozWQ67ixz92HOHzLyy24Fs3e0UjsTPL54TEwioRurjJfxqYdMGUge
2Rpa+WNdCKbuaJ2Q88a8KWjd/IOuQBna/7kZZVDW7cxQTm8mKMSp1rd+dk3pL3kr31cKWTScgtjg
IFrn5q612UppOfexkyexBQCeoUsvICKDBlclyNodnOx4bePWrJhIEeLlfRkhU3xLRW2HxcO4xHXH
TnUtymQdTd7eBDeadVwbPQMNQ9yBAszVaXaHUBMMYPShvf6cpLcSXQRh68gzfptEzepyVITkztKN
HZ4eRuGBN76uV3exvxaLr1KBEx5c+JAxAJPkOyEY6AMvTRVSqVWs3/br9LymnxmcsEhDzKYgLB3Z
QdYHfEgI+Lamcgs1yLYkSSueGTnJXaZqngNyLvtVIYt/feMehHyQUUE5Erct0HOgGnY5olobJc1u
Kxp3doraqH5XGabbOp/xPPE1+Q76TW3G7hgB8aSIrevgzbgpjYF9bOPXAQ8ZZ9tuwBxOehw3uf5Z
z0Bwdp5QPnMo0Mjjc5nMoTJ/XUjpZWbhTWYaCoauYmiXh87WcmmjaUEHpAr/ezn0YUYfQ6pIdQyO
jw/1nHvKYLqp1AZ91jwbNBzMIMEJtErPBArvvUgc4HDqDRy31uZNW//fpX2aDk7atab+xILsUfPz
wAmkn0a0IdUSUY3oz22JVnCMB3+AWhbTfmlrlnpFziDwE6u1HdrpczMAlJ8tXolqxAR5MpP+fQ4H
FreE0dYJgJs3t1WkunTMlG7PWMhNF1u7ld/3zK37ya0EOPM/Tx8kpdDOBzTxdu3jmX8ZGhwcu4Kp
xnnUwDiYQj1TdJ4e5FZgBFyXyMoq6DfleZqWpqoXfYCS/Kz/bFXAqGzDbcFvaDDLVRLiNcQJFafw
bGkUPGA2P+D9FCRNW0FHRysUTzKCM69FyhJ05JJSJS5xClcekpuS6r+yXnCO/xlKN6Y+VN2Qo9qq
l9uW2d1t69WmzFlSGkupk+QfynnuVF/pZFCv6w1zPDS2d/3jlMoAYQl24+YP3ChhGnToG2UaCAu4
3eCUjlw6klPEeqpZ30yA5ZAPbnqCczcZfYh1LEHVU/KrTtCQSyZtDgey6IL4fuBJIKEA9hHMoYAo
OZzTDmWdjZKFj+ittkdJfUKCvzcan7LBFkTeg1W9MMXlOCu62q1u4w2o68u3dLRcA0250LtJXXRS
/fUJiWXdDYtb1twwczNR8AI28dLNS1evb8nqdok/gg3++joeBJqNzx6lfNQFoQzAmbLltV2TJR9i
RZa8GY0lY4rngxbiALhZTdAvWoLNfziPOCsNoGGAiNC2Jd25LKqQM7GbLZuvw5KTKl+l1vluI7YV
rR1dH9yhe+xs8T6KG5VERxzLQE1+1OvKCIGenIPEqQQlioOcBQ5lLJmKzajBG7l4rbO17/uFkQ1y
GTL6vWrP6HBxa0B95Ponyf2FOT7qrhnVQmqHdQPKXf2upjZQGqI30tE5vSmC4TaiIomCI+Ryik2N
qgr6rPGWoG57bsM0QKbLCkdvDkhAIknYR3YUC/YGub2R9kNlM7tjcas99WnUJ2Ga34/yqcKhnP4w
Mq/NRMWoI7/dm+T8thvRplJXuIVrRAJYEsC+ZfXlGow1N01ilKVbmlR7yrI89etM79/+3rH21rXL
GQaJwoqtiAGnUvmoUOiyg+pt+DdbZW+Fc6pekdaJmQ2LlaR+NSYr7Bi7HWbltpcS7/qAjg4SJBFk
QOKRQsTz8nJAzFrmUpMcinzlt9GIUtn20FZkTz+64eW6paNrFJKv6DgETADMzXzEmRvIoo9EK/Cs
1hDd0k9M1l5Ka4IqlvzYpmPUKmU4kfyXZWaZpw+iivqR52CkwJFBNQQoD37tGqcp6JoOMWjhghTw
zGahgdG+WPnJ7l+I8SgY71EQ2tvjVjHpAf6am2yI8S6IrJX5cpm5ckP9Ln1Axd81qg+SNd3TLHt0
8EWke5yMTxXTXanRBcH+aJXxbMD9FfgIvFK4eIi/lPF6QFVwUQs8FDTwNRn9Y+nglmJZoT6t5+tj
F9nb/n0X69UCufamxeGCqT7leryOpW+C5EbRP8/59+u2js6V/di2Zd/Z0qbJoPqKNCZ1NDxKVPXU
kdSHrujqtrZoIg9DLPJtsmoDdYkSGjeTVF5KfVL0Pm7mwQU23h2dj0XhuMnYome79CgLqR5TNXZw
qK2WYA8dufDeOjevLJlamTQ2i+3yp/xSzYs7LJo3NXjcQhS2/hc3n701bmZTI1dNkuAUbcsmzCDM
bBvZZ4WmwWQXsyAObZuBv1XubXHpCGYQY65WCxmPGkmPD0heXveS67//B3cL8JlVklHM3Go/tNN3
Jz1d/32+KxgvKGgUQjwXKeD3DiPuXBpAIayWRkdiu7hZWOlOxreseMpb4jbar0QGY0Hmahka7UdP
N/2aCHbc0S7AOwCwaURRVJS5tUryZFDrEpV4OXst0afQo8kgdkSJ56OQtrfCrdI6yLne6TXAcZ3z
nVhKVJHyU1+INLiOwsfODJ+5l8qkB2kMSp7GCLmlnIUImli6FMSNHQR3rq+cYObej61d/JgoM5A5
WftYQZNO0kHZaW5BDVihe1eEbT88AvcD45zEhoyZZY4YmNp6STREaWD6Q4XrGRRpwyy6PrDjWPXb
J3iU4TjYpWKNuKy8XwfrrcU00D/q7vzeqG4JosWxuY0cHEJf4Jq2uNC4TLiFdQyV/rWERHVJntPu
R27HWx9QlaFjeXINleZuSwDcSGy/TP7++Q25e8sEc+3GksvntmdzUKVSVfoYD/90uaHM9M06BO+K
wGGONsHODn/LTuvFSnAFp0BdFZ7p/GjK26YU2DgKV1ujLuAheKX98b4nZUpbtlYsrum3RgezY3jd
Nw7HAHAV3mEWALwGd3EvjTlbUwuO6DS2Jw8fpg3HPQiMHMZE5OX/scK5ewWJE9Y0AI6Zd+DTOymn
0VVJmN86EdrpotRXReyeR4EDzIKoTkEKQgHE6fIuALiuMaMEQGO1gzSgVfmkmNwFyd9Va1xJJLq7
/Rp/Zu2tcaexpS+9ZtaEAaozIba7qv0zM0Lz9fpS8e3w7yfL3gwX2lUpsSA2X+JoJC+JHZCtj08+
9zhK6memvU5m6RIS0E37InGl+Ys1g8dBpFt6uLv3X8GFfsgBNJVm4SuaX6M/nlmUQskYyRCkQcuw
upsnwQ4QTO4fAM4BFPm0wEUrAX1MVn8cE90t7MYV4msEPsNLvEyzXA7zunaxjRudMoZpZrtmcSt/
q+a36yt5vOn+8U6+Cb+tbZzQKs5o0AotSwqN82iYvl+3sTnDFZ/kKcGGtczkocIJrVZQOO+ixrl3
jAh9aa41f+mpIKcjmrstjO3OTjMFYmOsnC6uzcRT9Q66j59w1w/AILraIkKhw5j4e3PzMi9ZQRPF
Bq1GXKyPi/pc/j36CaR+u9/ngodNHHWFfmUX9zN1l+5Fa2ZXZSKA5rZPri0QFzQoumR7ZVK6GLfD
rHzAkehpreUmim/RL8s4hKUIVyNaJC5+NDVpkLHGziXkAUzOrRrYUob0902pCfutBYPjgoSTkJ62
GjzcAgXPSNwibCa3+x69Kp4WLKcPNYKWqB3yaHhgJAY0CTBsQEq4QyaZtDxJiqmKx7oJqfFJJX24
rqqfmqCxLVhwfX+JrGmXHq8OCxnqGqkZuoRdejY601+/OBCkNqTouqWjQgYO5t8D4zYXlCjBvgLW
/3g1SjdzTNdUQ10Bk6B9p2c+cjbY0qtb4op83fBRmDIAhobuJBp0Ue+7HKK5FJJRMaOP++6ttz+O
61kVFZ+PtvLexDbLu7jR5gsbUWzs40z5CWy0C9TKfxsD5/OZlSZjU+L0YJX6KZXJzzaVIURi9Jrg
mBKNhPP4is2KvNgYydppMXIRzxKK2v9pLBqXoqO0KJJChQnVeu5xyxifmWDfHp21u+XQuNugBe2W
1apsPIHkn+nsG+Vd59wlqn99HEeRb2+F26i0m/LGBjU6SpuBM4XJ+iYvj93nvP3YLN8VkZzukReD
RQAVc4h0KShwXLoYK0armHuEhUSrADggd0klB1b2l4Qf75eznRkeaFAlulXl2lDFzrTWaPC140TN
mYtUQOOaRBGl+A9HhXYPIK+A4P4Df2WMllLZOt44hf5DTZtArplfL9Xp+kod+YONGh96bHUgXXgx
MKl06nmUVP0JVKan/ke69kGn/mxFhOBHZlCpRQ0R/+mI3ZdLZOYANFg2aFiTUbqB2pSH4ljvt8sZ
uq2VYJ8eTZxjWZYBXDOUx3j+OVBZOWSwGyDuk/qZElN3Ufz60BX937cQbA+P34a4QdVdmg+L1U0x
gAh47JqoNKfrfNdrjWg/HT6v9qa4DSU1aWJJq9UDjPSpQuG3+1KR5Ky0tp/qJMomNdbqwGpuIe72
3Nr2/eJ0Akc5nFX0zW59DAZUnLijIjXGdqBaUsaj01ReB9ZZbVonV8kFuXSRHe68WNM5WecWeCgj
H1wJeoVjkz72jbCHcZsx/nKG5s9/xsMdG3myDBqo1FisR0tgek2Ufpo+6+4YqP5ygu7o9W12PKqN
HHOjM/2j9jLprdlK2lbKcup7E02FSWp9qFNVsEgH2ww7DL+PdDVCIZ8aNJQ00bRORXTXMm/Jfi6S
cTLGHlwm9vn6gI4eiRemuKBbpObsjJtCcXGeQI1YBolv35oPekgjx7cEIDnBuPgsYdmoa4J+CDz2
0V8PGthGCbPmRy944rw30XE+sR8Tnx9sF4kYaomcwvbKT9uXdXkmSLwnZHbbpQ2Y+eosVgREkuq8
zHblFvOvtNBcfVVu2+y2X/ycepBwPCvlKXN8Wvc+yITmmXlFdp7z1wTUPtoz+rOuL8XBPfXiq7nY
QMBvWPcNcn91+Sw7LZBiAKNAjob6hiNYh/cz7s8ZArIPSGR1E3e6jOOjjq75rsSdOCUDGaI6Kzs7
7JLEeUTL7th4g4K7nj8VmvOkNsvce1Nml5EMPhYkPnMqgUxnHVAGzNq8BJHJONPTVFv01CgteIHy
odWey7qdPwOYq3oLa3C+/ovJ2kIYOA7RYMbDLbNOUUgno8fBWpcWJbEJWnxD99Cp9xOQUP36l7zd
26UBYke/7XHbpDdXvZpVZN8Szbwdhjs5bW6SIVL7+/xvZTA4W/CJy8WpnF5RcjNH3mbMY9p9lJJ4
g3clzkvizG9MUdy5kNGo4mkA0VL5qZe/rujgQ7uFUQeZA6RrVwnCxOHGVVUdPXCoR4KO5/KTqO6o
GluZ/GQ7AZuRa0fdGfnHsVJurq/rkSGQD7+rjaHliHfMmtW4ckoNinXqEBhGCnItOZxVcipykTDn
sSkgJKGJA/QFD+PWFmcEoWOLi9nSe1bSu22p37ZUcgcRBP9oZ6N3UEYLHxRjgIm8nD1Drrp0sQHc
BSLRc9rRMxOgkFvQRjtqoFOLCm5OR0ULFa106CcAcAdAQS6UWDPtJNpkVbxmTSd57WqCsivBdSBz
W7VQ35ZcQXCndvdRBylYkNarfifp6/yJIVEeXV9RnpsRcC/oCDs6ALDKNtH8PHclcQb2/0j7kiW3
cabbJ2IEB4DDloMkyjW5Jpdrw7DdLnCeSRB8+v/QHbdbghjirf42tVFEJQEkEjmew7t2v7zQsVe9
xztMr3e3lWcFfYAq+tf2NgaK2pfim/UQb3T7XAR7EI72bzykcI4N3OHzrW9aI3dKMrT7FuDqQPoC
S4E2biIgrR6wY2DaGkYCnvGiaifBcTXHcROb8PHrqPvQ1Xe7ap7SIXpsy94ddTW4vqNrigtG0n+k
LV9zIq2IFZ6mDaRpfXZvsueS1jut1g769Pt/EyTdek2delKMMER6dRebIO5FbSb9WW2xaF+cEWzr
0pJF0NMCOHq5M9JpaW5wFba1qX9FFZ6hH9eXsXY6JoYOUGpCvReKeL5fNfzbBuDZSF0kmNCw8pco
oY8WXP2M0ZDEW+nCP8ZQflwttJSiaRYDw/BMz+UNVWtHfFLEF+YwYEl1H5mVemMDNFIwxWdgFzSL
I0kgHshw1OBAgqpB3VTsFbS8xqnhC5Z4szED9KN/sTUEcnXtWimm6c19zpgbd+OdKKhvA2Scqewj
+ST3/J/35/T7JevBkywRBSAHMSV7IGWQF2BSBnXwTTFtuCFrB4MHBYbKwRW9wLVHvluZ7Q4pn4K8
GQUqTZlraT/oMHg828iXrIha8JAxyI9GAvMCvqVruF07cW59GwT9bc2JO/E5iLP0u9IwV+nY/rrK
XcYJUGbM6YE+3UaULFMUj/kwGrXDrW+xM/qzemP08Z1Qt8rFlxcHUtBwjohymX+Xq8VDUlFs22h9
m3LbzYrmdoiLjYnDy4h1sd4EIT8wdkw8/9LbJZouHjWrbPe62XkxUt/NdEhqNEY4PtWf+8RPizBz
DrkyuUWEJNRWgHdxcJL8ZadPjF3fxaKINLwelvaXUoXG8FH0x1g/lFvMo+vv1MlKJTMxJbbVRQKS
6H1xZ/1C3dvYGQeA+D5mYXxXDJ5yu5ThxSH1lIO+lcLd3OhlI04WWvCKoq+sbfcTme9tVvFDwxEC
xMMYgb2xrHddH//qa/VHO4DYvLdrjsgEbWcaz/ECiE/SVf79aiOZhBY0TJFgyu38c2prbEvMtbb7
WcM0w75Q9uO4cScv1PfP0f4rQrIzRV4aqAKM7X5w7truDo/0Jy+h9P+lxH/M4V8yzN/sJ+fAu3vT
ORC+YcFkVOSLbZKuB8q8dq0NWMP4S23d+Bk1lHvjkO2VFzHsyQ7Isf7mrV9ijbP3RVqXdCXyWZQE
vWxQ1KlIvZ6Qu6YiT3k5jcGU9MD+LLjp5mR8cQZe/aySXA/yvBzuigqd/dbEUx8Iu7Y/EDY+zGNy
jDWMIs1zVwWGPubu2DbEM9F9GEbZ+AJemtnNG0ShKDwczMJgx9wZ1ZsqabNdaTSK79TKqz1qQNwe
psotcuMr0Loi+D2C+VOrP45sLAO9Ke+Ybh5Ge3wdajJhGrQ1fDqUYWkpHaB+7PIokvnrnNlqgBYA
9GPzaCNmlPkF/xwWmmYxp76AcVqGdMVYBTTpYgbEbH5j3TMgxieNi0iKBoOvecyrAdKtu5nP/ObL
VubjsiUAh3YqW/KlxqZJ8lSF7HEX7U1vPiwI+ZVXeNNXdYdW79/bOB6XuR1JphS0jnXKwVwP5RRH
bVfvqr150wfC7704iLytRo7Vq3Cywou+5AjMl4nACsmeHGe/+ANI3gdjQHa6W3vM35qHuHhkz5dH
JBMViRalywbLq6pXZrm29rvc6nHc2kIZIDbv9XE2CWTQpzJcSAacO/smfq1CcycO2pbruKUlcsMz
6adianvsoX3LA/Ga+wvQC0VC49gHQLFHC07zU/vruplcMyen5yaZsEJjjZout4LsF1j3bM93ZFfs
usN1Mev6gUw7svnAV9XluQsOEhYaWRXkvLPHv2vNsZvcsrC5GUYw2KhuDYrirVB4eURkY4khD0R+
FP3j6GE/f8eMqrSbuFZw5+OOeNPSVTQlcb+37cRwFREvoN1t4ilVVL/Tgn/0Aui/KgDjbiwjYuHG
HiwqeeVr5EY0rcobjAuKdh+Pb0Dm3dO6PRYtKMyi9mWMWWDlYxCVyq4X95GRbOzFRdy43BcLFXcb
dGqItSTzN+WNigk/bEU7lEFaKz+BfqB6vW6jwh/1/+HxPRUm2TtnqAa94w5WCjJybvOXTB8fioZs
lVrXnIhTOdL5sngyu7TAjhr2fTHc4rHaOLLFS7g4sn93Te5q0oyyz+AlLYbb2M3PQM+soTc+cfFo
YJwUmUbn+brIVbtmI0whmJ69jFeNIrLHxIy7vdMYKlB1DfFFGNH3alDpRrZtOfGLtSGTAGwBoJ0h
h3d+OSgYhMy+mtq9ghRvHO/n9Akv70CFq9pf/8OiTkRJVgY6P00o7+KctN966avJe785dbyq4Ccy
JMdoiHk1tD10YSHEMPx8p3j6X1njspcepyX8aqceOIATN5zARZVPdxHV26XiCiQcNJNjAlgSW3GW
C5vlVdiYU+5qJXk3GjSK4bGnLtGZHfSqsqeNtgUlfWFRZcFSxNLORURIYjbhZIM2nA9uZKKZcbgt
+DdT6V20vQRKfjsStJVl1RFs2m6C5spI3bArf9RE3gC8ILDruIkOABAkNYrUdAnljdAEw4Glzv6E
jdfvIhLoQB007DtNbb3OGXZdue9K+JwuopuxCIt5T/LHAXXBWrhxfBxaHV0zjjeATfu69smasezU
6RdK1sjOMHnWAWUvTGKDfVX72fFU1vQ/nZq/i37TKK2K+zPKTAAjaDvShoyCF0akQiNQ40rBMlBi
6gOJznHDUMgv97IqFP1B90RM7L3Mr2hWxcQws0TDHhlWz1Iw5oEOAxd9LR6Z0RbZAHJvGIIoroPr
2ylbKFmwpHhGR5wJqNM0NOfkyUSS9YZrEQf4d8Q/rkta28nTJUo7OQw6GZ0kq0ORPw3Oa51+M+O9
am5spGwH/14PMuWwuKglyVPuqsZ1tY9tcEzU1vNsxa6TYDwn5uLQ5uAPNIyNrPSaxQCy5D/yJHUU
KmbLUofTMDJz9gU1h5u+ZWVg9gbB818qX4tYB96GAZq669u5enAoC2CoD6AI1JFc5t5SqEY6bCeM
ApruDTcFMl1mftbT+LOfJ2IWp+wkl5FXVqqIvOpCpz724slyBp9807otKNzVY0M+D4ld1HBQkT8X
U7COGLkam6GYexSsE8XxiDaoHtJvdliy0gwT1CQ2MmKrZ0eW9xIopCiDShWFROh1XtYmDeHNen2Z
7tqo8DtzvCm017JnXx2l2bCvF+WcP9t5IlI6tToGNK7SURoCPs5VysZzAAM5ZoqP0CRxSwWt4yBH
6dxY/0Cx+l5xtI0vWL2FJx8gnWeTTwOa8/o2TDt76lwakTSG6lgpXAYzWhhwlI5vmOwVVQWXCeZb
UTda8LaX3090KOZWyXSMJIZxl95mkeXneEX7rP/8jTgTI5myIhVJaYrMDAHG927hXHeRPn+fI/TK
f/rqnQmSLFkCGoPGmZs6JF3tK5FP6eAS+td1ISsHdSZEMiy6XjO9NnEjMnN6BDvQd2cWNCjn4bnQ
uq3YiuAEpGffBjwjUqYwJgsA3vkJ1cOAxxT0p2FusS8AKnkwP1/JhOpDBmpd+sJXfFG/KyMh4G9g
QfqUvcQjoYe5pPnLkMKJmG3rmfbK98SwjgaIFgGBZyQ7qjWbGbe1hQJHEXZmQVWUn3PO075u8mQM
HXSjIo/CnZgdqy63P9vy9me1QEMH+QTa2gEwdr6jaaeCdZ1kGZBW213Zj2/qVO4Uo9m4WitagiI0
Bqo1ACBcNgumjNskZ1UbxukcciTzdUvclQbzjWFr+nblFqMQBtgRQDvAM9QkrZ8GJ9GTkVqPVncg
+l2SIO346ccUSA4o79kYJAPkD5WNU6STFE0rZuiU4Jm0avC2Zx4H0RaWpscPZluXvjPmbCN7fbmy
c7GS9hfTnFSMQ2w91oGlWC9O8av9LIUPylXousAlQ3kHbRfaRWU5x1CyaTSoQAzL6HdCqYdmt7Bx
1I0g5lInIAiT5mC+AUQpmDXOVc9OkCpHZbnFpo26F7VVMFdodFLq6g7Qv58MBpdVwU6BQBtJmaVR
4VwYsI6rTMQM7wlxfANwhDYHJEw1bej5yhFhVm6pXwG3GfCckvKNaG1Op3iyQppYX4Ct19/EgEZ1
c8rbDWVY2T1IAugqgnaUTmUKpCFKejVuRitsSx6m5fAV5AYcBbJMuC0qhPvPWnn9TJrk99ChKElE
eB9SzU+Hb+YQdN1tzp7+JylyroraPNe6eOrDMX8Z9aASdwl717a4zVfPCPcWE9CAJ8Ik6LkqAPnA
iSl3mpAbb0NM0HMmglbUh+tr2ZIiGdYo76oRi2nDvKqZq8XKTWaLBwXYUv+bHEnjchDEjTpTrTBT
Greho5cY7YFq3YZiXwya4AIZ4GkHLMRSZ4ZdlXaNNVHJrLwNgcD7GGv1oUqiHwMafjoSv1L7rewL
X8UMghshxv4PSzwRLZlbVZtHWue2FdYWndyywYxmpLAbDviWDY9p2axz/2JZJBoU4QNiQFnm+jFG
VVQK0HBDhzd3C0gVkvHu1NxYU30cmq3W9ku//lyadHS2LrKMV3EfJqiJHcx0BNeYavV34CYBEnrf
6MdW8M5tCfl5fUNXbcfJMiWfbWozjbYGdLNNK1fkrZdqvW9wI7DzLQbjy4TB+Rolw+EMqB8rimGF
RIhdR57sPHZ78hNsM49tx4MKbHTdsMm2sbyEl+doadQG6DXQzySpyZBWIgLyWKj19HmowFSpjKNn
G3ETpFF5YxdLq+k4kn0MSIYw4fq+6oYXq6oOomnZf7mhgJSBAwSSCl2ettR5MWt5V7ah3uaPyTR8
UeBqZWDhvH6oqzt9IkZ6TtNaz3gGzxUXNA6R6wWRD8rDtQZmz/Sp7s19kfa3nHySonFxFwzUN/9Z
nWRN666fBB8dXJm+vWks5rilOe+zvM58uwFMT42OpOsLXRZycbgnEiXLWiqj1QiG/XTi6thgwq11
zP9ivE9ESDczGXQhdNq2YaJ+rdv5YE8aIs6t6eVVawPHG5idcFdRKTk3qQrtZ6K3NRRDEUFGhi+Y
wbwHy+nObr+q+RZM+dqDhKAGeKf4q2OA4VyasHnCkxQRNYAxnxKnA7mOHTI986+fzooaLo1VCxCm
g0YhuZ1WyaZY1Ei8oMr+MylrXy8z11B0vyHDPi3Ruk20t03Im5W1LXj6JnDn7AXNUbrvRtrNoLqF
ULPJn2msfgNTK8IyvnHFyMqJgbYTrccLwwiwNyU5Dkg0C6qoHBmCjNnv6VyA1YFlWlrtkBCt2B7E
oozZvhoXNf02t7rShKThReOWooto6zrVKNguo+o8oK0aRECPpEoImfxRwfUEOGPToBpqT0wnLmc2
DJJuzH3rV5QAuUedppQ/xAhFqy/tVLeAGDXRmHEsGOCNXKFNJNtNA2/jm8joQSVppjrrPhiNgaOL
wthQfo8prWIvM5FFUl1GBoU+ksLU29DGlbK9DG0M9UtMSWu6QISwuYck0FQAOKBJeiDbl7Mo+H7O
hyEDpHYUz/2tgOs0fuikMjDk2qEpI7iuT5dHi6cYnjtIplXYcmcx9SdJmT7Be8yTKD72fbybi8wr
Qfzb0S3EuI2TlWtu9pxEdaLUeZjbTAB8p2bf2zlv74FwmfhF5JR+ofKtgG7lHUaPGygTNGgVpuik
KzmTlKrNzNuwBn82096zkj2qUx6Y2RbR6J+oVzKaZ6KWbT7ZxlKjs1bZCSogJqgslUL1zN68reFP
zdPoC33wpk5o4G3IMZc4iaCLip/I8h05Fe9zVf4ivRpkzfjc2PkWPPJFxwOeEJgLZFwA34umadlk
GFmnkSaHa2kZ4z2fVV/RXyf6ijkr32xUr0pSb0EhU8lrPeO60dfrGrZisQCggjFJTDIuUGzSKfT6
UPWx6gxhzQJ16F0KYIIEwPHtvjASN20rb0o23pcVz+9MpHQaWjTRURFsITEF5UCKhNY0qd+FiSkX
g2mHcowYKE4AT3J9pctKZCU4Xan0cjoYoWwR1Q9hz1KuhFGVqv2x0Ebzf5QjPZ9qNgknihM4tkbM
PIfE1p254NBeX83KJi5dFuC3B67I0o56rtIs1yxVoU4fdo3h5tqDTp+qhvsWfdPQJhPnP6+LuzRE
wKjBOIWOC4vUjzz/U6gVPB3WK2HOAmofwGySWfvPilgw41C+Q+MrciIyeHwxpKSD6enDoSpuHDHs
UMI+dnQjc3Bp6k6lwBM837exxciXoxV9OIv4hxHFIDfvj2oHiNwGGAJ5OW4o+0roeC5QCh3jqJ6E
aEAInWCKvzfyHdMnz5ibGzDWBQugvGIZe4d/baZ6Q0UuDey5ZP18qdnUNNEAVPLF//cbJcYEigU0
edO1VLqh8ysWdsFeB87wwrezNFGcy2qVqmCJXZVhBGDKaXoVVv3YJ2XAix+1SgPVToMx4zunxiDi
NDpILyvgxWgDJFt716oG126bx4nqwXWdWtuC08+StsDOMPHU21oUOnb8QfWHrAAHOGO/lDZ7uC5p
Ta9OJUkv9YTiSRp1PAqHNL/NBMBkMEoMMM8ApO2eQcRGWHXRuYbY7mzDJbtdZ1rec70tQ6OqXTCp
3yyFzaUPIaij2ncy46ZuJrfVW5+ltScqzNpPH2pa3GWp5l9f+uUTgk8Bqh4Sp+hJMOT5iyTNWD4K
qw/t7IM0vyZ2U0JGaRReU7x39tdc28IXW71UpyKlcxWMOSW4eYYwqY1dUv224hvD+d40PFD7NCiV
J41jLHL+eX2hq2d8slDpjA1FYyNoE6IwrhS/Ei/zxA+i1UAiI1yuVxtHvKq7J9KkE1aZouiVPUeh
aSGtOdVNc9dERbfL+ITKpzFujXiueCLn5yi9y0rfZVZvjFM4tM58VyNDE9I8eshShfi0ndtg7vqv
IlMjt1Oa75wa7+Oo667WbLHLXL7U5x8iv9RNNkaFaVWh1sHrbtEi/XL9INcELOkIIOBhqtyQ3WrQ
cyucE7sKM+25Hl7trfrt5Wu5AHijeoZxJMS2cgGrTvK5U9UUr2WqQiN/dXRJDIjd9VVsSVlchBOv
NuoxhTB0kNIPZGfQVwXBjaLR4LqUtdsNAPklsFxQC2U3vWVdm6qDGMJmBqhO7JpE383Nz2wIlCgG
dcDgteLtushV43YqU4o0I5oK8H9CZim0O0LxZH7R+9QzrK8KtCECaITxzUSzjVm6XXZnqUdTOSpD
sXEB1/b35CtkVJkJVEC9wGhzCHCPfAB5ibM8Ixsvp3HpyC2MDwsUOQYmQYy1GJ2TU0QdKE/bjNah
2gE3MXGFVZRR0DCw2T6PptoBwqHPqqL10M6b0djNErDnfYVHobRvqWBW893odW4HNcZ2qKcJaiF8
jXOa/qXknNHOSyKTNEE5TDoNbOBRgKA2n9Pcx5won4XbdR0DfbyVgzfUTWI7UXs3y2nPXTTMivrb
yHo+PtmDPqJXP+kmcJkXZQ4WhY7bcx1kjNfkBRCSyo/UGpObVrUSy++FbWT72SF4Z1lrkMLDA4En
/7qeXG4dYmOkOZeJL7QEyvUmJ1NZYY2j8jw1b11yJEbj2jigNPFyY9d/GlfdRj7nVJx033DfUY0e
uPJsqR90xmim5qr5AE4bd0xS1HS/X1/d2muDMj+K8MskPKpd54qBWRqnGcFGFSbVq8Vueg0QaF3A
6kO0JWlN0U8kyZWnLO2mjlkaYqKiAhmjtQMTgDt3dMNerT1oaCzBTKBmoZVHng3WuylOY2hBaNqj
RwXYMXrXbBtfaD+u79yqIBC3Lv6oio2TDqpUlK5wRqqETPWs/K0nb2K8i/gW4OPqtoHlCiOO6AhE
wfP8gBRLRKZhCiVMQfpcOTdmDdgFrmZbTWSryzmRs/x+YiHYyAFoWUCOrX2dh1ervEvo3tTD65u2
spqFRBoHA/oJC7OH51JmizEiajaFUZr5JTO/NIbiocHg03VvQ7O1RaFRJcZggmTumMloU4xdfDQQ
cel7Xf+md4GaPl9fzMoDv7DvoeXvD1mmjFhpA5gcVIamgljSfKwsxweq1sZ+rXSJYSUnMqQN01mv
6kphD2FbJSP3NDux79Ui7g6w0Pa3ImvbAGWfGoA/UaV5QAZqIi9vyvxLYZnF/vp61w7v9FskzzTB
TEmLmv4Y5u0tGhpdlgSk+7guY21PlzkuUOKp6FeQQXLqWJ91jtTgce40V3T6N2RqN4KolWXA1i1U
wRbwuS/grmZwuoESp2dHRS98pt87Sf48qePnVfBMyrLQk/tkRxZGPtuOHVXnYSYvuOBHR3nQo35D
zooBR6ocSmJhjNe8qDlgsAieEx3YUWQfmf48dX5MMdtX/R62yu2XDyEyQRoaysEaAdB9mWfZnjEv
AYKjMbSLBHgL6MBPvbl+YqOD8fuwoBvatrYw5G0XunZwSGFm4nwDM70hZtqm7DgQTPS1Y4fU/ejX
WrW3cn6XmlvZhTV5y9g1mjCAxoxU+Lk81BTMDvUCHjr6jUm/Wd2HQhHTDndptUW8uhYE4cjg5oI7
VLVBE38uq1CVdNTmBDWBW9UjnnbIfjcK/ClX3YHcN8TjeP1WLa/4eVZyAWMAMhB6+f/MTZ3Ly6c8
S2mdNaHDAKo7wH96nIxgqsxdMZWe1u0iNmzo5dotAwUMoHzQFrS06Z+LZHqMmYEezfl9FQJfECAJ
aKC5vqqVJwutpP+IkJ/6BFvbWRFIfezuhz7cWExzq3Knb1GzbKxEhscraoK6UQQC0tlEfUjMDwN5
rWKysV/rOnGyGsnS2zMQTNLBaMK/51zYMfGc2+7m77lO6l/fulVlPxEmmXJMGoO5C1UfNAuiJb3a
CzZ4ifXT7kFZ++u6qIsRfHgtZ8ckWUJDG/sOvRDLwuKHGWBkf1TeTX36iDvtobjsqTvmZX59+1nS
e1m0dM+6uuNz5GCZhs69ofqiYjxQNG/c/Cv6X7VE8p8a20TLeAR9z9LXjO3zyjO3YBtWD22hpgVY
IwLlP5PQJ08KTerOthksVAmIKAfhYvS9Tt8y8tp+PhGPIzuRJEUFtNXnMQZMYWiNT7OB0uhPS9/I
G6/eqn9FyJdXyVGvA+oeD82BBpQ96ArZJ+L1uu6tWogTIVLCeLIGFURVhIcC512BohzgOkEyfWhs
C494S5J0exmd1GpmWI5jAYZk+OBJDcS0g9Vs5Qs2lECe7ps4BnOSEUuaBsUn6O9BKhiDQRW4FHPf
UOKtuGClIH+mC3JqplfqTK9V6EKNUh03jl0+e7H6FBe3Ig9m/aMElEaLdrH0S0ofCwYwKiPgSuLG
Iw3ytPGMXoTzhGRDFd+gryyAXnlKnoYgLLwRc4bxhw/R5d/R/giWstAe3iyQh0WCeNwWjz1yc01a
eo3606qNg9WVbkFvlYwA49e4FxrALtUuEP3oa6Pqgi0XSITudR26dHuWRkZAvYJYFrSn8q3TMOJm
kDTJjzkrvBgFXDawG8PSApORRycSvsm39vzybiClB9JRtD8Ao8WSR2BEC1RmYnX5sVjGNy2+Q83M
V8CCfX1lqzoLMDFEyRCGkPn8iZ70HkygMQzzRG1Axd+b+XcyILvxHxKVIDT9V47kClht1NmVgaBP
I7lncyD72aj/d1udhZe7BkU9ESMF5L1uDVWuO3jTJmvPNHVfI21vWVtFkdULeCJGso2aXThkICl8
tyo58Cq7I6nuA9Z1z9UnwfhW6m7tkNBNjWKlCZirCz9qqsWIvF7EwyIDbwe96TP+ZQZu1KBuNQms
SCIUrDgYqkeW6QK4yQCVZ5QixAvL3nGVOfbz0vSUqNkbYtxf17yVKA/scw4iFnRkICcpuQRI7Q1J
4qC/rMsANITiIWW/r0tY8XjhxaORFt3HaDf9422dvpWc63pSYDGzof1VojBVleQNjJc31UhecIsL
t9berXwIrotdideJAcB2pPtNNJxBHc/vVF8D6CFOnCpc0Dk0v9nHSHTecEyVx8d2q1lqxWc8lybt
Y2Zas1AbUYU898nR8NMdeTBunXd1R716/1lWVKQmz9a2XMCTPcUcNrcUDd0ArE12fbdPa/AugqOB
2g+WuuEeXN6yc1mybUqceACA6RB2SQsYmyiYjNElIHdxmOnnAAbZOLflfT6PkM7lSTaKLuBuiAyr
cABLcTjsFxAX5ZW4CF580EtvqMmldp5Lk0xVUxVgaTJRzBzjl4RUbq36NK38fgBbKdY4Ni91tzXQ
ffmOncuU7BZmyq2sNOHhO4AFyKN9nqLzavJq5w6OhKZ8+v6dSZOjaduJjCJpII0VzLUGIGC/lfXk
Krm9i5pjMT8OU+lvnOGlAUNXJIBIFthBNI3JeKZNo8Vxx9Ul3vTmXay77FFxOy8K+6MOAm+PJS6G
DfcKhom8DdFr6nMqWtpcva6aTCgoJnYiiPYlGF97t4299LUJix3bbYETrOnPiTi5aNTmtqaICaXF
/4fuYoD+5/8Da2jxj+VbcSpH8p9JEwFYikNOHLahcZP6kR8dnD3YFfx0YwsX43FN1LLDJ8aF5sAu
MVqIqoq/HP13S7nfv1w/pRX9AL8gMjsYiMJ8ktw+wkSeG42RK6Gj/Z4Mv0yeefLItgDKVs4GaUsT
vuLCPwhInPOFpGyiaT+gzpFkT0n8FRhuNn/L+Yth+2Z1UOONVqPLpxQ97wvuO2rMoCH/08Rwsm9O
lCdzDe7o0BGNJ3QAGFNt47VeaYSADDTdgKZa0zB5JT1qCpvUqBbpEOZdHDjqnTk9E6t1mRa7sd15
qhnOieVZ/cYM4Npj+ofFEfk/wDui1HK+lcJoqFpHeASAXunTzo8QXXTEXghjvyda61bpzmbfiYk5
qVlsmOhN4ZJClmaBS9bjSsc3o4+8yJ4+IvXut17ib3WarDx2mLdd+tMp8OE1U3oO8ljRzXyM+jCf
Y48VIKmefJK+T9rBtL5evwNr2olxApRUDFSB0WB9vqWqzZCTQ8tW2HEUuYu5Ud3WYL9IDEYTq3Vu
W2DUAMijvG2NbstzvkBDhAMBh+9f4YsNONHVrInSwuF1FFrWoezSQEwu0rwugO046NXb+J6xfVNX
rqO8mkZoqLvPrx11OpRXMdOHXljpZpparFUAaka9pibJnpssNEr7eejVDHD83fe8Rr01Aj06EPk3
yWNWrilFvyFo3gnqhbYlLV1BoNV0TIzhXKePZuUEpd5saOyKecM0JMgFlnIuAlbplsa8NGzMafBw
KIH1HmPkwXDb+qHTNuSsOBJnciQValmtFFlh8TBvhCeKJ0EfSsxwVQ46G5mH+sD1U1t2RnoYzsRJ
OzfqVTsUI+XhiKEXK6v3Sky8CKNw18Ws+dIUlQYMwVGMLIKt5lw5EdalZl5hIGW+Fx6CoF3sm2H6
uiDrJbstks61RUEBEd6DrRYg2pK7SSYUumiB0YU8fiH8u4ZOBy39tbGi5cDlnTsRIvtgg8q0siSY
QYte1A+UF7z0SfFAuJJ71INX4m96QUuJ5EIgHC80SmDeBlMc51sIqGMwggKkAF3mKoxLKYSbZ8ov
e7DmoLEa817pbPU5YmPqdXb6OEXKt40lX+wr5uzRPoTiFGbvEDBLV7wkM7xMRy2PfKxjFDbq+Z53
VhNYvVNhQKS5Q48LqGzb6ZbV5XNdzchD5aPtaYpJv+Sc3pbCuINBIBtm98LCS98lKVcZawpvK6s4
JqI8DI43N0/qmO66eVeJjULChYU/F2VLqmVkY1MKXdGOyB11zkeBSLfdjcQV+o2tvBXdBnLKhdWR
xEkrq5yimHvLKI5aW/xuh/hV0+/T0XzneEOuH+6WpGXhJ69HV2c9GzEycxyA6qk+D88gadCKjd27
fKPO1+NIZUBgfvVKPlnakQvywNvkkAoSMGM/T6mbT22B+aIHsNN4ka75EbkZldidgXV6famXxujP
V1AkSGwNNTt5YAKMrWYXI9g+UlCyITTctelji/ipxWynIwKxMKyLd6PfcRKM0yZi5bq6/itesrnG
mCdVCyDBowETb06+mN+AoWQau6F9L+bUz/UfaRr28x5Nt0p3F711meFjSMsFzPeGXV5sxplNkXZC
vtHUzoRT6bg5mX00C3GLrr2N3V43Gv+uVlIsK4nauqZ6eXSm4sVOjphJ2TuoM18/03X1/UeK3PqC
BiwtK0egxE84S9G9a2Z+C6IeD/QcG+u57JM/3zNLcl31prENNCBoRxI9JIbhpanlx/qvqHjk2a/a
vp3Un332Db6gK7L4UJjUZzMSY16hpU+ZsTX3ddloKX2O5JggHqsMUuLiWl2DDEAF/Lz9aB1ToNeh
sdPAtFOVj4A+cgtzcMcfqqO4xuAr+bfrB3Dht0ifIb1OGM2c21aLFsOI8QDilZCjiQMMMPpnS364
Lm1DqWSHb4qmKpoGrcBLZD+12s+qsdEjtEGKtC4EECxwKZGStqQl9YPCzdjCQffdMTO9ory3nY37
dxn8/dm2f2VItmCuhcEbtH0eBwxMZvWXKoMXpt7W3QMQ8r0x8Yp23g9Dubu+f2vXBTlUROkgFIXP
Lj1j5ThlrZVhQD+37/veU8TPut/FWXBdytpjiYgADtjSYoKw/fxNATSKo9VWpR9V/sOabmh2rFGX
sPZ65iXgymqrjau5ZlhP5UmraoxR5BqD5uP1P7JkPKTNd3ApHBSt3TlDvpEbWFOPU2nS21zYBATm
Zo3V1YD4d36DlFq1N85pS4ZkPKt0VtQoX2QUfw1KMEbU5SS8fkprbwB6jhDSLFQ7aII8P6U6rjDd
ZFf1cUKVUHERXaV/mVpnbdTDLpeCqW00J+K5NYmG0ZdzMaYCRoRJL3Bl0U5lg+Elsc1djxmP66tZ
EYOBgAV0Cq2j6N6XLi0G3evGjOCjViXfJYkFW2QF3bzVOLp6gZwFEBBZUaRvJNXGoRiTEkHVqjJx
dbF3evBiYkhKe7m+nC05kgIMeZQOjQYo0sL5Fke7mR4ZZkv/j7QrW5ITV6JfRASI/RWqimrcu7vb
ywvhtsfsuwSCr78Hz9xpSk2gsOfFMxGOcFZKmakkl3OUx30pG44DDh58oOHDHd+2YimIYqIX4EOs
gqN+ncxTzX01+l63D4oMflMmSHg7zaEc24FAUJINXtdfmc2xVQpfwTcCl9jbVpYHpVzyC8do+c+l
wWH1sEg1NpMwf6HXyDJD5zqtvfxK82vwHFJdEnzeGx7qaBgBw9eRiqAu1j911B+avijrcGyKJzIO
Hmbvnmgme+9lYoQTbGiURY0F+8ZEwqkf2EEtGh/NWYk27wt0KOSs1RFPr4mLONFxenHnm+TZaAwv
7e57yy+qn5w9tzZImcf8oPb3+6b4jnFgqSCtBQsOXHMjBmyzjuyY/CzBbuOGap16heK75Q+7+ULN
oFCfcv6xmj9H9KlQHgkKh9EHADA7qszLN811dafLZaw+isy2mA2V406z+JGQcBhA4lJ/t5Kjhe+V
fb1l9yoEFEDl8brGIkHI6ydUfoFHzJ/3JWw7BLYlgbfloMws4rgkQEgdAWVDQuOGHeOzdi796Lq8
ng7loQpkNZj3SMu/7vFNmnCPGlJd0601EmbX6Td82wTJAYyH9/MDOyRnjDgf80/7+m2f4JtA4bLs
OU+r1oTF8uk2Mm+V4VtGTvsiNpJc2KaD2RFgpGHAWXAK7jaGErOxCs3xAy2e6hiwIOlzloPm/li5
sjHCjdh/IU2M/ShjMTbxKsyRG+LjiTnRhzGKPEubJbFy++j+1UusZQHGlPRVZiEdVE4890n1lGQS
v94UsTCIoDi8jB0L5gD8BItj2KYKhzG5Jib4GbsfnbSvsOWwODPk01gL1FyRRGpUO6CNDHMVKung
gZy6Ge7RtPJS/WBQSWlmSyGspwBDFwMdyx7vZWxInWGgVYpA3Dq3euV17SuPf/9aflVLl0Glpbgt
mFs0ZjnJVKxFubQfxiPJi/muqdHIuxmwsvUHEehCmnBDTk2zIbeQOaOKz/2xaRt/GFFDq1pHhm+1
cU2YzbYAEoBmMqB8BMUKW9GTuo7TUMmKjwAkZp6ea8ceAC6tEi2si3/t++17TwKZ3SopXH7PKo7n
FYZ/BhU1COJ+KqwbWt2Xhj9kkqmK9xaxSEFN2MV0AUgrl79fSwFEhNFqThuO1Kp9cxhvaGeAqIf+
/ncOBLkW8mgA2qlAQL0U5EZsihPbqFBA+hzVoLcDNhY2KmPaeINs2We59csKka2qGF+D3xLwfTui
UvFojgzLOGGetj9H/WNJix/7l/P+2C4lCN9RE0uSBK2VNmQWuwIk/8GmzmGUcgy+twGI0bEPYAD3
B/iggs0NVq8nzFpGLAFCbYGwt6HdqaEARyllFDibZ7YSJZxZ56ZanipZH0Y8GU/FYKdBaeI7Yf/c
3jvRhUIi2btuoh2Vm30dxnXtV4Nfga1R/0rHb80kiUPvn71LSYK9JWXfqjVp+jBxvinA0wb4jjaP
AcN0O+jOPH2UIc5tHeAykqdhewPmbQvfitjhxDdcPOhhpc13c5w86lLYya3TwwAZeMkB/YY4LoSE
ImNDqVF09CcT6AtqZF6VHfupTRjJdquPjQosnd+/rrVAwcz7sifVzC09jBqQ2gKep7pv0wNBmcz6
bax8x1YxYYggBEYU1K4E3dSSJzEQZFEHmUjpOVN6rFsQZ2Kh8jAPTuDUatgZ4/O+fltuvBYq6peN
VgZSgEVoE7ac5x6fbEwFyXBjt4xx+eQGVwQuD+w8l8HPJG6XGXSugWf5ik63NYVF+lTG39zZn3JJ
Y2lbpzdZgk6WWwFTylG7cGhYyFXXb20Q1qapv390Gx9by4W9yREyPT2v7WRKIMc0M2f4NNKRzf5M
DZDJqVneKGg4Y+Wy9uxRN3C4UYrGQUHBf3gsaqUxf9h52ZuShG3TQbDxBs437Eii0nF5ztggyKx4
iI0QwNve4DzYE/WU+CZmmD2XHPNWaDYAWo/2ugkGUENUP6m0qjArIzSrHmi2P4BlCdwq2p/j3j7v
H/WW9YCHAMjFiC9YlBWsB9B+dZezuAnTWcXyVPVZM6bnSUO3KTXx0YXDlfKBbhkRRn9BTITEF2u5
QvRUCgYeLys3wmLI78q29NgwfMEV/sFzsBYj5KNVBzZTPmdGmPYEc/tnR7nqYuIZ9V0cHfYPcVMj
+xcaOj4NkMBdmoY+gUTOTUoD36r2XUaVH0QBMzXtJd3CLTErrxDbdNzigAVWuR6OLQOR8vc+GzHK
3J32ldmyCB3j0o4J0HXyDpLftjqlsQaih7Nz49pnWjw0aG6zfAGWbb2J/rUvbsutsCa4IMkvZyeW
QefY0saJp0aoKaVnjAcnOQPXHrz0QZa//jdRgkUQjS7ZqlOH2kjpIbfaHrBwULSxkw9GnX0lBOz0
+yK3Hu6VdiKhYaanrhW5EXpPeRfWNnmttfS3v7sQId4OUEx+nRiIGF2cNKE95n7H2WmeSAi80I//
TRPh8Nx0WR5xlBqdH37VTEXqtX3xvC9jw/SwRo/5O3w/IviJk2lVr45GXrUtujDuT9O47qkdumb8
1Uym0NESfzIkLYuN68GX9wJvisxAx6fXpePWNAXuP+CYw2XkD/C6V0VKJLFhw74vRAhpNm9AYjdQ
iFDns94eAQrtAeJltL1YNpu5USlcRuzetFm0XX1vcWYQGuumEfZD+oFbx5rEqE5eFdYdEI4OwM46
uvPsa6jMx3V/qGfAln5ThnOLfQUgv0dYMrU72WCjTP0lpq1+k+b0+LSNdLyaiFmqfiKzDmKFV4AJ
D87LvvVsilpsB00bG+FLSJIdnfNkAV0NoyQ/KMZVDhirRL1S8gMYEfdFbSUo2sKW/X9ZwhvGR0dB
McpCj8jsnqyyecksQBbG2XVUzwGaIadyjhuvnqcron5qUxkI93JqwkfohXjBbmcamWrNyjZULYDe
jP25Uugny4he99WUiRFsd6nt9xi/asIpqU6Y9Alq1p70il3ti9lId6ANYhjqOgDSEEcJVTePWJu5
sFv1Zp5HkAlPh8ziH5Ji9vYlbSv0JknwkLzNc9q2MBEKnifN7QtvLEZMhFJJrrgZVzAejYTcBUWX
uWi8svqpTLOZdbifGYkprY3boWmDfVU2Y+WbCLFEmbom8JGxcxTOw8dqwMeMeavaL02MmbJv3fi0
L2zzhrAKrFko5ixoyZf6YBbAqkB+h0pOQQ8Vtx81DenA9DPWGsnY1UZRHkHMWiaTLbReEZMvRVlx
gdEDy2lCEmsPfTMFpaMeWm59zAgg7dFZBnM0VjeVU1bPgC/GvNk4fdvXdtNKVj9BcO5oRr49Exsv
qq4dZoTNUXmlv78h41wqKvpw1w0mQCcaDABN+Ow1wJ+df2vAKlgTxY/S5DiauWztYfse3w5XcGj0
kdSxLHCPs957uvMw6wDvmLFXK9sVWzLedwEKpQoMO2DuG/9zeYsFIIM6TA43Yd6CVzlFD3AKZ03r
/bGlfm39MFvzZJcAKt6/uW393sQuT8TK77oiH2onhn+nTQrqhfPo/gSUnzfrkgLQtoX8K8cV1FNy
t7A1RluEqsQfjOJsWDwAXonE7WRilr9fqcM7tVIZcKzDMXGDuOnPjJKgayeJz20+nG+XJX7Z1iPr
WEETGvbNLctueQEUCPqImeEDHf/jwYkXNADTZ7BqGKBSXWuJhXHC+mhUkgdl89zAoYPSJsj1MGJ9
eW6OXqKYxc0mHAAzrroJuNL6s46V7X1r2xYDbARgMhkAf1hC9Op6dHOezDmd2tBqQauNRz7GOt8k
7YRuGjV6a/+IEasBjLdR7c49xJAmP4LGrvPKfJ78HjDPAIGQnN3mu/ImTcyiQFCUV7YKpdo682IX
hdT7ln6Z+dd6epmyh/0T3LS8lTAh0ja5PWY2rZDw68Mzr9RXY9SudKXHCEl3Uw1YutmX9+tj6F1c
WgkUgm6ka5GdMrVHuaOo7GuiAW7w1u5MtTgi61Dzr6k9641f6Xrppv4MwEvEYLXA5tUHtR07fodH
N0uRMpS5k34BTUZr2sjnAR780ezzbPzSFL12GGgdn2bqoqmSkD7NvsSxRdQAaTDyfsPmHEtFJCP2
9wrT+rZnA4Cw9LCSxgBUPhZVjP6+kqfLCpKT8+EO2352cjTGoYqPvWKXluMVrpEnH9zEsSJ+cNs8
Bc2W2av1EwpK6MA6vWE29yiXLaS+GRgc0C9lk+pIGjxLmNs7TeE5wTQEI3qLHATUeV7RWHdaLCu1
S3xMrHkowAMHC8LchhwX0SSTj2XoIO+i875hyMSIEYPh4y/vEWnTTjtnAIfo2uzKdZPjvpgt50KL
dBn4wgfKO565sbQTszDwgWsD3aFvgc8NWOPPTQNGjeJMhy/70raUWksTrodXea2OdtqGdADfp9l8
ICk5ZU0ueT624tPfiA5gPcBImxDTtTrpi4YWSKoNt/OJw9NvFmuyoHTJw4xRrdO+VltGBzw/tC9R
hCWmtvycVdQFk3o7w1+XruK3yk2eLGWUVFQ2FXqTILZCpiRi9Ww1bVg5hZdQAJf+SKJPowzIe/N6
VmKE52NOW7Psyg4fccALV4cnZnw3Zd1KmYwlT1sf1uwiaBWUhpNSfZmn9hubXLwemiSubsXx1Z2I
RTxrTlJ1UiCmNKcDkPtus+mjNfaPjTH4bHJ+7luARCkRnBv8SzoHAypeDXSTK2qdsE6DkS9ZVXdL
KcBg2ugaAdwBgfPy7Nq8zFJdLa1Qr5549myY99gzv+JfKVeO+wptS8IuJtCI9YVR6lJSXk28ZXnK
UOTSg0pJj8wagHFeH1KD3lC7kyRhWx4ESf+KE4zCUbMu5UCQCnsWPRbANgcPpcRJl39CfBlAAoL6
MRol+KIXvuLonKv9FGfIWVLDbyr94OItJ4BZrjod+V4PfmW8m9jN/IODxOLjL/BSYHEIEa9qB9rN
jU5DJSGnuAhnfo2m0IFlzyAt+m+ilkNeeRaWNsFl0TVmOJLSBzwWq58LEAH0cTBnkni0eV8rrRZ/
WIkqO1qwehppmM1Qba4nelKH8XFfn80bWwkRwqpWTKXR6JintVAfjKwBIOUfldp5aXJwsr/g5Q0j
9rIvcmP7yUbR/+26hJfDyN1uZA01MWGTHfP5jtBT206HOjKOM++P1Pxcxh/a6FQPw6EAMnck3RZZ
tHpnpybKDCg2W5j2FlzBZZ0d11rdhY3i3A4gJEqs7pDO7kvOZSufmwf8JkokJFI10lsuwLfR1Es/
YS7saLXuK2PjoSswS6oYt6ipvGh9JTnkzdhiWkvOi70NIrYHsMvvqEoyQMP4MVaPnVt5Rnvm5Ush
g7/bPEsLrocxJtAmiFAEKeNaGrcW4C9ShZ7K5CrlFqjPUF3W2dO+5WwqtRIlGM6s60CHGeEMjF1b
g956C9+Ph6LbFQiYjoli+fvyZKoJATqh3K671MX7NpbHAp3RvK3vivqxZrPkKdh624BR9O8hCgbJ
qhH/fEu7ULde4QPe3ESHtpxP+/psRpQ3KWJ4btKWpuPEOhQWDB9wz/fUdc7/TYTwaZd3Ey/4Eq9Q
cQpTo/hY1DL4I4kV6MIDndZ1H0cm4mIKwBDXfrXb+rNNBsXnBKhiJUe5aV8nmUDheXHYbFEHhd3Q
sD/qbpBXjylmZVL1oDFJTi27oOXvVyEfSwEO6RSbhtrcnzSruZ//qDG1sjQR6ntigBktp74LWYb9
oMdC/2ZWL1l32xIZS9XiHe+C7MraFu9aKYOFhqhzQC0XKp0Bwvqq0ry+Su9LTDR5DJWZce7HwNTT
TJLnSHxJF6LEaIP/k1W8C2PtiQ/3qvYzdyQFDElgEEtAPWgI6oEbNHQ796RE7LXl2vVksDtGColD
yUQJkaEYFGssWmKGeKbBjnOeosemvje1q30b//X9tHNbYst67KZkaiPwiGF2ePCaGV7EJts4YTDm
3qi0n45ZzY+Ww16xt/RXNY/YQCBl0Fe17bdop3rjyIkfG/PJwMSsJOmS3Kj4mLldN5KMtchcS6wE
dNatO5FDmpSS9o3Ezw0hsJTUIlOqmTRs+/SYJu4N68wvWjK+suhb3HzaP/BN71iGfGz0iVT7V5K0
8o7K6vPBZFkXWgZ/ROHSPcQdcG+K4ewO5AObfsxYRJcEsq3wAoAQPNNYzUHDXfCMkiSFMlAoCDzG
Byw6cRTLqS4RsmWwayGL4ivFdKwgmW6HzMPBsECkf5yss1YFqSOxia3LWosR/ILVaQJ4JDw0ed6c
UHdTh7M5ocDHPF4971+VRCOx56ZnUUSVaO7CrrorjU/VgAVisCuqheTktkwCaH428JVMBxx1wjtT
aHi7Oh2Bq4krzy1Ba/+oJXet/qMovWT+E6daSxPemqGIlH4CyFFI6DfF7NCvRHneniU+tX12bzot
rr2yBkNtWNIWY4dcoPR195Qjn2cR9SL2c/+StmLEWp3lh6wEYXibVlUFQSMADVRlvsrn8jkhsmmL
bRd600dwoVqbHBJHeKENht02fZhDqtPHfVW2TRvw95iGBISYiIE/9b0xaQnsLeUck6N+xn/02s9C
fwB71b6k7dt5kyQ40dDqEyh+UesY5/NMjiCg8Sj4UkrZGt325fwrR8S7iKPJYdCpC6n9PHfNl87J
fMbdT/vabEpZMK4wYGhZgDG9NIFeobEBQk5YdNWcFFN/wSoiPrfMj/tiNg8NI5q2haV3bD8Jz0TG
I0DMphDjDh+M/Fi2V3Pr29lxX8qWMpisQrEYJSgMEwiJNAC0pjybWoxL6vyg8fxggBpLkYpZblh8
9tdiBLdJmihyUjBlhhVrP4xFGIHzOw5NbL7kLDlWYGKu/iChWUsUPIj3XT2SfG5Cs0kDkN4A3q2I
TwaQZkEp9WX/ELeuytJRMQbgLDi/foFGrILCaESc2xZkpUWgMcMvybVZcD+an/+bHOEUGcMlJV3d
h2CgnYpHlw4ldjjMhKi+qhUq5s2ZAUSkfaFbz4WNVjuwWzDIhsGJS3MH3gXepAnFNs2YD8Uy9kSH
0LT4PXN6jHop184UkT94dWHxGDcH+hLeV+FxxzZOOcYGXgoFHA+V/cNCgQi8IEdXqY7l8LKv4Fas
XQsTopOSEkBWURR8sz67LdiHsZZt410eIda8MNWyIFqA+wauDOaKyyNUi9HRxk5zlmkT39CHB3X4
FGndUQVGiMk1kNzIQIk3JYJ9GyznKIEhCbuUCPCTWXEbyw5sVEYTFdjHOMcGGM9mjxbhgxQ56fIM
Fw1NTEMDDY8QGzM8qnCGw6jHaVwadmA4t8ZwLt2r/TsSkDveCRAHd3o3tssiInZQY0gniie87tNt
A5Jz5lxha/+o8+Jg4tF32I99yZev5D+CMXQPrDvAOwMG5PIkJ97MkRJpVkC1v9xo9J3EPDbN7Pcs
O6aujOn5MpK8lyY4W9M1WBdpoWYMZHpnuLLM5DCWpyGWrR9uqIWyHcAHUEAHB4M4me9QMLvrzmwE
PRi8WQGOQCxumupNwh8S9ef+Eb43Duw0LKbhoM/hvoPc7FoFWRlw/oI0Ns5AuA5yGZ3PhgSCSQwg
tWGNCQQdgoNFxZg1DTOMoMa0Uz4O15rCT/tKXD6Uy82A2RC7rogUQOQFrPilHeiTaaYAzzcCa3iu
kgqhaPCVTA/+mxQh8JF+IeCsLdBHtM0nvQ+SpCaerowv+2IWd3x7jt8rI7grSarczcCUHWRxME43
FuYvqm82YOWGPJyIb8uGZxezfScPtWADBKJYkBI7J5wjRZpKWFsKVOhkCAbAf03o6tNBhn8lk7RY
yuopHggdAJsMzTTQMIC4UT83muGVvWQ2YUMMOADQg0Fc/9WCuhSDaKjEeIStx6G5Yy5g06qAfCpp
LHkHZWIEbcpmtgmfRnhpy5KAG3XuTU2h+amqPJTT73Gi/bIKsLBiQF7DkjVxxUWTeZ6YO2SOHnBg
CrpDdIxId55/b/3oHymWjklcsOc52HW9PDoMq6MiMZp6YPH8AUnHz3acjiNyQ38EBca+nW88G9gW
XwkTDpDZTmSi1gJz4PGXuFAbT3dfzWwOEss+Mv1bn5vA7L9pXPJjX/JGuLgQLDwbypDFUaJwI+CV
e6p1JRhBKuIq42FfzPswfqnfYkArcyckUeigTkbgaAhMN32THLPqmFi+ZaTHfVHCVPr7ixMiYJ2Z
LF8AlYM+n1AzmrKs9VGdmwPeVGA6pVhcy2ZQp/V0eG6j4qzoyqehdWRTVu9Tm0VlGwDRIB1bsu1L
lZmNLdyox5xOa3xm9V/UebLUF6a/pMpBkQF3bd/imyzhGwzrFWmtZroRzB03DlkzO4eCA57FYt/3
D3frHjWCcUJs4OJ7XJwpBAsOBWwfMwIjA+JEHPYu8CDNUzE+9LKpuK2YsszW/9oAXAqDl+cXMysG
twjTMTAWxtn3yAVbtP4BPiGJXYtrCTFfX8sRnjJs1CQQg9hlgb0+LqqDoRgS95apIjxjeCcTTeuW
U0sjT8keFxIHa7APneFKlNkyujdlsNF4eWh6E6UY5RhIUJEZlOl1ddDt4oZhOz9Jh09Kc5uVqWQf
b185U7Rzq5/rObIHIyiM9AFAlaFRKKOXxPzIpeWzLTtfqyfYuZJa4OKqJ4LlksF3CepmLRCt6fgn
9wVuR0RkxFwc2OUptuoYATWuNkBiigkAO/aiTvV6K/VK/du+P20a30qSYHxMGwaSg5crmGh0YDUP
NCksxOaZYcrcXPJOG+wsl8rUhNsRQ2M8mFHf9NRSqfw8GSmaT5Ms5G1ps+znL+ysG7TNaR9NyqxB
VMFc4PxPJ936vd3rv4M7huvAMguUC+3dXmYCjiaN1Aa4FxpWXxFnMj11BDpqHZef9q9my5XWkhZl
V08Wa1mPjg/iAhhsCj9xSRUo+ZR7KEXqHk4g82t3eqjr+bwvd+u+CBJ3AO+ZBB8KwrsxjgnFd+uk
B2ysbyZQK5E69m1NkhhuaQdGBhRMXMTyd8vVZVKNKThZzUfaKRXQdI3BI0zznOSOtuPZLLDU3uS/
x6v09+WthIpT1e7ISDnXqh6AJOgwooSfEe3DYJjYApTthm2ZImY9gOnhwObfbXTHLi6NLkkAie3q
MFV2dGwIp5Jwu3VXaymC+xJlsHJFR+wzc9dLbNA2RX91EfsDi1hLETx4spO0TYDdFZR1dI0O8QEs
7oFqft23O2Hn6J/bgTVAFBDF8J17afB6DGQF2jlgiDzSa+1QHJyr+YH7xmnBLSeP+9I2T24lTPAu
mPhA0wz7zX1Cr1kZ0lG7a0fZd8lyMuLbjmlcNNlQFHSwV3epkjIRm6YlvugrgiCuP5DhqMGqqd2A
0+Kc8cDtJbu0W68hFviAjIL1Ld0REyTFTHMzVxrolc9HU01vB2cA0ydABnkS7B/hlokbv9C5QLiF
IWDBLGgPqIfcifSgm+kRI/on3kuyva1LWkkQB2QyStPeHToSUPMvpbJOsf1DG39v7PNvswMxOW4J
c5IgoRYeWwdFkbqLaz1wx8qfUI5u8t7r+8/qaxvFh/0j27odE+gAYKQA5gI2wC7toaRD4+gU6REh
7Nh0w7Etz9HQXsWZLP5sSsIeMpBNF3wkEWYyV7kTg25DD8xUBeE6II85+9r0FOlEerWv1JYdABzx
X1GCKzX64KrMsfRgpOmB6+zHGOcSQ9j8Pl3LEA7ONhPeNw3XA4VPfpU3x8zNvIS7QepOXmUoyy7O
mbopRj9zaZV9S8HFPGAfSP4wi3x5a63CaB1hvDZgrunTPD6n+u9B3f1thGsRQiCPclurZ/TPAwNs
GjM4oaMbOuSStHLLndZCBIetKaAz8QcuqsM8aTImwwFRpDmXdiTjJVmORAx8K1HiquoUYU+G1whD
nOt3ZHysyfSxUwdc2ew19SRxK4liYpi1e71SMFq6JGWm11Fy7LT4AROlkvPb8qm1UkL23w8JT5Oo
JgHwafwyrX2lVE4opt/jXH+vRft/g8BqK1gtECtEgDOkfp1RLJEiMYZj3tETbQpf02SQVtsn9yZm
UXmVZOaJqqRqn+PDnQBKnIBRKrdQR5VlEJsnh84O9EJKhGT/UkyjK50+lhUJ9Fm5SdIgz/uXKFbO
ICmXvH9beaW1kiQGo2we7Vqx9UBPsJmV1yC2vOnYcOUWWeZVAzh4ukZiFr8Gkd4Z+0qmEJy6TOOz
OeOZ4mSsSmDDahEmUozZUyoSXelTDQzrQn2OrerKMCYWgFecflGdNH9SjLT8EHHdBP1Qo5212ugP
aNY8FVbcB2CwnI7DxO1DYZS2T6uhCfph+sy7EaRseX4oCTAsqgicThmoVk+c1FfD3B9HWj9TOy5O
mPP70Fvx6xzFtcf0rjyUUc69Cj22A+q/34EUiRQ45Ud1aDXfjbTmT/xydTCCdQHruHHtKiVBHqkn
3lmKX7j6l6Yc9dP+E7QZblaChAidmpk91EsA6PJr3gcGqIhRV/EU+AtNXvZlbdoyDFkFlQ/eVTHt
aZOmsGbUugMNo8hALbhnmY39d5oeKQjR9mVtWvObrHcJUDrjIxSww4GiT/fqXCUeaVjhAWrx2BrY
qFa7p6GXUWZtHia6XbZjLXVDSzDnum873rU5Coc1/W5o3OeJG8b6smM9qhgc/b2tv39CHfaEgcgP
xBB02S6DAyx1jBsTwWFi0wnbvB7ru9s8IZKvmM17exMjovd1qpnbcYwv91h1zy2Q2Fv7YNe/Dc/2
tz5LDwzzEY6GNpuQ9M9ladA6xw4RKcZTZprYcv3YZ7JK22aZGRVe4M2hnYe8RLimUaGlFjs5Ae2x
dUUx/9IZ/AEITpM+o+R7nTLjqsrTpTeBtTYZb/DWu7EWvhz26t0w8rKISYTPW6dWQkQxf3L4MZZ9
pG1dGeosSGHRVFyQ0S6ljMNs53xKYP796LlY6dan/IRZWzPOT/uOtmXza0mCPp1dDphYS0jAIuVD
3lWerc8A6R9rT3FYGNlWsC9vK6VcyxMCFnjcx44qihaAHOY2qp1AiX8PheEfM0QZDGAuYBYHXt7l
4TkxwFyKuNeDWpmOaeyBUeFg2LlHis9/oAvK8S56VQCUEz81DMWdjB48h4EyTvZDMXfOI/1NzJi/
tXGW7yZQXmJEV3SqcSodc+wYCSxn+mSSKayL+gS+WUlBZSvgLp+0oNcEhBPYqi8PTXXjcS4LB7Bn
mPkc+ivFuIFxHt0XFwyCspGJLSdaC1t+zMqJ0hiffROS16AdyaEAZKkJP+3BRbh/P0v8FNOTtRgh
vuZ0YO1oaggUThto+HYiWf9sRb2PnOxzi930CrtmestlexpbNv4mFwgQl+phRkQdyhpnmczRfTGk
d24iCenLbbzXzMJHO7qwYHgV0kpXAQBIz/GVMU31TdZYR9SQnuvJuWuKuTkTtf6TwjyIZP8VKGSX
ZWSYXOHIM5Qp/ki6l440p6YqbqZRNneyaRuGDphUVI8A6y5c2ggo/zZJUVxJB/OoAa4FuwC+mkh6
J5vmbuKJx+AJOFbEesSAVfHeqFEwN2PzCrtIh5ZMt7x/ScGWVFmfFKeU3NimWiuBQpy1rcY1EqB0
BZ0T2x7VsjtwjjbHMopkVr9pfSZcGOANGoDKBduI+6pkblGYj3WPxwNfH+rZGuP6uO9bMimCQVBd
0fjEoA9IEs5VBHr04Q8K5c5Kj+VEV0GiQAynGfKWwEk/uQqG0K+LVvfKL715k0+SouimP61kCbej
l3VWaBq65ONQejwFN/lLNFn+GB3qQWbgm+VeNFLAgAK4SaBfCxfENUaiSVP+X+4FpkqgfmSHpdzr
Ssu9m9nSWppwUWbl8HkGEDI61Og3GA07jsl8ZbuvJLNuYwCqFdUL+Kfv1P4mcyXHuhzbuzC10lS4
QrWMWay7mHEozcaj9KwD2mdqn5Q/+TJZ6yhcHyB2dJKCujAwp9s2PivZ7LsvTizLPDeDBr47AB2L
P4nY0FMIzyZlsZIsfS6V20n/2FbXjTl4jhmUUtydTZt8kyb2bPIysmY7Q/OBuZ90I/XU/NUZ9IMJ
e8k//4EzI4dxfsFaADLr0tWstFNiV1mCUxMFRXanNn2wL2FLGfQMQTcBfFrkSoIlWPXgujxH2lxH
o1e5QZF/HlJ6aCtP+z14hr8TprUowRgc5f/tw6RwzlRrfdKMP7idHP5AIwttPODtYkxJPDM0Ei3u
xuiItzWW+0d0uPCBiPFSQ/PzrD2RuJFE3OWIBGcCPzhQHzHbgpl/8c03jEwpzRZFuGro/iqbyGsB
s+NNTEbHuXFVF3KEgFEP3VQwE4oZoAcDQu3Sc9XZMaq/lCZ7LQtNcpAbXgU4GgwFA4PRQBdZCIdq
gqnytkUWHU8cvO5olfMW/Yh58G3SfmYTAJMrGT7cRmBa6tl4HkE+AJZq4UvVimmu5pyDmTFy/WJ6
KXp+BO+gZxeqRDuZJCK4VsGKHHPxqNAONPJml96rGbkjjdschjST3d1yN6KNoOMGvHlQuoFrWThL
MyvcMsOHRKBkgJtWB6Azqv6+3W+ZIdg77V/U5mAsFPIzd0YjAi0JEqBdDg5sRryoLr5jOEQiZ8ss
VnLE8Mf5aJY0GpHiYmzMNvwCeBBY33W6KyP3i/T7vlabB4cxeJC66EBTE725L3IghZvQKkLAteP5
RHJJfXb73FAFRrYJKxfr2m0VFZ1Rq0YQsbE72dhe8JNaLQ7JXD/t6/Lrlt9ZgU5UDJ5AHXyaXtoc
MWps0ILaIEgKYNUnGm3OIINs/dGZroykpM+D1Z2AMDk+ugN/iqMsOWD7Cnz0dn4Appgt+QzbvEng
/qKqhnT73ResZjKS9imcTVW/kOqIBfnKjQ90PrdWoCuyzZDNc15JExxOr+ooxWGh4q5iFwBcIhzv
DLCJJUpt+jWgSHUs8yATEHv2BXfwJcQRtRiYet22O0L/Q6rSq8GRJfRbARng1i5AtmE3mMq7vE46
E8LTEVX2yjS7IBtHL4Pre/HImddP7SkvZHgTMonCEzpZLUBBI5SvS72/T+M7MtVPihX5VfKZprJa
+bYw+Nwyn49StWCtOsHO0hwDWXJUFyHqWcdObdiSJvaKQW29ojYloWXz7lAZ0mzXwFKWWCDi5eyo
9VCi92O/zuQbPqX9qAvsqpLYyK8qteiIqKngbbMt8DmK4bhmwG/CfiaeGSe6/4VBmrW5107WKaKk
9eMCiN9TWSGoOUHflxW+NvpgilB5LiqThVnZR16maPjgyQgyJSPDrfc29pjR9gP7dFL6ZjsCTrs3
Tgnt8nM5kNRPI/MbJoiMY1JOKkocysOCnY75s/+RdmU7cuPI9osESJQoiq9SbsqsKrs2u+wXwltT
+75//T2qO5jOZAoplGcGMBrjQUeSCgaDESfO4bvbcWbppAE9gHQROqLQ/5g/7NkDLUiyqKwkOk7g
Q7oz4/Sh1cbHLO1W6IcWzUDFCcUHlMGuBtTzjOtWhsx3H4PLSda/M9s+WHSt/rVQK0LZC3Kb8wCH
QdWYieYY1DWy1HmaDNvNxsh1puCUQk8ufctbr/oeAoXx8e07tzhfSWfbN9K4t0gIIA6HWoPhuGnS
ecPaSV66186NKLHDrG2IvAqC2IFSlBFWz0Hw+/YylqL7uQUlVoBDjtEm5sYegJ9hVzPONzohxT2Y
1x/BHXqsSZi4DU0+RK7xnuVffC/F+bgpAiOdcKkUSQ/6QkCVB31KUMbBOMztBS753/kC5w04+04Y
beRBDXV6pAb954L1eMHWYNDv17DKa59KTaxaLhwzgT/kotzbUXxgq6P2S4HvbCkqgYBGWpHYFUyY
nHvo1bit8Xv+cuHKsP3ilgHzChFjzHQhOlxuWZpTEiUj7uAmvaOY2YCYoaeZ5eb2h1lczb9W1GFu
klhGVyWQV6/IZG9EJB+jbGrvrHBAL7kqmhWPW/w+GLOGLAlwTFcIfJZh6BT3Ce6pWdydBFjRmiTo
4lkikN6xwN0OTjDlWdLnOs06iIXuDbQrwGU6Mc3tte/0hxh+RdpKyrv4kc6MKYlSkOExwnud7KHK
/CDD6S4v6EMWdIe/+EpQCDMwCwW0mXpLDDVtmzaDGYidAvpseaAbvJ/CewIh9duWFj8QIjcUax3g
ANWHpFMWdgsFHPrUIrHMoXzVtM7fxIIzE/NPOIsFuAadKZ7gAx0I/gYeby1AuSn9ixsP4Emgg8Eg
AEk05fjYoebQqcWNZxWjm6eor4Z/ZBauHB9Fr+M/IRTwtJmjFV1G9UXi1HGY46UinvDY/9OadGcA
lGc4wR0GC7YRtb0Yw+PFWEdgTc++4IduTUtrvJ4OrhnZm940Xwvb8bnm3Kd0Ddiw6J1nP065ViyW
NrkzoDfeREnutVnxOsUpcet8+ue216wZUi4S6CoHpmYhilg5qUGjCN6WOASsEyzLtw0tHW4cALwZ
kOZiVnj+IWe+Ywp0ooqY0qcAyD2txkggDnkxVPvKojsNwRgUgSsnYmlt5yaVTezRPhkKYL8x9To9
6FXqNnH7YpkrJ3x5YZgRRicUYVF9Cmlpaw6sRW8oBmU3WKP74diUoZdh+Mu5S40ft7dxeU3/WlOO
YBNmI8rZcycKXDFGLHcRKd3C/ovy3lyahy4PEtsZlX35tXJeOJVmInUPARY0ovI1tgNfzx3IiAf7
oFtr6C2u6l9zKt6lbEjSWPhz38Wv4FM41SWA0n3xF4HlbFEqc21R96WRN5q5byxn2yV3Q0XQ718r
eS36A0Z4cP07oJRS36usmQssLSCd0nnOzK0ZvyX9d/DHRc7dyL7d9oY1W4qHWwlocKbZG5LoldNP
QfnMSQ5M2a6tT5b9ctvY/C9Tn3OYDPnvwpRQ4bAKIz0jFta3AixZ/VaYgduPgFytLWvRHdDun1Pc
mXpHSQS0vA6SCg2kvd7QLWiANxoBPUPw5/Z6FK61/78BMGaFhAaHFzMp6tM7hJmuQ1W+jqVLTDTG
reoP1V5FTT0LyAmKB2cowtDNu5MDDUCOf8y0dJeBNlSzcze012YC5y282mK8v6CEhoE2Ux0AY0Zf
OJMx4BfJdJ8HKFcZRxNDuYko3FhbK+IsWsO0ABrNUKB11FpmMmAC1cwwGRvS/rHgIJ6l+VF01o7p
n4pQ7G5v9+JHnZNEiKngtlVDilXGWFqFj5rl0aYIpqe04NuGZ2sNxsUz8a8dNZYQPMprI8JXNUDk
Nsno4JDgoUoknrPdY2qiiKrr7RqD09LigLkBmQjCJUHUvIyXKF7E2tC18FjIRo583w4Gmo394fYW
Lp1A+Clq9higAmhOcVjqVJmd0BRl2jHaD7x1Wyv2zf4bYWu1myXXOLekXDNOKCM+FBLQVmAda/Dk
t+WWQg+72wX5mq3FvTtb1fz3Z5lBw/quT/iEqv1ovqVJ3HtRyTs3rNrX29u3aAgqh3jDzP9RE0tH
VgQdWbzLqqI9tKg3BUx4ydpdtrh11EKXCrEfjL/z358tZ+pprncTR82hrw1Xz/pdY/txWbBNYPef
rXBVeVl1eDD5ocgNnSsURyFlrz43Bc9MCLYC4Fg6kXEfy0Zuwc/efOuqqthHhsbdqGO9awhMMdze
0KvxjHfTqGrPGBIk0ipsKkBte6iD0gCSCZMmxWeGzgF5rukI5lzQ0DQYOW/RVurfbttdWjHUWd9B
qohbKl/Q2KNxX89IS4394GChj7Wn0YxcNmVu+WzmK26zZk15Kcai6yzw+KMTnWbULWPiZrl9DJIY
T0cdyOOOQgim3d9e4nzAzm+CeWfPl6gcdR3ZcSOhhrKH9PopyLJPxpo+hRpM3i3MDVU8tAjaEoqf
piwbgtGqAFctzC2Pyw3pxEsUA+1L19jNlxYDkXMGdDS6nFcHTy+MIZpKtJa0Md9UfR64kbRWfEI9
dvNyzmy8u+rZsQtzTHDQAqfASfcgMYPcUGC1Xu0czFXgvxpHZlOY7MNgH24xIN3mvz8zRQXKpRNL
rKdIOl6LIeAYbfa4L1dAWmtm5g94ZiYRTU4pFFL36TTuWwla1yn2hn4lhVxyg/PFKG7ALCh6VBq8
W2aB4UUi3YrGpq4dPY3OWqRfszWftLMV5VTLDQyNIYPMfneWp8WZB3Vb126/3D48azt39XoZDKMI
EB869gtyB4e8eUSyvrttZP6XqCf0bONUh0vCfEIegRNaSbM7RT0osGTeG65Nue6SFgzzwjDcrkfh
r+7jaMX64hLpPI0+M2JAzkbZygntrxg8AvuSP9fdN95Bqg+jcLeXuPC9QFeGVqphwMRV6y3rkiKr
qwBXmSjrH3ZdtHcNxD9cLYh/I3Nfo0JdCBOEYYIVby7cnrB6uabaToid6xleMx1/KTDa4vKo3v7F
ks5sKME8ybqulBWmPtP4q+DmxuGfoug0afZKueMK5oYgcbEYJYCzIHbGKQ9BFhS2Gy0eXlqZPeuJ
eB0wEpzwFxNypWPbngoptjYFx8ikryx16XbG2wYd8LkKDW16dT9DUM7pZdADf9bsRgC1WOf2+V2V
Vy5mWN6vZ9P8mq9xsy7cl4DlWmhYYcb/uoxrY4Ec3TlzX1i9xwBrxvCR4QVdvk+09ND3/PPAsseP
f9Zzm8pn5VMG2lkSwSZIbfXC2ekFMh5uHwrMWP2FKWwqWJMA073ihzEkBWOWFEA+Sdvt5TONuFc/
G93LbTMLhwHwSLyUUFWf0dRKDJtELCTT6hm4yDd2CzVF1q6kbwvHGwMkUOmzCHgtruAyotPBmT4z
dARD6dXfbYP6xMi9KVjph6zZmZd6FvYDkw5ZY+HjDMDxOeJJ4gQUmIn/cnvHFkLixXKUkGi2tM2d
DH6XOfzIh194+PqxtgLLXTQCsXRQPEBn4wr/U3dmFTfQXUPbMkPPLQYjdAfu8OpvPs2/ZlT4TxZb
Y5+VEu9JmrtTYz0Motlx+U83yRWtg8WPM9eq8GpFXVbl7csHnOG0x3OlSuxnMslNGXeHoGIvbbNi
acmj0Sz/ryXl9oc8I0F9GW/kzqFfqQb0l0m0j99Ys4TTf20op6Zvm8BJNBzOoWgwUZ2Nb6VBdLct
hh/B6N/2t4WM00RTB+MvoGEF0Z2SOTkdcAhDwdhTYD41+oMZZl5ju074Eny0LIS75MKSsnMVRsuI
leI13lUUlOTdn8bsvstA+9wmmcdBg3h7YUsuYaMDY4G+D8mKem8MEYYDogZ3ZEKGDWEbXC8eiAVc
p9t92JCFFtzMs26hO6bWMwaRcj0DAfu+0ze0rt1Q7sG+EK/Nvy9dhLCDeuLcVkSRRrkIpeiSMppw
FwNc6laB8IALM5s/cZweygh8Ot8YLz1qrgGml+yijPfOHg4m0SuIiN1JhmMMu2kVerqFMfhgb6T5
oQtS8KKD4vGlCONdTZ3N7X29Sk3n8UCwjiCAALZ3dXeIQKaOU3N915RZ+DOoEhNCoqBeAmIXClZZ
WX5uaBDs9Cg9pAmEWm9bV5c9f0huo/Q9N9ZQ/1D7uMZUoLAypXgfgUHhlAaN5vWW/qOtwqRxCSoC
B32cqoMx0E8QR6qeh0oab//jb1ASgjLnjVmhErMzWd2+oCj4luRVtC1LjdSbzOQFggOn21Cvim/S
LC2oZ4iVnMRQAh72AWhv4GZRrgOyHBW7y3tvMENqgx5a3wWRKXxNgNyoCwsNxGE5WB4q6pqyNTdR
EBgvNAwMv+1E6/Ogm9zYzp40Yv1xumbc3t6ZS9/A7PI7ryQwmAAJgrzDUmOJbZNE1xLpF+X9kO5A
beCO5RsRP4xiB1kYuUand3lhvtsDFBMtaWQaDAzgytkDIcSgkcyQ/piLDdRfQTBJNnq/lpUtmEHp
FZA2JDNApRMlx3AGPUNuL6TfCHsHxke368JTLcyV3VN6Bu/LmY80qFXQG7ahCnz5TcsoZU1jCn5g
iVG7LO1fMv15Gsn3vLf3ZIC4DgKqL8zxUWf1rJKub2VgfNHiajdm7bfOSND5JNmf2x9VOXLvPwsR
G0fNwMwQLiPF3UnZ9nVXa+LQ5rmXg7E2/NUZiDmQsQruWXAMjcSto48dsv+3it0AKm2GhQDwcrkZ
zjTgcVi35OCkIZqQv0j4GGEirmbdpmBvYfyJxz/psGJ1dtB/393/MQpuG7A94KYHIuXSaC3DJMqK
jhyKQtvkuQBv98Esvk6FvWfkLVsrky2cF4zJ/WtuvizPktcspYaQ0UAOoEmFJDGkXJtTxL9J2m21
InKTEAKVP25/zUWTmDXU8YSC5oAqoNAXWtKkYU8OUV+6Lfay+lpw41jyfRA/RE7sWWCKuW1y4fig
LoHbEZLxiNsqmMiJs8LuTSn9yqy2Qg9OfVV6xbhGO3KZWfzn252ZUYKBFhlJjOae9FuSbcBZ4c5q
5xrqJYKsAegXj8T5khTn1FoUtYJ2JIe2CHd59g+vv+oYuMliw8Ox3UXpqXdeCmi63N7JRbsz2Qni
A25+NPIuHSbIJ8sUHbMOVleVnwqSptMRStaOdQxlCEBviza08POcR8TFiMaYeqC6j/44EV3TPLz6
qCihmMDRgMwUmCBkBJe/ROC+nYoaHxWlxA1kWFLU4lE1X0k2rr6pYkW5UAawLxmdKUDqkop9HwLu
Bmdyw0J6Uks/7KeKsfnonJ3GuMwSKQxNO9Ah2gUSfPqwUwQfA2XDTy/MWOoIsx47HRfQw/B5pp8c
VKQGqSFdE9UnaTA/50O28t5b/lRQVcZb/51g+nJdmEpAri3wqRzNPMRi9Po6OzXl623ffJ+Wv4id
87oQsecCGxq/Kj2TnrMiiHgofdJL36yzo4n65TAEdy2dgOnswHpQbCdDoOVtJq4EvAkEK17Gol9E
vI68Pkmr3TaF89OGruRAOi8t872kzeH277wK8fiZkIIAdBIKpQSElJe7UVRB0CdTip+ZjG4l9l19
as3PnL41YJFaE2le8t9zY8p5FWYXt9OYSV9i0qY37mWlQxz8xehWnr9rdua/P3Ndbmn6JESORKhi
bjd+wRTRJi83jrUWgZYMzS9GzChBlARp16UhwGgw8pcnod+MtHQjZrqgivid1ObOjqqvt7/U1VWF
L4VcH+QtmAHBMIESZCs6lb2oKtiyykdBtFcWOp5g9B/R8t00tNu4rH5G+Rr379JxmfUGMDmHSW/k
HpdLTLPEymsTSaXF013DH9OQ+CRbezcubCQqCQZWhjccRIbUxaVDr0dBG/qDQNZWhU3p2ixDdbr4
ATzBX4S2C2tKwbiiRkXtgki/s+1TIou93bPNtEqooYxHvce2mSkX+QVGgAxI1lzuXZyMAF6WaeR3
dfypGPvOM0p99FjY7dooARBG8GJbRwH1+MyjVUMZyAqw/jGNxA65l7ZyYS64kIl7bmY8AAgFT5LL
36MVEkAJjET5LGaNlxfjsUAjo9WtYZPozkl36ntTJw9ZK1beqfP1pwRDkKRQBzStcN+rcxKgpAHA
tAj8XvtMkr0WgC4gEW4qN2m8NoiwaAunEU8gjItg1y8XWbQcMQ1wsUNrFPGWWPJJNHy4kwIV0cru
yEM1lPrHAw7QUwSAFJsiAVAFskgQjuGQ6fbBBMjnV9k7Ldm2Rjx+i42C7btQOE8fDgbz+CBe/3P1
AcQ9l4uskRUVqFnbh1wWryD3Fztd7059Vzoe+Jn7bZ03M4yrqnekLcuft40v7fCc6KBaboGaRX2Y
mZWUlNsy9odhmEBMNABeBEo7vIyytxJcrOITXK9NqGvIwaqclfv7HVV04UzYatRPoXAFiCtHy+Vy
7anBBISXWeSjm75zpnFXor7JCZYqp6/G2B8wA/7dyQDZYZZbYWq5GsGRjhGmvk882b6ETbJtB+eu
+95N3c4pOi+ydIwAN0+JTDdlN22qbARAa3C5OXppGh00Mnp2JVeu3oWYhwIZyLRnXhAMayrrYBHE
RiMiQ38itdtXX5x4wox64Wr9SnVkPtYXGwaOaTRQ8LJCRQ6cqIqhYQQzQgHVDt+OUt+JrNPQRysf
5colTGjaA3OAxiUK9Yjhl98EWmCTCFnGDmE5c6ahRyPmbXed5IXyL7fd7zrtR9qG4SmYfBfxUWuM
xKrDCusRhzRMfVIbxO15eIzt+FRazalyss0Q1ycj+TXRbH/b9lW6BNN8nrMDocY8aqckxSwDXIta
o34QaepT7medsesgzZrTAxtew3KNDWdprTOKG60pIJ4Z5jUuN1YQqyM92P4P+D9s8wEseNmuax4s
J940+rjXQiCTfzLIvtxep0LmgavrXYMPujKIoXjVqHZZGeJtWU78EM6o52guaVoE8qa4o/eoCLig
7mse0t66L0B3KEotdXPH/vDbAGwhYOdHbxNbjYxHuT8Ns7ONIqfgkjNbXzRyN/EgdLuA74kz3Eep
WEEtX3sxhTAa9hssxc48Q3K52UkjbS00dOOQR9Fd32tomwzTHg3fU4RJIxfVte3KNl9lVygNnltU
Pi+6xZVeTro4iFijW2LUWwllV1B//CPKygOb36YwMQQx9YVr9SicE7kRZj5tJaIWnVLXKOnKVb38
i7iOdiswbmhMXO6BKRnBcCIj4Hbiv0pWs43TB8yrunZtZkDp27/7GBb/r6n5c5yl6XrbxJOu1eKA
uuwhBh1DNkFVmcd4zWKQgJBDQD5hOhdjcAnG/TI3n9bI3ReO88UvUBwst+KihUoHOeC+cpo/eV5p
FQNCq4IK3x1vbYc80twOzRetE5PmlZZTs4+BaP+zCwhniCpwdOi6Xe4CY13XWGDpOSTjsMPDHnD8
OvltBt2xziGa1+t7Ua+hW68z09nvzowqV4Ili37ox4IcSrCkgKAY86DgfalfNSv3OnNCZmp5LQsh
w/Ym48LLY48NaxUqpWh/vXLluAlbpkZMKnJA4d4LTFwXHBDRsAWsPnBMPNw+2d2x7IeNzp54bW/0
bo8Y5OZrgx5Lwe5iN5RTOOhRG0YFfgi30g2rCzcjT5UdgbngddLe2sZ5SmW4b7Vik6CsdTsEXOXk
85dA2ggIi4mOgaNswuCAeycOUdjVNevYmt+a6TT2SNDDp0Q8hCboKFAruG1y6VK5sKmstzcTrSy6
mhxEU7y08SHSQ4gYDoDxFY8RZNHMACW16AlCQyvUFAsBFiON4NME5h7dDxUGX9olILQUBRGn+KWj
IzhEm4G9GfI4jmtH+yq7wmgOA0QXwhfAQeLhenmsWmPCXCjU3iBVewhatpHT28AgeFB+PF4iGoKe
BBVIEyUl5fgGOR4+moSdPjfvICe/CRvQx9LGXrmbVD9BAgdwESK+TuaqsdoCr/I2G+OxDl7H8sto
oeJ/0grMj9tvQb6folP5MWCfDXoEDqAzhCJQp56TbCU0jrYxaUVN5xqKyLY6y62Nk9ZfBx2Fodvu
OHvbeXr6bonhwplZ9NFZUm4cOlrYV4ayQhhG3xBtAbkvV6Akqt/BhIW0jSPZhswkYAiXzpAOcW8U
mYm5Kkw8Tz3u9IkfnQEKZQlYEkprf3tF6h0KczPKVwdi4X3MX1nRGORNaVEx+E6fb4MuPdVoZuAn
7G6buaoxznaA9aVoL76zgip2BMsdyOHGiZ8HdtiOblA2XEIUV2NN+tSWUUtQ8MYrKYO0ZswLcDpI
AZB8jGHc/lNaA/LnNZDaAQeSyCwb9Qij7dtNIAP07esuRvNnE9lQlrQ2aT/EAnLmCZOjlxQ9DV4i
O0EjNbP6hKx8rWtX5/A/FJwAt8TpUcsUfdTpeRWbkZ/jSqDD13R6qRD3WVZ5yAg3doXad7zyyRac
EFU1lGrBm4NzpivujrEOMWQMRRiot2PRj2mar7j5lQ+itg0B4Vk7CQgJdPEufdAO2noceo36HRkf
6QA8ZGIfhI5qcJORDYs+WrhzYI9CohOospl/6v0SOMuu6hjTvZWeUN9ptb0U/JPRFu0GCjBrdAJX
1wks4d//DmJBbL+C6VXx1DZFWic+hHF3PThO7DJ0JSs3so2/h7W2iS2wdpzMsP5y+wBcfTQYRh8W
j1uCej5aapdb2gSAVPAprfymBq6OeBNq5CVUYKwolCvhd+HrIVOE5i4DZ/cs43hpytFqnJeEh75h
/orNbyBzKQYM1eb/UPKx8d3Z8/GEPjOlvDEhgV6MzVAm/tiJH9KO/9hFABRfOoEItauafWzprzFE
JlYw8CsrVFuhRsIxwmvj1NlpKYpuE1Y8EUc+lmH4O6GCxk80Dwb22ZqEAcHh219y3r6LO2D+kjO8
C+wrgFlTJZKxXrC0zoLcFzNFDvjResI+E+ufCD1fNrjGoK+cxjWDiutUfZOlUQ6DoCZwrfGF1sS1
awxGFbtwll/q/txe4FVMwwIR0gBhQzYCgJSS5vWVxYMARLQ+74dnNHpGC41m9kpRmtLFzhl+NeUa
f9q8Z+qeovQMiMZctsej9tJlScqKrGVYYhm0LyZ/bKSx6dH5rJO1HHbBdWZYKy48tLyguKVcr44U
xRCGVeJPwnRFRzzoJHigPN72zYEMv2/v5MKyUNad1djRcYEe+3z5nsW1ttWwALAe+2Tw7f7Akz+d
7dV8rVZ+dYfPCR1CKHIP+CVRwTuJbqZZNtbUj0DAwNPvTpAf2dqts+CF6FvDBlYEjKzKBaTLCOV+
oGl9Mw2PeZwC1uh0rwaccVON41E21uC1TlasHPWFuIll4XZAcxJrVK+GWIBTLAmzwkepdqJv3RoT
x9LezQnQjNZ0UOJUPlE4RmYjYof6PHWqwh30NPDHprCASLKteKX2vmQMzFDwcRCkAYOvhI5c6+s+
4lnsO0htMkdsoN0BJHe//bDbIR8mqP8B3AiAv2KmFT1wT3UY+1mYbJJOHmgdekUit/pqVWJhRcCD
YvPwcZDvq4XhxhJNY5no9JWoBdWC3XfhG4rruw8vCM8VBiN4eiLXV260ccC8QiamwG+z6rnTXkYM
toczOab89nFDc546AyPwXz5749mBrRxkIjivoQ8A6pdIfC+a4j7sEdvBe3Xb0tLGnVua//7MUmQa
XUUihjZTWO1zi52cnn6r2ujrbTNX9YL3G/psRYovULwkGIUWqh93eLrKynWaXYiZ3bzvdv1kPKTW
H17s0vazzLKV5+ZCqD1PDtTatyWzPANYAHkIHTbc+sQsuR3JFzPCLIb5fWWdc9xWbpA5rQL0DqEW
KHzFRaRIHavmMvJbZ3rm4wlDmH4bJ66Z/h4sy5Wk3IVIzFeZfBYuy7nei746XBNtPMVjWC4nqxFB
5NMKrHw8dnV+16eaW6bfhgLkAPxOWCtrXXCdC5OK6+Ra2titFkZ+3BfJRsZUdzsZWBvSf2w0+j29
u7CkOI8eZZBlBUUfgu89ukJuWEdbja9R5i34CQDzACqCmx3cImpZoojBzI9Tn/pQV3fAVqYJa9hV
UZ61vpSNwx6qykjfMlJOzoqHLlwusIiXKYC4oNlVnQZ1swEKD9Xog0QdrIHTaRgS/7Zjzluk+CUg
dMikoBAPEKYai53MiJypnGJfc/xu/J0CBNWbd5rDNrftLG0iGETQa8TtAr4ZJa9hEJvSjYTFfkB/
03qvJ9/S6avFd7JaCVwLeYB9bkgpIkHeeGiy3ELubYCZ0nSjkrhdfEyCR8N8htrHSvK79GK7sKek
hgMJ9BHlLAATrF/UvCPOthyRk9Kfof4g6QHqVmQtmKwtUUmA9S6mqOsk+GbR5NOocKeAe7JwvLrZ
DsNL3q/kOAs+wmbAjI4H4iy7oBxoi1VMVkYZ+/Xot/onLfiUNajLrc2OLbjIhRnlNKNrMOVlxg2/
qzr7nsT2l4jpmD4Y9fLLkBq7jHV8xSsXQhVk2W0wtGJtYARXouOEQ4EEMSboP9rsEMf6d5Rleri/
teYn13tovPPqgbML2qNXUi08jhs8k3jq10mQveQTlNMrqCSLzdjJ0u9r7oze7RN3HflRSZgHKdHx
A5WbqXy1PtPDgVuJ6UfmBC3SXUBDDxzabhvVG60G+zknmCgJVqxe7+ilVeUjjngBxL1pF36o3ZF2
k0HgfK2VSa4d5dLG/Pdnuclgj31QY+TW58+Vn24nN9igq+bHW2gceraXbMJXEIR/Gbb5JtxhOhB/
Nnu5CfbVvj7c3uTrCI2fwjGhg+F60BGoc2joYhlDV1PLj/VE94CZjx8mVq5p1y5sKgpqeHmCQh6K
3SrbrminvE6hbeCLySCHPhY5UBdN4UcQtdreXtCaKeVEaKOwx4LS0u+gY5zdmeOxM1ZC5tVRwIgt
wFr4A/LqBJMPl5+vYHzEoLtmHrs+e7KaXxiw3+gFfyDTz9trufKT2RDwomj3z7OojpJzaUac87rn
5rESE7iJ5NbhvdyVXe/mtbOdtCBc2bzFlQFIhGACegrUCi9X1jp5mHZ4ox6D0dg05s8p1u8B8tho
nKxc21efCUuDITzabTB1AkB0aSkWpRyh1EGPNvSeqNN7KU3vwb+38qkWzcx1JNQIYMmcY8zZSQPh
ccuNOqVHsEfckeZL2Mln0gwrUfjqEM2L+deKWi4zuSxSVgFqXmuZ3FVmGbmG2YuVyLT0cSCBCGAu
pspn9NzlWqbaoUU5Ysto3R6YqSEBtlOAMobKvJdFsrvte4vWEBjwzp1H6dS6gD6Z2mC3hXVMmf3a
DugG199IqrthUv7Nus4sKU7HktxgdR3aR9yaxyxot6kVfGMYJm/1NW6PtUUpJzeo4cyNFdjHWLLm
zu7qz6nOGojK9s5GhzrS/7aF5uUHk41ojRKklUfd1r6gK+Pm4fCp7zMfkpYrX2vRz8/2UIl6URk1
YTvV1rGDHCIG7aa9yePCd3JjrVi6tIXocKJqCbp3SDQrWxiFjdDGWGAL039S82uAktFwbPOVE7W0
nnMrytaRSaNAzMb2MRx1yAbFezY+1SL4cfsDXeWhOLeYn0I2A2QugrkShMY4tjoamNYRYA8v0Xov
RLlozKD7WXaYM4JTyGz6m5UBkArILap8KO9fOkXpaJjTDEp21PP0Tte0TUjKx4CtoYkWN/DMzPz3
Z4Ev6xwtQs3XPtIGDf3Iav7pk+gpT5y1y/AqS5v38MzQ7C9nhooIJYgaXPDHPk1616rTk1WCWXzI
dlDc3Y6h/kXMElBBV6ycrnmjLh5+s2EUTNGSniuL6g0SSCobuysYSPv11A/mhhYPGrlygSy6O/IW
4BMgJYHbWFmeqKvekHB3TDhHbs7Jfcs16Q5G95zEP2+743UtaV4SWgI2/kStT814rabWKqtq2RFu
U7vOGDOPiRqcbGNQuo1lGAetwf8GQNIhr0m0BeJhx43so0VU5VcoX5SPpi60yGZHDJB6muXspIGq
RNJub6920UNBgoF+/tzZVbsguYFJjJrDQ63BIaCbHPa1pUEjtq3/ItUAzyT21J45tNWi8FyAtvrQ
wiBYOt3D5p3dDPuCmH9xjQGaiZFFMFTMaPNLT2kmC05hZ/QYmOkm0X5a2Qjs6bS18+Z/tKSEYOqM
+D7GBMrDhD80LNyUdbCVDGogzbfb32jR+xHpAZaYWVXVlAPEX44twpodByYBy2ofk4ifQjZS1xL2
3wTGGWmJTwT8mzo/00EykGRhTI+xBZ5PErsgwL8vVus4S26HTBCypsg64XdK/NVTTDiNYJE+YgTl
lGb6Bhn+Qdpr8jOLZoAAAsYa7o0zfekNE+KRVaImdpzs7qnmdJPE1sGQz7e/z9IDAXMy4Ax+f1yp
WBZZBLTs5nwGbT3brQvjiZezBsdUPZiDdpwEUBu3LS6sC+CZGd+EAVm8F5XgMNFBtwoUEI8JxvrN
7HtPxs+0Tne3rSz4HawA5TT3vsHBoViJQqPupgYJdZXrRxQmH1ii7bJg+q11/cqC1kwpb3GUvPVx
SPHGioboDWPHX8r+sRcQ/WBsraCxaApcFzOLEWD4tmJqTCHGFI6ldcxEb7sFZHFdEwIfYcspHnVr
qlwLvgEOmX+tKclNbaVlOYIL4ci0Drz+lY2sRgzoWwaDG5n5PmWPtz/aQjYFg1AwB8oEzTcVJUZ4
oU0EIJajPTmfKXgaYwRKry2He5HmGxI6r2DK/HXb5qI7ogsHeBVKUjpXHIWNLYSt0GY69mCSLxmK
zDI55OPaXi5+OYwYoN2HuQmEjcvTjOxA08ZQs48NaqTjz3Z4SxKfdCuLmUOPktHMwP55XgmsniAG
urTi0KwozGiwjzmrhmyP8WTIVeUmBBL+YtOQMs3NPrQv1dhkmsUIQt6UHaGR8MNMta205YnK8el/
M2NeLmeiMfiIG7y9o0F/mSaA9YfmiecrIXDx05wtRonnnTYkuRZTdhTSOqBx80Kz8sjSGEM7xttf
LMhGqoIGGKiiHcXZDNIDYyfgbB2w4GaRHwo2HqGe5d42s+gGDLiQ+V1iQJ/qct+GqTDaoOX2Me0s
utHEWJ9I16xNWS6enDMrytcZE9R5kgTVhATCFccyxpAh78SdpGIlwC7GIURyAzBfC40aZTnjGLV5
5iDqDVX0BC2Chxx8Gc3Adk2fHum0Bs5a9AekewS9LBRJmHKI2pxaIgCJy9EBSpxjtNGapg1UCwFb
DFc+1OIWnplSMr4ylhrTwMlzDPre63NookXglQn1lQ1cM6NsYAXexCTTwHDdtuylTJqdAYTxOgn6
0sYZ8G2M+cyxVM3HGxqXpggjesxMiEV+5Y2dSq/rNO2EuUkoYUDZNlyjQl9aGhC4oKmBJ+IVqSyt
m89ABMXPI+qZz5ndh5+6wDnZYZ/sb5+pRUMAHQBoji4yuOcvz5TEbH9t57GJN031Ai65/yPty3rk
xpkgf5EA3cerpKrqVp/uw8e8CB7bo/uiSOr49Rua3Z1WsYkiuj9jHgYw4CySyVQyMzLiR7BgJnD4
zKVCsoxPBL5JmOUTnM+ijbHoWWUnfbNgmjejLw26GzHI0BSPX+l6kByhrIkS9LuZT1r1RgfxXCfp
VjOeUZojRRkObFX0b2U+gUwFkyj4tKJUK2xb77n9SgzNTDCTcuLaeMdK7wugcZjOmRVtT6kpZJVo
Y0EHCvRV5yc0Td7Q+HlmJZlOjuj6nDgGoBydxQWmNi87w/uWJ4Df/86sIgHHQ01c1gC0MuU4wGTq
yDNqDFBB++1n43VVALKGHnxIsiHMVn5tp39fNi07N5RvcWxQe4MimeDwBS08h+vcSTLX/pmz6c6B
nH2NJ/5lM7LN3GpLGK1AauSKaVFhdKkJBKWdoAAeFXN1NMz5qTDuJyf4dtmSdEE7S1v035V/tKrs
6xbgiKTNdAP1EYK56skOqf/1M3bQejQwh4aIIbgH6Ieqji8popOX3eTzGPYsS3Tro5MiGG8A/AlY
ApR6MEvtC+fjLXVBuqGxEtt6WTx2U7T+EzMncINYL5cXJPvK7y0J319mLV5VmXi62YjqzRp8BUXI
Z7wA/ROk4kBIuuKYiN+D/2spcKX8bLoH/0jI8ixmTZeMtSL1l3rBxnaDEpmNqtO22J0XBFVdAJld
opA6sm8euMA2AuZjuZQqPLTUsXeGth+yM1R2TW83Wm5hHq5+6um3ZslvXLpEQzMoNk+6JKBWNoA3
grmI9+hcp5v1GXWCxigeRsNpbgBn0w5uNVMF3Ei6pp0lIY3QcqTfrQZue8/iT92spaGF8aF1HG/X
Mnu67HWyEiPi69uyBAefxiHrPHOwEtcl7mGo7D9djTHGOsU4cQ6kfGU2P9xCf+pHO4+yJis3WcrX
yz9CUjIGfwhawWBHQDAMtr/fHWLtFIuR0xZ+yZejxfIkb5uImdkQ5VUR5X1xaPvylQ1FpThT2U6/
GcaU5bnhoMr8aly6bfHTgZT81tXWV28yo9ZUyVHIHsPgSAFXCipNmPIQvpypzbKumYiVMCMASG7I
j8xcDu1Ak6ooXo0hB+Vfrih0SpeHxi2WiPmmd1AodxxHzch9M9Fzl57AgXlCpffWXiBM5/ijIiuV
pfXoqULHABXcbU7mfC8BYJ+Q5MBY5gZ3XQcfWqsphF7DN70ZH0xPVYiXOg2S+u2pt0Fht8XvnAbk
zyiTMDhusQTtoSmZE5q1R2LPWZ57nT71C7lbGq3DaDokxy47rHRjd7aFj9yQpbTtW3wVwPZ3E4Ci
ibjgv/H0MJv5Z7Z1Z0rwG9TxDKdltQWtx19QoI9cYLH83g5XBmqPT1T6gV5421PhIuYk5RjJds2k
nrQ472d8HPTQCTTFmmShFLQBQDHjMQQwg3DtJremIHrCfR8Yy0OWNYeO8q/WqqoaSu/czo4QSDGq
1gBG0dqJxvIUpFpjH/z2rOKubJuvuZ1Xh97S9JiTRiXbJvMPZ9PzADUlJvDEfLKqZ6siYHpK0I96
Kpv1q+0uIWqnkV+Sw2VX3L6kYo3IRpcaEsjovwIWfn4NUFQpKupwK1nKQVtD1tTuI+P5osjGpbd7
Z0bweM21eYrxdKxoI3pY8jpKbdpG9YixOwyZdpn2UYgeEi+kXSgbAvICwgUhnOB5hvehNeF6g97B
c66gWQ96QqM9mNb0/fIWSt0R1GMgJLbAUSKeFllbZMQGQ2hm+b0xY9ZHH4+aaX7G6zduULROMAcj
DqStXlc5mIZzk7T1wE1tYDANkiiWhqfF5fXIvA+P9v8MCSFjAmkHaCuJmzBQD9fpenQKI1y1+YHZ
Py9besfSsKXHmONAsxWPQjRqNu/cBeGlQtlw5K6VYED+utt4X/k2RJpxalwP7ULjTGf3QZ89+UY6
JQShuSjz4ugxVqqo+6Qeuvsp2ynvfgpdrBrC9NRKKnRDdb879q5514PTcjB/4m5El1eusiZcu2yt
Z7e2qJtA2OnYOSNURvIj4kvsdMYJnIWKWy49UqDd/x062jLq88V1xjAPeQB56cpZbwcGqelKO1pd
ceVlHybs3M4Uz0S8SMGdicq9cNWH1sMHm8MWpcU6xXY62nNoF6OdgXrB8+9mOwvCnA78vkAjP7Y0
jd6Dk0lFXy27lVszH5PfmDcH+/j5kq20cxqkf8AbOeuzoT+VZfqds+YT54iUBZ0/VL7xlhQ+Ec4w
psXA4TXu0jwsXYMkYhiHcG0q5GPA6jp5a3wiDuxNCpFtxIevh1IRaqxzGnesPqH8/1jk3p/LHird
PwzebbTA4DlwBTOYeU2bHq8jPPmXK28Zwm7uCqRI5BOVp/23TnCXqWrXxWiB97DHgcb5WB7TBTq8
i1Mrgo10QchN0P3DWC/qNecO0ZEMX9KaoMvdr8EDm7UuGaBncQuiEBUUQXbd8BIBsh8jBCZo7c5N
tSn66VM340HS8DJkbvAXiG/+wdQfyMHGulf4oNyaC3gHRrJBfSEE0bl2a24VC7LJGtX35c8AFZzW
0a9JqpqklW6hDYY0VHRRc9KFqDUb2Tj4NtY1m3UX+iAP8c3hlzEoXG87CTEnQULubtwMeNaJleMC
+Ju8LFFO80l3Wpzq24hiJA+gztEaemwxOwwW//dld5cFZLweIdqJCp7p/PvO3YV/AH2ycgQff2Lk
1pd6BME5sd0r9H7wNGhvOasVt1j66dsbFHzEQCW8dS1UXJHruVE2BNd9AA6o1dNtMGLUDkjHeXFV
5z6PCLiLDl2XTzGtaewOuaVIlqTn6qAHhW4r6AlEAvCG2iNLx8xOQP0XAlp9zNb+YNcq9kSpowKJ
tPFkbG1JwX3M0a4Nu9y+QmNxw4y/Sof93Q7/zMF8vHyYm8e/cyAf2FbgGLYCsBCVfWAi015Hp7Bv
PT/SQI506nPLU9w76a7trIgnCIlGNjIXAWXyn4qlv+I+v7KYCqYrM4OUb2O+Q9Ecb/HzYLKYvWMP
Jdo1vN+Qd8HyBNT2zVxZ4eVNk92AvR3hdDyokq7zALyMSbvTRB5p40aUlkA2/VUtgWLvZK6AMAwc
EHJzvDqERfGJ6TZxR5yQY3/t2urRIH5sm1VUjp+ohkH77N9rjX6hmJ0vbYNXlou0GRNXV8PiRbwG
BzTgg998Tf9MOXHTkgGvDeAmCF/nZ9XXNJgGa3USbrtVrEHL6sA87KPTzF/sovBPl49M6ho7c8J7
uzDo6tcrsCao/IaZ77zq3u9+URErya2g/oNUCjog4sS1nRqztk0v47md31t+E/pO9gBigctrkXoE
GD7+vxXB/VrMsBdkZsg3kKK2UFKrNTM2EYf69u/LllTrETIOlJYmJDx41udGCU5JpKCFmWD24TMu
vluQ4AuaCYR7NvkAhnEt7OvyYGjjlUcWUId+eEYFAXWjh3fwCIXjvQMS2I62tji8ZKlJHOhDRHzn
BhT9ihVJN25nRti4xTR6p0HKlCzTxOyDt1S5FhLagKCRsPITsyNnixL2D+Dz/wekWobx3q+v0eK/
Bd9A7Laqx5h8XUB0okUDIg1x3KItnaBs5y2QY7x7MZ2TC3CiqRQDk32VNiyni/lSdJ18oWzl+kve
DCO++CCezCLT0ZYrI9dKRWIhXQzYMoCF2RrGpnUegsayKBYNlR60jM0DJmZOBB1du/8EZhQTgG9m
tsXu8qWlBAe9Zk9OQj2WhbQrnux1fqaQWzfyShEaZEtC2oNPxSbFiDWd2+rBFVcXGijsgmG468o/
lT88Vlwp9bhlBWLWgNsTYJ4TanooR5ybaS0L47ElXoyaH+SRPXAW6WsVHFsesNDu/PzOmVYvMkHm
VMfNaJPQKewaL/faUVGkyr7FGCTAH3TjAWUWguGq2U7eZNxO9CIIoE1rd0dzCLwHcG6wU9nqkNyo
0lpT3G9ZCAZoAl9JpGhAwAtWHb8P2rTBHFpmsuu8JQfdWq8gMxDq5WdqTHtTQijps6DOUB8AnDUA
X7dt3mUuMOFjScJgVHHVyO7d3pYQSAieRyDeRXSkufcFBOJX5mofLn9SpCZAU/P/1ITF+ko1lSvR
c8NN+IrpHCQbE1zmsgnZJQBVDASo8H4FHlLIaVNWNxZaI0gD3WUO8Y49Za77q9VUdTCpEwBVhS86
hBvAknZ+Czwt9dKg9NxkZkGQhZo9t4/F5Nw2PS0PpY72wSfWhYF7UNqBT+wdADhHTWXZyjcJYc6V
PjpRP2fxXKi+XdITwltgo0FF1AuEsOiBtYOB4hjATtBBHZbAc04ld1RU1dJDwkgqmGcBb0Er63zz
5r7xDbDeYbpjHX512XKyW/q9MT6DKsCA4H9mtp+xC74Yb5zIaG7Bl9JnPe8OVa09oLsTYoRF4Xay
NtnelBATjMrO17FARlsQS7+qew6acz1LfGiBX3G9/7mC7TgCFqALF91XPX2kh7ZbpxAlIAQfaPUE
4x7RPTQLjOGKQGhXsUTVoQnxYeiH2eZzjZu1uGNs1OOm79bcQnnv9ROuDhbKzTXA5S/iJ6Y5n7t5
xgsr7+2nVjP1GPC5LsxAWxlftiS9xLi86BPD31GvOXcQjCLUE7MAxqQYBmvK5pSy9nXh+WFyVRKn
0t3bmRJ2L0j10hsbQNS4m4YdAyNY2n7DN03liFJfAJz5XzgIwoRgJ6/Mvgi2adWlxiinYRfpld6o
GBekiwFgZysZ+zr+53zfUsw40n4Bxn0FefDDOs3D1Vw0zybjKvoDmSVQj29ng3fiu4q8WZY1CQga
AOuEN3ZKoFw5+1l9CLpcFWFlzoCEE/M2SJ6QQQmLKvRZT9MU1RBghI5IbWK7ZeDee+n74XTZ7Ta3
EjMoQO2ADwKXbID883z7xpZkRbACeWI50w01QO09g/ej4qiIL95wzxqVNKd0F3cGhQcwLUu/J0WP
Ud/JPfDhR9eDuq3/1Fm9WRHfBwUbmqzv4Xqdu96WTn9tDvlBrz7T9d3tnki/VAb9WrQNhgJSuw8H
95g6kADEp/4zdStklaCewZMHlQohOPhaC9Y3OCWWw67L0b5fKjBEgJjwsjNI3W5nRnCGkudj0TGY
Ye4c4cpFk2FEej+EpFPxp23/1Du/wxiFDU6gDZ4mrAgDL02/cYhinGKKQLP2QOf5YAAyYpXTkTjl
j2WqFKt7Z9IH2A5iN2Dx09H3Eatyw+poszdTnpB+6/fwPOo0/47n9t8p57Fj6I+QvlJhVt5t6WYU
SkaAj+E/tJzO75cHVhS3yhjHfDSIdfqnhupXNh1ibXA+mpXBkgP2363KDwpBV7hYga81sw8Jk6Rx
p3j1iysaPAORp7DyLl7ACsr86GdDhxO+KJybWRplVncmhh4G62BVL00+RcOoH20gL0LXLJ8ve6TM
HLDaAAQA4YxlCQ+8FSoHM08HnnCTfFu90gitXksCg/0F5sBrs2Gny/beRScsD0Vo/IGrbOCA8+Mq
zaCsNLbwpDTdv+vxmW0FXI+q+j8qM9vf77JBvrISswgzTwyfx0BN3voQQ3bS9fp/W43wGTEs5qOF
DJfQ5+VEhirRJjPug0KxadJDQuoMZjjQir4bw3Y6q5t9h/OkqLLjzIckrdPXorZDHzgpdJ6/Xl7V
dgZnoQNnBJWIbXpue4KIbeIVTX+LLx5PPD9NoXdiTrGzjr8uG5Gd0N6I4Ah4DDj5aJkc6djy2GKy
Mq+HB7f5/r9ZEfxg6fy1r0qbJzXGdyk1IYGVglX7owJn0EY62zHBD5jHht6l2DFMDABKRm7yyY4t
i310alwws/nJzqszU7OKuXF5kpfmsZy+o4p/5PXvT2wZ6krAAALAgy/EuRHdmiqKST+sZXF/TQ2K
OwRae4NvKgKd1Ms8DMJgThOoNVHVynTwuMVIygxwSV4ffBBegHGqU+yY7OYEKPmB7A2aBOhzny9G
A127V/nYMcf5pWf0KienYf4+uUGSq9R030884PWC755tWkj9UU0UNg7jAPPMqDcn2WhG2TpHtvvd
gYp9lmePQfDssduiMyKHqh7Y756j/9oFTQgKICDAF3OXFRNSelobS0KQGXnLM6EkTKu//XyMgN3Z
sMWRpnwDS64vFvtmVMhkgtp2ssIM5mQO1vo4EE2P+n6ZD9xcfl72R8kR4vxQe8EfKHuLbbG8HNyK
GjjCuQDL8TQW8WjoB9YHUGGdvIeBToqBnPdt6G1DdxaF27zoFti6ShzkOFihNwZxvnxdrTqqKwgA
WfZV5+TXpDajZZ0TUFrHXJm8bRaECLw9gTAiBuYGeK2QanAL123JLArowr23xhawVoN1C/owxR1U
2BGzeCAxcjf3yJhgXCfO8zx2i9sVnFsfFQhFfIRG/L+nByFzUPqeX8NpXLJh6b0xae1fM72xrDuu
363t08c9ZSOMD9DZhCy72EyoOKpzfluwBJI2JxvwGYcDj9qgUG3/qaovl43Jtg7JLhI1CxMZ4N48
X5LfEGItZU4TY/jOm2jIqrCxI8c7XDYjjSp7O4Iz+hCdyIe5YUlOT032vcwNEKO8zN4LxoACSPf4
9R+9VxiVXW7k1BssAfH/Xabr8K5mPpnwnaE66GZ7dqJ8TkPfHz8Kgd384s2QOMvXpbxjs9fQxCu7
sNAjx3gdzN8pi/pOEUWk+4hpsE1jC0A8dLXOz6udF6CdKo0mtGhDKwXd2rVZauEcREZ3W3vfl79r
7+vls5NFrr1J4eMDgvpUM9qGJ11t3c4TS2qzv87L6us6ZLHbqAYjZeZAmeegv4olYiDifIU5YVZV
+gZLbI/FXmtFRRBBPR70BDfQk7q8NJn3IywBzQUO8E1HQLBV63o6Viju5/4rzX/k41OVxZwr7pjk
QYlnggUUF9hr8GIQ7pjhFbVBMeaR8NJ5Gdsa6lDTDZgx4sKhReRT7QvPVfMr0l3c2RTuG4GKKJic
egSRNFvxcO6ODdcIlL9/VmbxhRj98tFSK+4Ayg6YmMX82Ib/ON9KhxR81X0+JVnrnoa6DOlqAPJk
K8xI1wVvRK9wI/0SqZwY9dsSWcIIZM58habeGnETfAGNTh6JNZg3La9UpS9ZGMFjGQ/ZTT0Shs9X
FpQ5qCyCmgHyh+mKzIHSFV0RtjrS//qEO6JNhe4u3s7v2CIh/tzr/oTnnrOk39yZntICMcRaK3RO
zI8Cw7bz2tkSbvUCQQQLvKk8SXnzQBojGjPy6g624mkpvWE7M8INA5dnCrB3S5MJLQQ2QQWKjCzK
m/ssL2eFb0gPamdLuGc0TdFhy0uasKlMUj//4YIKtncdxc69U8Hb0oD91gl3q63HudWKCqj1eDpA
aS3uourkHNxQOzXHIO4UXxdpzEdxY4v3+EC/u1oAwnk2x2BRAuBkEFHXxnd6NP5puek+NM16zF2z
OOY5DW59j94UQ/9hJh8sePcDRO4g5CE0aMYSxamGfnXX702avxL7+bLzy242hOyAG0N1CoUc4Zo5
IFua68Afk3SFWvhdh3nCon1ITaj7/f2/WTLOLzSSAFaVrJ+SPG/Dcvyie2DeetHq56lTeL80B0fn
04PeyDZiLX5gNEDktcX3adIGzTdzuPW19E9mQiHRWiAXWLpRyX8wZsX9iHmPwpxD189eP7FakC+i
hAoNosARAnOVOr1ZFumYgI0pMuoviwOV4hRl9cNkKQDf0iN8MyUeIWln4s0VNnZpv4KrMyQgaTW7
DaZ5XVmKTEgWWNDt3UQ1UKbF5O35IVoV0hKzMFDdyRvokUED3bCbKRzL9GbkquqsdGE7Y0IUs9OC
Gy0BgaA7P5jWjcZ/l4YXusHJ0Ibj5eOSJQubYC++AjgvPALO15WvReZxhiBmgbu6HK9XG223J45m
YqH9hH7IZWvShUHEEqP/G1mNmE6mRc63N/CU1P7w6vdpyBv+0GkQJG75A3FbleSPLEQD+PKfPeHU
qsYovbZAuWwJ+EnX//I7cssbVR1L6hsocIM0AepQ6Mie76HltGbHKQqNNCAPXtM/15pfRoVJb8Al
/+3yDqpsbTu8K2aNmA12Cj7QxAnAN+7EUP4MWuT+/1w2I9243ZKEQkU5Anw6I/wmTmNFOSoUIzFP
tDMURQOpGehMgGYFwwAYRz5fTeZVGQjurClJTePGGUnIy/SW9oq7q7Ii+Dh37GbVCpyPk9I7DJWH
lWk+2lTl3NIPNUr0AMxByW6bWjpfTa27pFtyxCMa+6c1ro9dZAHRFv7fL/VAQ1UN6/3M/Pal3FkU
jqkhEMTFe2xKtK5zY3CcP64O0+PRyvRToDdgBDX6MOtQadGN7FYHhvSKTJ1qWFd6q7e+MIjBNvl2
wf8bu+rArLDQxNY4cvE6Wj0zCibnUIPj12lUSpyykOVvJGQoWmBeSszJy7nyVlIiQQZje+iR7xzS
Rlp1aIsu9nEpVk8lsCE3CCgfSG02+nEhigSs1lJM6c5JW5lHyGAf2g6zhDaNMR0AFQxDjwxvVYDN
ZT6LZtZ/NoVPAFqrGqakGAUjhnECew+qacNPY7T/XL7n29dYLJlhpBWMyZuuHQC/5y4LWTmTVgQT
kc5Co5J9mboRAptmBj1fIwdkazmVFYnrYD5dtrv9/Et2xSyhxfzU2nOWeM56xWfrjn4cfoa7sVua
+LA3md7qHRSkkQvdkfRoaiev+WdRUcnJfH9vRYhgLSRaMRhfsSTjr918y6AGZLEI/SwMdV/eMmly
t7UXIGIJCPs7RsG6rEDA5v0bXqzv9qE7aV/d0Ij8YxXjFXB12Zp0XXgAoHMLjBEShHPH8Hjfscxi
DBPr30r3lwVhc7cuY8ONhunXJ0xhsGIrdgLTZG9XYfdJg8q3BrmOmSZ9iXDhhwFsGfqPhkea9vuy
Kemt2pkSIlUB9WMO6CNSceB/MZN4WmfrGhPAiqOSbt7OzPb3uxUNEIaawR2Gz5p7o0EbJF1pBGF6
yu68UhUNVbaEG9xiS+08mPCl9n/2vAWqhD1lLAizuv5T6t3xf9tA4d76tG8XpzQouLCWYzpaV5jk
+zJ6/dfLZrZzeBce3jbQER5nqTNAsLfCd61NuygdAFwGRXjL/p59VSCSewSetBYSEKSkwv1d1o1O
xnKxoHK6D9z5kazkiNLS6fKCVGaEFMQ3uzrn7rAka1eCGCS9d6q/LeiKX7Yi37a3xQgfKkhYLfni
2BNEBDCYlOPTP05hicTA+3HZkNzp3gwJ0WEtaaczH4Zs44XqENr5QtLHqbnrPlMMAzXef8ez7evu
JtWOsZYNkJvJQEDDZ8yhFvSPaVcpah7b7xX9baOk3cgQQPIsUsZwfw7MpqEsMVlzyBh7DrT0MybQ
9NgSFpCbijMBFbjIAmvIWKL3RbwE65c59a8vn4rs+DfWFCB70PADfOl8s4yFN6zqUKxvc+fFhdrC
wrLTaC7/sHx9umxK5s97U0LU6TzIPhU1VjNOa9gEI/TkvYd8UlUNpeeyW5EQbpyGIKQxA+mJOR5L
lz70k3e8vJLtl747+v9MIAU637TKwwwE6AppAoKWsDOuuupge1+19l7jt45KC12+bZC73QC1qNNs
J7hzZ8KomSN8MkhUlD8yroe5tv6Z3F6xJtn1hML1f2YER+BmVXidje9PAM05i5+6OYGgb+RNh6X6
fnn75D73ZkpwhFHzeW4s6B4GAXlhzhfMDn41JnYYXNWHTrV3gi+kWj1zHyTEUE3KMdy5xsuURYh4
p8sLUpgR26H6tDYYkIE/WON89Jb5dtIwtW2W3y6bkbvdf/smDkcQ3+sBCy+ABGh/UNoh1T7UpnHg
kGvNncc5f7xsTvpS3LmESB9YGr7VZF4Ne3a/PK4Wru2YVacV4xuhXfYkZsvwB5rJPxd7vCZ2n2i1
rYiAqp0Vvk5DZlW8YDlLnII8oh8Runl25xeqyVmVGeHblBqan+oGOkNd7t2DXvWYDe1LbxaKYKsy
s/397ipPRNP4XCICVp51YksHDb0+mnIrvnxwUj8Bm/0Gt/ZBQiJGDMALhnqE1zdtEWNOMrLLGJxV
MaDJdT2CLl0ROqT3eWdPCB0ZOOf7zEMF2ULO6kM8dvWzkwtQagYIx/+2NCF06OBxobaOz1VOMj90
iFYj9ee3HRpDPV+/oyl9Uzvkx2Wj2+9/F+43LQx8JbGn4ggyQsg4Q11nTiZz/TnM5i/SB2HBGUbw
qhIDFFQlviH1k51B4QC1mY10nWGQ1MWpqapD7pJrjLMrzk3qJwAewkOAlEaz8twdtdp1m3QE4GHu
Xwz9FqxDWfbbmv6aB9T8VXRm0jWhZwi2O8QUtEXPjWHMRceoiYkKzPDdXFm0Ve1ys1f4h/So8EHG
IxTyKHjNn1up184pWhQ7k94gV5rmHIaljo2ujkgD6lhgoy97hjxE7uwJq0IPmDbMaPGtROU2c7qj
3z9CB+6Q9dDP668gSmuELZ/XGAwsxaqCgUv3dGdd+LxVdZbzbkQHHQD0f/LlD9hR89D++JwD9jF4
MyNil5y6xhDFXPEkwGObOsMLhDgOAAxElzdTEkZ8oPrQnEENCyRjwnsns3uAVFvUdyzC6nBk9KeO
FUbtPB2GxlTUyiSOAmObsg3KgRiJFrYOoo7FCp6kJUkh1qoZQ9RP/a8psE9Gv4btPH+8XgFzIB0B
YARjlJ4Q+W2u16iElxC+xxvYQuRYyvGAiZsYOPOQd4vCL+Vb+WZOCCC13ZnglTUBmVrTZ3D8P9IB
VWUdSkEEdbrLxyZxwk2F2dV10FyjFCNcuR6ZG3CR+Hb63I3XVoucYMKnRjUmLz2wnRnhplHMcLYt
8CJIGh8MfqRVHlrjcWyvbUuBZN2OXgj3ZwsSXIMTiDDULizN3vJot/pzbuanJSsf3a47po0RV+BC
rAonvLyPslod7KLNhVId9lIUtnYnA1R+BT6jtt50V3kfdHFA0/YIRt3rLJ/6qLFmNINZ9aqtuIjp
DE8dxyAPF81RkYrLD/Xttwh3kdpZB3Ek1MtLNty58zJcW3TWwqDtVFSJKktChhfkRW/6ZMVzzdHv
5sW68fvh2g2YIpmVH+rbgoQMzzEwMh8QjyYFoAlkXaK+MK8xn/g02OPJBWS91PSw5+7L5UOVei14
6DBjByIzJGPn36O1yfSmWIGKr5wpnrv2S6pPD6BQe6GuHrt4B33KiQBlRbgGMvMd8bztU7vTIQmV
BJl2QP9mLStIXL16Q/cMla2rkqx3TW5DHSOHIhU5praKDUTW0QJvFujoNi14sIIJ8WCye+LrXjth
JPOKGKGT3lnDSW/jcf4yzd/z7sYYmlDvvq3ldafiZpWe8s62sN21VTQ+dBF4Mhi5HTa0CZkNgnB0
VoceJVVqxbPn6mEFse7L57z9w+9iBrhSMcqPQIQBkvNz9gwaULvEeErQOfeg+XrWvBV8uuSHyaZw
aJp/NO8TZVXIZEP6CyjEjaRcWKvnzcj+046i/mS+9p17tCcd3AmfaFTDjANQBkr6AKIL99McQB5H
fAI0p/mHQj0DR9rnV3xU4DKkX6ytEw4I28YdItxP0xndhuj4Yune9JiROeqN6gsN/JA0KqiQPNDi
y4/MFyK6aAieHxavvHotSzRFQJH0UmTtcTaefJYCxDzcZeSJVNZt1ppHowGTHaleS3tSLFYa83Y/
QNhTrfRrna39kiy8OAZt81BpP5zPQNtx0d6WKWypbqRdsLIBkXW17zyOTAosEWFm1yAIV71YpHFu
Z2tb8e5l2wZlOZDtmwlYW0MiU8vj1PxtowHUfVhyFDBwyIzgkiHl8KBidW5qpUUz9AGgZrbX3Ux0
OjCIcFPjM2nN3oxwvUgOVq8xQ1oDDbqjsRqPTPu5Ot3HwQxo/OMaowWOTpao3xeUrjUtKwYrlrJ+
6Sx4Aqse2FB+4jO0NyMcT1N7UzD3Ax5fpXNdNG0Xgo0SEPrmygX+yS9VZyS7zXt7Qv65pqRgtonN
mzXykAf8kKdQn0W/NnTT5nA59MpcD7gJG3SXANOgEH/uD9Wq1Y7PsTYIYUT2RO6sNPiSaiwcAuPR
ND48WLy5n4npfMyYA+soFgNQC7DMbsWLz521U+/nYCycgZWbXtPMf728MtlHZW9K2MV65TqA4egT
Y9C8CglZtVBrxqOut9fNxF7XjOKSfVj8QlifeL1mZzDpuALbThjaaP/oefBadkSRY6uWJtyuzPDr
uR6xNEaf9Km+rk33ONXFN0K7n2kLf8k+MQSHc0NeBJblDQYurMsA1lzz2fZWNq2T5/SvTeGdLp+X
1Ot3JoRFuSuyKs9FfTbQ2uO6tpHHpqu0ck7TqoKyS51+Ew8AzyumfMUJaTejFl0dpLO6jRm7sKc3
LTNj8jSWH9au3vzhzZIILQd/MpqDA8ItlHCA/7RikG8ljl1/JhDuzAg91aH2IPDjoafKuq8DlLrK
52VQBIrteyfmaNApwvTeBjR9B3SdTM74UswTSC8waaabXLthFlGFPqmVraCGiQ38J5KfkMku9NTH
/fEc/rDM+kPhfhyahkGeNwuCm0FO0XG7rAPMAqKl2VQ90a0BwF2FrqJqIcIzeCS610wu2kBa3VNg
ZCd+Ow6tqiQuuzOYtsYUoLcpcom1JZoa9TCvOgZPNHZsqrgp7nM8FlpVe2v7CoiHj7F7lDrBfbMR
xpx/JSjQ8jOSCrrR7EAOid21Zhs6rUpbQ7ZpW0oJbTYkzbY45D+Robeg4Migwd798gkm7o1gvroc
Zrbzfb+UNxvCVdGtdmx99EWSkdZPmv117T0Q19OXwfGPaffQZuR42aD0jHaLEvLlqgoWnXXwhCIo
cpBJdrdVp8+gGScnUF4oXrBSY2DKMtDstECVJXq3yW1/7NEjoT5bQptPh1HP85BzFLA8j6pUpWQV
XB8S5S4KjhjkAlHCuWO4Tjlp3AUQsczHh7z37xzI+YS0vinG4djUQQhYa1Tb92nxWq6qCrx8sW/G
hZ2tgW+drFYHjKm/g0Z0b115xpdMhcuSOiWmFsBgCIpl4NHPl1is+lCsAwpLo5lWt6QpnfuiNBRR
SbqUnREhDYMWXJ+7E7h9QGKU39bWSq4KzbnBWFJ7wIPrn8suKb3OO2vbr9m9NyDGWpVDwBDLEQOD
djyu/hSz/jMlaeAcNxlvgOecd1Ml9dKCVAVTJWXRJabPw9LM/nKbF9vMjh9f0N6S4IY10bN17fGZ
DVjw1Zva40DbF2qoioyyAgmKqMgYUB/aeILP922xbdK6LWIHJfYh6HnoTWhhBRW73Zhc0nyJbRQu
qlkpOiQ1jNq3Cf4YfLtEH8Qo8TzWBQZd/aG40pbfkzdZocabQ+noYBy3MU/Th6avKaKJzPUx3b3B
OlGQskXds6JbQfQ8IOvrtb/apQo1VetfZUA4t2KcQei/gNUlxS842GvFrlYLfMiXvUNlRYgTZppp
Bs0riopFGePF85yai6ImIbu/+50SahIZgygIcwrkedkYBcWxohwgnQevVHT0ZZnr3o4YjDSIT5cN
luL56N3yELzzUK34Tua4BLbl49uGZB+VUB1MdO+mWpsK6HriA2iSWes9qq4kSrmuGmOVhaK9EeGD
VTOQqfUtJvtb5sXc9gBNzu8H31AUsGXngyoyZrhRLUApTjAD6mqg9Oj/Ie3LliPXkWR/pa3f2cMF
3Mam2+ySuWvfq/RCk6pUJMAFBHfw66+z+pxWCuIkp+o8ylJSJIBAAIgId8dFidRs76f3IFs8Z7IO
0Qi7MGuzA3q3ZCuRXG8sVBXxgD8QQddoq4yhmBR/S5C7+4uGlCDe9AkETBo8AqFgpAdMuDLIK/eq
L8cFn1uYOzUlPZS1O4wCtWc68fe6127/PY/zAjX8YX3a4+YtAc8DMp9JeVgJByMB04qXYUgiK61D
1GfJdWMWF7UJHSO7luFvWJv0PcFeBY1jXdlLpQMO+SEF4WfdvNT6WhoCt7N9bv/GuxawaVzPkZkF
Sb/iEOg48ht3AEdG3eYxOnBYEOW83Lg5fyr7/NvpMc1BSb1ja4pXRGXRZEyUYHpy/MhEewxlIfTI
GGCltYurWUmKaAWFBbddm/ZQ/GhGyp/trNEWUvpzMZe4uDChFo2cgfoyaV2mUeKNYOxIyzLInLjc
CjvNNqeHO7vZwMyAM0qHkLNaIKqdWIuTukb2qk2fXOPWBKw6yu5/3QhEe6A9A3g/mJWV4yNB/T7N
pA58ZUtWgn13gEkp2ONvGEHmHqS9UyrOUw4QjyNHR1KUQOq+QSKuscvLyEw2nUx+3R9RS0P+Dfgv
4CqRnvh4iSmY70szt8jBcmO6Kpl2bsn6prLTH1a0hHX8fFxNtvBihBweani2EnarFL0ALLchDJBf
RvEXizzUQNiX9UtkvpyevyVLynt7JLnV6YNZHmLvrrYvIW0VlsUZeFVsY4n5bvrSH1+QHwalgmAJ
teIGJP3lwaB12JZuYHbdmTl2YTb056TODgVdSr7MmrShbAAiAmTO1foOmjtSq7S5OBhdEY7aqmgv
6+arJyvIw4b1Yh101tx0TiJTOzGpKh7fVxF0Yb0U5oQdiGbD/Puuf4bCh23ep7/e2IzpPDKmeD76
fRguH704eFJf6d2VsNqt/eswlI9GlFivuX4loRUA90D+Mo9kqOXung9LgMSliVNifa/5YjStRBwS
662hK9GgWu4CB16GPPla+benff5z9Ps4KCXW8zhri64ZxEHTzT4AYE4GvY5CfO3xJd7RpYFN2+/o
xQh5ySRjHUx5GYjFuc9uIjO+EGaBvuA8A4XF16pOllCA0/f/tNGOPGP6UkdGS7PnaSozAUxKFrRe
dk79FiS4dZB39d3pqfz8wJqmEgIPqNYiUeop4YPnSYu7hwv9AIeEgu3rfAdEbijrYo0Op7KHlGCz
cCWdnVIXOQq0/oC8SEVAjJZGodmTY/WM761+Yfn3evnMSR0UY4AugIXb4pI1ZZeJpC70oWcCpG9Z
YBZbkeyqFmqe9AGytfkSZnp2Oo/Gpm433HAAp/cI7jxkFYPZko6bqpK7yEL0+m6xeJVA6Oz0Es7u
hiObyt7zRdljrvEE02u5oz2YH3wWBbFDnk7bmR8bEqHgsEPlUWWjh9qhWwxxga2AF5GjxyEH/W7M
q1UJzWOthXiANtZhXtKF3T63G5Bgw0MBxOAG+uE+7ganhgZ25JfiYCcPor+gyUNHw4L9hlceW1E2
uheJKs86DRsheu7rQLevXaMKDbsMPCOEKuLm9GTOHdvH5pQtTosk9yOUpA+mJoJCv63ax9T+lpC7
xQvp0vQpO1yXpsaSHpYcLFsxai9t7oVep61iN6ILrvj58gsFVjRjgvIcSSKopX1cKsH1lFoJXkxs
FDfO0AVFHy14w8x+noDRJjGR6sURrewwmYuCpzqIrQrz3Et+WOTZ0X/U9gOxdixbysvPbK0PxpSt
JUaP+Cnez4AyxOBGquxXTeaHepF2esYbYAfaNNOkobNEcT7NxaDkiFQr5DqgM2rIH3XS73BXdYKc
+aCHbvrwtP/NT+O7RcX/aj1qTb9B16xGc/kM7lp3hdtdt7ZH094U9rhHScx69JPi19MEoCxFoxf4
WtD+CS7qjy4CAEqPBuwpN5qjS5cRb0NpGQckWepAmpvTY0PK2kFl3rKlh55un/prX2ghtbVzv/zR
lWAtIGyBOmnOU46tTbvw6MjOPVoVugWCK5Cd7rVoDCgR165YEumcW7ZjM4qjAD2GHiDXQdaolGhM
O3f4eRX3Qes+pOOm6e9PO8lM6PiwVoqTMOpBvdgAPx5J7IPwoM5ZGPuMRmt3/GVNWhCDHQ9MiVIg
njAyiLjU4HcvAwQOEf3wm5eKhtL7rUGBctaGNNzUy/1xpSqfmlYLmTNUptNAB0hC++K4O/fX0b7T
gN7NKHPnOF2BXiAMqBws5JBlIIzqqWNLgm3zXv5uRpm3oeKkRH2mPmh5HEqEC2RDQaEVjOM6sZYE
kOa97z/GVKy01KFnqkXIxvcl3dTyohxw385SY5311ZlL9ce6XcqMLYzPVk4U20ssUO8hrcPBPm0j
6wfYPpSrLNqEVcrOjW6JmHxpjMptI4ayMBUxoEKyzteRdj44z0S7cfIws/JwTB9/Z4e9z6hyO3UH
zxFjYcPtBfStvXuDfJF5yJaIV+c38rsZJeh6bmqg/I9B6aCpK7t8RQdwxLh5teF+/ssQiQ+Or+aB
80iHNFIHWwP3LvwoWllmf212bO1qPyK/XugImo+77yNT4q5vVWnuMb8+kOaF8peqe4jlQmifdUFw
u4O4CgWBT0jaxBlysxxB3+bAA2K+dkUStt5VoT/b7dfT7jA7mndTKt+MFvdGC3FHUCn76SFJxcof
0yfuxevTZqblVt6X6AP5z4jUR58tchY3U9EmiUgINYPLahFNP+tx7ybUChpL2qhiHoiQRru9FsLe
OOh9qz0gQPulS+eSKSVEiEIi6ZrCBVj+NXLCKjrr41ttiSF5wQtU9rK81KOmsJGiT1t28AlfDY31
xFJ6Xmf1tomXrknzg0IbPOg5we+rlpCLjIHgVwMhswT0MgK1cNLKTUfTtRnRzW94g4mXOMQ5TGhb
KDGo8/Kmp3Kqp+j63gRs2/DM/WkTs359ZEKJP6bDc0BXQP3Wg8a67s3Lon9JZbX9HSs+yDWg9q1D
u+LjyZ6jhpJQCoqvAdmLyrt1i+6MoE542sp0on7aPOa7FWUsOvM0yjno+XLAR689tzrkBh74fg9c
gnXpuRp4mrTKPNPTcaHWOtN0gtB6ZHqa5qNLJugkYjSjgZ7TQDf9vtiwTbWrqmBYN2G5Xcr2zjr8
kbHJQ4+M9cboZm1SNoeozEKt7tYAaIQiiQPII73lQ7yQx56NSSARBvwY9FCfno6dFGNqCLiIoZE9
KvNf4iRd8I/ZPXVkQjnamdXK1tTAVYAe0q0xJAfh0i0kKTfM1ReWanbyjkwprsiAcelrG812vX4v
0dVeCr41etxs5VVX/rKi8nR3PjKmeGQWT3mTDN0KWvkFwpfCYsGiqt3sDrZ8JCVBNweEkNIBEg8G
yoYRIDKJjN8an4YtOqsDiyyVz362rn/aXkeGlGgexXYx5H7eHyzegX82L3Yox58XTmKj3u/QlR/n
3XlENTB+uvGT3lo0iFN+Lnx2FUXVg5uY3cKGXxq64jaREw1JUWPoIG4hL2NldbcdqcC6WC1qJc25
DRQUkBMFMQzSo8oGd7jEcx9K6Qen2iR8T9y1Ccge9wJLW+oNWTKlbO+o9Fxg6EDH5rh3ebbL4vOK
3g/8kdq/rNEO9wRHLMp7E2mlp2olQIKRaCVHEkVUdC2MIkj6TUxY0GcafgxPR+e56/uRMbX8CogM
+mgjrz/Ujm6FTp0/D73+yjNo4fUd2SLDtxWWeDhtdM5DwF6MRtCJtg9A9Y+h0ippUcZGBmAOMECN
bQaE0afUeD1tZS58HVtRnCM1sRmYCfotzp4iAojMgzY8993baStzfnFsRfGLwdfr2pgo0pjzipyX
Nr6O9AlVdLtYCPjzw3F9YhlQtrJ+HnZH50vqWE3lWlxC+ccLW99dERFtzewev74+PaRZnzDeLSkb
eGg60y4q8KwAq+1Ed1581w8grepfB+TYks1pY7O+MLUmo4DoGLi5ffQFjWEPyxIoMT95rsx1Vb3q
T3/NgnK2oF0jNilvwL2kO+smGx8Sk99AIXYp+Tl73ZjUgf8ciuLWckSDTTYB3uq1tcnXyaa3Q/PK
3/KVtneX2EdmGjgQJqCdBRSzC306dedaY9KMmL0eMsRkPQLzExFz3Qv7TDbWWQkZ9Sg+sxrtB3HZ
wu101hOB6MepBoJ6Yk43viNPLLl0KuFjnLEMBnsvjXOhr9x+e3rZ5i44kzzxH1bUHm8kCGPRRcD0
Uukn28Qd031qNkt8zgtjUdHgkAKLjbxwJuRwc9sUNyUuqhaPN+jgXJ0ez2ygOBqP4ugFdKOy0pkI
s2IS+CCJL9tgENVKZ1eZu/AEn91UaEDFOx/YZOSHP66QyQawy3ZYIX0k301hnjNqbDhZShnPBooj
M4rDD50uGkNiSCR/E/JCRxeWcaPZmy49M6Ldb0zfdCji2YWqlioKlddOU0LWoYdk3J1ebKW9Spgf
6NkzEl3BaVOzwzoyNX1+5N9+xl1Lgjb6MA5V4MV7r7uPyESIvdLGL1byeNrarF9MWkI6KKeQX1Ws
mU6FtKcGOFMBRT89Mje5MT4znaxKCMJ3Nb89bW7WNaCW4aDNDP34qqjXWDl619lAAGfR+OCBcLsi
8bNFl9o15+fw3cz0NY7msPdqoylivC1BI+6B377f8NZJApulDqi7JpRsQnYllFz/2uim7X5klsaZ
b0BCHZxMkl51XbdG9v18qOr1aTPza/Y+uunzIzOlQ6gRN0AzuO5WPo96tnPgKmy4YU69PW1qab0U
94iKpPDrCTiR1s7Wr9lZAjZMGySFp83Mrheu0ShEAlLzCQ8iiZuZcQwzg588cs8FSKjaO2l5hxLc
mW3wmwqUJgv7bDb2HtlUzpE4KbLc8CqkiBKoJbp+iYYvN0xB2xL3/RICZfpn6jsJqLR/D3A6MD8u
WcTytmM6xf1dJJfA9G/d1F/1+ngNRXOkeKszaTVnQzT81hihNgKpEHSQqkgADfe4nhS46gIutY6T
Nkxj+cWu+pVeLzEYzt8IkAL705byFKzAWTKUU/U1BllWOCLcx2l6kQGBNZQSamjjhRGL0LUhOczH
33HTI9vmx+ltm6EvEoY7Iytv2Beb3ujlwvk57y3vo1PONFsTQxxXwHBrTfPMu/JKg65daLRuEJfV
UtJqdoMfDUc52TrPQT0ywmvP19x9YuqXFMQWSZLuB8PHcW2+nt598+bQzoy2op/c2B9nT+sMrYjJ
dOOGMkdDX3J26TZ0k7MgsRf6NpZMKSMzjZZApABOUjXJqmjWKBx6VF+P9soy7v7aqJQzwLb5kEUG
Lt5u9GyLdSNfTf8iLwPHvf9rhpSor9kpZ1EJzttJqBJg7vPRy9e6PwY2j4O6+3WgF27e9vtqTVN8
FP1lBAR0Cvqlg5f6NyC7ueLGEvB43tnfTShRfyybfCg9cHxn9rCqICabO+MNZ+Uda0F19tdmTw3D
RaSzjINFIK7LVf8MuMDa5t9EiU66JdGPBedTqxxp6TWxX2BbGdTcDIRcjAmEra3+2tGadeUspWRn
z873hfKVgFhqciicWA4H6fJHpzEe487csjF6OD2BC4ulPmFlO2h4246ADQ3GKsstcPBAyrCDusRS
smHWEoQ8kToBoRpgth89rzW0tnBHsDgJje+dgm0zrd71ub7VkyWA6OxSOegkngRtAe1R9pQVuT2w
G1NeMTGeeDKsdXIHxr+nEnBU2f84PYOzxkBrNukY4vxR+6BobJZNzXWwsnMZgJHGci9H9sRyhN8l
yq3Ze8CRKeWgsjLD9djEHtDH9kGKdNd1416mdrsqKcChzgsDCXRhLqrizS7dkV3l+Ir1ZMjMBMhD
3j/HoN9CL5nn7W36eHomZ13+yIwS3msmKBwdzySzomeO/6Wy+ZldLRiZv2kAC+MDfW1YUHX/6Idy
iLM813AWu61E13LuXoBoD02wd13WhKS8jmUHNtT4G3qOly6N0wA+3eM8dMOiFRzXOTWx7mQ6NgFU
ow9g+rsyZIPGIbY7PYfTtz9lQgkbBfJ5Xt0DLBIXb22yI/S1xvsI3ZvI3wdd5G9Om5t1/qMRKR45
DEOWJgOg2CDsD1p+myXGqi6+dmlgC3992tasF+Lth7kDaYKjYoxyTqAaNJHfmSJs2Vbn9+13I3s5
bWTWB4+MTF/i+HxMWGfGFIeXM1p7HS1XvPpqLKIO56ftfSjT50dWUPBlaAPEtGmmcZmb3lUGOcbc
fbG0+qYZogXijNmwcTQmxeNtUApqjg+0Xm/IrSQDUOT9CPjNl64wUOMxIPWEp7QollQuZ+cSLDh4
PCA2AhrzcZS8R13MGfFGYmWyEZSvEbbOaZbsTy/ZrMsfmVGGlyf5aEoCOg1BslUK8Aa6lSOI9sAj
kflYJFufc8MJGo0eenDUApz+cVSOa1gNxNrx8quBiolpCKGkoBzCmi+1s8+FiyNLagtWF1UyywYo
rnKrWPWJvjJYG56eu3kTUyKUgN4AtQBlMH2KgmIJHmgcpNdStLvmN/QsQemrv5tQQkRJKmnwCEGP
AmRgtWKV2+K6zYuFkcw5GxpdAB+3oPjySQjBBb80XoswU7v6Dl3Q1ykt1p0R/0YP0rEZdcK4bfZG
B0kH0lWbPE7XIjXXWpdtT6/L0miUScshVZ8zmg8Hlmq7ymnDbBRrbo5/cdKUg72uq4zUHZY/kene
HASICC3nOootHpwez1zAO5425Wg38sjXsw7j8QHjNQQFA7IIuQ1pD2kji2ctpfCW5m/6/CjAtgaE
TSsBXnq3MNeNG6+b1AnSJfGNJSvKYVE4RHZ6O6CbBrmfEozffpRti/Z34ujx5ClxdMwarywdxO9h
EGfC9S+hw6H17er0Ei0NRgmjwiCVzvOJ6tvLXwzph4Amf2X6kmTNvCdM5EpIH4EpXZmz1DSkg85m
vGtYepNHw8aIhltf3udt+5BCSO53BvVuTZk6rAWr/AZHEJqbb6oiAWatXufZQlCYjaITvOmPMSlT
lwC5a5AW28gAxbdmGGdJtHQWzJ46E/uHDmQk5HOVaZM12MlHA+RXKJkG1NQCD2i4xi52vnn3G1N2
ZEmZsgjCgG1q4rLfWv253xWbuvL2cdEshJ5ZPzgyo8zZ2OVmTvW+P+AyDgiOS860Fhe70oeQgy2t
wDdbsmByaQ6Vkxu9JnlmWTUkHGh2Kdo0QIfVCv2R11n9W1v2fXRqS1+W9TgTi0n/yex2JWMb6qR7
MiwlhhdGZCqnka4ZONlNjKgsq3MxdkGjW4+DV4eRpAs+vmRKOZEGalLAPnFlZRz4tro4eKDKNUC7
ZPT6wqZdMqWcSjooeiG0gBdaTOiVTIcgL4sfjhUFDqRFTjv7bN3bOVoo5WDSzAgITIGiiyPlzpdV
HPakC1v0/UyypB5+jjt7nUfxOhUWwM/O19NfYHJz9b12bF85qHrmJpFTg6VvcB4aXYB3+jY2Hgfn
LJEPJFrYAJODfzYG6OfPFjJPrZ9pUVw2ooLiJE2qOgQPVAENDu/Z6YFuLdzhAcqGG4dGZyxOllrt
57f7u2llnERUIx674H7Sx4AV/tlY0MDMRGg65crPF0rI8w70bmz6/Oj0J3HnFPbPfAX1No3FNvHg
nlWud9059v70+s2emmC0/3NKlWhp1FLESYzHR+2UYdRaLzrVbroIbVx/zY4SLrXUMHI2gMI0atpQ
xM12EN4jTbOlc2Z+PN5Ew6RjTLqyTsXYF06e4pGdTghCn+zMyl21qb/wJJ1foXczygoNZpxpuQUz
ycBXbrS3eL5qByMQ5sPpeZvfX++GlPXx+iaPnRpZR83Xzsfye9oAEkbK2yyFTDna/evAWMLH/y8x
5d2mslYVBSuI3YNgXfKyW9VV/8rAW9rUz1EJDoWOhWbqb/0xoSFcpwpcseD+s2sI/AIwp2DA+NRP
zixQJnqTTyZQLe/T5gpWkG31F9gfZ82g9AeYLnhukUn7uMsi3WFirEGW2WrDV0u2myJLcyhVNJvT
SzhjBzTlSKyi3w7URr7iK2QcGChQMJ0ksnZRFKGpzwmqZAla8DlC+RBDgqSOAagi0kvKWdpIN9N4
R51bhzUrDr1ozzsANm4LF/esduE0nTMGaWMfHf8TK4+lHHFl4cra1Lhz61U02aVaBuJEeWYmiRuO
jfShEcOW2Kpnum19ZGLQco1u+SlTrawX4wk6ld2R3JruFwH4bJfXq9bHdMo7kuz6CuwK/de8sndj
5CKP0gW1nwZEb25OL+dPgOvHUwjgbscnQJX/ZPFRxi4rrkGDoK8S0C9fR2PY4yjIjEfL2Fj6LrGT
VVZc9XxduBBOGi/ql4rvtTSsGLARECB1dr28xZeryBd0fuo2kptGvSnxutNQBVxwvRmlAty1ISA+
QTPAJaPi4BFs87ZhhNw2K3IgYR3yUAvRfxJo22wdb5aULiZXVqYGbWNTfwukmj4zNLglo1EyCP82
MuzQ40lQxcbKT/3Qj91fPlB8wJtQj/GgSaB7KqmlVuC9qgFwB5EHSS6M5i3F4Vxmr6cXe2ZAkCqZ
HB1ZW2g+KOEXui9NLFnBnx3+vbKsQGcTTvwCicBfHw54CuBTGBCWSVVXcPpGa0SS82cdig6OCAQk
CqsFz53ZtA6mDPqH0Ki0QZb5MeABfxiPps6c26iPV84LhSK4JV4NvmXer7deTEy3xkSX76DhQxU6
4gnNkDrNrdsUAKRkRYzNkFGQMP7q8qBxFTWQCYhugv5ODa0VdIszv/Ccg0TGZwAfh246QWfdCWdh
6j75wWQIsl62jhnEM9n8OHVl1k7kgeBIQpnxstDKFWhGATb5WuIQ/EWPmyxNPTLQUJo0VZTDlwHd
lJvp6B56DsYKv9kywz3PuuR69KyFdoRPdwuYAozKhSXiT4zvHwfVGtZg+Wj7ORR4F9yadq9vTWeM
doyUYGrt3DLb0rYbVw3es+tfHyV6dW14Cc6QT3RdraNVLR+4cyihdB70A3saRqPfEDu2nkrTGhfM
fS6aYajIEUPdbmoscdSGXfT1W8CNcf9AuzyIostUFCsnSnBisJ1WIlA7O+ajcEy83emBfkqt/DSM
IxKAJ8yw+sKtizZLSty/DwbnfZCNuL01Fdjf/5oVxT3xKMo1jmFDMKLdZ72/N5OFd97cBiA/j9+J
UxUJ6o++ArTaCJlK+IqbxBZePt5XmTj3YzJaOGLvTo/m04VpmjOCXJSDTDjy4YotQiQ366p2DuDr
6jdI+qN3sbXIyrXAF3Pa1OywjkxNX+XopWU6qfCSzHIOsQ/Os9aFnFBi6GAJy/o+TAqteDxtb25o
OItdC31iHo7l6fsc2UsrcGWzurQPvGBBPQZVeZe5C1SQcy6HCyf6+bGvbFtdqlyXkBlgvX0wS7Eb
WrkXwl+YtrlhgCgRBCpoWfQ/bacsK0XTDYONVyM/c2oagMdwD7sLZj6vzkTQglo3QaXb+aT/I3Eh
r9MhcSAPPqV1v/sePTfGl8pealaZMwQwDHYIQGMI9IrHWf6QRwIb6NCidRU880GXpoeKkIDqSyWL
WVMeaIlATgz0oHqLrRqmx7LtvIPRmzu43jU6TuIgleNOpr++TEAJeLgvo9UYzR1q8GFGWiV4eXgH
hsqY4UcXJUKdMy5JRM4N6d8XMZStkEZWzhGodogmadDSwcFpr6Vf9RZHihZdWiO/P719ZuI42m8s
VMh0ZJE/M7KMNXZsBFHPgwZihQSv0totLiztntLukiO7ALhCOETJSo/s9YLp6f304W6L9w60eNDR
j/sgnF4ZpSY01Jcg1/O9s0yQxYkQCNcNZHXDlucbbbxg2uPQbFrvhrXlAk3B3ARjQ5MpGpo+jpKP
USOHgCmLPaxj71lZoOttyDwvD1AjWteLzbqzxhA6bOTP0OakruaYjeAN6jT7YIMuu+JFWPDxwjbP
IKOzMKWfo8ikyApNBFM3LCDRlF3n1wT8NjaDWEGFZJrFoUNUrFzer06v3NyAPA8HvwXEzGewjq8Z
qR+juwiyisMld3hQFWRvtdYmSn+5nQ8+Ar/E7dqC1jxe4x8XiqQiR9aSeYcizXegbGwCaV70pR2W
NlhVAF1fGNrsDE6v0Wn+7E9xK6K6TzH06bIoIc3OqiJoeEQOWab/+674X9+G/47f+PW/Hb3+1//g
52+8lBWNk0b58V9X5Vtx11Rvb83FS/k/05/+51c//uG/Lui3itf8R6P+1oc/wv//w/7qpXn58MO6
aGgjb9q3St6+1W3W/DSAbzr95v/1w7+9/fwv97J8++ffv/G2aKb/FlNe/P2Pj/bf//l3zOl/Hf/3
Pz66fMnxV/9vfKteXyh7Uf/k7aVu8Lf6P0BLjFTAlD6FLtNU1urfpk8I+cfUCQbJKwt3eBP0UX//
W8HR14uPjH/48Hs8W3wLECHbxb285u30keX9A3koXIuxG1BatEHq+edX+7BE70v2t6LNrzktmvqf
f/+YLkeIhBQrapQTSGgiBNGVRIUXI+wDLGauS0O70mpHu9F4dDHWntyAlTow7TaU0bgmmbn0OFf0
5/40/RMr9FPoQnlqll7WuAR6Pet6bWzcjbGjQFw5K7kx1vrO77pgqTTwcZPDIG4J9k89DbzOkCCa
dsrRxcps3BR1ZnSy1tp14ry4PWg2k2yVacPmaP3/mOTjScWm+viOno4eA9LL6IIDuBy5B1VYN2tp
4xnCLdcF68TXuOg3qK3k4YDHVjDEoNs0nKg+b6xGJmHVSLZyjHbY2gLgj0DvUo5E0AC2r5s6L0R1
NRSGBGt7IkQLDEaLMpuMqlVRlclV4jX5akCb6M7ohtciomMw1mP+rYygcKe5jX/B9L4515w2DqjL
u4eOmyLajM4U5Lje3vijGFaoq9Ftb3djGOl2fUYqB9qgcZ6Rl9LtcSHwNd6QUC+sbJMCoRTSQZdn
lEfjDmQbzkPb8/pH7ub6XS5ZtalT5FzW1QAUzk4vmViXyAPYgUFj+dzZFX3t0Z49bohGhjP0idn5
JikgKAuddLcKNCpcvurAARm0WV1t+yZt1nEmnTWhI675WkbMIE3MZgVyDP8GNCb1hjlZusvQGWOH
wjZBU210btBrRIa8yciTFoMCtCWlEyO9MAoZ9npmbvtqcNBuNJZipesMM85dSXlYOkJ+q6JObjwi
3NDPQPSiNX55qIwxvityjUCdR0f3MC/65KzviVMHtqsD8yvy6lxvqLGynTHdET8SyHu3xQ5lPW2H
sxtNaRW1vCs8msEe5JF2lYDS/HxAc1VYIym4ceqBIFU4VFtvYG8y0ej1MKbuVQKw1m3G8G4jceR/
yUgKuLmtZxUepiNnGSQsrPi2owYsVh5Lv/ttlF5SMni3sukfNT3VrqjLiBU2ZlsHIG9oy72bx/6m
gcOdc4/aEtdLveS7vuiKdeMI5Er6NhvQnj9S0w+GCpc3DLOBGE3VkXoIemTWujWur1G2SnQratfp
6PsjcDNe7a1c8GreDTIeLy3NNqLQK0UWJkPTbHBHIW8JpKeSbQ5/WPWVRdqQG+QxKqXZBlYOjAAF
Tbe9SsFcLMIh86B5kzPcuMsx/cqqVr/2fVdAzzyyNpYGJb1cK8S2lWiBqQ17KEO8e8YL347Grexa
Lw9Trw0TABuEyUNr7Ic4JE45AryBoPiaCtMIUiqjYETz5VlP9GGTagA7DbUJUWGzy8Ladp+SKItW
Roy0MbcFC8mQxNuagoO1ZBm5EdC+OEO2y7/rOAd4LnLlusj1UgQaa2TYuBqoD1PkOWwU5Lt47Yli
vHQLCMADbE9x6vvxFvkO/jL6TR94IKO4g2aDvi9azQ+JGHnoDLz7AgSA8azbbfzmFxUYtrTMZ2va
cHlnOB2cPfHzVayb4wo8Y8ZFZeT6roI8zFvdWd7e8Yb+khdDF68KgGovDGgurq2JhpdIy1qZYMfD
exNghnrb1QmJzgWzL2Kr/JbJ7lvHLGCv6sFw002W+9oZ09IvbWZ3O9+R5gaKSMUXlmTeJYIXoAk+
11BKhplkrTvtGDrWwF6oY4r7seiHa9b02qoa3HqDsjUW2hWQ2ugdpOhRMxDBmFS2vY/xsLTWel5a
2ySCgKEwzG+5NgW+keegWkgS2W8G6tdi39qN+dTFFdZaZqX+yAERvkpk80UWtXOTW6IbgjLPeLT2
PNHeVS7DGtiaTd/A8gaVdfRhuGGuRyhdwcA+N0F06DXto55F1WOtISzatKXXkd3lB13vrBs3EcWb
1smUQq0IvfjbllI5rHFlqvKwJB0YnBsW586urVPza4xbgX9WR/Ho7OHUprczIRKUXXlD159VeO8j
w59bSd6eA0Jlxyn8rBn9LQSb6L3DsOWihkSXzKVeaOf8ok9TvvFYMujnrkXPDJ7dME7jA86+V98u
z6ss9deUOKFb+HimDlmxN6Sogq6m1bUENGYDjIWxMVGLPx8L8oowq+0izR2MLXXpxBgr0bFGWPSQ
WsRfDWNPrnrSxK8tgxppWPQVv7JHuzqgzpieaU2Z7xKnMx9SzTU3GmvjGKtWa3jf9e26Zl6N7+Bm
O2zNbGW4oxe0tQttSj81V8bAxB2UUF6hbPC98WV5laSR2I1m74ZVJpgI0JhPtpL3exRoY0C8GIJY
K3ko6BS9iTuxtVt0i2prEtZGAeWgqvFCt2yfSFbjSIHCs2h5smk0+7nGs2/vdiAvdspeJgHJR1CS
MTLujJHGa6ft4g06N9EcwIw7zam6cKR2f9kkNuT+olvIqQVGEz01qSzCrjPeTA1CXIWNImhdRGtt
sKJt0ZjeI6nj2/z/M/dly3Xj2LJfxA6ABKdXTntT0tZoWZZfGLYskwQJTuAEfP1NujpOSywd7eg6
L/elwhVhawkgsLCGzFxI9GTug6SDC6xwvOk6py7F3SBKflVuNTxAtcx5le1sHu1uPGSrRp90dW6m
kdDLEmxqN/CgxBHktVQHgzWQxSxNEfho9kMt3n7CpAErnde2TNRULL+rtnIuPTtzrtzSetRUtdFo
MOuuEox/KYx2ffb8PqGLR1+70sV3a7MvYqQ88vziYpoMHmyltMu+dYvrUVs95FrFAx2+GNoxQoqO
eeLh7iaoIqwhy5qT6E2MRVmvRzE+az3iQShu8rkcjhP11kjV7nEwswLKvN2TDT8PbklzYu3Spp1b
2VHvNzSAgtZl1bJQ2S5Eg6lnBfXAnokF4MbCCQ+GGg00a1ygDjV0p8HyDybm5sQ5LgKo3hhK5nWL
+2DNnv8TKaHzdSz5FMBlnswsFlISsAGN7iDzdQnx2P9w/AbZKlmu6jFPKt9I7JK89u74UNhyShYI
BYVLLofAJBmG4nnqwJ2uCOfJhMBqWZhgrDV+aNZOf6xHzEY25L3vf19XQkKikQNTzBNOTBsb2dIO
+8PVl1nSl7Gr40KyIkKMFBQKj+nsFAg2Vve36QL/VXj+09wqvBRGliUVLdtIi7E4aTUvx4mPhw45
cFjNbEm8Jl/i3pjt+6mf5zIA1YJHRWaOWN40R7ymJMrgG1DoDQvXuO4Mx22DWfevZulEpPDS1QBD
opsOHbQ+gspkPVTRAVleyiW7Kdrip7VmIDWyuvnljbqIHAxEmAXFxHuveWIQlog7MV7mrEKFoVq/
qtlzD71hkwDT6k6Vv0IyOyvnMFe9GRqLAYU3rQ7EG35UtcRszpVmcaXEmmCKXZZ6A7jMQWHqL82g
vy7+r2VaMW66cZtgQfnuR2dMOkUhxw3Qm88PE/2WO96YlKZuY07zIe6W4gYsdgz/sdizpsbPukZo
2tboVLW6feWd551YYaGpygfcSMyKNJEE6zLJoT8PIfq5u0bccc947Vw7w5hdOdbcHN2xiyoxXaLq
GKq1xqQVQW9txX6i8i14kvUTDnU2W+BLjuajSyczXHNgrAKSN+tVU7mdFdhQI7p1yNCemoX7D7xh
Rbj0kPnOxlGGjVc3R2gj6meTDiTs9OJFfWO+WJnAyz0767EvezDVfO3FNcKdUJVZF7hSoJ4EelRa
GvWLofo+GoU8eGN2g/QCAySQTwVKFD9IgfnWyuavdmfEnBXz0RCNikHjM0JWjSOm9BoqVuvw3fDE
dwhB1yHk7Pxfyh5aUOIGFiiEKJHZu+xgO/MtxhN+xWxkvM/i4Ewgv8CnhhMRUzCs6y9tobUtoO6X
aozgCTj+baChxQhmLBomBcn8uLHXryYvcAPqBozg1s1uJp6JQ61nFsgMP82byAiVd7zSAxKqa6eY
FcqrQ3k95+S1QFMhJW2RRwvzWrz4VZlgyB6ks1wgyUoj68OeyB9z7/J4ncYmLAZthbnhMWRC7Xgg
Oc0ThHBN6DmyijF97bLOxmAw5U8kGcfc9hpMkcjGsHb8LpIe+Nh9US+In907e2g8hCNWm5a+Zkdh
IFpCxd+Ls9KVEeRjWRdod8BzQFzM56GLQG4yZHmU9+ZrU1qdiXXkX0tzJj6AixjjqCpZR5iz00er
49YhKUHuxa9lxtVqV7HivYAaQ0t+O9qr7uFr2oNe5yJae7kekWuIUPLFh2RSI4EhkM2tEM6MTHD2
Es2oCKqJrGkNguMXDZcXdhmFr5kstztizRv2SE0nd7FkUGlJkX+qLO47gyFAn6sQBHXvKLUeIsFK
/2SaWgYA4MAZ0qZPM7Vu2NV6QnxdLalXVSxwNcSvKCnpvVGaPBJ0Wk6jtTohCh7213ka64Strmrg
dJj7jAq6cI+Zo5svDmbDdgG6EOKnRD5yOWsDb7iLqqy13Pi156TI+KoYg7NVf7nq1rheFMmejGzS
dznVL52j/MAAyM4kso+zRdvX2Vgid0Z2ZxC8laQ0v/TuGkljiM16xYOy3DYkjzqGUR6VlUfMWlK9
yliT/IjpSggToB4WOJMfDcKLfWMBdchrA5FPcQE0Na5wpeC14bEx/hdSCJ2LTMrrq4T1+T1jqzr0
M8MLhoBnu0BIJFfE+KY9gKGzpFaFGI/Uq4mu/fijJrZ/yBvSI4szL0FQQV8RYx51UijcDdkZV7W2
f1Z6NIxAG0gyqmzssSQeclsjGxOTC9UTq2ORKr0SjqDV93IWRIaUFx6UHF8bI50NipcJGpsB8G06
WRdTYpxBhvgao9oQXncFGNKFVx45L57ywq3CluTW0fZbFU2iLkK39qagqqftKthmUuSljmTVo1kk
FG5/DfxXiD5V/6NGPvmzHiC5yRsT83ELJm9aX6+pLf36sFCwrqY+/47+snqyuqk+opyRQXOWl1Fb
GRw74emoYYJ9cRYnrCobo388g99V41BfZ1bJoQlZ4IUdZg3satEa0VzObqJWoHvE6PUsLXTWHsYy
sw64E3Y85BxoGvxa4WqNR+3ZA84sLvcGJg5ylj+MI3ePxgqE0CicGzUJBJp6PWX2oknkF51KlUUQ
QPlMP5dTj6qHMSyXUEzJg4WzOiaVnI+sk3agMG7kyzBBMHVx2Yh7ai0HSOqpqM7pdA/RyZdlMETU
jTq/dOzmaak6vwqBQO+SaeHdo+pU92C6gsZZ4w9Xtqj7mOpRItAbRop3wTHSkeTllRZ5/jhDGhtF
Hjo/r1Yv4m3wWQRsi0yqom1RxpA4nU5THPyyq4JMT8WdO1bzl0FpHNnWryFnVDMoMkyZOgoCRyIG
eN6WagHCnJsbSKXVFOY2qn2mK4sTRmHk6WBOSGSATCtwvYYJ7SG6rqdJ9f5pVKtxbRhldphAULuv
Xd1hyD2DhLtuCE/J2mEqPFkmXDNp2tdtMW8XLe9QAMuhTRTYq+ldYB6GAX/t8pu2tzlGybPSSbvc
4geZNdkTV5LfLcquDiSDH5hma/pOvUZiSAdU439zr2hD32lyDLJbLON33o7LYam9CmtZvW+WaVSn
saBVDJaEl1braCQ9d5AXodx4kA7tr02rqg9MOy8ESOFQGbkFeI0tCQ+L3mRpOXtd7HZLCxYcKjUZ
1nRUBbTD5izPZCA5o7+rxSaXmtbOve6L9W4CkyHtJyki0xroJQaooDDStXQOTKFZMhPE9kg0qwjy
C5gzqYyFBdba3yH3KENDYbxq5DJ5v2b1BLYSNN2E2xgXTBgWNKmUgfkCGceEg76H5w1bQHGDdWr8
lDdjtiRl32IeDJ7gn720p3SwXHg/c9YvlmXMt5yXNuJjWyCWUBBYnwgxrpqG0aDBkK/A7520gU7v
o20jQOdWTmxE4DU5LnYFsBqGOuRHU3EBR8KHF4dnqx811sCfzNYmKRcW3pMZCgUuxxECRu+V5AKt
ZTGOflTPjYskhjMkQRJlx8QRmbNBYqtTrisuAtp080NFybMqxzXCe4aWD2JkZImF10PgbiMi+gB3
B47CpQ8clgMBVS1ucz94Ul8aPHNvRgpY2bzSEuHFZK5xrRAf40ltBAtGAwOv52F84VZj/SjoWE6h
Jni3lnbWd7atx5vVGgx8Al/z1CtshEhaQHzeU+OhGjMLk1MwWP0WlPzmqV3G4mIsEdmttmSJ7ro5
Lux+K6R5612/ChDNHF07gS+VGBMXpTeUH2W5BLJrVKIpL2N3atDNYq24KGy8nH5Pf65uL+5YnjcR
QJL9Sbhl8YhZfxyYydULGRRsD/ZUiMfO0pIHqJ4yYHxnHBvee/1PaXoxdr46FZ024Ihr+d13oGcG
0QhBQyxmTSRmQAYtyxQ0pYciRhHKPDboE0QSDguxgrFAUaWeNDBseY9YHsLX1znGDt2WoOUn6Fgo
BJWY6tiik3FLK4hitWNlwLk4dlA5+rJvUJGr8JIEaFOCd7LRIBG8/N5GxOL8zBSzJNZxCNdm7usA
VyG/GZ3JwuBTT4jbZfTh0nLEWceajstP5hojauGkH19R0zl2k1i/uhYmES5m2100LRrKnX/vVvKb
HufIK/Nr2xzm2OM5+YaKKb2Eo8hbTNW0X8gEqW5MjmHx5BsGYkBqBnyS5dH0AEkVRjVEuJ2uG9oZ
B5e3mE4Z5DevSKaAwx17kV1qOfgByzsrMQxZ3Fd9CZ6ScOeDIclwGiaFpdkjTzOs5zfqbF1CrXk8
SkBVUajtUFOshFy/F25BRCBb2t60dpffeWIRp8kCCL3Oqm1uVJPxxzpXiC9sbt5mXovaqxhQikQf
WYGVUi3eLf6m/kq46yamRowfZbN961TzEE6Frk9qcPFI6UE9Kof1Fz2FUiR31wvBXRFVef11RiIK
TqdLIlM29WUNtclIunJ6bM32B8QynKi3TAm3Qv1T1XT2TWW6/v2wNiaPh663fmH6FvBfJGNRNnqu
QJBcGxhY1vW3HCz2r+CT+zdWJpuos6q0b4w2ZqrsXgUz7CCr3PybWQ/bIOnViAq7MSJtDHhMu6aN
nLGuU40PfXAzSyIYHGr0G7aHoxNOlrakbE9O7YvLEgiWROUOxMRN4cQFSjIzPk+JLKKk9YtgHboF
Te3FyFfdi6Krc6gR4BSEvan9r+YsCoxdZnUVjEizA9xMypA9rqhW68I7eR5fJJZVedeDPY81IGGQ
h0KRvDiZZZk/YSXNAhCQthNptCXkWFrhIFJemhdaqeLSLmUOtXND4x1en5vSt8Az8PIA4E6BqJov
eK5wjoEpyQ+oAfC7hq4yLMi4nCzMm4NSbktvhHLH2JimJhxp0d/mGPWIBMqrvvtyHG5oL2wdTvjt
nae87o3JCX2zAoiyhmZBKgRc12yLnKL7A3Nz0TGo/GZM/OJkkl8EXN0FJdyOgKbnmCGD8pY/6fzo
A5IScGddQY9EoN9nvj6OtSxip3cQN0uMx7YL5JEoz7hJj3eLoBLOMXzccctg9RYgHArV/Z4K1Bwb
4L3LsHdG7zhO+IldZ0EacLIV0LEKr32MJoGrwp7NI6qt8H34GOWKzA0KxeG6GB4eYbrmL/5QDigJ
jouXjmaGsH5CBRKFElenSNRJWrF+MoOisfog82T15HHDSyxtdvg7jFkJSjwSqQ0aoNji7AeTJTlR
JvIHV3TLl0X41A/sEe2f2RkpRnDXbLmVeR+1Ijt62RPrvYjgjUrWLK+upQc9Td5DNcGz+S0wCjWa
NcCd9XSOtTZlVOB8/gJ2UFxolFaOsm+GpJKi+z4NjLbh4Dv8CFgcKpaGyX+3K0OSMFYS0XbZ4iV2
FnmB9yLG3ChnGwc4H870J//WCUUHhKErDTyshSrhnnVv+NOIebz5iOqPbh4Lu5I2yFHKv1fQFHo1
am2hONno0yS6qQ9nOqBNqozVSeG4llQ6pYTDxxRBLMCZiZkAmDG9ZrVuz/yikOtHT/Y/iBr0UX0A
oNA+Bc4PcAlMq3jfs807uqxtIXnctwaaRXaxnMCU4BeVtmodqDznz5mvqpiZDTzwYuUHDVXr2Gk0
GruTfPXNdfzeEVVVKBKgQBOw2YLAy0RtJMT2cllUS30xeSVPqrKazSBDK9zFhe3RrVHbndRQSEEg
7Txn/Yz3w6gIai5C2nAlfC7j2Ua4vVXS0J5CsWJ6nAZVxsNomZdysOs7hOlLyIvBeUbRXh84990Q
nVn+2+2Z8YXbLWpk0zJHyjIdFVak4DHvIXfKaoCW0OBzQkspK7E79GasHucMLaDXyeYnC47qYuKe
peIFcTGGANPsWqytxNyVlbuXZKn9C6t3ahqMs6V/QW5uuhD41xiSsfBHCSYAch6j3GZn5w5Ex7FT
AgXVjj5P8BbAVzRPs4t3ui37Gn9nZe4VF7gghTNOQEHmc4I+AeCJXW5mSS6hTYX68Jj46BY9AbSp
opILfyvTsmuSe3KIajnrHzlVRmB4Nb0H7GHqkiEHfHNYIKuihDl/kxbcdd3Dm5oc9I6oRDHM21rX
ooWfrlXXp6bkFop0DU9dZlQHCoB3f1XR4bdJUL53rAFVqw4DQTuNAZfA+tB0AAkl5dyhESptczqx
qTtU7ehFYLb5QZ0ZQ1Tg49yiQVwnLaSubmdMHYwcBy8wNcgQ5kMlo5ZVeCwXMEjmDBXjbjz1hCTV
4GIU0tQmZesM11m1LmirGzNamLOuLzFqYImnaswPa0bal2ky+S+7K9HPtn2e8GmWh6zyMeVwlNlx
HNiI4G2lTw4aWelSyuFUwRFhYh+8hV2s93ZnzamXY121YxsxFfYcmbm/ILzDJFQgRcwyqIiJlxEJ
XzyvckUXa7EehVkDODX5OaIERg/o2s1XtVH5gBP2XVoKpL8hUGvOi19I99ku4QClsZppAYHf22Wu
/CvW0uxVWESkCMppOBlDHSGaj0sh1Kk3HDRTVb8ce7Y+Z1lNfhuN5T36bTvfmjXxn83FR0fJR6p7
JIVLfzkLIkYLYNDUogZQGP0s5zCTTiBdtLD9bPaPVFJUEqEz5HuBWZrjA1784aqysympshLRoFjQ
/2l19wRt1l+qmSF2LFfjBXyPLKwbH/PX2sFDRKaM9mYcMyOplavDsR2KNugyNz9Kb1YPbY8jXHVu
9sJsA+gH7fCb2acLMrUWiRKmoE3XuV20TqhMAmp9pU4TItpYs8G7ZRa6Z0WV/8Zjkz2rmv743E+/
h25tzo+BpwXmigfmgk/2WkqlAlbNd2oztkvjZKwqQVv5xlvOCUnQDfr93sm+t7PBGt8AY6jwyIxC
+obEWWIWYoAEUO8J+0MAah6d+3+wKrh1zJK2gGxy9tZaDEYD/RmaFeQ2q5EOKAeDB3x6jgz296cD
q3pjZ1v1m1UNVZ7NVYO+zcLUJVLaB2VkN7NHElk7ZwgZf2gQ+x0EC9EhgKhASXTPocKs9tIzZ5vG
ss1wO+vJijGmsrzlTVM9W8hfkU317XEezC03mpdbLUvnijH5XWNy0b0/rN0Nm5j2IvRUXqfe0hFw
EitSy2FFLQKiKGBcnkM079hyf50vuFnXBAYNMy7346Etz5Ac9HZ8iWSCJDrKrTQs+8CLZERDKAzd
FGsofn7+9T88bG+N7hBnjfQt1LxhlD6MERqmSZbK5zU0kzpGKnAmgDhrbYcfHfNVd6YDa64ZWg/m
BYvL2ItKI1GJGVWJF59Z3XZ49wfh7ep2GDOLDQJxAuyB6OsdWNweGAoJAYG1Mjk3V/nj1QG/h6YI
WI/M3eGNMdAwQ95VmrGVowyCCRRyfELFl8YAWQFbUWVgozUjOnrasn7R2STfR1TsnyDDjJIqlfa5
iT5bNPa31fsYfgCFYgfab7vdbok1scLMzbipCbp2CzDPyVAApYTpbJiTHHy+2R+5R+Aj/8fabq9J
j16nZcFtVV5IpPwqptRwqzO4arqdx/2aAOJDwGwDsgs9s/dupBOcAkYHK0tIE/pFH424CkVqhypC
wnFhfPl8Ue8JV3/uJOgF7kYnBEvS3+s6zlM+G34Fc742+oNVu6QO15XTbxJooQBDhaovq02GeHCa
188tf+QvLeLAg4FSQ0Ewe79QKvXgK8iloZsC7GmgV+ebdkUZG858b/j2cPbZ+eiuMN+2wDMEx4Ha
21a8cdAoDXdVDbpLbAdzRGIZ6qOZugcrLpPiDBd5O3j7j/jW1A5rushK5T3HwZRNez0gGZjYuYFP
Hx4UcDYYsTHyARO7dstZGuVjHBguY3HVpIjbj/nFGCDFuge0O8wjfubN+WhJDoH4CeC7YG/4u89l
1k1dkMqlMTK9YIJcJT0nOvfRioAOBs8QwDWo8ux5KMDvWDllBo3pDQnNsEnqhyya1XGKsqCJ/ZSe
mynxNzQyGqZvDe7ehgp0YGYrGGzaPihlGy7WNzan5ugnZXPXZ7HfVsnnp/4jH7oRyKC2Ar4Vssyd
Dx14WVtTzWjM0zmiESbS8YMfAuOSiGQqz74QH3w2mHMxIQHYfjDYdk6rRly7cGnROIfu/qRfiHtu
QdsvvDvrDDrq+OmW5UBLaeewJC9MjOrK/iwobR6K6EWk5Ko7nLtTH+/cG0O7E0ghpq8UyqgxuZhT
VOWLaAzWsE9pXMT5QxZ//qE+eFveLWt3vXJHAZvCYM1bsqRcSDLal5W404WJXLH775+Wd8Z2/qLz
gGIrSxgrARQR9c9yfRjz3/+nBe0PHqrKromeM6bNog2DwjbA9kdmHXR54df3n5vayXX8eVVsqJ3A
W3hk4+PtTx2ZlWeNM4mtmynOj8Da8wOe5LA4dofs3MigD474O2O7A9gYtlVCXYjEq9n1d2oc5vv+
7LiWD41g1BY0BHCd/H3oM1m4X2s7EcBsbzzA4SNAF8+xgv48eburBLfwHyO7VKV0JgPVcawEXTDj
ih3WCCD4PpiPVdj8bhS4Ck6CfkyKFHz9i0zzjkvzlkOwfZG/mcaIMcwc9fFGujvTVtt4s4kZ3HHh
oU4OfNgQOBg4hh4vSAWfn44Pt/KNKXP3DmPSyLiolsQGYLUz9aN+Iv/oAL6xsfPsAIwAzGkK2PAv
trh4i8KJe5hj+WU48MPnC/ro4QKV2kfaDLqHDZWY9yvScjRH0dckZgfU5AVQ7K8As/2aRawiEY1O
qMEHOOMyPtpFFOkQ+SJVN2H1vU1Q7yZ0HAvEMTbwwEMtzO/EauR/JUjz10XGYQDFEDPoLPDV31sp
UXgTztIRCGXKa9QNzXy+0/k5nZiPDt9bK7uv1RgKZeiyJ7FbkQB4OEjlBejD/oOvBAkfC4oJzGPW
Pv4D6L0EtJZsD9VaxGasj05Umldt2kbNAbA3Izr3jT48GAjjQV0Ed2qrrLzfvlaVjkY/lv4J5vNL
YAQO/GlKaOgk5tG5F2do1h/aQ5CGsbfA9kPqYncQ7VXWYh0mhLjoIoPktDzyqDyA5jDHyK+T4fHs
0d8OwN5v/GEXQpIEZVZ3O6Zvgmo+OROZPVg0juyiv8gv8iv0EAI75Eivz8WgH8RrYLmCcApiG8ig
+/mOFq8bPpX1GvOZBoOCeAzLw7F/QD0kHH0aLGg6y/WM9NMHgQCWhWrmVrVA9rf7ht40eV2B8neM
KukJJAl0SEqMpHGBelhM7xqdga+fH9TtB+62FDIU0J1n2whLxNrvtzTDWeqtolQx8LfFDQFhKRoL
mYe+6O2DQqodtxo9LAOKGGc880chFliAkNaEgskm5747P8UIQLhhwnSRDql9BYRduD3b2bfx0ITn
vuYH63xnbLexFNShzHdhjAzsJWP+L02yw1wbOUC65mnMxRfVdP/A1YB3ixyDmJtEi71zNY7u6072
PeqOdX9TjqAgZOoKjcEzfvODQ4MbiIuB4gykKaydGd3aDvcxijVGx78HAmMGRLZonn1R30Ke+tFn
5ZlT+lFxzScAcqKnhW4bdPjfn5qx6TshlmyJ50TFTsgTYhy1CNDaDEnEY/mzTBrj+PlJ/cjfvDO6
ex5EgS5xt8IoEO+o5MoQ6XsIKFxMkgZaTs6ZXf3gzXtnbrerczX5mgI2Gc/VHPSlzQFQcM7pjO4I
/X/evHdWdi5tHShcQQ8rmOtqVWuo+BMmUWYUsPlQqfy6yTEXRb+c2coPHOk7q7v3HO0MrpwJVodI
xTQq4xoqN8EUsWQ4+HZon3kNP3hy35nbORnwa1Q2uTDnqluJNtsI2DqV0xmH8ke/aefL3pnZOZQs
X8zcs2BmjBacSrguAPGC/AKQNzvmN/xZhpABDYEBB1QQxRgkjiGA02H7G5GAFeQJWCzn/M62tM9+
p53fUb3DQUgxsPTBSCCbBqVcoC/KuOwf/sk3tSnY09DwwFz13epVl3UjqId/XQ8a4U1+YumMlFUk
GDd6bl0fftI31nbrKudSEXOCtRnMFYtfABMHNMK5sabnrOxSVUhbNaQCaiquLPOq0t/q4mI1ijPz
v/88qn/7Rpt8FgVzGsMQd45lcCH9P28755zmyEqaKI+H41omW6XEC/wLMwBE8NKHINnhXE39o+YK
yPD/sb3zMmDUMrPabENIO5FBHZkxprfeAnoZFgm59VI3LH5MV9MD0DWLDM9V2T90cm/M79wPAPQ1
cTdHkHEJ0YY0A+7vzLn84HV6t8LtG78J2iAEUzp02E5KUtw6X+UJ9GIZjGkVG/durEPjUBznu644
TucejA+93JvF7dwOGoxQ49teqSXcklsZrgA2HGa0Y8ZDzYKzLadz9nY3EGywEnUI2NtI/0VIj9DZ
8EMgZo7zI8ik567guY3dXcGaAh9fYHZ93MzeY1bWl+7ybNcRGSEqK81zm7kdxM8uye4qyjHrG4WJ
IPH6QkIaMTtqX51oQZGgXgEbCIC2PPNq/Ik99ya3XgFBRREx8b4KnOerZxtAdGwVCpo4YVsdBEav
RtDYDGkdWPFD871ZYv54LpX66Fa8Nbzb2dZjhjEDbhyXTQRG7JGLNT1zKz7ybG9N7LaTQwXB9Vds
J7L4a8gFbCX1OyNcXjA/PhSRaILzMfDny4Ik2/ubmDE2WsKFTXeIBtokILYmny/ro9fuP6tyyS4u
xKjrATA1WFDTT+j2H6fmRJWMzTa7+9zQR2f/raGdy6ZVvpQIifEwNKORQsRZB+Aw3TUQhEfZFoQY
4+fnBj9cGZRl0Xa3kSttciZvvZhyatY32902ZTLw60zUl0Le2exchfvDb/TGzm5hkwvosFvCDqgw
IMwEaI8Gn6/kIwsmGqrQN4LOCiqM71eyWhg8Wrb9GquivyGWCpl2D/83E7tHLQPNAEORYCJbwB0K
BKmWEMJZaL//AzsYAou6FMYqoPz7fimm03IJJOwa56ARcRAzvObcPf3ooJlvTOy+ez4aosoJTHiP
KnQucGkSjBDsnug1eNLAMMRjWMQFEh+QmaYzxv/uI1AgItA2QktyK7JsX/LNy4nhGtq1ALKN817G
vX+YKzd0nfjzPfwgAnlvZfc+d/niV64JK+TCSmTYh8uhP4BXGYNifCFSHZvI6NArurZSEMz/yRIZ
itDowW2aMrsnel03nhBjOp5GHRhj6oNU6JfnQpC/v12owm2TmNh2TqB1+X4jNXook8okNvIHBKGT
8gKkb/TB7IMdkqA7nX24tvfh/cP13t7uw/X+gjbBZo8dxrRONODE6XRokazmCAjWcAOgsKfpCHzi
2RrZ9nB8Znv3ObEPI4OugkYQYtwo/Ff8mFN9+Qf3UgdPwNeB2XiwUDJTJDi78s157KyjqL/pN1EG
Taj9TgMrR0uCaYroxdDET+ZLP+yjraWah1V0bpzs3z0ZJL/wOSF3hLgdXcf9ZyUtMEcVic3pxTYu
87Myj/vMYJO0gtgR4B4WqqqorWyb/eYGcj2a/TRnZgyWy3PtQ5EWeO1oqVoz6paqCcUEzjo1D6pn
d9L3w0YzFCL0wKNeArbuVcB6+vlTV3Y87IXVhUvnsq9/LvC/lcFu/9rdnRTZ7n//d72xdxpln+qX
/X+oTGbinv7v0mTBjyavf/x6lcVbNbPt3/ylTeab/3IgdQsknusBsfBHUvovbTLP+xcB/uSvmXbm
JjP2P9pkpvMvZM8mQUkUVXvT2bLof2uTmeRfeDUxnRyC2zYymv9KmmwXTrCtk4Ifj/gA4mQMMqLv
D5bITeUUhl8eNW8ZaEsKRNHCckPQh+tDblUsebM1/z4jbztuu2cM6ClUWjccled6FLo3O3uNRUHq
bJr8iAHCaP9TmX1hcyFScJb4SXkFuTLrOjvzPO/erz9Gt/cL4hZA++CWvl+kKb1lmluWH8feBmEL
kyYjaG1YAUi/55AOO6+3mWKAXKKhidgMH33nCkB8U7pzzPIIuiu/QigIuB1EdkGuqqpkQNIflKMr
D3/+VHhkefx8e//0s9/4PQ9VA+IDqoI+9PZb7O1340ghUlcKqJ0sHkovTS+taBy79bEeHJCP3W79
2vo9J+DUUv+a1F2VQMM/vxomJg9VZo8p2Bjy50xt4xZsuPqhtifyffWVc1Qzrx94Rbtnr7WzFEQm
/suiGHbawj39mLQBn74240LA/ZmtrwziIEgAGy1Pi5jnuM/9+uHz5e4c71+rxURBB10YiILuHa8x
L1n1/zg7rx27kWXbflEC9OaVXN5UqaykeiFUqhZ9Mkkm7dffsfZ5OV1HkLDvi9ANAeKiycjIiBlj
BiKrDuuwMqo4OGXcL66I/3yVT2vkdhWT/IcRlxuwnSXz788nYChzmNl9DvBk0m8iQ44PD+04dqv7
T1Aaf0O2f/pa/+dyRHuLgj2yu8+wWH/u22ztuJxdN+m1bPITP2yOQxsTiT/f2KfF+D9XYtnbRBqC
kPVpi65nxlPsvq8O05imVwDu80vhGdUTorge1668eqrNLH/880U/rZD/XBSdH6xidMNghT89TTY4
HPy0rA/6RjvSxRQEdEDbkPlBtzHtyM88+3UJZ/W91BVsgM4Vf3uhv3vC0KqJyi6GI2yr/36hYvJg
UxmlOnSNLza5azR8N4PMl9hy6+QvqrjffD28SfxGYKwjpP/c2BrtgjGuMu0OSvjVk5NPpOr55O8b
Yi3kXK1//vn5fs4Vbg+Yhh2aBlwx+Gw/+xIzIlzkbVg3B6NtV+xZR99FIOc3jHg6uhnreBXl+sWE
HrfJmOZlXgE23WVBBwFBIsuD4og3ZXiFcti/D143vNeWGh2GOiHBTbknLomj1fc//+jfvhFknw6l
T1Za8ClRZbKw9KwsUIclZ2YNG5MSGX4lz2HqtM9/vtTvPnoPWDYbp8l9eJ8uJUE59C23xGbQJVfT
6s3rcDOfEVYbnDCQlOfMHr3Dny/6m/tjtMpBQ8M8LpPLtx/1v/I34F7Ye8I0OcxMM+x8WybXZeq9
g3STv1l//GZ9YVdwK77ji0Ki8GkHarKlrdYFymCiGbDZ1V5RXGobys3otP3DoM3laNlap7E7NO5l
Cur/ztkUKjPf3630fztLIYb6LNMfjNWfbmLeQ+2kA0Pp3KG5qPB+yJvwL62x27182u1sDzAoEt5b
F/7zxk564t2CZX1w2LNOs7T7080oGFdxgwZ1avU+5K1m7U+i/esr/c1zRmvAdCBtazb6z9DkNiiZ
Sp08dUDCMe5tJ8kfs3axYSn6VXIt1oXYlU/WXNHlAfEbVan8/4nfPnUg36Wni6vRp1e99iCSxsBV
ByczvEOKbuY46QTZSt4/1Kkw3aiyKvHfaab+E78ZM0ePwFiMwVzDvz/lwPZto+0JnmnhhHcJY1gw
xqy2zpgjS4q/pIu3xfjpBaPMsnyDbBeM8+fgqcgPb4PYzaHt0vAur7uXsZd/u6PfXMS6paU0rQkK
MIL/fUd1aHfuWmdEhHROishUIiwicKZ/02L/Jgjgg4aSmC+Wu/r85Kp+HYUSkzrMXuu8lnnfM3yu
jDkeS1uqzZ8jzm+WhsVeSkYJF5nj6aeb6pqpxBhAdwePO97XWZhbm5A5hf3KaPQ5E634kgzYVMWT
8H78+dK/e54ojVAccbOUzD/t8IJ5b1vPsjtUpQeBcnTeRcGu9+eL/CaMo4YJ+fjxmvq/e3goDMBD
hl8fQKPxGa4kDWs696dUTzls3JYx0jxM/5a8/GYzZ62HWBSYiPftz5VrIABzhhq3PggtnVdZLuJL
wBzrc2A3xaHw6r+t8Nup8fMCsPFmQYTG7oEd0adUJXU9s65WrzkUtg3pcl5GZveKXGS/WAz+C4Eh
FNEQhtPLqoLkSygn4FlZ3jDWl7pF+0s5ZvU0FRangE4u/l4obTP/NGXvrsNkwK50mV1kYA+pBoyf
0N7azCMemtbqn0lc1Nc/v7TfrACKvVCpbnuvYX4OWLZn9NrBHPJgKRobkao8e+O3ifiqC3P8Szf1
N9e6BUY2BmZ3aMff/v5/bbko01QAh5Pk1hPpRpvTuls70e/D20nsv74tpivYgcwAPzTOtf++1AI4
Qy7WUh3+c97rDVgwRhKIjZMwlvPnS31WyxJ+HY52sMSJ+HjlfRbXgfMVkzEnLK45RSWrPVBISGMU
M7qV8QYZk4l9p3Ob9V5XkPWiYQm8DyMrq6deTLKMK76zL0swrhftq/oFUzzm6XkleQzyqXn/86+1
bpvBv+P3zdCITBvhEUHvsyS6dZbeXTITzuUk07OabPWjwh7vovoZZNoE4uF9MLLuWbstVfPSTERM
KQ36GOzX+4IiFmACjOM66Cdx7XMWaSoYjExH9ycPZNDDFMh5b+TTsOkSD64w5tbRn2/hszCGB84B
kx2ehIaj9f9JZ0wYLySsgTy4FjDgamhCFRcO2Ha3MvJLTfi5EzIrN6XOaC6k5vtSFevxLz8CVe2/
niSlGfI5Rh/R2YYIcRhF+fc3FshmUXlqNgdfd0EVFx12ofeTdDoTRzu1zQsx3PtEpwiZ8atflL4b
IZozNu6c5b+ssnmdu6Zo4TKE+mmYRc5iwJ4wLRtmv5euiF0j886Oru5H2TFQznB4n7p7MbnvcNtQ
/41nx+Qp9+Njm6U/5JK9eP7t87LnY1qH+zwsQDOI0o+8RMrYLs+GrGK42rERDps8VIexzbZOJu+V
2V1SD+yUWl6MuY7H8M2ajY2o+oMsi4cFcuDkh+uxAS4A+O47IBQYgOv9QhEDgrv0jgFAFkawh9hK
l+Pata+BABUH1Ey5waW3cMMMu6POjdgumLrU7a5Iq+PY1/8MCc2Euts7fXHE13Xr+uN3G1YkRJvY
pXiRVU2UqhJZkNgKmvZRVSInm2DjufXBmPp063QJVKWRbmyhbYSY7tvAeDTM7PDZMZJNKb/YqYjg
iEa4lOEomPV3yO3SgwQUtLjZo9OFeSQr+V0WFdwXgAhu8m77CPjRdVLt+0ZJY6MsY+e7F1hIH3kt
eIjpc7uMx8yx7hSMObO9T1PrPAbd93mhwOJBCkiqKeqmci+KkBJxHpsCemKabId1OXdiLjfr2EaT
dk9Kqn3ePk7q3Bvut9H7cFaHMWzfvQ9kvuuWD6fBRZt5qB58r3XylPFPMPxaLfs09EtEQEWVme4r
MDIA345+4UKB6M95CMScQepXZYJHDClwAUa8MhDvc7gsT2ZrPlaDPvhV3m7HJn22Wm/HVxwJGla2
AduBMUMZGfYap+XIc13G+2rwXlI+58qnrQ6rVtcKo7DyWK/rDqDYT51WO1eM8AXm5A44JBhK70WV
/YeVMc1b+G2MptLZ+9jT2B4ElLr/Lgx6OqBkEdEabzCe7+wFBGeSiL2j7vruPKU1J2I8EpWEKC6O
lH3izHYva8/AiGSbld451d7VnsNINtMce2ZxarvKimwS3zF88bURJ4XzFMzwd0QlryHeHJsSHFpc
wxP283xr2913p2x+Uom9jio7S9VvdAWi1bsRBfz86jYOLIQaeYNZ5xFh8qVY2ydjqh/MsP+5mu1+
JeeKdfJPx+JSDPaZmrX9MzfLs+OWGzUWr4XxTcK/K1kmeTHvl3x8DXtoqGH/jqQXiwKnjes2+wVF
/pg0ZmSL5iMbvYsF9rvueAgzIxBjB7poZFA9C87DMlyyYTykNzRQ2XUxldPuPEJwqmx9xcvpJZT+
Zm7cZ7AHdjRKl5u98cda/g1rX1SIJMT4KNkVoxrQhFYTiKEA0gMgTic4Gkl5MIbsceUBqrY8V8QR
eCGwh4t22ozjqPCFzTQ00ybD4KGfKTuSNcNN2XWJulaZ+92SXuSD/JegulDQPuZ4wCyRV0B9XZgu
Su1t76FLgwgFZCgg96BKG4UYk5ba8/D+yuu4XZq7ulPvI1iP1wDiJSf6XWuEP3w5XpxueGz75oFq
pudrEdewgg+FRhU5jv5e2nOEAuAil7WOU00IEkN6L0vO/VHpfNTCfA7X4c7N+MEqPazuYWjbkS+q
BETcpxH5cpSr7MEoP8ymuIFCv/WhOPTDzGiP3qna/8aUe5yEcJ2W5mezkgA06Qos31+72LIz96u7
+uZxsZxE7YPmrLquuscoUe7CVvsxSKy2B/vvJluj6vvndOzgyrhuat3j0c1vXnq/Zf4duAhd10k3
725WFQL7WhCwGn0DS99JGaUr/BNMcf/FdPTItAK3tzoNkKt2PiSW2W/n1gTymoimesqrVHwEKrHJ
Uopq/Mfv18e1lL8Mk65VDydimzG/jc1iOMS4RlhUVYf1hzF34ugWBiC5svHvqltDuFlG9eyu3UeY
sEJsFRoHasvQG9EFOy8sUQBwdpV5Ryvsx2sbiHXYwzwIjglh9j7N2uoAcl5V0SQT8dwyoPBtsVrL
jcBcgc91Z/HLtXq1DUJNMDTwKdAXN6/C57y1k3tZ9RWpiyPhvwRdoGKllbvTcCnXrVgLZ1MMKsfM
0B/1tak4aFGITsYfYWuXxm4cXdh1anrrm9l9X1YujgtwvXzvMO449gU8KSSYfbkfID9WUdB57lZO
ffFIAaXS1OfH76TR9U9z1vMRAYJ9qepKvYbpOIAfHPTVkyEwhNIqFe9oyn4wvffU+yz4ugKOJ501
dHYWSF+owcKc7/up9qNirsIuWpd1AOUVwgrYVHnV7DLQlvG85OXGWi1otY3RfBGt7C85h7mvuVcu
G6NL8hM0ZJx0bYncuQZJvYQ17FEJ6+W754juuGL3G5fCYz+dxm++8srIq0V2Kmz3o+hGd5fo2T7U
nk1tBgipMzc/fK3rg+RQ8KQhEj+7hW/DkaIeOVjNbMMYqce7ejCcElK9nW17jBgw4Witd6pX/UNm
ly00WKc89c5qHVOkri+mMMV2pagJWg6mVl08r8lYbIZ80iffc4AJe2KqNrKwVkib67RtaLxu855R
f+Rdc8tD8vBb2EHihAhitjdjiQLpY5rR14lSPQ4DaI1ZAVLxIZ3HwWJomGZhX8WcZ/amFsH7DHOT
qpcT7MAXrXE5Jwwpy8wERh0AiFur9DKsLZQrPxuvWWbbTB3k1bhJvdA8rsDlfXgvRnC2HUvEMneG
yBzd4G2cCvJ2GQwbqYYB0jVI8mNNEigigq94DZbsqtdk/drNi9rPc27+k7eZ/JXgevAiDK95X9sH
nAgw3tAk0XszHPBPA1t2P6+JuvgyzwwChs79mOJXE7tey//7eGa5U01wgah2xxCA8a66fD7ILJ1P
EznyI4SulHRIWNuxmuRxUfN6gtjkw1h1b3RMZZI76tH6xxtqA8znkGx6A4C/K62vPVNc6QGHEbpy
3azRHI0Z5jel70zMEKSKx9U0aiAnaf2XZBIYD5RU/FLpuePWXVxZ76ikjIdZW8vPAO0Sc+4zB9ty
MtoKrujosQcwbgoWdbHvF5RVSLFrZ36QcNe+gvw3D8wtWJvZB1j+JbelILVtZ/FuFguQS8OCYodj
6avK2A1ng4572/GtbZxxnUFzJl0ZG9Nk9/EoS0h5Mi+2CUn2weFce3LDpH/GJw9KcYs5Gu4khqW+
uNLORLxkowmRrE6cXWrokt28X2GzuxMg8x1H4/Ay12G9M4aVLDpV9rOrQlIl3nN55OVZ7Q4s8LhP
y7r+8KhbPYFHtt97+WueyhVALNQ02lT21s/9czldNAHyZsbgPvQ2wXf2E2S9KyR7jMr8p9asw7PW
QxD5qSdLfsVIMM/sNvnhoUu+16qQwN3H9qSVI5III6jhmzfV89WsmfdzR4B8XVod6rkwYmna5c7u
2KiX0Afr0HbtnmU77HxhDRDcGAanPj9s5moUO7P2nGO76NsOwnHybaKdDkyMTs1T3g9h+a0SBcmy
b+mD6Uz1lg9f1VGrl39coQawPZVzXCBXfccMbt4H2VA8WMrt9n3gY+xpuYw1+CL7WBy5vqoJM5+2
lXttWdXDgA6iRywYGWKaYFfd8sPMApgXZYx39/FQFtxpQqX1u1M5znUI3PRU21AAV3AgGNhYS3bE
l9eYIkU7r4D/aeuzwknvWdbSxI2oF+Xlli3ct4vXNadBuy46DrrkzBXOjHTNWZU+rE6Rx3Y3eAB1
G3Y2kG0FP8nNn3HpMHZJas/P+J0HDBIHkDfdvN74lroTDqOkka9Smp4SN6yn1W+8ZUN/KxHwq1Tw
nPlz/dDoRIEVt0SGAZU2KVT0vv1PZnTpzqns3tjIpc0fAKDgmV5nLVYQWQORbQnV0XVJUXj61cVh
tmah8/yOX0l4nOuR4YnKcce9B8sCutfYVZdxWfuPLME2Jl6Vm64b1IpqhDFIpW6DpQTIFvKguE4r
+asSg3mnvMx9GUPpWpE2x/QyVrldkQpZFcG0QUXZD57yto30hgdYnxac6aY5WnW6RphyWOclDCAt
o2G4U4t9+7SH9dzV3KYAEtRiRY1skeNCFyWO/QNyZhAHJObAgPuE3dY2yg04Cc4urVs/Ilmyto6b
KYQJql3PBKx/MjuEQ0W2cu5l2h6aYpQ/xjnlg/fBnDdiPALdhVcatOMlJefkzGlX96Rc2A+ZxhIH
c1OAQ7ffi3Hqvhqdy9lkHcxveR+Ig078V1OZa4wHkxXRUAATnRkYjuRzSBbb1ExAy7A4eGvDsP84
gfKRrjjk0xJuTFPal4QUAVpaUxMQQo/E0wLp77LvC5r4OBq02ZOlMQEo0g6vC12UKX89yl3rj/Z9
WWb2o11O651QC6WLKdT0hG4AUpX0TxC8Wh2X1sxcdG0M0WQswZFvv/magbTc6KlLXvGV6R/E1BRd
nDc+lhi3R9T75UKtpBg2fu51B7+b0q1dfmP3I4pLKzWfHbNcqQAx+BPRC6SIYKYyv6a9dzR5yCej
X38EmYXZQq+DndWXxsGUDeiyqcUoQnRG90iC88sTmLSPq+QcknVfh2Tuvvtd+E5ZYYwXnxhoEn/x
QMs50phvOK41X2ziwlam9QrLVr+KCSuQwhL5Q4anOB5DRbrs07aeo9qSCLsHb9oMOFaQhFBjRUVc
Xw2vD7cI24Dh40N2DsLU3WVNFe7SZIrrvuiODoe8K/Wo/cIGCx3cXsxd3a7p1y4Q6RHniEfHrp+r
JePc0Gt14ly5xDNWL5fQBvfOGtCbNsEuKC9vud3sbUOLP0g2mcFX+fdc4rnKCdfZmJ2HQ3iwNvjK
ZcFWFL3Yzd1EWcGrEYDlUPctLClINLvrUgxQQjv9GhrYP5S2O5yM0FAL5iZJEJtmXpQIfPOQukPC
kL8jvJdiqVcZKdGCKfNN5bDcTGYIoOhvMX/xrkWlmSxYm3E/1kIAVEBU5o61f8XDvr6fC1f9VFJ6
e1/OT0OTuDtM4IxdNuT112FKx/00OzN67Om5DWeLfr9yX6s8L69div1KX07gqkUYboz8kDtyOVWG
Mo5WNRl33aDHPSB2jHTbNAAtH+BaJVR/Wjnk/ZxyG2iFVzBh1fokZ0Mwv+BjHcY8fxX7yslOvsXE
l8zst5zD6mYGcbmt9MQXbiYMnVGc7upihUHNfFhlVpQgtMjlXThptS07d9haU+vcB43tH82s+mn2
uX5lJsE5ENHHU9LhVmRi+Lt1Bjd9n7AIASkgMyQxdvlKrWb40QmveQhzL/9mjUbktC5z2HVgn/WU
9BskUx2MinA8idGU4SGXlJUbZ1bbRdk4wtF0xMYqG+UvhynSjb0ojFfWPRzlYs2Ng2F12V3oZW3s
pGy6hqDiJbKhPXUL2TQI63Hnm42x4ZVhFaeAMgauNqNwCvY2z5QSEez+BMZj1PY6Fnnpbl0oVkUZ
WCSf87IRS9Xt6qksYrsP1eNcVkAgc2LhVJeYxVSUsUKf2ANdtcArByMtr5xncGwBZ+YwL+XO1G27
E6kUO9GldoI/1EClbSrK8boApfzie6N3plzf7RbPXvlOvVPnL4HchPbU3Ju5a95LMsCDIKvDH2MA
F6ztZNe3afoIrkdHXGDa6CCA5ZBLiCnBHBwq0dOYNRS1jr41Iohel6rJ343F8O6q1hkf6rW4w4qC
+CjWD6fVRezX5TXIZRhZGJj8AqqPHwuTJw+r71Y7MIXeNztfIFw3zWpFyzy4MPi94SUZLXlp6cLf
iMt3ehzfaA+ryOmNr7Isx3sxNNVmyCwRWcrTcW+kExBuZOOOpcsHNTbs2/RDI0ObP5xK2dT1Emc4
wRXLOZi3yd6w8ozVPpeovZPwdTKBRVdF/rPEVuHS9rSu4qZYEWjn9MEh/i57d83qj5HcaqfhhB1N
SxVfpgIrA8si5voGyUpEuUDruK1b580ZmUKc6kow/WnVL6Lvk3PQewFISOip6WJ66EiSIbLmdLl3
Z+89SBVmFmuOb2SX+Xj9Kei7Q2EewsxxnrFuWCJZe2pjUjun3FIXdpR7lc/2Uaxv/sDbMnFuwDIi
T1+aMLyY5UBR2p+a/dTP+q4CefpSg0plQ2lAI8G6PqF8zSnoLAYVect79sZkj31ZfwydzNs34dj9
0APkXaPDaLhq51hIPm53CNWDl9ZQyqv21XImeQGvqWJM5bp4DWaYMLDyd4Xf+5vSyy2M77x+uHRJ
A9aw1NAsas6P8VTNlC4Ba5VnO1mQUqfZr5WZ9mioRbrFnsCIsZXCwy6hxUYtTM07bWfWzqjndVPU
xaEx5bhVAS0NS9ghPhEYSsCYLw+MFqy/ZjLSi0hgTk1rchW5rZ9sr6TStlK8qZkl2/Sm33zYSYrP
Yit6sgNWXpgFLsTrG7S8QCmGcQjR8aufz9PeddRpKLP2TjOXeh6r+S0su3+yvPB3fkdDYXK7ZWes
obEPp6k+zWPDdHGlvPEfGh8mtj0phqZFuGRfq6DoPtz2V9H5nDXdxjhYCd0CSm917Ftr/T1t2nzD
rPZw6sbJOZXtPH7BsoItZPKk3loJxPmkMGH1eTr19kYNDHy+neVVlgJqSLzkMYWiH2PiV8FrlcUT
uyvYQiWTTZGWaZyocm4i0GrNrmo0K6kU64LnS9uTMDalekvqaaa2phMqUWW2hXOd8VjN5WT74XsH
F+vUTWGyL6uWtgGzq/eLnMM6ygrj4tphepmaqojRrjXhrsvb0uCE3uG+k3HCMCPSaME+6qoGxPHS
lePWaxv0Fq6z4AOLWxbWN6Vo1bTprYV6W4UaA6bttOKD5E7PlIzlrqFpefTL8kvm+va2SUnBs5WG
jrOUdHUwTt0ZzVoeTaovbByBel3rZsFrK2lx1OSAV9q4o6UwcXRXzpDQB3OhWJ2ZW8wRH6lZ0RzG
QkerhXTQ90t8OkM8/GxvRetPS2bHZaY76N3JHm+E4Q73C6hj2epsq9qPTSDHsdeWV3/If4w3Fp7j
5PpA7wlrvRA7yNVrIzMB97u24XCe7DA5VJPzpZuajipNR/qZWerFGB28A43ZitZkyMW2mZL5K33y
PK5dTtKN4bW/JjQPPxq2x4cCi0dq7gWsDkqge9NL7SsW0tY36eElHKVk2nZU11bxj0pTE1698xYq
VW+nUOJei4L6aBpldfSFeU5x7JM9wzd+DSo5byHtm9TFK8fGQrPu+43bMuJRh4H+PnqDF+yXZNJb
5j6Iv7103P3kJ+4TZdNyA68MMqCqhutcdOVJJfmyyywne6PWn5bR1GVUlvtR0eVI+q2P58QvK8jz
OzG2wZ6T1rjxyPhOA1/pmcygOTTKDw+gOwSAdc851fWK/5TQ9gslBUrMQWOdu8zrry4+jnivpvTu
p5CvsAnIwwdK2juvZ8lynLJ2aTXrhzXJvS/zYpfw86nouGk33HIx99zPo0PSVtrDj5JuXhPpcAZf
N/MMnwxt5yIyAPp/5Ah8ANrd/CqlNbNhdDSZNHnDKRnS/spmTfMuSPxzqz2IFBJC42GwyhrrkhDf
YL+lvtO6fQLAMGuOhT8ax6BJzVdozt6uXMsxJJPIBkLruHJERvT41iWzdyhypbGzCudt7uu6QYWN
MUsj/eKrEdgdbohOe5cOHTl3VUx4Ec1EsoapOtFh85GW9ErSQuY/0mbh3+68sU43S5DOVw9BxMam
7/ZTZ4Vg8WTVvlxuDamkWaf7VYjuoUlKC1MKqZ4xtyvJJuTCWZBOAk6n3nguvQlDmrTQQ7nxV2ah
orU0zY8pr7oLY131u1F7TQidey6+jKAtJKaECsZsrTH4iIK2KS59oBF+le0QMB8659ZXJx/bX/1Q
djpezFGerSJgY4YeHsDollbyRU75wNbLiftiQD1urx0+NFZsTq53aFvD/1hypOQrcfFXujRpcCYP
w4jadthXZ2FmmDyFOEHEbtnJs/KkS6WoF+2zSDPnNaxq/dOQSlEtTFJcsxqNXGYiVL0NvTEyKj/y
c4dC5Jd0QPpbAq58rcKy/QV1w3jjJfvM8OZht52whYyGrFBqg1glDbAD0jjn9LZAEYrOPNj1HOmo
35fWIcls60lVXX+3ZAbUg6HOsSdLrca5Zn2NbGEydE++5FAk32TDTR8fpvOLXAMTUADGs18s5z+/
y8ZxI+4VPpU7Esz2e7/MUDOByPOn0kS8Sc7ciemH9zZKw6s7ZDdjkjBLDsvszy9NAhp7P9VLeCq6
dW0xhhjK9ppK37BxSJ3z/qmgc3xIEyNN936NYiYfx6x/GgtVmjunLiAUFvT3N2NjV0/0KtPyWAXA
cGJNA9beGHTD8nitpR0tSehQ2bBY9clQ2N2mx4MGm0ORoZ+vF9OOwiCpGY7uq6c2KPCcxH7D3Wp/
4IH0S88jNVGeYl7hKtPZ8ZUWTG/TO3WjukfFU9K6wpk8pbqBtdUKJtKx02+U4TlBh0I5u8GcjDfG
efsT9fNiF9ZF9WrMxVhGoQvmuMJefJ/IRf/sp0Hfmcu8nDwXtNA5RPlzR0GWf77s0WyuN/FKoLGD
iDjRJ9cZC/M6ZlAFTXY4qO+A/5NrWBTp1W8Q0wDtL/Bv8FD04G+QvpsiLS7uUvR40loBBdrOo/AE
oJ8D0rakaDnGChkCVlrj0ty8IWYcM4CHAg3LB77GNHGRrPQB/9nZSX4ZKI2/UhHIcwDNqiNY4L33
ownd9rmYJEZDDEb5lOhs8UNYKPTdxm6fqWoKDndLA+4qKLGCquU4vXSG3X1tQwoWpSmDV84M3p1v
wy+m1R9em84jP4DE77HJS0FDsSdeoaAhH0/go2/CSqUD4O4C4XDvWrExC/JKTSC9Yx3om/V8gsam
GBjRimwTH4GNpRKaBwMkPdw1/cn4ZizOkEdkReNXQbnxTBmLz6sbC+c1oEwvMSuxeRv4QtOZ6IyK
N1oW6gxwOKRh3fXJI4o7Nl8qwvV9zrTDph2D7BpWYfUl1DKpdmZCcTUSMyt/5aVTBa2xTUbRtmQn
BMPuq93WfAn0Q79XlvY+PDsrLhkWA9Qil4kYYWhU8Pja4jhTcTynt77kxUKjwWAFVc1Nt1ioFWt1
t3LD5yzD2pBxbj5DoVrehMSmjFkiZ0B9OxaujcsRJtOvKcj3+kChanoReEEcoMqxaukaPKUYxsTV
xNfL3pBcM9+rnm52tc9lGGT9KXd7/4MTz1RvmlGzQHLNSApZwSoYWhAN6ZlGXr0nmU6LHa5LOJCv
FBO/VctqkWw1yuqPlm9nj+xHrbcJujIpjt4yFIcu8FPkKCySOp7oc7xhysRHTgvrDjGK3i8uLNRG
VYRe4LbfaFHxOH3TWuT91AcLmUeWMrBK26jY/UfINCBI/qWMtLG2TTIS8z1l8x23xW2Ra8Vp5y7A
MfxNLn25u4kbXU7aEhIx8D6CPhfhHw2X6Wtlh9SGp9DqnrS9TPSjkkLvilt4luwCO5z/5ovhJhCy
ZKMeZS6BSqymnrdk9mxDpcdfU3Y29lYhlyuUto5nwBzIF/D/jftW4vgDt6jIPCqpFNdvZSpe0lxX
et/IjBNRh+slTm1W4VX3mZ7Hfavb5mgI1RxxHjdOeNfyLtjpFHbVVkCl2+96XDRm/txka0mAnwBf
3FeuR6DMV5tg5yYNkcRohf3KudLYVwXqHjcV2SNuQuF9O5fJdWJYawuzjtHfFJsxNZNYx3Wz8pAW
K8ca1x+bftn4+KlRH8UUQJyW2qj+H21ntiS3raXrVznR99xBEuAU0X0uMrOKWVJZ8+gbhixLnOeZ
T38+andvV8GVlb0RcSJ8I9tCkiDWwsLCP+AbWbPgEIgX8jit2RTaNhevpypvqbhNWqVhwp0NMJxx
8zFdy0knFWTnjGvTArrLMLYflsYiFqvODV5PzYTlZ0L8R22AvJMou/Y0dzUKzU6PIRaXClzb+8BM
batxPkhWd5j3RhlTnNXOt4JdhVIZZ5MzxObfshLk1D33oexbgwvppJKgwakgsnOwYLUxZguG4bHD
UsFREgcfn+sP0F1sGiYO7B+lObgUjx07leML8O5iLd5TbeGDTO3D4h2ygIvKpPHt5Dh7BbsmJaL9
krP8+HptUTqZm2Q3Met7aF3ZYr2hUfV6RPMFqrqJGQ6wiaNhLFBimsXAqXruX9Cf4G0crB4wz4M4
d16KljoQKy4S/cQe8HbkhDTRp15682UW8O1eYXkOiwZ3s0beLPjDGditcUzj4NJw3Z61OIg+j4xT
Ufiw+nyo1BxEgRkClN2xyA9Qng4GXXPh+N05H0ZaeEUpbvHppH5Iejwv2rrbDv6QyFeouLd/4JfR
h8///i/1vYcIR9MFiwm+GmF47o09FWed80mj0QXhGI07qzFf7I9jb6S/5xNXNMmabniZdIl82djt
CfuoMWzLyhmO8WK76XEaeuu9545cWVnj/GVeRRFfwYGriOX9+XZRWlQsEQGnn/54gtKawhtrwfbc
cit2KNgFTz1Nm7NfTBCRaMNdoQeoKrg+P+jvfCcH5yOUQVU9awNn+GEaxh4zNn72AGqQfYU3c/0b
TpfyHfcK2TuOVCd8eGho+FxQYKjrrfcLtcRwBSVuPwETN4HpuDs5xLIQsn38+ni41h03zfl5sgEH
HBpoBIQYLeAXLaf/5SDoiN1PTVB/ScfmTxqGQ9jPLqR1OpkZuDo/eSe2yPxd1jbVkFg6clElUvkp
HsbmrluTpQEy6FG2LrROaaCiFHNfQ6i9p5I37sqE5AJOsbBvo6mOfvP23P9rBf5/oF2HP+pX38of
/X8+olj/3/98xM3+UJf8o/4vj/4GpO//frrTt+Hboz/gWJQO69vxR7e++9GPxfBr9PhHvf+f/9v/
+H9+/Brlw9r8+K//+F5z1t9Hi9O6ekSw5lNfJmX/tn6rym+d+hf+yciGzfkPyyMwsHtB5PUXYX/+
0Q//9R9wtQFWuzvad9eXh6v1FyPb/4dD8xTteehV0rclS6mvxyHhb/3DJQ+hC2Sy+EHn+u5//M97
v/lnrvgnT555+O8/P6RIP6ZPGLBDdpMJV1X/2rZq6QS76blzi/o+ov6+l2DyrwGaHxND/hpeERCp
siamn5U3ZxZ/fRdly/0qZH5e5xmzNE4N2DMuPsgJvJOrKzKNj4Pwr59Uck9i197U9NhiOzbik8eC
s/GXJcmphwu3btn1Wvzl3gypEedXKLsX5lAll9rcO9Vuu9VncJyRxJHVal5S0lXblayqZLl/vZJK
ruRigGRerPVZ9uM03tkNF5rhjOXg5yK23fklp0H5h1Pbr/tiau/LNfPfNMZk0JLoDfPK3veY4fDX
M+zT/WDPMwppsELH9uxKTO2Osylj8yabi/Ej5MLi3+I2/PUj+77y4EeSaXC4EvDqs4jF9L6afetn
VrS+PLqxQfvzQWz+75e8SkBewJO4iQvzqk0rqPGzGGtq/tVtNZfDvkwevMQOZVnwlWKmCK5X9eLO
bx3qyCsCxJe+g0L7oFvJRofv2ZmGjvzI+XXjpr3yPXQdvQ0xDr05UnYwMw4S2/Wj+oxVV31jWEN9
63LJcGUtXQoYJStk9Das1MuaM2dmEBZTR8VcIrnbXdmIlTrpr3Wk5ADchheJO1hzBj64zK/j1Fmx
MB5c4GuOC5zt2DZjY9Kbrqd3OQyLFMMLt2iwZuybFqfuXqY3c4Sj2GFIA9c4LBxsVpqblWVde8T9
Xf8q5f71iJZCrVjTeq4h9jTnaPMNeq21iQ1nLmNZAonMMvNrOuTbD6uZgGdR+yYvEPkIkM+GP0O1
0FbepPcxVNFlR3JA8PMdQ2HMoAxB13rvjGoM/tBaSaowJ8rpTZ7NWXuO67h6B/aF6/O1A76rF21/
46qlDd1S6DHnwikA20ZWVX70qIA+6T3+HoYPg3mmToaTBpfILLKPRtJl3+e1La/kuwuB8Etp+MHo
I4dMIHB5C0p+7SVYrp7De5Z4/54k2V+LTEkWxdZ5QbUz3H1zMKPdia39bIM+Ha5M/oVkpAq5sMFu
URKxKazdANxh9uYNGwW8GPuDEcXGz+e/wZ79nwoVJV3YqJ+shQfjOJ7b5RUX9/0PwJiW/7Jn6Rav
ln73yHn+py4UD5aSOMZgHbxoMKuz9ADlHTmC5cN7z1oWj6uJaLBOI++LbPZgt8l8JRVcWASmkgnA
nLaWQL/2HBQoWd96w4KUUxnESXblpS7Mn8reE90yA36e63OcN1UMxgtTV+MGujzslrLg7EzPwB3W
K/Zal15HKRQmIC/Y+Lbteewbv7qJml5GN9gnVB+f/0SXxt/f8kHMLA1ddA5GVKy57YODb/r6T1lg
RHplti6Nr0Q8Lb8GSHAKxT7gpgqANh0YtyiufOxfK+mJxfw3I7Wlt8vOzOpzAK0qFPPgF9+T2EqX
G9PIE/urYcAuvU28ZKYfXCY5XrFONK8GNw+mdyXl76/y1DMoaQE8HGahFp/IaKbgS1QK+09kEbnq
LQffeKv3mezHn8k1DM9tu5UyHFZ4fMw2rubnyPOu5ITHrZh/ZTZVaxPrlhzMYtmefbgc/VECZwhu
YhA3iK3VKZA90actHtyRb8Egydf8qxe54vvz73YpoJQsAVMpR/OM8sLcwSogLaEWwoJJBuN1Ctfe
eO8lQ12/e/7Hnl6PTqCkh8aw48irCo5QPeS3NHctZLQ7UPNXcvil8RU9B7cFjNguQ4sR+GqcRJkA
MxmgYz//9E8nVJQcHy+DMmiScd2358SVeMEPwTjBsoqn6sXYNu585GbY+zktTlZovo6SHlanbGFa
TISvSS949NqPmHSUVwZ/+sMjNvD4bUSBUHTb7nXlPNXjbRLFy3ta5mUSbsa2vDTqzDs9P29Pr2/s
Yh//kk3Tsk5B2QOUoX32EV6R+d52ygR1jcpMvwDw8T+izhl5t2DVovKIyAQgjed/+9KKEI9/G2yj
XQMqb86wfCSA/xGrdoSAy/7K+E+nH0Dlj8cPmgG0k8kRplnxXz5Q4XrzjQ8BFVBBv0jnjd5rKGVD
XIiGNp/VnMVUc3HcuzCEWXRXXuLSJCk5oIay2AR7WC4iit7DYbHeGxBr7rSeXVWziNwhBb3IGbWJ
u/kFcgnvDSCft3qDKxGfwO1qDXtg8F0NqqO9fAux29IcXYn4qa3tcoo7pr0X4qXHLe9R1IVexbw3
vR7t/gmCSUFpsDZTwGXfoBGuOO5Ybq8570qAA6boC1DMDaLXa/26dowV6Vn7aiV2YdGoFwfuZlgN
kDWefp1/ClTtoKx12Y3eZ1XCdq3yIvDqipNQV9ZccrnxcYPdE+qNrgRthvwDfZOgPi9Z+qKa8HW2
Gvej3thKpA4SffWFS+Nz4klM7IIaN28X9rve6EqkjstUwBId67OxODGoSOCnU9MVf2iNroqkDrAx
itRkXipjF5dAouWQ1mV70htdCVUvmNJONJTukFDFWwCfL2OqqiticRdWo6dEauXGE6gepj2GIpog
RtfREq0sc7ymQXTpB5RgNSan6C1us8+W34FgH+E/Ur7rJWBPCdVWNL6X9HZ9Hrr2jeyaG/RmNGd9
f58HR4ykgpEbuGgmBe42wW0YWP33oIm7WW9Jekqo+k4LAKjtai4QgZufmsiAC+EADfqst2yUYHWW
1bE60Mdn2B4ribju342rmVzpsF/6rEq4coOFsGnBogR42xe/zS5EwpPbW821AuHSDygRuwLO2kSy
K/bkVrseh6Jd54McLeea/PeFH1B1TZzOizdrTwmlqMS5Ri3j3sn8a563l0ZXgjap+jTBeZEuNmZ1
SA3VGRCEuNVL864StYPT5F3m0KJgcWbAsZx7q3KKKzpGlx5didimWTxzhsV2tgEAhFs2FN/h8+XJ
4fl1uc/A3w+ejqrMU0szCYp5YWbsyCZwu+7A6eBLBUHGGYK3G2TMc94OzpUw2FPBUz+3v+WDOC77
ScA+adhXkKD2jusCsfZQLT5YIMDa127lL82ZEswbSM4pi5mzxViwK29ifOHR99FLFa4SykOPzF6Z
s5gIaA++cT3eBUN0TUzq0rMroQyzHmhURRJtfLcLl7HuXnhQqfRKQVeJY9uonVFYJIpVpta9i/rH
m4jZr6+spgsP7ygnY9tDwEusQYEuA0oYsWVuN4tX9dce/tLwShiDanF7kSNhYq1z6Z/4Y/vFgIc3
3kwtKqcQYJdpfLHUkVe/ysq4e1tZ/TvDyXbcNiz7yooTWDEy3fLTihque9h2Ttexr+u9m9MH2Y98
m5K3g91F2W90yWk0jX4VQWKtch/e1Jij4tBDxElh8zhueub2Yck/wp0sPiKm0EJV7oXfnHy5cYvh
uMEZ7TTHuAWplJq/YQI6VeESFx1c2WVYITFmMne+I9wgxF3vDe7PqVl6/+2yrfBapdtBl19T5HSS
xM5H88o3+tUKfiIGVWQGkjAADnuzOCNTWQN7EuDsbkEE1Yj5bF7RhnElV5wIwIA39/aI1lGY+VEX
nwDUwKqwZ/DLO9xJVt2VwuHC0VqVRUUFTOR2WVacrbbhw1DZ6SsaVd+iGdhOtYkpO2R9LvwDdFw0
/roGFv/z2e/SglKS64ovdIX4WH12s9IMUUq92a3ew+cH3wd5ap6Vcsip5rmY87Q+Y5HbgquP7fVE
wY5JLuySu7Hb5g/P/9Clt9j//YOk2nemD1kir86FD1HLstAT2gKwlZqTpGTTpQcGsckGpWZ4SSej
8uTJLAKhd75TrRsLK3fQBpLFOZHTgsrV0HMR5WE7+lVvcpSMBwosnWQMe1LSjwkxxx2OQzJc2z4v
TL1UEt4aTfPsIS94ztBV/xrFZvC6tTrvimHIpdGVfBdJIx3mHu1CNC3i22xau9CpAvdaOn16fUql
bBlR63BbC4RWHnsVTOW+tf+cklUYV8a/sNdLJbgMqEqFsLf+LJccOkXRAFA+yDT3A+5Wy+KT1vdV
9R0tJ51zicDaOa9L5yX84PW9X6TbldH3Z30ihlV136SQiwONYDijYoAmyWR1WwRGXNhg1TKvOtZN
1o1XsuClr63EWUVxNo5ZYYSmP+b38Lj/TIMt1zsh7Kilhzlis8asT+olCiESLyG4mw7h+mS6kiIu
fWqlaMmdnru4yu7O8PhRrQhKP3ZuYDnsTIgygkz2/Le+ALtxVJTl0DReEYD9P/fwsKa7PB5XOzQL
O/8KjyxpXjqYDUDfnBrkzgo7yKuTFOnovFgcx6pejcCZtyuPcuFj2crihl9TjtzN1GeEFdvl5EEY
/8wObsgrm8el8dXNQ6aeawYohftL8XmaeJ/ahaj6/DxeGFwoWcugSkPxqk/OcdvKD1ZbQ9EONANS
qEmrTgUnlZbBK385r75Ibyx7WPXmXShJy+n5nF4n4nO+EZxHQS7/WgDtLvXmXSjf1R9Gx+aEG4R+
Z5qwVMwWBrisT3oTr3xVCwZS2Q4yCOHsyS/zYgXhgkzZ5+dHv5CsxP65H9QBSwn/RRo55VqNPH+8
wLs91Bl88tNc1+10K5C0vqYvfWkJKckqaN0Jyw3TD9sqdU8LLLhzHIhr/n3713wi7aoYSEtwCY44
YHxeYE+nP7wJMvkLq26qOTRgsQ039Pfm6oVnGtYnvblTMlhfxnnWBvDHU6O1jlXvSOcgmrSVIOos
SA3oqkzxzfO/dWnulJJkWvwEqcLMCOcog4OQBHNXHEth9v+etd7/XMXibvB4IaALEsG/Q46jq+BS
HqQ35PmpXNpyu5LvL7yBCn8Er2J3DYJI4eRG6ZcZfZG3ZmcGevPzC8z9YB23jl1ny1oagKpqTmfT
ap0y375233/p2fd//2D0bVrS2ZYrOpjmOr528BC97cvA05wZJS7yss1dJMmQCbbwxumoxX/Di+ca
Ru3Ssyu7eBAXpWNGpR3CWHUWDiwoW9xI0UotKCOZ7vHciBYwNGm7PM/bjMZkg0f2H1Q8W31cgHFp
5g5VaN8v8LwIdoGwaM3SM66dEl5OGum9gwrjq9CLQdLHy/GdgNGPWtVwj16M/SGOt/6nVgCrAL0G
prOYSEpnOafNi8Fz8dfohvib3ujKFhfZ825P4GZnSK3TeFsVCyp1lOhIY+r9gLLHld3oYFzPD5i9
N35CHah+N22WU2kOr2xyWQqpsTSiJaygJr9CQw0JogpM3b9nCvGv7KZC9Go7Wkc36TO8yiD9ILlY
YSfolAi/Pj89+3M+sfmoMu7TsjWuW0Tpvjwr6HzSLE4GCj7rsa7dayYJl35EiWSvi7HS3CK+gVUn
3IXLEbUcu2gd5N8wjb8GWriQMH4V0g+SHcjR3rQh/57FCBWrnlv7aPeW5g2kis3LXaQe66XLzpW/
QkFzohKVvax1vzz/IS48vArDsye4ZHPF8Etnf2sTGhpxK/Vu2lQEXhHPA0rrqLDMfdK8gduTndG+
uxZhF76uqYTwvGxy6zsahIjOemiIVeu4HCtI0x+CzGo1u1c7SeXhTpbFcmubBnkz10yGAmVSP45h
QsJuO+l9ACWSjWX2kszxEwSORxxfR1Ce02LrVfIq7K7xEh+JUjc5W/E6hIhLduhQrpqNbtX4s8mn
GRCQSM/j5AJCxhTQeVklGU1ivalR49d07KJDzBPyhfFhLQPMjTr/mt7/pYWvbMMLgODFmuP0bNeW
geodxx2uD8WH5x/9AuAR0uTjdRMbnhWjdpicva0Nipu48ZP66OWcYKe2CfxjmozyDyTeyvQDlGDj
21paZrszTOlRn59/hqffEKHIx48w5PjfTC4F/paP7TdnHvJXVZx5H/VGV46glkBeOOf2fxelsTEo
bPuTXKE06Y2uBLcL5RUjAD8+d1kcvBSz44TBml8FPF+aGiWq68IQplfwyQ2ZBS8d6O2nYYpqretE
/MEeT/wStU6MMFd8toLop4PC/oGeSXKjNzP7Kz3YbRpuNeSQcPRvR1rpZsTRf0Gv5Mq874/4931Z
qoZi5bgOqW+aEeIVu4yXi0rXq6Q1JBSDeuzFlV+5NP1KYHf4roBF6VmZCHzFYbbrBaG7U/Ra1R1G
d4/nCNahm4l4M0IPsVaul6yj7ObspPcBlMiGLEPfCF3GcEt6iHalRHxvjfSiSkXAtROpNPMZHOIg
ShV1k7+sV+norR3Vw7ODKT9ZmRGESdqm92LZzLvWQL9Za2J8JWZLbt22uvGDcBxKF1eN1UV+HIsD
vdGVkE1L18EAAd63GOqffl3URx8xcc1H38PhQVDZ2QQVxeiZ9ipI7utyRsKprtLw+Ue/EFQq/k20
nVWN0Ua/q/EgVEmEUwbkNVBJaHAYmDUnSDkVc8m2zVAPONHDdz1PE1qwNeozWrUcnNzHMzRmkEiD
rA5CL8sQ3B6CGKkfu7pyCXNphpSAtXx0yIcoisIg3fnd6PMguASIcrIPSWXNet1/6SuhG2+2PSVQ
ghDHrjxUG5IQ1UHNpKZC4vCtZTtv033LypF4HWbE0CPU5p5fQxdSpqdst2mVTSivcreAbs78pUNt
7rwlYnijN7oSut4GHyPNRBTOmC8cYBJ/7tfB0nx0JXLrxsHTYGPwxUhsNEijTzIz/tB7cCVwd1s9
CoRdGHXDsEaIOLk3ahASehuVt3+NB3khWOsBiXg7CqVZfTfX9q5ouM3Xe3QlXgekcVyRpgFSkFl+
33eVgTB6aoFN1hvffvzsrYhRDW9XI2zzxfkUpTL4VuT5tQP8pfWoRGwl5RwsiRuEG3D9+4JO2TkZ
bc091lMCtfTXeV0WtsG5ld1dmUsD2VeEJJ6fmX3hPVHkqDg4u0KP1EL9KBRLKU4ryBCSMiJTt01e
zqciyd2753/owiSpDuF2nlRALrp9W4FsGyG5PG9peqs3uBKz6cJ0owlqhEVjL+GQe+/K8eqp9NIU
KTFrN35mZAC3WTzm8NUfVlSW7WkVA3LtcDTunXZBDE/vRZQYzlDeneYxjcKiteIjfrvTyQP/ovkN
lBB2g2mVkCB4E6+zlwMVRPW9tfxIr9Z3lSjG2MIOVg/4TpUJ8w6Nt/Q7TYlY7winwuDWivwmUQgL
peMi5GLWx2ha9FrE0lVC2MO3OQ9KrrIQ02xv0tFKTxjQr5rLUwlhgXp6kcnECJFFFqesDxCMLAah
dbsqVRAcKqetmECW0f8U7esIUeJDV9exVntbOspmW2L01Pgtl0ebFUcTolVVgXbYZlUwt7DxyPSW
pgrJiiHcJ17E2rEmOzqKJJ7vFhytr6zMPQ88keUcJYQRsK6DDdpumA7pVnJILO3h5YCyb48ycoJq
adUXBt4hZZ5nV+btQr5zlEgeAsMZqnQ2wsSeBoRVp/kM1mt+93yeuPRCSiSLIRWbhNodGhin/6y3
1fnQ9K711qSYM4+ThVeTWRTLl+d/7ReV/qn5UyK79SMS7MbeX5uti55dIlDEBiRURW8asy3fWG5J
M6oLese6T5BvR7x+3uzgFrn67XOBlQzOZOVWYBKYV+b0LsadaDgVboJRJDgKd9bb5lWkYdevtPhi
aYTlEMvfuyEHIWl6Q/3p+Wm49EmVJBFYyMxa9UKVYiINvOKfd8aQSI8uKx0lScimoCCXKK2Xw/Qz
kNmPuc0bvYlRYWPCR2gQ1QgOu1hfns25i+8Qh9JsUKn2um1p+n0MDDfEuO+1Wxhvo7TS6zlLFTTW
o3s0rx4id8VsfY8L96MTtT+1PqeKF5vxrSmFn1ORoKR2QEdgvVvaRu/SXao4Meih6YK/MQddq/+e
2tmHzO2u1GwX1qEKElvzjrtAKPYoI9bpC+zeZrTQhal3upVKrNeT57uRWbHPprX8LDwjeEMDxg31
Jl2pxKNhHebac4KwiofuUFpLd0i6TY/XKKUSocs6dA634UHYuN2Poel/x2lTc1qU8CThFX3VAECx
OGR9rqzKPdvxqLn9qQgpP8G8CAbT7uDmpx/TJOo/t2nk6VUIKkQqi3ous2z05wvfHX6jX1djx16I
G61PqkKkAi+ugB5Hfmh2lfN+G7r6NQIgjd6CUQFSNqTxGV1qDvtDPSYoOibFb0NjVnrXQlIo+3SJ
K1heTmSB2HXXsFua5ZVbyPrK3PzCGDyxc6oYqXTiRnSOC3BXy1B+98AiFL9tYy1+T4y1b3BIWt/Y
ZnMDDqL8Fk3BdOsWW1rd2Em0Gsj6IikQwvL5nqIL1N24ErcGTBmwUQanX5VH7MvG4bRtnfMh7Xtf
XnnqCwlGKCkgQ4l+bJYSnXrh0NdFVxCjW7dfKr1SXoVbLYsxlnnqsdWlcrzlLtrBHxXrHb31qCSB
QrQxAu6TH8YYfWPKHL+KxkSz9ySUNJAjRr05qxWF3m7sWTdAnEpna/QOCiqQKp8sNLBxgAyHFdvF
2IrwTU0dPVkyqaKopsHLkKV38CxZluaV2yT++0Rs65WS9MKiUVFUXDRXXtSMPLu12oc0xoER1Vc9
EIZU8a+eH4u0XEi/HrqK38w0Hm7tJoneay0ZVRBulPVsuD7lNNpUnyK7xcFwWIuT3uD7hD1onDU4
hOI4QiWQmSbmgaP7fo7QBNUbXAnV3jVw51up7AxoAbceiju/LdvofNQbXdmtxZSg8ZpR2QVoNoYl
7KJD00TXcHd7in0iN6ror2WbDExiRjCQ0TR8FmjafbO30XjZdkarR5iQKvbLSOvN7efADxeEp+8a
B1vZ2nH0JCCkiv3CP3Ot6srxw3R0f5dW8dUr9UieUsV8zdJyGry/KHw313sZF0NxhwuNqXfcVjXZ
fIgFrZtT5DXlbNxuix3vPuim0OPwSFWTbUZ+ffCMkjIPxtsJQ5976BLX4KYXAAXMxOOIGjFGRRg1
p7Y2u+IGF7GFgHUWDEora3PnsBCGHI+dkeQjMuxFUd04tuPNSIxixKYXeCoqDMkVzsQdBmazEZg3
XNpU+LunmhcoKibMGN3OiozND+m+dN/mYd3O5jategcIVbStXKwl9XyWrTSKOzdoxKnFOO2olTNU
CNg6GXYpc3r5eKb3ENvtDxg8ZJqDK9uvgVsK0vT0R2UZtDejB5F4cZvoiirWhS1MBYBttbtZXdRT
47fxwuVqad8kbqrXPVARYPAfoMnbgxdOc9nnx7VMiwwkQdl3eitSBYHF87QivD/6Id4/aND2Sfku
KfPhg9ZnVcFfjQGNdLMxGUL1PDkDcUnCcRWd3gnFVCKaTtwS56jih3NSp7d4Hhc3mLBdE2269F2V
HRjXesx8Xb6r03V56PYNJB7okFeai5dGV7fgCu1flHiZd89/swQYUlauqSfpIk1lBy4By2AX3Hph
G/XZZ+Dd4u08No1eIa5qqHUCaYImc13w3Vv6FjOo6GsgsGvRWzJKsNrmaM6NmbA7YlBeI6KxTF/d
MqVu1hlfqKAusxccrqRwQ39exvgm5QwaHxEWjd/pja+0vkWUWJ7EiCbE9Nz5Wkir+4C5ePxWb/S9
tfugLBzioZWDnXJMYVd6b3uF/yaZmk0rXGGLPB699mSQ4jOMcbNdt4ds7vtDPGGApffsSri6OL04
1pJ4YY0O9U1QrsZ92UTdG73RlXDFfVzkWSK9cEfUn9rYEKfNyC2tNS9UWNdUkX77fX9qHHEqXZSd
8HlYNZekEq74YyxFhr05gBCcIHHvtZM7PDhw19SbGuVsO8VjvpnNvrlmzae1ab8Gpfjj+aGfrsbR
oH+8YvJo92DJtygcurT+jMrwloVBbhZWGHSJXlWLq+zjH+m3qpiNjF7RnFOPDU0ZH2SGzuXzr/B0
JhYqpovOXAdQ0vXC2BQ5R62gMnvcZ7No0io/hArr8owIU7Sa00SLO9xhSsqwDzSPcijDPJ4buYhq
HlfPDwfpZ/kJ7W1XIFPtYzejNz1K1OIF5xdD51P2eRN6+43pHZNgLDUnX4naXAAP8WMyToOK6XH0
8y/2bFyThb/0ZdU9Vow49ixU2+tsYSjUgNhDQlWrYSRUPFebD6gC4KsWDptRYthluKd4666SiPft
4u/HXOErMYt0q1uUeNWHKSaC8bnHnnh40dvu8trwmzx64Vv4LqDu336K1wmX+mztM+y4jNL8EjTc
NlmjGIaPKHJaX+IZ1fJzJP3mLgM/932JsCMD0I754PNL5EISUFEa5ZwZG66DbBtzMX10MAXC6TZt
MYe2tsX48vyPXPqYSqZpy1FM5bb4YVVDETxxlbEmx7iLIqG30FX4GT52nGhnatWlmvqP9upU3+Qw
6aG9hQo/87EqKuPYJoza5FXrLD0Mmu2b1tSogmz9uhpu01d+aI/Odut4qfe5R6BH69yHzsrjDONb
7NYmWJYwgcKHKGO15h4unQ0oE73HVzIMXRC7aBBNCTd0ML460nW++JWYPuqNrmSYIkNcHC05jv3L
lv4xZWV+10e+HkBJqIpsEXopAOATel1RHg+YfQIJPmAM4Ph6CdKzH8/+anvdEtTsTkYJbT8VnY28
M27vepOjZJm49YI8GsFz1vlwzLmfblDC0BtaidcAwYPRMysnjNqmxLy5fYF3g6u3ZFQAmkiqJZ4i
wwmhKM9cOFjth97Z2itLZq8rnsi9qlRa0W/47yWzF+Ll7NxhByV/2EPXm0fh1LcVPA0sWt8noxWh
kVPq9aqFq4QZvHg0vbfWCX1j3jD3lv5ymJd51ruyEqqG2ppLd+tE5tALx4fs4Jur83UsrNK80fre
rhJnKLeDzPCZNJP+ylEIjICF0ejdXgsVJdbKVi72DrUSZu0ekrn+3lnLNbGp/RGf+t5KjBXYBq59
zeBSouJ+WMZ8kYey9eQnvalRomwbO4wyFlgDmec3rxEM3A5OY8+/642uBJrPNaqcfN8N+xov6gT7
ICvpk1utwVWYWLlxGpwzD5/6dbVC9BWLcEBbTHP0vfh5cJp117RoOgzRQrSwsSaT4s8oD67pdV34
qio4LB1EW4vBkuFYFu1NWcRg3cT0Rm9elGhtllquA2I4obOOryJhNoe+Sa4hkn411J9YkCoMrGqp
uBMc5sOpkUV95tJzeDG4GHIc7K1p36HnNAwHJ5FNc0jt3IgOvpt242m/AZEIfTd5e8B8vW4Onrds
v2HUUBmHrTGi1yUGivMhn/ws0epjCUcJ+4KOQWm0Gw1KF9haliEIy3lQjyApHKWCd8D/g/1K3LCd
u1u2vU+57DUfXAl6eKnBtDl0VuctssMgwe0Qs8NrbVV7f8KnPqES865ZtavcqMkmzATHG3/Ny/gr
Im59fPQRDm0PeM1bb1Izb2MY1U6cvJjSitNtv5uNHQYnHs0b1xoX92SAp15Ok9fO7217MIebfG6d
GSvMeJlvum1d/sBU0DsZNgbrI2XfwaqM8ptXlWanhUoU6vU1Xuq053GBC+cgSdpjaSFWeKhEJ388
H0x70DwxV+oFNi70VYIFqRtuiCcah8ROfO8oty340/Vq+WHlTuPT8790ISeol9lyzNBkTDonnPIq
u3UxfP89GCzMEvWGV7pziCl6VDs2vUXDHe8cZPbp02kS2VF+fJwtK7/p8Y612cFnFuoxH6z6lT+a
nD61nl7FEnbY1QYgQymqag/f4mVJDrXtaPZdVTRhWrOAgkw6Yd2N3y2C+kBLSo+XJFQwYb73dOPN
dUI3juJDucXvA8v/rjUtKpiw8AZhBh0dlsl3+pcVwvqEpOnrVeAqnpBeMdaeXeeip5YMr+3BcH4u
uMh81Xt25/GScdI+8zbH45NO0v5jznnuUwxQ7BpF5lKaU1GF0FDHkv6Dy4WzV9wLHGa/5oXd5TdV
EiXBwQJO+wEIuP+qXDApfUkToxo+l06F8OoC9/19sdnVq8z1m+5E72J+U3ZxYp42rGm3QxKvvnHk
zrHnotYc51dYTjrbccKcNDuJXbP+NHTIBl1Z/hcuiIWK5wBdnLq4XjmkucwDjOzG28+ktqU8gNVZ
vbt4iwsMvxEL+8TN0HYPDKaGp5ZapR4mVqgoSthdcSojqNq2aTi/lvFALtRcacqGt8TRBkjM9sJc
dMZ2sIpytI5Wkmr6fwgVR1mLKQDRy81KP0gZ1kjE3GR+593qLWWlzA3yKcbjw3TCzUfCr0R++AUm
lpnezbxQsZQrMoAUXXuXw8zi73PT0eLk/sPUU6kQKprSi8dumObFoUSS3oEdnG5NmbR6k6OiKRuw
5enqDm4YJRS9eFPG1dekiXKtK24+4eM0snojl8/9wNyXcXsnEjyhPXeoNMsLJUk12O6Yy9CTvIuV
S0WuzF7UrSZ5UqhYShzKCkohX3JyHIB3oCd6wOHlmnP1/oxPlC4q6NHv8S0ZKpaN7M1OHpekQjHZ
hvkcv8id0f2ptfb/Bn1ch63tZ+5zR7ud3i9TkggUoq3k2n3xhYaHUIpVVCKdrcjZJrrO+9bVS/H/
OPuSJklxrdlfhBmSEMOWIaacs7IyK2sjq6kBCQkQCAG//nnc1Xfzdd82y02Z1aKiIkA6gx8/7lAO
DftwK3ZsDhabaPifJOz7n4oDwcTaOMqzT/0w+rF7SCVDLbnx4yCnn1JkP6z+pAgj+0/K+j/NpQtI
l6aD50ewYMUDRJvNESP98HM3jn6IplkUadSsKGd2R5rbNKrJyTVcVZ97Lh9eSDPpdTGGsGPqsuXe
N9J+yVIhX//3p//Dof1Ib2NRLDdTtwykkqHbiqZp+7XE3sj8PkLIe/0cAPiR5gYxKtdkfY3fgMIy
F2P7JdoH/rmD85Ho1kU132W9sKOQvahq2W4nMkSfzDUfiW6iEytxxERHEUty0EvYY6Ey/GSw/khz
G6BQ3QddFx3nZdJjvu6BPS1EfXac/JHoFgMtnoManz9kgb3beAg2OJzm/qVM+ocW6iOFDWpCE2lq
GR0Du8QgJEV/pqsH6f8+mf/04ey/Ew2+OZRlLBKNb3d5Q1QLG3vbx/8ysru2YX8TrD8y2JZ+XYlZ
AEmHU6/3wvZqigvoGG3QBqPpEB0m6uy3ZqHzz//9c/4JyPlIaxMCLmg7SRko+wQoQLtNfMo3bID8
dYWm7lyfanXtV+bOHcgq4kFCBxMAYclEyKZ8B8ZEqokbuuS76VX/7NJR3yghwy5HtZj4C7bpMA7/
31/3H+LCfwrj/xMxG9nsV7dDdvSGzGseg3bzNQQl4ecw1p9TC0fn9N9veOqSPdOhR1SAO3k5kikq
AmPW8n//gn84Px/pclRGQb/znR13T5eTZU4/caxnfi7mf+TKdT5NoBwU0iO0TsYSOvPzxYy2/VwZ
9JEr5wdW27GP8OlLt+eso+0dCz5JtGcfuXLMgTkUJ4YdoaXCzkxl9Cnds3/bt4n//mZ9lElbJOYl
FtraRzNkGtiNUcOb2W2ncqzGuL6Mwnj6nLcV6MUfThCUUyanGTmOe4+jDytw/TNd2PbJI0T/++Pj
ehZyFQk9pg10xaqo4XCiG+Zu+jcZ8n86ox9yu9I94v71FPkskyeYCoiyAbXik1//Q5ukXTgm9cRC
zAvTtGiiOCnxMj7HpKUfyXNBaw3wTNjF+yaZq02EvOz0+LkJPM0+jAO6aa2nGEP4I0d6LzACgySn
jj41xqYfHUW7oEumHZa1R9Yr8y5h15cngvVfPxN46Efm3JY2KtJ9SI6xlctXoPbyTq3635yh/r4+
px/10BaTAg/pJ3KshxF89XWczNekjsR3qGOMQT5PgXB5MNXhS9iMy3KsoWz6KY4t/Wgo2gIm2eTi
CeiSHtMOKIAWGBrP5889tg932fNIR17O5BjNvTyOHT9g7e1zdRb96Be6zXWadutAjso6/xK1kh8W
yudPlej0o0Sa7ROcMY2v3tVJ+zvsyaax3Q2Rhs89mQ/3eOeRWeEAgmwAyP91lpPDeiqlPz716R8Z
dY1LlwEVSHiEG3J30MAMMDRUnxOQpx8ZdQzpnSRxGh6nFmTMHDa+E3wld/65CEo/Euq6LYWiFXHh
0XdElMnaeKisZJ+jdEDD+L8TQMJtPYG9RI6gAbQ/hybmmNt8Fmii6bX4+j9FFmyseL/0gkBabx0v
Hp5Jx4nI8FNIDYzM//vTEy7RhRofHmm/0fO69VDf2FW7NP9yLP8+0dP0w4VNgq4eWo0412qoVuZh
kHVrvgSgNuVWTvIdEG28fu6GfWTYNdEU1JCMQirb2HaGIMZ2X4/Lv5Gmrknl/28G6EeC3d5KAgOp
IDyiQF/9LaMyeYj3aIOuPuNLXQiXmLEKsYVCy/E/xernrt6Hi60WrZbBmPDYwivvPmR7fTu7xn6q
RKUfSWx7kixpWEN7HWJq9UM/wXqg2zb/udP1kcTmWl1DLqyFsnvibDXy5iec9/Z/OVrXI/o3L+Qj
i42PI0Sfd1wMES3Lr2nb9Qufu38za/inT/9wq0eTsonqmh6tjsIcjoF9kcXm33hU8A+7vr+/+/of
7nWAybqGfCs9NjDktKADLP3Gcwg/yc7loFn5sVprGLKcwy2CfC1f1bJeSSZBV247jfcvDoLM4NZC
cex32u1szttoA/rAfZLRYrNGL5UYTSxyWNG2oPnxPW5v96x3bQ5SfcLLbB5FWEwJVp0KwHUuK+Ix
TRyc48ZWFums6FbUqwz9cZKynwvZT/125Gxh7pTVqDoq57lLcw6HPAcdYmf6w8Y02Crbtof2gp3U
xd7YbhpcoSTGOY+2hhP3ibeABKrG7TA/UzTmcd4GktIbtzeQs23qZW8wshyVe2zhLPIWosybvw8O
ztT4YL40BXU+WAst91D9Yku0r8Wkl3bJNQQG2+esncI2DzcSR0eF/tfnHmyXd9BZIeQUz2PHchGq
ebsk244DCr867Kd8EYZAikzNezueeBKE4oYNwU4LjSnOfsdhqCbLLdw38cOY4UqbQIxfab6qLM1g
m6Ss+gFRePUHLy4VVcaoJT8JFbO4Z2kXI6lxuap8DOaA5DoMI4RZMY3dxc2AAosVSs7hCfr7bDwT
aIb2+IqhTQuSzNqgzonJD7gxRlsRwOYwKWQdkGfKgyh71PCeOsMR0vLTBlX0ukwpW8XrTqNwubOU
SkxlAQe2/MKCyYmi7eswKuE3ZH63g5emqoNBZhAZa8l8Pynwf4twyxZVzSgmHmqvYP5F5p1tp33f
0yVXXoi5glyZ3Q9zPdJvRDXxeKl9BK01Oo36fh1E84pv2M4FNaMWL+3s0u9tM//gqEp/qAACSOU4
bLhRw0bti+nd9qznLnr12zTLim4R2CqOSd3nQycDaDkTyMTlnY5p6ZI4eMqgN3vqZrQTQDmy0Rbj
TLdnCjIJPYl2BmQy8djzU9cYQ0tiOWAhSJK1U942W4tB8tbHwykmtrmDG3RnXiLoNWdVNjbzG8iS
ui23LZbzN8kG0R6YT8x2GFOS0mcp9EIP6yCFPCgMMnFop9Cb55TWnJwZrK1W2Cd2dirXNA1BrOfB
2pYRlqeDXE/rJKssZXY79XZeuzNIdziSOLt1CyHqmYisSBHfMUsP1DbkXZMAphzlBKupdc7kWLTR
QCIwQTpPywCt/32zuyl99maUlzFNM/V7swtNDn2iQ3kTNXAcQT3YTJh82fgvCSTxJx1j/kAGptcq
2fF2T6nT7q6Othjvc1/lWNktGpanZY+oe+ccj6ZQFhxeeCNat92ajQbvLlE7FCEgLR8/wNK51XkP
Tas+137oQ3x7SFvcNzMsM0vucc8PWeqMv+vsnIUlXqZIKzI1yW/Rm869b2jsRAmqW5ocSGaH2yRz
ACNBjQh+YAOCxEVTrx1grbYdspIOJFNVGDTLLeyeMPsNNAwAbnRvVfZwNfTVNrcDu7pn1iPWJ7bI
Tl84HmFTQp60CyB1Cprpzeb2rSuWeF2hM0UC9tNZXHEs6YzXaNKTuKmuco7jwTd48k9ib310YvDE
nW7iaHhtVFDpdtl+hPWI92KgDOrLtIZ1gMxj3l9lN3uf0LSKXBDBf9Gssb5AgblWeGUpVoIc9DXW
29QRgvGPoMt+N8IQ+2e6pm6+acErX96ko8bdSd3K9dwFhPvpmh2SluRRbyxw4LQBozTcRaeLNZkX
XcSziN9SDtSyCkJtf4dC+dIFgD7w/q/cmLkyncjKtZ3nY0IHGLfPEKiP9/77lUOQS8fGorHqryYE
RTCHzwJo/yn/JiCyd2Arlj4NFrLKdlnQQ6ZDVoTatcWmFpujHeNPwCmC0njwmtcsdj+3mRsInvg3
C/8ymie4zPeepGMBCSpT1hjLFl3jUQ6mAa9wZJoajyJq0GfrpL6RTbD4wtk4eIBNKfjRU7rjsfoe
a9/5FEYNpIPAIcjBYXcnS3xRwxEXKcDWVWIdK2Hc9hUZrLmstqdFCFnFOq/r7G5fzVzn8LwgJce4
doHMXPDFu+YHjYj4ATsh+hR3MSzWl2DI+xDppvEUET1s2iLS0/Y8TvP0DtcmdzNIGn7rhmZ6Z8kg
Ctu2exFGSf9srcYP7ILsxMj6zazJs4PtaK4Tq4sobuISUjA0x6Gklw7kKPDw1wQqwlJ+hXpD8kCW
/nugW2C2m4aFg/T+edXYAIizYCobATGWcRCYTs3ZSS3AQnkHzgFj4qmX3RPr1FqkdTQfg35+Hdv9
O7chrVasAR4NBCbzQM3TJZYBTvig2z/BLHiuTP0k4+iHneMHOFHdZFk8H+xqHvZ9zeZ8X8L2F9Rw
6F5xp7KvMotqwEQQktmXpeJ6TE/dBKdlOWBgw8axK3a/6z+42TEpdmV/9f0OkbQw1RcUJ7bqGnsb
bimSFXwq3iM4xn4Xbjgzuj502q4F6cLoPvbdcYz2JwUW/RmJIrxN4mY/LJzaPHSpf3brtrxbpbZc
BnNa4I65O8HwnBpUH7lplTj0MTqZsHFJgWKjeRN6254N5tyXJMDxbSESXY6i7/KwhuT3stjtOA/0
+17HeGi+yXnWTXnP9GHrIQXEoK54ZAPb7kmQMew2ianOwcebi5oS+h2aSu5n49hPiGaxAmyV6RgO
yRvIjvI0kQBKK3CmPzWwT81ZEu2neBsGlScRZKNx0fB4ZvretBkcR+C5gEM3tQ+JkFuSp1lav6sa
CW2OpzlvBmOzCmekSuvelo1u6P0cNvJHNE7j3R4HtFx0eIiSeryPKIrJee4uHIVaQWI1VGEsQ/hy
aZRIdIneJky5T9Y0a96N+ozWmN8K7+/bJnhRDY1OuDwVqXlSbX5ucy3Inq88pIUam4udxYuo1VIw
+LQXiqxT3sGkEGMK2V58GCJyO/YtMu4Hg4ZNMYB32OWerGOFocH8A8ucuuzToK1z59vplChE2mBL
w3uojSUPjDQREsXu33ZQ3cul6SeY47Asn9vaDsW+OS+LjdLpTwviRVuGburbwndJU8JpwuQztAAR
Wwz/XkdrWh9XjMw6UHNqFh25C+axsCToTtSmS7E1Ys0Z4TxfURYUdF++o5ecI5CMSBrnPbbRO3Bf
aGph27LecDlFptTKmb3IlkQW1CIkkpXUFwdDpvUe+8JtDlZiXIZwCS3dlcAJTTKKbUF2aQVpjr4X
tmhM+x2iSyqH6EkNHcOElGvi2MsI8bKi3eAxhP+EJvtpYII66OpH0SGzarzh2t0vW/a13bv7UeuL
g93RKc7aWb5i2TS7RT0Y9U8GAhlIcqmfv8GD2W9FuDLtcFsGMEMX/zTUapMlESOSA2dDBk3eVJJK
A1Nrb5d9yg5mtuSuk4Y3OcyJ4rRgfo36PApMhk4jY6gvNGJN3s7QObZ4FLcCllrfaruSYkTl/8yz
VObMh8Gt2dOqaZMbFEDjXcD01OTRMvmqCdNvrp4ufTfD1aJDkaZQ+z1AdD6qxmA7DpPWD9B6eJ8Z
iMvZoLN8WvZkzLHbmBZLqNC8mDYqEp5MOBp8QpUUhpesTkZy2iMdJPm4hv0F3QnV4NLy7a8WajPH
VWgzlspudQWfnDEPqNnYYVGsRfGKpc4iTWt1aKNoKJyK7kfM0PKgbro8oaM62GRMXimmgvCzguno
CFWtvBMR/hU63bzbDJ6dHubw3LTtVApkUFeEXO0nS3FOoUrJOFbwtPnTsdbSoiV1/yx2CYSEowfL
hyXTWSlWKAmcLU/U465WV2VuFWVnIGQ3bm3/3kfa3Q4+dXCLUjXsHPahNGSZDraTKIKwRnAgQO2+
GjpMJ0QNU2XTYCqFfF0Fzdo+K5KRJ4KaAqXiFpgiSJLs3K69/gqzcTDVYJ4L29NuaM8umu0jerTl
LiIEeTHdUzPDBdWwIlILHvHSptGXxc7jHz9DtHVUPT1RxbowF2ZIzi0K8VsoyLKiXcfwedJeHZki
2JBxOPgEZEzolA/jmE8rJzmBGKPNWzP0v0OCljbblxe+ZryUVg7AdEx3AXlTYm3V1K+dgLYn1vv6
JqxcQoI4j6WSv6ba918wh9S31i+ojpNputDE9DhidTPnWUqCc7azpvRyDS5MzPJsSJ9UgGhT9Wj9
6GSlTBIniNjJCiIQ9NPEFtVNCXFa8eq57NMc13J+z7YGjrBRSvo7cFPar17M4TfOajy7xnbmlbGJ
oJEObIDiPyYYk9LuLTbGlkt2ra4n3cV7npg5Pof1FN+MSz185zUm/ehzUDehq0wrkUGga9IQoQ8g
r3c7bIbPJzE5k1Mj9Xy3Mkik5tCXCoo5nRdVNHOwIztJLdDvxCTBEECgf2Jrhv7FT8tl3Ux6DzSA
/Lh64uRwvhxxmGvl4Stk68uykp7n1sT2FUknHYo4nsCxhFBmneQmw2Ki9nN/XLEaekaIS7/IJlFv
pKMebg7BnZjAws9ttMOOfiWIgGLwSammDBEzGldzQCr2QyFbdx+AOFmiCM/+YO127CucykneK8uw
OHVdaCr8CMAALPUEKZdm9zgnP7HT6eElnz0Om8O53eRa8dhlfS63ARGuSXb5AjfBm13DwbOe+zfH
ACLk6xKGBoJhcmAViRR9Igkblvel42Y9wAA5wj6bIvAH6vfC+zZ8XDuNSBzTsXWl8iHHopKf6fch
s9s3H9SLyre+zwIENgGzRd/W6ExEUL80vN0Ag7AARPxlqINDyuJsz6edT/cNnRpX+jRCNwg8hId5
UkOZOF8AAB2iLYAxPDhow6sY96lMpIArDAfn4GajHcoYyvjvHoVIMXTCVA0iy71aqML7mRhs1gSp
k1Maie0isGH4umC8VDUsWm64bV5BQUpvhgaAkUJMyLE/pnaoywHIgdjNWPZQ6j5HiVd4RC2tT7pX
9RF5RN4tu57LmG6mnKI6OshQx1jWCqM6Fz5w1aytuR8xZSpQJKtXG9PhYPH3AvCLLD38eK/J0AJl
CKn+Dph0+Q7GoT3Go65LNnldbQiYBRvm+gyMDe3dBhwV0AsYwcN2FZHj9klCCqJMmlh9acUwqhzc
+WYomnB4XWClkLNl2fsc2q3xAT59+2FUiMgLmYbSkZhVGmK958U5ms+IKA88dU0O6jBO+NR5mUMO
kamSIMiWExXkLCLL/wJ5lJ9QKGVnNaBxxAc+RQpfCUL2tkQFyCvi2lf0rfRglUue4iR9SMxQvwW7
+eYiiQFMp0qu4wnqUZ14gd2YPEMoqpvzboVLai6hX4yyL2oL7GGg2YlCkt40M5OFTGB91lOPKOgh
XgrkztxB/kXnNJFLMTuwHVfVblgjd+rnwklfTDAHuAnoTA8qiMQhllj5GGcxvNeTREG9wr6lDWpe
7qRxFdQdpyejJ/44IAd/hc8gdL9G5k8jBVCxe3FKbNPeS9toLKlDuWntlpc9ImEegWqGGB51lxbO
9m/D2FYGxee1GlP53k5xRQw69nlIviL6qxJtE0ez1T51Q2ILeCc31dqQ33Fcx8fZ4Ii0dDzJlWY5
ZSjByN4tFfRV/9qhPvsjRVNxiSPYp0VKdfnAQ1NhmmAfiE2OUvG1sIl+38ZguZKvxwMnlBVdz9s8
cJuvOsmWUsz4WaFk2xHIPDmrbHvcUHId7dQg6LL+JomiX5v27ti36UOYePyCenh0Lb9PIjSKni+A
jeLgvc54eIwyCVQVGoH3yxhrACOAuHNl66MIKLZwUoeFHCyxvnjD7gm7FlBckgLyzboCTelbHLQo
KVP1nS3pXJA5+dnKfikp3MTvo1B53JJpyuW0u28dtMSqZMMKVqto4beeFx4rSMfNGFXUPWRtmzWF
lCjbuzvUJ3inSA5wot9DXQEGQNXVc/QS0ATEy5kDKPyH9UFsa1poi8WzAbLVV1yU5L229E0G4XgJ
fdqWMBA0OeqHDaQV+W7HGkjTqng1mehhWBTKUmleyDq8ZX3So2IYZbHUtAMpsDaHxXa2Mkp870IF
VnEcVQukJu9rCq/GYCFPFr4zTyKKXdUsCyq4RsncdPBpYzY9BPWalXCkT0/t2JG8IfJdioEfktiv
rOCZCN5ivARA1UvzAvXgs8PrzrMAHGAc+fhAIoF4MPS6mGg7HiBP/pxi7j3JWud7s2wGObxLLw6m
aY9hprKiMyFCEl+wArU2/XieYCB/M2Yjrxpeoz3qLZTW/IS5oSB0Krga3a0MlBvyGPI/31DtfEfN
qi4Tk9v9wFxQxMG23WDdqXkk4zgh/807fhyQ4t7mgefsHiCrunM1e7M+7R5mVifrFSs267cRhIDC
UyPwxRW7h+ibzxdQYXJQPZbvq2yxAJPIEY9qxi6P9wCrJy09u2iRIS8vYCsHgLya5JHXMBk4rhCc
wBr17KQECi6WJ9bsU39YpZro77rdbRH0KaMXw72jhRTA9nJBUevkcUuy/l771je3UTDRHN2fLvFm
La4gcq76frUhac4zS+AyDKVyQ74sYSZ/bsIsyVuUXcuL3Hc8ve8N2c6bTOoFZQoS4PdZdwu9AEdf
kgI7SdcLDNbnIYCd6o7tZZdEqGX7cCgjsqAdvcJxr3HvElsif0Wg4PGA3zYktPKLSJLOPDMoRa6H
ta4H8QgP4eHoAokemU0KrabTy8ju2p3bi0jBusZF4I9h6EKXZxgVNU8rdhENkDqv78Yosu64UTLb
chptX1/Cdp+HLyZ0yLOd2pw9TiwKZa5Wuor3SUTEVoBAMV/p5vErmC4UHc21yspXSWC1NqIS6J/C
iXKsOGIx7wEqT9DozDHT8YckAdj6e5ph/H6ztsG0l/UG4+O8CXa3/EXUjiSMOxL7Q9q29uuUZfXJ
ia5/Vqzf+5s0meRDjayEixHzZjzPgW1fXF+j+Y+yLXpJtY6/WOr7/Vgv1+qibhNo++I2AhMd49HD
GBfa8hE6ujWLHnU8kwd51Z4/2Fj0gN/ntd8g2Aei/TlpIqnukLtHdaIDZIzPmrbkhPOF7GUWUJFk
q5eHDnjBr57M8hZ7iQMmWh3B5gIs2tMUHq2bgvMB+qUmd7GhEhYPnZSl7rkwJ4ZoAZAUZPET/lv+
xaOTYWcHYVd2DOK4f6R8gpZM78SGTferdDEilBh/Qwp2fpHYD3u2q6ZrWQ94QxjyW/t75i4MSrTd
NHiE73py0ookwIj6iH+xUW3kX970EEBB6QgjHQHZrykXePRdIRLP4Fy7YgYxSl17VGqD+Na63jR3
CibAUZnZdsQ1aQJrbkyg5CUbR3XbQQgyrGCjMrgcNmAifkziaSm6cB7Y/RBEdi63xmRDMQTNb4ah
hyoYEXKoYMvePGc8ZliXHtV2QiNLSe44BeDjbAYR/Q7JLcesRv1VE4qpSJMNvgSuvftSeLX+5Tab
fMEWJN0OEsO4CydNF/ylCfDjqskmiy3pVrbHBJvYF4Uud7wymdLX0GDWeLu18+aLga1k/tVvbUzr
PJXS2/vA7X1wjvc4ZE+K77ypvIFc3kHrgV4Qq5PlMtQQocsz4q0pNohV8mKNWfKIl8EVZi3hiEKk
S7GKCxWN1JZa8mcYz1iFQNcQIAxkjwCv0bk/uXhcTKFQi4GZNHrRyps5EnH4OwSmHB/6zdXpVXgT
Kqu/OIYe6gbDk5E9BQEQoLKZadc9mm7HiHBF7jnGJp636+9oDnw3CXT+ohCxU1rFTBHDzvwVnNLt
DULx+i5dfHpwel++gpAAAHtC8r7ZEj71Bfb4Wp8HRhh4/UQL/WlQMj4PmJW9DIvT2blrhwXtPQmT
8NlyO90FGx90iTvb/ME72L95mfLkxOMggNSjWU1BAxU9uFVuT92KOXuj0V3mgZZoJahmrD0HSgBr
ArbfaFSoAGxKTWTympHJPaD4Z48YCwmVN610EmKgSza+sWFt08JmuxFFDAj3WmzUy/SHkHUJDoy0
8DnNZpo9NdLtxwSdAZy3Gyws6c6r+zjjGCCQfTyEnm8MUXNNAe03hAxFKHkXnGeSkBZj23GiChDL
oII3Ey8U766HHirMeV0qbjFN1u5xsyQBar+7OPzV8r79ngHwvZ3FkgRFBvWL6GYwdAW9H7i1LFZA
SBgpypS+oo+bbLV1kr/MQTydN3TA2zGJZfbKeo+2FuJJw3mrd63/SOhyQvfZ2OuwF1OBU7iGO3qs
bVcohFNev7Qjs7kgQdhUe3zVQR4WTObzxYvpC/S19h8Z/hT5XnPHcobF7t+bakJznGec2mpBmfo8
AIVAr6Zam2+BwqL3xteRXGrEMISALQUkNiBOywpa111YdHIbWQ7WYN+ezMK3L97X2U8tFcp3Q/38
BXVo84WIDg9CuNVgIxGD2F8arJE2V0gHE+bxYZpVkAFEd8cjjFy6WvRn4bHUn0fd1j+io99vLN+T
G98xiNXB/0RxWnYjE3vRDx35g2UoXh+oHxoFy4atMwUHk/x3o838i/YDHa/jdePOO9DUP6MRUlRE
A5I+TAQdLJBmjdzbTypEqo1W8tyZEcA1SQY7lJin96owWYxwoVmA1LRjYi+AVLfZkteByN4AzNX1
Ta0QPwBH9UF9AqFuBPGz9QSN/Vh3f7lYjj9VvyMFYBq4/l5GjCwLHg7+ibabT2+RPDHNILPGNJC1
hKGOnf05CDS/s75v3MVaIqOiCTQ8dqZ5w+yIyFh+HTChozjRoD4eofFJ9qoPu+k3B/L5K9AJ0zcZ
BKBFuU0NcOOgNYjhAFjr5hgyKBMXWYehdoE7S6KyNhiHoYzc26+6i/SP2SxDeNm1UOlBdGn/G5P6
Jcl3l3UFUyn9fW0/sgIcfL0UQy/8QzjPQhUTx2pogUE6Yn0o5tdYg39xGLvU6aNwAdJyxMUAUeQ9
BggcYNiNaivBMmlZh16rykIJjlWrAQBWoTrX7yvGzDmiS4Sp9qSHQ8qVR6SVq7lHEA5uQh9gopsu
60/gxllfkMjtACZDMXyB7yhOzDiFAR6pX+LwaMmEhWrPg6QGGNdN6UsL7QF+RpBlPCdxMIOOTVr5
NfEufLVB4LpfyQgmBzYS9n0CbKGEKfd1wva300N6t0/14ksyivmeN9nycwd2sBdbazZy6K1Hh2jW
bsaA2HMIoO9w8yn+H3lnshy5saXpVynTHiqM7o6y0l0AiJnBecjkBsZkMjHPM56+v5DUfSX2vaYu
bdukDZNkMAKAu5/zn39ARGZoV/Ogz7S/4EjbvhyW09TyqzdgV8D26NZStS/TvCqvMt7+wq6YsiJi
WddMM/IaskdT8mTQl88zmROTRnzlSJ1Z0mfjU/SRKo0mrOnsufC02TWcbanc8vsQOsABOiY3dmCv
xfjI8HiytnqcjeP2Yq4TBdoqBxgyVlk/42UcrbsQzep7NOrl4GXCbc3N2FO8+ThVlvldbiQdc4ks
AfnTUkAJHuusBJPJG9i93IpzlxnJVW0X8Nz1TISL1xnozA7dWnc945GGun0dJ6vZqLjMn1kfuv44
qsWsuE6qVcFM+236jmlWEEpoM15UuRruvp90XKQSRUXjhejy2vt5We2eajSb6h9GXSzulj/RfmFz
Ixo7TnNmVk3R2Mszn2qSG2zpq8LDJiCRMHic1N4aTKAHH/yieu+syZw3HU/C6IHlEo+hT0yyNnbU
iyqINcFl7eWaU7TLdXmPjMhyznlD00b7WffrBZoS83Atgd1PbskUzJ8tM+s3ecTAY6cvYX0zIc5+
UmF8MQPpe/trRnvabTtYIWPQ5LVTBQNdiP6CVV3f3RnVMslT3Ew2umRAWtvZan200HuXjV08MR4v
+ZdaqOK7JuNKv2YKoKbtoiFErahIEVB54AIcTBgHleolySgjYJzgjHrMF06XgJQ2m0ZfwffwRcRB
c10wCNeYhyRa7zvQAKPzkmpsnFauNQ92XtpfK3MeXmGCTns3q2LJx1sruASmWYyHySjs3F+WQl4G
c4sy3+O0GC1O+J6KbqXa4wrtrCQz2tXr9VUVm3LNTBVwTl7mEXlzSzBm85iUMSNvzTKb61ZLeNOi
SuIYTHgcnhstwrCwmdvnRZhWEpBn0q4HFRX1lzmSduVH+hyvPjecrZQkdjFTohfm5ONlAqlMH4eI
cm+ybftOGlKvbxKnVON+YQd3N1qfVIbPCVCfVZkq5Qm0nd/BYqbQl5TkAABp23SXsCC7C8xhrvur
oUyTm3SVjuZNrUnzO7HdBmxR5Xri3Od5dmgWey8VAMbQ+dz7CXp65g+11BM/yZE6eNW8Al9VFrXq
0S1THWB6GYvmaHYD7SCtJ9uuWus598CQ8Cusah7twtBsBIp5l5/tccmXXYRhavmlT5nlHZgecqhI
+EiLBxJrlBulwlG/RG2MebDauWFcj1wL/LlDM3U9XTX9+DQMmA6UXuJiVsWxkYr4liyRCC5e1PeP
WE0Zd7WysttMxdMbl4qy2EE3MBzUsMQZlUIt3iARWtAUhNMvCKO7WmyYhbrkiC1W+JG3YtH9aY5j
xwc0kK+GGy2MR7NyZtll2nrV2WNztTgp4xMxjMmmMjPztTXz5UGXRVo+Gy1ju33nhrwkGKNs95NO
hvgPNaQ5SuOQ27bp9KEUp0gvjflGJXr7Y3Da5V1l1RjCcLr06Rp7QbQdKtOcodvpWR700jKDUC+i
cqPhNvNDGTZzb9HZteZx0OpfoQ6uvMciFeSXD+EQ+aQo2vslDQnoEjLbKcv5Uc4TUTKj0PSaPGaN
Q8/qMCTxLHwerCCD61Hfhn2n0rPJ8hab3DWjF0JpquZRDSEIekkqoxNkum2dqMAa/R6qDFWuFy5O
/GMK6+o6ksgRgrWNOOfKNX/RR9uq/HiZC21TtvHyIOEOjHyIiO4kiqq02NhkYUaBaa2O9GuRrOwI
jRVX5PU5ZetNpQDyNDinYs9gPuoASYsqPPS9ln3VGVrO3tA1mQF8NQ14xPRpM2/aWGeoM7EaT4mu
u/Mm7ZV1FnGTv7S1SVGvd4zpTV2GK4S/hanQtFqm7ju0LA9h2i3WIdW6OGS604ThHqLLStUmDZMx
dMRM8h2BRQWO7PI4+3a7OtYxqy6fgjY/vy9mTdw1bgbm6FjcHz1Mgyo1Eybs3agOdQppDNunvuEy
gK5uSFTvJs5wS7agXLOV7TNtyM6UXP20HbHqVrxJ13i3Qid5rNsqBL+YtRZgT++0LedOUm5z184h
LNQoiDbMqdVLPEYtY3opG0oxjD4bBqJO/qrV+vCc1xdICdp3Ue7LeC1j0lBqoMm0U0m7dY2xbbfx
oMkksJglRPBWrJyDrxftIwIEuKVx2rWX606b/5iruHlYBtLs70LHYlkrQXqWl9rI7rwYOkkZCLdJ
PqjbesLXrIbL3zsx5boSMa02iKG5bNgjQPVjlaUgwp1mv1K52oyxwsTB907lxnNI2ZUAHxq9BcJa
m/l27eV8XZK4nvrdaHZvE3zIl3CwjAJ8w+oDm6RJ22/GhoiIygyzPsiSkhplmauB4RctJDvRZFhP
UusBjaOsHs6XjOx0R68UdeR9M2/eMplbq2NctsMcMOOxGT7mta3vDWrHNHAW7WIDv+bNj3iI5f0o
aEahIihs0Ity5WU1q+Xir2Yeu74TpvZBIx6gObnZInw3QjS16ZsKFG5CcV0EnYrMDy3L54e1izv4
TK1RrcEA+/Qjt8ei8hvhEHtoOTEA2rDOIQm1rjZ0kGDXDijFyJObGCLx5dKL/D3Tsu41rCULSR8d
yFd4opwguZX5plNi/pF0bTdSedU4snRLWJ2zMLdMXxsazQhc0pTGrWXKqtlEo1ZRqFG0iC0A19xt
k9HNS5r8Vda7SZ+bmfGq1bro9atSXoeqC5OrOOnZlcyycGbGhnYdMaPOiozU0mm9r/BBSq4HVdYm
gyTbnLd6lro9J/Sl1C6cIbL9HoeP6rmAPTr/hV7233HKL//+BylHODgGn8i9iCHqmQobzvo3W5Xd
x99SCnz2Fl20dZ5nnSlFb6zFxY9pvCrmyvoL6dWvqSD/irD+SeiIZJ5EzSXRdyKkYD1oEat017tQ
ATyyzeImKCybupQWePlGM12/G01ut0FSkEq6jWmxig3neykPs6OJv6c2k5+0kUwRk0rCumUTgRad
xPkSGOlfBXX8G+2K/KS8oPg3M+WAmDSlXXxJi6n5NgOZr57dNzWGOEYD3PS3bt1nf9IobmRWuta6
M6Y5Oi1azrqzW/Ph7736J52koVsTHn/tujMXVJiONeoHXa+S4O+9+icTM7dM9Mgkunq3pLW+0Xuj
3JIAZvw9Uc9nm9O8dStd5bz3ynALPB+FLU1ieNL4LzT+/2ZNfrY51S4Zi62clh0D+296PnpDU979
vQvzabnTZ1gVgajrjqX4NXXdDVHS1d98YD7pqupmGKDGXgaAmcgJ5jSNDR+j+ltWHObnFOwZVoVT
6+m6I/4vPVVR026b1f57GTXm5xjsbK3zhAJj2TVdm3wXdZvftFYV/56O8J/v839FH9Xtb1tS94//
5uv3ql7aBN7Opy//8VgV/P/fl9/5Pz/z59/4x+6jun4rPrrPP/Sn3+F1f/+7wVv/9qcvmG+DkN8N
H+1y/9ENef/r6/MOLz/5//rN//j49VUel/rjl5/eKQH6y6uxeZU//f6tw/dffrp4Ef3nH1/+9+9d
3v8vP3nx0L/9Xz//8db1v/zkmj8bpi1sV7eJXDKcyx2dPi7fUepn6Sidu2Bauo0TDzqkEvlB/MtP
pvrZMpHskXOlGy71E7/UVcOv3xI/C4Qt/CcUuJ/O6/3v9/WnG/PPG/Uf5VDcVknZd3yOfx35DGPi
02MchWXIpMUxLwj5dKwcoJjEchl4J1pT7MkTbY9mo8vvEFQB5yDOqwzIjAxNL7EKo39KgPueNd15
iW2ATtqzuucE6ucu20riSCFSODK+69FC5ejD5XghN2nGnQKzq4NYz92vM2k3rxPyiHuluWwunk0A
m+4bFunsEO1r9bBOwHjQRoDJroo2dY7dOEf3US2NmqIE2YYHAC5QOOm98iKoiDKAJV8fndGMnhtl
hgvIP+wkCsM4tOGmspoMu17uRessyS28w4Sqx2pyZsStdOsNJg5p6XcC/nww5F3WwmhU5WPGHOAO
BcJ6a5fVdLTgJjO4ylso503uWasozzE8j9dRRMvRsW33ypzMZA+wMPl5PWmwTTvyBoxEVN/CoSu3
JHuMfkNE0S4z4upMlNN8ooeIN2ASeMGAA0TSic+NLADTjR41HCTzddg5zWzuoUd5A04BARHkz60t
Iq9RzAIy+Ij7xXEQN+ciEV/zRKv2WRTZV7OckWk0lOq9dB6aZiJiIIwG3x70lfTRpfVb5UKStp1z
Kaz5PbwMGHJzWa7tDLqazPuFMaxmP9ZKwkt3GnoBCAvjzhKaGxRqbF76XHeODeQFuItTLw8XBLr1
akrQA3jOzE4xGjf4oJpPOlOZrVwHxnhVtt6tlktLKMBAN7ZGvYfSK+3uayp9KEQj5qVN51YdRIiY
LVHLSBlC4sLzozenJu33hRZFvkbUBf2V6oNqzOxTDLr/IsGXgtHWXyATj6fFyOzzhNrnJRyHMtBX
TPHx1sUOoa0bGIKQZvwxJvfK5gJQVMf4MRTiJa0S4blTbO+lAIbgoXSlDadVjrFH2zyBR0FyBT52
KIfwTVLhBJWLD0ONXtnf+7ik/ZuihZJtqhKweHUJW7Fpdmq4NWco5trJgkKSg2cPLfTbpS26IGkm
3dyT+QCTOkqZ7DCDCe+ZpZf1dnWMkPcbMuAFq2ism2GZGS5DjmVe0eemRBPopEBQuEVNCAML4xzh
qv8MEiQhBeTFWO+HKDKu8tbRHxNXaJyRpZo2omc65AH02cZ9C+NRjh4aArPfak1q9L5Gq6Xxm010
FFkmoE3HTnWcgH23ZaQuXDLD1u7MCLqAaWJcqFu/Lrup0c+MCfqXyE3rc2J2SuNDVkPjOwZhH5K4
4p2Fl06xh/1XbozJTs/aMMUwTabylI+67QYV4wamMNwijHSJZNjiGaoACJa4ZwgRa0+6YZVnYLi2
h1en39tOZbIpNcTzxKVNK2aV7nQQzugcrLA2fsjFDe+IXi3aYKl78xGNZo9QET6JEcTGouQmRDoG
1BSG7Q3mfwaSFbh9DmPn2szI4Rzmd+pvgvUUkJXX9Vp+G6eIGgeE86OXJhNyl7nr5ACxyqluVpMI
+UqgDQN9u7Dn4gh5wjRUh1oUwvGGdMIXtk5zqTMFSueJfTgyXnt1EX427lQeUQWvR91SsED6ZGal
plAYb3m4liuzkQ00iGqt0yATwAseBA03aDhdmNQjJt93YxKfLEa9tz2DsnMoGihDeVlZhhcOo3m1
jJluwFzN0k1ZKzXt3K6Qh1Ajw9TrsCG9dkJDXukMiwo/Lwxx6CA5BEXkVBt4bzSXJq4udzTOTO1d
mDAHQxuBINJSJSeFq+lVobT2pSEbbGE9QlnwknC5rzrzifCL5EG4xfy1VqLBGGaKEF86mrkfw3n6
rTP7/7gkuciZ/31J4r8V36rvCSYTv9U3lyLm8hu/FSVMxX/miRMOehEXKdDF9+G3osTQzZ+x1ERl
ZFkXCPFSrvxelBj2z0IJvmcjHbAQ7tJu/F6UGPrPtu7q0nUcQ7hCogj/HxQlv3oJ/rPPhbbJnBHN
pGtZTO/xsKQw+mO3TlZaCvY89vusTaNDKEWZenHX+bJYnVNTj9NtOTnRQcKY3vfwI04SSvgdClb1
MIcpNMphym+BAc0NRNLuXWtybd9IDkb0V9HkJTn8XzJvnLsRYk0QzTAs4SJuh9bO/6Jl/zUV+dNH
4ajRLVeZDp/I+dSiDSMBTEkTd/vGHZPvVttBkjWq6mBNsNwRJDGLSZaMgeninCw+9RdoOYLZmpB3
jrUmu3nRjesFYPRaFdaekPBmX5td/ZUdx9gk2G3DQ0ySvd2WpQ/m2n6dOn16V7OTECEmqgNrdL7T
hyr5i7b/Exbx6z2Sjmlwm3iELNPhOfnjPRraqsF+Fai7lWkB13Mu3nS8gDc17PX9gp3FITT1dgcz
LGHqSMpBOooM2oohjkJMyW5Io6H+iz74z25xl/fk2IrnxTZwt78cMX9+T7mOAwQc147jmr/QYtoU
RGHdnSd3MrergCYIFBjv/rCufi+p/1hC/4s/6jhCudgY8/Qbn23SenMYejRt1CLc6K9JX2u5l6wQ
QGCZNuI2W8phDwMRacn//O9C6RGOa1qGgv335w+L9ZUTlSt/t+FY96AJcR5r1VM6tzwdetW9Igb+
i3YaTOwC6/zzeUbl5Bh0JDQzlnSlMj57Coo6t5mJ59NelvOxoj5sUTxG+hFxd/996FPrXbah8XWC
O89AmbgaPPrqx7a14ysQeVsERc8c2eKkH3bT0IknTcEdqBIIZt6aJm67q5nmXAIB10Q9wZVIfRih
80OioMkWfffeiXimsKG6m9DLBlgrtHsqshAiBZrSF0w44WaMzWFumT4laVw+Eqe1biwY36/5Iqtd
JiL5xqgWrXIG/6Owo46BCA1DL8uu8exidK5MjsJHvSelGuqLcjwYt6rztJWxd6cB+8fFevnaiiq0
a5VakgBfy8GHfTLvKvYzTj4nf2PV2Sg9XUSjbTv2B3IhFm2fL+P0qplZ5wRKt1ti7ArZ3OOBUL4Z
KJNJgmjD2UYhKVDlVuWc3LgjFn8A0f2Nizfco1ZbFlTREtK5OzVbJBUGtAD4vGExmxtG9/LIACg/
6UjUF79A7zT7CeTi75Vs9C2ToXYPEWNMN7V5aQTC9iXT2y92I5hz4FoFxS9M6uKuUQuyTbwgHnPq
tlMFUAAXwMJERnWsXCtuhVcOZnw3DjHhwkW1SFQIXIXOQHSDiQSsMkwRPzoio842Qxiy3aTlrwP3
XxYd/Fe77G+6pAx7r0A3ASulSvvMX50qhGJvOMcoTsPvDYOTRwzHnZNbwLjp5nlBi9BqNIAiu0ql
HU2bPkL8PcRG9lhFF26W24nRN0PlQtwtrVejT8wrKCpBJhNz4zqR3KytdgsRo9/3cO3OyRztINA6
t0h7eq9kKnE0bWQuZEAc6Ty+LZm4Auv/Trkcb90ov7Gw+9utqcw2o9bBGMQ24h6JSrGNnP69q1ac
NinFg8GcHsDsm2hbw4mVHAEt5W9WPirTjR4w1IWtbHUNwkY1nsuhxjCiTmLTd9deBdzmeCsLG0oo
Gskh9BoSNZA7hMudnZr2dZgO8y2DmQ7BxdA/QoqUaiO5GVBsi4oRYlSzBlfbrbgb7hIeokH0qM9W
BSGjNjFkz9IIRkNj7x2MTR/kqlvf5tTV9hS3xm3UadNNa1vumcn/EMjamryBQcLOatNK7FzNSG9L
ZgxbEy7LjZhapJ1x+T0ctZiBSRxuMnaIGwwNNKzP4MKN2Tr6qhyTfVvreHXPy/IhuwWOzpC9Ji5V
rF3e9mF/sLtK901pvzR6c9M12rMJ2z6Y3XEIwkXEj+jMm2NaNv0DUiBI5HH53iyZu9cLDqR9mxNS
iHTFjT/GPGpuhkGiznKs2DyXs9sKHwv/em8NMkEex1xFpcoru+S4lGHrDXW2zevyNkWcdDCUZkHw
IcjuQRB2sUFkw+rpRmI+ltXZ4u+Rf2lGN1kg/mHhQ0sH2dWDrFG6Xlso5uhm1GvBaE1WHrQMxBBB
cTZt2PUqv1jKeI/eZr6PwxIfggErExZQS+Mz5ADQZXiVkqqboONyj+0QCuvKsOz1BUGX8DubdLS5
1W9HRxViP3YW7Nehd479FJ9M01oy32gULWoS6Qifcvd6NNL+rktyWl8VRjfl0CN6iubjXDpoFKP5
Fk7blclwcdvZ2nKDge58tGX5rR+/2Fqo/MGwT9mCV4yn7Cr5EWXaYwdlckdtQIJG6qwbmCDMaDls
g6ipb+qJvmttKucRgmS4sQc03Ga5XitZcQdUHm/N0Sh2BqfWOzKu4kZY6OmUC/1uDMOshB855Evj
G7pTpo88uHIbUvztVetE6WYxmv46U2sEHzhqtV0tLf2YWLYV+TZVWOEZBLNkAbzx3tNdkd4zAZmf
9DqsrnRAh/1FQ+vnRueZKpYn9jWBqh1zkioujdZTC3PyrAWvYlIab7iV1QtuPeIupDPaWE6xbla8
+XsP1Kq9t1sd0AkD8UM8suiHcKMIpjpO1dJdGaMNr3Et7Ou1CpddZ+KW3q8vxTI8uv1o7a2lPJLA
wym0FkPtMy1PmH8b68GK6hQ+MQqftEt0X5RTz+3QWvrdavrKWaIFollQUY6cnaD+y1lDc78hce62
dmsUgOlzMsR3Ra8xdFBtEV+TzRPtoCU7e7yC/AG++X3a6Y0fan2+XRrOLejS3UvZSYQ3g8ZdmoGT
pOdoY4dPTWi85xm6sMRKuntFjsk9BesTTipOoCH23+HU49yZq5ttDYkGYCSFFDZlMwV6O9aHyqzd
qxRVwQ6ca/SkCvWNEwuoqHw4aVnJcc7M56goDxP8gXT56qZ4U6wl26bV/Egm5QRiDaPSM2wHrWp/
glTyYwiTuwz2ytBAy7FlbnsqVJg1WdrwrQCO8fsccAH/uYuCl+1oGb5NdQjNxtXGzdAdbbdHLJur
b2Y1Al+MzXSwtEQcsdRxTmy306kejGHTDPvG+REWQtxWEKUfC07TIMXYFDV9FF5Fqol4pxBJG3PK
Nqqz7mDZiC+08VVAEiP9SezoGGT06XWOzBN5rvJGjX/KZsQv1oIUalki8q6UUe6TGLupWENbqbQv
FdomXBeQYo3piUw1PxntfIcrb4mEVqq7JB+a7YUMDv/HRCPoVoblQ2CcXhlrm5sa2WewWvIpydrH
vuqxb2nfJL4DG2tdv9dT+4AsPLpTEfCsNJ1z01TdBpaGH1ZGjY1a1ZyLtsUvg5wPvzFyXiBbEe4j
UdmvKB3dFbmFPQIYM6EHMK5B/QrUkW96HvbbUMcMInRVHjSTeLaM7CsX169kKp5z3Rq8S43UApdR
f+WmL5slZWud+rMdJm8R1RWCW/wsokS/z4TzZBazvgmNvLsRjobTlT6/9AIVFaqZm86Ycn9qRbtL
RP1jjNAs19j7A7MftbA+6XrqRwPkGkGRlStOUfPQgV914JWpSr6gSr2Dbztt6hXhlpST7aEMLbbW
5H7tm94ztFhxDTA5XaHcJfXybRHVNhZy3kqdmnPqX9S4nG1THWEykmAGTewqzCOxN1F2BAmiN9n3
2ZWbWUiDReW+pp370Lld82XGTrau5NdWq1/SrkTu3HbuHVyqXSsiog8c4xkznBq5p+O3Y2I/VfoM
4X7s1+3qxhNLKKbng5YTNB1gVmUu48EdZHzKQyE2lYpmhKz5KavtyMfq5HHFs2YdW4MHW0ovvzAq
ptr9PsRYVk96u6ki8xusAv2kMQdglI9BGpyrg65w4UpbIw+yvJ4XIPc5OrY5/DSxZDcV7fhpXGb7
zkHHErZ9usPo6cGlovdgatj3NTf/QIJWszP79SCK6TYJv8kswfFrHrcZWX74EsUSSDfElETRBjiq
5BFbk+VOa+vRo8nASKSHMw+Xzgd0xRBGO5aD1R9MvdxysJ7zubv4c1nHQZG3btTvdm5aj1FIQTSl
RXqbATz5dVfdxuQdcrD4RVcmbw0XJiDJDl/ixX0YaDg25dgme/zCkleGL6zftg3qFoaFX7ZGuGuW
H7Mbn5Dz9vQMkRPvcg1SJLx3aHqjGK9X3Dr9uiZTZ6y35VR/lOWtMa1nIJNki36qPQ4pCoMq7lMU
ZrO4qsTVXGWkdWkUYKY2ujyYxoACG0useY483a7RNmpaDFUaBN13YiPaVm4+vdn4YPCuesvnydau
Y1HgkbAYBzEvm456xSun0n2gopg2XSZQ4sLYL90WSvlUZ9XX0uyKXc1MxTMXDKu8FZuYQ2oKbEQi
4yGTCyMvCxYpLlDPoA/+DHsSKn2xcTr9fUD7Juck/2K0xSlxJ7FPLt4vHTVMiXr4e+sOB4mCoHwy
FCLw8JszLIHdrLrPyWsHuoFmL5phhReO8FurZYyz2AckTnpBLh2MKna0+tZaKm90RX1s15MYuyfM
hHaToB/Uxicg3JOxmsfREZyRMn7U0l5t0Z8zIcHC2nAIOIa+RXDROnmpFV/I3Q0KClQu2hY6s5o8
JjTuJoJ17adpi9YPv7Sb8VeqaDxed+l9OLHtoUEa4xnDLyQi7h5XrfdKR5Y0IuEKrYfJbZ4ZNCM+
PWJSnJ6nCBZOf2+mKJ/nN5yFWbuQ+XxzjtaNMh66fKZaW061gSrkMnU1cHsOqTmdSH9m70RcaBwz
GPVM2fe9WxxoZiFqPjEGwtBARJS+6jZMnsasrVnJ9kEMLTI8dp6iPWjuuDPSRxYZJpjFCyre6pAs
1ltkx9fCJqbFzDeqfhWzbuyV9bVOcVwZW/Q69i0eHXuTp/N7h/DrZSxKcR1G4cGGtOn3K0nlU1o/
wLh9YPtD4Qt3zD7IMFKoxV1Cx8JELTQbSKM9DL4K01NmxsbgglmtY3gzxFn9IykkQPcSnqXb0fi0
OtnHcn7KuwLeZ1UFukwDiOgucLhC5amZDYYHZkz/DdPqCgWqvNPY2rxRx2PFX5qK/sWo6qtpieLv
Cgp4kC7YSsRhH12h0w3CFdevghgBXMeEvQbxjJpWYqawyU1qXzyder8qEuWlUr/DE3C6KW1d3SAT
BH6P0S5MmuGHlygGay2nXSqtMOiHp27txD4sTJqVVstONt3GV+B+POTGhchHNRnjlzy3tL0Rau5D
gbZU2i4szXh6RPnHiGgwwKAQpN3V1lhTF8f9Vk9FxnwF1XmWzrryZWZbBwbJ+mkqtcVPh/DGiieK
RMMw5T26cOdQVN2VSWuI7l1rAxjdaLjJffbhY/aHidHbuWHSv7Vk/JrCcX4o3Ck9YLm43hWKjt2L
Hcd8c8JFVTxGyF9pvaZl47Sa+Z4AQDiiBzPrE9xcGw1/CPhqjH4nPB7MupwOBd6WD2g5xdHUlmoT
iWzhyCgjr5NTtF+gIPoy7M7FvERBaxntrVzFgojI6nwm4ewYSk+vSc9yT9ivZXtDzIcpbIwr25EM
p+Ra3yXaRdDJhC2BkS3QZspkHt963XAYVtl0NyJ1aJCbMjs09N/brGtejTlDFQUZ6hRaS3RlOZHY
JE49fCyqc9/NeoRrt4w5NV9vQ8qFfWxfNfjMwCZCluO12jLd6pGRPs22mQjfNBZKAbMy1Bc4xSUn
aOZkt6mFpojWpX4xq1V/XIqLMwJa/fzaMrXiFlO+4s0tyXXV4cl5q6XZtwnWR0iXKPacQsrwOist
zcJXpUC+irtSt68S7aEus+kkO5cwnxZZ7z6EEa1vq8YJMxKMWR9JtdAzDYV5GMJQ4eSefJNtLwOe
x/E6tcwXaZEHVNDne3Ch7Q9dh+fGxCofr4FN8RodtLE8UHUY4wUDnTj38ouYWUdikwMsYVOKMnbs
B4xVMJDxdS7Hq1lopgsDnAkYbkeYO9TTAxy+Lw7qGQOHOT+2SgQokIEHfzUytBdVPb8ghojOFnFB
W20wH+MYa58qbvOX0OqPObjkhsv/HGFCsSlmgRwS2+mFqeyp0HHrymu6d+p15zAsTZgfirFvthLj
8Z2Tj91emOudmDE4AeIw7ta0ex5wvr+mol3uWsNNEV1q2f1I/7cdJXflYlq1a9xYnvNoOWVla3uj
PZWHSzsOiXO1b3hIl00sEm2+CICjWzfO3GuUtDhVysWvITd84y5W/iizVzrw+FdzpXFEnSOzaw1u
/Q7yd3oN3xbxmsn+yPw7bswgIvepGZfsHPd9t7eSobxtx1y71xhfv3AONA9TaYYYCySA1EtnRdFu
nEwInEJPC8j3Whp/X1y9U3AVYcTWrpvd0LtnPk2O/TFP+vRgtxb2kraB2sTVJLZgmFXaSaP2moZj
m66p8H6aQnllZBnaGsdxaJRDSDvssvimgfZtYTici3WFOavP/4u681pyHEvS9KvsC6ANWtwSgiK0
SFU3sEhRUITWePr9EDXTSSI4RFXP3mybtUzrdB4c5cf9F+RrGdxmzeG2OZZblFrGfazClJ5UhNh5
NySkPHGf/hH5ZPpdFkgHYQqTz5i9NZ/eK/rQA5pPJSSgfR9a1ZcmCLHaVeuZL5O399ogtqGDXGbu
UBPQbgRVFDxxREfOR0/jRlXHyeO9dNeYafGtnRrpHkxtGtnHTvPt45RqX8z8WDlqLwiP/oCqgxh0
xTekKs07HtS0P6XKam6RFRsr1IPQTtsUaTP9qNSEejwSXjB+psG86cEVPpbI122sNsrcUiqo/TS+
dFdGQXYTArmh3oQoHl3O410XotIq1orab6wg63+kSex7UtpIn/RjX3xLxsB88lEY3SVSId8ib4iy
Fhqt3b2FHnm4maqU0uwk+4ikNFPefLKaJN0eaYoilxUj7puCbiSjx3zplyDwhCD5OpJ5hsX92Kr9
jxESIlIOYwYWujWeMVmkbSLoxSNNahVopPB9iKojMrq5oiHDOSr35ShVXqDkdKvlCf0ZqMMGlPYj
UHip6DOnjMX8MU2l5K4ADs3lLiff0a/N7KhOzaeiluR9X+vyd6kUAzALkuaOqjx5g5ZJ91rGJTxa
Q/FNSPmvYjyodHea9n5sTHh7adF8atrIv61z7WEWUfmkYCF5m4qIXEHPE5H6a7Wj+XQM5QjFkzbb
avAvww2FvHwPowtGgJ+lXlQAtwC0XlAI5qn/qYUGC4q5RGtzE7VqcNcrampXqaC+pDXX7RZplwns
T8csm/Jx2mrRrJFcA4vv4t740UCLtTat0RTfitEP8keE2hptIxiQHEVQ308+FgkSZf4MvZaxMF3w
8eYbSGEZmU+eDNj0ZRagirTTPfg52n0GguyTOlAhd4Ia3LugNtK+DZHUFWSUDENVGne6TnWEe510
XrF6qEJBLP4Fmvx/3c++i35UaEP/2SwxdmewvP+PgHgqfcb/uev9UkX/5/YtS87b3vxf/mp7m9K/
QNkpNAZpLUNwnhF3f7W9DetfcPdkMgjFBIFkzaaP/9X2tv4FScYEh2fAATbpe/F/+q+2t/YvvGkt
RRQ1xaDxN//RP2h7v5ta/e6t6RYwwfeWN/14Q6KjuOgVz8oSTTGgHDB47efCS7eoEznZPSeZndlr
vjDnbcv/DkY5VOMNYonaApms6X1q1rznXWSVYeqU2KbRTdNGZ6SiTUXjZBouNEn/h7H9DrfoVgqq
gZx3b45ubzcOKCHVnW4Mt/mTB1a9Cd14pSn7btd1/i0NpgWAjaQYhkqPa9EdFZVOABTfuep2uG23
gtt6okd9bBM52kqP/xy/PH/JORQ9Z3r84COWfqSQGo4i+KjRpbPoQGF1guT1+tdbiaAu4PAV/KIx
EMXRRenEkyrFDacVqx3p43I4G4Q6931PCBI4Y8K/RheB76Ug4gRj0k3d4Kn6hlKIHdmdK81ayxvr
V+St+aZI81yczZU2OyeLImATdh+P8/PYkYZCWGqo2BS4sFJs8260YdNt1UdSPHtyu3sgpStIgY/r
cRFzsR7LMM5p4GiVazz0rurmW9XRtpId2IUtOO1Kq34tmr6YQNnPgqZKiRbuzW2yCw6W3bj5nm6g
k9m+fX21SPPf9vF7SoYFqNhic3P+nc5l04ldnSM66pq6aBdqAs2xeUVoZU8V59Y3jvSbqsGF3I2W
RSWuRT9HCLAd3r/s7+gLYPGA6seUWtHkimXkcBE7CaJu4fz88SrprULUwSww7C1kT4Qqdn3oHzbK
Ivb85yeruByP1iCb0+hKFpKnBQUJ3ifXQ3w8WRYxFifLGEd5GSOb5EI6tuPsrRJUm3Mbke1tor5W
xQGytdeOsatbP66HXhvdAt7S8+KDCiBx0NTf1eyFV9LK3CEb93HpcF7KlmaqliHNOK6zD1gc0dmJ
pDh3pzbAChTJScGWG7E4IBDcbbS6zyHt8pa6DwTBp3HUAgCMhrr/0R6nFjFaVE5Su4W8vLfGRiAn
zibxeRykLthLKHdACmtij7sH/DYUR9Td0hLhEpUWwISqd9wdqYzEUEGg+cJzr/QuVzdNKRufNFMo
0B3vZP9HpjaV6IYQJ7k3YoSIbLVvLFSPjLQdyN9azVWwxOhp6o3tD9/SQ6jyJl53g3bsgToOjVWD
CA4qjA0SqyjoUzTZAYEKStzUVoWbmX2H50gCvVwHe+FidFbd15EyPpZ5229pblk/j4An/0BxWECh
FbzKL2QIcI0MAMNW21Sryb1HiswymWeVIWAZzi1HGkpZ+aUtG5O3ltKMxfc84i1RWlSX7FrmQAL7
ITVOVWXKV516769MriSYdNFY3fpFUDuKmBuPx7SwdkJMZbMU0/hrEGsNEkT66Ja1Blt+EKM3hOUw
FUAnEOlSXQ91L5SRmbfbVp92UWTIn60gyMLnqjlaT1He0ibuR1x2ZnGiUbAnUNSDLRSUm2i19LfA
5aR7XqDBK/4WjbxBG058i2CNArjtsvRJH/3+fsxV4cVs9fIN3ELgJYwKu42oGmnbNUhv1HlXwaGs
g0Ovt2gA077a8bkQ5YRCbhdRoDggOtBIx6aZrnvNey2AFhj0ZYlIhd8yNf7xMEnRD0ifuqfxFnZC
JWg/6dyNMAVKH5cDXbudRUZe4S6XblMJlaclYnqP+iMAFiMzDmBTkWhvanrutHD0g4Szk1e0hXiD
KMAw3ND3M8S9zymX7Tq0ptG9gNKOMr8h6HZU+fCl0TRFCBl0pKI7Rqnn5DEKeOA/8VbFt8WBApFN
n+OyVmhp4n71KSB3UDcxqjtortHLRDQZLHMEjTeDgVw2/dA5BVgYMHwFV29C/bCw0cmqPDotw9OM
c0ZNtu8zTphAdwD0JajWoyO5qcpjeVcbeXS8yQco8gHYDg/H6YpSp9Y1t0KRQiIoMm0aHVFt5a3O
ZdHYpp9Da9Yb9TVG4Nppm1Fzqar2ds0j1ZX1cqB4Qlv7WYIri0RkX6bHrVrF6ovUJaiVI32Hn1eb
1I9m1Ct3yMPLN5M+l4NMi3phMoFAx4aAGi0y375JDz6F5uKNNZiLo5/WP0OUNhwrrod9bHTdVzBP
nYmLZjRskW9IN+QCabWx1PE5FB614pt01J9BWUeeFYN0jPq2k16q42RQpOuDxkOLDoZHOIHbz9Hc
ucc8wIbZJGROwiygHU5j7HaokOumFSW5NC6SR3ToUfLu8Z+xk1RMf+CdMX+5Cb5pM9bW1hrE2xxu
sg8IXs1btMyVerATWBOiM2UDjXLpmO1RONFc+lTiHuAXC9bIQgkpe1F7PFa0kOJJL+4QiYCnDBLh
jhVbYuAgG06v6ekv0ZcBRIsYu/UliopWas5mEZ1YP+QNbQfETDNvTisPUSdVWwVp0rnXHhIWXYbu
oVal4tVoeWujuKh8liH2A8zCbHaWxpTaWckLNRCvyIT4NQdr+eeRhgijM9XpF2Cr6iGzAkpWKDAP
aMxG6asIHckLTCSM6ZpU2R1P9glx8fBI/8Ww7nxNV9Bmnfq90U1HQHmFQasY6eltn2boXCpIU20T
NGVcRtJ7+tCZhwDBpO+R36HyjsOocRDz0XwMrbg5xDFHMOYuM9LCMsTHzNLCg2FQYnDibiwfYzzs
qZmog8IunNKH3KiD5y6mFaMWR+wDEO1pDkLGreubaYneR129qnSRPV0rmn0Jc9hJWQcvEmwRG6NN
2nG9iVY1kpMSBAWtfAB/oRdP4WhZj0PFckuipH8GgNXukUaKb6a2QOMCWvhoyzminrT3EGC0Rwqv
NIvUIE2mW5XqMNYmFLJolQBYo5UFXesxHWnfPrUtz02aa0G8zWW9cPyIlY2sxxakzb1G9didTWTp
FnK0bXQpKNHTxBQI6IQW7ISpNF+MpowOFOfoMse9CLBHAEiYovfnSbEV6m99U9bfcz8P7rJU1N66
PivvEXcyHguauC7yNFAxBh+fHeQ8XI0f9ZWad+ZVHSXjhxxXUG1HpUmsnsyqitEJV5X4SxbAlYxg
BJpe6AfyeJcXnXAPvQjpapqYNNoToRCBjrUkzD7CDrs8Tkx15ydh66WhmuE9Yw0o7OvZnhUT2emg
9jeDyDmNyIOh+TeyJo13WR34X6C8JLvC0tGlmgVBjqqCkwSD4CAb8Ytyr+dOC0z5e1rK8900dB3Y
qgo6+Dyz4R1M2llEuQtn5nO3D3bh16MHEGsr3bfbYfcD3s3tZOMe8WkW27xPHWrqj1a09u74+NbR
REnVScyhtEFoWyRYmiUUqKsYowtiaQdgEpiuW3zvsYpwwx3yAgicYUj0fe29czEsZQ8wu1Q3wG2f
jz7M8FoWesIWmEgemxguXA1mS14b3scUleGdxFk8PSY5jJH+JU5vI8z2U/IQMN4hmXXoHd2rDn/j
8Tj/jeePHY2+F31aajZYey5HVmA0EwAeHkE2btSD5rXb4A/lWd8gmdP9ncLCxXimqOkS7ARWzWIC
S+STsWTW6LK7nEZ2emAN2c3B2uZO/91cScgXKPt51WoYtczIdsWUZPN9VZ88aCJD5e1mImViZRtt
01MVCly6haiDHQa3sRPPXNknH+oAi4DzQjoJWIroZ6K6OSAZ9xhEFefWjXo0vCLBeaVeeUpdWCwg
lTDmUyicytpycO2QmjpYvtG1ZJTC7lruruub/sK7W7OAx+swaVHfJL05H40+4bmmYFbDZAHvBFW+
Q+t8G/xE02KD8v1KuEvjOY22OGICvHDo0RItaGajuz87a2VyFuj7v5bDaYT5F5zMDhqg6F43REDM
6LlyJM+8S54BB1QAnXfDjm7JcXO8b1PP/9rYkdfeoGe28hsuLElDRPLGNAwoLeqHcpeVYobnT7hZ
qFuf2lriBi6y6oVrbbuteBM8rMkDzCvufIMTb+ZIG6QYlIcWG46GTcELNO/dHFIephxh8ihbzj9e
KOdBFiUogKuROczn4/jUOZOj7Pxv+EVtoHM+yru14uTHdXIebFF7ElUBBBD9GJc01bZafRNX08pS
PBfOmBcKxCkqafMn02mcLz4afgWIWsjp6EZhkOA6pt0kvG6DjEZ+H9beytf7WPIxFCoqxFIVjXry
YkCYKtCGbK2MZTl5ss1L6YCG+7bdF1tzxc/0QoXiLJayKKUNEaqiR5FY6rbZt3cIW22Eu/nq1Fci
XVh3p4NSFldmUjegDAoC6cyOmT7r0XOFaPv/7tMpixOqRRepI43O3PFgbi1vuKm98Jnu80Zw1ir+
FypX559ucT61kNtDUL2Y0bQbf9s+5Z8iO9nHANW5KMsv10d2YZGffb7FUYW3cTLEOZ8vGt9g6OnH
1+t//7wjF8fC2d8/T9/JURg0kgFxmMHE9WvX3Ul5j5UT6l/j44AYfSCn2+vxLlWpTXwKeUnhyDQ3
j84DTklClisIGXdJsCseQjtyTUfcd4fJ9jfM2I32LV35hvLHbayexVwcS+ZRG5GG1KiEOf4WLNBd
4+Wmnb8lO4C1d/rjCGnmBuEGxNwOgc2xv8FQzaPc4/ao4D3+L7/AYpsntVhEca/iBPHDeDC+1vcp
zKsNSG1jAywD6oo9DQjXbdbOS/njVjz7DMv+hwqJMmnQTXenB1wct5h6WJvyHvFzz7J7Sk2b8Efs
CJzX4KtVW/6q2Jgs7v0vweoeki8USE9nZNknsUCbyyIKdswIEgWDg22YuZl2g7GJnjiL7JJu3T13
b7bpH6IHw1Fe6puVaZi36fnKV01NpEtJjRavRHWx8nuqbY2RWtxVB8lTXdStAYrupydjm7nwDb4h
dH894ryylwF5r6hw+HX6ksteWiJHAyUWk4o3QKLML+0cYA5wkrS5QY3TvR7s0pI/DTb/+cm+NnrA
vDiS8kAaAgenu2mglgGAW5WblWFdWlWnkRYbGmzgBA6ISJLiytWv1nyQgz+uD0b6eEqpPEwMJA+g
DJk8P89H03BdwsUkhrBrblEqOUi35RZAuQ1VSLvHMGsz9yTDJ/RSqn4lB7iQLZ6f94tPiYFlm/uN
MLhp2zVfsmZs6YvER8ogCC/Y8SwcgcFHAe4H+RQcagxE2CgrgrhInycA3pvWN/03AxkT25BxI4LB
FupIwwS63aYhMhxGL+ALGk6GciMJQdw5K19vPlDOF56B/iK0H/q3BpTTxYUlo9o4WVH011sLrVbF
wRUC+KKDvjN96o3kYnOz77aqh1OxJ6zcMPMNdS36/OcnKzGFH4Y5S0hd3Z9VKy3LUbPh+8oQ14Is
NvNEL8FAJPL9hbIF1ouySDJs8J9B1cVRv6IzydQMh39eDzj/soulAU3SgBQdjG5c7qSy+FF3YGKs
NTm8jwfHeZTF6scmycogx45ogE4eOuCbYrwzctGp/E+zydrKp/x4NJ9HW1yWJZd2X8KmJzPsaPkn
29brb6FkrrZzPx5RhqpwHGpwk0RDsRbLElXnQKxDDQnsInKQWsw2g5J/ZmmVm3yKV4Z1YYGcBVus
QkmkyJhKWY3pMRWOwZcBVfcrZ+6lGDhcza1iw1SlZf4+1YVZ66VRu5AADAP9oPzL9blZCbBM2tHn
qSinm7mrRsgz4Ps4ULdcO+4+nueINPwexTJhp0Hnm5GG5Re+dW6vb4SN9ZLgsbwNv023xtc5YQPE
vTGxyDWc2+O95PZe8yYccILfXR/uhWIjP0WRQROJKsq3yywhhL93bBVWyFjY6F5bPzi8Mg8ExV7x
cMk8CGQK8lcYoJ8LwKcb5SndS670KbuTVx4xH5eqqQDugchvIU0Ac//8DJsGoeEGKmtXyL8NEJjk
BMYBZ4s2vF4f8oXHxVmk98Tp5LQ8BqlSTBZDjvdQaJ7mM1rbYh/y8J/sv/NQi5eZVUdWNJoKn26w
PD1R3Nj06lbbS9Lak+njkjqPJJ9/vrCEVF60RLLiWwWDG/ojdkfyufLtPmYJ52EWB0qOti/cfWaJ
kv3B3zavhcda/ZaQ0bIwtuG96KRO+AdttbV74OPGPI88//nJrMVSgsKezwCbrv6ii7QTzX4NWrT2
Eec/P4mRZ1h76IhJup1id/lG/KzdRIfsi3VnbtLH8iF+m9w5Xb/+TdcGtrjgtEgDdjsPDMlTAxJF
7haJ2K0cOWtBFvdbR9nKGnKVi6CL97jJvo5S9Hp9HBfKbecztLjVQjSzZdpUuYuzAgU/ckg3fEi2
dLE39WPysFbeW5usxYGRN0U7SD7bOKh+ge2tI9APP1eGtBJjeRukcamlQ89tULuSB8rMjZWdpuw7
mrP2X4+YodvV5daXV87l9+PuPKUD/4meIoJHkmTI6mJ0IAgkHIYxQJgjGw+kdgcxICsPvYHkBFUI
3tHtPnPlyUkAN+zWzpMLxzFVaJ17VuPf6SGcb4VjgliHWLAq0/EPIaEnDvsWP5SDlD+vfOP5yFiO
9DTS4uQau1AfjJYjpXbNJ/NAgz3fWi5Nrtf6Z+JED8KaHtDHGiC9tZOhLc6wZozVWqiY1Lnzo9pw
rL4YLpBLV3hcW6OX9gS1Z000NDoj8/12/hmh+uDL1RcNmZ7iRQB7dvK3zp5bMAFy8ermP0DLaniJ
nkRcHCedD1uqqQewQGqB8fr0lfZ549H1B2/TIyRniivf88LRQjtLBgjMU39esudDTLFPQfwV9w/T
GKNPoiFMrxiVJys3z4WLh9YIRQQNmUULcYTzKDpyDGWC27qL9cnXOp5NDkJ3DPJ9HSL40LrJw/Vl
+fFBADuFajRIWVU1aGydx0u1olOxK2mg5cJ+EnD7wLgg1+8H6yvyGSun84XNZqp8P8ClpIU8I8+D
qTCspKOm1i6+ObujOPtIFuIWQeaHPJH77fWRXXjpM7Tf0axFXRo6ZXaE48en9LJXqH5jghwemy6x
B1s5KH9AubKR2JM9Tf07td15Py/2+1n4xckSDqVKhYSZlLf5m+xGIExpX6AfsqkAtK6dYxcaa/No
wQhyjvIUWnZBBbBOQ4YMrKtLJCzaLr0TsKHbKAajnDGtawHnuVoOT6PwCiSR2bSW/YwoxStrEkb8
rJKXofiCnxUOaG8yfud9t+t05NX8bysTeumLarDHuC34p7Iss/E5lVzO+KJHrJD3qRt76KFslK1y
oOzg+e71cJcH+Dva4oBRh9AMx5EP6iNU9NSmZvorHJL0ph4K+ZH+aQgTqNcSL6uL8lOp1trL9fiX
zlRLtTQVDDb9WKTMzneL1aoRngzNDJgfj5vULbe0tTes3eNmJiCsZ/EXTrizgIsRyz4S3SjJcj/p
BTo8qCiJ8cpHfT9PFssGb2BLfkeWmwB7zgclqxF2s0ceto2HQABFYypu1Ubz6m2zE2FZtFvJPR58
WwBbtppbX5hSC2wCHgYy/0rH4Dw4Ps5CKekyb9Fe8h9z1UKZSo+68THFAa21sWQc3LYzsEE1m8rQ
nKKGDbwyqxd+g3m6iBcHbpfRQ2lwDXBFCJS28UPxuteMx0VwJz0n22YTfoaGahwUN3/I7kh5VsLP
33fx/c/CL5LXukYTA+pWDe4dP9LNjO8HoUHjYm6uTjZCuNV2rVuwFnP+JCfPDYrHRZWrANyP4ZtJ
G0QfbmY7o+sju7B454SAS2yGLqBUeR6kby0DX+gJmMSoYHKRBjD9szWziksjOQ0y/4iTkYzmiMKY
xOpVqvRLnWfbsBi9GjmE62O5cClTzKKxzpEukpcuro5jrBvA5vDPCfoR7y74OJFZ3cfyJ9OIUtsy
25V4F77dWbz54D0ZVsOHClrEm91aR14NJQ6s1Ysf18d0MQZj4R+IpxvLDNEKsU4KRw4XHLd+5hn6
NLW60g5bC7E4v4pspsQimuRm2nMm/1CV0r4+hounF1frvwex2LyZZYR+WFada2BRt1ecstyI30qM
TH+KL+pmcFEY2r+Lmm7C1cLRxUVhSDAEuHZJ1Baxc0WQpsAXKAlmR1svqd3qppq6qRn/kWPSGkW1
sLKlLqx2i+2EkiUZr6ot79u8xQgTT0lgVXH1KcxVGsfHcpN17VqheJ6YxaF0Fmgxcb2CZ22uZYOL
UA0gKvSKDylik15mtLzkq0le475deBqdBVx8S0Pqx9GQZuk3nkayXdvBwfcMXiswRd3ra+ZCQn8W
anHgFrnat6XBomx6Wu48Z6eOx8lnlX5kpL+1arW9Hu9d7/Pax1yctqoO16gSCFg56Avkm8LLt9nN
3BS3Duau2AardLtLmfbpGLVFpg2kDOnJnM/ZODBFxs/JzbTBGYzWt7CdDn9xuNp9vCm2a9WyhVnC
DKuhGQXuiecL4EjrPYk6ObpQnyGhUN5nUvkKIV5AwsXxHfkR3FX8nEG28NAM7b/I99nKgXY5PzOx
+0WDdYYCLk5pEZEJ3MfS+X1BfpbcoA2Im5UT2VhOgVjPnWxLaf367F7ckjNgVOR5+BF6leEWrlYJ
pBrUn7AsNKQ72nW/Miv7dD3OxaP0JM5i1fZDwg8AYu8WRxNZdalCeTNaM/i5OBhSQVknoQeqNP/5
ydyJak5Knwc8WQqc5K3aMUbfMYef/8FQTqIsDhcVraEBXBYJl9k7Rq0/Ynz57XqIi+fXSaa+yD2y
SG9BlLPlyOM3mjU9NHX1YoZbaVg7uC7Oy0mk+c9PPllcGdmYNxqREKz/ZB6Sw8wFTfBgw5Ft529S
B7rH9+ujk+efvzxRdPoVdHIsnd22HJ4gR3EStH+1cazQnSUlTSe086fMqfahfWTDNTTOQWXlqY3+
ECd3YRv8D9vVQtOlW/D0tyw+QI6TQpBPZGDytto3t5zdm+LF38Ma2XeuYoOE2aq7db7opaXKKkWB
ndRl7sidf/euRWu6GY8NjK4Ex+An3PugbK6kYZfe8OyD31EWeZgpjJVohUQ5aimEncz/2ebDXp0q
jAoaQBHic5tEr2GCzqTkR5tCgLAnSDifXp/wi+f56e9YTPggZJUWJkx4dhu/Js8yxOPkKfmljM70
nN5C2LMrOzwESA7Hzpp494X30dk3WEywfIxFaxw4edRttJN20RYSsCvu1sJcnlDKFgp1L11eaoRD
4ssLH801t4nGF2XI4d2UuyRZ2a+XDgb0+f87yjt08mS7ZqFajOmR7YpwjD1l6X05dQXa1VxOaF33
/9m8/Q63WKWoM0clZNHajW+tl67ZmlvZDQ7iY7LtvTi03ztXz5Ibu4JT7q6vmZXv+b60T0YaFVrU
DJLFGYGPiySxSSTEFbU14NOFS9cy0HcA6gxw25SWz7wUjfpQqevyPXObnHqDi+FcFmmd0amext3a
uN4B6eeHHwFx+gYsJOPNsNz5Spil0dhFhavfIWSI+NxGQd5HpZmKRwzsFOlTcFc75R4r6UPYOprD
nrlbo6tfOILPf8XiZMjD49FKrZC+HEmd9CO6j22M5+8lpwaiquzKu+xL/VWw9dfuz3KPNRycscCJ
avv6JH/cm/wKA2og/4bbxHLTmJFu4aIylnSUg11ymJeV6q2jsS9P8u84y22T9FkW5viFIj8weYgq
OsgokSHwxcs9zj/xZq2YeeHEs0jhdB25CDAC0lK6P4i6tivCGnQ2cM0/tIfq1vJmUEBzqImGfq7d
O4qtfz9yv6wtsUvBLV51cwfs/aW1yNgzozyKsaXk7jHfkD9DOc2coyfY2U3szdf7hErpBsXRbfm6
Xpy58Ka1LAgflBQgEHAQLqL70OcNrVBzltas9aA4kZtu682sMjFvK077p+hhvfF2AZ5AkWaGkc25
mYEd2/mVWlWhiSY6cXvaqPLndptuVeJF35pt/Y8Pp7NQy/cJltKTWZZS7pal4uE0uzd62S7w6/qH
2wMHZB7nM+8J6xVq4ucjglI/1W0LZSHeN/t62+2w+tyl3hqW5eOMLeIsknOsFlQdRVnUJP6YUG3J
0Yxw9ENwo+xocUTu3FT0kZ1TQJEjFrhyBrxvvrMDcRF9MW+9jw0M6e48yvw+87pd62X3FSoda2XD
j8fAWSRqEOffU1B1Ay4SkWZeTR2xNGdCDbqLx88z1UrcoSR8fQY/PicXIRc3qDSqCSYPTGFv55/7
elPb5a/0EJLeDvbg1rBbv1Tb9fTyQ54whzUUCuO6JuOws3gJDbk+yVk2y8kM3CV5+AWLtOhWyKBY
o0e8Av+YM6gPE3gSbPEgwu4uzZRBGF1FKlHGwYw9wgbt5/Uv+SEfWIxosRfU2TEom6VvA98djoIz
prIXTJl3PcrlxXgylsVWwOKv0spZXiSsX8eER0kzbf0m9LBSdNGRA3OCojei6v4qbXTOga99xcU2
kFBvEKSUxSkWtvWieOZbjaYRb9hpB9idDt/axnsHYVyJuLwV20aMiqQk4vG2fxq8yUl3yHInu/w+
dWuInBgObkZ7mB9m5ER30lb/EZCoJ0hWkeOOAJYib3XDzHvw2o9abBhR6zVUHVi5pvGSFfsJyvoE
PAblg8Hry0faDa+W8clS10qGK+trmW8mYKOP/rxjsLrbhM2NbL3pwsp7bC3GvAROclof3YYg6llc
w1C56Lw4gQKLtVnpwF8+5n6v4aWBTxiaJlcwYRpHtJVbydyE3nzeSLb1GdXI3RqH5dKweMeCYYXA
N7M9z4cVFKlipipbE1H0DfAimvA3qrIyqkuHzGmQRcIqNS36q/P+z62XQn6uemXlsbMWYDE5rSIw
kGxEJFcAv9p8K9cPl0un8ukY5p9wMv9of0ydkjOG8BYBUO1rtBs/ZYmd3I1IgLvwSvrb3EMJK/4P
ypocn6eh5zk8Ca0Fgy6hYzGvifxNzLf1HzOpuXRgDmB58nWDG+UqiPri5XcadHkx1CVdIKOfke/p
vZDikbpRngu3d8Zb6B6mR4HJRvE5claruB+qOu/DpU4LLFah471Ykog4jBreq0QeMV3ZTF/1g6hv
2qfpS3UT3cYY6uyzeqN9lneZvbaQLu4/vLP+HXyxVJHW6ZGVZ//NOBGMUXsXxQ4ey3BQvkiBvT7c
y0v3d8DF0k3SIohGowMWf9znR3DI2hpLfS3CYuUi53JMMp3vGZb5bdfSkip8cc1ue/XDLRapVVGz
zXrGMZNMUZn6Kz9rnWki85wBCmtX4HynLi+b05laLNBYxiBWGtkVcmfca1J2owpY8am3jY7HVa0I
m7Q+flbr5OdKljEvv2txF8lMqpSJz01HXBiu2k3O8sDcZENL47CW9M4Jy7VQi4SmS8oerDpnTq9h
5pNKdt/ccropkFEHC4muFTT66hwu0phiLM0y19/nsOdC2DTwuiCwGSCk6tQ23tZX/0fI5/lmNxZp
fd8IY4zrzjsrBHfWfbEfTGwybArJXrQt/sze8kdJ2kp/Sp+b7Tpw6eLziWKOoaKq9l7VOT9bdRMX
IT0ivnjAk0sDBPGmedIusX8c36wt5iLKO2BqbfFevHZPwi4Xbxq2RzS9od6UHK3BXcGGrIwVkOLl
j4tZKPQ2Xcf8e7FUA7W11LZFC2A8IPW7C3aZI1CvsqVN8GS5qLPvtV/dc/ki3qx/2Y8ki3lmT4Iv
Fm+R0lOdAoLL2obpdaXdXL4o70KbcpEbeqrTe+nep5aReBU6krnDY2q/Rm352AFd/IzFmhZDpOwH
AV28eD/Ds8utdj+TUeWHFskTcWc+R1+uHxAfy3PnEZdLOvaTvPbn67pHpTN/nvvJWIls5V/Dd8GW
/pjGTVED+4sc/dk3NoVDVX1jfZser/+Miyvs9+c3FrdoM4kT4A32slL0+6M+HY7TeKOmzT8tajNY
1Hqo3YDi5D8sjn2jV4YiadvRNerJq/A71P34KamitxjPvesj+kiYXMRabBo0AaM4H9+lLRRv5gt1
NxPFAMk5PkRbnTO4uMegC6qhZpMSeWv36PzXL09jFKIMKmSSKn+QKMoTE1hCovPkQji6hcmcmAD9
1d6RMD64PtRLk3caanFly0UeJo3I5Ek6Xtz1m+HLaMf7K0vkY4uJD0p906CUbaB5sUSRqGPd61bI
Bz3uNa97Cb25qqocVC92o4e1utulNMQyRZ0vqKrWB2UeYKo9jbP5MqsLB/uG2bRn5bNdDGGJVDAB
5cC+Xqz5vlNLHGQIUVQD7ajdwBe8PjFrERbpoSUWel9r/LWiHt0IqfGHqIRrnfC1GIuMcMhUbDPr
hhht+jWZhptKKV+uD+PizGMT++8vNf+GkydFhwS6HCX/NfO1jebsXOD1X4StvNPhtu6ux7t0GQDx
htiBXhLc+GVdWT9C/lI6ZqauNrMGieUJD4PTb+XPR6f7IlFgRlD+Pnyw3LnI3D1ZmpP8+BtyVBc2
1qwETgWYAju/ZLFCOKzMOjSRh+q8YNe9KDfBEyCNW7xAHWGbPsTl3xD3ujCfkiRhFovw1ju8/vxb
j7g0RLVPilFIxdaS3iKpWlmV8z2+OJnOIiyu2tkYd5IsImCPga/XENzQzvREy//SWHQXB/xdrs/n
hdz7LODiUk1RtNNSUeYo9I2tMRwdtZEr3HCPL3mO/gBlr06MbrPYWBnopQz1NLC5SBfT42Acm3n+
empbHP4bI9/NhTbZG/dAe2rJXjv1L4dEJgCwA8wgDLXPp6/rsl7P5pANd820xzHiJrmrbkpi5h76
u2tJ/4VrhgsD9YgZ3UcTal7CJ1tT0NDSkAe+rYw/pgK63ewzuwlf+vbn9Um8uGpOAi2u0zpvRBGD
QPZCuS/azh6j+0D6mdIp9l+vR7q062ijoXcEm2VuGJ4PSRMCoQosIvXYcQ0cAUj6btIyWVmVF7/c
SZjFNugHQ0LURuGhW8DUbyg1He0o7za6nK9EunR+0p/7PaLFohi5uxK5INTgBTQGcA/2yq3lAosM
Xmf+wZg71z/hxUPk3wFpEJx/Qt2a9EnQEZeOBIxlg/JT3nX/vEoH626Wo5JnCt5SzqHXBkyrgoo3
iR9he2kWx01gKp13fSCXEvKzMPNIT9a3GMVanPylA0BWHuledHMEKdchqOC/1A1EevdvNDYvvNrP
oi52ldkfJ6H0EbMTD/gp2DQ0t6g4gMsLD2uJzuUT4+RDLjaWkgaD1OcsDv+TpkC2O2I7YAufAQof
qmf9JvLWIl5cHCcBF/tLRv8zkRNmrsWGUR1iHLh/XJ+1izv4JMJia5m9ZVD7ZAePQ+FM44+wfaNK
tlLFvXirACawsLwwaH0tkqsiNuOwjElKZkTB/yXtypojxdHtX5nod+ayCrhxZx6AXO30vlW9KFxl
lyRWgQQIfv099MydLmdlOHvmPnREV9hOJSA+fctZqr3GyBTSIWe7Kr8OmwnOkJ/W8T7uQKqrivhL
ZbocIsNDm/KMXAIwtsq/noWonYxJP611tNtjNY9wXMW+g6fGXu9QgKaiSKKbhUrbZOiLXdPn/2SE
6BLoVsNMOiYhkvujKyxnMwdDCOYz09+Dcl7z6i0kl6I/JxH567bAOigiwE50FpuNozAoS3vwI3fW
oObKVfhoOAwh5Lkuxq+7+8Mix6Mue4iMPbhgegXXdFOtOEzOMIJd4DZg3UNBL6Epe/58u/+qIwWu
LLB9wGFACBa6DEc3sPLGseEiX9pS0V7y1QzFEgM/WLicJs2+fRcHBoDC76qiYm3Pl3+iM7Ys8TGp
+/gVjnZOA63p3PNLFPBJv4JFIty2kaT7SbiZdt0BRW72+TWfepbIcjBpCE6p+cDNvJeTKsyKwpbC
Ex78eaO9yXF/P1/nRBnvQg72j4WOLky5RgUmnxEOvRGk7iYwu8IuIhC/VAQ/VSFNrCF4IMxF7PCR
rwbij9UhwlcrViJUMdjLjezfWTxYwL3m8PocJpIJOsNETHIe30awOr2B2Db8Y6u2ls21iGBo9+/f
LpCbAeyw0caDksBRzJ29mYIgxwZQEkQ61XBMMLuInenILmH1aA98WOQo7GrfEW7rYxGrgOg8F4u8
fdJByalpvNXIq8Qrvn/+dH6NVy5WhGAvOgI+tMSONv5QWdxWgvarxjPpNC/OA2MCoXSv/vb/W+ho
F5CS1zAqs/rVNG+hQ5+U9Raa9qb3z2y35XN+vYV/XNDRwR/DaMWZOtzCRgPm43Spac9Mhk/eMt9G
kMcdI7+MULvKCWGiilsGowKwJEFhvop1l1XT039wx35a5+h49II8cJSNOzaSdiUNS1UBlbKx2UQw
M/x8qROxAJA+FCA+Ajt4FUdxXSlrohWL+9UAHaAgrpIW9j/euP18lROJEjbbH8scK00oh06902CZ
5kf8Yn2DmciQow3R92n9GqTlvm5hDL76fNGT++GnNY86ALJruz42MAOh1ZUvRGqsM4/pxAIA8OHI
AI4NbIbjetFvYTQH6XxoQsd1tZcucEmQharO9F1P3bsYoq7oui6AOTQ0PiYxRa06OeXMAJatL+0V
7JDzbCGVQ+7wdSj+BNbrxHWF0GrGmpA1xGM7epFwRltNhep7xWDTWL4C4nvmTT2x6ZbKw1tEI8iv
uCdK8ooaH6hhp8AYptjYE+w0q93nj//UyxqgUQ1tsAXiecyMh757ULK6RDhg9SJnv6f24vVJZlgM
zI+fr7UcAcehJ0ByBAoqTrtfhMjQCRd1NxWI3gQeRAWMALyMR1fl9MjUv01GBVr157WWp/dTVRVC
37BTLdaanK+kDzLNIlj0Zp9f0KnjKAA8FOhYD9r4x/1VqITF1ACLu+qnQ1HyFxHJtPDYl7LTKfS0
MhWcKUlPbAn0DHzo4gPk7aAF8/GqoI1lQqvnwyqKIVxgBPog5coweiYQndjaPy9zPLERvANQk+bD
aoblLZyaE1KfuXMnt90fF3I8jRmJANS4FwPkxO4iNa6YHNA1UIkLE9bPn9GZWxYenRLAVEC3pMC1
MAa3ZzrOKXP4joIF+P9c6CgAIU2zjAesNNqaP2BrMRongzvjmUVONFrwdW2Q6mCXhv85bh3BOgoU
UxLWK9ihZws5c2wTmvkJjMtvprNoqJNR1YPWPfwi0an+BdQ++paUsV8DSXYIX7zLFjgbAuc59gbE
9Z8Q6lj271GEgKwLSqcIpwW68Uf3MA+Ey8HeGVdzCN3egPVmz8j00vt1exPhzL0YQAmH/TbjG4sG
0xns54n4BKUXzwfsC/oHv7xdfTBIJ2AOTLlKa+WifTqzKS0IWfWQSBnPHIunFosDaJKANgHZ82Og
GaFxOPJaAavrfa/8oIULcE1S0J8yZNhT1ofuOfmvE+8cBDv+WPHoTQjngEwkkmikWrC2gPrK3rPL
27Z34R+jMIL9/L07gT5d1Ej+WO7oWTpuUDmQlED91KmLASJWcGyE/HLLd7aIv+mRv7Ci7JMJtyEp
InJOK+jEe/9h+aMDAIYxcghdNBoWreYkinbwldZJDGbY59d58q4SUARcpDjwbTiqe5wupPWsUZa2
k59VNlPpEHOWDCTfQLyWrT9f7URkxsYMkVtjTImp63LVPx1rqicTC4YCbbuifRhtuK3x3pzFrf56
TTCJhX8sqFlQIQHD/eMqTld6HVBSC9aNbkibhMOafEFpmsorr8qC1E7inbsBpKg9u/SvF7gsDe3m
xfYWE7KjXQO/iLFdTHXQSIYASv7GR4D2eRam9tqPtkvU+ROthV/3ChYFwWTpxy++DUfHKhvzJpQO
otwSVB0F7YLFeaPPwihtoby5KCHFN+cu9eSV/rHo8SHbi5w1doVHSShD5jDE0Gad/v0c8sOVHZ+z
jbJhDVVgkdr+UVQuyLB4F/IzWcnJ7fLTlRwFFsspBppzLFIa61r2bC/gzib7MTtbrJxeCXMniGRA
Ge/Yu9YtGI9Zi40ZDTl6McVuxLCUQbpzvP38Pfs1s1vu278WOpZwz0dZ2XmIflcFQa4BRqCakft8
gpVtIL95bOzTuZlfPl/zBPZqWRRmPUj7kVUeEx3UKH3LNbiPi9zfAvjqgo07gtrVZzRpMucJ3XlU
nYl9V//77Ejyce3lzv8UWHoDg7q+xHsXJIvoA09NfOtPm4BmMP3L9NMClhcygzOZA7VP97wD8ulH
+8fFH8XRuYVdnu3i4pd3UIBWaxerxawFFWlKp7VM/uErXUXrM3d92Z0fc46PV75shZ+unFuTa1lL
RvUPuQue9u+gtiXTOlq7384NM0/kbx9XOwo1aCapVv4jf0PWe7EQoYrLMesAWh4vzs1qf80xPix2
3CluSxXRXGMXi+qmoduGPYfVc2FUEnrZ53fxdDD719P7fcTw0030AM0cGg83kai7GQaQ47nK59wC
RzFmmGHJnVtYANo1KjePglpvn1/Cr7knbhba9su0BQXq8YwAw1IXxErIz2snaCFsHhaZmnn/ZHNv
vgRbB56EUwuyUzDaK8mN+Q/uIPqMYB4snTN4JXzchmj9tfBxFXhWLpoWfZA2kAv4/ApPHXNoYUEL
BApJMXLcj0uAPC+hQmmj0TzJTRfJjMVt0tCz/jqn3iiofkQQoftdT/ponY7oqSvqYNG7HJ8qAGa/
L/ywebXYWJ0Tzj0ZNJFEL6qQ0P1AP+bjRdnCj0UVRDCI3qC+O0SvwfPaWg0MPDgw/ZokuoDofuZW
iVP/J7fzp5WPtmRfQ6YSinBgHRgrGSTdNXWcBO7zf/DQflrlKCGiLqxDGxvKmqRa+RZfq3KAENk5
kasTU2icNzayH3/Bk/yS8o28wYhs0U7x7RZCNayLrxqLs6wofP9rRAmKzY5aWw6dqi33GdwuLYxF
7CGuHlWkwIitx+laxpLR5PPrP1FH4JsB+RG5eLxICo9eDPhq2MXkQuIXmJq0Ut5OTcisd2WUb/Ti
WgoP3nwdtj8+X/ZUNAh8QKJAwUUD7li/hvCCl0Y6A4BRZP8PIqe79s96a53cvj+vc7SJaJMDldb+
vo7J6iH1Vwuhm2YdmCXjGrR9cEfBRPoT4kDLxjk+935e+Whj8bGn4JIj3i1J/iJrLMc3e1ftlmxX
ibX2s9w/E+NOwN7wLOFr5zrEBwv4uBfceLWaMTXHkAh2ksVt+NwcxCN5E4dBpe7NvEE/aBtdOKsu
hc880FsJubMhtnxzjox8gs3z4Yscy5+GHZwKpY9QaJxENDei3rhg1mQqhexwKp+U9xbYGyDg1nDR
ODPDOhWFf7oH8VHAauD+aucevM6oHyK9dJ9VF2xhA39O8+/01iLYPh7Y8wEEGj5Gxs4NoBKgMFdc
DAbMQ35TZ87FsMVQYVVvR6SUekPspD7Lzzr56kAqIET8DyEHd7SuUC0XusXGMjOtt8GCxEsiKARn
wibFDziUF5eFIM2thXfvUlm6PnOQ+yc2NllEp2x4vEH86ihgRIQUVr8MHHravNnxDBttUNzPzBtO
PUUAhVGiwnU+cI/r1AblUCvsCRcpb73RTdoYqiXROVzhidkwEGIh+PKQOHUwBTjaLHXoyNp1Gr0q
KvYcDdPraA9V0nT1vmfWhR+xXdMGOA++12SLImzlD5BqM9AolLZIJmDCISFA9MEzfgVoIEmqyFab
wC7OMn5PPHQAWtElhFoVpjzHbRDTjUB/zRD/CxJ6C3PrCXtO3bktODPA+zRpuMpfuycGM+3EgkTr
9hzk51RiDe1ktA59HF+AeRw9dUoH7ntdgF5812zKCRLpdrRiFb2CdThIV3irW7GCQC7s4IeLUTv3
0+icKSVObDz4TcWIbmiWLlSsjy9cVMsuqkao81jhYfTQl9XVmQB6IqH/sMLyDX5Ks+noiTbm6KnN
bKCJrCySFHq6yodqYyz/3vNgzv75OXhin39Y8ehlLoPWg58QhwR2f6mGKo2GF8nOmcacXAQICGjX
LHOu4/Eql30cDD2SD9cayrsyxEhaF3M9gBjSnPP8PbUWWssYqS2d118Qz7OueMAUdNVYm4NO2dx4
mm8Kc+5JndoLIYYLITTRoVF8vB3dvoQTRwS1oSKElv2wKqKzDdYTaTY6VsuWj8Az+UXUWpeKz5ij
LBJ7+YMPwWcG640oWSr1f7EL/+u7+W/23tz8IzFQf/8f/Pt7I6dOMK6P/vn3g/jeNar5of9n+bN/
/drHP/r7tXyv73X3/q4Pr/L4Nz/8IT7/n+tnr/r1wz9WtYZ65m3/3k1376ov9e+L4Jsuv/lnf/iX
998/5WGS73/77XvT13r5NCaa+rd//mj39rffXBcV/3/9/Pn//OHVa4W/e3jNRSGUfv31j95flf7b
b2HwVyT6IFc46MmCpLKcs+P78hMS/hUZK7h0wC57MMCLsUnqptP8b7/5zl+Bf0cCBHgE4jvmx7/9
RTX98iOP/BWtXQfTvcXtDfNs8tv/fbkPj+mPx/aXukf9LmqtcDVL++LnNA/B0A2hCA4hLw8qguQo
wfQq7kwM4pCbuvJHloToMe78digvgQTyvum2CURqMw2NrxFiKeiRT0nUjuHKH2mcEU7cxwY6aysW
KjRBTSV3yq4YuZS6wFS9lMK8TJggPON3xuvQYvN2Jq39BTpl7jf0VSEJ4E3QzYdUeDqwEaAJxsrV
T8/jn5f84RIh/Xt8kZj4L3Z/S2YJNdbjbJ26rR3OuXHQLguLrSOUfMTNDfsLE1LqrKk91ysahMGU
EUr0sC4lvZhIjS7zPJXfVRch6e5t77aP5nEDLmn4BDkpdo8wovqkqkevS3gAl3nfFeyWNzGaNa43
3EZFXNVJHwSdA3ENn/vrejbDjRMZ8o3SEbblpZBDygy9lNFcwaCuxg1xVUIr3n0jvtFbUzFv7bh+
9GpKt8XhCAUeZz20FlySSRDoDLbTY76PaZ7AEj2ATbhT1e/Gj8QP3ahS7zSrnG4zjQwoQOX21a2v
G6joh3F5KTEoOzhW1yS1HkgNNTBXXnu5IRAf7WX7PR5neV80xPOz3mn59wYmvC9tzupVWE46i5SD
KbOvWSATFvj9YoNVDE4mEYoerXFQL345uvm6KGepUt/KVZUwaruw1QzzIh3zqnpCoOnSbnJjk1Th
WKDzUEUHSBvVu1AhXRlwJmxZ7/DMizyoBneTtS2aIr+ZoqLZ0J6JdWXb+Y9Ijtaq7jm9QkOr8xKf
uf1lgBnZwdWelYU2xCSdmMqHMhTWepztbgv70+JmbEpgxNQAM6tm8PJkHM0XHYjSTiYzVG+mMOXL
TJlzMdm9fxgGBrXS3Guf/L6CF3wwsEdNcyuTArIdsAqNwsQ4ub0WfhAVSdHJ9i0maHVRv9MZNsyQ
SggviGTmDctKq4cHYW53ewu6AleyVw2k6qnJot7VayGFeoVVeib77iq2uxX6NnNaV2Ozhf6M2pHI
bm+1dL3r2mlNVjHgjkqJuasXwwIsbIoUFBe25lD8vwBwzF9z6Vm7vC6dJ1SzkANoPL1phINmQWlX
Xwtfh7dQJ5t+VMITZeoXk7iXM6/nVImph26QrzPpTMPljFKi39eNPX0JCz0n9hwxuIXquHASL9Dz
yvNota5qhkgwT7vZd79rb6CXHZNNhjfhW4volJBqylPPk2HqD9wkkGG8CYgVvXuRPvC8S7UDi6Bg
MOs2oNYqUKy9ZkOxkjNuGW37/GaMnCIjpg4uWgOvMUa6Ded0r5lzJ5UvU1HNb6Txd72hKwn442Ue
q2pdV3U6MzipFbDfdKZ2eB5dOD7E7veuzN3Ms9m75dy30rqaw2hVlbJOYD1za0rx1OjpoSPdngrv
wWL8vhDVncvbbd4HSYypV5SPG9KLg4dJJaVGJTyHe0ul8TIVdYi41j3Udfdq5eNThwQmCfGyJ5QE
ScGcTUkfJ1C4gmL4xj0fIpXu14lP+kAs0lxbXUxTEWjvRrn52wSCLku0MVdSW5fFRPaDBdFA5Wxh
hZ3M3XvlQe6t9K299ByC9Bq2o7PqUlKqh8VnGhEp9SgqgBlmzYkvo0stSooeSffgT+VlE/uJh9qI
Q7+JzcHWbsekEw4yLcAp045rb0Vn73tJSJ5aEqVD73G+K5uq2NZR/eAXNNh3JpBbzfP2O+RjYWtb
sWINFVn0iqZrRzcvVs6jdyv2rC3pgn0+jg9jIPyVHejm3kGG7tYle3YN8i81wODeRfVU8v0A0zk/
fx4bjbrUAQaORBDwQcAsC8hDyq8B3AGSyWMpK/L32m3vcli4pTpGeNfkahpLyNAIViVB9QhllwcA
i7jgD4AMCwS++o0W+HzToiKRLj3osE98aGnDamu8C6sgqUm1EXafOq0fpVEg9uXgZj23v86NfW2M
fYBMPzggw+WoS+swkBHIIiFv8XAz00VbPnhybZsQ+q9c3enZZLkNNRDVQIuV8FVjaZWMdN5Zvji0
XbAKGicNRNSmYWw4yLPzlYtIhTnkrTtHfWI1ML1zKSIbES9MkBdXyoMf41mJznvOdbQScX3b8+q6
6Jxbp4/zzI7yPTqvUOiz4svcUlC0pANwY3LCDgSV387Fde5Z13ip7y0lExHi0xgh8PeLMRsvR9DV
wjaJTJ2q2a1WegiuhwhMHiHl9TgMl9Lqv8ixvqJRkGrKXrUnYF9tMJ3hMTDYtriYI6ist7HauHZw
cKYQoPSO3LG+vyipvKrnKO1z6ynw6ktntJKc+3MCO/HbAocFcZoys0OMvri2Iafs7UY2DomeIesg
3cwJy6SkelUbs9XBo6utOi2tECMp08eroIOvc85iutVOd2mq4GAkxu++fMf7xTPDhJfOngkvqO7r
NGA56PYI8Jcx4fC3bcFaLmyF0Wvj2vVN3WjzMEfE2tfEvyuDmSVx5duJrrHIDDZVFlfl0hcdsWms
Ksa2tnH6hdijTEfbfLaBZGoITQ0Sir2w62kzGO4kqgdjznuVI8mzCWU6pJAtksbxFKatoMWFiKxD
yCYATxBgGiVyNB3hG3NvCYQWlUoDGGPY3wFk/eRocj17lfcE8p+JLicaPUaNAv26XA8jILAk3Ec+
blAZrFQMlUTQ+GA2bg6Rd6nbp0hCJG7w8XSUJW4qe3mV3aRvpiufldlYO0+hFT76EAabhyJKYz//
4lYYw1PKi3VQQY0aDYbqWpcNpMM99TUk3c1sKE9quEdOHbT2ZhxEs7MNHf0UtTTG/stf+25GsHKj
tVbyrXWgnhOGxZAIQA4TVO2Il9J/G+rwsZlKP5FwXsqULL+FVZnG2tKZgA1bChef3QzqHPZRi7SK
lfc9c3fSItu6FTeqkPc854+lEhfU8tMp5PAqrm9MGJRXdXff22pbggxkqhh5ikmAuH6Y2r5NALlt
sEEgbzHyfQH/SRxf7T4HRgnTkeAR3/hL3OOe0Wbndva6GDXHvbFfDDdZIZr9VOgfOZWHWLf7zq82
cRd/AVHgTkJ8KZTRyoHb0oYyfec1pUz5CKo8l+IrjwB4a/zBT4gV7qGrd+EAMK0qILqkxoafrIpu
GtvetpyStJudVNo8mzF5YpXI4qYKUhPWl8rQLgvR4kolNmrijzthONRBYY+VR/2IyQRMRZf2FEGG
n7RWd+P69bfO1nhafi02THYg++bwmpGQFl5pc8+62k3dEb700ibrqJcXhWWnoifuE5TF3CTvxV0+
aIxpo1FubcrwrRs3HdQYJe4IgyPbhcG8aP21XzXIj2cbyb9P2KZx8kcTtHUGrX+42cDRNIDHs7LL
TQRPyTR3HWjUg5uQ2Mpxt6JyZOoix4b9HH/RIAtD6HVvlfWtz5GJQQMGn63Dr3EHPejOgLQ0eaDo
yVikFrKKbCCiXQce0u1GsG8FlUFCSgRIaOeu4ra1U9TVT6g9b+k8H4D8HrMmbOM0pgT3vqXvRgaZ
VU23jRi7RHahtSkxaagnFzfYIBTmWYCQxKf6pVJC7MHl7BLsrQsnmNRThYxty1i0o0LY6dB1a1tG
fsKbJu1n/gPG1tD9qLsntCpvZOg+YZ62ZRRdbwZEfu8W8GHFpiSwVGr5WCV5HF6bMsJQkBe7ydJt
Aj3egxWQaO1V8qtrkNLaaIimNgC2SVPWLIFzNjqFld+nrImgZUa721mLp1zzLYQ6DyiT0wBqCkJX
iLXhcwvgL0Lb4G04MAhZ2dhbZYrHcLahLSnhHFNhozqTfiLldPABS2jJvC3D4ZmwOa2q4Mbt461o
zeMIh3k/tzZQYn+byAVjKl8PakLbeZwv5sFcCM9+b1U0wP1OLCnZhUuh4aOQ3cRzdTF74ZiqIC7g
HzJsPQW1B9nTVdjhOwytCy/vbvpat3JMxnx+xXeFaw578ZV91Qpu411Gp9P1rIVAMXxD2/nWm/hl
B4ZNZiFkZjm8Y4rEBEynTufh3oQupGxnJ6PopYJfcils9MTzdqMqc1kru079lj3UZOIbqDibpBgL
KIp2bTL60yFnEKyWsbNiHs7zQvQpqRBcmZ8p7y5i3b4LSeZATmfd5z33V6RA2LE7gkCfP3iF7oGC
zrM58H4ANZ041XCZG74i7vRg2dDVaEO98Rrx1HndXVm0SOcRcntdZL1qoURk6fVYmGHT5w1/KD1m
15kqA09nhMTNFlLTXZ8UvEedWEUvcVipncP7YlNGelw3gxvv6mAgty2ybShrhl2Z0sYxO3ui9c7m
YbV2hWAbrWbvXWqMNaOGg/rijCCz1w3bwtUiQQyZYcBuMERxjE2vc+UXoCg0LZzBDagZe+7HFIQ7
4r3YwQCAPLKLukykpOIGhRT0w2rTonhVfGBpWU+hTCtgtB4IaDfrcShRUMbG8d4LFBiIGcKBk0Re
dD9G0i9lBB+9pSx3do1vQfNaSsesg7aDkkI3lG/NSJuLoRHW1kLHeFUM+bgb9dxv21lbV2FPfBhh
1wWcH6kp79A88dY0NMgWm7YmL8KNhjQoiMWSCuRVdEJsCPfHKlxPYdS+BYj1l42d14sPuUsfSdcO
392ZQolKF/IFbDqSgWILYRS7nMwes4qhSHkYohE+OvXWFTW9z3UTrUVsedveZvzNNbOeUhF2hZV4
1lhFW2FXUFzGkB4wtKoxP3TBreuKli4ciOjemGmEgGBdbSa/nTqEu4680d43N0gn+jjtGu5fMWsG
vRLlSrA38M4F3Bo5sS6Il8LrS2813KCfxtZyXgHekKkR1fsMH5/7GZDGlasKMO5bw6605+1KXjxF
wpZJq4W9MUpJK22jxl15DW8OVjyaTdf2EQqrZtjksNJCT8GKt2NgQUyjb4h1r+HiHqe0LcbUQU05
JayOgz2Vvcs3FHD9RxFH/H2ch+FrToy364JqWHfVhEwZJJLD3FfWwaY9jkI66j1wwpAbiGeRxKjt
N2bg/LVEREfbnUzI14BfDLdDFBY3hQqhddQE6iLumVlPIw92HZQ5k8GRZjtGlAJ6HjTPLavGV6L0
szLY9814wVBCberOC6akZ0R8s70ccVUqqEqgSOoFuMU2jdOp6MiUmKFEg8Tv8+8wv8svYN8xjon0
kDTaAHJmOQBtSe7l9IbY/Zyi3yD3gxraQ+uTIotQ5+NrY0hHarLpHN2uQxZ1qSLBVeuhhAOQLxkr
11zpuid4ra0x3Co26IuGjM16Vmr+ZvlWmYHCxF+awTEbnDAA9w6MfslBMtkRhsQe/7l3ijrVoe2H
CWVyHvLHGOFj200ClnKatLmdToRPCbRwQpRcYXBlirGCXjL1qzU4F3XGAxD8GnTqkyYU7nslgvwL
KoforWfw+wLCnl42EpKmLePTMyb37IGOocmaIgivfT1GKx7ZYiU9DRcDIFnT2e1KC5Fh0dtFJbmn
0JS/tsMCUdsEat11Jn/2Y13fFK5dXYcsgOqgn9vXfhOOt4Uah0sezvPXwsFJR3gf3HInmjZu4UDe
aYj767iZ5q84H3xkxlFNsqLxQRmDnlCNM7QUBzlgdpqQuanfeiWRQiJnvZRxW98EsYS+uvLcx9ZB
KsddLS/AnZse7FDhlEGBp1Qa19C8ADxJQtDfd9ezoBgi22q4QJEidnEoyTXqDJm5gD9nVeDzNJpt
90HWvNxyjP/XrR2oFTFxvu2nqM+GvO2bVNuOfLWGqchwlNorBa2ijIX4aN1ompYDpWkU2tXzFNH5
onLAfnQCi16Err6WY3VP2lBsYjoY5DhIKiBt4yRdX/n3MAeBlXvA0QiNgwAFccOwBJv1C5/nPomH
WFx0sMB+lMb29w7to1U+1Px+7iOgAlzQgtoolEkYzwp9AzI5D9QCfgGuDXGFZG0KwhvLttrbrm7K
S69jxUuh5QARbCBsDz3ey3XDW4jvV7q3roB24nzrtqj/SrTG8XaHwDyBX8ouqqJT9no0naUPE2Qg
q0S3MBpIgiJvVWZ3tX6ouqYADKxUfjLFcXndBhMs7SjUZC6NhxfSDWv0rXsUfijcfRSiUReRh0rO
ABgCIZXx3B8uwpIH1yWykyBx8BXTznMAZoljFMxR17RZpwrkP5BqbVchbUrQ11r53Zmls/N4CVuZ
yW2uwRfEoWB1qTO4xVVdBPqugoHWc6R1f1MXHUIURRF76JoSboIk/yJKIOMvCn+m98Uw14CxaPXi
Vpb33cKIfNN0Yto5Vqu/wVGTfh9d6X7rgY28l5Gw9svEx04R+DisZKy4RnKPtqxct6UwT2FciSED
PaI5oNXRYYePTnTo/R41pWhHkScTia2vUcmaV5Xz8ht10MVc5bTstkPMoC46CU1R642x2PKijB/K
yprX2oRK3GCkDkSGHzLiZh1k+dlqmHpUbuVY050fVwhRgL9DEjUQrF+hBvbuI9eMm9Gaghueu9ED
hg9IAlqv7y/rXrjrMUTimPAihnMautj5thtY/ASP33ClSw/qMuiLkyTuW4OAISVsuoK6QlLrc3jL
qb6h7mpAn+ZinKNua/rSpOVUQ0RJef5Xqgv3i28N/QZ3u977cx6A74oZORqMZKremNOrnakdej3K
3H8CGGG4DpTDFjwIXtKqEdFOwUALwDEpvUfVom28jttZPMjSIZuRixaqs3NO0jK3gqTMnbQlzNo4
tePv6tZHuJ9k0N23Jch1mBzZeVLDMvW6m6V1EMATfmceBywtmJt7YWQTZaVh7hXUCccbBkHwrB5D
VaSsKppUlmXnApFrAWDmuQV/aK3Y2tl22T+6k4arnkFESiJ0UV+ivH9jAwzYcebGaBpPOXA9kHOw
LDd1QJSOhvqGMia3FrPnVdzMKCccqTZtv2XGNwUSaKtA553aVwWR4YVv7LJGc0X8L3tf1hwpj675
VybmXickdi4HyJW0nem1yjdEle1iEyAEYvv156FOT38uptIZndcTvVx0x4dJIb16l2eRB+ATtRAC
6RRflEHeCHui8mk9GAHN0PhBBHuPlUAnumL6jW4O8hHmr+Kpiik6Rgnpp/3Uogvn2yQl4DSiieUo
iCJ6rTKmu96ObPTWkk5bl301baQGN2Awj9BkkSYS2ylPgg494ScUdVHYWV0VosCUa61sxUPvErYf
eK0xNDZ084SuWbXXAUjwoV8LvTC3QUHTGnM9l5Sjz5oCu0JHSzIRtf0QV1GMnJ+k6lFUuvUiK2Jt
4O7aPJu9WW7bfvALPiodCmpx8iOaEkJuqt60ixszKewJrMnsG5djuUrcWgYJx+QJHiipOycYDpCk
iCHmSqYKjAk0uodnpWrrDiUGK2+Aa9P0AFpYU76aRDSsix5R585IZXXnUKFsENrLfMBBr+T3pjKz
N7SroGBllUkSpqJpn7WMOCfFMZLnjSjfJsiF/Cq0RqyRiqinvhA4E9w1vncN2HaY/lX8oUmsajvo
hb2rY4YGLMtyclNqMb9ruFK3kVGRXWNmyuepkdxVQAAcatUknoTqhJdzKu7QZcLOal3tR+pkWrnh
cH9KPPCcgFOJu+4JbTE4QbVp3KziMtd9Z4QQEOrDAvpQKtmliEphjpznCfvjvSktJAboLm2izG3v
Seu2j1PTofkygH12KhBqkoBNOrYCL5Ly5LiYNlA0LANWImHuKoBO0Psv3zE8qDd9ORYDRiVQBiKK
4Ow0tXKpZ8i+OPASzfrIViep0P1iZs8f20TQlVG62h7TQOgrt47OId1YVk9QDrPXCHZyA/G+OkiN
MW8Cs43jn2bvaHylpbgeGGxYlIWuUVW38g3fVUdJJtoPu9d40LaQJrLcYbptqa2tWaJpgT1a6qbs
KYonw25atEm4iVythq243ctjFOXkmFHIwqfuo8yi4b6wRQEVb6sdPLyqGaOuEvU6hpnrE6dQOUVR
0ffKS81CIrfuDchGaJ1DdtOEQSgBozxglSPuJS4/v5K2DLgTl69F6jSvCDL9wbDG6YZmkR4mqGsO
aWlMT7GmC6+1LfGaJ1L7BmUay+8x+vvJs4o9llHzXrgxmrNVEq0FWioHzcDozKO1DmwqvsTkq67o
QmZExV2XDfqPUcXbSXeGvSbxrjyvFCzzuqbeoRE9HKEmZrQ+b9AB9NHHyzkK7Kw4RKiwJmvgx8yk
iEDA64UFtUWPmQD8vnCNiTdSWt0TohCaHShRNyitkF1pUzgypwqoHpdo/+nvOR/BeukKDcqEUw5z
Wl8OY7rVcRetrQnubR6SleqZSIN9WDYaiVqFAd0QcbAOpqS/kRMwdNkYSa8tmnI/SC3kdiaxTawX
3ZD2luidvh5zuCanfS2Q+cKaelPrhLQ+pCaLW9Vg6qBV5JanNWwHLPojd5LkGU5XG0dGJiYWtN2Y
Bdp4KLkwWs9d5EpN8lLBZQxuy/Fo+MClY+Rk4WOj5T2iHzQh6YI6CA3S2nmOXbQ143yy/aHNfLtT
O51WMDfoy5ueswBtf3IP30sdNDz041D+9h6sWlG/K3YnGjG+lBnGKAMSL8928LNtzEqDHNateank
xpa99TBo8U7AdtzDIH5CJQo3uyQLNLt4iiP5VPPJ2WXGSHdIMvbwGH4lXTu/O2/JKc6cO56JW0iT
gISLtLCir1FZhk5NvUHjOzhj3WdDecp6eTNlU4Gl0PnWcaNTrKT9zPSJQ229g6qNQwaPSGuXIfME
Mbkf6AvSTukpYqDd0973Vg2hM5PQtSTDI4oNlPW82lg9MmpuW8XbNDPcJ/B4ck+zZNd7GVLBn+nQ
Oz1myq7tkyGFnrxhQtK+QuIr1jMfZz8QXQZp34iXHqFvM4EE5MOCVX9x07z142SKfIze5laT6O9b
HGlopCsTw0+Q+9HMbsAJ95oxe2xGx+3Rio+yw2D1JZobfbFrKxPTX8cpALPOUFPzRq5r3cTsR1kY
vA/GLUVtuQHFUGxd1G3KK3XtVyYG/AhaQTG3moja9DpBlGwSfgIuw7hFSYpmr3THcsOsaLrtEAs3
g13scWF1L5mqJq/BBD6Y8hatfFTmO21IomdaWxAF7l0MDFvDQNGQU7RdPE3hiIG00K9ZU+KSIl0j
TnHVVf0WYgyxBw2JHItUYabWF2wD3appNUB0EpLC81jWZ3Hfor1MW/kE1sDkt92Uh6PejAdUi/Ai
GdEVLVEqwxIVsORvLsaG73mVoD821nH7SkezuueRPmBUxJSvT8UYohVc0sA0K3NXTDw1cSyS8oYS
wmofFpAHXNX9EyeNPDTA3cD+QjXo8SHLcH2Ttc17LdoBDDIreQFcqAmH0a4w5x1Tc+dixrwpqdHp
XgMIRuzD30xHCkYBei+BhSn8rndw304p58qnyDrQYAGY8AG9t+5JlV02obAuLH3VGG55GAdGKuhO
DVq0r2Od1D6ZDFmsMb4v4Z6FGewDn9lsDijPN7bT55j1w8OQjLnCVGlg9xgZ1mgnlNMGOWkUApED
1F9vxAWkGlLB/VGH60aUmxmqqlFLV3luOM9mYo8l1H+aCicGtJZnPln5uqsQiLu6Lk9sYMz0ephb
e9rkshskjMYOjWsCB7e4gkK1W1EkaAkdpbsueG+t0L2tAAoygB3grgZPpdax91TYj5w7aFCZSZzd
StSlYWrWsFshDHMoVLfp2Bq4YCndWFFu/9Jknh4nboKGj8JDv9PhKG/4nU4U9qPFQ7tkKeZFbX2X
CURADN26dUpgkWPlqQaaH8fvwzwRU3/8vLQ3ulMHo0LNS+KawGWlHx9LU1VPVhSBDAIwhee4True
LDO6pSwS2yg5JVr1qpfpi1lb6Eo4ieO5Ju0eCjZVW4rc9ZsxVdqRa3kbIPfqXpuEQNk+z8hBlE3H
/ZxWli+Ey49Tm6QPY6PEqXOmn1qKrt0K7T6B5lNuUsOjbOS6R9IM0y5ildU9Q6p5X0Iz+VgbuR3A
r7y2/RhI0rc+NfkuGwEUrCyDYciAGEZqSn4xfEOfmlnyXKAKXSMc6LtYGtTP40JPPK5PCaaizLpx
myoB8sDt9kIVKF2EZD8FiewAg1zzQDEz2EMisbwdi9rZYVQYr2O7/JlE4oHD/QAeCKgX0V3F36jn
vQQdGvx+iFggfDmJbwDZupLM/dXk0/SYaYnmKyf90EXdhMTmHOIuGAs4RZrdoWvsPGJiTu8TR6nT
iKnOTcpztD+jqcVsA5MxL6E5bIGIXcPUzM7cHyjwUT4BUI1qry2s06CV6DlNk5S+pmUoLG1nLLdJ
nzsrc3TMD2x/AD1Eazw3cRlvUeQnaDURd416dAsi4bRVYJ+DR1VZ9rojU7LW3RLDNS6grAR4OpK4
ViaR54xFclu6bRSgUW6daDfPMFHYTRu7SG0o0+lZ7/HaVLHPlIbmH2exuUMTix2L0qmOKkvUbT/y
6ibrEx1ebS5m+7BIZTvU+Jgw9DmaVbxufhU0TV4UMcfUwwpmGHX0xFlVvHia0Pl6QTcOrbO6Mg4x
SkqvnES9qnqggniMtgqGnfYh1Xl7l/WkWwsJ8SunNdVbVBsikOAOe5OWl4duqqIddzkmkhrsZlu4
st4rcypvddjYBXXbAulXlOCM5w2uTx04PiPQkMj1U80A+nNPemKMQepy/b4S+XhDRGn7vXDqZ7tf
1YAk+JFoj1bUD54CSIEKQX0BSNOqUrah+dzqXLTUXCwZ0pMoLCd0WdRIB+W1ug1VS6PjodW1EDfQ
Uyhqu3PJHLd4qm4Me1k35Qt6i0DGxBkmcVUelm4i75gt0g0q2/xpmvT2bjR76AeNtPjOUOVtYHdb
f4sgYfxipcR6Nwo55xMQTgIwbfCdwWRBmTD+JEX11DdFMKCOuHPGpt7TAjYZik4Ea1wbN5rRDmuV
qjocm4psMJLXvIJ31RE9f/xWpg8MfHCM+XfoK0fPdkaHTZ5TkQTIwsimqYzmR1Z2Glhulhu9J3Fi
b5legwqpWyrSUXllD7SLMbIE/rC/wRSj37otKxS2tuwPWqxBwKpCwJBe6qb6O9QMVYAW/43bgSMS
SCO2gXxAr0Zo89wcVHFzrzokl23TY9rSm0J5FsZcjzBu94VBylVHZPQzL4Y5oNJ0eK+A1TkqlO9O
wDjlmWeKrF6VIwVvofxoC+QeyTQ+dnQEooV1e/wdPczRX1tFcKAHisSq6tcGmJVNBJgnGp+Gltzn
Teu7KJpXDOPiG0h1a04gi8p8N9MEc3wT+dwtemrZbQew1woiq/VKr+Wu5vY0q6k6BSbkhjGUiPkG
pvXEYb2PY0IugqVnPdg/YLDQyzEocNiGTuGHrs3040/I+bagQ4pwlG5VlMR+T2RZ7dJMQ4BpMQpb
A5AiVxAZH1YVarWD4yhoOCgJFN4FcbQlLhxMHIgbUJA8KWZ6kIj88z3SlMVDRXtrAykfWGkkQNan
evMvmvH/R2v/b7grfEIHz2jwP9Da26qM/1c4/9fD/7n/jPL+/c/9D2AbbgX/BTQ0/mUCEI3IBEj0
/wC24bD0X45BGdStNRNReoZy/wuwrWn/ZcJY3gBLAWItoOniH/oXYBv/1+yKCh8EcGrt+Z/7TwDb
f/ITyCx+gygCgaw/NwYmgEWfyI6GsQkoz7RHPeFrlwSrzjzcXJBjuhFVea31NOxhlmqp5lmk8a5z
tQtI7D8397/f3Zzh2Z8OV2e3o53nDQ1dYN5qgnb3JZWVPwHe/zx5oQqAHlimqUTRsI6nFdcGr0MZ
nE1A0g43mkn8tPv4tF3+AiY/9xMW8aHUWa1hpkdD6dxggmD/h558//yC+ZN8WptKaZMGSjcNlYYe
qWbgo7p+5UwXtIvOvff8v396fKo7HenreYGGwBJPtvjx9XrMh+FT4PznvRdkJpKl0YgbnqGNA5th
Pd5jPIAmCubykJgHkPVOoS9pAv6nD/GWaPXRljWyEhfZtDgMrnkXs2hFuIMyv72ZM2CN7i0L5osD
MENfv+OfrKh/XnF+9U+/vRKm04EbTcPBzL6NEfVEBnwUKIZGsWdmt/n6r5xb4QUFj/GOtRHYASEr
X3UJ5/nswqmZd8A/V9M/r7848XFJJCTPcOJt+jzmOeY4a4Djv37pM+dmqSaAO2ZoMWimYaF0zFpX
9lT5GXuzkzsqtW1UXfgJ9pldYixOPngjmo3xHA1N/cMamhBTKJ806WrkPRCOUQHIlLPXKxtdSL6v
qLnG2OUJcNzVmLvo58ARfaRBTCCAEUUbhX4Lsae7GqBNmeaYNMfrIiar1ChvsqgPHCePMZrCqAdA
pw492E6Q9UycnQyygaC+r3eQFpfPw/giVLtOBjNEUlKOsUcAqDK75Hak5Z0iqArraV1BDT9Xw20/
YMrimAC376tKW/M6B9y8Xdk5EOcK/TXNAuUFfeS8vyXqtXO7wJLvgIp6HcQaMFdER/l9mKAxHmX+
ZBeeY9xnEzwQdXn6+lue2SfGIgaWfQbqyZTRcCwfavlqZAfMaLyvn639yQb/9yY0FnEvyzpZKI4z
hKmbV2DOarRo+BS97U8NDGPG3Yg5fWwcMQrwAdRYi9Jc6aMT9GkSCoyLTB18IU4eMevdOq3a5265
H3GXBSTOfIwHL2y0P2mm/7zmvDafjnqJAkABz0TDrsOAUfuWo1EBHBhLR3S1v02T4+WY73+9JuZ8
sv9yMI1FTMWxHCZGWhrqTvQyZrBXdo4WIPYR1b0Jg7eRf7DMxtEy7wD/x2iasiC27FBPW8xeof2F
moYr+hJzMPcTYLZibHjJzFBAS8sBlyjnYmsD8Aj0DbpLaKVqjp+B5APOqG18R78dql7kwBp0PMQv
hoegVemDpullgFflaAyVBfyzBpR4luPH9KGHNFB1E6EfYEWPTv5RAUdZtL3/9XqcCYDG4iaICFCk
qsDaa5hHoe7x00vubwtdgH8+6zKCMyizF4Ths8YYESbcVyVEQsBOAMAuZ6uBwCAMRbBW+pS9OuPW
nnJ/BJpGUyO4Ci5QGy+DDblp9LI0yg5ZeiotoIOZBZmY9pJQ97nfv7gA0MXSa/DPxhCMxW1s4DYj
b1+v7JkLbKky5aaZisDvxtWSHMAoXgG0jNKvqLesYBfygzPBY6mYJfo4gxoXLpmW4MZ+7vofOvn4
+u3PrIu+iP25KDo0ErAvMO8EVHO8ZPp1ZlX0RbwTYOVkguG5FsJIpFB8Qx0WRaMD5KohH75++XPr
soh7FkcvjzX4I310rKxbcFmsS7Jo59ZlEauAyAKYKB5pCOf5UkfVHnz9ysaZuKTPf/BTEKwBBLRp
N9BQYM5VZHJTAn9sjTwogR41M2dnp98lqB0aoHTZDrM/P6uMx75tA1ugD0UawMO4T9LI62W+7bp0
7QIXmBqQ9NPkOo70dTfVG1L0fo3Wf4JBS6qOTTqc0CkBZgjQ9B8NZDnJuGtNX7Ril8Yrl65F/GLE
2YWc7tziLYIN6eyhGCMbSZEka71eS5dc+eRFrLEg5i/TtJiLlPtsxBTqkuDGuf26iA8iiXgBJRng
sJoWDMN8TbsEQMvTEDmezemlr//3S2mpDV6300S0KEeohPaptpPGhYNw5u2X3HuFli1OHBIANNgh
eHqYspdp/DXGABkW7MKNeuaj/uYof9q4hgEseJoBqcbjN8XCCJPFC0fi74uiLUNFJkWvFbipJWwR
YNP2n4kH//teWnaLehB2bHgMTqEFJIXFYPJcJnckvhCTzy3HIkDopikbHf4MYdGmaM+v9cq9sB5n
otrve/bTQsc5jSq01qewgnUQMDmAVXhQxL/wGc9tlcXZBPE6NuQokeyDTWLnjwM9JkbqZ7iztf79
6y967hcsTmk66oWyh/lvyG1rPNnAZ6eYHX798HMLvzipacWlGhVOalUGNc5ofeVzF5UcHKWL1inw
XPWDZ75xKT0687q/7Ww/fU3ROgRyH+YU9nSbQC9oCq5aBra4uAdXxoOEBWoIyrqHwWVjXRAEPfPx
fisSfXphoglhqvnBcXzX0RNDDaZfUE86txaL+5qrMcXsHWtRih3pguSSmeq55y7OouY2GcGwdgpd
1DXT1jQvnMRzz53/909LgTGOG7dift9kY99XanXdp1scQc1FHVLXeGye3oDV2E2b6567OHZ5jSQR
0wOEpPg06K91/3HdcxcnDlyINIJZAyK//WPIf1O/r3vw4sjRoa8NXiGGOgPwyzAUu24hlg5OfAZz
8M6YQsN60KaH9lIBeyZ20sWZS9J+LO0WC5GJk5W3JwVuy9DHgDI7QKHa1+06Ov/1z7uuTSJYAuOv
JDQBf3BfDfF1IQ6iJH88WQCt1UElnIaYN7fjbhiuuwuXmrdFkub4t44NzbcVlKzc6w7KPDX4vBKK
iEzVBp47omhQfhtfl0XSxQHUJ1YTPUe86It9aayjK4sGujiAfVswBQ3cISz6AKDTkVzYEWcaJ0sB
MScpK3jYYx0m90cvfxmKb0bVQCGgCVwoAsT1Om2PVx3J5WgrZ7At6qQ9oU5GK0k9sksWSXMs/n/7
MWxpllvUvbBbgTNJoa2hAUqijbgGzPU1rw07lz93CiD2LrA9yPUGkAsZBzf39boHLw5jBq1xDNCx
9J1cWfY2Ule+8OIotqVVl9HgIDmFtNSk3aXXvvC8/p+ix6hrEJdp8WBDHPViB5zNdQuxOIugWRYg
GuH7lUnIVeIl0Ab5+snndsbiNGIq3ujuHD1cA3h0FLZKO5bxpWj6OyH628ZbHEpMgvvYmRMwlr02
Y3JMXCAR1XrsSpCI7ZVrPlUMcM8clvYESiI2qJ/snjMQ8tY6CEFspFugYS781oUg6v8tSthSODJV
aQUcIt6m6WwYAeWegZn/wPaqhfMeTkabpb6CZVjnXBXzIa/7534AdxJ/AdD3MOLJsYZvnLwQ9M98
tqVC49BJMxGQVghttckY+MrRXZL9Z9L3/16mWVnr8y5uG4yuQLZFdqsDX8LztUMfUrAfvt5x2t+b
MMxZnGrASHXZSG0IQVvzSQcoTB2vS0v5SfUaNWkASo4Xa2SvjSq0GEAkAFMJHdoeBlRdBDhoGnyS
WXpblSTg0MfKbbpvx0teH39PO5mziA2TxRqr6HGEE1qjJbQbxkvF37knL4ID9OFrjmQFUQcEimpX
2hei2bm9sAgOANtFjcrx3BQUjqr2AEj3aHJRSPPveRdzFhGizkDMAFQR9/UsZZLxNRiHdDD9fNax
0KYN/JF/udkLhIxBdPtZ2o+GtjFnEQ0wBcv6nfcGPGfWo3gxpmLVgEcChvdGaFaQTaYPpNROgCZC
7r/eXPNX+ku8cRbxRoJz4jZgW4aCxvDfOjW9AC+q9SEvd92RXgqlYdyj6kanY1jN2lT819heF+OX
RuTcNEUyi52EFLM9FCbXldbMXiAXJlbl8SjQtesxJyEQehgtufl6tc/s6N+icp+uu5SLgQ0ZVnus
QjP3y+7CVzz33EWE0JkJ3KJiCEC2hcli7zv8ukYaEG5/xraaFzDAq6sxhETFBNz7y3UrsTjbbmeQ
xuLmCB+gQDvGcnXdYxdHm2DmCyaGMYZ9GZi3Vz92caTdLG+hjBMNYfc4pd1PwZu3r9/3TCj6PeT+
tCEgOhO3ssWgtZPbjHwfnHQVgYnw9cPP7YpFJawykZpJP4wh4T5mhvK6JNNe3tEjUuOqxGPBWEUD
t77ubZfypUPUxvh8eKx+MEHOuC76WIuruackFdLAhiiTI6SjXzmg6Rcebc4/+C+x01qcOmnp/zp1
UVOBifvdxdVstn5dRSD57MgEuYEmPtFMgkECyg0goiCwgYv+0YAg3VZilUcPhIh1VYWuc8LG9UcM
OLTHXL5YEFIbW8g6ZeDHgkCTTvVuyOA0mb31kuxMNm6daGuq+7bfW85WuLsoc+AgoqwVVGA9V0KL
qIaojbUqIAM2wUS2oNJzE+aT5EnSb1dtMGsRG1oQEqXT9WC929AN8MEm+vq5bD5Xf1vZRXSw3TSt
x5gOYQxcjWU/xABQ5oyCq/gtIieavnP+QYqHun8xu9cY6c/Xf/fMgbEW0SMZaBuVEJkJHUg/lltj
vOCjfe65i/CRpz0tDZeg4/Cjq7bjlbfJUmcVOm55HJnzY3+ZFaC5F9KjMynB0t4CNx4wwfNXjbIX
C8kcn+4t6y3qrxvug4b8542iF1MMVC5eu4qedctLjQut4PnY/WXTLBGHliFKCyD0AaPt0utohP9A
tjO7N8vvYOL5V22RJe7Q5RD/7AY0AVm3AY49umQTcOYiWIqZ1zb0G6Qxf8sCEvmQDC/hJAuVq+ve
enFQc6g8FFACwpIDwFHterH7+rn6mYNqLg5qBH3QkrQKyV10YLF+0sZ93BtBBMGK5CkBGGsy+oB2
5ppX2TFlzCPslrlknSYQ8WnqrZnIrWmM+xKDSz3OV7VQAa3sEyMgThNUKQIagR9KbGX6SKHZWgJq
3mMANMWglebDhY8K0fQze2dx8o2OdSAHo6ovGiuY4n4FVnkAwoPf1+9ZxPwK/aUYsrl6XfiQ5VkV
Zu1N0P/KB4DzHc9U9m5Att/I2070gKSVgWOoNbH4NsfFLq2VRieAeWKg1IxAB3RLaOXBKg+DCaJl
hYCdg8/CngbjXYeQWZZ/swV5MFi3NrXirsp/0vbZVtqqGSrwjiAqRqy1XspVCX2K0XgT6SFJCBAt
1rqtjknywrO1Y9Q3rJsA6Ac+zNyVILR206kDk7tpQf2F9Io0QcFwnnRRBHL4MTPLOvqdQ4etoS1G
8dBE1GC4CRUtSDH4jkO8GNQR82hDdw28qg10MbzSiaA5tJroUzQ6Psgdq5yat5bzDN2/vHK9cXQh
xOyu7B7mmY6fZPToQL5gsMhKagxSYb+oZa6S7FVv82MDbSy9bq6LuUtIx2REMXwK5imLDrkEcLYv
7ZUz1bi+OEsYKjsctN8pFOKxcg7OewUhWs9JfWhuCbaN8x1E+74+Xmd2pb44XakZJ0AUopKM+L5T
0AxKNhZE875++G8w31/i5RLb0TECvQYHP4SCOWfJHzbSjPEX1w+CP/Jq56pdpJ9aHvuu/dbED5Xo
97x5IPm6MCHFltg+5J98E7IYrnGDomnr8PqBKrVNGFoPNmjRQniRcy/j6jmRa865bzXWutCYrwFR
TaCxJ/INMGg94HUKCq01wGl9YGj7JHtO7VMJRSR7Q8Ql3OGZS/h3CPuUardgNkbguGFDULAnCabg
pwsL+ffYoWt/3mcQMkkl5CkQO1w/HY+ye/z6uWe+vjnH3E8vPCUWg4AKvr4DbqkEc3RLhgtY3b+3
6Jm5eGXAwyFdU+CqBHEXUMF3cKL8smWQC4FwHiL2aNX73rnk2HEmofgNevz0QyI9r8Y+GgdQe45m
8yjzG8NqICN84cece/win3BYKibQTJGvQCxPEui2jK8NFBmt/pJpxJnMYgltbsB6Ai8RlzMtQ6OE
Qhw0Fps9tq6VX/gNZzbnEtQMSRECRwJc0CjVdLXm/errPXTuuYsShfGU67nAc3NzPSRrEASve+4i
CPa6pmDLgo6nle8GaAOZF4rAM9/SWES8UoBDWsp4DNFQDWwJ7igt/MY4wrr0EnbqzN5fQm0lUZ3h
zOPWvn7m9atBbmXeg5oIJ3C0wChsXER5KbE4t/yLI1xZuSJlhhbV0EISSzkbAM2uizozOehzdFCg
bpZG0owhHIDiNMwuTRvP7fVF0wCyzFCvnKeCUIi6Yf24q6rUrxXD6vA9JZf8uX5Hx7/cPksgqlWl
bcc1RDdbP5SQOhv0g2tDAJgep6r1wW/dCFg2j0cCLL0D6QwDqnbNnQkBhR6eBZlTeu24jiSDWnwd
9CTdyNT1BzE9ivqpNNoNVDY8kAzz4oZAOJ+kUDiQPsyb1l8fgN94r7+8/xLlOkAoXoeUBiZM7Tc+
NhAthO49REagZ7oqk59ZkSPNgZovhgy1OInojlsn2/kphfThNuxnBVDHUx5oeR2CdIzr0IUO27qN
c9zyJ5Y/F2NQ2Jci8JmrZImbHQbiSLfFwNHIg74Nuo2eXdeE1RfbxUlYRtR8ScXypxpUkEEB9OsV
PnN2lujDqAUvLqnnDeK8ldWR9N+/fi4cLXBE/vLplvjDqaWJmlwUuFCXAnK18mJ5n/evBbuDyFvh
jfFrjIkAF68nExJ2Jji4ey6eWfyq1yMYCZlfo9kBldoNvDn8ePwFSXJonX/jfQ3pvtnv5Pss3wmG
elNvYG0B2VTYQNgQwWvNFbQHPCtm3hCDWDKMHxE5cBkm2YEW90zcmEUooCkx3XAzbMePVm6hbsXI
dyt/SKcjaeCSx9vHhgJ9TgnY7yy+t6WDnS7ZS27kqO/20vo+9ndQrA9M57WVB2kFcfdS8jqdZdOh
+dSsiukXeNpGC3mZ5GayIM0CrSRqAPFu+rVuB7rheone3MzC6Gn7aI+PqThqPRzp7yelAhUfaQnB
zkMd7Si5zcttXBxEfTfWD5kRWvoeQiWzN0VgJ2EGyX23v8uh8zLJp9wIhf7eGJCTYvt0jDbprA/W
vPMWMgaGfefUzcsI0lNivSQ9hH2g5NK9GOr96y9/7rsveoGgQvd1RZGogViStbcpue4MLCGhRmG5
0ErFc3sNZJSb6VIoXhjq/HuuuMSEQoYTzOFkwINptMZY1CPKDRKI1IDDnJhP0NnR82/Zy/dobU4H
Yn8n5luUTx6EcdyZnf5hDsW9kPxkki0c3OGk+cAyuTZRnVYxCHbyumRgprB+vooi2vYiZUBhRALi
cnZI4wtHdf4wfzuo84f8lDhC+U7PMjBjQsh3YNYeJDWE7Z/0Yd/RYEB8v25bLC7ptNZzJZsW+XuN
+XmgsSuXZXFDO5D3MmwxIwXyQ2YHvAu+ft9zfeffc+JPy5JzyFf9Bth0YKdKSBy59o+kW2u4UkoC
qWZ2P8Rvuv1Wj3sBNd+pUUFf7YtyhLLp1ob5Q90o34ZweQpPADb9lOMtWhrcGaB4ScFqCozyljS3
oNhLtmq1xKMRh0fwLw2CoWXxQRyxU2V5KyQUr9k+H4gfOdM6htjbJJ4aeQd5hlZBcPrO1G9Ncw3V
zyu/1CLTdy0ysiJCTV/X9zk7wL/wugcvYa9ZN7Accgfo6mkr602lF5KEMwFniXqFs6xOirkHQQnc
nKxvETpXX++Bc09e5PWjw+GNQSIMS95IzG6hpX0B9HomU2CLxL5U8L7tmxGIDwceTqiUE+uxG7oL
6/wblvuXE80WoSIpE50mJgQScwIThsQOjR5kKk41dKXadax/wNrOj8qh8U14LhU53CFaWkBINLtt
BfyQYvJql+mHS/4zkYR/h9jfJsWfztIE6HoBksMYFlb7rr/AKuf9ui+0iCox1OsMk0F/3nQ9Owq0
S6ncuS+/iCqxo0EbSuK5CulsEiQf173uIo9LCcZVWQ58jAY1Srq/EpTMfiOLPq1vpRdWTSq8bmF5
g7OGttuF9z0zfFuiZjuaKQHpZYy84VNm2xDAsp6cQvdEecjtDlp/v8oRhUUbZDXxjeSERqYPuTio
Pt+XzluSwTS0H8H31e6qDCwU/k2M3UMPGmXLowC3TFSA0cc2g8OgOV9tG4Deum+TdjtVx7jecL5V
bPPfnJ3JbtxY0GbfpddNgPOw6E2STOacmiVrQ8iyxXm8nJ++T7o39WdbFqACXFVGuZgU8zJu3Igv
voPht4tBzChesMLffvGD/X3Pu1btpmoua6AGSFJetXrXjN8LRdcyXTFP6ZIsPC4pA3sVyOKL3OeT
4+K1SBcIUap0APf2i34eDUAQGcZODr4qiW7HpJffe5uuNbvRqM09w3iEJbX0BqtbC+vhe8/78p79
d4GKxcBS7PI+TZteeLgdfu+6V++/hMPrUtlcV5EP/cv41bzDZ8/76vWfNK2PFmtA3d4+mMz2lhU9
0kdAeZW4/96NX0UCrVJrU456aoNdgSckJdj+i3Tuk73lWq1rNLPiGCr3bmo/mnKBmXFobeeLreXv
cVG+VuxqRqnb4nLxxfD7eS3kL67795sGv/g/14da61jDJeSgeM6bzkdOO6WFufWdZ405z/+8eBJW
xjSqLBLs7NLQhSHwvete7eIW2IDUqlA9dGt92pT1V0H3r7FJdi7P6D/vyuTMuWz23K4VvkXKQY++
1auRL9DS/14XvlLrNGpPzMspxPkgEL73GK7eQXvBHaqTM4Kegs/pysi/EJN+ttauXkKgIbPQrJSK
cxDeDI/fu9mr9y7pjVZeTC46HFr/K8OPz+70KmMeHd1Zcv3/3Slln3/fqf3JVa/FtKEoOQMo07TH
AwyejI3CpDB/jhhl4km2ywvhluG+w9czzTGcwoQGdCJZXUQX8abGDGklzCqoOGGktxJitbI8NuVT
Ub/kerQZS7z6jcVLovEdsZzfYBKBZf6qDXvXAA3j5pq6E1geGMmjndykTJy0W2M4aSollHOlAqep
Dddqn/Oh2RYa5en0BwoRt5QXbZvFBvJXM1dcmdEYFw/zFfTMLRbh26ESuzjGXWKa66PoTqNaAlYJ
uvAO8tI87uNoI3I1UEUvIM/grmsYkUfh0ruQZZYRb3DJn81xo1YCo1OwNXqxbJ1q3DpOGej4e9rM
LZejg88yhMY6jsxNpeXf2mzka+1UFS2JFeJhvrczL6xWtf5FHPkk+F2rpxqZVT5ZnAaS7iDUF9PC
Ylv+nigB5vz/fOudqE/qUuPtrI1fvXo/Fw//Xp6f3fRV8BN1JqddvjBdMa/xb/f1/qVlUf374p8s
ffMqBIqiHWdDjdhmmGPE/1T/ovHx2U1fPu8/obUt5rYeFJ50PARk4quiWF+yqH/f9J/T2/9/7MJO
7OrqSd52GCixz0zSatEUr7vY+stPbVytgJ67bT+tABF4BRCA3v6QzJca3WsmwgCb7Vtd/8rn5LOn
dxU4UztSutQk0Mv2i1Q9Fd/LWeRryVIiJ3CDUTvs1fpJ2Fi8fu/bvhb2K72YinQkfGrr6HH++e9v
45OHcC3nr2RH1mInoSm0jo7zF+vnsrj/8g1fq/B1AT6mH+J5by2Op1PTXjoUMtj2Ll/Na15ey799
wtXKN7pQa8aG0QwtNNclNkgygLOcbD8RD/n88r1nc/UaJMhK9Snlgefb5vi9HoV8LcjHJd3Us4sG
FKOHx4Zf0bdSZflaPC8J2QDPLtGt1Du/0O5qhiv+/Rw+CQfXovmmH1soGPS0uxbesE4LCVl++tWI
wmcr8CorQN+n4i3KfZcCUc491oBf7EOf3Pa1dF61FljCE9ExtV4babm18x7EaV588VQ+ue9r+XwR
NmIsE1ZHs5zFfKq/0vQ4f1/a1tVOJM3VlEkhvdTQDt0alRpNIfdiSVyEmSvJstdict1+Nf/9ibpV
vpbUR1ihm4OgK6zFwVI7Xle9TlTaDPxdx1wEejG4WEn6ddtQlKUr099koffvdfXZE7x6iTWzGkfI
kfM+u6Nl80U++Ef69JfQYF0+7b+bFzi+wqkJPqUd7ePe7zJYMLZxLqmoh0CGYcVtSt3wAZKv5qLy
ZVmiUr2tYTCUZRnMts3MyQ+uANgkyOynQj4v1Q67aRBnTxBFtxFTKYCrbkJl+DkOb5m4z8RGXrY9
Xt2TZbut80uyvrKW/FP7+9uPc7VbAnmeS81ol72mUOvZ6SjGK5AYIxZocl/uUeHoIGyyM9MLhVBc
odwm6t2/v59Pguz1PEAaG4w8p5w2i/gIin4Fv1moz7mzH3EE/vdHfLYErs4Zs2GbHesAScjTcpd9
q7yE0+zVCmhTkefgNvZ5xndp+QPAiH/frspff389rwXDOMCXRY4b/d42QID0rlr9NMdDJL/Y4n1E
XVhom2g4Z7XjltbbEAMehUsdzXiCtm6fWath2MTRwa4nvMqeR+vZNnej8sKKXcmFFNhK5YElXnXY
rTnyjSIOlrbV+F8gaYUo6g2319pgqfoALFVdmRv8XTcCM7Qu3jn8ys27SQ93tVPvlfYdN/RVUkOX
1hQYiHit6L8rQ2xV60Fq7VPVoaIEkSiPvm3YwSTXgZrgAlEl3lDNd8ukelm968IbiI2UHk0vLENP
lkK3lTahxdHKrJn/tle9Vh4rB3rdKHxaznBw4YalkFtiertAFXEvG6LxDnzL2pCeyvp3bSk0tPmd
E4wwJ3Ibmkx4X0a7ssPfP7RhJ9wsywFhMzwUD7vWlQVxqNoNugI9WMOx+GOWDuBMMIze6Gm0BjrM
04TgXVU+4Fp5fPsDYbXQfCrpR80jMgdQp/3oS/LJKTbyCPKzqTaZAsdgbifQDHh7Qu+YFhHMmLCH
0u+xmG5mom5TfjTyLuvERrNfx4vyFuqTHgPWZWNRn6GyOOPvRN6K5EmtUgzGQcfEsTdLp8keApEa
TyK8y9Dwt21xZxQM//ICQ+ThSLnGD8EbM9Mz+o+xqj1QTswsqoFs3DgpTBvtBFdkJRGWVuO8ViJn
nUcwH8B+a0QjKcS7+QJZmt+z9KjXSqDacBqYflCm2rOTxdOte6pmVIxWYrKDcO7cPgEnTZ9OVfdt
m62G7De8l5MOZdxgmnPUTgsOiLYwXLSYKw1f+ilAf+yNrQn0Q1lZfeGzkaIGEbLXOL7up/q9od4I
5yGaHob0MOQ3w7ye+G13+XdDuthJYmyPs+RjnZ34e8nfhwcn6P2lWdM5bR0fF2gPJAimix2180Dg
w69yzh6G04AOJaZ/Z56Kdt+oLx1Q7om27lR+2OoPkb2D37btYAh/zOEPpf/I+W+WEmRY3yVWAfhJ
Ouapn+bHcHkN1U1qoBMu3Gi4mfJznYOc35JOuxeOuuKEzC6jxoSRcSyKY5v4o3znJPLKZJKlkU4h
Woo0rn15PlPHgePUbBo78kTxMqRgmG0mpcgu2tci3cKMOYY5huHZtJbVct01iCsYeonBgdrltCn0
M4JgFwirMRxHs3O7zh8LRqqLN9t4KOfKs0TuzW3/MGFdplKTwCXvSJ7kd8q5iLhhsWsXyS2y56Xa
Gvi2D9G+r1TPjBpASLu2BI7LIpUyZzURdSQ8/51LY7ZZqwQii1m/1FqBqkWSzSMfAQD1wqE0gsBk
wTReFV5jB1oIMo93Ks77o5PcGPrZkm8KG122hyCdnpjSx3gnvFntraJOh0hX74AwBzqIHCl7Sqmr
LiidSnq7nNPt8j7rko3TSh72ET4GqaVEfxgVbt7fFfWvdspuTNvYpTl0Oi0NNO0utAtISe2qkjAJ
oUEyCQ2l+bhSIeYVRe854wPweOgMum81P8w2Y7IV/XkdeV00wYayAMC1Xqrc48u7MnRojc4jIKI/
756N8b8TX+CQJ2DmqKTeEgPhDTCKtC429PhdCaePnmFmzTiYKP2r9lFX0OWJZDPl24vXvAVmMAcG
Cyq61Z4c8z5Un/qkPalYT0bMOzrIOsBIrZHW+7V4jQbqLqV4aeXpp4Kiz3KkIySrCdRBfvHOdCtg
1WHbb1I5h4jRbVtOTEPGDIJc/wBFssqnZiUjkuhzw6vti3dTttYF/HYoOn24nubeA7ToWaWxTuet
yLt9na/jaN1JlIjNoJzul4Gx1NQv+30uXkb93DdPpsoA/61UPlNCleqdQcLDn5icAgDvaxnfjqyg
C8B+QaRvN1CXkNRn2hlgGkgcuHH05NVobQ5B3Pp2BZ2BQtVTmtzrvCxx2dGq34Wqs6c55pZOCsPk
darqHcHaYeZM0mIqdDL6a8Wv5btBUYOUnW/QHjXrbhGILXMvB4o9N8+wu1e9k/FJoLqPVQmIBYa8
hemZpU4PifZatjtFolwLZ7SAWGwwXoZKCwdaaXwV9S9D3WqCpK/eVsZtHQGwhHGJymkaN2mz6fKf
SrdLuaUq2iGW2sJoICPcD4a6CtOHcQ6gKHoz0IN4r1SK5+gqCOe1bKG9St4nhuyc8dYQXiTuneal
tdfFdJaGXa8m2667o9jDFprP4/uig+drU1+VIKkvrKIfZvkGcXUVKy1FOms3EGLTGkMFaEQpU9XH
slRwVahIvtrNBU5ZVOt8PlV9umpKolfsCeVGyaqgxA22EQv85nSlRJGfGDcMA27z6LRQwc7FZpQg
e51URDtyxduvUPhsXcqEnIwMHPoiBvxKwIB1AcCCeLNUwg1F99CzyYvbIlvP0VnXvCk7xIxZglaV
tYDNGO0Y0O96leSerLzJ8mZS94b+uPRnRX9S8hstB+dq3QJrBHiyH3t9FarnwbbXCj0ofDBStsMR
yE3kteWGVhKmDncJ9Dz2vtbGSb2r8T9eWoq3fAajH6Bmz1GEljqV9m33Fg0SLyaoi6Hdqn3opQjL
KtkfHBKyYWNV/dHOxartCle3yQuW5qy2Yc6CPuUFfQiyliLLwEymbtRtCc8nq973RKeqhoECOjJ2
RCCNhqtaI6kWtqrl4KuMxvf1vSNF62wAeiICp5RwyAMdm6yZI7uJKV7FgvIsbd8k/pDnY6bui+o3
VpGScpPHu66/D6FeGM2Pbgn9SNwkDTF4OtbJ05Jgibu0nq35kNZcPfkhiudUXWcjdnM9bBegrBkR
LGJ779O1hVcLkBQC+AfoUAaV3KRMWESWJzjDLESA6dmBYGptlu7UGJXXJEaQ93tQtSelHk9ZhE4L
Y6BJSg4NnmIdenspYX8xJ9idxW8ml4OpEnd107h1GHrJkgfxUL93UwNs1Lf4oUOndauwORSwnlP5
luSQUGDDbj6b+ZtaVKskSby5kzxRibWiPqD+WZVR5i72YTB+qsq2CC/PVbsR4EYG3iHRZfuOR2By
wkikwEwH/KShUdXrMntf2N9gQFPft3zNpgbBItbIsBstBjtoeOr8U2KDM3ED7tvTHL1VJNMyDhVW
vFl4ymUj3NhYzr0h+6WuX14AJ4b7KZxjx6CTZvyyWrHOLNuPJKbC4MB30EE0wIIN6yatq02uvE5l
DYq9IxFwlaPSaavQUP22S9ZKAiRKbNq28aacYULp4oWxy/pjZvb3qflh6jeheZcVNySgnRBBW40+
GDAnQl4CtKtKN5jEuGYP9mDpie9MoxTHXDEgIMerwjSOepV5YFhvnErdFPW8EqDiqpyNrckD0TAO
Zii8GpWrEp47nafWq4xV6cFg/BodvP5mGg+DVT9r1kmbHuv5hZxhM8jjKzAIPl7bR0rmMpdCcBvR
b73PdSBHhg+m3lvM0zRYK0Ulne9ZjKTldTPcJEXuCvW2HIVnGzUvRudKJFS9OSHSHjkQgHa0nuNC
Wy89eB4IlnM8Ye8EHxm3yrhVbnSDLQcmomiyvaqVnAUsP0r3SeOF1CKc3HHFcKG/YxJm6lSEq5Wz
kN0AcxTwiaDRNC3ZYsYFCh5KC6EyWy/WdGGW3cz9uanLdZ2JY2KVbmHHG2TkIO4M1+aiFvoMIFs8
2oUmn73R6uwwYPit8ZgXaTk4Jfox3fiRE1BbvV0pJEWLCvpvck2oc05VbMW4NabcbZggAk7LKtDh
/+S+Vkx32TIGcC4hMA2YsPSrgUx+yuIbW5mOS4f5hmbIblf+Mq3qrF6Y029CCwHEqGxe8GpnsYHC
6arxSVTMONn7OpNWmFCDGvI52zLnVgVYG6/CjyFMvLB76k1nIzflGvvyvebs+DlyBZxQHMTz2pl8
TZv8ENuhQQvmwv6dDljlOKWfASaPIw9SnzAP/ditq3ndWWdL48aZ6itHhOogUZva8s3xTlXnoKMG
VMn2Cie+9ZSot21dHJoOQWSLhNXm4Ajp24xpjj12HBEj8wkWs9sgjidzTKPQt6PKTxaLcdVxO9jN
h4U3+GrsCG1WL451fY97y8pUb/sq+Vno8c1MpGEKsmyCZElc5AtFgS/ydADjRHKHHTh8pH0ipnJb
YCzTadXJsfcGc2IY7KxGs2Rmq0KdbG/C+k60xzEyiY4vifMTY756BcUMn5GYLY0TEDjMsCWK4wms
9coJJmKNTBjyVTOtFbnyslY7jngMWIrm8W4F9fJYMi0ZsfEa4z02in5tY1UeVg+jMT3I+Hf3eebS
9GGwMRBKkOt84CKtsmk+OKDSQCmuYUUgFHD7MfSbGIJR+qBEuWepjjvPnCc4SI4phF1ewSksgXk/
WYKUoNDdwjQBfSls6I4UlIggC0Jl1uG93043jsbuqiid1xjh09JmbmHEp0V3PFXeyll24zQfdqOv
dAY4hTZ5C+PJC1rzadLdjsPCbIuTPj8s2rkcw/3Sqb5a8z4ae5CUC4dyoD1B6HAKjhpP7XQXzkxQ
xhb4ieFQV/qHjis9Lv1NddNpa6s8RcoOT+iVo/xQk6chvh3AaDvdgbiFmr1Njk1KWaPpUUKvTaz1
TXl+kOLUDUPVhdd7Q5uL/KEGjlQH5gylK4034exsuyw66sW4NiL1V0aGag7xYbSe5qGhW0XG4BSU
YJZV0mprsOBuyWgsPDsMdqRAc+KdjBRLDDMHcgoM+LZhDq2uNCzo9SJa1ZwlaPKuzVDah+ZJ46Qh
LJrJ40NvwX7KOPZbixZE2nEwGcC9eNlDGszN1ldBTxt2DToUT3ZdOSdSDISU/pzs6YyCSWQ6RcSM
kupJKqCB2Xyd7A8nj/cNyGAl+dmVySNdmTNVEcwblB2kY7BrvXWy9fZBdGGA3I7Two1dVec6vk2n
u8vB1C1IhpNOc9PxmJc0mC31aI6zC1mW9GzhXLSPzPZUh2wDyxu2iK5Vaiu1lPzFfk2pKY68RdSN
0OPmMS3yYVnldIjL1wqCn36p5MR3XfuWUq4xdZ3MLPea6AP6BXWtyBW8awKj+ll7mxBGqnR9Tec9
tOJ7e2AFz4HR2xuz56gCSznONK82AdpcRmlaPy6MoHD8ljuzxo/KMleSsDZGfaLi6Cp89ViJB5G9
iUtrZcLXdaRkbVJ60wedAz7vBFiAzmZGe7oEnq0WiQ1uRUb3HJotQfZjIXB2jHymYXQC3LmJSFpz
GAS9kqFATl01yT+mGmZYy76m317KIgr72Kh396m6sZsTTTemYLA2K38nzZsjIDyCq1Ua9h1lvmni
wrfyD2mB2mqsVfhzthZMsQNLrA1kVm2qkX9OxsYge+BsDM3Vj+eFmCdr28ayOddWXlpEG2BrsNZe
S6U/VVSjDENb9QO5eiSfFm6tY7xVgGJIrJdi2cnW84BEJ5J+V/MNZY3Zvje8zB+TX61qHxyqQpl1
moWzzsipSpia2vKqGm9FuBuptLebsSuhvK4Fs8hSdszI5AbxkpbbiiKG3vuGfAyTbtUhix3jnyVG
ymkMv5SXqU309bJ8TCQsC6fLCTNuTRwyBT4eBeIUUyWDcSfqa8i2x3MxSs8txpZ9Vp5S4nQDoZ6c
YRs3TLQ4y0pJkaPVt+UweVmirSrOpcvkFZy00X4fosE+WLG2AV3GJg2AdXotun4vh+c6SZjEP1eR
7UlN73XOmy7ATcbJMaV1IXO/kWzy9Idtp2dnyWjIjD8Ke3C7cPCHhuyvEl42DN4QJXB9QsqVj+ES
bhw7sOlxmVB9EivfF+1TXYaus5BbVca+txmpkankdpdzpHFs4nnnCEC4mttaaNPNwpVypCUAX2d0
6k6mH+qJIO60gIuFX1UTpSaF4YfRLcgKpkanYocQFeBKM7AAG4W5FyaVyZza6rfoyycruljTp+do
tnzY125kOp7RhF5Rj/zR3ovTxo3V8TDaLJQiO0TzCaDwXdpMNy1MOdsgiKXSWleSYKhC6gDM9pfj
JiNUtdarZWarBv2LznJRZdIQKeFqxA3zuWMuS5GU20Z3ngxcXahOPDKl6+L1fmwW5zErx60ulGOn
D8c5nAKBlFamsq1K2yLHdp8C5OWPp7pENl761gSefZC2bIfq3EJKt0nHouHYzT+nO7vT9l3X/VBH
pCgqp9A+HNeRGlLSBUkLC/Y+7imxwfxcKRRHjFi9kVub7Ldd2ODxZLCGZDPO7bvs1EGhLl4jM7JX
6LtCkXzgwlIwFq9LqO8N5AazAbokA14OmFLtGP6XI2+ufkyggNVmPqkhvMThUGHSMf3QrGmVhQ9G
9BK1zq6vsz3edj/ihcjtjEG7zK6R8oKYz/YA7kb5aIbnBj6HHlv+IgHR6UI/zmofyvhZtPm0ssz4
jkMJ6gBvAH2rOC9xZ+/GuHybRqS7ZnWcG2OrZC2OErKUrVKroyVFH4qD0EggylJ08CPra/ZHXXKt
5iAp40FrecbzfTQfbOk8pXxlGxEXsStHj6kFTZU03+nAFNh4VaiV6elGC8xlkd2mvTXwcOulNCKJ
MtwlPN01yfJR60Hd1qBUJKpvwLHx7+nWI+f+2HmU2zsrrW6lpvGdTN1BjKd+3awFtj4RXON8undI
V0Xj7Npa5WzGCrOBYiZLvTKT11HcFxQuQmjzcmdR2QT73rUw3dul8iT9lGbbyNYxJ9JZAG21UdVb
fTnFaPHtcfQqIA2+ljdwE4c7I2KMZSjf7MtkY9avY0elCdavL78HFrPW6FU1/BNC7Z/fX2ZFw2rx
F5LBUbFXNWNqXVJezj24JXHholdIEXM8JfWLHnsrY9eiNYeOhEEs8a2l9ivJiKmlGh9TWOEuhBWN
KGzX7JhpMW8YZ/Qy2jrZfiwowrSk0pPW3ovKCqaxXY10ncNJXkc99SfnHCWaJyN66WVgzXN/D8rl
rXaYP2hLty9eQ1qu04fRPljh+9KzTUrWujPqoNEpB+P1MdS/rPqhsXaFM7DnCr8dj9Cf16JPfK0/
m7a0tvjj9fKb07E/GPWuF30gHN3D7JUZCmdFArDvejhSx6ZNg2h+LedtbOwLtVgV5cExnxpZ+PWo
rKJF9iSqBqns2zKzmorqJqbFaP6bYO3XlHgVemwqMHalomA8M0uhoPpS4iCR2pdkUJ/q0YDRXIwB
pa+7wt5J9SazIn/strOxvMmkne3UYTTFAGS0DcdN2DSbHhzyVMrrOKFK1ffrUDHWoEbdmYfdx7+m
rHxLRMEblnuSObLV/rLnya0m+ynRsJl0rOzeBq6qZIjpJfRnS6oeMYRZR5lCbr0bxj3bxpYFHnSt
vG0V4kA2fJhEqUrUm0V5iECXmNx/w9Ofk54SIyDh2dbfum5AKZfcOhEA2YE92ihx06ooIC1LuSkH
u/AsWQezegsoSHEdyn1ATP1SSw64ttzCjDmMIjvY5rKJE3UbSvJGLgHh9vohTsBSI+TqOhGEnAng
nq6bbNjoA+QR2hZKfoy0x2x+rtJ3J31Px7eILUDB2yQ7dNpbNVJq786RcRrN24EzW4lXcEQlkoKJ
JOV+tryn4tmZn7P+Y2LcqpxP+rChho9MULbXVFC12PDNjDGF46V93SoRI5g3NBSVFnyzdBOpt2BB
V468BaU8jbdZe4zqk54flfiYKEd5fp/Ui5/3PcvQG+ps3UvSLaagJaFpkVM3DxlMzsb5JWawU1gQ
Uc/5ZQd8aOLsbjY5kDaFnzeDy8P4VVXvrbGuNeSNgh138qfQ8afEJRLZOLjE9yb5rkERvozx+Iy8
RoNIjzQFg8CdpXMAY1ZW22n56XK8nJ2bTDq3PdWj8iiF2t2itQeDLS3SaQVusCWn9RYIg7Fhsv/l
xhi3YfGBSSlyi0MvvytStNE0Xii4takvpKcpeWwnV1V2lApKXKOy8eJTI/aqEdSa4xXVvOP4n9uX
73vfW9pJSk6iOxs61iV0e2mmRVQv92O2K3tb+5EuasB00T6vXtXJOWj9nS4mvJhLGTca562v+rMB
adBzhjdDfupiZc1Jax05CcRDcFedX3Y/ifm3S+RsdEk7Xuxx8v7Wjp+LHmF7/yglTwX9ou7err20
tnd6vLNJzTe69Usa740fZbqVWuGLWQ+EfFKKM6P8tDVcEdgDctPIj0IMe4T2MIOpzonHY9iwbk9a
Ptwm2ckSsY9BepCr4Q8TwDgRQTYw+CFHpGHAwc+GHG8F7ZbjTGHqkLPveynfShrnH2i7bQ2Z6QGl
pC/3VCWl+zr6VUTFu9NU/jI4B1mL9qa6HNSa1rMQmttYaHsxYM3Jw53E9g3Cd9KsTZqPkFASqgD3
GUdSvUzXYwdCp7N7v43RLcWapw6PcAHxCRb0nPdy96624xrd1Eql9JFTyDAK2esU6X6qfzF+1Qhq
GTX/pUwf+7G6t/t7RZb8f6sJPhE/XHuE6XEk2n5EKJgLTyrp33/hPfbZda+mBNKpqNj/uK4t1o1z
rK3vKeONK2WSnCRyZcxcN6WR2W/kbwomjSuNbAnCTK1tFGBzi5k0X9EXArBPBvxk40pgFBWNNnWF
xKakmds0eR2kwVdMhT2WjqyqB1PWuFGurgvntx1O93ksVjX118hpvYiR9/KnCbb9e9/1lSqJKX8j
Ty8/Y2PQmvKyb37VV+qgIRtNO6v4SiBhz7SyaIB/734v8pf3t7ukjMT/+V/K/7YX0xmSomBiSPF6
YOVfCX4+kYZe2+8kWmtnocp8M5tNaRSBZp84tq/CfPlC/POJQbX8Z1D5P3eeyFEnDYk04mJKua5x
+6ULopocm+b4oGwhl68mCQahpm05Me4Tw/B19Tmcc9LQc+nQWxmIw1RGlLA6ye1w7oovJjU+u7Vr
6558yBY5jlAcF1S9wcUyq77BeyCq60PW/6IHvW36Tdk9ovbRzWONhbqJi4XUWNg4ZKucMwQnIaiA
h7B4UI3vje/K13Y/fB0VxQQHm9rCo+YMKfVbS+iP1dd/vojGLnohZJSuHa3ZWf3df8+XXb5mdo5V
W1ntwoX1QOpWMHy+d79X0cIaM0WXHBPLRtWVNY6h3veue/XqW62eNWPScruz6kWoDw3KIN+79NXr
DxFPLZeeScSy28v5Opm+F+mv/XxicAJlNMzzXnlfnqtf/75Z7RM94R+u338WhJKokmXMFuFYt1c6
Mo/BuLjRUj6ZloTGdX5OCo0UMLx1pEvPGmMQ+PTVmB9q/QctCEk66OkuIZuoU7BYqg6Y1ma4DpjV
8qscsJUdp9OlO5/ITjAoL3L4NjR3jioHpvQQRwOCqJ2ymNgP8zIVyt2/f6zLrvoXgea1d5ClprGi
UvHf5+P9jFfJ2A6wGMT4Q6ubt6TmR4zD6XtL9NrnZ86MwswblpKVnpd2bdlP//4ZLkvxLz/DtSWP
Vup9qegJ0T46VOnlrPDv634S7f+shP9846be13ht8mwGqSIQQ2GUQgpLNgTwrwxi/+ii/3bvl8/+
z2cMqazJjcE7kKqxu5S3ZXWQ9YdqeO1yhypjSAN5O2gHUR2s/LUUZ7b1qnxuJAmhW7aiiknpOner
5r0YXh3pPrSeE/UHeHVzpmALUQMSurh0LSVsdiJKO1W+rprfGn1SSNimWrOdPybZk5F4aJlXNi2b
1AkUzJesJnY766j2gTXeyNQR5Z9Jemso787yg+qzO8RnZbpZzAuL7aZonZPU7qf0lFTIDqqGJuNr
TX3HbNqbqNT24YiCJ7rDztBuFxi71f2ky15dPA3hrkGf7eyi/oup78804ddWjyZDYV3a40l08ebg
MIjwiVYN3przRKHfRPzouEakQNyovJqTsE7x3Ynib9nPyddWkGJyKmlk0Gs/Ncco3IxfSak/W+RX
wVKtIj2W0A/s+w/7of5iT/8sqF0bLs6JVNlDg1y/HJ4N8KJIQSmPubhu6RGTv4JyXN+up0jxlNlc
yfICYZqORGR5tdjG2ZbT/tgFRj5TNORh09WwDPUYVcuLnIizo5eoDcxbu4w9nAUDheLylJjbaNkU
kebGRXKYqSdn2v/l7LyW5MayLPsrZfmOaogL4KKtqx7c4To8tH6BhSK01vj6WYjKmU56kowxPmSa
kcGAw4Erzj1n73XOUnqzhMZXzu6fPasTXXYjkj6bYo2YYA+BoP89Cg0T82Su1lSzq4DLhudU48Kv
iCnzDv2DJeCUoTU3G4jTlBHjmZTl3jFObK3qN/fC0+adYd23VQl77hBOMBhWafRFoPqzmz45TWlK
iuO64LqBny6djkwHYpL+93onYpr5/kmrtOtI1RZoufZGdfT3ThunbKVa0bM6GfCK2I/erfX66z3i
J0PttGdnbPm10iHTmdkkdeTWv3ni0k+mu9XXudfPT2B6nM6/In38ZEP7dAX8ZbNJW+k4wkuJ5Zxy
Uzno0dEg2SoyCdm4v/c8TqaeiFhQ+sQYDvlz62Yfv3fRk4kXQWNWQ8lgqx5Le0UW57cue4oqSqvQ
dtScOBEVI2Uu5ws2w0+e8imqSDf9Sul1nSOc0W5tBMCpXyzt2tgYyVcA3p99xMnsi3XYmhIlLlx5
ihIfnXUV0ajeib8gF/0k1NVOpl+rRoGhaA3r59ifDX63cJL+IElnjvolZp7fC9NPAUZRInpriCHn
6iky863T+Ovfe6/zXP3LMNdL0bVjreGpv/dvld8b2J/Rxl8uaomcgq1KicDUvB1JfTztv77bn6yk
mv793VqeD3pzPq2E8TZG5ER8lQfZ6tcX/8nypJ1MR92hpXCK23HO1vbdbjR+82mczMhijEwy4zzi
ul6Ps178iyPCT0beKYoIhEGpww8baQmHKLgBXB+jmbsqx2jliemLD/nJ7DnlAulWLP0m4kNIi866
DuoLAtWXUf/eRnMKCDJM+oX4NUwHq6zDhSU0N0du+Fsv9BQS5JtSi1vJCzU9aHCQH76Imn8yUE6p
QBKeeDqO3LNuuv2bEm1+fbufRswfBDennTxF05tO7PTDQcUTNsIEjNCkDf5ZBJ1VGd4nv0PxiK+o
xqsxlq4yqFi4dhaaS1VfWJSzkhw114WlSwTA2DzKYBMVBkXPdNNPdyIb50r/IZD6ErHkTAc1iuDO
ScVKjtYmn8jKGhvN6lwSZksBQsPLXmd3hBKrSBWeJw5ZdHM4swD2DVNyEGqDVPOmRtodWtTPocmm
9gsl+pXGKcsn1WdRcgmSbDMlw05vqlUD309mrjJZZ4k/7pyIH7cfJsXU5m7S/HWAM6lLL2t4/p64
ljrKhFTHj3oHwA51wRdRiGnPE/pHz/kkXsAqrGnEpj3k7gav7b033JnojRQElLm8yUeej/fcR8pG
d4zd6DTrJq72Y21Rw9jbzUhdvt+m9jHzIJejTxWQyweHUnmx6OT7nJWI831lYybS882MIBmMVYwM
wFf3SAU3vsCww0/H6aKM3yP9BesDDofbjMJhJrYTteehXQ8CHcvkgzd0+zJ1Q3TeYf+W4/sCYbQU
db1IEAvbw4APaCu0aB1T3ZgQJSUU6s13ukZb/cFon7rE2aSy35gBSRIU2uNrrr9GdCoZ+l2ELkO7
aJK14qC7oWZbasuq2A36N9L0y95q7+I6uyiU5jDGFJU6KpWYlGsjX1ZIyjw0JrEBA7a/H2uU0t3l
iGTeT3kS0blNTQ6DGhopKGgh2H2lva6DEg2Y2CaBWA6jcp03aD5fNG1ctBw2iyBfx1N8P9D/Ownv
82lY5dXBsNa5Sq0enmOrVa7ND/v0fqIVcm/2VwoO8lLwy3rYoZBVVNdAMN6O+oJpUFjncLAWQ7G1
imZR1Vc00FhmYbsyxFtSnpmj6UZWtjR67SGrS2yKaNK5qy40Xi0w7rSa2oYO1PW+a9fqRGdrPClp
UF8PZTGrvwyzvh67xpU4KVpdcdFtbIbwEt20nWarBEC5rWjLPux2HSp8306WtJWcCtpOBNNOwWAl
zmmw5ybI0R0zplGGXGrcgslHlyhZOh8p1lxgXOnCc4VX7TSvXne9BenU2WtYPR1vwFOVrgK72bbU
2powWCWIFeJq2JTWt6bz1mHobDPYmnpgvGU+0mkMWj4FWpmqKyvU3Sy5GStjRsQsLQW0b5WcJ/p7
aF+OWBlIki5JhyBNdeifly6l3e6awFyOs+9w8hATPSZOcSUnmExUUMyFgh9BUY5O1BwLCr/lsErF
ozGmbmDMdIys3XIQuiRfdiGn/kxzrrXgY/Bxa2pIEgqU7Wa+HMSt2vd7J96QUaIu6m1M9BZ89GLw
11TpbMdaOmjQkQU5NS0cjr2mIhfLEGGWqz6ZbluJIahENqqKRcYbE9lDNTyojESkUQNFAq/zlqmX
I5VKF7WvLKsRBgltXybHXhj9A9zjOgyW8YDFJEWZOqXr3tiryBysJkDORtWyQO2bYAJ4yWMDW+Gu
jIxFYBv0SQTzl+JsrM7CcVhDgQI9uIrimziVCAc+OkMu6FCj1Xslw5xOnmjoeOGdtTTgBRnqtYnr
GuMO+HAdfFZtPtd5ug6oZsjoNh2vaxWBue8seRlorA46jmEnQ2/vMI5JRjbxg5JWkIkMvBj6Nunl
lW86N519QL6VInsuwn0P0bwY1lZlHVsWaLt+VBI8gTFe0bB21QJYc0RoBXGLsgnq2SSIV0nzOJjM
zxaZDh1HOuMDYuNSVzFgjcItzJcSdWsz3DdDtlFDm9rrVSzBZsot4iCtiZd+3u6qccTMG+/z6UJj
C9PCh7pFFR+9OJbYFoWF3LDaOrZKdq5b5Fg5E4Sfisqkw/BzYaVXecwwHsyFRNevOtvROXo27dpq
G2J0vuyaO6mh3kRj7+Zx8KFGyd4PblLq68yleUPsTQRQ9oPoM5bIbDU1/oNHtatBFpw66dHyn6WP
FJ4B16Cf6+kPsxgRDRVMUVXeRyg9Mlro5PF0aZXqXYomfkyxFw8Z63LkPKcKK2IwxNUmGSzXaoZl
ZZJ7Nqv8qeqsXaeeIUoNoMXAeMA6DIHUytZGeGi6V606hslRV59kP6yjnF15oChZz8jc/qALtv33
sSl3dWFs4ugareFq9LIjJ4Cl4L3RDaaKb8wCJjM2wMZBX9tQPPLSLR0mj5V+7KrXkoq83y8b4PVW
A8fQL1aj3JnVsCjtu0Y+k1tyo7BzS+veTL8Z1k0XPdE3zBVYSXyCjjZ7tfExTHTe0Wv7qooui5p2
Kf5NVN2n4ZoZtek9rmYm4dGPx8uenmChso97Gy0dKzAaXNiqSyouGPFQNcVRjSdY7utMXfYp4oG0
jlZtdO3lzaHL8GmgxbGQeZdoNy0iEw5TluM8eeO1GmfocBGw+MGtP91wG66K6EiV3avReWeVeqWI
uz7cNOSEsVINYb9LlL3tkRN2jjElpAIR+4xLSUf7rc3ZcbqPHG9eOCbrtB3OGhurm8P8LR89R9sN
AVXWGmWnwmBNVBW/jLcwKdLNLW2VcCAU7gnUrs32K4LeD5kWfCnn5IQT0DzRwxDTH5zxvKk1N2Rt
riuc4eU30UebjNCqQegSVhlNoLCz4x+g++/Kt5RlH+B9C79Nenode2xu3k2Vpm5q+sR5upszPaOc
vKPcNW2H6ArDe9gsq0DZVm2OKtzBq3njJChDs3xtNYiqEAb/OrLFDvCTkOvka+VN0MZF0JHp7dAr
JrjegdeUV4HebmuldEMWY5zG297YlMV0JrWnSr6jgV3oieXaebcIJryXGLEKVB5DZOLIvqDDyGLC
FtFPGEiVVSnaA7LCcLiKimRVgJy34ss2w7Qa6Yd61hIWBKiU+hqBK94ulkl2G2tXDeCDqeldmRsr
1RtdzqrvKSZUJ57WoQ+ViqLBeEXD9HWOkTPc9fjEwuYyQB2sRNhb1bsONKONmSTyjknwhpTWLLp9
b11H7FNRn618zpKytY9RjCKNbL5HZIWBjTpDHtMmscc6Xe8hBWmLtAyxlK8rLPc91ekKURDLwVQ9
T+UB5g+REHZlO39QFdDXpBJnDG2rnJmlf92wcI04AYZ67ZRHxzyvKrcJr/R82qrRbuS917i5PB9V
sZJvDd1fIk4jLth7xcZLdnpfLy0rcCeWM9NGz4nZQgrE2VqxEmzdLMpq2S70JmcVR/KJkch4Ee11
n14H+M/IwuZzqjq8KhDKQcxwKmcdxgSgcqNY+NQM9SxMziflmS0DRWbvGkRORXc9RtRJ/bXqHSc2
z6q8kZN0fX2jDIv+2q6P5TAtvLnWoh786UrPbm3t0oyrFc2OF4IiedgeW/uxxpeZ7AaWNYtw2dQY
ybMuHp5AzHufwmepH7wY23994/X3qnoV+K9ddQijBw9vdchYSBl/hnle+K9OhZeKC0e3eRXOHa+J
NVhwJdZ9Slr0V/B8eRngwhlsdMs0Qlu1GBGrVL0dkqucurpN5wGEtiuZ6jtH19bS8q5pyr2KnQON
MGRcrYsC+b2unzV5sMs4/XhIxPPEQjnF63FGygXlfV4/p95NHd5pqbPHJAQQ0Lj1hvZRUYtDwpTO
7bfJGq46en/SeYE2b25G47Oa/FOb34qGFULFyBDkew/1pxHyAHBLh4p/g8BrWWMT7VQ2gfEqTz1a
lQ2Lzjsf6d5ZoHQrXzztutPzRYURw7HhF4g7E0BtGuKWVeMzUdx1yaYdHqN4dPN2D65sbhRK2IoK
S7AwasYxYyoaxRVdhxdMMjzw+Jhp3cBkf9Gi65bwQuXtO3f4u+g70vQvlXcwqArrl6RLCPdXOkLi
Zjqa4izsho2UjgsBpFEPI/tHKp4jnA6Dcy/kh0ZLPyvMV36XX9vCv8swa4dgRmCgNGDg3dZDGh+w
A8WcP33Y3hv+UkuAOozBJtXevGZcyYEwAFX4shJbEWzGvsTJftAoYiYWZ9/6IY5yDNExurkWUzsY
hq6+k0p9UHOaxpRBw5nZ8rYT4XXe1o8BgGzLafFgBRvhADKgSmThQewadJ5ps/JxHdSivLVaZwdT
/7zH1W+PqFoTN7XAp2kY7zRn2dNiJ5qP4j2hEO7/1ro0Mf8H3vnsounZeOW6GRxqcyzjPm5lwALp
FKwxNJWcAfo5mKOtnqMM6wC5b+YPrsQ0Ydf7UD3T8/uBBJqRjBhFpmXsEZHj5dAseV1M9AmZ36cz
brJuW3e7eRPSk/JbKJJt5BlLLOdLWWGIEDcjKYSUbJOCJWtKfBfDB8iKXdgig7a2w7CvI3lhixRj
bXg0DCC5CaLCslkF/iYCuiLr9NrTxKbBCeNX7bknjD3ctI3wZtuUvJ6E3NmteqgTxiKrkQTC3JtP
ijXHFCxO9bWPuL+qnrvKW9sp2uZb+vUUo3c2ZvZNEvdbTaI6BILzxVb2k43sJEmIa4kHgV/6MGIq
xBMdVF/k7T8z6T/KSpykCXuts3qhl8NBts0dC9m5B6JnsIhBDaAQ9Icaif1liuBTfoBqIP6wlhjL
DpOiXcSD3Kn1dB/Ib5Hjnzvet19/2x/lW+doZCaX/SWRW01OiXbeAhmWiEVMADTLk/si/yIz+pm+
Pv3O8/VP9Isill1XJpTzCtVwm0m960ED6bQp6r+Fyo3fahTld1qPyrjZ9+yH7RidJ/Z5+WXr3c9C
w4/u4KQ6AJw8txh/fENyKBPuen1M8YKUK1Rke693cFzQYTK/GOihEOJyrtmnUp0dJjtrigMy1wGi
gtTV38jzzw/kpJoQYAILY4rih0DZaP3dFH6RW2Rn/cHAna88v+K/vErbyvBusFcdMN4vSvrrkonD
k7hFFnHDwRljSHYg+KGNR7LMqPhn4VuZAKnXXHWqb3J2kykQbolBjX1gJbBJD3gWkoyj71VXPBm+
WJtWuxaT2AdFtwqUJ4E6PDfkhZM/9kW3HP1wlab35WQv+xgnXLGr6zNvvM+a0oVs5OCG1ZqLKoqW
KUCRiiRz6V0aci9ZSVnPloV1huuvLB9itSW1BteGRkIDZjJW9jrHDBRPS7t4AhOSeDjZ9k2HYEh1
UYC0qU3giEVeaR4CFskBt9GQp3MWYekp9WImDJRtQUTxEgcEijEiXeAZSYMrNJDHxhp2ikDNP1M6
VjI5c9QVBlYxYVUsz4N8V4/e0iQ9qJODGIx0GwHhijkS5A1Gem0ningBzA1/aj7eRU3uVm2wsx0J
ZevJNgjZw11c7gvSa7RZCv2XafiW5f6hwORTBmincTBCZ9GNjdmfOaCqc3oaUB47m6bwvApDdmJi
dnbUXouYK6nrD7i/e6yM/sZb+6YGacrmVWN7HZ4ioR+z/JuRl9tEjm7Szs7+fRHchtX0FPcEPhae
QUtbcdxcFiG7DRa9Orvt4qMeHxGJAnbyorUzvhqpthrV6NpuPpzgTeiBW/SA41KbpEfEOSteVLq6
HLKtUlw3duFORvGtr7Nto0yc155scUBEjtW1OUsNYwXLhEO8WEJUWnRWejlhJO/xGlXdsO5z7zpr
kzPMbp/dxf0geZKICoIkp1/uY0xyuJ2tlUAU7SkihWQfUu08mI4NkWM1+nem8jBG1cHJPuwAR62Z
uoNRrkY8BW3vnIvA2De+8RoaZB8QbTjqh9IZ+I5pqVWbIGsLmqw/RHi2IIu1xdqBrZGl4jKy1S9q
ID8q5MxT82RPKeOoY8h4PRFHR8bwZvADV5HIRwKccdNX6oafreUn+wuk1kwHINQfmvgupcWwWZ85
WFp/vVH8qCTCVzhFcztTxgGFKOqQq9vIp1neMH51dvzxunXKwrV9LRRkdfvDUB/b7oYd4IsL/6iy
Nd/yycpvOUbeZzZZ8hY0ROdNUMEAyNHoOFO/2t5+VGiYP+JkNTftLKnjyeTF4uIo4ob+gRapsn0E
riSM7gJ1M2aSdSZcOkJ+Uaj/yWuWJ+t8NmmqPc5fqwpeDHuOCvHzYf//9Xv+2UOb3/9fdhEZB0E6
tbxn31TpQn4Y9AbzKQC6/v3XH/ApW/nBhnxKzY28BhWtabADWuO8Uu/CKjyPC/Gq+SToacsbsrI2
2pvdDRxtk/PUe5QVx5G5Cx5mOwhLblsADfPHbVxwmlXzV8dKdw1eSwp366rTVlGUHDIi6S/u+Cdv
+bSNgGqNvuoVA2VG3IVWQEnBys/65CYOnvri0R8aCGv+0wSOSwD8cGJ4PrYCzqxZKD2KrgJbZ40R
SeYq5aSXTHmLAMD/+t7m1/KDh+mcVLpqL9Igy0nyiGgO2URGcoO/vvIPMzrz2Na/HwklZ2CtFYyE
JosuU3PclKm/cpp+p1vjJseSpmjFos4TF2g9hB9IHFl+72AO0kho+9lWRv0ysp61CBVlbuypNC28
AD1qtMztVz9i5Y5vyhlSQkpT0wgz6Aeq4g7u4UD5NSgtUGmOF29r2ayM4Cn2XmKzWOGN2xZjfJ+P
wzZGapyElwaF/IwWq63z7HliWTubLAT7MA2vYhDXdIwmQ2B88VR+Nj1OVvIxdgK/BMd/0JKcBEiy
HIAF0+iNKu6f2vX/ehv+2//IL//z9up//w9/fsuLsQr9oDn547+P4VuV1/m35n/mX/t//+z7X/r3
+UuH6T0//Tff/QpX/vOT3Zfm5bs/4CkLm/Gq/ajGa7zoSfN5ee5x/pf/vz/8x8fnVW7H4uNff7zl
bdbMVwOgmf3x549277hNZhbuf/31+n/+8Pwl5fcoAjRhHfxjl72HL9k/Lt4++P/tR8Vf59X4twt9
vNTNv/6w9X8Kx5S6Zeua5mhiVgH0H58/0f6pswIajmnpjpT6TLvO8qoJ/vWHYv5Ts1TVJky2VFNY
0mYZrfP282f2P4UQ/JrUJLkwhv4f//eOv3tr//sW/5G16WUeZs1sqPl+1ZC6qdtSNxzdtk2p6vJ0
G4oxS/aJR8ipL1MYeXNnbCV6Mjhm2BlpSFiIavBqYGORyRew808N+f+uCn//6JPTF1lrknN6VLuN
0SwDr9p4wB5VhIlyhBgJ7Mtvsu3A6PVjYz3gWB7LZ2koWycgl1aZ8IQAI8Hj4Zmv/KpYjEqJKL/c
0twdcK1wfW1a1inRWVesk8lZj6gPatXYOVO8AdLpi9BlXVlPQUhpTxyGodzYiX5spLkJwi80ICfH
6j+/7DwSTFOl9HEaR2AD9BIqINQOyTQoHuwtFbIZGZsyeLSNVzPB4E9xkc6XbiRAAwnIoHiYbb5W
u4fFFOLCEVW7Htvyi7Pej4eAaai6Jmx685264jqqyomRUfxtdQqFBhRCgIl19D5wTyOdue3OcicN
83/8BGXli6Xqh58uGOuWBERlafIkLkzDSDNEWFKJZJGsguuIowSNUSmRXOkcZAxB+SOmAkMwmpRf
ifJOTv7/eS1CFboqDF0I89SSlHLanYoWnFeeVxw4unVVhBurtm9tVCepOa/7JOKtgAOJB/0QLP0o
z+ZUVtw2K5FmX0RNn400TuaEI4j9WBM0Q1IZ/H5b65NEStVnmKimAn+pVsSig74jqLs3mG0bvX8x
0oJqAwDUjupQYJbDQvMMC5ajdKFLudMYXvaTBUKmzxFozAWleO0V7XsiugmLqUdhP4OgaOYXDqYJ
il/Q2/x0vLMpgnOQA1pWlbsMYUiMT16dhp2Ws+VNNHCGjdCq5qZsyeGW+KyADTgLXxm/JV67U8fq
DBGOvrTmVjC90ECNoqgPRvveLhpoFhb0847x49vtucmq4w4x+2ozPCm1gJGBDgPJb7OMHPmajFVP
i06tWXYdmMOp7vbksOGSgQj/ywr+53r43fr3/aHncwA4pqlJenBJk0d/MvwSLHGeHo3USvwXzyfv
37wq1dEI0TUcw+LODG7LUFIaePNvdftNq++EvApvlDz7Yh58Op1O37zJ6Us3dM2xrFNtYV1GyPs1
lZGYBZcEnObScdQ31rW9GkGwaX1gS8nYbqqWQrFaeG9qmz6meYMo6kGvxveh0l4UuBihHe5tQItB
tGssqKG9c8ExYFxkvbUtKnM79fKsMqxL37hAvHDWtyB9rfTamKxt0hXndiUvE6O5Ze8EWtb7y7IT
3TIEVyIr7Ukx+ue86a+F1L+QVM5b7V9ixP+8CEu3Bc0SNdUwT1ehHA2rVplGjd7IhnXibKsacIBf
L1rDh7Bjr1HGbzpyOh4ZMdqtZiC4NX9a+pAUfz0mPgXbp6/CVi1hSKFKS9VPxoQ+RUabDVZN9dNb
juider997SzjIm2Sc82GJJHR6TVW66ehaS/VjipT6iyndNxNPqnmKmedmoi8EnVYLqKpcBswRJ0R
IEHSV776le3x0759er/SVG3hGDRTE6edFYLEtrQoYejAbnrwVUQzUecgpRErtTAhbWJEM+SNSO3X
TpU3sTMtUwWH+exMqrwR/rudLWoJMdMxENboAhxNAJ0zBnWUZ2RGVMFwJ58NHmK6CifrDoIyhAR/
PDp1sdIp33f4hgidNrnub6Bq0qIT1mRZXJaovUSNbrAqkBvJ50SfK9pK/Uy7EnolTncK7NFkdF68
XrvJ6R2uqilDtfQvhxpFTogdqpyRJkpoo93CwZ9wio3z2b9gB7dKeuZDZ/r122ew/W0kSlXAYBOO
qkkigJOsc0H+sLIqKoQ0TVlRc4Au0Jvu0JaIgFhCk8yvFpUxbZwxvLKye8eEXjWmLacMoeWLI9nh
dtHTJ7MF199hqmqN+E4z+H5R+K4mAngJEUecqCivDIDl3ejadfgcOMWb2uiwwTTlMOrjc5T3mxA2
W1aA6+uyrVZV55NpPREdvQ+z4EVqi8Kneave3HYbW8BMTfelbRxMo3CLnI+IzWVPd42m9x4LrbhV
iqlfTH59tGDeDcRzjeoQ1827nA2Eqp7si95C7caMP3pS7oKpJ5NVXNJh/a6xqwdDJu9FqF6k11Gn
XovcuM+08xjY0EIzBUQTYV54dbJsfbR1lGg9to1gTK61uv+mFJfWTBTKjA8RoMczSv/Od8ynZoxX
TqdtbWe4SBTvvA3kI7SZ2ECfBuo7Utz5vyITLzPdEJs4VI3uqs2sL6b8yTFyXn2kxjHSUA3dMP6+
DQh/Ai0nzcYVbbNJpw6CXOATVMdQYxLY7EZ3Mzo3chDvplLfltb4EOGWdqc6J3uZf/MjsbFo3L20
YZAu87oGnOacBX4ldnaxdZRpYTTZfL5O6BYdl089wtnYU1Ze6d0pQ3Hb5OO92mkLpUHMYdGeWs2f
otR5TYRzBiAMeZx9Hfc+ZlYzzle1aezFSFVvTBs2hUI994LkQicjUTQwgfQyNVDuVVcMPI7cCtxb
86EXZv3FlnWSy+ehcf5g4ErLsA1YlKfVAq/1NLXMkX6bjv3YhUiycJoR6PaLUpQrpTWtBV34njuP
Q3Ywx1jluyj9vZPtTHpL6HDcgEAehe5f2CQmFMxoiESYD4/glGF3ee0mm7qDjSgFOPVb1/ZoUJh7
MkwuEsf+KkL/2wb0+W1MTlS2xjJqzT//S27JUBA+IQNr3NGsl6kEKpYjGoN9UiURcju082sz2kuP
jBMFaw8YW0BDC6Xr3V8vQPPy8t1qzn0Im5KyTUtIyzy9D9Xi0O5ZMJAqx6EWIZbOQICGLb/o3ioq
nxHEea/Tv3iZn0aR04+1bQ6DFgdLwWHw+6+fRWHfCPLhbtsUlyqtBXu+XSefRWSuQOG4VentSlCt
Fv1A+uqJrdxN0uLW0tT3VHnMMvlFzujvoTnPwfmMypHdczQ/uSHTi0otd+zGnQHq6rFH/Ken4zow
K7cf9roM95pvwRyv0ETQwbYpERywtypnSV18EZafcD0+RzpBOed3R5O2Jk5lUZFa9bJreCflLGTT
xMoJXFtJN6bWreKoRAk6rMKs2BeowRCn41O1bqrSPysL/8YhMZVmt61SfLFoWaQOTkcKK5al2QxY
adinryz2QNPBKW3dBKoxdllYao5dwdkbrlK6NlJYQjgZwBQn10xZRH4bHc01e/oa9DZmY8uTIG/E
ysqdtWPIb93Q7FNVLRcquMNGm3NoHa2eQy14T1KupFp3A26JRaeB6sQ7dt5EKWQ311cCd0A4EAze
tozNV2tUP/xJX5aSUqqglUt6nBRoF3FGq4ZqC7NrkemjKwb5YQr9zrOnCWvzaCAdXqnOmGE2BZNZ
aeZREwVwtM78Zup5uDDogmE4VMHwgZjSp5VftyuUkgJRMF468NpWuplL2r/tkkb/ot7+g+khNUO3
WB6YnUI7nZVGahCVNFpLvxOYuEW6a9XQVdHr+Yu42+nGsOVd007iGKYSIJMN1qp3lVhc9SWu2Vzs
fr1InBSMGZGWigGQ1dfhzUNvPDkowhDO7LGoJ5e9asljWutEISCiJ4nGelipLK6hAmH2LIu2iX0r
6xHZMcXT6LluHsV08L/KmP89gP+8Iw5Smi2FY53aR4wgGQdLqyZ3sO8C7y4gvOk2Itx7/lbmxwDc
aewf6MJSXan+WZZdf/FA/j5HLc2wVNtUyWZpmnlq79SSLGHwy8lVOSnKqsNI4Kw1TtnU0wsQwmpP
qdZ6jAf10hrGO4/CudkqWypc12k3XIU109fzV6RK1yxG+wsEOZskMbdwXmjVEz4BkdmyiW/6sN7R
ZHhdZOizaX4jtW4dgLkOsLDT3syN4h7p9+S2tXPmwfyPUboHOPSrrsLsYN+VabtrM+Vq7HyoIulV
mSXfkha6uKmE27K5IGKLCutd9eoLq+GjI6i02bCJM/+xVLW7kOCRlgLPYxQdpv7R14JrEAFQKIB4
U1IF7nwPJ96yp02vqMc4apdleTv09m3Z2+9NU7wAHuJMu5jU8qLCQlLjAOhgKdLswhUUu2FIl5D/
co9+B61HZw7y4Kz5CPCogYUDDL5afQsV9UFBtlmiUgiSajF5s/K6lCs91yKK3fQkaSyNEqx23/sB
2q0gcpsI9ao3FurSUAh5rZyJrqTSrbr2YqIRhla31zl9gMzhJfPSfaWhi7sU9FbXffPLze778tQ8
fRgshqDYaWtsd6etY+niQjilBTQ5MlBOV6qSM1fQZ/XhEuO+WFRFe/TJpbtzfItyK/wmWYF6OeyK
KgD1Y3a5qzZWQzYDxBOHFk4yVE1xsPROezPkHUdkBeBnfa+VPKqCNkq3XgdQhHzSBZjFfaCYW9uu
Xvt0S6+b23b0YPlpDzLGkRDRFzaOtUuZNZcNz9LtJJjXVhf7wQnPEVUFC2HpK9Iw57kzEG3JrKTa
H3SLInH2pTCWPjJb6cMbTzznpu54U4YHXC+kK502Do8kW92qQh85O8ETcr2oLs5M3TgC0sH1ELtl
Yi4MFdqpGOkfhY7e9ClnAW1jtfOtQzNrolG8n5cQSJzGeZc1Wj2vGRDxda82WimjO1ZWfhsjGW3H
plsV5oBRwoufQ73eAUduU1SUSXwWg2FVclRiNjngEU5ipYy3RVghK4s7OiKnUFMdrVr68pp2PSHH
1PKoGcrHLF0jEAl60lIGwlEvcLX8mHQ3isMh0rewcAzXemzTPCqBxEwpRiHcHtkobCj7Uye2ZTcc
QstCaOJc2m2MfF7jeBSC9qji2dpk8CcrEM+mdLaxb5OUrMd71r1VmzsIhodN1/GVW/Xu3Fa1baHY
Tx2CxIVKp0Z6iBxHu1doiqScWW1xZv4f6s5jSXIezbJPxDKSICi2rsI9tFYbWmYIUBMkCKqn7+NV
PWZTbd2LXsxiFv/mT8uMCA8S+MS95wp1XFquMsxnwOyQn4Ta2fuDPuag5vIi/RAz2clhEv0UMZlO
TfLcRyNOnnxfxPY9y4N/zd7/H2xvLn7a8/bD/P+wvjk3KP/z+gaom1pWM/z5953P+S/9a1UTu//w
/UQyLDmXU0kc0AH8a1UTJv/wwyAJJJdtHIfRebr/n6uaQPBHIWZ8/s7/+aP/3NSI5B9e5J9bI99j
A+QK73+zqfn3Yi9EICDiyBWCLxZ7Pruaf6/PVe5VbhWr7jh2vA/ALSQpFTrZr8GcbrOosPv/68P5
byajPhfnv9WX5y95LnoZi0dRIoT4rz7qxWlKvDFBdjR934AVztd1n6eVc5Fa38fJY5gchFVAAN2w
2mMp+ukURagGCwZggJIbfQWiqPqutO/cVcrk915aPoW8Z4zaA6fbD1T4p6HyJ7SpoR1gXpb9L5pr
VPVl76U7ieflhxLU1Bs51s7B2jp45sRAMT2bbFTbeu76i3oWr13MvbJpz6Hk0dw0sGNkXpwXtE3w
roIk/fK6xLksxpg1UW7AZPEPOilJnWdDYSiBoY4kOdWtOrqeiQ8YrG6jNuOVbAfpv+m8CH68PFcX
BogyUWt1e4KfOZ+6OcIzGmZusV9NFD7U+LDI5/HXfV9H5i3LR4No343f43D6HRPdMyMaK310qV4G
fK4KopS1bvZ8lmpcuq1gNzRM3Zep63DXR1WKGSe7WzI0awlMr3yn0DAHw/A377m1VaUp/8yQQdAs
8kPEAROYsDjYiIZJLLjBKoRweT1uCgVp2/kyXX0XxzNiaFnZT6fCY1NYFW5iXZPYN6lP45TyNl+p
u4+qD3+mYYDeXHiPiE0/dVS86yGNEH3WSJ7r80rGR7Vic4Jjz6pnghv3K0XypgEhulnPd1uit5ll
NZFEIHyLtvrIcxxTax+TPwlDXWrR7yUYuLKpr7guhqeo7DhkB3sqE6h9PkBW+DNol/kUp33gAkoK
sQW69H5ZqILLplHfEwTxscC2WNpUbuuOlX7B1qG8MJg/r7virJtfJhb27XpOfYFjj2GYwC7rm/bI
ru+PJUHT6wCFhSbBhFiTeSEEWWS2RsIxZe/06a+ZDHMGYw6P4SaryfhwBVKL1NsSnQOgPDQlWDEP
N4mbGWc/hQsytJ5Y4C2CAv9Lx26ccQGR7VCH+DfGB2fAMFNiNyl8Y08JQwZ2VAYi/oBmseotejlS
Dgq/4oEIapTiqazjZ+NWOXcX2kP8Go+rn9UHz4x8YN1UfFUZcZJyIlHA7YitSnrfHhyZRoq0t1xc
TdI+5iHdm7uImFCjZDwUzkCGQllnI9hgSYMdPIWTv7wznJ+BSc/ormm0qGEOqQy7k8SufBv7vGKr
wbVslajfBvkosyW9iPoBunMV4verVsaVbK6XXU3qwr3mT/a6nLqTCErBcrmmxIE+1L/gH2BObetd
4LLa8GoP/1io7WVfeN5vlI7qVOBRtG5kj21s1J2bufOOKgc9HGt6Q4FQPGi305d+0K7beErEHycq
8Hfr+Wr2vWvfyuZYou+m0CPhIkqWU2q68AbOgjrIVB+rhiMkmvsb2VY444rBfWl6y3qs7swfSeZN
UcktA2eQ0wkQcWG3mB1ve3cZQOtHR4ekqg61c7k4bEkKsuJiwljpwe6qpv41DiHzQnUrTz+s15Fw
RzqQl2KZ3a3udhw5y4nvdL6ZkvYthy8953FxVxXdhxL8OHU/Xhq0eJ7lg1Sjj151ZPI8X2ZY52iA
yea5XqP0YZ5QJC/I3C1JVSp7XSrEpV09YafwyBYoss98Rrc9ZXG7qSv9mhfjToTV5RA2P06GZWKT
5WF5k8zreqwWsm8qDudkZC2duB9h2CmcCHnxKFg+j5PH6x4xT/R6qnnXuUnrwrse0fVdOehEcDbF
+4qQuHS1zB+R7WJfKHniUbyOqr4ZVvQxZFUtPrhJqur6wgG3QKJAhMSXdCk/bsimkM12IMyCvWN2
dN1nZyAJ0bMuRCQ/vxT9+q5dDFvNUFoUP5S0ZpHwq+xb2JQ4kCqM4EGMwZO4nbhyqciDMr9yaMfw
XpmPsjMfizN09GkMIPCx3BaxP23EMs5bkQcYwCb1KIArHG3Qd3drpK5aohGzDPGBYqdPZWre6qLU
15HsH2b33WnPByKDSjNoPErxcjm70QWOmr0Xxzc4tLZQ87lmkvCuGLXclqXfMMOlqOWLHHRoC9jY
lrEL0oM+KT/9asp557p9r1kL0LcOn8s5TC+IvV+8EuJzdjzYXsjSwo50TdeM74nHNrYo5WdcZ/vY
SVGn2cZ9J/ikDwwaXlgRPMCZfpQeIbjNZTj8mmQ2r7wdHIR5SJJD5CMKxiuGwfM8v5XqQprpQrls
v0IkxiRt3q9LsWtqnb60iXiJEJFhCJUEoUiUI8UoorfUna5WQwHs5eotm5yrcG7AKIiJ2NiOCMvO
jkSUkfdldIfSuM3lS93Pwb0YAuS2vXcRM2jEQ5+afTAgvl18+PrlQMublvjpaYMusjQ6jWG4z4Jq
OP/yYLZFJQGypM/4+ToFW5bUxHWU5ph3xF/kJelBFVHvZd6Q7ppDjZcu7bCncMaeefmx1mRMk2rR
FNWjmKjb+0UAgDYgupf2b6m7T5tMu25EijtmqKjnDFceQ/3bJiIC0hd3iyOKnSorZGIpsIvI4JyR
HsldMeFexO9meiE5MhyxqOkYmzQeuCGtvV2KKanrWmKDPGdkc9+9aK84emogtM500U2rIx/wODlT
8POZLPTkG7Y9Ll6P05boNY9sscZ/VORwMWIgMUENA0CrNGyOK+nKr53o1osss/uQVIVBTQPatujo
nzNuVn8BoW2TrTbFQUzBXrVxvg9tjpc6XJM7KFm7Fvtdo5PxMgxqAh0MWWhOuR5br74gUpKZ6yRR
zZCfc3Zugo+gHIBbxhyMHD+j0gu0OodStRM5ZKvZBYP7pqXF3ON3F37LOGYR3mEOuZn8GK57kD+n
dg02lHA3TgKWrlW22wpG1Ft3PGeytoPejyHZeJzVeMfS4dgQSjswE9syJn/IM1JQB90Qr0DOU1Di
zY8bIkmDtNq33l0aqxJ3L/VDlMCnKPMUegyncdWhR0zPMRrGfeqd+TqUhGY7nnfrq5agiqZLrrUi
LViV7lvrQXkAH43bjWgQfKILxkrqkRtCfj45e29zeu0Y3AF0Z3WKJoqFCaXIRkfjc9pwZdVEg4x0
FycQZMTKjtljxS44Wm2AlDXH6AySo8YQqdwT0Sf9lsU0rPjKeG9MIfrt3PavvDNHxlm7sa78nddP
xU/hyuHAPIgUo6BId+FCGBew/782atvHNeseDDsvbNpTtDdUWIwS8QbWHL7ocmPniYJ02pI9ZTYr
gPSgJLxVZb+tY70H6IXcZGNzM1TdaT3HQgf42FJt/ln24HgenOXg1lV/8AifPkwNFoWs/glXVDE2
S44ECxKh48dw8tIepL71DyKZsz8Ta5eDHUPv0FRtz65Zh+Mx9FukP9pdP42fBxvJHPkiV2K4ygd3
uXZWCrZh4rFa48Z7SbrwS6S+uejk4GLAZTEs1warWe/OPCKOGp7cPhXZRiTNcsd84kN29TztdEmk
YiDbaCPzlKSLoNT3uRfPxyJkk5vkp8HrnqJouc7zxdkHY9E91XkwEj4Zy29bkC3Xt7K5RsW6EjLu
FdifCZgzWpGiWpn1KBePrKWh83+YiuPNWpLeXMqwvVxG79fEgijYFiOJVljJyK1Iu0+Zt+l9qyu9
l62JiKYSBDfJXzFxa2SBuI/jhcRSuBxrB7VEtu1rfe5NwoaFK3LVYcOHPR6qwP+bmfqYqBm7IrPn
iJo6Kkq4FgssbSaeV43jYqiQSc3EBXeoH7kjsYW34cSeuqnFT9aTeYR68IjJqD+5sRPcs7vD33A/
JiK7cTSCoyGqioeC2DeSAnn+5fIY54KdhhpuZOLyn/6M3T8Jlu0gst9eqgl0sJIBYbm8roX528fF
o1Hi1usUEKcIHGkanROFQzLbC90TMBA1FB3wEbY4H86DuBJ+5uLJ6VJQxdyvsV3vVDOuZHGo7Eqq
RByJrVFbJPOEwEMUubWTd2Ae+Zsm+CY9MldXEmNjkrRV2VOpcZ8DxJ52QZ/Z89cQe1Vl7Q0zzuld
pHBiiCMbn+kbyXdqwRfRyNrfPLLpc9oqPPZjM32LHIkUiszp1teuT3isF1Z/VZ/61xmp3HrfhDbd
L11uqbxG/U7gG+GaqS++conh14Q+KWa9P+9G7TxolhSnNWfw2lcJeS0FQhf9y1xoY4LAcCmEYlPH
8WvmOvlFOSY5p4b+CNA0WidddzL1uOvO4Us1c9XdmFiJNa/AJB7IHZ7zXXX+VCvqw20XrowlO5de
EVxxbP3xusT+ZEe8Trx5Fi+u0gcIb3qnunmXFpygTUpMTZSbryFYiw1ZYTt2daiQQtR4XYExzGMP
JoTu8L5M7s06erdVm5OMMxmCIKvoyrd/RfMRFuo6E+x7U7LABBcMSIqM9MXE3viA2GPiLBIxLftO
rR/NakzBEDzs7hgUJpfADfZ6EsFbPBVPMkjqU8CYjuZv8k5Tvfyts7OkXJnmu0z7J3Rwh6gT3NhE
jiv+aqLggsAkC25h4dIdnAoAMD4215LJYXXDto5cmND/MxFKupcZGZY90ZzZeEufum7Xqv/p6+Qw
s0uMBp/ucu3p3ILK7r3axX/gO8N1eRauliFG1NGlyfbEdLE6oTyrVfrroCb3G2Q0kZ0+8GhpiYlf
9F07NIeKj/FJh0xPaj882jggEHqtT01YX7mSEmZa5XyZMiHe9o6bvs0r2RDzqo27jTpsT62QhNYP
g7ifF4BM3qjiSzGwkaFqTm4KS5tZtqLDs7085PQkf0sl5kPHpnk7BFP5nOCo5EQ9Nwihskt+mPy2
3yvtoSScsH0niYaMkVZRtWdUNl7Pna+fCUQbrtH4ZSThKsy/ZR1lj34KELhcWTHSSpITmpTNKYYV
eARuLncyLp2IH9ETB/Ri3YVKE8Qxi72unE6mOzhbvLlehL04HcYn3a8xwbBhf5LuQIkiqoOfgZQg
yai6WpbyTcjxftC4pCu7QJTxxv6pi/Q1uipKXt5g7LAe7cbslvHeiabkSo7d5WhZ2HqtmE8mXaG4
L2ezux2KgzvH+AAmL39FAcXT3bYOgh13/A4KKpr9QqTqa5u0EnxWNlefXViibqgSd4PvHrNZ6+fh
Qc2qP9TznOxUUEENWOv4demWNw9A259Ktd2v7Zmg9FNNGpIok/Bkk6R587UhhRQBEmkH0xg/uwU2
fzdLwt9uiWEouDM+g2Zeo6uqOUOWnBadJCm/80VkQZ3tynKQP4UTMLvvYTftwlo1p3QlI5VhkCp2
iwMYrp0z57v1oMP1ju6wQJvqqylD9sS+nxakbKZBTza9VURR9YEtLrlrMU6NnD08OKw4TFkEl0mn
sj8piKuUCmsu4L4zaEQ0hhDHCMNDE7XTMU978zeFB3YToaAFe4JDMtyn5XeNOLsel5AyFNNab6tX
W5CXXTTNT5sH+bGQbg9Q3mmeiyjP8KLn3vvii+F2lnNE5LmgK2hc8+KDbznM7USUb5eb5AnZiXvv
93H2YwBY0EbFsHdWD1cToBz33ks6uEUmmsgnawkT73i6uedUuykigRqHOnQrG4+Z3VSOnxm4GGC7
y3zvpLTNY26dXe72CksPUhs7BfWjrXP/MZ9iAosjNWsc0Fwza+U3j8zpyt+pCboPR2XRXyKoYI2V
MwNIT5v4nc292U9+sGIMyeRr1zWLRBLjLT/S0/ODLGFzZFPELwVddnHbF8l8FPhGCMlJMx4vdyXu
Pe2/zBTlp8Ck3m+/muQUd2HHq0DiovJS/9T4kSJGWSanPi+LJ0ciiej9lJquDUlsplVOxk0/qRIQ
A+H1F1Z5NRVcwUBoHMSDmLmIowpQxG6d0DGqswSYGpgQRkS76jqwUbJLHafDG6i5SOZp2jbJzCbS
eqAqAhefLiUFi8y5qggeb36nCFlq5PyzGyzz+dML7XrJv1cf+4glkiyH5VRPfXZoAzfbE0y03nrg
xEgHXv0S9R8WgKlSQMG4ip4IGTuLx9royXV0+dwHwM5aiyAvkyVBil125gxMNTukppkqFIeT+CML
Z9q50xI2GxUvw8+IrfRyceNyx/lGw97b5M3IlSqReDf/KU7j9rHWGStURyp9oYwqdyU5k5cwEYpL
BJf2UHs5AJtcuXzUEtaPpE0+eo3K3YvEhzWPYFpdWnodl0QkcK8bkw4sgoeBiBenZ1YZ8cP4p0WP
815lc4Iz2J0s0hrFi7qjInrs6tW7scOU17d9JabsIlpadT3rvk8unJ5lNKihHCGVyknBlmzdGr5S
/MefeFp3XhZFBacWJPB2NCggMjc/zF7Y9Of7ob+aogYuSemNJMvHw3eOjImbXpSvyjf6JQc8Y32i
r6P3zinuy0LanXbGJ9wg3UZYtddpfZjH9sip2OwXHNMUOT5V1BLcxBA9LlX15Q09UfWk7GmeoC5/
XEzJlBfJ/1vXzAkl4xyj75qSlzbsMdamuvuoXPUVRxiAi2xIN206RPtkhYrkLdCyaBB8wHrt7TK1
1aNe7A05H/JGdTwqGxcB4d6PLJ7tyUfHeI6TY8++N7RfTHpyHqP1zKof1S4wQHcmkZRYttajNwmY
eZoDFWADF7fPM7AidLzt24C2wMyopI1HMFWcT85xjERxOa8+7JKlmPzL1LIWxzSyZqd8qpkIcMOx
DrFGorVnfpcum8VjyLrz6qq8Z+Ht7Iao9J6pzap9hwvsT4sFvgSJuURn20tDAh11Gjpd2Rl94Vhi
Q98KV5unzAfW0wQwKIs58O/TSROdZ5KCQWk+TXeZE+VXDYrs83Zf2QdbS7iGreb2cla1k4bf9NYO
M320cQe9bQdXPUH+X4/lYoefnPr3MW/979jrphtnhg00kWDjIfstQNGkrE1Qri4oSyqdEn0X+N42
9Qa+2KTqFzLmxm3fOcvPYB25L13H/k5dE+wETqNut5YRpgVb1PvGlc7OrXv74I+8R+5a0A41U7Ir
eQ0e3HVg9B9YkBJN4SGtSwwxjfX81FWOONGeD/u4b6ubZkwgZ3UiBHRjVUrrnhhfPRA8CFfRo/KC
E9i1kCBZhcfYNTvxFvgzawft5YU5VLIKC3JTl5Xc+LioPwI/KsLt1LIBOlBJlc9xqzRMsVkg66vi
JJxYaoTOfTL65qMqInnXt3PynY4Emm0kWL1fNBGEf+myDTcLsbynLBZje9BDMjJpC9Fo7xZXlt9B
uE5b8vyoTxZEmtR/STZdpGyheAJEHt5VuhHvCvz0him+++jn0t2UiWm/GHozHeD71tdD04pP11vc
e7cc1aHuAvmG+k9t87JcL5ZlGBgXLvJRxNb7rkPp7r0GapMn9ED4Xw1VIEkZVvRCTE+C1lRthpq6
NtN63rInN/ezjtjMB/o8zAsf08pbMKiyidsMY+X+NmpSd03RpeS+rsJ7iSpEtFta7ag7pBWrbbwn
QXBap17Qi3JaPg1ZtvzKFh5wKhtEJ4wpCxZ937BF0MYJOf8EVlS7gqEWYgAu23Eep30p6HL5GOrk
Is2b9a6qy+CSLi7eMwH3WHggy3vOWuSzCw4dAoBTlybRz03BkCbOf7KO2LuFN3c4wgcBJ9H0xUEV
bb/Lq0juDNDPjxGHOMsCTUspg68RKkNUo+mJZdfuMiIvLsPIadDSeeNl78bV5TQwH4n6SF3XQzZd
srF0TmO5xG8dkhUypTqml9ECaK6M6gdXxDDCgtpZbvv5nIMa08rSRSyb1SB9VWu4bMEycinboW+W
TWj95kuVut5bp0PkOhHuromIvqgaEZyd+PkezZb7tq7yG4PSJ4bAU5dP8hpUAVLzTjjhnyVX8VVP
CvduXJfmpneKkLFXlV87s5K41bv5qS25d7YicfQDdccLsHNSfSnbx+vR6va7WBYDqS+GDjSgZkGn
2EO6sjX1pwNyQAtgiWOa2u9iyMonGVr7jp9WZrtA24XSOFV0cP60puNO6TR6nn1CHnPb50eEpsUu
UsNjU039A3o676qb0+A0e0sLxzORV0009ddJHrCDkjItD8LUM6aKxvnODCu8vrTqLyh590hm28So
x4Vj60ZDjqZ5SufHJvO7c2Z9PaIBndO7LGjIV3OABDZljFhxQKuyskXYVH515+X85gd94/uL3SfB
GL2OnpJbAsBBqpWUgnWY6odedyw2QtYgQdR5T4tXZyc51AOTCx2Rnxyu+q5ZWEjYallZF44srn2h
/lTaI/jZa1iilpM+ySKo3ljLIn4c0LshWfs2DgGjUnf6xoX9e+XhsHuhl5yiXaycfBPZ7I59nXu+
ixZk8zJS46lRw/Q3so1+JhdzvmnbZYJlecMuk9+358JgW0V1vyb5+NEPS/UzIJYlejkWDGEE+xz6
UDcb33MT42AJnYRDx8uWt6yxvxkgp1uS0Ny96yXzvujZoRL4Uzz6gRiBe9TsDeaxeBgriS1rKOvi
WFgqWhqmMn3wJ04M41qalqLxrnm3zG6N3QgGM5X1AlLzJOxATmauKn5bZo757hP14QzRctMkEZvC
mHMIj0VOMFqPv24Q/ZaD1VJagdGLp965ly75NtmY8jNXhDV0TjQ/wCYcX50urxmeRKzPRAmxozbJ
Ua1+/yp52ysQtLX3wvC4WLaqxpGQxeF9Fpm3oBhwtyH62FVhhvqtjZNjZr340Y1Q0V44rl/eZWsy
3kBgXz+H2jIJLNf6Q8bpL4re8EGKEB1f1jh31Izy1kud4iTKvr7VbRtuUYtAEHHRiuEPaq/hzIVY
KVH+5kWbsj8ts3vsE5LFlM6Oa+pHhxBG1UOaOpCyFFEfhdf4b+HaRrdeZXIYa0Oyn7p02BfkUM5L
wCbULtm18WIeq3mU25BJCmdXmW8bE/jvgDnVXZfr6VPJOb842wMo+s2Q/B3TOX2qld9DNxorRPhd
8qVyKX/LilTNWSzpnZFzN+0Zh1RHrdoE47zSCXgDpGTnGVT10PNtkwfU6Oobc0T+6jC1gbFz3jMn
fXnrZOa1SNyEjPcq+lPYud2ea6x92ncxRhCvna+FB0a6ZkPzzYWs7xYB4cbUPf/P1eFhcoLwlHiO
/7xKjASbos8h/Fj0pD76DHZwGyqg+AZaUnBsfTHtlBiH3wYXz2EBgnYaWgOxcFz5FqJM6WPd5Pmd
HWGhNnltoCpW6sZ6rHQr5Bh3QqssPzqdafsNS/vokTZq3JnaHw7FkETJvll6CS5Ht6cxa5F1j3BL
F8QVwhM8OcP3QBCP2IQ+h5oOmISNuvVOjH7O3AcWt2tSnpeokI+FtdGlplSBlIabcklWex3gh0AT
gYSQSc4Q7J1Ju+8wN5c9IxXmMuZB9AqRAyWxwxO0UzAlu/jJW4S6k2WxPi8h7BSTTRUiSxmcN7RN
/bBg7zwQVO1dFR2JxYNmTxs4TAvRDTmHVk3myhun7B5Ihdgl6Rm558Zg21Nq0LLqz6XULNVVLenQ
GTTSkgxMJRrbTm+5P1NMTUDYmPywC8vd5lsUYfywLFH9NWs0QtuoOp+2QXGOS3a/Czn5jOOCFfA3
mhLKLAYeVRV5yECWOOfBJNqEV8gDd5sFzryNHBmeZDN8Ly44pxS2s+Ow9lR98xYLPCGCNdkyl8Vv
0UGTt73haaUJNnS4SUf4rUA4yKl7aDqpX71qDG9XLZxLNQr9lKiUNTTDQvelYMZITm1TLH9mZ+6v
+XdYcYbpue6K0vynFr5B6OfJ9Slngb8tl3r+1oIZtUea499qWLPHJC/0lhxxWsuhdd5yy0GLiT5j
1wAVefaJlWEqF96WNclLNnHszyJTvwauRBAoq//KPbqG1GWn7dnluJ5/ftqziAk1ug12apG7Xobr
MvwlvWx9RMgZHqyYzzTFgQ8x6Wu9ox+ROxULu68WEONeTWzxxKoyZM/LUCgc54CLw+l3iVs8zDOq
Q+F2j0tOQcl+qOCHY6e6W/NObMdZhCROZIVl+j6tqt0p2BUIURhYUJb79snP86DetJORD+hWxd70
i31xiLR/CfKhvBhXzUROZgOtz6wBeS2Ay1EumctA980XiA7QnstQHypNNHjjryVnfpe89LUNv510
fhtTWlunzbx9xT+4U3BYryjckHM5xlOb0GFu45smA74rnb2qafCyKMfckJDG3ODTeWdXBcPfSdtH
r1rxCqqiONp8rqECxoDxFU3aQwupaj9FrGNVRTvpDqAEDNKKZaVeixTtGa80YXFpO2+TZcivi9WL
ntoA/PDS47TdYioJWcuhebopTCEPopqKd2XCS4+USPzCYXEttRN+jFoXu7Ec8h8WegiJmRgRQD5H
C7Riz0E5MnhgWlSWZfdFw46L2TCOlQpV3TYSpjjmwCZukyFf/3R1lr/IQXt3nIPNyqNOBoGX+MmX
rGLzl/E+ftMxCi9sNokv3rP+vRwMS3zbpE/hsK7ZVdpnHzBQ5CFxtX+Djx82YzTgWa25zt/qUg6P
c2NKFAAOB1bZyDu2OytQ5wxsmFO4HHTe31nY+tn4k50w2TScgzOf3FbHsQCHXWXyLkksEdNRgEYm
5/8lfRw+r0EfPtZpOfcbETXtvPc0zbGTe7x0kkdksyZJdVekFR7Tpm/LF7SV5jnESwOGgM4ThqR/
XvzNM9S0m6bsjXso00FdeRFrcxYJTnrj106xZSChsuPSz8a5bTKOrHEJ3ENbtNGNm5VEuge9Kt+d
IC2vU5QjD3Vno/s5x7oEmdIlTt5pa+85TFaD/tYNUJ5oWEwuneJe2Eg9uamN94PfB5fjGJqXlEUM
+VxonIIOMjkTGsTS2rLYEKzmd00HYNjYOngSOUTdOEabMVvocVEX5RfdVD/F/nDnSye9slMu9nOc
rldR5NZvepXIOIF/o+VkMGEK/FWTop1DGl+yvWz0H1t0FgDuErNHVH5x7F1p9t6cF2j3WcqVNPTP
lUR6byWunDTM9G6mCbvzBgewr2vGqyXnn0YE7R8sjhwcC9BV1ygzDELQLtQg2p35WVEoX2kPc3Bt
hP8SJDpAN+fU9yru0mvUcu3T0sn6ux0RvZJJMeY3gfRAvhqWRvsgbsIdQ4cAMvqq3E/BZuquxmbM
bD9eLsCdyIfCA65fVbn7WZhpvA5Amj50i3XvYiUV3m6nvhPJAGq7n4s3UajhgOI2uyYNIb/DOVle
gjVgBOX3hDQJOrIt96jZE/mT7+mm431TyugumaJ5Vyy+eu6onN60ZpS1iDC9hj++HIoujL+rXEIa
R2ryMzXxuFHsXrbhKhoapKA+JBVS002l6vBWLCb6DPuKZz8oAUN0S56QPEGQExyhKHvJVb2evdQe
/tQJYQYOwmab+1KcmEClH25SVA9KxPOF7ov8fQ3LGlxutP5VnWgPbhkMVwwso6Npzvu1YFXLrY5H
d2OdkUcx5xt3pFN81agUnmVc2etRe8wzW6Ev6ZW54kWR3jszy5Y18oId8r0ZhRTgONq74WfK5uJq
YsT/NY0V/payZ/0TSJkQX2RzjnaTgNlfRUFDbTlV/tY9sTgbZj7IwZLAELxYT3+8Ksm/mS8/Ut0R
DjBJwANJ1X6hRTJXpYW3iwUkNGx0ef+4TWN8ZAxEsj9x144XWYICPzFxe2AmNFz+B3Vnttw4kmXb
X7kfUGjDPLxyJkVJ0CzFC0yKUGCe4Zi+/i5E1a1SoEXJmmb9cF8yLSPDQNAJP3D3s/fatko4KlWV
tAYm5WWN2nGZNXSzY7PX9rgNOZZ3ON7HFVA9YPbRgslhbxxk27eGhVPGYKuQojqcQKb+vc/xLwsn
RXJ2mtXrqwFi91azdPvKI82G+Jcqv8QLFK76aoQxaxE9sPUmVL+RGntpiCuVl9bYrNlsWHdKGb1n
Ggpjn2SO11p19MdCMZtdLxRsFWYY3Cthzva+r40DRYVzkjIP6DEWfsuACr13LSCtv3q9HKpVxiO7
hUXXsSvwyDfEk1ekqncd0uj+LdmlvQwbBeSjKnWISssy5IFW+pGMlxTSyq/QIJBFy1t7oyJ74TTW
wQUe+cXSYN6wfKbLdiiZlaxuRBrvq2nzxGnJcDCqsv3pOar34AcG0Ri605TH3rLLX5U+WhuDKJKN
2leMgDwot+TjcACi2i0ssL66/oeWBsrg61Cfdd9P1pFhDkdOR9VjLDvqm2yW8ksLcWvX5n13PQo1
eir8rn/OcWxAXZRT3zz2qihglRMF1TVw6k0n1VCO6c7KKhGjoKmcTP6cmSJ5ytcG78mQTJdCe9NY
RB0zZG+EqOedv/hHFJdOlZNlvROeU+3SQmt+R2Ot3CJooVSmuU4TtZCyd5bhYq3KCtpS4Y1rURLK
wbmJtM0Cv94TmAogslbzJVKj90q0+ZXpEMYC/7/Dw4ehnHUfBsByjxwtuRcc6yfr2B4meXiGHSpt
dCyJZaWkdPBZFh1lQyQ7Ymn0I909dsvYiQ6ECmW7qIEdQnBSQn2w+vBppCcGrrUjxTVkfXTDkuLS
bkLxZgaycWc0A5qDOi6Qyul+RQckACyt0cKOtFIc0xKVld0KGcACU4TuXniX9tKzmbCAbKpEPZCK
FxzysKof+jHokeql+o2PRvSQVXq+suSGTIdoCG7+oTUtO2/dCnf1SCSsVkrOpjAse4NNCqtggbgj
Uh54Q+HSx1o4CdVCIS8qY2QzIZXNT98nvydRYmRyWpHiGfLJ8uXdpVY/qA/Zmp3JuIEkpq3EkKrF
4h9hqPg9TQ5zG7Gw2UZB0HBSw272H00dmHagJcGu9zXhRnip7yUTFICiRzAP2HlsibQp/mn6+l/w
vFwX79ldU72/N5evxf8XxheoXqeNL1cTVOz/XOTV++tfkDL8KP9yviia/F+mY1qOasq8lZz/QMoU
VZ9MLP9yo1tYXT46X2R88kjFVUowaDMux3t4YpRp1n+Z2Ghswqa4osU//yfOl7+N+dKEpdJZTP7B
tHww5HdtyHEGPfZbx+IAqvR9ZRvYo/yNs/fU1Wd+Gsv0ZLn2Sukmi4yXlEeSQ/rxG4f2qWszMh9R
ArUi8O+wd7+lVlw7KdrP2rCMMy8+88VrbO3LVG29myyJfhRoijgpRHD84Qn5xP1z4s4no9PHO9fa
mhMSjzuvOxZ3HOJeIDj+Dk/4t/ny3z/oPG3TMUadY4nEv+VgwqO1LuWvSUa3xG8JKzjv/mdU1Y5P
kEZA8LfKIAg27eKNlRDvcN7FJ4vWhwfSLjAV+nB+bzgP5FhL1x/7RmbO/XtqfjLwp8Zm+vMP165p
L0HuCp0bqwXEGVesMg2FJCg7kL95biZn+H9AD/8Z/ekn//AJTd73Y2bqxDJZxXiZdEWxq4xaWfZ4
yXmB4fdF5vUmyVb8Dcnh1LM02cs+fGBi01BrktS+iYS4Gv3E4ZwEP+nX43Xq4rPpazhalmWGaWEm
N7EywSnIK+Pp62v/edo/G6rZ/I2xiQHsE+1NXSprteTkYARY7u3V5tEeH/IKUweL6/g6LqM15gJ8
HrtE/PS8PekA/DN3fnqy980X/ZRISxlUZvO9zJVaH2k23AgPRiAK+tG/kHC1RKRGxfiX33os/z0O
7Vbdt/az1SGhYMomJQB5mbRu1Kb//FeJ8pi/kyqcArUWvZJhLcHixur0zbBN8+CTYZsngso2wqA+
aNsbTQr2mvY2cFZtMiJEDKMIh9+1SJHeS5W9GsuNJIolLjiUJzQiM4cuWvkNtYO3zOf3MWMjJE4a
SRUg/ZsJJtUA0e8YOaLRSJdkhNDvquwxOHK9wQjE2fSC8QH1Yilo+OCreLq36Jtmx1+OIeep2oJ1
0NcjNOE7Px2hWXmCgh6HgEDCmzIlMVCtrH2Hi8QudYLVIxJHEhKpKnQPtGfvkOoITMdtduMZ0SPW
xWMtk4FRQAQq0mdHC2/VQboUTvjc1/6DVENQxUyFqu/QsTqsguHCVqRLS8BN6YN6T4LLg9lVb3FK
vA+HA3gP+h9lS4BfUq6cILgQEh1Kz9sh1T0E43hlNv0d64KDLHtbjrEvpMDHsC8fphELcWdyjnCF
tXw76spNBNIrzMrLrCAPT1PLndNW2yBMbkKCSPDNoX/Eej4kyWMndfSJ43VlRBxfd+VGTfqDERYH
TCjbui0vMC1eaUp2myTFxm9jqJ/CcznsPa8KTiudj0VJ6VIf5XhcuiqmesjUWBUn3fxWJGp6KdeZ
ThdIqzF2f8f5PlGo5mmtdT/y6h/YoNO43qhhxdHDOdRzKoM8q+goUkJksWrh6h0PxNgQAVAUL18/
qqdue1a89TyNbbPQSrdE/bkITFj5dnj79bVPzYJp3n54MbRSjWbZMkoXT3VNUnVvBDdRUkXXnMo4
6Tdz7dQXmNVwsA4DeTxDTSyocyN0REZy7H59/6cuPavIVlUraFWs0kURIBbE3t6KyNFXX1/888GB
UPH34EjopKSITGLE9xDTJCPmSKCO5W2Mymn99Ud8fv/6PPakB2lQlKBaXFwc7iiRdqUiFDtr3HVn
VuKEg665pc/ndhbvG4eE9V1XxcFZawpwC3+PDq3kqLb1pHbRmrxYHCqZpv9+3qhMP8iHpzJ1giGU
A1GhH4Xy5w2jq8s0sc+7+PRTfLi4ZUtJ03aUncRTIHpx53SurbPmKhTIvy8eaVKWT0c8btw7ZKJw
3pCH8jdroVPPymyuJmo1RHpO5Fxa29us6opVTSf3m2J86uL/bY4OgKtsLq463objGUibXj2szhvy
2Sz1jL7CL2BTZUo65eA7p0xC7PpfX32ajv99rQMY5+8xT1u6J5CAGpczP4EsLN+0CaScOIK9Pv7u
4B5lTdK6Bqeq3wAqTwzWnCBdm+YwyvE0WEX8m+dpqWXed0i/U9eeTVont/y4Q62Cqrqg2jsYxHJd
3309VCfWY7o9m7TYJ2DRFMh428bKXrPUkF5GayRCuvVskjh7Wjs8ZtibS/XKthx8YeXgQQUwlFuW
DOV11pKgPlr0HfvR1K4SGRZkVuAblkzFWCDG6Y40JX/hxNBpfirmeQ+QPSsIyF7It5bkxqXX9Y4Y
m3NCoKBfj8nnmzG4en8/Pp4g5NFBWuSqViztUqMiKUOzHmUcZ2aXVEeR4t5ENHhOZrytcZzy9+eN
DcrujGM8t4dmqVTksCkI9c4r+fasRliq7k3GeV61g+mhriZdvLapzV8P1TTcn820WZFQNKkcsXw0
rgEzAiGdkV7oXZOuaqEoZ73Q9TlIT0RGzVMbV24g5ewYelPHtYtq6usvcGJyWbNS4ZVoMQFn1S7h
7ZAcjfoXkR3fbXZmHPX/t60HHPn3LwvOY0hDVK8u8EJ9Lze5coGG/CdsRVbipJmuo76V9rYdxJcD
7Qw6i4QPJQHNk/O+3ax05FZClTWryh3T+jYvqguROb/Pu/SsbuRSpFdV2jRubuk/C1n/RQ/z19eX
Nqdn85On6s8O7cMLGQWhJrwJUBHlvdgrpGZw5J457FclfGN+5berAun1Ko6sJzMIdLDUqFdiitVB
gnaDMT7Jts5I+BdWI3FH6LpEyrXtbTqH0HR63BJcAI9WddrwOvZIZh5VM1lnBRY8mub3ZeulK4hT
5QoihrpupbFcBHYAdivzUJIpDbA5TstXiJq1DcTTEUtwWd7Yg1HsIe1xPo9n+0py6H/Q1KxXqTra
z7Ej4VMN8I5oRKjfoeRonr24Gw4KupgVZ/vDerDln2KoCYHuLKxCMVEmY4fmGxYQaDvTebbaFDUJ
JgE4LS20nL5960PMH2UKt/frwT8xIebwtbqTkmHo89JFIRGv8Hah1GjS/dcXP/FinoMR6Xrbehu3
hYtzPl3SqLUmwdK7ZaJYljCGA/ooPJDFETuPMScG8uuPPVGlrFlBb6tAr33ZLFxKeYDZLCPlwUlL
IITtN59wYtSsWQlXgRLFpi0Xrld5RylVyGpQK+Wbn2SaUp9Nh2mafJgOsUrKWYv8weUoXqCTrBC1
OcQEYU4Z9gpgtm9+nVNfYlbM+zFOC6iZtQsGglhM74ec5ffn/QKz9V4Pq9keyq50OxjML3alpbeZ
POLRNuPvErVO3L05q3XDWMaZFQ6FC4vmiCXjVxTbT2fd/dRn+fgDVMWgRp3PGqlKSMttBKroAT/i
pcHm+Jvf+MQj+id74sNvLDQ1toDXmK4ayrANIBHQL6+KJZK8/qwTcn1OSRUSuJpqUE3XpGmOWILA
Qaf7Jq/k1ODPnv/RMsuwLbi2lMDRElF1WdTnnewDT/x79OOBGAQSfEw3SpYV8S9nbobN2eNuxbY0
GJAV3KRt9qnTvfqac96axZw97mrfmyWqKNMl9APtmOfHi2gK1f76cTwx2H8iBz48KxXIcnIWHMMt
A0VeOXmvLwcl+Cbz4dTFZ0sWretbCGSp6RIGHoHXbq68AQDn13c+zcVPKpkxm6NVXzaqQKznljJx
Fp1HI8V3MCSICSMJ+h1cJmjG1dcfdmJKzUMrMH1UVt1qhmv3pEM6EYxQ266kKySY2ebrjzg1WNNH
f/glJMeJUcUrhtsVIdHt5aOkOu/nXXr6yA+Xxkg4qEU18COXEtRguQbLYqCsOu/qs/lqm1hG4Htx
44PXLhQ7u2uRFZ537fl8DRy5RHNZuVmEiERBNx0U/2Jk/hVw9jEa5k/Mx2dP0GzSmqgigsjAN9BH
x6yxtvhGl0m/UbN7L8C2Xlz2obGSlW2fvqvaW6I9yfCUNRNyEvpy/qs8hGO8Gb1v6t4M+fzvFb4x
m+k68YlDHKWWa0PWNwnvtknqVlD9DI66l70jjQpdXBP8vo/bqwzHZ+5RH0t925ccNk9NjBIj7FkD
r0+rrg+PTBdF+WiaSe6yONigLNXwY0XizIvP6kKmN2HBVjJ3Pdu4hOtx6FSCx76+8RNtNBLU/r7z
ABJKh50odcm37n4aKJ73aeG/cjiPlW9ED4+vadj3YfEWeO29rhSPUBDs234YSaI1IOuga6oXcUyM
cGvSt8pbJVxphdpdt4ru3xB6pCHQsa1dnhcvYQ0QIu3VHzQbLrWyTL75FieKgT5bJfQ0/w0BydfF
2vNbVeEGOTYawa+H6MQaUJ9VmjHFLo49KXUxcl/mQ4Migo3dwhnSV9Xvzpu5E2P1rweIDlLYdhi1
cdK/CixeZvf49e2fGptZvUHBCvRCalPX65116kToimAbfH1t9USh/5Pe9OG5D5tgLIOxT1xBz3If
wCi9K7Q8ulSlsYG6HPp7J60LNMV2Wa0aX+qvEHcnt5DwQFZ1RbLpkISvIJmYb0GYt0dcDfLGDzk6
bNgJooVQ7g21Vzde0733lYbDuss7c5Ua7FoIKdt+/TVODdGssvkJ8CyRtQx+M8G5gy07itV5l54V
KSTRmZYgtXaZRVtgPo9G811g4Im7/pMj+GHsLZvIgi5pYje2s3encJ4V85vSeurKs4Ijd71iySKP
XOIE/bVemxWmpvq8wdZmBcewKlu3xi50U9GlRFWVygoe0HeTdVJZfbbO0WalQMskoxhRf7uptWmH
dsmqhsOxm0zsabmnk6Mlatdy/qpNr/YQKa2yTXU8Zep+apvEyrgKEuKlA/CH5qNNoDgyzIXvBDit
gmWu3DFPl2NwH3ucDRRPCBtYIy9iTb3z2nJdczrJJzX2c8efQiH758cqvrU863HSZrWokyUVlTg8
iX6U36DZLGtZ+m4yn/rVpz//8DzRjVYiGNyxW7U5vfJ+k4fqmb/5rAaFDnR0Kc5i1yP8I1fr60Kc
Vzc19e+bxnkVQR9Mp7rJkY8Nhc/vk4fzBntWFhIKTID5L3UxYXm6S17ueded1YQ8TTKlM/vY1VqQ
dQ6ysj2SXGtz1tXnMV2xBzWYDSdXz0tQkOKZc7mn8y49qwtZXqZxWgGmlEcytHwRw2bADbA67+qz
whAQUmL2rRrj3UWCXefxFeJq58yLz8pCkasmBC0RuUPiPykmOWx1j7frvDufzUpv7Gytw6jrDkUW
b6YoJs3Kz/w5Z7My1mX0b6xqXSVy6nXbQUxOHWJaz7vz2cQcOXXyTSUkUKLUIbhmb1nBVv/rayt/
zhY/2TH8aXx9qCieX8SxAF/kEj2ypRAfmfaG+UitNUp7LxOQEU5RtfupRiPvXwfNk8lZrDqoy8Ef
VzgmVk4q3ZAuh+lI21ZpuujqX1p8zxUSDoa1xDiqXMVscGebYsfZ7wIs9F5TjlhPAInzkOZPObvP
KelAiwFiNWTUjS4FvMiMXS72rbyZSjVUJEiL0ZY/GXkspE7e8/4gQgH62I8+z61l1VzyP9WYDAyk
T409vNneL9l+wK250PVrNrtHXgbaaP+q+j0Y3xXVX+LHsnFBl1EwvRZyovKUQN/y6aXV3BkwEnu+
SFjcRuk+5vtIwTtBIPy+P2th/PkcLqlwFoxdadFGl/w1IvrW3IcBlMxOOcJN/zmMNc7+Sts2OusX
sjhwLqUt/LpN5L0LYn4ZEN5mrVwcvERfiVBepXjis6oEb7VxPJ//3EzvuAHRf9om17kiLjgxePIc
lJbFk2rsiQU5CrY1CtkLvmo+cQ8+5yt+ku5U5bmqscxmxguWyAsvg5dQZjBIg/XoYxRoLlXzaNFA
Cnx8i5ygCtLwfNiLEGRQvYndNIQK/Gc2ZULeiMrE/7lpmpcIiwa0ogs8WqskQD5YrOICJwJgdfFs
xyZYVAe2m7wqzzxUUGcVPwAG1TmWEbl1RFCQ4hk/sDJ+Mx2mMvbZZJhVfT+A4iEXbCOspruHndfR
gQILqsFQXYRV0IDBwL7+9dSbisMnnzWXK9s5EIEWTYgbB/6xNfIHnXSS8y49eweUcYnpTtSxa4pA
39uAnhd6b3Vn3vjsHVCI3jEBJ7GPlvLntAN80aTfnMH+iWf4bFBmr4CSprVhdFroZjz7QR8sgcUe
mGABuCme/2nFU8c3HY9eG+yCUblSmsevx+zET/8n0u1DHSS+N0v6yItcW0t+0/OSXM+pi/vUtOPf
Wmg4VzbekG/eRSe/5uyFUQ2ebhajGbqkUZUXHSm/N1ntaaAr4Z4KIfWXmR2FSx/X5FL3BBm6ZqU4
+wL6L7gGRexDy1e+eb2c+uLa36szy9SSpErSzJVxLpNoqCZXTU3CZijrDlVz8CEQJ/WZz85sKYid
GbLQEGWu0XevZWI/p4P/+vUPOD3cnz06s7qQNNqYVohYXAXGBfXZ8hdOjLFtcjXt5bhyduTrDCtV
UfPztmBzdTNOzsGz+zhxceW3SwQudBuTMxuNc0GybRlg8WiWunGXv2RYaFNZ/fH1SJ2oPPKsPGjk
WUq2LgDOQbhVzPYH553fPEynLj2rDYOQ4iaCDuk2lvzo1RG8IeO7Y7BT157Vhjyqq0bOlQS6lfwE
ZXWTlM03C7g/vpxPHp650lWBoicSRw/dylLTQz/ImKkNEltqOBHrIFJDfyFlNt3lXCqhW3XDDZ5x
fLSOkUargByRbZ4HKhBbKV1JQ9muuz4P18RPlSsOFZRdlfr6Qm99cxPzJVadOiVVBUSofvMFTm2p
53raqh7IOCicwBVgdWMj3uAQXOD2X0IUWvTZDeuZAUEF/5KJpIlb+gkstTrzyYCLEBnutKKC1QpZ
Y1OPrhrfF+khIm4lieAkYEpX7hozXcdWCnQd3CzJiywdWttbTqutUPuRxreiJp8BF/pY67um/SWL
51Z881449dPPapSZWnJhRHw7Fr7hsFW+m2Sq9UeC9tkvP6tIlZNXHaejkZsoRXA3hIUgHU8eH0D4
2rsW7sSaAKVqHYPOXSugHbcZae6oyQGibxVbxnIoIqB+IzELjtF4REf2cvoYqwHnFRLp8FDxlXQV
1l111VUhh96wEBatFWHzFQHRDk7XXvW5EUOZsRW8GQaI+FbNMbSbjbIB4xVfdE1GpqSfqge5KliJ
1FFGbB+aQ34hXXqwc+dWToiD65XroIHBq/WQAeFaGItmHBL4JkW1sIJiJPMvs/JFlrUFbJlQO0qB
o7GSHzByC1yueqePm0HN4rWWSOFvSXTRqw2a473N2+I9KKL6esTCvghjh+jjkZtAwk1kh1DEE0Et
/poZQpReb2UcLtsqIOlePnqI+Ddm0Sd7LZLsVa5pN7ZivEWBNqw9nPpLyD0V1tOgP6Czs8plpkaA
zB1/G5fla0gYIvyWFlajnr7rmuo/BmPw4sAefwItblzoau1tO8ivG0MuQIOmwKsXmda115mcNNuu
6cVuMIW5ShCoLCfm+kHHyEk8usVKtQPGn+bhYxIS8h1J4C+kxCsf2RMRK+7Yhfmql4p+HTXVDa/r
ZSMF+m4odX/NtbOFIpP2AJRQ4S/Qle7yugMInsfrxLL8ay+uw+sQGDCb8EZaEEXyo+thpg0xZWRI
4Rm26aCuKgncIXns9Z0UWczTQv+NcIjUBdXPrrksSo9KehBwW5ex36MSbMGMHMIWgsYwhkRmiMiU
3mD/qCstE2Cw67DZaQox7v6oiU2YWiq44qDd+XGm7CNd4dfBPg2Arhn8vUzw5NbU0v5F7gzgOqUO
bDrr5W3joMEitQOGGkTxtVyZhivZInsLMl/DzosgaJOLIjp4cLIX6LtZlVnDcE+SJYlUshRwvg/m
BP9/YtowM6mtyMeg7YjGEcvW83ttYZmmoy+A8nXJ0oD/fXR4h95Uje6/N6aXY2pPtDfd16uUfaFH
qgVkxo0jGRVgPVne5p5qk7AnlVe53QP2G2XtKTVqDXe55DWvUaJZ+6wr/HU9JMMywrMcsilp69+y
bvCE5nJ8sPHbvYYV9nGd0Ds0kgAZBoUoPzge6qY1/QhAAYAVTnAxMxsF0Syt6JvdCFJlX2W5ePWM
yjgUIEr9RZ4UPTOi0Q9AZPdt1bLhFWypNOCUjfpsgKxx1GBfVV2wSntgc2VojVhlHAcCUpAdMmfU
Xmo51C6VUUxBMIMTHgQTk6VnAoBJGpqboCY2zedtspU7uy7XUWOljwoR9kdD0qttHrY6HbOEDCfH
SrR3I7ZTcxlpMhBYe6gvKsFxDQenoXIVBA4MWqI3ISoUch9fjJoBCAIvj7KHs55d26UcO2uVwNIF
UI70scuMaJviqHlo6ha0gqGVOe7wwO7XjpLGwSIvQxw0Y46BagymhOyySkeix5k4PXyeX1BrcazY
STGYq4ZMRXCvEYkNdJ1TBfGrLfH6IQ8JhpRZ+AIdeN/8jCTYRlzIEI/CiTnUiqvud1FJFA8wMD1q
M1UTN/ZYm+tWVdNxnTgJFBa9JMGwKYnH7An6IUJoxDroieIKBFO7HcmAXBuFwF2lW3W6Gn01O0RE
n9Gz4NtkASFuVa0VIMVt3D5DoB1T8NQXZa1Ia8LJOcTMbUDfo55LwP97f+1knbiROSBc9ZEpr+sG
VVvcds4yzDSyW3zQ43Al8veoacbXGm3cwhhGb5ES2SnKcunl+NjH7FhAM89BqCMqy3jge5IEJGsX
1UJdWZLfrQbTgQIQGp1OijbxA9CU5OAN+g8hPqqv3sqBSXQapUJf4S3AS1c0hFdAVF0C5UvWvUq+
gjAE3C4TcHyiBONE2GX9WoNCLIKG4KHQCaqVHtWNeaXUgInBNTQ/mq4RTx0JBEcfKe6utERPrIJn
x3eAh7yboAlbTk0q+MEGSfQroToBBBYPV9ZCz+QezD89mwJyOrqyBFpXaCqv2mA0bwPYsCXRGOVV
A6CFpbqfHvQe9LYW9JwgKBko7Zx5VBtlAYNDM6/BANX9IjZzljcDffnMg10cVC3sILUFRuuk2YNU
Vtku0I3wqoCD+DsKTGx6fX9t1x7rlrDWrvlWRKCTrfHuAQK+adHILxtSY97SSLc349BKTzpQjn0n
Cu1FEO/F0wUzEAQmtc2Bp+hH8g8QrT/l1LoOImLXolrRbpJcHxf60MLoVkS3CRPvrlN5AaQ68E9y
RkeyDoxoRUoibFOrFwToGa+jPugLFV7N0lb7ZJNk9DDsQBpXGDjTS2RyzXWddvXCShUBhFqz7xON
lGANw8SiCAIDPiorujKWANokCDPhERtLYYGKZq26GFL+3Ndep8RfCRYUcWDpkvSM4oZVzE85M0F4
GRMMNnWkS/zy1T5FE0sCg2GzVO1RuKgbp0z2Q1CF27Savoff+JsqUACc+6Q6yLKdEYDUWFeV5LUb
Jy7k285MlDXtungd656GlleOtW3YwXpjPw8QL8vk4p6UHk3b5LWSsLoS5AeTRgmdvhStDBFeJvG1
HypyE81uqUaOuRk0+wV46c+c5A7gsaq3TiCEbk1W7GstDaVVAkeWR75PD1kMtGMxDpg9VLVvNlYs
Anxxud6sc9VwNm3mv5MgA2bRChPeQFVGBnKYSkmKXzKs7s3BLihRqb4KIDYvofwRyefkw1ZlOF9a
tVfWkHAnPp00HjSltexl0WETLSrf2bdJqR0Rq93qYWIv9NAoF6MuAdHHsYy0oXyflrJXOHMFPH4V
OmhAFgg4Kp2tQ676zaoOKrJuZGJQQqMwtpIGerTISCKGDZOsUwFhP+XVcYAbnkP0MKWLRHKegzEy
91moS8e06B58uVWXMvLePZGb2ovpRP4q0uPf1UD6W9zkj1ZBnp7Oyo2z0hhBSDUa0gPcLIn0uBLu
f2Fkm4z121M6AGkyKgfq7RRgb4uXmhtc1rqSXYWSoRCQXXoPpgCICnE9Wk2GTuJr7qge3aqR+vah
HOXgpw3zl9CKftyrpV9uAErWK6Yo2e6WDZZer51wqyW1s82g8C1x1UukDvaaesw6+MRlZkH/0Vqs
wU7VkLuh3MGxYmXoYIYtass85imBZ0VEHpzkZNohYjFCpE2V2fCHqv7dIXjIWnb1QLKdl0EJWEhk
j+JOwzpe6ElnsYRx2DRJ9rAE0J5clbVaH82yZ7nrK60gxKW37/Oqgl/rgwr7GaiysjHbyr+AInfN
IlG9j9r2sa0jAPDo/KGz+fIUZ5DeRnHO0gKByDrqNIfg6kq8yyQbHXwn/G06hbzWilAlUzCHFIiX
Pd91vqrsApCtSPkj6zLJYbSWnsxROyyp4eiV7CGAjAfl9JIuF7lohwXF0WNgoADLXSlLoJSt7CXO
mrFdmnEcE9IYxhQ/GLNB5BATGtZXQ+lbF+OQhz90M49AeBfmYkzTZEWiwbDr7fQ3h/ZsaEQdXMQU
2guBpWTTN6ZMBEP2nhhWs0R30a8YsOBq0FQmvcISr1DbCpmpMmyqiBCK0tQcHA9xtdDJnNkpmkYd
1AOdNm1HqpgQ48/AGwdQWHbUE6QcOuEavBt1M3DUauNUst4sA70PRzrcoJuC4jmVPfsIwJXlIKsW
vLjxz7xsoRAPeblWye/iiZIh+y5afcRKnsksJypHBRZImHVkEwrkT2be3Br6tRTG7zqolxtNqwaI
/kRF9JlVNgtRS+k9BLEUzwO55z73/UsUabsnhImkRTWyNn1VmFvQEOm+TCyHBa7I4NVBt9earngp
TfjXxEfYS80aSSXhOBzQVtjvMNPVK6ntxJZYuvrYQZvZRe2YXYpeyXdV08K79Yaa+Lm+WRK95lyJ
VtMfKtLEjkZTgWmj9094NY+Uj4OCpCAqG1zAhNV/EKzznPdLJA3VMmpzQh5hVvNi9+wlbQZrb2pF
9mh3xchCwZSPMrcA2yY00ZuzBDaJSVkSAlFdKYHfsGWlWVbqdbPW+zxYQeYJ0CCK+C4auAOOyi3y
Hqwg5LeTyCVoINJN2Vsvad3o2ho6uf1YNlYTLfpBwdRNPMpl5XUwslltAGi39N8jBwlwLYkp7Nm4
evU9OHF1acu9+csna26n1KDLIwtpit1bIGoJINiEhvlMjoK9bGWAE7oj/dY1Wd5AgNFgQ3lAvLCB
QZrDJn3v+LzwAlBoF74uzIshl5VVkTtgxRIt2/H1xg0Q26kr1JgHOVPQsRSZ+paDb6syPF4VWwT2
M5Fy3Y21Iy0MPYOEGNa/0RS8GjFh6jCdk2Bdjs6vzgvCdUpg4SJReVnXZOGumwIcpCxq+YqtLyRE
kDEkIJfGZoipULaoh+sWWN96KCDPdpE/3LJ3cm4HVSI8Lwr6tZC6cJXJ/EDYHIDCQvKk7TSqm8qz
sFzodn6ZTZsQQxXOmlAleS/JxNlqYJsPuU0ShkMmwV1is4enCrGrGyTg+DZP321R58Haw9GAxKe1
mAmmdpfBsZKhyNPr0SoCOQWowiWpHdmmUUDWtkTOLMlTKh+jvkeoQSEnYDD87ftDs2wbcgWCzlZW
2JKSDcBHcicy0W5zYtPWXYQVOFN7Yunavrhq1SqsKcnF7yD3wmfS7fwLXpTWQ1428V4y1Gl/XuoL
mMIs2X3PgwlbmQvAb/ke4tdAfnxCHl5CNI7mGMOVx1W3vdwS9hdb5Uqx0T16E4+sEAPRxLnS3dCU
ZfDzQNrVrTr+GgDzrwAp0q0tnNENB/o9bZb+TJNQujGTVloXVW4+2GPq7QrW2xclx70Le2T30Kcg
Ie1+ZMGh2eFGjzBF4Y417tMCXO+Y6N5NW2XVqjUwPKSsTFjWJ8QGi1zRbhW18TY6gqY9GatAJQej
fRiSyN8qgOE2rd5Wa7PsnjvdxEcHmZC2oWXTmbTqXcMLipSWUFx49BAIa7cswtBoqYoysy9rWWTH
pjfI7jAJK2JV6be7QUFjkKU62fWE1W4VIr/ITmr/L2dn1hu3cq7rv7KRewZkscgigZ1cNNmDWi1Z
83RDyLLMeZ7568/TXjn72G0fa3sBCYIVe4kiWaz6hvd7n/hJ5DymQlnqinKHxMygfwlivA85BvJn
EE/tpmjym2aQn8Qwu9tpjjIf+6/ksmX+bgU9R1yB2LwqAZhB79UmCQU66lsMHnWYyfhyRpuudh7s
Uhl4NMZPDg6QQk86X++Wd1KupywKntM2y79iqY2JWq/8WE2630899GQbbzogrNOLHoAMdZj7Xqd4
F3qmyB2v45y7o/0c+h2Vm00bV+m6jKaBKaAhPsyWxtyRxqcc2l295mN/nUWUrihSWHxT7nuA9Re1
sQxvu47EtTfbeE9l6zpFdnd02ivWcaoATooOzi+Q8AQwIN4VWZ9Zd41oxL4s2K1kMe7mqe5vjGXS
Nln8GU7Cwp5XVttUzlfkQ2pHpj146uhH1GflYxKFn2Q+sJIbXIAxnJ8eu1ZXX0DiHZnYfeXcpLSa
z0WiiZtIxgxUmn3+0MBguQq6BoCTWWN+jBPjGpQnsvbUsPdUSozL2CIjLnU8MeGkPbX9cmlG8jyQ
NO6dICsh/gkIJyV+uUGUxv6IL8t9Tn3hQic0/ZL0UJVCDaeqoZvdVQfmLC2Te54Ztmmy+pIBGKR+
5PbrMYfgN5fdw9w5twRkV5gHkCcb4jV2s7suL5Iz1LvKy/GShI1lOeS1AUfNNFJ2mM1L0pQOpHd9
AevKC8akAGS0ZGeYfZfGSukquehjrT1oDPFQYCimqy5z5hc1mccgozG8LolnL5gavy6tDTylg9sn
cpUWmoKQHvT8O9g/Lv0MTMDGIh6vbKrbbh89GG6E5btzANluruEFPNmWdQ8+fnqAZK52sVE2BzuP
7Dtq+/FGK+Cv2h1WvU0eOLxOC8hMvy1bJ//Shz34ukaN+JkCPYfmnWECXnT6Tpam7ZEMAOeabbx+
xwK9ycqCGu2NlXmtmdpKLxwI1kWMazuOKHsNENVuJIGHWxqHGypW1ZGmJXc5fv47DJOtDaakYNww
1F1nxEG+rWkKg0w5e0Y95Y816K19L2jw9hGoiKRILhfRziuIOiQNergHyOKXTRthPW5ARmX87oDh
pXaN3X1ybyY8dd60e+6Iol73bkcUoIlPyoGyNFqwfjsnxwCsIHkkGnizupJSdilb7wioZN+y/SNV
5aJe5HkflAdlxAZMixo1RTE08GSwFwzM+XWY08jLK4IUSwFwLKc820I3hgpdLW8g7CkWSPdWgTby
qg4DQeXgL00jKcZfo3kzmvpJi446RD2+HCa0ffQ3FsqixvWU5efCDDAkCM2HJVf4tICxroU61CPT
QaLtD03TgFBhmaxwrj60pUzglAztOh2MN5OjrZ4qrMiBcEl90MgN+peB8olJDGpMwbW0XLL0BZy6
njfxI5QNDQlEEX2qSChwiSzFOS5yltcpx/Zs1z36qUd7tYi93dLEFca2Nq2tAdFFGfV9VAvnyimA
0pZ4J+/BxGD5KMjzJo2MT2gDx7Kj+6kNtEm33bM4wn04igS7bXoEHlgYrKMoTd6MHlhlpd+zIjgC
tTj2AqtTK0Pou7HDFguTGmK9nY0j5QK5pzWDfZ2VlzWchFWuTbgAX7eLjcfitIXBWtOPGJF3WBBr
HctuNlKKHR7GOd7mLjCi4hj3PaEHxhkYHDEuxXt9zm+GJdg7jpbuVITtfk2YeZ2ly7o23fOOA67r
nM2MGDgslgGL1iKGPt98Sirz0GgF7o95f0+39AoznXMjmK7blrdfAL71jdSSXp4t424YxqsQ7dOq
TOLen624uEpTt9yM0zLcOqFNCTxensJCVJtYe22q5HUxKeRL7A2OjAEKhymmqbTw4o2jGvuzlcPy
modhF0XAceOEpRIRpoHuceGL931yl9Hkajp1n8nCr1tM9yeteFZp/R62GdJpDougANnLGOYh5qAH
ZWRcaEV4Q0/FW/LlWuAheiYEbIBO0D1bajzngVs/THCGYE3vcCzHqtQFoymbG8oF6TaxR8d3liJa
hdNwIKc7ZKPe+cVi7CDVGGC3g8hTrZteRJOuXaqIX98Yl7VM9PMa6TJbT57ChIvc26WDGt7HPDNs
k6l8YtSxdBJ+fG1hY9rfWv1ceD3IOy9wc99tKCKNUQVsOkQOK3KboiP0tyLru8cagMtaRgF2Bm10
SGt9h7f7E2NU+no0CJOI8XocMFvXG7KAwtM8XVQVal1j+tzIbkcgqeF8nkORSd7sBhzz0kU9ha9m
50zFtqji56SOD+Tn59bM2R90UXUXGOZ5rb5Ylngs9WZv6qHfTJ8IDfw0phhiu+DQk6RDBkwtnrxm
1EfgIEUbPxZ28daObBeukW4aM34a4XGdS/C+e6ejyCfC2rzIBaA0jNZWaNTvUkrqq2Zc9m3XdEhS
mXvWjFHzhBqfIXBhkmZ2FylAU2AWV3Iu920ZPlPsBJXlvrpFSe0LD2p08vUKY9WDXpNSN7FhnEWN
6LzRvIDriZ93zDTL0ItPOILiytsYzXFvSs7qnuEMd3nMAVSv5FhtZ5QsBUZWXk/zzFOyqllnQu6X
JdyE4S0uJnBXroyRvHZyXtjuLwLzfWyzaoWOmmivX7qLSeHxLLPpPZRuv41wu1zNUvuamtrOEHZ9
xlDKGSlPcYa0K6G30mefx6DMtP1gzI61ZR4moXK9hKrxEYJltLAzAI19YvbwoLP7SnOpLSvHDNky
FbzifFAN1OPxCIiZj21N8zoSw31w/FRt7JXpGkAyL41KEqxoA1KeyqUiO8AqSJlY1+r+cm5I0fOa
CIJ0P72joP8Ok6zaaYyR1tjV+1laXQNsuuyFla3SmLnMSNettTnYz9TCbV9UAIoz98ZGL2gUuMGF
UdZ51DPrtRmU+bYOPsfDRMbTlz7QhJbKY/o4G7HjySyH5wKBPNI9HbJc2vLNagPgHQWRSqOnNWTV
e0/8pwtMzVRg1ESyBaK4GeBzqcuNhkYdLEy1Giz7POt12N8kV8sYZczk5OcDj2iYe0/pMR7TOpQk
/irjvMMuyfTb43Em6um815sCzv10w2zMOjK7rZL9o3JjtSpU537B2nOr2xx4AYkQTfC3MDfwVh/n
9yRtVzrEizfdgUbStEyozXifadmV04Q3ek3KXZmFogs5nSd2sBmcEsZekOxwHA7w7ymiCysWCQDA
7mFsG+UBHLygqQm4AtAd1uQ4mQQE1FRnPpcZ6rees/XI2u5DELuxkTxT6qI2ZkcpVnh01vq+9lsN
gkM5FGvbhvW+dPmtNqV3umXyfNpL00IREVQvHevTa+vuzgFGsI6KfmG8dHkBjvcZ5s6LcCFy2smy
1hxReeAIC58DxvaAOt32izhg7W/IRlEmtZKdREZ9gHaZrZawA4pUuPJ+Ilhfm220N7DD8wuHLkai
mfUNzu+WX3XlLo87UqcIElwhKIkHwAyAp9fZl3hqLK/K9Mdq0ICAQeTELj3PPWtBjVabHFBKFNVN
H5E4heRq5JJzA+O2vwmwjdrC8kDTqaaUXWmW8NS1xovVUHm6NNKd3Q8PVqm1l3oQB+vFMdCegg2B
S5pOt5ms04cIqvGlkFF76yhKcVEUjhe0+uy1Njn2reoHdV2V/XMdyZn4wzFwOIjK5WoqO4ACHJq3
uRbrd5wE5o0KS4I0uENwEicsfhpMs0VPiGJH6klfhnqr8rbgWbOXB/po3tRVMeJmTaiKRXlo+oz2
9IeKI/AAPBL5YDuXd+ZcyrVlJTel0+OVggMt9Num8Bejd69HGwauqAt2EqynwA3Hr8yuFtucIBln
+hHvAoO+FZIDsaWpMNNrhkIJOe0O4iJcPMMcrrPGqokOoWm7PQZ9UUnxO8wwWNDai4HQ4NyuVOxp
DCrsSi2Ac2n0AIqgu+6WsdwsBqt3jhJtbTdm+MSOHdKAbV/GBbPNVQmdhnkwDeNwqxRr3Q7rcyOt
5Jk2CbEGaDR7OC+cZ7loPVyy3cssdAWVwKBnyoRZubvIkMVBCAinDkMYRGTzNfwd2v6pzoSdaSTY
MloJB2WASV6WmJ9QIkzXUa0d5Tb6V7PjfYGpMO+kWWS+pXV0Gpt+8adce6wnegNjlzVkE3TlRze4
hTZP2W5g46w8Pg+z5hNMZp/6gnaPTQaFpYmhZhZQQnTYWtmuF329MwZqBlQXbcuPHWc5n8AQb4fZ
as7CAJSvpxzY0j74LtoMrYzvirSd96WlVX42WuMVjHtKDnJUXhtkBYGUFj+MPVaYy9y6wLPGO6oL
OGvTN5fs50G/g6jkXk6LEx5EByklmDIEBOPYbIe4Xq4dAbSNwA1jrMqMg4upm5Ize4rN1zqWi7/g
836IoY82q07SxIJzwKFgRdG2i0lFUppqW9q8Ju+syuV5LIOYMiy45Hq08y9BK/ECGnKDABHhCNxM
bdGDz5CnwGS7ljjr6nY5G0UvD/hHg7qJ7CR/G/msPvGXIUNEtb482EOHXVPWQSezW/0G/Gv2IlNh
7qexIDuNgupROqP5mf6YjegFmGhC685Dz8VZQcVU+vEyRxdUPkNvCkNxCdrSXVmmnlNBtimmxoy8
HkQxAcvqi2hdxYp5ubRtz5o+o5w3D86WtrP52OS6cTXwUs5EV3TnDdHNXUokf+PWSfMlHMQM9A+7
caiUenfssyHAN9C0xB1aGWOsNX/R+uhqomj2VWpRvjUWyq1w7oAPI7hIKXxngVv4ZZJm+MPUGpX8
Dr5oDGDpAj01HK8eHcLK6Eu1X4Y0uQSvuHwxl6LjG2mw7xyq/rXRa/KLsnChcYKFhOFVbrFXl++s
euAOIfAJBIvOzTJ0reeYLHi6THk0U4+2rOcQLPZF0zjFJh0WUnyjxF93RUtWMpdVdlO0nVXE7zBG
dutDq2sOozlFV10RGgfVhpqfx6pcJxLYlZ7QraMY6mxr7hMxjqkQvNWT89pLO6dsTOE67oEYeQo4
rUaBWogX256gRTlFOb8HGWLQlGaup4VF+DqA3T7TdVPdqTpLWjxl5OgL0U70a9h46UBT46MaAGab
BeBSBiyd+mvCyjWSor1MFC8THZx0Xi3arNf0Q4tXONvj19IdqF8nAQU24VhXXaPY6Osp/DrZMr2J
u1z5qjdp+wXBuAeyqTyYD3RyDDPZ5JIwN+S4P2SyZeRmHs8z22zOMluilZhSu35cSg4fN/schSps
j5WbDFJ8PXpj3eDH6spgl6p0PSJrXwfTXFJV0hgUKEeH0XYnuqQv9pBWnJww2FglenCbuUl1vzQz
iMGQqka5ztvcfpMhtKlW46eDS8j2rmAfTiDmboSRGofCAhUOWq9Da4ZuJ6Da/aprbnhZqYE2UwpA
kI6v+tSbEk+TugGn19QNIMwlZk+MFusdcsHAPBt1liQZIqRXsboeDWK0cAy7dFXRNbkq0eFt+lZE
t21boQmINdQBYDqo0BVs9Uel9qYFnbQxB34drQ/Ls4oBVT9yLLHW0ppUXZUm6Nkgek1SmpB6lD2G
ZQHDlZ1A83ABs2K/Nor6RYV2+QgSHi8ta+J0YKAYJzU0P/OAjmYVa0W6raP2dUxB57WyeYkdNW0Z
lm6v0npsPUJwsRNYVV5m0jYfVNq1OxnPOV04k9LUVBHpt9ZMftMYGx168FoNGdIOKxu9fKmQp0FZ
4lchmK3L+UVYs72d9THY0MVxSJ0dtVYJuALgsynye/rFC5iGjeto9ItHt7tol9Rm1p7eUBjguWyM
JhhaGjdfqgBB3Qih1utR+qzijCGWBV7J1gwmCl16mF6EyhpysPRmuBWmZFHGheXbrftgxQ5fAudz
9hyZTfOpnJw3u9ObgxhDNoW20DlZRHbPnj+sI5uaZ3en4/p0K+eKUkFTmmdBD55BRio9n6mRHQpB
17wrBs2j0PMVInmO81SXH8YxqQlvE0w4x7G7HRFk0le3xgdrChIanDr9DTzBmUBOKdSYRdlegN+e
fZDiZIIBn76d4bsnsKL6ZMkG5oeuzqB9TT4ZW76b8lZ/Tp1g2M/RSDtZIVYCUKHfJ42GdDOtbgjH
Km8eYTOHQaR9go0OY1Y5ykeSZpD4ZSltRtSvcdDFKxwsyavDlttP0HDCKXnpw3FBAWSbfBZNsVZR
Wa47pyFfqyr3EpV/sukU0bRGd9sL7OxL5FTOdnApWkWRnu9M0EQ7DuP23OYYKum0jeJ8KEeQsTCV
b2IxgyMtp2BrasFTEHRiO0WpdpiiXrwGdcM/1t18SNVgnUXMZW+lDqQ+bcpmW5VDeJNO1AVWw2hp
l3E9jJ4czOGtAx9Zcm/y1gWUisHwsCCoieJqq4KFNn4zvDlmj2r4CJwHEjJXdJYd42CFKvFmi45U
bRpyL1H3VH7e9s1rWgYTr7Anj4C9+5b2RnEONcu+wpgTJX6qPYGUzg5dTVtSSJGv64CCk6aGDlyO
OW6p+s2XS6L1fpgXhddBXX4ygdX7Ua5Mz5RzewsYurmrx7zZgPGVZ3hwCn/kbHiOx2KDxA1WdjlQ
Ook8GaOy0PT+hkI6ZfDWlCs4c/WnYDLSdSxsEa5oaPOzy7LxujxiOzQE/GT6kPTr1nKIh00FpQvd
0BmNcH905gjgUVvsqwXHo2jUh7shm+u1NszxXbygElOh6N8calQU3ZZmX8+VtVYzjC6KGnQgiCHK
lTXJB/7Vdm9x5kJnFW8RskmeZzds7SDOXheM8O5HmXYbNobg0PRDdF6g98RhwnTX9sKcw2yk3auB
ruJFk61j8+W0gZ8P+kPPXW15uvImCMvm1rWdOlpVTR+v63Kp/WCC7jtpNfD1PDg3BrzFRCfmWyYj
Z0zjpOmrOSuuG6NC+5RWiOBF7SSfQtexdvifEXs3Rr9HuDDdLEcScTLNnT+I2r1oaUo9kiqTYUaA
Xd7GrNVTnx5vtalo5u7cXnSHxBjmT2TQ98rM5y3uqRZ+wWFfH0JjvK8W8lpRL7U3mM7rEFvivMEA
+0g1Xs00HlNakcggGS+8wTTnBYLqmxOECaWAmPoq7gyULexq/KqLhdZPChSVTbXofHJVCMEROQb2
fPpnoQJzm5dWciYrt2KWjZZhsBJhaILFbQUMuDzn/86yUtvN0FN3jmkroKHFizaCrEdkBOXXdmO4
qfGMJMphtFFVwPCaoirov1rXZmrHV0ZQ0uFScXM9t8t0Fytc6Sq6dczY0TGP8nTcpon2kk1O4iHC
snZWReskPZpFbrFJDM8zB3IxTVHTN0M2B1xGh/oSwfL9rFnltpFVdlZglOkNYCI/AWR7tpCunMf5
YD5ZDnKUJBqijTsFD3Y2fY5x6/PTPJdrBBFM/5UsqSYwg5sydXa6dTmCg47suHrR7Dy+rJ2muLEa
m4PSaXzEK8YSawwKRgum9MjcQ3oXKzvTPi1ZFVPJNz9XbMgep/vXBAJkZ23D+lo32+5SwDq9tBlH
XHo7XAcQstZOGLkXejZ/hn9d+EY1UOxtE4ezqy84banbZbkixSly03lza6zXVp1CTRUt0l7Ppt5u
prjGiI86xbqzUH22LvI7RqueBuiBHtE/Ljt6oDQfla99a7MFfoJzGV3VKCCeITUtX8VcFndCR4ih
ut64QdiRshH1BfV2Ta20cEgeLa1FrozQD2IlqkYflT2yTE3sgl6r9ppLBghUW2TXXTahJaJmW9P2
C1T92RUMxCLXqdYVIqydQQsWYXaMOzY0JfTAmeEhfOX4GEu5nRlGpcWlVVcRpbmzyRXxbobrSHPH
aA8YgRNSQiAI2jE/z7JRgCLsA9ruYTje9mjutoi9OLHGLAAUPQ93tV5CK+/neVcFSegZ1NoPUayH
HrIJKj4DCY5NP2X1zZU20ChLGE2XnRm6QZDcBVTalKFRR0wXzf00TkTiY5i4Wxeh3ZeaJiv5+ILS
SQzpuh3i4qG2ZUkvhHIrwtyUHr9l14K3nzCEHhYs/5XVklWvMlKMi3RuAT8waBkjurGt61h1HJl4
O3QkFV9bqvmXvUzixA/twfmqCgelWo98x4mqdN/E7u3E1nnQmcIhtIqL2zEXAK56lwJll8yfXVSp
+1JjlLBKqSQOFqM48OuT+wENFbWpYTzvmgpNROCW9gZI4rgyAANxS6h/tdltLlpUq1TlE5QHYaZu
lJ6jLtEGsUomhH0ELfq2EvUTdUiYbCVE2yVEPr5Ewxf8RPLPrj51l6TjwX1OiWvr1ku5L5d04miL
yU8q1moT2/OO5Eh4hpk3e7cvYr8nR3pY4gV0Qzt0HEkGRpqRDeG9TNv90IwMAqgEWcckrGHrgGq9
LILCfR0GCnyN3QZrlU/NLkoJbMqhnABX0OzYL+MgdoxrDMSxNqGNS7YWzSgppzRcEirFTv3cWHJZ
T2yLKzuJp4OKGVIkOLKjnUUkASyBRqdpACOFzNa9d0KbYk+2ZflE5Tq/mVoUIGUMHrLG+mitTNq+
iwH1qyv68TD1SCoxFGVeJic9OSK9aIdl9o0yottIr4OtXiS05nLjGU1Nn3gp56JjNsEOtWy5LcbA
OOsqhZhLhmayKkNb3prw4w4z4jk+gyb1aj4pyjzAAUcYfUxX2RT1Nfi/I/bBj3zvyWUgkaCSL+cP
nYvbwEqM9kwpx2mjtdub4ycI8+FLyJ97iTOQICeco2UVYOExx/3eyCFrttgDrys3BGU7kvJnFgWO
EFc23KzYfind31rI2n28M2kphnH9uQWXQWqQjLsQ0bZnaHN/Phig7Op4TM8K12k38eJOX5UV8D24
HKZbTqLKKznV6bOOkDS0dmAepU2WcM0oDlt0G2dUbcL5ESyh8igVvy16368HE5GlboZz5OHZru2k
Xb+AmqeDidZojYYHHAL6lJH5ENgblEwZ71D19GW0lmoV8sGiGx4iPxnjaFvzFV7qycKkUa93T3SP
s3WZMg26kLee6bNj77PKSRAVBMVLmmbPg6FT84zYTqRioCMo52dNKxfGYqSFLrzVvApV703K9ALj
8xmf82wpK0VIAqjGDns+BwlV8NuI4x+B0+7KnP+cstDwUnsrq5mxpKj79/a9vHzN39vTv3S8zv/8
rfbf3/44fC/91+71h39YFxSk5mswJfPNe9tn3b//+y+vtuPf/N/+4X+9f/spd3P1/q9/IGMuuuNP
C+Oy+B59Jo6+Zf9DZTr+/P/8e8cb+Nc/Ht6L96V/zxia/evHnX351z++/Tvvr233r39olvtPR7cs
XdmW6xrCOA6Wju/f/kiZ/zQhKriGjfyf79piwhL4+5GKZlhQ0YBV0nFUhi50i+na/wDT9H/aUpmu
69qYNDu4EGLj/H9v/+qvCTue3F+P4z///L113Y8jfpZlW9B3MWmXlk6NQ7nHP/9uDpuRKnNA2mt5
hkinR8YkxkPdOUX8wQDycVj0r1/m+EC4DLdIBVXphqTwAwHux8sMBsXoPkITacID9MZseSwn456o
Y/KNYv4j45tvF+NhKlc5Usq/EHXf31MiAuLrgN5CPzfLo2TajDN3ADPz3Zv+3zw624RNqnQJcFhy
dycT0BOGkZHuDtJDHvKCyfwLbrKZ//trnD43pZTFy7aUtBk1ME6N5Wcjybo4wy9jOY48J7XfNLQy
jxvfB2y7H93KLOv0Qsdf5Lt1wGx4aAkHkdNkUZrJrrTqbe7/w1X8/y62X92NRKntsqBtxzy9m0EX
UxvFoyTRCHwn200Dvb2m3cLn/P1j+9XdOAwwHF++KVz7ZIB1qEB8ZjTj0TC6JobczOg8t9SR2w2e
vB9N8ovjzOr3i/v47FxhUZCwle5I52QhoJyjHqVnqDnuBR4lh+D+ZdnINZu1F32tvqr14CWX3Xot
NqjB15mXfHC3Pz9Wx5K2bugIUhVJ5cndsuVSqz2m6AZDD1eGig9Vrm8bYym2+HdbH7go/PxsHfYz
ZOPctdR1lw3t+5UiYaHjnscEYKEn69ilDW3q23YyNn/6CrmMCRTSsFj2SNV/vExThJXRDabpMaXQ
rpmXPpg6o1QpEeafXwgzbAZnTNTr4tQ/bCiqhf0ut5CSaQHmTS5Q+7Iw5B008vnz37kWIZRuSoPZ
n5OVQqGONlCfHqWEiXFnDnH0aHZ67YVL0XxgCfCrRWE7/+9SJ4PWcdq5RTNq0qtq45EwWmyJDJi6
MraKCbAPnE9+eTFXNw3bNCzu7cTtCR4agvcJW8sipiw1DfsYEamuD9t0Xm7+xiP87lIn60IwBdtP
ppKeFc3j5ElGnRms10RgQ+GNpi+/v9rxXPrx00aB9d3VTha7LcWSjJM0kfZXzS5wtOCmn6168/ur
/OqTUrpuU3QzbQu5149r3YqtOZMlH/BMbKzWeZBZjDxNbvTZNtLm/W9cTHCeIJQzpX5q6IOfmFOL
ipqX1sl0G9TdY0hv2nOPUzq/v9KP1iDHM8Wx1DHEIcCQBD8n+xL+iGHowCDy+opZicBd8l3d6c+M
SFdeLdq9Vpi3mHz+ras60nCJj47X/fFhTk7PdIlIaJjG7Wudqn5TLhijm8fJ2yTGFcrEkmSF8fMf
hgPf7layV3EWCIo8J14cTPjLVgaUoBl+8KLWOos1/e73D/T4I05XI5Ea8ZPjsvTEySUCW8y9FY4W
gvJioxqkpmIzJ4d2oYAlr39/rV+uye+udeJasmiSOCNxzGP2e81/mbIW46qYmg88Jn5xTzZnJsVT
FopuHoPg74+TeKJC5kqiKEdntCN/NJuaplS+knX3dHTH+v1d/eJ7/uFqJ3elFVrZ1vwq3kKnMp/m
Vz1kQOL31/h5MzzCkVn3xKB8Ztbxd/gulEKiYQ91AgNe76ooOx9qTaMv1CBloXnZF9Yt8+bL8++v
+S2A/mFp8OyY5yFIFIpP+5tD9fcXzUvma2MpfX1fpuj3VwtG2qvEd3xmvbEEa9cYpDTb/oNT5qdV
wmW5W2IsQntDfQuNvrus7vQc1AtaaH3eBeoK6SZd+I/c8n56aT9exDz5otPWHBCpcpGYAcaweC6m
DxKGn97Y8QLHBMzVlSSpOnljFaq0qu+Fg9bYQRbe47+0TKKEwYhtTN1n2vr3b+uXT43Tn83PUJZ+
ut+bi1Yw7EYcrA8U4oNvhePVVH5k+Hpir8MGfLwvl6/LIojizk4eXGJY9NUGFkW7Dm/EBcNHaxTT
/uKbvnhXn8N1wgh54TNwtekwp1uNt8zs7cy7P75b4kSpW4Qj/BqnUCNjMsOqZq/3rLlgFCqsTIoR
qrGMdwZb1EcOoife599u+vvLnRKa2rnAO8bEhyE6DL620h6NXcCw8qfgQD7DBL5X+sUFJrbTuEKS
Sy/3b9ytQV+ZxNwm/BI/fv1j2UzV4lo4gQsG6/SsR+oXPlPVe/rj65AZCnIpgbiG9P3H67RtYrcO
NHZvyF2/ygz8w6d1LsUHucVP2zPVC8c8nqUurXPrdDMD7dBSoSeTElVnf0m1Jb5qjRSkK+Pwi8oG
6ogIIX5/a7/43i2+RHzzKRjwWZ7cWmg5SagQyBKt5v2lnkX5Spi686dxvyOFQW7IYX28w1O8K3oM
NNIacb/SXfYvtvOVbSbFRTBO8wcP8ecb4lKEWzxBVCfECD++q2ZEVpgus+lNjHdvzQgVfGe41ge7
yq+uArmL0IC8jIrOyUmqZcw9aIFEe4OAtC6eDdgnv38xPy8G9hAhCKtM+m6WPLkPUy4IKiO0G4lR
rC2Ng5rG8laP5nPG07WzLrbvf3/Bn2+J5M8kpYWzYhishR8fnEVb14nKVnpNU9cPHeMGZ/Ecan/8
eiwWOFOaPDOX0+zkKpOmIvT3DqqIZNx3dnotsUf4/Y38vONbQj+ekHyzbA7qZEnbE1OlmkHiFy9R
B7RnwTdsO3X1CJ3LCqKPwhzjuMt8Hw64VKWoIIL6NS1KIKdeeSLTqOigiPWO+31/me7TrXXtrEKv
2Y4754OFd3ztJxdzYcQdvyGWB6v8x7eUuBNlGFkrJD2puWJ5v5pMBMou2yxTDCfNljYa8/r194/0
dG1wi1yVTM+mREDx8vjn34Ue8OkDRdmfCVOH/vs6BhZ56LvI7T64u1+/OmlTjrWp8ciTV8eUYG3V
DuFcL0qq+KHjpPNGIwAU97QHkRb9/rZOv7Hj52uxRI7/Q1CsTs4PDFeCYECahQgdSOJrj06ic5Oz
kO6E08R/GHzzDE0+ZUcZPENKRycBwtAZFmPo1AXmhBEw2HPpY1dE8w2HgssIUxPd5yId739/h6cP
9PSiJ3cocW+IdYumczra28ZmfCm09E3EhOsHYd0vLsS5eKyV822TlZ2skBG7GzNOSKtlH3vZ2G4d
bfANhhX++H4s26TSLDnycac7uYylht5KBo5Io2IwFWGi2KKsmg59I9zN7y/1izVPUkE13TZsDuTT
z7rSaR90IXdk4bTgdWNNngSi/m9cxBEW9WYmVYzTzxmlSovkTUgKfHN4r0dacs0m3PydW3GO90DZ
kjjlZBUMcjpGGzFlCJHFXheWZki/Nl+WD0pT3wqF3+1O/HDiFvw7qU05puAA/nGfGHKmL5olDgmC
ozvnojgTXuvVF8gz1u4FHkym11xr/kcV6JM39ddVXWnSXTF16t0nR2UJcZTseaQa4AaPy6xfTUwM
//49/R/SzmtJbqOJ0k+ECHhzC6DteHryBkGOSHjv8fT7YfRvaBqNbYS0upAUoRCzq1CVlebkOYvj
PZswiCEJLEzNwusuLm/WWbEkeZRXmlp4CX3xBQjI/WRJW6nllp3FUkw0aaJJ731XPfjH/Bz/EBzG
IF9b1+M9yV4yJ5ac9Ot/WJtEFKiSP5uWsnC6PlqSYKkgegolZhqrOIWH3Ci+RxCZ2LctzY/Tu+Mx
m9DYRgU/SGBDTfbyeDDSUNHAF6lzyBljqTSPFPgTiKs9asY/I7SNNxz8Yjv/NqjMTyVPF4nzYjur
PPFLhnPhKWzqRt4xW9ABgzX8rHWZZfakjVOyOIizOV2kEqahr67MFdrL9VUqZXMhK1Unp0HpapAp
TN40bKxpzYgkaSrtjznOXRoxGc/LB+CNgLtpasdutqmIu7JrJpkOYb6sAmu0Fgcijwe/1TLaAeFQ
nyFbgCiBmaA/t8/CqhE2RJMlclDCzsu9aqZ6yKMAeHZUGlCJSnEs/wK1TL48te3GllnX586cPZ9C
XGjQf5i39F34ouXUr42MLev21ak9dMd+X562CzTzT14cb8zQRIaUg1hw6cxbSIEZz0sMR4cC9xxR
r8l9NxS6uP0K3Mb37n0zTmB1Ecll81MbJtGW3PBbQXn5E1SM67yNdLvfZLberZSwOEIbHkasbp9+
MQ/6WXtt7odvsqM6yleBKQ4bFK/f2fkphYB/F50zJ9wqCq/ccoogc7+WR4WPu/yyAswRWcEtSPXR
FRgQ2k+pCKZf4QUtvX4rUVozx4YReihU4wBoXX5cQIEFTDWcVkkV7yCaP0NT+Jesd6/9pPju7UO7
dpDehfpLeunSEhM9Hqh3iwFzHvlr71sxUCQwwPDZMX70ozJamSputXGA19b4/mTNv+vdZ+1NyMbq
2LecXJTdYvwt9YxRpx97RnNvL3D1VpLPSpLJRQFFcGmoSoCtDAPfTjVTR2GKvAXhG6qH21bWtnHO
mv+vlcV99Ka8gRQm9V3/0TvDIM19bLmPxum2mRVPadIjlgm6KdrQn75cDOKhzOVFQJyEaswfQzEy
HObQthpKyyQCp2+KlNNlw6AgwMm/tGIyABwXOj3aGPAA7MDGHH6YUM20ID2bFprJ+L98pHcWF1GW
WJUDgzTpXPbyCnSe8sR80dRe/6aOkLbd3sOruua8POoQgA3xKoa69ChwJmfwPOE71R/yeQ7nIDkU
nvIv6WN8DM/WbjjnYNbuoXpAYeQpeRgP9ROsiRsXYO1TSoSWTGXgxM3lQ+5VRuoPLQ2fHnr3B6/O
63MqdFv9kVUrhgLaR6IxSKnv8lNmGtktiFN6PkKNuAktIIbQu40gaO2KQfdInKrLuskY6qURk5GW
nqFHEwSBdW7DcxwLNnMoG2dkzWO8t7K4YmMVM+0OeZrTjI+aWd1bYfXEsCSwdm/jlq2eEJWqDsG3
TFdk2VUytEJOjJw3p96FH4p7xqV207HYw5JwVvaApfcTdIwot+yyn9NOPtZfg138UdxqgK75lPcv
38JzTX4YD0yQgXqqo9TVtTzeR1mf/pUxX/mxqHuGqZoYGgfkupgQjsWtwszKhlMioQxEP9Lk3xZu
oDJE5s9qKALHJrX1MYdR9N5Iw2My/NsWDTeS6gH5CGTiwAiXj5DOUFQa1XQ0onr6niG7A1fGxulZ
OaPvTSxz35BCsWLBBOBUw2TAaiXCR83cXeghludF0Rao5urekZhaVPHfEgOKsfPevnveZNQ70yhv
uXcGhHAQVXSOYHYba1o1Yhg6NW6uHbHCpZF6MAraS2wbYvN/xROqTCKQ3dvecsUGRDQzEA7MiQre
79JGDDVFRZdfw+l/NpEeDhnE//cWNGCK5PIU1K+qErUiwx6RwMoqDCUaT/Ta/WnDxFUYyx89F9/w
syZV+6uWQFarcMaQThtV+rkU0/sw9T+oRfMdzHLmBLLxqdP+LfbDolwLzIkKCM8NAK7Fx+ktf5im
ho2TlB3zrSRQW6HxdZl2NkFlUZyr3GAxF35XE0SoYaJyDo2nveTGuwYuwId+L++bQ/8r/3X7O80/
+CIQf7NG1AGh1Iz8WPhfn4mGoIYWmpKLDPJuMuGKotyYfyisSB4ceBY2Yqrro0dLeMa3miZW9aXw
JOMAaTPoc+Q2Ox2q0UWXfLq9piuvwJpICulxGvD9qcsb1Puq2NbUYHiElaPMrIJb91rEXJOSbCzm
qsU+n4f3phYXqWUgy9KmTHc0u7hX9u3LcFe0X+p9fpLt2M2hSi2gC97wEItIjgSR2g5ID42njOff
XHyz0jfFqW590ncjs57qQiQk9WjhFqbqRkKV/lJMBjtv7+ninFzZnPf8nesboZBKEe8je4m0A0xx
TPUZyUGPylfBMNzbthZH5MrW8pIxckLzh0tWV+gAQPxqQ1WwVWtc6HNrV1bmXX63Ii0sC+ZQ3lJQ
4eMINYFnq4SN5EefmTTZIRrqn7yPols5wWBbrnDUP9xe5kJ66voXLA5PzYydHkcM9jXfKFwcpWPq
hI70MjlUCHeCq21s6+JaXC14jkzeL7gza6nKZcLxytd/6yjsirbuB9mxbhRxd3ttG8dlmdL4fttW
kMVTZvejDn6m6QRa42uBT3XDztjYyOuFUUageAbahagGSP3lwpRGrjvG1lQnmdmdlNaF90AbjI0l
XZ/KSysLv1wCY5/57YHwxM2xSrRvdfIvYad8IdQ2AA0r3GzCi2VjvWWI0YoqqreiNXwGMvBUxBHU
5X2/cRJWlmIB4zKILgDTAty93DAYQHW9Volj0jqHYpYUwvhXulbz0WYl7ywsNivRKSGlKX4xryA+
rjwnib7cPmErt+fSxLzId8eZGa1UkZQGUvVTdWKuy+lsdA3O8+2pHMHNNxLM6xPNFBkVM1Fn3oue
8CJJt6xgKHMGxjlZcKkmMHSridv2mptmWyHAZYrwVgWgpCmZJOmEzQAmL1em+bISeC18m54qtbYY
RXeBpn3Taka4CmiegwJ1kGgnxeHT7S29sgtEANoIYDmUba9R3HWglH6iBJTfRDl8yssR0JhY5AfY
h5hVjaeWGbDRfIbHznAbBX2N2+YvnzWWTfWbdJOol94FzAwLh+xraTlWyUyNFTK9uo+lymIMjknp
jpqcL/yEPhMR9BCChdy+bfny2/5fy3TFwXmB9NQXGw4MF2UIb/DdXnryoxkNepLR7SqNrZb/5cX7
2xB1gRlQIFPsWSrKkVEj9mGhZ9CKEbx4UKJBFJBv7KM0X99/YrorK8usKKGwqXZSGLh/N/qV49zo
92xK2Odgo1m86KT9zxa3AcwMh5XA+PKsquhgjTVT327lwlboJG7IOxYf4lNwRKHeEW3mao//7iX7
n1FcJAUtY85hFiellnKo7iq4HxgIMJk0hp1zhJTANmOGnm8fjbUvpnIkAdHoIJaXXwzkcF1COkl7
S4Cvcuw5e63nbXyxywfs7/XgVkjK6aED1lQuNzGPmkzUqlxwxLT7xiTmvahGu97YBF9fX3BeFSaG
6ExTbwQHcmnHGpV6GELOuXhuTn/XM/lMx/p4e88WUfG8HupwYDBAPANtkcTFfQobD66EyvSROLOL
k+TWTuBaj+Jzv5cc7y7eW89bmfmbNujlmb80OV/xd69Bb1mMMkvQ5UofsxPqZHtYlg7hAS7Nn+bH
3kX0bw9D6sY65/26Msq0HUAkqhxcgEujViV3skAXiifIPzZPSJc5pZueht3fT5D16ba9689HqivN
qRoOmgh4sa2tr/lTM76Z887U9Q/93jjLx+hw28xlXv3312MxOl6YaSkAsJerEqas0FCw8aBB6T8L
evatUtIvvtFWDlgvBcqMltFr03i+bfX6ouEOWR7Yf1qTPEGXVosm7ctelj2mAIagfgTAI0cOPHZa
erptaP4oi49Gs4fpORjHyKGWlyBlhLgIp0Rg8l+uPDeS4+hnXPE2HYbBgg5f7PNMdEy/LzdWuPL5
JPpMBF30eFVar5crtES/TmE8hAT77B/js36ClZjO1tbnWwRGb9/vws4irfD7AEVxr0IqAqGVAxQs
bg+5pjMAc/Ud9RdeZevCy9cOTAZNDKZM1wlXOKGXS6tDjlNrsrRur+z9O+2ruJvTYXgJj/J36UO3
M84Dw+E2oZLszs085XuyC6H2Y3j9P1xKykJINZrUrcmSF04O1wTbRzvLGO2kV//IJKFTHev95Bhn
KDV2m9s9h7KL88SIGPVxfB14onk2+L3n0YZokqfCC1z/S88LGJ7179A1nKQdPN37rVbRyuHFGFUT
+pbUHaTFRidpHPZjb/guFEkwftIwHmqIGI0w+jwMY6/vGBYSeifMG0vf8D5rXh3ANsALQwGxfTXM
MsCyZsgwRbrmw+AGTv4i/Qrcxh4c5c/sXvtj+uv2TX1bzWJrmX+iiEtIRsF6+Sk9KezgflcCN4RV
cjedtCfrqTnFZ2EX/Kl21kv0Qb4vP/ruVqt2ZZfBBzEMBdwJpMTyk45TkpvIsPmuombiY9pMNCTq
nBFiGykklQG2np4SsfT+9npXXCAgrnlG1eTkUv+7PElxRwxjWkPgwt/UwwqYDf79pAiAXW7bWfuS
F4YWR1Y05KpVOuhk56At/YAMHu7oe+wA+v8GxV6MwJK79XituSVQnRaGwZ8YgFwuV6eXLZoAIkaD
0I4+xcfkCSmy1NYeJsez6yeYbLdaHW+B7vL86HOwA14IRNTyTWkyrS2yEEaP6JQ/tof4IB3kfXHe
PjArITeTvkyZU3Scx0WWvl2fZM/3rAGVmHtpj6bQYb4X5Qk2DXfL2a7aIrkGJsL7JZOPXm6kPHSK
V6FN445niZHi4ejt63vZpkq8iVhbu4FAQIEyMm4uXjvT3mshzMpggIm/DE+dO7jopx3orOYPjZ39
0Z/g4XGyH/3XrXhu5QYyqy9rAIgkwwIkfblGsVBjtRoVhPoQdEzgu+zgdxOhdrXqYWZ533o05ux9
cVIu7M1O/l34OEp6H6dBGUH63jhTBSqlQfwQPvZZiFLo4UWlTOc33woCoNuXcSUqoM6PWBTgYGpX
y741qkaM8Fth6naVDqdUNyAS6Gk7BpLusjz9kXqCtzeRqGhT7+W25RV3c2F58ZaEJPtVgBSuWwzV
M+M4D2ImvN42sXZWIVwg5gH1AtLoLXB4t69EUhO0XzQ666HdCXM9KG+Bpxq2Xn9HndoKoZT8MUSw
5EfZVhZy/U3VGe0Os/M8SHh1J+sKXL2aJKkb+0+jfG+On3r1w4ATD70TQ7tuUD2E+kY+fL2nqgGh
B+OYokJBcIlLmSlPQV5kqev5L2n9Q0GFZ2NHr8/LpYX5F7zbUdVD5kfsZnUDd9qnj3NyFe6sO58I
T/1YfIGC65B/tFwFVoGtuvyKC7+0vfA8zDCYSlqkKahP86Dt0513gsHPjZ9lG279//AMX5pb5HRG
WplgIvmApnSW9OwOLl9arzOzzmB8T5tmy+lcR7HYM/W5M6rNLfrFhfADvQjUGH0VechehxHpoDY4
DAnqsbe/4eoheWdn8c6bQQOPdVCgNal86pSJYbCt1ujKywchDADW2asQry3n6yL2bagrKpTqYbif
C0CvkyOcq8NW9HtdObuwsxysG+K60mGLTmi3l998raOHovgfIbL+UAXdBh3J2ra9W9OSUmOWkSgS
kG3QlqMyloeuGn++/WFWD/gcn0ASAhyLAYHLy1WbGkyP/du2iX8mFwGSz+lBOViVPe1EO3T1raGc
RRdqTtbm8gF4DK4O3f7lmVMNpiAzs5mvM+Tv+/SDtY/2xofyc3WU+WaQuB3mYkLxWXpu77YCpLUd
fW98cRCRHTJgaoSLOqXVC70FWj9bUOrrh/xyfYuoTw1T3WgGTPhFgl7FsWUA0ooRDUH0Vey/bHy/
tRv8bkHLuRzEfCatltCTRinmL99wcscybHRinOBx2Ml2dp4F/mBP/Xrb7gLO+vYVAXQSi/HMaIBX
F56DbwiyX2aV3mfUtOchU3GH7hTdlcA1HPOk3MUH1e7dZEI02B5P6l3ysDVdsLJ2iwY+sGFg68Rq
i7Or1HFWRjOpQjtpO9WTnAT5ubZonNtrXTdDc2rmyqYlsojMxlaGprvHjDDdw3INwdp3Rf73N51t
pOSKFUwoixQ+DItp6Nse4kSLHLML71Kr2N1exmIk+O9PRh6tkFqS016hRwJBbuhQVmzX2fgI9vjE
x3Otz80TrQ6n2RWTExxjl9LeQfvrtum1O08aRHQ7O2dYohZbaLTQUYgCvFBzWpJpO6SE4NyVd9LR
2PlIRT9rX7o/9feUGkLzIOROuN86K2uODienUdNmYgERyEW86wlNjALHlLjVt2HfnepDc2z3qovC
kwtD9nErcnhjobiMr1UmrgBOEdKbfNfFF4WYU68g5oX1PrfNl4rQxXsoTupB2kM4uevu5FO1U87y
aXzNjtIZqIsTuj5/rwgr/v0zzxXlm4P9pgzOXN2lkzegMxcQ9mOdrWErBdzBLbdyo1147VpnPiTi
CKgXWNwbyuddmJbFSdpBEIsW+BRTUvwEq/xGFLFygjEBfEsizGUKYkmww2MbCGNu4lq/aCf9BQgB
VIIgTn5LImNnDvo+B4rtbnIYD2gMbH7S+ZReftLZPEMkdEd0ehcLf+MNKTrQEyvs9s39/FYiLfMg
PpQP2HKUs3WGkHnXOMLJOhZnUvANP/T/WP4/9hfRYesZeSoW2K9caZ8cmu/ZCfEkZy7C59/SU7Av
3W4n7aDOdjfu7/WbxsrJS+mdU8e9qvhZStuI+dRDu+qM6KU53V/5C0JHrvdEsbG2599A9ebkURzr
duUnQ+Ufogt58gs0yMKnfCPRkedn+upL/PN7lkA4xpUiS55mavtD/EXaKxR1pn3zzTyMO//Oukv2
OLbd4NT3tVvciae6dTo6FMouz2z9TnC3hsOuY8KL7VkCzUfCtFwU8Kxzfv9iGvVkkk4rCCoNtSx/
UnomTM+3P8nqbQPOQDg1D7kvGzGl6mUKXOwkJsWHpH8VSTRvG1h54Sm4MPBCe47ei6Is4phuQqEl
yYuEnmp2Sh/9o3GHSEb8O4VN9RS+UKJ08nvUBCB4QeTEEVQ3edgK11a89sWPWIY3RZvJoW9y5KEl
4OMGTkl8Yd6THTlctrO1gflaO+fUmfBfM6IdL3PpKBWxQxR1YM2NodP/7Bw/h2VeOVbeLNz26fYO
S9eJ7dx/Jx5+40/EOV9aQ2kzKgQFa9EpPM6A0V+eK30Yn43PxkH7ku7HO+VE6bDAk/W/trzJG85x
eYeI3ebJKx6oN7bO92k1pBKWEk4UKgy5ziNA+0Wh7w0VbU0nz3y0kuqxGiEiGs3MiZQBia1ZlqDp
jnXOnJXdIDHw3ew7ES17g0I5ROfj1J0G/oTx1Jhm9YdxYFH7PfVFmtuTAkc18rxDDNrbT6Msc+Wk
Qoe476e0cC2tTT7e3t0VFwFoWQexOk/w0pe93NxgQp+rLPXEzdDHLMTAsSzUz2IKTujMKk/N8P22
vZULeWFv4ZyVNIrLSkdJspTzX1Un3EsK0m+3baxdhwsji6gb0RxfLzoWVe+a++6UuQMiVrvkzjrk
+zSwheet0uvqLuo0zmm8QOq1LGEbIsBsT2RVSiDynQ9V2+41737y/qjTo9FswVJWsniNjwY7Dm88
teXlNEkNZLdCXnbO4s3zXL9u98JBPXICN9zbdVAP7RvHAtJXjInLF4SxmhFOdSFxkzS/L9B09FVi
r2SjAbpSTeaK/3PJlmakBumrUCMK9PHUKBl+k3mwy4eZj0o7tFCT/+lD27PnqvlW42w1XGA3Ofxz
YYSM+/IGiIMeMs81JIQrhewae+8PGjFz0YwZQ5TtpT++A0SAYELe5MJYaY9q8Or9Y3s+V++CQcau
/mcbUaAdJaX9+FNxtWOHtvE+O4V3E6IPu8QlWyVqC2UXJZefJipOz9vN/TWfzsQnvf2ZfRe6zsuf
EnVjE1YqtSe5ASftSoJufUm80Ij2CLREj13BALenZKeNq7riD2bGY2aVqHETci+eksCAyzrtyDcy
y5ZYPn5Sb1zLEX5Q+5Vd+avwV/L5P5xqjM7tSr456K7FJ8cdMnJpdlyfUKfo/KPt0f+K3NtLW3u2
IPoFGQj5Al2m+b+//7ZDWghaFGTc0Yo8ar6j6r45bLmelRvKtNcM0ge+A75y8d2mqhrVwKQylcT9
r7qRGkZI0waKcH0rylixhC+gXK+A52J+Y3FYEb8r0KuhIVEqHQLriIbrsO/L0+72vq2amducNJZI
9ZcZYRJFcqlA4+S2ipSUNjzm5Sct72ABy8utadGVhif+baY1YRBpBjbOx/PdRxqnMA3DhDWJ0aCj
yTP6d9RHM7c2hQCtENF6Tc18nGXI0FvI4nRv+FNlayqyPbI86wcLpviil1Gz8YQtZtLmKsT8w5jz
AXEJkE1f5OFGMWVjovCiQETxzDzEPn4s7vWHllJgeO6O/iH7o5z7U7YLdmgDP/rOtndaDJz87zfg
+PkpoMKYnbzcnLpsPDPv2Jx6N+50ugmEOLo7cozTJ/BUWw2vFVegMKo5R1kUPOnOXJqLDSWYrHI2
Nz01NbKm4lZgsHq0WAkZGsWVK8yegXhRP9TEBWhB2or6JWqJdaINsOzaMuYEZu5qERov2ZuKIWy1
am5OaM1ZKBT0qLONw7F6at+bWOwU8jNi05S8yhCtaOUpOxnUhgVHAl+mu1XFkEm264/hlttcwdLh
NKnuMemEjNBVH8TyJ6EYPZbWO/mXBiICktuD6U7n8X7ca281mU10wOp2wrqhAb81aFgsfDWsx1bs
KbS1olNzKl806hhOcaRZ1+zaU3HIdqFbbNFJrySqYLH+sbnwdBlgziaLeQvRQa90ya1SzTayL9Yk
Hf69r3tvaPFGeH2hFVbL4mDj/OMl8lmF79buZiXV24ZWXne89gwunh0Ksc7l3RrzQVODAEMUT+0o
JysdkS7JvL0CdUUH48Ntc2sX7b25RZQv1dQYC4V8dKgaH/0c37iHCbw5EElUn/7/TC3Oh9+YuTch
2exWEjpi5XCSs5+tnm3UEdaiRCYuqQujtPDGNni5gVWnIimCQgm+sDqlxwopOdQr77y3mjDicvfT
Z/NX/BG1wc2C2lpyAT0kBQYi5DkMvzStl1JT+DmbiRwLWXZwlGu0yJgFKb633eCgQe3e3tKVyIWG
7T8GF4dlRvrTt2CtsZL1zswEA/fmsfJRS0KsqYCETj1Lg7Aby+Lbbcuric1MgQEBDTXEq0SqikQ6
rVI73/b6cUaypvfCAaXm/VZ/cvWE/mNoyRkkKHUhtBaG5PCU9N9aRp7KbiOtWXMjsGrKQMXwl3T/
Lz/cyAylbAZ66eqCeLI8MJZZc85i5SHL843GyArcHgouqvYzVTyNiyU21xKDvBPbCYk3iCNfq5N2
TH939qy++9gCrvYds7ETgoWtmufaWQHSMLPT6BCSL+deJSMJTIZSW/BN2n7uZvWEB8l5izp49WC8
t7O45h5gJF0cVEa5QaiXB8/tyAz1fbUZT68+ru8tLZw/AbXaMYff8sj1O/Ms72h9+rvqmNCm80K4
Mu3E2ZqIXzkpc7UeYOFcSiQevTwpjFBWYuGTgw5qZFtzJ5CByj64o4q+4ZnXqmlAliGBNSyc8NV7
KtWcHbjAqKYlTu7tHpA7Mb4RP7ipU0Z2/zo+Zb+kF/9ZnIFjol1vtD9WnNmF+cXuMpAXZfRHyPR1
2XyJknKwsxC5Q0ScpGOv0QftrBzZO8Q6j7d9y+oecwtnelrq0Msn0K/KTrQEMs2hLr+gPZcyPj+5
gtzep5OyVaFZXeY7Y4sH0FQ9NBUzlhkS1Nghslh7X538fdtUf+mCWt5ZQdXe+Z0Fz/ztZa44NlKz
f5a5uCjIcCVqKowU2bPszuiRQO09+feUNL//ix2NvyCYZ6J6EYOaXqrGKOQmLgNb6cdMrYY7eAbp
Z2TC1pe7que90RZTgoLPB27XKyyEHBnZgK4sAOPBlkEYGXvEto7yJ+PHuIdO6LCV6S5jzoW9JeV2
1KlRoE46xSZfeSI1+hy2yufb2ycxk8SlXlSWgQbwqf73PCx2sK99U+hrGakeEdnvBwyiQicXVUYF
eRgm2DEKQTgZfdDYdducvFnVdWc0veSdgy5v7tq0G4ZHiCBeprjQ3E7WiyclD5X+XGdJYBzDQklG
uxfLHim/2kzbsz7o5NFSVKM3nXp06TWayU00hSiRd6b64vVy1N0pdTcgPN+iwo5WB6SHWVnV6Vmz
fMmyk7RUxQ9hXIhfNdh1GSCTkKG1VVVLf0VRGUyP0hj+0pThrop1N9Xkhz4wx8ixukpyrULR7iRL
gPd1Gq1T7LX9K1tGWU+oJN2JZGFClxpsIvNoQhi8+loVI+GrdaObBZJg90pm5HdaUWYcuzSTX+Du
piPvGSIKrTk0LbD9Inur3TVei2ytMZh+/VAlbZy9BIVv/OUXImJqkVGjV5QVogvvUIvVtoAxVbQQ
j1UywLJZOZauGQ1BhZh0Un9EbltGjRk5iOhYxw3qkU1Wl7JTeVlSI9QLW/kxVSFsRoBcd7rQ739O
QiIWv0qr0KvdVOtpeRDGESqNrirU1g2yInxg1jpEdycMqPGVglR1u2wQOtoYVZXurDHJD14Cu7Qd
ZmJawgkz6aWdCKIU7LWsrj74MG8qNvBi/75Q5WqCH0eCU7dvml3XD5Vpp1akC65R9MhZNGlstjup
NOQfUpl7ImlGf+/p/vggBWpw6krwraGW3CWDGLlK2A7HVkNA12gE67UUSmDZSviHGshDAOMI/OFt
8YBw7Betmqfe0pZRjaZqxIMWKHeNVmR7oIiBvyONhFpsaDs7G7XnGtYaEb1Ol4gosjXL621fk0pX
DPOjmNTf0dd+VCwEsLvGTHhmE/Wgotv74OXak9/w8GaaH9lCm0m7ihsZwS7iZHFreOdBk9IQYm70
jBxIu8Kc04V0rFtHQxqf2jLddbLX5AexRzt66Pv0kIDJeaDoi6Cr3vVluetNIKEf84K50sQLenca
J9Otg4CSS18eUQTW/2RBJz41Ui12T4mgWn9i0yjNL7kY+OVTJAlp+qmKUsm2SvTCPa0/osEr3+ti
bcZHeCSBrOQI10onlHlHW5USK9ipjZzKrIhA+KEvWu/OyqYq3BF4M+QX9hKNQy+IXjytuVfaSNNt
K+vC0e6qwDh71GgdJYut4Rg2/cOY6NJXGe6H6kPpi+ZjjXTon2AY0mdBqJThGQQSGokN2xt8qr3G
P1EIj6rd0AW5Z+dBZAyOlpnlPp30UUVQ17BOIRyN4wP8sR6pW6f9rjtV6w8dMK1n2JSdXEgUaHhl
6xDFZrwT2lK4N3uj1/ZWyLTULg2ltNyZTdrokBMbZc0Mfick91PVq80pKBjL24dR2UW0S1TOViN/
QmcwsY7KgLaMYyCs2z830SAMdmvpyCCbcUkWiXRVIT2MXlfJthyKSu8K40TNOCjrD/IYmKLbt5r2
qS9rWeSgxpW1x5WWDcK0Ck13SfQTCJQKLd176IjAHZgWQ+s0xnhPj1E2YE8O9rB2UOJLQlXctXVd
P09K4b+YUpslTJRGJUwCQ9Leha0EUEcUwlh4lBrpVTOEj6k0vlZy9KiX+kEajY/goUiBx5Bp3ix5
ztQ63bW69FL4wZOhZ6WtTWNj+1aUdg+hoCEHykDJ+DFK01hGlbGPv6H3mY+nAXaW7jhVSZPZrTQw
+m3ptf4RBF0HmxkFU99O2rBxeiNkdiKtoz9tqTSO0qb9o9HLFnMjkZA8EFh1466HffNHX7ZArdu4
Vn5ZaV4Mx0BQ8j9GIQXP0OrKtlV7BfFRMu347KGNQI5s7EOlzNNzEMWhdM6rDHJ6U8266Bikguqd
vFE1+32WjFFySLukB9FtahNUHXWKZnwbQybQMJf/Jet4idyml8UCvlah8HbdqOEaGyVgsH0YI4sL
EuGmcpiYLandc37H/oUJe9yJlPL/torgowckxAQ6J4jDY1CfllIL7RHBT0F7bvJWZrC0VrLXSMlj
7eDFkzjatdjET5ZUhPpuiuMObxclybCvMx5ep9as/GcTSGOKPxMkw86UPP8pGmLzUHYBkrJeR7Ro
C1Oj5V9lr2d5etdZX42sEb17FW5DwxHLBl4LGGJJERQBMt4fwF0lguihyCa39jOp/MVrZwARKMrY
cidDMNJ90QnT5IjSgIi8FKppcRbL0Mwd2HpjRNotAeUESTzrVTsYtgpnv3QIK0HUX6O+jMQToEdd
PmqdVMMS2BvSb08yivEOAUPa8tyFvHS4jkhTo680vbaix0cSo0D/E8lFW59ksIDQfeZFVj7mRTdZ
kT3A2a8+5XKS/A7GqsmdRvf1aE+pMw6OzPZOdNwJNSKe3KjRd13SIfVTZZNMvYy3X+dCl6VhS2E0
PJetofvIsICQCF+bfkqeC56672aKFOkBifFc+TpEntSfTSucfjW+2MmPzYD+2MPshkd7iMuOIxcO
vXCI/UTI3bjKocAwi0GvkXLuJt7XKDB020PUi3OXaQfIGqjwTlrOW+aPXW85cptI5YOiemN8HJtE
yd10TMyGt2pULFtjwv8pmKrRcDTBV719IvZ98Gk0OqG2e98vkYnXvS6lbCb1H6smYtANYbEcbYY4
0KI7SaqRoJdTi1BbncIOYFVoxu1OrvUmyBEuLqmWyGLd2XUSiVA2BKGegS/zeO8HG7HzMt/lTNE+
jxHd1oMnRbm2V0P4Xj/IqSg/zIJfx8Ezp9SxosFXAQTmhgBDYVHF2aEnLvmm5WHlPyp1m+tPZtSP
0ylFdIgs3LIGwR4Fg0cArfQgl8+TL0of0KSORkfTItx3nUp6/5imo1E8BI1f17uuVXz53Atd1vwV
gVZLOjuVkzRFkELI4x00hk1x9MXQDx1PMM1UsUdDy2myl6X1SlwH7kRpQGH7uFnHRF/ik9Z48QtN
kkYX7HAypng8qujk9iVSHd4IiWCl1OLz1PbKWTRaNL0VpSzluywplNq20rgOjkMxBmdwLgHC2oWU
WcEhDzuZYXir6NMjQRQODmlntTkbUdspHyxTijynkuoYDWFDbaUHuDRRBRqEKC/+krwSmSUFYNCY
cADUXvnSRp7Bp6tac/yhFpnc/VHlwdDu9KYRFApgvcJElYoa97nP60m1UyHMwaIkLYTMQhHEPvvJ
wJIthCo3ROms7leTSvXvskq7dqcG2YSU82AmnW4PWQSkWrSm7FzAvVrsu6bITTvvyvg57RWl2JdS
a4kuEddofc6lNjHugL56iX8WcbvR4Pg83BnhnpgiQeTxBD4PuZQG+x4Z9PhYe6mJbngdao9mKkzq
E4cSHd+WEgOa70KHiHFRlvkhUMspfUogqhdHp5AUIU/RI8v8jwi76t89LxR85rkDQ7PlouHJFFHN
7o4Fx7iwYeVPm2PRy53yf0g70x25jWVbPxEBzsNfDjX0rB6klv4QcsviPM98+vux9z1WNatuc/tc
2IZhCHBUJiMjIyNWrLUboH1qXgt9bpKasqif/g5UNb8JmlRGyFgvZnrXWtf9RsZkvFcaDuCuUJNw
9hJtbJ+LKZCTQxtn5ZuV1cAuExSch1sFkfly4I4yg31bRU3iKUHjjzs5NoMZCW2/6a7TxJQr29Kq
TsT700yk3jwE0d9hFJbiAczM1PxVmv4kXBmFIIZPUp6n/r6f5BSCNiUekp90bn1jsrVBjPPfwwhY
2wmNWXswuE/rJ1NtZ4MuUdkUf8VWN1dL5l8ynAyVanXdmpEqULGpfMqyfjwTIXSxMm3kjYSfJSS7
hSPoQ9zsowCdH/7DTJNfGSVmka/cdtWNBklYeFfMU5Q+SCPigfAUllFpw6ml38RS1j34ZjQ8SmaP
EJ3etcn3oS/DW7NXcguxUkJwqgh95aq+b4S/6mni+T3MgHjsBpGUdGcagwrWMTXzx5FkMHV0M+YI
qN0sXRu9zlx7rGToPPmRapF88mCzq6rqEZFAwzpHsD1uu3EnRAKkaajhvdMyI98e3nawZRq/YiXv
q29DzhFwlWESqDIaZXEf9nr/a+pRjrYL7ks6uHiw4cVzHCFAEKdjQ4vKMJNdJmip9UiKF8peQXI+
PzdRlqJkHTYqc4uDntPMkpXkZwixBt2l0bD61E4qOePRNY1gSs2oTV9MoZLTqzhN2uAZ4sXwu2Fm
5OQVGmDaTTXTyUZcoSnu6CIJfK6kKJvdKNcKAu5VxlsS/miu05eJ13hkIbYuGW9iidiwxy5P5nUS
Q4xht5KR3cllKVB9z9SCXzBLBHHE26bCHjXYwjyzL8vntM+Rfw9nJLjhBefCcuJyLJ5Fsx55R79T
x3fphKTcIE396xT2yjGp4/RFIB96pTSsPtBwZarEarr+kEa5PrjyrMFgIvvZXW2KyEoqqXhDc3Dg
0SVI8ZsyWlru+JEZxhDQZ5R5cy2tGlviNQOCwkfkxK0HRiptiFHy55KnH0PiEPv9mEQUuJ1s7mcT
5fEuI+mVC78T7ToQBDrdVSkfK+QRC3Bp5SQnt3IxGKIXRMpYXQ+iURoviS9q2Zch81tzb1VqUT4L
Isf3KueSnr8FBl30r60kdo9tOaXpdZLUwlEbg/o+jXGMIq/u57R5QWdPDnfB3EW+PWRV+UutC/F2
FjK8txKm3EhtkshWeJGlSAy8oCsKdd/3bQtKrSsqy9Yt8oDQ6nS1sn1/mnrXoH+n5gdRLgv/qTIL
TQKnOIiOIvuj6hpADO4MHumZcp3lk5QGh1EaommZTeLxTf7gJUMxFZ4it5pCeA7r+1oJas0LmyoO
qdDm4GJmq2z3pWmUbzygLPkReQIrgG+Gwqsb+5N8J4qT8urncvA3k45CfK/T30F+q6x7p5FrRiS4
Wcb0rknK6i2aZsowcj9FyksXoNisToz076jedNrtMDNSLvq11B8SpVY1BAL9/KFAQBIyOAbgoIXG
1K9CqcOc3LPjwprkxrLsSpHawLbkIGTqcIjbn0kiZS2yI33wRfRHgcHSLGqMB9VQh+5g6k0S3ZIa
525ilbRYfRz+u9jWxiu0VLFymAudcOMzpfDctAGC9QASEUMQC6XMjn0gk1RYs6x9E8QRCRx4iFFT
M3nbOVoZmo+5VWVfqBNyj2YK7SMxiVNhZ5ppXt4x0F9WXKeqMP2WeNHYYdxE36o+JaGyRXmYuBVQ
QPJGgzzf7cOhHPZGPSAGotbMD/ldLRbL7sFXqSsViYU6Wr3iNnqWzrskl8onTRQEx28pFSnyMMaH
vm6SzJllJTB2Zer3D7U/6HeQh0u09qjQ3CqoqY6O3gF/OlQztS+vLgshvJqHdnB0o2HcLBfUwNVC
Hbik1k5aZ89xqtQk/CNBwOc5ZVzPszob3qxqneaGSALphS3gib/HPoXkqSNeNU5ftjXUWlV/O5gF
Tso8hHg3yJxOvn+DBLrRMXpm61qgRLaljnyDHC6PgyYm6U+zltV9Ny8s53FeftH6obScYUwo+uF6
XWlX0iA+J4qUA59tpBLdMjrBtqKNqmSPY87cu9oPpHKJoO80OSHYDZOY7npL9R2jkSppb8WB+kso
wvYmtRLd8cdCyA6daPQ3cyrGz7VV8CgerS648QVqXT8yuarVQ2vGiehMVM3mq9AXYbPCYUu7qSTt
MSoTI7etthJ/BENn5XYSxXQkilawA3UQlau4VqbmIBb+lFP+nNQmLK7KKM6MvU/+AENzFQo81odM
/StQDOmZO4ghspkHsgVUJ+cBaYVUPXuL5LVLeIYkTtVU5TUsSMoDcqV6dEigojPsRNKa1yDTzcir
IsUiaQiL60SDzsFWp6iLd7k2K66Rdpbdj1njqkYQANvPTH22lyx6lyeSsaBly0DcdVXFF6J8pdlo
1PQHsxwaeqZDXB5Q4LNKtysk6r1SmmnNTY8OH0+TTtFR7xUZQU6iL6iKGLxxDL/rflXpGBku6p/y
TLqkhulbaZhfkCT1jae85Bn0WE65epBJiHZ+MShejIOkr7rR1y+NDq26EXbW3kDenPKuKgXBo5+I
beQkKHwkdjRox4KrrS9tUhXoV/qSCpedAwNy+obnuZtqMdF6DgbDG+NxfrRaI/gipMHgFaPhL+II
oRk9BIlSlF8sCr8/lSRAkRXROrsSi1DyJJBpuUsPajL3ORxtL4M29IDHRONWTwH62BqaEowW6kok
2dIgAEAOJC3xorKOcyiorSy/NSZtaGNmyXTFZb6YHFQO+8EdWBY3cRsG2o1M2dl0e39W++ewGU2J
h0jJY0lWw+ZtylIjvu8RrvpdVpmeOxUqXOph6nujaQ4VOCCeBHo2CHZPjjP1Aq8ciEUOjVnfQtkz
zfYcTnHkkZ2R+g6BGe5TIxq+UEtod3FjjrUzNZYc3k88dHzHn4dROGRTF4tf88qclYOGOA0y71LR
JA+pKYXZdcZop8oBluboUI4KlU2hmYt4r4Oto7ERWyKyqGFUCm/W0LXaa0d7lRoa3A7awyhPfJ+m
mLjPmoUjwVZLORqOo6SF8GcMRqMMz5o5hBkpZtBztoNGDJyR9zp6skIetUc1rAKk3gG4FDBuNtKD
DupNvi3kDmZhmjepjfjVgXJeAg5dfiNTWjR7eD9a4dDvA3n4yZkCIBeYuyLWhJ04WqOdzMLPPKwN
Vxya7nYOU+qaciMeBTGIPRSVLCePjb/Uxq/feIDJVKq61qEqPXCVxlcS9GzApSxEAa58VbyZwu4t
MzTIHAJVn8j8QAXHYk+mrDyAg6+MO4Bb/XT8vCOjLJC6z/oxK8idQnwJdND8MLqi++QNnuzV9+PN
wrUcOsnVfIx3Cw9rakuO6II+usluwoO1F90cIB4TgU+6F+y2+usXiBJo7INRBdy5CFSvNVlkSkDk
IwVTwI7oLOxe/WEZGxL24qHb6M1eBPyd2lr1DrOgBzqvaw22pJ2uXCWe73Y0hXe8v9P99sDURVQN
OENGRsHjgYNeQVuMpk9hTUcbEpHveQdb+1M2OuaD6Y7O6I37yS3c6aZ20j1c+PvPP/cl4MKp6aWP
eoL8lKpeiyk8tiBNgkPHmOOwa5Dw2DJzEU5wamfVCZ4Cqcg1lSWK+wEY5cK6VV+X140r7Nu95ZrO
FqD94sKYlwFBSXcRVquPCysB9jRdLLXgjv+zMFLjwzZe/LKz0PwFqsr8Ji2wj3biLpn0sBpbV9/H
vh2V18ZuPmhe9OwLVzxiy82tvDRqha/8sbg6oHFAhTjzUY5ZjoJc/Yro+uzkfUH17yq6omFD5Acz
zr9+i3AzgNt3tycizprRCzIXsV6R6R2NIu56pKzWaAyC62xBgomoEsGy8aX9trCoybti5xv2VgRY
N6P/Yw+eEkaSUbld88D4YlBZCdUAtx+L5KkcquKbNgq+9/lxWNx9FfyA7ygoHzJaDa3PCoHC6FVs
mvGCN55KV6t9r5m5qbaQZZc274OZ1YEPw2aOyEIXWLPmLmDmZm88Jjf/LbP1pegJtwytAfQ4YW5Y
g/D9tChK1EoYLxYkldmm5IGKEe0HwbhV/Oq2TtSbYSxULxG1r2EtP4axsBFn3s/b2c5C4gAlE+Nj
lA8+nhNe6qEuMdiF1/Zu3wKkLp+yvwFwH5buvKs41ROvuKP1PYYA03e2KFEvhANch9EWdkFhAnL5
85M4ByQsLOtloHuJc9JhiXN0UDcP5yVs8BJvROIO069nSnWR0gxSqlN5T2/8yWmP+U7gEe1kkiv8
GL3AKR2fx/EXUdwANF1AUcCHvQxTw3xJLFqFoXC05AoxFAZIovjByr/MJg8DeY/EMNVfZhTgpPr8
pJydR002AcVLAImWaYg1HNNMUGFpeIG6IsrJdaY8FtK/I8l+vy3gGEGLCRoAYNZrcGJbRnkvBeng
tupfvXgVR1t4s0tr4KBDJ8fEGvFsvWkttMb1UPVualDNYHjECrYEps+jNft0amMVrc3Sgp2KQUj8
fvCax3xnHqur2FW/wxDhpTX0QOquuk/uh0N8JfyybpQN9OX70N2Hg7f6AauQluhVlpu5jh0uwsQr
binmO9pNvNPdbg+B2MMiKtcwld7slKvcy/eUdEc3tn1k7a2bxLT77//ecywYrJkQJMie8VgXWWpp
vYggQ0KXLKyeyi26kbOz8L7iPwaWPz8563k3xDT4gsHNfPGoNM2PVox2RTR6qlHeCWa1D/tkC3h6
0aZlAFIAn3+en/YJdTOlp+RWu+Y+Pva9be0Sxp6XiTX1Vbjqdt3NQq/ZXW9FtgtODCm4qDI9xlMM
SvePq1XUBton1ezdUADEoL1V6cYkxxlicGHrOjGwuqxGDX3lNMUABfzEZsKLJL+j1ywYyKiO8oZ3
bFlbJaRiIlJvKizuCP9KY7TI11+t/k2NlY2AeXnbUESAnJji4Bq4Bz4n6jsZLyyTGtTDfCsY47fP
Hf18KRBo0DaimgJWnvfJxy/jJ0FZmlo3ur3wI22il4zQT9vjNVAPnxs6T0KZkjq1tLpcER9Joa4e
Bs54ah4WdbeCqVEAB6HX/IJl1d2wd5YmfbQnr4LaVIc+mNy+fH8h7UJmooQ7/7mCH0XfiYdf3WFr
Xvp8NHZlceXlCYWzIYmxmKte/ZYfVW8hstBvosFJQbQ4ncsD9Id+mA7ZxnPw/GSzt4z68SIEvW6u
h3LlfqZ3mKojtQrhdhrU16kZ7oDQPgwaT8Ng+AYcXdq4XDdsrhlwMqlVENYhBZV7opknK/N4FxqT
BEoYNGTqTUlnzXdjm1vtYYrGtNo48mcJ4wL9XBhBUWMGmUu69tF1Kf/JoFnglxwccw/SnFHg+poZ
5GN8tQWFXvvS2tTKl4raorgc65gSgSUAD+hg+/m14bDnpx3BQTIIpHY5YeeUJGWYT9MCaUNKFLoX
XqCZSDGDgpkjzncLqc/2wMp6YZC7n9pcq5WMfkN3zKxLV1nIEMKA2rBpj8XjxtIWz/94v5PP8pqA
pYjp17ORh6Gmh8bQ8sBbYt5xl0N4Ku1hdnEW0sHth9+lnTwxt57rE+tAotBIUmZW81UVNyhpj8fP
l7RlYuV8Qpb4WcuMolvk1+ooOiBLN87XpU9zsoi1QpQkiq2JoAXxaxLs2jQcy38Ig2LjijkveuAB
p2aWn3GSiDTdNM1BzzFeKDumwcvVo+VkN8lD4AQavPQghrNvm5ITGw5hrq6dWsuEIRpZHFMwLpzi
bjVQwKrcwQ2cJrdL1d56NV8KV/BkMSwIsJQIuQrOtCxrOoyEyLFOG7dqxBSIlrkTALs1SvKraPS9
Vo/Wxke8dL2eWl3c6GR3u6ow/LLFaqj9NVjoToAJEuMFUSJvfMhLDnliaT0zoRZhT53M5/IBWKg3
e3PcumTOKwK4yqmJ1UfTYWALlELgow3XMHiae9Wjl+4m5v3yNtYqO9ltwfsv3qmwhps6I/OMmq2D
PHAOfU5CNrC06PI4VuqIHswsPwTP+jkGdqvZsxP90hAnd6zj1hTtpSN4anwV9s0xF2rqDnw9/S8z
/TZPbx3V/M8DycUDeGpk5ZiZmaOXM2EkPk5OdRcC4tsHV4bXennk8PZ6ygNnHjb88rycu3zLP/u6
lsHs5jIKZaLk+5CW9S26QibijkYa9WoNnqmFE7q/bWGGBe6zYXspY6wvg1PTq0QwzK3UMrMEMAy3
tkKZYyHaR/5uI0Kfj0+tlrhEhJOzV8iRYgJerNwUOvZqoulMR1ehydzPqlMqMcCIzo7ppMUI7tmN
AamOVdmiUHjJ/B2cMTA8HygcTBC1+lA3vza++wXnArKEUhPMxlSb1jmbPoeWmah8dyuECaqLnOFO
OhB6X00bvmrjS/VcQIk2bjy1z6cPAS6cmF2nbWItDBWSdZXL7IOm8GCK1Ydxar0RaeWhvg/V3p6a
CHAfALOpc8pxupbb17BL70mod0qaHDb24UJghnZjeRlQ0iT5WX2mOOtAaMjsA0ARWpkPoHF21l0o
OzFlocPCTAyopHUKfZ9yJe22zvilqPbB/uKup25CD21EiIHceRmvG4/B1aIAkxxnRKanY7L5MLlw
JZzaWxf9DYMaZ6SzXsCZztj/noS/2hGOA39rY5fuweqcnRpa052VclfE4K3w/xsd5iHr7q1zm2P7
vzpop4bWlGZSJlG+A9vthskP4MNES9psExD58iHKjmYEPc7Q3s9zeojA1PSCbYZPAaAica5uhwbs
a1odpiZ9ScMtLfsLoebDL1tlabPfT90sLlsAI4F0He21vUKo2SJ2Of+k8JPDuCQvujcMvq1ciHwj
qDs6Hu4U+J5Yxz/HXpBsiA1LOzG2SFfOy7fM8S01TWqo9BjPONFN+tHg+bA2P+nLu+eKl7SDZrot
/Z6vFmoHYZuocYnJH33po83VIY0kKVx4NNAO8EAbQnDS7dXfgHb2TNYz6A7x8D77jzoZSmEbgfz8
I8IwQ4tMpzTO3q4zt0EyRq2YWs2VKQ4u98Uyt7xdFj+Px4vYFbw8JiF56eGyBSdxgDJ5pVuJbNC/
pvw//C3Lv4GLb6zl7NEK3+5S4TepuCyU+utWHCclDdIkNjiU5n4RL5eP/n3w3320JT35+NGwBUpm
saigSrBakZ4x722EQDPzm/ghdNB0e4mciZ5CEyLpthVIL+0fJLw0b+AcoS21amZaSZMIUT0bbq14
avBVGLyo+/r5XXF+zuB0YOvAPaHtIp+RGQ70jxp5NNwGBK5Ta6YrZCYJU8ok1FD0/7o0hjWuZoaQ
4Z8667NNZQL1bMmCcn92GJi7bzPjWYyNa7kKfn++sPPjtZiChn0h/IC+cFn4ie+1/hRUYogpoeSu
FUpqKObwoCQIcwjJU5O2/1biANqwU3urFCzrhwSGRNFwodfy5ipyxEhwP1/SxW8FdB9nWF5ba5YD
XWf0JTMwUZl34/xbDNDglZjfKn5+bufS1lGmN0yoXJHeW5POmP6g5mWKHdXgkR8FteoB4U68vANh
aqTRL1nr3j43ecHTodZB1lMne4PkY5Wxy1qaSmaJybrKj1Og00gu0Nr0rS0No3MqBb4TyusLxQc0
ABzmj37RRYxAlSjxuH2UxsARJ6ET3HksZBCEgXTd+S1DmnJegkMLu79Bctf3hjhUXz9f71nO+D5k
vWAHZPjfqEavfkbbFJ0VxWHsavbCis7IDkWccucfu538ujwVFpIpc+NhtH7Qroyuizi1gh4gUuaJ
q9R+Yddi8JIr+f7zlZ11fFeFvTXPbSupkVLUTJMM+rTnGfbY+jLkrzkDQv6oh+6YKo+jEvdHJVK/
K6Nq11ok3WiBeCyMeLbjitFAsa2AXZkRNTTheZpVbzC7F5VK8Ma76ewtvP6xS7w/iRJmqvWhUPBj
+1c4t58XrWnD8V0KNrcMXnj5Y7YTiCB28Nfnu3Tmhu+GgahBurgwTK5b8wy4QngxoyDk30L8d5vt
QWq6xfN2Krk+WStDa5BR0nRyxfhs4potwOKsZ6ZIqRgInEKj8TYWdcm/6KvQwqUJDnvd6hR36Zip
YOBiUhppJ97SDdcz23SHXYQUCl7H5IDvCLsNq0vGeXonv6/wxOryq06+oSpIUVkhTOtSalKAVABD
h0bRrn+SA2x3+rfWuDq4KVlTNDdMq5j0+Xne7JhO8mAPcaN9+DP5NfwXn3DL5Ooqq+pWQJF6qcrn
fzNuY6fTl40tXKc16y1cXV5FTyPEbxYLDkWT79J1cAsSzW4eSmfa5P1cXy8rY8oq8S00NSgiHuoA
MBlrUm/jktn+/jEbvw7Zlk7tRe//4xvrB5scII+q9djyQ91uAWqjDAjD2MvG/m2YOXuuxWDqfREz
4h5lGbd4BHGf2cp+9GpbPkC1sIt2/5tgfnLY1mU8OKosnf5s4qq5b1dRa0PxuBUeNzxvTQVC+zUZ
6hkb8TG5k6+MXbW3PApcr8VRdBOX0Lh1mC85B7cvTe2F/RIWuo+HuZutNpUm2kILfb1gF1fJl+LL
Qhkv3Fp7zQEysRuuEZ9wN77gpZWe2NXXFwEToIyF0+Nm5Ku6fVdTdHzGJGz5aYFqNDI0uJuV2ItG
JZ5hpKd0GtfaJKYWWvkwBtw+O7p9TnIt2fOhP4wObZaDvtsWQX1/MaxjpXVicRVKwqCsdUFmeyFB
2bf34xMTrYcSvC/DW9/TnWDY8kPrWXBLlXeINFwFznAPA3F4gNX/OruHRGRbdGM575/9ptUn99OF
eDc0l1QI7FT1EzT6PWPPu8RpKK7oB02zRxQLll+w1dG+dG5PtmN9biO/+7/+LZcz003BIa3kR0ZT
Hj/3rotO/WfX10e1GpjYm0ucS82e9PGKYd6bAUKTRFauVc3aSPK2jK08Oa1MdQKVT8iTmH+JxfCm
6mCPMbX4x5DFh3ypFn2+vLPK9xLRYeFFxgTyKhEw88dDmypGJ1o5XpWktrlPABQvDPw1jjy5wa1u
LwxsRIuHcr/Vgrr8Af9YXvlzNjDY1HZC4pYQNUTiVSX/DvoNJMBFGzIFDIXeOG+H1X1VMvckdSGn
VDLnvZy9RdGPuR02At/yQ88OwYmRVb1rmFtLbWuMKNpfkvY7Ue/kNHbyLe2Cz9eCDtrHL5Ux5hkm
SZi4mSDmTKpUx5Ridao2+w2XuOiF/6wH0b+PhnzLZ3JTZT3DVX0j9XZICVp/iPbjlwVtRtf9WDr1
Veht3YpnkjrvvvjHsLzE3JNsUKwnq5n0AJbbJyqUO4gBQNaLV5PX/lrkfBbKyu519CB/+D5eLSR6
6RVTbR6TLNf6BjrsYng/+SnLxzj5KROMzf5Q8FPmDA0a1KESu8vVbOP0bVlZHwHoa9AiDaHzrndV
XnhWobqff8yNb/m+5SfrEKbany14QNxcaXZd9CVhaqeuHxLpqxE+fW7q3D8pAcD3DKZVhdBx7TYq
TAZZnoypKxW3kSKWdgqCsQmjrYR3cb+Px01j7oK/ECXj3l1LFqAHBuWGaqZLxFrYneeWd0p7VRyZ
02N+bus0nH+jD+bWhbw6LWSrlDEXfQV59pC7gQeBxt14ZUHhm75spxYX9vF0feu8N9J6hm6hUIPE
lLeQIDpGUNsKtOKff64zBJolfljY+gJVe9SYlcUOTeMdFCRIX3Zoik/ugkLZaj+e++FijKY1WoSU
k9eBuK5EKOMW4ue80ewOhonxb+bZ7VTunE2258sb+D+2rPX73IgQDSnLtnRHv4WdX44cpe6ZCZ6S
DY+/vIVUrWX+Bh6rr85vPvXBGDB55mbvIkXzQXeZ83+Gzeu/UC6+6Ih/jK1Le7UOW0uQdSVcnrLv
MZD7i9k85X/jFToUtgb4BdCpa5A4wrllpbXMrVWKnnnzYDp1UfvwSUPCoIc/1al5bANhV9fRTTmZ
Tt4mD75g/OsbldbDPz+CXtLH6Au1pSlmk1jCohDcB4XEnGu2vP3qHzl1uY0gfMk1l9UyC7RwmK6f
LUkOG4MZMGmRTaqrOs/JeBvmAQQ6m5LMSw1lHblOLa2yEZOJbS1RGVURr6KDgRgQlOAIaive06LT
samId56cM3h3srBVXtL6kiJ3MFO47S69Ce78L9ld+B06M5dwaTP5Xdz498Vz4GSbI2qXTuCJZWOV
x+q91kpCoxBaoA1dxoq9uDFLkOPW4fMgtmVo2fGT6y3pKksYG62kBVIQSWDjI5+Fu0cvN1oEW4aW
w3liKPaVZSCXFTHkumNsYo6oipXxht9fsELljaqiodH90NfxBHI/ID+wnwGZ/aWE1zFMWNAObPj7
EpRWXnhqZB1Hcq2fgySlC5yprX+E5KAwnGAMTcERmP5VdzNktu1GWLm4MNh4uANIw89awqI8JXM1
w+JeNVnU2U0t+vuogdzEjuEC+P65U1wo0DJr98faGsaZMLU0NkUJN6/X30CieAiO1VE+/HvdRa7Q
hUMWmQuUHwwGXlZeoWew4kwsy9ReIcqDEvFnA9/BxnIuhI0PVlZhowmFnKdmAxzQie5EhnsTkNTB
y4ITUv7+L7rbZxfNwjS86AmpyCeRzS0f88TX87mv08gfp/f+hrGT7DhxDE/70XvBdxjNXeu53Wrt
nPnkR5PrJKsPoXbohIonJ1TOllocRi3YaSl9hWrrbjnrOVsSTLz0bRBwp1EGf8zH5TW+xsRgAcYf
XYabcjcetB/WfpFKivflhtuf7+RHUyv/EMpsgpI2nFyDXCecvgbQW204x9nttVrN8hNOPlZjGKU6
LYjA9Kbsbaraw8/oMOwhMb1rr6a35JnHtXqT/wh24UZmvFwfH+LIR8vWah+toEomBbKrd+Aa3fR9
clQZJdhCk2zsobXaQzkL5Sqtpw4RAS2ARTKL7UlL/v58Gy+thSY6Dm+oy1jZai2hGuR1Wi0gEuiY
Dn5vebkC8E8A5SjDM57M4w/fDL8msCh8bvjS5zs1vFpd1ZVj0o44IyLPdpyWjtX+PcBP01r8Y/bO
59Yu7aUKn6yCwCmtfH0VSXykD2tNBNyV0nKRC9MpinzDxPlJ1mFo/2NilXQYkhAjT5CgLhgMTjjm
1z5Edfngv6Jgu+H7G6bWLdGiCsdMT9g7rlJ7iCO7z6+sUXeD/t/K7xAySIWZO2L6DcTNuvE8jHC4
inkEmXMn78uw2snwFPeZ4n3+ec5uyY9m1idKgPhCqmtO1JRn0KumsHWEMbRY/RbK8ILXqYqKULIJ
jT4YnFWFp84mJbIs1lP1wbEL+m96iShOa3hGRgfOlCrL/Xxl5z1zlnZqcfmWJ2Gq6mFuwv0WbYIu
teebZj+XSBNYL0uFvrj3H4Ub42G63iwpXfAR5mEgzYdOFDGqda8+LaemAVE5uu0rhPWil3nNvtgH
++xvFSYMeachb7aMIumvvg1U7DtyLwgQCfR8tgBB54/FZQtOfspqC+Cs1LImIlK/kwA4oZM/+e5b
dkwPyf1m1eLiF/5jbO2xVZnnAxNQUHbfmD/0vZ7a/bP4Et7rR2lPopLDxuwJV/NLguLrlgTYxp4b
q4VGeosw6Fx3vL8zuhJVHxkHU0HZcg8EubyJ63La6j1dOjkEHdA1+jt9xKo2WpBgdmPCwCNzNV8J
bp095PVXMdS2kucLEXSJbv8YWp2crkgauU8BCqPD4I3N0YIw+fOjsrWU1VUkBBXSK6OBhcq8gh3v
qTZ7JlG2+sZnj0O80ZBUUZYYrjqXXZHqyJLHiKugBSlkQ1H7qCfNfRCpX8Qhg8+8vc/MbmsC/ZJn
nBhd67J1iVSVUZFAgwQKT0vseZZ2mfWzhtT88018LxWvkhPVWApNjKHLpHvLLp/Em6LQfYb9WF6h
TJ5sBp5Vhk95ET/qavIzrqavFfe5PXSg/wTTJRN2M0UdHCPT//NmDcbZdCI5u9PF8CDO0hezg/cd
pZx7P5h+p37xBpnqkRTz8fMffsm/CFNM0C+3qLouos5GiyzCMroYlu/w+8kcn0ZDCnb/f2ZWTgbR
mMXrj7A45wVsay+Z9Pa5gf9HtPtnIe9Z+MkHAEuSqYJCEFD38KzeFnvzpnpd2kmyOx3kLWTzxra9
/5oTa4IMiD8zsNa3e0VHZVneukkuue5Sc1aB3iowG6x2TBi7MMk7fQRR1H1JrHQ3pjBTqNM3EzqC
jRzqDNO85BsnxtaQusJvmiLIGadrrat26q58qYQdONtl4rQbg56SXHBou3pniKZrWgyLpPVenSX8
WPSq6ffnn/LiylmyBph7Wb/y8Sgtnqr6kTW6cIDxwLjXrGNdP5axuZUjLP+j9ZnFzD+G1tlpLcZk
QB2rBlFXPue/6txeOFZM24zsdlGa37wmLwVbHYUMpk5AIJ/1EqJI1+o8zyagA6rpyF7kccozOL8c
DRTN7Flfa2gDPfXflwL5wieGlcWhTxwWGslgFLucSbGU1tIcjm+BpD+PfXOESN6DPPe6DpSDWAWj
t1DrwDgq74cW8WlT2fi8F54+wOaZJ6Myj9iXumQSJ7/EAIcCvWOvvU88JlfoouyX+aMtHaxLJ/TE
jL5acA0/TdLLMOClWmur3TGRt5rnl74lOBkYjA3mBRkI/biQZJasJJ1NHjfjXSQfkvDF3MLeX1rE
iYl1UOtjudeVjHMpxZmdEDrN4evnh+19Dn99CE4SjHXC2iYZHMUNF5f/AnXonfAWHKLr8j68V2LH
35n3wTvlULuXdFs/CG5zSPfyxh10jglYcoM/Sc66DGn1VZPPCrfDggVs0LJmGshNdxm5snyvv0Hv
fpO8mt9QCxDcrUrQ5a/4T4Klr9zRl+C1rDvWXy0oi1Z05l5EOGb3+TZftHKSHiwx78TpOyOCsHvC
SpgiRBEc86FDk8X73Mg5nHbZxxMrq7XITdmFCCyPrjyKP6H5dq0Iqs3OPyoSvd7J+mpCerwwUkLI
fVBKwRtyxG7G7oCKy8Ef6bj3/StsZa5ljjs0FEdbjNK/Pv+RF136z29cz1/Jozb74K17UAWkmXRz
4K7f8KeNzV4PeagCNqx44QcRtTs4lUtHKuPvlaF07udr2TK0uqPDXpqzuIUgpGma0kmTsr9RJn28
HmH93riiL28bHSMLbVKQ7ysHahJ4aZF3Ib9sH4ewgWd+C/64/B/OAoH8jwVz5TzagLAewhuMgCvf
oay7FrX6JxyV37N+QyH08q4h4aeplrVMHn48C1ZsjhqtPN6l5rUMM13d/JzDt8+/zOXt+mNjdbXn
ULKmVcR21cZjGMKxKW2O8F7KHgyC//8sY1V4Qu6orFuTZSxlXVRL7Mhrr5vdAgSX7dCTNwAi/4/D
/Y+99cCqLOalhC4EKbQGze0MQaKhg7aLjfvBbx0JOmFbr5F3EqZ+z6D4Q6d1h6BlgJPRxjKfAnRy
lP2klY8RokmpHt23qXjdRlu55MbXNVbbklXwxjZaTVI1VjslhN5Qz115ePj8+15KIk4231zdvbRG
/g9pX7ZcN45s+ysn6p19OA83Tp8HDnvSLFmWrBeGLMucZ4IE+fV3QS6XuLF5N7rqRvRDK1RWMoFE
IpHDWkoMipDRT8iY7BmLhmuBwGKjN+2l1GKwOK7TZ1XtWgQyPdmfF84M9PSk/LUTPC6QRCOwL+oQ
3rEJ5sI5xMW+BFJwb8cbWRHsu0gY52OmeJZDsPiMPmhXEAbQi7lIdngc7NNeugbp0e68bqtPAQss
pRj2A98ecI+OT6ecpr1FbNzFSaihPF07rwDG8yytPFitsm2A0e+iie6ZlMkhi9HFUQAtr499JUy2
+Ld3JKuD81+0epQXH8QtAEy+UMBqgOBAr65w+11jREGg9KrNfoqw2FFf3M4ZTVghETY75cmutML9
HGcP1DBezmtyMuvMnlmLteXTEZGKnBFJkDVStC5SvQpzFcDIrcvwSbdSSQXAcy5tKyMd7xxreKmr
hnzp7Ua9KgeAeW4BbV88l1KnvJ//LOYLT8xZxyCGgi0HiATnj/VZMueBgWRokpkGVS0bIBCh0j6y
HhVbxuCijba0sjAsAYLQ2qpDJlhcAdzJABGPVz2Z67KK5nr0h+i7CTom80oYdp2gO7AVX8rgrHko
x2bqTKBeaRidMg+m13jVIyz1OfK0gGHfiGJZkVKctSqYkKttOwawXPJUmupFVdw00yzoMj3BVvhQ
C8AFcIFsuFRnX7EwWKd3wGqPqBV3zxTor/O+jN3hwvGqyxkAknGAynMg3UrbHP9P2OaxdvHZC+Fc
KKIDib8ZCzzgWLSuPhodpp97t9qXgfo0vCfC6edVX/9pn/ypmcHjMZV2MfrErF0afdMBJBYixzPn
27nVXELwUClVgUtYjYbQOQC0PIxen7Tb12rfgX8BBTqGajcOQOKwrghVPK1+PX/6TtvsmVP4lMSX
ogEAYSa1gixEfqltKEBIAHmI6f12b91Yb+m3cgMkyH1yWb0NgbnBtB8QV6ZLfTcARZe+KIf2WjwH
tv4oxOwyYMmAdIvhkGP7sqpKLup00D46ADC674JRLgoyDLkPP8Hw9jD6ZVBfIWkB6AwwaLt6L0yV
rB0ka/EJnFdK57K0nAif0E0y+MtsEGCBXSVs3fPLLxLDnOPiJIHxjSJUrGff0MnGKZPn0VRTVy5F
ctbv1YU+XFxkaqFu5iX0iffhVfM12nXbwhswqlJfZHtpO2yn3d+eWPiwrN+7qPIQfBmc66x3yPkM
TXlVpcNVU3YglCDb80u4ekH/pRmS38dLOIRFXeY5/Dgppr2tSVdDKt+dF3F+l9AneCwijsc8pI40
+JS27jwkL2UducUUCm6k9Qt6oQrnV8ElK6kRGFMAWGFgWE/qPCB+DV7+Va9c1W0eGH6GwNH8P2QC
ugIMh8j787XRkRTOGFrAVwBadxCD8PV7vwOYhMc65TK/fRd1xp52K32YxadA7nAbkQ5QXrZfll6V
B7DSvxRljVl3M5/Na3SKgfgE4+nPVdNEIJtodT+Lk8E/v6HrWgOGSFeAOYOogzsOczuCv8PCDTZ6
6RcwZgbWtQp0yNkzN+hN3I+R4JyvXiKf8vj8J9hIqdZICKOr7l6JtV0EUnfHek7tvQMmC0KfakWE
t7wm0kZjAvD2cI+g9HVstFo09WavfiQ6WwAtmXsGnPEfwMuvnb+lHC7GAYGvCRoJyOl96y3/UQTG
92HXuyB83QJRUHsEt7Fg99beJAuJPHqVrEgASQCdoK+lMjhwAHoSt4EEmuhJekwVUbDDQiY+Pl1K
424CbWq0vGyRye2AyWgCSHSU7h0P8OCwlGm+Fym3ej5sRQaegQ2UBpt/DcQ0S1DSwXqyunmyy2+i
7bTRgulCNJC0WrNaSuLc2jTWCE1BGQx3U9yTbbE1rixQOXz0vO1FY4urZvKpls256dEGaI0kTdi0
anhTwvm9BB2pd/5Yr0VNC4V40ERkq8EhXCGHlGO+2swt17a2cww22kRkFKtB6OfjgU8i1ZGZRGr1
4TXnzYyWs6Dadt/aACxwfnsl3qv11fvrsfJBUb+IE2YNbJdxTGZ/lqMLcP75nTJ/O794q6dqoRLn
EgG0lxly0xl+1vyY0VI0pgMIMLdSdgs6MMFGrfqmT1l8MqmktKeoJ+CB/yeoj7FloD6iXrq1e3vx
/OKTQaDHBnhKhIe1ZoxokYjRATZh4bx+rAX+fa3LEoh6fz2JDO7qxkyfOuYVHPx4UDbMGszLYt8D
TF+MWbaq1UIUd4GOMro5tRJWHjY9WGsR+4IZmDbCUUnmuE8cH97kNrrnbLyRmWNc2JzWNc7QRYXh
WzchwB7DfR1U+1+graKgYDXitxeyOO+gV1Xbd+xRRw4EY74AsDTAWesalstcbYjop7pB786wTVAC
Gp5t70d8EHneVaNcfAPnDnsjV7Oix5nW8agA1+uObKyD+HWzepQ/xfD+ve8dBdzAuL1m+zFzfnTz
/flzvH6BLARwekgk0g1JgSn2SnqvmCbi7/i1LY07MoeZb5rdfZhkl+hXIO7Qm2pwXvyqdS6kcweh
NKwY/blIeUzpeDBJv8EA6nVBYkEWf9VbAY8U0ImgkkCEc2ycoHu2wzaDcU5TctHW0i7FYWjG+NLQ
H0JArJ5XavVi+ZSmcUrphSNXZKaIWUFFb9XmRSbF30mY7npdEzUNrV3LQEZCVy6D0QLKGxdQjfkQ
63WGzL4e9d8kvX4At/MTGFM2yAnsdce87ch43WHjgMyz0Uj7QsdOkN9WVxQ++gbu7Mv67+qCfufc
jK/1nhzsLUPqTa4RkgB4y91b1+VOOZi5F/3obovbaiODjsESxg0r6cGjL+E8A+46pxlQs/FnaZjc
iKZ3rdZeK0S7bttoK8dSkI7ml/Pb/VGi41zfQii6BY6ta9KUMbdB8YiRgBGjZ67auc2hvtX81P8F
tjcEzkHeTHtMCNzP72HhipzRin0ffQF3G08DmlKBXY1DLCmXmF5xCcXb3QB6thUCiSTZntdYII4v
izYFjUKiwCmZmLWWjc2Uf53s9zx5N5KH85JW/AP6FQxk9pGLxhwHt5/FBNZgsw2pT+yn3Dk0oR40
peKfF7KWeF1IAWjF8QbaOK+0YgDd09bcNte/MBJz17lCLPAfwe2dVwudqMcCMwmU2BOwVX3JQme2
lcWHFNzYoEYWdZuu3FIWwmhZhY9VMNHGGUY0aupUzSiQZKlxh9ZTT+nUoOzzH5KhXIHBUt6Aw/iy
zUUthsyh8kdiIZd/wRIJzMAEfJO+FeU2EgWx+ZKnuahwutY4jdc4yj9svkiBFzxexzk2W4WYiQmi
G2C2pF4TmKBjA8pf7DKqErTW0qDygfEvyoMwj8bptxTMh6ROpit1Piqj7zzMG21T+tL19C3cSVu0
ndzqojt65byhPRvUMsBqMCydr6dXVNVCJaxMfzRcu/aMN8ZPxnBEEgJO2I0DEGZ1o/rSPn4chLHq
iq0uhfOl9naSp1yCteKFOVu7cKvtYuR1rcw1rogfun2HgWjJF0HIrFwpDqAAMSeJpO4p8oZDe4As
97ixYxSRwz4wWnDMIrvdzQIPs1aqPpLEXV5Sn1S1WY3sXYu+wYfqDtBloONoPAr8UJetbL/N1ACL
i6LpFXkS+e61CGz5ATxSZTxGZamMWOAkl/pNXIKRI7cv4lK+auqpDpxerwIriW/Lubvvhm4SeT/B
UvMjX9ocqlrSoWRR0akMZCX93kxqdAtoF/vQgNbNKxKFBOFUzL5aGGAK7yPybUBTTktDuEets1xJ
j784tRHoRXV53jevfpwiozkO7B3AKGFHY/GsCNtuzuMOdlD3zabRrqrkDeSuQZ5//f+RA7KzYzm0
T6VIr1ntbTSeoqm5SGbDx1jrRpdlQZF87fWHxhj0VYKGCOlh3vvTvgf9LyB7URDLb0t0jil3oPcG
v0XiG4LQbMUPH4ni1NLqISE5PsSPwZs85oWXNX8/FlhK4Lv+UgCq4pGsIfTItZ1kgsN6qLd9SL5M
lfxklJEgkhco9BEOL+whA8fzUFcqcKSsvPBBBH5hpsbgnjeGtYAAs50YukK+FxAJfLU3li3HjGpY
Xb6vwEIymm7nMX4eQMe2Ptkz2GSRG1jz8UuRXEjQTH1adx3cUJQ9MEZhl+aJn6j1JpGfKTrfBBqy
wIm/wJbiOMMA2rUtR0AZ8qcDo7uc3ivP8eJXG/Sa7VbaS4JjfFY7dJ9y2kWFPo8KXiK+FNnunBue
6tzUJsqvxbvTm6LbedVIfm8fpHHKTeDONqgJadoDUns1SAsHzPSD4nf4OYKf+gOAQtTztu7GF0K5
ULWOwBdds8xvEfWH2bafs1D5MsxUupyctt1VDZgE4hZcHkAsidGKkoswP9cuahCjMYYjxCYndfa4
1qwITONwWwBYaosvcwzeDfufnL9PIXzgo8eWqhFZRpmu1N4dMn8ttPmnwDbZ9pzYJkMAZKkkkABx
Pl+f8nnuKKK6prxAc+0Pso03vZuol9I2fBLTFa9ay0Ic93zriKXNNrjbfWL1aGhRwfMwewKVVo/b
pwweaSjqJIoiPZZtdtyPaiqm7LJLfT8fgP+2SR9FcFgCnVROpzE3tCxOWf58bK7qqn/M/0nqxkG1
SEaLJ5jEMCR1fGP2Q9UPaWGZft8+m1Hn5s1Xx3z4R+v2KYQzhSxMQ72kFhzxJXNT1sV8wXjg4h0S
CIAsEPVXr1/NC6W4dRtAbA5ochtuESlgcBHsGrR1Vw4Y2QDUpyJhcV4/9udOLf0v9U7QJrpxlI0C
t1ljDoc5vwPUtjdZk9fREmWqyss0QdF4NZz61M/i9NOjQgPXoQ6BE/Wy/M3KpI0+poFK2+151dYt
8FM17uWZGVJCLXmGBRbtjyqunkJCRYHU6q2CbhTATMsOnB77hkUwIMuNUdDYcD6wGIYv5Guxiw6D
Fz60F299AKwm3/6eXonoONejg4VY7tVJ07Guq99i7UPsGTKemz2geRWvvy9uyIWI2HXlGe8YC4nc
WVOkbJyLCREjq4B02wG0Bt1eBuPW+T07RY1WzKUc/j09JvJg2CWaRVl5f/jRMpAQZBHxGLL3cntD
PWkrJV4akJ0jmr5fS2QeyeZ0lOzQstoUORFEXwNxFdpclM6AsUI5r10SRVfghas7t2gKA2MC1YVD
skBOSidQB2Ccn1+IVeP9XG++YKeiFuR0soEnEaZmvLgLAVku1V/PC1nrsoHGeFzL4OwFhzPn3OLc
JnWWm44/efad/ApMrtBHFQ0cBYhR2m17DWJSAM4IdFs/NH9J5QFh674EoVrKXMBQBbWMPInkBIaJ
54GUe1mZiWxq9TbHcByDhEf7pMM5As3CQxIU6KwDb+wvGTW4hC6VSLtkLIUAYf5HV+1f8jCTd+wU
SFopAOrB3hGPAHtWZ12UcOK9y+ri6k5E97h+ZjAbYJl4CmJghfMGs6b3pKgl9ppDQzsQ7zf0I9ac
PWX8avsEXEF42mV+JX8XxZyr18enaB7jIU9axRgcbKVdRC8TwCVcNSTbMkp35jAohyaqoqd86B7P
2+2aVBNcDQZI6x3QGnB3SFMOthHO2FDMEyTA3tNzL28iICdSeQPowYs5sS6s3IgFdrsW3i7EfrSZ
Lpx9o7WxWRuoqszRPe0wRBDWHsiDzuu2dvAXQk7iND2VarDrYkXVaD8byMeCUlsEzbEqBJk8hiGH
eU6+pleG1SzlkYmgpk0O6XdTbwRhxdotDx6cvwRwO5TM1eAMOaK/LtOCrDtk5k+zl7xCBFyxagmf
cnhmxlhudEQ71uij+3vfxqPhZX17HRfyQ2zRC1lqOjeMLVGr0upNYaIbC0khB9RGfA5Aa2ha5OUM
Go+r3o925SZ5JN8YpDJDxdcEGZS15i9nIY3vGJwdalfOZIOL+OpXsRl4f6Oru6Vrogkh9Iwv501w
NQZdCNS4tzKNcJrHCjYY0tLvy2Q/Nv1BCctNZ8aWVxTJpRZXMExr3gHNcdvaligluGo/AD+xUDPA
Gf9YksVR6zWQK/QpRjgm4txG0/iYqt0+zQEgiq6Pp/PqimRxtkqdNoJeDioFcYGO3SnbO339xSKT
42J4RJCGWL1yzU/NPiqZC82mAcWCKIO0HijssaftLEDJvNh+HZjPZWClyPA6t/9gMJYxfeF/sgl2
G57yK46seQgZ21Ga226d/9T+wQzhUgAP6VaQhEx6iFh7nvUrfYKBGEXk1mq1Ob9Xq47rUxE+dKAt
aZO+wlGQwiLGtPt4TfVBVD1ft3+M2xnoZwMGGf+wrENgOxhGDQga8L2aX+cd42xQgNdeb0U7s+5K
PmWZXAiWhKqe9xTBwm/YmeJuuGChgr1p3/9JCx0uTGR9NYu16vHVuCKfa3NiLFHhY/E13CKvAdDm
MQeqLIjwAlFGcXW3PqXxNTi1qEJJJsg5NJO5nZzxq1Z2384bxFosuVCIp1FoMOiAcrgEw5M2UWsE
VfQe27ZbNk3Ql6KzexpIgtAL7N1w+hpGGfnHSUlkg1AwffnGTXxrbeYdq3spP1s3xeCIKBNwGm0w
9jBUnFndQcdYznEUmce5Y5EKwhyiXfRDu4sktFW3RBf0Bp66v2M5TOmFQ+oqIK/miEh8q5s8ZRo9
yTjI4ehNxuv5rRII4vtErLbGGGalTL6ufum1y0H+QTDz2M/P58V8QP4fpzSOFOJhuqIapcramidf
dqp9pGPeGN0JzzbFoAJK7G6Z1pjtvM5MoEuByZI4j5XUeOMEFIeBdu5gX5jG9DOurhwz2WV651vm
RWzaHgHgbE9sV4u+E1y/mvPaj99KTfbycQ++8O0s/6BgkOmar8P4cwChnDVSrx3fWzt+KVpgV9Tx
geiTIBResRLU1ZF5MFQM5Z+QeoS0dUprhJXoeJmamJKziqewMAVPmtODbC2l8G53BvqoOk0qlrTL
3DD6kac/z2/aqhoIpoANgWcausCPjRDUt5Gh12noy9nshURzs7Q6aL0g9/SBAsOZBtDPP8UwPRe2
rppN2KtURRnbC++iXXZdXQ9JUG5IkN7mP4C9u1E2SeRmQbGtA3LZ3gPew6uv6ZY+Ej+/ji+a0AXt
p5j7aOVsLD+MR5QhoAgsc1mbAC13PRuXDn1JRhDBS3Fwfp1XMkfYyc8V0LkVyHV9YPkLgIc+TJ7q
kWtqu+DTwSWwsV0JyGMvUQwmqfNS17UDWyCqmhYQoDlX1pgKRR5XR6I2SfatbV85JQhyrcjaga5G
iFOzaqz6pzT2NYtNbuRcK5FimD5uVNYCr33PGlf3ZbBx4wFebsPX5G/zYgPQFuuKtlPcrQrwBrgc
g5OnoB3TE3hRCx08jM0nG++aRyvAdJpvXnT1DsQM/vllXWn7OhLKj/pVyty1+cA2U0Kp3pD3Uapg
7hccPrTxjNwJrBYw/Pbg1q3q0bnYSlXnzkT2pviiTAFR29NNrDgPcgpYAWAZaVpP3Bm4/ee/k5+/
xFQgjrWF9yDI2NB1zCPW9nPe0r7JQ8D4OM/OjbST7/Xt7NebMvPqp+4tohdKIO9Cr910sitaJs4e
mHQ0Apkf6OGWjh+P7YH2sZ1biWX51QAeQIracCvkqWZ/Y+FYPmTgnmbGrTHICS6Ki/opBth7AXq7
K3By+OQq0d2i9JpLkGP323wLOkRFEyzrml4Km5RhrwkGj3Ssl44GTyS1INOSgVaQ3o+6JDi3fEWR
qQWSDVSgLcdRbYOvQodTPI2pntg+6Dcvx7QBej6dnkheX7RW9aiROoiHfHTz0rRRCe8F8RY7M9yi
Hknn3EafJYjOmYJjUb05JgLkFNgIFrwVHR4H+zJTn2goAkjlPeSJzlw8hO4TbZxNtpVbDEpYg1ve
RJkrXWNEaGNuHOJPD4mQqYnzkCdCORsFzEufJlJq+/kUPshFFvSkvC579NPm2hfBaWQKnCwrsj4m
qGJlQ+ObRY3aCEMzZ33WG0TkPgWNu+my8Tk0/wujWP5980szNAfDROEAAJ1+bKWSo8RlXjgm2BgB
5+PJhi8FRmCB2dogfiLk4eQCiV/iUAq0DTC0A1uQHZqF85csvSumPgLXrjnPV21cR9/TRtfv9RKQ
iYKFZPZ3spCIzxF/GRb6njnVwtFRxn7MbDajuq3RRTNvkYRCM5p4Gblnzp9qfYrichQlkmcNVVoL
4Lmaq7BJA5DuzQXIajviqlR7FKi2aiOgjQXBNN4zmGk+XkZ9gL9BX7yFO9S5kQGGOlWg7c489S3e
DZX3N9HHPtTDHClmOvHOQb8Lp16bg5EUADqWT63Rq+L5PVPkt/MqrRkG2u/Z2w2dXMBXPtZocDLT
HHqcMKool+Bx34W6vR9o+vAPxFj6r4cb0oOcJhr9GMM2LF/GVQtKArdLc5TARXn3FW2QM8DeqADO
BQcztz+GEY6AzoU2RnoZAbm5cB6BtCy4YFZcoS2DcpQ1IAFmHvhzx2tG8gIE0D3oRcKMdX3amKqJ
AslrxsO4Se9Ztxj5HorAnE+vtWOh3AmOBplKpQbV0qRLXsHcZYHapJLTH+c36vRyORbDVnjhKMwi
DxPDKH8XNLOtBlw9VcjIeerYYXQIejFWjhZoR+N8BHqDFb2NFR1dpG95qm6BHChPjS+lTXBeH74K
hDMESRqa1FHLA+khn9MfxqbpqAqFhs0UTMCMDbItqV0Jkb2+6cELQHb18/woBpzge6B/SdYBVKvq
eMCBXfJ4KTtbqnpiQnLrl7nX+8ib+sMDil5wGBSjXp6+SZ6TjSiuE8n9iF4WW6gkbVtTG3IB+r3P
4HYP9S5+jjeOZ2znwE43084BBp/o7K0ZKJ5Qv9Xl+w0bGgG4OG2QstXlx0Sdb6NYagRHjw/t+TXl
KwzW6FArYubJ2CQb009+suda2Lgf4yye9Dptwl21HwCOg/adBvQFh0qQGOLrDn9+A3qggToJJBY+
+sNGJ52DNgPsa/6l3+d+9MISXtIdIHd3+aPolchc4/F1CgNG+9pvcZxPk42mqcKSiYt9v1K8FgmZ
7mmOnh3R3O3a2V9KYrffwnCaMULZaMTifjYzxDvxo34l9jnWiPOfFCwZUahATv8GIlDM5IC6UXlh
TRq4tcVtZMIN41xnXhlKiTQTmwjETEy/R5/GsLF9bdt2G/DwbUfApm8Fbmf9NHzuGudHW2Ou1Hr6
WEswRFuYN5e86pn4so8Kabk1/NITGYpwXbkXfh2phjYzPVuffjC8J+qflKY4CuLgnK/ZnBwEzol3
ujKFVgp5HYJWzwamhq+41RXePP4UbW2XEfY6e5GfEVkpF0q0ltS2s4yVlQ+s5abd9QEj8BDVBE5D
CRgpiDUwDQxga7jw48OA1CLapCyi+WYB7kYAwoVD7IEncHfeUFYvwk8xfNsmncxumCTFBpiX5Cmk
dUc1uyT0XQf/2/+fJM6P9FabKCMG7vxQt/JNluUq4B8NZPIi82rQqcBLruplgmEO48CyhTz58fIp
aJZLTQZUE9rWt1YtX+Wq2qOhrvaqVISytLpVC1mcRZBOjkfF0QAqHZnuUF2FNN1lpSiXtS4FgT/L
LRiOzZ3orlTliZYyQpaiOtSZvjEa9bEImy/nt2nVcbD3xZ9iuEOsTROt9BKcbgoBgFPuk06kyGr8
qi5EcHtDJ3noaMZo47a9ikPLyCHNbwC2R1vVrXQo/HHXiThD153FQii3SdRRR91oEfGZAMSu3Owr
Jd70yugbs9FNMXDxqm90Nnrqn19PpszJ9bmQy51jdQCJowbYeL9V3tP8uW6imyIK9DINyk7UvL9u
9HgWyED9QAcJd7GZJAzHrhl035muCY1u0e/uOjH45ESdPutG8imI/X5xU3dIt8V5isXMw+h7b4bX
Rt1uzq+bSARn7r0jITs9wUisuEN/gV625R1V8r8J6f/rDkHf6+8l48xdUXNtqsD14FNTwjjHLX7a
nldk/dx+SuCsXZZnvVRmrJUxVT4Zg47WQdc+nBciWi3Oup0xwitmBNTl3D83skG3Ee1mgSJrMsCf
LAMDCJDvJ6QwLf781MmQYbcMLCJxG0vAP7HqGTT8CbyUQLN0Um8C6GtmZkyE8lBfJvfEdMkdmlmu
pQyV9xRVwM5ND6IpyrVTsxTKWRrQZtWm1wzdr/PL0tHKrRVXGdrXwgsgyMWCW3B1EdEpgeEFsCmc
UPpRAFV1wN3QfWI+tOUPewwFT5Q1c9M+BfAXetqFpCGpDucqj5clmFzULDnk/SzQg2/G+Dg4QL/H
iBjyUHgccBanof9Krgdc51IUTA2eIs0NCLhIHgD6D2x0CTj3NHolieBE1tZvKZZzp11W2WZRjRrG
TJrGS4prClomgW4CGQ439R03cqYNA0hi5/Q1S2tQ7d6dP61re7RQgi+5z2NulqWN4ERz0LrSxwcp
D+EXdMGBXT1ONoZl0NOrKRpyr8duOprljnViIJm8cd5ihMRoSU8y1wmkl4Icfk2wi14BbN+P7juG
M4naBBKG6GPBRXQsE6xRsO4pQ1lHUb2hzTw5fqkBTiaBP6mrQWsqIjE5Ob7HAnniZznM2lSRK2Aa
JRN9Lcs039JcT32UheogbWoQRZzfvdN3DpOI5zDG/w0wi/LdOroRg6CpQ90sfOlsr99n4Mo0YzdX
tjT4GLYWGf2JvRwL5Bt25AzFHmtsZ7/okHQDHJpeyK6hPp/Xa00K9GFj83h42HxnC81T2VIo1CqJ
4ypV67bzSyKaChUJ4e7bVjb6dm7o7JMk9urhre9+1CJk63UZaFKEewK4LP90QtFDV4YuRDdVpLry
vAUWsg8cQIGXWDUDEM7+FnPiaVHnGEKC9ZqJK2G8FWA/0WG+HsLgFxeI8E3P/A5/tJYCuRfU2Gjd
VCF5jbjZPrBp+8HN9ul/kCE5cYCwt4UgnnXEUNMePVDT7Cex9KONMGox6qXgFIlksE1chJAkpaCQ
Ac6aX470MCX1oQ8lQc/2mmdYqsHZWqh2SRP1EFGrP6mDaZzxHXyEHhlFBdlVXWxGmYXEO0YsOT8r
K0B5lUeUsjGzkd8iuSx7pWnOgrqrSArnWUMnzvW8hRTFStHym26iv0m8CpAglhH/rYcmc3rYRjMY
Y67M/ijnV5Ju3GD63z/vZFb3ZCGCU4KC77fMbIiw0m/KrLtafasmN1onytKc1MiRBkVxE89Yxj0J
BibOvsI47SalG1DMbKVrI8oZEdOU7aamlFAAyvodOEx8I54ujJkOrpPVIrIiPk/EfwAXqQwgbjaT
MQ79bki8JPySTJKro0RD7uX4LUXERNvX82u7JtGW0d2PxgrLwIT68ZHKh2lw8H4nGDhpMdps79ug
2xcbUVXwo1i29ENMs6UcbmlBHlpleYausGyKr6z5Ijf0XWGP7qD/nPrZNUxyr5PnODECZyCeFN9q
401Sv0jzi5xarjHvmkY0Rr623WhgAhYKinwgZPpI3C/cSQ9O3T5zwNyY7oc9ErqbZGttVf9vE+ui
VRvl+YUgLkmdqFbSWQohftv21k5qKuU7eMVEQ5InOWNejHa8l9PUFFmVYS8Z6b0aHwzzwPKac9B7
gLerM18a3V4UZ/AehhfKfr9YRIPaUqgxulE6PpVJHGBES3Bp8sefk/DRJLqQ0IVtk6OZNfTNofVm
5XuPkbY0zdxcBEN5UoXiJXH7lKXRkIw6JAHmb2sCx0B5ku4zr9swAPI0aA/D47QTIXjwMOi8dfAN
g5ZKcUsnE7pU7uYNuMcCySVbxXfQeNZ5yPt/bz9QkRO0dpTX1Atv0vvIk1F0mPZogPNQ0BUBfZwU
IPmF4DfVBD6sPWAhjAdzC5CW+2yH1pmg3zV+tjcCeYMayyErf0Of//cb/T/Re3X7yyF0//s/+Pmt
qqc2ieKe+/F/b+r38qFv39/7q9f6f9g//es//d/jH/Ev//zL/mv/evQDYKeSfroj7+10/96RvP+Q
iW9g/+V/+sv/ev/4K1+m+v3ff7xVpOzZX4uSqvzjz1/tf/z7D4UVgv97+ff//OX1a4F/d/E6v2Zx
17+e/qP3167/9x+29S8g7QOQCS0TaD75mEAa39lvdPNfOtjh0Y5o2iobJIPzLoFGGf/7D8P4F6Ju
DNgqrFtMU1gfHnIA7Fe6/C/0zGCHdBDtMYYJ/Y/fH3e0AZ8b8l8lAUheUvbdv/8AIPXx+WO8kigc
IBupqUgiOzbPx6gRXUnwS31bGG037oY4kxNf0rQqCySlMEAhmOZ9stOJKlmXMyVpGui9gQ42Nans
cl+ZdRJ6DVEqC2x/TlXcDzPRemSEVIJQYWpUIDUOipzSS0NO2vBrlWcldWurtvJLKR/BFjgXVdQB
nz5rm63Zdfq4t0ozVz17MiKAYaTpZO8Ty+7h4rq5nRUUydCsBA7RCqCJwawgv+nOfZZHP9NOMdvI
DStpsBuv1sw4DeqkrsabFA9iYwcqndreqGM6akFvDGggluNKnQ6TLkf2vpPysv+ayHNDdnLSt6PX
2KNGggaTC9IXu43R/WhUiPfu+qGMAaHeS23tK5KdVweK4+Rc9LS21QsLdPX0uZVN03oxaNc1zXai
QGa60ecqmwGjZqYD9QxnbqVvqQYYaK9Q5yZ/TPU0BPtR68y7otaAZu4WcxiTC2q0sbpxot4gLl6g
rV36OL5yt4monpBdUal09qhiapGva1I3PCMciPcSqULdB9Whmn6P5Hk3aE7mFkXdbAy0iHffk24u
DI86Dq183Znz4jUfMTrtjUO1AzXvA8n0xs2z6YEYZf5eq3qRlhvdMkZqBXUxK1etpN3r9phIvp5p
rXk3Y41DNM7HkXORUl0agfYVE+vdqG1lSN0SGM3dm5HISvzS403Z3Cua0U8ezUAh4DYSYogRleRB
bu6mkM6zE/SRhCSVkxKnqNzGrtP8y6CXdfvUaaDXQu5gzCwz0CVlVjeTE5e3XT41uxS1pPJbMQK3
9jqnqZp6tIWZ+UPVSvqb2ahyuisx/7oFjChGklyFpcaaoLDGMUWKr5HN1s0LawLBs9yX6IbTKrLV
AGZVYEBRvWpi9LuDAqq7n5LiwSRIeqJC7exAt1A8g/nFdkmJZxIey3bpJm0seWFi5odyIJMLsp/w
0TTosMmbUPaGZuwOsZmCyVsyALU3jz2oBvp8ZwxWs8G7Dk2/tW31wAwwutodncKevDKP2tYr0TKz
UVAx+zZlg7Wh4RQ9SXkReyPobL4rmWbeTmncAiECfl72tNlSfo76cLBCbU8yjW4McPS4daN+A1V7
HBhq/ROu/AsIpl4SUuwj2iYuHcpLY4ycwKnIxZzRLzmdd6kU/yByjOFlDDoGVWJjJm5Imp1jalcU
s9R+6jSHsU9UH0iFqidPbe6GXblLw053K4KLhmYtalX1hZqmJRrj4r01W9JuCK0rqym+OP1kun0e
PmqtRtz/S9G1Lcepa8EvogoQ11cY5uIZ3+0k9otqJ3EkEEgIISH09bt9nnbVSdkeBi2t1d2rWyVl
fyqW8Rey9X5sjo4NwlHmlm8zaRZWqAYhzz0yuP3Y4pgDBNmhfpukX7t+2X9XJKwIU9D/jYtSTbzg
ccSZn6Aunp8LM7CDKrA52HP3ODr5p07CcCAprD+ZQCIH+pIImzUKQmRjVRsWKyHOzvmh4kBcfDLt
zbaXD/jw7BTZhJ+JGGWzUQ9nCQln95vnhrV1zqAo69U6H31C9adYFP9SHg4F+5BCqOV4Pl3HdQT7
5Cz3eOXJK+GhHDuExfLfKhlf/JQT1qg57xvjsAo/Mx7jnaLlbVR7+mdB6e5WXrjXfk6TvZnKODlE
MTdHgQCZZ7kvf7WNEC8Jl7GrY/VnsVXzT5yF/K5OenXEESwOQzmTJ88XJ858qPMW8biy+64lZwSm
OEgK1+0Rr/z+ttCkeoi1s+clkS9u7GX6pzS19jBVroV5jQi4NE+GX9/fRCfc+h6iHAlyI78jKrmV
dH9nETknG73keYhbRBip1vOMn5EUk96CVtGdjqb0o99k/7ZOxYvKewRzLXX+XropfsyXFQeOVgVe
3vqOAbNUGX+aN/erd/uLZlgnXvgDGMusHSRUwara76hRL0MvZaM9gECKzIIJW0Iicnl8VK7cfuId
Wfp2RxngTUHxvxag13jrE2FDuw2+vzknEJ61IC4Cf51/IHRLP0dnZYdkyrSVFCNAk+8GGswqxTK/
5dVdBFXQCclWcAjdzFNVJDgS+6ofYEMpLzTM0Wnu/dxMVZI3+5ZGC7b7pnL4MVUVi287VjQ5Xu8R
+r3e0zbYSR7KPNu+7JRz5BSnY9+aZVIdYMl9a5I0lJdVIp97cAX2J1I/H/HNioYlJpmaIS62O4LU
WtWQLNHPsTR/uOdfI8nHZmQp1qEq1n+SanLwwkbK3nFSpG8cPKmaqqrri3KI7o2k/2+tVH6XCcYf
bbCPUlf2dciqM/gb16KDuQtFP3R9rPuPxOnxmM5DdE5WV7R81snfOnf5gy8lyhlIiW/12xAu5Yhd
5Wo0+sQzRZ9MOWBBe0VdbzIXkOGrxbffPvBjS0TfqTq1pwLVsbVlnd1qFlS3UuJPpeYxmgKPgQgr
8y3nw/uchOIQr6I4IAJkfFmwq/xbS/9RZGx8SAGbdnyNxTMQQ9UyWhRfVkWBNBSBbMYY904N8tWp
FHlrF5iEp0PcX1KWL4dIounx1SA6k87/5QSyslUnFpdPgVWZTCzHpJy3h1TFN/gi1G1ZqLTbGSDh
gRRRDIMHkZ9TWy/NtHAwMnSbxgdSDf1xHUuHsL0Khm7woT2QuLK/QsX2ZlizcBe7wTxjfeEWsuAa
KPx0C4aX/PA997/9WLs7X0BvrBYGKLqM/AcS2t2lLg28QrD50gaa/EK8gGyqAaUvnwvxwAYI70LC
fo+2Nh2zi+pcHbY2DRYtFN9/LZrb0y4Ca3dh35TDWkFc+dZhlxOLw8KMS4PS1ze7GCckrMwUXqPc
8FZDc9tudfQZKV13PKPd2I+mQyK4aBZkxB+488jeHXP5FBsZXfc6sz9Ywm7bpmhXrDttsMhBjmWx
+KYPe3yfK6YOMABlXdj910oWcc3mSVwqVrN3nwgg7aUWb6SUs2sqXq+3we9RG4PMuw4ovy+FFwAC
4tg/qzmNDlMSsUPSG90uUm3jKZvsc1WmGL9UMeLrZuvn5tYUHpdb4nDJ9lX/YBVJQ5Oi9L5yF8m/
/VRmR9MzJAjLYv4z5SK9jDVNj6g+pzJfRd54IAJtpgmOoTEl/Jv23zMj6f26pT3tIPK3tqkTRExc
hnwL63ngE/1jqYn4dZpoRS6kQGNzTxVZV3SsMPG4AeHOw2HwVr1LMoqO5W5B2XZLitgsYDGneUz1
bcu3/ka5XvEibhm69GpGvaCw+b8Pvc7ww6INvwce07vY8ZBTsZPwMA0ODdXotIluujCiQFFb+FuO
xmf4xFWSXBSWll842joGva/BopLItke2upW39aimj55WE5ytk6qr9rijfQaX6WVNad8UyTA0Gsud
J7xe5XGnLP7Pz/1XWoz4+7lJ2e9poXZqEAzo252u0ZGIUj0GbALmNhS4JmOCy34g/B56XfkWLxs4
lsiFBoCxgZ1/0OyHgTHXUXw7pJpZ2Z+Wpx7hSvE/cFARXtOKQIxdrrj/kMCFjrJ4KORArxppiQ9x
2PY/e7JjKsGwclxZ9ivObPZvmHq03VkItp2nGAQPPmi3lRVWTeXC5UHbip781L+jkE/lsSr6t6KC
pXuxr+sbGcK1x3+0QSYWuTy1vFP11otWTDiYMltpM+FKvCul39PjFiMroE2LQTxN9b4e12T8PVTz
K5IUoytiVd5nM+/3sH00bbJoDdCQlJiC6h6DxSTP+8TU3ozVNr2QwaMMxBKrYrNJLtinNJ3vNySt
5fuA1mia9yua1QL8bJ8WJ+lEOOALrR5mRdQpwxj1nsK9G8RSYVG6SlmNDRZjpwMsZtmHyKeTmkPN
GlzgJWJRN3giVFiAQAHdB6zEz7m8pDYvT1nIezyKgd+WofqTBlZfaoug6MFVO/TqaPOPnBn6y7jJ
ontYl8ZvSfxS5kr/yOLqH7yu/RPGouKAeXRrNKDba7kJf4+9B3qrnN+Ps1iebYmFYbfIWjUzmT9J
ye0fM2j7IlGf0rbI8X8YQ/Ofxd6rq03wr4nJujIkdzmr8m5x04I/fUWkdJ6JH9vs4GrRb6rBGYyg
CZW8/oVNKnS8+V60A51/zX4a36da/CsGCrjEYdY+pAX6TLTDcbeGervCF/af34aiGXGl2W6ueoo2
PEAz3IV0C8dxTMlHiSCghoXEHlTExK8MXj2HODLqe2UZtlY6Rr/EsCmNWIc4tEaFfLufI/cFt24B
VF5b0mgnXZg6n+r9Bye57WItQ1P3U3oxW2XfhMie1rBeVUbhZrFm/dHW2XxFAul9GcN130tMD6nn
vAsDGJGgpqhLa/cQlaXp3Fav7Srsr8W6d0kJTpdZkVK4YYL2O39M6+xRScuPiU22Vsb5CB9m816t
QTSyHtGUTPaf4/4n/F/fY8RIHKe+UHACSLcuS9jy1Yd+7fhUkBZerTenMUhMM5b/ON4sUE0MdkVh
ns5Wxs/xWM3IzKPT2/fp+CgsOw2F8I0W0NBXfS5b7pOj43RH27jPcBCdq5aIePiSvGTYi05xc/Ka
kXPM1PASRwtBIzWkv2jJ4JSyVHUbr7V/c2ytKK487xIY1y/L+JfnM0VDs8mPeIZNQjRn73WN3zAa
9ljFdruMIlxqF0JDtiT7ZCEkLd1gbCM9Oh9JkwbN0HDKVmEOo8kxL4VKq6bfAiSPqc7PQxBbfPA2
koedjORf3W9lw7NMtLs02SHq2QRaEQ8XbopLpxJL0hOybuvhuGJFd4HXzGp+DJsJe+OjekfyeWm7
Pl3UaaA4jQepyhQFkM35dc2ytyLQ+m7JBNy9pvjFVaX9QD+W3fqIiDdkFKi3mGFgwZtIKndDV8//
aA6r2QboUPKDLow1uofUIsPPRRmDTOia03T4VVAtWcviAme+nr+7mW1pCs2TAzAImHNmWXSQkseI
UNZgXbxH44RUiqETS1kfAt9hnzv5OcWujI0NJrExLo40DOEcfFLtCC1w2Jwtp9G16wBr1AqLtEeh
kQrSx/Astt6L6+Zmc9x2Bs8WQzXfoakwqh2nkCM5zAP+yVjsOhUkPxiYRcBwIC77DWE3FHcxMnDu
MaZjdN0mUWH4GnHtHA3h1X9ktBEM43eZY+gQfwVj+ecw0I2j30z9U6SRaJSzHsV1BbaQimK6Dwjf
gxc7VRQRCz5iDfKG5RUI1s9qql1jVi3uBNWvBd+TC5iE6seQzNccPrj/YoU94ItKyXKspNV3+zb5
dsSE/laRJbn3Cpemn/dHmP7hnsXq6Qc2AUiOi8lUJT5SXk7tKmn9/Xzz6q/O7XfcclyGS4ix5PWu
4YPAcDWvFTnN8GsNT1k1Duc5FFlT79uInLx6if4bkf36jyENsb7G2Eo/wHZhvow7uycDdqcAsmTN
PJHi0UtiLtiHTMKpJkEkB0DEEQy/drAUGzDDRtWwZi+IA0SgIdFo9xXAGHbogTecZU4k0J6wISEw
DmBTOHXZ24j9NtVm0Nxs5xV1Da8cHUbSjgZ/5N0C6idpgTTkol0wtjyu2Gt+3EuHLiOzFhIxN6bd
BMfuQ4I7BPPiKo/zmBTpSYGtGhvcNeKhSARqQBSXvMnlQuqmnKPfO6FYflQCkvxkTjB7RQY9rysc
ueWjYN+7b1vZ9WN1IhKjgRmBYj2xzQ/zIcNZ840sy1G0Naw0ijs8WWST1zXHfDRW8Y0MkV3bLc/o
c8yFLk4IlMBqsAYG+mUKUf2XkSm6z5HLypoChpgNWAaPSiMmmnwjVmOG/G/y/bECDOkha3fcvaPN
6dskMlX8LEUcXXq5kfluWqARuKw0DeFiJuI6STZ0vStfPpO+5PLeA7N6zagd6q4A+sYbyBM1OfcA
G34gLBUl2eBd3HGOKtU3oCyL4VDHWb9jOsRkOWbkA7Z26X1IlZaNI7ws7+kcmOsm4Tf5CMYo0Ye8
ZqOB5cXOILfNjUaP3cO2oynivRxgC1sa9icLY/bMRdGTCyynxS0qq/nC4fByy+kQY3jxeobZo4pE
+ZSPLPBunOeobLcoQ183ov+L2lJVA8pKgc4u8thL+VarvQKRHrBWn2/53DA5mBEYRZjpcgXUMl6B
UCToOHjKo0MQNDpGtNztDbZhg24AWnLWwvGi/NePhamxKy7QNFpero9LrgbZJmpyr8oRh65rTzmj
D4B77PxjHljsj70Q6X8k83V+K3JRMnhGSONvMkuiM0bPPm72jKMKBMnkq0hIP5+4mvv7OCy+m7eY
AIyEDzbWGeLoWtOdfFcpSaPd6qd9pNzo64Lc+xLJFbsR348VMhdgo4thOsfSaVZpioxdlY8yPrgZ
kFG7CbxRT9VoJVQcImf7W19Ykh80Tn0HlbnILoNRAmbYeyn+AtoIULJA/bYfZEwQKIstBDkdhmyv
bh7PKz/rBHEH4N0JwOs0p/dEsOSvSjTTgNK0K1u9JlHc+nWuukyPKjkveY0G0WLbIdzAPRT7ZdUw
Lm+x7Ty71rgEtg9OSFwwSi6DqgG7Rwv2q/TI/K8UmEK4c9WYfkpl8gnfSRQcZgYFo2sF6xck2Ndn
0idJDyujQaYXTmLFP5Z84+E64Aj9VtF06Oc6HRs9J7P6z+w70iOiAhN2KpT66xIGweKObqJsaGSC
alP0gI+B5/lyRMR5DNBqjg05icJUEmCjIOxnRdlCHyDHEPYH3GZ0dMhHY6LGiwRwpXCO6S+41AD4
KYEN5x2aR1J/kKgKQ4MjFqUtohHINYcy/NeeZ7iZUuZSdx2GAQo5vOMZwjOGXX2gu7D3esEMjNdz
WKdrtO+BwApoT2rTRHmt1cHPE1YqAnzSUjTYtFo7RNnCIR6qwEBbpTb94LFme3b9bqMbRQrtTzkm
MNFeksIAE5KAWVyDIqiOmC0NXmTnQP0aBxXwkxWKvRhd9/vScG+i6BjPNEWSrFqSGA+szrFSqOwm
O8bxc5rVRgDxNPDd+oHKKGa3QWAxqPVZmo5HwOeROBUlXuqWQGIimlkW+38kN1Xf8GEffzrMv+PB
Z0gfw4vtxUvGhvIfW4eVnWBjVgqoRUgdH2m1Z7BiRr+YNqMFwPhiF6rLZ12U8BUhGwmnslc7Dmhk
XrakmMuWV8P2bia1nmYUuQgYDcGoAg27n86wP83WI/W4+M5bqf0/FB3EIjhRLjcVUECeDVutbzBl
S8gZJJtpx+YkxqZTyvTa2XxG308LzPfvWtBxbPu1zvSdT2oAFYAijowjI7tNo3jmD3G1E5irzgyj
hsnq6S+i+KbXyA0bwtz7wZxkHg+HKhQOBrPJDtekKN++qQCV79UZ3N0izrqugdpFipjXmvI9AyBe
Jq8hE6psQhnk6xhVECYoWYCAMjX4qHZDuCD66TCBZ/BpEgHIHAeLQW+OMXCch0WvTyy4AMBui5YK
NJQok2sIORgCmWf2cYwsvEwyICL/5SlXA4aywP6RWDrsvgs2Ry8UnswviZ30cFOQ3ugzlBnUP2UO
w1WHjtiiB4ZQBb/Z7aW2tziy1W+8gD15Iokh2euMSYU+pUbKTilWZr/dbjKBRnoFow4G64umOKjK
TLhQarFR8xQWHqoT7wOuEar9TOAyqc0J8VHYgk5Lmfwt51k1iHqTquEy5FnL6r4nzSoF7PCWahqR
cG/WpJ1zW32YGfk9fTOxGlvv46jooSd9BPg+Jfyn0SHyWPXXc9zAv2TDDyl1dZlrSu7Q2dhr5ThA
6xVjR/i+0g/9BFgKk8bCASqxjL9idh8vBA3ShdQYnpo9Wif462rYiIHx5GHppGbiXY4iowh44CMS
LRLsgJFcib8mFi60GNfw85HgFDdDOqrhb4ZzFsCIFDSSVxBq8L2a/LLU96Tm4AXHpAwP1PCtOsQ9
NBHnrLLZiJI39eu/Eg5ax1Tw6kv6gGy4hiYgUdkzjfoF50gO+X7UiK3bHpW1o73gAhrfvNT+P5Js
Lv5aaFgJ8vMosS2AjiW0OpXs1+IR7YBIB9cP7gzRp6vPHNQc8CWAKf6Ei3G9OBDl5mHCiQwNvnqO
QKgaPfVNzRx63r2WGyZbQdNPpTLCG7GCALbmqR/jraPT1u2T+xkDxe3UsF6RC5vhmS/DwWJobVxk
/9B6E1CiF9PBJvJI4zpgMoAmIy74dYep9MEK85ljNjgSIp/BMPrGgWi6X4rSPe4ctwwIM3IUweEt
6f2XWZYfvoIRD6ynQcWinWnqukKGCo7FM1NVLQ8co80z4EcLGBiQYVe6dLhfxZzD0Wr6FZni3e5l
3g46+EPu687NmJr3ypLO5dZhOxND0kWTgbZkTON2EBU/YEcPCO2Wfw+lXnYb29g9mzN2HXk24cHp
Gi0jgLymrlzWgHDHQpNit3gJoUstLUPHgK23hQnzfTXMPGkmpIpg2b1CEFYPLmMt75MkGdBV0b80
zj71jLfD2Kq+FSAKp9esEJ9V1L9RRBB5jnsFstdDXHhyGu0QNRBMHV2ZRId6Lss2B5O4gB1pMsgJ
bC7EWWCpo83QR+OiYd/vRx3f8AaeEk3c47zS/biXI3o6kUtYYaZRBvosqDu3CVzLq7sf8w1Qz6jT
A2DxvS3rgHXyPe/vEk/dA1jO55V+201iFpxwHuf1Fs/EXTcwME8joS8TKudJK14cY7TtYKE+5uh7
zFfbXWYirPz2uM4kDEajqX6KOMCvrSox5PK+D6+4TRCpRaW++F7IQ5yAq5bJqFuMJw9QUeeniacd
E+MRV91bKTk5sMDEw+bDEeMM8nvG4ga/CPtRlPqPVe5tBW/YAUjP3yTx6De9y9vCu/SQ2nkBpVrt
wBXocoetpdB4xFRjnEkvcit+rYoCyZq2J9JXZz+ud3EUwnnfV9n2i/kqVbzB5Dn8kTncpID622fb
y5/lNtz2LTwaM/qmWE19WM34AENF3Ofwbj0U9XKJB4EULzP2nVHwkwikW+r4aduzR5LwCIiI7nai
ro4CRsP9cF+s29LpRcODlpm3tURzMeT4sMpXD8u2vzmCRLl+Qh7vvhzSxZxSD0WgtMdUZXD+EtjZ
LZZuH4d36FTGblIzPsya3UyWPk0DOegN/8y58TFjW3UMCzBUv136KcNMYCPFPhVbkfs1od1NFblL
8wJdsDYwX6noQyqWl1qDxcSKCFj+tMJbgWVQ0SD4xDZ94fA2bgsDQiN2/674qOO7GrzWdjeBg/ub
qcz7E032sVsr8OT1lqf2OGcIUAxb1i0MU2bm1v3vlOHSQ+fzT3H9JodvXARvs0Txn0e0c+kT8lau
uKKe+h1NehhKccbq8Pse4NfPVlm+hij8l+Cu/EiFz0nn4W8fzsVQeagMwAsformIf+Predj0hnEM
1K78LfsMulVs6d73jsIeaIUSuNO9TobLjI7lZ6oHdYZ6I96aZU7TpjbK3oOWTSG8HNLLtBfAOFik
l7qlimfAZpBB1lUz9LINYLxoPq92VJeCSnYwGxQNkMAAGphovBattav4QB+zIUuhL5JfPNlEaPS4
StX1iWG0KeN++p0AgG5TIZg/ajOi7wy1xXOLx39LXYCr7OekSO5jfKbyKS02yCh0ygGGhbRK+zMM
UjmY+loR2RE0s7iz60X7S24GAVGLiXeg0LFd+AvPEhCVjk6JaUOVe9GuWOtfD6AzIlDaViP1d0AY
78uCYQhDRgHqud93c88hdqqackCTS3ZDwI2xML+NaPmng6/JxMCUb+Hk3TT/HAHTf2H2wVVfVcDX
mwhec6eV0GzvKpHuFDKJuQrgrQtfufcqAR92Fi4vf5ZLLEDlGZ/MHeyUnUcY9hqvY2v7DAqkAr0r
iL8iD8sRBowmvaml4GDRsFC5Puc67m9TtrCHDd1yDxlE5O+zFUcCFrK0tYRkrA3fCXmAyOuoPJo9
7v9zgkH4g4Z5BoILIQwOixfVBQWd7Z0O8aAvk1puIGXyvIX1a/2EPYz+NRfjcA+OVl3FkMJ5CuC+
O0xBpuIisyJ5s1WADwvy6MAOBNafJ1BIj3CPJdcqdfI57h28uBxjmL4BwHXoc8L9WGKL4KiQcb5e
4QfW25PVG0hELNCHaxaDFZqyiY8tnWENv6wY06ciei83qePLjBYof1hQafazcXFqr4DcBUL3aOme
ZpFOx03HO3gVqk+gxeVfuizV85SW+SkvpuEEXiBSnSWDucPYzPNmwgj/aWJgJhYF/aCNwJZsCTpM
f64sJaC1RBWVCLCXa5x0Q+aV+QXFl/lMhrWIH0OY0h+Yuwvd2XST/3kS5VCuTpiKsn+AcKMblDrb
NRq8/41z4X8kU43yZIf8S0COhTsCY9YlwwB7RJJyAvgJ5GRjWI3CFFA9oTbg02u8s95Damd6WDR4
Ni3YVY/lMfhs7Yplw8sPEDk+ig1hamXG3Ldvo7lDxMD69N1Tndk8OYyt6evuApcNWHN9F/WUf2Uu
re4zukvI+/wLOGhoabifLxNYgY+1QG4q5h71BSlC2nGRwPAPAnmUsYTBbnNOSwjmI2gR+PaXQzFx
rqc5ORk0aW1O3fyUjhEqatBocu4CikP8SUFXJbeoqD06gzKkIDpvKYk9nMZSV0bvsYN5Lrr3jflv
/W/lTNYW2VClR71Uo3xwfpzs0ZaFNrhf+iJ8eLS9MU5MJdzUGpGlX0gS1QEmvAUCPkUyvNLCUX3m
BPdjq4Plr1VeAMpqNsytfwXWGpZDgrAihTAzvof1DuxnnXRzABx4iWsXvayQuP0Vpi5ls6De6vNG
0bV3aJF33ZReLxakViiLFsQfST/4VPKxGyy4cKdkH99jr+l1iBJ/ALNUwixV/SzjsbxL+PR9Fiuk
P0z9N0qa9OO7x5h/hGBVHsfCVl8F3f7smGiOO4rBQUF5hFcdBMRlmC3/Cr5IfpTECziZIYRga/Mp
wXeCXw3OR2aBkvtiGSg7ZS4e1T38mbDrUudjcZ/UrFZP8VIjwdII3sp5315iMw3NhjJk235c9edu
LVMP1TpOHRDPAXi3dx+1sP2X7qOHJIz/lSb9Y1w6ArKHJCOtgmijlaPiy/U+JZg263lKG1gttlKv
oPhGvj1OKbQASvBlORYK4Gq9efgYC5LS7JSwCOlQIN3xWTTvFTSmds+BrOBPAbXTC1s0vV2zRudb
eYF/XfYWW57EJ9ondzKa2FdI/dRN3JdnJGTaO1mI7W5OQHHrxWUnaCn2U79kNTJp1grI5fLOanq2
LMUyGOVkvOIRYe5OtYKSjLomB5x3VLVCga4raCZZagd7gtAxGTsbseEO3EsJypik5qBh+8XusnKH
7/60fJ84AfUfGrVZY8bsufb1zToe13+YKSGqTHLxnQU/8QTY9ZJWFiK1zQzdAAOvuEunJdtO8Uoq
GBoPOW4Ovu+AL6JIxjAHpVuuUQEzJfdrMRt5hHTwAh/EsaOW7NcR3e0BBMdf7dfHkYifdMXgit7v
PMe+vhvxCf6Z3KZ3sfYPUAN/J1Db13Ku51balMM6DDyaOsAbLX7APy5Py5DJ7BZGCtJm7x3vilE7
FGvSldkYdbir8OODAa1TYxIU8/hHz99ojsdADlRlKfKlFbDcOosFH51ZvM2gV0jDsHrUEut5Jxk2
YmqRLoe6T5/LNX+MhuFuA+mCcBTV522fjkvLdspbm4KuTF2dP2i6V6QpIpncxXL6mOZJ3Ytaf2V9
rcGpmuILgH8JaIWF05yk0w2UlLkDyhFDqZPzKgULlIC9JKEWII+zAE0BV7/pCsKoWLK4ncYCpcIZ
fN9+X8J4yGFJ/FlKBUaj4ilF57NC4AsRUknkoSIVsPB6t6V+BIrufhe8jxBKZ7HddGFKSXqiFe5J
qH5zSZGVUJ0gZJsgDQvbie2BLs1ak/VhEZjT5V4Xj2s02ScA69uv0s0AqoC9gGawK/Sm2EVWzZbF
fTPXtbiRCrvpLC8A7UKRBkzXoX9sQRa6LvMOGY29za+Dhv40nkbzUm/ZdAkEOV65/0E3MTcwWMqb
mWSttwA2i2wzXTlQZNvlOCp+qmAUtJpPt4++iyczJ823NOKeIWKpha6guG6RWTDwhqTJiUVnwfn4
A4CoPe98ffqfvTPZjVtZou2/vDkv2JM5rYbVqSSVJEuyJoTcse+bTPLr3yr7AFcuGxLOnT3gHU8O
INtpktlERuy9grBgQDlmVtEDLwbZ3VhdpfXcnnKzLx9SIWieJvgj4SFzPedQ+a17k7Ux+6shtl3e
ldMCsl7HB7GYtZbef2rIbHJ7SYqd6r27WTZXMfrNwC36756rPyF1eVLztIlGqN5OZai1r41fE02p
5VCa5VKvnddWDDcqav0DK4EV7ulqT2iJEcm2qyDVkmu0Uoc0D7c9IgJ62rZ3beOcBlVTtImpt8Hy
fs7bcdz6KepGjbxMkCXWs7CLQwZmkixecexs57tBimBVuO3eQylW6Hy7KuE1+bNEeTib5Yn46OvY
Rv7Crnt3IQ30l3qus2DEXQ8cYlNgGVuHhmNuUu5rt9RYudfJNl5XdUMKSWUW9QNkN7xtYxWRI6GC
lSebsKTPadhFVrPQu3B6jU0an9W5lqz6arxGARM9TGbLhVCrzfEoNY2DwKcLjzMijtYKS+7DyRkn
tpS83dC+15yWk9nPD5miILysOEaPHYCiRUu1cjHWSCtrL3ZOs8ookE9Wt2waBALLBnnrvV/Wh6gq
5XbIS/GpQy8XREJvvk9Fd13aSXcLeevFjkfjwU8i/U6nO/3KH2tvK7ve3+OeSFeEkc1XkSN78xGj
IaMqwnLtIMpnW65Qdht6vpq5tFzF5Ii53gzM3dZm77VaBI9jroUHlPrppvbaDh0FEabRlcVhqsge
pZruLyotJnGD7ElwcOjEaQ6guDWJKhZbij7fbHE9x4k1rio/NtgjK/dRM0219F2N41GQgj2FbOrr
Lpm8oDSi/uS3Cjx3TEznpOVzkvgVJ2TtIMyZ3SXXxHZpOMLetmSoF43ooy3pr4laNGpuJxunZYyQ
6sWgMrtPqJ2d6PnsLVxU6PuZdAOJTL+aKGzG4W6c7GwxkFlEyeY2dxmNwg6VYxOsl0Q/lQfDsJv7
fscqyr+FpfjmuDK80iySbW6rxS2FSq1+GcspOZE0BVvnV+ltJktK4i1HtzsZ0VND8L3MRLipEDUt
taw9lub4VXSWdUXRAaQXX5rNbPIbfZUPc4HCJArLbjfmRX9+ZKHd525mOTT9rSMCu4kQrTdl8SOv
xGBsOfHRWmlW0QUY22V/29lDzA7GPDRU6lcbEhwFU9dYN4PzJXXBByZd+iQKzQj3c5IitC27RvlB
rJ07MNEQXIQLy+jLcUeEKQ6Fk5Ct9vWmcNeVg8h0H9llQ+bPLT2yZVSSns7ei4MiOXNTVKlrXnWz
ask91jpt0+usbLuV1ArUF2bpccUznB8zcr9jFLfu1vGnft+4/bdEa2+5yvT7BA3SxjMlAoAa8Wen
OxFGDCsnOkhOQjlcj/LxXtfGelt1IlrnnfccccddWrW+c1SCHtDM6zvl9M2SpFB0rFo+qu1q68ga
0ivu2bvMr8sbdIIIywFq+9rO5j7lLmxVCn3Rhwp67yjMc/4eHcISH49l8wLQda1FaT1Xmj+ifHON
1UzeL0jCrtt7cYr+tVfxKk5TIYMyrPXb0kC4I4ys5/Ztq/iAgLC/NvzC3PYCmwVCXz++71BB3UEC
LcdFisLzm0MBoSFxYthI+W0pEeQ6s0HLnNbrvQdY6HGSrxJglOmPRrRC+ybm2unQ3jtsLiIR8/XM
vZKdwOp+jKbgtSMWq9SuipA+LyLXQJmfO16ytBNNboVToXXP3HJdFkl06M8CxaKmFx/rubXdRxPp
Gsd0FztUf+o4Mr/mKCa9e84Ij83NFJMbwAYo1coPXQsRbdgXy3oyDFQ3sUF0ANaU70Qd8rOpK/eI
IrJqdxkxnCSvU3STjb6ZqBzZdO1Xu2bulAxosuNE+2oeqrogq+hEnUWBgV9Up5I5XKFEP6NRLBWF
JI7qhqrCnCCkLZK0fR7pHzK+RIhfk6VH7Y/cl9kwD1H9wMWKKlT+s0XPTCpCdvLNlZ0MvyZ2zJFM
oS9aWYQHNJmMykyuk6ZK2NZnNwuavkKR0iX849vQCo9pPsM7d2eqmOHYK7Gha53sjqUyK/LQ/BVG
UIu0tnAilHWxR+RkhEFlkQ8J4hYtJ16TqfeGeokYqCHNk3PahC9N7pF/HEWkt48j8828iUJLn4PK
nAU9sChe0B1qtp0KYYLhtEctVzJOjudCqfru49pwN0ZWqTpctU3lzysnGvG0a1lem5zjse1fDXJu
v8xT01gvFMbxCS4cGAjhyiiSEY0ZBfxpSaW5x1Lg6kitid8xd1H90zyk+rrTC8JTU3en68wZUbAF
UQhMYzn2csKePFEuqepV5vJlv8Z2k/b7sGoS+16bndS9bkdXTAfDmFEqp1VrrzuPj0d2pOS6KVKk
gzTT7Q9uhrSKlBp+bj+dK3nySBqMwUj4KtfC6IlnZ8uKUfgru3L6Rx25h3OMALfkKHXyKV6L0Cg8
khSyq65TrSGDY2Vj/FBoWchtd8RSsHQo7WenigeLtzLpzO40KVSfLHMyv/mSL4HHiDb1fftQixgf
VO44Ut6Yba7Px2w0nWg50klTHMpZoaH3uiSZjn0eo/Y3yVfHAfl1HZ5EFffRsi987v9p6HDeIg3x
Qb2LWH52s6zEp1qlsJKGmRzLkiQhpRZ96o3wvk7ctMbFUWTQUavOrF6h0so79r3oNWrMKl9aaSaw
A5kRNZU2KkqPqiRNgeqo05Lvta/pX2KtjiHG0DUwXXiJ1Y77zEQkSbvqAlXnZgYYqHHddNEvX3V1
hE7FRyVTL8Pc8n40ODqaRSY8x6E8CMZuEeYjSW50WTIj/Zh4xi6NMH8s3LTpXkiljMlGdno+p1iF
KMjeshuUGjlKjQJoqtOQCQvc6D2bqYNlQmRJtYPAYJPzdpT2rNIyH/dtHGZZYFC7wk1ZWm2xMSDG
+9xL7UitLLos118aV2COaHE49ru+IPCAAJeN6Y1uIh/8YmV10T66Xj+ZS8PoE0pTtuHJG72i+BO0
Y6JH6wLwQ7n1Rep4SyI5acKvVnF2l9i43pdnTZa+SvxW9HuVxcXwZKCeolM8Gthe+2yBAeVmPNY4
eFc1JCfru4kEZODMUMrKSFVwbijIYaPRfzL10K02eanFzSEhoHIWQzy06iQxaYrHxO6LdEkbroI4
Snq4S+JFGc6lPOUtaYZHmzxg9liXYfdSGLw7uizoHHoxsscOq2afKLO94ryIBnubty2xo1EW3hBg
x+udpR+NWvbZtOZ2pKiejVq7j6gNNj9iyx7qVZF6E0XbYubOiaFb87wGzyHepgW9xzkOpYdYLkKU
hA3A4fuhIS5XoijLaWXhwqpjEtVOw7aYalViVRidklrbIq2rH5VAIgVXg7NbX8yu1IZVP3tDu0v5
ONFe1enI6eFiEXTOijYDn7bS7bNtwAGeySfo2W+0J1tlfGLPKpR9aLOwliQyo3JcQsrzzPuE552m
reIcEIgfKrulw2sV0XYOZwOm2NK8GUU+UjRtVdJ6+9TLi6100wGPAklyhMRFKVuJUHLK6sCx3IZo
0sLfFq2NKB5EECsL2B+ylXK+b5JyRk+FoL85DDp5K83beko1/vnyhysjvqmKtG7968bvWfSf0yEt
nXKryZSUxGszSJnWd5mdOEW9UJ6bq2Tn19htqLCO7XAadX0w/XXngKPpHzUdbWOz1fSck5p6biVj
K+DU4oXtuZXGjR9I+n24a6XBiohWngiH0V14WcRcWExhMnX5eqQ0QWaqrkNB/Bk3DjDervOjhvKT
icQMk0HUEhXlOCbQGFZqju1pE/fY3JI12qnOvdOq0mFSDKZImn4nOs9RFABNHQOS21Phrxdl59cY
HWKnLY+WFhMT0ELJagK9tftnHVxVs0qLfqTBhFY57XONVmDaIi7yZbqJuq4Pv7zxj/9j0X5ryb7o
wcKE8oAqQXi1LD6YQ8+C35ELNcZddIQSoAtAaZPNam1sSS6oO+N0XjALd0HXNJrjOKvoKSkXxrf3
x//dD/7P8JAiAVn5OHScC+JLlhDfkDxLuVDDy/6mCap1ctON/44deB7nJw3MpjPsGQ92ySJ3pWl7
pTAKqhSGf8JUpYCt11rxEXTljI/5L5rk1ziko+j349OzgHf6++vUujB2ufEU3BVTeQzP10Kd0t4t
3p9uFcb5EW9CcdUWOMrff5HnF3U5ML2N4G56rg8552Jg21XkDOeRwgSZvBY/6TKb9JuxQHHbZYjp
Ev307wf0z60QbQYDwnfx5agveV3c1wXBlpZsw1FVG/qBsbudwXhXRjNRvsLh+xEB/YKj6umubuAc
BDEDCpIxLuFnrU+5rSBzEMQ7fzMRs+rX52YltJy5hg0eP7OCl+XyI5zP72SSP0b9yd14ww1Ji6ke
iOPSYO4hDCKpR3D3794nzwUpA4qvzyvl6S7ep9alklpzC5k4j4xq7Q+j86iiUd8VtuOy3aQ56nRk
xvXL++OeYTlvJ8553HOTEpNhbRbHBUwnc5D0DNWQB3oaql3ht2SXEA4tS+q6D+8Pdbk4zkM5Z76b
TW/xP6dMAeJUDkLPAqvAAh41ofzW9VO2jzRZcxVQfVD3hXabWmX1AfblcnWcR/ahYkBi4jmdy11u
RtkgesvIAjcRmfPsc+ZgYsmGHpU+dNTkkCju9QeQQdVHXXrPnJeL98u26ummDlbUcy6/q90ILh2F
SgOvWdnpDjXPms7my6R+0DbdDbbwj3b08459OSCbAE/qQvUAPc3P30zVVumhyoYiC9D8DQZOUVMK
ZPG97d8hJ0jSrWwny9mklGailTNnnPc1hJYCDQj9wu6E0qidvf/hfwdDeWQMhW54/FMcbv5AIy7m
dhnmUe3LeQ4aE6oz4c/W0fOglNqnNqd8HzsP+ticqGV+sKYuVu2vcX1GRJkP4OSyxVeDep+LpydJ
9EwIXNu8OeQUOtfvP93FGfZzFJhrDOJCpeO/31+45RXkmhNjDnQfE8dU93KjutbaoLzztoVpuR9s
9RfL6Od4xC504SEfqTOtfh8Pkbjl4jtXgezw96UU44u2PSaDHYS5eW3k9r5olPY/PKQnSEfqPi1f
2IJ/H9Tk/oRfYJgDrgi9txi9kk0wQ4930hKUkBtkHmCU3n+xF1Ctn/PG5kJPiCJ0GlJdntpN00Z9
SBU7SHf9bjj2sIsI++mm3W3fH+kvE/TtQD//IW/WDLcJFUlkJIGwvvpt96iH+k1JGWzw5kU62c+F
QB9Xf7AqLgCO/zyejUaLOcM0uORE6m3WdxPchEAu5doJumW6Kpbo5oJyjZz7g43oL7PUprOX7+g+
kZ7/x1ooTE351jgHYSpA0I2p3z9bumGSTR96/7XocJB98P0udl3D4Yg2LQ4zlK72nzTl1OHOI9H9
Mi+zVd8DXLH1RV79MMjjdOYHbbcuzrE/Brs4x8QQiziZbBXkZrww/K3Xf3P8D6D+f0yTiwc6v+M3
00Tz9bBvWm0O4holh0gGA0VSYW0V3egWBlsN1mgKh401q22sUbF6f5b+sZ1dDH/eGN4Mb0W9pddG
pQe+PxqBayvMoX5WfbDS/zYKrYJ8k5jc8+At/D4KNnFbprE5B2T9aCWgHaPUWb3/IH/7Vo7j/Wwr
4RCTX3yrhOug73dn4ExifkWQpTbFZNGtanKMDxb2H7P+HCW6xhl1zWgI0n9/GLPEt887mwOpXfXJ
WkTp2hBPTWoH/8MTvRnnYk82DB6zhQ0UxHa6RfnQj+S+8937g/yx8V88zMVrm3q91iLYG8GIExRI
gfmUF/UOp8nCywFNVbQXtacPltVfZwMdhCE4s/Xrl0f3TEk869JSBW40pNsBLcxJ65Bovf9kf50Q
b0a5mNlYiqgStlIFSmMTA5rQVk9RPYJUaf3B3bw/2EePdDHBaysty8QrVBA10x1AMrHJxRB98K3e
H8S47MRWkSWa24hDuqAauvGUtPedSyX9/Uf52/T2dA6Qc1zFzeEi9MjpnxvVuB8DQJ93bYGi1KCC
XIqrvLCu3x/q/FbehJU/99e3Q118osq3GvT7bOaiQEgNX4dqAY5xe7rjcvHYe/GNNxAXzN4He+7f
psbbcS++FlxbP7NSlxVcHkzKswAwpCk+2Fn/trLeDGJeENcp3McSD60KEIvg/HsMXWeFfgsGzV3n
3RvDw/vv8oPPdnkdIYvqCV44VHRdmQttxDyAI70GVLNUaDvfH+xvp/DbZzvP1DenBtryKSFa0wPH
xw97NpLkI3k0yxqfa9371Nti9f6AH3yxy91d2hb7K20UWF/pfg7zZ9NG7aGZ9+8P85cVhn8MxJHu
njt3X95zSI9Xs8j1KejasLouhzbfkktvP3iYv7w9lxAG8g3tIW0SPL+/Pc/LoJycmQ8k+IZgnIxq
5WN+uXZTl7zqgKrX8r2n95/sz7j3nMChP8M5xLd867JrdNfj6hjCEd8L+lIrp/c26unwoXPCQ6VN
i2xosAS9SvRm7w/8ly/HuL7x88x0jMuH5TLZcQUs+qBUB2F9MuNb6jMfjPGXpfbbGOe18WY61lpo
d4Ml0bvF9vbcN75vN3ZkBgPAIMPYjVRe/oeHEniUXFu3wVtehAC9OUR+en4oB8G2/DEaJ+wYv8b4
V6zRY/K1rbrqR/87WPR3QOn/c0RS0zPfvO4z8fQ3IimW2Nek/f6WYfrzT/zCkWqu/x/SLTb4ax8e
ACkJZtwvHun5R7ape7ZDrpRrpeXxo3+ApIYJxdTkjslF8wxdEswhXAJnICk/ohkgXXVNF3kUwFLn
XwFJXR7mzalGjyL6WJH7slhq5+zX5U5cQ4eggFMYK6mreOnJguoMduQldTo0/hEQoVhL77K0Jd5S
xgEAI4YEE6toFaLkNRKs3DRf7M86XSiCqNU0jyIpLv+wXxg5bq/52OBVMlqO6CR59ilIwzRfZNLZ
E1DdmJ06zT3J2r5K0bLUa/LKgVtn+wHEE5I+HLcIg8ATj84dXpGDZ5crJ3w2AF7Notxa07OIrJOn
DVEg5ogGdOyHy7Kdf6Bno+Cf/wBAV+J6yq7aGh9X2hjrtuzBMozZzh7lej6TA7H9+XIdVcDLEkRg
aG7sxF1FjVzVSbYKh3u8vqcisTdu5wE+esY4voFfsVbUgqh6n1MqdIWYzm563yACCD8PAz7cxm0P
SntVKJJ5wwev6+47imzRmX8BiQdUxIkizpWv7mvrtdWK+6JEZIj83kcBVQJpUU8DzKCd53dHz5ms
Bf0ObjWoFXluo770DpVlcY+N3HUUaQeye5vZ7n1MwBJBwbbF4Fm4xiLu77z8IUnKz4P+CFsk34gC
aYytrbtQfO+1KzGqK7LkL3H0Cbtqj+Fr72hEMvjMF2KQC71q6mWaONvcuqHcFPhd+U1lYu92GCPR
WwxyWic+3K8W7cWUJry47lNvnoQdPVoS7Uwc32emcY1+eh3Pn6JZBYM2o68fD415h/c0CX/gDkYx
BHtnNLrrJoMNNiArIDp1CmuNQilu7xxanOfwZS0LkbZ/NXuUmhVnecYdNM3ahVEAlcNpoXJ1S7aR
JitwDtc+9tFFO3zJgJ4mONSHvPlqxf3GqPC8htpTyMzHIPAkteSKC5m1LLTxGhhvFNhFsnVrrKbK
aoE1ToEtDdRCFIej6TRqUN8K/5MoFAob1ChCQcuqlfdkxzxbnQNaElb6WoEvCQZdYGltTkUKajeB
5Tm+Cvl95jOHc7iIJDcy1b/Kut4IORnLrAQKFCfwjdyrWrceYpeq4LCjLHcoKWYMcDQMlIap9pzi
Y5xLbTmY5YMl0u84WI9Vo/MufMASc2dvMxXvhql7mVpcUc7ZRqSXab2JGnwPVVd+0tGNuGgBY6t7
DAGcrtAO24tIxTk/br50pn3tONkL2eqvTmE+eGG+frNZ3v4Kn9+W336PLv7ZfsAzkTokOfpH44ZO
T2rZTa2xqsrv2bgdumiF42Q06BKYf1Cv+T1c+jUUOWiTkXTB/1wcg5jHCwnOFuGmKJa5SwYme3j/
YX5ulv+9Ivwa4pzj1vHusYG77Ohvj/Y5j/wOZImxcjzzlLraUan0WrfzO8RxR8STuwwmbzu19oLy
948m126yqHy1ivRL3yL7r7ouUJXYTZr4NjjWAxjDK+WS5JBO/eu6/v/P6/9DvPjmq/1xXl+9Vt3b
w/rnb/91WNOz4T+kyCFz07aGbKjDTevXWU08+B/iX9KUlFFocHxm3f9zVJvmf+iVBhxcF4IjGxzg
f49q6z/CONe0iCh/4sj9f3NUQ8X5fQZrsKVYJjTUubgBZojLZDtoOWq3EsiTFcNl9CF+vJR2PG8S
4JTYSm0FgwbdxNHCv5uvwLE2427uFQgj59xWYCGjKf3hdHYC6QlMzXHE3t0u7Bwo8LIIC+cEBdrB
kxzbuxhtBa6aqO2f6yk3PrkJHAd8zWgdEEY15rSICpWXyzaq8msUJd6TXrdyj5rUXVkoKK6btHG3
VQhibVE4Q5FjUBG0Ng0RtDZLQ8zGYw0UIsiduSgRZan06xliFejDVOfbyJDmD93IAJAXjQQGQQFj
CdmiP+Za4d/N3PkFFmbKy4RX4LHjUpYnrdBoJOwMtX0vUEkVh2LMHQ13fu91SPjL7sqA0LxD+eJt
rARG1cpHs7Olt6u40i3lP02+VGIRIzFGyJKG2q2bGsN9bnXJI9ym5sWWmTzkoukO49R4h9Sehyfl
NwaKZ6vAeeM32HgWmhvhHo/RhKD2qlxSYKPJOVXM8TGphgqtkWuGa+m2/caWusiXadG5AR4Te12h
Q74ZMTbceSGaY0yhdZDPHclcaDxus826eLhOoOzclYJWtAsvqivavEE3YFfPIusuq81+pTArIcRJ
DnUypkvXwMhZWo1+0EptaINxHOt7PJPCX0Ctzl6aYS6OQ5RrmxiZK4CXOg3AJqUPXU9DmDjlcLHz
/CUvkUzqoagDK4nKq6TAzb/KBdjThQuRc6EgcNJmbKTR5Zgld8OUe9nS7w2AuE6s8H30vmFwDo5q
08nBL4PBfoCTfzTjMllRL8rWdCMVtwXYUXZn+glHpTssXCr5+jJym/7BquYJZq3ED6+F/tYNlf2Y
NFN067udek1nqzsKAG23phzibhFZ+r6HUMaJ3u4QJ/oHvMfEobAmHmHPpV8bOFVYpWsD8053xh3k
ofYNSmCz1mxbTkCgiioPLEu5t5GuiT3+7niVNon/JQfL2S2Gtkxu6rhINlHvqVWFCJO7cFqfScaD
zeuPiqM7ILqZZjw+dn7G/GLHEumiaIcwmBsn3iHF0n6k0Gq/OZ2qdoNnWzhpHeQgC6mG/gkldyOe
4u6KnkF45WvEDadUEB8hxtGgp1ZnlnMmyH2yvtLVNCfyZUroCq4PdXgV65l+o5+V4Mi2rWXvWMlt
hPhqDVERlxIBxMOcIWBYxsng69sSC+aKo6fEm2j3p9kDUkX6Xn/1mck9IasOQ69tsiCvc7EPfbe5
Kooi2sgCs19R6e6NgegPdj6grW0hlARMDEhl7vz4UyVrl0Y1tXvdO5jQeUZapC7ZP+JpYYgpxg9g
lHKV9NI7QsqXx4maypK8dXMz1rF7mgD+++jXRP2KSNMsln4F3F925MAwh2dAdFFEw7ce7Os+t81X
Y8QuMKRTSEnOnu/CzNDWTiOilaljBiCcncu1L+Joa4wZ5qLIaG8bXK1rUdfqqfUKB6rbKM/ae4qZ
qTEXe4SHYwDPPVqNXtEd8E34mBvtJiBlBsYrafzHrgZtqdEvFWyg45M368fsMCOB+T6pNCzuw9L0
dlZhzQ/+QNyo+9GnxvPWaFgPM26pcY6Os956iMckBtS5ZJRe9atqQFu+ANjsC4Smnrrt+2m6nkY/
QiSnfcNTexsWU3zfgLLFzmqCO5ddHM+rJjfdYgkecF5nnjTuPIgD383SQj0n7UM9Rua1icFvhVGv
CUg5dDcpLLNTaXbjvqs9b1Phxvgey2aE/eXWxyKKzK0yzOk57bkTYuE364dWt8RixlmXrFMrK2d9
3ajWCCYTisnSt2JsFZPAl13LxngRKi6484D13OUo9ndJy3kLe6ipvxvz/HlWnvcwlHVPazVgNrvU
8MM1PjhAZIXW6A+zUO1u9AwgsxHO4jjUEywumXbV6vl0a4NhQKoFsHCJ2aG7wpilHvQ8TA5lGg2v
HeQyUjoYW7MoidZm07HI5RjNVyX37zurGRuuLmoP6dACuFVdJ1ae3NeAaxZlmrY3FuzoDfJV8k0e
HrIfZW2OV6k/sfPCwq7Xjdn3C9PWmmPjYOmwzFpbCho5bPF7G695l4hdWc/VxqxH+3M85eKTKd1u
H0GQlmvsjP5DnEEpiBtuxwju+kMD93DDzqsHmEL0a8DREVeWQWLOBIdrcefuooNRCWczZnm/HWpn
2toNdNwmUm1Az4rkyUCHsh4hRNznk+58xeJxZtnh+XsobNDNRqPhjDmLHq+sebSPuDXm76PdeWKR
eKK6LpoKeIjraStoqOPnCsP1ZpCm+eKdW5m2jUzsRW/CzuK30C9ClHgRFkPmTDeVrrh4ZHGKD63K
u+1U2RTmiznf97azrGajXultPqxTIB1bqer41oAg/r2vBMrBsIUmyKU69hY9m1SzlERE/iIl534H
SFkcJOJKgH7DvJPT3N4auFL3vmwxZWptfi9rhRcXfsQehyAkFFDz9cKGm7jJaHWAFsSKjU2txzP9
fxA43ukV989upFONJT1m6gQdqUWpqxknSEHImOvEjx/TsjH3hlW1r/oYnm0NlkcHELtgu8fbXK+8
0oyqZdq2FjmMJjT3Gn6m67TBYDfAklhFUDK44+UW7wXqxq2HyQmcuFOFN05J89G0a/svAODnXT4Q
xKDCzL+Xtl6s9D7VnqJOkj0e7fC6GbJ2NTsiuYsTEwquwCSLVDXMJhIG2rAfzF2GuDqfvyFIXkUH
4GyECMtm8ux1Mgoaoc0YKY3Y1h4jpBlf4wbx/6LVRfGKtWxceyQXyApUxa4tBwOwo67te3DuJ5Vo
tgSfnJU7uAn1VWOHLu3bcHktBlhoxrrCcnowhkbs0G7JgMVYX2tuPG68yEc4kFn+TmvN+AsoZS1Z
GPgaV75f6Ie6mNLPMecb4MWisB5jujhsUu7s6yoCeJkjqt96lFhWmuroeAFwbdfHY5cv7MhLlwK3
S7YEZl0xcdya9es42sqkWzUaXVBmDwPUmP1ELvnKag11V+dEGjWH8Srkkx/OfV5AmU0K7TS+0YkT
54Tlgb0VZrc30eZ9ptsx+YV9h0oIo6jdyk3d+tRDHJk+FiIHzIvNw1nKWuv20oTQsyb9wMldOilM
3trum5UxgUjEhQ39EtZRnIdQA+YMSfNAvLYwy5FjBOTLzk4MjeZJg/cSoz5/mKu+v+8aK99a8Ji/
2iohTLRztaunVGOJ59br7CBqR1EqFw3pKwBpAJoy9nStwTaypL0j3KCeHkN6aCiYmJGHP8ij5kJn
bwm5UTd3qsvkUSGLx3M3W+PW4P2v7YRETVbQdYhWEXr6LZ+M8ZRpYfh5Kgr00qbtH7GwN4CO4BFe
VZyGN5rWAyXLQvs2cVudqDRNRqghGOnbhWf6IQmgmD1nLusMPBGUzwgOY7FoZs8BYqklAETNZgBd
DesHjfDYJkGCI2ed1COhdd8M4S5OY3kdj0N1W4+jf75WwO51G+NISRsS9gwyBuIXjAXuD655PXqk
1BudcGyJ3t5amEY20IRUDkybUiu3Uek5V9z7AHuUJd7oOsqidTeRotQyGQfWMLm3EGjClTLhp8zT
kIzow+jS5MInMLDHWtPjCGISsixbBBSaXO7LYRIrNwXAfMYoHqw0ytdtbrLb0xlwwuVUZI9zbTZB
nDnVGnQ350lPjKqdmQ/GqRDSufGH1gYyh+Ur7TPvhCw6SvDIw3Uz/Kjch9YY4zr3nZde4R62seMB
OnXTY863CToDb8RQmOiFQr+6SZiiu6rU+RsgPlfb0XNY6UjL1xImH2MbmvrmZG64ZpbDiwJ+g0+Z
3OUV7SF0hNl9tHfbWdhLmEHHInblEl+O+uK0dQiL0ewf6lDfVrEcb8ce3bmG7Yw0XmgjA8kc/EcD
LMZVohXZXped+8VCmD4wHypt67C4Hvo+ld+Uj6dIho53ssIsX+apLb57Q9Jt+mFwHxVwvSsrU/Wq
99vyq6+r7C60i/kGrDXfm9zKldsKtQbbANMb3kMYQJyMPkHx7L+PERQ1zgGxwbHfHdVYdl9sR7P3
rArnR67MjGu0N58aw2++5sB/HqWTGt5K91ySbPSk9x5Fp9GYKpJIoaADzEuzz5tuYdHnKMilAygD
+MOZ5jPbB63ryhvwGNxu/i9159EsN4Je2b+imPVAA28WmgjBpTfPmw3iWXjv8evnoLqkJqmapnp2
E1ELFvlIZCKRwGfuPXcU+P4BSSqcFmC7D4WEdCbIbKRoxY3+MaCBftGUsPE4+Zo3tDJuitwUTjPR
HeckFOJH0o1hEEBWlGxJLUlhR3tLC9bzBRQXMMSQYykV6FWvNehomNfNJB9qC4R6ZwjCpq40MgGq
pFweBB6gKaSIdNyqEEM+TY0L3OZDi1e0nPVkcEVi3RXKzs/KLn8QSOHY9VZgPQSlbLgtVqoZ6iqQ
T7syAbG30G9p+zqt/6ZtZThVZ0p/UdO4+ORniZfOqiWzRaMNDoEhAc2UQmI5ZECsdIzaNYFo6wim
BCkqw6ZL1MiUd48KvP/3sBcSJubTmvijMesHQZdykyF9gCggpYX7U4fjLWAStg+NKFR4K6FSM60k
QU3pIpR/oimdYE91m1IUjO9Z7fGMQmPbs202D10tpPsqWrC2asp4ZYhuvNWhWbuKmpLkajYHQgBU
T6znmvsmrAGDDA+yC5a23JeVOlwgCNTbXtbrN1kjTSGnINNwO3G3TwvLW5ZSI3CoI0cpKmbS2WI5
eEBhCtt6UY0TzCzqOGBifss84yJrAqkDaWOpl1npyfpoBAO6sCg9LGbREG2Q4NUw+/ZOxzF9hC45
PXVqmdTYdCfrNLIf2MsGzEzk5nJG6Z8JSYYQXYImudNobG2tmfge4Z58nVNlyZkGL6FP3pdyH1ht
uxPDPL0zx1x1a80C86mRuLGIZfqoCNXyXVkT37/QINpnDCsHbhpfUVPLX0dViyqoINw8hLbKD7qU
A8kMKKfymQif1CySSz6u15a1WNpBHPLFAYhkvE3iwlqlr2Z0O50UpgeZl7JRJ7H3rdhSHmn9GVuT
67GdxOl+nIUFJ3utboOub/0CRf2pSAEQ6trY+02TYFJdu6Ud0Skz249g8ShDBgdtEJEhJFqwtWjm
8N1MmhdDqzViy8jHe4lgx9lxLYjPcgZmUSi6FfNiErfJRKd47tvgruzXOqiW5lNO3h7dcSvz9F4K
QtrQbguEqBNq5+jdHI1k/QjLO/vxBwTkpSdAuIj8Tu+FG6lPhVNZttUTs+D2KxEK9TNK1xddD23j
EFMT+GLB2mSuBAgJogm2rFo6f67mBeKxBbK0jTZkAsykHPzxvtV8qA65PhfbiXs6wDlmy5pRjMzq
GQbxICZRZ5ZL/ZW8vuAypVNtj1iPbCJKSI3AGEl4nVCeu1rPNknS96eW8dh5sOoei9xIKh8lT7kw
mKiJwYsJrCcOUKyra6vqar3em1ru2Lq0H3CqloTIwErq4A6/RGmJ463uBuJCjOIWt5/1iVBBTxzg
JtFRl6MV3FhF8bsRk4MGNTwDEaDXMmVBMBgXhTS9TZrTYPIorT2Eak+hSFRaoBbZuymPWxnPOSeh
bKfQn+YBqH8TiaRyQT0otmJB3Z+kIfE5yKZ0y6dCNSGiG9noyZNSf/ZR3pFjFI74NGV1xMLGkCGB
a8+aQZCkMPZLoxEqm27S2uY0hM+JKEy3cQ0GFHO1wkcdwHrfJQqTtiZNyAvVQWY4akLt6Bm9xIqM
CQlP2iZsnjFpAd2nhAPNGPSRwgRQybEPVTHmAqWY9Hy/TLn0zVIxexrFwIAuxYbXi8NU6OwGW/gX
IBfMs7Sr9WmcMvOq9G3MgkqI+4NVwe55ZjQ4XyPdDPyGSLORd5HqrOoY3/ICp0g5J1LdDm5cx+Kh
W0OqZrz4a/BbzNcPpMpwnVudC6Fh6aPQ0PptMegPYZDktoRD7aBJab6vKCD9MQTWu8Z+DeeqjooN
4nRhAEkVawNhO5j4QeTB/mCzLKClsYD1OWVHflxRBxoPrVFJSLDDmuiCRkoGr9fbYkPjKR/lUMoE
zJJ4sXOgbjd4Y2GF6GP7WeQ0UHNiLgAlskr6Nk3ugkMh6fejZolO3UT9ZdAsHvRDEJlb1urSUWcC
Bb+zG/r7UWn1jTwQSJaPVvYGOznm1KQri2nOl5tKUoebKaoHPmnY6Y4p94WfDC1W73qYupsuJLTK
lpZ4cUW8GwppHs20SayE/Cihb5e9BkjEjjtml60Aixw+7RBS+Zk8gaE/lKEPKw9yDqjXu6hqO+zX
cRTZODmF77YprYvY9eK3GPCDgEW7T2y64jZQBDbBc883nZfDZEaszHOx9MpujLrS7w0UPc4casur
CffzmkOms+W8Fz5H5rteC5UJ1K1SweYjUek2Wmb9ZYkFyNdlEL0oZR5tWcbHnwT4AArnM3qpGV3O
kGwmCSVU0LHCH2fzEFYV00OSga/IAUOJSztXYOdHPcy1TtnwGQyYt+BoiTFWOVabtJwJU2zqcMiD
rd1N8/oorLStEjU9Q99qZuVqMo6Jqiy/BrqcwgFYXbCNPi+vC5YBviMjzDqoH6qv9kPrzdBfH3SV
AUoYSwQcacTyhSpTmVSJv6F3+4ve3bMuZ99ZWrRV+gYf6Gqd2Yp58iqDYvu0goT6F1v+KdGDkLmA
SC+CWAj8JBRW0J40uE4IF++pnVOcpFiJeSKEPcQnLpRUe6wbkGW20VXFA6Gc096KDW10J6HON7mS
QzsxjbbezWHNqZCaSX9pBs4xJW8mXnhUJjJ9qAp+KreiDxNT5WgXZqu4S8jqd7Ka5thLZrSjg5NT
jM8yS27+LZi6eBgyR9X7wNEMBTAkGiRVsZlIZ5VHGIB5WKPpwEOKIRYhVc6ek0iLXxsjXO6MsAjv
+hkRhhiY0nGudWEnd2Xlz72o7CHxE/8qwuig0EeyTXWjI4wgjA4epm7092KiGh5RAPkBFdkadtBI
Gb7QZd7LZtM9NiCd6Wa7zguwjW/QocmejiP3irlWuNZaWGytOLU+EymrzgrZKh7lXAkzTiXTrpEU
D7pXv2dwUJ7LIdMfJTO12NernbXVWnawRjFkj4igi4co0MTLVC08EYuusnwdBgWT9l6Q3kyDrZCq
WIE/TIX4PMPR9Do5aUETr9D6rJCA7UmRLl+iIbnTeSqwgFXbu7xK+jMtweiOYT8xrlL1s0ZkJ40Q
gKBokedTQXfylhGV6/UL4yxbBsDls9DJ94NelzdUxOJ2jNLwqJsxHWxrlPCYgnq5rUSi/pxILst8
u8Id3VmrICjWKIDOoQL7nrgdcRhd02qLN+oFdDXdKHDjy6TBvM9EINhbU6+YnzaCYAtSAqcffLsu
subQYuC2ndU+zoYxHtkvsqwQWvhfjqq1mDHaYoRb2YxqmW1SmvBkE0nccHcV91cqvUoB25tPrMId
PWgHEq2IJrWbRJHeyJPoHydGA64yGcoh6ovyYxlKqLBZ0CSQ4/Oa6jyuSf2EaUN5YcBFY6YaJYbp
d6aA35qJV0eX2+bgamWNMigKQtzakF/SO6trQsNRpS7gfYJMY5bYCsGbNukip6ZbRBq1Wh0t0hP0
hioGVpZjCEl4LhV6RcdkFDp5RaqO3W5o2pKUEK1K7/FpByS6CZb1Aap4ALgy6Wl0aIa21LZQJUjq
UApuYA4qOojRllUy+p70dXNGgoP5NCTkKEB9IYpwyx4VrE6WWuFhHppAe8Z3zk25WkzrTknEbt62
6xDATpBxAHztk9pqB7rnFEEF85+m8CQuP8ErEjP/ApwVJbfsPMpL1+TZ+KHqU6ZtdTEsWAJlyfQl
TmWTub3VtZWXpc3YUFWQ68FetuFVRwSufkyiMML4ILZ8xUlCynXqkpymFCs1mKVoNG4FoRdRJVHV
ep0hlfWmUpFBIQwPG2kD1yphs4a12alyU91yelldiizSCgtAw26KhCDxa/2PuM84+hi7mWyjYhwA
Gut1s2/qOb+hZ2KGrq/KJ8r08qkw4Ggc2G5Ut02VJZ9L04MkSJi3mkvAKQ6XLTVCM9lzQ3dIQKjS
7Ua9q31mEjzOTLZ50NLmqT8rlZo9q+KSdNvWVMAK9Z3A3gfif6varZlX5NWyR1t8yM/VZFtyTQeZ
6gNDdIU2kmUmM7W2bZPjqOiktwU9pVARFcktfX3topPXdwVOf8NXic5A06sqbwwqFLeHGuspNS8h
bDA2GmLSPy3d3NA96AzC8YcNe7VKre+iT2iawyk+dVXdtjbu6WSTM+V7IvFgrRshhHz3Yp6/dJFk
hOyGe343UyfF61OrRfsm1/JJLE36Z0jwABdKBcEa+bQ8KBlVyIdhLJVbVsXG3br/uo6MO0leyDqB
cJV5ejJRlpEOYS588cLihvHbiuOrZECJcr8ny1WGeSRU7N+k6WFmHHucjbkhOcNga2sUog8GIYBs
n1J1KSZKKCGUs4sVQl2w2kWBqD51hunV2mzdzaCX2eESgcSORWIrT3WvNITotJLiqEYoXCwhJY0m
LcZH2l0TzuBQJzuY1cRl1Fr3YOoKwb9CirufGZHkW2tmJ4Q+BVNrLVvjPhXEiQcreHafTdfoTYsy
MyVV9IeAGLzSTcUuP2ejGTz0MDXQ4Qz0+J0wJcNxfYqijJEC2e1IIACLMqonuQK/XeSpwiVhsu6K
ukmZXWPqtQ/sGu0lD0bKRSlsgZfVEQrAJO8znDT5VFSX3pxUzZOlQiIxJcygwf8hHfmnVDT3Zc5/
/1Dyuvkq1/j69tcfWo/zUVbc5kIo7v/7jz8mSH7VrPz0Px4g0m6+6b/YQ3y1fdb9RwT9+pP/3T/8
U7XKCPnr3/7HR9kX3GJuv8K4LH6Sw2i4Zf/Xj//+T2rX09vHW/kvd/9++1/+zp8SGkn5Vx1pFT5u
dMaqoSOU+VNCw59oimLoaGhEJLEKx/m7hAZpi7jqY/+Qs6toVBkErmpX1DWSqJsqlndEOWhf5H9K
QrNKvP6uz/qbgAYznvSLIzhMJ5NGBpCmMaheYJ3TUnlgUQTZlrnGFTiqPAZPPTveQ1ccU0t5+eEc
/YXITflZZPv34/7iqhAjte1YRwxIRvyl32fSHcjtcxE+SLQvYi07F3IZ3oKscvVQp7iYtka5F0Sv
V2/rbgtv3yF+z9GXr7WOBejnkX/nlPplzMgnJwaYRd3GTF94dFIIHXpQ3PP0/o9fOx7xvz5pv3pP
Dasf8iSMhkMa7ybxK9Hes/iVik6l00uYX4IWrz4K6duYzsOHxD4I6d54BeCHGPJszdfRahwjOwsv
8Tv/t84ySiLl5KMkH08dudP5HaOTlDCmJvdlZT+sCiVM96EHHfK1/k7Z+iSoj3eMXrbFqXhtaclt
1Rfd2m82pO15mst9y+s9yDkuHPgjsx079ELPdGNHwEqaesVFsN+BJ9uwPVI7OiZH0IodUpvgCRqg
Y8jUPffyeJ6iLVzuQHrRq3OWPTAxzEXPUB7SegHU643ZkzXFNnHGBG5icNZQKkOFuiDQMUOqRXfO
9q8MNMs9Y2ItRhli17eoLox2qzPuAkxO8HdLYE5w7tgQrCEX/IRyk4LwzlyC6gwdGM89BxxgnKFQ
ZDrqEH6YNHuVWNn8rHaPdQEweQvTT6q2erSV1O00XOv+Yobc9zbisFOGT5ikLomDPR1u6af8R42h
zWj+A9tKHLCl+VZUveo9cvsHOGRaSsN40kh38FU7V73McrVbgi5CNvbeBDP5ET3p+tDtZldtLta6
WPalfRmxPIaFz4wpfhl13ZaR7b6pH+JHT/ZD4hTwm3UI+i3BFBIyaraqECBvJ5DMaMKr2tE/WHya
72qUvRSblhPb6juB0uwufp7kzq+J6ht1NE3huQ02c3vPrslhs4BmvHYDNXJSPnYBu7crlYc8JTQy
ftPXR4DTbDJSF/dp5E0GkmsiB2zFAJW6VYxDUbjKIzgiQn8omHLK9V08P/bUKatYXd931iOlcu3L
Pm31TvGyffZgbeW95lu+5oseJW8ApGqTwv//jbFsVQ/+1W1JXJ0iPzhBJqanUWda/QFe4zXY13tp
G12Us3ZS9sV5Ohf74iRd89/YyaSf/Sf/eTMSVynuD0ej6FdUMeVoxbF/rM+Imu/K1+gu3Ghecm7O
+ct8V3jNyTyX/69HXN/3D0eUCRUhVt3sD9JF3Ad7/XHZwfW8pCf9aF60fXYmrnsrP5ln5TdCXAb7
qybyL271vzp4hmzspUlCiqRcUA8QBARzmapOerLO8X7a6fvsHi5ZNNj547yXdvVW9xY/3fIV2Dd+
v+f3fJqjXbsvjtaH4g/H5tpdCEw4FFek21rmo2hglgKhkQkKhFdAZSFIalsdifBxwjWIhCGxE4s2
IxJCnurco29kY1ISWnOCddq/U/6NN5BqGaFZvV3PLjtJNOAe2RkGix3neC79G6PdTKnfzzutc7Tn
6ihvAGPV07Eb2AnSxkMKAai5lVCRnMm9DdojSaEMrVgbzd9w5lmzt48pGXnfU06cPSNUW//WS9jr
NrOMG/FER8bu1Xyrb+uzdbhvNwRm00Zr5EagKwM10K4sV5sQ2tCer7Ngs1kTbPjQPYfccYALeglK
SI+lhOlWBI2QI0qbxq0kcw00KaFvyps63/f1l8Xdt6y+ree0/ciql055lIvvUNw1xtZMttOHfALd
/4IaSyM5UnWpv/V9FW4h5jZf4ntyUnYxGG20qm7zEb4vLyM+y4SxjJ2/T1fxBikgN63DlL4OvRPm
7hovqW/5RU8mSQCEbivq6y+qzuOCaL8NEpo/4jO2hW24rR9Z+1vq+hxREJ3b1rY9zIe0sMcn/RZA
7k22i+6V594jyMiP+Epmp3LbO4xyHjv3k2m+q/upG16sK2dfGrk9+qT3hrUzcK3IbsW9lxHdTnEB
22yKrXZqvMVWHRKfoMzao2N6gFi89FzWDvzAIxlVPqPC7+h6CF1muk7s8kHZNIR24hi77Ln2rEv/
yKRyFVK47MZUbzzx0NsZXuCzfd3zFqsdSlZnZlEZuzy5I7t6IrX0HL626aazbkJsuPMjqkM7vF8t
BSUeCZEVZPEuflmH+rZ6aV64CICz16lH9muzuE0L/M5RPS5PzcPogY3lG0wDSNKH7KATSWcOO7PY
dPdaAzrsAv3ILh9ICeOv8g8QTctKRroV5zsw/MqNeDVHHqW3mukrt+JOuGnekrN2Uz9LN/PFPAoe
d2hPOcpe7TAcdSEhuot9rzvhtrwVnkH2HteTKTiRE+xf4Yzx0/S4TuEWfuSnJ8Op7BfJ0f3+Xve7
TeTN29p/mZwP4NT+fEw/E5YcL91bfM3OwV3/PDTOxFtCg3JN99ie1n9NtaX9sueZ5ULehDv0hmih
i5FVA0ZzGVi3CLfepc4mkMhLIcHqhwFqZIWOlwe/WLOZp7wA53vLdTfxDI69QqWasy3b8gt/OPBt
Uz9Zl5bPIgmoxcFkuU6lCI5vtY/Yut/eVSc9cId5A4g8d4VNeeSbuGxyzDpeFQFrP2qecA5vYuGx
fDX87gg0beqdPHfH77F2KnwEXPjySRg2reKLkxMr/mT5QOO01klfVS/cIpPyE6olfSc9SU/KVvW6
nUp47iZrd+h1z8uuP9dnfZ8/CoflOt4MH7JmEx6L+6qBc6zZ7cxyzJdZS2Ib+6CPZJag28zkBPKc
ok1tumG2i0WQiTSSboywID307KZ6F9/XalJqD0t3lRV7YbyP9AnpjEFyz3IN5jP9OwQtyRunffVE
WuchPHTHNmUX+yhLL5XxbqWvuvAEy3dJX1rR2LKkDGIxckRyx+/D+ZsU6wLM/0N2gybnvmWjBE/e
g66JnFRGVcnr2CanCbXKO4BEOnBvZjIxMLmxAbE9D/fD1XoasgrUcl2/lnJ7NBhLVjJ8VJlAS4sP
nqnWV/5lvhi38lW8zpccJT75emRqBB/dW/jS3Q434XPNtnnsNqI+sJaqybJ0I6Ropez1db3NOpJ8
XkOscqgNGRn0lQ1hvIwf1GYXpbuscGNKqOa2EMCC3plf3SecX6rmGMDZcOzP3UV90e8ocvr5WRX0
ndERjzvJO2DoJNtxSWBZe4vjyzDAaN9Z8jbD23RbfgJgHgqyjmwE4Y/i8J62n1jLhOf8sXtWbxCf
CQMKZGb7FLe66Vjvcu8qpAxwfviKl0B7I6caHpfeJ4chrmy6b3ui+oQla+AoqyiFQz08We0n6hot
ddXKrUYvB1au7KKHKiMOGglR94QG9cSMfZkZ+cC6Xp8wdbzRrVuw1kVwULprDRpXuSCIpDNqDlTP
LDb1I1q6S30X+KieokeNsIIG7Z2T906xKm3cIUf8RqnHWgEdBONAUL6wfw/MKYrcI0VqGh4IcMc+
4YgvPN14a8FRda2b4CP8REOukc0FR/M65y/M8+yo97PZEebdoPoaDkPDpcocw43I2ESyFW4QcDG/
2ERF7UaTbhfrRutw/Dnc5/hMk+8B+8RVPnaomaFUE8T3piiHLCBf6N1S7YAGUEP5uae3k5oH5LEM
8zoUI9u0Ay5q55W77h5LV5NQFR2m7F2KEqLxeDzruV3oTpQ+5kzL9ekzDu55bBoUMJ0vXOZH7o2E
PDBq8zThoPRnrT+nN8gBb9M37VI9K+Vr9jwQSvAU35UXhSENIdTdI+vActe6QBBfr9yTvM6pHmK3
rL0KGKSG2zGa+JptC+R0PJ2gYxJ207qqtTXHzikVO0DQPUtPIC0PoSTZ4jA44m7mqbdBj3xlGp3N
2/k9LG/kO83yctJrItqTsbjv78hj06HKPhFPdV9fZR5mi8OSn64DfyrNJSTUD2XmNmFz0dWxN2Q7
5AeNQ0AYrcEHSGD4po76ZNybfnvNEOJswBUHtAmdnd51ryZGQNEX5I1V4Sa9b6pDrDoW++jc6920
3Sbb3K3fifXLHrCdmIf+rrjJvgQiaE9c4WxnoT3zi/I9/k6OExtw5sK2/hAdkdWfSwb1qHM1Rwq3
qP2Xz/oJp12GvqNaCxtZ3taGTZ52zeM7shtfvOVjNkWHoMH/GcNzT8ogHQ5xkIw2KbNkbClb3Uxu
hGfdUR9QyvMESL/WROjekcRz0p4QWdrBvqFdattHGZI0VQ6ol8GJBhhKtSsSSFc1gq0KL1L91meZ
N/b5CUWlRzttSc84wb2p/P7nx2L/PTP4+W2Ii+/y/4fBGGOR//tc7N/zryb+eCv+5e4tL99+Go7x
9/70gkurGVwl7Q4oFCge3aQz+9twTJAMCYMZ4y1RZI+l/jgdQ4fwryjNIM/oKEEA4Bj8tT/HY4Kk
/itgKV1jBYQSQ0Pp98/Mx37uQ0kzNCx1NasxbGM5xPb8534tLEhDDREj3CF03AjdRHyG5mE72sbW
bxq01Qj59+7szyOp7HNAPADGWseEP3aGujqTShbEwp0AYp6AGqwuFwwH7g+fwV/M3aSfDXN/HEbT
LEOTRdng3PxKh2EYHg+jCL3EuJB85cSv2iGgmmTYdMam7KOx3PzmiD+3nX87os5HJEPlWJnCv1j1
xMSYZE20+vvGnR0axsnVJ2c5WB6ypbfZZ3lvo9O7BHbnxL7p/Obof/V+VwaTjkKYa+hXMz/JyfmY
ZuJwvxZx++G+cKdDfjNsiTYCnmwbyIXc4HcH/Xm4+edb/uGg65//0OVLaCVGyWiJ1XQnF+2qS4LI
VnXLXenOT+Zv/MK/WGz/PJpqKDJMSQgh66z4x6NNQqdigJCG+3lPhohxKQ/Vqd+aDlkh5/RgvZOE
sE9PZE0tZ9SZ52bzu4/4L8+xaolEs0Md4jP++QW0jSUJ5cQ5Tmm5u1Mn9vY//hR/d4BfpkK9MZYB
q/PhXkBdpNJFVb+bN/08Bv+Pc/j3t/DLRRpkOR6psFovUslXXPB7Cd+KxfnjqrxED/LtP35Hf3Ff
0ZA9/Mcp034Zg5uFqQM55h0tfNtFDE2x/DQuFGt1uP3HR/qF5vxf3tq6zfjx8shr5KdSzaE6d6AG
dHQHibwrvA47Fv4+c+FTewxsc5uETnAWfsMzlNeL75fb2k9v9JeLc8imSs07rg0GH48MNq0LMcl7
UBWH/hS5qis+p7v6yO7STy/JlsbD/+238TdXz6/85d4arCoueAkNJyB6kUxG4qkzOfVR9ZWvZB+7
hvuPz7n+h639v7xtTVYtnG2Sov16m1XwhJAW3nPS2eUF5DPoWyu4nzNqehV3Qoq+XBAIxiq8aTyX
ssYK4T0LgYBQdsH4pztU7agynaw0vMJKMJE+6UpGi3mWy3TT6s9dRoJZPNpBTZHPmBaZgj2TXkJs
sxcIWzWubmLpAY/fjZh+WuPTsoiHWHxJrYMAViQfEMoTOAJHKAu/B+M9onpNR/qR7q5RnxICFIrp
U9cZPKWIedrisYHJMI5HNYLYmL7Bm79DjEnu2lnCI5ukk0s2X2o+4RKFMkF1lcfG6gjYzgGJI7FJ
hFUE5/pNCjQ3Hpgaijux/Z6DxyV/1eZda1wFOuu6h9zfkV24Q0qQoJQx9spgUNieh56OmQm6hXlJ
0V5j8d5ARokLCRVx7iTDVS0/WShuy+5Oyo+zljnYeg+GjlxjfImG2zil3E4wnhanStf9USKG1RxM
lho3Ee+sJj2C6OxdiLJmwocgkj1hMn3IR1+xGBw0sHHr+2phhqq3vlAsVxFFRF2g6kXzi6JJOi6R
iGxdu6+7D3R9eHeUz2YmeJh/Jp9OURmi5SCzRgD3bkDbqvbGENDWB3uZKDZjYrMiy+x9SNxYWreT
cpd9rZ1g10DK6mtSw8UTnGZBeBSmnajeB3AaHYuQcwt0iygFuwAtsFg+CwiuxKjfFnWzCUPmLukx
79cAm4HYwLTyqs4khSyxa8MP6C8W3JoGlNiolb1KwiZdw7khwYjQRPqdedyM41vWv6gFk1jrksyy
j/nOSYG+aGa2TyCjaQTzjuiJFkvZh4mEdvFVCQKbLX9tW/l87oxgM1mmYwJAn2VjmzHttTSXCPVr
ih+uy+V9I4tuUZJIv6iPIqOdrruv8+zaFChXzNhWB+kSVNVOqNhUJTkBn6grjeCaoEa2YAUXWWIL
auLpmK3b/DHomrumv0hWcVTH+R5DD69R/kDadal6snUt5UFRgxV14wupZsdWdBqru0h+Vw2WcTy7
jLZ3pmmX6O01X6rnNbQDSSc94KGuMa4XyZH4aUfqWE8GltvXzCfn3CsyRuOFtYWcv4nCbmtFll3h
wlJacSsssy8BB5CJetQfYkHGM4YT6y2t9ylvioxrP61eEvOFHbLdNltpuolVzhEKKYvJYt/UKNli
7FiinSjXJqe1WQ5IK10h/27Lt1IyN4P2NarJ6xrCSSXpRY3pSz2zVlm61OSSVSR9qdq8ChAuxHds
JDzLc6jaZfiI+MrVOyhzE/5JJiXdkuxguMzkaa1mc7muvbp46RhbS4vpmgj4Ip1ReEFYZUc2qeiD
eXbFeXBx7+Ej3S3to8H3pmBtptQLSpXJD0LTxQF9qxsKjhhUCoir89kT8UdqwuiJzb6IMD9EDFOL
Cd/OLuEdExvpNuVHIsPDHu7E7BH5pz3xc5Olfcl0fmKRbmUl9MZkzuy0tjaxCKyX1O8ioGMmrMad
0nTXCuZRbHCtdsE2mIj15N4G7MWWp/gK3Q++GEk11QW5y51SMmWqRraZzHFCqCh15BOt59TBG7HU
rhqLm5jFcsYQrPvIyj2WIRpbuAEaJXT8jg7FMUxmPHhJM/NuifcmOaUNJlEsHwbphwky5IZOf9bf
BRK2JnETMlVAhOGU4ifWfQcoGRu6NdwC5T8ztyAiEAURv7Zc1Lpkuk8sqHDMZBUFsXGa0VMjP3Pi
doaJ0m21VWUiDTtyXJxab86BlflxgvgVn+KETVZ5p1C2jeo7DT9powjEKUhjqkm1wrFUtl6TnAZi
15f0XpEuoCo39Xzo1jvrS568BNmtMZMnOd7TWe8AiNvYTJ+qufUEYk4gyZDbXnhhVviVcAiyu67Y
rySklDWHyZ2gxQjPQ6/JCFNMDafrPmJlDQvbBgEhkekjhn1XnZ9F81uj/jJ6L0P1RDyejdl7bxBl
GjaDH7SCG66Bg5gq0zjfh0qBqO+Zb589zs+tguiZAZ1cTxs5dvHNOV32IgafLdBGJId4uRQ7DRl2
pW6Gg1/nrxXmTR0ege3YBNi4FblTej171gQc3TQdqWoQ8Q9eh78Jkz+fMyJ+0pyrz7p804wAvfTi
hJPGKoDZ4PIqF+lONJHxrpYuXdmt07yqJNkpj4n/RfPKCLhN5Bch47vDKiInWx7ce72Llglq5kNe
D8wLtxozVFKpblCHekX1ZEY5GoYaYeV47GuNuOL0kRu/L+sk7CXCtmoDLy3ZblhsoceKnQXq7opJ
aXVp4xYhHGFYKn7sxWF3LDEGWw0OpeSr8kNeflfhsWss5LhYaATTndSPfMnZTtRYGiwHNS2zGeRN
JLeQCUnpNuDaihpHm1ajOBHYHe5SRT6o1muWF6eo5lYwSMxqGfonojMS3FGTjiQNXLkdHxGDVjZV
8nRNGBt1C6STzCM00FWUm5rISoU8YR0xINtneBTE01MpENuSkfs+m5JDKw4Sq9yvuo9Q62/7nAVf
jGqttw5qxtqo9eO8cEjJ46EdcrOO1HNh3oogzRaAEKEqnHss+GHcugMJTcIou3n6NswJH5G+M7EO
d+MBgouDGw3JBlON/5x//Hd7b/2HovCXNqZRizapCBS6Dx9xDTvt/+HuzLbcRpJs+0WohdEBfyXB
McgYKSmkF6zQhHme8fV3Q5ndGcFgB7vqPt37UiurKiUQDh/MzY7ts5mrOXy022mpLQFREfteuxte
DL9fPfLsXqPpXuohtG1ORuccTEW5SWkPowUoz+6HGksMP3zQrW7+/G5Ff1eNvkLQvKFjAeoNtz4i
AFXbKs6EF2N/GMp6U2UQL5prMbr+Fnr19yXln995DlsNJZFN26pUp75lu+zQr+Y7mH1TH5N7Upgr
zy1W8YaNcIN6ZqMvmo3ytd/JTbMM9teC94spklef6TxlkHuYviZ4G53MTXeYS2nJOnCbG29tb2jY
xVB6ee31rz5yvp6+ShiompKUJc4ep34Z3mbewl6He0oEm/qQn8z1nBi5+siLN95XIz7fml49Mga0
VvhKTI8IoPnmPntqtvkB1swydtF3b6+ZpfxBan5wIzonwHYjTfsReqE5DbQiJ7IebsROuMNS2aRr
ZSd/frzYLmdFXr3feT7NKUUpULuf1H12stct59DeXBrb8lO6D9x4Wbs6mpdonwFt/zxT3hblNZHH
fLP+6JXP8iIYhNmdIrgEmhvEwFx3mwX63WVzq27La7f8i5fcV697trfQ1CZT0fI5k4NCZg/p0lxR
vW1W0wrbtkW2ubpM5r/x3dvhOKGSHgVKe75MKoBZnrA96tsLsal2HDG3iGfW6lfzNCzhLS5NpE2I
A9qb/NrLaheSpZZ49eyzrEI8BTSiDll6anNvESBlaMS9gsZ1tE6mdrKnH42RrQRm5UStg4Gs+3em
589jm1NFCrRTkxlLGiFpkIDJHxr3bZhRjrg3huAlVE4V1VlLzR5ow3nwrGnflOZeFogpmsBNTGfJ
BRq0QHhIVQpukweyi87nlj/Uw6woG5UAOfrUR8p+7NUnmTzEXJ704LcSPiY6ons63IXfK9QMcZf+
nGQVsf2mjO6nftd0yiIBVNavJbLdHiNpEL+UxZuR6UsvXegWUXPvWPWXATTB2BffUj+jhXE4dAaD
XX02Yv1RQwxjldYz/SYEKL+Mosaa4ClKHsvR2OoSpR2E0tRGiWj4ro8Wn+vYospui+K71HVX1+b7
x4RU4lcJqENtvypoRqSBfVUUuDR8nvw6pwSHl3pKeO2oqNMbAFdBsMKvbdkRlwVFd6Ttl+LbBNRR
4dLSiy246XE5ON7GLLQr+daLGeZXs+Fs97SCSMv1hJz2vM7YOFf9GgHK+pohyOVcFtMOvBSzD8Op
t1tmIiKnoO29OTXP3gZSDIbNZHenXbgibudKtOm21TY9DKv8fvikIG7a+ndXl93FTeWfHyHPMoc2
kRhXbX6Ed5xI4JMypI4IwA0/tuBa6v7yMvvvF5ZnqUNvKOLQE0VzGp4tt12JveB5EGcfp032ed4+
q1/XcsnaxYjl1fudLe1U1HJwpqw9lat+Ff3M98iztG/5zrsJ7/Sba/nJy1Pnnzc8mzpDPtg5zpvN
n6lTb+JNhdRRR1778Wl0+YB/9Vbnp+2YQOJX9D+nLbkQa+FvM/Q6zV7ceXKRniyUmtcKA5czv68e
On/eV0e8pfpjb+DNc6pX2hoxyON4TFwatn85SPU+526wSpaIQXfydN0c7fLp8M/Avjt+0zBVQk6H
ZGdP2X2HrzWOubewO9wk9dz2ygBfzKe/etWzozagVp5RZ2xOMmuReyluZB7Zpw44bV/5khfjpldP
ml/81aDK3vM9EcjmFO3iR4L4pf9NrpQjumnKWMr91Tjt0nqg/CgdQf+AcM7Vm7oDEaYOwpQZytlj
r6etXDb0EKL7/l8VzC693+vnnX04ZbSaWMGAk7hQXU4u+IQ7BGTLH/kuW8V34krhZSaRvosiHN22
DdWaDdHOPQpbzTPClt7XE31zP5Q6/OKLpt32TkJCQSG4d7hdY/SQJemi08UqDulGw/JWbbApTo9k
VW6yZMRgsBz0zeAcTWFtcl9iejH+BAEsoMeg4MSgZxNHT1Pxgq/4Qo7hyhjqQ1hOd42yoZNoxYWS
tDtdt0r5Rc2GWw6rKxN0bub48EXPdgDNN3Ua9If0lNnfnVxHgKrSe48Ra5P0Lt0XOygWz1WvrM2x
vTO8AKZW+sPLp0NJ+qQT4pARnC1S3Tk4kb5T6RiEsLXPQ+0YWvQkl/6z56t701BexHSjBS2NAV4F
aWY65TCRGkiK/8FCeP3lznYX3cEeesIzhd0lumc7c320d2JXrPg8K0z0rp0MfwrF5wHn6weezcxU
KkVb0WTIluJvv4nYpQCR7o0v8qZ4ypyFsvxh7I2V90ysscndDljMPd5SQJTd9u4pWmXsdVeG4OLa
ZAel/oMQgRLz272AG43fjfPkVehZ026c4THKWrd1urWDPmeELKbnch9I+h46aHjdryvPPz+fsU7E
3FOnwIQRD7X8s13P6TAyyMbOfhos/b7sDGfdFONKI7WuV8aTsAPmee+40GDXhdftNZGucLu9q0C4
LsKwvUcV/tes+Lfav/53Ope74hd3yurXr+b4Uvy/oHaxWLH/ne6Z28zetoHlGWTf8OWN0GX+I//V
BSYhHxuo8h3dwmntH5CyY//LnnHJf3DICE3mi/HfXWAWrV4IX/gfSdvP8hiil79lLqb2L0uQQ8QI
wcbF0MaD6b861O7/WjM0z9FLR+/c3//9DXIcUczr3em/OyD+RGOvTjOgdnSYhV56rG1dH44pZYYA
ipBMTA1CYT3lA6bn8CKn6V6fO/KDZecN4JeWVW75Bjy4DnV7pVcjWeWxMeYmktLJhlWgevRfwTOy
+SP4LCvkgYfMyUadnGtPqQener/7ZWmTdVt3VjVL2eUIuBIZnM5f0wAkKkqUIiKWLl4NkB10eJsn
JZqa8M6iq3pI3axT/N/YV3/1EzKEoJcbOX3LgC197mRIVlqzZxxw41uqsgy1Bk/TJX6m9aq0cXqi
EKtmCHlyun/bjeGFE53oIlXqceeR/LFXUBfTG8lFyzsWXoHT/cKTWaBto7oh/K1HlZ4G004Dc9n6
hqPsKvrRxaeinxowXnUwDr8oCdFxOlUxNZ9w1CwY0cpkU00qJxNU/4g/NnnoZJhUlLCoKIznyFKy
/leWOVbGUu58vKRLralWlfB0WiSSwG8XKm3+3RoL6TnBqRmThbbfNAXaJIqrA3DKPDM7nT7k1sjo
Uhu95K5FOnKEF5MrNwHgGt/tZQ4Mt/PNqdrnQxZXOyOUsEtdWdiq821I6Zt6hE1r0GPUKBhXEAb0
wPlgVzS90Jch5DlqaUM2AplZFAakaHL8qqqWNCHFLZrKOlEm15CJLW7McsJ5dOLr18k2DTTLfvIp
fmr3SeFP5NSIDZzGjdqhHXY1ECu5azIYrEt1yIzwc5GWECpEmebAUTJjKp7IvPcWRgmV0d9WUR10
z2mVWdo+9oKC65BTB8oPggPlZ0dkMbgVff/gfAEU0noytV67RQ6UeqvWjodx40O624nc9BtqUD4N
/7YeqvWMadJo1kutLqe9I21Ra9JDDEW2hRCSnZzCRNo+KFU9fPYdCm/HPjJg5EnbU+jqQw9jti4A
Nz5NYo+Wd1Q0MVMOIYmV7kjzO6lpyDOIy6UZ0HCV2rWc1kVVxfjRddCCl9gkF+rRI30UPZZCsDAB
6FqWPVOL5Ms4WChYxcDKXWpxWWirMETBeAc/u0ZQlXRGj/x2sIJjl6RWalPTjSuFUl0+9FkCTWK0
G50SZmP9lLVsQkGNmjF8NK0w1r/4LEXVQEybedXRq+Bo/bD0QDq3A4yb6ItW5bl+LA3Yr9YiN5N4
+G6OwZTQvZ6DF0m3MqWJ+6nUCssA0KiEzo82UgVY6y6Fd0arvG99p5CbRDMPXTVuC1MDNbemETQL
ieDMotZvqVjZVMRKpwzpp6OQG+GOAvvcfooA28L5w5kpUQ9t2KjKj1x6YHEpJ7U0/4x26rQ/+75p
m8QVsjIQKQ9gQnjtQar0sYhYqxqGfPJop0sF1/pFTtArvigsSGZimAilg1PWdeEpsru2fyodAyV+
FOVNUpGo1xuAz4pnTxodG/AMWvTooJJha+UxUB5/cDTc4rukwYSK3oBE0b6nmjZmn9WE7vK9OYGm
CNfItrp6A3ErpsoRCaOxKDxpE51CiTbGOz2GwbJFHVmNaHHVKUTV2pjmsYFRtI4KKvBgepA6l1FY
fYtALNPFXtpekVPCxMczWtQaK/5z5MRWc5gMoeQlrMes9x4VMQzlYRpL/RQpvoniPata/0vrs96X
fR7jSDylwB10XyrdWumB6a0iiJUq3VFBK1alYYHEyLUINn7Ll6bjKwvpfFIKr1+KVFJNi5XOMJY1
SGn6HbNo3QRNOhGv+WN6rw4OEnC4DhimtJra4k2OD0ZCb4JezCsHsXo5EN62AI7il2iAtnF0gOWb
C1JJAQXSyvZiWkWGzE7yZWh7I60DcewEFr5RTZ7WFM+kvg9HvQlyMLlJXPzukjafbpzGi9QtzP/A
2FR66vfTImf4/EfExaj0a+jLK2EgUg74GOKQFwhb7vKyc8AI6e1Mb8q5ZuxKO/JocfNLKsdxnNjh
V92sSpuer0AnYwampKKvpbb4cE6XcUAgb+9pMhRdhfZ6sNuQ0NRqKx+tQG+Ft1qr0kPSjGoefDOc
oJ9x50BDbp0yV3hONoztorDQ+wQY+4RH6DFBt64iSZ1Kt2pP4yPYAAn7Nk6UE/XLgApmDyTiboqs
caWMXVts6hyzXpoAEnCdZm3SsjAFUouWTdfEwa7Sc1+BW98YT1LJNH9ljBNxfR+27PiqQX4zNvok
d2XZAJfQTc0LnhNcI3ZebKkm3FrZOSBJAzA2nfD6naIEScdMHf1T3DhB88nA80nQ/ofh0sqB2jd8
NuFJ02vAmTMtYrW1W046C3h+FFvIzvNCBJveyoOfYMg0damkQtJZZbSmUc3n89im9PmN7XOBvhP1
B6KUBXhP59aLMgFhNJdK+ivT4SCcGj5odvKdZDDvpiD7IgEUL1lEAX5tIdvBmJeWc/KSxlDWsFCr
8tBkCdVzTqXhC9rjNj6IbLJpFbP0Rt1AcgleFApaj1UYpP5RxJORoQyeBCKZyhx/mp5jwA0McI6y
xhTDu6AptQ24zCCG1ap7Fu4/jEsJS56/zCqMfe5ryLKKvts4gQfwAaAWp1lpWVaxs+BAuayxTvtC
ub+vDmWbNsqDUjSW+qjV6kOOdKOjKpp2ZbfLuE8Wh5gxHbacFkz6Gb4UtEvP8fTRNVJ+88KpAImv
y74rn1tlGJS1X+Xhkc9L1jQY+/Cg9iDUlp5vYBBUQaPODgoMlx8YA37xg6BHljROig2eVrEDfRFD
6AB9V2eu6dXMPZZUaAz3/uisIbNU/cHow9hx9ZhgEkimE+rlvV8AutyXDiv0C4WLRn8scLUouoUf
hWszBOvhwlNot4HJcYsYejSzVVTlgv4o0ysPjm+rLVPXnuQy8+0UPLZnh7TPyKgKuofSKDmvXRuC
DS4KVZa1DrhSVWS/VKOT7SER/fhiscc4X1I4RsaNYdtVdlOasU3hvlZYEqTkI3Gjamkr9qXpJMZn
qu7cKNMKzAyRTu6k3yF2tOLQBNmAwi0atG+FaOj+SGx/PtCtVCXFzzD91nSw3WvuAGWyUVqSGuCq
KsBNGoOtUcrOKwmJqFQwNAhtUz7Ce1aapZGlibLCnjzQ13ZRYYfAEVDCECr7Ml3ahY/VWI4Ddwp9
yKtoRvFsmelYJ/mAlYiuR2t4qGVrjscSp4nfPnVb7/fUZOVv3ah6uSJib+9gkfcp3Wcy9E+jX7U9
SZeqxE8g8UyPUU3sNtc2Fv9Ct9Jy5Fr7xNNLbScrqz/4iq7QTY5VxlfVapEreE6hPUjRFpSyyygF
XAqNGi7Z5Ohfw1T9Dc0m+Z7gAmkWqwbHBjouKcMqkOoymLggEenN5SAob5ypE6tCH+foyZcicLtp
Ggjwa2CQc3fcQCcrtWIKD20xqxOFqMRGSaapdAs/oiEkAAy4QzqJgMLxVTTgNG4q0KToJwEx2IQZ
bfNGpQG8nEKMYJZeZthrINgDLZmp1Br6H50QESOUr7J6VtDw5GsnUzAkmiTfdaWLmA2v9By4QalV
NdmsFoB2UCeT9ZRqsMHvVb3xP6NiC/lYooi5/RM+PlQEj5+nkFYyoxH5nRnFBeD+Iaw+wbgB8+83
MduITieOrdM3p4S9R5VqkMU3qeTOqjV9yvdTz9G3a4DOrwOArt8LLvluLQsCT4LouQQTVE910MxK
xSmEvKDk3exP08xk5y6jCS6b1Vw42BTw1GDA2XqcfOs5eL0dDiXSus3ToYU2L6Mhcxvpka6GeD1G
CwsXa44hb9JvCqCE+VcsLLLc7WmyQyEiPRagcDajoUeYv2DykAOdMYob6NYVkssOF5PWtMwdtivt
0WPHsRZQmajScayney4WED8AZcIUjS0pvoWaHt04STlV+HAUPnR8xIxjyLGIjGcoXclRsY5kyMpp
FHuwADuNxkuXyICWc5jU02rmE986wtb28EeRXuaVVoSf+iYFgZMNRoDUKxPTNrIT+ud836eiU1rF
r7avnGXfNPKbVes13a+6Oitt8cX4OrRGzi2yUCFe9Jla3eoCsWWgoY1ZNmkXfotKTcInT3xULnwo
4EjIebybKBYSPZfdK/tB6ZsbKTB3KRPRAuhLvGDbGlYKgrhpHVoGu1IpkTDVBb1dPYxMUpYDd+vP
mLypqDttjHxRUPnFuo4sU9JRq8WoahNLKHfIlhJ6wnM5ovjScjszdh7rVHs2tQoOkuVr1nqoDc37
XmaZQr7QnKZgPcTsokwLqqmwxQoPFQzuBY56YtdD0aeJRtCWH9WeHjJDRGPfhr5gs4h8tQ13hYCj
sPdzjAZeGmOQxo3Wsyh2Wdr1yQoYZlqsMpp4I+C+oUYdAKPT+hH/gtR6wq9VKNsWaFV1FxQF/jLr
TjiJgmVTX08/DNOyQ4h0CU4EW64YBZek3ujNtTOTfyFTKq0O33ewhVtJtV+rhS+fVUTIN2FaA3cP
6EsVG2z2imMWgLVuTE/9zdfrCFpMEi9QmS0zKPK1oYU9uurMAudGMFUdtW70Clroiqrh0gc/zl51
gdR/105kGM7C8ZNIXTh15gOi7o2pKbFxMJRt3pWtw/Q0OICqJkl/2WZvFrfC0eLfmcj9n+jY0o6+
+kqTy6F1jBn45ERe405ahUC4iAKPzGZqOwZ0cafCCUGEcbQ20p4AQ6ntXRxpTf2Cx84E6QmoULLU
k6gKaamTfZyi/soQ45ptjv5tY2PRJVoYiVFYVseuRWJznPwOTxXgnPr0HJU97ju7nCun+dDF0uzS
Vdr2SvXLhFKWFcupFGaGLx540n7thVk0xuu0BhWnrUYCe0xJah2OqjZjSxWJOUtj432ybOqQfBfg
cuKs0rXCpA8RwbZsLdqNmhWZ9Vt4TjZ9Ydnq49wZHU3aw5/s27+ViDz9/8WhmpsMPkhAviQ/w+5X
/SYBOf+RvxKQtvEvW6hkIOfcozEbq/7VZ2fr/xKkFsF9zwUYWHAUaP5OP9ozaIoGOlx0bMxVrddd
duq/bFWja0taumVaJMDVfw9DNVet/8nt24jVpcnj+SlISeQfSNbrqlodTFj/paHqGs60afKHrCaP
nj9FdJp3XrtCMKzGxZaIdv1qjC5kPs9AM3892AB/RQciftGQsN6m8LPYHsqsa1ROpmc5BCvyFwcr
mMmt4HbCCLSH4haQBBsnXBKZLUAzkle0UGSqrtX4mKhcKzBeGgpDNUFCkxK2/vQ2vh6KjFbJqapL
1eXrLCa9WWZSLKcAAI4HbLVHb5lay3oI9un9x2PxR2R3/hEMk+sbps40kulnBRYZFnVhToyFTtQX
6/s2tbekblf6mL8Q7X7ylN+OZh0pZR1J4K0y3dwLQZd90dxAQn22CTZHWsLnutbg4tN7pdzytlb/
16eic25OlcPUE87Zz1MM2ZGiw+MC+OkCtbY6uGkIZ5CoOB4h+IBFnGif+XhQ/kyA80EhP49FpsUk
p2Hr7QQp8IoiU8RTY4esHKCJpqNPf7xPzOe86riTd+va2khvuKYeuzQPXj1YnM1MgTla2Kmd6hYd
PeJ6gftb0twl9rPSQ64icYyzz61qOqdBBquPX/ptNYCRpgDMIGuCaoRuiz9qzVdVAcK3BDcFErih
ieIZeWyD4sebGnAcypUFeO1RZ+V0gZLcQUQMTgXQRe6HKz0eXXKO60jrr3xK9ri3ewxvxZrRBYY1
Yt5x3n7JrlAnfBECPFLQ7cddvG0AgyRGcqXl7Q86782MefucP/S4V6PndK0hQ8tX3Qm4cyFJ7lnJ
NqR3CCX+wtcHGlZAMvgEF3M3mCmfPv5475bJ/HjdME0Tfzkh/sCuXj3eMs2C/oGMZaJt8MpeCghq
+ehvfDG4GcEsmyhJcvNKfftMt/PXnHn92LPRDTovIaGUs3kA9ePqYpPvQ1WPtCyhtlNAMUGtT1UJ
5xZ72V5bLPM0eTfmtGhTCoO1aJz3U1qj1o+mwbe1i69+gB2BbmybcbjtdWWFKcGqEGRssxcn/Rb9
QmGwHetp4xj1zmb5mnayVdCy+8W1rfzip4A8KwXutpZ2rtVC0KEWYcNMqOvvXTVDUEDkK+a2Lrlv
xNO+HHYaXHwACeFymuKtNM19SxvDlOSb3ErvO8c6Rhsl1G5S49PHs+RMHPT39+IEp23YFNhkn30v
SRLK7wJO3PlLGV9TELewaEUxbvTWWoYF3Kti49kmziTdojWb5eTVyxFFomTIQsVcjLa/mn5Wun5l
8zmT2f31y7Bel/wonfDj/EjG1XUg/OUYGk0HW7dupdrjpps++9SfctBpuS4PluGcmNSP+Tgeue9D
g+Z6vuD6ibOYtR11er9s55N+AwX/bpqSQ/rvnkUsMkPVNY3KO92d5/PNKb2pz8iSu2T3V3aNbwlF
/0b6q4pmiXmU7Fg/Gua1CUX9+N00p9NbwgZ1/gRgb7cwYUVYbVPyQLcpd/XAcZBi0NG3qxZv0irP
DjqZGr8O9lDyd1o53XY9P0N6nyP/yk+5NLVp16L+YAnJLXP+pa92GdFbnkWFZILmVcFdrDe4FzxS
KLzhNvAjDF9i6lU898qkfXcmMuxCYlSH1oKAlKDzzVNT1YgrSYHV1RRSf3j0FN5JsqumnIyej/cD
+U2NokVQN3dXHj3/1ec7jK0i/CT+sKVmn71wBypXi/Dpdc0peO7a4aYeT1OEnfrI7mLLXRfhOFzv
BOz6+ReY47Vejos7rK3ZjnB0fY6Wz47KUsRkr0i+uE4GttWBKpOOG0UPH01B7yz52OGGHvk/7x/f
jVJ5vjIClyafrbOd0dA3I2PPRiAJA8BPONsAJkq3zW78THZyi0fhguzMior6rXSGuxlzM2TtssuL
Q6jA8suqa1/i0iSwKf5I9gb2rvOpR+m806IMDwrT8zdGG+wttlR7Ug6OFjwquXeo8d2RAULcyr82
Bm/VcX/tTWw+GmseU2wUa28nINXx3moLTjnScUs44QvPXxpm5+pmexPDWJJetbNoX9NtbzVo2CcV
u2j4m7H8P8o1Lq09W5L74FxBAXI+FUGEV2pG6RShOMSlNFwVDvUuP3ENMW40fomDEwnd3R9//1lM
dL4AuArq1HtMqTnmHF69WvFqZlGVU4jUysxbzTGpTia0SpPtfBfplfBKYHim8f9rqB2WOtdCjduI
dTbdEXUHeqIYBKE+Qkdo/Wa6tZubPPPWluKcumCNWHKTaVsqB0vON1xU5EmJ83vjb2f4/3G8L0Z0
juXYJh+eTe+czZIZQW3lUptoj6PFU5JzT+/rQj8ipXhMi/pO7YfbNj7ZUXFQ+nD38bifdc78PRBM
eJ0Dh/9U5xD61cBryUT9JReTmw5ouWjeNYRJg/wPGvAfSn344ZvxwatGkHjTQXWUlzHq6C+98vXf
34Oc2WsdFapqONyGnHllvPoVEd1xw2SZA16KbiRS15L4VJWpGzd0kepUrQk11XHYZGp6JW5/f0c/
e/TZxlPFSHTGlPC1UTp8iuFX5cEqEO1GePdmahxxUtt3mX8MtXBfDd+Lpj01ctwUoXGkTPpkalez
BhdWIEOhAyFiI1DZj98ORuzoma/28d8XJOj0tYy3VWUeSSe7nuY8oSs4CunvbWhlXVjvJjve1qay
9vAC8Kx2Y07RQ6bx2zru9v3VYPzCFkmxmmQKZhRceMTZ74uUqJtSLEvcuuzXI/n7WQvBRHKx/vmd
oPm270OdjF579ZC4+GSHR0InVzXOyrcj44+G72dVxmStgkcRg4huKHUp9U08ir0toU7bzfL3UNU/
Pl4ll6JGkxOBz2LaqmWZZ6+sB6EITTQw9MRzu8PXhVLgui/6tU/X7hCJrWJFDxbnt1VGy9qHnNnd
1WO/8s1oG6rzJf43RchbRW++T53yaGymuWOba8HHv/PSKW6Rh2MxY0Ah+ae3A6TInhtv640M0MKo
KvAFKInU2Q1ajb/Gk42Rn83DtfHU06Bp2u0Sh4Qre+uF6WvRtgWRSUNQy694+xumupjixCSMakzG
A8XOEIcPXUaD/Ag4aExhw+n7zAmvxIyX3501w2urpv7u5NZmB+5CEDSWYbDRA7FWX/Dn3M9yDVgj
VOXHDWlKss4KIm0PednVKO7C+U1KbQ4fJcH7u/PbqGt8NYOCRVr567JNtn0aP8iSpvoeD7n+RjcD
zhIkjcLYZtwzULc8Kn57ZUvXL/4MSeRs2AZGi+bZlq5j+YyeyuJAKZ2lWQIu1EBOaxVW8IE1LFEP
f7JLdYGMcRFH/gt90+jIaKMuuhtHi761Pr5DdYvoi4pnsE9U+RMdkbrQdaB84yjpkL9yKbt0Gs/p
Xo1UMclSzAneThmL5Cy2eyrTxfCfStkfastaUR5FmtKLnyIej8r0KZo1n0MQ0iqfAMGgZdxMbyLj
NsHg8soymkfoLBqxEF4jAyBPxSXk7PdEVhz2mmQqaUjo+2pcOCK9S+JYX3RaOVAQLF/8Fsx2Rh1F
YpviDNm3YBxdkXB7TcxjQ0v5ENb/yQxndpks8Jl1dn5W95T/NLrUCc1COBO6OaHmMOPt5EDZpfLv
lKz6hh85+cVDBsbSwfCbCvXvK6Mzx2LvRofiD5clTgHrPAcU52o/lnCE3KDEi8lID45R3NuZPKFC
XCdP0QTMcVK6W8hIL1HsPEX1dJBzzRy/v8G6tufNkdr5r9FJ7HN3QE1snp9G9EZ6uow5feywuhc4
36WTA63HXuoQj+btpszVHx+PwKVHIhvlusJ4E7ScnQZN7dh9rGP5gz3nsrZVd87apj0YZW2DWHHJ
L7r26d82ePwJ05CfCNI8tMOyx5w1A1SFLBBDDBxAmv0cQAPSBmvrN8GmLrin+9WdVyoPvuZF+FRg
v+D415boPOXPh9ngDLQsRyXXdN4NUDrOhFaYH1BnToEizv8ylJBK59tyrBxsK96aInzIzWAxmtTM
83bTwg+lr+Bh+Prx6F86XygLQTGcE67vFmeea3o3DgqGS2jOCumWaneDWu9hcnDBwM4UcA3pko+f
eSlIRxIFwoRGmjkxc3Zf0EN9VDBHH92Q+EtSHdUapAbLbIEs8rdjQWrC3m5Ap5h4w7VGyUu7EYzD
P9cxKcS7qzkS2kZMNfYcDuDz373lPOVNd1NTSMdhehso1pb2XU4Uk0gsWHVNeRc05jZXgLcazg2+
cf/BYAjkwBbzknr0uzBMiirrcaDE1j3aY0/8OOn1nYld3ZBUdyKq77ICg+8x3WV6vNXC6Upb1/sJ
wDWRStJcNMTexjlbflHUq0PhMx55CX6eeTAle9R9T14ffH2J0TKHxfbKG89/5dvZzyPRP7Dv0pn7
7o0TETg5/p+g0fP6BYcZlFz+TmbiphoNLmp7q4BuidYnxuSNrPAh1K/Gvpd+gsnq45DUDSqm8yx5
dUVySAG1XpJgDeIZ23nnNYYvOIa5c5osyUk4M+4DzsoTCWrT+hz1iXtlEN7HFfOdRJi6QwmVQ+js
VJx8o0qcgjwE2bjNHOzaPTqMP3ndGGscevKLdDvtMwg2mPim0KYCFHsf/4j3eQIdAQeJMrr62IjO
c3SZaqPPlqB0ujTdxqixcj9+CCXAZXqTarbhjx/3funpKkEhpxxpdsLpeSq+GvQ27pFBGlwO59d1
hsTton5jCWuhkZ74v3qUeRY2d2ruBxVqF1eP+IBY3kXFfQM/QrX6a5vZpQ8pTbIeNsEW15mzR+WG
maI94lGahxOhUz04o73uKlwKsIAm/4CYC4lxgbEZtdAI+a6L1XZUiVvF9759/NaX1rK0GGGSH5ZD
5uftAJNNSIkLbYpHYX7AQW+HAeYpcPRj8Fh032wY4mp8Ncd3YSkRPKlkebnMkfOc//9XX7XOcX5C
7jO4ddivm46JBOjLqJVDaXYrmjjWVRNuO+VLwfRV0fehXfv08Wu/jyDYSiiOIM2Z99Fzr6ecW7rW
pBZgw9XM/o2IGYP4ude/NBxfznj1jS98cZ1Tm3iN3CoKCOvtG5t1CQ2yxAMF8z83s2l9zb0nqHZF
9yugpKHgHjra9IxL51ShokUV+zg7A3780he+NW/NfYQXppR2XnoBWSuMPld61y6VlWr4j0nXQ1aK
XA0ZYQ2eyhrDr9TWjh8/9sKWwYapOXMliuDpPJjPyhYLO8RIYC7F0ijyRVnQEG+0qwxslwCY8fHj
Lr0leRHOCEZc2Oepgo52kRHKADx2J3FDLpw28IpWWG6MD02W3uTUbLXyWgfwhQAFsrONrsOiaEQq
8WxNT1lBiiJKe7ejZtQOJ4FWc4riDcFaZi9UOi589TELSeTX/8EmCWOZTJUk7SDFeb5K2qnZ1LnZ
uyIk2taTQw9ms22DpRnEV8rflwbXYhuetQPcz87ripleS3PEghBfEGQKBsABVo6qhrt6GtbA3FcB
MBDcdq9EHBeypDpiBXDgGObxludVgQrBopbDXXal+QsfdQYR+0XYhaABvqHUP+T2C12ELvLsTZDK
p15Dz6I5p49n1qVNA8XEvGdRmHgXhExlHfomXqV4fASbAH0r7vDHEM9Ir8JHVCqrRlxLqlwcbxNJ
w7xi5zX7dt/QI7MEhMN794S+PrXZYvYyaR8iSAuWTXHScIukvXISXpzLHPCGSYb+/3B2Xs1xG1Gb
/kWoQg63GAwnkBQlikq8QUmWjZwzfv0+Te9+y8FgB2tV2S5X8aKnG92nT5/zBhity0t+MCEj0Igf
PMXJPLv3sZlTmqOPIUYiHZBevLOTchcEzkPakwFEanP67wttkmGS87HF1DdZgXf3Q9dbjYlgKkfY
74+YBHEtoXt3l7eBZ96Pg7aRXa4FKOqKDpkV2IqruDhrRtPWdkeAqsJ9BaEiidVHS/4SZhRlaLjc
ntxKrV1VTVTsNTjdNk3/RSJpGqEtdwaKhCYMRbtCuuNvZTZ/UsNFSvJuSlKvcj7Bw9y46a92L/Ki
Blc9Wxc6+RsU8P2l20UFbasCxFGtKDiOmLsc04VJb+/NQECAhj19r/8607chbd2G3cwmXtZLDPwm
O62awG1IeumqWX1ASfzeKdIPGT2G0jYfcJauvWr0hQjiFlTmTYb54tHA8ERD3u0C8sTdc3l45Apz
HHOgPCDJFWKF8Q+Mv+AWuxWX8a40s3+msfmF6vlH2z4kmfTNR0xZrxSkk4RT2WTcR+n4TcWn8fay
vD3Prn4XqQe+B/iHg1m6/F2NZCZYWSOLy7r9DlNMAbrD1CHxGfoyts/A07EFnDwlKpG2tCFD4jGo
xk+5ZdrutzA9OAhL9emDPYSfVEf+y5LhiUIkfowtnGxp4fkyNx0yQj3GMfpZi+dD6FvnPAv23Jdb
/Zurw8MiO+gjiOYRD/OlilAXxPqQtoAWmnjYdQl+lCm92wzZXDn1DBxwbi/e6kcV5Q+RQIry1+L0
tHptTtAmZS9u9ceqHu6i+WcRfhbdctEkzZUGZ0i8BNOXNIr3o41eFNCBugGJPQYvpml/TU1lI8O5
rp+KRQBlSnZDOxO3i8svGkRTY3Uji5Dg4YJkGa5TcYZ7knofJW6KTGYbdHd6oZ1NX3vMMQmuur0C
xnK3sThXaab4HRoNfB7nQrZisbNwMJpaQYP0ykh5UAYV2mP26PvNL4Lp3sd5bzb7e8eIfjSd/aVv
QNrwsapsI3y/qf0tNzgYBhn1ODwvzOW519quH7AkZINr6b1dzBB04gf0ifGQz11VCb50Q/AMJf0M
zWGfldKn0uTephCP2/m+RTM9UsnHsVJDGuEZdos3yubzEEyPP+PZ/1LDGnARvLy9dqp4PS9+tMA+
cMeyfNfoE2PMylKKWDvqCPdA/EecTY0voR59q5uGUmuS7wJLo+FHkxYibHocLQMfobw7heT0rQQs
YLQftBLJc/5YF92vtIM9m0rWvp596CGp9NHpuTypqt/+6dedF6ACtkJlgkMBtHNZGAi0srRhaoNe
sbNdVmHPpewlpXw0WihckI6KXD2VQ7FzsEaMIvml1jexO2JnXa6eJQPfFdAByhM8MC5PwFQljmEV
tqjPSV/UlgsbJqHf1adsGH41qe3CtBy0hzGP7ml9JG24VaAVAyx/gICrE04VqtDLDNHsVUnLNDqE
0aR/tkHbzfmD4Q8fkuGbLaf7piBXHfHmM3/fXvzra5V8kMNPgqaIzb6MR6HV6HLPxEP2bNPSiQyl
h8T81RoBD0moYNMmBHV1qoCyKMFq5jVMpUWlrs/1mAZfqP7VquODXcmfdD//GE7Fj1KGqzI8DYZ+
nEwMNW7P9jraI8fBrWpQ8VepX4hD9C4z00cj76N0Gr2K95s/R/u2mw8K7P0SCZwIWNrt4VZ2NqvL
NNnd3DHG8gr3g9KfgCLOnhr4v1uuSl1ucKdLKozUAYlF3a7r1FMcJp+gMKMc2/7m7f1z40esrrcA
q1iWxc5a7u0qTrrBzpzJK7EANn1rX/npw9Q6z8YjGt77JmlPxb1RJs+3xxU7Z7mjuVPB4ij46gCe
vVzrSVIkQ/Mt7FJrgjZdzFa19pn1E+TB3e2RrlNSkYaAxDHE04rxxCZ/91mn0a9SWbStBx/sqgXT
17Wc8leuPxXC0BnrsV7y7CL8wdf/cXvslR0lQ6iGTy6yNW1Z2A/8pB3bmXMbGKk3abTsW7IY5R9U
Q3immxupvriIr9YUeiWxSuGiXkYJyVAdSXe4UXTAVIL9UFEhz9Avd0b/QXQOySQfuy1M21qMIDzS
QmALXz8cNQjEM/L6NBD8glav8lcuqT+hpxHWv5ZQ/JvyLh6a7+GYHk00XoLR37d47WljTz73SVWa
Jzgs867DOfO/L77wiaKzhY2JsixaJBIuJnoyAFegn4GoxtMw4JdYfTBI17tuqwq2tviAOLhbTWoV
JOWXuyzstSkac9p2VoGKQCVeBUJ85w4+/xFsFEoB4akCZnN7jmsxhB4yDxBVIObpIFwOO7KbZVli
h5l6fJ6j9iQJb70J7aPIEFwT+xtk1qMe4VtezdVHuU1oH0Qbh3ntiAGYITsjJxInbTH5jJZg5bcy
HYw6/Gxkwd918KpM4adsQgobu9I83Cexife4qf61sQAr607R0SB60TgQer6XCzBBMsyaOGbTR8lu
6IM7bRwP+F7IjfUhcLRjao6/ktSH/w98KUtfi6r9e5Rbz2xRZ5Lmh7CJT8FgPJjjR8EG2vh1V51V
gTmglgRaQnE03qaXvw6aOxKSDnsQvNmxLt2hT/7uuVBh77ZPo1Wes0hyVRQvECiZANM4kXf7F6xE
IMAiGm9yentAIBc3OEBmeUAbQHyZ6QPczN9DQjt/vuNa34da+Pn2aCtRnUSBugooUxmA/mI3Vihs
wU2leRbo5hfDaE8o7HyQYuVVjZWtqpn4sItoR7eK2pEIrxAVFmOF4KkHhGKYmfKx1MIHgesM1Ohc
4jFSYKQoLD+01NqF9RdQnnaylZStbTzodw5xHa4hWLXLTxuXEYItAU/ZptKPIVX1sdYPM54b/lRh
PTl+aOHm0ta4vcIro6og6KkUUrwCz7o4aQjQRLZUwh8bs+bJULzB+KxJwZ0TDPej+sPH42OcnY3X
w9rxfqPW0UThn+tNFDTAGCvMF8I4eET38iEIpRepHx5ruO/KyVeezRRoZY71wB/MFrYAlW7it2Mv
KoRmPvR9HdJL0ka8ZrrvY3mec8UbA/1Y5ljFQpr4sxSUajdsHHgcpPvLhMHXO22WNL5sgLFnMp/8
JnzpMdNQMPFNTrX/rZulHVyG0+3JrlykKnUkQGZsaC6RxVEdkHbSyrwglA/xOdRQhKSYjhLIZ2Xu
XEc4a+j/W/Pw/w0PXsn+cPqCqSm4NBQ4Fq0bZBWzqB77yUvU+IzS1IHxXiI0xlHO2dUtxL0Yp7Ho
d6KFn/5gtu9GXsx21ORMKpEz8WIeoPH8zaZDh2t6kxqHcZLdwt8CmaxEQqq97CI4onR4l/FiRCfA
Nwda3EY/UEXpzkbR3BlzfReb3BTaRl69Egmp6duACABVAJlcnNMIY5ZItgSixTB2xQhiD0zniMgu
in23F/JtOy4CIWVAG2YgHobQ7heBKBpDA4l4AGKtHB3kcJp3UOxmrN7jw1hHWGzV09lXVEGfGx8M
a9yZkio0emCA1v1R6cp/xnJ2jRKVjmQqbQ81gI0sZXXpaSqAqEGIi/LwZajsDSXJjYnFiFXtTEJ8
AH1+8CmXwA2+gyv6B89lVSCJaMuBIraWQbKP5yhNBZwoiIO7yMgeZjl/jYf8VamxG6IxG94189d5
5FF1+1usHWG6zVwGPKVUgLKXE0VYtrKKMCLltITxtYlOQr+PZsAMZrWPECJo4FndHnLtQsAVlZtQ
1ymPOIuN1s+2PvgOzFOtH1x1AhJTHqycPuz0Oo4lBZP5mEHWvD3o2jwxsKWJoiPszA6/nCfuUtVk
AFrxNNzMFTs9IozzlGp4oalYC3WoEPOBbw+5egkJoBJVIMxxrwhUdYUmXWVwflGd240YduONfpY6
ijHjNyVo3DGGaof7lFHaG0OvLTHgLHC/1Nl56Cy+KoruMXKTzkiYSg4m+sCTIdpj2Bzqs9vH32cc
pH1jo6OxFkDoocCXQ1aAYuNiicey6a04YtC+jM6i8Eu64yK27P1Bi5Xtw9MB6ukbaXFZ9xjnLu5S
jaGGAmwziKrcwLWKWova+BtRf3UpGYgXPxRJEIeXGyethyEeJw6IgArI8EbLbrgXT8NJRjjK1vl6
wfdJk543No+IgcsYySvwf8YVf39XAwjKTEYklVeCFj+kxQ/JbN1Jtl0tfpp0jg0V/TS/n6D7Zk+C
f3h79NXTolE9l0lYr9lnbazJKNJQoK767MGJh33TOg9JXDyE3TNKO7uOTuvtEdcPC+APwTRbgSX0
PSY5fcft2uPN7JZKdJCSAE2K+ikdglNoaScY+vvGz1+18o/SRYrX4AXEO4CodLnYc9Kgr9bXVA0H
ONTxXRGahzKfD8kps1N0aQY3foRouvHWuqZRiG1MtwbgMDynq0KxJqXIC+YgyEosD+2e1+g0o6Tk
a7mnVY+SL9FZ79RHI1P/MuhWBGF3GtPME52LqctrfM38A7I/j8MYevbQoCGWjPWutPTGRXXoTu+2
mLhr+wJeEoVVtgWcl8U6hVU14VZFvdGy5kMZyAdjzpDgHg9zWX40LE9Vt4iYqyPSNRS4alSRl2+W
ADS743Sq8EYJ7pTZ3+ew6VsyAaN/1Rk8j7ZoC2tXPxVzBKDhGnEbL67+BrV6PzQbYifMS72WPyhN
5lmT9RJGytHf3ASrE0SQRQb1BYpw2SNCGWkeBn2gFh4Z567t0HvLH/q0ejIOBgp3gVlt5Hmr8+OE
MRatMfg7l3sdiSUH/T7mVzuPte/s1Ax5P8QZ8vkpRRD19rFei54klOibCNWbK4g+1eQYKhAbJgzh
LyrtqSaOxebPplGB4jzJmXVnKFsX79qgYnOKRjcNpOXt4Pttiop2zRc0oKWrwXNYR3igymg2y/si
xwKkVj9J0JD++1xtynd8RdoeBLHLhTV82o5NyLAZngdRlXySgLyEA7LHQMpyVN8glpiZvxGq1+pp
tJUdUUXlnFw9wuYpDoxEYdgIAdES9djgVzp/VlQYg7DUIS/S9ehTC3HKeodu9e05r+1eh4RK1yme
8L5fzDmv8iTOZS7i8q9hNu4GPThEtUPRGOxkMiACvMXKX/u2DqAQWvW0dq/6zWWW6irCYswW0G0t
kWvER4o7j5WsnTPpy5hYuIT+UXpObUjmVcS+MpfZI/ANeNABsExlak+xCsUFlHGGX4Qcph42tqc4
TV8V++9sTv97D5lM+d3Q4ji/ywOSrGlRlWWFZ/hAiDY2HNUJqXIibWolfG1zr6OTQx6kBadEQrkP
6t3tj3wNQBLZOsk6qEHYP1eCUbbRq3IQIu+tyDPDaGfDz048t63XRDAsyGzrL+0cfJQ22deraQEV
cUE/ElJVy6Ry0usWmhjI0ML6kBQd0r3j17qTv1V1dQKQcc6FpRyaai7h89vGtEWkX6ZgDph6uona
GjKoVEgM5gDox+R/zqf8o2AXidQvkP0vSvmNfu5THO587fc4RzuO5+8pauAj1Bt7YOWQEakF9uqt
hrbMTqYGtWW/HYFCG7QFGjolWf6QB/6xctJdRI++rLYwWCu5PEOSEolmF9RJ8ZPe7TrZUasK7AoJ
NvkGZrLwvQu3+Bjnm2ZN4rpZLDLVSCgkogWEJ81ipDToHAddPC54C6qon/L4n129kdwZyZNAKg8q
6pMm4gYphmcbH1hbHRuciGgEUbRbXPWRg8OBXirMUvdxrzPOQM/csT0Ppfz3ONovzvS7iIJTaofP
oKU+tX1559u/bv+I1ZWmCCJQUULjZHG+HTNWZqpcgK+V8LtvfXfSx6JPPuiS9s/tgVZ3kWiaoquh
czeKH/Luk7aZrUijSQwrkJt1JQqyco9MJvLnXtPGlFis3tVMAIS3h10GbAGDEOkN/xVY6+WtiLww
auaT2iMXIiyYgzvfBPeCfjCaibtSiQ8Twk0yKdbtYa+uxX/HReoaJQEhb7NIczLZ6Gw9llGLaKN9
IPjyUYhNLQ7nFUAoE3md6kU6NMD6I0jSYWNsba5l9BA/wKa0wq2MiIyzzEJqeYAXiaE0PhfAuYsP
RYBQkxTtEtSijPjFPOVV4qJdv58TIrqCZWb6yQRFcHsdll/97VfwC0BvssGuSm3YK6qSHSGaUZnD
XgIlnHJF1HJzaprhpFTGXUXl5faQVzH7bUyIMbbJU4oXlViZdztt0OLGKWq79+IkOgvM6mRgnBDc
q820S+WjHX9R88Fthv/KtP53XIcyFsdIhstxOS7qtnQNVVZ8RMhCm8P93PJi1LDh9v0PQszPRoSK
t9Lh9nyXJ/htWJhXbHKTItqb+NP76fpVkFsgNj21Ns5CzrDLm6e2+RV26lZbQ8zgfbAUQ1GIgNnJ
SNclFjWOCq1KJ1Rf1MxzFBTckZtHduFFUE4L9TeWEPdZgmqTXj9pQ/OQVJu122W8/vcnCP8l9jaR
ZLHIqL/XtTYNg5f/DpLhKAaucRmHAfSidp/V0mywqXjUwq+3F/kKcv42LiVKQC4aOb2xCF9sUz3C
OgG0dxIgXI8LeVrROUsf5PbHHDsH2gU7dKCxb6cdUaP6mqo73gcbp3otmvEy/J9fsYjWiWr3Yaw2
wxup/o3NgHV7kQynosDyGoyEEO0T0LmN2a+uOuUJUkFy7avgjY3GhPJ0PXgieiYAUYVuWD3q4G7a
uyJL7ulxIcA7HuQ039h0K1NGeV+go+lCXNdG5FJqhsQAtGnIo1vj3IKwtSvn2tExX4wY5wptqxYk
FnGxyxlR4LiAcAFiW6QEWPAlZITh4KUToKpZfxw63lTSfracvRVthavV0VAYMhWGpLO02NAdyZ/k
l3QdhCjiOCBwpgd7M3+o5K+ls0VeXV1M0KDomREYIeBchqguUsswCAiNndqdxBOmaoP9aEU7UAHI
fyJ36lff7fS/qjFyeEjnSNx5n6IitsyilcKmh1dJ3AIgdBPFODWFwofrNk7HWuQHUCEKzwIC+aZ8
+z7yx5LSWrNs4tSaBHeClgGO4oAY9jmJeZgaQLWMdldLElOWNm6d1ZVFpkmnib/CM/KneC7KxPk3
+PvdqxCISovsAc5axmQTGx5BtCWouXK70sHglkfYg/rdsu+K7wIA9h4VLsuePXjJ5zZ6scwONe57
gZ3NJn1rhcXdeXU2RCWFQSGfvzkfvrtsMlTJC79OBq/V+r1RFCjNa8cqIjUfH1r9gOHyQYh6oh69
s5KOBAsRyuKYV9ZGx2p15u9+x+LUjHYYJdQC/2VN5Pl3bfwaKsFd3H5Fxn6IN9u+2tq839oKBlIP
V3XAGLuPUjE5pUY83os6YA9wQEC5k52kGB8LCSHsMDvE6LELWSq/Tr8keGdthOGV+xc4N31nIXNw
jRzryyEw4IpgLhVHh9zo98j178Lc3KuF5M1G7vqxtI/IrhEuriAidX+QTfMD4B8B7JVtnoOL+ME5
dsyedM6CJRJIAwIcPL6bnax8i5CMTcnhsXxzb0977WgJKD1wHFFQW0YPuwz0Kp/xRtEUhHB5EIa8
GIT1AKNngIcfk2HeyKmuWsQiYiGQDUbKQJ2STPJyorNaNXLcc+vQnvw4FbzF6mMVq8KlwfX7l7H+
TDl/l6KFl1onNABd2RwPaELsQ8t2g/rRBq4OSWlj119VQt5+FgxVsmlgsODHLn+WnWXgIiOj9/IO
YoF9qtSnLr7X+94tS6irvGjkV8FoFJpItz/C2oHT/u/ISz60XMRKakYkt6JrKkjuVfC3H/0y89de
Yc/Xm++XlZSDD0Dr26FHb1zdwmGuRMi+jLxfIv2oDfdCd6zD6awa9k4bPvvTN7Re3A6B/dsTXbuP
qTXpQi7JFGyhyyXW0yAa6gxJ/7ADwY2klgB5RKRU+Hk8Y7d59wfDmToKTZxo8U66HM7v4lHFM7Gn
oGjsNKnbFciuOeonI0/dstuqh69ODsqvAb6TVH75Kk2COlM7pDy9LA4PUosemaGe0Z8CzUvyoTjP
tye3dnLFXgVDK/6zDBfWVBXqlLFp8p7uM8Rb0cuY2h8QBlwJ3kRgoC5YbtXfV08J4H8RpgiSxI3L
NY27ppaMQenBet0F2ouP8En428GRZEIdmFsJhb2DrB/GxtnYO6sJiEH/DrINtOqrfkPnYwemdJzP
QaburujH2EcPjmrDHPsP2uvY1J7e6rvK3hIRWDmepOXUywB1InotL2BJ5De6ljcoAQZq7iaGtJcQ
hm3kCoCD4raNfhYMgNsfd2Uv8U0pgvMkEBLb4sp8lwrYFbZuagXN1lCqXQdzSK3jfdg+JJLp+frW
3beylUAlc/OCLwO0ugzIeaCPTZsbnZdLNOFCgOEivYjNndDJ0g40y3adkm5McXVQdG14cKGrQpJ+
OUWrS7LJAe3lPVpWu1cjiiUoGwU85esRZUKpuvt9e03XNhAtsbdeBg05KgmXI3ZTT+EgmXpPsU69
+UtgcAXzSQsLxLheYvmls4ZDqW/csOvDAvaijQLw/yrY+oHea2PAiZF7IhBdcAFqwLXnYYy/SSm+
aXSgkcezzP9c2+dGE6LZgMxsuEJX+qYO9oVSaxORFHX2hG527Xsq9miUD05T/GA7jev8aPvqgGnj
xtddixO8O4TsPbe8fBV7UY62ZzwdMV1DuUYks31i8Cz5hqHcHoY93LSRl+ZLDIoQddL/Hvh1CimU
Qy0VhtkSqSnhnqPWekIorpO9ouVnbth7xJR7FYhMsiXSs/qFqb5iL4xWI/3+xbVmJwEOT2HJ+wRG
Mc45nh0AoYYRpcxPcfIbpgVeeYd52OQ3ix27eDGIjr0lbhyDHbYonBhTPwRwfGHjF9LewUU0mYWT
RnQG2uDSsxd63kIIUAQpCxW3PzhQYHDBQQG+Yv6Lu4CaxWhKdc3O1oyduPHw/jmKBN4Iv4ExQXIP
m8YYO/Pe2IKUiOhwNfN3Q4uY/S5AqrnJggNJ9YRQqAhXZvdjwKbPaJBVbqvzKJ9In7DWupuH41Qj
vgFnb2P64rNe/wZ60biMrIiIjzy6G/RlepyJDddEIqCQ8kMf3emIaOtRBK4HX+ezQJiYsXk2K/sL
vlAny95q1K5FUiGkjeoHpXgqlZdrocDH6ksd99Q07j9h1nZn824cp6PtzDsh3xxVmE5I5db0V5JI
cO5UAqDXU7VbPpBHTUvS3Gk7pADVs7yLsBJMx38KYWDoYLbCsZfD9jQnvzeWXWRti2Vnq1P8N4Rw
AaWPy+kCbUrAqXUdTsfGETuvYw2BtDI/B4F5jCK3Zc//zMx2NwqXZHmrIrx22C+GX+w8rS2UKjax
1ZkS4yyXgKPhdeDG28v1nTM8TR37sWvwP5u3LpKV/cbIopMk6sNQwS8nnpSOVQ6U1r0I4EGZQ/bk
opwhb1R7IYoWJei0StIdoLV9VL4MnzP8LectVrjYTMvVF70eiuGwSPAuuvwRadRHcx37nTfGP237
nzDF8jijILEZXcQ6Xg2kCol0qjA0ERfrbEeDjNXc2HkSn1mIw/t+dG4QaFKt0BWHyuCY/cHWUmAv
qWCXVxTRpbyWyUjiHvvucG+MnGqkZWCAH/vJfhm+jzsL68Jcd4c4PpK/fd4YfuVEIbmCE714szhX
xjx2grZvmnKQE2nYo/ceTM5zUTQwnCvEqdCHtmv+R8KIeTA3B1+JIgBcyBYgOPAsX74naoTV0qRn
8KoPv4c4o3dS/GOM8k9W5TwL9HCb5Pt+9l382j/6TnufZc6DUlvYUCuUqw08Ldr70NHrndY9I9q3
FW6uU2JqcJBMICOIF93VfqgCfehrH5NjPoOt7yz0SpMmPGAn+NyFOErqxue+zV99H7KLaX/Gyoi/
/VWm84c2kL6K8EuLZeNRcr1JSZuF2BItIrh9yzefDNU7GzW18eriR0cQGMLhDkUiR/vR1vE5zpKt
GLA6INhRcCqiKLmkSAwTe9RRxkbIH0TKD+tz3xiuQDYa+ade3QmJOpIPb3bB2rv0gFHAEg3h3o2j
YxcApeB+3Ni112FJPB3+709aXj+0syN/GBoP42dYupiMqx1vX+QHKsO18bfKmurE0/85wGjC/B6H
KIIAakjN7LjxS67PD6BhUQznDqBldwUoTGYF71ilRgzDcGPkq5sSj0nUKu0GzZUISZ+iPDV+tN/u
T67ku2JsDYyreMzw72VcbHP8F9tWrb00fzLkj13/gCIB/sA4NZIbIK4WPuTR35KzRRO/PrYoUFPL
IfGEpn5VwAtAf+vp3Naeg9+2hRxpXVAdIyGJ+6cKCDFyGLty+LSx0tfbkFFp13Ed0Xa48lYDA2Yq
jZ7Vnh39663WZiBdgYUPGhbXR8OfXUvHi4dd8H9IBwOCDprTYOVNOK8gIgThXmu3rqcVbADlAUFj
B7gF6nIJgdRlCb6aH9SeRPJZZRSTcSdtZR030OAsHj4mYV2MaxXJ8a1LY/3YWJzrA8EDBjQVNGvC
1FVffmolY1IjB9YtsK6ohWdxjpEpKV7FT8mQveiVBMkZw/Wp5Is8SUC7pHxTJ+06RzaAuWI/R2Ai
OTcWiZKT1O3QVFrtxTJt1ealTn8ieE2DtXJbIQoeuC0h63OMk7nzg91zexmu4zWjExF5aRsEiCWy
SZW71C8Tu/ZCE2AZhU3UREdhB567EVCJ24O94Q4uswVGQwacCwxIF3Cjy+OXyklQTlHUsPXrNz5G
odOJAr1mB9NBfH5HOUuPdUBZo0ZNOz0qVvqAjvpWMLxOjwzIiQKkQFGOHufid9jGpBfFBP/wNUzm
jxI82wJJhdoC2Ixip3AaEigCB36USGEsNJx7X9r3Kc2szvtnY1FELrZYFH4F9SOBWMXtZrEB7NzI
Ej8J8Gimog0U2W0+KMBEs/SrHfxtlQkW45Wb8losT0GHiH7nqm68afpxna+zJO9+hYgl755qQy9x
/068P5ruYUoTELqv/fTMzvzMFSnnn2obqKdkeJIee1nfbGzDlfgoqG8AOLBbQZFCHNZ3o0+5r8y9
glOr2dY7UfLRQ5y5aKNlkbFT0XQm4bvz1S+3l351VJ0mnonsFBU1sSbvRs2mIM6L1ii9MDqkI0o7
fHwhAiYcfWoIjhKStbW50c1fwVFQbqGwxYCij7WEJdllL4FPIPbZ1vfqGPyKEi8Kz04/uVFdIjz2
eyqPyfxsUONChW1jodeOIGgwShHcRzCRl88T7h8jkLSS29cGAca7ZHwx9FdxBYj34NTQySixOcEh
m0b8ZCL3KpTMebTdXvrVVWCvA/ojCl/fAAOg8UiLU8yuAdKIJl7b73JuYXgnO6EeLEBi4oIUjTx0
5L0SjUzMzg+3f8ZbNXF5+ODX0EjSuZGuBKJiJ81NB0dyr1B0LLzOJQAWgMz5xzJ+smDXm/7RGv4q
EskFp4ka7dckaXbZ9KF9NaXdoFluFb2U6Qjwxdr4UiuXN6m08PcA9UuQWrwjRz1LJRsKtefQmGjm
V/Uw4zzM/RRkrzUKaLcX4kpGDNqNSBAFIZA8havo8izQQpeGUikqb+irp8SZaU/IQIvT2vqlTvpf
82xg5vjvHS1yhIybqFFznhvjXkqsh6yYSKr8YnQHZeunrSSMb+Rm1pCnBa+Ky5+W220pZ6NaebU2
H4YBN0nOqCh8SxEF0yJw9RYSTu8O5haX/ErHTKwKeRvaYcBjhQnd5dBKV1nzqM4Vlf3WnV/iAgJf
yU1AlXZCzk08PEddyMrFO4eKhtiscYO+Xhic8vJ54xOtrIMo04o8AbAD79/LHzM6E0jLyiy9KRj3
Q/p5bkY3VdSzrU8fuoDaHuijqMofTGOLMHrFk2IdRMcBfWahmnBFO6qLCUuolvisWqkHHxlFyHOK
E1KIAQZQA2GaKmNMi8WIJ8A7FLp3VgGuZnzWzGRvkmRaaFV3v6TA9LK0v6+rwaV6tBVUVu51Iorg
RZFSCl30yxUivW1UiHKl50B2ocflas3ghgGIAPtj20n7Scf5Rio8OfrQm/VpmiDMRxRC8QiN6Rjh
qblVAV3JMi9+kbiC3l0xZjSiCz7ZXDEweh1qP1iW2Ok5d15NXj8tNCoR8MRacawn87Uh+VSKP9nH
kIDAC4Ln4tm93Me1HGeaH3G7t/X3ufwktV7SvwoNvIZIMvbtTuxk8dUEFLeSUqxxyINCyhjK3cYu
XvtGVKWQOGEfA1VaHCl58LMklsPKa/WEW9f5UpP0xmn+oeie8KA5yWP0TfySqTd2XfQqcDS2n/My
K944l8FmfVwcm8UVAGWWu5hAS3a6NJKYjGgI5yLhjCMQ3Ea7zIbFkqo+fZADwnDIfiOna/7Tm07k
ljjTbLzSVuI81XleZ4ReniFLjYGO9FsZUk61UBDudZ2WsOFWUD2Qut3rieaFmzyptcuXiwV5OsrC
OgRI8SZ5tysb3TSlWdPKN8djx/ppBc1OQHYHjKLK2tzZZYrGwsMQFne2Up1YzV1db5CVVwAmcNAp
AYAUxnT9Krb22VyjQeoUXilDeo8PYRd7lTvNhFLgd435UsOw0YDIJSZpmd7tBYBYaDz4MaaT0e8y
606K327dNisnlp8lGCe4mlxr7Tb0NiGeBpzYvD211heqjedqMPE54TZ0qO5RpWjLyBu7L72uvtGe
6Oe420F37SsJ3A2bUiAIrhjzNUoxo5TUpYcJ6k5r251kZYfmMNXJsdDbfdk9l0BtiqHfx71+jui1
b3mQr73T+Qm0J9kseJxpi42izsVIsp+Wnq72bp1nR5GpzZjUjhXiUHDMzEjiXSrdRXX3QdgtlxAZ
bgeMlXhBmRMWJnm66CeIv7/bq05BubPMo9KTC4FE6d586Uep2anTFsZt5SheDLVINLSit3wrZSin
+1YHwaMA3Aj5Y2cI9nlAQJy//de54eFA55NjgMsqNbHLuSVqZ01QNwtPlMEEDVRVpDtUxDHX2zht
16soRhLxH+qwANpcjhT1upz1llG82VQAzhT9P9jeOyneOkCrI72prvOYg3Ky3DJSmSRF2xVeThAJ
VfU8zeD+qc7rw1bxYqXLw6xEBYn+FqJZS5POVC/1tMmnwhvQ1iQfa8bgYBvpuQSO5nNpiIYuvXy3
sCT39pfbHHqxLc0xQnKmGwqvaeo3Bu9cUHyvwcfJP41RdxstdQvF2QWEjI2hxTa8vLCYNYwW4UuG
+5axWOGqNGKlr8oCx/GquWsnylVW5WYjcOZ7K3b2iv1haA9J3X8wMEMXuCY7yo5ZRrURJ8mN62sl
RNDPFLBt7jAg6ksnB1kC3zRg0OoB1mhHdKXb7EGKDh2q5OJFqZeSlxrIqgh4VYVx9WY7SBRrlstB
MVkg1aATcJwut3ZSpK3tdz6HaPzsULyuJk4sN0icvOhRChSW5hD0xJJoNXRb6i1rux3/K3GVim24
BOUYoV6UGZrUXp1wgnVSYt6pVBNdmQO28d3Fd11OFNQ6iZMAy9POX0w0CZ1BBY2JnjXPZXa91JwF
n6nB+JuqjEgkfRSfa4VoZe8UXkRjvAEmuJquqoEH5B0mGDA8TxdhZOIKgFQFFCfpg33IIovCAS18
hQfA7dleVcXESAgAYI8BS15blujM1OoKLTZzrzHkg9JmH/UAbx91C6JwVQJiGKGWAipEQWdoWQ6R
R5p1Y8Yw40ivMsxPkWnvUpSretl5EKCYCu0wLd7CPF4/LMW41IFQ+cRV/OpuH5qgDKvGyr1M0s/m
vigbOsTdLjKlfUjqLVF2V3H0qdJ4hwzTeQi7ezL4fah2OHFvdcuv7j3xY2DNI8cJ/hJ9nsuNJYXQ
yExJyr08+OjAEssJ1kGOiribZZ/+P1KstW/7frzFtRc1TmRJJPWkuM8oYLo2xxPEhFf500FOmDVH
1Wpa18n2b+9a0RgLo72T7KOt2+o6yWLulL9BR8AfYBcs7vxKKwoEV4njRqy7wowlzxlda+NPyoR7
Gk6yR2tKj3MKNaTslY9TH97jrhjtegQ6b2/5tcNlENMpxLLv2RmXn6GO65xyFDdnzIu1yaO9sLEN
Oet9scVi2BhqWfYH+zLpqOgWbG1cOpp419GAErXueDMfuPIztsUKg9ZmStS3r4Soqxxxp7ipC2oH
6MNlmMGwsdo8/ylPCCLo+ecoqZ4JLFjZal9Tq7V3/vdkmr5noPvnUNpZZrhR/7+6QMUvwpWVSoEA
RtmLGyNUfMeYc64sWTJ2AprUdfGPqbN+zwXW6lg83f6u63uMroeodAqdkcV4XdjkcdfHhVeVrVt3
4b5sUUjGoQ1Ng33FxTEUVLnZe47zOe+CfW+iL7QFH72+qJk1AlxUb0D6kW4uro8IAo7pm6QNkvQq
mFZ+fdeMsyuiuI3QkImakp/lbmA8GCPyCsrnjVW4Kl8h40bzFWoSmr/XHqZNEhUGNpUFGOTuVKJE
MjaW785FDAjP/6D7Tx1NsNrXvCCcv94e+7rMC64SCRu0qhicdqg4D+8eESptFKno/cxr6r9wjaF0
SWYPWmIKhjtV6u9iYq4jd3cpJCXBkKIYA/R+L6iMed+dRA4lEHpUv4599ZoFJs+uv2//xuve9Ntv
xCUX+LTYmIseSPK/ODuv3biRaF0/EQHmcMvOypIl2dINMbZs5pz59Ocr7YM9bjaPiDkYYADDgKtZ
LK5a4Q80qIcMQ4CtaHEKKXHZgWkInkSq6cRL+kaYucKndnUjxvJmLSQsnQ+0zLEAE/BX8X2c71Ey
5aVdN+zREL5gDeWKJqewfoumdh/DblAR30N9/OB7sMrsR6lK91/vgPgMzvIbNoAhEFkklQoRY5bX
NqB+48Kw+AFauWEm+ahjnahh3/T1MosP+vc6s41Wx9CXG7EOPYZi6lFqglTTM17oPZqG8aZ28MgO
XScJN5/tBmXtvl181aL1wQjUxJd6TkLUQDwEQaEzZ2G8V+7yZNdq+wadv8YmnaOZHKQfTiu766T4
hcDPpAuKNERStnmOQiwbQ+8MPPWoa5W93AfHJDa2DXlIVsUrvc+FrIL5OvrKQkGTqcLsm0N9ejQJ
ScT1UL4XLXufzgkVGp871z3tjDBbWfFyiMEJsukmCegbGkDq7M1O3jRaQYmVjlrmGx19cSFpYXUI
06CtGAF9VWmtijmzruBZ7Hs7gcIVkHJQz/kAdRl4aLMGLV9IMc9+1Cz6T3qQUwBx3Dy6SPXQburx
OeCTHlIuHq5cic4z/p0rh3wh2p6tOtt9LS5SYxJbkcuZa9gAjijHp+9K+iP2RhcOrBtNhWs3K1rD
l3WxeAVkkmj00DG6QPfEWaxgC4zkQCm/Z4pxNClBBV1A7zGFZTDh6a+dzQ24aoSzGOPhuyC5SPMf
RMdsn81Kb01fYuWJGbrPBmdYZGOI4JFLOwqsYoJ40zcba0StR6aYqJRNE51MKFWfZRM84C7QjwbQ
hwJEkoB8iMHF1+/lwgudbIgv/99fOXsvqt5Esa5JwvTwH6Z6uXxUB5UuAXpqITgIhkieoW6bkzrm
bhrLzDxfN/4QIDPk7TxLEuDVQfqTp9fizAqe8hStZEdLCRs/UUetgh4xM2LxYf91WRYjtMfWCLNt
IWzc2MwJtKwdq7cmJqCinA5BqrRJshVAIeH1IhBM48CXpfHlMSDKQmml7vx/bJuQtqTHwLx4tm2p
nuJsZ8fZ1n7BYPugm4wtgF72ZJQgqcQPFJ+2rHV7zLxkr9wm8P8mmevaDA40Fl1/TLd+aW4q4640
4rfGplnZy95ObVa+PPFLzm8xC/MnTj+GP6ItMItBcqGVVmxqIanGDe3lra7ne1370J01as5lfGUh
RK6hOylCqX32mkopGwZcYMOtlXBTVO1WxnEviNDFrBgaTJves1YO78LJENL0jI9otfB0c/KlEZl2
y6QEEx8zvQ35SELV3HZBefDLMXQ9y3uNCv3ODttvcZU9OrRDmqw/ymWwkZ7HTMH3Z43OtxDyReMP
ixuaIqjMzEkkalYHQxCn/CSLYd4o7+IiOIxT8Wp3+mMySEdTjo9JgFwTQjuK6tZK9Y8X+N98Vf7l
q6430qKz13LthVdDOwF1Dq49cEbzSW2J5E7ea30IXzd0A+wCWzndKMNTUzZbI93p0tqCi29GYFwp
Ynk9YM/Pv9m2s4Y26qJwS3CB8Te5qY3DJn0/LL/MCDRR5NHiCA4dOKfGMna6aI+aRvcBgpzGh6/t
Ff/W6ru1XOsyp0N50EABXogSUAbOgnJLKSGphhQgm1FcybX+PVLkX135vfGzXR41z2FZ7uU0v8L5
1B/736oVvzkoI2F68Aup4K9j79ImCfNGYeIoEBVzVDxIoBrFT8pJeeJkBtVdKtUHDnTjphgcB8VG
L2zuxTjemMr3lzLKT5MayW4dMW0I7OxA4bgGDF0IbFCfENemAYPUJb2g2YtjwtKjH4x8aN6dEhmN
WaHeV6rfqxghlyb2+bbTCtBoo7rBeKN30w/dwY4mV7KdFLWnvvLua/1Ua/arSTldyYCpJY26GvYD
Pc9YBe28BsBfON7guynphVczwIDZS+06eZA73+Y3F9pNi8d9V04vo+Jd9SqA9FD7VY7WlZJqfxw9
eEzK5Kg9It153VQZw/jxo6mrZJOPfQDTzTisvOOFA8dvA+AEkY9i5jNL+OvyCtumSWPEEbadp9zk
oXr7VMrqXewPL5BUvmsO1CfUoPBa26oD3gtR+Jbqp14ufyOdvNYav+hM098TkkQI6jI6A912/m4T
ZDBDqUY2bkqcl7AOnlDofDV0If10b1XajRwliOgj5id7TwJqtbIV4p+f3USf5wpMHRDXiwRcNRJH
zooIJwQ53SJKhCQSE2YV2wuGh3H4x0I5Jwy4NZVoP5Y+dU98U9nNz9YI1lj7l9koO0EX0TKoOyhA
Zh0/mqswSBof2VpUE9Bxvuns5lSbwVM0ZQ+yTgvACe7sgM5bNkqvK/sg/vGLfXCYEQmMKwnErK70
gVLJTChQ70MeysIiXiBOaxV3iLjdk4kFmHGM1XNoHDJNW3kJC58KqG8dfKFwdbmY7mO5GZlSanXw
ganq/ORmgkjqZB3eNuOuh4hYr1rEL1SXVPD0EWDT09PV531EutyFnKMcvx1oGtTYfcYZXpAYQKv+
6JaO6+XWXnQzOJXHVFp54IXqmtUBKIkk18JeZ5aWtHpq/o+bq4PDimt7RQXLwercrkXMtx0xKmtN
pHbxplDk8h85FWIRGfP/cSUSXJZdoo+Bpzm9JoE2mQXWro4GyUjNfmt7+QNQl8c+aLayl+18u7pS
6b4B8wTwb1Qrt8wlVoqvnsEF4wQBcaHEPf/q6eBolSzZ/SfQabJJMeN8V6S3MV1dH4sOEC1/6iD8
prZkpabz1EyomRoMb4Lmd1aoG8lPNlmthnwKHf6w0WuZdD8NbbgTolpffxpLp9PBnlDITAq5oFkg
V6SynWzJwde4oiYiOvRhdNUhKJFgtEqP24jilZh42Xplc/5acZanUDpqFbALZLR0AL503lpW9c1f
NqBwkY7/5+fj7gTIQTsNkvG87Wc2pjSEKUKLEW6Huapf5Tr+makLx/ugmM6NTiz+esWl4/+JLGei
TbFy4SrcROnUKw26nX79U0MMqYsVrvYQemd3lb4rPmlXot5bRX7d6fkTc7M/X/8AsYGzYAeMm9Ew
qi24LMjiBfx1/9kSfG41Q1FzysMrcrNr3wC8YxXHxMr3Xy+1cHooEkFOwfgCUzyf9KdlVk/JiDK4
lUcbobiAZ9SuNaVtXJUPOA9U4RpqeKHGh0CLWxq5G11Cct3zp5PVYQq6gd11YCwljISs8pTFdrbp
fDQdUWVXfOOY5z/9OG5IMaTXAWm2Dc4tLifcHej2TgUOHqGp0VptXS/VjV2V+43r27//++Yg2EMi
IlqqFwO+IBvbAmUXhKmwtuCgHJVOuy1pPfh1fGXRa0+d/2xGKaZ3pP8UZigKqBcDYr9zUkkyiTyF
Ph0omW/KRr8qhtiNvWQf6GtK0AtDTNYDmiMKL5acM8sDucHiN+tIMLTXLLL2mdqcerXZayhD5WN3
F56M/sVMN3kmbxJ8rRVJdseQwhsG+krUXbr0PonVdM6F6Ofcv6UpbBm962RAmjlChzq/S7TX2k8e
B/uEJQXoVHVX6tbBkZqfGMv895qf7IZs0/xsds6JBBhOGX5ukWHkSnQleO6TpN5W0UkyqpWVPrUs
59/3px41uCyyb2s2JCyGLsxrIUVsxdmDUw7XlanvKrt6Ec0Oye72qhM9RUp41IbgpObdbdH49wY3
rB7v8yR/tmrvroaA1kQfhZysoIwWojsHD7Hs//lx9uzOBdoZZJnXI6Xbh7vAbvdeGIKqlUDMo+Cf
RStppbie5nthCwdBZItJsOe8ziLP6VOVaM2kUvSJF/UsfaOsGtQvhVTaHWAuEJGFMjTLaKIqKcp6
QDKQrtto6cxiGualQDAYz34dNNZWmr1c5BuCNGrIFgVXVLDAHBMXZQNpa2Nl65Zi91/PNB8Axz41
QV+wUpfDR0dRrEfDytA6wBx01uDkjyi3fv1wC2NQnCtEo0qU3/DuZsFbTwsmkzHabQK/Ijp4uRpt
DKXdR6pzKOEQ2H+G8VNfMhsB0XA3l/LK57N4YuiPCCle2ptzXaQ+JGdzIuSYRAT2gaQPSrtbd5Na
+g4AtP7vMrMT07Z51uC9DEOdvnMb/G7jV/BQ9FD34eowaSHPJfIKainqpACqZ99clfpB11jo5YgZ
hwDjW6m5SUppL2m3TTMyz/UQHfnveqjcNSSNaNco8GkvuFNOi8bA0KFaE6bdtY55rNjNdmyvtTB7
l8Jm6/jZRgKXqnb288pBWtheoOPEP4AS/DfPAqDAe5UXmjyyEJWAS8CQUlBcuwS7zPYFnaSnqPhT
xclj7fTfU0tvoem4fTj8lqTxmo7Ua6DHPwLVXql9Fl4FaSbdJQGFQ65ffN5/5V7oXFtlNlBwJwzY
Mmd8tKWbBNmFMjKesd22Is+ty+4/H2kBnialVpCboL6eJXyx19KFiRChUp1ur1uvKrF+zMyVR7uM
TMzVYKtRF8JYQ8fk/NGMSB48Sddb4I5Pbf/kNMgOyt9jfWWCd/lmWQYkLOdJ1K/zNv8oaaB9VaXd
gkhwa6lyi/wXo9hiuC2LtUdaGFWJNiAxxxRlKqC282fKbaXo7alEJXuM7uSkIj9sbwbHQ9Two7Vo
nOWO24SvKsCNrw/wwmbSBQG7KQhnjGJnm5lpVjl4HYJAbeG5pgTManJcPdknq+3Fhf0UruQOqQnL
KPOZfidnqt+piJHkyikaPACBP+r8kcFYlaYr5/DyRsGsB0lU4IFi7DfH4lZ5BjZ8cqixYwe2z4eW
YpTdS67dHsO0xDZrTWllaUHcwBFYoLMCtGT2tdFgV+spZsEhfrf9+8F884MtREXhbxO9fv3Gls6K
ajFaxAtc0K/kGUROcyYd4ye7QaP4x3vlPTrtR9pcxfG+xD0VSbb27esFL0MJB5KuBREdUggynOdn
M5ASUm/AUFu9/AiHpxapKhmvAO/oZfDCgz+1tzJhWzgpgmggPgRNFFbiB/0VuyKja5LU9JFqimom
8wibD0ASW++gTSfYqF8/3UIqgPYCuvx0aS2dpHn26ZWj5BRFhfSXgq9x5sSHzAyRUq+OSRbtRmfn
DXTcDWM3GfZ1GrZ3w22nP/z//AYI12R1As06jzVNKtup6iMjE4RPfXPTDd4hSOWDFXoHQ03dyYn3
cmHt5TG+rlxmOOoaQGIhDEC5ZE4oulQoEcwOsC7Rh6yiqN1WWeaWyc+meA3Kp4mZ5tdPuvRqxWHi
nqA6YlZ2/mozvdKU0ptQnqrsjV+np0p7Ucx4n2b5Pq+/fb3YQoECdJGXCrKF/uMFzMwDGzkYqYZC
TWVtVKiCvvI4eIM71Y9m+ZBOGgrbb7lNU8J/g3mcTemuz/qdav9SeQP9sXfedDVcibifntXnpQIy
mERbIbXAJzXvBFVhbJiZHnJ/RVdZp7iK/wBRAjuI5957rdUboCpuoqFjf+yal6l/96V9W/7w8lts
1lr5sWgfX7s8dYdhb6YHGRifFt7p4xoNfqGKZfO4lVA2ElT4eTIX90bWxnjSbQfjQ8n7J9gh+9T/
sGPr2nMG5FDr6wmycll+79D0/PrNLcTTs7Vnx6T3x7pQRu6KJBNT0+ZgdTVj9BelKfYDhBQ/Kf/7
lcGKSKPSRWKOPaehedZUlK3H5BqjV7diqEWbwQ1z5G27G6PG+j2XV87B8jMC9kV9BImuef6vVbrd
OfBXt3rQHziHU/uC+e2hQ8c5Rf3DG1a6QAthnCf8d71ZnBujqKrNChW0KSGgddoGzzuQhBNy0dEu
/wgYQAzZP1+/x6W7iq43PqCoDylkUrNQ3pCbTzB2uZVUbM+0n2mhnWQv3hjVL0nT9r25M+TJrUP1
uLKwOCEXH5moCISOpoD7ngcaPYGhICFmuVXJdGWQTkMhwxD7k/SAAwr0sJKOuTSRNLEw81xrwiy9
W+2z7SmKuwtom1ondUQ3m9WLyDWT10x5CZzvbbhrkrtIWzu7C80vIgp9T7gv6CoB9jh/2KzqbCtT
s3bbFfcOkiU9PYhaeQ+0XZKf0uHgZTysGWzU7kfFsOGgxXejdlrZ8aXzxbtG/h7dUPLY2Y73sRbJ
EFDarTU8VKqyCesQg2Roea+x6uHYpW/l4sk00eTu3MSTxQ+CKKSgjla45tFuK9eHyJeOK8d+6WZD
IY3JC7+NAfFsbxJsU32vIFsKlWdRAMURWCqAOX66poy+GDFh6KNxTMVAgTIrf5VA8rOOSStGtL/C
P4JNgCJ4FEMgpenPXDFvtqn8NPQrNehCJ5rXT+oCrJh2KzLL56/fCdU6HHwu76DbtDk2nAQPiE5H
tT9l5lX71v4ygNnlB0l+pxOah3vSKefZAWggXwXmdq30vGTTAmvgwgCxRZZPvq+f/x4J0pCEzmi7
VdPrwd8iL93mE+4DwU2SycfQelChRtXOT9OZ9h0s58S+rpFm87AIRJS02AOWXDmbYsWLaECPUoHC
SkU8rz0a6isdcSHSGzFb7rUbcyhvBuIgrm61m0XpSZbvfOWlAicTGakbSelVkiSuOTkrN9tiusnZ
EHUrkifoJ59vTh2oZkLJwub4KE769Vb2e+ZwT3GQulleu1g1bw0p3tjcQa1SudpV4a98EhdJGF1K
9Iy55ITgLVXn+U/Ab53BUDo2W1vXwT2wbsanqMcbmQnBShV9+bxiMcSc6EXwFeJ2cr7Y6De1X6I3
ts2CrUQTTfnu1L9L78oZXSXZ1WDTAtfCGlpnFCavbPbnHXr23meLa+eLq5jL+5iQ8KTKVRs+Plux
Kwje1bYPvk3W7RRsaNluKnZb2qNAEMq3vb0rEldLHmV7Mx1HNcJr9q2J+o3lu5ZKgeWhW5tvsp9q
HGxCO4LhqBwhd+zV4KGY7svmOXYeWzlxWx3t5lJ1u/xZ1lIXp44NJs6bLEg22lRslPFRSXe+tUvs
typS3IjOqoEGYq+5PlZz2AmUrhnsIXz73QdGVq4RWyg/ocbjthGzw2OT3tegg77+UC5iOPtF8BKE
c5hIF20IXAVSKcyaBkuLF8GEEirB2bgFS8CoHG0IAkhq7r5e83JMCdmYO5pBPckJjIPZCUkkqY0i
CTlA0aEUaH8hugRCwy3Ab9Ivy+P3CDGT0X8LjJXCa+F5mU3xxMzG0dB0ZktnaeyMTm5/iiMqmi+Y
/rrzR9J019ows2jjNbiSuAJmB/JswdmBlLOKwj106m3OFR3CIDcb7NCgCGf82ZdwtOCzwNJbiPCt
bPNFDBTbjEYooc7iepZnt5OT+BkXFM9aGKFr+ddpbroI024EIFtoy8nqn4TNN8xkq/So8AnhqaHf
lWuJwuKe//U7Zrl9JQ+Fk2v8Dm8C1ouJp4bUW4FywCgjLiQN+JpO22Il5H1i1+YbDwhEZPYOZdc8
5o21JpdZaDbbrnxr6m+Vc2ziZy/ZjPo3yT7Y7e+OvJCyJmrCrXGoPdcrd8qwj8sDMG1BELPWmlSX
dSAvhKaKAObSM+KmnAUnp5gc1DZoGg17pTpa1tEZr80KmYsfxVGaKA/d2HehQtIxT5utZt9V8jYP
Xft7rt0YB6tHnGpTfhj9xvGetOT09Xn5rO8uduzfnzcHreQVHgZdSNsnCrbltDPSPT5r1UOUbKr7
akSXYz+Uu8jmu7xJb2QwNLXOF3s95ccpO91ktRtrSChuG3kXKCAANkcAAE7/qFgr8eMTVnvxQ4lV
6AYCq4I/eb6PaRQl3qSwj8qo72x2ze9id0Q5BS/Fj8iHc28P6cmRsQC0lC3zyd3Qq6fEaXOoNtUP
5O5c7E3c1vtTRfFhKr6jq7UrO1JoQ7qPzT+GDFHBOibqbWveFmHJDH8byvbR7vOjkaBKj2IeKTaW
B6qzz7zsCIDoZBmP5AAbSX1vuolZyA+0FOviJS71h1CW98DdYqxNwzY5NpLyD6anQtteFS6Fr1G8
LUfzOmhfouzZNE9RQAPAuNXTA9rtbizdBFK5a8G9e/KDL/9ptYeQgwy+Izb/kXgQiuSrnIw/t6aX
II/3iVadtAQgD8LLXEhfHxNzKawon9kn0AtaBbMQajiePwy5ypUhfuW+/se/Lh+Nfl+gDcXteB21
xwmsL1Q69aiYwNqYzOz6YaP7SLxsYGSU6pVSb5z24YT7iRzFbqCgb5V9cMB3hrEPyWarE1+f9qjc
Nu/pfmyITTuH6/mPeePdSNIdHJ5o2FQ6Oihbmj2qcSii66K59+w9ymjJk3JX7p2HoABl3L7CVe+i
w8omXNR74lMG8E1mK/CN829FL6Xe10q92Y5tvst+tNmDjVbiT/9eeqv5SlqoP+Y/Hp2lgUP1mNrX
SnVS9J2eHEuwIO2d1ZwM8zXIfyTOvgwbuG2but7qQ+EWDK/Lg5TtRl/dVBn9gQYIx8kJ7lWo2pOy
JZ+Z9D2MaQwSXgNjb9Wai2Cu/w1siXFvRR99f521d76zSV/S4k11+k2slPvSv6MPtZHreDMyCgKx
cq95hwHVP9X3t3n7AYDxJvTXxg1LGwU6AyAqUsTU5bM+4yiruWerPdkgZCw6cnyS/k6YELhZ/Q6G
eOXSW1qOFjm5NvMo2m3i8P7VSY5TTYkkK6N1HQw7Lve8NY/C4iC2/mgRc7F4DfxuLNzvoJ2gtTH+
Yig5y+6dLg6kXk6abQGZbyzehVyLULr9+rytrTKLeAP+HSWTR9oLAdFHd26m4X1UqrVk5aJ05lST
GcFTpYNxWdGnaPT5RSKgiu1LAfvfgfszEUYHWtNKPFyn07Pj33cV3ESucWX0d2U93pUNDKuKQq5Z
m5gvZYr0c8kQEbmA1TJX9HagyEZGhng25S3BpVftKwkV1Mz+mUQ/gk7dUlT6noKtgbLpjMevN/2y
l4X2A9cMgwnBOiHWnR8mj6TZDCKNYr4vXZG7CZSiIOar3h8PkEQSIKsGnCCvvn298kLGRGMFKDnG
mwj0zA9V2ztpF0V0QO2QNBiRwWJIt0mXb0zIqfmHszXatUnu4sMyZOLL4S3TwZsdsXhsU/KoqIY6
hJ1r8CJYYcIvROSqQutQ9JH4BLBfa1YO99JbpnNA056AKhuMes/3ObTzScYhgMeNvxfGRyK5Y/0i
9tmKnuXm3g5gdUlgKHFWk+K1ruxCbfwJ0gUYgkLAhQOOORrmQOcbEWLHc+PuPhHtGxQCje7dsMq1
R10oB6Dd0rrBIfNT/Pn8UQuUn+04ggAQAb23qvSolntDmbCFvhcEu7pGRdGCnSqtEUGX3q8w+SH1
xKWYaeksC09iy+lbx6q2KE1tzO5dqMJbAgMevBJMPpVylHchlPP1UV56uWfrztIFvIjVFsYkFThS
83310eg3Sn9wjHesV11vwjOXfQ/TjeDx+VhFfL38QuAU0lbMn4hnzNtnNVDTK1Wf02pkBm2emlE/
Fv2bN4RrDylO6CwjJWiiwoOABvfknAiWxWFGFGmIFPrr2D4ZtBpjKtggyrad3u7x/tmbyCerzb3Q
Fs98f98MtmvKT18/7ULvBSAG3xCzW6pOWpLnxyuRIKYoI3p+Jm2FCHkeHXVJo/qek63b9aNounWG
WzlondvUYYa07dekYy9jFz8BlwjB+SAzmo/iDS/PrcTWi61gUmkpmpeQAMoUMmRI3ofmRVuEV1Oy
Qv29/IrPV52lGTgGV3Eo5EmTIj1iYIBcAbrq+hGc8k1ZZA8r+3z5GQuWN2AU+stcDp+N4b/SDMWO
0zSIYXp62MpjSuxWFRdQDcMvsd3Qc1WYUx3uyAHp1crS2sVRI9sUOBVozswA5ipIRjvURCvmcJNz
ZaKqFaFhD4Xegd6RFaglC/NrcGU6RzACkSl0xM1pzTX5Ms06+xHzzyouwiKIjKDayrKPFSVKuKFx
lKHzqPiuexP4rzUvw8uRBzwKpGmwT0A0hT6m+NL/2vKyK5tMU8ZyWyr5LvYBDZryNtKak1VKOyF+
5aEQLHRNBeE2V6Vt22cPTZIcAwwktTWe8kItL5ifqLxy0sX8cBbWuqHv4yoYym1nBDT6c7fpou3P
BHRvhtaZXwMypDz2dRc7wr1wfhL3qNALNrGyw/lnm6b3SguOs86pVtF+MDWAlvd5219bhQuSdUuf
6Ouj8ynmfh6l+KlgpZHaR9WRft/5Fqa9bY/K2KB+OkQ7OHoobEBYp/EgBOgdPIwb3XcrJGlUu935
U+sm8oPwiwhPWfuPPt21XBl28zx0WCi2V5GPEgjUBtG9qYLgyoxxBVTLk2Sv4o5F2Lr44Uy5BFqC
OmKuWl7iKKl2FiqpWfzukc2baNz1CEEj0SqEK8z6MKHc2fO7knYtJ1741Omd2zLVnpDKmt+bqOG3
pqSVnDvimEgChXxLPBmbojioKcoOGraEWbs365WQthTMz1aeHTGrm1rmpFW5DUcsdNAUEIIoQjhG
rG7pV3bK05OF8qcQMx4VCr/18fWRuZxwiemJAMwC7F9QK2pNrZKaqiu2Wg91TJQDgDwzp9/nbXyU
aSbq9NKbeDzEOlLGzyurX+49q+MfBkxGQK3nJI8uzrPcilSiumTu6+loPEiT8NOMNlF823pHbPUO
ddHtv172Mridryou+78iTVJDzDRHpWCGwFtub+vffCKKUZ+SPN621gpsfSFBOl9uFtiABQ9aofGQ
kxq4wGXcMUAcBU949HA7JHk5Z0L/06d4D70XgVv6+nGX3/Fn2gKP3QQZdf68ZZRNmGjLSL1Su9bR
s+rv5Zh6I7E38LkDI/m0p+0U70ama7yyuNjM80+bp/9r8VmN1YRjBDtx4oAxbVGAKaCvkGq3jsfQ
OJXokhDNxWvGN+AqqfVjkKI5jiVnVq6Fx4UMmZ8CHMyCJApRc96etXwcj7tmFHLZ8QZ0eDu95FOH
NF527ENhtf4cpDWhcA0idVl1g5NQ0XmHMwU6aG4ey6wFUOOEItjkl4dq+j0FjlsCyoQntNLiXTjZ
lHainEbTUOSr5286sHLEUaMGwUhrdNWw2oyljk05U6/iQGPzKp5+rrzey8jNBYnMEHNhkhVkyM5X
NAvLL7EoyCEVDHuDPASC5mHo7gb8cM2xco2BPhgT6mCfd/bL14svPK3A1tJzIh2+lKxPK09JQQNk
W8x+jkXS3gaei8JSgG91n4d/hur31+stHGVGSrxIgF4woeazpVRXE19L7Wwrk/3KI9JGfrVyhX++
odnnAlwQmgsyuqAHLzAXXAmRnaFnJ+nDftRQg46M2yAzbiH17cfkOyooRyS9obfaL0Kc1Uztb+FQ
05vMfzp691HG/sToydS3XmxufQd3MPvOt+O32ECIoJ32Y+A8e333s8UYZlOX0dEwusq1kWTcAnDZ
h5HkI7yhPnbBr69379IcREM6H8gePG36dhcSZIEUZa3VpxmGJCaiQd1OdW6KgjY+tzp9U5E/1Xqz
aeSQvnviDsYDSD+3V/9Z+R0LnyPUYVHOiVkNGNHzI6thmA2VDak4CdTQ1KTHwPO/VWV4JTpgPvaN
fefaCurFQ3ojmDgiOEOXOdRmc11Q51hqvfLWF7dGUEiJD2jM0to8/0kRmuAg71DPG30+G1roCf2g
dsxcrScbQKUN8hm6EkzTogyqQe4K4cZ0VA++vGovt3AnM7j997fMSkxPD9RAgf2ElghTvIHEMQ/e
atQVzCC5Mb3m2ic6hzjU2/4q3mbpCxPMGSIJ/we5d74PpM9IHiRhvm2QKRtTf69n/b7HEKiQjmJy
LRyd9LfcN8i2tc+rIhuK/ST7ay9EpF7zz5DBIsdUoedlGrM7Ox/gEk/jmAF9gkxpXDNqpYUfo7Bl
fKq5FWbnTqZMXwMrE8SThuG4ckqXfgExVUdVUWA65iBmf0qUaahzBPvke4uegoL2lBDxH9HERWZk
42H3YAz+LrH8g3o08J34+gcsfSUOrVm6DAqp2VxpSEn10NBig6gQMMTW4PbjwRlRszRR8Z+XooUD
fEVH5/mTZnn+1vtKKhpUlbKtp8p44wYHBzF2rfa5xVbe62XvAkFcOidCswJa6bwHOhVyZDUR/BlP
l91ktO+glN061kfiXdeoU8pa9NB36X8HzLAq17+hYOOD9uDsjuS6ZtzWKGjV2XCL9eEwBeU1Q6RU
umrT8MrJqk3mdIcoS3deE95qknEK237l0S/1acRbBIIvpGCgc83r6zz2rayboEpKg7Jts4+oNk6U
Q3ifS/vMqJgk8pWNT7aSnLQp3iH3JCnyobUnhMCmYx6m378+YAvpGPxlTjZcPQZI4AfOX3uG5reU
yaiHOHV7RZKxRRMHTqL+2ZGuKxyTEEuzDBTCRvnw9dqXh5ulhUWjEA7hBpjFuHCscquY8IZSuHB6
hSzFebDKAKm28OHrlT51s/+NJPRhGSugiwpRG7UztBBmoZ1jjOclLn/AqocHSS/3tXKUjOJbrxe/
U9m4Lhz9Ts/8k0Xhg2XMp3gofamD1tuntNVu2+Y9mV7zvmJMat1po/IdlYt2VDdK1151egOMXL1m
YIaHRsPcsAXWFCNS9y7nxpuqtQ+44m1MP91og0NdiYK9Px7VyrxDvdydusjFWCcHsNRvsK5xLUXa
GS207ri4MsZkK/5MQr5T0lfJlhDMxSOqj9BZ2WtVAYa93SpAIAuNBkwdP8pV9VS25aNojE299aZO
3YPfB2/+mHzLI+a9Wv/udCsp76yK/r8bTLsbwSChKjfPmGw99qrRzNngfkLJ+caRNsJPqm93WnkT
MsXJp4coZbb+LOfgf7KV72oppJDPQOBFXolfIOL4X8VkzcNjZcrsMwzqE4IX3zNr/IMn9ratO8lt
LDvc9VO+NqRf/nj+WlY7X5ZRbCDHQuQTwFNJG6q4StX4rrerGHxJte2c+saT/eve1oknw/7rQ32p
i0Ys4WBTYggSxkW/JjLUSDUqBPmK5lQ2xSkd858wM/aSl/0KuvFoEMWi21gN3hQs9+jcXpcePyjh
iLtJ8d7m6dPXv+iyFBBaCLbI6VBCInk5344oqStlDLkig6G6UsZrp0X/KcHuhtlDJ+fc3cbKpbX4
3v9aUfz9X+8972vDLAuQVmp5h/zvs2Qlr1L1q/cApyfRrV+RUlr/XyHz30Xnbdl2BM6XTzxmbW5D
9A7CdDyMMdP90T9IVrHpwnDfRMGt7fgrj7v8yjnoJCNMw8kLzp+3i2PD8roAgFcyHMwcXk3d3JQp
MKLQxsjJvIrTbJ+o1aYuclxnbdeyxq1WvALK+ciT7o6y9JuWGyt366fo6r/hFco3J5E+uaAoA1OH
iHT+s2xjiD3Jg0Q5GNKNH3aBGwM/9swHv3CKTZHV2WEKgdDk2BeQV4elcyq9mwoyn6P626nyv4e+
iX+9lzf0J/KXempN7LqSE3JuH1MkbUa1vocj9vVxXUj4PxW7mcUKGgU2G7OfXcZ6LmWAMRzA5YP9
UrRuYx98gNVWyvSu/1kMzZ2lIMp5HeNeGiEfmgTOz5VfITbncvOE6sD//IpZYhLETQ7XmAIaat6O
9+X+qB89AxpTDG8O8WArnHaRntzJfrQWQZZuYNGKgmjNyArB7vMNiK3BTsocr4fSrfPqkPjGn1Ye
mUD7+b3fJqdec/a9bO9kv6YrNXz3ZGcfcHPWL4oGRzFbiR+L8VTkRjiLC832ebt/ULIaegNzlioB
T8liSQyOXU2DQ+mH15VTPCeV89C3dsBULfiv9EgOMQxrLjGwnETUWfQa9dAxg5Zc25fHQ2XLkqsX
9dVkNHsnru80O//PbKzPBRHogZAp4uXsY1bl3tIqW2N4OWj3OLHtc7P95hnGLaaQR2kcn2o/W7mn
Rek2P2uctP9dcvahknpo1sgYh9yEby8K9q2SbvzM2iFVs0fWamVLF7quop8MYV44MDvUkucHDGTD
UNSOwpjFN06otrsTCs1yp1wHVEzAA6ttzGTm/1D3Zc1x6+a2fyW137kP5+HU2Xlgz93q1mhL8gtK
lmUOIAgCBEECv/4uOjvxVsuRTm7dl1uVVMWRbHAA8U1rgP3PdwkPa2qaOi/L8aN+Tjg/ybPbnkX6
QJPGhBp6Nme3rQIzMh/WNMsIoqZNMGwSpz5qDpT8GFfbJkB1PTAk3s3nQVXbuisfTTDco18Og1CM
d0vHexYupiEV5p1EhmJJRQN+Q2o/J41YJ4FK805XD3X0MPmAinXDWpvxoQ0mEM5ZCrBvaC66BEjD
pC/vmqYOAENrMdKb5EVdh5uGjYuga7ZRF11BtnrK3z9h3sqVgbs0T3QQmRE13qgEEtg9juPUzD2f
8suxssnntGabuM+gce+mQ54Q4BdT81hrdfCKcUsHf6X9YteXjQWwP+wX9U2nGFR+kFURTyy2bCy2
7jR+UBC8PZCBT3FnMhFeFN7SeXgjle18h3r10gRm07s9ZMPojS2Dy6aV4Je7/UP71fEEsmH6vTDi
axwUTwZeWrb6yL3lTSozXwmkLxAWUBShSnm9catmUGHa4UqSMVsKOexU4F9C+Dp3B7EQlu57Qj6I
om++zXlJ0HcR1lGmIhq8XtInpNS6TeolAbkHBR/hcs20WtO03sbZR8/6VzcICNLMFoZuJdgUr1er
/dS2lXbrJfW+MEy4J6EwVv6cqUv9NKoPerZzHHn1/eHWIN+DQIOlZvDT68U0tMhFJSBjHfifQ5Q/
5aByh/er9/f52/AxL4MZFiTZcFfw/H29TB+NXgRvN7o0Sb+nSgGqC0wbKLxBo29amOfVPshclh57
z7v9YO03oRRrY+SLG8RJjh7DWfSQpXIFM8AYlwGsrWtzqH26n5rkoWq9yyhixxTcJJS7B8PThTOT
AQJ6FJO+RBtiWyYEI+xy+Oh7+uVFYaCLPjlcUJCdvX4gvmaFdPqSArnX7Kv+ZICWcTXkZod0VRMw
2eywa4m4MGGWZ84I80O0us101bgW7CHTAZqYfKBK9HYONj8oQDixxVGsId6+vqakZ00ZOw4sxt1+
VcfywvGnTRpg7FPGVxac3YS4CzRqYMxgD5AY+6i1+nYvYnAASTsQWDGxQDB8vX7beRFKxa5eTkAQ
cNutHHIVje4He/HtkwcpZJZZQDIDpmpwtgpkyazyJoAVIv/z0N10KapQe2RmWH+w796ENvStAFTB
KQxUFLBXZ/vOlU5YQnaygpclzyVgBMz5LEeSp/CagaaBWiVXipQfrPr28MCis/p1hJgOpMBZ3cs9
XUfcTaplG4MF0PezzGnuOmwL6bcDC5PcJR8U+PPzen2CYEVQpwD9hYrCm7GFaYPK5UWF81jY3Tyd
d/zu2id2zeLqyDT5IGT+4igBmg15BwoafM9vJA56iFXyqCE1eA1zSQIrgdg9wATvSozJyuATUplY
ZaEsAIKJPn/wTudP4PxmIZY7uxzM88rzbpWFvOhAZVxDYJIsGVgJIXEvXQp4grAXZeoDo96vw8Ae
Kp/mVgyAyg70g+/0TWWNfTXLSYDAhb31hujtVrotWhfXUBqRSwQ8kw63aROfkipdwc7pK82mayo/
SBh/tSrYkahEZoA0Fn/9cTYSP3AlYiC4ZSBU2VxM/j3c/m5VmS670r1izH7W5Pv7D/yXq0ZIkKD7
Aq2C82OSD35Q4syol337PSJyVbXTZ8+frmuWwtB5uoHf9an8kF/zi5cM0DOOBsSrt5zAEiDjKCV4
wINM116TLSdtP6coRJmDFxsOn5L66/u3edakQ5mOADXLFANVF4OsdX6fZUaRdgugtNCc39MhO0K4
u57jDqQ7wl2g9J1x+80IDldBv2sXOYhXjtet/L+IARDM93DzMebwuKKzsgBapaxUNUigHmBdmWev
pY2/xZwenWC8LrULr+rwhM3+afLqpyn7yIXtFzEI68czVQJ9eDS/z05nP+2RF43I7iwFMcO6C15u
oW201rkgZNN1sBSFfnRcz+iAj5Cbv0hyAUPAFBb1LXKFN0cZy7Jagh+NzAtZykin645eZHD5rOLm
6BXBpVela+aXSzUkK3yXR5f0uZDJ2ik/kkz55YaYh1vY9ih93/hBRWiBJyU3yLdds4WoZNuVW7Sd
Tj7UpGXQ7+jgAneZrspWXBQ8+2yBFu9QLb6/L98S7bEvE6Bp8RVASB1x7PVX35ewByjKWdDdylXQ
mCv4IC47iF7OZsy0Mtue2VtK4sdApICNa7GW8aFLF4EoliHf+cZ9jhr3S+i3sGKIggXFPzFY+8HZ
9ANFcXYs+0jOQTKfvTgQ/V5fphEVgzgfKZexyC5FFV1XbLzq/fiki+lUApZKR78AXaFcRq3nwok1
KvIQk66cZ/I57V3AjvgBySOMXLv+Ujvdaay6m5q1xzbr17BNWpkJb/syU+TG8fhLOJAE0wh28GJo
7KSANrMyvIsRc1fOQE+tL9CowmwyrTL+Qbj9RYDHAByGBZgJAa9/fqse+qpdrOA1MQN9+QjceCFW
EUzLpIQIQpUroMrf3wS/CPAIs7PuVohR6xsiaQFLiLZNUZEP/MVweh3jZBKyvkE1cTXa5IM+yNs5
3LzlwJuHeRXY0ZBpe/0um3CkFJxoOKsUwbVu+qckm5bKDlseYByDbbqoh3CjwMEp4FHITXs3KR/0
FOGBgg7tW4qdKWGG8v5D+EUgQtccVzPTnJB5nCVzFSe8ThP4vVDPwf75Qlm3d5hczTMeruWKgB0q
P2LZ/fLzAw0GGo/okMzV9+tn4TtlIyf4IC37atw7HfkOZXPgatmDZrHEWzdfBriN+FO8lylbKzIt
VBmvGMw0CjVs5/8GNASpXfjxjBkFnASjeG4he/dB+zuYr+T8C0TLFi0cXOxbiaexVX2JxmG11Obk
JuNViqF/VhO5IMZzD0HzBR3MT6lQ/VEJApqszD6ZBIqnMgK9asjAQy4cCAXTbplkd5OFTWM5OATI
pQq/44JaxhMIAVQBiHQOjATadFYyhckGJQHbZ7au80zZbwkza9P6Wy7u33/9v/rqMvBGZj1pMCnO
qeSiotKD+DW+AdxbidCwjKi9Dxn7TAd+AJW/ysMxXr+/6K9SXQx/f6561gnw60wEPZ+qJbQLFl52
WTViDygmmbrFmEHRBNadSffBWTqf6G9e5F/WPNtytWNryItBFcS4zbGiDjo4xQcJ7PwFv1kiQhtl
TmOR8ZwFFRgG9CItcFse1GkK3/vCFVvAkfaGKPmfBbAf009kqxBbgPoH4BPna0nuMyCHMV7uoao3
DOORtfLWOvJe1ONx5PYCLvD7qcj2Ttpd6VHcRJ5/Gfh8YYJbTOpyf/TX8C3YsbQ71qF/4U/l3vNA
ePiPXvWf15n90MpHUo9J6esvPY4aJ8HMA6mHOVbh3ku/SrkXyW6IXgYgLxDaSn33/po/7H9+voe3
a55FzaArnGmY13RbnOhVd2p5tMmeG87XrqOPAGHCNqjz20MTlivsPQAeulNpb0LnKCTkQxoYeRBv
TTnIkdVRQqKjD79H1IdK2nQFTPoHl/uLODTjIaDXAZ1LiEGfbZu2lwN1DNoD1sgLU07XhjgHObYU
jPsmXdnOXqW+SNdCuk9hkV0GkD4Kopw2dD3waZsF3U0AIyF4v/nBCiY512UiqoXgmV653N/Inn+W
ew3dk3oJZ7cA9/z+Dbw+Q/C4oXmAcQIAkrPxJFS6X79i3hpjQBWtlhVyhtvKuYWLG/QovAWywEVa
J8v3l4vm1/fq9Z6tN4e0v0xgdUuibkoJOumsB13cfgLb4WIsOnS+gQD1HQHAtT24tmrzjICY0XJ9
E3cQgSAQgKhKOLa5xY12y+sATRnIUm/q4tM4mOUE0aXZWaOGv+FQAmJZlgCemSWcFROrVyTQh7SD
10sNjof1AQdMb4vp3iTyPp7Kx/qklLscnHFTFc3jGKoTi5W35D2UamJX3+kxJLlXoXzvW/k0gFYz
SFjFsnjP0MHQPa5WDx8pjIZv3g1k65HgwhQUYFlkVmdJh4VkD3QWsmqZtdm6E+U6qcYlyDNQ8Vq0
ySUe1GqyGioF8tCV3kUZhKc7BQzSMHaXo5tATyEZPkWugWs2u54KMF1GZ+GpGMouQS7H8LbP7GUN
Y99K5uEa7uqLwUPzEyMeM303SOCYcyid9lgqefBIewxg+De1zoGB8+EJd9l3yUbwnYaNBBi529F4
a+Nvp8B8kF2+Ppr/cSQAj/MDcwTU1XkLLpzqcMgc7JnCAhhdQC7SXDP3Wzp8e39zng0+/jx78C3P
o9VZrOwstAUwiNPUR9fI9iBM7UMvWZTwpEraft251U1mLoyfXir488g0u40d+iXL1sl9YU6OXjas
gVlKsBckDXIeQGho9ABDpdfvX+RZPfjPi0Tei4gHKZXzvr+gKoztRNFpAcfCrdV93Itb1qADO0Hb
OyQgDsVNHg4nA7FWQPJbuiZudyKO+AcJ57+ep/8uXvjVP77a/u//gz8/887IqijV2R//fscZ/vM/
89/51++8/ht/P1bPkvf8u3r3tzYv/PTEXvrzX3r1L2P1P69u+aSeXv1h1apKmevhRZqbl35o1I+r
wH3Mv/m//eHfXn78K3eme/njt2c+tGr+14qKt7/9+aPdtz9+AwTtL69s/vf//OF8A3/8dnrpnpo3
v//y1Ks/fkvT3xFF5wEn3AnRDZ3br+PLj5+4v6O2wKZDrQ8psB+N2ZZLVf7xW+D+PqvZYa4UQ58G
+sY4M3s+zD/y498DNNt+qPQCSIEi5bd/3ver9/fzff6tHdgVh3hU/8dvoBC9Op0dILzBsUCRc7bx
obMGgbCxhvpNE8nrnonhsiwJZGHRbFlFqeNcQzGigQGy0szLKwfabhtf9g5O32S44dTJFsLlYkUk
I9uqNLBhCfzhO2NVvKSRoV/HYNAgBiUohwpw6F+asopWrsInw8fBR1UF8CgDeH+DPKS8FaTuTyVH
Lz9EKwHzES/gC38Yp2PKAPu2TWvBhPPcFzryDOxeI+EohYbnNuAVvc5c4DO5Ht0729Ucml4VSW8o
S71dnKn0QeOg2dXgIHy10VQ/9nSATL1w4DoY8yBejgq6II7nweUPOO306AsCF+AeAT1Fu3w/Tkmy
C5Oq2glWJjeE4eMPylHcC0hq2FyNGaB74NW3ydJTIOpMQvCXqm6na+GXIU7YoXQek7HPSrhpk+4k
KiOOCDHRqq5YdKXSZJFyYMD6inonxaJpK8hobnTdNQ/Mj4pP6KXGEUhn2bgVmWvA9SoD+0VzpQ6M
OTCQaRpWPRDw8qYVRrvphjahuhgqv/syRaCLwYK5/x4MwjkBUjt8o1a5F3WfQV25KiKAgqZyVk2j
2tsJUAvupxhuRbK3wd5MHSSn/QGWZbkB/yuEYXQo70kIMSuQJFPvuROGPSO3bXcIXd23YmDK5h3V
F1lFuxtdThjYdE5c58Ggug5u2hkYA1EjuYvZuD+cYtYkST5RNfFcp9T53iuvgkCfB3ZEJJn3JFJf
N7mfQNhtyWotH/w+AuBysuorq0rnK3dos7EghdGFnobscijd/sIG7VUbk/oIQ8phxSWM3/KuF99l
iXINRsQ+5EedLgi+SRrRlSgCs+pZ923sfHHXsklW0EWh5Fmh6EP3fLBenRvrc38xTl1z1Ux4EDVp
ignccozqTDK1uyiFzSKg5tIRuSgYh90ON1wsPFeTR6H84pM2BfKtFtvzrvLB3vQgj3IJfUz6XAAb
sSFwWLisFVRpTSzQR0hEr3aWauh1ThBKQ6x25cHXlemQSVbAO3Vj8lV0PHxIKCtuYXFEvjcFkfeR
W/Cjkw2kg/kK5TsRjCHAMCEEGDHG10B+RRWnDzwa4c1AJ7ff82AWscHe7u6BqCl3BdRnRA64N1kV
Gpe1isKucnM7BSjoqUa/FCrJQt/TonT4WgSqqKHKAbcl3H9cfOvHBrz3CL/r+bVF9mFKDncP3NDC
kUDfQmDRDe8TaQFk0mNtP3WqG59oUYNjN8igBC/ed027JakeHn0JyaEm6bQ4WGfqrnlYA+JfCtkd
Mq/34CEIj+QbJ2sxg6kmcSnHKLprao4MyhFpdVCSZacM5NF132DzLmYnxo3VEfSGiWKwRO1NpJYi
LvsJAj7W3URtCyvoTMBPh4/RhZTlgBZbNLAEMw4X1kLUhA9OA8Y+9Ko8eGokeVe7xfegjfmu7gy9
qgetb5SOYph7hVN1GgLPH3L8L2+NnygIz4UoqVqHLuOes/WEXGNR2ADeRJ2y6beWQkeWsABIJnhr
7Vin0iMjdSf2shGgvVY6yq6dTqZPbWniDRohxUvJGrgm6qrju6RQJF66Ej2BXHVBvK0ani16ZaOj
CZh39JhyHiUFnQAAqQEnBtM8yZ2yQENXT+XwErrE/1IHOLnyCmZKn1o6yEceM7ajyoWwQg2QjA2N
+uK1IgXRnMdw+cIWgqCmgq3KJTQE9VqmFkLRPHK6y7KvAfgtixLCnp2s/EVS+jgKWcTpZYQDIVo5
cvL3KqzbdNFPVGyJdeEp3SUi+oTjRl+zoR7hyp1cRr1jF35ZV2pZ+lF8hzO6uPK0J+89CJu+aAlg
88jS4ctEeLfAeViDilGkz2GDBomKWPuMHjfXOWmHGBuTJgAAVG3cUBDHGYhVVdZB9GqyabqbgNi5
iB0t9jQg9nsLUvK3sQnUCsdktMR5BbgOaWFfI7XvXogw7I5lASKfpgRGuwPMs8NF7WvceZ/24YqJ
LD5kBfPAYho5P9SjxukU1t4BDB2IjmN6CY/6yZBdDP4dWksBBVbIDW+FmdQta71i1UZan3zHKa5o
X84ajSgdj17nW4FhfUCzFfgtmNUL0I+BonSq27Kexjgf2kKgkEGSnSKmlW615Gykt8rE9gHujcWB
AJhc4MvsPeBjQ/0Fr8/aDbc9yiecvv0CgNGqXLKCGIryQmQbBebet4og/NiiFlB9a0i0k0AKgpGW
2R6+6rK4rdKmfZRwFI33hICgQOxUoc/tFPFKtxpzu7iI24uixH6CZ3RHmlURcqjsBLSKs3xIjCog
LEblQx1EUP6cOneZIv1uFxzV5MapJMFuGZHYAEjfp3TpQ/UZipVdy75KqK/cC2mh1mkj6Lf30Htt
oM0G94S4tTunr7snEvp2L2MoJQ1xqixsgLLgEV6Q42JseQs7SqK8u7qcfBBxk2AtSw/mxFFQ69s+
6MW+dI3eO7KOQNen0Duok74DEQKIeuAkJ1CS8ooiGIDb2UdQGc3KPmcyHVWOGtjpcgwKyFcElz69
qKpWnyArZB6sK6dvemi0XkC4KkXt5ltkrzJGX1JAF9JTQQEpdlhvL0zsuEcdRf2WhbXY69rGd63I
II9aWfSPJgB4d4ak2RcQQs1RkpY/RX0IDq1Ci4nlALcM6yFmSuRZX4bAkUIEJeD1YQqL69GMGQpj
kFOmPBun+K7pXEgNOYR1x3GoIWfHXWgPrYGWETs7VuuQ+gNI79VXZlyxAB73CljicunF9bNrmgvu
Jeupxmk0UXv0nLDPNYHaTRp3J1uLDjGMtFdTU0OuuKnT6yLUfu4MhkJkMRXQptVFU2861QDRWfjy
qXY1ZjhMlq2/cCXr18SrfKjKtBaGb0mNo4xOCYYSsYDNdVhewoLPvS1RKG9iYdx1a7nHkJAG2Tdg
t5xNMtrpIFWdHnhQVKsGc16AeQexnnzMNhw8PwgDDtUFhbbOCSNgzJjHQZE8jIRZkLaTL6ZCpmoi
CRzFjDql7QAc+2RHtY1iKK2MTUFPSVK5N0kN6YTFCH+UHQQ4gxoqFB2pFnTAgCgv4Fm80zYevhax
aHZxQqMl2q7QiC/6FRooYuE6SOU6YaH5xcx4gSeq1mkqI3/twD93Wkx4t1vVFDAPJb7EiKLgIZvW
NomLYtGif79xo4pdmmBKL4iTpLC+6jz5fSoE9I+TzkvwtpP6k9U9g1zNoMFYdJGj3A+1GFc97fhW
+sbh8MvNgh3OM33oJYuCdU2cRiyjskVHxPahdyGK0a6lZgr6dkWz9oe0+kItc745nukQCeQQg5bi
FTvisW4dYbk259jieYAd+wRNQ/xrtLanqCvtGgl10uYtLKwfJ+ZN1yHwf0uiM7lWNnBoXhPSb0ys
ukMBU8ctndhjCoLJnec5fBNkY38hTEQurBHTKR0jekU9YnY1n9g68GSx8prQrHGkhLs4GEpEjzK8
xLSbrlwauBvdpBBiaksejpdepFMB2Y1WIlnuK2l33qAKlZdZ1X2VZZ2cejNMVxGH5EoajHG6cNvY
OYJRFq26qTJQ76qz6lFlpTyGZdpcjh4PD96YyccsAzVmT/vIrbfAG0HU01IIoQI+4/SPCcLUwuop
BbnL7dj3ApnrBi1TMq2LFsqq27QovGlBuhoHBymgsjh3SlET5mWj0eVjVFkYmYxDh6LGB1sXB0hc
nBwq0pMfi6rcNkx1BZBnKDpGzWN/7We92tjQITdu59wQlFngMqaOuyVey/ZWZdNn6+j+PlUNNFQa
cHCbRBc70dHpKFMebPz0C0tFBACpBw69Rl5wW1nQUCY/6FYWikndKlJVed1TLXAGcQUlei4Z3Qy6
QYU1lsGVUVXMN/jaSQG/89FD8g1LEWi0jGPcQYdSZ7sGkfkggjIe0VGXaGDiJNd2nfbqClLfBLn2
AIqFBwwxkEeOWWkmkkVA6qz5hv+vC55rt2oWoS4BbJesBQoQ+ZyCEi0sCrD5R3VXgMkQYL48RoBo
9dG9iJNR4lQw434Ihwk0WyTpikfuBTcT+TI4fXRTeS7iDW+tWabwij9KOF2tOA3GPdo7/Yq6dfHE
woHeZLHp9IJ1XXoosiZ8EFNR5DpkDgRJ2+FaJHCkDlIbrWk7TZ97Ud7CPqa8rgtdrOfGpJfj/Ewe
UdfB0XQE8uuQlW2yDnXculeOtINza+SYnJIxeQyROr6gx46crh8daPOEGuj8vpsWtQQSbzEmLNvR
Ke7Ilde08Z0NSvuJ+THUVKYmR3n/Scohu9UVgDm5BkM87wwUtCcDWm014VSYWmR5oN2iZsXwKrwx
ijv3VQhd2LGBtnqUKhRDQZ0NSxbE5h6PGz3gMIPit+MQenBdC3a5SRi0UgWyKEXLC9NbwNKGMAwe
3TLN7i1tYcoTsnVZxz4qk6RYtjqJ7oeMJRi0o2UPcU4809xFjraqJjXesXqM9hqNiRUFdsRAA8hi
aJyF9V2AVlCeCTYtq8CDE2CJh4pUhKx7ppCROAkUTRMB9Q00JipIo6VAGPu6PxjakOveH/s7UxZk
SRvFjqQ0bg0CPFQrllNn+a5R6GDE0HNx85FacDM8kPs7ikEFNi4PKBAS1kXzuhnmeSP2y1GGUsmt
4RjpofvM9JU1MXzAkBiFR2MDAjAschMAIhPrrdqu6w6Y1mLsWMO//qKWSq0K0V6j2Qt7qAZg7jwb
APziAYEob29IgLNPQRoXLnlfCYADuF/gSrkJozwmcXcZcQ2fvjaCxAhOZpPCsqFL7jQH2hMmuzGK
vwaB5SnGmJ2voJFBVpz1qOfhUq0qpBMCbHcX8SgAsanCQIbTe5PKDMJraCscjdT6KaKef11DtFdA
aTwN17CYHB/qlCf4JKO0gCE3lZcl4YRd+uEQ91s/g+hygC0GYWDoU/sOzOGT3gmWaT21e6NG+T0e
QH4ZobZ75Uco+8MpKHauHMIVOGjRnxj5/9e9z/+fupoz/e6//tk9fNPVvHqST88vzd92ffPUfutf
9Tfnv/mP/iYE7n6fjQ7hsA7NmtnD6p/9Tc/zfkeZAx2XmRcPhzsMhv7sb3rJ7wCQwZgA3w3AMlDR
+Fd/04t+x6DZhbAYcBuQOoKo9D+v8H/R3/wxKPg5fPqzvTm3UV8PnRwwhDklut9Hsj7VlC18wgD4
dk+Uh0s7JTsdONCWbiGAMuQ+ug75zDOrgmLrEcBoxqB7bmfHgS7Y/uUZ/nmFf+24/oB5/+qKziar
U6R8Piam39edu08dAJPK2X9eZaw9pCXycS7THN3UFUj86iKNIPAtQkCCmB2+idr/LFLlL1Ba7FHw
PoUJujmekybLpPehR8QStvba5i7JVLJulMGBbCFSBbrtjY9O640Xwg6HMHcPM4FH4EL3wGndWVaf
cOWfjZ01rSY5btumL7ZMOvBcS7laIT2Hc2loXwBD3KGpBeWR4srl/A4NwzvBoJ7MADkte2jhjlH9
EIwV5phgwozS/ewNEzSnG/fWRJjp8VlxbVDxpbX9B/PFM9DVz1d81sFGQRc7Cvj4fVZDqVSLFLMs
3DNgYuhFgyzeZQHkB8vlUKF/TboLjGwfeZvseEFDtGOKpe77Ddpg/qYhfMuK+EVCn5/pL0MCbxxn
uoKkiwMp1KZYp+3IdhhZYsTro/+aobJfSehe5KOFTReFK+DCCoOjN4zvEiQcuU70tcDY/P29czYp
/3mrZ7SFGA7bGh13vTdkvGqa8iDb+jqWYJ1P8VbpFjE51M2ijEhyTwLsX5OMj2CO1yttkaJGSmzH
uF5XXXGL5GYDJ6HnIVVkY3vA0ZKieQi4j/y0C9rr0hRXA4CVHwAL/PmD+8W2j86mvxRjbVM7LrpX
EP8xdtywaF+5PupmuFcH6P6H5CaVa7T/MHXLmkcdu59j+LZnrISFPFzMk75ZNBTb1xMCwqXYtDmo
aBdZAOnyhN8U03j7/lM+Q3796ymfEzRKYBvh9VHK/TAMC6/ChL7I0O8hS6OHGFp9xbOMsH1SftcE
9a2VUPEkZeFukXEtJO8uGD4VIIo+wsJG/+bJzTiEv8zNY2QNAGMxuU+DIR8qNKkGfFn/IfXr592e
jZrbMovrwgW6IzTdhWjERT/rFIkYni2R9rOFhnr3onRjmsvQ26CeQDQvIanZ+Oy2YD2setzykhTq
MPQ9HKQaugHhEsC4pnp0G3rr+f2W18nL++/mNfbi58XOz+gvzyKhVE6Gc7mfWjiTFC+zbD9FFhpF
BWqPjyALZ4Cnn8vMw7K/LBPh/KvgNCn2sN3b+TEstATD8yk22k/zcM6bZHcaQpVn0UcT7zOM3c81
zyIVaYu+BfNO7MfM3oYmPdQUvR/oBjR5P8bfoWhLltJMzicKZxKotG3rOEJ3AvgrB3kfNgbgo5OG
alRTuA+1GJDwSf0V0iw4y1KDbn+SssX7b+FMwPLntZ7FsDgyTkxM2u3VqB+7yvhocGUd4tQA9ZEQ
jcxKNJu4yD75fg/BOjst0pDdSwgV5WkRdQuEF5iNqAc2OEtSFCflIafNyHIMowUt48M4Vc+i8m/G
uVGAnMNddlC26Jn7AZHu355GZzHDplCULsNA7G01m3yA5tq3kN8M4jvX+vcRUH3CHzazI5Mu5NJ0
8XpA7TvAjqLL+qNpqgU8yK4d2HhZf7gZORgfffKMg3ZL2Ny8LAC4ff9ZnymN/XzWZ2d+C6VtwzCI
2Ne9g7nF4KcXFoOS3KLMOGWjjVcFas5FOQ3zGAWGBYVHb3jcuZfo6sY5awDOTzREuijETzPmd3lE
VJm3GC2sFO172GqQT85Yfw6I98nw4EvmgSYCms4G3Y0nF5U7MpEqWFSTy5deYg4pS0DAj8K7oB0+
uEnv30SHc8NZAmhDykOv2/t1uYjb6hDHZM/i7EVH3pbDPQENYLyuQ2SDNUqkA1oq6xbWlB/kED+m
3b+ITj/wOH/54NtUycHHztxDQNVdNJDdWWiGpCf2erhKIaXIQjou0fXwFo47fqVB+Nw5ArCkIYEK
SxbITYwayk0NOrMmwmc7fJsYSpwp8qAU0NcYDDNvKBadRJ8cKrVQ4rDquutouJ2KBUzaIb0gD6zR
hxAyA3nYliPsutIILhsCliaDf5F2I91kTrFtiP9kfQcAsxQC9IJRdPUdZFMonT/ZFGJAfQCShuzh
DyzcGy79ca1L+SUidZCLCAw2U4Zo8jon3apPtEnuQUN81DjE87DhF6wItuBgwqAFPjgYlD2+v4vP
XID+tYvPlcIStx/TWPvD3p2Q0MKQ7K7XYEd3Gh2fIXDRySl91I0y4Gj6qiBvxtZfxTgUwX0o6TpF
KgJZ0/ApK9GiqiCksoYKHFq0Su3lOKlcTkiE37/WMxDWz2s9i4gYqP8f5q6jOVYlzf4iOvBmm3iK
spJKZkNIuld47/n1c1BP9NPlFcXMi1nMphe34ymLJPnyM8f4ZQfUggNttUPV7aXuwEGymucStDox
COdbwRF6idUGKD5UyAtkBkrLStXBQwVytH5iDhDCy4PpK8qqYzy8Tn6yl2ByVKLPU8ilVQwSulgi
qSXeqibOTHho5nqe4ykVUhwRHnmtHudvaINaKYiRmCxXl1iU0JruTLEDRstjdIo9J6KL2IvGiZt2
vwZWMnyRBVAu2cAJrr6zxWXrTYhzQd9VjkApQLi3YfIYZ7GE8V4V2lCQl1RPhphITg+TmqPPiZNJ
a9SkmC0jTO8hVfkWlEQBhU8z+MzRpaSBlZHqDMimM5wR8MxxmLZ+7Hz13PqCF1c2NUKG3fdhwx2l
scCqOawq7FCMxr2XBR5yZfkIy9pey+cPEGgASQXQFK1vJXcBtvIvdRYClRgIQXiSw6h9wPhw1iXi
q73SYcIgZzlMqCaaUvHNRrpY/75/1r7r0Fs/e3Hrj4OPGZ2g5A6avg3mqS0wB00sWnGNMXGnFJOO
YXujV1zUayOf91qXYioltkJMUr90oym8SKV3LFqI+DBFoBYCcmZYhcAjpBV5taM9gYQg2apcGjV6
kkgJxK9ZmrAs5KYLCXJ4JbQ91JoJX1vFPzWYf8J/huUtzKVji2NB9y+pjlWTAP9HyaS42ukRXpZN
A431MboIHpK+OWv06gSionFtdWPyKlfBKewZs8DEdY+vCBou/kGGh04Em194n7VBofscnakcJANs
DBRjfEdzVk9ng1l34nMTN0iqpdzXOxmviU2SXpd6mTPub/sC9vfXJz6foh/xniljEQiRpHA8qsF+
FSgm6roHEbZPQVpA29FXfR/NOylvfw88W5GGKjApHupCV7K213OuFvQyZ56ZWoBKK4ghEedyIGij
OuGE48B2Lp9lKsa5zMYVtVaVLK0E8r7IeCkqEvjMy89B17w1A96BQPeQE4L1IQwunllWegYf7Ahf
zcZM8gqREmoxsHICNgjz4FMNIM0YhZf7m7j6ixaZCYeQG8yoBScqmfDIjBGN8NOxzYPHZVZAif0V
uM5SY4tRgAMZz2gAQ/VWUlJOxeeBhFHwKBRkQs9o73tTaFatt2W0udb34RblJtuNUlM3dOH4Acga
NFcqmNrW0D1LRAANWnaw4wwKx5R4bEBehb87JsAiEC26lDKdOiTDPP7JaYMCRg39BEA6CxzEjRtm
rb5YUrEZCCrIRct0TsbHNjsxZp/7Gk3Je0nObRGfugzlV0GQ1ZQJtkCkf0Jq/3PklzzzlE1phk0w
sfBCxmxiz6RTUCrDUN4FnjwLLJq1AgELQdLiAdCIyHuqa89kAVJDB8UXtYkDnj1oNugdC6vav37O
4pKdyXN9yTCDI3XdExdBIROs0pHk8XACcgJVXY0+ihBnvzHN3WWIElyQP/Co+tWInwSda6hIHxn/
MwcBlmAC/y7K1Ibq00Ks6q/f9veLjy5acBGcNoBFMno4/puHnPmLGRnFqaAGY7F+yUATmjPCsNtB
K+eU1PUbLeRuBeV3FWAp2urkrjDQMQhBDmr6c+OLocYxyUXoOH0So1dJQkGX0aOelc2GRv7ajb0U
AfUSSkDnT24dpuyehEaRgVoYAA6moDpTpa9M3Lz1Pi4IzGMwhWreJcRn4heYMAhtAOA7ta+B+UKC
A6iDP+G8YxNYNSjD3z5gJ1unf/4Gb9x535XOj+ArFtQEjy6hdVimT2GAHu2ZcojVkM5+cWWL6in3
j9ADhiLcVLoyn7tMjusOLC/8shQ/DxH2cZJxYZUe4GNIztoe2sBsY37Htf/rRv8qyPn/IX4Z+OMf
sf1vnf7H97B//wPw/P0f/HeDn2X/RYPuMisjQekA8fqvBr/wL7AC8Y+QTZU4ek7u/7vBP6OUZ8k3
GJ/Oeiugm/ynwc/S/xKg7z4LvUBUBoho/n/V4J8r9luHaXGTdz6DgfRAM27hMsfBlU+wcDrFLBF3
zRO1kS6sdJ24RbeA92GZCukMxhXP7SG4kt6gNuqi1ZtgcYdKShxS1IQ/zbkYeLvdc+6C7fThf/Eb
wYyhV2prdnEV9r0gNRNb024VdPGpkUZPl/yo0qO2qvRGEiA/nyrV4CQ9BeH5GqqYY+hZfU0P0Ads
A5ZEJW+m7QBITQ9btzgpAG0Vagkj0RgY3ZqD9EGaCtZYghgjBCWjIfIl0DWUZb3n4RU3sVGhtz1T
Id2OaBM+oL0G4XZJx5hZJm1Vl+DtBIHJVKL8DD1bwWAb2f9k6Cb/AqgayK4C6vRZ2UILFzbrSGpT
iNCO6EiOUQYVWBl4QlOU0n0WZLSKZL6pM6tROoALgKhVo6QFZ1+OZbiJUaUtQsdW94c0OdEJ/dnI
Qg5npqCNHtiwFFBoKqAHVYAJ+cBlYKjol7/pvAX2BphpE06nvgo1l/yljGQO1WAFz5G8yXQhluMD
UmCIs0ppbtYx+x4PPWU2zUxBbWpm3wVi9jhWGIRTftjvEqUq3LiDmSxGVJzqj7WCJQA6gHiW/CmB
xakJPFoRaVcCigbbYDumpcwMOaHcsQGM2llgw4kCJX01jQAByCHwqicAD9sRV76mTNjto7lJkDFp
+e+4+Af34+fkCp/srS9t/pR/5sxADUhtO+Ko8vvQArQUnDST1eKtRtfa5fXdbPxxLUgjrAnG+VOo
WvCriLiPWn04zV0YqnVgrhpdgmwHZTXANkkJ+LYGPEeA25UiU7eV0s5R40Y0WTJsIqrtPLQSGFdi
XArPKe2qyQqATRlqoDEltKXOfWjLiu2jUPsRak///uP/k21dJBuKlwlBTiWcm3J9j6kViq1mhJx6
1c79JxRgptcOnU4BebhVK69FhEWtDGnnElrOyuTKJUZkfv0I2Ic+1YoWlNGe50M9A1gaAAWawA0W
DRjpVeCZSA+qKXcqADSm1AwFifTMM4At4N6j906hbwdQwGtPFTtElI29WckUvtu3P49E04gJn9WT
m5S1lnbnHoM5XpNS5K31TvjVshtD2bXm+3ed+GMhUfY5MWD9yY06s6pA+iMe2AZTS14kyEgAp4aJ
TizrebCTgORTgbtnkYc8SdQJnPYqfSji0z87DYurpob9FDWN1OjyZi7DMkvLOFcsPhR4bCm9fX+N
75Lx1ilfXDow51AYJolHlyONFu+OnUG5owoFqkO872xYCJNQTW0ICai9TutoRxLaGNRDqSmmci6N
h5Rk9qg/VKp8cBKdJe1u66ZduIv9J/VmFpeVTLfwc4GeqcvIJk3rEHRhxH3aZirc6fMvdAcnUc16
JyJAIyED/7i/Iwu5l7+WXcQ2zJSgtS5EEyRpVSDmyhroXQXgFo4I9SF/ysD72IlytJGnL0Qv/1pu
TjR+HLe6pdKmbgt8gKZvBSpDQCFRwavSOMc3tvZyLaB+1+0/Vul8IQFeCquAVWK218yu3FpFIWt5
D8pTZnWObBSqpwd7T6fsLROdta7A95v9sSrgH1AhE5vJhYcXmYT3MDpGnA7loh45QXDoewDchccA
HSlwT1saDk4wMesIz26cbmUOnDdO91IjRpRA6vM6UOkzKVCbNrnKtHiAYYIBLAWRaRSQQH0ouyp/
q31Fy8uEZDFvJAIYrYEoapGf6OGs7dvboFi+JxUnk0aA7mm8i7NXtPo1WRkN9DzdYnxDGaIi9dWA
bDGCqgPwCUDI2pZbm4rcOr/I2SML46Qy2aFYVNscohnXmr60UFfPuHMoPEdjS/zp2tPAJspnFr8w
Z3o9DmndY/0LMx65PiKUCKHC8FMaE7X2ABp+aWUzAa+dSfJTlPsAQUVg63pGDys7rjTBHtFkIFm4
4OTzjT3UvRYCEMiEtg+5i0y0BtRyQ39BugNeXS+2auHRtpCHeFH8CPr3gzgwz40C/gTKV0wf0YRs
hAPXB58B0+5LuBre/+zWwu7SOF6Rw6RpJ4Rd2Qx3AkvofbJjrHjXhmp2YqxGn97lT9odntAR3PcP
rFtvBPy1OLM0lQlbVOZpgJV96sROatOTjA9JZYN/IF5z1kcbX59SZ94psPRo7m1gz/cfeg0AtLT3
YiTU5U1aTe6QtPuJU9SJ5nUlwaUG9jrkhAH6iwRb6VHtdtesAPKOmggcZFVBNvn20a/Ll1q5AK6e
VTVYGiNYjmCDS48CULFt5Bk0zMWj2CcT6N91a5a0nmBmX1Q4kJhVDHxnFuhsthWU6fpOl31YPfXR
HjEXfTwM+SnwtZJQl+LD5LuM5/hgWHrxazW4tHj0Wr2AEEWfkDS3Rr7UoYPstiwSVhZ0vy0BxrW3
8z0m/BFDaJka5K5BDGlrjLiYzoQFRsDEWo9WXZ2Cu/TaxBZ2CvYTMB8rvl0nchBMqdTdeEkrMWTO
D3/8AK9PQ0zQ8I3X0EIAODTrXQ5CO/f/+Hc2eStCLS75GPdvUSsl64ZVSb8NUTBZFTgvOhA8Hokq
pTOkzhOMnMHUtopAipICjnESJlbwtD2Hhj5UaHgWMrsypsAGkGqSVXttRwoeE6TC71tSFlSq1l0e
G5MitnrfMPUF6tIDjlCXNJ9x10Mp4f7jrDQWv0vbH3sFRD/w1j72CgnLCKovLs1gkkg8fN7/+2s3
ytIHDsrjbcZX+GBGpz8oRq6ig6tSaoX4wOhf1K/QCJwtm4jbfGh0Jxbp+BgWDN/XyegGPuZY3pvM
izqdnlF7QTyo6S8ZHB5Bg+kUaHTt8uhYcf9sG+lFUo5JG1MkIzKfMjOzgiQzi4k6ViDE3t9Gjr19
pr/7Az/ekwJMP2yR5NFN9fKN1uXXz9ruNZsh4tVIHWkXGQnBHFaXrYycaFKprPbJqI0pae1H/IFb
+9f9H/LdeLhx/P+mLdMVjUJ70ujGzJ7vP8fcYHILTNfwLb3W5y40RFOC+hmwIqQyKQeWxeFjtKdo
s0IfAhPGgjBf6WvnWxBSC5x2oyO91vWlF18lgB4+1UGP140YnyjRWyxfm8hIp86cvoA7Unt/UJXy
kzuUvQmkwNRCJNtkMQzzFBTxdg0NJojABzroeCELXuNWsjhn5be2a5Gtlz5sjtoI720yEA+od0iG
67CxeBaRtW28kfmM/X0JUPj/DHcwRp+mtBNx6F3Q9tz+Uu9LE4lHtou0zFL24kt5iqxML1SAZM30
ChciAvLBRs2zAicSlko0aCDSWYJZsAvDPCUwG3bAHABehDxAJyiBzSmDeAkg6fChk2SIX3wmVuTB
JV0DJ4G3ZQ/+8Gc+fIVUmlZhqv4hlyqepd3IFb6757d2Z5GtC+IUpIMsjK7n0bpA7ZtjIzSHadxV
tYrhBbwzck7nMA4POqPpHN+ctdBGEhQmHR44yNsEhhwbQ3bNckvgHHiBUJg9JRltJ90e88Mezn5h
c6qzQ1ABkZrH6v3XuvLFo9f652vNpEyh4Cc7upUxaNBxVhG6NLjMaxKBt7DWaTWBPC7xNFgNqr6d
ENEWNTO2Q3VSobSkegSEyY3u0epLXgTWDpPSMQE9zx1C4FbFwZTk1xQsTHA2aGvsabXlDlWukKyP
9AKCyxBVKiFjFjWgxQaTjymG4UdvU4vbBaRwQPRI4AHLJKKi6DCcOveUpNIdtel1PL/dW299EY9j
SspB8pk/O+QeKlJ+BmUyLEg+ygOUWHPMFDW0FDOoyz2B914qGmZZG+9trjpvLT33bX5E6rSYCd7w
gHVzKBrB/QlvaXLgfpUDZRJosp2jEUgU1bvWz/EBWuUmbqMWPtfo1xx9nRutdDKiF2bnN/rwMOri
Q3pOv7yDSJ2K6JmrGV3eOGEriRrwwotfynWM7Mn4pbLJaZPmW5IBAIPKOfjNx1jLnEDfMvL5bvrc
2pVFfIYQkAxHSqwVHhqbdwQteSxc2UmRClBq+gizGJMnkgNetO0/Fiq1U7QtQOgcB28tvQjBEOBM
pqzD0qIjuOgEaIMeWdNe2sg2V9oPwtJDPixnQX8g5l0FbsqPw4Nkdc/Ub/CfmX1Mocty/1ytva2l
61KIeYwUclgGXQ4xJamk9dW1JtR+sNpJZ20AaMHltiqRJ+JGr3EFvggSyJ8nBJivoQN2hHUFoL0K
0r+MlF2lxmi2X2yhcoyOUlQfBFI+yMBPvb6j2pCP1RM++kgF2qS7RmQ6gB5GI7ENyeDyklrLqh8/
3t+T7+71jVcrL2IkWBUBZtHYk6E1A2McWzXVu9qA/Jkwp0QFrNUpIj5M8lMMjB+c557RrYHe4W+g
cFmrt3MOYeqci0eqVUUorW5cySt5KN7Mn/vG9PkAs3H8rqAzaUXjhzOLqPcgcGCdCuhHHkN3KHcS
rWNiq8Yf93djZSoPicI/V01bj6Y43mPc3hkBlMpZuHzDltZ/me3ZGPwD99l2p1DI7FzcJS2oKdyp
tYsUuBkj30jEvhEJt17JIvwBjwjWhYhHh0oe6NuAROce5CYNjI4KOJiRHNWuPlJf7Ik2hFiFAFfo
ay2RBZMHHm8fdYbSfdHsqYeyBq+HylkeCPDbRWFwKdorpAfbJoAaKZHBh33d2LnbWdrfDIkaykt6
do5O3NF7KrT2nbHGV/jIZYdo41NaCUJLHw62p1vMWLGCfGa0x4HwR4DwN0P5SrdQWHraShU1+NUc
4yKbh5uvm++AYzQ6m9NqKEASNO9AcVYRX+3xxIDyqaYbh46bj/SN9y3ND/zjuvMqqWeVGCsD8eEf
witnlJdCq53MHK1Cq2xI978nJ2YnkuZK7cVTboZPAGldFccjwQGnX+sNf4/2nZ0/bN5sKynx0uOp
yZRRmRL8KOVhNlpEa+UAa19VwcX2Qmu5jWvmuJVhrkyBIW385w5A6i+HhhYWA2qXqjRRVS7FFTxp
Ro/2W1Lea5FOWkQ6meEpMR2wSKfFOkRqDVbPzcQoDOhCm5MmaiIJLqPd7CDv5ILysW9MeiecRvMt
0Yunf/aZSIuwxvqV2FU9fgRnxBat/5bMTldMyt7KElaAX8JSlRNKIG1Sz/G8McDSx3PVpqjJj6EK
PrAGP3tkv5Txa0tLcy1gLv0t/GSgoZuC5QLvo5CNqd6jhQOisMaCZc85XKAlTkM9BMD4EqioBXtq
MhVtYzNvd16gYPvnsQkgg9IXc57oX/P3/jLZ/dfgSpb4QH/C4NCsjenaPiS/76+20rUCDOTP1Xyv
BpeXx2qAw5qi83iZ1AyDiwuP/5k0xjiCZ3j0VZmwGgwP9auveaqs3198JRlf+lxECitPSoW1oQun
pyoigb6VFa3wBwVxEX6asY5kcT6SjVGh52pCOQCtDwBj9cpO9fQCkRLVN2od4AaLMxgC5AQ+mZNI
qncIjhjQZzgK+2GHERnKVo3eeLnfSMUbUXFpt8tz4dRE//5caT0zBre9QgrGAdvfLezQAu9K5802
IbFeX0E0JMNX7nrH1kjdQW9MCx0IG+p6JmvAwlPvLch5GZs8xPmA3fpti3g1JXEV8/NHVhm+1bmt
3pqTVeixSWNe6GnKvjqEJ/4FaPZ9YIqmrIbG/XMgrBz5pRp7AUS6HFVIJ2nl0MbodwODDiNiFWCI
gSJZiNJxDxhvAyUa3P5HpdpT+akXSYk2zZXtH8DkA2xgdpSDkoPBngeg6wFnLnWpNHqKggSOEaYG
H72WOYGSFfj8nHCCPS2g+ENtDTMxDuKAmIv/bj1IWMXAtVwFTkvbk98AFHL0L9BClDm12iJOfk8+
b+31ImJyKQACnYC9blXBSI6lyRgYEOntk68/o0tnDiZv0Abj1LutL32tbyAussAZaiDFNJaE5okN
83rzyuA9t3qnAQyISzAwABcgvxlMg2G+qANcaJZ6oz0NemEyam0H5OH+614Lr0v6dlGGUT7OFQtz
nNxeh8yZWhyhpqcNhLVrzVd7WzqXJ2hhbzDDVprNgriIqTE1UKk3r1hAepCWjhHlTOTEeSbsgmMa
PjvvDE4e6EFqrAObqG1eXCsJx1KIk+YKr4MpKrJe0uvpIXZy1RbOOqsl+sPWh7vWyhIXhWzQhpPI
FFiENSkMkPYTJDk+k3bXBPqEN8zgQzqBGWQPUMeYtEogk9VdOpCXgM4k7JWx4+SVyzXMI+kTFAlr
I4PiA6D9/alFXr6Jj15pgCzJwgDcJiEzyIw7fVIv0yMGW+gCVb9Qjr13gCMcCxgHT2S0uYfe5j/K
53922pbEX0ahi6aa332lpZfxa9IKBLVgDvWMCowarrUIDVD43G8dtvkbvvFtC4s4GqUNOn4SsEYT
bu3fHvfQlucYc8CEnGdbV63AuIE0lcbDgvNx4yHX1lykgZDRrKME5nvueFaOKMohnRX8ghwh1OpY
NNkI91YhIsbSZRT3YbjRxF5bdBHEeoqrvKEWgB0b3hjhqoQl6vuRbDzSnIHc2sZFvAIUPAYOGNso
MCQFjXPvXwoj3vMP9EuFYHG9v8zaoVyUpcPQV5BXFvGBjomEghyqU2VAvxRQQ1QV2Teh4oWbZNjS
Al/Lt4RFJPIkAR29COuVV6kl0I88eNdyHx1j5LVa+1hZEDh1Qrsi4RcA6Ra4kwZGVlrzFCBvv//I
a9FQWOR8XBhNEwUVQ7f/EjRvj8KQe4lOIFxPJjD6xRfnFJfqEJzFyz9ccBGglEFIxFDBgv5B+VS8
x7YHkx7eSqQHgeM3+8w+hDBmjFTxl+8VGrNRva/1Fpf8U+glJVMIL0D32D3kl2be4/oJ0lxaak9f
iuM/ZGaHg7XLdbh+iKhMy2PxlG8MGFY+jiX5tPEY+PckUEyT6EDtu0tQXtt6yzVnra5fMi/LXimh
qotjJJpQ17RDPVeBbppbymj6B+/v77Q16ZM+54iFdv8t8ivNEH4RY6Ac5Y/dgCfCXrpB5PIAUXok
RW3v79hT+lbyBE1atT/Sz4DwO42sZsU1tIVL31tw/QbiBhqFaPeJargfvrgrLHQLR/4oBK1/FuE+
ugvO6cYRX9v8RWTKIWUyjBJ+KgAoevwYbtwlK80afhGSqBYeMu2sgicKL15hJNLb0Fz8Vxpk0Vhl
RvP+Rq+MUmFMt6jJpCyl+u/I9xle2ANjcwYrkMiOgJLVs0eOJVBH3ctHnvhPogYlgbl/FhwAn0WR
sM8NCvPVaGNssVZ684uANSlUwJc1TtqoAyCM8xWo4FIbgukRUfsNJ+MjbDuMcuOrWQEPAYH657NT
Y1jLQ4HlJBLqIQqPyQgMEeB8UTsVhFM7HUmMJjow5tGzvb9xttdSqO8z/6NblYw1D+E3vNnWmQsN
lrC0Bb2b+BB0JNwpl27XmsyOfWUfqX14ojT+XH3Wu+CtOKMgQwdABLHLoF8aJ91Xx0H3dvwWcXnO
Gm5cg0vOGw/iZJOFDa7B5iWRUSMD9sMCbhfRNCZjwcZtK64tM9+PPzagVSrBj2iGcRMREDnIxMJ9
A8QhKtRj6dMToTYQwYpusAUg1xtYUkbAa8sNeiP5a9U9NCyls4BYynMW2Vp0iMMKAHETf0hpQQKI
fMtJA7HoA8R9m+ipwPQrlOszBTATF8vqFHzwtJFC7iND+ecNWQsTDMEAmcyKZEPhX7tY7zPZ9mj2
PcEQNulAArAi/6pIRASIF9DDYXyroseKcTxIzGRgqQaxSKa2gyw560AW0oyS57g8xoGvwsrB8EQo
/fEd2sxCqN7/bFfkDoQlF68QA5pp+xplzSfPk6LQqA8ffNqHxplVJz7hiTqBY7oRita+y+/Gx48X
lrYJQ/PUhLSW+hgqLaEGHTAXMmJWmtT6kJ3Ewar3iUgo9KxLu6USgilMApxFxBr3n3gO/LeO5iLK
0k0lCRDJx0dTQbwqxp1gSKxkNWW2scBambykvg19nib1iC2tjE4b9diKkAE2VvdB6bz9GV3mqjQx
2R31CKzf/Ydam6ctiWx82gdV5rfIak0oxx+GHbOLHnwHmreOaDRwSFDHXbYV6leS3O9i/cdbTIKk
n6CFjVSMHR8FKERz/vA4TqHRj1AfjuYGRHSAYoPJyIU6jZw+eCFhuF8j9D+4BqoO8OQLUbg11RsP
cGgool0O+sr9rViZ2fDyIvaLbCMkIChjeiDbk2IL7BebqWGm87GeCyoNj7ckE2Y6DYkhEljyDjtZ
dGwXAcl7UiUOhXZaCqEnN0SHXYg5nEUn7wOVg7t5JKkxq5UARLXlqAeUC6xH1EC+7D3FtmNMVRYv
9x9jRWALUOU/Y1ua8dCwGTn0GZEj7blX+Eo8dMcIM0CNS9/E3JUwHITak4tf7Ql6+wBkMWOkkAp4
8oCaByCxJ+nGdzunCre+mUUqXGZNFLceTpc8vlfyY6tshZ+V3GRJCAvlPI8Gr0BhAelixqkwuWSy
ayfYtfIETwAdNoL3t3O+EW48wZIxlEboEzYDngAyuRCNggomR+mRtGvGxEyCfT183V9nLZ6y0p+v
bWpgLeHl+DYwrDnm79BQevLP0CV9l19gAvwWb7yRFdkAmNL+uQ6A5HWZCtg53qwPlZvYgZposjap
kMnSRcBpUBl1RCT0rniCCLFGP2+lHWux5vvE/vj8O0xEQQbH0tWJg64DsNJoCvtv0iWzBof95N7l
hnj8Nox/7d0tElhIfAyRMD9qr1JHVLr6pA1WYCTovI1GYYbaq6T66qBvjafW1ltkskobjr03Yj0O
PUeFPDakdLeoZWvztSW9h4ckPGxf8cchsaGNB1ivksgadBb54f0TOB+0Wyd9ETdgWMOAroUDmCRv
XP9LOJd2T8Mib6N9spbrfhd3P95+yOdN7883TWfkzmBVx9SBIJQWGWjW7bpdo+daf5QtcLQcSKX3
O0jX3n8wbqWU+75vf6wsdHXfRBwiIt7KS2J0NBFYMnlmLBBGsKbCohh1Hg9bFEUE9Kug9AIJqle/
J36rjzsOAVorG0xyx0SjJVXSwiN3uv/b1roT313jH79N6iFM6fXY9RKYdUNUkfb9gj4edQF7baec
Wa3bd2aqVc3GW17LpL7//ceCcBup5BJ+925+ndz4jdOgepsY0n4yvQdgVCBFjZr10Jjha7qV16zt
/yLkjKg3YpiB4Rl17xxb89uG+JgD3sY/DGrfEefnQ8XsEEO5B2fXRuMRSgV26nDPgARpsQuCsFVY
owb5OAfqsOgR0Kb0uNWOXvsul1QdKZT6vpzTQoHTlfwxN6GuhDSh2A2RE+yCjcJ05SL9vjV+PCAd
w5hRKdHciQcWfjmcmvTW/RO41uj4Jnj9+NPRRLHwPkbakyda9OpPanzhGLU6etxrCmPsFta8WgsP
wkkVGjRyH3z+ojBnVCrSU9c/spa3y5JDewTLsuXU6MzMcuu6/1X/DmBcE2mhZwBr5ERo2VgQMqar
h/u/e3XjF/GK9yEQP87RttTR6SK+GRlwxiKZKV/+4QqL7CWNuKIolWxuan16qcZzBUl7+BLmcOSF
IloLMMl1k5q89mEuKQJQdkpiOe/xHsBj1bsX6YhS7tLYmRHb0zm4eg/NAWDS4j3f+C5Xrqslcwka
b/Eo0tHc64BKJAQodQGgmd+bfdCVbH/JT+KpbmJG3CqQHMCReg4wZi72tIagRn5tvKGVO2vJQ4q8
kM94CpG9YzQYy1eRXkOYK4FaL+rmAp1CxWUf5BItBAe3s8GfqjHGmNSqNj7LtfWXNWEX83TJ+JhF
oTD4Sh6gt5ao3dZoZY6PN27kJZ2C8ekxKEqKdqfjcPTeO7vP1eQkPvUX34GBBmMOMTyLCIypxI/7
G7qSVi/5FZ7oDzSsy2i3a1UFnSGkgk5uN/DpOG1xFOatufVQiyorgjhCQBXYMpTtH8ku4Ddu+bXN
WoQDGbYlqQcnAdeDUVHTwZqFOgQwZIi3Ls61BRbRoKCVQoH5KzQooEZ6yB7h74LujaucofLlMg5l
Znp6pB69LaTr7ZAPJ9U/E/W69SFcFCu0mwg53AjOJVdqvag34iEMIJ2gTRjnM+B8HqBhLTzCZeH+
Ebh9pPklkYFhpy4U5n0EuukJH8y+3Kz/VzDC/CyV/rPtRskCmw4ettA/jNfolF85jCdhuDq9x8et
Mn4ljvJLxkAC18cI0HrAmWxeB799J71AKcthCyjgon3MQ7xyVx5xf8qwqCg2Tt/tWAqbiT+fDGIk
U0vT2LXGxtwlf2LMxGo/pK0/v/ZS5jPy444evS4a4PyHm0hBi40WVPB1+I9W2vj132nE3z9KXllU
LjUcUGCVOM4D1bEiMEGBZzNE7oA/J9N08YwyMVpGazeVs9bO9iII5MJUljGUWFyJ2jMfwr4HAR8u
P3Zw9mDpZKAL6gKa+I/GI5DiX2xek0E7tsY9NJd/gJRtJE5r72QRD2R6qCuG8hCdxZo045WCrrdw
hau8omxg6r9bNjdeyxJTn6ddpfSxhOvFKYBXEcBxC53mMTtJO2BoHOGcacWxBpYsJ4VKg+0iGqEW
AGAGZP9V3tV6SyR7C7/23SG49Wvms//jEGLKJPdKNE8NgCPLDNphzRiNSe+x2LUuRjIqGltG4wQH
0eqt1qI05H8aD+SU8Ho/NN2OwPwShx96sF5helSQ1XgSQbYJMWkcdQrfxP2/v/IRL3H0RR/VYUnl
aMEQzqUOEEkh1Mm73P/jK4IJ/BIN3+ZdgwsEf31K3kIXKnSDZ0pvXXn1WC1Alx9QnTYgW2O1lWYL
v4TBQ92aqhRqQEkEns+ky+coKkjF2NMssKmFSC9jWaPBoVKTa7A1qV0LJPIikFCNSMcwjUNS3n+8
c5XRs0YnGiXcJDUWfF+rheXqG8r7+3u6wnfkl3jyhpI8LpfwkJE7Afs4KCS/SAZkiLRq1xsDKR4x
FEVnSzwNX/7r8B4ea6jSXOvT/fVXOvb8EnA++IMU+ZCFcgeDvrbX9uA78Kc58pqg527koOP6KQJQ
ll1oLflnWSG/hJqLkDgUpbmP8l+cfVlzozq47S+iinl4ZTSe4zjjC5WkE0CAhEAM4tef5a770Nun
3b51Xnf1NkFIn75hDRdAm7VhayeuHtpNiRGlCJQ3dSMeRJLdaX/eQBWY1xhyWJ16bjsieGrx8xgj
l9+JM0/IqdxZn/M2S9m2WLEUcEPMfpI8IPv/D2bWJZL+JeBcQ8q9fjIWOD9csnt3pY3onacLTZ3a
X1hQyKiBfBKX/6dM3rxGlsMgXve0GtlWYQRzGY2PWf02e8/6y793yo3L4hoz3vIhc6DOeslOQ4zJ
pAdVjxM4d/Le4PRWdL4GjUNjCgppnYUPFZpPS6o/wfSuSbKj8XLJTtFBAkJdAj0Orh3OxZpcPlby
TlE63FNAv3GpX+PIFcvmIxHM3OomGX2d5jvWj3euwhtdCvMaJ95kFjEtC6/nssInbUrPqh6jJjJT
wwuFF4/uU8aPNn+eYOkKNl0b8ZMrA8pfGH924RpHm1eXpLOzHjKO0SSMZkYfRosj+h2opqzteBEZ
Tudk8vxcWemYITrNpu3iiyw2H+/sshs3zDX+nEEWHvUP8qwFmq1PhjhJaJOUsQF9FHInJt5Ksq9x
5pCmnAytLLWt+lycjZVAE2xGWezXO+QFwb+3860k+xpwznp7cPpBIMkenIcBUvJa8aRjXG+tGi+Y
5Y/pVUE1FREGGm/woTjBrcyvlGOvg9ZsMTgQ3LtWf+MM/xIkrjHmA3WtQlxaf2q1sSSoVGo8sjMf
Tlwe7Az+m8UcOC/mQQfDqySQWks6ucRsb7eJAQBDARksKM/T+iJUAzFiCQipuiKHxvxuSR1Dqo8Q
/CYA03MMLdKGqTAJ2i4KrNp8YiYlZIkHEXp4rTrIzcjWv1VwWDX4w5r1jjjom00llMLXtNx1fA6H
HKr5QA+A5OqKrWq+//t7/L1uN3/jHP5Izep+8ay2xeRYDbpHe/0NVd71mJDk379+42BfA9alKSG2
lXWIw9aXKt7gYvjv372Rz9lXRROUBHPe5Ph0SwNLyhUrVh6TMDS9M3G40SGEa+B/E1Yo1OoWxaW9
nUhqZWHzNK6NtRYhY5+R2P37HW5lPNfw7gF2r4ozokk4xtA88WGIl2qrJiUx/PfAcD7Wd47c3/sm
5jWo22bmoMFEGItlgKRSvzkdZH2H9N9vcWMqCLn4/y6Vx/JexS7CBkL5d9Bg+ACVOqRRzapLgUra
oH0O616/W9Fn4JbX4rlLqvNd1NWNsHgN6dbdTsCju0Dr06+bAFmc+QwjsW0JHv9lMOEFZbJERQRY
sffm3CkmbkxezGuANqtIgdiBXV2nY5wlfTJuybncNJEbWokbQ4rH/ZJb5/+4T66B2VKq6KpQHNFp
PR/cdQVRf988Kqfa1wL1xTvKO3XGjcN6jccuOjaSxsWmN2vIEAMyRazzvzfJraD/m9DyR5SZoUZu
uDmCvjYMu8ro0UktgH/JDo4BNTFrjozeCVj2NKt2xBeMkDMjtOBy2DQ9SlSxbU0jMsefO3/NpaT4
S+C3rqJHBs1VayGop0QIU9/TsGt23wKLqYfuatwVd9LtG1vTuoohVcFb1uv4bJ1WbVV9hK07i0a+
bJq5CuFMn9J+vnMIb1WIF5PBPwvsyVT1y3j+okRgrkFSWQP342+VhIGiZd15yA14iHkNydaZrnnO
BWFHUxiCJ5eH5FG109/MEIjDBGyhbgMafZI/1gl5co5KCttbiZLCu/MX3ArL14BsIIAAdLi8JjAb
4KXxoATgAGzU4F5M9m7sjEs98cc+lS4Z1U5Dd6mC/wvEwdVVX4V9rIHmI6CHfudWvEFvhwHFfx/T
LVDMdWaspLLq/ez3JwOnZg06G7RHZFgd7uGmbrzPNbh6UZYavq8IzqKPgNuA3wB6E+Wxe7gH07lR
nVzjq60sa/IKdqzQhuh9ZMcP8+4eMPzWT1/u/j++hRirwSIMP204T4b5PGaxUYFRfmiLO/3qGwfU
vAoD3HAGR5nxAKklwymDpooHRBYHgy2wszt37606/xoKPS+UKKivsPhNBGG9gX0UdeCiR7o2qF/J
vYYCo4fcUO7nFLoT/Ef3Qqghlx5koeJ/x7tbvY5rnLRuGcYyafgbKkxizUA0B6feAvboQO8O1rHq
sxsy5ZmVU0jmZBCvrlzZUBRodm48YtyO2qfdwWZHDX/9+w+6Fa6usdIyK/OmnfAHLY9jqGzYXo/K
h0RLLMsHnyK685Rbm/8qM+kKWynVCSWTkC8WSzu5URkkpqEnuNjv3JVQ+l+VBUN9FxLMLwt9zdyV
VDbOfFY/6OSX1T2s5A0agvm7Nv1jLyvUcXLdQ48ARpswluzi8q2kEtaN9mq04tKYdsTYlcaDJL6N
pII8Q92v0VJVoJTYNSoYmBs4+dzZkzcO1jVSemhZ4WUcf4wiaTAI0J10yJw74HVCirO4k0LfyNCv
TT5QrTajUyDEtc5qWTDusk68QK8n/ffHvZHTXmOIhwUO1FqLd6AD2EgavKqhjltY9yZoNzKEa9Aw
5aMivMtFA+Jz0m4Xf9wY+zEAyzkCzAXtj3+/xY0dalxFIMUDcrRx8ZgxHj6gLO1f6Anq9t5A61Zu
fg0LBnZ0hK0cfl+HINcxf5RBfajWdui8Nh/ji/7qQG4G8k75TgtqLwA1uApzKKzcGw7d2gNXWQns
s2s6jJfXAyykmlPIsnsFzN/InfHMjQD+v0DBxFCmory8Hhj5fI90IIBLhrhzTG4lrddw2H7JFVso
SPPdCsHBn55p7D5C+j1yJ38Il7UInLNEC9N6qFf/3g83GL/mbxzaH3FiWIqFsUu9rMMFB4FhBf8/
xa/BPoW9JWY0+qojoZ2jYVodYWDf7eWdJ9/A2MGM+r+3rU6FWjIdT56/wLeru1ADmAvT4ihPzEMd
KwF5hioG3tTbVecKMldIvaJ7acoNJo95jZX1ytyDp/zlS67zd4avucRmkCFAPuYrOM++VYncDTuA
S0OQd+hJeVg6HyrYO7KxY7YaAiD+iu873+ByPfylOriG0+YFzFd0A5FrCmB+G4+b5aGPjaBN+vU9
0Zdb3/l3K/aP79xpZuUWFrB7zd57pSNWMxi3OIrPWcgDyCVvs9iKzBgkYwvopzvH5UbMvAbR6nTp
VTIvxtYt9R9FALTnSkgNt/Tr3yt347j/Tj/+eCmJjn/BbCycdyhAxuy396COtxKY3yOGP365mqAD
S0wUbHSrf6AJjpPxIr6MGP2ydjse+a58whaNyoQd2VbvVnAordfWm76Vd5buVsZyjaF1OFSCfwOC
O2gcfEAtGLYVYB/0ig9XmWD+dv0iv9eQv9Vf+H1G/3hd2S+86CxMTkaAaH0C20Sg7n+pRweGq+sF
fa4vKGX3L9N6Wtt3+7I3qv9rkO3sKGomL1sSxrTPHDQOpKNfcOYMs1RE6qaK79JqbwxnrkG1Y2to
C5+BeBhOCkRSfCeZcbPSHUeYu1N733iZa2zs4MpRW0qBWazbDCtXn5agr3h359q+VYf+vjH++EAu
t6HGp2E/5h/QiFIieKZZfh48afdQG7fC8e+t8ccT4PYii2Hg6tZ5zE8Yv5Lz9GM+A8oDm4KyBPUa
XELtKNd0N4V17cuQ7u565uh/D4DXkNjKJP8PD7WgCFh38eIcmsSLKIQIqtghURfyO8fqRsS4RsD2
2kxquD4CqIRm+KL2vrT37qD5Cr0npnAjw/rde/1jHR3idLnUL6PzLIZod6eEsoC+LRwPC4UGHWQh
yZ1q8uamuCznH4+SMBNahIPw50yPcxlm3cfgmIEDAfwhf1Nelfm1vKdteiPx+T3A+eNRZuZZcE0F
gJXCVQ1M0zYVza/Bi2cnnvs6/D+F89/v+edDGs211Iwb20wrtA+btE1QzwRaQN1UDH7beHct0W5s
g2v86ljoWa61w7ItAjIBj1sROJy81lkIQ1mvCSH9HRoQ8mTcZzQ1l3Ac32hXwDT43uDrxnpe41kd
1+1rh4zLdszWE9sMUvXhM9rSSAVREKK/WQeKZMLX5Zw2WSq/EPaH/Lupt22j3tk+v4m7f0k7rjGv
mXAaD7r8kKvtzuAJ+lpLwml5U52oMLZkjpYMCmzush/aPYzsJM+QNJiBxl6bMs44C8aaP00zDUwV
zE1Og1Y6J1KvDCgze3MedQOPGoMHTbZCpwPirXBIthIbYsNas9HbNmrIx4RJFNUhEahGennunV9y
iP+9l25daddw21I1SrjcYYWVTbbWf+gZ6Iq1E8i43ncr7YGdaeU/kqc7T7tx6tWruqr0JqrREd4f
Q5CvVIihThHmvnF+Ec+Cel3xgV4vJL6hau3fOSw3VIPMa8Qt0zJXgwEVZJLB/tbPfY9OEqUHPYdM
Yf3U2+Bo5EfTgrDWcqbESgob7HRaRXVJt7azHDg/Q5YERgU4AhAktmFsbgCtUPgNmeEvfBhk2JrM
HzUKR4TZd4rIHPZS2HeOwO/Zxd+231Wt5jqVWBxjggdQJiA3gXHKYsaLtaqIg07E2QX1pe9xLtGi
GXSZ6MWvStm3rPsFcXA/r7+W6mNgWiLzb7d+oRoaWulkKn5nrgR5UchhgDo4NKO9x6xKKnT1SyhZ
WGTaNDjlNrS9eyCnsjrk2ouNQY5q0YPJkrZVfEV9MIpvqJwEbQFhuULxG/o6d/VuVJLai3oYZUj8
HBRxPIPuHM8NnC6yQeGd2J0R6a1B3bVku1I6cGi3IIasoheghcpJW9EQDdtnnhYArCl3hpq3otBV
v4rY0h64ZcqtCyQ6rFFLP4cNRs5AzZZnb3z79+G4RVZVr3rcJTZUPVnQxR7DaQffFC+ufroE4E1r
pSe4e3sf88FFc4MhIVvnddQiOFpZjg9b6an19W2F5mV8Ui7WR/A7LoKhRzMTOhrjXkAxxL2zIW9E
DOMaxDxomglvCBwoBOSKfkKKfWMelki9SBFVr04gBIjwIJkEGgnvFRo3+F7GNYTZymyh5jNR0RJu
AZTvH8wFwwVw/exD+dK6Yd4eFu08tV9DH6sPPAuk68/uq6nNfi/Yiw5uIqhfX0O2hAamVmoZj9NO
yqCowwZNP2tHCvtOxX6jJDGuIdFEBx9aMZAiav2a50vsEawJ1Akhs6BFff7mgbUPpHT3pvJ7LZG/
71DYB/43xVla0c6VikdCj+9Ux3lqr/rjvfL0RpVnXCOhiaR9RS/4/hHMhATVt763WqxwOn6aZ7TJ
IYIPBcmN3Fhn74H+jKeuDpajBunxhG3uTbluNOwNGHP+N42zDY/V/eWwP9hr8gavoQQWrakWVutx
Ux+aHTofCrTfml8m/pR/n0lL/z2R+d/xF6ah/31s75qAdQgdJgQNOZuq96DK11apPuk4PDDDFg5Q
IYXmaxVQRQs0CrTh1dBOpZWvYbobdj3dMZ6HOqIgfZAZbNxj1j2M7JFY8NGjVcAxdoB1om/A9Smf
YTMMbeeykb+KbFiLXO47q1m5DNN50sL9h0B4WYcAd9UjAepQbHpZ0HDYUJbdZskEujBTlNd5NEHh
sy4iIwNHVhUnRfOk33k25EdY7OlayGczhH+A7+opbbb1wHeT98jBkjTUFJi2SFC3AOftoGWRmN1A
0T9w5YUim+LBZR9DmarWGGh4Xct9I8QEJAeeE6qfDZ8NW6qgrt+k1wbU+cl7b+XOfVAtOg9x3VQi
bucXtYkVgZ46czsS1DlkEaqx9HV5LC7Wv4bW7vOmgJimnIBzKqc2XkQViWFeI1lyuxR2WWvTst+z
vN7At/NlJHXoVfTJKmaYu5tvhVcHc998FvN0EHORal4ytNA9FVRdCeH5YAroPdm2ZQchJROnUOqE
QkHJLOng98xC4DLsiC7wc4DElf5WVUmjr0n+i/VDaEIBSHVNvyAuoi/1nREcV3MElWNoVfHAJ/u9
d42913kk6ZzBbmDebZOvsdH558B4A1kWDocI6s1YQahpwdRJmWmYw10xVXI4ejS8d3ysovTHzsG/
HHU7kuYIp3AELzDkI+pB4lrpXgu7y18tRl9I8y5qMW6tykq02QrZWLmr2pTvGuyqV8yw+teigCa1
Z9KfhfFkmXroS0YEnujFYRqeOvtQFH2gwEoD5tBQouDjCl4CyOgdWhyLLqgyLzLypNICkq0lbWAR
0cBi0fUGTGjSroBh60PFJThavzLTh6e7AR5usSF52pCVaNdzd+iRChdVFhhDG2aQe5p9aOYVMEEX
IbRpsXULxGE7bJRkhk61KLfmsFVlMJgPEBavzRUKUQjAucppnLdFD0iLnVhdgAa2E8HJ1wiy6lld
dvDYaCagJDs17DQ/U+SmVvkug2hIgzkKpNCO7lKcPBg2SjA5WLufqscW+9Z5lSosxjhcPB8td9iy
7rvh3zPOnNnBVET/aGdsEmM89aJI3Mp8wbgO1CoHJYkyh6VJAPdTC8h8DgGq9KDAGdfaMzWPS3Zm
k85Sh6oHiI0c6k7bdXoXcbh8pVLkL4PmxrmNfuJyqrR9A0bYPL0vFdvgNeSE2aQC4Z7+OeNLMHpi
I9UcWhPeejIyLxVUfzSkeYKnrXF2s6lfNbDCVYpQMeZ6YxE0JXB424bCsIlCyApbw8QAq4PWE/Fb
pgZm/WLwIpwlOUOkdJL45gWsabkTM74fl4UHrqOmjhE1YxPNFYxWuriZl5eRg9kNq7fRU5CL+nO+
H95qaWNRm8M4wUNXgZ5UMaJVXkJKA9YwSo5BlogUbBWrLmOUZ2BbwkhnOs8aiTtnCZllBMzp8ZFU
nmo8pHqkXkhSUH1hW6rQHPqlO8UJR3RVVEhGR3CNCi+/Y8IVct5SOMQL3UtIaXkxV3u2Mgqod3h2
+8Zb89jqMts2+eM0HQb+LUjnw3lYyKTiZxdf3S7RLRIhAPs4HY3NAmdQg97Y2MqqdC+G6MN+gYSr
W/KtUtRpg2Z/rlZN0JXeOYO5cDjiNjQU+1EXMFr3lGqNBZ4SXu/QefLyCDKU3dZBZDuoaF07x1FA
wxSUn6J+UEdfqd9BL3a9RziuqOOn7WWWrwCu8V57iSpXcB4BTZfYgagD7RP/J19SIoIWhiSur02B
BigjBgKGP0KR3y73E/yL2FZd/Lw5Me1YQvOKRgIFTM5jV9uI7EFZfooG3Db6pTXQvYBniAOx2mrI
n8auWCmkTu2ifhKEQ5C2YnrSN+sCgw7eN4k7Fk5sgL5meXAAnu2kx301GDrE7qugH7o5qKDAC4lS
C1eahSh4kXLc5MYZkbyUsFOSkCx6tzBKyK2Nh/rKpBO0G5w2sKxVoS4ioKzFE3Ihdpw65af22JXx
bEVZDZKcHeiX8Szwlk1iOE4CFhUEtGcn0OzSx+aJ8t4MFAYESgkCT36cLD1cHBjGu7BSdHY9DIrc
HEF0SZufeoEoCvgSpxZeFhXcE1JhV4Fg8KgjdHoz++EwC1hDwJECrQ8Z0XoLK7lKh1wZnOzGaNDW
rREpRcQNzIyhaiPwXNcLiqkUkJPBqn2U1b6HHG2FsmgCeXFHl9SoUEua34YKir4ZSrYn6lOzKD5D
J0CsHTvSeoxYuidIRyVWv83NMC9AqOPDg8X27Rj1kOwy0QiAMWoDWyzxuDyMAPgQcQKHkWYdnPNo
BFMW14mGEu4C5pOUiEd0jm1wtnt9CIScYVgdDuq7S345cPYQKGPi8ntwESRAQWWIUwC8ADQLNwwt
ZZ4R6HqsaZHXnbv8yWJr4xIqfHvcMbrBNCpv9raMOohto0Nt+swJ2hZx7k2ZH5vlzFC0mEM4ZqkO
MtiQULHy4PyJHt/rkm8wfzRxOJbiA+5bsat7W8/mO2R58O2d0Ml3NBENvEEcIvLUSivN8UXbXD2Y
qELrthRbArsj2nUYR2E8F5h8ibxlXhOodkS52uOKkdXBdtE30oqI2PaH+150UUkXbFoSGLa+yvt6
Aymq9XhZfHR03amKBziE8gVWGiweEehbfAt0bsQ8ryF4EWh8CKnc15jSj9w5diLwxLouRKjPPJHD
SAPe8a2FPoANJ23T4AcutrrymBn1ptc/YCBNZQZauxiPRqkcQTkJOARCoTJ5Hhz0lJS1rcD+lENi
cp4035wD4pLdNHMD4Yna8Ohk3WbQHRZ4i0Rmpa30/HVw0DIaTAdJldoj2UNSVuhOLJu5+VxGXPjE
MULSxAAvQwzZY4mZ27E0B6gw9eGwGP6A7j+alurOaXF+qxSXgGOCfc2WtSndWKcoK3U7Kfh0mKdX
zIt9bvaBCu3ArplCHR6MkplBYW292gIum8qNt3DYE0OLAxdbaT+2Ux+DkQj/SLjJohfgKQ3sk9Xi
lWZOomQfKloG6Lb5i7f2nAe4nCZersP49LKZQQTKqOm7D12XWE22bj33Rxq5EY5EOTY0zVr1QyPw
ryrxqa2RJ3o7YcXQmX8SGDstifsIILllub7nbAD45shClu5dyjnxOugjjc+N966rz2J5NiXSuqit
Hxb4rWgiljDugL57lhbQrEQqEOg2OU268T2CGBWoMEKB7tsAVFpz4GW7Y6On+wZVUrvFjlW6lTPG
OkvUhnyZDo8KT0BC9zJWZAvM42HO2lE7mmqb+KCdz/CZyjecNtN2snuYCVJRpIWc1yMEt32wYE8j
03a2kMXKUMc3hjt8BdKil7DuQ1tIRIn3Pc/wWGUkGO1nYiN9B2QfffbyCGt3mHJqzWdFUJiMDUwD
J0iljDzsa8C35LBGNpvyTNlQjayKNktgM/oM+b6NaSqJnJDijLT8MTxIKufw6LNgau+476p0kKRh
29lwYUe0BEqC0T0u540BdHHfbRfyXnpvqoVQsXcqr/ArHHg6wtQTFgVV1KLJ1Ft9pHCEknGGPg3G
3Zt+mWHvDCqWX3pDsZ2Fu+oy49A63dbC0C1vm80ye5DrQjHQZXGdk5BpFMvXqitTMAzKF7md8yYu
lzKw5Itq2u/tjDJNo5tGw4FCx5VY36R/K5AhiaaFnTqYABG3rGgZ+oNeikA14kL/7DHrdQ36qGin
Fqoj3fQET9RtY9bHWeRgGrj4JRgl7Qc8Qe8l1N5riaTNeOk79iYNb8X66pkW07OO/sysH/mwnWnx
Dd8LeIbCMQ7eYqPMcC9iftMo0KXxs/acw1FUww58FPASwVmooqrdI8IyFun9psIQWoullzT1o4dy
ALnG5eya7Vp4+kqj8HzD7c8n7BI4iJ+dgae8RNjlVigVIEO1j0k92zIcCJhDpvat18OrNf3CJgxR
jyF+BFnTRF1Bwqyaw4x/2Q7sxo1vNkaLw7cSiVw/lVvNUH1FfNuu4mtwpaZPhvvQlGHjQJEcrW4G
/YYZvVSDvhkWOXqZBk8npUol6CTclohxGKFOLNTt16Wo19JlT7wEeqBvVroaNCoErUGiqa3Q8dYO
8kTji+QhYquo3k0HixSUoGEQrNywasvILM8ZaKn0tTBCF8oXqrJ11VXziQFjZwU5JMPp22S8Wm6K
LGGZk6pHJ0NblxPMk/pi7XixxXFTo0zZWPNwXCZ3l0NpAnwjtaehgnGvEEhpIZg62sEIGShRQTMV
OZH4NS/wxIK7mfGayYTArKEDz7ps8kgne5N/2KAvuSOBoSRKuzFW7V2Fzi1EMOHTJqqYO2ub7RE9
O9wwI9ka0KVTH3QIS844P60IXRVOT/B4NN3Qc99zaNF0cMbWUwszyOxDPhUAJvCL/nCjx87yPIPS
19eBQNMJLiNa2uJA8X1mxFa2cz0YFAWodFpkfEIJB2cvjAaxaFMLqN0u3t5FFmxWPNIgpISG8NBV
oVYNcC5CyEaW3Td5mqPiMrwqylEt6BWOtYqZ2klSNH1F2Mp8B4W4pBeoKGaxVkQRexo0M8tLI6GE
SRSPcvGdwY21rGXMR4YYx/yyS8Y86awaSpBPnQlxmqTRIqfO8BLdhtR5yIiB3LgMbXU+TMxJrRzz
dtP4peZQcWq6Fa72ozKZsVLHGRQW59cM/I2O1qlUI8Nes+bHQeiZKcqOSEO7NCOpDmSl74LvjElO
OvB3x0xHgOuZ/OjbownWB/UxXxJw+kEEqH1k39UY1dKn33B68Dmzn5s+1Yu9UF7h7p0oE/zeXLDr
ocKG1XdFCP9b19tpNTKjbOPhqh0ZSGqkZeiTMav8dZGGRLXsOMNDwabpzeLq/GZmvEer0h3MtaKw
2JjmhFARoT/Bg6KoYhvu0JlA5auDK03Yj4uzltMOguyTua67eT3lZaJ7sI6wl+Oi6WBMVbGQY0q1
7tdi2+UOKfDZU3O6AtQkgNTRWRjtiTfTT56jcMMM08+ywklEQU+tC/5U5nonVXq2P9sFqheZwf1X
eWC6DHrYUeO9QlUOn249FkmeaT+Kq0VsyH7J6VTx/dIH7bvBvzAjHED9QM0zhEYd1F82lLnI2EVy
uCRwjtiwF0WHDw5k3KDt5iaXYYuLiszctSUIfpGjwC0r1CZf0kibY8E+WIm/3je1s9n7dRsU5oWe
kOLEmiwq67WrxVafB1kXw1QOLQbZvEKfEokgBeQ3FOpGQ8eu5TCDT+E34HnHhkEa8sf+1A7ms/Gm
yBjm3lqiDaFmh20f1+XjQHaD1QeYHFtHgcvaykM0K8Bk7S0ICSYV23f4rzVeb0a3ze/r3UBSCunN
MaAk4VC89A4GSWyYZwNUTJ2Iw8cNVXC+VpDosCcbakzZaeR6NDT+WH2VdpwBda6l5s4AEpEtkCn8
dEjl1xlGns8crLV+RYxN07QpsROYwIPqOonPYgj1Ms3It1J8ZMs5F19jtaStFneQcWpDlH4UbcK8
g0iwDyffnkdee2DOgnAKOFuOHli1RiK3tCwm7oc3kn1tQVPYxj/D8bBgdNDCZ9ikwUywNaq0ejTa
HBXoiZMId4kkoU6hHUWKHdDECe+Lrelu7YPVbqGY6UKBBrCZNvS+lJGjyo5y57lBZ4Ie+jHVFjjC
VxjVQ2+L26jDNx1ZI01QwHdX4XMAUqX31Hhpa70WGgiI9XSyzS8HAr0EDSaY1E8IZvTV7OCJqdiR
ybcNDQv1V69D7pd+esDPNT/teLQw/TfALWcRFDI1Cw2Ond68oc8kikPWptx6pNWus7YMSqGAgDdQ
CgW4SVUiXHqySzU9RUKwsF80i2r4ltdN6KBpJyLIofo6elVkFhcaIhThi9EOix9cSRksGmfzifYm
wmw8KGi0wLt52CEdacEy+0KOF/J2pUHL7KVhvvuJS6V/Zt8Wj3N+ru3UhP4ofO5hqyPA7ICksTC8
8ZA17AHOr77RYjFhVK+evCyB8WfhPuFdHPZAH83iOZ8P0BpWlqfOQGZTlAEp6b4VqONRVNtFAyjT
kNgqXm7ZZS9UWUCZhmOSlZoQWatadG42tVcnDiU48dDW80KtOCprExrSFMrh24azZxu3ZI0kTC9Q
zNbPFjvm0mfNQyaw5Xc2yhlq4gsAEqiakH+GX6kMcvcoq0dvWZD27TBZH7sD4Gq+42wlO1LjiWd7
CwktwxSsjo0sHPVVU29K8KwHA83DKkbfitC0PzHEQYgz9zq2LOqax5bGjv0+LOtGQY834e99tZpA
/HU+DFjkqLg0QRuc3/FeTpFMKjwdtS9qrtDc9Gu2tsoY6iWwIPGcePjGKVO8SJgrTEAnZCDLsXSe
Wvo91B827x/QbwcKwei3rQjMCt/uFX8rJW+z0fm8w8jQOQEs6uHz9Z66KtCLaNnD3LzJcr9AWiN/
7WnuN8YDyRKKejz3He/JnEO03bw96dAHMxKDpkBnBQ4i1YhCDE2gGv4nzovGNzZgR1WxGZHKIo7Y
Qddjv28J7v3BRjmvIaYsSojWEFKKjqbIgFAslziPMB/CXshmMKp9KLOj6+WByObFGe66/MNkX1P9
2neBCU4R1Fu8A2U0gESvjV6JtukZ+ij2ASCGkcLUKHHIEbUT1XFt2rXvGM8u0oosYEugAhHbP3CI
MDa4PH4q62iwY1MHdp7kxi/Lq0PLPld5UJO06JLBXGHIgWt4dIIJdg7tE3SDSQ29L2Un6WMPD/J2
P5Bj0b9YFA3cTa9M0QjOAKnfZy811B9kdFzJ/4ek81huHMmi6BchAh6JLWEIkqITJVHSBiFX8N7j
6+ewZ9UT01VdJRLIfO9ax2RKUZlj4kO2YmHLXGlGg+M0Da0Ym5JnnulFZh7ZxK3YTaF+66sI/oSf
j4QT6myNTfc7VQFvSh27absVadC2DC8vHc2bXfQXmgcz3K+IYGPXyrfjb5MyqhF9hE3f8OK3mf7i
2VW7M75hZsGOBU99sUHcnzTqowUrCuCSzLuccAVuTVASKd01Ue7m7Vtm0iJfQHgc0oGh0dpJ3dcq
LMdM9gVBgV3lyFZQInGmaUPlOt1ap2z2dPVt/dOSu0oVvcTyew+xyXMum6UjF3z79Ee5UelanFjF
ESmJZPx2wK0viy7AtjfFo8yGczSnULj3JQyTtDjBCMy/s+71B9LIFwUJEPDiCzeQFRL9pgaq+ZPN
7+2l4mKJg4TAE8a08M/M7xNKYKCsnKNWd7Q+dNHojCbjObAj+Mdm6nYLaknD+oi0Y6cTNZP5U8yH
NL+q04EnIW/ACB0NO17j2t1J7pF2Ava6qn5PAB+syzi7xCZp7JHKmwTfrYMkS43pjjOQGGIMa2M1
f1V4moiVtnf6hwmeEzM2B4s4V/RqDRtTkDvwNkmVi+5xsy6/DzzwA9mvJT/J83VGUsTqX1fbpfPq
1Jcnp5LcsPO6fkdstZx8inGXpaU7TzBh8nDVxnCzWmIbReTMd9dy5g1j/TRoNkCld07r52j02jpo
pn372lACSsL8P3bPECmkfo9QKwovvA0Iyj+sf0PmxopTySTUB6q9weUjpmDc9/AHg6dyR/9p6V75
K3SS+0nhi0LdG6JP0b/PylV/0YghUMdr964t24q/keatywpU+VxGSsAMQmOZwxYfJp+rJjsaki3C
E4zS2nElg8uwLfA5bLMHZMfRe46MLyXhpPT64gBYb6t/ceTm3XeSb0FaaRYX86siHbrWzeYglLcs
fOY/PbOc9iPVf+vhC5CXqu1N+klyfn/LSsFDVj80DVq1LUDe81M4N7vWPMJjb/LlSefWlQZQWL/W
wAdnKma/BhIAxFX+V1XPrBK5GehRtWnmg1FxTc/srTsr+2mUX814fuD/JChxsqnF5T9g6fHI6Zv0
KYkDomNsx6gC+AFUXDLAULx+m+lOpsFafs35yid+84pBOruBN2/gWq3wJt/gTTo6rc1528yvRn5L
eabimhRuMl6nZ33X16da21qLG84+aAmCMMoASK8uUDeyy/B2EQy0beVdo/g8b9b8OXAtRE+94Vmh
M0TbsC5dKmGr6bbGRB4c7OYGVDz9DFHjVO+6fuNrlzs3J+Lb3I6tD1Q9YXn4Xs1DGlJrQDUzKX8N
Q43U8K0tbwb0TPLWSX9r66g8ONYC73F4FBHoDx2bY0eFo9WerVTuUPyS9mBFXnpZ27umg68o3IRE
778TsiZlAVN0vXgjeimJ63/b6kgA6Lxuv6mvtY1DbmzTLMgVx2Z2pSJHEMvVb4XgjPZzVl9OIerm
pSLIhi2vpln4INwS/XzASbkv22/x19KzqRdwU6ozxoFhnRRkfuqxbwJb/Zn4P9fdaO3qbFNK97B+
rb9KNdyH6SvMyWPpsQdE+i35WN17d9SB9NtZc7T82poHZeQyV7Atv9rhfY4RhVQOXwKzmsKgvRpu
CiXGSdwxOZsw5ONGHh9h74mbVWi7+ae9MlHVL/pcHGaTpU33J56tDBvqRnoxMTsUf7qmfFQK3tsc
LG+GyMBd1aoaN8dhKd3erI/W/693GhsqGqCWaXJiWpqq6kun/wDninm1GvVdAoDYSMbw4LCrwula
WHuuIQHybBQZKBFtNVH30mrNvlvinVpWjjnUQVuH/+S0/rRH8S2pybaBWt5kZuLoXWBmmV9MumcJ
TzVHLpZNGfk62+wFIRMC0o1Q3Cr+VeNvFTWCegjFlhWcssFW2yn14QHDxa5s/oOyL35tSQsSjbRq
PHvVubkNTeQNy79h1FwUKB0XF5hzoPNfljVPWbVhO/dN7JB75o+G1yr+KvwSqsUYkn+zuVehTmYx
fJS6xzLedI4upmPWEF7cj4el5yUuwMRU7DWA1Gpyqp7t7iMyZD+dyENrMj+ysisQgJ8Nj/ou9Xkc
H4s9QO1MRW7dPuZkmVx8rqC5nb2o4Xit1yOYWriOH4q4JVp6rcJdyq82DOlZl26EcrYZ1wQJ8Zc4
PnJvTou/2sxYT8a/aPqbUFpHIAAbBnwiKCxX0Q8T0kWNZoCI9gCHo/Yx9MIM9w/0YQH47i9TFJTj
fgGJhayCStCiq13CX8Dz7AzlsJpA7qpXZ5yC675agIl26wobd+QWTgZHmL4+30qCqttNaHoVBs2Q
FpPtKHe7ajlVvxaaq8waL4DLoBTjeJGGvfS89k/UWeChHK0PQ0R8um6ubgsrsOsIbcOfSVRKdVZv
s7YrMkLvdpTcbTJqGzn1xsFn4dbbF91+Ru1CDjNyAkm9qTz6zMl8R5PuztEhZcqQGRDIaxFkkEEY
RQRJ0cE38gsBr7vv3PoYpsBSdwtJRdR1zb8jmsACAu88cpbrA9Na4WXQxOFMULcWB914LtI32zwu
0ymDZQXoNfZ6j94OcLd5lADOjZ8PCWj/O9E4sCc3hjxGFIVgw9dxOTfKrf9n/+aJuRkSzwx/6hkA
K0luszl8KNwMC795iO9V/ZWjBLOnw/hfsfqU+JCiWu9K2Lv60RFPzagwSnxkTI+MkbkPfqfNGzuw
aaoKz3m2zcubPT61oyflZxluecgONNcLTdyX9wbU809m1wb33Na/VfhnCCezWfrRKmeyw+cuG6d1
dg0+79khctZ0Fp3B1Snfkom2JKXw4uSjbo7yt+DXDJk3F79h9TYQhapnF1ZASEjYI10/rlXq9jr3
p8LspeyjqjvoLRwgiURQjIW8W0c2CZBjoD6fd7lndjqa+Vu2QqcjZxkQB+Sdr/Px5neib2Z9OTTM
carp2v3Tqpzzxpkn0pK3BG34+iG0HhWnurc0H7MMz+/o2t/ykFOgqLE9tg8N2UrDsPHYbzKVwQIV
Se5UIH6MDCh9bIy+6Uf3orCa1E6vBfPqac/2ZWzfmntqOzwPgKCAFUoEuSX9y8tPUsnqwrc/SgZN
5b0FZonSQC5tdyk3EQrZwtWsTR3LrnpJSuhw9zG7fSyLH4YBTiBZfDf0rZ5Bz7FYwxSdba6DSuFD
n7Z6v68HNhqb0gz10AzfWHKfLMKy9dWXoDHX73BELVG+TB/SIwmmf5JQabQ1Lba9n3BoyLuZVala
Scg7Rhqq2Mc9A6ug1l44HNfolC0fTfIexZ4tf8pQdIl+NzN7azzNsjebcI+HHATehv6h8UJOzFdb
kb+HQjpEDTdNSELimwDbl+p3M+WYdWMa3UkPH7/Imo8zl12jRGUonhaDiCuTLwehvv43h/silbYy
/HUc7uSJDyi9DWPj20W2bSw4HIi79VyjpYsgQBFij091yDkRuSavdl39pPEpAZmOIqdFRBK1gWgL
Z6GdjYUhbr8N6UUrJsRBE5p87J68IZHF8I70sYz9dC2ZIcC1TW6pxvSsbPIWAz1OHgE8aNm5z6dN
rVjHAUafYGTJ0dTrEN2omITrjmwEUhvm7dFqWe+z57gmEWDMjRYNFIiJWgeZSbmNYAsvcj9mV4R5
BjHp76L+EsqW55JlHEhRmo5t9ZXbPBMJgAvTqYirkyJUpxRXqXMfH/V41ftzwR8Y5V/816wUGaO4
5vpvWBMzfU9l5PkKC7j6IlGzGxv+vPbEHLHsMieHqMI5KopA+acC2tuxDzLSLCtyyFDV3dK8SzUf
yqHmKFy/Kvu7i6LHbznw/KeoYsyINeGoW8zdiaPqz9Mco/wqPriyhQKcaJmbEYl2YWWfnQmEms9k
2tzBQbDpICCDGHiXu6cy/tfBwy9su+O/Ve/c/4Qq59U4DVDrETtaw5koC/FeMRIl7fuYZ3tNoMmK
073KXzwS1oFazEMxK7eBTIJpX+ovYXbR0TJG4ZvcTZ272sp56MfQa9XHtFl9xHm6LQ7S/GEr4NcI
3ZyBH2V4S+xnVR39Od93KzxVeC0jECXt2kf7SoU5fFakwBDeaoeuOf61lRfDrpjWjnJXpl2j3CXS
a6KOTNo/ZvWtAzEl/c7QoVs2aUvjZAnynhGlWjz3U39KC/U5J0B4Q31ZXOwNYhSLH71FLtEvMqxz
AdO5fk0dF2ls38h/5p2b229zTl4lG669Xg2/VEb4J5SPWlvtmoE3vB8MzjXrZ+hBSriBlUkSwZCJ
rzBe9vT0vUTDflZfLWTFFRaCpLkbUnTtALVbFozEksZjArsPnCZkp0wgdjOGFt/Q5NivVePZMqPk
pukIhJqImb5cq51uR7fKovVGRzha/ahR5qmGtpMa1IzFel/lBwTEkRPJNrr/Ux7D5CKE0sOHMpC9
Ubfbe2FTpSeJca9PI14ActU2eqkGgx2HTpNamTPIzbiNe/07aq3IhwlFtbDERxEiING1ke5Qhem+
PIeS3+eBrtj421x8B5M2vUnc76FxWcYX1s82PdgC70STuCWKpPLbMHXXokFg3Rgt61RGCr3ACeO0
0b9EetZo92EJxSpja9OVbiNIOAVhQ6bgMZt7jZrApnrOhXRoFGlyhKR5BrkcKi+q7Yr+NhiJq5TB
on0ZAv5L3eY9T4P61c6s+AVqirqEK4GzFA+CjvjeSnMsgozWujm1cX03TYXK7REmSvUQs+v7VDHO
I8GbwAQLU6wAwqL0mDE4SEy4Au1Dj8mojONx13bF0zgNOqxWCNtFMm8stk0j82VimHMsUYROKHX6
pm10xYsjPm/LhiYZ1HRxIXiOXdleCtV2BKeINNcnrfu0U7EvCBppxqGi+shwZxsdqqHVv4b0ZFXF
LokGvHFDAr5fbOXwbIx+Sn2IjS1Lowd+kc6aIAmWpIDylGoMzg5TpKUEtDdo3BZzdMSnlDB1LsXr
Yu6l1lftfWVso/k2ioNOmyn2AN62vu6vPNaR39N0AZ2lr2D1qQQeqaEBU5BmKV46a+D+ivVKQzDX
fElIU7J+dnO7B19hG616p2hfauomIrabM/S2ZB30+Nk0vI6oic61E3AmiN6Em2Vgs8jXgA3AxiCF
pVUIb8DRoHnIH/yKsq5hsVwt4setd1EjdsMS+wMKhEFlsWze4slrhiFocm3X6L0O98bIlKI5RPTM
+fvWPFfAqYP4sTi3GX778SvvbQJrtI+6/QU4C9vy1EfJSamCXJ2eVvtPF4DdBRtKq+4Xo/MXk8+h
lnYi/tZ02k4kF/sZaVH7XOlqxy7lL9neUvnotjXyF7sNv9qyoXkmDRGRoMabFd2VKvMrsZSVyYdi
wG6494ocqGl8W8LMCRtB253uGGGCEqKS0OGO3bLtWou4z7ka7N+xrWVvkBfhSkqUeIoR/ikVelRe
am3oKJSse2TDqUxRQWFoFf8C+iCuucnXQkbS2VGlZUX2AQm25sIA8nZ0Q+FnaRoMjX2I5xkmj9YY
VEwThHw1R2BjtTE7cVf5QG1VpSM5G4FvxFimh3RuwKXiS4OprQEeGbLyKEHGaaMSrCgR56H6mBTb
T0R2Rp57ypL0Gj4Mihq408B4v+JbKVDdmKYpe/JQDr5ZPxRip9k4yHoqnlekndVk2n75EO2ic3em
mHz5MN6Z42YVRWAj9TcYqHS2kxRvUoVKQbv1vPIN9FJYtIxsveyZ49e4fupNoLJ3asjJWpQ2MeMJ
Hj3JjcznTj3Nls2sU7s0W4eqsVF7/or/uprov9B8ylAgtAzKpcWUbn5lUsMGI5nuXNzLOntVxGKe
F2husISc1fyh3lYyzc3Hs1VfzPhNakGp93JZPV64MiF3sjC/a5MHTXtH0+IPGXY0GQVxrDX/aqT8
mTOK9ySKtloCWdGAwmWybjtLL3b07VBZ9K9T0WHNzDj2DQlHO57H8jcLv+MRuJNXWCx/iAwmJuwi
xY/fg1IssuK1pr8Ofoc7Qr6M+tYKr6Fy0sI+vmQ4NzVUiDdjXn+Tepz2afcm8m2fm39GkdBPMm4N
5GJ0+fko5SvtbE4E7o85xIrb107WvySm6pjkw1qTk6PGzbQ+6B/KO4Ki0YbMNppf4SV9DsRwqZrj
EiN4Qr0q1AKWv3DNuA3MGCW2R7ydtVCBwNO1mQiXegy1JfyEDLMnBXYuYZ585/JFdoKEq0UFIrN1
158JyX6FwvGqe205ndZpl4QHVZw7I3UijphsfBvbZ0gnqOWpgEj17RLkDdGpjS3XkRTDH2WuNRia
eMw+Ryk+Z0zjenuYpc9hsn0O7WuiN740veqaTvTqhDdBc8tMMq4Gs16RI2cYO07a/BqZwgj6diUD
hPHfq8IB3lS58t8f1dhBxMSAzEtbZf1TwiZWFOsxUmglBKfQAIH6MYVWXc4iNx8qJmVbyEFefa0L
iR+z7rSr6ijKRx9We3vO+TlwwWZfloV2it/YPeBAeEjlXzEggFW7jQUm3+PVqLQ8cQHD18XEcgrS
ka97m/5qdXWLOoYgobSwENGEroC1N5X+CmGiIEXdiNA+Sbdx5Nfkw1QA2FkSjPUi2O92jRgvs7zg
bhm7pCZUFUK7zCGu9Z71syEQxewWMAfNH8d/cWOJZ5QBzWaMy+EyxCD6HPszvFYUK4sry/g8bICq
9Eke0sYZa/3NQoaCwaMyjUtdatsEn8u+xZWMcUUqA1HQgygxeA+L4IVdEVHOahi7j0Sn97om93dZ
79k6Sog3AqWXSy5A0JE26bdqdJypQKotXWwaNT2XkpcjEBkqAuY0jXXRkmAWZIHrMW8DdZSQtM5g
gAxi10GKbtGYu8usiad+Xr5mCdxQM+TWFSrq4cqynxuFzjF7fgZxzdp7+9iUOzX6V9nEsyfKRWMQ
1espcyrbuqgdrHJ+VsMXVOq5l6WfDU0d831ouTTr5haKq0aANXrCQSaCX7zN2U/I8tU293j6UDjc
YvHSm/fZANVVXmVAw/ShCLqnOmSxxp/j8tic7AnvQBg3zZO1QDKFRq4EVhKrXyFu1QLiNFrh5Kow
dG2GK3n0tcdyN0Cch2tjg6Rau6nN9K9+bbxJbTA0hy9zMgZaaLlFNisvsvgNB8nhWjCaJHlDIkWh
gYkgo9VqC0XwJH23coQDJf3quuIvWmNQsnu9drsmDd8k4AV5eElmINnYRHDTGXkWxNas8vqg6q1k
t+Dx23AOCcNSMAJET7oZ5PLPEtPOJzR0xdpPkYgj4MWwChk6mdkEWw7SN85xo+LAtLZl+U8rTQjG
nkiiWRkO8hwrhAX/VNPdHPAJgckTDMh9l227pQhMULxo+KpISR/iF5xYyN1RIY583BwP0+swIQ3V
5ZJtJXUNEBV1hR2y9CToGaNB0MGmpsdPk7Z+2VyhZXM2eVt8dJb8HJX2Z1EXDNDgl+ZSSGgLHuEO
iB63RdG+9SbjHYBbao5HAolTyUc3HvXz1sIQhYJZhxARbtuy7bTpQ6ZOt8QmlqA3ILQLDdWLYSL/
rlMjfAf45QBr/ky1/h75ZtFxKDHSUcL2sgtBxsAk0rM0nAR9Lk7HfuEuzZ1cR9QsWuQUEygnackD
ti5l4JxkmSsq41rwTyVbvX7sd4OMCGQVB+pBN9iKZwVRSyucvE+2SbjQYww8I92XiG+sUY619QQE
eWxHgG9hXpSoCpBPF9HUvs/0yJZDhX8ItRoJz1bP/y5hP1iWl3VLpP2ua3mxDKIN639TCJBXzfb7
kLVQzzFbt4TDuTB1cBm99jEnzGScnpC1N7sut0Ww2g3wa6w/lSloH7OQ7EaV3Ry1AaWZUFrExvI+
VBmG085NU4OtLuIp7OSRuRQnSmegTY9t2EI9vJqTCYBkGSfJEjcraxwlPFVL+2Qy0Wsi9jsBWCwc
jrFDZjOvQIBF3b3JEKdMc1Dp2pk2Pai7V3jIBY/Fdpr+1MY6FKnt0QHx3MB/8ee9gO62xRREY7NL
+GspHRr+8bVSJt9IPzn4g6UqDoltBWG3ZTmOh6PxGqLZqWu6vVGtdJXihGC7qzU6yLD3cfgRtpyO
PCiIa+Jkfaojw+9ht/V5BooVrzURcdVEnYt5MZF6Y7eGepadZv3TUWr14bBryk+bEiPiHx6T04Q2
rvy1h7uk3wbrFx1YnHxFMkQKOrbBTaSviZxu3bT5UUE0Wmpys8Wd6hETWYp6HM4NiD/TL1r6EU4X
xtOqB8OqeYsRXUiWL/fSTa3awI41vyU+3lkeXIw2Rzu29K0mUMAvVTBK96nJtiZJtnZyUOe3GjOS
OlKIpsuOSLoHzWEqeevkowQY+XjpJw72lMCW4cc2pjjQ1XCXGdZnTDHs2OTb2dKpFcfwVmK8KRDk
qZmJygxhgqkcEuYgHfNm2EXHbrxNU7KtF6x/Zr3XsBBgCvQIVHz44AedT0oaITuRXVn6hh15xD5f
gZaxJkXGvM9QexigdEV8a81vKbnJpou/CPnax6J+q/WPBS+vNKS6Dh9VueIBTaefZa7w1tflh1Kl
lzohxLbT+osyW6/xKpNfUKxObS8HKT/UNhFzHbVwYqeAiqVslY/PIYr5a1pYEFu+JwwtchT/Ikri
Pj6AHfNucXpWVraNKuTnGVTmcagvcXhjmYkrSOFDET1sk34zpF5vpD8GwOl0W6RX5v2kCS+jAXU1
EwAgRxNi67Bn3wCSZ//f9xk6cGOarjKS1BWlrb2MQc9yIkSSb1RRntRmcVej2C+xoT5TNIUmVuvx
TCb97IkBBa6iRJzdubKtjeVHFdZ3qX5Z+WUVg5O3EgIXtUOSVdjRSRjzFwr2KrO9MUTGp2DcGVJr
p2lWfhiqx5RUhcWr0oLqswq7UdoPPB/lgxF/pDww4cz1ws5L/IZWQmkt7MZ1ZAWy8JWWlsIElWl5
onDG79XWsXirycjXhXbICkjmXoT7OdNuehr7maG5kT1jyNjW6VaRUJgicR90V223ZXqSRPiMKaJP
fqbJukbLuxH9YvmF0mcbNQ3JVeNnxbimknbpwNtbqz5Js+yYuvArUzafrTlDERVbms8yR5BTMflY
Ej+TCffVRFJbIVL9ywozUmfHhjbNfPr/2C7liEuVjGfS6nJkAZEN1TzwfRmzv8ZojzBOzuVdiC8U
gKv2U0MaaEgfRneWmGU4WOo3Ya4v7E47k9unVOBI7Eg+jZihpP57XrMTn/XSwHhElZuUORYLC/HQ
EmTzso1FdJLQHDRzejTSeq9GBl6Z2fCHWlVdfEBebjSgT/K+CUEPkjp+azPZo5WMjwD/SYJyuOr8
vphOURc6ETRLtS7o89fU1YTl5tWElq5rlK96tc0YiIWoV+neWa0z2JysAU0OANg7FZHbRCuAiWvN
zSPA2rM2fXAAD8pdLDs95EtzsFsy9D+vMTEuqNefGbTr6MbzodtXdN2i29mszqF4qUsTVua2mv5c
PfVMFEoDeKD320mEN96zUiZWT/qrEMtrc+a0+sDbktcIFO0ayVRaS66iid5Joo4PWCmLfd5NZNIB
9qap27LBR4nbwNs007S3avOZ9qra7Yzq2nW3Jd5qmqsn2qEGKVa0176pGKUjFgKvykNt0zRY0ypf
hn3VxOzkjxQmthatPKfzgIH8jrVtZ8vlNlIydbsq689sPk/MaPV6saXfYr5Di7OqP5yhlOMQ0GuI
1Qmr1Ie2zRcD/abYNyggRBfIsfI9djVi42I/A8io5V6Mv5G2IkNPfiw1BxOXuANt8sHe+io5zoSB
0+gmvuOVpS3U1oMOk78yUwzzGd8LaMriLVzoy1niBR9lA0uCskmG+R3rUG//Jto/xQzWrrsUxhlG
E7p4wXcsNae4LV0NZ35qtMd8vbR6vqU01WvhkLTi2pYfVvq2tNyHeM7FIZ/QtLfIxrVTS0ZV1grA
ygdv4VcWFqrEzR9qRHhag+EVNVq3WsdW+qcRnZvjHzZb7DAPsdKQ1Hj0hYeTKCafrusD+oacIok9
qN6FykEV562PCFo1hRONo1utJ90s+cUwcyHESMIdKzVAjAhSsSaWebDUT4X6pDLnyNt+3ZMdC8C/
WclDsmaMrevbgwCLvKre4dRNQCeNHcCRrm/78dwMTgHcFd30yGtKhm1U2vpf8yiXAiAR2auEygO9
BIql+AlR+SbTvgV7NKwCOitphIBtcepKpyFGkkJ/bIYoz2Y5VzW+I1iC5AyzKRlcsygsmrBwkq70
p2V6qjtIjmMyHLrlY9Hd1DQcNTv06bWbjybCUTU517LEoxlnH3Wh7ywh+PR+7PrSSuXetGB7Wxt1
JhZJ6ZvxY8d6DuyHYRs8yevy2F17sa9sm149DFysulUPvz0bb7L+zyhK9F3mPonW17T5spWhwL+C
5aGZFBeXqruoPTKIbCulCGXFIXr8RMM36zrfPLopUGosgIMeemVfv8rj8JRAywwWAdLtQRoj7GKS
F7fRS5Q+norkatjJvuGTVkPFh31xtHbY9dpRyItBMiqjbBp11OVlgdx3J0zHDHkvIqreMWwgBIAY
8Okx81J1F2YEJo8G4pJlLd1l/DYMDdhoACaI6i35WOCqLQjANJBYbjmqvewUeVncZtKJ5iyfqjQn
oSVmGivHHpTFHKPZD0VPWVnD+tvMw3atACKyFpcnCNQwd69JW/G2d5FMRZxB1oreq+olkhTz9ZHf
J7sme74bjcawsxUAhMgGU9Bt9JtiRi6KFQprirTcm/WMxDNT3rO2ctaOxAJ08Q0c9IfFFT9HtwYy
yMBAYbd+mLZfen9pTUwTC76waS7+yg7T89KFzKoDCn+lebPo7G2LgTFs6n9iTX1qG2UvHpkQdXGp
yTAyK5EE1XhtAZDh1lYl20SAYQIC2VK4FrHOzIbhN+YvJUfkHaXzLpz+IqzKdswiF4dXe2RcKsVS
n8sWsRo++5ENlAJXA4/fpJzDxxZZQ4lo8keuGO9EIEnVsCvy9EOL8OWWxfJs0SlwAz0NGEF7Hexr
vEw5AigFd4PX8a61w7Mgtgf5fhL/LP1OTSRPVj1hDTtYlm1N4FOdF7eY3CzmpxXJGhmDjOo0NKDy
W/TPKDsXhRsh00YdmiyoHJZLQrr5hnmbHAEkwLFkXYp1dbQpdNLOi7vuR+3rLe+SO3bxYWCD0jLJ
MWAhrRwKuwm3KghRPN/0hQHNvAnQV7cLl9WxipxRm5QsqRj/FY8HLvGpL9tq5hPCnSa8TTqthqLZ
1o/xAvStqT+x/g6TLxJcbfRUmWDl/KxYEBrVR0wkKthqco0q6yyj5UvZM5SMUGcTH3LYzjOjBNY3
fIxxkrtrWXKPr93JmqSHN/IKylOlL03jY8DFk39JIEUXtrhXdKPkCMj81HOk4h8DbPCj4kUMXrg8
K2SzSDteS6ytte230ufUI7BJ/cFw5vYT/XdEQa783IX7eHpZlN0YBlkkuXNyCdOnHA2q7c7qLW/8
ZfotC88uvxLYefMzMSCp3nrY1OQj5qyY3uTcsyijmo4qQKdUElNTsteuHXt+cZkLkHOhPMSeyVNk
MdicMw4Ne7yahlvOJ3V8K/WbGM2zFBmfNXdnLk7Mwq48nqAoO3l4beL9YN81huYaPDwfw8rrbDM8
i2Fy1I4vLcHrMaiYwVhaGipKpsE62w2hhx1q+yq39IP2MNc2jSD6E3rcack6L5SOSbQ72QYSnzXl
iFoLsMZCO/ctqiytWoJBEjBSVbcPrYpjYVjU7YgQy2mwXynF/zg7k+W4lWzL/sqzO0eWo3MAZS9z
ED0jGOwbSRMYSVHo+x5fXwvKrHoUksEoS7M7uSIZCDTucD9n77WfC/EWh8O2wFMy5MTcluMICKcN
+CXzMOjuhRqWF2Ve7GIF11SsbFXMADZkmOTSn3Jh+rU//vTtpe2G1yKrHUrNcp+rgh2Iioqa6uaF
Q/O/oryXd9/9iCT4VGMBI+lxqFu4TPdtxioeWfChNFkQDdjyiuQH/LlLX7CZzvAGh/5ta6VMv8PW
hpXTJ9taXuvataZf2JSG6EQK6zJmy14NR9tUF2ZRlHvD8t1V6Jvf6FEAHqHdXfqgpGgw+tzxVjXe
PM3ehXi9opHOdoQSn26H3+oMcX0hNbxZgLJE+JrYqF99WjSDZmwp4+YGi1p73Jd6dEz06j4wkP4q
8aPiBQcXjYapeFdmFegLO8eMVoc7x/Z32ogxAtJanw0rkBstjcD0FgbQQi+f8hBfQ7fOlEu3AR09
JOYyn2xIEd3i24ZHtWVy1SfHsoyY6IpCovKWus551ndUuWnRZwuXXaOv9ZgGgipZNIX4phTudyWk
PUyHSkqoB775U/KyLuO1ikDfqS76YCMDliv+8MsLw0PqoGTHsMAKyswo1g2TwjPdNk6ztpCz+Wq6
duWt7wXHGo2OKahWTOvzGCduKp29WgJ3etAscHIWmqCIAi8dtrpYhXjjCQE3cRlWypOnlSuHDkEd
+wg3bj2+EfLu0CxW40iPNx1+Fg5yEIXWDPCXdsAYZSeXFtXDEqFpEyAtQh240OkLJnG6rozizs3S
axn7N+QnX/SJfZM3x7ADrtQ07whqQmVnK9deZK5Ab3xTXf/gJlIsIx+TAqt82pHOglrWMXLROoU9
wuKvsVTqBJ/6DEql/Qmlirx0TCynw3azEMvX8Rnj82JCJ952C7yDZ9CJn2OpdWeGvcujsDWFZqLk
Mza+8pDXd7X7dOYEps/47ARmrLvC8MUQ65p6EKLLJ6GoVh4HzQ+RJJp0idQhL743UYdF1ixNVvQ+
vdf3xrNpLxmjjwrhzPf4nHCqz+N4o1pLy9ZBpTP2VxNGN8bXTitwM67QeeFX0tZFvCRwnN6nqxxD
6g7izKGtE5fAnlhuHzCuZa3LUVq8GXoDwC4ML+m5AmNev6amh2r6PiKmkx4ONtukiQ+tftGpF7J5
6WuABxUPmFJsawfPIq6QoP5WxNo6VJyfvMUqf8f4pUCXcjXloqD2YFS3mjkstYGVmsNJFXf+8Jwy
DVcveqHuAnQgwsFsHnryxe8eeYdigsKaubRxmrl5TwRFswtNZR8bFTJ7CPBjw4oWAz0Pto4nP1lI
74FkEquEdFYwsl9Ei70y3RVNuVOjep/6Cpokg7BWVoU/Y/YHWrHX+Lc+xoGn0839+paeSM3U52Gq
nZ9UrecX+sHvKgVFeFy7OmTLVPkeZAJneUDl4WenoRoxWottptQENVcTHI9RxxgNLaN/K6N4KuLH
+YWE/girJ63SQ90hzy0irbztLVYsWuZWD50jQzrxnUotz0GghSUpoDEYj/hMG7tyzwx4/fNoEGoV
fz4sbR7FWZKKkZRJ//J6lezdm2wbLF5XT9Uuqhdii25GLJ6VJb5BhMCLfbe4b1b2gsr70tv+8pZv
GKyOAqH3+txlPjV0ZsxB31a0SrE8/dLT2h0ALoGARSm+wc//VlraInd0aq/emrrk1OFDsoskNgg7
7Fc6mw3YlLRm4pol576hF9eynt4V0Pxfw+o5YMORgGs1bwr/xlHjnYWMvfFAyg+00DrorMLUrtDw
3nRvIn+MzUP/yxymA1jQyMZdkt6F+pMCAjJfI9XxroUPkmvSPlxpnY1767lFfJjKPWZeo1mj5bwl
h3pt3VNyH/3HwdwI2B8RLNSjwiqtWVmsa2mvM0723vdaRe6O1gnn5Xo0MJRv0o56/hb64t3kFaUI
/auzEPLgq1wSWyOO+ht8vfyma150Xja8kHnik+gQ080a82sayn0OxEDZozYt7X7RQWhrFy6gq5Si
DqWy7sl6pjdt6pc672YWwU27oy+Dm6/qLiRQpCa6mhBkif7QQwpGI6f9rHJGNht7F60EoWojYpDu
1TQQW/vNJkjGK/yXvDZ9X1sIIRm93k1cehiejKdYM26C8OhlCH6c6wRtJbSFkLpXta6Hi0ozEKne
29pV476T1FP313pfrM3idUwP+KVowz+VGMwkqSU5sw6UKCw/KuU57T5inlCL+9IIGrDi9r2Wtzdl
k75qkbVy2MiprGOSlI0rED7AF8MhMp0l26OgXPdgENhBsyxd2OGr5pKT3ucbnwYyCdi5t0vcl0pc
pewOqEXkhg2YF66XBqoFzdYuiplK9StezCOtBx1dccq3irot0lk0h2MIpCVn5auTAKc/DzgdsKOF
1WM57Jv0oCGfKBFyIxAsQjztQchLwWx+2RDpXIGX0+iWpvZLjpQ4SAHEoGH1N41xTJJbEDeqd+FI
+D/BmvVvR857hckuwvbnfa+04Jvt+09RukvF0skfo/o2T7WV2np3CovZpG3xc5NzltpLv8E2U+n+
ts+iBcruHH1nk2T3X49n/XP4vz5PhW5ULQwFnLWjbCTsIYt1ZbbJQEghCl8SdUyRkVKUyH8oKHlM
OzsOAcSC4drTg6nmRI+qCt7TJrnP42FrIL9KaPT7JGvZ5CN5aGjKstl1JSUpXDddmVOAAFRlBWQ+
yzNRvJ/TpXV1tiqqlTL1rCBgnvtlrJUriVkjPyIMP5MuMIFGP1mzqLP1kIECzlMpWXPmGsqM17g6
txo6sZybE91dp8pkXGXx0dQW2RWbDvZ+0AgalvK/hgeDzYa5cp+9MwlQJy7TnOquZBAGg4HziNjW
PJUPyh1doomdmv2HB5itbHq77FID9sYRFdKIZu9Kftce0MaPL+YZVvKpBbCYvQ+jQlFtPeQQ3kv/
lr5Fv4xf1a1yx46mVrf2W31Uzx1peng+ueti9ppL1NDSdBTnx+4XKW2852gpomO+0wwQ4cty7783
Z8DBJ9bb9gyO3kB3jUmG0i7diCJ3oPASZd5GIZQBDfx6lNsnnuHf//5h0ZmKaZESK/0lbSJcSwAB
S0BxSGTB1ppeuLBRriZevEH1ckzRcuTRpRK8uVDSFXdEVtavkvZqRLGsvEcFdfAguvAqmk+lsrHT
vR8xy6pUp3O08BVVx6RdmYmz0hHxBpProEi3Lq1I9oHw/qLKvvPjN1W998N2Rd1uyTu1VI8V2DK9
olgbBd+b9CpDSg7Xw4l5Zag/SvI6m37jKE+5/6ZG4rYcaUGGyar10QqqUKGdkJaB0pCp91QYty3J
33VyhfCjzwlk6H/kAQh1shka2jeDs1ccNEesuC+79K0fH7WStpGfXJU9Zhp2onRsQ5pmQZxby69v
we98+E8eKHuaBD7cAt7Fre0MOcYAmF6YHeH/Ku1LUFElQfPeYoeQ6EZ8tvtjrN4qxjWP4LaAP4ya
qvPLBVLJXse/HlExj91jV1i/FAOXTFJPlr6XnGdHUJSkCtQS2uHfYl8Bs3PwscXg0IsaZPCyXOIG
KCz2wqxDogu1qmj6HztlX8dHxd63yd6RKiK9hxjdRozEMq5u82E3hNVNSzshdmj45k29jWn7LUzf
vzUD5y1zzWVm/6zcg4toVGASS+p7OorrvO5vo7571d12Z/TDUofC0sdA5zXvyhh/9OmFXh+tcTyz
WP49IX92hWfvAVFTcjFlRROp3voKKEPc198Uw3s0PCxLezeBLAz2oD2z4zgxn9qz9wJLjm5ARCMO
tZfLe6uMqms6kRhHkixz4O2nKbCY2Fohs4sA5dmWefP1o3QKxW7PdtFCGQVT06AflKqkizu66SYa
5L3SsDBMUQemVu9hmbw2RU0N9D0pxLpVKnS9HWWThip3RvHUEYF9bno5tYiYTcu94bhCi5wM0lRH
LwwBz1K8uC/grUN6DTBXbB2rob0zdapTKzSYOcLwd/M+vw3al+5RYS9A0/C1u+LuQQfajgcFbRQj
HiE7KwoyTqDyvMoSxsfOCl8oikKz1RbOc/0rii9Rs3O67zFJ8FRveKM9l2SGsBR4Y+2oIO8YFvId
/ZJSraN9BbEAKzXhd1sk63UKkW1R/MBBXYpFcgMU0zbWUXULFWX0PQSJB2r26ZngAnnikbFmLxVt
UItshCJ1CR1+o++iPX2QSyScC5/YamXxYJM5ZizlnvDWpb9xUF8uFELP8o0k/0myr4tW7oKV5Y5C
3vRXq2SJ23IFl2VpUAp60de46bbxElvjNf6Jq3jLYvcSzDKq3C3dx4t42+yag7+2N3i4zoy7k0vI
2QtM2p5byoyzIr55idd/q23FLR5YQNPEjHcreE1recFlXvQLYwUkdfn+/dFbRRvWIQfs5cWZF6k6
PW6fTADW9Pb7MMUGYxP1TN8aSXG0OVfYVpbTJZILZLpLiAKLYOM/nhmDJ9YH1mw6L6kARNF0LPeo
3KcX5CHcDG+QvZfp+j8sxFmz+cypUZ6U2mBdug7q9CK6sjVkgGkfaWfu3PTYfXa9ZjNYLdrC7qPO
ulSVyXPZELFThBlgdmXjxMXZrJlTs8Nsukp1p4TzPlLEoL2ad83KGB55/aBzsDadJC6hOtgsq51z
q50To+z36PvwGDRZ1xZujNq+bWDXg8RUin1CpReaHdSWbpVrRJ2kZx6E6SH/5BrK2aJXp5VrxDEt
OmpD21G86BjM5blLd2LZJmfzqmfIfIgMnZQez7ptC7yAUBm/foD1EzdfzuYiy0rsTPoNJdAyA5UU
lbTwI9+R9RLjBnztXo7mWlj4dHPkPNdqT2s5MKFbkRrgrxPTZ/FIkCx0bR1YQUPh0Y0zx1v0o2gQ
JmvQSAZUmITkwGQXSnCQlSYuYtsXhwZUxUqG4Fbdom1RFcKFJN3XRdgWjI51aScqTFHXBbsVC+dn
A9h2Gec9doHYyGAlgL/7+iKcWjLosxkjlZ1rNoaaHIfbEEEkWQDvSb7RaCBMyv4lqiua1l8f68SD
os8mDMv18yZVOFQW+uqFnZYb5Lv6qp/UrF8f4dQdnY784bmnb1yOKDRJyqiACEEnZzJcwmFYaOaZ
F9ip/ZecXa+gNCXWJA7h61GwLdEYwjP3zXVrIdkzVUusu96qjlqbu9eBXzb7OMGbB5o2xBSWj6uQ
GfrMrv/E9ZSz6+kPCY16S/Y8gAUr1GBvIwEbguLM7Tp1MWeTryJ1GYreGy6V4kgOhNZvbAfmzbmA
kROzxmzmrVrXyHqdSIMgLqmxQ7Gtjq0m1v/ZgzCbcEUdJHGBmvdS2rBvDOH8qAC7alX3GrfhuaFz
YlY3p9n3w9OGSdYftVFwkIElfxOidU+ydh8mBrUh/2A74/WoD9YCVvtKM5DPfH1uJ6ZEczbfFjBx
isLVejx7j03yPQvPFC+mv/9kHjdnU61t0SsuCz7XU/dROsH/0JKreEP9tRxX/9l3n561D5dMBnVT
pNn03RU66fYmiNIzQ//UVZkN/RKChlUmfPJEd6uj+06cycA6MQzM2YBvSD1NXEXlg+MVYORBXaGH
hvX39QU5MYbN2Rguq87zFI1PNy1/QUiHq4Gz33792adu6GwAIyHqvXD65g7OVIG/afLSp3e2sezE
ma9/6uLMRrGfuN7YxghvDA17uk6TWwKIeGOP/fUpnFjImLNxHKTd6AHqzY4SQbsnRnehWpZ2YbRA
AEnws3lQmXudmN5/pkEr/fqoJ1bRxmxg+zGysNFIs2MTNK9ZpJuU6PVkG8VAILKowZkB+ffrQ/2u
dH4y6n6nL30cEU2T4Q8awyNuoehKPI4JBuqlcts/6otz9dsTd8mYjew8COycrNTwWOsZu420CCDd
FvZraKFUzfH4n8sJPvHEGbPhHfeBo+puBSwW6T1uoDh4svqDMmCdq761fn6m7nBirBuzsV4kSmwY
qFGPrbCDx4Ibf3CdzN19fUtODEljNuB9L/QcLy/Do+Ft2uAhbK9FfmZEnvro2Winz10rrhGHRwWS
aGL1UH3XRXnmjXpirBiz4d5ZLE3VlquSPMFyT/F9wWNTAR8uR3Cy5+bZU0eZjXhTD1vEo9O1p9/W
bsufNGNCMiXcRQ8K5P3rW3ByVMzG/WCrdTvEHCWExFWuwpbgBhgPC/x6jbJ3MTgUZ2awE+ejz8Z6
FNQR4ckcCdkxun1KqHh87WoNmb4kSOLMCZ248fo0YD6McodsXDfKoE8OznMbf4/jCkjH29cX69Rn
z0Z3nZiO2wdJAmDhpsWTC73br4Mzl+fEiP69d/rwxbGJVbqG6P1oHEHJN9jgqH3fiGJtZGdmwBOD
WZ9O68MRjLpp2zblCE39BC0NF+GZr37quszGw5Dmdu53CoaKsYf/+1bhK63PzECnnprZKEiVsgtR
40THUFvByRCQK0DOTTaGVQGH71wM8KlrMxsGRpwPqW2N0TGD66Zo13p88fUzc+KNoM2eemRnRimD
JsKLmPC4UHO0DPoBiEvNVHv6+hintkra7KHXVYo3dhhEx84LwY3LtB2uVSVt0AUzHak+hcnRm1DP
ThauUel1a2dM9R0rlteotpWd6rXdmbnxxIXUZmPEMV2/SWUeH6v+WjEuyUE685Cd2j//FuN8eHwr
f4jtIk7iYw5qwqFlgGsAg/2ieXO/VfhsCS87pzw5dRKzkZKPauPbSREfQwTphfVUV2dmkFNPw3TA
D+fQqOk4+tKJjvaobA0wMiVl8oAgAOvcO3W6zp+scrTZi6+JjVLJU47QKKQK1PBZblzlV11CZNXD
1dfP26mzmI93L0CNZNIED7FoN8Z95KJdQHaRjeei20/dgNmoj2Q2SLX36RRpyVNc1aiLle9ff/lT
F2g20v1QV5xyjOLj+NY+qK/5L/cbltmvP/vE1/6dK/rh9tZ63cb4wONjPUgTTpz2XBrKmRrEie+t
zsZ4DUbmn8qDBuUBsZFPcuPffv21T3309O8fvnYvkCgWocfIIvaCjiViSM2AZjOGklg4CMlu7PyH
V2h6pD4cysoT2Xg1VwhnDqFeDVCJr8/hxOtTnQ3ZtCCvDVIeT0yNsueQbsSNkx7yl3PvoVOfPxu5
TlOZqe3xzJP7qT7Qnp+CuEtcyQs6nV+fgnrq8ZmN3TbPAl9M4pLGXCRX1Ut+o9zxwtB/6Evvu71b
umvkw18f68ShxOxyhYqQwnZFdFRS9GnW2tGVM5986izE7Er5nasN8fQq9RUgOJlHWFtlsqsDLocA
shLYtwPiKdKEmm+HbW6l1Fa+tmXVXNVVZmyzuM72TJTu+utTPXHnxOyqGrLKaj1Xo2NBlCzStG/e
oznpxhZYDL4+wqlFtND+fKor0WFeJ8/wmL5h90ZoGNuL+Fl7s27db2wJvj7KqVs2mxOdIrMEqQrx
0fIps1LFzsryzAmc+uj5nJiLDrk7319QX08sUk1D98y3nh6of38fQUX589KIRB9KrD+Mm5HHLFUw
9+tt3gOL7IrV1xfm1CFmM2MmLAgRYxsdW4BeWOWhekgq+uf2Yac+fjY7Jk06EKnLuiNJ6IwdhmDb
+WeKLp9PvNo8UzsRek2qJB/d3ULtJlOnXPUvyf3Xl+XEgklzphP6MNf2RWAqdofKhtjG/qG9Qe4y
BUJf1z+q6/ZH9XrmMNND8tkdno33uAggYEScBBFvxMcMU3zEApKZug3og5HbrJ95Sj8fyJozG8h9
4DpugGT1iOwADJdZwxvcdu4ieMvPvcBPjGTNmY3kKb/aAHjH6sAn4ZbMFcw+TPVrq9ygtAbzb5/r
HH4+5rS59aFokorkZS5bUQOZUnYNk/7Xd+TUAzsbzaFQ+5FmV3/ZKtDcSFZWvmewsr7+8BNfe+5m
0DulGR3Mz5d1TrYEb0BXvfv9yf/rrf/f3nt2889HpvrHf/P/bxlktcDz69n//uMhS/jvv6e/+X+/
8+df/OMYvJVZlf2q57/1xx/xwf868OqlfvnjfzDOBvVw27yXw9171cT17wPwFaff/P/94X+9//6U
hyF///tfb1mT4ky7e/eCLP3rXz+6+Pn3v7Aif7i60+f/64dXLwl/90DGGebSoKpf/v3P3l+q+u9/
Sfk3aTu6sFUpTaE7k0awe59+Ymp/gxXkWJZtGZZp2lNzJM3K2v/7X4b2N8txpLR009Yd25i+RZU1
049082+q5gg+0jQNiR7or/979n/coP+5Yf+FrvYmC9K64sv8NpL8z9i3hC5VU7MM6TiGKU11vusI
FWyWJel7QMAZoYSGuQWurloqyLAM3QExJsKeJIWy6pG9pEFmT01QPUvhf5XZT1/Eav3s9NKG2JfY
LebEKuqR/KnlVe+6Nk9ZCqAVDHKCuUOYCdmEaaJEN7bshkc7Ft4tgJGCWNGkC35WqpNdN2mEMLhO
1aomjtgk+N5p5T7udQ0qlrDL6tZSW6hvi74vKLLkrQCDsYjIcBfvI+gKuavEZNCN2JwZIes90ao/
XGm/jrl5aQgP90A/we8Vfyqk+MDY/XgHWQA/pDphO4qJuOSYCNR6gylKUVFa9n0G5IQoxcwFdg58
vyq9l6ZR3useX4yrFTBMm1r5mYXJhdSGslqbrlvgEayDvqQZ4oXmfWARFzCx8hswEGVthO6qKkwp
r0evyy8N4i5/WEM/ueZIpy+c1wSuGXxKcicI1FuqDqeAFKaCVAbHIgnLDnV5ZAz3bYnlezeKKq5u
HIgp2i7U8Pz7bdPxWYaYgnI8KYs1xokp/icjfM7u8C5Ty/OBcyqwvq6jMSMxIOJxra99N2Gd0kHz
vUG9R0ii0hurzBCQM6u4bfI9Akr8AXaHnecVGmpNhpFVm3e95VtIDzHAE2HQpbW9LXVyNYChkKgI
8d+74FkZMSWzn8XkkHVvSk2Ad6jdllqcQyPxI1XbOcgUdUg/VRaNoG5wdQ+yCw8mqI7+ooetA+tZ
tgmejMKYAHFNn5jh1jCVvH+MTBYSC7UiOv3FN0UmCIZ2dXgWohZ2f6hr5K3x0gvd3HmoAXl/H4Rt
tFAaNCewtlzZPgSB73odMiTp68PGNK3ACdEskM85kkugD95LIotCI92703OQzgqGJVizpqpgXkxq
HO6yHd1NTsHUvbRaJYj2pmOMz7qejj/wxVc6fYVxcEL4sJoXPiqIINKN0rSls/YS1XDw4WQT9xnZ
DYiVxKwOioeMcyVsvcdpzeWOiFwa4hzzR84j7Nf00ddd0inG2uQpIkxicOxg69qjHV3wVJXhZuyh
Cl1Hg54xhCuzvo2wVR3GyDRcLqBUH3upZsAIIqVrAZnjHfSXFrth+W6NZklLJ9BTTV3Igons3rKV
wthgCejDnWa4sXeINe1H5AK4pSdA+0w1WxH8bL2Bt1haEmsN5Q3ETJ3aV/5o7gLoUSSfuKMLvKEX
CHA8nAUQs7LqZ2bpcNnMNMmcXWuUNdkEQVHf6qltlzha8tLcKr5ZbnI17Dd1ZxIVEiBRpT2jqGsQ
z+lFxDbFuzAketOrOBA2OdJBcBVrDULhRIsI+NDb7CIGw9GuEt8IyGgYlbSEn2FoF2FhRKTZFtpo
wYlJi9iCemvo7aJSSq+7InCjcFfJ2Au4/qosvwn8xMWd1uqi/uGbnSxMlMoRDaOgLv1tJnVHWxpx
SzPUy4P8sUhBQqGVTqpup2ayZ2fl0d3VHqrYje6VsFIAZveJcZeHoV7lCwkbA7poENwGTWtq11Zc
MS2FTs5IGPyqEPteJMNNW8FUIzmvdZrL1jBtEFRhyQZOtWzMdp3dBajnbEM8JFmZB8uCe3/du/mI
38hFou6bqkEmhK68BybXbukOFqwuRl1OilRQXrTQdVJVNUlHtl1YLninySAEo1PRKY1rDH9AMcp1
UzXhA285a+X7Jc3rDO4BbufhyQI/fFkksQQvZpDlhpsA/UmYPNRiNGHS17GZD2SqyTBdxAyV+GgY
HhO7bmIpbxOnMYkZMIiotWt5qMLMNuDHodDaB2qrtsuCNV8CkE91JupChHi7V5pqXMVBa9VXURtF
CTjYHDNZObidLWip172ubNKxFZOUqIpkcSgUo88vfHtMh20ZDITNhzWouLqXJCLGTQProTN9B/O/
Q6S6ZmsWCXh5SgzDKLDs274r9zVak3pdK5qrXabOAHbcTtKOadrqSPboZdjwWousmJAbK+sQHFqi
j1cdjdkRIyupyal2jdBID6PDaEYJSWOq79m0PA1h6D1gm6jkTk+5JKO31iE1Dq/NUDc1yK1RrS4U
XU+GGE2+Xyq35pASHB0pUffTiFq9JmYxIBI0LmR9VyJnUld16iQXorfxfdYmD8raGogXv6tk3ZE5
Qnz4jZO3MZHGWJosy1VvINWrL9roNdauxOmTX6lRECf7Mun65trOYsLOaq8I3oVZUc91vReXQz7k
tusTDjhmBDz0ccMwgSmCCKxh+KzCuOPlqjpekO94B2L96+00zW61vLDv4ZPHP6Ky+mYNNRbTTlWz
ig6CqL8JrSmateOBkFNrdryJZ0NwUkFsX3qigTNV9FlHEqBmCIH5dTCeEG9RsFVHS1m6mCb6ddO5
dv6QqFbLice9X30jYbhxjq70fN51gOK5esboVXteZu6zZSl+CEsgFdF25GMTLKlEdg+BDxKDu6QO
z0rc9eYPfqNTNh5W+nDRBYr5WnJ3Vyr0aF5RqakBT3Uy59LNY6dDeKWEkkkJkeiiC9UhvM7DVPup
90Dnkfo75ENR9YchNzbdU6OY9Tdepe2dhoR90kaz0llkyMVeRQ9cmu0Nb8XF0HbhY5G3ZbAMkim8
QnFcFAB56N0qsSRkWnNs4jxAEZA8qCEFEfmQvHmiIihdhCNh3JoCh0xUD6Pfm1et2xISoaojZjeZ
W8R0sSq4smQOcMcw4v5aNnlRHHihgew02sy7M9OY0FK4D5FyYQQ+ZRvNaAeiDntFwZiX5zlTl8YA
p8gqic0oq0A8BHaPB8zzpWs/D67ThWSpWGN4GdY2EFyWLTlR2i3cSOL8ykZRgBiNYeAxU1cVQSlD
2t4PRa6AggGvg3thtJ/cnvDPpkyhV2XOtB604giqXhGPNvZKq/eLizEYbfZZccnIyKRDgCiIRzDC
gqoBsYbw+HFyeWrjrdxaFDC9Yje+iNiOQExNQtKC9cEhYMDPMgy9bS+H+7EwQPm4GY1RPNYuzHrm
uVcd7adYRL1DZAUvk+ChwePRrUna1TVGgg3czgo9qrb8+/gt7Q1ZkIEgYnJQIgW+nN6mAL6kp6uP
NsV7PLtyiJ/rUpNPJnr6K8zdwzcvqqCpyUQJXpOhU4Yn3QF7CwInNLFhaoWDf6Mrul485JEiQTlF
Blqm71448J1hk9Va/8tQ4cQqfds+pw1JLcAV7bHmFd7pqgqhwCNmKamM0CRkwJ0C+TKjHJ8d+unp
LohNP3vxwrTvNkYqdBzQqtu4l3WDLHnTsfpxsVG7La+l0G7If7HE2Gu7Pvb5t0UTa2YJYKYIk5wl
NYrTH5poB/ApZtMZ4PxyglRgjJoszrCbEB1XbxCv0U+0AivHZBzbvTgUiU6SFZZLrXmqOzXHQ1JJ
I3wsqVpjlJRMCcyX5DOA+vXGCnRt2FsQPQbfhe+DLaQkK8Y0yDkBHnYpeHNkD4MZhaSg1Dbfjciw
0ajXQF419doywpZ1pTkxVe0qcAbem6xQwYQjV/quxU5P5mCQvJhxeYCrg/22SF76Ie1WBqTR5gJE
nZbt0hqlw1aaKQZea3ChVAyRbl+O6WgkO08Rff9udZAPL9paNe8dcuCLDSubTn33opoHtoyjxvyp
aXFAGG0XtOPaazL1vc5SNj9ZymzIlxjyVWu4ZbfRAE8PyI/qUexNs0nYf+GfBsETJNkqFgXhem6U
ZDb5dI56k8pa2IfRyOUlbC7feWk1iIlr1TD1eG+mUVmTLNKzSOekci5mbLjmXpdRzPxeN5BACBmP
jErricXGCr40iow8H7GPbLwILF2JWCpIe+xlzL6G936VQliMJ3KOwJfjDMEUcajY2dqyo8i77XxP
rJ1IIxcn1CqP4L0WKPDI/lO/ko5hvfQWGe+J4eGwb6cUkmdfCh3wZ9T220BNYozNekQIa1pnkH3a
Ur02nEyNCHWogssiF89wcBoAMK3+kOQZwCt4+dJL3woZewlJjogIdj5sChJJBmCuDnlt6hX3q3au
FYxT9dL3pMr+MU/iPXHwhJd/qCz8a+/+ca+u/VkVsoSpm44Gvta2qAho+txs6FqgpmJT19flipzF
62Ow61fNelw122gHUG/ZLtS74S140JdAfZck2F8mK39tnanVzoqSfA3DVB0CO6Rp6QZIzVnRNlJM
SynSjsQGLUWQ7xnecxa6WfHiJmo7bgSbfqBLQZO+VVZVCRxzli9vyyJI9J3KBmLz9WX5bdz9WMHg
+2i2zi3WgWg7tjMrmsWuSGRSgBAiu53QNTps5tq+Vpdw7ZfBJjxzF/6snnH2piZV25CWtLkOpj1v
gyXJILWRwF9TqCmZvmm5Hkm6OXOUmR7gn4ehOKRR4QH952izaiavp2gY5bQ68fP+EgqTfzuapKKx
fIAqYCOQIkTc7YlPk7X9i5nC3I1qYTwTuh4kq2FI3UPaqtHj19d6Ork/LjUnbziCZ9CkmqX/m0SH
sAXdqlksuomAXBhqKr5M6YkoXXp5WO+HAuz8mXLlrBv1r0vhQJjhenDo+WNPlHWVkCvFQWWvbp3U
lLtUH2Am6wT31arxEDkOSwEBRzBMynrZlqkC65DNg+IM7spKUJ64jcbi5euL8Wcx+5/fi4qZIx3N
llN1+c8ifWTEEeUjx1nbJKM+lCbJQ1ZkpM/1mHqH3B+J8tPa6u3/UHde23UjSZd+IvTAm1uY4+hE
kZRUusGShfceT/9/oKq7eXDOEFMzV7NqVXV19xKDmYiMjIzYsTe1tX8G3X+1bGiyJLMX+CHvp3PL
kdinvq7pvscLJjlkFXpQDD786poB6pdUNyBle3+pF06vi8QbyYQ4A3j+xRGbQi0Q8kA1PZ5sLhxN
Lfrhw7zh8+etFFb1asSE1Ybwoupr/ElglbGu+rLp1TW89Bp8WqOaqJAFIkioy8tTC1m+99d1EVEX
k4qliyLfD5rHVYurS3lb5BImyzp0fX1hKL2BbPp9I8sPOTs050bUVXzSS7lqhREjARenetRL1LH3
vdKoRy1it08C5Se4IrPCF277qBUhPzD75Pn9X+LKSlXe6BY7qxg6b+Fzl+Hb+Vpr8AVLUSV1Qs0B
IURjA+l1xU1USdYVkbK1RZF65ZdaUadTkCPnMUQKs0EkRb/zoIjUja8mn/erXj2F0rPKk04hFIvr
pm1uRqWoTAMx2Ebe+3a4t36gffFQ7YNfxotuQ7b3QXOyh+5z8WT8tXUBXMRAXVRJ8ExRkkRLtNaj
BVadRQxlUK0L1V+R8YFKhjNWN7O01QNaNbL+rFLVLM3SGYOi/bqKL5EAxyKlWXje9/oJyJeH0rEj
7FFBP/xz31B1fWkm0KkwXic233Qbw3Zu/KGF97qlBvNBlicoH2O92csa8snvm3rF0awOA7eHTEWB
xgObt3KR2pgraMM4DMYTLyCv2guOgGLFY/5kftDuVRcNHhcEuRM9Sf7vcav/eOUonllfnXd9TtpQ
rrGeHqNDdRftp53kiTfNxoZe/XRvVrlOSVTYUuoGFSpIIHjC290e0tephFbXU7zpEBdbKdC1023i
IaKkGpQfrFWjuy0mVc5pQZEZqntphxSQUzjtDVyHDxPbiS6pq240vi/TLp1jvnxFUiJdlfQVqAH+
TaVTSziR/LvsXvWKPTWcY/hRc0KPgeKNFS5usXIb+mDwzuimrqrKegQkV2Bbj8RS8OBrbmvPiksU
5fc6mhE9L83px/teemmNCQkSaYPDh4uuM44xRFfTFybBa8rZmRQOePGQ+pEDzGIuoXrqxOP7Bl8x
Tufrk+j3iarOf4j8Y3UsptISg2aAiRaJHRdxSOhNUUph4DtyZgdOqp+dtQvcbiOQXmaZpLKiyoNC
UagLq+sUJrREQShpMu3U9Bds1aFPOQ8SJBOhPligESs0B81OkGilFDVbohfRRt9Y+WUsl0yLz2qp
Mjx+lrhyI8PsLd/vIL2POZLKDRSb9nIo48d4v2Hp8pDICh5L7i4SeazXd82bMNeFYeAP0DXuYIJ1
0vjj8lIwPDQ3teRAnV3xoJy0B4fi3oZh5cJ5ZZ1WLa1WfFeGb/787jUGY6Cb7sNP4IUfZAeJMc8/
mrfGXnaLp2D3z98O+rm9lTOFYaQMJGzBTn5M7olz+8xB+YbLQ/KWSFC676/v8rScm1sH1SQapC7F
XALzUZmbh3KoIBGF3ae9ge/tk6z9s8m45WZ8axHCz/MN7U26FRNjVbsmtvbwpLl1/vT+mq74yptP
xlPu3MI4zENo+lawoyX5rAkQWU2xNyblRlZ2mUuwEI2nw9J7N/DLczMKhfsppNu3U4ufLeKFZo9u
bocURraFsLp8RS179saUfG6qm6cZxXpMoVyR70XH2AnfI4+SO1UcRCwt+EGng/XzdRv/xmX8XbNY
IUBW//V/j/Y4Q4g8lL9yJHt//WrvvpX/H+BCluvuf/0beHEBC3F/5dm3OnkLJFn+wB9AiASAw1re
OKR1XNfSQgbwBxBi/ks0iBAWMAzeJZa85JZ/A0I04188+Zb/UaYZzZuH7/c3IERT/6Vp3Bo8nCgX
iBbPwX//Ymdf6DoiZO35XOc8AzSwJYQqmXLTuZ9YMGIqjYk8ij/OvRs0ZO9pXA0Qvs0vb7bkb8tv
61kXueDa1CpOBSXlg1LDVGzu8yPQaLC/MJbepW7gIUJ+AilQ3xt7JKZPgrsVJVdHj13WTRHgDe/N
5aSvB8NbS251PTY0R/c/mNFphm9/fJKHPwfgDBB1tsblWL252C/MqOfbWecqgh1shAPBsrLLXcTR
4Vv/jG7vvnBFiSrd+5u6+nx/7PEswU3IlyDgPbdXJKLQSxXLysvnQt6100Otue+bWBGnGH/bIAsz
EcGR1DVg2/D1KokFFYapfVfb9PLb2+oUu4Kn3AufYiQ+T2j2LSqN1jH5vGF7iYjr/eRBDgH/Un0T
X3mz3lzikRYKZVyhB4Ga3l72Im+I3Z4cSd3JN5K2UZFYe+jrSt9aW5zojbW4ppHYday08hhPd1Rn
8toP6Y4WUWknd+pP5KVOokuborURNg6+byz2mo9K8BwvZ1FbLolz860h921EUcZRpefBUx1UgTyo
UFOXi5WyqlsdobA61HD2bBi+5rWGTqWA9J5PvJ7nrqyibtJ2kddyRGd2gdR87rkooPH3yjtjK/ld
5Uevu/zW2mqZiTBbVpF1uoNEsDe6uYsOzAFODa86VrvyV7HxBl3ykbULvTW3+qhJhZjbuJijOXyQ
DvVB2+u7cr/5CFwi5Xt2VpE0aVMkOVFP5Jgk90vapxyKvb4kf25+aD3RlQ/z1+mgbG3ntSPydn2r
sKr6//54cXkUED1rktIdoto25kVU5xOs+HZjHjOtcAQkbf8fPWeVDM653CpJxaLjY3/sXsAE2EtD
gvanG+yKw/vWVizOfyLRm6Xqq0Swzoy4VSeslQrw6OJQl6CnTlLzJYUeMZ0+xMNel6Dn+moNX8En
6MUvs/g4z/dlcCtBMmr0kOGNNtKddpRPXigN7oQqVI08X6Vv7cy1w/z2d10+25tYUjFelEQ1v2vj
+bhBsUdeqf1uwa1nI71n107xNB1a9PW2qsWv80XvOKK+nPY3lgUtH5D5xOErD4G9uyWShU53hxwE
vKx7A+YrxWkesgfkjrYC6FVfNCRZJaHgmbfGHKswccZGz6LzW4SyblBvs41HalgUCaQP7zvD1WBN
7fjfttZFl6wFt5UumoAKeptDdiyixmaarunBjkZ295Oy4S7N3QSYAAKFpXpnxrchapYlgJx0dk3h
Ng6Mra9+dQPoyhO+eWlTYj7f+7KSdAN9aEL4vj02j0tiwym0pU+AbDY2YAmTF5/5jalVqjE2cjcm
S9AO0XNKb8KZ4dCt2LL8jJUNHs5IIdLwQM5GXjkxatZxNNKsf3XixoEL/rG1UVDAgbsH4ejfb3mQ
sTjn2uKSZJD0yuBj1oRIAKFQzMtLaKQUCR7pwaQaAQXUT72VoOmMGqQ2Bbpxadkiv5TlNaoflDBG
S+93HbpGjgbV0KeCGrINA3B5E8XlS9BN3+S8S72g11VHDSAqyQ34MxO9LL1czL5PKbqDXcNcJP12
GEKrKA7dtG6bp7wcWzRQfSKHOsIXDbgZSb5RGmGNrpKHSctrUAphzS8phwEEe1IaZcjUB+E9mLWX
rlIn0AK5/NnStArVrXJAsVXi6QfVZ4H01pRFXl0NGSkw0chr9Rou6VGDxlpv/Z0hIKDWljHkf+oc
eUaPjFIDfM7txyg+LFgQ6Pi7U9bDXaEYVf65LITuNGZTbNpFp+jHTGjI2NoKPaph6iwVnYAIInSt
7gl9WTefKgOJjN3GwbzmNABgec9IiqEChD8/A1WEEFE0zJozV27229wbu3jXHgBvIDk27wFjHpBZ
3bgargQ9ZqpoDOuKKVKqXwe9BikWiGkxOv7oPG0HAYMLffvJ4H0BVtGl7HvwPXEvbMe8y+WeW14d
+cKYlEiuGpb7BEDT1aBwhBfFmX4Y+8lFqG+zJb0uxZJAGaLK0aAdwlGhlna+wbwNRb3y6yUh728z
bzz4B9P2bXm5dP9x0XBtbR1nTTHq62BZX+VNDrIY0WE+wMPudbJNzdDLna2n2rUNpWxPM3y5RYz1
vE2hGQUQKJbXMoaQQfYeJP884WUH35hYXZGGPErgfTAx7pRduVsuZ3d0Bjc+LFvYWO77R2L5IOdB
jSIWWAXUPWWRvtzqRIQK2ggSOpdOv+NW2LekoOqu3ocbj8F1H+L1U2kqWQfeAWxh/YDwI3CMhYgd
eW/uyx2OsauO4JiczRz+MkyzogUZolmmKF90iOVY1oo8wJL+tfOiQ3NHzbFCusjNqDhuOcQagvJn
XW+srfavDFuQ7wXWpIfBE2zloP4FJast3tb7rQf1ldeusdTGIeVZpm64yM8Plz9nqtaZIyg08rbc
jXeCugd40Dv9oefq+9OuArNcnPytceIrjn9mevn/3yRu5DJtW4uzCi7qk4jCVbQ1GHnFD1VgHKIE
hkHV+ILnBoRqLpuxMIB/3/on6aAeB0rvzI9s+OFl6suA0RszqxdXpanwCk/ctbrS3EeKuWfawZaE
APGHaGPGft1JWVwDW6SadDUoX63zhTDOC0ZvsLX0E0QK0RRd4h3Ibac4MqhxlL8DotlKc694P3gM
Uda5cSzmqVb7mEj+GLbMNvFeHl3ey052ZzmNK+6KXbTber9evisX8AeAJ8bJ6LFfhMMRiWQgHxpi
YDE+8VlJJcdCUTI8VNXz+3HqigOemVqFxUYmuxB8ODxpZ6IJmwOv27qnr24duTE1fVVStDUNqxEK
Mvg78rtUcpcioHRoD+lv40XcmbvQ2/LEi4gIam7xCgaSyJSpAa4ih6BUVAQhg3dCzbppQ+NDMBQN
2o/NVxGJ5dZAoEwUAO52NWzRsIlszWmv6/Aqv4CqUr+i2Q5Ogpr8+ZGDYL7JBvi/Xx8E0WkR/XYQ
PnUG6J4dcrN9ug/1rU1efujb+2ZtdHUACz9tcy1IJHQFTyi94qCBlzEH5ZEBIvvI87x0rOPmsVi7
z6vZJfsAtUWHY30WrQncTp9jNvkkHJCDOVHAOuWf5Wf9KeEwZg9bWd91g8xDiLqxAENWX1dr+i6V
jEiiPmeNAI11BMDbLTDUilDd+PMJabb/28rqVFSC3IbIsTLJcxh3qFkeslOx723EBuHY9r8ETnhi
hsl9/yiuQ/Wfvfyv0dU1NBXI6s0RRtPb9qgcdEJ1c9wO1Vc95c3alh1+c+WMU6+3cccOdgjpTeNd
AyMvinbvr+Xiqb5ezOoQ1FbfVnnCYuLjUov4Qt5K2MwZKXSs+1i0O9KU7Efp5HeQnv7j7OGPdZCm
DOTSUlmHHNG3NEWIiJoohd83e/OY2tKJ/MthCG0DEXX9q/3HlLEqUKG0XnWBwULlvb/v9tkeySaK
tlvp1/qCXa3IWPl9LjA7BSZacjQzZJqs05NfGcNVH6VsKA+C2Icbt+x1L/nvslYnIIDHN9RUvEQX
TzIy6R3IcUV72vCS9UW3rEpjtol2FLg1miTnvlhFqBTUNGAJlZ1u95Rt6NgXpJi0sgMn9tCgdqRv
C8h3E+O8nKZ1wGTsDRAl9x/IhOW7vjkGnRBpaCHgIqmwC4/mo+zwgNyZqMLSti92+V7YbSz22pa+
sfh6cb2xiPB5jIgV94LxMHnlLtvD4wEOI7lFkMpJve6QAlt43KZLuOahb+2uXEcWUTk04Zp2GGII
PpWtn6LxO3W2GOTVzp8YFgKDP35Oi151fT9J+AAFAHPgMSgh6u0x1JMWUe8AWaJU/gq+A05FXQhO
MZPSdqrV5kaV66pTAKLgFiXX48F7/mXqotW0QcbV5YCpqfCQjjdm16Nvl9ta/PP9j3L1m7yxtQqG
IcPE6IZjaxmJb9Qbn8lrfYtW/yJjfXVzHrYmxPzkruvkUQ0blbFivoB4ao+Vg8ZO6DLEtG89xkad
ZGlNfFc2dvFqGrK8pv9tdJURlIoPqJfOpKM8mPvgQFUaEQTztri16Ldmu+GwGXWXUHdxpNDWJefi
fUgT+/zDVXNSCGmBRXXvn9B33yPke2Ac3t1sgKxTymVDgfQuywMcDRzu3NJQJEIjpwogn9sl5ZgP
idPDFrvg4P4PyiEb1tYHt0QH0yrGZV2oWSztnfa74VB9dtuXwTad9z3yWqB/s7R14YBZuaITR1V0
5CymwUG50nqeCn+vKRtNsjU07DXJeWtpFeKlbqEVSyzxtdFq7ChL0izwRqQrYMB/oCq5cdaWs7R2
j7f2Vuc6rHWT0Tz0cc2vmoEKe1p672/d1bRNlyXJ4C+wWBcjFb4ZK5NE6k/VcdfotnTbOAvgDOGR
/ZJ4B85EVffwf5OTgo+E5IPagQL09dwb4afspjDNyAyzwDal4dOcboG7r4aQtzZWp3kZQ1QC9Oec
/kt1396GDj3qj9J+/B19AJLlpJQ5t67Ia7ERQJFGwZHnDK/u82XF/ZgwAkkKMMMkWOjCMaplL0M9
+f2vdtWMrr2CP0Wgravraao1va1LE9nk7NesfjK6T8GwRRl09VDRnaKzYRqAZ1dLSRulMycDx+hC
49CFwU5KlibS+NBq/kbidOnl6MEBYTXA9izvz5UpI9TkzkCUyanyqd0ljO8/zAwbbrn6NTMMSCwj
DTJP6vUrN44b1GVDKIcZouhSkBLLARbg3nSQdBrcZUBsuyp3+akAIBkWSHWMLtWyc4/o5EnAD3lP
+vVLXtyj9SlHz+97w5UzbPD+YhbIBDp1OYhSmf40Wikz6+o+u1dA0zA2zNRzRakFZPUNkOCXmHxw
6/K6tjTVAqGnLXNfLO58aQFRo1XHgv3UD5q107KbztjwjIsiPtUAg8im8LfIEMX61mra0rKGiG8m
nlQkQN30gUKInR2h2sht4Z+X8f/YM2WqmipkQuvacJr2TJqG+kTNavDCv5a2wQ+G5L8V7lLD37q4
ru0goP//WFtFqAwKISM1BT6cFTidIT2b5s/cGvcb/rFlZnW+CsrqWZuFfKg4D+7zQPa/BXViPOpa
U+znQDcQC6TDr/dmea9NSvuYG8Ip1uvgoWYQ+QZCt+hgBsIxFIetIH3lTBoMa5Hj8W2BlS+/+psE
vx3ldpJzE0C5Zj5OFfPncUVb8P0NWNZ3fotyKni0kBoTXKR1sbqShqQCQt87bSYca/9FaZ6imVZG
1Z5GS9iIzZdx01gQ8tykyx0grXvbWSoJet+ngyPUcNb+tLrveX6bboKwrqzJWmYMCMwWl+h64yw/
KMXMmnqn/hI/j7fTvWQHnuFptT2eTMaOCWg5sKTsu//t/c28diSxTOVfIbIxCrA69pXaS4CX5Z6M
oXcftB0Centlb51CL0S/7H1jVzx3wXCStuIi8kUPLx9CEHWNxBi5+Ch1v7TcgyTpfRNXvhcmLJVh
DUtdwJfnHmgGciolNRvZ6DdB/TXP9iajpcNWsfG1AL1ywjM75rmdwYrg/5373rEmObwdy0hCOdJE
IiDN/V9aPBeFU1ulD5lElfhuOHblDRw3k6dbU/oxTIyBNxB0C2MYx6dBjus7IRilWzRjs52pFs8G
dDt2CFOSrQ5DB9rHQtlHQ24bDhJlF8tG7lhZChF7O8h2M0AX40MwZHllE31R25arUK6PRSxyz6u5
cNMLWfNXW7SjUzWTtRt9Uz+KudHdDXkk7kcRRVBqyXCLM7f3kCRokxZl8q0JwU8lsK+c8mCSHcvo
G8dH1Fn2Q1Q3RlP62DGi6/E0nT92mSADL1Eid4DEw/aVGg2QIviRaNLd0FqlrcSVottmAWe/NcE0
VkeZYee1/AH2CpS2dVFws1TRPoRRhOwU48bfi1L/3XRDxGRw1t/Q3+EgtGYohC48beFtMiiLeKYg
3tSqPB4meZzgWYmz8Yuil91NJRmaPTJxOCBmlUmzU0CGheD3UMyPnITJTcSu7EEdRr/qxnoxs/TH
kGmPw9S3x4wpRjvu1GYfFPLkGH4FvRgjzHvO7wzLR8eAfdCFjBvoJRIqadtkt1QQQTUhQap/hEEA
Nrg2EPMTbEZqDzJN8yNGTVAUbYbqZwwlKFxoRgN5jhzTMFLgfRqz/FkvTfVg+XFwLCtRhQVWV4Wv
s1aEULFNEpitELVtK/hWM6PsJFVaHgMBjpOsa5nyqqPc5VvXJ8iDPpYRJEemnz/kgghFkdUMIEq6
6XlIlPIw96X53Moo7+S5KLpRM4gHayh7KFut+kaL8shNKbYdZG2CS2YS/I8VwnVwQtCMhODAB4Wm
dZA2yX4SoFHp17veUuaHSmp/i9GEA0Pcc68JfulaZlDZeQY5fpyG/VM1TcNTMMqWF3cGo3hyXjyo
RdO0zKQmMYWHwYcfOc9GwXxIxuqghJlDYc+T28d+V+paKjuVOMuB3XRS/JteFOITSPYOavpzngQB
hIuVcmpiYR8rff0Z2dj7suiKXdtqUn+I2145qvMobISci+4pWYYlkTaRYkA0CJz0PBYUmSEXk0Jd
d35YcGf0oG+aO8GBB0996ilw5F704DvTXtuSA7gWT98aXr9fYdYI05xYUoaCeBC45+3UaOad385b
SemVmx3QPQ8I2jkgr9f4Fn9EzYXO1vB3NXvqgOkaTtU50W1xXIqF0l+W4r4fyy+XZ0qGIoPA4mlJ
zWgVy6ea+VstR/GugzjDKYUvUvkBZNtWceqqGYopDPOBwLoo2piMIOCCMkz3PnSDMHqVQW0P9ef3
F3PlojUlEww+nTmMXOS+xZhLpqz3hJMoMx0lHUdg5QV5mtXcDX3uNIF8CBIIagi4dseAjKnXdljP
WyDN5WY6v7nOfo91LSeyKliPIn6PlmZkeWyUz80UO0UCLXT4ooOxen/dy0e6MAc8iQFfi1WvHaeL
qK82RTs7CcRQonwyjLu+BdWmhbaxNSO6ZWt1Hkyxnn0jqiYnlEJbTT8n4UHyv4z6lyzdOA+XaQab
aMLFocrLwNtaGUoM82SK/WxyzNj8oOvjvlKl3ZTNhxmC5/c38PLkLabIZpbSAAdvdQqUVIfZUO2m
JaOZxx/m+On9n3/N/d/+/FUmg3i5UZgjdJ1xkdzACPnQyIILIeFGVe9KNfZ8HauncxGii6xbrEOq
3Iry//G1UXozqruZ4/Y6EA0J1ZbVJX29dL//7N7rmP2bF8kc5YrRSVhFaST4tjTfA4oE1Q9q+b0n
u+V+q2Z03TP+a3B1GVhdF4gD1FLOVNxkXekMw02GbbXfeJhc4IMWtt03321d6tOFfOyVGUN152g7
6QC15m3rlfeMEm0u6nrw4gKQIAXgPbR+JVC6iuZ5LHBCyMgehsB/lNX8cRwF3R3U+TEKULeOclm4
VTtduVX0GTKhppnc3lT6r//UXxkfNiFFoPQNn++6BCNLocrs8ggD3lDvwM3eQP6ZOzRMpo2Dd2XR
WLKW14qmgLlewxjyBNHyUFvu9c5eoGXcePe03Bf8UL3XP261xy49hzQCCCmoOVoIFzjywPDJ9/R4
cBimjX5DmiVAqKXkzUGpJDSptE1mkMvIshgEtS3R5meMahVZ4qCzWmbhBqfL+u6pKHL/JZVr1Xv/
e12Bo/BuBkoNuY248PysXpjBHPXdItL++sIMDkszetgJe/mw1SG+UiJe2kuQRlM3o9+3ZlcRBiFV
ugQvdbsTc32Y8t0SOL52NzvhQTwYrrzR+74W1WTRpDxA1YPgvM79RlVqjCJUYIO0qLgzPe5198lJ
dxu35HVLNybaBN9eCdjgsKBmouxJ0XjdCI9K6CvFqJshOQXiL97yhLHF+K/3v9qWkdVVCqWzGamx
yrNJ/aIYpz6UoQTY2LxL/2M6lDAGywmZD2f5PG8e+8IcgmJhrawPglJ+ClXh6f1VXMl1SB5NWo5U
a02qRucWKG6kVMtmpsLj4TnlwRMEzOpkBUy4891QPJjqRnD6U8NYXTjLMBvkPjg9RForby/KQdVD
XxwdcxJgN5iqSRIcRQq1b3mk/+aB8q3pJUrvEJrz3oofzC5NyMVK0GHDrFo3zQgvdG3ItVdW1qcS
mlhg7r7u1ZROHFWovvSDhOhKVWp7Zc7u+tiA1bJLbgtpIYswFeU4iZXw1MJT6lidENxFczU/d2Nv
Itg2QsCoMaBDrJ77gpqBhShCOI4PwEi+ToJZukKtfpwTP9kbfvqSqEHrNllC1wDJqZdArMXvszQP
dDQr0efNPJQ3dW51z2M8lzcc8ukAoQ00oeVTUw/TfaSr9UM7Jim1gLgTX1oRabSoULvvPBEFYdcO
+QyLeDsqDyJUregSBQmVfGtQ70tjMtxeykvelrl410c4YB+Hwq6hbFneCF3afzTGfrzTeCXkJ6Gx
9GNYWfLOLEt4pDvIDjOh/iucagi282i2ZWGmIRDOX5K6FY6URQtHi8podDR5rD+hw/1NgipiVxlh
cddKUe36gsiXY2hPN70JYtCEmgiEsZ1qwWob3XFTAqNTyxchCZ/VRhg/9lmQf5p5A8AmodxR8Qmd
QKmeVSAYttIEP3I/+hFrMBZEjEKkMSNqo5Lnp1miibHMK3xV1RxWgUb9ZkXqTdVGKTP/tX+nhLrq
mtoM7rcX9paPnCO6XIx0lWRSiT4Hd/rU/W7U8lMPc2qF5LUd5/q+6IZvgUbxZqrgHgwidBprP39u
+jpE1jvI3CJv4Qlv6tjNpxiWPUW7k41Ug+geXgOIe4tjB0m9XcFKYjNm8G3q69suzYuDr8kpXPTR
i55Iv2UY2+zZyHg6qVCdGnX0FaU66kaNxNTqoMfHcMTfhSnr3ZZU7JmnqmmXilQe2SFx30nV5yyI
ZRsC06fWbyZbLDXLaYfkL8i6vrdl1tsJtX27apvH3k9Dpw00g28R17ZMFLTLNmmAzYx0Ho2OTqdW
fobKSz2phZXvgj4afvdxPkODn4TMTFlG+7WCrpJJlzl1aFfA+KzVz2gafBwnI9llrfJtKkwYskpY
UkOmp5+ifjS/lmqiw7ffmZiS4l9Snz7qfSnZWWPqO1kInkV1UOxwRDF+PyR6r9tM0Uitm/Z5AOlp
JwmaTbQoedJpvnYDTYGYnEQRnuKPzKeU6N6JUKMceVXM1S7MKqY5RO37rBY3TDt/TDQ6CoM6fQ8m
6HpjmPF++GMxko7NdU15mKLy11LQxkNUQF4mNiIjyxKj7WNcFhz48VeG8No+UiLLtyGnHt1Q7s0H
LUzyQx2a6aGXKRdSzen3ZQE7dFcEd7k/3uNGMJVYEB6qQ6vf1anQ72iXdzu5nvsbdA0Gt1ODp1nQ
kjsxz9O91vvd7aTkz/mkUKssc38n5iNdiFR0Si2gGtrPtVvAa2FPYvYzU6vPXZYnbhzHDOYlDMPD
Ces7fgNBGGUBEenSWHMKWR52aS3IR6tMVUjz++IwywucR+qSJ+Z9XhJzDJwqMgNqffnTUEfmsYA5
n4FlYn86hInHBRG47Tgg/ajcqPpSqgM05zXjYDl5Fd4g4zB9UaVSciNLm/e91b80zSjuSklm9juW
xK9tHFduIBYBDK1Wfhxardhbqg/pkVgMu3EMLDuaa+04y7kF8rv0Absk2Qd0lxpPTeAxJ4nOoHkd
pd0gV1/ESPs+UBWD0HGEslkR2vKUCKq4EwxiYN1yLRpqZNiZ3EdfYjjj7oMxqxwpkZ442aE3qYHp
jPTjTwN0tU9h3xoHUe18z5j1b43cfh7mXtopg9Xcp5MU3s49eoSzVfzKFEV2WkWdv86pptlxGoc3
sxUmJJttNzjAgdS7JBWBypZJ/bmLa0hy40qyDqk0TCTa0JtzuP3Wg5yPiwSS1L8QkYQSkTkv+LvM
pLlJdYjF7TBONDfoan1nKtX8q06jYQdhKrBLQS+gsE2YGYJn9TYrpvyXiNTyh8lKv3dzajgtEC0n
Cf3PgdrVd1JaJLZfyIvY6GTeyHnwkFf15A68jXew9MZUxaml12IL1U3EHGSREwwKCuK70s9Np1Xb
R7j/Ey+M2sXN0IYwGqX+1PCScMt0zl0jSm/zmAkI21SnZyhR/YUJOYNYcWzR9Zi01pGiPCNsDCoU
VwMs/01rjp4woHwhFLLm6lUj2pNU9MznlvGxlisuROScP3Ly5L8y2QhVJjIt875sobcfi+4F3MGT
AgU7LMWS+miVGjzpc1w5SdBYd2XR12Ck+qGB7plbt7Hk1BuqZJTcSRKbx8QaOg/KneIxjvMvKVoS
oR34FhNRXCEPaddXzCDo5r4wk/5WYU7s2S/gk+pD66bqNObdZzN9ETpIBjzZELpoNyEK8DDnY/HN
H3VBcjVRAIeXS5BxO63PpWiHSi9O+0Afx5/iXASmrQZKDPa4VmLQVBOs5h4lEfq4xhgMv4MoyPZS
nOQPdNZ+xQpXHJQNj0JWP4QQztpjqUVOk2ufqPeH9ghtDC+cfrQzqRNwLz17LHWBCqpQMmho03EY
CgcnFHZTPg0/kzyHHxZ4607g6XnfDH5yBD0cQtesJXufdTkCVOsPUdrzvXqzqO77XMsObeznLqTq
P0deV46s+Y1jiSXZSRDighKMy/xbiRaGXBU0FPVPQYbkvRBlmueLvXAI++lOGPr2dpjUjNQJ7mLi
zizBpxTEqpa4klplBtOaGhzQaqDRpOU4VYB9Eyl9HlrKZHYRayBJO30KP3Ri0HqTNWffm1Eadj69
Hs/MxeYkZOZ0oveoN5BRl5nX8AI07FBAKiusTO73OQi9OlWK9FDHkxIchyEwP6BEMN8ZlaK+qE3X
762pMW/jeam2sWQq8ujdfCK+i3eVmSN+IMSf01wX3WaSAg0CYiE/pVRJW7uYIgbc5Gj4pOex8q1D
xsWZ8hFwb1tbT21Tmd8kddJe5JrbUE3yMkU7Iqp3mti3sMub3c5vxi++XwofSlWAYEHtvySir9qz
0kK3rir194pMgz80ZD+spFYLmO9hcZqLwaOp9TQOxr1cl8ZtRaPqe2VWGsLrmdZ/phWhHLhDYRaJ
lMemhX9RTMxm1yu+9lNCj/pDXfn+l2EMf0BPf5uNtKMQSEMbQS6sr5EY2EMim+7ED78J5L+aKmG2
79PYBZ+KAtYvv/nmhwYSvnCtnkpB6o5NaGXcFGZZ3c/cEG4AQ9pzOaIGAx9rSyAz0r0ep6ZjAHD0
zCSIb0yU4Y+ilgcHAcnbeyOx6ttMi+SjoM7NcZK0wpX0NDn5hfGBRn5+8tPqJ12sNNyPtQwlO2rX
tZPFernXGzppE8eVGX+1fqQkMt5CtyCcGO4td0ZR+H9RGux2QWyGtpR1wW+jzTOnqJrivuqN2AnQ
9v3aGmRKqRQjZqT/D2nnseQ4knTrJ4IZtNgCIJlMLSqzxAZWqqG1xtPfD/nbnSKRMGK6phfTi7ZJ
ZwQ8PDzcj58T5I7VG+0D0S+9RVvAGmmXtNQ2ZDMlMeYkVH1t2SWzHbY1CIxAx8P4zzCI7dHo5diF
QbokVbW6m4hRvINUx7FbBOM//ZQmzhjNFQt4pjS0ZMLyOZJogqoaQva+aEjVodJmqlqo6eXUlaC3
EvdRajIEk/lVgLZLou7azEuvuRJv9WbMd5UYDo+Vgc73yCvoSqjkRrZhrfqLOgiYDRrSFP+psfJQ
PH8lgpeKTS6QiTbKoamelXbjLb1aJIBbliqSDrsR1HfnBtReEFsxrAgGO2lPykozg0G+3lGZrBPJ
Suy+durtdvtcUV0+RWfq15mp9B1XcG7WDKomVxsd9ZfSvwaR95Kb3pEs/Uvb0o9VQBU1MkPX2evl
R/eaWQXS0Hl0i201FxXQNA64slo6rmNa3kZklgcwMde9InhXcTbKe6kg4pvcD9eCtanruWqcCRIm
42Zg7JIDNiknvUbvkuQJMXfEfJKYt7XwVcjH/B5q+PG2hGrZFhBeOHI+f15e+VpNVgaM+x/rc4nv
pNqcp1kLD0XEe35fHOdZ1Hn0e0YnZs7W4NFagYb+g2HxEjM/Eu5lpRWPPP4mh6mIHZH9UCWwNqpb
mKaPRUlTpsQENwFYO8iYFxUUeRikqtGoAxXVl7G4LeLcDdLGjqKNcvZ7XWTprAq/j0EIajUMoZ5v
3cz5Tu1QYz7M9Q4lc/M/4oMIG1F+nbieKx/pMqJlZPd2BFckQ8Wvw91/MWW+uqtAuExaOtSl1IXv
kgZPYyMEo5O1DoLDTOsxyO8Kvo3WlA8FhOKkbnbY6lKsWWXZAIz4B0KyxdqzKkTxq54Rk+p1ZMa7
yOfKb/eXnfOd0Gi5wzyUoQSD/YwnziIKBbFvtEavDY6qVvId9RVKS1UT1g9knIR6D2QytF15pQ0Q
h8id7ra15zN30ify59CyxpswK/uHvJ7IZ1JBaQs3NmAqf+ibwXzLlNL/NOV1e0ClT31TPDhLfVTY
bEPovIMvINBjg/15SyWF2NPL2XOrlTd9LimfxsyIr3MrkQ6p6qXIHJU1MaupEmsvaHJ934hJ80XK
cuDZU8M15odNs8uo7KH+IFXGWzml6Y3g+R6d9rDorrK6Q/DA6IXvpdZGd/WUhcdYHQywOTNpRFFT
v0r18H7MJOPo8X5A0SZVf13e7bU4dLrZiztFQboGfo6BzZ45UQ7whr2zWG0hqlZ6FPRVqU7gN8DU
mII/PzaKmlTVGM2oTYPxd2NfMuIARsX03W4HFeZ+izZrxVXpF3BCZa6ymbP53B7QzkAIBSDsIcy5
dq0zwBEPsZ0FWzTGW4YWdVTDSJEKA3SDgJ9i2GZlajwg1BeEabbI91fK0IpKA0SEpeB9uP98SQHJ
CWziQKNhmt9HYbTvg9697A2ri/ljQhfPTSQxlUviLJRxDGf7vxhGgsJ+a+x2Pr+L8806FFWBDoTW
9LIhWAC7znpeUsxMi3ukU37E4XA1FN+8zPsUxOLGktaSmjNziw/k0x4b5AHUupB9zQXey9HPTFP2
KCY5gBfK+L6ZAkorr1P6Uo/3RvcmQPz5N9v6Z8UL55/UocqBWzAaXn/JsjuJaSkZ579sZOUGPFvn
IjiDr+Hdi8yK0xjw2vQSzU7rLjf10C5H6/Nf2NJVJuxxBuUDFCVR0y7rfPa0bW6V/ndVeFfT9JSo
wvGynVWXZwyAcXRanESOc3/kfPM+KLFTNrDt1elzK4cbzZ2V1gsT6H9MLFKhjDp1jPSy6HgIcTlQ
j13XlIdCtHkkCuMBo4BU4ITny+taPWcnRpdXnKlE7/OW1Pzo+BvhrrMK0NDqhu+vnjSDlJoxr7nv
tzAjQxHl69QEnQk5P0nIudk8O/aemvBb0X26vKT1T/XH1uIiGXJvkFVBFKE/MO8HS7otJ15tl22s
bhu9/bmkCgrZXIQn2vh5HveUhdAd2cllcpAE5IvQ1/zfzCySq7AvKvSLMFNl9J56Y2/y77TPNhKd
1QN7sprFFdVNVPjg+2B+TIcxj3RrN2vE6lHxonfe1eUlvd+vH4LuibFFFEynqo7SuINrIZl9TYuZ
DgpaHxmsvpX3Fsqidm0I2q4Mp+6ANmP1aMaD47MJo0Eb5knSoINUhb04QsGDbGptwMrVhtTISQM9
wUa3LXGRjXoSGiX8Uk7dnR6Yg0sRqD4iN/dNLqnBWC0KPQAlc4rsCvJA4UDJeUL0tWPs8mhMQXmj
tJV1XUlK9zUaC//Z6qt7bxo+Q+NEIbJ7LMXwydK9m0iRbmRBe7Jib3CSiQZHp/q7zKCDZ+l9bpta
V15nlvImB0r5UKWy9gp6uMrdLqeArOkTUEBE0UA+5kPEby5QjLXU5nbyhfzl8tavOe37tBk1bgg8
PyB7KG3HRsXB6MufqazA5ftZa/7mhjk1snDZwPRFIeNid2JkBT2KnuH4G9HK/20lC4ct0BHPygkj
06C5jWrgBMwbNFuSImtR63QtC1cNkClRenESndwfdrlHPzNS7XyeeH6Yp43+tzXNYe3kJew1NXqp
AWtS++/oJjoIVE61+RdxCx4cCNAYtqW8sti4aqwnq2HcwEEX2kkDAzGkws67LXLJlVyenOqPmcXG
Fd6kDUlHuE/GfTgexlqhFX1j1re99nkYmoPVb8T8NddmlhK2M5DosFotvE4zBjUrjZEpTgHOft+6
LiAabptyYxxrzcw81gilGmkAJADn30gPkDjLgkh00u41qm9omsXy7t+7gTU/6VXGdUBGL25KoTEI
fKMwOVmoHSwBIgxDv+3lZMPb1p5B1Ho0imvoZ4nKkoPCD8UhDGtArVkg7lLdp0Ne546JtnnBOUrl
8b6Wpcegqo5GmXwTUv3OasWN623tR5B+U/SidWPNc27n+xmMYJJijpgT3La7GX1kPGt3LRW+FF7Y
cuPmWcmvzowtfN/SayFrItJSKUpcLWl2unmklOz0Zuy01Sc5rDY+5UoiAiU7NqFykxFhWSQiU2dM
NHvBgmTyW0jbI562SGdWLFA0nFWqmD4UzWUJSM7CxspMeXJmwIBVvqSTtREwpPmoLq7rMxOLrNRI
RDWiEjw5FLj1d7qSAZpp70p/SJ5nHoKt9/lK6EDdngEBVDtn/rH5v5+EQZ0GZ56kVOlUCAgUMJoo
h0KCt2VmzfVO7WiLDI5GVCFVCTXXedBRchPX8pyZDwx29ANC68Kvf32sMYcwHNgVZv2WxJOeVaBU
LGJOp4Jc9p6jC3uVJsRlK+urYhiVsTsq9MgInO+eVXXg/WgtOtqLeWBV++BheMqPjSPfhPCiXLa2
6n0nxhYHqghVhN8GCpCj/EkNc2fU4w0LK0f2fbb2/y9nds4TZ6jiEeCiQBsgFr8B9qCXQdNWm+e3
vgzqy9hslFRXFwRRIWGRySJgdufmfMAoNFX4SEn4PZZvwVBc3rC1zwNvzZ9nw/wDTtbThyYglrkC
ICNtALXR3jtCGlhAaZ7uLcHeKj2t5/XIGMx4PqTRFt6gFomeM3yK2Gb3bMJdWYgPFn3KTNj4TKt2
AMaS1tG+0JeP48prp1KfX1xy08z9JqfpbuN2rxafL+/fmp33G0uBY2BW0jrfPgNK+ElSWgIqw1km
tU5GQY5lf3vZymqd5tTM/DNOvhIi8hKzaqVI86naJ7fVMdsHe++22KHye9SIeVtkEKt+oUGuwft4
Zp+zFhZzHdXIVuykd2Z930carLui/Pk8j+QH11uo37UsBtAJd4ZGtgSW9Hx9oVlK8PuSLPE/NsrA
doNA5FBuADu3rCx83dRrrzOV2YqMUvDvSDxO/q/LX2rLxMIf/DZT5DAmP1e1fZ6ndtU++5t37JaR
xbdJ0yawshYjft86hdHawcSYnvfzf1vKIu3rUzgVjWBeSvLSlCgf579prWxcD1tLWSQkSJKrRhNi
ZJB1oI1OYBYOSJbLK1mJ2cDJ/3jXIogaSVDWvNZ5ZWa5IyZIen8KRLcTvlX0i2fQ1GVzG2ta3uMB
GIUsThs2TomulcECb1o5WiNvBIWVtOR0VdoilAZ+mAyGhTc3felE3W+vBm8nSFeeQWE6/CmVuqtY
/340m6r0n63UlhcsHehMKthKv7yXfZVR3NdeS+1Z0v5/28RFRJh8IwllgdXVEGbFgFLrsrCh+Nww
MzvxIpc8W88iJIhDbHZ+iv+JQviiCwCWTFtPb9sAw9aWjN2WY8z//SSKM48LfjLBGOTw1NcrUOwd
s7f5xpq2zCzCA/zGkxF6cMJFoc1Esu011Kn+ufx55r9xad8WwaHzW0Eq3z/PCKuJVzpaUdu58qAI
h78wNPMR/V+F6J2h8WTPosTIfL3D4Ub/yfIR+Rs/K3Jph9Lusp2VTdOgOqU9rvD0/HCRy9YYZG1N
119tX9uq3jEHdVMr4gbtxerbBVZcpnVQayQpXuxbLI9eYdTlnOPPlF8z2Y18nA4k4ft47+2GjfRx
7Rpn8omyh8zrBS3ihT2/UycDWCP5jyvtoYY+hE+6+3+iTsXvzRfMfCgXXgH3DPPTNA14gS2z1TRE
daE2WF3toVya17ZxlSC31DmSfzczbP8Xzf51k7RNYVKFRm25wLJAP5uBEOZP3JFHUwg7jHXv3/3f
Ew0455aUizlHuI9r/GNwcWNFVkPdoOx7J80g25uEQPzlezTInaERq2sfHtm3GuxssQsDrfrZt73p
7yIUxH4YXu1fjd6kH/xSBItZ5mO3N+vE6m1VncbnKOxyBZSbZxw8Syx7ZocN/SaqDf2TFFrfuCaD
lz4Tp6daFktHSRW42KEcsfU+QVHCn8ydLJThnR/1hS1NVnXnyxWEodrY76lzfGco4sdoWA8Gsxi7
3Gf4wRzlXawL3U7tRpCdxhQjLd0jCU79+4nEWpGYv9XbF2KIfK0ZfsEF3aEnlZvWnjJq+xhMvcVd
wzQ3iIch+EVu1z6DBzL3SjoJINClBMT+kD/nvl68FqUvuIHio5rJzMF1kI4BE0OxeodMqXcrlq3s
whrAIEJdSW+hGXRXpdAWTwEDD7upY2RBhYkVJvOif430Esx/2swNqFrPY3g3676/rYMMoZyo8lXn
cnBYP0bALpCas3jDKotjxJDJOAgp2UIEv+KuOqZMoIYHGeXvHepoN1uvpLVgZFANhRuYBzpk3ecX
RWqMdVREmBuEhxlhoR/6LZa5+WL74MYnJhaXRNVGwC9zHka9RSAyf0ZG/7SxaVsmFptmJRCTMoXD
WN2+zW+qXzMdDsykO8FwhxRur3f6po0wPv/N5bJMgutMl8sU5pIibbTyqbACakO6dV/T9RCS9tBY
j5D2zXjtjYt2bVYRerQ/1haxoK8MKRZKXufSA9L2dH7m+lDqNHYTOPLPHGd0Z7LeTUnjrVUuElpl
UHyxKEZ29ov8j/6EIpRTOukBvD5IuWvaVaMbzuoJ2UF+3vioa64Jpxm0cIoCBGkpRziEbDuFWrAq
L/p1ANds5g5MZ7ZfZlJwptNc/2VrGnslfWeX/5hc5GjmFKFZ0zKeqSXabegV32K53id6ctuWkJyU
tLDgPrm8zK1VLg7goBuN5RUMAKqD8hJrwl0efDODcOM9upJEnS1scQZ1X7UaEcCKU/cTPU7J9gDR
1so3uft5eTmr8et0CxdHsS562Pt8tlC9Q35IvYa39y650eir73Pm57fKcOv2FGmeCQWZ8IFpBKqh
tK0kDkZUufX3Gu+MD/KL/qD9g2b631VOmSb/j7n5zj5JEg1PoKwUAHCsd+NuJm313LJnxjt7lq+Q
GtriYVzN4kzKZgbQC7TolxVhJQGPzlgSPeAsil/NPM9fJKvPvpdwlx0oZAhH5juHmcQHLplY/+r5
U3PNLvW7bEROKeIq2arsr4aEPz9p+eiMJ10KiUY0TwbJ7oXqSQ2ka+YXP8s0bOq28jZi3+qhPLG3
eH0qolglfUSlFb0PpKpFhnW8jPkhgQ7oeGDQ5bIHby1v8YUHL7VMAYooJ8uG4Zo0hSmslhlYoSxT
JngYH2Z+UbP+fXMNRRWTQX6qlXRMFossYVyztK6j+lpLdhEH8zCr3VobF+VqGDixsljbGGtDS0rN
VkJ2VTdOzmNayBl5NTcvrPlPfbgeT0zN2fTJQUkTKvEGbwKu5HHn35QHAQI+Oz5W99G15zB0evmr
rYZR1HZo58mclCWwscgKuNHVBvB6te/D0JkptVjd/rKV1f07sbII1iMST00msyilZUbnLfYLd5qu
mso8XLaztZpFuFYSCYCsOU+FJ+pjNEJ4ldXXcj5t3D1raRO8GP/ZtEWstgZlGNqc5aTNj6x+VsuN
o7RSN4Kb8M/fn0/2iQ+0OYgPv+ejBMZrUDyEwWtkXg/+bsxhp1EdIdzSVVsNFXCtmprBIAO8H+cG
Iz+UC6HBYOJ/H2DHl7IHiSZnYd53AyjkzfLoimoDRPxk6YiMKWu6CaoWwhXADnrRVXpP7Sg6Jp+g
1XID9HVASfRuSNhiBhWh2P8GX7tWrkdeCnQt5IXg4Y3FMfNFJInHHgD0/FYQPkd7z+2Ij/v4OD/0
xysI43p/46yt7fIMd0dMmcYu9NHnuxz2YpaLnU/Ho413FlR1Y3zVmgxd0dhBnE/Zws+tUYKwyD8G
l2FLrfqumFHLuvlFiyx3ku7r+kshzox0v6Pw3vKV41BthZS18QxUFuChAi7ClMEyw8+Fgo5ii9lh
T0RR3PIQ/YCTEHF4+6+Q0jSzKWnMcARY4RaJdljp4yhQT3OCMjwU5UMjtK5VbUH31raSxjJ0J4oJ
0z0jL+ffTg4KuFKLbICYTdmnO+8oHaC/s4t/L39GS/7M0iKXVjux1YsESxX1oHexCJf3yrW4h99u
E96wEph1PhUv2Rk1oi93L5bj2uw9ZqSasNgxx3Y7ynj+gAKgi/Tuxl29kiGcGluiR3ooDyc1htUZ
VdEueoi5QKv00KpvcaI7ly+ClQiNKYsFMSIF6nxx1CbNKxpqxgAQxvspfjKGq8t/fy2/PDOwOFqF
lMVhouXzxonmQaVovG+syHBTbYSdQfusqXm5r4VA2fN+QMwiMF30QUa3lXLtSlM9YeMHrdx8SEXq
2jw0YIDTW1xJfSm3DBvOyuGxdyeNnl0yhGVa7b/f17nmAQ84/4L9d3GRV102NHntc5HL/9TBFZS9
GzFyhZYbNauZwQ4mO2Tnl0w/aavGo+h1gBEewu8zukd/rNo9jKq3+kyB6PZX+mT3N+oW/nzFORng
e38wg7YAqnV+wIdaChqrVkcnpZWaI10x1W6mP47tmw5TzGXvWTl1tNZZJAAfBOiXp66tAYsFUcER
j28hfLC8x2m48rcmkVbOwHyxUQXQuQSYXD5fUQMgtBgTDe7cVN4FltHbk5T9vryStbhowMLDHBeu
Z/HBzo34aQT+YZJpmMhV/1ZPnpQ4wegrvZNYWqoc5FSR36xeCX9UjFkfzFGSnxnMljY0JlbXevIz
FkFTNkAiS5DtOErwvSBhkLeq9PM6Fmk5xWtA6HCigfRY0qHFbe2nOTS87+9X3UEQOT1K5b51Rzff
t1etdQOj2OW9XfMS9M4o486CotLSS3xfVevaaAdH190xHZy23EMZbAdxvL9saC12II8EZ6ZCPQ66
t/NvaHmNP/EQpt8hlbXNI/UQZMXnksGvy3ZWF0TSrJuUaT9yYJN7QoIALQqsMvDhTkyk24ymQyaS
9G5XqhsusboqEIKwoUnwhi1XVRmaD2kSh2zw7sTooIl301aCtRYzwGfJKqEKDOnS+Ys2zcM2ywcm
f394kAhIYWl31ZsoPtdxubF5q8s5sbX08JQbugXu7XCpCcFDqriyfLz8fdYuNXKAP+uZf8PJu0PS
6klO83nL9krrGPvpSrkvfxpP7e1M4Riii7rh4isPHaKfQvLBRDixahGiqlTwxxY6BifRu50g5AfF
S1+bWIEIIShf/Lx+6MfqBwz4G3bXPBEpVvI5nB7o1sLjRyuQJhi7CcByTUHkTh+6fT3dN0G4YWjt
q50YWk6k5epQxH3mD9BUMrvSFn0dOqnhPUZDHW7lqFu2FjdYKWhp0gS0uWQzVuxULQ5a4P3o6253
2U3eIf/LWHi6KPncTaxS9j14EmHyfRse2sAZn3k1vusVoQuSuehohE72ltxPO30v2tsdxfWvRydY
ou+CKvfi68mTPmZyhTKBJD4C5qHTDEvlpHiOMQyTe3mxaxcLjxgkQrS53bPs84R92CpKOID3lL4G
3is00X/jIScG5sWenLmggfAGvhzQitOuyu6a7AoC0I3YsbWIxTEbYfIMlHxktMLI3ixTP4QGnB6X
N2rF+2jpoJhrgA2DJV45X0faRmTEA7eVNyRu4dPnhXR5Msr9ZTMrIZfOP5pLIAB48i0ZUpVapILr
EaKYNdLKZB+N8PU86NOPuvwLBuczU4uIm065V5od15Ua+rBNeip0JDkkdumoZrejif+XzCr+jFq9
/vc+QeEaGDsPFxPi0HmvT3xi9CUDphrUFTxrp4eOrz4O48ZbbO1zgaEgY5u1Yz/kbbWXI3NXaT2y
PuNgB4W85+USAUd6vvy9Vu1QWUIhk2lL2PbPl5JEeWiZBYTmXlnBZYQGhq3H/Q6I3+7fGzJxCP7h
HoHI6NyQ1GmwlvU8gOQgdFUfxJ0IRe/WaV0JPSbtRDhP5yPLpX9uRc/qNknyCS7Xaq+OgAvgoi9v
qi2YxsqukYlJ4IlnPgYYGc7NwMyfFLnp83Ua83ck6IdGmXUDDOnp8qatBIYzO4vgU8YpFDAGXiDB
QDjkP7N+46ustZkg96W0/P5RKJ+cr6Rth9q0ap4Dfh1lTzFkX4coze6KYhKPnugbxyiv1T0zJ/FN
kKXX/hBnru/72RUcB1A/XV7uWoJz9msWRzpuksQfIE2gtjK4YG2c5MH72lwNjnVIdpnubPVF19rP
GJxnf0mujQ+DCbwmIsko+ZB1qseBM3l581Vpqp9Fr3uPdZr2T03XVNep3CZHUxqKn4Fa/E7yBCLi
uHoeh/7BGLLypps8c+ulvfbtmaudOZcJNB8kd5LQygxDZJbHMo5tRIYCacPl7V7zYgnCBLoZFAw+
sLc3Yp5FRcXiUW1Jh6sa3sAOGsXLRlZSSN62pgIOg6GZD3CtvLMYru51ctauQesK9Qy7BwlyEwCv
s0MxUw5CAVuT0Uv185ANW52NLfOLynlcKQJ8pbB9BOMNtKfP0pTYZvKU1vdeqLnJ8KXpuo0Vr54p
mbnome4Zt1oO8IymUk2WBPwouTUP4o5e6oDyYPI2j7xI0SYr+doST80tgkTSD0Jm1mbnZOZV2n8T
kxfoBHeBRpiFs1VRvxX6y+Vv+o6xW2SYFCX/rHARZluL6nFTdRyb3eAOL+a19TLu1F3OMvUXBdpH
R3kDq/YgfNowLBOOLhlefE6h9mJFgGuV7pv6z8ws9LO7zu4bR7zaphZajUYg6U3LMrkgP/DR5NFE
gXDEddtQKdxOyYqr3pAjxGdKSt2O2E4vwJ/JBsusa4+NIow/JbEVvlhR1fxERM6fIIytpsPGHqzc
cRTv//ysxfcu1aGnnJjOmy/tjSvUXGFoFanimxS9h52yY5ZavMlela3LdS0iyewFrRcRHZLlczrr
W2sSavxaMzt35hY0tghCVrecMZ25LqYzW/cBFuCroxIY+HJpPcKRCmEwrITiP730XNVfSuHehyh0
HvWukC02As8mYf6b00tep0rwdknksYsbsZpCSyk14i5AD7dCfz0+DM+1O+2Snb8PNj7mWgjGs0gh
aO0SIxdZkZAKYZkFDFWbYQUPkRAgolVV/sxJBn/cZcdZ85tTW/PZOslay6w1p6Zjb4eom1zq3CnP
6wahoVKGJ9ej63TZ3pq7nNpbbKTU95EvF7xqwva1M9JdjC7PZQtrK3pPW5nFfOesOV9REyEIgpos
OWXvH72mtRVY/OFK2mVbpbG176TzwKRlhld8IMQyWtjS04A0Kat6u7QcqtFQBm70CFaXw10sijg+
N+UiqsLbPcplICO0oP7WE2rOmS12Bz7ZxratXRj0Vmm80AbkkbGwU8SSMMIKi+rXOylTfKCpupM3
1XBX70EYmejygGamfrlw7rqKJ8lqcIBurwByi/ba/SwG9S7iN15VW+FpxR6a4/LMG8MkygzYPneH
Mtcyr0lK5JkLx7+a57uU+2pnPY1u818Ix8sf/RtzsAQjU0oGxXz6uTmArqMHbIprPh++wyFZ7/Lw
vgzq3DU8JorkLqqOJUJj9OejX4PXxl8Q7ZDum7j/irIFwivIq9uCqhd20guG7VcQQ/cgdA5+Z/zy
AlF1YLyR7Gxoq29daT4WSFludVVW+uwkv3SKoJyj0Q+T1fkixGkcSvhzB9Dt3XvGLZrIeyBNc5zu
OoYEXPO+3Cj8rvSfz20uNi7PKqk1ZrGIOcuXHR4U1/7BOMguQ3gbtj4eqXNTixgkB6oUjhI1ApQk
kGobS/W2lSzZhbxcOWRqDZn55ZC05hSn+zn/95MgC286wIkZzxqUT1X7VvXHy3//YyBiQbyjgcyK
ukT14fzva+VQqG07fy9eBd3Xpr6Nuq+XTbwTfZ4nWfQAgGupEmk7dub4cbIG1Aiiroq45yvFyRO7
OgJSdUXBFj7nDmgnFIPST/Un5S3ZRd/ajRi4eohpddO0AmzGTMLCeBe3Xj+M9Pl6Z9xlX6XP8av6
Lvk76A6s1c7lta5tJ/V0YCb0SwkdC/dXG6h1y4bt7NTuQUmEIwylJZTdWzQFqz5/amjh89yEeSpE
XCDqobvVnZnMcUjtEMnf6hBLG6uas+APH/BkVQuvl3iSgrU3ERhtC9hcKekY0LJXaXOrm5ObKg3f
tdjiXdvayoXnhxFzJF3N7aUiiKfAMi/KbrtFpLF2vE63ceH+YaSbZdygLRzBQtYox3KLsHA1INLy
mPkdTFp7yzqVFtBI1Zk/dTR/BxKIGgTCEJNL1rRTU4ditjtzb172wnWnPzG68A5f6qMuNkDkoISS
dde1JNma4I7+r9C7VsMe5v3PimrHsrSzlK3O6fy3PzgLeAFec4xfk4Oen3aoqYMxnGp4jm6NL8Y+
P6SOakvMEDNd4Lv/vrNDQYuyyow9Uj+K3YiJYpZTSI8s6+KHJlWespRcVGdmJZK/bOyquLKyeeYN
ElxJ4cWyyHNy31Iz2J0IJAHKH/LeFx5zXvuUI2xPeGC7bWG474r9htm1DZ0HqTiAMyPPcnB+CIU4
b2YMxkjNATizw+RNY+vZL7b56Fvmfiy0K39SXk3ESGzY9wF2TlsxfO2gQLNMHCefpLa3CAF94fUw
JMKxpdn9bnLjnRwdGiRQYY3lhTjS9fGTDaq7dZOwfc7oEFVclpLB8rWVUFmjEwNTZQzQrLbi2tpt
Tq7yHwtz3Du5mApURawpZxzG6IbrrLc+V3Qe60lwo3rcbXzFeYOWx+LU1uIe6rMxlFOe2gRs7YvA
8L5wT87Wu54tMqJRf97i7lkLn3/sQUB3vra0attJ0bGHNIvTBv1TrEX7uNzi0Vs1Y0DBArkiwLJl
ePOafCzFYUZwJi50ZtCKJkhB/OtXLYcc8CY9BVB/qFyfr6XozVBKPe7wUPyajl97ObA1Yyturbrb
iZGlh4ttGFtKB8X1gznu4HtrjiVTC6ptPCGEk0079cp3N+Hfa1fr6dIW0TLN2zBR5vSEFjxvGh8V
Gtdy/J3a8C+AGTfBtfqMAsynpLT9Lf9fzSIMkxvInLtPNIbON1YfcnS0fOQUGrc4Dp/C67G3k8Rm
emonXtVbA26ziy+OAGkmTVx03Yijy1wzyszGUy0C2bD/w9ojXv37ZoolSQgMggRB+hWI1/miurQo
0FmjZegb0z0E8cfRF54spdi6DlY+3ZmdObqcRo+J6cmkxU4mM80rjwx5ZlLyikb5sZlQoU4s6c1M
shLZhiK4DeQQEZo4CK/UBMGkJtQQtGp99aoOTON54vceAn8cAqgJUfO6HHzmz7jceD4vZVoAEATx
ReyJh2icEoSNnEmI4lt4lVR3FNrfoSS8TKlq7oI+6bZurWW8UwG6kXLPgCamNT5UOAY17UOpGhvH
eGl35X2NTxu7FG1vR3TnRGCr8vWh1KfOhM2IiYDaotj3AYWM3rkap2GGfFECv7i6KzJ7rhEASD5U
bzUtoM0hp2Xsmy3Olb0Z1jdzeC22NclwvlJmvCbPHgWBMkt6zK0tQMLyjpqNzHz00kxZ93Ga2m+m
LIm8HI5jZgmrQd1N8kPcJztNqd3LXvJxB+dXINc7rxcQnzC6njt0rSVRDIts5+RVci+pwz6jcyag
Tl9FjVNZ7a+EY2d7qfAj5CkvlvH1hNQZEs+fN37I/Eo69Ve4hSldzrrfhqjP8LvzHzL3eDqtDhun
LqbgC4IckjMBybpVqkw/gt1BLKMYb4yBZ3FVKp0TNkW/i8o2f7r8Q96rFcsfYlDTmkHtpD1LSF7C
6dW6mtXXu/R7dYSFfVfdwgZ+MF3kSh3Pbg6xk6DO9j5WSt7gXP4BH/qJ806c/IAlhJrqfx/kIXht
zZavCZq33K5ueJAO9bGhwFE5obvVw/zgcJg0JYVkWkegAF6E880XUq1G/Zw1W2j0SBk456o4xLl0
28AG+hfLI0xToZxZGRkRObfVWX0StpbQUrnpUZuyi1uZSlt/N4V7YVe78j4y9ukme9wycAPFnSEl
9FRIJTi5ixUWUuN5ENczjNv6L7WiUWzr7lsv2auhdd006kvGEMzGSj+6NKB72qJwylMX+NDrMPOa
R0mRQyToQNR7VJ3wWrvXDuXjeKUdL9uaN+3caZnrkYHKoPJOvfz90j+5lwB1ap3MTIFjTI3k72o5
7m1DabwJmc7adMQAmcFs0OJ018theZv7xZaW8Ie8gh0++wmLhA1xoCRLRAbnZn4+4yZw51My7mex
WHODv+ODwsW7LYsvyjDgLI+y8CFBN+Io8gKmlyL1n7GpXsSo6Z2SYLqLpqn7KgWZ9ZJW4WArUsrp
zXLtW2dF0Y3um+YjhLv+rSZV8qfCFP1/arlWjzkkyk6bjKEIRqKpD02j98YuQrSocwWEg167aNR/
Xv5okmR9dEuJ2Z3/HIYldrDNW7keLb0k6vWPuVHH93mTJTdTOFeAS0N2+QHKi2DIyZUoxW3kiOGI
gEdU0W5BWzR0ULWHmKebEjes9eNUteNdURXl2wyfs0OBQpSS58nXNs44WJVEqUhAJ7QHcXBTVx0o
+y6tagfxB8nOtSm+myyrPVLnLRsGSZtMYs6SB+AQ1OFVU8fi57pvH7PBbz+Xbcin9dXmq66P36JB
zpyqE6IbSTezx6DXKFlngu9CM2cydVVL90IJsnoMFOVajovupqrkL2GnjDs6zyge6KGYvFqthFrJ
mBv3WTh+Hyd+hC6m1q9eb5ErEsfmio0o+MQFbD2DxoC2IglibndG0VFSNKf0dUAxFv5wpbcZxJJb
pvdk/l+92Vq2Wafm/l0s1FAi1ZU7g0kf9M1s0Zdu4l54Bqj8HPrZSyC3z0ULs1JYPAcQgx7LKvQ/
iVGm/kiKtNVc6n2ei+CUvDMA73yxFAi4e5lzV/F7DlUM8bSJfvJtk+Tht9afSwfpKJvXvTyhCd9E
Rr7z2egvSJupN42atg9JXWo7vcibPXUlFIYqE6kbFU1BZndu0lQNEPbNrjw/+jRMYnqA7K52BCWJ
a1dLrW9t58l3EWKOMA8kyg/P06e92UfKvq77onFNMVN3CHoGV/1Ut/dlm5TfUr+D90bz5VdPbr9V
YNxaXb+FH92TnVQuOjcovLiE+F3ynPj/kfZlzZHqyta/iAgGScArQ40uz3a7+4XotrsRM4hBiF9/
F33vd08ZVxTf3jdOnP1wBmdJpFKpzJVr5ZNA563AXGykmc+m3ZY/Yw75bkLH95pZyhNxeafge4ii
MfiDCZLLo4IQWTiKvnpRaDoErJg5GtPCiG856C5/2p3UtsRQiIltSZ+TjOcBAAFmH2CIoHY91xbg
A9aMoboZzFidrLHht7peCNx/UwzpQmAcvRxyU0dAifM9leVtxSKhQmZo8aYXZXsPCpTymKJKstVn
ObBpHNxtxw2wFZBW/z0S6zuNACVp4vaZjhKD4pEyNmNFFbS7qJWTAFqAb4Woi9yTpCgDkk43ZuU0
zzyq4H+53YcROElCq5bxt27GpTUQJp6pwSWmnqK0PEHozgkxRmRC4QAqSoOXEwho1nVLMH9JUvHb
qTTrpnWRf7nCjuB9SbxR0ErHKkzkWXkJRVvIxjqYkRyH4mjoQmxxUbt3Q1d16S52u/o0Qb0u7NKp
sOD4RfXLmKAwm7MMJ9iaosexrfITWIsFmkxRyTFxltPoKNvMeaimPn1wKrSLKj2F6liX6x6GrZ2f
ECeL7hVJ6nvIDkCBoorBn95ghjiMc4G5zQQTHyAHlMZR5n0S2hCG8Q2ex6e2aNpjnJVjaKjsV22A
KzGxQdPZ5455m8elG+SGa5eHmsxNUHDumk/lMFnPQMdmO7C1FQ9VHAP12brDG60lpJhkm/4CNfWT
RB/Dg+d1B1Dn4MfZ4Em1aVk+5pB+G70uctr7vqPgaIeewH0rIR2XtAYJ+Ujl2yTZkHoTMcsAnJQZ
viQbd87Y3wA3/hC37kdGcH+YxoROvaMwfVtLAI26qbghNXTpRky4HMHQaXqUKqW8prHHR97aQwhp
Z7Ts3EG/QzhKQktW8RZFRHxjGrFZLVkdedLTm5jZpeahrPeCikMTug4fb13pql3i9iD1oyMvtUAM
os79xOKPULXrwfQHdCMrbP3kMFVvodgzPFbgE/aAuBoPuRTNbu5kQhXCNBGNgOgAILyqey+fJtTr
nbEzU68E3ZEvakg3o/cMuSANj6XB5Q+RreKN7AfjgRVWArFHx9nTGgKAmgEWQ6Wz5qHPIZzXJHVx
4w4jLhMKJdluyCBxKmsZQLYSh1RLqg0dePoyan3vjUwwr2HAW0DQZNg7aT4GNDJb20u18bnF0GOg
OVG9o27/u+1j+6SB9XSf6lCX0Dst3w8kl5sYCP0bgvrnc1oVmTeYCjPCI8h/PUab1y4FjzfYB25K
qT9jMzIvia17KobfmVLVHwyu2RuhcIDsqY6etNgkhwgFevRXoSyLF7pzl1oiOo5sKnZDmr0jSJEd
ra1+k2hG+RJDxfgWZE98A4laF8L38eD+dvs6PUrRtRvA3apjPhnsxWhjOwBjEqQ3Ow1tyAjaxCdD
4+NJ5YpaXu2Uxvc8g24LZ9NP2XbbIgbeJEMDx3NoEoXStaDk1hJArpCobaUc9OeyST+iDupYml13
B9Hglpr6/gNisvlOKyZ1yDLXFKjsjfKIKxqaqomlcDs1lfCyqZx2jWPNVAIWOxZZKSEpixcdRpCt
zNnpTvxXk5zVv8ZCq44NVDbBdKK9sVR7bEg2enDKn50W3bhj8avoDWsnkYoEA+PJnYR+IoAemMpL
9MI6lEkea1vsd4TrWjrte5W5QxWwkqjaBznDm9MlB61uJ/ZgDkZjepD17YvNALxCG1Q6ZD89YkTt
HZ7vdNfBHb8ZrYWQOYKfWCQRyPIG6GH+dDRU5HA9tY9uBu3IuDP6U6LX3/XSdm8AvbH2Co/nva4R
kkEAtcORFfFQfDSjfIZsrfOionIA4LMt+SPKfO+l0OQ+ReUChyyrTQhA9uah4ilHsqAgj2T3w1tl
cvsRV1mM6h8EskojSdBdFo7+ymOBC6zLIghtZCXbkKF65I4ZHaC8Fe+MNmm9khF5l5ag6FKYi0fu
DdSOF9WY/UbMg6I1FpYI86kmTXWYRlvgeKPw8xSbsvRkhMwoAsXspiiokYBhr1b7fFLWAyZCTQwl
VM1PVmQdiiogdDqNpYo+qozHWyMG6dEErenCs+Mx8s1WAyi/jHoIhjlGDz0KBWliVbZPNsnvwdZV
7Yml1QkOTnNv4Mb0FB/GsJ0oudUbzYjCOGvVjeCsQWZVaNpDVQ+QhXfzMGqFBaWyAnyWbkLFDdAH
WcCdpA91qBR+LweZPmd6+aFFVbLj7ZwH6V1KD3bZG88oOx4TSbqjFdmoN2Y6SGFkhqint7e6qp2A
FHw6urmytmx08PHw5/5EExTLPNkr5zERKDPLOp6gOutC4xqqGJjmR3k9vy0UQoxTt7+IiMBNpoxp
76g4p4iBHBqcA2g8vvclwfEbE77RWvEoSJvfNSN2LhswVxm0pAUlQhq3uKGSHAmG19PSghYHLj3f
jYjpkUY2TwIirvdZZbr3OunICyjvjCdiK+dpQiUZPV98TNOqIJuNeQWlA2joxW3WdRjKlynfZ2kj
dk0SJYFJ+mkORM29a0/vkqX9O/IfvNk6i0PEuHPlK05heqflNHnVDY0cskIWKL9ocjc1ie1Hmflj
0Ep3xwT6YMBBzG+6Qf2GtjH45MvE6FVoOmNODk1nTgdF6BAg5KudArGdTyHmxj38b+mtI00UzSDN
zGc1XfmcS9l/J5O2sxWui6xGwINObhRv4Vo81PtCC9qUQHlc1tQKZML0o5lq7bHS6Mx/mhhOOCEP
DwgvzN/gmxsLH/nm6FWiA2yiBqq+ZMZ44LI0hgBJyoTjo+d7kFFXD5nTaNuBzXScmN1Vt8Ju75u2
T+9i1y7A49tHgZOnXUArlCg8wbRi0yGe7nnBrC7QSK081poKgL+pOcWjaQNk6QxvmqjnSzFun0pu
/kgBwsJhM0UAXlOFH6u7lmfYidobeaH5Ce21G+R8z1o+yjfLhORqJ6ChmE/DI0UcOOrI2PZNAv4g
GUtj1nKmxl1W9MlehxLMs0NjIywTqI/AF9kbANPJRwxq9804FvK+KOzJG92uPA1RghccvC4YQA3v
g0XDuZEdRLSL3DZ3NMKjrKwa7SWJ9XbTmK2xcbsBF7wGlvi4UzsIGBOvT+sNdK7MfRyRCnKwpetZ
wjHugcaBRnY/D2GkBmcPop75PqgwAMcvqgAgIf4zazWoH2f9rMRl4f8QTtQs0KguUJnRE3wpbxjB
beiCS1v2oFsAW9JdhZQiaCaImtes2VCh1z4b9d4JSqzVg3b3TBLLrfY09RoKdin6RPizU7NNMJ10
IihhmhCkzvitWTZ5YDWiPDLWaJuKtkc+qV+VZrvPnR5z0AMLBtVlhn1rJht8hRM7FLR/YSxttiyv
NR/svrXvcqR5WmpOHjcbC7M7TZo/2cJpJ4SHpuHI7SO6GbiFshmvs0BWEQkpvt4udRzRBFU+8W3a
gjwpa1C2JjIzHgaZ9Tg7rjwUSp9OTtdodYjOhtqjGtA9aS4t99wa87Aqmdiqrrkpi8raVLhDsWVJ
/mQNVGzbOE0PwKDUu6IunZvRSpGpEKiNJ5Lv29rud8oxq4/Khn84eLjsJsaGfCOhMQbpocFpvkfK
lQ9jKcndiPs/1DOj8iOrg9R3Ru2gkhAMdzNevKbzM7fXRjeQvTxEk3goJHsDZF35eU8UgZKjO94V
rETZsG61Dc0ddsipmwxQDq8gE65ktK+LiD3rlDRHLR5kkGloIjaNjmsWOJBQVKQITcJrJM7RyYTY
OW7HHiJFEVoezqT9hBwgSOc4ezZjIFJ4YbVe0mmveWvSED1J880w2xogY2lzenLdAQ9iw81HPO+p
JZAUQvn6OSXpEApe/QG2JMJbpBn2kmZp2LQtOHTrzApSTB95wNJR3xI54NtVjWEDF2GICoVSUA1O
NUoEx8t/lEHd96gtjsmr0eIixTPN3Jd1Gu9i2RQ+WNzVdmhJ+W603JWzX2TPRTp+uFBbPuQdGv1T
xOygtSMUDhAyx59ar8ZvSduQW8sQZZDxqDwxpf0u8sF+l2WKKkc35ieVqG+0YSoAxX5840h6ozFy
y0x+wKtX2+LzsKOUrZwLBAdMc7KwzwS0t3GPbct6+GNkAEkRKGHRI66P1PSaAankg0BSsR3Akcz9
vGiPpslPjhhDBKvU75zpeSqh+p03YgzEZNyIROTfAASNlc/7it2A5BMkFmp6sGf4AHPHCFCJKrFJ
2JTGs3LcD6q3LvQn+zgKa1lKP4Xy8InXtQiNkTnbvM1NsKgrFBhF2+MZkcXFjcP7xB9Q4N3nZo4f
XSfFNpeWHdChmTYRnvI+0afbUq+fR9DzILMraejmJr2jApxaCpH4IU2ze1s0ueOhfaej7S+M16E1
XnLL/m5mePsWiYnpjhEyNJihShGubfsJd4N5IlZNkSeDoIXm7nFMTXJTU/rYdoO1qaER75ugZ/RK
R+hBrcWZL+zyjk8Onl2mjdDEsgcdPzHA4My0dWSp7Xp9/K0g6+yZafSM2pX2kIJh5BEQj3LXVLm9
dxujONSpa38oKN9sMjni96TFr7q26Kupsp8DxWmL21YE3Fbw6qa38UJqGkCLXT0UcA3EZPMxGlBS
slEDv2cOfUtz5vxuLPteH1zkUtaGO9NTTjN+SqcI43STXrfZYzQaoCpKOihrgLQlojjVdR7bT2hS
FZ7RTmmzZ7aTRU8Y3AWjTJaBgZd0T4YUlR1McZ3fFAjEL3IS0d7m0Jlo0xxSUk7h0lvWTfQxH3DR
pyAnPNVJ/1pFSNu20uxjsXEaCTG22HZ9txxvRcsL38rr32aT1SA3wp2m5X9yWby5SIE8KgCxUxS6
t2VKksB1qzcEdur1UfzdnEBli2feYz8kJiohefEr7iPLt12ontbCHHENV6DcqfGe04r2PgYi+J6P
gz5uhzFKf9M+o8obbTs7Qdu2viNicnzWcIXo5f6CMkztNQn5nbQKjLmT6E4jBF29YUJrFVODWljW
YAlI0Bn323b6AXk5A7OepruZGngvi/qHWGueJ1d7JRBz8jBgfVfipeRzklgb+CjIqqh7r1X67yll
qT9k1q4igAGhzgbWDY6xctscfnDCnjnqmEGnTTyYXAzKFgywUUyasi1r9BcKuknPiOzbalDqqR3z
n4k5YTpzwmRIHkduQHuZEC8RLqZCs0pW26hym5DoasSbUY89jPk6XhtZ40ZDnLrlLjtC6cB80u1q
N9UWnigtt24wU0K8DlTnvquqA7pcbRh1OlodYD7n0BIwrPcsHTBwyC2UTstmiPcKT/qjy/NvVaJS
xN0oz96rxFGB1pX8yRis6TAyPBoBb0dzoYq1N6ce80fdzd6kURdHiKPmfllY3PBb1ScQeCtdGcYD
pyH4KBwoi0ITq5IcQ7Wu3lnE12sVC2SXeXzTUGHf4g2t+iBCnLjFxtsHEGl1g99iwvV2mkrx5Eid
vOJsu++CTPrOHFuQNldaMaCzUo8ogQOG6bZeNPSmFeJhE1kHvGEaX3OncjvxOv5jp275LWkKYzu5
oKmrwffxT9kA0L0DDAGTo/g3GuF/x57OOjGp2TGtn9BARc101DeWuWPOP5zrnU0YDsYVZlAaVEEW
CI5+yg3Vu43wxz4FBAsa08wKHa1Y6Q1/aXXDDNS70bTQIaD2hdN7LDmtEdhxbU+C30nHkQjcljx0
AiF5pRMyN4c+969mWzaD5hcDjGMJs3OMuqegVmp9dcDLtNvn4GrrPBP57AyX3KyphH8BS85beG5v
7sucfaXGjYsYDNWdn70mt/EuO8yARZt6kZeCgWu1pfu1E/jZ3KJf1QKvL1BEn3tjKMr77ansPJyK
7Uw3jwft9c280Mw9X5u1QIEZletKVDlaX4K3vLgxIERRI+GCxNlKg3PGBlz5aNaip0o1pliBboCP
zP9Uq+QpLvEoub6YCw0y1wL3G8IyxnOAIPr8oYZkiEsSV9CpMphx2+cxCpnWiD6nLuojFXUZalk8
BJXQyNt1y5dWh34xMIjoNrpgTfxs2Z16GzNcRYeCVo2Gan4wu2ila7tmYuGFBTMyUWZ157MBSROi
mFzjh/0CRZ4d/XwVC89LUetvLYMJeF60tbuwBQIJ437VCw/q0NwI447sVvH3M1Zj6RgE6D0XZMAU
4XDx0RrNHonTWMKPTiJwtu4mfYK/n6wDioinZBUxcWkbCWaDHOjcgeZgCR3R0hi1cG4ieKT7DGKc
IrVXvPBSKDy3MP+Cs3CBgp3B7Aa1N9m99FO2A9/Mho7N03WPu3RwwTQPKBbcjnyh18hRitFaE+Cy
ljU/6FDsTJr8nIz0kNd0c93UxS07M7VYELRec/Ro3dYvqjIowVLurpFCXAyx4FhD5QLMYdRZMriw
Cv/lOMEJ0CD5aYb5RvOtk/HQBzPOEKWM6wu6tHcMkEbQ4hmghliS1pkxOPPcAfxWFnrQwoyRtuL5
pgXMfr5u6BJiymUAnCGiW2AXWmIPZK5M0WgAKg0oJbQHcpBbvrHBJBrSYjsPipmrB+qS+4FYAPS9
oHozcEt+dj+n5g4a2BiVRpeLe3VEj6DEesjiNfXci9HCRkLhAhsKsMRfJrgzPxdaW40yxi6SrXyt
Kpzc+NB537rXLNqCacPX1sGwS4D9HKAARjWNOcYCebQIswT6l7TuZ3bKPM59N+4fGoVKrWFrj3rR
4l0ldp2e+AkDmw2R1gre/NL1Mo9JAoyEUaEvTISgrM64GSWAu1WG7QM1E50ajlagYw9RoFH+HVDx
wStqFLKuu9Elf8VMuIMJLITILxjqfAR6MkmHDpc0xIeAuErbd+qgNbw20bhmyPzsO1LGVCYF6q6o
EGESxZru+0zvPbTgkZtbvFjJTb8GFkAWcWWCpdUAFNddJB8ykXHcWBiup3i47RzeakeV8G/XN2/2
ic/3C3SK0bygOp3VgpZHkDYlSBxjkBdbeMuMzi81pb6FepgpHkw473VjX1wE5HIz1AgBGcKPYGv5
vIEWUWVpRKXw03LTtYdO/jYxsgagSozen7aWEnz5XLM10AHNnB0WYGoLa11a9lkxZLDm/pTNi2Y/
oToHSM71NX3ZwNkKxk1hA1ixL8z5SesAU5DDCgHveFGyADpSx1o0B6Tgt25arTj7V0gjAWgWWBE8
iJBs4F+f9xD8GDWtLBf2TuN7tA36LdhhPfQkulAPgNJFjWIF2n9hH5mNPcQQCcWw43IC35AOrZwB
wKqu2ct4Mw0fpnnTab+v7+PXgIn3yrmZxT3KZ+0YK4tan53YtrptvTQYIl/fixAiDxt9B1XNtTHA
LydsYXLhISgjJSVGo6Bl5869kx8kHl6vr2r+C5+O18LCvLdnt4DFdWwdKG2AFwEq8xnE+1G5+7+Z
WET9HvX1PCYw0fEXPrm+oEe2KmV9YafAqol6nu0gnwJvzOd1lBUXhhvDB2jndl4hbLztlLv2uFuz
sgiw1G6LDhBFBKPoJMfbnm6vb9WXUVqCo3O+jMXtX2tIQyILBur3bgOJxgA92BBw5HtMfWuvBqae
22fzCF6JU79G833hFH0yvXBvIdKojlOgZqfO/plkzjs+ml/qtt+ijriyzAte98nWwq+JOymZ2fBr
/aEPy336MU9Nsv34MB1QWISEzzY9rZ2ltfUtPL3vSM+KAa8jnY0vYzr3w/LvMeNeEa9JZ3zNhxef
ceHyDXQ8nSjGXg6bhHnJblZ9GPy68YHPQWK15par9haPS0DIUWsbgBOUcJl5ei8Noj0Jqn0eZndr
+OO1jVw8M7WsHTIywUfTqvaG9oSOMLVTqKKuhPUVJ1mmF/YYAYXiwE4kowBCYztX1JtsXGMxXzOz
iBw2L4lAPtCgr4aufnmCjqNH2MrBXgkc7iJwqBFTb7SHkU7seP4gkn8eYwF3xxwO0jFISy8z60jD
nCirjDnGll6ebnoUj3Pt9fqxvfjhGXLYmVgeTFWLRQw9aiQqJTDimHeRfa+gTRu59JcaguuGLl21
qEL+x9IiDJK8BFWWjrMqH9gPcYOiwsb8zr/pd+ptvmmt+2qF9+FC4vfJ4CL4peizVFMFvFXXcYgc
QCBDudHoYagOmSaw7pukR4HS5HxlpZe3FHTeYFBGIrgkNaZpiZEnioUWhUfiV/cBrWOnW/luFz0c
QiCzqjTYIZfVrbpPWDb0gGyUaAxUcTACRm7wNfLkiy4O3fT598IN3UVYAPZWNaMDK8CgpnsN3Xuv
t6dyc9015r+yyFdsUHaDLpRaGGNZZpexpOCxbizcwNZv2tUemOHQLfEstbW6mynfpugjXrd46ROB
6RIPN9Rr8I/FuvQpFbSd3wSF+TxZAdCDBnsz1Yq08NeRClwZqJ9gnp6gqIH38ecEpiuSYbAYzJgo
3lkI39HO3ZoYHc79tevikj/8XZBj6S7I8RcRL85sYINnU3ll+YVheA4Gn9Yq019rJ/OC5m37HyuL
aGHLSRI7rqBdfqOB8c3asXvrFrRLdy107vvdv3gEfDK3CBkGG61ZJAzXKwQjNe2YQYM3izb98HHd
HdY2bxEpakyuTbSAHcd80JLnIj4mdKVQcekkne/cwhX0ph6kCQASUEHfafLgrnHCXP770DfBDCcq
Mebi7/OOu0NqpQ2G7jrre2XxF6qr4fH6Pn0RfphTWTCp/6+V+VydvSxk1bE8mleBmRZ8//7kPpr7
9/a9uIEOpZc+8NNquW52qWVwAP83ynWIdiCOXfiAhv9YChNPzxZUHOTV2s1CuBLusJ2FL8fvKyv8
Us7CCkH0Z2DMbKbc/TtdeLZCBxrweATLFhU051Buhl2/wZjD/8cU+SWfA4kehSTZfPkuh/BBRkqA
5cLLU/WPstbR5gUso1iLQPPufNm9MyuLA2tKYhZKQ1LO9/ohY+DxyQ5z2spIiDARaKuTiJdKBShy
gl8ae6ebmDb47CLN1OpxVTgNxDydhynAi/ouO9Fb60QfDB8kjd/sPX2+/tEubuWZycXxjXLM1HQJ
TNbtThWPNQqB/1SnY3Z8jFbOBTFchKgjfV4Vcyc5mhJ3epfeEPM2Eyu55KUrEIyHYFRE2RbVt8Xj
AhIFvUlKivx7P38itseoKujY1sbsL5mxZ05DNsun4DR9XgZy4krTknTuJs2shlqY7LXtOuvbpQ8C
l0Y5eKZ8/dJ5roCjZ9LEbmmU3Zf9Ex3VM65b7/pnv3gbobfNTAeVSrBULT7KSCchJ5POoSHampkH
amL8wweQA2O2Rr0p/bW+86WFIbzO60JeDgauz/tnidhptQLgpBz4NeECIa79IPLt+rouGmGQW0Df
FKJZy6QL5QjNqWdEHCpjUTDVI/EtvdlZ8VpX7GJKDsJ8uLU9QxGWfb540jVDqklgeClMXp2tibJE
dzT3dZjlm7lzrwVrO/hFjGY+SX9XhfDKvrJdpnmaG5IZeLIfkl3xMI+ZGge2KZ7af/F8Oje0CH1a
RkYK7KLwFbudzINQW9KueeClW/fcxiLY6b0EogagLL/boONCQZExi6YOfgy8OQlnXi8UE1eGZ7/Y
RBEbgRXkQvMZBpv/Zx/MgArGiM6g+5w3v6BBhgeu4Gvtja9hfGFlflyd3YMYdqtTe6Jgv9ra7+yh
20Pz/pRA8w/x4n2+Ov7FEDvooByKeTR0gdFC/atHeGayljxxdFEBdTiTXuY7Fv1JbR0TrivPjQsb
eG7nr3TGmR2bSyNOXPQZWJXuU2idj3b7cP0Ir5lYxAnAGoc260vMyEsGRtfa+CPiNVbrL2Hi83Yt
X+4WjfuJ0RbY4Sr7Q+RUYlSYRTkAZgTSndfX8/XUgsMKDBNotCHSMsTbz+6Qm9DCjTCS5EeROkw6
qH8xczPdZAqzG49Tf9cgXHXAsl43++WZtrC6OMJZ3owDrTDxlqjqF+dd6TlpzQDNY9uaj/vrxi7s
56clLs5yXZConzAT6WvGR6V96NZjNj1eN/G1prdY0Ow3Z66Xap1NyYzPbUPrL8+aG9aFNxzUBnxc
u2I12M4b9Cn9m+3htgdNJGpRX+SpRmrYqBRgA0Xw3zx20w44Z9yPmIzarrG5zIFnacyaswok0AhQ
ZBGYOB8x6KSAVHYAJdINNKY084MT0EYOkP3l7/9iL8/NLSKU4072iJlBDKQ0+3xvhlnoBI64k++z
CqPaSX3FGS+c6b+BFzuK/h5Iaz5/O5N3kzWKScfyrH1GzL0r1pilLu3gHNv/n4nFktBO5CIDGBTQ
fQMz/87QbrWqy8LeTYrUUxPGylTWroTDr2kUnASgPSQAqPNAW2zh+Gki05E0sMoTjz1g7igsN8W2
DqXlz6y5PHTC65/u8k7+x+DiFBSYEK0sCe7hwtSOwJh66bjWsbwUOc7XNB/2s4OmJQkG+riOnXT7
IB0URh1yIGubXALnPq6kAWRtQfOvObM25FPXarbSfWOw2U5w9T2zIpB76lXeh9XQkzeqomHHU8l1
Dyp15B3zJzN/lAYdqOKBTmaLoJq6N23txr96YYEvYNATtteG6q6d6i3XCusmY5XjxxGgDIOryYBq
6HdQ1hZBjVvmHapSU+zzqqiPXTNxzIk4dvys9TaemFZE2p9S57ZnGknxABJ3CjJiSIrEknUaCOol
KmEgut+kXXpMLUyHKQb1bGNS8VGPlXZ3/ftf/DgAXKGXPIu/Lx9TfCoaxxSYU4q08a6utKBQzi9M
/f+Y+vjt/2Rq2W9o3KLmuSpAiXRndGhpPJXQMQbJ+nUrF88tDg8YnwA0+AI1BGBbQg3J7v1psLod
KCg+rMh9ZgVwbHqEmXVAIdbkrb/WFudTO+fSBGgmBPiFhzcu+A8A4dD9DE7xl+i63YBvAgJV4Lle
u0gu3Y2MzLpzeNDPz63PDp46MussY3bwZldVYZ/8aMjK9fvlaTqvB+kfA0fkzG23eMxBdMZlEjMk
vsIsWwuM/eAUp4GCaIGARiTJWtBIYNweegMrH+/i2v5jmC4QL4Uup6HOsbaCbhTQhzw/dtXLdQe5
6PFnNhb7JxKwwqQMNnKF8T2yZ8aH6G6qYeVpsGZmTgfO4hAvWkh7DjCjY/BaddhLBAuIYJ0601wx
ddHlz1a0uDRsFpcZ4zBVFpsIY7il/JEN9wzD1fUa2GXFM+jiukgymiO3galhw1CSG3fjQdt223/8
Xlxcg4v7vStGqC7M34iyioeFHZ9w3780hb2SuFzcubPrdnHJc+Dy25RDcceIHQ/DWmFkPDEQd4wu
zu8/Ro8tFrU4VUWKGbIyRpSoy8xnQfXu1puerDLIXzxD/1nTkgbJwoBjNuUwY6PxsGV+EjqgSbi3
wQfmbuV+2IqTHbDw+qG66BdnRheHCnGk0kDBASq/SgRQscDcePQWKVzxbNBzDzxJnZcza5ez/J+C
5D7vKlucswHlRuLgnxhibTHCyFmISaWn66tbO8vzlp+dZSil1c4EATh/Sn+2VYkpZkBgauE16td1
Qxe/3dlJnn/ImSFMHmMyb4ShgrQHOciQVPrRxeTudTMX3f7MzOJ41TEYNeMeX6sB6X72YKq3ZNpk
5QkCESsB/WI2BnAvuDNtPEeWXbdhnGI19VL5JQVnzPQqrTXl8ovf5szCYsumKh8BbMQLw0n2LDmw
cds6v+zy8fqOra1jsWN95GJ6NcWO6cNLpe4FDa7//cspxNkyFpFIgd6FixxfPt2zP0U47ub2JD9C
GvTfJRBnphZxCMQMoMuYTWHsraqPmE/0MH+3sp4vvZv5WP7HyDLZGxSocRMNn0W3VCBkBvA45oi5
FUyMh1WfPzbC/GYlkMeasu/Xba98qyU9oRGD+B7sHTitwt3kJQiS0rUazKVzim4y8kvAPoEqWHwt
VlslrzSYyMRHUf4EtSbFxOT1ZVwKqec2Fp+JadIZRwM2lO2DcyHR3rQuhMwiHjbgUSY++D7+RVgA
fgHc7GAfREF4kUdoNe/+OywUmbNpIQWCmdAx3xYQnKj964u7uIFnpuZveBbopmJsCPkbUSHBoEfM
T0Hwn66ATtaMzP/9mRFTWnEaU+wgaCh0MMpobz1baSXPH3pZZznfskX0ybsxKeJojj7yh1ltdPeb
TiDY2Qaq33L1dn3TvvYIcKjOrS2iUJb2Tj3RXvmxvu+6U1v1odthUBgJTDNgijjB1A6IlHZ8eNbt
U9TeV2v3/KVoe/4LFo7fdjTtXQHNqtZpSeS5tTluBqsAe1reDlvVW9Xae+7SaT63uDgGMmsBvZsD
SZQeRAcuGbLyAl4xQBZvjhi17gzsHLrf1eMOZXZM7q+kKBedBBzEQIIArIG5ms9+qDENzEcDLKQR
tMglIMBs41i3Sn6L7R86+fFvvAQQe4gH6SZYkRY7RiwZAeoCc8OGWj77M2M/504cMYIREHHhi5e1
XubFk4bOueGgNQsA1MIxOzMbx1H1GIW3A8G/m+OtSo2VeLhmY+F6Sic0GjDwBWnQsEGllvCwzl6v
791FXzhbx2LrQMvcM1JhHZIcwLVEQFJ13cD8B77Ei/8YcBbOZg5TzSMDFIX6ITpkh2QrN2RjHlen
Bs1LdlByQAsH0mUQFvvscpUb5XXjYCHqwO9twPvskL8OIfUxIxusIX8vLurM2CIIZvEEQsx5UTNb
7azPJ8FUa+7WSpUXi6Pwsf9d1MLLTKP6n69DrO6DOYkTFFZp43U9c6TQJLmxRuO3Rq2HLta/Fakb
I1En1GPghgIVI9LplUvsorec/Z6FR7KiGzo9Q2j6L9K+a0luHdn2ixhBb15py7RTW0kvDLW0mwYE
vQO//i607tm7CsUoHunEzMuEYjoLYCKRyFy5VgpiE0sDedqWZN9quD2xIPijKs3IbyV8RgAjxyzU
0jqoDBA9b9ad+dZd+OV/hsTCi5rFpBi5v+i32at5qEOuLFWBmuDFfgDEx9eAq05S19q3W/C/1eB4
YlkIjraCxxtG8FGOcQrQqIGFaxoe8XJ05QoEiHkngc0k/3H9FF5k2xyXd0LoL87mgdogNVivMfR+
WADp9cCc3GQPUdpdG2GAbcMaz5tON5dbQ6UOCbEGsALQleeHEWSxsZQ29YKAnOyktzwEDVv9sXi8
dYtO4eD+8azBp0VAp6B2ixFHgATPLc5FajMwz84gvUgfB1ByFI4TKPWvnmyUni5605+WUPYEJhri
Ovhf55b0rM0dO8Pacs1zMNEI9tiQWt5vQH5n78E84UsPf3rfwI7K29K8Zm0AlSHsaF53rFDAQYJ+
E5BaGPq2lMgmfy7QifYSb8IgGYbM6qcXneSP2VRDPa5NwfXq3A6T7VtygPaAX241SMT4yVfzObYJ
AgqOZRHimqIzNOAJGJSLPddM6XcMgKNtuYULxOCnHRw1zA8rAOqIfmj3TJsl1UIBPsdMlcq+DBiG
63J0qeekcHPF9FKKf2joDvR1bgFuPRsUx1PdoA7MSYStw1As4cbhEEOc+KN4kD3Z5I4xGzo7+FF6
NPtg+HzgssWO1+vhm+kqHrxnDxT81paLofvTKlSowP2hWZdoYNlmQwmqnhFCvaDXsZ/jbCPErHxT
yMHo8FEu7INRvfNlVV2PdFzqJs8qoTiFDXdy6Gz38i85H40HcIQnD5gbPzi1Nt1YIAdrNhKNlQVq
Bg6+4wD1zmGN5/btTC8kvKtmr+6/Ssl9Wmwc/JXPdvb3+b+ffDZzieWSFHh4tB14Z5S6bHbgBSsx
VlySCN2vrdfwRbseRxCUFZhTxXkE2kYMNDSTB9Y4DOTOTyiLBTyjyfaTL/sEyMktsMNFrom+CsoX
GByFCuclxHDpWpbLRjKDUxRU79q9or0NQxxcd33RRYAOPjUilkhq06AW+H5B5H6Yb8CSf9QidrMt
53Oxc7AD7mIF0RK7ht6XEKJp0cptOiYAmn7hO8dPV+d3N4lH/G1BpotE4tyYKLjBwEiEpCgePKId
kzIOGPAGHHfTsde/gFQIxoRrriitGfTMfGWGdFRr7VlPYr+crJscNXytnsGv6tyAzuyIqPdWotLk
Jlr+dP0rrrgKdheDKnBOsOBoQvAmlTZQi6KrqQwuBX+LZULIa3/dhniYf3/B/2wIiabKrLajwEB6
OUj7+CFTzY1wIR7nTwtQyAHTEgZYoPZ9fpzlJAEHdIXPJqkocWa7OkmfcSt4m/Mlq0s5McT//SRu
gFgwkcCECipzEx2KxvJ0+f36Zq16oKNC9wYT2RhpF5wit2KQEY6wANpML6lfwIsVZenByMqnnBQb
+7a2HLR2EQptoIVBNHK+HMzP9eD4Rl1YSl8qIF7j+E9rWHyEADLXcDEO1dSE/er5uBHUCKCuwMKk
DnuUe0aoBVzfspVVAOiC6X9kBtC3EhMdTQEJHjHAa6Cy70pNXLPaqIBcpB7wL/xSG0JASKmQJwr+
pZdDY0xmM3hj4ZlypB/0IAFGKKWBmUFNFtocQQGMK9k8OhcJKrcM8XigxbGPl2QmJeQFaB0X6EzJ
0VAfrZZ4c/sYl6D6m0KWqn5fVx5Nvsn0VmsD00jC2vGGvPL/eIvPfoZwX5ZTVsFdG8iWQiUhwVOn
It51Cytx/lzpSogSJmCNQ7ZwwkkMBP1Gvyp3U0geEDPACnDd2mXYgzE4poH/aLgF+b+fnONGr4k6
GoCtDCh4Qr4tnkYPtMzXjVweZQ7xh4CTCiYaBVD8cyOlU7OySQHvns2XLE1cAr0wf1Kd1wFkii5J
NiY0Lo8BzBkOgBrI2cwL2AMHdikga0clEJwYUM0cO89pNvKmtX07sSE+tFvDAkEv+h4eSP/Asw75
mHSAWswmnFzF1py+ObnsGdD++EJYDZ9tOd862nXy5MTOgBeuzlwrXHagdQcLi2t8yshu1YUvazPc
HuIUZk24HLY4q0OWsbCsDtW5pnUZEsKQJxqWh4lSByKdqo82VnDdOVb9/dQk34ITF2wV4OWbAbd/
vo/BZfkrx4QQCmvhHIFwuf8btTo8nUDBCrYUKLOLoBiGRhaiWK14eHi6tr1MQMVAv6JgfXh9YZd3
MYoTuL+4Ih6YFsSZg7xE0O9B7OuxWeHsrR05DmYCfntjwkxZxma28VZZ28kTi46odep0KpMh5jNj
vB0ZIsSwMeRsBJA7DKoQHOpb2fVKTD5doSNCmOxYIwPgEFzkfkL5hQSAljeoNDVAKBTgDOwaCBxu
4aYu0+1zo4K7JE1qlImFMKVH/V7Z9Tsj4q/sLejKShDBlDjKrkD4YrpHzKQsApL4DKTlXoORYzzr
rGqrvr9ytD/n0PltZmPyQDjazpyNmdnAgh6xz5dQb7lgEnWdAyYavWbra60tCFUQwPSh/g5uYcEc
xAioYWEawAPL695Wmi9mthU9VuI8+If+MyFcjkrvEKXh2r69wUCHXdNbBpJsPZm/0I6rMU/Dxu21
6vEgQQQem89PgujsPHZUM1RgWIW3FyDLEJPrvHhfHgvXiapQ8vWNmL+6g5gD5k9XGwQ6QpJY0lhe
mhg6l6Z0p+spRgM2QuFaxECoB2YYlxcnbTtfTdfpsx0bCPZSHpbWFLXUz/N/wMW1YYd/auFSQeEI
j29wmEIyXJyMy2ImFW3DEUw25HSdqj9UNnso6eP1APg5uiXagaAhn7tyuDy5sGGIRtIIbDs6WFDN
ofpXyyoOyjBHaAR68pA+KCokQyt3yG4GSAB0N6Coz9TUk94H5QOZOjC2sgeuXJ9ogWPdLVb+NMeT
q8qYPapcot90yg1VXnLcUyoon3Vjd/33r20TJlbxw/Hfy+qBOQ98bkwZIOFQezkGdoqnTc6zDRti
8SCNdRmCbxxwxZBD0+zdGSBkXrUbzdE1M/w6t/gIrKaJhVYCaZSU9BRDEpCeHdsDFL+9avl5fb9W
3FfF/BwArSCeBH2x8LlRZYWUSA2t1M4YnUBKWzmMcy2FEkKTu5KWbNXGVhYFSmH0YQFxQD1JPC66
nZo0hjIolLSgxNc3j32thXnh/Hk6eWaGh4WT/ARaNT1L6QB51YK4JIvqrbiyFsWQfANchVIj8FW2
YIEpZIGuAsQJlvsB+fAj2BMxwrfUXvqIicHNidVL/AHGLU/t8Y09WVE/TJC3XWCPi3BC3NRtovpt
+AYddjBRehVYB+YhuO4bK1cDJsBBewkpW7iHKhSvEG66jFSY3gJYqY6f8/L7nOKdON8Re2uGdc0t
TkyJXL/EGEvI9GlA4vcNaMWpAZk2pfJJvoWzuZzg4mOr/y3qM/6d7COb7RaSjXjUS3jbyEZ7t0yq
n2R1pLdpMPRVgDKa20Oh0gBs8vp+rmRBMI0nMZdC5oWr80+YpUuiswGmZ3v0TUhkTW81i2blOe2P
TXlfmVu0V6tOc2pRuNzV1iGOpGE2jk8Gk8Jvn7iTTmHrQrTldugBkd96nK5cuLilQL2AoUzcVCIE
lsQ1FDtaOngNaalb6uorJPner2/kRQ8RLywVhTIMV6lQ3lXEUR3Jac0aOnFQeLGG5Fthp+qOdkv6
utQTpCZmZG5eu1Q2MN/Dsu+ZIr1Nij69glSl3fimn+NOwn2JtwKaGbiV8UNEwpEmc6hR5uD9nCEF
AdibDxEmL/VNCFq6o2u6dusXdxAV8ctNrpO1XP7Mtio41NTjC8sNClT77APqjhiZ3zXeuGt86bX9
gL7hN7IpQGzwPyoumOvzovgFRmZdbAa0ddZaUl4geTPGVkI9xaghomeZOEz1DQp+hyJTQWff68YD
ZBHUL1VnGM8goYnd1k7Hu6ZAFSjGq/tVmWuozs/5F30w7sa07x/jDgpFc2mTHdSfgPWtBsp4DCDh
ZM6PU9urQWdl89FkRnPXtN0LJoQwYaw1clCp5HHJwAyaY9RPQplpVhLPIo4ME1L7XUsLMEaD0hMa
AbVa/wT3WxnYQ0wPoMBFG2oqZXQBHGt6kqaJ/pgonb40qa48pZhqfs1mlBh11lo3lgldlabHIIO/
4dI8T7zYVqQs2FIUGy+IS/R5sZIOCC80qlnASaEkb7kbwjHARORxcJO36/bWYjuwMKh7fVKcOkIs
UjqIqBHo70HNQA0c6X42n8vxhwzZAWfcwOmtRQRMaaMaDGKjy0FtR1kSsJ1hZbVzsM3QKP+5vpTP
etfF1p0YEIpvNdXGRCUdgIAvtpJEWgJFhP7ZsIovsR1U6FLbDFIRgDkwTL4vSu2m8n2BcnQ8fkjG
T9MhgYk9AK2A1L4oKTjt/8mzg6J10SJ/vf5T17Kt060QblQKtrcG2hZopEHogEDYNIuW4tBrW7M8
azfNf3Y0saiADmevWAZKvhwV9Pu9bYZ19OeoIMRhaMvzKjmGovGMPA9AugW5CjzFe0i8O/dxBIKG
XX6f3RpRexe/b+sP8A8pfmjTAK5KRtDnl+i5OTQvtL5oxtEDLwQfuKHKk43btPqpN9/KYcNt11KS
U2OCV1FMnCk0xglpLR3y1LmHHT0ylm6V5zfiqYiHsQeVSo6kojayxN+dbvo1QVnZndP0B8RTv5Iu
hwRIvtN7650Y7ehOuNuyIt1qpqzeJXgiAz9o6ajZiyW23kpoXBX4GZxmsboz0SWYd7nschaRYsd8
+yjttV/Xj8NKawItCRSxMZoNnAH6pOcflGaslOwFlfn8Rnsub0w0YxFevTTE+9McoPgFDAKecS9/
zB0Bvz21e/Ft8z7WG6f3qvZOtl8hvbuRFqwedJSzofkA0jO0w84XVkPWJgU+rvek6j5OfiqGX0hR
uYXPXX2EGHxS0IFwm3rxWAcvfa/EKsRl0r0NYjVMtd+YKPmCXshN/M3Tzt+C4vE7tSakGxBulUrK
rckR50hZduWR7jW0sv8GBMB7VXyc04BzXPAMldaQ9tA7xIg+mBWmXaWCptr6suF96+v514j4jpet
VK0hNMxdnpdCG8+hbh1AWzvKwurturG1aHKyIPGdbUDbeuwNREqTuHPyQFMbgktbXreaF+P4IuCD
JszCJPu52+lmkba9UgNKiKlKAwNgEB5OOijr3tvtE21vSfoyozuF6cTrq1t1RMsC4hlNTI57E9IJ
h/IeEstwam8NB3motsteiiOmV51DESShtPG8Xztets6Z00FAZF28pOZSa5KM4CJgprObWnJbDHgw
9nh0ZGwjMVvJXjAroVqoVGrwQ7F7qjEL1IVpDJaUwfgKliX9iOfEFmvdWgsHVhAAoVXAHzZCQGrm
dkKTGzDePnTujRCqbLdJZOAiTXcyZBi24t/K/mGARsPdjd7zJTVn05IsxXgnMJiDEXQ2Zi+r71nm
z84W5nrNI8FWh/4UHBJFBJNv78lzewKUx2rVhisxzDfOkdOlc0xr97CNsVv7UqhjfRZhNfgiX/SJ
qdioR2NoEdSXLuhbSJEh07vu5mvbBsQjCE0xdoT9E6K6ptsTV7scvHRWI2ICAQUFsQQC7uWy+XRf
CU4aAGwq5/vm4APBVtIB3QnpbsAr5yeW/pOlKt7reaSB+0JZypt66mWXFZav9EMJrfL54fpSP4GP
QrA/sy98uMpgtEeegeIP9KX2qaPNkVJ0k59n2WGG+p2rz/U0uzMYvY+Q4yzunAp6hHgZ6q6kjPRn
EcfPapNYj2Nd9eCKc5jXTF0ZDdCPfM7S1vYqCMB5RNWBepkSgueHigIkYJFeAQrWPeRLUx+6kA7Y
7NJ/mkWTgklVvi4k7e+bakzCvtK6u9HgMVuS83dwGSUHPM/bQO1l6HLrE14BtR6HZSl10E+Vy7Dr
5+HDkBLDpZpWHRnkdo/MVqLrO/fJzyTsnI6mPEgJIPYEBITw5bJY0Rd9xjrwKt8pbvZ9fsp/mYDl
2v7sGa0bf23d/haS4/UXZ/8XHSMQpgExa6Acgd6KkFE1RZqQfmmB8bFCIiGV6rYC4tqRPjMhxKoF
fB1WnyJTxEA15BGhqevIv2a2vEAu+8gaK2TwT8MG7swGI023NTO0cpOemRfeUIk+ZkphY6DAqI19
LqvH3C59tRg2PuOGGXE0acypPRIGM04HLcJ81l6I1N/m+bxR5V+r0YFJEyVWC6N/uLMFdxkr2bQr
ZvfeQDQMv1Nf4SCzX8y5BVTCBePEY4yqiDlAhC/NRjMylAXC7elLWRYbS167hc5+inDmid5meuY0
GPMBNJ9PrwO4/sjbm1zqqPDGbxsnZSViI/vC8BBA2MhaxPbmUktFDkVWnoCNfv2ghXz4tkdB24aG
J0pmSbjFLLT2VRFObcRvtHCRXp7fEQMrUS2KUdI2gBkbICppA5exETrXkiF+3f1rRLiIAP/ujVoC
Ry9fFhqcLnSGpQC6fKCbolCs/ZvPpuogSdTQVkW6LJx5IPK7hGq4Y/mMw9jeO2+pL6HKq4c01K17
ebdV411d4alFIQRMS6OWuUU5fFb+mPfLjt/qGoO6Ace1bqEHVq5dcKFAKgegakAyLh5TJiRwaxMf
TYEcqbmXpy82sEhKtsV8tr6sE0OC/8dFQwBpbQfgnHl3v4rkPcfBQ3TbAx7f+wvvP12W4IvQW227
CeK6XmO49f732I/zg33jE1wgM/Isf/NSh3cLN9PZRoqOmVYxqO8ndFkSqMnfNfQvXlRnSYOwJKmu
JwoYD96fh2Rn7Xi2p0XTjX78XxS/+WtTWAxscRI+1KFN6BueH+VGibU0bVtMVBzNyAo/tSg/u2E8
Zbb2yfv1z7USOZBUQqgJTwE8BzTB5Snp7LFp+It+aHxi+JpV+CUhGxnmSkREoxdqxxYUB6Eoxhd9
ksOmVTU0tgk0aI4uVBd/lO1GcFpbxqkB4bZR5GWyWhnALb1RF3dJnGCI23toAH5c366thQhHqWRJ
ssQZHjTKqN9qZnHrJFvVj5WwcLZXgrPpY6kPPQE4Roo1tAwhC5LOLlGSp/Hl/7YW4dhIyRTXi4qE
bhreDdNvmw2c8cpegUcPYwIyeAgvGfUMSBiOllQpntMPu8qy97G2qTqxclpww2JEF7SE8GFTuCMq
GxDYdgbZJ4PbAgeME4NqUe3q5m4MlGC7T8T/oHA8zwwK56WGIshEoNnmSV3jLvG7mf7Ek80th5tG
0zZOzWpKehpKhdXV5jKjgYNaLaRb7iaWHdM+Qa+m8vFC+gK0urvMqmei8cRUAlaMeiPurXgi4iro
AfD1wA0mErkRqtlgzhrQ4aCDT0Z6sCfncR7MCCcxuu6La3VaMJBhnBHmUG+5QL0vFVgAJtQjeNFK
cgGTVTwye7HPSWk1r/4CcDOx3a3i39oSddzAGGTByBaSm/PANMjE0emMikGSvVmoxg2W9qUsfait
768vkP8hwW9gBZx4GJzSASAXwnqc6IU11XhjD4U/pPuiyrG8qCg7KGS/tNLjdWur24nCBCClkPWA
NcFzMN8KRjcNcWoMxzQwwuzgeOq9+vy7sMne0CL3txK2z8MmrhHzR2gbgyIADDnCGmdSKuNimkj5
8YR8kIg9fK1rKcn9ZYYIu184Stv5i1bFeyO3ysjq7OrGVME/4qK9VgDzPdQNAPXNtOzjOVMWCCAi
O+paLT1aTmUif4GOueuAo9ZEO4/Gtls5I3kp1e4bVerim1ypmd/JI6RmS6aDSMyRi8pPGycLZmn5
mVf2+2wawz5RwduRONPkGktpQPNekqNRkUo3UeMm6JdyjqisVJ5td72vdlnvTpOterSPp53tSP2R
Lfj/0qLSD9Wc5h7Ic3XPsnr5vYKGuwsxgCmU60TZzfaC7luu7fo0Q8Mhg7u5g+q8k8YEF+esgT9f
7toXo66Y7C5VP9w4nWK+l1b8o8uhvqb0qDpmaT9utUXW3B5KLBpc0rRVRM9ztyfQR7dzBsjGZHzV
2tY1pMkt5r1jvW744Up85qMZyHA5zhOX/7mhwlCbtnCQUauR89OCG4KmzLVaN/FksI9vVQlWl3Vi
jf/7SZrBqW3saoS1GDDxtkF7PJIl3tf+cX1Z/FdfOPqJHeF0UbmmXYuhcs+QF292PIKWrPo3D2iQ
MUP+FAzuqiFCyqYuUcCiipwp7Q9y7dV76Mp9MR/UwW1av0kRFLn0+l9t4W+oMSqzkOs530KV9sQZ
P3NpkkaONWiRoi2v1lJVXg5+Mv/6Rq7ecJgcRucTiAvUv4SdZBqrYsxjoPTYjMnRKOwfaaHYbmPP
IAdQJOB7hkK+AXr0VhqXcpcy4x4I9nij7v4pdix+0NOfIV4DNZkkSlFectrJtZf71HyvByukTu2r
UtCOpku7Xx1NQj27M8ba70fVn8kXdGlTuetcKX5o4siJK58rodvzQ2zcm+0hHhSA9DKPot+oQshZ
nV7koXL1xcCg0E4pDjOIAYrh3ixGl4HAD9iN2Mn3rNtIxFYfgKfLEwIzYXrfWI2OfiQp7mvoL/XM
ubdyAGxKxTUb6lPpnxK/RW+/T9Pi1gp5vv6d1w7MyQ8QOUoq9NKTuUFFRImjkSRuWbwb2YYvraSb
AO+gRQRBJpAj6DwUnRx+tlhaVi0AhUHtoF5es/T9+hr4Jgk+cvb3hScGNadyNBT8fQ4+KEMSaRFX
ANi6RdeOxJkdvs6TdSxkjBenQWwudWCux4dGD3rM8bP7BqQuNDDio5k+glXGvb68lQTlzKwQqWdq
g5AOECdPYulNA44MtTHvZq37Ytl5NBjmzs6aP3+0nZkUwnWZs8mIUXTlZFpZEXUkVOOtvJLHq4uv
Bp04dJFRQsL85vludhmdnGFGCg3llec6jPcFwGvVc3nYnlNeuX14tfNfU0IQqco8SewYZQh5Lt2s
jgOTxc9lzPxstv/8PJ2ZEg60kefm2I5YVapIHil9iiu1ZVtMixsLEmvFXTfHVMFH8iQKoVy1VzuA
0uYw0392Mt1Y0drpQmHf5lhtdIbE3DFZSuBIbVzdfJSGsxhpkYnTtSWEuRYkUOEDJQZP9i8SnzRT
BqdQpB7Sl0Xq2UOfeHSY/etHaS375sJm/1oRHBtUeIPTS/ry/wvO5ZNyk//iIaMN8vpOimhYRMsW
rHlraYKnY/6pZMii0SdUMA9SHSb7ZWNZ8spZOl2W4OA1qwurUnPMjH92gBLU0aeQf6W/GHg62z/B
vdW003O9hrCxxawoNszQ3AJmr12JpyZEeJIySDUbRxCnlR1QmrTeyeOPRj4qwwvNkkgty8ggnj4+
yQ4eKxtBaeNLfd4AJxGe6UxHgEcPdFR8Fa94Rv9iHOFsdcJdOJR5FWP6AOz+Ulk+m20HScwUD7Mx
N/S/AHqd2RLuxbhimtTNvDgalchRm6isA8BTO38MykDaFkdfySUwIwyVcmTGfIREcA7oW+lFVmAx
mlJHrVW4dFDvtKLYSJo+BVbEmwMjk5i6gzQYSpfChair0wK/SECBXYTOz+JX+U16I4c0JNBX43OM
hje/yM8SAm+gfmU+aFX9Lc61tTtZRWce/U7Mel0k4wzk/kOyIFoVCy7IvZI8KvWh1osjUQoXD86N
FGA19Ti1J7hNMgwSZbqFGwziTYYT8sU2XIuvCJgRbVFQrIX8U2uC47Q0GYnVlsBdHbj+0LibQswb
Rlub+HmULz4kXlKcI48PLgt25MmabYzKw/vDHFRA8T7DG7S+0zeHWVbPNWbYOWzNguSp4JmoJTl2
IqHlaZHO2dU0lR/6hJINAOfarYwRsP+xIsK7lFbvM62B/8vMo+YdyFH2oOXCdIAabMR7/rkvNu7E
kvgWBDIqQyl69HC47YgT5CS3yY16L4ec9G+z+7aWqgEoDooctAhQMRAusN4B+MMs8J0Md/SrRxqM
aJouXvFYHP7K9U5MCTeZTuVZ0RvclYXy1mvQ2eifJrIE1vS9meeIUzVU8uP13Vz19hOTgnNM1Zyo
VEP31HF+qkqtuw6VjKiwSvaqts1XFbiUA16Yndvl6rSVkGxsrTi9YmvUrvocW8uno6e7LiKRDkBl
9aDu0r9yT17vN2TA2D5R7SeXW0qKDBCifPSKNJhr4rV27OfgUlSKjUf76j0A7ez/MSQkWZNKlyRr
cNrk2IEc7m6ujzrKMde/2tqRBsYP0R/obA4IP38+yE6tZApSbaClP0z1KSvYhoE1tzg1IHhiN7Vj
RQYYUCFISg4tguD/hqiN/07xKGMyERFQ1TGuIBb89FSlY1rhq1hl/GB13dM0QNDVBgOAo7wlybBJ
FrH2dU4NCl+nZQYFfgYDkV2QUy+tXekrSGNDIJjc8tV2UxBpmq4KDOD177UGO4GQLKa00GVU9Is+
AityY8bgd48cVfVSsM9Eub6TvDaYgyJQFU8jQaNsjiytXdSnVoWLc8mzUYWnYADCCHQoEcnjrQwC
Tzs+FBgxVrcWyW+si68JfDm/ZEzrYtoUJM1LSWa4/nQYfS3kooTKXfaZlfRR4isb7/TVvEA7scdP
ycmZ7iFKpMYyltcFSmjyz8jpARYPwxe3KJj9zSfkut3oX2CO3haORFHKpTS3aLHxYEV35UPpVxFK
aEuU/MJIqm+MwSZoYXVHQWuJVgmGxC/aMwsdLYMMGjptT73f7sswCQC9BdYODRNoqSnftvru6476
n0XxGp+6qbbGAfBB5YkXlGhAIzWLUCHDrrJd8ybd0I2M9pMI5sJtTkwK9/noJLY8Vz1KlAZpb4Gx
v9OmfHhSoZXeevWMq0m9qzUvcx46K/xaq6XmqjWjnqplug8ebtXx03zuAy0rW0je09bPB7o0nm2x
D9WI89d5Wv5xtP4Rs9dPpI1T11Eb2aWllPlLMsrUzdEtdmfAP49WQZi/QBToW9tUNhghe0CIaKxk
aKxqAO+ObLnvEql7JVmBRGcxB+k5iY1xcWO7/W4vcbJrKgzkgZV/0V2qU2Xf1m0qQ7nQBGATYkNT
63eTXnQbWdHajQBghs7pwByQcfDAd3IWZOqA5LVsGHTickSzuTwC0vrn7A4c/PGvDSF4zlVc2K0z
zp4COLOrWRi/nm1r41SvLIQL6zpQl8IFhyb9+UJoPWgpbWIYib/H0qOjfrt+jleunLO/LyyizFuV
MHtC6tgW6q51qBm7Ztxkger0rSuNafw2zeYWgfJarDozK9zYOaGlU6qY4+SnKncO2rHHnWqGcnpD
wq328dqY7Jk1MVaRtlKmQv4XEwdedH1ym1sLDKjgmkDvWvXlHVn84X3ZEv9ZSR1swAyh7muCqMMw
eUw78UQqU7DecbLHgpdjdgDWR1oAMbnoL74jWoUY00dH+YLJx8znVOoVHS2a5IVUqumnSX4DVPKR
QQxtrJOtDtRq5gBUPYhOubi0LNylyZhLTjIhV7Xl2wnMhHbSeUb5F4xIfPYBbJnYOEz4CZs35sTJ
5gyvqCLGrCIGe8HqR8ByMLGNeMHdXAy6yEMwlcDJA3UR2JAQMkwAMiIfliUA7N8sI9LBIljMm9B6
vjEXlsAIh51D604Re2nFaFIj71kP9GK7b+9/v56G/Y/UhYT2VgqyEj3A2wMsqIoQiKl/4S6BUEmt
LRk6OuPPIZBAnFK4ip+HIBr+2ksQn+e9yS3A5KpN+CGoC3WQG4vv63FKdGrNyugtFr2dhwwq4Mzc
pNZe3UYM3wBUz5l2RX6SYUm1VKfIyOefzPtNnjz8XKCVScMk/HORHrwpeNOKTxhhvkjsTzAV5U2m
oOSiR9luuKXe6HK9bCDQN8da1zwRt7+JRyhweBeI7Nyu08aekBp3TAODDWaG0f0bZRUqKdLGBabw
uCf64qkt/ilPYlOhmWaeq7CV3ox+shuQy/EaTwo4D+f1gKoISmacp2Erk1u5dSyeE0MaChSCqJyd
G7Zl3PmVMwEIqOyzDsqClVeNjrvYvlrurwfGtTU6EKBCeRACqxeg64V2NM3kDslJBVk8ByNpNdLU
R23I9/VUQT1gI3/bsidcqDRpGfTOIdXSI6ECqyq7KRiLXUpBZz1h7GJ4sdUtoMhqnfx0kcJ1atSU
6qyDUYx26wfNz/3UT2NPASNtBBwacH0b6f+al54a5Ltw4jktyIcSNoF4oowdjyr3nfPCDKxyq9+5
NhWAJAstIEDbQGot5j8WulvFpOGeQbnTy3afDHX5+/CTw9mhi/AAbtzr/rJ2sZ1mdYJrlrOdohLQ
wl+WB7t6ZCBj0Ynm/9+MCAcPmvIx+HuQOlYSO5BueptAUTyMZMMM/zPC+Ubu8V9SIIZ/s1NzuAZQ
ymbcf22WLr+r1Wnc8IWVHTuzwkP1iS8oStaONqqCHs32sn6QtQzE6htlpDUPB0etjDo/uo+XyqRS
psWFOqDKKe04fJTLDBQYAP6N+d9KpjAnvbJzqCVpUHuWUdoXxQWrjKgznQnGwSxNMndAXoGhlqnv
ZlXbR0xDl54sE/NDyhbJa6RS3y+G8VUvx5S5rKJ9WDZzHOjKku6JyuBBIPr3oHUh7UYnxVT5IEOM
e2Gaj0sAw4ItkyrMsTnZQbYnJbQs2tV+BrYBsGj37a4A3dML0egMkhVJQhGZZj+mookay7kvigo4
zCbr/8lk467uMs1tyxyjbbQpPzqlhB5tn6c+0xwamjkpP6bUoQc1VqHnsWAO3XYHKZlfDbzsHokK
ZZVirqrGNVoiH/KOEkwgtfavKu1a4kpsPk66Vd6SQSnDtq+lxyYeQCoeO4vpLpld7HOlBEZtqDoA
1nr1Gaxf1pdMBvbVaZv3nDbzTbEAd4eGzeJOvY4ZsWVesm+xrb9Xi5wcS0vPU9dOS+WpjWMIMJuY
U3CxPZbul3FZ/xMPLOgMbfGGeBl8EFo0np6XM7ou7S/8gCosu06D7KSs3Lel9NEqFXGVvsGNPWbz
K6WOHuFijTHdX71aY/mhjn2OsehejnKeWruszhLPmPoKY06J4saLVHlazTCFZM2zb2US8dvclu6Z
TebQykgZ5ItVu6TrqT9Z3XDoh7YNshz9V6ibWEdj6DI3m5cUjai8HNwWozIoPAEhlaRJHyRMJjdV
DBXLVo7tm1gD99RYaR9Wreb3fUqfCE6F3yTabWdBo1GhfTu6ajur3wvwOWWAFtuVj36KcsBAoLI3
YoXcymn5ngzQBEvkZHbVXpEODNOpnsEWpC3VpH61tLoMrJq0niabAK1JJgnjUa+f6tb4qEi7HG0q
dTuMEnUheBnyQIPol1vkFkCiU/69mulUu1mmyQdTHZ2jpNdo1WDywgEKrtCa0DClArXEBWIErkI6
DWnF1A1vrONKMiZyGjDs3neG/qCiCn1DJJuAKr5oIfrCwDtKm+c2sZtvMtN/KoQcNJtAvIoqv7LC
nl0JJzIAFVLp6bUyVkFj2FVYG+YQVdRsoq5KGXCMRgfoVzr8sBt1uF+GkR7BflL4E+Ru3KLVDOiH
lMMHaJ7A45rNs5u3ystQDJ3b591LgU4qxCEK4uw6s+/TYz0mZeF3CjBZLKb6TZzUuWdLdvEOWfHh
FSIZqCQujXUw0rr8VWV9tSOsYzjjbAEBearVfuuk9tOU5ORZruSXuSHyc2mow63UGWZUFkb3hBF2
06sn6MJmsT64ejw73xYLAnyp/v9Iu64dyXFl+UUC5M2rXLn2vvtFGCtPifLS199gzzk7VSzd4s4c
YB8GWKCzSCWTyczIiIZeT06j+/HijIg8BiDQdgOpcbfMsNi8aWsQFKgStIjYbFI2xE3nNqliTKht
ZotLe/jXLPXVoaVNCvGscb7CdTtflY1jHxI96rYgtDUWd2gNjFFNahF5Vd00z3Vs1cGAtHizWHm2
R9F6PFh12+/wuyI/GsZi68ikeqU0N74rWfIh2eSGWio+54RUgFQjwRhsD749OyehPTRfwJI5obcy
1bu+TRJ3oKOyR+KyXKflUHw0sjLtESBKyHdnaZjESrxH+tjcdlGb+yiMISDiR3yXO3xQHazNT3Mp
gfc0H9V8b1G4Z+JIYNwBnaDfKYAtk1nDyzQCUWKi0d1E4DX5CBkXWx7wL7u3d9OcQ1C7jb4UZIky
pGc4HlOTEr81wWk1dWYMYfQ8czvdabYLRNMPhUoSfzKp4S1lB6es1CZIhpFeVzMZQ9sqyV0xNt9x
0b6X0XInk2gzDQ40gOrG3sUAbvqOvUxeS42fZtpK+06FAAzOF4RXupkSYNxVNXMTcAzfAlu53NZW
g2abYc8BzRNjp8mgDLIG3bwz7VoJ5jypdkpf6Lcp5tRcamQfMQDY+IsTGDopjYcDQyF5sZUZ3yjg
fdcWHb7axPqZL3N0YyzR9wGMd9+hAt9Hbq8m2X2N4cWXy/nOWhoH7Ojv+5TLqmaSmHFX46XRoERM
2zIKhiXZSBC4VenyblXLu7wYfgQSdpN8TdUFP6XpDwXRf1z+IWsZ0fHv4BIvWkWaThZgVqS2345y
7GalI0gghWtl+dJRPqRFNAOdOGAdv5g90mD42h06F6ApgHBwxYhKMau5CtIUg83womnEJf8YZwBe
JMNTOJtenTZxS+klT3IUPUG6Mflp/foXWwhmABlzs6DsOSNmzFoFhw60ObJx6DUcGf0vSp6oxfzX
AE/HmI60GGcLvqLn9DZPrf6DFLb0/D+tgmdiBO8pbeMU/PXxsqOg42qqh8sG1pAp9vEyuLS4Lxyr
sEFB8flyYV0uNtGsgnE4I9fT1tz9GslNrDvMeEARLAuIJyrFrGbNuoaJQQx3Kxi84lyRzrVqJoqC
rcz2jDWHEbtVBJUZsKVXYUzc/9ki9/w1MtWO5SRmpYQxaB9+SVBOD9UOGqmdcDCI/X7+gaNrOhps
NmOS49kO2r4iY6KhbGdIg5+SyY1JcqjS8PKnXD1gR1a4oGFN3aJHFGM6yXIT20Fk+Wqvu6CemPQ9
8mzBc2rlaQ0y/d9r4r6ZilzGLhq0DdXuy5A9j+Nt2uwcNfYvL2o1Eh6Z4T5UHi2xrEdAOtjlD2oH
qSjSrpb4oXoHBlcgwCBGwD0+QYTXFxGa1p/+Xz0QkPSnO4TAvXiiZK1Nhz37bYs7a1FddxXYntkg
1TSHWthvSs/x9Md0NwRmBb5RMQJ8pYR1YpK70XrqaHU8wymIrCkbvLK7IK0HjKjFneFOoyT7Y6vL
go+2fqAxpoNBOIz6nYkOJYWZjIqCZ3C/X0L2DMZMwp2xkf0s6LeiKt2qixwZ44o8JOvSTo2qwaMO
Hi1xb/iDpCWC63LVCKCCIGLAcOiZas9sZkWVUMi0tBWehPHdojxedvS1GGEo0OiRAWMDGIo1aI6u
Ywz/mMQoFmANolvi2DYS3NbXstz6i4Uc2eGvrVyqjNSxctSppHJ60boUT/6yWvC4uLyetQ07tsOd
qxQdyVTvJHDj9KNbR3dpL6iYrhHjgTzOQvUe42DgdOB2rFicSoIecouTOyAPdn/VE5koKFpXqe8g
liOhhObj5YWtfChkFEgoIJ+Hkh8/1ESgBSjnqJ56xvLqpLc2ihvC+YmVzQO3G9514IRC7sKzVeR6
KUVzDBvjILkN5vuQ9f/5beGAlhvE1dDgQ/mIi98ZVHFnbWLaNc4t/riUWxu592xMWKcYXgTj5uVd
WyviO+gngdj5U4qMFxycSsxdOQApeOqHvlFCzU/39h0yjV20oz7F1GZQ+rMbBfQw3gtMs7DKXb8w
bVnQnFYB4+FBvniF5DRjRbkunD0tJP60Ve+AmUNtVvJNUbdizT9QqXMwfcAktXnMmj5IVmnXwLcM
YbNbbjufAiKHZ2ioPfSh8gLY3PVfYMAZieI/JrlLUqqXJjYayIzq8tukh2YsIvVaSS0cDEI5soP2
HDhUuNzdkKPZUXsMb8eaDFmD7l4C0laTgOW0/VmSwiJ1Npc/2kp6cWKRC+o9qWsNAMfem1PQ+aTk
Oqsn3e0WbQ/cY3DZ1rpv4iwjtqMNeTbI0UBNR1VaOAibF0ElboRQ2q44pMA1gukQ083We7K3Q0a2
4zwJbLML+Mw5j2xz386qM+hUDjgXjE8oy1yKVeIZxhoH8ytYev8FK4jIJPc17UaZAWPuGANJ+6UO
p+03zO769U3j1hBoEeXaa+cBjyQEMYRL3J/cRaBXdjFnBYVzFhQ6SESmaThQra9dJyZfL+/mmtdA
VJQ1kWWENJ5ofEDroNV6FJuiHLPw5dd4eFKjzs3AYnTZ0OqijgyxkHN0W5OoK1BAjTFUYplhbgc5
nEcZn//ciMF0hPFmhgisyn2nsoi1sTOKDn8ZxOAaNCtNMDQoQmaItfh4bIc7axLQhoXRYNdYJYDJ
K2V+c2BaR3h7CWkp1+oOoHz7vSru2o6MxZprB7OBzOFZm7/Qd5MdWh7j2Kg3qvEhmtNa+1gWhp8Z
I76DnIT9/6OPJdVRqqagNffm6LWRnjXTh3KV+4ffCokbwgfua1youqyycacjG8SsUrua2tYb0hzw
78wnvflko0B62cxZYsCZ4Q4TRXW/mR2McFqxFPRqEZq9oKxxdoQ4C5xnL3D6QSvQ80vqe3MKsmST
KHul+n55HWcXCmeFhaij7SqgSBxJdov637wlWqx9L8G0fl0UVNmqtI9fyywBiqG3l/fLds9cAXah
IGqCwAr3M6Z7T+2qaRYtmo79yxb1R6X0H9ps7oZJpN+08pkwZQ/iCguiBwYYeE7NdCDM7ZMKD357
Kh+NKnOjpHm9vJLzc8QoV49ssN9wtIWquZhtMrYocN13QEWAmv+rWru4lvfZNr8tvC4T+N758/XT
IkgbNcy/aIB/n1qcu37sJgtlYMSJn2qQ7s2nwgXzHdoU+9l9FL3rPs/MydUIe+gKK1AHNJA48mOc
dADGxGRw9spw+5/m4pU3CTBxluXmAH6gmeDZr3qoK/4UABvyNxQQjGUKsrbIRDAacPaM1eYWiK8F
ZM5527uDhFJY8ywP35Ph6fK3XHMXHczUMqB3jAGWC1D2QuqiKNGAADes23SvSyNqsa+caqTdvy1w
WYZcdvUw1vXsNbG601vgWMBxNLfdbqKdf3kxK0cMppCMKiZIeM5eyk7bg8OoAbCqR0cZ0A6Iirij
FV42sur9x1a4MCWDt0WKFVhpg8mnjgfmxyKUgmmvhnW5xacSI8bOqxrMHY5Wxp1q9DDiOZ8xwjyE
0Yb484/Mlx6sAEVDHxFElNSz2533/mNr3PmeKdxCRQsWqmzmFmI/m6mVgkSS32Spv1oSQdgXfTXO
BdvITJt+wtpA4SXJldc7150tmspa9UKg/IATtjHZzot+gurMtOoJdd4mgxqYWlCovoy2cwNU1HzV
Op3zReAlzAv4PQTMAcBWiLRC3ZeLWI66DFaiIUZ2vhImyGy0zOswsy9tUGl7FvGXn49qw0HANI8y
NmL++WCMFNVToSwwx0YbSnAjzlmAvn36nKKQHTOWmndJ2kWiVa5cpidmucM90KmeWgOtDgY+Ag0Q
uoDbaAdynFvFi73hGTUQ5PUgfMCzQnDYRaa5FJWOoEvLYuB5aTzHm55odiDjue2qkdY+VmlchTlt
yrAZab69/G3XHBaVdGDlIMCLBgb3aUmbFLMFQgZkEL27JP0VkNNupVoCRI/IDBdnIq2Z8iUDJrur
nuxxG1XX+iiIZSzh5Z0UIjMYFUHqCLpxLiFGVOnRfcXnm0EIme+7LWhygk44B7++kn/M8EPqVtwY
jYIJMU9C8gtGajeqfSGscDVGAhsB9mFG1wu+1dMcoeyTVpmRYXk9cea9BUTXbR33CVj2QX+zWLQG
ssIuDgpJHrvEsZ9inVED0aq4oqzgJUhZ1raWiSQgBgCYDS3o01/TOC1QaxTtsxlTwcq2OXRBshVT
DKxtLUYfWKRRbRlQl1Mzebk03aKqSEIAmI4hT28gk/UYsOeyz3/W/XhXAZod8G+UIJmq3qkhzYlL
lDzRrFC6DRhRW3AeM5LCg6q5QOHepFfyN5CGa17po2YhOOrsvuFs49WGJ7wG7hN8YW6RVVNPBkrG
wEXUW9OJoIE4xenm8gJXwgmCNYBs4PcBttjibKSxOaikhPck42Oa3mjNa6nupCJoKGN0j73L1tZW
pABEiUktFTBw3jtSqc6R/jGQw6DtwLJRBrMsnCFZ8Q0gsuAYeH8yTVJuSbi81a4ozMnr+2RTzgr1
47YrfFrrgjCytndHhvix3KYmcYr3Ewq6xteaxvhGygsQWGHX2aHSmM9LpYhquivXK3rrKvYPiB1o
TfDHC0EY5dYOINQ4SNW9uSdhtQHza/s2BRWT1BZ8sLW9RIEOrq+yreQfIKoNmnqHiZNryUdbBNR6
kUzBLopMcPE+o9My6g4mftpOc3UjOcgMHDZYgq1bNQPaCXBBIGicFVRbnOSmGABGVT9i8Fs0xc2Q
BZe921w5r9D0BeJCgbgEwMCnsYLmmHADPQ6U3KP+rrZ+6OgnjbVxtRBR/rG6GKDWoZOBCAEB3lNL
Wa/LBbFRMgBrjO6lURI0slO4kiVfFwCRd02/BbPkM9GkTaZkO0dKg07OAlBvua3TbGwnFeQGawcb
MAKwYJuMtJJP+1Q5bSRbbqAk4OzHxHJH+evlvT2ngdBkpm3BnBAKIajPnS7ZNKrcAvASVdsYkNJ2
NzYPkhIMabVvtZ2tHvK6up3lTOCca7crm/zBYKOJGgYGBk/NSgloLtMZC2MJJvHToI33xWEOgS8O
pSyoRQNwaz6EYXVEYjQzzuV1Md+aU7tA5TGSkkOSTK3XagvdJJhh8HItF+0qi4X8FQNKUwVsiOjV
nBUYkm7q5j5d0Fp7lPHYr8MEjHkuuSV+HMSb8S27WQLVHa6jyDN2Ir2XNS8+Ns6d/KYsoqrs0QMr
tJ920r9GcvxjjAXppGiF3BNSyfJJAjSZTeizweBh24d0J1bCXTXDyGFZr80EJe2pnyhqURuLAf5A
CH7OQEQnRQGl6XR+70sHwyRVS7x6sJSnygTGhtqg9bl8PlYP4JF95ldHtSkACY3arCZGUJvcaSa1
3ajqny/bWD8MR0a4w6AUcaZoXQ+28e0SGp9Y+7zzWSuDBOO2Fk1IrvrHkTl2/x6tCbjFrovbEU8d
PaTWXa3sUxE3vMgElysYtWaYrQETufnWx7tR/5ZMgi+zlkKymxMi7NCFxfOJuxasGDlWWaDv+wv2
B71b6Nfd6wDIbZfN1LhAXPnSzlzcBvX43d98siPj3BlTraQ1dQO9knneLtMPyX7sLccdas2tmntS
Q8f0uaiTYHxqJRE6aq2aeLJw/ugVKN5oLRau3lvf8ofivbkrQXhwKJGxqGH6Tb/SXjqMQm2YlMHf
gH/YlXG0dnZmjvwHDfYlKRw0+qzHyTe9IkQVTkI1ovdlkDijiDpvNdF+szWdBdQjm1wcSGt9dBSC
NbP55eEx3ic/HbS/wQtAQERgfW8TwQ21emEcGeQOfqMQVOVyDFxJmMBP8nxnS3rYD9GtPRKBqbVy
9MmGcuffhihKodqfnVMINx/AkOw6QX1Id6y6k9B/wWe7GlaPVseFAAIaEtIjb4OU4HAFCr7rJiA3
4uj9/6wMI8uYrkS/nX9qJV1UFGoLdPRoedGzuketPbBBQOBiLtC5VoGJFLdpV41iCAudF2TybAr8
1D8t5G1KpuJsxi+DjxnzTfUMtobb7OZz/hZwGtG46pqvHBvkdrMaY+AkbJQcC3IrOxgBsckV0sY6
ygS1zbXb6NgQF1Yx5dijzYN+97RA2Fu5cqTXy3HtsgEoep9u3TKoSl/GYFe2E09WQOWPuZzLFs5h
iogejBwAZFZMMZN/+iyEmmqbqBich4olkx2NttUuwzC2GOD0+e7lowbKGKgzoIyJehTnCZKWd+hb
Ac7PZE7RSNe9+sp4HK5A1gLNHHLI95FvXPefpNGUuMVP2y3v8GYPDBHuZK3MD3UwQJSQEwIbx1f5
FKsmYFfEGZ835iY+tBspWB7iXe/robxtD44gPVv7kMfmuPspBytpo7I7oh8f5GjxFIxPCD7kmtcf
m+CuIVktY0tnK2qD8sbcMMQ1G4Od3xnmg/E76IdYyGUu3Efu8ilVu1lkFisZwmWuga+Wd/rtDPmj
ZqMqYFYUNe9Ey+RunjY1CqXtkZyVc1ph6E5NkGcuz8WEpLDORRKKa4H5eFPZrzm6W4vSbGSpQeJk
5pjjt6Aqr3Sogs8+Zm2IrHhSKh0a8390Fu6YLJJO6l5HWCEAM4DDO50U/7KzsAjIH0QH9USUUtl5
5O8BjWh50cwALmRgyx3rly7+XscP7XQtR6mrp8bmsrk170e7GnT9rINxxuslKRotixqQTbX4mVTf
MFV5+e+vZuzHBrjPlDW5mQ0LDDT+5Ct+4Ue+vutD1Kg2cShiKBKthvs8dh/nC0TNgXwuLUxTSvdG
KYl6dGsJ+/GCuCts6hOg3yYsyJzfJGd0NdCg26JJnbWjdGyEu74obTGel8EI6TVfrtsrtXrEFN+T
1ibf/rcPxPcIErVSE8zLor78+Iu5atgqD61v7WNPrIy+vi48TgFzRRmRZ01p1cqULBvGNL1pbqEK
EL82nUOulBIIHdWpJwHlwf/jfr8NckFwUaJYK3vAJNtAQzeQ3E5bK2AQvyJIQQ0T/NVm/jbHhUDH
zEo0qHF6q58oEjX/YayQoFOOoBt5ok7Vur//NscdrpGgek5b4E5tPcT8r6eNsiAJUdnddBaPmKj8
f74Yd6Q6m4ANIIWJLsSL23ce9QZELS20yNVdEqIJj4dFsdU8/c4ICpfuQE19LZI1Xn3Aom75z4/g
zlxfSnnaM3ytvumlIN0yYT0kQxJI5Ea/caEKp7sVNPYKrxDEr7VbBhQ1MpR6LfCB8BBm3SwHkrDX
6ydl9bbbLvtkm+zp9rLjrAYVwHkBR8U0FP47vcykGZSseBigEJW6KNp4crG4Tm8Lgv1qvs9Qw/81
w/tLnDqK5MDMiLmTXR5IJmR9fr0uMjvAgf8XWNDVPOTYKOdBY9JgjCKC0fyFPYKR+RC32dpoVIPj
x8fctShCfyoan/msBvCkDGwvOjDcbmYy7n49RZRhQJHPO2dHZJede+plty0bd/OWG3Awo1XeeMmH
bLnqhunJ5K33dyHh6Mdwe27G81RHBX5MF9Y7PYj336hf7dhe/4uCA3t1XFo5t9ek6Ja+b1l8dWVv
utK2TGUi2YqpitkfumSIO5G6k6gdaGRQ2bB2EsSMluhOjp5MK8gVAbh+1RIDWIKzCUrjn7HhKM8z
tF4HD0+EV1BuaZ3rFGn6JkNCbZO1gMN5jUmL750xihqFqycSuDeGXtbReuVqZuBeGI2sxAKhMO2q
MnG1JvWU+vvlc78SwNHYVRxUbWHqTPFqAAFtZSpscc5zO93ktSCurN1/MID2qmEB0A40/2lgsXsJ
uV9ts0cA7r9vGTQEbB80o+DeQa4nYk9d2TRYA8+4CcUhyEJxXmGqqRkPOoNIA77k5F6UfuREEoTk
tUbMiRUuOZqcypka2fr1sBmfEx/KbrtkWz2KqIhXgv+xIT41IpU5p9TBtFF80+3SfQ0oAZi1DqJ4
Jdg1vmuHklDc1+CF8GISqMWdOu0NYA8vO9paFD5ZC/fMLQ0tqTXmCI0PDVev3xS36WbyanfeFffQ
LBJ8pHXH/scTPn/O0ak1y1EaUgJzS2WA1oTeYN7/73z7tw32G45s4EWt2nkGGxPmKplEcrqxr/5L
mdiKeKU+AbxcyDvZQe5WKfRmnLtyaL0+dpoflkTJrZE25UttIb2ETJ10BahP605VWX/DaDMUCLU2
lYN57oanvLSu5Cgvt0MJIEAFSuoJtKagGCvycXh3iEUgQ9AVxJu7rv8SY5pI8+KSpG9DOmcYzdIj
FeOivVGGVKqyzlVS866X0vYG1DDU7zMbjFqOTsJSbnMgDrL3WSGRuwzQZEK3eP5o66aGSF5jgmTM
Madqo04zYy0f5Ksmj18MS51vTXnSHuY66t2YOqDlWJzhLS+d90rOpSAbIQpSFvR5xhy/Pw+ttQUp
VOvJar/Lo1j2h7rvAmXMci9tDcPTiqZ6Aip7/gBoGRNYrYQ6rQS+VXXsFturZ1k7pAive6IPld9K
TeXNmkq+QNC+8hSlknzFyCp3zPT20DTa+7IU5TZJxxwEvrai+eUQgQARXPnVTtMGiJza7WIC7dda
zp5K0AK07Sp9HkAFuKV1eshkAzOcdBnj6wG0MbPbZEvxUnW0j70E01uq6Lix6+HUWVCxA5QZMxwG
uuN8PU0lnd1lkF/4fHcU79rWCUrHNYDyqjeKqO2/crhPrXFx1xlkqqcpoPXqPYKvDUwG7v1rE1Qt
b6BYRr2wEryrzkMWDGJMEbeKCpw2Pxymtfoy9YXUenVmbCpCtnpe7NMiExzx8+cizKif02do6SOd
Oz3hYx9pqrZgF2NVd43yrWreFusgDQIz58NgIPs+tsPlaHpszmOsgApSXapmX0hddt3rwBZmelX5
WVGkvgSsjRvF7c8JyllePyzgyzO6O6qht1ovhoUaszFsLTPBYcoNguk4CnrradLvBXH8zLEwkgcs
Lbg0gL3AAeIu9EybRhNcWhMAycD7gEobcEigVbwMr5KOCKL4eQmas8ZlQeXgSNmsA0Cob7I7hm6l
2o1x3V6hG7FRTdHazj43WNTQjVAxsQk+PeR6p5+7ogaSu3GUUfAuXyBiUDwx/K7+HoUgzHnTcX72
eLaDWu/ynp45M2eWuxrtbJmNjsAsuEn8HsRB0gwaHkFEOLsQOSPa6dowqmllACZClRkx2FIgTRoL
LChn6QpngrsPCxBu6ckEE/q19dhU7oe+Vz0n1A6Jb/rxFXTocxUv9M8t3P3FFgIBiqFG0DOdJelp
WYHgV+kHr0b2IikdxgoJmBF7bRQc1dVtPDLERboMgiISQbzzQArWPtK8Vr3eIKLUYs0jWMOFzRQC
dsY3zLM4UQbTBLpJbarGU2xCPakujV0XyXVweefOs1l8tWNbnPeNQC1RogFWNIXdrgQUuEA/Hq2O
wx/XGMA2jvkMzLFbwBTgZXzqgXnSdK1mU9mr5dBJ3tUlZWDSy6tZ+TwY+gSyC0LMjNuNe3+WeT9g
LcA1J6lv4yuBJNm/bOH8RcOWgQoGCKvRtgTNz+kyYijcaqkGaqwaUjwb4IVCK4C+/fgmh6wfJUrO
1+3Bps30wQ3IX5zaU5dxXlQCqok2kD05AM2n7zy0YbsjUJURfaPzShcsAeMLOnV8KWwiFybqHvAr
e4AGILS5w+QOyP4NyiVOMN/a4NpFiaaBrKNrBvGL6LGz9umAEIFkAlSOWOv0dJ3g/VQgYApyl6jc
yDGEc2LRMBk7myc5EVvbbwsWd3VNip1LPdNq1ayHYrxLyU/ZCQaKsbVyO1FJ4IpndQPOGneZLGPX
zXINSdbY9spp9GlEvcj+VtehkeXhZadciRcnK+POsNUYlSa30NlK9OJ70Q42JA2i1HMgkCJw/093
u7SJvIPgyVG0pQ2lWYISD7iXt/TngCLX/EG9OMhR14JEtgd5he3oG+C2dCMXnRYhI8Za2DpZMncs
RgzqNYmJaDKBVEYloKEDoYTxDc+PIXuce+qDqBait3+ckOCrgtgdtAcG/gW2w1MvLapRKxsGZVKB
bskD5bX0OrcCUjzIQ004Jb32XT+7cGADgOeanLVsMSsHWOdfskemR8KeuqPuSgEmMEOw/Nbb2L9/
uexLazsL/XO8GxQgeYFQ52LoDEFBajdga2kkgonsVHmc07xy1Xy6hc7OVta1OyqNd4pqP6GWOwlu
8vO3BARMgLYG4toA5QwKR6c7nPR07uoOMGX9Y/DloPXoZjrk18yrynfxiArbQs6f8arGG4LVwIAl
5o6pVlhJHs/gwGmKWr5L40Xf2AmVRNRVK1/y8/HOCEEYmQ8X3TTIqbamQSevSRkVJMRprx1JkJuc
l9fZ1qH89R8jfIBTK6Vu+gpQXfm+D8YvuGBN1JoZ4Csq8Gb4V2RP69/ryCi3gZ2jS5nDFCQYrRmb
5I/uQLIChTomE2qLOf3O3wTcKrlgpzVKORYgOPW0dtpXGgRQC5gpTQyX1tk1ChXvICh+zvLqJrHf
6tYWxPVVh8EgA1ThGSqabyHqRZf1vYXcLKXZTlOzq7QU9eBFJrhj70QY/upivLEa03BAgDk/QuZG
yIy+ckFhoBpoG2RjDjizuINmRRUdss9RZ32Z/ZnU8kNOgFYimMV/qhKnuKrnHCF8BJoX2TWytaz8
nqRW/NzJy/s8UntrF7G9n425gp471SuwE8fVvSAcsZPBH9Djn8m9jcspNcpO/qQ5n4ARQwkrZFix
1qs2eCGrj0NgeOVtf4tuxrOIP3Lt1FqOjhMFohYIHXCh0KEyUiENw6MkAd5I2xdFHXZpLvColWcn
+LsZgwMkqhhx5GnEG4cFrpRhxl2HaGtzbaKJWplf6kkgbLfmVcdmuI00EsMaswoIv75XQeEedmMZ
XP5Wa9uFSVsmQYU064wdKzHVxhnZsyUdnkkZ6nnpzpPgehLY4LnEoPyUdLniYGh4zAKLkrd6SgNz
6f9HM1xUi/vO6vIRl6A+q36WOvtsTr2uL/zLO3Y+vou9QlcEc/6f7RFe21OdqgacygjZ0fXbCMJu
xoRym3qvV3bjq4DaiUGXqxvoYNQBNGKmjarTqbclWa1nM4XFrlKDqPnWY0o5aQW3+KpLHxnhYnSN
J6A6KRhzc+gU5pocTJXyIpVWuc16KPBc3sRzPlEASNnACCg2QLela5xnz9ZAlarCFUSD4Y0NXYKE
fthiKGyPQSom2MGQezhb77lruCWmVtxiI2o4rF2+aPWCbQi4QYxl8uIuKZ2Xqu8h3GF25T5TFV+y
x71lK3dInECxZPb3rSPdNTX6vMgXVbAUqKPmAcN5O08iPoS1R6OOsigkwoHjAgkNc4Kj1kQJWZlI
YcqnvwTvqo2i7YCAD+HL++JHLCwisO/JBekTe/wXSDVMiGpAozJ7CoaEEt9+0jYMdQKW6NfL33sl
kJ0Y46IybsakIikA31oR3c9ZuBARodqK+55Y4Ko8i4JZKNnAcqh+L09PqvW1VaBC8cezhfDb46/E
JYXqoCx6rcBMhImEVu/CiibfJNt4vrxfK+9etJHRB0DhFlm1xq1G0sZEdlIAMU2QBlq2/VEk8q4f
Ggi/zTcU5N1pJkp31zbw2CS3MiQbkUyZUh+blCe1E/ZT5Jtj97j0wkcSe7ZzvmegXgF0Dm4dUFbx
AW2awd5vooA1mzaaVoAExJj77iPDU+3xpYvS91ECKZJSPaZ2JsBjrgTTE9tcnGvLDLxFCWwTuhtK
DKiBQTj+fvnzrbi7gblEfDgF7oJlnp5lMthgepIANE2zt6i/nmRRlrMWLSBZjMI3Jvwg/cxLeiwg
dc9IBPB1dJ0+MAV0KMe7y8/Yy/2/un8ApoBzYJjcRq2Wc4161sHpn6sITU1YJfdWEmrD18s7tnar
QowKTyG8X1Hb5KtYkSqBfWbGyFtytbzFWwK+OeAOrowPCyEp28dhuxXOGbHCB+eGJzbZZzwKudPU
RmBO0hdP7qsgmYqgTR+78btW30TjreZcDdq9NkKSswpLJJS95F9e80o2D/Pg8WGsk6yLcWoebGMk
i5g882J2hylC+TMb901jhlHWTm6bV39RasWIOWSjUAdBMOTn5idjGXI9gQCdQgxj2yy09yctigRv
2hXnBxsTyFYxyo6Kq82Vm2IpT9S8AmN81f4oIY/RGILmy9q9bWKoFgR+8BPc4Fz4aCtbn4YEKlil
+zaCHI4CWmihwMqer/GjqHEpNMdHjFSGxJ0DESVGnBKzQYcBxOOgZJ48DLDXbofRSTEWny2Cd87j
RXLbaEQaeBBNWP0cyrqNURSIHntMgY4HYTRZ+2THtriDMEABxEgkPNhUFHAmUMOAoK4DfRaQmoWb
Qf/2X1QDV+IwPiJG3XAxoyinc96PAeFoTjDJ67G3mr0hOytk40uq4vZgagFZgLcEbMJOdIOvr/Uf
uwZXUrZyakQTcx4MoQWtDFCTLLhh2C8//3K/LXDu2VAthpoIVkZjL+6+JlEVmPadOr62w40TG8Ei
h5cDycrVfbyVBuegVdbPkWni883SdAua/Ju4aq/anGw0cxaYWo3TR5+Nf/3UuTQoUNKZ0W0YfCvx
a9CeBUnIUnZiujQC3Rp9TEOhi7I1nG2qw6aaQMoH5k7OXSSbzpkxg/Oj2DVP4HAO441mAMrLZmHA
1vT+5zuKx73lYDL6U6H5NDQDwzDTVAFVixxTtJPL4tAk6M5bOuBPeS3wl7XymHlkjUfcEaAFFnQk
0QqdpgMYmrZKod0mFCTshjz5ug5aT0v2Z8V5z/Qk94aZCJa7diaOfwDnsZqyyBX4/DAjLSeeIoHy
XZDPrh12vPdQo0YaASYE5sFHN20D4a/GsQCNdEopkPXHuo3DKQ8uf7S1pAj76MDVGdMTajOnVtSx
BcFV9Mk8yBiuFHeBDDsbmNKC+SCaS1y1ZgPQgvcAul+QBTi1ZkUzzkkMj5QLnw3bJUDHAVZhoBfb
ef9C93ctWzmyx3OH5umixzRBVzHZLeGwW7b2jhycaygEACBk3rR/yj0C/PqxOc4nbDKmo8XuBGc4
SMW1rqauFH2//MXW/A6FOqBZ8cxBC5N75hCg/MyRBS6jui7qd5qW3mUD6x8Jg0pgzgL/F1hUTj9S
lLZm3CXG4nVvg2+EyhYYCiYjL/vmQXy3rDVioCIM/XjWET2nglSIZiJtw3hPtjNCa8twptoGgDkh
TddK7gieOjS2IPILAnGLO1C1obdjRdEDUSB57UK+7Vk2pSs5t8Kig3BdI6oOrfUMQHkNGhMZ7V5M
mHIGBy0tjSgeJ8+8ntFDdML4XgqMAK+0IcDx2hJRM3bFN04MciWDbO6UtFRRmcwW1qocBlHpc9UA
6F/A/gLBhrMabjKAlp2OHUhyU/u6XdS7EU0egfutxD3U637b4HZtyYZIQfMVMeKeadK2m5SN/d4B
++UzWJ9DPLPy9RvtSWCX/V3utgTYDhTsMI6ZKZ4BhpbOOIKuGSOBu/ymesAMg08W3/ahAcksy9uF
ePQVOnmCELxStzixyx3olIIUqVhgN23LaQsBtIfG1J5wlzoAXibRnenM5X4cRxGK/Hy9igJyKbD5
AHxvgwf79JhPS0erAXQsnlzWlet0tRuRcUfU8jYjneCjsrh+urcMHc/6nQakNM8oBeVqtlOj18Cg
Beb+fpNvmsDaNxtrJ/iG5w8ANHLBSekAC8pgRdwDYJJk0swV7kz27EjegdTdpMiKlRd1K9q+88+G
OxlkH4xxk9UruM+mznRGpwgJyEzjwK6fiXyV6n4qPfdAA/fF2+WVnX8s9OBQRlUQTdiAFrew1hwg
UJ5DyLWLquxGGvTSXxa9up80ybp37LHW//wWgEUbBFcAyqgQ8ebcQy3zZIiZdOwUzgFDQObSA3oD
CFz1psXdJnponx/7U3vcfjJ5PQOwS9S1IrrFEC5xDB/I68vbuBKS1U8Ce5SMEWHO9NAjMzZTKqEG
NIFodryekBKQw1Tj1Va7ql9vZH1z2eLKsmAQVw5Y3CDSwdeBirwYHanNkRIo7gyxO/M57v9i645t
8LkwqE/+j7PvWq4cx5b9lY5+5xx6c+PMPNBsK+0tW+6FUaVSkQQtQJAg+PU3oekzLVE7xOl+mIiu
KbMEEFhYJlem4RQ+bEhIebpb3ftkripMq8+9uMFvbCxCm5IAuitzYJ8phyd27h39awoC8/7OWoWC
va904hsZaBQiYwEZ3TIkpXqAVkGN5RBDu9OLOR5zLfEh2GCXkDukXjL6w76qq89Ay68E9ZfPBx5s
QPhevtjino3TpE8eKjBKXumJfgfnGmr8RUT7xN6A6CnWNh8fj4vbCroggIxRm3ynK9/PRZNz38dA
nJtGIOiB7OZ3hx4d+ZWsNmAveCwP813/sbW4YSOy71bUAWDeMgzIg1f1cS/B9m02MZmSHpxWH6/t
QhHI9OA+PLBSA2LzLloAKfFcDD1oSByWACgrExjCg8qqGGxIE1B2ahjwb2S9b60qV/oqb5rGEmMO
TFGGXKsUIzt40XzwkWOXoO5cs3ZpTwEPd1CRRDz+zp/4M2cm1OXRpPG+j/ae6te8jLzZCoU4tdbu
4w295EuAqjHxgkLOHnfj7cqCIhX9PDKGcQB/V+TaJ2RTyVAMtx+buXQm8YSiIAmEqaKIf2tmSEtL
I9OILpfgW5c+Zd2jxFoa3UkG0q34x4s37rW1xedCX0iaHHjqiAShL/eKdRUihYmcTv79lNiAfq0O
aV1yMEh6gc0FER5K82oDXp+QEmC01mrR9QZlR31oI3DXAAtsH1fjkYtbCdAVoNqKJHfZ1KjBoEtr
HRPVxa/sk/+yNPCBGTtU0Z60a/OJnQiEkuxT9vnjT3gB4GqiCIPsDVXyC60BK+eDRwMM74E/AzCS
Jh7RjAUhCo3GzzxswjpPZFzHeYKh3I9Nv08RAI3AAUVuCmT3uwevLIKhCDTMWvp0o1dZ3KDp97GF
CwkqeM4taHgByWYjWl8cUOpzaIgFiCadM6R7Y2M3HstIDf2M1//FaVEuf/HyYShG9YwwaYlGwOK0
8Er4bZsjplRjzgq5YHwunjVEDBrYDSSAeytDP5fcJgyq4RMTxQTbWiwvM3lZpBkM1uFRYaGNkMSQ
vU7sF92YInbvVvbzwid7Y3BxBcUAlmjmIdRj8b8xR7Ud1qo3Br7jaVvGYrfGIPLek2EvXwB86HmA
SnWxp3SUFbfxjEe9f+8aR9Le+P5fflkRbnkAdwKlECDvX5hoOGWpxqEwMTH+BSw5oZpk63xroxcI
LINgpfTzfg/fmlv4ZqSOloR8DOYiRy+qzDYcrRULF449lDrQ60NTEbS275BsDqb5SAdFlSjoQdnk
oPSPUrJ1Dr5hBArtvs6OPz4X73n9ECFDWRUQGgAsbDjpt34SvNtM73OmTj6GWaElfshvzKgDtybO
RxFSM6zrKAUvBJS6rxnc2BpA4eKS0eB8IaUALnjZ8GhnrfZFCf8J3e9IJnk078rrIFJ0TuR2LfBU
J+LtRcdy/zT2rsvhzqmYMFoRSXCbo4M5azs3579yUT00+RBSv1iL/i50BlQfEwVeVfx6T0fnZX3l
lZWjdrjbgwoMSht1JDgk7TgCTrYFslvbr9GNv5/DU9/1T6tLAK0Omqw0kJAW4Dnw61D73rB5RgnA
mPnVYIonN6vHQ9NpzWe8L2yHk5iHQputexLoLTpcY0vmeGqAOnIGzjaT1sjHus/4o8msNSS+8j2L
j4K7C9J79LghALH0FPls9kMhQGtR93caPY9WHRbVrTeu+MD3cRzA4IAfqLoTSPqMhQscyICplJai
VQKZeDso41mvj0Ih3sc8LC0aFab2/ePrdenjo7jvuEop0kNNcnG9Oq8oPdpOSA3vszt9m27VGJ4D
UQvUm9yNU4Xt5r8Ijy84KnXGcaNRJ0EVedHLg1oj0Rwf9GFwNn1idn61sfF/xNJ2QPSCZkRiEWjX
TvNYJa2Q3a3QWBEb0NJLStJguC2VYB3jLl8LpS+8eziWCL0A5AK+DLDjt+6mzv1c7wQ0fBXEWnWo
xxm14D6W8UkP9dBvV/uaF776G4sLp906gvRC8cGwgmCII26c9No1bnT9O5Kh0lsrbaoPujjLMIfC
M6RHMWa7rLh1VQZtQLVAezsqzYSdgy5LnvRrAcTFk6VjahjPHtD+uOpvd1KIvuiA8UeT2GatHkNe
lwLZCViv0nyELGE/pG445qgWhySdurDIdFQ6xwniRT1/hqDbsO3HrDo7pPlkDS0SqLZ57EkL8fKu
OxvMZeGsp+4WBIJ0Y3WNF45uadyJvrXvndIt90HZlUeTDXeu6fMr7tYPJK1Z2NrII2zOfk5uARZ7
rj87HXlOiWHu7Ir0mwy8TqF0mBWlaQEdjdaQ/FbvgEq2ZP0kfSIhy9CQPjK8xjnwHu0wa/as2ODN
577wWTg6M4BYhbCufOKyHfH9+kaC9POOdmWBbFdgH6ymebQYH09uE2B+BqyQdkRAxX0XQHjQhHiv
OaLfAQDuFh3pp3QYykgbpZ4MTPoPQx6wjRak3+esoydn7Otj4ECWNAo0TYuAGqbHwOiqb2nLdRGO
c4fV5yOLNQfgc7CNobBVVAZK2KLhsax5T8IaGK4Y0ygorumDFsE3IWKu9LSjYY7Kx6njVLty6vRn
M9TyOeOBuzEc9OCNIgd4dpoeDaJ/ctzyOSAZsBUVr7d1B2p2aAQjFdXYeE4t5wkIf32vUfbL7DX3
W1G4NHQm+RgEmg0q6+FrVRhd1A+esfvYy114VCEzpsZBgO16D1kIcsdvB0W0V2OGdJ6fJvLFaq98
KI2iiPixqQs9YcyFvHJtixqVJTWZOSnmiBQBs3VVHECBh5jZ3eSHv0xnifwD2jjom0K5Fa5qccMK
TTMwiPtywxJMzFtrKPZLkQ8MqBa3D2ZS/NfbK1wH3mRVAgZExsJqysDoQKJq+jV5T236qfR2AlFR
nQVxOhzaduWjXejJgRQU6j+uktpFyLl4mpDaTd0YANhI9unWitN9todc63YdJnfBJWIOEzy86A04
FmaT3i4TZwOqZqDnUePF3fdO04ZNltUs8lPQUtjNTDeuPRqxzWV2xGVJv358ZC48AC9oKKVho1RE
Fut0ZzqjBoITI7s2MX2o+/pC34zeZ9ZBQV4UNw1yo5Wy2IWIBiz8qD2oQQh83cWSbSkGs0GoFbnO
cW5JxNg24GUC3/i3DKmUFaETAOOLxTlNmrq5OkKldWv35yo4dfluYGuvjfn+VcN6/mNmGTb7Zk6I
E7xM76nsUWmcBqd+o85LelqL0S/dizfWFrsHAuyxEQyLmjbFHb4RCDhAgR+aENhdB3ldOp2vl6aW
/qpQRBwurYzCGNkDbw/VYgfOpNuuLeryifhzB1UF4pWZQffLvO5hppDnvrhtjaMvTx6mrT8+7Bdv
NbIoZHMoR6nhzrd2wErXlmMFOwqHVO7otZcorPzfoFqCS3xtaOG8nKBEAuvgSEzuFMtsh2ZZJPSV
9PTyUXi1nIUPTlNVlGVonM6BnK+qHEqBNHNaIG5bMDyRwGwB+yHyhiOvsMKp8ue91uVGKGQ9J17q
rlX7LkTWb1a9iCYLn/KudNT2OneFuB/WSGQvFE3e/PuL+xzUBfBGLna1L0vQ7+ax1tIzAs41579i
Z5khQEuzwOGBnfRbdqfo9Cma4QqWAeXaOxmzPuy2a03wC2HC67UFi2vtddkIFDVs2j7kJotqO41T
nDn5FYT/NmSsNytX4eKV+/PsBIubDf60nhY6vhVN0PxWkoJkY2Shf8NQ21B1rxblYHlc1SS/6Cxf
2V1c9c6mdQ2VEhWiGBs1topyMNLoP0ZIih8fL/Pi8/bKmjqxrxxLK0tXujp2teT0ocBMvlX2CdTY
d85UPnYu3U2ImT82eSn3ePMlF05Gb3LQs6rcQwVh4vRvLRbrWtFAKvU09txsVzPHta+58DcYX6Rg
B4NN/1twlp/6FzZ1Ox5RQzHAvmZFcK2b1TLKpTMLLTWkMAjSwCy4OLOT1he5LtGnRHPw0P5QGoPj
fRUj7jd/NmhwRfbG3KEPBUHM7comq2OyyCTBAIPaKSrgarp1cYxsaQdtBsqziKPAvlezDMSIpruO
hXKjoCoBxABXEJeX3kIXT4eDnpCN6GXhbfUsd4JUjOBgc0joUBZqfNiQ7lRlZehWD7LeSvn08TIv
OdTXJhcONfOYQTHoDAdf9Fu97M/94Nz/DRNKUBebCGjKMhjjgDXTIoUJMcsdRuR3Wb5GG3ZxFa9M
LFwN4BxcGgbKtqLJQ3DYQexm5c5dctiYevrPIhanoXcmUfqtunKpAMhgW88gC/7LTJ0qzYEIK4Yu
AGdD5eitL6mIRbvKBSyrpUcQkHL5qOvJxx/j0jrAPoZRUXDnuqgtvjXR+6Cfy3x8DJv/6MmN1d24
5PyxiQuNMbUMpaiH+ghEgBfuiVu5DaJTlL8UQgi8CydjY4NwC/2jb2mGZJFudmh3/EifP7Z76RC8
NrvwUJMsS96kSKjkAL80fJqdNeari5tnIhsFcAJikkth9JHKSfMZLNTC2g/geohAUIv012T5ivdB
Y+OC+/Fe2VK//+pdqVJDaBW0LKKZV1poabP+JS/yPGQiLY8NSC9I2HeWdS1rvdtPAXvQHRfKUWkg
ztkMoEOfdeNGGwndDABkbopM2vHQCHtn92kQzrUEz2I5yhHY+AwF+ML8XGZNEfoDA6Uia6Znvcrp
tsNIDoj4UvBhd/aXHKiNo6sXyAVQMInz2rA3QUuMb3XD9E1N8+zkaRhco80EUgq0jLaYaCj2rj/p
YYkGX1IjYg37WbY/R5aaO731xH3gW94WUqdSC43SMjaFPVYPht6lZ14wQM0NEC+5pQ60TdPOwAfW
JjXq0ErrIBkglBCD5MNAcd0pTt6sBiAHJ/tid6TZzrnR3owmbW+JR7+3nXVVZSl+OqH12Ly0l2C4
rKEKF9ugvHzutJI/6p286VFLDsuRkofaJW2UlUYRV5Vjb+ZCn270zPXC3CX9TdDb9e2QifKq9SFq
4Kc2ZnAwAyljsGMi5ZSkjvAV/auCkQPtQHa5oTwlU+iKdgw9wg4ua35YnPwqqqYp47brg5u0nIJP
BffnE3PtT1nTfnGC+XnOlcr02ER+jVYB08qta2ZeqFcp20BPG0xHSAUaEXZWW+xabgAIMpWd+Gli
bjKuRhSychT5i7jz8xoKr9Y5zdxp5xq1vzP5IM9j6ucszDIqxtBJa9uInJxB+jYPug0SgPau0HNj
U9UUpFEc/3jliLPMzeshz9su0WaNZuB1mGQW535tbaei4lsOZORtlg4pD0VjMB5qxDxkgYVsnOdW
uXN732RngOy0ZwiHlZ+ntNas0Gj07EHo9XQcMgwZJP7UkdioOQ1R0hZRwcTnsiE/vG6Aqt8Q2Kih
49DELYoXIuRNcA9qujl2Wu0n6dsebBODLJq4baifSHe+yR0kMJWNaisVLeZwcUbbW1fvMlwr44fW
5KdWGP5n0OZVcpOLxg9LvafXejk78PqlZJvcl81TmytKvxJy3CLLoaI06Q89DRAagMxIQNQppJmB
B1wj96gPkk2beQ9MJ3nkEqvbVQ2w3qzu7o2qmqKWEahnIaV6mEpPohugn3nbnptA6EXEyr4DTXQL
JSO7Jygqt/ZohpDi8m+40+UPuTNqGuZTFRQAwVMlElc4/gbKVZDJK/I6HDKwl0mTyq2piWNREB8l
S/NEhxSlSQ9D9U5BPlG0lWKRtbgThSy6uLGLPAgFr6QbBrk+iHAau9Z+FnPvD9cov3pa3ASZlkVW
w2V+xil5cqtMHAwmxm0hxjqGHOPjoIGcyqbeNRsJiXvPqkKz9bpwTIM7F4jtr8LseJXYPabakSr6
lohFT4h9JLwpyc6bhj59qroOFKdamc3apzKzLCCaiswG36sv5Xg0BlZ7kdZqVZPkgzYfunkq7lNe
8uKYWlZVxZWRlXSTz7mVn2oPcQcDxDPCGPMWMnInAn2DsHXSNvam6id+zsd5th5x/U6lSB8nw7lu
qv4bnYqbqqvgAhvj25y5TsSrbA4Hx8ncbUtoBVLYxofED7KAKc5NohU4/cTezxUd8m/TCFgf5ELt
/Ax6VsCYMlT9Er31WeRgmDLGH8JsGeqQJKlqP/2KbHv8FKSVu/e71L+dMap8HluH/QBACDR+paQY
CG2os/UnN2uTMqXGQw8Ou7hra5KQKUdNllRirQS1BPQ4OoqU6Fe5vu8CaLwEhDSEWj3oQXsUGbaz
f2s5w8YS3ygkqcWZpJ9082bga9yzy/dW2QQDAlSjlIzMOy2BsTE6AVlLBqyv2EF4GM4o2/tkDVew
DLtfzEC22cOrCTKe5cBrk45N3dqERWyeQpzTRBJ9T/NpZ8/OVR1kkXRoElTNShFgxeyyRUxpgLCV
Y3VkryD4fKcAUuuJzDKQUKtDT9FABQa4BpyWt4GEdCcTnw5kz46WxeM3m/5VmdWlgUWkgrCDcoe7
kB+o2lBzr0fxk7l6yLi9EoO/dIhfp2RLS4vAsrdE2cjBpSiu6ZELbd6H+kBRnwzmEHqTcf2z3RQb
20jW0tBl7ru0u4gsG61DeZ0DhzSbn9qyi007KbMxnKeVqO+iHUwOo07vYhR6WU0uCt8B1clMoxao
rm2bdudU1LcVK76amfg75aDXAeZiM/UaIdfYoC0w4dBEYug8VA8yp5wQ3szihnbYYPBjpmsQG3Xe
Xn9EaB9Y4GxxTNRHQVmxTOkhauR2zaTC9G23D4pQ0VC6cdtiPs2MyzNiiJVdXXoRZRCofjTI0KwF
CmSx0Ha2hCtmAZUKGneWeciN64ytDe1fNALvgVumehzLbk5VmDUefaSehH+p/U9WtUXU9XF+c7EY
64PfCSQsGFHAHPvbm1w6ErmjAwZXVVvWQkiv3as5QqWAkN+uqX0s3QZ2DVLGYMNQysn2u7PI+3aA
SwH/aTt1MWjZYv1vZFOwgJYUHie0LZepaI2QIe1n4Cft4HNXPlTOUXNv/vqWvbGxKG90uj3OQQUQ
nLktT1YM8oZoQNtEAZXXYYxLh662zATbKdqjmG4CM8Xb72PPgeaULWKxSavBdmiHzYQUo7kxBi/0
QJrXZhAZX9OQUAn74jqpLUSzC1cKww+LmgG3yjFIOfAVXNu03lXnI7I+YH6gG5O/sZevLS2KLJPH
h85QMCH2JCO2rxOUo74aW3Pj7vK/7HLVXkLEDSBUIAxtJBlv9xKeY9L7HnNhtmxCrSsjPbfCYn5G
tLT2qqif+90OvjK18O6caI0+mHKAErN35hC6Kre2OEAn6WRBWtDQ9iv7eMEBvlma+qKvMvtJnzNq
Wb3CDSsMThWXz8Ujf6llQhRBD/OVnv2lm/x6Kxd3oOyyPKMedMld7VROx0msLWhtAxd+iaSEMaTj
GCtC5RKVUrJx7sw9jbVbUCVs//pQ2JuTseyFtiASMUCjhitNzDBzSTQy5ClDPLS3ORI5AGw+/l7L
RxknEXVLuCf8z8Cw1uKCiZE5FBhX9JKrZOqvG/MTpBrBT7hS+31X8FFBBoYbVOkPQ+IYFHl7LLp+
0HJBfBo1X6aNfbAjI9Tusmvvsb3yDhUYmtfwFcsna2lwcZ+dtPeAtywR9gbFsB/RIQ1B1K+FxVTJ
lSd46aReAqg/A5vlN+vcoK+GHATkTftQNQhF7T3kyDBo14WTtTZ/dmldQHWoAifw6+8CjNRDcmRL
RIn+t3ljArxu7ZTya7HtY2CGIa4GyN8qZ9vFFb4yutzMzOJ0nmDUvK32wJneDNvs1r5pjn1sRMN+
Qqc+P8DuilO+tFZQOuku+Cd8G//19tC0opBZpmJvvfo1etCOsa4Gr1sLPJYeS30+zE0ZSgQEkzjB
wkM2qasxzMqzSBywo4kaBkivaCw33sE8uqe1WOriVVA8upiYBesSUr+3q8J7Z0z+7CDvO/iA8Ylr
6zM5811xNWKiYpxC8s2++/iSv4utXpb4yqTa6FdOmTMbg+RggY6CdEq0AFwGXXPV9V6OEtIQmjaL
6zZm5LuD7l5Zf9PzfG2Tl256+RMsNrm1BbeczIIm8ifji7NRc1ygX7qTT+Sk2k3WzdqAwJrBxTvE
CmZ1/QyDVZZgVDusVqfhLiZsrz/k4ukB9XNnonbGEOvrBz2pd3Tr77tdv5EbfcOAKNFuyNZduRPv
MGovO+kjGvIQiWOwduFJh7bAUJwncVwxmFPsunsOFKiRKGaFtbboxT1ERUTNnqLLtAQ3yTlo+qZG
6UByuw8DkcVOuUb68kI79zpA+fd6/mPkBXPy6mwKfcQNFDbSwl/eeQJvLSrlm/mLEgQskuI63Vl1
Yh2sX01S35t/62L8ucKXzX5lHOiOyklLrDD7rjYT9B5xsU/Paaimqv7WdoJyA6NHKDG9Y8lFUdwd
SmNmESQrrn3pHpx5zcTl04FRUNRCMFSIWOLtTSfBiDPvwAbZvxBMHjRwzauWbnte7SEvY4eXL4ci
MobYQWb+blY+78pp1Fq4Z/4kD9dDgg6BAqBjNG0D1pLEiIDQ3awxSV32Za+sqkP76pNRWfZ1rTs0
kgdjY8XQaWSJkltXHHyr23nxbXhlbLGdNgW2VwAI/Adpdx/V12pUDCGZAqfV4ZpB9e8tLwOKIyAk
NaHYhJDp7eJsAuz3bFZGlKJl4U9WCAZKjLDFH78HF60AboCQT00VLumkmmZKXUhzGFHPvZCNnzL7
ma4hQC/5Dg+PnAUhEwwdLfniXYIyo7QKddj1yJvOhD19vIiLBjD3gE3ycKGWYH/Qarv5ILFVLivD
vkC7Zk0P/tI2eYA1m8DQAiSxvEvp1FhQkYKFsYPKR3oGH2EyryWeF4yA8wdFZzXGhtR68cVxWRXr
MZ7mxsBIYPWFT1OUDStR45qRRfxGwA41FTNCnDL3jwgEEApDdc4xN3/5k6A2BEQLqJov1DwsYaFZ
ZoGeWQMO1hPI1VfWceGbY/IIxUOwrwJYvORCmAlr3NrTcffrJAt+GfLLxwu4tE/AEGOiRlW6AOh9
e/3GAt/bUR7NQC+JdpsZ6fnkrZVtLjgV5P9AayIbAnR5eXJHV6ZFo6JplSLbURPnG/dmRIqsVJnF
8Q/ZrP95mv5f9tze/Nt99P/6X/z6qe0kK7KcL375r+viibV9+4v/r/pr//ljb//Sv87dc3PP2fMz
v/7eLf/km7+If/8P+/F3/v3NL5KGF1zeDs9M3j33Q8VfjOAnVX/yv/3N355f/pUH2T3/8/endmi4
+teyom1+/+O39j//+TsSoFffV/37f/zm6XuNv/c4/3guoTn7/f1fev7e83/+7ln/QFEJV1xVpB0b
zZ/ffxPP6ncc5x+Qb0NdAWMHQJMAAP37b03LeP7P323nH7iSGKGAVwOcBQN/v/+GcqH6Lcv7h8qh
0dkAoAqSb57/+/8t/s1n+vOz/YaRi5u2aHiPn+bNWwA4DspAQGOA/kn5BmeJx+B97vq5VeW7OgWB
EdE4BD40KraZJ8uk6U3zQWTWsHI41Qn/8wFSRhWZj4fgEqSwSEVUo+zV62rxMfCI7RU7d6jdOaZj
YNAYw1qzxCxNmdphFRjVdWmZkE3XqrxXU0DVtCbsoCLn5U9hKl0vIEfwkZfNI0tMgraVTnY0r/dF
a4WpqXdhNpsiwijQt9qcH6BDuPKg4Ou9M+vBz4NFRkmJQW9TuYdXiy8Y5j80p2+3msPF4+D0V9KX
lrwbHZvO+AzWdOvyIa2OqcucnwUwDTYAGm2LkZtBYsqPTPKJ8UlAkYV15ueMeJ0AafRsuY9T3hAn
wTs2dLEqc7Nd7hCzUsNOg3llTGO1RYrdxFZXN6cxYEOxrawgQ8tpcG/wiJ9oX6Kznhr6ZMYtJg3F
MS2An9HkYH1ubL2LMN3rA4haYQoNnw6aG00dWFVEJuELtMrBoB03LbHLEATwGV7Nyiwf3SBvnjFp
VZvhjDGerHf3MyY69s0gsufA1dPQra1qp4nSiUmXBVtzLm+6YLgJRP65RFYQexXXbiUIbeHwU37P
ponupWF2Z30urdB1G/1XpdV9iGbMvc+Ee5/ZlbZLO7A8gvBsiMcURohHzA3QL+XWo7La9NN8duks
nBhD818Nyn7QNP0CvJCTiNo1t0Fn6bHmYazFlKUX+Vz7VYmSV2Hma30Tjmbthb3rNwfHqtwfXPqH
rC4CSG9gie5sNM8dspEnf+w6jIVMo343ZvbnGuF5EmjWcXK6gWyE5gZuUtCpDDAO5ha7obKa+noY
mvZse5l6gUa6Nagmn2fa8X4v8C6iuQTQThnLoMuqmwH4TlR2S26eyTA6v9rKaQvsOy3JEX9YnIXF
HRXpSY6PIl37y5RLHyGfPxDvAOoF4Z1zp2ZBxMtyGsKubTT7K5uMsoSI01DTO7OYBbsHKlGfdlU5
Zj8GMAWN15R6vQydJjAPbmlDj8EOmpEnHPfMj6ZG1oDSTqIbdk5jetfa1JIMUIlhGo7ZEPCHNGiH
u7wENVVoaKonDgBGvjdai2dJDqY6AFPNos7xcxKz2Xp50TphRxvvzixz19p5LQ+a/TSSTNuUjBpP
weQNj9XcSH2T1VrQRX7LfCPqxOiAfGFE9ztLADQwmms0+92zLXxJ7NCyi4CHfp3PDsg40cz7MdCq
NoGNGuoqGUrq52FDB2eTmiVnIRGOQGsbiJ27ktudE5suab6B2gIs4BPpKi1JtY4YW6A/5N3gplzb
Vy068A8j12V17CbpYhqqKpkXwtcDKkbHzPQjj4H/LBp7TaoRv9wFQzYnLQAPg9u3BxMrfgA7UxOE
fNAw+ofExNcBwXEzc2+TwhBhawUlqFkzkoEysmPWpiUubaOcV7YIQUHkDweOeSV9r3OrhvRvlWln
r4U4N36AvkYXtrb8FCqXxOTJiFHIMmK+a4PcZ8jd/kqMbfA4uaVV3U+YQ6rigpj+A21S8Lm3rnUP
ioiJnkgzTFWMGLPERueFY8aiYUX5FbeakyQrTSf7PFp0ZJtCajmQdyz3g11dWs01aSof8SgxZQVH
T3r33hLpWPzkFsZ3E72Wk3fAC2mxxK7MAaOMut3vR9Ob7DDzGlHHttmi6OoB7GE+pMyUT4Xou/zI
mK1VUU2rZkYb1kI0CqAbE6GRB/MG+A5EQX2T3zlTLZyN5vqdiG0tkPnG6VjzNFelIeNGT1HeyXkB
yR2ED8MjuGqZn9TEHO4DTkH31BpkbvYsMEu3xk6S5oiba6VXomBpmThkmu9szNNWEa2z0g0Llntp
HLARk5Sl045GMjupWUcQVx2eA712WExZbpxT6jjjVrMrZ44l3NCTPtpDuW1zEXwzGiK/e01a+A8d
Gp0nkEGNYwi8X7lFnZjeUkDM+pC7lvAAZ7SDLwhMhLHFKAoD/lrnJg0loEEAyKYAsZWiBoOgUZXU
jSbp1U/AbwQY7/H6PkS5JgfpWKN6Kq43fa8q1vFQ9lWeaGUBTNkIBugQlHDag2OAaBF9oKkNczvP
j6Vf1yCKssish5YjPRpSzHPG7ST6nT72wH7bxMxRn6jkxLYM1JoD+vRwFNdGV4r5mqVpy0IbrZdi
hymITkSm2xdnT4qm2mrUU6VwqRUYvXYtUoaSE9s+lZiI4yEGguVN6VTdWeNtTcO266xq76DUhddC
d0tA3yccpDgHURHq2q1ptVsQFIECkzsTFQme4/ScE51dsbFl2Q2XRTpj9M0utgw/yDc40+wcUM1u
Qij75jun1nMbaI3+i93OezrV04xOJR61sGQcojgg8exCB8fl6KLT4kbOWLQPJLM6GZqpRvaBGJxT
kTfauRjNke14ZVCcC6+fodgxGP4d2oZQ55zg7ytLvwJFADsFRm7YD7pdcwPCpJ2WbzjGFB/LJtNu
ukkfrJChqn0zAOtq4MTnvr4Vdp03MXV70MdpQhIzNjUpq8iSA6BZhSOHEx5ZBENl6ZnDlZ5zom8o
lZqdiExvgq1dTqyPxy6d8zCV1U+nwvMBZOdcQ88FHkfDJLefFXumGzo76n7T54epcyR+U1GO+CXQ
CXql+SdqyOkuoEPBjj7U7fINEPsWh0aRXc0HIBHbbSttiu58ZTB23VZArUasYX56DBAZ9vt+MjGN
jA/e/hwmfcQYtSan3cBEgNk+gzrXeMZFkFBMCn/vSp53seznHjLiFfiQTyMv0ucBiqT1cSjayY97
ajj9xmWDTjclCTIBd2GIZyLHjFxVelZhZGL0tSE2MXkM3y0ZnU/cc85uj7mmKrPdHUbwTBlWNICa
eYVxFfASWIdyZjrFbhZTcGoCT8/DgVclT3pzSj/VxJnTXWa4mOPGw2Qd7Vyb5/suAN5PK6xsYwak
+NZONbm1AU4ODlrv6DKxMpMe8pnm4FFvjBr6sFWqZRvGS2tXOgaorBtv8OLBFl/0tpDGtugBR02M
Zsz9CFPyohrCoEUytNdEei11U7snbS/ufDx/WQx1i8oEi0Rgin2KYzrEJcTaT+lkQJkksAQx8LwK
249G+LJua2uAvZQOfez6Dmw8KDnqYe8bn+H6gUWG506daEi7BmLtFccAPBKb+5b+f/a+rbluW+ny
v8zz8AxvIIh55L5IpGRbluXrC8uJbZIgCQIELyB//ayd75wTb8SKKniep1QlFWwIbHQ3ulevxcwP
DJanv/XNEL9OOzE/NQE3v9UyrB/TihJwQMFhfgSGvB+y2QSL32SRZN2nTdDwdQ2goTytG41fKzGg
Td9wFIDSQIsbkUgCyjHRBQ/mwg7KyoR9hy+e30KKjxYqXL0CAwo4tGTEK0PSgZ7EQqczpivj5hjj
WqK7tdX9113675A4xR7wxxP7FLQw7AwEeBL1RrGCaKQXZhUZWp4dBvSjMF9p1YH5IejJdKTpDK5o
fDTx4M2A8R/KIJqzkuFddYvBoxIMRjFc6mFpwmo+RrMgv6VgQvjDm7Jo51mlwOUEkLVa2TERU/fk
j4p8pPgKrxggBOF9209gyqppO4JQfy/bx3FORJH0yTEZVPrRL2kM0PrKJvDBJCqMsgjvLIDwGmAz
l1WnN3Vf3goISkpoKIM1JezRjNFm2PajL1RvkHFHE/790rfsHSCyRqPLCFYiAzA4a9SUV1IQeHTj
Rzp5bKalYs1Jmr2OtxvkL+OGll01JiAEH3VY9ZkOQc6PtqgiekZayQj481foIvUcJa8G4eSUthWH
nmbKynlJss0DWrw6GjPVySn29kSmZx/1bn8qhB7WOjojqoBY7PXuwzzULQQ3iAFLxI7/mL5afYAR
0pNPlnF+y2QAb7zRpDNN3sXQr5PZOK8rl4+V4WE/fm1nLoi49aJyH2UB9QmU/I4rM6VKX0O2aQqB
Ok2iPiWZ2ASnG7CbddXugNcCVLEvx35f/B28nOkEmtOz2soVeuEcFMegaQEfKpC2oWTT682b9Q7b
WMIdaGA0I7MR8FpUd4MF8olhyCERgrQvjUFym9yNe9wAzghIALmLST9nOA9fnUi04mXMxNZ+DrwS
WSceLlsh8fxoMKFHRNc/RQzwN4hNRg3rLv9I5f0axNsHf+BgW6hHc49XOT0ueuZPSQPxsQsZg5/r
ftVBFjOqwlOddik7DwCEpdkYABu+NWOuAHS79Ta6bkgexgH4ny3yvk+I+vEhrMuxmEy8f5Vdqd/0
slEN+jld8LSka9NnKGIwdQM6FV4CHdqU5oaKhc33Myg+cNZwFA8Yc1B+0TCpTO4FJUExAu+Z8M2A
CeO31APPDGT5gJ+FLZk+fqzgl05TV7bvhgbP4Cew3BuQ7owYzkRJEOwTwaGWjXw/7B0tM4liInjl
JgyZsKpFRlCRNVHkGCyRP33xCTADj20bJOOnMu79NyOShvI4emO1vtYyjgDpH5q5o5lR4U7PYmt6
7wZ1ijDvdg8zdF0dN/ul7Lktx2kXQ45nb/mxDzE2ctiqpnlNRJ9+ipKhJK81F32VE92JfJ6JF5zG
kDd5rRnNpoqt53EFRF4JOZIbYOEZmgJ7qd/OMRKJcwyQLbsVNIK0ZsUG/W2uhCfgotR6P5XwA595
6wGDMPXxbTOJ9DXEDtYzrb0t35sNKje4En7zDQQC0I8etqW56TvdVnd9pVd+m6Seis9EYR7pXR0J
yHUk6DtiQktsCAvfox3ik6C2aj2MOEx4167ZOifBe8hSxuWhlWK66zWZ3vItGpAimq7z35Bl0Pxc
bnXZ5ggBJWj0Y6ZA89dDBQrDWdEqTxIwfMzkpBvkHHFLwTGww9Ek70BJrugR3oPou16N6rD3Q1Vn
FV4C7BW8xMhOZZ2G4jxsYcXfs31jyOXKQEcsoxPZvkzLuH9MFqSIxZCqBBl5PGzlOR76aT0YUNd7
IFuL6lu1RrKssy5RCnl4n0Rb9RUEHmcMLCTmBKtn4q5uEy8B8RChDeMwpzrCSyvFFoPMn3zDEXTh
GDGsAyDxctYL05+rtdPsSU8d7TpMIPmpuWNdGQkoh4AXxT/5GlnkV06WRCM/9qR5v86mJ/wmTsG1
LQ7gdwVwFQUCALj2DbcCr8eV383DhYX18qIZ4gw/9lXULYhpVNhJeMXavPExVcDgB3+ft+mkAoBi
mqytS1nlSySUuVHRlgnwuqQ3BLkldKnTHilppeORPOqlwXN4FnL/jccbcuOxW2ZZxEuLKBGbysTH
YC6/Dp7PHqqyB93Y7Pft7yXj4Vi00sMXqHaeDA81h8D8qxKvA3MLxFuy5mO84mWwqjCJ39BuGyBy
Ojb1u7gFj+4RiL8EVG3AynJdaDE01T0SZWgGVDDYH/OeBNn/nnrfNOk8N7dIFIbucxiK5Qw/MckX
6vPhdcsR5UmQZUO1iUDiCJB23ybe5C1GkAa/rm6jidVvO4jMPq6BqlTmkwSx0aQCdJRBsDRdNm4M
jFMCnh1du4mVn8U8hG9QxUHmUHpdB4sAkG19FCgX6ANKU/6Ea9743WmMFsNPuAg0wNNANBjGqY26
jxKBRcB61h9ARI66WVWO4JMfJ/LvyYD/X7H/X+EFYPZ//lMU/0vF/kPzfRJf+6sa/+X/+J9yPXgD
/hUDfwrMBYidA8CB/1OuR0voX5gpTlDHv8wv0otd/LtcH0b/iiC0CpoyEJhAg47+Wa5P/3VRwWRg
C6MgywQsLfwn5frr3pR3aSRcOgjJpdvzU9EYnYANkWwwRSkSlAO+ettLrL3PrWx17UyTQMZAdmtR
T+vvUdv+jkm0Lz8d7797Dj/3GJ5b2uo6Sm68cvCEQVpDdyR/wWMbAbLmtrjVQ8DFZZ3pkDNRUvdH
M/RvuraM/lGv8b/HTawWHcMkY7qG9VoQOt/jxdkedtCXZ047J5e+xE/fMk10N4wzdp4OSQmuA0+c
BsbE0W11C5JkxBT5KtRLMWxIWHjK8ELcAE1yW/3iOn/aO8Q++ZTiIxZwh8spkSNe5O22Ou7dao1s
JXjfyj2ZizaVRZp2p5rRF77oddPnzy96sdGfNn5h5zQlCrwFSE/98BZTG1rf7CF8/ddp2THGB6Et
jLR65eLdxSIOHT92bP1uiIJjOI3lVJgRHnwJkUt28+Z2XrbcQoLZ2G4r46lIlqZ56PtevRpJ/MLY
2mWHf7bJ/ntiseUYZDunpAnFXPQU+dboD0XbVuYf9dr/XNxyDSnp/DmZ8ZzzesMeeVfPT57X37oZ
qeUsgXvkaECYuQDF3veaiGOAVNltaetQwrCXne6juTCBZOVbsosub8K9Wl8gAHju0K0bkCKt5T2r
5yJS/gTCrQHtH6B+HW+vdeoMhkj5JHEwk/dKB8lJm+XJ7WAsdxyAZk6gNjYXilIMvfbLKB7ifVoc
z8VyyNojPp2VmosZgoaPfpfGtxvg5m7nElseueriqfa9AZtXI7R/RVIdu3J/63QyFzTBz55HSsy7
YlxhLkYWgclxKwP5G/An7de/X/7ieX91TS2PXFP0BKUPBxNWHqa/vW4tiznq+0dwxqEMU5LGz//+
l56zTesTY+gioppoeBte87sAWfC531B5d1o9sr5wk047RpojFHhk2TQ3ijfNG9NQdKvd1re+8bql
kCXw/yggjSEUAigesWp+obv/zNHYYJvOY7TFS2gqJEZjP4N1cfsk9+CfIZ/+6ywj6xNPbOHN1uIT
yxoz+ysbMcUv1MPfn8s1EOTPxS2PE3ZQlVwrqgs+kvWH6kh4h+cfffA2FfIDWD+39swEqDn//uee
OSl7ktCvw3Hrx2kslMdeRdDPyuaxe++29uU3f4rxcVVV9Q7QctGBsiMpwemmjJv1hFZImbgO49Yz
Y7EL/TGi7ORNL6nyPXciVkhBb2pYowa7njBV2U/dDR9jt0D4Byr6pwMhAM+iAh9MRSTDb2u73YPC
4IVZ1Gd2bc8XrIlUOo0RSvylymtT/zA7lDGcvqNNGzWiLC6mFWlNl6JFy9KnOJTv3Ja2DnudVz5K
mU4FW+p77i/51lc3bktbwRUjHwJrV0hek2HP+tn7TEYwargtbvnemrJhkT684zT77SsQdpibAeQP
H51Wtydv56DszMQrXbDxZitB4gr6dLeVLa9LQm5a9JvHwgPaotXrsWxemix/xgJDK64KoI5DtEzH
QnT0zWya90MauH3KPwpEP90bsFbEHpc7dj15Q9b7yRNKM44vAlvsc6dT681dMxZBSw6AWWbV4Hgk
tm5pw/xyD9B+KSo6fGXB9Ki6xjFHsgU95QjipqGSY2HqGKiCoVU3cz2/JPT6zMe0B5klqGFrkISM
RQTMfRz0x5mHbk7wUs/5OSosGDoZe9GOBQED+DGh3jdG9x9O5v0Hy+BPhgKIL9qaCcw7iCKgAkCT
NIxnt6UvJ/XT0gNYO5I2rcYCZ5OVAMrRl4bHnztrK5ZJKGDp9HLW6DcDOvQ7igUntz1b3jXVtBKV
RHCnovpWAyufRav+zW1ty71uqxn5HA1jAS5x0Fb08/cyeElN8LkTsbxrGle0UWB2Lyho6SYanNpu
cXMl9nRTgo4xKordWICW6AE17U9lj1Lv3x/JxYJ/kfrbQlsy9QIjKcK7QaPJzwBda1H6B8fU974P
CWBRPB2d3usYYby2xrTtZ8orMgIxWE3t0e8YO091aZIX/pRnvoBvOfNNxL0BWnYsls28Ijr8AhqK
x78/peeWtu4/+n2bNPrSV5AJFOXkUGWeFwdugdlG81YaQFcDurDCAx4xSfWbbdFu5VP/8gf95AHW
ncUcotrIOTfAENN+xQRKP0vHE7e8wABcWm9KTxVbsJ0qdHKisnNzA6h4X228ZySooBgI10X9LjMs
BgvnEH5w+5yWH0AiNOtkhl/E8MZBm3dIso5uK1teQLPda9mIlUcZHRSmcQb6j2gE/vPGQhfr+kAq
f/FSE5Q46yQB/iGhT0O3/zN5zT8Xt1IsHy3sKgGorigD1UISXUbgUROJIMMHEPlRp7cVVHmu/4R1
AGmimbQq0n5nkFWCf0+AH3U5+T8aKz9bOhuh1gk23rHgprptE9Adp6XTRwXH0PW+w7pDhk8ZBDUW
hblncbsgCXXbteUTWw2nO4HLrfD1N+0DHcydTJwy66z9HQi9YceeY93fq7i9BSfySyzrlzX+GjOA
er0+j3jmCxEDxVELiG+sQMZjosAt/6Q2XbWI13WApgvi/7JjrGKjUMUZeOgUStGbu976zBoGLCvO
OxXQLgPAsd1bx09pXX1oqZi1HnDiJuXnGbycjSmdqmbAuVzvGoc7QWIHd38S5GbqovsA7ywnA7wM
Fv18bVodJasBP3YBGrsj1+8w5eN2HqkVjoO1mmmtcNR6hdwwRO8Ef4l05xkDtNXmQWlVRaA/VUXU
byBGYsAGvZQPPbe0dSF94Gng/Ygq5q49mhC+ECMobkd9+cmfYrGKBXCbGwwkQmyYw+5+W2pHA7Fu
ZMNXJXgSqcLbefgYR/MGYBgPHVe3YnGA5hwFLTh8ScQh6TnSJ81eqgFdrOEXvsSeI6ZG13s1o+pJ
F4BnzvGMRtFmggjIbkPZt2XfNgO4eYzJHLevYF3TcS/rdhY97lISHNdY/1YGGMhxWpva97RUmxq2
FTCWETSSe5mC4XfELIfb6tZVVXPgJWPaqGI1W9GnKu9Gx+BpM55vPMBob4ylh9m89UX4jjXJC8Q6
z1woagXPfoQWB8gEcN67KpJOZCCYPbsdiG31Y+wTD1MrRbDz+MCaVh9pH5Gj2+qW1Y8BVSUmXRTI
D0p6MBSUyT53K/RRasWheN6NoTWscNBpgYlKmSWm7x3N0DJxPPbbcNkRQiHzNYXQ9xvH4Ab8tYNx
+wF7+hjiXGHMeyRyeLocVBNh4ityXNoycg9sSMnOYYl0aSES0z5ManFzY7a6bTlLzDYxrnAs6o6b
i1LZS7Tuzxh5Yhm5BmHTyidYooaeIEuqcyX6t05maBO+Gi8Yw8rvx2IF3vNQyQ4iHrILxe9uy1tB
iQOMQcpuA1Sib4JHA2bmW72n5Lvb6tYNTcOS9TWHJB9Q0t/5WH/yUtAyu60dXofTDbO+4Rx0qmh1
+RXMSK91A3I/t7Wt69nUnTesBFbYjex70KqDDGfpuLZ1O/1lToY4wQcFArIMT8wwuR0x4ZIubhZj
A4/UlK4iBAa6gEB1CFXP/mbR3M1cbNxR40XdFmAGskj0+nrvyzxWiRNWhNryp0OkuqoOKmQZXvhx
JGkxLy+l5pf4+4skg1jXEzzniVfKEa/ybtPkbaAmxc9p5MFe+jlYpkxhePMDXybKTymRmBauI60X
xz/MSimBNoi6tBtU0azqB6Q2we9KlRuYCuR417fA43ycFn1pjkysOQgZ5PUeO77FbPqVlHkrRBUm
VfRq+yCi9APSs09ON4xYt5dHQOAvEqUjNuz+j6XBDNg+Dt5LBY1nHPIFmvlzrr3seou0mpHGUxDd
g2Q3w7SLG8yA2jR6pZalaqG6XWy6flhK+bn2MTbgdC4297APGFMtJIwFAM7buRTv9yl0qyDZCJUE
sD41oUVSmEicTA2VwVQ/uu3aeutN3t5gjEXguCPw6JfVgiHc2bFGYutDCmCkI2+8ZI++QKZhsl6/
JOX0jJnYxDka0++8pXjtNT75FC703Haz2623QXtsFpjrCKDCulbx7ULW/rCJ+iU5nOf2bcXVDpVu
gLAo0sewehj78pVuU7cqvQ3Z62KtB8zsqWLvlzIrZ4Vx48D/zc1OrGuJPAZCl5cnMGPDl46pfj4E
AE1tB7flrdAK6QtCMRSIt4Yp3zYQ/i3Xl0gRnznxv0CLFOZlwXeK6AQu5WzUmMsFX67bpY+spDcO
Skh/RojYoFYvM5KQ7xi1c6xo2Lgi5VXTHGGGtMD83COYQV4J2brZig0qgihsICqwHAGY2hSYHH+Y
dOXmUSIraGL8dUlQwZUFm8oPoeGP4RI5Ln35xD/VYTC1HK0Thj4K0Ffcl7P+INLVsQJgw06MBrtF
NOPWk2X8Bh9wr3rhlktH4fW2oc/RYoAWd34yzU3iYeIqlW4P6ci6lkOjU8h1owiY7O2Jdv3reR3e
OV1Jm6bH7HriPGhl4fPpmxnpa/C7OMZKG3IypYY0bMe2Y7YUe+W9Bqrc7UaG1o30Jsx7pyluJGae
31JZP0I9+tbpRGzMSSox5b1HcLDR7L+vY/9+Txzvo405GdjiR/vSy4Iq/73yvSmrQumY9diou8lA
lrm9BDRMr5y3EYtPa+jYUgitO0nIoHoOEpaiHVLvNO8B++TRVbslmzbyDpOgGIkZERcwZXhjVvam
RkfU7Wtat7KPoJm7VEoWxqs+L6n/TnidE14ZAvfXF34hZsEcLkJOSDTmkoVnsmoBs4jbxu1YKQ34
FGrwAKwe6w4z1J8zqRM3G7dBRMgfgqjhRBbJDDaliT1NtfnstG8bQ1TDNdWNxrN/xdAjqG7EccMg
vtu1tyFEdA55Wq0wQ7ljNj5m7QxeqenktnPrFUq9bhnEpX7rmRrSpOGxTwO3j2ljiDjmmDZvREGO
aIxWoz9XQTELKCi3jVuXcy2ndYLqhSrKttMZMexBKe1YagmsVFZosJeVFdzhPEeYPGl51jS+GyiH
/kHR+lOoT5pQ7v6M72m0OVcxfz9W2i2w/YWQt20xfd4gi0jiGoP7NHkXVIsTaoPaTMNVEEL4acaL
h68M5EsrRJxjH9QOTp/ThhM1nQf6iEHLAuRC2erXv5MVSn5ua1txc/VL3u01cGGIcEGTybau+uNU
lfKlUs4zebgN8mEmjMtaxrIoS3VDt+WJB9ytU+Fb93Pta1D2XaraHsj8sqmeq6NnVOR2iWyQT91B
6K1EuChqRe6JH+UQL3Fc2rqfQD5EGBPGuJsZIg420Ppbs/S1m9fyrftZmlgnEzXIKUYInnnLw1Yx
N69lY3xEzFU8xcD4LGMIHR0f+ubeRtyqHTat706XyUsHHIrf8ft0H193NXdrJPhW6ERB24P8D7vU
aDj4egZ9N4SO05EYHr+O+lUCYgwp4WznaebgUFEPO3jznCwFU+rXi4/+DqYsH5qXHY1Q1BseQ9/7
6nLzQRp+vTT4n7xIJfDjIFSCfJvXgLQZbWPHjVt3s2NiX9r6EjsjiLNBInSh5L3bxsn1xvHkjqIw
8WShGvZukTRXq/rgtrR9MUPwCwDGOhagbMhEMBza5SXliV/7wcTG4HBwTas9RsepA7Xdq3T1g7NY
QcXttvHw+kyYJyF82a2ymEOQlPjT98mjH92WtrJaM/bJ0HvwJ3wKMCbXHDxunFwVBuyvd91deEm7
qUJddqLDAQqMQVZNys1MbAxO4A+tmULY9+J3n6N+vo+r2Cnc/0Hu+3NBYtz8tNw81HxZBMEq2T8u
+0tyb8+YiQ3CCRVXIdBqSIBo3f0W1T05hQPITJy+pY3DCUq9Moz34imb7sG5p+r1BpIJp+gAMtfr
r4kR9DDuFyT6VfiWhfVNrDvHla1rSeOZBXyB/24VaG+lntYsGUA26XYoVsBkVbBdGATxNZP5Riz7
HfiVnBAgSWpdy7JbFR8pDGUnEHcK/besZU5P5L+ow4P0NAHEGTANxocfxrRnSMs+uh2IdS37gaQk
WuBgKZfyPO16v2nHfnF6aoLt+tpMKhBjDUygqzEach9Ir5Bd9eS0cZBkXxUKG1YDIagA0iBJmCUg
bgT1reOurWhZ+gunFeRjixGkjx1D1a3u3EKlDbhBDBbhbmAkVZLcorp+V/puLtAG8GMeoBLSw4fc
mulzzwJ57Jq4cty2dSlZkA6TFLjue+2D8bO7j/2X4JOXQ/1r+xc6CdffEVXCDjNeaP/uCnTGX3og
S790QyCbW3Bk+8mZpdp/2KAcMr7wt1wM5Bc/aDdl9boLihIFOKPwR9SHpqmqe1ON7G5fQwVYy9IN
j5ixKEG/lwydmzO2m7Wh6sMAHGvIY4aJf4pBhC6yvVXc0WJt3xOZMi0bfHwogD+oKnw1BIPbzm0w
VM0SoAtLJgsxpP0BCMYvHZHazR3bDO0lmJfCPUAjgSblqRPd64huTu0PCOVc2xXC31wOIKEttB6P
vgaXIYuEG0wEes/Xi1OwBXdkxHlPc/NDLNH7SYE/6+8d2yWE/sI+bSRUVddsXet4KKQPHRyRjI9L
xJOP5ba6BSobD4Vhlj4Em7ZEui6iDFysX/nCX6oYPXOdbUQUaiPNtgUo+/c0hIlH3fRdNkMoDlWZ
TvUBSuPeQzkMjl4vsRxTU44jHxYgpCKuPwZb+IrOk1OFF1oM1994AklaBXJGWezgYc+8fuxA4b64
jRVBueV6dXAaNqWGVRZiTaIfNQgtAWdaweT290Z0+ft/ZURWIh9EI9o5qNkXG5m3935p+Odo7F/S
Y3tudStpiDqVjDQQOJo1GfIw8HgGXfX1wWnvNkQKpJumA+PmpU0HytfEY+DODvVLipzP7N0GSe0g
eu2nGK+nejGY6SIPXrS4uRwbJMVQzFihRoFS7BpwkU0xyNCzpN5fiPB/NHN+8VFtpJQgUcVFw4Zi
naegxcrt9noC3qIBj+qy6Cyl8/CE+rJ6BL+4/17wyXhIjXr6LY379q6eIsrPop3Y3RhX3vs0ipTJ
CPKGt+Ma4Hkq2wEgDtX45tvkgbDwjEivy/sA+fjd4ikstsilvODLjRu2OSHWO0IosG/2wS5QklR3
o5Kv+MCcakyJDWJqzLrEa7ewHInh9xqCAcPg/e5modbt6tggRgZN4TwOXwGoPu5usdbGLoGzCqy/
I9atTHdIa5hQ17yQ9Txj9jZ0aSmDJtF4EeY+r9O3l3D1Du+r/ovTgdjoJTHMG6sSrD4qfjSgmZbN
N7eVrVw8qFowVFYSR+33mSnv0t5t3h1yU9ceuOSrZEk5sFzok+d3Bzq7zV+DTvB6ZXDe+6HRWJlE
8rTp9H4FHM3tOC6f96eeyRoJouYBSweMnyPQDaOy7BbvbK4xkOnGmK+B8Qkyg8K0Qvs43fv15LZx
K96RTTdVGCqWt9UeHKHW+LCI1K3Gnthilrycd5FQLB57Y0bJOWHCLY7GVqSr6i7SBoNjORXRkaQq
W/mT04HYmCWIK4akCwS+ZAtyWZDOs/Wz28pWcsovWj2LHpIc6kwXYlrND4Eo3ZAGiY1YiiewntKe
U4CLfX1MZ1D77rXpcre9W5cSIPGy8tiY5JyQ5o4SUp8EyK5fiKDPOEEbt2QI9ZKOyiRnkIR/BY7Z
8kkp42jiNmMO5CLCWJuE5OnaZwsJzoqHbrfHRi7xsVvNviwkD/wFAs1fmnF3eznawKUGXLmgBZ+S
fBplNpTf1O6Ygtq4pbic/Qi8M1h5YvJYxcEjD8Dy7mYn1r0EzRdEdsqY5Hxd3pS7eaVXt95xYgOX
NvDzq6AiJPdVXYFCDPqc65A45v02dqkSSROTfSV5T6J3kDR5GDV5dDoTG7sUpBgN8VssjdwkH4Oq
GGO3xNaGLq0LlyngEQTOe2tuAz3Pt2VXu8HyEhu7NIaUB0C4kBx+pT5Tz5+OEHWpnaC+iQ1e0hs4
5ZceV2cBrzcYBQsyuSG6oFBqBeMVYEUiZpJLyDiUHjs0sZujCq1oWcWKByB0JxBBS/tTymf/xILY
DaCc2NglST1WtjNWT1ciT93QRAcfWZZbyLTpjzxUT3W4wgwxr3Q/zPzjsMdu0cFGLk0xdId0j1uv
55R/xfuKQvtSc0+7eRUbZLDVkmBQfDc5G/zbWoeHqevdEjcbYbCXXhuPpTE5VHT2bN3YE2YK3Xy4
zSMi9jFIq2AGgTyY9k+yrdR5KungVi6yMV3ttCqwiAb4nlLWN1EztbfjFLgZuo3p2us0afzaI3kD
MiteiukQQ6DGzRJtYqi0WwC+CLH4UKk4CwBzO6wxxEec3K0N62IqGTj0bki+VtB0y2JVegCmXDTa
HH/AyvUxhUrRGBzjvN/lcYEYdxgyt9egjetCfT1VPqQxc12WhyAo82gN3QzdRnVtQJyvGDjx82bB
+CmEE+qQuWVBNqpLghSvE7ryc+WpdzLsnlTvOcGLEhvU1Yu6a2W97HnYhx9A+wHOOYiIORmKDelK
okVOdE+3HDTdkOJr2MeVmrdua1u5ftuPy66gbggtp7ILUQFqlicNIU43h2sDugS0SMOIU3itOXmV
iP6kme/2SrGhS5iDZKAn4yafobUA1awTdJMc3Xh4HZcTtgYagXPNhURVDK3HFjIO8Se3E7dqP0OC
fpHfsDXHIDRgQOTVMLuNzEPV+XrfZSinetfenKOqfaS6zlsaOzlxYgOXZtnNulnqJW+g6RnHYeYR
p2otVIuvNz2AbM7QoJxzDi0VnpbnpfzuctLEBi1Bn0TWwxzPsJB1fUwIJbephPaL2+rWS7Mboh7a
MP6cLwFUaGqwFJyi1Y1BgDByfSiY7I/Chi9z3kF+tifBK+jIOF1JYnMHJTyGSAqkPXMZza/1PBwB
RXNygiA2uN71EqkqJmpYctXrLoNURO516Q+347bupFqN6jYwwuc1ofk6ekeohzn5QGLTBqVsgS5o
Aws0MZgOOmh4nWsfyqxuG7cuJTE8mCB3OAN5Fi0njzGSVWx6Sar61xUJYgOXesVBDeybOW+E97jz
9dy0yW9OG7fJgyjYDgzx+ZwHXpuXoXib7t0Ht6WtouwWY96pIdOcg2LqoQzZh1C44fCJjVoChecy
4wkx57Ltbrp1u6WOZCfAtVybt+b1ZlYPu+5Cv8qg53RXdfR3txOxcrWg4yUmwOSch8mnyl+hxtg4
JT0ktS4lxAEnnBLDyhiF3/v5RpGX6H0uru6v/SRiI5ZC0cXQ4ljnnA5yYyfaj7Q5LdDX/VyhK5xk
VMfcrc4EVfjrw4fco+8PbIYzj5q7EHSZk/TcPHlq3VA+x6wG28GUs1YeSswS+OO/pZR+N/+3+j48
/M9ZvCxwA7mg612XOxRcQ8iV5htfy/fal8192VM3phZiQ5iSRFEEIW/Ko772IdHe0bsIEo1uId+m
DaL1wmcOQe4cmvEgTmDHtmrcPK6NYor8OF0j8Hfn65TcRExD5i85O10kG8Y0oFEJFnZP57uGyttY
3kpos7stbd3RvUUTLFrrKU++pMspGhyXtS4oTQxnsmumPFi8A6E8N3P53m3HVtBklMP7obyRzx4F
Swu/BbfPSzCTZyKPjeuJYkjW1x1Oo6FTebfiFt16CdduUdMG9vQmkSvkiXQ+cvI+2tI+E0zPbhfe
hvZAzEr5gMpDpNQDQGsem/cSYnRO71diQ3sANIgYKLd0nrL+zCm95YY4lSLBHX3tTeqa8map+inf
g+4dBPWOpDNuxQJig3o8E0HiAdpNeb+EPwIefBnmwK1eiAn3630nUzqmvJt0Hg7fiWmPLWuOTgZu
w3cgL63CcsJhl8N+AJ7hDE4Tt7hpw3fWbQvleDHoqtcQDJ3b8UTSSb/gXC+f7Beh04bvME8EMwUb
A0Inj4oVkOWvSvakAqivURC+9HQVZJEC7bGbzduoxVUbCNqCvTbvPW88jsPoH5POjdabJFZw9jdI
DSxa6ryu/D2T6awgORo44TAg4XttPf2kYi9doOktvF2eZcLlkYpeuL1ZbLBQ602mTyDMnkNFyb/v
AooUYHRkDCY2WKjGlHkd6nHMWQBZvrrvP5Gpc+MlIzZciIgQLO2hGvOB0deCv22q5J3TtbKBQpVR
U4xpnzGP2iVbWfStrQen8gexATtT3ZhRcCw9DhiAgifOknV2G1AkNkp27YKh2WU85kEAApzOv5/0
4BaQbDRQlEbpuszDmKdbevShGCx6t444semMVuaDKynux7wZyvMuv4d+6ebDbDyQb1LwYPsgkwzC
6P9x9q3NkerItn9lYr4zI4F4RZyZD0BV4bfddj92f1HY3W0EAoQQAsGvv8v7zD33bGZHzA0iuiNs
l62i9MhMZa5cqwBjQJ5MB+9ZezxQtNW+8MDBdDXKPrOpy5KhPxYQ7cFAa6ck+pM2fQU53+pbsrj6
cSOV/3Zob+/VtlIlEg5BLH1VgYQlbHnWuYMh0R4RlEyr6K3E0EsipkKutsnjYXDHduAeFaSs8kAE
i9E1bS5S2RI46vLYnOwiW3D3VVVatR18nT8VUEnqS2GBuT02+i7AHT4azoKtr64o0EAI5Z6S4VhB
L9zzGdVLF9Yc6sqAqkAkPeN9u3zpzNYd4yKGOOsffQ/MCedGYPx5WmihN/ndeu3BDOIeG8REEoAD
3wvL2aTXkLrOYjAGHpryPThI1N02zqyOS+VBPd13kDVoQWp0bPBdxnYFCYn1BhaVzATZBuRRRI+d
zT02iEw107qu51LXMzsnotouEK6fjwWLe0IjgCPHuAqruZRedOsJcUrn4VgSew8MUomh4YQkdgmp
xyUjY3rn8/pYoTDc44LaZTE+oJ1zWY/rywgZkgw62gfj/j0yKPU6ZCXMx6TYCtJxcXIFVu+jT+7/
8fgEkLuCqHdqy7QCI2viL1GO5z+WRNjjgzouZq91MQbn/BncNV/5ciwm3NMajd3Qm7UP5tJrh5w2
oojn+NjB3IODqNCrJxbf4lYoitlPgA96PXQq98AgO9JuZtE6lyRsfmu97rzI8dh87IFBcJLrKNQy
l6F2N8Ncn9PtGP1fuEcGDSjj+ULouZybjp/TyqPZzJR/7MK8RwZBV4Q2KHHM5ejiQpPmM9/052PT
vXOZcyeRV9F2LqeJ3vlVBfZenx4rr4d7YBDC47nt7YwNGOr7NI0Vss3jMVO1hwbFPamVFnIuF7Pl
eKNLEM8H98nOW5qRyLCWWMytI14W++rkhdvBVOq/wYLmhg+atHOpDMocq9yiE5jkfx5azT0wCPIO
c2jRkFwqpy9bF2WYpGNeZw9/IcmkkCfH0HEo89bU+VAdky4J9+AXPtJVxxJDO7ed0/mDZSM9tpR7
6MtoNQGzOE4OlFynTPXN54SMzbEAYo980eiLCkfXz2XfkDwM7KmPDsZUdHcsm5BUM8X/Ml34O4pX
udDRr2N7ZBfG1ixttn7CwQk2dlZEzVmCbPvBKdl5yr5bzdg0Yi471Tz78k158SFYfrgHvehepb5R
mOyAOPiE8FLp6Vhgvwe9EPDBqmbBZNcGjDetuKCv59hlZ495UQwsYBSlZOiw91kESY0IBBuH1nEv
ijZSnBTZNXNZ1Vsh46tpUMec+x7t0vqz8mfPs6UTkBS3IoNS8bGyxh5ZSPS4atLD+lUfkrV1gnbn
7aB2SbjHFqZVE0la4bnTdHxrt/B5btfm4GzvDmTcEg84eYwtgltLk5xs28GRgz8Gly0VW0RwUSjt
sGYr/zUkX49tkN1ZnCoRhZPDBgGepgCSO1tafcwZ7HmLyBCJ0fSJLbULI7CBAJA3SeMdHH2XKRWJ
jCr7EW4bSm0BcMpXNrfu0HSzPQLo44IdLyMe3QTrZXDrZVHHKOig0PTHlaSx77sYwmclKrw6Ux/c
MWl17FCyPQrI1DFHciOw5chkmttu008uXcx/iKZ+dyz/nshne/mwdNpwXVLElARJU1KSVYzevRhS
y/OQzi1/bhvaJKhCjou4gLRhhOBNuMzjZUydai4t6WqWkTV18l5sTi81FDFbdiy1yPYYjrCFv5qX
1pQD5eCao/QdemRvR44J27PPzNILeQf1wXIbut9YWDXIFB+Tl2J7FMesAiZiX5oyMXVZt0mdUX0M
Fsb2MI5t67RMgAMv3Tz4mdbzmoHNMjl2TJKdvVOkqt1G648ZlzKL4+CjQ3Y7Rv/B9mAOO2tlJo05
tziLWUW5yqckfD+2oDu7Zxs+g6Eaj85D8Y1My1Uwev+h3PXx6f/klOzRG7Nfb2JmHM/tVwVzQZnG
xzq+2B69MXVTt0QGW8WniuUQ9aH5Jo9VLtkeh8fnMEIA4kxJ2+AmbFwBarhDwQLb4/CSmSRjkxoM
nS5+toTelQRXwyFPwPZIvLqrwrn2FlNKYk+uwRuAqfkYzxzbi/hFVWBFx0dTVn3fFeG8dqclHYND
8Srbo/E4j0kHzNzHJTLWuHp0bKnQUz7xQzcbtucRa5pOSEp6PD1W9qputLhNpyU6drdhe0CeTZcK
Yrs4RHr+DCK0O2mbQ8kMtscSkWVowxpbpOST+k256hFr8B9Mefjnx3MPJJqXyK+SpEVWKmX9DeiF
+mubBitBX6mJvx+yLns4EUUjHJlICJPex0m29OYHn4djKWn2b4CiGoKv7eBjv4fNxTe/uT45dpL2
eCJ4dw8NpBiZpGuVNwHJCaRNjjmLvWZqNQ106DcMLmJ9x3WL0os+VDVne1qkyEmlQnRNlxEbvKKL
5INX8WOJBxbvPEUXMX8kS2DK9gNDgL7v710tj0WxbA8smoJlG+uBmXJt6js2dvk4tQeP0C5A5hrk
MnFAsQerukaiVPAcXG7HxAfZHlYkxkBtimJWkmEqexEUuNMfKtCxPagoUl7TeQAVlWndXnjU50kX
HcIrsT2oiChXRyt426AM5qGPYs5Efay2wPaYotCZpAU5B7aJoxkQG0l0KNfN9oAiPxq1HD0MPEP6
6c6r0jozTXSM3wji63+8jjSpTUjgW1PGvFuqYhp0X2WDGNB3d8gU7qFFPug9ExATfqzmkA+h/RwE
x3p42b/hisJBr7VGwNK6zi984crFpuKYudrDfPQYD9BeRsjSteyyTGkmUnJwg+9OpkdbtDi1GDpo
42ukUAoxHNOoZHuEDwe5yDYHMza4l4o7yTvMeYvS6KG13CN8PmDb4PckfcmCil4Lz4pzl0zJscO5
h/hsHUtHqjVGr0VNMtUa1eWuq/Qxfgq2R/qE3to3YTv0Je+7NtO4Twxrdczj76E+3eSPmkttSjtu
GbBbN7IWn4/N+u6IisakRtNOl1C/tOdFhFvuESgGHBs9+KMBWJEfnMY2dWWdIgEeqseomY655T2M
aAu8cJTD5srZeXUBaqrx5BQ5GPbvkUTA+hoRjasrVZt8qZD2zfrQHfOdeywRlxA0oL5eSyj5GbBA
zf7FpPIYAwvbw4lGn42ouHJXdvE6dRkwHUGXp3pdfh1a0j2mSPQKvIwOS+rhke3SnCL9nzAifw7l
ZHtAkZLU1m7GkqLwOr+nWF52qvpl/KE0a0GtBUbx5ou3xZ05dnPcw4w2R4Y1Tokro+mTZzwQPR1d
hY/7wf9iB9r6rmKAcroyhDbGZNtsCo/pErC9Ypq3MtCTJ5glsZiHJqYXelAYh+2Jh+J187qppq7E
FQOMh2prs3o8mBTZI4wqxkH/bkZXclbLz8gdeTZbRz/4TxkGSn5Pxv1JcmQPMmo6jcZ+mQ5ljz5f
9gJtYnE9R7MX3ooJffmfQG1GhxdTyRpivOsmjXp10RKs4B7lQzt3WY2qV68zZBLVdg25GlDquK0S
4zPtolDf0LG19fU463W6N2tVpydJ0O57NYHKayz61g/t1TpFS3LHIFNGTz0PoOswhxVYHjIeptU3
5oV+krcbTEDRcq3GwoSRnbMg9dqlnGokox6Zb73wLCfCqkvkgJt6XIaE5Vu4OndCpfJ67nz2BUGU
fWNETXfhl+GpP4lPSDcJUyVnA7TzD4t3W/MQaiFRCRI8sBsFCUnePdQjQYnDWFShv7+Oq3OwKqae
aePP75sDnRq4VjsdQBcF+hFXygVh95P2G6peodd2qhRN3GxfmkG07jwlkbeeY7SdjldoYWqTG8+k
s74Lu7APvoMXfbVlAK2FOk+iqflsqjWsch4Ckphbqob2qquWarzvQLG5vkSQHK0L8N5Rm8sq7aMc
0gQhYJx9INprOjA35KSXK3tAhblespT7Xvq2YtLHq9A3FpqYbRo0X+vGcXLlLWESFy4SU3dOos6v
8jRAfeAUxc57WMJNsBOoCNYkZ8zy6GGt6/7T4jeNOlXC9uxJgV0BTzP1/QcdmUpIrivTJpmbml6e
CRhvggcp/LHNNYjlUZ/aZlCair5D+00sFwD+F2YrL0/7WE3F5oBCz8kyUVCtax6BsokypS5JCoBd
plm6fVkM4FpZEySDly9EVizbVhtLfPyVpKfO2KrJEzfar7ZtKUgwBVnsJQgjL/61gcEqKAM+0OoS
UGifZ3YIIPjjgb7J5lx7y3VMeAz2bkBmqnzTg/+KtzFg2I3b+RoX/SHKQJY4mG+2SYzMkNaN07IO
DZlBROQjk+4YTlE29UFkH23KVi4y41fzljWdCtYidNzrz1Yma52bCkTCUL/ZNp6rXqFvegnixJzG
wQdslrWE17mfCFmdW26YKyjA9K9LU7k584hSEOboG8uLhMh0ftGWxV+ROOCiGJYwHbOOL3y5GPy4
LW0STFtWt5olDygdRCYDL/KiLrxL8LUWLg5F5kW6hXC9BMGPK0ZrxfqNrqkAjg/k9436FdfpmBak
7mxw24I38pe/1Y5cvMRzP0ZoqHxfK+m/0KSXEXIWtTd+4pXcCAhmomW7CcUCkuK8YeNATxP3I/a4
dGtIzrbq2v5qtdxXF7HEUmcmtPODnm3bn3G2ApurcBx+LjVD5o+DQ9uWEBDymou3ztXXNEIL92AJ
06B7HLv48xIq71rO+ElWg9Ul/joNSdcOJxBLtkqeFjOz9qmOeNu/o5pHoxNoZfzEAkvMg+jaTQFo
lbN+rkLR5xJloSHIIhLUa44Pu473Q0TYfNEe85PbYRk+9oAXVzBL1VBhuXAv5M9oY6vps7Re3UO1
1HCqs0FXyKJFTTd87ikh9c9EB13100CGQhdk5Aix67qNupsa/N3uqo/o1j5sYxN9aZ30glySeQnP
oxLW3MOaei5ntVXRGZXT2M9Avyi7z2gfCdLPlaL8OhlQ10dLNDfV9RC56L21fgf0Lov75a7ve4QL
fjebr1GYWsiuCdu8T+08PSrheJx1A06Ul5vNl91zYzePF3RDjJGBoW0Jihrxkr6QAXuCeJFI7l3K
K3KRntXVqUGo5uU6iavgFKPLrCpMUnsqE7EJvVPjectr1Ce9vlJyK4INtiNbUO/8mN5PfjrD1yQI
IAVnmeAruHjHh60yp6E2T9Ib0+0EkxDjCSvJYZ37hDNynlpO6JWHapGiRYAOly96DZEvo5FJX0ca
xDdJoJa7aPQadZ3GdRdcQohc+GeGQzDdwQFed+uQa1BBWlffpUtUo6ukYdtdEvX6FmktePcAuBE/
X+OeN2cl40VkK0PGOMMBTb+DsXO9TwVr4xw8yL/5jU5/hqmu3vyBDP3TENcbdkJNBc0jUieF01TC
IYIsE9RrKwdnoQ8ZLNnWb2xOzjOT9rrviT4hgS4K8Nj0JzXxS+1cyUijilCgdGTi4DIGlGQpXR94
58Ys4FuXpSCHywQonrAvmyeEETZr0YmbW+ct2QZOApnGW8HjyGZcxeq28f07R2URxuM3vnjz2SdN
XVgoIhWQKb/d4nFFKk8mXjFB1q3g3ZzmQnlzmlHw6F1cBf4rWOc2vkuT9sWuo4U9d28x59MZhOWs
iGa5vMRzpQrdgN8azAKjzlOI/1ls26SC+QmduwajnZ9BhelFMtwgPFh4uLb+85p4sIeVTjOGxc2B
oaAZo+sdXfmFNu4unUdyAu+9g4BqJ/IplnW+GnLfRvY3TGN00mBuLJHIehOMb6cgWArAWnnRrc07
BEnqk2dRUU6gdIYAwLVn4cRl7bjOq5RMORks3Iqlj6RLHuwaXwcDsIJ1CIgPGmP7LK7spWM6vR1Y
e1cJtxRRtD61/TjIc+2835iDQ5CVvJnm7Y5WXGWcms9qkcm1iZLxVC3Ru6zney5RLs57zGHYqgkn
Qblck+QWV87twwOAw9zNCiao9yZoYPl8RLQVhIE5iyCSWeLEnPut8HI26E9VzOPSnzgIxBV5Ymgi
AbtSmwfCHzJpx6wZCP4m7tGFMIcBPbUhk1dIVkRVRhf0mEgknbOxb8NHCNbH8DRVgQ/E+2KDqKfI
hngzjz6n0fsSVVNVpHPtv9QqsGuh5xZFR+o3srmlIQ2RO5gtXe8hNxQXC+m5uPCkFTLH56N+Hnpd
Rc8xMlPumqiA3kXEEypjHL2omRtV8kOtYV8MTeAlV0lbRV+HrgtdFqyT+wahyIic01FXX5e2XQxi
PvSFXqc+Sxx25jiPGR/q7XPKUAk9JSAGzbu1979CH0aN2djU49d40Px95Kj83HSdxexYiTOF46Rj
KE7XzQYHgkTZfeS5dv009invr2NOEv88+pwAcd15EzsNdOxYkbQ9B9qpX6p7E1bGXtqAye/dNskP
xLpgPYDIAtvKH8y6oL60prbgU4tnZWiXaZ+CtKY/TAx1uc9CkdZm/oBkK3Kki/5G2k5bBFVJ3ZZ1
NfRf1LSy4Tc1xcv7FAG1lI1RACT/iIgYtaulp6wAg7afPM6iU+rk2xY8dbJfW1nGkGh6JpRV8jQo
gQ2pbYJ2Tl5P0FAVNh4fpmXhG0KTcZIQonK2fxz0wJu8s31AYVgaMmXIsIbmnJp+o9ko+apzND3T
Bw1efPmsQTdhHkZDiD4PxBpxbmiF2DAN0HWcL85HNzA+RT+d5yFoCqYIKRE0++la4Cp4C5o3A/wz
pdeg9TDxDejMfcRj4baNpxZ25ivxg839DNcKcE81a2+6jANIrAv0BTf8SUKeNLjSQcIqTEUTBdk8
UyFyEvsd7ErEXbZgPdsyBCk1uIqdRPNdyJtmePJ61zcPlEZ9XYQIeWk2KTAgPeLeAoZpZjaWnLiQ
j+BarNHVRBK40m1e162wsYhuGsdCcZ1QPgFfE8VWAAZokiqbm00/O5uMr0yDFO/SAkfv5VED3fSc
SbG8Ky8RfibQG/y5Xz3QcPY6ankJwntEJZFDE0UxT4jdM08l483UKO8k4chfmQ3CF6M9eQ0NE1wo
mt5dwxRScR8GE5szKWfHrlPBG4YrwAz+bLZt73IOzRfc6pI4a4exCvLRJ6VfcXHy5NJNxewlml0C
5jmXq5lR9zTRZlrzQLVzAVuXfNusrMCqDVniHmds6L95JE7cqWsRC9xqWN7tQSJczSxUF89V1Cvy
RiYTbDkuO01/mbxVqtOWUv6JJSytT5vnzfQ6dkjQ3PDBri+QnhTvwHnMPDda9fVFI9xqUE9aNC02
1t5Oc7f4D638CIx6W0FyB1yJ6mfqNyx6jDnbTsPamzhH9a90oPR0mYHopsoqj92F45bihgjlmB5a
JtVqkGhjAStsxDjJRS0l4rE4CJ90PXif5DgLeKJJxk/JEgv7sIVmGB8XunZv/dI7H33FSnjZKny4
J2OCEYy7w+bfh72YH2sjBwjAL/U30axOf6topOY8qNBmFqSJ5xU4AGAK4K35sPCrHlNY+2Qac7ct
Y31Z5OZfz8lUNyBq25jLjcJdmIC7qf2GoK6Nsp75DdTU8SDPW5o2v0Ihlieky4PPdRwu6iS2SVwZ
KOAiSJqitcWBjDxyXQP5UzSOzqcqnkQpUKnLhNv85kx666obORvH7+uR8M96Dh8gls0y5aN51xeT
OMUQoQ/ypQaE7xQFrpY3ZggWkIS1wQRKOb6iy4UPqThNjvHm3jbB5l3ILMmtn4zL12oJvLvei9lU
BFGrkEJAS1JcbiPuFSeqg2C8q4wv3lzTC5kRRLLLaQypTW4i2sXlmsoWaCp/1sBc0EgMpyHU3pdV
UpYhiRDnfRK2Fxt0+gNm82OYyT2zA0QvvCTaEFO0sVf0MQ34hVfaNNnMt/QpXdrtVYWKX9OFz/dS
4CaYpa6jzV0CH76+QX52nU/bCh94mfp5KB3dqu9Db1d10kvcw9sIN8znvqJkeEBODpfy2Ud4CPlR
/hN36PZZmglI23qLSp3M8/MIY3nlr0EV3RA31fIRafzuF0+6VOeDWKfC1667DsIK8Y0cx/sp5eB1
BBkwzNiQsuCbBm6LZT4IAreTdpu6n4Zm4qcqXOIHClnVqaz4hGtpt5LwB072R7KGxKv3adSutbjQ
psNt37qhDH3LvhngMTvEV+m8nDqqRuwqOMUmk6ZOryLQqLJsbWLl5S7Vs3/DZcjTQsf9h0to62da
q3s5s6CQcrtutlVnTTiQT9Bj3G4H4mZ75weJe9ngK/Sp5QtazEcQIZw0VXF0NVjn/Oue2/hFGOiW
YdJFJ3NI69DvmDUWXNeB7DcCaL/2ewOrY1ZXVIueHyMWw47W1DNPQiQVJIdFl96odvkF0Ge0vRr0
t//q/RlsvowRmUmxrrnzQAR7Wfi6kmwl6D7s4+mGbO4UspbWp64T7q7ym9JV3ePaGbYgOeHHV3D+
gJyBDI/0Ye6hH+rnyhNazutmnmvqW5mj4wiKG7SlRl+xLgGvfGLY9snbeksz2zL/Fdh5+dvs24CV
pINPyucgdPrcrGiEki0EEvjqL3fGziPCL6m8iw2R78iXcdnENQG3tL1ZDYqyORt9f7j1JEkw+Ysg
L7Iis7lPQ6ARzz7wjvoZMGll8m5ZO/sy1ap+R5FhUgVc8Iw0jKoGjLKhewdshzZsbj2H+fcDFz2G
qlPtWekNgr/MjmtYhkCQ+hlPwVqeLTVlD03iqzCfYdjviOLLq6jbLr7EcgAADVaoAcs2uAlp0VS1
Gs7gLTK/MeFQ5YXqHazNBJ4NmStG4fkg8IazPFjhR+UQ97O8qlec8Sv0ogzPsUxpeDOMdYtNzVRd
zD3rm6yDQxMZQvkhvV4D66sMdR6LAJd0VnxNPuRoC/gMaKCEK/THzkx2zBTj2KXtOQ56U9+rSnHc
evw5Gk52EvPbBDouktPZR51xFolNcqrr5BlkaA3PtReF9S0JkNF4wSUgXa8CG6z0xa8gXPwzFkDp
3y+JnOx1CDCOf9Fz1Y6PSdcNwa+t6qW4gOCPv88TNGxvKG7rG06uHMMHWiNBUIixrr3Hyt9AEZJR
gUIETrpJRjhRivbewq4drtNOQF7hC9SMYjDBTH54HyC76XeZB6vDHv2wJ9ekb+K5WGLdBZklmIyb
Bs0xwaXxUy3PrMMMflk6afyTq9zKijmGOEcul6nrv9lphXVDiUu7h8EhSZnZMOjbjCeSVDnY0yde
gPF0fu6CGtp2ivcRIDsL7tMZvIj4GtnGjGfLPaQO7GQHRLuRocO9hPCbX/Aljutn1xNvyNFfSZZ8
GDc3Pca20aeut7g34g7SyTNPapq+I40ULqc+bkONshUi7cwgITV8Arx1HkAZiT+4ahMS+TKrlBXz
mcdIZH7TtBKMZshfoLsDpyzwHrTyYGk7IxKQ6Hh9Wq9ZzDoz30pEWcJl0ez7/LUK0lRkKWFyzCYo
R70Kia8RIjXhknXdhs8BXv3xFVnvCGL1KIZOedWMWKGuj7exXPAGbaEcQddeg2A6eiUKSjBlO4Qm
/JQu3cJPUYVNnvlrrB5JSyb5Ixk9sD4NbVM1RbMSEQNS4KPnwxQd6x37bsLNS38EsxqQeZi1bU6A
/nq4P3VyYnmsDEkzh1h8PQaD2zcHT4GQTc3VUBooapZ9OiYPSJaxg+WYfYPwSAeqSDcOZTIRV7S9
VNnWi39JY/z9D7xX5p//he9/gOJrrCsx7b7954vq8O+/Pv7mf37nj3/xz8svdf/a/TL7X/rD32Dc
f71v8Tq9/uGbUz/V0/pkf43rp1/GttPv44OZ6+M3/39f/Muv30d5WYdf//jrD2X76WM0mMT+r/96
6ernP/5KY/YB1/j7/36Hf7388RH+8dcHM6Et6i83tn81kML+y9//58v6L1emfe1//slwv17NhLFZ
9LcwJQnSpCRiLPzoaF1+/fcr4d+w6Ungh6kPzPBH9axX4yT+8VfG/obGryCIY7wOoPwHyMYoWEm8
FPwtwiA0ocCPIGJHq9//fex/UZb991r9OYVZ8Hsd7f/Vp+LUT4M0ImnASBLHPt03L2iVRL5Hm/Fz
ODef5IQAXtPIO0Vh86ZgY04CIIWis3p4m5opPUsUEQorGYhf/WF4lcSsp0n327lO2vAeOf0NORRE
Qj3c3B2qei0y/dsXFjj/BE4Je7bjZEtPjEnRddV6mV1QlxusyCkknN2s6aJu6erqCzZvetnAslZU
hj2tZovOC5WvQdyvMDU13gUu/9zNzZB30SAKBd7vIvaaFrVmgpwSmP+LZRxwSZvR7usNIIEbBr7m
mxI3alJJQVNUR1bkHdOq/64NGr/Sra7vExmOV3HSvtE1eEr67rYem5/dVr/V8RhkHz9IOfnChEaJ
wKCeo7bfTBuazEj9bNP21iOJyYJmq1Eu20g2e+q7SNbqNCuAsLYQappLGnunjUUSRCmTn8P4v/sJ
v4Y94tfx5G0odsg3sdo0N0I9V/F85wajs7ieNPLt4OToRwQd1jRvMRsB7AL5/iUReP5hJM2LHmh7
VXe1eEimbcL9W23rDQ+n9YI4xM8JU499gJwnoi9WSBcnly7FIqG8QG/dEN1bqVeIZjokJb6TCe9m
2h7Z137I2ZIkGVkwCx8/UlH7fVnH536tbvg2DSe/xy+HYQ9dBN2EOdRDf9CaqiKBOAUQp9OdWOVS
QG0sPqEe3WaJiF5sX//0ItJmZmy/I0E5nON2ddemxd1s8x0JsxWSVoWybjrNo7fmhmuduZqMdwTL
46fV+M0REeGjI2k6yuadM5Qm1o9ntO33NJWigLhri7hcPeoN61E3wp5BFz18H5o0LCGIKDK9BfQ2
6FFQXJKQ3a8fW8cF5g6knl6WIsN2iyuuvY0jEPAD8dKj5GXizv/UApz6RinRT/Vmv6EmdPFrmxRb
GpRK128DjRLUntSziCZ3D3//3fDxmbOmy4OmfzZ42kabbz3pHqmZEPX+H/bOK7lxbFvTU7kTQAW8
eYUhSJGUKC/lC0JKA+89nnoaPb0eSX9Q5TmVySuVom5ER9zu6KfKypQIEGbvtX63xinatI2Qeomc
vxp9+m1OCHJV1SxyY1XBesvQGeYtZupGLeBMrCjMnTwSLqKmurVmHgU54vt2RfqNyvFOMqRrLZgL
XyN5ZYN2mVYjtbiEc0ptJuatWzJqxqEg0B76OCkOSWD0kx2kAhzSnJ3kRtsyKSx0lbC4bWbeM6iq
H9osXQ8rqjb2GY9dXPzQKl2wgUYzh0qJh1AXCz8W1HkT5AIMXEIjbOXjMYmjL4teia4QFuU2S7i0
U2UMhUM1gXGgG0tmJczhQV80cKtA070uXI6jxjMzadxPMTaUTYbrh2vRSYdqiqerWGYS3NK2rWul
QYbmrg290mpkJwkVzRlJYXfElA/QlHp0gYaWzbLMzOuL6idgqcrpZ52ZVGLQ+nUZRt+6klKArIqL
QIh/BKbqk5tfMhwCRF0l9iEcau1ksCwqsqjsiL1W3axdCp8RV0gszax1kVtrTm0VKqk8ywNXUvdQ
qh+zRFS3JTWeO6jzbEeavNhiG30b4vFIofHDnLLhIUuqxGZ6Mh1DHZh2HHNqrRXlzph0hd+H8oQX
MwGUlpun1AxfAZVeTHHIXEa4xz6FIgh/AJgu8XLbatqy8Kml7JizBeONmt8fQAC9MjYFOzFL0a1m
JtL1eGm3KQMwr0xTWbbmFNRPfRllHglXxSEfiua1KuExhhgWPqDHfHtutC6q1peNFsfklbKaRaav
beatKPGQTeswEMGk8VPj2PI1tf9TZPWPyo9j/JVFrvzRnRcXv9UjH/7Uf8MSBDJ8NfF+XILcVs1L
l80/y43213rj5+/+rDck/Q+E4aYoQi1KhrUKln/WG5L0B72cDJkq4UyRVknKz3qDf0FVKvJLomRC
aa2qvp/1hv6HIhvgmzoVgqUCIij/pN54cw//VW4IsqRSa5mQIr+LkJqInORZ7Q3sRxetVnyFn3Zz
OYCrlXyhKSFWYA7Hqz603F+u0s+K59eQViql98xJ56kzOeboTG55bRZRgTixfLkXa3jA+CGeq08c
Fm+TEd77VuvBf5FWiaE0RhkY5y7tb8ZFddWic0c8oIQtecP0GkDnwN7sG2UB1Gicjg1ZDT6z070N
T3jv6GfCrkzPmR6spgLT+0a/zFNUPIJTIsuU2pzi4iSqzAtkclOXRo4w5Yfis9Eibzbz9458ptRE
IQS2XxNBKrBMmqXfNfFOGxCUhPO+F4fTWBt7I9XdRqgdpox+orD+8CE6k3Cmah3WjFsrd/PkWVf9
ZXbVPUI9QNjAq39ykPWBfO+ryb/fUgHApGuXMtgxwNetVItCcfTn5iq0JrcvLTeCcf37J/TDp4f3
8denJ55H0SICfdqNuukvs2XHJjKHQLa1MD5lGuVmsPgsw7Qld3CRVMzNJ2LDD2/gmTJbX4QJacbY
7cDj/EE8daPha02I518EUaVlbrmi6r42yTfUP5tyxQr03qU9j8kxrUkoRWPpdqks2ut0JMILfGFQ
fYtXRp0AjMkVicfPpht89CXPw3MGTZzNujPNXfVU3cbfUWWNkwOoHzw2R+Z3LZ8+l+sNe+eZOY/S
SYMmMZVUqXeWYNilcpdLBSSq9fb4LKxokEAoDDdSotyLny5w0lvE1XuHPVt9tJGKaQyactdtdMOJ
H6Sn4lhGx+g2rs1NdCp2MjNhDTtdnMEdvgb6RWRnl8UR0fy0jwP7a5DsJZgEKJBDeqn1TvuQnDTh
ZTgINkow2wyVY/1SXpY3We8BPHu1r2lHwaMxQSdzWV4nya47mpX0mNWZMz0K3mB/Ne1ahvkAlt12
ykWrOhYDn+Pn7ma4ac2j5ElOeTA7x/DbXeLNW23HsPt5N20mV3WUYDP7zUXpdeIGhnVXbJtiE7Rf
o2Nz2W7j/KLbNpfWjc4nIm63p7v8Rtj0V/WpNhjCfK0Gr8mjcgh9E/nQNtyXW4JIJG9BMfMNQVJE
gpc7vKoqC8alcDEi4vUbv/CNZI/9/RPjwIfP3NmaLI05kXvCLO+o/EDtLHdU4y3AHomYQ3Iy1sYz
UFzieG2TP8fi/Mmy9Raz8t7DcLYkC8pY1+kkyrt+fX1F2TYky200MGX5S8TY+nIl+5ovMbK/gGVl
6KpTHsv+HGh29+kb/mbneu8szldofWLxlIdgZ6p7USmh8HHnk605WslFuwQLzLaNePExG8V9gLbT
K7XwYolA+6niNdgsu60k0Vux8GkY0frB21JYx6JoT/MIWB8yirSO6xskNE1opTaV8XAxmlK8oUj3
6rhx2RN7t5azK0GAjhgFJsTKdAz52KMAgvzV2iGxG9NJsvDRmGMetvk+CaUdAzSiDciL4gz9/BwX
0RUzPp2kyxBzhuppkrTjXGgumcf1RskN26wXdy5swqDzy2hA4pjkLn33bRnhQpVaDWQ534rI7TZz
ovY0MNplUcpXVjE6XfUaml+kz2aSf7SRnKc/Qa9agIhVsAvibVI/WVb4agqiO8X9ycANHy1ep1c3
s3k0F5Qn3HHW4U82sY/W9LM9rCcbeNDSIthJQf0aKZLL/FY3VigBAsONQ2Nf8ih2jfKJ5fzDr3q2
camNibNNzINdXfh8NS2g+echX3dNuyxvomG22/iGQDaW93BrGMYn3/Oj2uM8TGoBwcqnUAh2+gqh
oKQvKtPOkA5ElelaSbVXl/2gXRflzX+tOjiPmFIV5IOK1iQXxa6yrIusbe4FuOT1piZl6KXCcWiy
kyaxU+vyfgkvrE9Sej6ogM4DqGaBuNO20hOYcWtfqzKK1GHfWgKVwLyv+P+1DPrkS6637Z314jyR
qhTHzGSctbwrZ/EUBeKFqd2pMO592N6jDaQyiu0KZa1MU/rJIddC7r1Dnq3Q09I2haJY0m4Iur0Q
L3Yw3phoY3CQe4ii9zGrYTAbV28IAKeSzsZni7T8NkTjvYOfrdJqO+uwuZR807BPR4uBmdXGZHNI
yi63JWSetlICL2YsUWnaHSDo93lmXeUNURnNZbFM+yUbd1kdPFdKeVBkMMLUR9tk10riCN1W1jdm
u0mVi7rdlOV+XliK/LTZIIWIpI3QBU6Ewn+Wtww0tWUqAxMefkK/waIVcWcZ/FZPvVPo0bpxO9HC
bOMbZdmP1auanSqKxMgfBmJOdoW5DRF/rLqCrcF0jckrgV5tAeCTgk5AvRns5/RJkS/HfB+oT5p6
08t31vRYqT869SEvbqXBTxV/MCDttswEGNqdqG1Eyc9TmFtfmtaTRtzUTD65AcKwjcJdqO20aMsM
eiAy9N52FQDuCZV8GMyZRmRIJscohG2ioIhv+jvS9A8KidR9sFwyM3xvkbOLBX6rz7UHouIo8bBJ
e2s3hG401JfTjE4vUW5JDvf7eSeKy6VqPir6PVNO/Xiet1nIHsrr3lXqPsm0TWTFfmRO3yRiUgxz
vrWyCHG1grWhkG7m1rxXu0uo/p2S6XeWUhwLJf/aWdHeQIorqQjcmOY1t7oH7+WGOYJcpHuSJXjS
3H4dBXNjUeXkbeNWSfGyiBa6sDi6jk0A2mVmzVHv8yzxl7pwYgIQwKPhEhNTPIhRepfUBuNJbC37
HsU12qrSbmsAyB9xuMVbl1luRsKD3SjjMepNL9EaXyzR8WUF4rkRBUVIUzdZ6GQKV0NNOSryLhQq
L5eXE5lVjgnANFRjb4Pha/pFHWd7szKvpajZFt3k1b3iWnXsVZGzELUkRPIWZfNtNhVXyTC4CVIS
QxJ3gVWOtuEHU71emit6yrsufVTSGTRUoicwgFOB+G/SfPxaFaUTFigSl4pcYMb1VO1RJ3V9TpIY
7ep0Ocfmd1WebvvqWCMoWIkwuySgxzFy/TjMW1mML8ZQvUkn9QjydzuGxivWJbL5SXUW5W2UZZtZ
0w6dnerzqU7RUtfa9SCOqGpSTBX6bhR7XwOvII1kKwTljuRiJzDMrR6d0IB4xKLvza7eJ33qRfKz
UAW8v9N1FKKUo9wOkiEDmYtfoB83YQQigHJYEZ9YWe3UQFYTnyQ9/myf/GiVOyvE8BU04H9M1qln
hqZMW7Me3ExovDgyXcZb+MuPHNadsd1+r2Mv+qx7frP2vbfArefzCyJiBNmiGq0y7EysfkEYHMOO
FzwfNmUiXiq9xvMMUtx2+EIQcpYoNW+xUbghBZ+o39akU5iG6Rhh7VaZjj6YZIauZzQABEBeO2Ww
TTCwhRKssLKOuU+c1Ehttbhri2dRpNr5Fo+yZwUabJHKHokO1xT8Vfw/UKJNfev18kyk0XU4nKri
JjV6GyGHY9zl42cJZm8pp+9dgrOSiEwchsoMYbpTkJ/LxT7ILjL5rhCf2WFsja7TnHpG76DwC4mN
mk+tpTkWNSvKMTKjrpnYKhYOgx3sQq/Y/GLXkpUDldtlXuveNW6VTzbftzSr9070vJaS1GhRtZTp
EbOyi9iEDaFzxXD0i+apU29E67JZUsfAzp7K140sHaC/kLl2B6ZzbPLRcBrsF311iuXjEO1HHjJ5
n4n1Be4dr48aJ0udvkeHlD0pHY/bKySiU2eB3zJoK2W83kR4TYsaK0wLVw+Yz8Yr3g6Ru6zC5hq9
tuDhw0KamtjrilGXd3noxdbi5Epri8rXLP+xtgAMl3BiZHPtlCI/M2xpRv6i5rbZiAx+gpLoXoTx
ixQyFVg+VJqGh2S+7rAKyaloy8112u2yaCcnV6oMW7mkwGc8hRhAGNd1KB+nqtuUsrkxcVoQLOPg
YnDmBLMsH9/Imj0FmRfmOor756IT7dy4U9m9V4U+i27PgNa/r1ve3OHv3K3z8ETBKEIlbZmKkhzM
RPJL5Fp+JuunuSv9MF0ZyJ3W3fbJQziiOp6e6+haywcnHGml9d5b0NswreUOK9jGzPYJ9AJS/iZ5
a7IuRmO+1cggnOrICZvmqASp16cr59TD+wR+kjZXVgpJRIIqS5+d6zKzygPMGYMLv+kqM/ABaOfY
pU6Rhl49LFu1Tp1E15At5hd4IrapXLtJzr6qFd5Sl14Sh0xEC10UZjaSY/vvr9NbFsp71+kMaSaP
ioHyUG07LXsOmNac1vqRzXsvYhFTw24Le3VZx9Y1orxvlRDf9aIfGeJR5sYhXrxUmno36PW11OxU
HvNkFq4WvYQhTe+RmT/KebtDlo+iSUb/VDq6lTpasTbRQ0hP8qy3zYGwoL0plFtFJgQue+mtwrHY
S5cwdadZ8M1E9CKexrkQroSsvqpGfYfE1o3qxqn7fivNX9QStG9p7GEqPdjDY2Vg5oyrLYFJPuls
nsh/a1GHFNV9Merd5KFe3c9rx1zeBgk+ogbtGKpuRrctYuqnGpYYzHgB/NnfX+a3Cv29y7wap39Z
6MtQhjSAbLqIa901rYY6vb3uATBNlNBzdzUJ/HVm+lWouXVr3eeBYlNzEVfXnerZ8j+HFd/y2N87
lTMcbJmHAHJaEnYm0VssXspenK/auZSAM+H7UsypSpYdMmO8o/zeKcstQ6JSc6+hKOaG4Ojprhvb
wH20yKrozPPjnN0vXYL9FFhhzF/zftkB61/Ilo2WmBrU7G4W/IEXSg1pZ21Hbffp+PiPOtzz3E6j
UjWjGzN9VyOIQOv7pIBoVbrbSRhE3SHR90UXPsBB7stpryuCu3T9ZwKiDw9+1p+kSy0RQzpA0wAI
z5Ls1oW5LyvrJVf7fVTLdjEPewU9w3obrSTbYz61BfWnxOg3hdGvpM1HXfb5/N+sQHsiN6GxS3Lj
ClPMXqk1F17zFCRg/CVo5YpdjdppKZOHv3+SP0AwxLOKpUkFS5Qm5t5LtLUFZJFpnta+fkVOMkoT
pJ820pa/P9iHF/isOBBjEacychwG49b3OmszE5o3lfZNjqy9Zt7lceWWmuGqUXMStHlvRBg76YP+
/ugfdPbi2YY/1IWE2EPWdtjC3THX/aW/nHXNZYwhu0HgyxgT/v5IHyRoInP6fXmQh2VGG0+fWM9X
qNndxMzvRb7jemXRL/rNj7Y2nUlK2CpbxS1inX2A0jRRPtkHPkBikfv/fgb4X5pOURZzl7JbouNE
AKg4UgpWzvWsucZdJ/lyZjojpUfKaX3yzd8nA5TzaNIsG6RmVGdz11rIZY2n9d2tg4dWNihwlr3E
pdcLwZ2q9FSXn17v928tkq7fvy3uJrRnMLjMGexLBxywLR5W8t/GVGkL2Mx0CdUFJaflJn14UZjq
9RQ+YfP9Qt7zKQSPVhq0VsFn5Nb7b5VynrGY1Urc4/i3dlUmvwRD6LWqto9FzcfNRNEv7pHz7KVA
++x5ex9IUs6DF2uFzNJyqKwdzvlXInMxszQX9fi2XplK5Mmx5pblY0wz/F+8z2cdFi60UBNMnnCN
NydWRVfWKlcZn4LQdBkPdhpnwOLqqTZ8UQj/S2uVch7SmEe9xrBaS6BiH/bhou0T2LKeN3hdFong
24uQlRK77iff8aOrerZa9ZqcZU2qCrsQ6G9dMEre02lR2L3nPWlxdqAqvL+Sq2nBn8f8RzKPu89V
pv83aTzQVfxy3VcZ628i0+33l+bbT33HfyAp/Y/jV7csXrJ//V37q+bj7bP+VHwYyh9IN9U1e8TU
Dck0OMqfig/+RSasUlNRdlpIRVfQ+qfig2yPPyxsoYZhrnolSeaXfio+BE35Q+Lf+FCMipIuUvP9
A4kpGlLWnr/qMjRzjDq3kH0QQ0eCjXkej9SFFoFuXZiy6iBoyldUiyRT/NppTF2dRCaooUdknY0m
9lSQYrAzQj11ZmHWHUWpZcdqDDDZXnYihhLaIqMIwb5DJmYijrcTIUntpM0QNpVq7w0S790oCMCe
ZiS+xIQ3bBStjG0c0os/l7G6h+SuLlpcsJ5VkHwxSB1EN51uiKp8F6hScYUIbiMu1F/qrNb3iYrK
Dvdf4kn1qB9CSRg9M49C3kBxSZxKUfKNLLWuNEmUCs2ylesmt8NoFHg/+sJVcwucqr+KzBZHvqFU
tmAIja0OfeP0GBlw1xTXpZXRfvWCdNWVXA7iEQcHN5tko0gN3KAeVFvibCC0QigOVIOOHiK2DAs0
anBQjVPAPNp1277kRaU56OTBwEjX0ONRv8EOK/qWpeYYJ8enSq0PhjleEJq6FZQ+ZpHMvCxsII/r
raEQENELmBbmoYMIVpF1jtZ4V0fZDkmjn9DrMNgSJ86BW3Mgv/BpsuKvhSY9ybXZ2IxnyUnqwD8d
Fajqmzq/DLFHI8jMmdsAztvgKoRbjm/pDQc7WfIf+Rw4S6zeDUN9sgTxtm3FZ1Vr78RuuKxJKx6I
nkjZKt8+de7aG61s7VlTnwuhdmdw06I9LDRWUvYYmIG2G8O2cMM1MMfo6tRDjFm4waQ4gRg/MQZk
l6AcNmY1cARpecKE1jthX6XY7vDEabgX6v7HrI1HLTSuc0FSXJ3VDcdsAQPejyqK4kpbHd9fRcO6
bRPhmFp4g/NwS5bBscfoBOXoEabiG0bhA5Iy5mXatPVrpyUobmeiO6ZdbclbiaRwOSw8Ar5uCSPc
tz3XqySW3h4yYXKLUs0QQU4Ho2nvDREYW5cVH2N4ZPdt3DtVXDrmwLSDqYfNtPL5qxUkF4ZUYjuf
ug0TYQqbBAk/trCK4q6xvAjrUBnQZZJNYLoq4AENTx5fiXoigaDgaCH/JN3Qo5dkvRC2garxZ57W
P1rWP1yzf1Pv/T+2+OtM9DFWR8bHEr+fLoNbPLBl91LgMvj3H/+zyeDfn/eXzcCSUe9JsqGi7RMp
AP9lM8CAYGoUf4YhYfhdpXf/shmwc5gWyn9JkkgxObMZ0PCKlmmybiv8tvGP9oAzwgskAK+CyufJ
OCAA5M7leLocZGVYkBcg1NKjOssXTVRcJ40EiJflbqIpe8kMN3zOXk4Dw2uz8jti2dvALB9wYR+l
VUyctBA9wpHU8ZtgGTZhVzljMRI1Ej+k5aI7dTUlGz1ItlgZJhT3q4S+DGF85tu5SfGgFg8ImnZG
PX8xS21PtsndjPIZMEtglN6iuESFtyi+y+8D0Rg2lvXM1jrrTkmk21yoeVGF7RCi7y/rZvWu6z8o
5q/6TjlMmBfJ/7wrDeEOKwhpIfDDZryt+zUaSNg2U/6cg4AytgVoV+EVjRgl5+Rp+b2RyW6pelS2
3YhMQC0YyKPFRm2LCHPYCztnKOcvmLT5nSl9FkAy2DPzykVn+woQfsvmX9uNpA2ORiM1DoCPoVI+
mKNIlkRvXq3tVauxaqTyW7LcFnPjZsyNh1aaQieyGEwMP7NR1WBrVXxU2zAAcFTHW6LJ1oRH+cKa
gx/yiAyImAFbYPyBbVlc22nNCM9lxgIjKAYeJVVObEBN0hQ/Zd0Jg8/4r2vZ6DSMwm/26wd+F5rT
xGSsG3xsiaTbRDOsdfy1qRqX2BhyL4gBy8ykrh0Mnt8TRoLYloDCiLCFzDbUSEJjTMRB1nAnlrZ+
SMLlcVQCbxaFKxihfZYAUJL6cyOM4letRFdtTmptS7KksVM0N1Kv34lWfylANY/zdwi9UxzGz4WU
rgbz4ntY17hCzA0GgRlvXv59yZvQFU21XPG0DtI/WdNAKhTnbWJtp2R+tBLlMCfTF60PT2VsXOKB
tmxNEX70UeuTXXcbqnAd7dxWaMbZ3fFMblWhCEgtymh6A+wvSX1TS8JWGsTHIasfUgmYySgfsLFd
B0t/nOXiRirN2BnL/CFY5lvZykJitZZbQo0w3pcK8SFd5jDjJVhDfSwGZ8O0DbL2NJhYZuUg2Ipw
WlqkHiwZ9iloi4rAmOZ7KnGHG3kvROn1YAUeTKpjKNEWMd4F04K/D2a6TU3JM5P8KMXrLQjM60ml
fjOHxjPawGOQs2YnkKaDUft6LZFwNw5A/8GVAiDn8I49C0nnc3r2pM0/KJX8QRa2ImYdkS0Pa8Jz
UIlfRtxGJhB9P2bXeIAyZxwzwKXeuqtH9atVSXCn2q7q8rdTI1QNTkX4kUbqhZEZu0rg4qijdFCt
6HUWtTtJkfbzkIfuMqoXmZhuLaW6adPpVqyFrZbk29nkqRDU6DUSqhtRnr6Uo/ljAJQda+VClOV9
Mi9fklLfpdr8ZSzy71Ml70cNyO+XRf70ZyH8G9i1Ikx/1cc/10ZNk01VZocwzgUXCK9jLRyn5b5Y
TQJBXT0lEqYlsyCSoQq/jhO4u6FvlqA4hF37lOSDC0e7+eQs1n71/Cw0PC0WVTYsprGe5S+ALrZ4
FGRNI3IWeeUpYSDYVapt60GAK88OVlbeJlX+JWcIczUHF2WDASeMf3RF7r2dyf+BEuHDQmI91r99
if89PIaGaCKhZ1f+eP8/vmQv8wvWQszW/+t//M82Xf/Pb+aXby/UAtuX1zJ/+Zff8Ldm8N+f/Vct
wKauyezblmbQ3f1VC2h/mLqKt43GDy/g2ir+VQvomqjJBu0iLkBN5/7/ZTlUdJFPNEzZ0kyL8Sf/
oB/8HRFaDYc6ZQjVkC7rtKTnICTxEk0mF2JzrwcISmtxn6u6W7W6W4q9yy9v0rzyk/Izy610Brn+
eWDLknTeM2ZnmOdyYN2S5LrrlO6e9AevIYKoU9X72Eo9IWMPEqXcY7ZGTT7acERnPmC2wxhXtoxk
ybETURv4Y5G6rdpeqJO+kaP8CzkMXgQtQ/zBTUJOVpb0bihWu7GuTmP5KuUaWVcFjZp2nWfpXVm9
0gJu9Do/kOnptbl+l8zD0dJZUizEF+lU4isC6V8mX0n0Z6PLI5u4ARoh0bCVWiQEY0wI2qp8sc0u
rWWNSItflFDrd0Nj3pHz54VN9Uy/f6+qYPh152Zx/C1io0mj8FpvpptB7xEzAJQ5SWNejplxx/zZ
m/UjscDuBrx7diuMuxRn8mgNDESXg2ijYtYQgAanjouVtpsVcaJVvUhAVTuCBj1Y00MhBl/namh2
xLZsCyH5FhF6t8F/pfrGWD0xz9WrlOXLNFMPtJEQIRkSNvIyeLKOLBpR3aTiGzUYT+N0KkbEGv6q
aFL0sjgl0WvZK9FkZO1FBaBaqPlBMrGpwuyr8ewRivMJfvuGUP66HvKoyaKBi0aj8tCxyf6+HtZt
nfeTJDT3ODpdcdL20RrJVM+ITLXrOSC6Q9HHKzmJ7wY93EdW5qkNgYaZcRmz8eKRuiX3blPPE/tx
3D6F2fSQdVyvsvIjxkPDobvJEniRNLharBIcJV/jo/TjwNrNwJk2CRGXhV6fymBi+jXVX8RtT/QD
msAnhhIDNQbI5KZ9XRSOMOLGWu/OwlMMMeXih0SSLfU3orY+4ESUxcRb4dMbnCwDhI0Q3EfZFwPK
Ns20Q92yYQ9C/mUcAGh6jSIN21s/V8+ZxlC6Ib00ZG3bK+G1peenXDYOSTZdhQo5BnV9azH7MsuE
PWF091EM72nJ9+AzG4l6ZA7yk8FrMkXqZSo3G0OdjkP4FZeQq+f5Kaw4V3IgMyt1a4knROo2CiPL
zaK/4AE9REvwSei69MYhnd9YSSENS4OAVTBT/35jB8Je8oLpQveNaN1VunWXiDjeMnMz981TI2J1
HSXMhRNNfpccuxERRlPeBINfqgWRsdNVQjhjUyeH2LSArcINXTZxYvKxIltiLKqTHgh36ty7cWYc
KqKIyL11xQxhgSBN+6aud9qk+SrG3nwil5PCnaAxr626x4CVsA1yJ1JUv+B9S4x5H6eDU+kkiWbN
BVYaV2mS1yDKDuOgwy5HCQzd+NCYiVuRGhoTE1XGuacTA5h23YYS2ycAZyNT6ZPDshn6gcqcGJpp
vfTVCVHMliSzY2UNzkQ2fyECg7AKlV2BSLk9hspwlSvwy8gocmMC8l1oFloCx8Zjbsl+UUWL00k5
I2cRmvcJELt1GdUPRLReBWO1LdNvwIz4nukbJoOsoa+NzFeQMek2zUXfEoRAEHuyupdpp3aVwsof
CKdfNtF36qszf8Tbwk9tj2d+RUCNN6jz18qG2iknXKRq77nWx75jSQkZmDlrTqsW2xqCyhq1rRmE
1/hL0ThanpBUpGj1LoEtSMMyD+3ZM75dz1JjgnWzclthR6fI3pD4tQ101WnH9NLMe3cq+8fWxHih
KPd1EH9d3xKZ95amcdPogxPMa9aPedlYn41GpZD4rXpbVyuFDh/jHyY9HHa/P9SAObWhp0t3Tyhy
TRZh5Y9y787NmCJQST5ZG89MBn9eUYVgPxIKQHcJKvj9aIPQKEI1spWqZXeBwXhj2Iar0I8b4b6r
tXsSfqm9tUODs29izobYYw2WBqJ6jaD4s1z8kCt+G6zx6/sMtLB+YVPC3CgCb6wFxy+Fq6Ih+lHG
YbwfaYSWpN4JFsztuqnWhY4yVMf5T5VB6kxjqNuhqrZjpzkIgTaMpHLFtHf1Ur9MOuWyy9hRseGT
03cAC32aiuKUgMzVrKhE4exKi5iloTxpsnWKteZRXcI9rmCke/J9Lgw3esfXLOb+kWCnS0WYHppM
OTS1vgmT8Fue1/6AGMKc+6OYaa6Sxt9bdm1Zn67ahINQAuVmcYt9fbDrcG7s2ahbhzkUDxI/wxiH
6jnMlWuVH7DJv/ZKWbhrRf0wKdG+yvLxk5u8PjG/X1Yd8kAhnkJc0aE34ccvl5XZgiQ/RFxWXVC2
MJq+kgX/v9InTQSuxeKy/bJI/Seq5y7Oy0Y4EAPy/VdS59+/+bOOl40/FBVszjC1N26Hkvwnpier
f4gqRfqbj5cQnr/qeMHEsMsyZ2mybIgayYBU//9idqzV5qspIh4y6CI48X9UyWMD/u0Z0U3QPN49
WZMJI+Ekz2fHqLLKi61U1b4HDHo0C5X4nRgv+o8s63Wc9pi4XVFUi5k56rNFqk+DK0UgBCOpAJDi
imzsKjFTLyDKYreUTfQoBovChtG31qYgVe9pGoPo26giXLNSmXwnsg3RDusRXExVZCDcUTawBeVR
dOqSJriIyTCswaHkhre1WI5FT3gRaVZtdCoNA1FaYehf9STIL3sBQilX1dSjLc82MmTMSE6znalq
c60pjFgVJ2zoY08qgtZHwl1hKeWLNnIWQRlV/HRlkZVQK2WOa5HooQbGJAgaDzXlcjXOi/6NFCfz
+9u5tIGRBsittcj08DxUThaJy/XMkBZnmob4ujRq4a5uJ3FH4ZbyqSYBZl4QEiq9UgskEgPGHQ1y
wgkMNqaBbzhE38R+nUdcMqDYyTFSPSkVqSIiGwxqDgLMSflt62WFwo4JQd2k1ybpvEmm2mFwhRwS
UR7LN0vaQGm1XX7X5XL1HJPR9wyRNUEu9MI8OWS8FRp5tBVhzeoYXFgJybKLGqpkhGlF72F1Jk0g
5Caac2zZ/5u989yRXDu29BNRQ2/+0jNdZbnurv5DVHd10XvPp5+PLenqHM29uhAGGMwAg8aRqrLS
MDdjxw6zYi29bdZTnk2Ar1Hi675KckOfZZDjl3E1KqajQcCEGwgfCnIz+UEsdsWTNi+FYkMfoX6J
5yq9L4VcMp/ZKxCOETAO8NKa2nd4dY1woK1zT9d5eJGkWPg6xwVTPvtgRcVMKyW2TCUSrQomlWGV
HZlKXzvq+3cNpM1HtuUaNE+ZMjxACu2LcLi9iYyg3tYl3Qn+1OXBqOE40eDjZqDCrO6q2KQfZnFg
g8RFflNFqbivkOe+LVOhQB26wd+SkJK4ZNTbOYl/w8Nnn3m29LZmuXmFdrX5tiaj+K1L0+01Ayd6
F2caU73JU9RCLb7MOwXKKRYFzzSOqhklVK9ZJIE4q5KBwJpmoJZbH3X5PtMS1QvPWvv5laPpIcvb
wd2I4bysWZX3dIYxuUxjOCKZHNrDYWA/1JZOg7ArIFuWEEl60y3qyyITilcNjv57VUzJ950hkGDp
4amTR/YmWEwmYaAjvxLwF1cFNpbHUiIQ37JGsaV9zAI1BQw7agpBuz5p5ySDo2KoGPAsLbg6xbwW
3aXk/WaYG591CK/8TZ4Y8JmM/p7K0JRXWSmSxPXfrIOgItut7arIW/VZWvV608ctvcYEOx8x0m6B
XqyzM+S5GGZFVlzLrSCi2BT1S7llEHrtgl76SzkiSgAlHNxladJPnVshdM/IyADYU2KbSvHMNF+x
gEeWjWQ1mRIbjTtVt7yFUaRQP6xOxoTlFtMB2+jW9HIByjfwAlfbVd9H0YsXdMN6CqBDzcTIE7RZ
Xj7UfmVQWYW3I2fmLIF/pawCawUXXZbu3PK2MEGfTf3DkB6KJNBS2KfnKcx0Bouyc76/C1THJVJJ
2DTzp1xhjv9lYJijiV+1zNEVwuqC9CysCZ9hFXKsmDztXvfv9fraKbW3VpHcPOTrj61MQ4g88+w8
t7s9WZI7L4+zfLayG0TDK26pZWr2UueZB7YZrRG/TwraHr0Pohy1j4epZT7IT7Y5gypwvjVtw6y7
l8VOrmVRUfmwr9Xy2TCGp+RHa4TSFI7NE3TfdbM4BTkrvQvxXtQaBNYQ2Pux9dOUwxznPKFVARpc
ZT4x45slk91I73GX+b2x0X8wYHs+m+lXdC+V8rukrEEMu007Rwjh2nvM+CVdcBcNgWBSp481H15G
MIccf7A/rXa+aKe5U85FqUN7LzHT9JRpn+va2BkBvIxmr9M9mcVJTZvpe29YKvN7wigziCFDuL4s
Ytia6ciQT9x6qLE7pTa7raWcFFO6CHOF4EBDa11Fq14phJdUZOwlUVR7pQED04tdwwYA0axHzcOO
6/4F4j5v6PRHTUaJSBqHn7IBd+2u3vZs+7qM47Xs9S/wDoOcqddvljZfpnJ3B448OV8618zUq1G2
cOYpBHmZrHxCKP9NrOWfSsqUivZU6+ZboVmNIygvLRB2JTO/dNk7ugn20F3xIA5pYefW0/SwxYOt
19djFY1lpMcCuhiMvrx0526HFXIcSMoqtAmgo5FqtDfKh1mAhpohBTOuEA6UHOQvXE3AB3NqpUAt
AB4BjsjXsOx+tUdjvv6BeoS/ogKfCNqpXeCbsHYbYUBO9JMmRRjJPgXFXN0y6UebZW45xj9jobi0
NYDhsflItc3bSt3blx8Z7RzEAQy5DtfqeU9oQZ9V9Qfs8J6uPUFy1QATaM23TcsCiUH+iUFqRlst
imJrv120fakZ6pb5Zoa89TTgM41dRNFD65hQM6uMNc8ViOXU7tZZ1WOPLkNsbreRLlQm59d8t37I
iDB201slZh1jy0K4SBC5gq6Q0X4ynsuJeTmGzKsTpN1F42ZD7WzmD8V4YbJcpmppKpdm8ef8Z9+3
l6x6mJWXGoLbFPrFbxU8nnHiITtjD1Xy0E0nM75ghYgmR9UP6NKd3gTnC/ntZwrapRFat19Oev80
HWMUll8qeUQWRHPP/NBGzWdIE3r8SMq/VNq3RLTBINcmwHyrOhvxc6ZcRgGaRsWXDPegRZLBmwyO
oDXidysXt7dKjx8mBrS1+tLG9LRGT9u/Zr0tN+4odU663Xv410zP0GHAWJPASDRPpeQjclgd8xXk
ugXAEembEHvrLyH+nJpojz+78aveRrL4o5vOU/eSqV8g02IWIJ17J00Z76DeBPPUSOvmm/K6SXe4
jIAzRCRDeMwXs3Xh5BWRT6ah1J4r8WkrX0Zx+Y4OacttUyOVw00fg2X/ZRVnQXWrxt0HKPZ/gX3o
p5oZSimU8ydo1W3OJ4aHzrLQXXKF+XvQy1n6JheaffQ2Kq4792bN5XRTmQnSxMlRKMPAViJbb8oS
GoZHsBnpw21cTzOuaqd+sp905tEXOOS02BvhTW/LW1Ndd1wu1Spx+lymLzM7SBiCqjn18xtqdlIZ
LgutSpqIDarHMM06sOw4QgnhUuXW/UFZZwSCcCvQRclyhFK6k6j/StfaFUEPmlxssw0cay9afy8S
04HUgsb35iBOaFd5fSuW0Sv7S7as7jhTduoYimwXz5hfdjSUxNaTyvRxp7dlMKY4edkUVm3HWXU+
SOPyaJJyvz7KNj5mVjMKNhRQf9MDho1jWeqvIhU++tljRguWsDBNkIthKGn2GBR2WhYG3nsHrZF1
eigr+HWFR734Xu+PpOvekPkHXai6fJbta6eG8q4zTR+K+lVO37v8+15k3qT/NxUBSflz7vo7LyEH
syRRNw2YeI/06I8lAbrdbaJITYnqcYzF5v1SuqppyqWbWR22BT/k1lLbHuuHXt0q2EgMcf4Oe4Dl
aOKqX+BUb/1ZV2CIq6X5WytbZoCE3fRNy7MFerNx5pAq5a8w0tzaRYQOS9DlZ945yfD2gkkfWmoe
xinrw7Ee1FO6iIurTKz/0OdwXMw599Qq53MLb5YLHPy7OT73jXxqK/bgfgRrsKL3y+iPln4zpOoj
G9ZnE2UwmyDa3urOTfOgRIJLQe6CtW+M2oAlHxpuIAHH2LDoJHMcxgQm9jognFBtvgXJrNB1DA19
GsM+BpVeI6sjT/tyS9vfgLfIQJkiOXb5Vaimq87wyfZ9E1/l9kMu0LyXzOtYPSVbdd56dbBLmTtZ
UPzU2snDH2oWeyd9KWNi//ahLOsrUH5PqWc8XpAMC6S1FDWsOo8szhDdorMw168jd8KA7M0bN1wi
NfDhY89uiircN/W9SseIrfZYZsS04VRHQrp9lZbFH6oiOIxpmvVgLuqwRWpk6sbzbhrPEgCGckeY
IOUEzF+arrDnPf6eNu1ZYfC2+9T3LxJzkEbzGpu+aBCAWpzIf0jo/5Oqo3T0S/9RPzF1C8AH6bcC
BxdwnP+lzwXTcF/2Wjefc2P5as3oNGltSUVs+k68uV8LxF+CvV4zBJOSltiJijixhugnrVr8tZTz
b3VU/3fgVH/spv6/xOt6VIL/63ar3Uzzr/FvgNs/lmGOl/21AqP9RZNBU1mGSaHjr53Pv1dg/kK5
g/YqDUWTHoJ6CLf/B7T2KM5ookijkzqQIR2jen+vwGjwqVEzpQMr6UC4Dkjuv9FLlf88ZGCi6AHc
FyJYijDIuAD1+bOj2xmZbKUhjm1tUCVzd3R1roSYNFCJs6b5BCOokNVVoBEBdWQV4nTfKXjG+faw
KqYx9hjf0Cfp42QNzBf+028KqkQvjbWuyQwHhKknxmVUiqYqHaie52pF5CjX2torp3nIDaCLubS/
/r4j/99y/xtGYo0T7b+2XKcZwI4/ZT/f/2i2x2v+araCKf+F2qCMiUmYiEXv4++VQ8E0/gIKT9co
ARp/xYr/zWzhAOQFBsVBCZg21bx/AAC0v3CIUlg3APDxFHRW/w2b/SfHqGk6vUKQCVgt7VVUiv7J
ZoVqn8QSGIC/NLoED5I4j97S0N4Sxor4AiQrSlZpKd96bN4TED1xy0YVbKXKmx9FP7Rvf1i7/8xT
/3kTadS2gbwAUoeOWJZF1fynaAGGLl0tZtPwttWUEEightTrA1RvUrvc62nOglnPrMtvvlQm1OOv
aBWIj3XW7y//+koAQvzp0GBtLAu/wtKY1IIpvv9TL0NvunJIkfnxgDpN9m5WAhSycxNBsyudcSYf
aU9hcoUWPUHIcpMCMt2B7BlS9GmOxQudNumuxVBCbLuifJNjQQs60If+nkn2NtWlP6XjSBhUVdZ1
pBDiD/om2v0uPnXaCCvjkSuUUN6qBeWrGLreWzNs4gmYyegMAN1Nu+mz/j5Mq/BkpE19Y25WO1tT
SzIltTBOlDSqPhVEGuHxmOJzCTnQVcUmnGYqz80yDsEi7o2TEWAEi6L+rEaoW+em+M6FKKGgpdvH
PO61sw7CDsBOVaiwJU9qSSxnJdR8Rr3zM6Va39EjSUk9b2h9joh5KT8NoXjTYRlY0vZ1mY/eOxza
jlxn1wJO029mToW2bKX0EdkOGlErC2wNEk0qMYFfVqKzv4B9vO6dBkp/iVe/oOP/SmZfkNXWwyHz
AnKhlJTI2uCNyFYVTagaOSRbKhR6iI36E7cIuK9ddeRk859VZ66tjcKa+BBPwvK4SLnA+ikx8DtZ
3H7Ve0I6UIkpMJO5kJ0RmcvJQeqoV9/LBU6NE6Z7gZEwi8Pekqhe7Rddb8JhFkRHmL+0mvhNN7h9
7aHfVqWDDs67+iFs/UkZ0k/wN9+bLh0RM1KAUOajGCZjCSd12/TnXBz0cJuQ5lz18qdl0iMkXu9A
vy5RuyFJCaZvvNaqAhUKvVMb8k5wmtpyFnMrfZUzk5BfHQUgDOVIgichWaf8yK3YHyicRdT4Kjcb
BdhjFLl8MSz4c9F8uSAh1ULfsn3kVaJ77cJQA/NMfSAD1XR6Pf2FAmfYbPW3gvIDJZF4DNu2WMhI
8jFEEuU5ocNqoyoYGgLs0DtpvVMuxoOyN8zuUyvtInEURZA07VM89eRnFHhRVurFe1tu2+pPZmz5
iaKr9yROtnDbJ+sVylRuaSeYl70Vj8rvEGenOBOlh4bS4z1TgLhBpGu0aO4O+p2uw3ypx6U/LJm+
mNcaBaQCk9wKpTsJQGEcazgyRLyJm8kmFbK6TUBgTts7PGbFo9DpgaAdNrgzWmVcB8Cbkocwpx6f
dWtu04dm1pfcycAlQ380tDUVmnjZGMRYVVGhmNZ2q/QIX8u6h33Tg9Y3kL0dAnVB6QAq4uJhif1V
S4pv9Q5LSV69iOiskRsC6R/jKXY2BB0Zi/4t6raLPDVtT4q6UGXJd1QXyBp9uZMFKGW6HuLvRn4v
CXLfcXjFvddogNsxLOvRTMwKXQD18e+VGgu/0FeYHi1zEl8EivFwCFQjGoix0X0IDZJnjQwXmgAA
0i6pNdu92KbXUQJe1SFOExoLSFLYa5oojmGcN8pxD5SlZDhDW9MsNK18/7pVbKxlFYfXLdMtRBHn
EDDpQk0rMz7BOxCSiNIyvMH92j2n9TCSQ82Vfl76FomnvZWWm5XPMBjRPmNmSG1nN9Pqza5FCH7W
jlBJ2zA0mkeLaJv6WjzVWBg+DXO9V6s2fkmLQSjtHc0qNGY1IYfMwIiLL7u16OZLrkiVGayS2cNY
ZaZoqv7azQ78T73lEnJPqpr7lgUBt52Pue4RO6I+LDOtc21r0XKqqh71Lwaqwy+xUV/kLVYfiiyu
76a29EjqJblJ2VKVvm3y7mXMji5OX/fTz6WUJkdFTiDK0cdzF+AsSDiSojK3Td2y2/IFRkbEPvJp
kJBVy9RIQTAzgI6fcixNp8bvrHg9TbGCiObSTBIpXFPFdjeDWGZWCfFQ+k3rek+05LuyxmDY+83c
8RN1fEGft3w1zRk4+5RNMnphTZ7/3AztmWxap5W3mOu91vr1jsmsd4RMrAtBa9rSnU8hpBmGVnph
DEF6ETKehMYlAzzxQLFyxmGIST7C2lBMz6nZL6FGb+eZ/LN8lnXhzn5fopT1v1IZhopvjyGGTzQD
kpBBkLwEnwt9NlJ0WTVV3MQ6edeaKQvon2Dg81496TpQLaVTVND+pWFewHFH4BrEzFaY8nnp9055
22h+Tk61WtL4nAmdCt5lS/ykmRk7I+NkUC1FNk485mfbq5Gq+tcWP0QJd2ryKy0u0DZJCUFUbTDS
BPiGYLqbsviJnzq6LkzEZWgdXJamLR6VmpEroxblCZnTXn+Eh0uiIzkKzBusjOJ7SdfuD6DCDDud
VSWQ6M2Xnl4o5RMaNZ5stsUr2kJaEmpbgxtgEOil2owLcG0FGkI8MyxJSPnswOytUorZL/OCYppA
l/Nl6/PijuTK/kjXigr7rojUCMr9Ukmt8GVoifsFGTniWKVeCIsgUl774iVq0b2Ve2e6W9wob/JI
O0CcwMU3MeS/SZHCzdPn3VvSUfRJK7G9b2Y533K0Zn0Y9acAt4yeHxJ4YcJ8o79xbKDAaSioFahc
u71J0xVNWAWvleXfegg3nqaUmBDuOAQ+9z4+7wXVE1EuytzRJ/EYeygFCG0aBIS8KZ8Ql2LujH6j
iaijNazmJV66F4R82vdMpcPYrYZlsxnM92KTOeoQsU3vc0GQ6sbq0PmriC7ktqTJq06dfOepsv6o
9MyCQW2yVV/zfZVSR0cm5qSlzJbPscI822w0nP36aPauPuzsJnNO+5M2ZFBEK4MyfIxrkgDSQkHV
6FEOEvL43qOA6C+thj6jpNSPSEC3V1E25I+0YC4OFWP2oLyXGEtao/HESHWNQkK6hznH1RnpKOSw
kk0M5YOQVemk1d3SuTytmdW+/XYQSZZNl9yy4jdo5Eyq8VZ8ayW0jIjgRHZaXNRZtElCqjpYVuPF
4irqdj6rIiydizKpV7GBy6gfK1rMMFu/lNMAzTuzG+1qwUiGCvZzjMj1BxBIXIGuL7gZc1zvO9RL
2WvabnT8rTw9cDgCVBwtmvSoi5g9Br+O8UoTMSaq02t5vf8+ljt5oBM8D531WaeJdbEac/ioB8Y3
GgShVemlyCGDRFe1oTNj9T2CEyTk4Fbh9IhrZx/KfPUraKnv/TCabmtKyzdL1kxHnJP4nlZ6ZdnT
EdxroJfelGYfrrElzYiDd+p6//0gkQYGyYQS/0uXSKFyuyztW2ppPTj8SWPsQKCxjIi2uuHfrI5o
IQVM9zPVIPfXlUKN1hLGQUfVKzUyq2Qlz6bBfhcFvX2ju9x+GxYB+7RQs5dcaUR8Q9Tn9g0gsnif
ifyDdu348Kw0OweuD6CwQ8459Fyh0njum5kCuCrimJJt4lEThh+oORDc/b38iTVbD6rW/TVV+T+W
mB8f9H8ZQt8ymIEz/iVu5/lXXbwX099qRsP/cLP3ZptGUPmPU/3x3vwxHf+Pt/s7mAdNHx28uyL/
xxje38E8yl9+g+jI2DXgOn8A88jaX8DLi0xNk6WaJPNc3d8qSfwJBl/qkjIwHt2U9H8LygMC/k+Z
51+J+alkkdv/uVTOdIyBjLtyzaPs3J2GG6REIf1XSAdt8yqfjl/Vm3nTPYMswB8chrdO0jOSHNJD
/JjdEAbz6iuUOSENFb/y8gcK5CcGf93hlF+K9zKq2apohW12G0FWcM69xF193ZH82Clc2dU9/TRH
hTeHqjPx8+rKQesWT/FJhnF6PafO5nRhd8bIHSimzzCuRkJIO8aF3yfsI/SHfDFQT11QBLm7eYLf
hPqpfU5Oiiu5xW0IMlTerpLbRq3f+qD+bsltRtjDV9wxVF3hevBl4cMuxdUIu5t8Mh70oLtt19TV
I9XdT+Uti+aw9WmKBqXPuFxI8+7UPMZ34Ybs5Mm6Ndcq7E5Ejl7m0HWLiIo94aoFSI9GJhSH6Klf
0wf64DGcTEzIvcZ34Cb2+gNO6wieOi/nbRV/sH9F3uDG/ktmW44U6G7myV78qTusq9+G+u/LUD0p
5B3cLmDmK0Q4NBp8T7zHl/VEkzQA7u0MfLMpqN3UX/wuQpY76M+TKwV9qL/1Z7ilfJyzq5yKi+Et
vhEUkRRQ6ghnXrU8VY+pvwfWI5PhQwST+OPiGk4R0PZk+DkgSHbqYHNnJ3NiOz+lp/xk+sqndCru
SM/8tL6PYcN1oAZoTy9O4izuaBvO7Gmn4bL4+kMTqT4zyl4RtKHoV24aIq7zGD9sFxSuXdEXXYJI
u3P1h/xJvFQf+xc6d7SqEiqZMkGp099Et/e0m3KzrkNUPLevtddF6ycarI4WGW7Fm2T39DwHABAC
DaLx0ZM8Bpuv6lVzyyAmOJjcFvXpZ+NuRPT3We0sUBx0o4p7fUKd2M2DzBW/qmF7YubrK4QbLnxx
XKzpjT8zfqZrE6pP1VmJppC2x0ZgfVOfpDuWGMRe5pdexz5BGvXpYzqXr9I9+8H+4Zn5I8ScQUZn
4qQGgp89FM/0ni/yqbzo1+ZsPuVXgx3QX/IoPdUn9Tyc/3WRSfldFP5HZ+IfW/2fCm9E9nJDhUm6
bs7iwbO3+qPbulCahpNt2C3X0Lufnwzq+Qa7knH/aHdVD+oCZ3SFF4iz7MGr3oFnOaUj2sAn/MVD
Usop7C+Zm/mkZg6YK89CviaU3D5ih/lFKIXGaOc/M8/wsCIndTtHchXf8IHbcL8VrHw8q8mpCtDd
499oo1jjVsEaNo/aGaZNDz2NIAmyIPuF5mwJsGBwhl/7j+p1Dscz5GavJrIzYRZsD20IeNsBPzef
nwTHcIQvqtvzGMWDN8KKqDyrUeHEbvNqviVXOZJuSXZBJ1676g8YZJRE8sv+pD0Z3uDPJ+OKHG4S
zafkUp73G7UNX33QAqW5mzw7thMnt6XrGmiOhHmvx37wZ8e0JR7/JGx33t9K+ycs9h7CVzYtZnfw
xBPhn/3xmfP6xWVP8tzYgY3c2ezK5Z28IdJOyyUP5yDHsZq3Lhxhx9f8GcpTW3IXD0SCk/kIvG6h
hT0K5+QrFue2zrtui1Hm0AWwj4v7wIdf1ICbchXO9WX3Z3fyIIXwprN1Lx2N34rb7o++6ZlPcPCV
AYoFmJ4caC4QHhc9Ea/0aoep2Uh42E7H55bX7UfyoCfwTthoJzm51/ipxxaIurDx1ICGoLe6hd06
soukrgPiw9G93l0c1ZHOhUcxxs58Sr/2Yvew/U8cNYNHN96e7M+EE2F28fo27AeR5iKcQN0qynlW
F1KgDHOIOo03QFiYX/at592BUUcCJ5CAGed8NahD3fjJiGBWteVACFveJD21r4k7Of96G9HD+3Ox
9h/76MDi/wEZjSBnAcDfFK+dp193jjJwDYFgj24XVmBquCe9u/u9CyuDm7CU1PQuKXeCYQ8Wh3TE
Fdxnqob+5Gn8mLEaXzob0Uuvsj9qp3ZASNmpEwczK2m4bVCethA8BdsQbSz/2LK0493V/W4GdD99
jmYEG3I/8QZOxcHr/XKxD7M5Dkn+4FLTdZCM82ZerQeS30fmKcZR9b6JK4+9ki0sfp9OZXS84RDq
2JjoVLfV7/gpxWl23sC/yethNgxQg7BN53gIC3o/7HkIYVfid4p4UfHEuG3UQQdNDujJfEweLQ6l
N+94886TohxjoWj4+4vkBAoMQOEMUpeExEXr3csjXnWFmMsx7O7LxLcjFXQgq+ArFzcWjUNc8fFe
fHP2ht+85y+8P+uK1q0Te7onBqMPpNOT3MrL+Kc7RBUn3o/lxqaEe/nKoLPXcUnbJ7fFaV024A9U
BpLnOLHT1+HcYTtqsLtQlDqobDl6VHGfoRrGd65+ze1EGtS1fLQLJLQrkNoKQLcSq2DorujN7sbG
2ZxDSuP427Fm1Ju5mdQOODuY1ONgRKCMjYBKAbuRTRcxP+Yfptx4Fq+T3IYPqfkOFbIFF8kmIXUB
0fF1jlBp9JEqDvEE3L0Na2GBeIZgH6aHlh2LV0f7N/O6nDaWY+CqTe498UQQB+0F2fJTdxiqSzXy
4bjThruFyJlhsNQZ/D4ovd55RjyB77BhcLXzCa7FJlW2U7xCwZ491gKgDhfNsPbvRR65+IL/RM4B
kYgGDr2d+8zlhPJ5DPRQD0dO5cyNPSsUzvigs3BfwiHcsOPjs1SivGOPJG7upb8NU+KoQKCcG9QG
ve4IESAzPk32DHbeYRL1Bd8Ulocl411ETCzFecReHwCTcYk7HODWzuDt3/ZvaXRgGtw0wF2FQ4IP
MjjqDexbDUbm47A8Khx+9wNar6j3mXDikTRYQoFdfFgqCpEBgik+nA5+GDvL2YpgTg+O7TDyFCjT
bQUPPHsQyrspoS4u2hHCNBp/qrhh63L4KuTTWVIZkz6+6mRnbs2KgrjhIwysSmYt6UZ47EVPfDRf
l0f1hk/jXleudK3cY71bLkZ1ipDw1+Xd7MJFRhevFzvESD5oK7sOKALYcOPyHHT/2JC4+mDhviw3
0KH4EhOjhEQ9mtgJMb5I4apmDgr2BWG0GJhX7SeMP5H4uAUmRwwId7d9F4IGt4a0ONu/+YIFEPXL
fJOBwyXn3tBOYr0pINmGL3Onyoj41SFsC2O3dlvf4nvCQYsjMD3LbVyCOadkkUefhXXFk/Lbt4m/
LXz1JTzWcfIcu3VzpMMNidxqdqoDo49NjYWv0F8GGJ85R6jDOJ0z27FL+8CTfGiBF172+9TjUuZL
Smwx20BZ7OIp/Whux1J3J40LLVkGvCd/bz2LkNwM8peYELt9qIKOQCV1FfwTmI3zrl/rh+px+7WG
R6AwEtlQVAz7EM/BVo8DiadZN4vCxZmsxEO2OCiuyYlxhdyHhs9tTsCGT8UpOTVBuV0QJkofGOS8
DtfhFwhiG6xOQMPEIQiCUPgVeHOQhVyLD2rIYerPx8Ds1F2CzqEPhSTPbKMlTZTUBK2PnioRFMEt
cU5OSpHZldMTFR1hl0B+Arjv+OePtvghOAk5g+W03hG3tB43yN+u02296E7um+6Ieo4VjARqKzhZ
e+DtZaSAMi+OqHFZtzZUgt3rCNkLR4zas3aLXwA4jvwgPhuvnf4KElO/EIh5KdNWdhWAunG0QFcc
sgCb4tAV8QxPf5lxJtF4jqPmlfXFUADDPExkIfVZvi/wRbV29qpGMhGc8l39MF/UexawPDw3f064
HP0t+wVf9Vm/AzXySh8gWoZyNeMJTvIImN7rwyrgiCTMPOJQabc1LwkEr+N7VkSKCQ/H5Ev0k2xQ
+C7ySGNYEElpAQ/YnTPYd2LTdwSCG8TVveKSXZKGvGbylWDxW48wL0QpWO3CGuRuZH3XNDvlZd/k
5xgkOXbCD80LTybmO24v/PI+Am0a0g5YMjgkt4mOPMz6fd8s3pA5y3d1PQvfCU8xQGG4xCGy73by
AvBPjjJGZoLUb5zazd8k7OHnyk2Mf9IC8FfvnVE2nEJvm7bJTuQaDcfwVFu3daxrcFtsd+S3zT3C
UGZQbfV31MigKB/BWGcF6z05F+ml6KKe50N8z6MbQuHjJ5hOb+wcyNiWjMuRf1ZRFvVeets1f/3c
/N6L+bgjukV5aCX96vgEhM5tmW1LF+O4CttiLDIUHmVf99HI4TKAATBpaicf5VN5o+yl+g2H2xHW
EQTh1mJsug1JRK90u90Et574uVe5zGLyWaIv8ZwW38CZw43Ddp330VE4aLl459g0LZ/eEnYfQXfm
H8H2Ydz7aXdeP/PgiGeP5TpSENTQuRwGKDmiW0f8KuCjdHs+QRBu9xzZx0VNDv+PA5JZ6ByHRHRO
IiDzmMS5wztzLhr4f/guiaSPqE445w6HGslojbNz6QlwjJrH92DRSUOD2hu52MnduZDWAe7sHuEg
Yg2Eurln+t1Lg/O3ojJAu+q3thVMqjyT49dZHzS+gBpaJ+zopYtYLw6lxRu+7D6dCpyyydkL5DUw
Q8RcbQ7S4Ki/jEF6uGHvWGVSAJwyYcFlRjHqcyBiFPyWD8q9hbOFwMXmBVwwgZSfRuIpu+XREWOb
Bgsq22QgqrvyZRAd8tpfpNqcMEe6KBBV/Ov4m6nW/6Ji9U9wDaYXMiAirXQlSCXSrNCCprDEue59
EKd4SJdsnCE1rX9OcoMPhg+QvIKkk/1t4qk6wieLow6JJgKV3U3C8n7EW2skHedCgN4up4JELYnI
1N4f4tf4Gl/7i/XQR7I3R1BsUuGAT43TghoTQfVy0qgZDV/Kl81jmCKKifcWR8djQwpxFGrC6jRc
S38+o4/BfxAZHIfGdTzr0eERJ998no+0jSucv65fV/tucAhVwfDK/NbDcM2fh1/HMSC9HOcb3H/I
sWmhZDccAcOjcV7tnzObG5al364K8iH+iYef57RTMefU1UL4Inb+DLMFLhhRZCd3U8a8iTOPc8V0
+7OAN5Rc8wSzFYEv9SMXXMfhN2sWj8ISRbrjSNlJLBdCVD7/f5J3ZruNY9mafpVC3zOb4yYJnD5A
a6Ikz3bYTscNEY50cJ5nPn1/dEVlWrRS6sy8aaCBKqAqbGtrz2uv9Q9LMifLYRPTRLiiWMirZrqU
IM9tuhXHBL8zxWjuXb+ZohuDRANR80J9GldTbDCl79R1vqk4yKaB4C51JEdsQHW/dwfjSoLCgmOK
GQG/vta5nUGa71PtrhJs90VGKqvlRK/BKnNlmmQQQgxzSRChtPFA1zkG4JGs2yfpbmSjaet+re0D
nvoGt3a75WJ2Bs5Lbc3m4J0VbEJiJcq4xD/lZoojUYUmQpxibF4L9AFw6dKob+xbijPP4V2CLLtM
qBdedWzv6RBBcNdbLhOCsJzaHtGduSpX05rs+N8lT60LyGKbRwQkls2uXACJ54yI73qx9PfldIBs
p6ctj2v2bMc8Epgv2IA3U4jYEP9MIZ62LjDJo9S1j9eITi6nwLBn4JodVytnSc6pMYV0OWEZmRyC
uly7nB4lJvsxfD+5OMcu3e/xtXfbrXrOpCnlgBQbJ1VMPHt6t0K3/5PdOj2iPzyWkyg3oti3zCv3
TbnR93a2IA0xxXuP8v34QBUL84jNuJoCWYujcQotlU16iwoTWeb6xdgFD8ZtdkFW7W78jr/6TfcD
NYqNtuWOX1t7BOY3/o1L/niKHtxbpI0fgFVfKI62H39k5DepBi/HtUqWc9gEO0FgWF/ygCaM4Wm8
awmJecRtyu1wExNriNvywnwc9+T3VtWOS3Md7TOWSHCZXALOsa9euBw5+lfydcSBN67XIOx36q36
Uu+TS24hAlqVu8zdNCQ5C1ITYlvt7DvLW3XfMScrdsUGX80L+ybecb5zipM+J/Om3ajX1YW54+m9
nh74oWNv36fg/+eKjcpi+nOU5OItDsa3jyWZ6ff/g5A0wTQClhHA0Sz73wzqf5djJMv+RaUQI2yU
FOwJX/s7slex+CPdtFAKAnILdJHMz89yjGIgpYgQAvpZE/katfG/AJGcbrA/ErQGkj5TYcdWcVvm
s6BwH+6ZRg08RWhyhQiFv7NAqgdpufeKcfNhOI4AHw/Z2z+bUVCbR+HGMADDHTYzjAUA5XGonEaS
LrJa3sQDfK7ftN6/jfXoTNp50hr+3CkEGrBBgnmOAtNhaxFdUlx1rByrNK89BVmGoOh+DSQTPVLQ
iEvgE+s+kjGrGkgeW/5t2Epf4aw+pGZwlY/+ri/vdeFHG9erXmXb/lJX0tPpAXn31Ps08JOUBNIw
Ksj92WGlICOo9nZfOa7dw+RQjKWWazyMkEhehbH04CvFl0JRt4Yn3ef4mUA+zdGQC/tbPbQv0ZDb
RcijLHIjVrHzAKqG0MqZSVMP1ZT/PWussYlcIOC3GLMsvo+S4BiJonI0bLAWLqxTpSkhnflAv0Lq
dXr2q95jFZbjoDOG/ZXng9fQIBL1WrItURBfylLz4pcFmnYpPLt0m2XAGU30Jtenh/PYjMPCYQWz
01BSmnC3H45+VOc1lPkYTQ9jeydPhmodBKTXtAb/nwxHGF0o1SIqIYiM3TlDymmq5lNpCxkhVJSn
TaTGDhuXGwsyvJtTsSsDJxXU4Xzp5XT/5tsUiL8iq9N6FugpaO8l1Q/9ExZ0TV8LoXrJ1kUzYFFr
RI6SicvTzcz0s/n8qZ1Jq0hm51gITR52RSCwM4SpX2G7V755qZVfYd0TrDMtxpwtMQnjLex8ggFB
yDHwIojE5f3pryA42A5Gc/oKoMVljj9ZTEreh1/BSFIzjiOQmpFuR5dREBK6JXn7anXDsKknsYu9
V3fDc5AH+FpJrvLiRYYOWraBFWdE+MCJJA7e2jyOyK5gg7s0EmSQx0F0cP34qI0wpOprXxJpF+QV
CjO5MlLTdpSoxZNvzFcTjUwOIK8DzFIcNDwhLEsN6kbID2DldtNG2aZHUOsxy2qu+NC7tCmdb/ka
lxJiCeshkoyNC5Xxi17L5Bit0F8iuApUzs1urFzlbRyEk/l1SHRUYipWyf5lF0kxyEwclgdZWXTY
VgthIppaR9Kz1EnRRrZRHfD0/lVHqXGhiGBlTVR+AeNKxYhMa2ugJbZ/ZmNpc8T6NB2GzsGtm4oC
+2S2uLMEZeYWZ0AHJ0i8DUJ8A5uw85ccDfeg3ZdpF9wDtAucoregEea53zhmWuo7v9DktyYwnppG
6266hsJ8xspe6mOCJXOSAfTzLAkhC++qaiFKlh4HMl2WnvuSH+alh9ZsoXhfvRDcJGTFLZeIsfI0
dCY82fpxetkd22CGCXtBn+g06BsdrrrBQ3YNCE/JAVJJjzEyA1feCIiuid9ONzRdqB8Pi/fx5OrW
ZHTeZF2bnamdgoFRBjvNyeU42qbFKDVLq0clYdHInFpxA8OyreKXkHVwhid2rI9IN8HOQZBlkm86
7CMmyaWS13npVEEWvRVoKPiiV17cMQ3OtDS/7ukkCszypPoyIUnmLbljZQD/dnNYZ+at0RQTTk5/
8Agz9JF0mpv/9pcHFQU9DYy6isI0qKrDnilS66ZdJOMsWQf6Go77XulJTRqCIgGvdx25XcQSznTy
yHDSqCnLkFvUaTYPG5WyCs2toCudBLe0lS3CS73zh4WqI8lwunvHjmVYV0zcxGIBBDo7lg0cOu0i
KkCvm/mbN0TfNLMDNmE0y9aG62t0/a5r6h+FDE0cuuL3080f7agGjkeHlmOq8yUrCqs1S5t1AwUU
JRZShD5FnqI/08sjiwYZKB2YEULhLNNZJ+0mFrWLsoGTjWqLXGP6FJQksAekseG4fsmV1F6e7pgy
feRsMwp1wmIJAQ0Gkt3hFCo43Y59KRWOCgnmWXhgpPMKf0Kb03eI78GL+itJg2YuOk9FsqMMX6wq
X3e1yDYIvYw7f8jFOb+medTF5kEDEiyWmCRSP0WvopFyC240k+0CMzEbG4GY4Vtufy97XFfNsSc1
ITe3hq1Wi65G7u30oBydBhsBWdWQkYOaxFk/hlKmq4VG2dmFY3ThfW13jpsMl6gVXA+q9xrGwzlb
t2NzgKKTRcTBmSTm22gQkscNZEAWHu29WmTPRdiemedjXUIJksuLpxbMs9kd5gmcPN2xKxyv9PWN
XrcpxozlsOmUAT0D76L5aT3wp0Jxn14g0xx+aNGcHbWe7ad9mSLe6GU5XANXam/yEgHKJG2/VUau
Qqc209DRM4tabEdNm1CuEdFLW6nXsQBbEhqIk5jVtzZRr7xCSvh9rd+GZvB2eraP7W0dfWqBotb0
CJwFzkOlpHLaNtSOpPDJjPurTiuujdC/+2fNzBZV1ICjFk2LZndVyCsJ60Yv7qneyt05O9gj4SOq
w390aHYqQ+6zAyDAhROM43fc4ddJK93EjXiCsnFmWR09lt/vOXOi5yrvP/8QlXfYGvh6XBVOqGHb
mOqXUWOTtI+U68oyrmQr3kkRwuOBnjmm4d2fHtJj+wYVDiHD8TU0/nO4T7s+CJADYIklSByvUWtp
X6ukz3/9Z63MDuWsDnrVJzJzBgsUnqesBy8+8+g4EhFZCEdDqODg5/E2Wxs4kRduVaDHWTYItmbd
i92P90oV3pq+i4J6EsP2R+zgdL+Ozp2FkjLnHH4B78Tpj8dcKhq1H3Mzd1ww9Y6UApUeh/uUsHbX
oy1vuEG4lEWlbMM01nauon858wWOBNZkfDjakMiDparM3jlhP7i92qPUmOQK5Ln4GVV8bymibql4
yWNfRC96jua5GlOpiZRJpDdZnf4KM93h99ceb2UbXT3B1xBidkplAcsrytPcyYzSdcYyfgtG5b6d
BKBKQzJRNRgoXZjxXdGV2j5Jos6pWxUdat1c97xTVyRTortqcH1HKdK9VwmKVVUbb3rbWmm56FdF
H0W7WCeXnfqUvLLxGiEib1O30kNV+tUFVrlPg4QKZYrqcd/bkVPXFZxcJYwcE2L5UtFaGfEkKkhF
Ov7aBAFvOg+lqBQL8kXCjAkJg3IhKSS/8blYmHnUo9gVPXSYbKO2qd/mJRaPfubvgdEDgzF1CIRd
cpV6eX2py9gFqSN6DrX3pW/xQcojbd+X/SUSxhraxQUCpx7Wz8kokKWV0MyHKFJhAwQQPvQDyixS
8YBymLoZJA9Hp1G78XsN7mYWpJjgdOmLMiIRKmfuRZGUnVONUN0qy7psMwMPcHD5S5E3FCsVxUM1
pwbZWlqYdJfpj8QwX4MqutbSYRdIYbzyKrtb4PFuXDQKDqSZp//1mx9JVwUxCbDjXMizve6GqWYn
8oAwUJeGy7EbAQtA2Jer4Nazw3v+6swmPHIvoySAQvsER5/eCodHmGmZvRT6Re6kGKcs89jylo2P
+pkS7a0RcbCuTs908VNKi4sZOXYwc4ZGbGW8Zx8+HNl66SPqViFynI0FlqPGEK1JfIUPWWrWyAgG
35qCH4o2ste5jZZ6krzlWX3JV0PfSgXI6yIDuVPsUEVKux9ujDpNX3VJ1TaNIqpFaMVBd2aUlCMn
xeScxqUmw4nnnj4cpsFKosG2PXTT8+TSMvM9jOh6Pyb+jaXlFWJOJu5f4QittlB/tJL1oCMleeas
OBInWAZOFEB8ZU4sZZrKj+OGUYVZN2bGbZMsjbiGblsbSx9a7JneTotsFpJbQp7OQ3tSg52fSVqV
502X9ZmjRslXEYL4Mc45ok7h3qcmyKijOYvnnDqPcMlWFE1YtiBlOvWpgl279NP0Kc78LXkZRLyI
foSn3ZkVFj2nT9xjVx0q4MQMiBJ85tynURjbWi9nTlgF+8gy3uIcFEuV3A5+emtkxrBMw/bqdJvT
JvrUW4NFPD0nyBnNZi6ySguVH4XeRgaoKnd8KIxkDbDU3uhud6axY0NLIYF88FTt+JTdaAbonL1l
gyM1xK0UNtES2dZlpImL3MwQ0TIftEI8hL789XQnjw0s1QvkmASSEuSrDpen0SE9KelK7rQK9qPV
OldduLQZVvd5oeCBA2UbM7jn042+v0hnQ0uSchJrQZ6WzPPs+Ri1CFEaXGxOO9rRTgc1oyg81/TK
eNWi3lsE3iBwBEpeA1FvSS+t0ii6UAYBCxKe3jKCwbUmqZpsPDRcMUNHq2FRm5qxljKO+zL8rus5
uUCpWnv4RSxTVKKApZUPsMBf7ah+MfMR0NioPGpRA8JAsa9HM5KcSrL9hZX533JNBacXAj408KAm
T9MuGj3yV6Ed+esSV1zoIiVUAyh/qzYoHk4PjzqdS5+Gh1Qaj0gbKpI+O7eMWBe53buZ01cJwZQp
IYg5PcDyapKByIw9yvXmJnfl/TBFB76kFl/jAYfcKh4fZB8DAzyN1maW7Aw8mNeKmU2ehLDPwkB/
EVZIBdkL7E0msE0+/dWPXEwwnVTL0khDaJSsDpdT7RmBH5U5t4RA/aLn+yyaFMZcV/XepQW1EDqu
ZZ3ZO0cejQp1FmpCtkCwh9DwsNU47g21HI3MgeoP4rbvTbyfyEDk3MukQHKoJmOSLG1Dcjd5HGDS
rfCyCJFAXdiu9ogz22vf1U+oc4B5R/M3zIW+74u4wDrAls7cpEdupSlI0NB2obgy6U4dftu8qr3C
bHTwkQiPYsb1RUtR90MKCD617PXTP/M1kR7AYKilEFMk207tlDP30ucDR8HihQomg0apaq5i0ocF
6uFWlzoI6F3Eg3wNKXcZVUBVfWWVDvBXA0JYCzHA0yvk8/tBI5JAdYAkJ3anrJXD7sMyDwy3DUBV
NnmA3YLtYFAAcqMGleq9lq7/wCpdoPxxhWrF6bY/3cWzpmfpjKIKFNjNMVdkPWwjt98NGfWDvD0z
w2eamafErVaNfbOI2AR2e5XGDcnVylGzc/mmTxf+1BsF4WvOUc4JyIUHkYUno7SghQxk16PM7Yoi
u4gV/afT059nZKbleHAYTc2gdjqVzBHzUadr8kMAo45WA7UxBMXUg6ao9Qdf6Nci8F9b275t4AYv
KGpdFGWxVRtrfXrCji8WLnzVNFFJwqHwsPE8bmseAx6N59I+bbQ7dLF+G6IaNHX+raiLnRf6YM3L
L+mQ7c60/Sl6nDr+oe1Zx0NJQlvfo20vaDYG3jGlmCq1PPoGzG3a9kuhh7/2lvSlr/JLhFnObJRP
R+nUPIxv6pZkWKl6HHYdMdN+7CIbe1Lr1R9gTSTeRVfcqHG4RU/xTGNTXz5N8ofGZjmRUfJQrUYI
2knSctla6kK0zaozVLLW8T9sarZsXZniIU9DxKjldJF1yRKpH3TG71WS8qdn8HinDBi4xP66ELOT
RkM4oBAKG6SpTSRghEDxWR7gaWF2c438Vvt3ejYlB9iRKupcs2sooSKJQik9G+yyQa82grvQxvnG
LRN11fRafGaFHu3fh/ZmK8TsohbteSYt8PJbU+muqhLoEkpLslpv/8ZQcs5MNqPs9nkdJRzIDuPZ
mDpKABIgt/Rru8qWJY4WhIfniumfYtJp5VNXIHkt88idz1slqamLNxn9GlCwFAJ+UInZlF0j2zzu
whg8gqQ9nu7g51uZyj35QPFeQkdDbbYD9FKW5NqdJq8JltmA8nTl+q91kawVL99JeFkVPgxkLx4A
BqMz3JZnyhdHbo2DLzDbF42e653cs9+LANhNLLY6FYrY6u5Pd/TIrcGSmVxDSFcQfs+ij7gQowh6
BrdSFH9PbI7KbNScW5oArj6fKCQJLeIyIkHlHYb18dqo6pFjOyKGFar0NQhk9x53HmDtGBrHVbqu
sD69G/Ie5oc24EkWUrwl5beK1EAj+SU/RFLxw8ryYhFYauuYVlju6ob8WlzkD5Gsio05ggdUIYFl
8OJ79W5Ic1y2A9HvWsUH7hsYUE3aokN+tIeootjS0lVhGVpBdTlkHthv0t0br0z1CxdVnwny0gCB
qKMMGLjLOqdYbgPcRvbYqdrE+pG1srctY9+4zNpgiwnlbdtoyUVES6tMjDZyMPJeaTRrNbbahdtF
EAEru7kdU2ndtXa0bUsFspJJ76Nk/C2vI/26cPVfPfJbq56ab2GU3qQdC/pblx41VHEumaSvRiz6
h5rX8TKzPVTJtHzc9l4J6nlwzS1mDulCNeJi17WTHZJUZ0u1CC+aEXJujhGtnSBoZsZNceeHOiS3
1HRvdD1RHFBy8SISYCx0g1eTUGp4dwYaFq78klfNl05C1VhL1RvTVXYRwnE5tT3V2KDuBzWAgucL
EmKg3hGsvExMDRi/h2XBECGj60eje+e72GalQVjuKZZDvmKH7f1Shq4xJQ87nK7fpFEr9kId8mu5
JPRsahcBPK9c22FtrIWnhpeW4WVLGVGOUvZRtxa1vOtS71KRNGo/SdztAl1p16mmPGiD981NOtjb
3UOgaN0+UEzYPfiCLWsr+p7qcX7djuUrz2z0YYS90sifY4WOyq6mxWB3ZRhwYAvWOoAw7kCE9yeg
z9ZWNACwoYIrEWRRlB6Wwh5gLIShsaJsjB6eSG/IvDN3nYtwVdDXkzlKZvw65DpVjd4LmwvAOT28
Bc3dxOGknBeqWbdOSn/flUH1qAByQZO4QB4FizlHQXhtZY56ttebqt/iYo+ec1iU69DLfkVcJd54
WhgtO6vr7lCzc3kdas1OqtyrHKHAZ9znjb2neuiAIYUirbMmNBcVymQSfuqXwkKR29X17quBjbGD
yWMFWwsUgIbQr5CLbYuh3pXQi6gkfVyiXqO4WBBg5osnA8h3bazQ2WhUx8RyjsMZbaW4NXocD4p0
YYz4zCSUKnaS3K+NqgpxicygkajZkynXWyXpsGdpBAJioXHPOzp6orYpq+iFy9CTUQ3/5ms5Qgpo
gEySXFX3Zvi+qmP40rXF3lYLFHGkAQn8KGy+BAO8dRIWuJKAkXf7dY6YVKLZ9Sb2a0QqVOPF9Hvl
opAVcHd5DKwae5kbQIFgtj1p05TMyag1vJCLqilXSsOLDR1vxA7T0W6dWCnwfQ6RkrlUPe8bGudi
7dbcr3hNhtpKLb3xps6Bl0GSQVYGc0752pxsAHOtRPk9V4YKLHuCJjlqiqQ9La+E36JWQJQ8r4D5
YDZIyOVlb8prM8zyG0lK2yszsdt9pbBnNkrYpGsU5qqHYJCUnY7EJjzURA++o5l9g+I/XOK2Euus
1YNlK7vyndRSXp30wSBYoB196YYdhpHVteZ73RLJyd+MRuqhy/iBt84LeyyXUmCQk3RjV+yUyvAq
J4vK7tpIjftIS5ZVzQsaZUA4/JEPeTHH8a6QYA5E6J41IW4hBpKJ+sZ38+e8DH8rhxxxLBvWaBxf
W568NYNur4/5sDADka1M0/eXTak8S+NIWkYGgtFYIZnkGPo0MBtnrJBXEPHdKA9kYoIyXY+Iua14
f/wKHqFaYb1ZbyJZeTYNboyCwGc5eNqtVfEM6dtGcXq/viVn91tisS76aoBc2qHA7+vdkivnSY35
Z7s2f9AQCHegbDXqz24ePKaNvuq0Z3QtQWKWzXMlkmdf5k3eWhKPZDm/7+z6IbI0ZLfTaBHV2aUV
oMwh6YCeivu21l91EzxQJ7o13s8UpYOtx8gog30n1S5b7MluStgXAroJ4n2WhWSW8PamhR2HYnfQ
WshFrYaCRKoo/Us3NZZunbyFLQNoP/mZjXe6/ZimwYZc9y7T/R9u6DkhngVe7GN82ax7q3mT4/Sx
7fSV3yndfozUKVlKFC8AjYXag6lIF9z+SywTnCEwHJLn15qHlxC2z4rrP7e5uNIiU12yMItlF6W3
GM1sbcFZ0Htxei8p7PRoTJ40YPLdYDmKkd1QK16KtkaCoJe++63bcrp617qSrPRAeZH0Cjs0/Ao5
ZxaNZX1lT32NWkgOJnyAXklfbRJ+np9cyCXuCp59L1yxwYXR+pZkEVrm4qqslXgZtizHrkRVJtb3
tWsoW41/6DUXb0IP35NCN/qVKZfLyGjXAQHJKrXrcKUj77XUrdHRi+o+Svu3bqjafUHtvt7HVeeJ
3vFFi/fngGFRcGckmLujGpOZvb8GI4ktXBCNezKYP06HYcdethOwXQNFjo4vatOHzzu3d028m8iU
hWp5abY+eEBwftaL2t0MqnwDGvfJ0zuc6YNzb+ojD8vJYlehHgFUhqrVYctF2rcSywj1FxT8bN/a
ol23jKSHLEZ60RW3Wi7tXHToQRywzsWbEhj7oTTvasW8GKtvGBOt6nOIgM/BLyhdnHKmpND0vJg9
1To9kzzPalLHc9tlpyKriyevBBr09Kh/DkoVOo0jG1g+lBvnSKkIezLbbeOUhV9De4QEJHFKjPdt
Fy/wfFplxbmE6OeOyaBnUIZXSXWBFZl+/iF7ost+ATaY7ElnQCNTWtT2mqtRMlanO3bkKThBkG0d
QWlZ0+YZUD8M5JTSaea0VbP3sEFOfIhgVbmRC/XMK/fYyp0eZgQ/qPEhNT3LoukZwqe1SVtmkhEA
uBsxfFPTJ73Kx6WWVhSFNB1RO8iW1rm65/TRszTFx6bn8MgsKd00qBnNIYaeFVA/sOPp6sfOGSbs
OHIhNr65b3Xrrz+1Dxqe7ZlK6qUy6XycWl37CxKzGyPNN02BtHJfnzG/PbZiSCGgFqbwfAKUf7hi
+tFAGTcl7SSlPDU15Y4nyjKzmpvTK+bIKWBgIf/uC8g8zkswnpopYqS87zQdLmn2sxqj/9JoW7+K
1pFknoGqHFs0FjyIicZD1pnH52GvZNGYah7X7IOh2gu53SdZiz6DFb2OZU4KkeFduIP26BX+Xpjn
cKBHxpRGqVxbOuwfLNIPW4/8OGqzJGP6RsQE8S5DaMoUKM82in5mJ34+YmS4R1O+Dply6s6z3THk
aC72ZZE5fjsaF7mRjJskUVuKD12wjQxAXGM19mtrrMWZstGRl/2Hlj+ZWeRSytlg0kmzsnZT9dC1
dOf0ojlyzEw5IKbR5pyGmnU4jt4oingM2H/GUF+kYmtpWKjqK9TSzzR0ZHUCLgJZo4BoxTJh6uuH
YzPBAs93O84YKyp/VYv7coh+yyRrXVTehVmJM7v72PKAh0IWHZbIpGN72BpmMH0ZEV07lMyWZY3t
WgYJvj83ekcmaHofqmDIsXansHzYTBnE46DisOQASfhaTtBEQ787PUFHm6AkQLIedhYZrcMmELEc
5VymiT7AEQ8724VaW1/+WRvTIvkwN57aI3lrc0CFibGk7Lioo3NFhyMTYqsg4CexfZDN7wXSD02A
eukQHifurm35ycqC39pc3/ry8DduZz5/4gPyUAUzPBuutreSXha0k5rjU5uEr62W+gtQ4+vTQ3a8
P3+0MxsyU/ewIM7J7QHVQfwnaledZX0pyOifbuf49P/RzrStPoyb1A0aGDz6A8XvDt+bOynxz5UK
jraBc8U7nwoLv9mYNYMosQWa7ifTXTeuup18xf9GN8A12SQQTQ6bWS42twarB5ZAAriW9mGdXrat
vj3dxJGTjFQjoA5ohAZ9maVB5dYGnWiT7s3G+IfuNldD4r8WVXI52ufK+UcHzKQ+R1irYekx/fzD
pCilGwumH/Vy4hNUO+hS+5exKthQgI7RwL8zbuZEoj1ow84iu40EuhqaeY3lbbForXajF8FSDq0z
iepj/ZmCPyh1mI1grHfYlujqGHdDmbZq+W6s7j333AlzbLvo0EMw/JjQrZ/CPKXMhGe0TM6QXE6v
ygyDzcQMzmBfjjUDBMUG/6IqzM5sDcQASCwPDx5Hw/RLz3pSlLx6tPJMGUo9ErVyXZpE51RPFLD0
hwM2kgu33JgFQBL6JkNaXvU3qoKaY16szNzYSCEINNtc1aWxM0jnKJ7qoJAfYSyQCmUR4BQSfU+w
lrWNcaEXuO6qthNlSHYl5T7t9Ic0G9eSGW1LrVko2nVrGGcuyCPX8UEPZvd+5VcgAWwNtaoayY7i
tdZVJ5SzK1UvcWYundN782hrBlA2CJXMz/zN5KFzHZg5izkoEfgcb6QBJRQfxcHsR2CfKxIeWwRE
Gr83Njuakx76noUftiP75GqtZOE35sIUz3+nSxqFSAJDUJSzCAOzt7qyegawN3Bvc61lL/uOB+49
J7YX5pnz83if/mhttkPblpxzntHamJkbUxscQ3ry1TPh5vFGwHGoEzoOmvPhqnZbs4iTHBiLJSHo
m97JNro3ZXGmK8fOaSL231uZ1sqHwxPjcLkyhUpZLnQXsn0x1j3Wp0hh6P+wO7MlngOObgeNhlot
W1nJ91h9MQr1zFFwdGWDVNKwO5RJ/s8eB9x1Vps0yhQHoEbZ/dBE4WQSQj1Kj+2ffebRdXTs/mht
zqUBuxA0VUdrno6yoGevRvigA8V9v/nL4FPuH5wi8FFTJk+9+WIQhZxrshhYDLKKU1C3SSzzzNgd
XW8fmpithKrxcKGSelaCqa7IKltZs/K1v7XeIOwSfHK5gfE/XG/Uc3DzaFgG3XBl+Ajzedk6l3kV
nyNBHp0cLjiLqwdth/kz39MHMxUmt2hNya03xXpQ6mWtpgs9+XL67PncErk1hdfvhMtTP6WgcD+y
5TAg1EkNsdG0YldVVEiK5ibk4X26qc83HU1BFwMwpL0zdQ9Hr1VzvDCgvDmuZG6sYngC/uD4in8t
Rb6TaJeUa9OwPtPo54VBo+TYhCwD1AUrc9hoNNqxSNKRaCEa17L5bGfxdYKT5emufd66tGJwHwkS
lRPd8rAVW2nAbCfMVxeOayglFACTdSQ/B61KVkGcmbOjfZpMxliDMmtxdoIXkMoMr2A/1VK0UiCa
xBL1wq5fn+7UkWYUMnlsWHKHgBJnnaIKGUd+OCQEWioWKRLWVShTNumZg2j6mMO0Hfl2amf4t03s
gfmTQR5B+AaRNRmMypFYWblcf7FCEZ5DiR/rDnwynPEA2wvQ9odz5KVtHNQ2OhZJpj/oRr5SOuMW
cstfDoAneL0GF4J3PPiU2RmhjJh1xaaG5lYYodhmgJEMJOPMfXRkvRnYVvJfHYw0gdBhX2orbPO+
HhNHtYe1oWaXiWxftkOxVtFgSfX09fRKONfcrE88rTuXui0ymt2woSRxY6HjPlUB7AI9rKx6+RvN
oTiCfg/JakAih71L/UxWW9HSXF4uUdhxXAOdxBTZrsBahNQGTzd35FwC8sIJKGBG8N6fLYzBrvyu
lJMET+pk0St4DI3FGnjf0jSugwHh5sHcSt65wP/IwXvQ6mwTNyKPxiFLEwc0wjIPsHBv+/VQoaiZ
/LRT/kvCUc5bdv0teav+68C3413i6HcXj/++Cr4zW9mP+uRvHTeiPfjc6r/fP8F7y1bf6m8H/wcA
VFAPd81bOdy/VU1c/0dmafrN/9sf/uvt/VPOeHDCS0asiOn+c4mpVUZq8F//819fvkVvlR8k3z6q
Tf3+9z8NQDTlFwAHIAZ1Lkty1UzZTwOQ6SfwYyfvSRSkrOn8/2nKqZm/TIQNkkjgqkyNwsjvilPT
jzD3JFU6XR6sdvFXJKfeT/0/zlHTgqw6HQaUBRATMIATHO4aUGtjJhlxduclP0L9sZdxHMOqndNw
SeZvnfF8zeADmDGCdUhop5g8fxi523839a+0SW5h2dXV//of73JTp77BbCP5bh1pdsk3KHIX/+Z+
UaXIDFvhqrsadkYZraziLmi+JhRda56utvTb+xf4S+v8nyzhj442f74X/h9c6NNa+PM1/r+bqi6/
xcHB2p7+5OeyNuxfpnNvUtOZVurvi1pRf5kqwWSMKIYCM+Yn/zFI5i8I4aag3iZkRGWNG+Onjpqk
a7+YOtyFydsYoaFpM/xni/9cRJwOf4own1ELsbm1qFmC0OVzDAJ8oR0u67aiwlwmpfLooZixjkpp
6JeVKwXXct5D6ZRi1M6zKL6V5QwR46Az773exXO0SuStrMUZcgRG+L3STX+v14m917qivLRaruUy
aOxLJKBUwAk42d5+GONju2G6g//YDVRzIRaCcERUDqbLpGZy+MWlHDgaBpjKI+xI2wSfg30bqInS
Q8FeUocR0k2dm8Ag8uFZL5oGze4+pXOZGfBDU+uLB09xM5yrYk35hj6L8o0CannpuaV1pUtjh6tH
0Ii301/7MEqavvW7uy/FFUadcH32rbUyy3VJsqRbr+wQ5S70bh3VY36VFrK2+htN8SoEaUrojFLF
4QC1NciXVCuiR4w2+9fM90AHdaiU3LWSggfc6cYOr9uf/aINCILq5Js8Ox1DX7NqSdawGhnlCR0H
4cLCDG4J4A7N0aaV/lZ7sLMMEpU4cU8h1YfURFppocgh/D7qRoBeuptF68xPUSKuoDmZSuxtTvfv
2LxBTJoA2IC4IHoetqcZnTHkYxM+dk2FbU2PwWxWD9AS/KTenW7q2FDquBsL3KaI3K3ZEhnlRqkk
Q0Qs7AwPHcAqK4w4qyVWl9hHJEN0Jj6blYf/PXekRt9fOyaYFI6uj2PZxgnEPm8IH3EkfIpcoKia
lVQbOVLhAUo6Kq5lq93oLiyTthvkjSafE4o71mXGlOcJJyJ19/lSrQpDgEsNHyuvztdyzJrB1o/L
7T1L65n5mS4faY8CKscnlzk0nvnZAWg6zMMqjh+9/8PZme7IjSTZ+oUuAS7O7W9ERu6LUlKqlj+E
umuG+744yae/n6cuMAqPuMGOaaALQhUgC3e6m5sdO3Zsbc2vMVP+yl1gdSuYb5s4f6100P8vLggm
eQUYkyLgC2sHqIpspzNCg1lREQXbcvboj3eZnCysxbnx3XJL3u/0wJKF0d4J8ECfG9DQ8Udd8yqO
7MWKP/rZyiA3xUxB3dVuiFoDaXy0tbxfLc7H/pjoKOBlwgtwT/S2eIKj1bWGaP0QDEP0X2tphO6/
hBUm8W1e95H5o19tL/yo7bqeb9eOXH9n87X9P/IsnVHX9poi3rftYodPaOQ5f1lNscr92Dq99VIb
S2u/SjNbbeiT1uT+gwLp0KEaJTwm+SgQAoGcMXozIdAyLzeJ4vLVcFuRvph9W6b/rpIgZzwMb9Vd
PTMaMcxoPf9IpnlBLb7tIYfv1pkJnPe+PfX+bRHx4ruDzGGPMgL7Z+3nPtUcMzWHPZRfiyFnftdD
RvHmarhjmO9qPFdBxthl2c6l/1bFsVM/U52HcRmLrvXeqan5ckde5zADaFkybxcbHRNJJysWUHyd
StrDi+kWXf4oVwH90BEts0Rbz26nQ1cUxfJ3XZtmv5vEEiS7cirm9tWas24nlrSXT9HssyseUhNM
1nWYI0m1IBnDp85bkQoKorhgNhND0aeHuCin6TXvRZnvGeUdOP9AwJrp/yWCDHexqP3ivmPEvY1c
JyTvdGcm0vA+ApFM6WMsiin5JoxhHVGEMBKbh8Vj+O8HY1GRJczdunK/C0iFDFqA3V4yDc8oe1po
pRfHAwMwm9L/K5PM6+5LBxXG2u+cGSnh1vaNlygqMu9v01ybP+pmmuuPvkJxSpFu89bfJxw5WnCb
PpmN8jU3zXEdHwhDLOdmtiLh7fOlk9a+k2bFrks01YZDLKsA1q5JJfbd9OIs/EhjgVLjjhuwFjdd
nzXWH326OOJeLgYcQIghBnPNa5G+OktoUCdYZ9FC9zcCmTfPHY6h+bF6Vbcwpise3OBfqrbxXzkt
BgHjx7t4hu+Z4wT+tie3DW6DkX3Dq5iZHzLkjb+dsTl91MVfB7ey85uMl5LhA2pU+sEeDWbTr1Qw
hjtRDCUS+41kXYzbDZfdMBee/ZS1C4aIHwRT1Wm/M7w/RZoYf6bpZBTxoVobz7kJhmFAHd1IG3FY
R9zu/v9k+Zp5YZ+lH94S5R/plAUITffwTLJnWMupCc2/8FXv6ZCNTE1pxzm9u/ys2SqSPHIQITw8
ByyUp4aqn166XDuCTzvts+99Km8DmE51HcOXD+/jMbwP8vVnXYz7uFH/V9R696sQE/wrlPEMpmYV
CFE788+18x6cynvu6vpLVUK5WwQVXfdr1cuN8OkkvuTn+oofSgQFTKyL/3Z+k8WUb5ZvsVEjfxJ0
bhe+xWNf2//0Ru2gZN06ibE3HCZ0v/hTODlbaj8nLpxfAKkI+VQYYuB36hX7LcZxmqlDSqlZv9UD
EXe/8BxLjzn0a+VtiaicM6UakUE7YWg6n1XU30xlAcLDYZKs3yRNBISJcnCecyrlyb6zh+Hfl0/C
qTF4RST/SvEghGSnAKPfjHUZLKAgXOZvkpbnR7MuDCqr5M6E4l4b/0pa/78Jzjlj6GPC8gWeJrbR
jK1JZxnGKtLvpqjjW9HP5kEURDLZ1DaH69flkbRRUBCMe9dx4076RIlTnH+v07VlILvn7c1wGm6q
2Bo3LtOZVaECg8QxwlPqf9qqnJg+jsjN6+/l0Bq3tqzQjEft+FAg6nvlqoCnAWMIsj1FrPN1xmlX
t8vCeN70G2xl2oGyoe1I+hI//ZYxV93akBPQIjPUbeg1ZhP5WPT28NGOz0ZVDbZh5tAmgqJweSQ4
6fG4OHemVUDemzbj+rP2PjWYCQRtS8/H/LAuU3ccg1fZohMM6ZaxYYXHeMtRiJuJ1tz7q87I5/o4
HIGaWItPcZST/O3sTyuxYZYMxEdJueyhVvAPcy3uqlYUG2fk3NKQCFPKlNDRgOqOTVW1aci4qvxX
06ctImgQQw4mjqNslZ50v3n8z9gDBAM15/gLunC1pVXMqDbLHFA3zw30P3hs4L84jNNCVWXfddWV
Ea7aSqX4RFVE1YTALrT1FWURjkHvv9KvIw+yQlRDlGW28yXyZFd/NftTtZ5lkbXrZBV/Hl26X1Of
AMduv5GpDA8yy/ovKACEt5dNqV/92yv5uSpwTEpCSgoest3xqoyeVpzR7sJXc8RfxUy//iLscrnp
0yJ5z2iYu1nFtcnCp1HUKCjiKTU7CivHRjs/WJpwsNxXmX0iJ6Qv9Pk6JoB9Z/b9FkVC/XXaGsn0
qEURCVCw1E/mVI9gZfCoXvPV5y+P5ypk/E4w19l1KAH3jGsGNkSrh9pTR9/MWazp6tR0ODJc/q4X
uA8T4ci9iJkO2o3MnLj88bRGZiV0KxCkUQkXrpJebQ0GqXwa+Ze4M17JCPpg34MbHDKnmugGRVxj
3wsVMsDZ8L+y49lPh85V4riolv+1xnG4USo7fiR+/RgwawgP6O8Sdp2kgMvcExknz3FD61GQyOI5
KHI0H50mcPaXV358+X/ZAkUkUiL147HQnE1H8mzJdYpe2XHziah22gUyQ3m8IL3tRF5t7PRZe8D+
DKFQ61Pg6e9+1F/WCFryGL72Sch80cgP93VvrjszMtCHiLt2w965vQT5oYrFa4hqvubcOnKPmgH3
0Wtu8y4h2BDu5boyNnp7acce4NdWEnYiDEN8xBOvfbbJpv+uTubsOTZ6CEsihAJBE6rzFz+PAVNO
yZWh7VVcdVd+meXJ5ajw9nIp1aX97WXKmnUdh1mmzwK59HvTB2cKmog5QO7s3DgG+fflE3NmRwV0
FTjfHBs8kBbCVNSRC5q66TK2+ume8Lp/ROm7QHGDvb3alKuwVvXEU8hxtVvpF47dWTAh3gAmmPdV
FijcFp68QYa/OFw2pXbpf1zb5y5iikAJaAlec6iZMkqQishvm1cxN8twT9FosG+7pYy2DJ3ZPvW4
U2u3EC6Denr8uRzSyi6Y5oYnidfvM66Nszw4+BOP0+U1HWdCv9b0myk9ZulcOjjTsK5egyhs0HrM
45zc0RuV6x6nxDr0cYnrjkU7iUfUi4z4/fIPOLnsPPRI+ROFqqYcIJLjtfqo7SONkqIpPA3tDeOF
w9u4LLtnmq2r3TQ5Ww1HZ/cWYWEa9AhkQn0uxzoFY5GOsiIoFOOd8CrA7D4EfK3d6xKvX3vLs0uB
iKxLAPdqSzNTL0rNonwVJaaQvROHYEmGB8MzsmtdmNpFJTQHb1wdG+3EVFVDE1UZLE+CHplns8nS
g7Ty/rabvf6qNipWdWxK17noyrAPDB7kp1642U8zzNs7RIfHp6yuxqtY9yem9Cfed9O2Npxofuqj
PHsIJoexbO2V+danFeBx2BJKx56sXHP/Uz1PKOVU8xOgqoPIHeUNmTKks5rNrdTuzGGnzq1KW3B1
QqTcjk+EQdIf2r0wKA6BhQduO6GIEoIjLmiCGe31LzeoDCESRUi8FVIi6jL85vcNYtu6KiKGjyOC
S5MU9QwztguQzCBmeIUtPi5f5pPLpdnTTvzajJTX7dJ6Crp5fs4dTnzNL3isWlTEL5tSJ/rIGR+Z
An4/XlomM2eI0sJ56UXu35gRpuImYxAwCnz7eFqLwxRyzfqGBGVFxXTjRT2/Ule1t4CpwI/TzM9p
EXSVRbOkKRhnLWmMrC2MGmClG3f7JGZQK+XVVpxGfKTuRqaoKddaePKpb7vIfq7zZP5eoTa8PMl+
sYJdja5B8uiXUTT8vLzH5xZJFK+KR/AcIW8cLxKUtO8ZHmE+xQHMocZwlptq8MShmpytvjR18vXP
SWQJk5/hTlQ1tbd1KnIRZVSFnz5LKEFDbolGqLz9XyzIQdKb5IE+Pj2E7wJ3LWRkYEU5/7yQzkOQ
VsEdWPS64bvO7h1K3qqbAyqbTs2b7L4cq3hOXnpKiVSE8SoUwdq3ieFTGwfknFehXQhEkz4VxjRo
VwFV2Hn0ndF8qteQlIObwVSksGZW5DCat11BXnl5G899LKqlNJWzh4AaWhTrOP1cWaIyn3I0de4F
Y8Bu1qXcKsuehCZwcRT/nTSSPA9O4PHp66p0rMMV7y97+mIeGFZgoGlmDGH1I/CqnAID6kdMNqGS
0JmHLgIDvf4bkqjTbfp5/1z95iFGEq2mRc4T9DRAtzZLRDZnYPwzddvLW3rmuICdUx1l+BosAj1t
RnyUqke2MLHF8Dz5IN3MvK/bufDV2RTXCSmqJw/hVkr51IeFy6unfs1v7wJ5f+N4tAC+1E2d34oQ
0da+IAjK5nRrVO2ZwwmbA843yAqfUW/Scpw59daYr5i3FJ/hqrZ3iLJXN6bhpE9oWtTXfzN6QZA6
oNysCDbaqVlFMi5D21tPDKUL932OD5FzhFATZcm7y9/s3NLQh4SCqxQCkFU73kX0YqkI+uGshFVS
1a7T3ggljdtnWXw7LVQ/Lts78xCQdTAThshV4Yyaj6wkShqVU+O9KqS0Binix8nwP0yH2dE8VLcd
SNb1wR7ttDDAaeIEQNVxuK4apzmPpwWVGnA/pjnI27pv2xsnGqsNU+d2Uw1bYIXgLPxT202GCVXt
YJpPwuOxqfvG/FoGVbq3+7D/XrVwEy7v5pkbx5QdWgd9RcQAZTy259dZmtSxutwtWT8wa3wjyii4
NWr76nxOXTfYJfBZwL5M/bpVzmAtQ7XiyZKM9SnvYVZ1cucnmyHz6aowpTRgyW2A+/S4pJIeLd6z
bb1IGzGFXrCqHIxqz/ie4XB5A09fAd5rahSKqc20DN1lrdzdeKXC8JQ7DilwHU92e5NZ7dakltNj
DzBD7KPaLICFA+1gdOla9Kj9W0/ct/fe8AocI4sRs0CDiBroc9aKq50IBBIKWD76qFDr9QYfxyx8
RAod8wnJ4PEJucvia+5F4t5BSXBjF898MLwwaCJRJIUl/fGmicQlkgwxVUOuCrKB9rUpWx6ZH7El
+nrWFJw6VOxp/jxBgSrme8Zo8agTWCz7vKD+UlP/OWRrM224qjOmVNIBfIcAOqiM9s2qBLzWHzvr
iWxj2YvW4XyYASPVu2ZLrVf9VceRI88mfSNAd5/iCeqn/PaWGVEypkwuWp/EBFusjsgPaxrO7pwY
9oDhJltU3XP2WBo5fUBfMEo/x/a6xF8WGWSk2spP9czSBQqe831tgKXBS9mK7k63kgiEv4VCCNAz
zFDNXrB6feSkuGAPnNtsSXTEGmY3zIfZutHHphRZjDoBLGyuNM0xzN04NjWtWW7Msis+ZGZFb9JC
Kqhuu+zNWOuts3h8qZUpJDywhedVUKiOuTpukxV0Q+QfiNnTCGHO6fjfsectxl6Ytf3qZ0bwmkXM
BtzI27bsKqf2+2lxnTJh6FT6Icyq2qu28gdRUagL/FUephHiq+MmWyopx0fmc7EAr+wn5TrIwL4W
oBszOL5rO9mHGfcUKBYbsac6G5AtilMIQI63NaDjnEFmz8I7htlOUKmdUchaqZFHUfIRVJO8zRfo
vUAcEbNCFc5Qb2Zv5+yhKMG0WZh3XAvNHvQISX3Qsz4+C/HxGmff5Mi0Yllz/bKhtjcqyWe+ImMy
FF6j7iGhl/YVUShr49xNPoQ3FF9lP0XOXSB9469gaad31NEt/7aqPXsDqzxjluq/EtOCt03RXDPr
911XNG2Wf/S5N/9do4D8IOYovv91H0Vmfs1a9+vlV/b0TiIlxOEgg6SofKK13BV5ySQqv/yILe5k
brUWTodZxy/ARcVWO491zhppJIxiAnYYuHpQhO6flL5ZfDBiJxN0VFvI2Tc7UiS/3eVMu0yHG8EO
LC8B0wD+lsywsx+F9J1s3yfmaL8bNYSCRzqvSUfhXDYISZacfMZcU3z0N77HmV/L9yDcp/EI/6i7
YkT1IgVJm1A9KWtwUoq7Grb+3nA3NeHPmSLuBqKg1gCPQf333/xGlyCKNZt9+RFkpDG1hUMUHZA8
NDhxuPzFP4Xf/+dFU+4CDhVxPuMfVUVD1+jppFcFzOSQH9KRN3kcvZg1hLGKtnNphfcQ9p7NBckj
S97GDX+eI8YSiccY6WFCtfsAjV7Rqj8P+0BkB7TybwDT38QY3JuD+4Cc365b6i8Q0z6cJv9++cef
7hO0PTjigKk8InTZafs0Rn6OxvT4vRYQnIOIcnYwyOFmKq8M4NU2AT9QNbDhg6pmPu02dot0mMhj
ul98u6z+SAqj2Yt6yN6yGfT78qpO/RvqAhaZuapGQnPTTFV22nYNHQXfRcVBY54YsodGn70YcBlR
R+uuw6l+LQ32O7L8ZA6QE/RraMeID7dJ+SGh0oy7Os3nH3naJQOF7WGrbUFfHKMCLTVnEQU/xQ84
WVxkF/XgIwdRu6qUjOryfVoqFd3Fmu59a/U2nmD9iCh7ECcRJISRAE9bRxUrH/lV0qE3yEnOo3Tp
KZF+1B/WAdDv8nc7TlG4PsoUdRFqu0BwuM/j0zhlZTJSchVvcalYW7gypH6vJtgpKyhccTBUvZoq
1rEVZttMPSnC/JZTRX5iYvbyGORlcGd0xnWo4ueCCEmUxhUYADmrdhAd5uNl0h2M7yhvmgdTSmPX
D/B+JnuTrHK6d+SrNDaRIvOZTvTWOhHQk4aU8Zc+VwgDiH7P/LO+BnG+/JFOzwPiYCg0kJQwTph+
vuPtyyyagufWaL7AkqDyHif5jVlX4uDbabqBMZyuCdiXxivSLOQquV3Hpkjqyn5mxOdb3BSM6elt
547MYQtZOL1Qiv3CJyLLAs4ItAM+eT5Kyms3vpleTXFMdTzIqV4efA8wKpNQB6/dQIBfy6X6h2y2
SoKOV1UZ1NZtaxm5wKxKKoC5bnibprIJNzbw9FspU8TsBO70Xep3d+3maeocc3hDeBnGJZLON8Km
zujDUL69vCo92FIAhpKpIVYDg+WEHK9q7alIt1U+f2dUoZl/6buw/iFlxOB2YY7zXT6Tnhy6tbf7
+8uGz32+3w1rdwwid9TWNFi9fSKWSO2SUKb06AimKiJsuEksOmOPeFJN7ObMQJ7V7DmBIZ3EE+ub
XMmV48QraNWrwdWdsHpYGSGwIRpw1p4qSgQgeg6jUI431pEoIJRDE+CuqJzJefH+DkrR7HvbbfZZ
umQ/L+/nmTODXiO4NmwGfJaejGTG3PKNK/MtsFSlLo+zh77CFCyfrdDp5H4DRCmRPkpIij2k11ch
IpL1x4P5Flc5PBd3hlFXbDIGTzYQ/T88iJLogrdAInC8gVkS2ABfxvjW+2v43A9g5mbWhM91RubY
kVjfXrmBn9MHVYk6oEBGeH5sbxpiOwEnGt/yBZzZjEB5YUTmyFttlpJOvpVmSlva1OJ0p7br31DA
oqkkDOSNmIvlwZg2a9NnvhU1Tfh0uGHV9Kq9mlnIdME8EOOba9VuuicIQjK48pa63XCP5z6XSvkQ
lQA9BMQ+3r6V6i9aPen0FuRUqwJDFaVHu7hzEN7aUzvqrrxfEJ/IRmDLqvFfwFxaCDzxbI52Jqx3
8uzi4KKjv0fM3n+SWVc/TR1tqJePh+4osffJE0caBjlkCmbH60MUyB+GpnffP7G2mMLKvm9TChKI
X3+vB4hsWdOSvl22qp+UX1YVj41sEVekdv23hGha08oZh0S8mxHUghr9smeZq3KjXTXfrzelWvyB
MsC2qXAem4LRWKC8UJjvMhjCR5proflT2TxwMa5FwNSqoOzQVqd0Coj4j0115HjGyHim9zqnMFYH
iflVzhDXKoD9u8ur0o8lpkgoYJQSlzrA55opRgznFfg97TA8tG8iQ7eUWM5v/siXCG+cVdM8bnyz
cyYVIQkRZJS6STKPVzdZSAy2xmC/CwATRVVtmTI7BC9GMNE0kW0+4WfOiLp0iruAl4QHpdkbPCYu
gxm9m1BbHvuZjnJhwDwxWjga1+8mUTFigHS6M71a200YPL1Iwsx8F6MJzpUAM5sT2xgvbrjvIu/a
LlP19ZTsMieScurJtJ+KLjFqH7N4l0Oa39SwcBkgX9F74jO94h/GjG4R9c7sJbebBAOgA4GzE94a
FBDUNAv5nqOQ8xYPgE305SV/rB79/Jf38oxDofeaiAtlZzi/phaQ+PlsUzed2ctoMQ95iLSyrJ34
R5CpjrXCSPZOuGzNmjxzNj2VPymxBPIAHVvL8txKWvoF3yE+ok0QLcZOCEP+WH2a/pmGZ25gR/rz
wwekHRrijuqNVhJKx2fTSPvCztfEfM+jiimJQUUjIpNJRbpunMxzhigToLdMqxcyJtpzwEmBdtJF
83sfRv1jn3MojeVKEpuHNilsW5rsuG6UdlwdMZiSImXoS4+oucX5r10g3s/PlaHPeWUOoExBBgK3
V7NITd1xdZ5b4qBaFpSWvDKjoj7NFCS6gcju8kk8t3doDlCj5eGmPKY93T5o59wMw/qe2w28AYu2
8Uot7bKVc0eP72NTo/WV99CCHijZi01ldnqXk3TA0+S8k64i7+clE4aMJjW/XjZ45i5T52Z8NnRl
Nc9Oc1ZZmfrMiYqcd/R4m5d+TDz3QMCevvqrkzqHy8bOrI4jQdRICESrgM79ZtoRsb4fW+95RvEh
LoGSYpkxgnRog0fqgeXfl+2dWRztJp8tZYpsrhM+1qZOAhEnOKrck/WhZ+Aqg4VLx2BKTUJSfnvZ
3Jnl8WYjgoEKEM+2zgOEH0TJ2/HGd9GN5p9mwxkUDEF8qMu+vWdg7lbp4dzy+BZQbGlyBIDUDovR
h1Ma+On6XvdAStzmCfEGmnH/A/bmGVPQosmauG04RZ2hYARrYZqMRXoHpCnuMZoeaksR9nlnbq7e
ReA4R3hgzkqZRr9o4WoVYdmM7znzheKbgCuBVIy00RIwK1N8Z9hqsRWNnFsezteDhk0IeSLFh3Jh
Ch40clAa2L2yxo/k41rcM2/juhqx8o6A9krzj6SQQ6mnvKtF08US40fqgM7xZjGY6mW79Q14AoVU
v6g2fP7poVR8ScUaQ/KKOor6778Fx9nsz1OG/sB7HFX5bd/l0LGz3nnuHVMeDBHn/778+U630oaI
oQS9SYDR3dYCO/6tH8olE++fJPoeyOmOfnXzPjPydcNZnjVF0AqHQEmt6u800gX+GBSB9R6MJRPj
B7IpGRL3GN68VY1SccbvdRC+GgEPRWnEqon7dYJJFbT96ka9854zVqjcmVZrv+Q+YDtgyvQSGEXx
xfdBQLuEpo/LG3r68NiQg5jCAmRh0/ClPdpOn/8/01IqSA2ayd1kx8n9ZStn9pJmINVzSNJxOjVn
tZiUiBzGzKMdFHdyoMdJOCQ2htxsEFAYoLaXIcdfaQIi74FT0U4kjQMMOi/ad1GT2JuVcJ/MzKt/
fD7fgRicB3/26x99AKzXmdOWYu6ZlSpAhtI3CTEUZu3F83sLtYOqlphXXR4j1Aw5lfX7JK7twlV3
nRkNaFhQrlNkYs2VVYkzxGsvh/d8UpU6H2cSDyQdmbds8WDPrSqg9gk9SWk/6UDQOg1OFpWzensa
satnF06xgEfQxe71QRfAIA31LA+qIUo6x9/PD7OwqbupeY8LQPIg4MSb8Pdvq2CzWUxt0PFR4VmD
8yoYq8QN0IEZp5BD4FRW9y6z0H6n06/Z1baRfsM5B38KK2d+lG/HPy5fhVOPeWRUJwxNC8SuJfX6
97waxv5mDRoQwjyf3WEXQJCqbnhur6TBkkMxI4w2bXVY4N7CVDreVFpLhqyvzPUFvpf4yFti3huT
UX3olC9TMh2uWqKyRpFIVSpJ4Gj+0CKH1Qm6xR9M513IYXkwLTxX3DXLQ2Dn072RNf2X/409QmcO
jU9ro/YorM5szfAxCnq2wwLZs8Ya7EMfefVyR/F+MlAjzZYreT3gXqZCo3Bqqn8butLxllZ+6SRW
t7gvPTg2rErA14qW+Afi4eFLaA/Ol8Y3tiZnaIdHGQU8V52psHEBmLUrn3Up02yIRF9qJ5I31HZM
quMTbLoZYYHKz/Pb63b20x5q3PCL4TcySfx4kZNHPV7kq3jJZWLt+XEMeO1m87Ze8+XRoXV0IzrT
/Mzn+qiQUQxBU0khD8f2smkMI4Ma/wsivwzby5lQv4urgojMmeZsY37Vuc1kC1XkTgn6JBTsCG+h
KdnOixlGKOiIKbGt29rN3PKe2Y6ivHHsMlg/Lu/ouRWCTMEyBrkniVXv8W8BU4VYlCnpYH3JnXq9
8yvp7n1vmQ9ZskmvOGMKTTms0DOkhlRo6MaUJWTjRWi/9KENwpYHA9hoP87Bn75T+fX+8sK0QEJ9
OoBEmDRK0JFXXrcmhs6JXAM+LuI+D/HMlFvYZ/V1eTJWyI4VCoU/4wrY2gXw59k1uzlgYqVrE+Ay
5bhBXDgMmz8ur0Z7Gj7tfNY+IKyRlesuzGEAXbLmTv+SpyM0xDzsf8YW7eB1ny9MikN/0O+DdIOM
e7qFqlkTmI2hJaEiQWlnw/GmYVpDjPpRUHzPx7qy/qimuLhS40WtzlGCQJRtCf7g62mGklUydDbq
Xj4zZbAqGuVcJFgpsC4bGIoWjn1OCEczHht451P644oiiFM1Vvkc5HgQHlw6dkomOBO5ezuCTxCI
EFWvKTD/myrglnSC9hmVdcW8gEhAPMjp1N69ys2WLhrD4rl2SvNr3hNE345C5t9zZNzqG6Z31v+q
RAbwdvn4aFeP5wB8BUYGuCJf9KTtxFnWgjHpgXiOvTX5zgeXsIId+6+s3OzNOLPBaiqMQrnVhdBr
BpnhwD1EzOM598OXeFD6L5MKZApUEGXwTy8YpRCLUuymBPbn5WWe2ibSRbmEM4vDJuI9PkedBQAx
GGn+HNs8R/kQeTQkQhjr3YxpmC5s/Nwd/nR6MOoquDbSV88SeaeSaqDkpdR9jq1XOXEU8UD23Efh
P2Y2JTsxpG+BN/5ppgPpfEZgVZnGj/+gKfLcwkOKUAgbUKkE2D82vTZ24s5yzJ8/e2/i1kGzYU0a
5PCggcaRgZ8VMF4zm3+XWdfqhnK80NjzifuVqhFPibbvk5wrxMgt91ms9M5TvETK1qnCx36JksdM
bsrV68dZYZIcYuVvYSCekNyzLnPMMUwaerbK1DrINHP6O5Evsf9iMH083l0+Vp8x/m+BORgGzFP1
bCk/yIfV1rd2xTDHjUifgyzsH01oaM9mUlY3wk2ybzkCjYjjKsm1zqqf4r5BILcepuwFnTPFIVtR
eTAbiOoGwgVPE1BEsgMWdDbCBy1pV0ALBREV63L+qdVpsYrRS59Bv0PwmpfpPZXJ9iaveYdkCyGl
B1dGi9GfXtG4uLu8O1rYQtLHhiDBSUcKAf0Jx9rvOjHE5Rg91XEXHAIX2oT0lPhSZK27bk62qES6
sioG0frkXQIxgy1Cc9vxYXc6d04RVgufenv92Rfmz7psmXY1I0JW29EPJr9zz8vgH2emn2ibaKnJ
0XxyBMElYEEThNKFdhJZIHxGY0Dkfa8hNcU7E7kkewfAF/3srWL9Z2KS6+tk0gqxm5gq9c7gZWva
Ea92tZLjabINp6ftv2Jj4nNwt0pUT7WpHW8HQ6SjeeYJ/w74mz3VLaItaP+0N0ycim+mMNnSUjpn
j1uuWpwwCxXp2F5WRmzKOJkfjGOq9rGLDipah+BsI+9mVl3Zx/hru3+3p7vV1ZZplbn2dxktBY4l
gEGQz+JrLJE06Yd+U99I8y5qQ5k5R+9+iLIiTk277ZmTWUgoRejYmoP3hb0MDrFROc+fbe1X3R1l
io0E9+U8KbEA5dd/j76j2Y4qWbA2agIHObnFX30KGTOWrff3WjdbGPrptwM5pMsbbhzkLoDnY3vZ
GtUWytjdR7yAm9D/kT0FphG+x9KoHpx+qN8vr097lwjs6K9SEQfFMe6MTiVz2gVOF4pir7lszBsa
TP6dl+tPGmsQFi2GP+s17nZ5Nv7Z1ZtqxCfBKyAU0DZBiCqbnZBdq7EN83p05OvSBsNdWdYe8nOb
vEZtQ3ECWGFsCn4X7wdp+HhDnbDB29qTfM2JefZSooMACE61MaYLPAOK2AhftbOp7AHHqhZUyIDq
jB7b47kLV0pX3SuE+ewl95RUvO/H977ZJ9f5dWUKriuFfeVuT9UQO1MWqJnELaLDqHPQKSVgt9O0
Zoi0Qt59U+lO3ePfHlllTw2rBY6lmEQWrCUB9MINfSXT7jXoeocadAjHBIUQ728UNGjbpPLDKPBN
su2ZDeXB5OVU3FSFEGkbSjIgESluXoMGjhKjnKvHvM3q20kkW7niqSmAUSBgiPOfTXPqvx9d9qJM
jdZpX/seAJ/e3n4fFIv75IjNsss5U6qzCSI7roUaxLEpA1XVYQkmEChep7vcAIAVTIa8/w+IO6ef
7VNDiI9GWAf0pLmUKurHNGvz8pXYiFtdmfSa58uy7M2Bvs1uQF7dNweQvcue5cwKVe0K0gL4L6xD
3Ul3aZS1NDW+1uiePogQqKmPk/ZtJS/YCKxOPYmiUML8UDE9YZaGJPhIjGdMo+fO5arwSEfK7YoY
1eHqBZHZwzJEn5Nyko6O+AYDmNwhrl/jAl0TMfX0udRj/WQEzRY+eWZBQOecdRT80AnU2+ezLGia
sOPMx+Mssj0MDOSPs2bcpD2d+UjgLxQE0JHkFOqhQuVWSWhOXf0aeIBLIuIlDSpUPxhVuwV/njpi
l5k0vNkKPkAJVzuGq7MwIM2eytc6WmrU/5yueqRF7K/YQI2sSs1NcuO5tVHcVxJaKGScoHXTWKWD
MJfylRke6x2x0PKIDuGypy6xpcZ0xhTMHM4FDl95SfU9f3Mc3RQICOUILk5GUnxr+mV58FKve2aY
VvNw9SlkKAC+XGlhwFDWg61BFEmXdsVrMBrev0BG0vkmF4wM3CHzEa8bZ/7MRyMEUmomvDCK03u8
ML9EBiAdSoTHxxxZ+phIdrjvWxF0iHbBPzpkntePX65dIh0pymdQIYZPow8WNohJ5sHI4tcaHBIp
bJyvgPb9ZIybvbbah1P1MN5hZCpgrPHE6Nw4x3BXr8yH9LlGMP6A6jZApISw41SburTnTMFWoAAL
sIpWrPZ6Vn3F8+klCA2uauIMmvo3vTD7R0c9o5c3UPP4n6vivYTBruaP0Sxw/NXWbLISyHnps+xK
Qe+wyTsGQA3CoqQV8t6pf3RKDfB6qyiLQFgnA0ccQIt8plQaViZsrEZrhJzJQEm6US3g4Wj97Jpi
2E01gOhlo9oBVUtVcAZPKQ3JwCtq13+7eZPZOxL8t3yWkn6zYBqbg2t17ttQWc6tH6HAdtme/hV5
QGlUZgSAghsUmnJsL4v8sWmrPngS4cgMXVlkzBAwfWT9d10hNzMdfXmYI86CoEQEpOIE7f450vJz
ZwndJ2EqWqpbWzdpttIKAb5HL+cmO0OHKBylaEXiSGalQANdFW1qFm8sZS6egsqwfooosP8dlGVz
kLZSDQNRoZc1SF+zfFMW4Ux/LY1o4NiQYhVer3PDM2mLZk7M/ouktbOP5g+zihDhyd4oG98Ei/vV
7MWTaPhzQWo5oKdvVl8ME6GLJf8+1VvdmtrYMZXVAnarxiu6Eiih6c+9EU9QHbgwHwLxtF0w9PaL
kKvxJOrUmQ4MwzB+StigPxFcUt1fNP5+69c69FDIs415t7ZM1NhNU844i8tH8Ay8wfchF2WPeLch
0RyfwdWZ7DIsw/ojH2Uh011cgm8cAruO3mt7bZloKFHitr/JYEyZ/t7Ndim+GswaBOVyRTY+TLPT
xRulCO1iqO2i1Q/Mh4YW3ltdIKGyB7MtrbH+MJFOvzMlylqya9t7uNpbuiDapVCmGJZHUROMg/Ny
4t7KRvLF3By+L8CeOSFuWpe0WyGMk3wnctmSiNUuBfYonNLbRQZp0WWiv0dOzjQpCvDFR52A2SGm
WjCeqKM6PZkCBtPU/Vm50M5Ilbeadk43FctQSWngpvLn6sxmB6EVa07s+kNaNfMJ8pYGTdF0+bDv
qk3oQR2b39K7z2XC10DLCz4KG6gFaF07cKvnsPigyNn+QW7i3su5FruestC3flzcb84MGf7yYT79
lmookKK4KXod7Objs1wlc2rKceKWrTPxYEoTmxh5gP2QusdqbJLTzy0Sjg3HlKcD/qz2NFbojHfD
vI4fvQs8XFt0hAQFiXNfwDQwXapLhrlkG5oM5w4QJRclNA4nmILk8SINexmZ+AmPAocKQ4W3F9y/
MP+UMfJw2cRQLZmn6b5yNrXTtO2lHg7iqO4jh0e1iWiWfXRBjT6pZ6QRs+iewRMgzUJO771YnLdq
2aywaCtVzH+wFsQAaKGj91fPJ1hUWww07D0HPeoa0kgYsLN4xR2y38xDMnsmoGSTXe+qRW6dJO2u
KNNU0CB0cE3AJ/Rb6stQxd2L9RxI1Tttol77fzk7rx03jiwMP1EDncPtcPJwooLDTUO2VtU556ff
r6hdWF0k2MsFDBuwAB1WVzp1zh/SSHjXVrwpWnX0VWmFglaRUhfMKYfwej69KsQ8p0/rve700Z1N
4r3zXRE/2llVPA7JZrFAeQ5SCeRtwYGP5B/VQTKQdbxiGbxWC51ir+fwpq/sOkUgmwbbPGxUqo++
IYFQnjngaqUjqTIwTS8qZJzbYl/6S/lexmX7RnLcPXgljYnzG38dCiMIumGUB9j8NCQkoGo9pgXx
Uavr6/nFHgai2JGHzt7QfgxOY22wwGSS9M/B9t9QsogrKQA4mq5DWYL3ijYOdPq6DA+kZACXiXv3
rixIR1Ncj25Asn1oNmfd/9B0XC+Wn9HJpchrINtL2Mg6epJrosOwa3yRtLgdlyQ/oR6sB9yzsIkq
N33t1ovlOJ5yolqZY6VVMjUvY9hJ9644ola3LPkmfuPUDAKclFY9sPrQSFgPDAnitEjahIFhrn2t
N3l566dxfedlaPeeXywnxwRPClQA7zTysXUofKyydgjS8cUOTTKwiL1tiQtPkP98OcQfyY2k6IOq
S1pohav3XWCQJUEmHVuwKBgo0BUsp0ulGFn9UnCetFI+COkOrQfkdbnj9X3V/axNjDbVltGkNtFw
5tye/3Ynpkk2RekoEIkcTQmF43Fs+RGjKpO8fIDYXFyjQqTfL9Gm+OmJjeZwq8oiLW0TktT1qCyj
XpLStMWrnobfZS9BM8d/ITVsXJV1+EdZgynw2ukLLo9bUvcbkdV7LsHyk8qwHr3+BNGSfCPJ4yCD
CpsOyNaEYrsMrsvu+jx/u/wLUyThApJSl9iyrIeN+H1bFvRDKRv79u2BZ4EKTX2XFJsb4cQ4admQ
hJLD8ERxlVDsNyB8mqFRRNO+wmdC8CgGG4NHwx960f2uDwwVSw1jB9rw7/OjXF/th91BBwDmJ+QO
cmC1ftFEUnUFz8wXfYGFpjfj7/YCjMBvhi9+OLlXhWc/Xsz0OIQlU+MZJqkepDFK2QRZQVeMTVe/
CK3PPg6yHmmil181ffOaPXFS+5IlQCWPbgp1IWUerRLONdLwL+0E8gjiIvBo9EtwKhrbXTJeiJGW
Q6NgAamWBg7AFLQ81vGSsG2LKEs66WWQ3evAba/1KlrukoE86fzkKW/Gn7GoIIBblCIVqKyvYxVp
0SZTHWsvaRCK62zUaLynIrjyLWnpSlO+TBe8g3X+pY8JyNRc/NmEYktj7vggl0xNixccz3xSYuUy
9PqkN/vSc19a6r13dp1p9eMyJp3xsDHe41MPLXmeh7IvJusm6p3f2V1SaEH6CoPmJl3cB2HKV/wc
gm1EDyse3/0FFaks+Qyc+kGvh9sGez5Ntx9hab01nrP1g44XFz+I5Fj2Wn0w8coVlphLX3OGpK96
QhKcU9ER3t4epndwSL+PubuHEsYzDzGqyr+3K2dPW/sO94dXLaWb52XB89KGG9fqid8EIplnlyTb
kfkps5FApE6NoMMWc0Z+wvbIieyUaiTIpOUOut0Wm1ABhhxWIU3mg9gfvQAqrutVmAz1EMdRFr74
ufvRxtVyp3ccX2OkfS0T3u2lkQ9XdiNptC1Z+6JvqTsfH2ISdSaLWwghk0wo22DImh6H2CJ/BQuB
siENghsRo8YnUoDRZYhsqh6gUGwZYfxpY0WuX57/GTsYVG6In13U9di9MC4pfyXuC4C3u3Rm/KH7
gLrUPk1TAFLl3Wgj0qfZD4B07v+rSKZbyU1RB/dDPr5rbvRKo+Hm/O86VIvW2TH+G6Qj9CLh2lBk
XP+uxsFAlrTfemmd4LttkSU3zlM6ggFc4KRMQITw0P6zFME9S+P3VufHpviYIpMmDGCRg/ORBsVb
2yY3YK+HK70ERCciHFFq7CpHYHUF9r/ILgDwK+rx3YqLv4dE/3F+FMbx16UOTF/pgNnkUSYvzl/r
wLZY7GZZ7BffCsl5q7eydh710P2w7fQzp2qFL1P/u5AAy9l6TJEqg6D2RMHoflmC5yHXvsrP20gY
4vlfpn5fcgLZmaQHJbn3aCGoJ5G/UMxj9lEWMBdQfu5HGjq4yYvf5DcsdeMH6IgPnFI/7IX3yGgY
P8rE/OEnzbCDYi+ACTkfdq//KCMSRF+wPOEjwTZPo9e2A7SWpNAlyhBPmFHP/m5rDm2PcqmWb1YT
lEOVoSBBhVcmkl6wYI7u4gJ5IxN5hHAvsjhL/xCJE1ZY0hQ9tWgfkbnb859OmdOjcMp9jJ6HGGD3
hHufZmlxy3FeAhf1pXhe3JnTTZm2XXIvXNeLr/+PyIdUlgIjn185GBc7yYwkd+L3HHvY8mamuxxf
l2CgOSUb0cw3Paoe4rrGy/br+cjKBSnHTEQJEwV6ggKskq0v9jhTdi70N91NtAjj+rHrQG/p+b/O
xznUDH7Z9oePK2mf8k0KAEgtlxzKwY3DshRB8bdARneXTuF3Ycv9zs71M5QC09gzrvxFKw8QICmn
cFs03dYvkQfM8S/BPFte1WCtlGlu+jofkZNYEDmjr57yxa/xykb7g2UN/W7iuVzQtRqmb3ZLImaZ
FJWWYvPdrBT8yYlY3bAaqZZJ/D4v2vURAhFPo7cyLm96brhXyzx+QcMLkZ/a/KGH/e/+OH8DEoWq
3NhxYYd/pP7wpbSXH4vPbzw/O6dWPhuMxFBipckW1j+lcKIhjYpufAa02KfkLVqre0+wvfBRBnuv
Z9elNZd/6tqSxW/nQx/vcelizuUooVk8NJRX/aCTloZicN7aHk2GFMuFHSYI/oPGirk/H0petsrE
wyqASyP5ZRDIlFAaNfukoZm+F2m9OF8AqQ7iX/pQo2yMvzULgfbJlKdbcMzjEdLuBQdDzkPMI4Xc
huw+qOfW3lOfAv3bOl35l+627l9WNc3LxkyeCgasH0wYlChiqae/VU9RZlbVsxAYn+oub247Qwso
qUD4n/+cJ0NxbhgSEylJ+OtFk9hp5LgjBuZlb+i3fgxn1bZo2zXzJuBGSaPkVmGrAsI0gYOhV63k
cV49jaPe40ddLhSxROUjqaE1NJiFCf5s6Zb6k2aJ8sGqti76U2uGShpB6Yjy1FYGuWSazl/fOJAX
dOuhzaGPiyqf8dBD00AbgvEiaNHhUGCdAOyAnCHJzko8bay9VIyRyRrtg8fRGvo7q9vEuJ049SVR
FjE/mAG86pUoYIBSQwtLdz8uWEOnERJ3iXapPZmcNdDHbG6em2CKVLWvYSqWtkHN9Pnw3jwYINgD
/HQr3OwDyB+83tq0OZCOwa2Fa+xIjHMB5OziFtE9AwF28Gwf4XTaj7qlCYDgmBqbGll/gS7vVzHX
jbdxsBzvBI4UKTBGPgi+Qy1VFHUOnEl3JxizeSyuxJD1+R3EC724WqDEbJmAHs8e4aD7S4D9oQ2h
bLxWFCPEIf29HUe75/KK8UBdDEo11+d3+DqQbElLML0NjpxQ0oFhHUizlygpqmR5s6MaWJg+5ihe
e7FbbfSr1pvsZxyyECrlLHte6fJ3/JJMW24YFHERDp/tFAUnYdPcRNH/RzvHxXUioYrnh7VeLP8J
R26MkSePUK69dbjFdYawn+35c5uX1JBlq6gFdvTod431kJDvXXvjhU6qP4MyOImxZqGQe6yDFjmm
fGXf8eZuLXD/iDRar6VmBPFV6kL5t5Yp+u38ME99VTqPiMLRX4XuLP/8l6/aYBE7LYE+vR0sw8jr
gDVNaGdflSW4fOiDTOmlEUG/wQvkq9JsIa1cR9R48ceNFetf2oZGOYgh+g9C+gBLpvr/YOF6NELa
fhCcKXWSutAAVK6Fgst88CmFvreQVm9ECH5W+Dz+9CqDxh1eaBDCHMp41CKZHGkjqdabvbozdbxV
3Pex5sZLUZO6G5EnekqKC6voMhRlT3AxXOOybK9WLhptxh628ZsPEgrI24JWTuslw/1ibfLzjr8i
eT9VdLpVUgXvSM+grSY3Tvz8o6TseT1SsLzWZ9oQoif7XfTLd4JE3HBMunAPGZpqqYpdoG+X4VR+
0IagKeZQ9kwnxMl1D3HyIqvnjVLY+nSWn5IGgaw2oNlMZzqQf/7rPgiCjj77EmBYA/QZ1bvlaaym
/o4C2bTR+Tv+lKj5wfpDHQKO+FG5UcthWek9Ij2pK1tUC2yKcaB5VBrB8jEsm8ybU0ODdYMsND0d
CvVKFcIqZ1HENPveEVmdXoWGhEHqR/Vd48zD+4V7m+wUOAEVAJjTvFKVJwK0LZRm4Ku9l2CkaHbg
XznWfXitFUlw6yVpt5HIHh3SSjzlkG7Q6nQQ1vbfUSvo/0h7r330qz7Yiwbsfwo+6xNolenr+UHK
v/SfNOKwVOjDwaSge8W9rApmJV5NaTBjkLKq2u7wXOy7nUhH78f5OCfmjYubVzDYAVL1o9S5gIM3
5p3x2S/Hae+j8X4LSA7RMWMT0nPqO/Ie4AeDwJRF0PXq14Tn1YtXBeQm6Mn4gzCv/J58TzfEcle4
9KCHavOlpY4PNgq9GxYk+wAtK1WZKHG7dMrMDNGlqpkf9RxdxLZfqudCbNZ41S0nQ5Gi4DkE+oMd
oNyrg9v4WQez+F0AqboWWRHc2uBAMHON9Hs6qVtgMHWJHOJxjwPkpbdO0rf+nmj7VZk3tv57P+vR
g06t8tYxEufu/AJR+ickCkDX6QzBqIPPAKhGuUppvKUZ9SfvXe/8gAe5Z0pWHeDr/kq0sxUyk+XS
03YLOvN61LzlAzqM/cW3eKBobr0lNq6uIvlz6JKSAwKbAnInZ+GXM1Szh6yIqth7B2Ix3qRRVlyj
lZI8pFKpNC0n+8uiX+xOIIPSRObIOTSuHOV080wttbpsNt9HJ6u/65VpfGubDtjt4HWkUOe/+Ikl
S/WD0hu3k9z6ai7Rc/uMfe3IEYK3MzAPhFJr74Jc0y5Mkw7jku+7wzeF3rH+mNL/rQROaL7rWcXG
z6e5ofCWYSqe4tjm6dyF58d2YvbADpsyk6fcRP1jHdAyyYe8HFli28Jq/mqEmTw4s3WdFbSNryZT
eOMucYI53fimJ/YmdR1ZIycfROhW2Zv0oAIjnCr0DnvpfdSNy/d0oVxcWrwCE6Rnv58f54k5JLPg
AeFKS1SWjjJOsk6vNkfjHedO606f4U2mOCruinwTyH/qkwIaRjAClKasZ65DDbkV17aNjF3bFJA9
PKk8m3TNPjUtuH6dYT164+ZZfmJ8BONkBa/Mte8pC8cLkyqt0Pt59wHy3QnMIK71XrbOth/UJ445
QuH/yDMTbUyV4D44dquNYjDpyDSJvgOUNqbXSdDPW+7Ncl/9euWyGSju2wwLORHyM2XOBq2pqnYc
vHd0babX0qynv9IGQy7y6uVKq5HyGZopfG18aGMXr5ZVZGUKrSgQWZkXIfJ5sjHYE0Bg7rYblk35
vFNfE1Ad6Ehgde6xoi6M+0ZCNt7L0aE0IDojSx8orHnFzfkxndhxkP05l8hiuHnVnd6kThnPceXC
350A1DkdBUYKjs3vkjR2myzU6M4HPDV9smXBu5bfe5SBNq1ACMnTnPexkMVNW4R5c1Ui00IZ1wm1
9rrth+wtoWzzCOJ40yXr1I7gyQJBDi8RqTO33oZak9lhHXEv6RMvzjao/Tu/QYvtf3jAb4VSl8sw
V7HIOp4RIYgG2rbxTQtSg0MbcZrzH/XULHqge2QHz5Wul+tRoSXN1stM+91eJKdX2uRAZbMeddTX
/kqo2X2cj3dqaFzq8A8kXoAWzToeN98UJ3kOnH9CsdguSNKMYSx2yAhkG4nNyVD0fmXZWGLblWuW
KkdUVHEYvKMZiWIxb7B7n8nCFJXD7Pyojr8iGw66Dl13qhJH2i9eZ7dGYkRoVsLWfPDLyfsQDZ2F
YuacHuZNTNjx0GC1Q2Gh54q0L6/b9VdsEH3GyLYx31uDd+bBi2LsueiGGK7A+aGdCsVxKSv8XAbU
CdahMM/Rxr71yYykDH/p8RXHDMNcLA3MDdzs8QYHe4yatRRllrxvdVQmnhq9qVlYKATiix4FCA9m
hftm+5LaiC7Vo0+b/TYReMKcH+Sp+XPIxcgfgLNCiVkP0orDmUaGcN4PADA/q3gGxtLyuwA70bTe
lriV8lE5w2RaL5ugh8xblZJLYrqjY1sl+5RhPbYVenmsHCrj8XLhY/oQitc0oo4ArNFKUY4tKzNr
urtjshdG1761I83KnUBFpkY1ZLGrq6bmRXj+a54aHXFxxQKdSY1COb40reg9PUwYXUjR0/aq9k0k
vfbEZbcF/lImjiicIaCLaSaCjOAqUiautZsiaAhVziAQQP4vyHeTiwH0cHeDvXm7Hg+NeNR3JOCZ
wurRJeAgXeGFiPHAjgZakwPU82cY+02/+SQ5OTRWCFvCg596ZNvgIJ8yaHay9yNS9zQpuge7p87Y
Ll39yRs3DYlODg2tIXi+UuFG7Y56TTbX2lDH+zajR2wbIP/bGp1rK6fqcukC4SseWKnwfCk4Kht9
WUInByMOndLMps/SkSK+bocC8elhhrF9dT6akhEd1gjoTsS0ZZ+LXvx6jQwdUvLQqhBQkioLNKps
medtPdZPTReZMu1lmgvSLXIdxbM1rXf1NN4L0QTfx7SefyNBJzXJXevHAnD8sttNjorqEU9IliLF
FnW6ltgWTT4n6d7PIYm1If5DXArDzps3QynnsgyF2yYZJd16JAjUc7kYENLOXdivFHhIvDDCae6m
NjVuUjNvAPPRYhvHAjCHR/H9sutHxpaGYFKnVULkVTVobYjaqffTYt+avfnsTyYALl9DTiXfdBw/
sQG4eMD50HrlGlLr4EWJkJgdRADoMukCQ9J+C4OiuqFvmW68B5QnHaNCDllmXQdZBz7perFAnWy4
Td1sb89g/a9EvBTObnFGvFWbRv+9DMc5v1kSV58vqxrLwEhBgwDmoSxxkcrOKxqt09CyZ9Wgcf8w
jpb4IoIJM/A2X+5Q7ti60tffFK8xcjwaGHTspUgXZhXrgWpNgPmwndovuhlXX/Gvgncw0frSfB5a
57f5egP+DEXBAcAU60UymJRQyFBR4Pc4VLI2+F5q3fSXXyEAJjptyGklbpapT42N94jsZMheospV
TUIYWbDswhcxu3N1N3YO12npTJl3ZzUgcM8Pb32K/RwetAOdrQ7dBwWN9fA8HHxiOKEorHUye16a
8r0JovD98ihUbqjxH4QR1LbaojksB8tDRW2Gs+jHSGstVr5l8nfiy9GxY2MzW4xJRYcX04DmAnCK
/YgE5I2P/sIdCE19B8Z+3Dg/TqwK1gI9Ze40qXyj1KOwNsdLT5uBpoZa9V3EPXL8U8s+y/vk2RuW
fGtrnxwbBUxc4sE3cSOs5ymp+6jqgj7e6xbG7bY0bRgL3ImRMt0SSVqfIiyJA2yDxI6OK7oLag2q
8Jo09fqseEkzWq0j2KYvolzcP9NBQFUy8vKvRGo0nV8hR+OTdyi0YcqXNF55NK7HZ+WzsGsQU09C
aON1mWE22UI22yXR5tv0aMkTikIi3GtkrEE0y/H/Ugkm79Yi4OT5y+gAjLS7QL46Ni/uI3AcPAVK
zaSrskTD7a+ciUsXdZUI9HRfalIoYwEqLsohfBU9glo2G4/rLcOeFO6wcy/6Fju3ZQ5fixJnuZ3W
RPrHwlv9ooNazi1nNGBJh3UvO8/Kdu+6jPKKJvIXM81hY0/RHfYmw5Xn1MN9N24d07K8/U9l7BDN
gbYgpzQAPKP6BFhz6qSWiXwmVql58jo2sdP9jbpvaN3qmtv0+yQrcXUpsdRqroWPK+GtNtiN+fXS
tcXh7bF5KGDxW1Sf0QZ9nqz1BuBrnN70IAp9+lMYOZnFUpZbwjZHJwO0RdOl6ggwkmtD7TJa01Rq
TS3091Eg4iRbP59ENpnvRReF98tM3+riwZFHoWpDq4ULUa0+onaLKhbow71vLa13BYHb+OZ3CODt
krkDWH4+2hEIlkFJX2ck4uQxAWRhvXkWr7C7MB70Nyl3caULZHBBwGKSRk95N/qwYsb5hx7TBy8r
BDcWF0jqIdNZ3E1qzPGZwW9BXYruCrxiytjr30JVl6rxbNt76ks0PFKd0mc5OEhJwMy/zOhUrmWp
s4+RunxkAzFQT40B8kFUezZ6qdTpysj1n1uyk3do/tbrMoyXPbBlPEDGqDZQKZfSwyoJFpFKwF65
0T2ntYZahp1H47MPXCS7GgcMS9B42+qQHX9OQHsoKQLxhA1A1Xz9OYE2zVnai/EZ4g828F1At/86
i/mhsHxwbDu/kk5Eo0BI9wFUA92OI1/juW8EskXLs53byWsbQarSvUjWRjbLaMeh2IwwRUBn0Vg5
gtYVmp3Fmg8I7MBzL32e7yKmrLWYm4WD47tFYkIoDLJKyMVVElXSR5FRdLP+ZrtdZH6zrcwwv1g4
311WGmR5AHIGjMTCkKJPdFLWk4VFW4sD+WI8+73U/HYq9y2tAv9FZ6po3Hj+7+en6+hYk9KwDEsq
ibD91dJS4RqtZVXV/CbaPOt2rYW4Je9C7z7P+zYDXW47F8mjyA0gUZDAL1HqJ8tX4WZDNwZmRkXp
OR26+nWcayB1OmoBjbiUhat+zCNw7qxRlqZQ+T5y4GAaXhXYcAGISkOI7ywaPKw04BqDoGRRlKii
nf+28sxcXZNwDA/SNFLWkO+rnGNe3tfwUKx4jzZZumun2XoQPpmCjXDSfdtKie2MH7dMWfX5fOSj
ncGskvWD2j5opqivfU3zvMxf/PoFtKl+ay/0qtKQs3vxNyGLR7kAaavUSqEMBJaJd/d6wVImd4Oc
hiBWS1i82qkV3unR+AmzjXnnOlokKAAgo+5rQfKg9YmxUQQ+Wr9wVCkxcLTBG+V0U74xpFgz15zQ
QqcB+hrrl1QUPx/kbyw4AU+N23N5XvhxCQlqkYwD7hwKZvIn/ZJnJqFeeJWY/Bchkg65Xb8L962N
zxS1Rae/CIDKbkEejctJ2vKBb+A6XAdbCNUZQYv7k7T0KXVyzLLykIWisshb60KbeOKxZnnPSU1h
Nih7Q4mX9dMQCFd7wUwzvOZ1p0Nyc5CW0rLLDFIIxTuYzI3XCHasvICUe6lprGqERlK+tL7e/Q1A
mWedhg506XZSdXw2t8Qxj9YKZakD8xfSON0XFdvUkDZPsTeNn0u0TLkq4uCqpJGxS2sUx/8HNO+p
eHLWoN/K54iawg2uyLDhTpyn1qEvZ8eSGyAfr36Qms/NeKEsp9S1BwbKdQhCDPMnztn13CVO3Myu
m7lPPJcxOKyoNouDqZW2+ayTf9WvR5tJ/dyRZSH2HJmaqoY4+EY7gOown1Kwg8vNOGt1D9omirVd
MXaGj8oAupl7q+Z8uLls+wFe5LFDe4L4kiag1Ig8Y6ktiPDG088+3UwLq7Vk8yW8EMTIByUUIlD4
YEhAKIWB9Qct9GYoROvqT20JqsHPTbLRHpAfZI7+7vyo1mtFVoR4SlEbAnvHGoWGvA7VoEkWjTjG
f7Y7wGLpGHA35TQJ9EF6IbSXo3hlPBoTaNxRxMTKZB1v8ctAC3HS/Yz5oE6Vm2t/FOBBF23TmuVA
Zf9nsfwcG4cJR6XsQGI/uI6V6KjSLlbUvpHE34C6vW8d98EfnSffju/1HEa6+EmrbU3ngRbenR5G
9/pkP6VxSfbjPkhSuPx/fp1mV7aj/QFQ917okgQKZX2c/fsmju+pb8F7ST8vvvPQGPZTs8zfhty5
YWG8IpH8WpiYtxbzlafN36xY+2rZ4ddLJxFRIhaMw3+YQjVLbOyxiFK7mb6IgdJAGtblX2MJ8tUe
fAgXXnCpmQWrhiYdOCGeiTIVPmqPt/ZQWoYYP4siQZ0cye0bW6CgknrwE6i6JNfnB7hOg+VMOmx4
A+QbAEpJoVnPJG9HHVOU3mAm06R6bLUpKveLY/XGRUmiBExQt+SVTdOC3J67Twk0dHaZDuP81kYo
NY8NjyLfYCdoyeY1tM6VgLJTBebdy4Ug8S9HAMIlzCNtaPTsFdZdMu30LhheJInF3DVWeyEOTAYj
kuzCAAcD+apsu2Kp8iwK0vhVuNJit9d42gpUfIxrDRz4lnmqcqjIaMyXBJ7BsUD1Rk7nL5nKkjch
AefoFbmz+VEEMFrbmAuoRH3ttnEvFf+V8aQQISMEXXus0Yn72BjieyZeD0UEewoQRRnRzCzGTVfM
E0OT+Yk8MnE8MVSTqUQXQdNLkQhRoIM0Ln0Bp8qMn5A/7O+Q4nU3CiTH8Xi2Q8slRzhoOipXwdAG
XjQNJnmRwBozLY0M+nzW7JHUAr2UbjbFT8WzJFBK6n+yVJQ+fGlXdcegtBc0Vr3bNqJi2wLru0X8
Sd9hQxBedv8wdZxZAQ27Q+PsKO/zkFsypyHUUA2QzvEGlXVBFfk29VycOaIL37ly16G/BBoMurXM
pFX5niGwe1iAZvhS5PlyG0RReGMXKXyEGrNdz0QD7fzJtU5YfsaTmRhfVCbU6h2kIRNr1UMfvuip
T0KGf+TTCDAUmnckrdCK5fvSmeZWL/nELMpaGgkL5COWqpLiaqEs2AYlKh8xGVmrSYUZu2+Rnid7
b5rNDPBEPA5m9sNBBZ6Nv97wDUspTTTiIVzj35Stm2HUgQeJPeMIDWLkQqVBOYtg+iR2EDspChbK
rmjmqZa60pQnKtkf9Fk1aTRn99b8f2x4DjCJKnLpmUuq2npoi18gGBEI76WcKuSG7TF0412bOdI3
PM4d52bQrTjbWDXH3xMaEFMEQYGLlpLFOmiBAHeBQJn/0rJx0KCQHo4x96sY4vTW6i+Vq+Z7kpKR
ItFNRlEZ1sA6XmLbhZhql+8ZUYUVQsehqmXvjSEOc1hCT6+Lv5lEHF+AkDXlYSpLrlL2UAmKwosQ
TPKLcOwI55NAWH+0vVFBEU0949v5fXjiizIywtBgs0l6lStJG/Dls20ez0h/0FYzqBKA2QewIiBK
eFbk3P8f8eidG1Jrxjo6Rwetj/R+EAGab9qioe+UjfkORZQyv0pJ7++b3Iy2CELKBwVZRt5CKoG0
sOy9qo6x3hIVVsc788lv50x8EnZXvTRRn3Rf/Exot+cHeCrYgV7C7QSsVi3gab5X+gjtLE9+PEZ3
iJ+UAJQhNSYd/IfzoZS5O4xLPjBxUmJYVH3WC4UtEJPd1stT2ZFtirCk8xUBMbIy2HKFh33b+Xin
hkaRHF0wCgV0t5TTxXPEZJShOT/pqXx+1Y37LwFyABfxaNlyOzwZS5InJZGSWpJSxkJAPHOD2J2f
yog6y+jGDNCizlLooJP/j2HRMgdQQbEF/KDyGVP8GGatmJ/GZGz26AwVV2a8JI9GbiYbFchTo6Ih
yBEMlB1+qHIfDIMOe9njC5YVGJWRksodXUl3t6RghC8fFZ+Np4EU1+XNrIxqyAbRR9785E8wKnyn
Le90UyR3/0Nd5eSoEK4C9gn8knNyHSqx4qVOdEbVJtzleilNqLygvRnyzTTlRCgJmoV8KssN1B3W
oYq0S/vQrFmCLvgD4aPI2nK07QbjwjYNaRfcPkJwyXDHoXGvLouw1OIWNZenssWab7TwAikd1Clp
CWxV3k6Nilqi9NuRgAq1I6QZ3Jq2lXNmZEhbtzNQg9TN/buEks7GYlfyrsOoqKDwxJICLjSi1h8Q
rKVoXIATT+lMeZhHY/1KHgsCbY7LW0zx6LEVl6ZBMiioalqH9FGAPauFPiRiwtiI/IlZk86HLVvY
RuKNvHnqrq3gUuvlQzw6bOACePnQRVHWvhY4Aw2iaHr66R0Tz9Tcw06/SZzN++zE1EnbGJrdPEe4
zpQzGI/M2Ai0eHpqU2Cepc79aRfZ/ODVm3gRQy7uf+o29PXxPgYrSK6FVyjgAmXxNzpWFU5c9M+t
QyPlpTWa3uIZ4row+fSliRCwQBl2uG/DuEPOi28rZjPPpis9NuzbMtZ/NFFjDtfBNIq6pO5iFdH1
+VNHabFIWJws5EqsIbxmbD2V5aWnY2vFaYiRJC0WW9dwSXGW8k8R5X8jtFbfDaGODZizmanJ77z6
NgSWq4vuB2WDI7aA1S/AerMhetWXDq491o23Yy8zwzTLPhp7E2673kfMhYyHQoglec64iCoviUQy
XMoqi/ZAcr0P2+sBSVMQ2YFXkGZuIXWExSwu8+D7GfUn2UMiEHk+rT/v4Fdx7BQlr8JGNncCArZD
BDPQ7bUrz74wFf1PPDI12RbgwDgC1jdNXsSZK17TtqdDFwF0Ly020hBt3sInJtCnv8EVQs8DOoay
kZLBAUJsxTmY+nbYcfYGt6NjLRYeqJiPNUajd7vza3W9dQ+DA1oGygJWBOUR9WMWiVEG0zRhfCvS
6B7JwPmTj+vUHaAG9ILOxzo1Oq4rmWjTgwczt564wo/SKrJbzJulcRCdMNwhjCh6F4KHSzGhZn4+
3qmxAfMiL0TDnGxb2YdDX4oyCafotaxoOJaS1YgWDL4F2PLdnA91cmjsONJCmv/AN9ZDa/rKnAJg
E6/liEia34fGVRrSNhJ12N5Y1YW+Oj+nje4NTzLWCtUfJV6SLuiIF27wordN/1SalP7RufdvE40a
fWFuGs+c+pQgzzl9JYbi6HK2Wrvv07wJXlpR69dCF+l1GrDniuHC5/vPoZF4AICRnAjSgfWnTNpm
GUrvv58yFQmifsXY33lpuyWueXx+kQJIKDE+f5TG1URqGfn5ZmCBfkW2BwfzaUIvAbZv2eXzQ8Hz
c4cx39ZD7FRQcCEcl9xenJ3KqrR4PCQZkoV7W5d6Hk2Z/tCxf/qAMNTeeHZY/VZUxeVbAQl/qOgg
fGVdRKXhJ4i6WkOdR/vSoFJ4IFuVI8lHgvXv3fmtcLxUSOkBpnBaMoMk3ev5a4pIG10jw8X7INOc
40Cvh4FNF+RCgRm5VCSBjMI1pVY06lSYVIIAWtUYToLxApUsf0DPG/UJJMCCzVbYqVH9GkrJpmgW
N4O7WNqTETTl41iKDol23wnTW9g71QYM/EQw2V6ArUDfjZqEugVmq8pilwRCD2H9pQNsiHKStmfJ
JjFbHhTrlIG3LLkbRXKuHVdVfG60xh06GO8vPkW6h5KHxXWjbxaOT0aRbGUyRMSOVOB3g0JbrEd9
tB9Lj35zhQpEgkjBxso7PoSpgoM0lSjYA6t9vfKWnkdsEkywf9AovBkNMl7hxEZxZU3BiP+PFA64
eK0f7H+kEOQBrbSOiH8zyZ3RkobWNlITfmUvz6MeVv2VvM5uzwdbD49yg8wlAcs5wNpJtVXelpUU
HlUb1/7weTzcpFNfkYzA4KUCR3dh25pXkcb9GZAWjUeWB5SG2sB6dIvdOo3uhvrHOAb3ZP0PdhP9
Wer9TrgIMcfhs/yvrw8TlifTe+ukN1xVT6mFkK8n+6X2Q9vwLE3d5EbqD5fx8E5687aQppU2Kr9G
cnNokXYBwAP7yarsjUrDIdP+Z3UfRkC7DnsQSJEuybgyAg+eSNiPiY5+L4LJsfgN1KZ2NU7xKx/t
vTRQekZJecyn6xLtYzECYfHGL/443OpiuD0oPY/JZ7Sv79p8+vbfAbT9cLuEw+0w249eVr5tK3/L
00T93Uw1aTPvRZIK5dnddHmGWVEwfkCWRl8217/REggOQtyjyJOr0kXKeQk47xLX/35+mR1pqbDO
yCxkDop0CRm8ckENSTdFeZj1yMsZIMgTSaIrCaUnFNHpsfGvBRR52UvFga6zEHGgcZAA6rg+/0vW
x+Bh9g4sedquFKVI5Nbrr/GFZ7a13n4Wnd3ftZ6U4aGGewta7zLDDxkKgAqqChKaxqWsVkeHoZi6
oDL7z0LnftR7EkQ9qVCcLzerN0fbWEJiKMJyYvBuonixHpUlUcq5ucSfREL5C/Pf4FZvrOwOKcTy
Kqub/tP5r3giHtckiDCIYeCn1CQnmYzCSmJ7+mQDLuKlhDKUPtU2qjRFS1NLyzfoN0ezBnaDpyDV
AOqIkgOtjM82w7LuneSzWJDxLgsJNfBDJOO3OxOnQlHAwV6S6aNur2zvJcPU2hMtCuIxDfmDoN0o
UKJZjE28iPzVqx0paSL/hFJ7//RzSWzIMj5T1LceOT24J9FDvj8/V0cDOsDbWIVgbHEhUAmYiY1j
vS+a6VM5SuUZGzD7goCRbf6h+T3Nl4uiHYh0vI6gJHLvS/219UzRvYLwYjSYc4bIxOoDSo5iwAt9
CcEUnQ+lfD4ZipuZV6YURGI1KqESPLIMK/fh7FmQ/XVjGW+KYbOEqCz1QxQUe0B+oejLQ1r++S/Q
gqG1xmwo7XQ/crS++44E5rhl9lEmZbP37E2YqTJdh3i0Ern5JXDwqLw8uBida42W7g8CjnbMg4Hi
F613Z7N6eCoULxTQyUyWpJ2th7bUjWP608zQoEM9tIFdPes1HFKt5AA+P1cnviJPS4y4eH7xAFNl
TIugigPhJzDbYFPf21GKDYkxfxu9xL9pROtvZG0nRsZbTxYpA1mIUBlSxRh1XYEo6x64CE3+SRs/
YyEaP2nDJpFOPj1+2cRyvsAKkQ9wHHLyquUVz+0cXOiCdK9jpLJLjfIPLGX+VWbW8KYD1Hq0fPTd
EMwLLjsSD3HxK2CGKKUjUaY8iQYvlSDjliJLmwWQ7em4Y88HhGHazOdPfE0Js4Q8wrqEZ6lstMbO
DIt1COPecKc/fZFr+U6LcHbHOw04ysUrhXwUxJD8h4DKotT8oS2HTOOpJ6zhHfngJUe/IAa6JxLz
eelQgtidj7ieQWnQwrtSIvYkvZm3rLLDPS8xubyc7rUskJBCeb5+ldil3dx29U0RDCWupsP06EXs
j/OR17viEFliJpDOkZIJJxSsOmFVi8CUwiT7HoXA1ztjm/saQPJGql+cj7eeSBlPAmYpdkvgM21+
ZaTNImzM38WMEY0Jm81J6C7aZRB/Aq5Ft/jyYBKLxRaUkGBVKQs8dzg4pTs9jYio3vheE92NuXTk
0jb7teub4D/wVSnXiog/RTn1jLaqSSB7TkuuLfvqMxsCfIQ3NmZz6ZDkaxPoP9U4VEooJa0PzITk
yvDaUX/SqxpYzb85O68lx42s3T4RIuDNbZHlunypWurRDaIlTcMkvAee/qxkzX/USDIIUSPFmOgY
bSaQyNzmM4a0uvQaBDzGzer2aGvIUGAxeGXQSMBLrEMtXaUtkRuZD20gjekE/Fw87etfIIktVzgF
XDgX/nyGlGSIrEupdczj1gGtHKNE5rWszS+7+9KlG9dqc/U0jBdeqYdQcDiljTc9YsBqyjb0KjAD
NJ95XS2hhEdi/Kk+qyXRTRFfKNVziEfa40hoIJUHF56ytDLsnEqKBAsNoQsgztW1XlMwNuaFAjYy
FCUhNng4lwGMgMywDqUF9agjAZGj/oC9RmmADjooIXvSW+Oy74t/OirICFmz72kYqBfPoqeLNk4F
ABOrXBjMCIHbKtQXi1btRij1hHRp4qABKaeoqDyzuPWqQJVMde238AlG4L4Gg6fdUI3uVTtJhnps
jNdN6YzXaUJFd+kiYTJg3QuujMsOMMY6MhI59iKAkT6OEz1wezKo2VoGuEsQpfeXhZLetfwN3xlM
Eu19pRvXGHHpiRnapdAQDrY7tmE0OdauERefw5Qw6PIgOkS3loNRRZNpZhV0sImmVxv3epPvjKl+
fNVEIkgfSZWsceNOVa2SkA2mPJS8IanJAJJA+eLwtRlalNOK5xGjdWZdd6OG+9iAZVLoYKYQ3NHi
fCsLip6BNkXuP0k3MrsGSu6JDwk1pzzeF55/d/6Rq4fc589irCmTUBpCyr5afKNGV3TJUabt4zdu
XibljkCNt2CgacFw3F8cT/p84iPBPS81y9e7aUAabJyjPH+2BSoOZSNVN2qu2mhGiTONNhNseWb+
nRtKNXQpsQB+SE5P+R/K+tKw6lBLCZlwlEIYmCfljXjxtdANr9oO0MfXcQk6ZNlHi5zj/FLVqx72
Ie0WkG5cVfSo1C22JKVtU3O1b9DRmt0UdstO5/K/HZoL5X8/VymnslJsgTpCzdgszwzbMRDlu9Cl
MC00C0y2qTHJhZHd2eYCqEvzQPAxFuOiBx9JVir//KeKLEXBBcVN12ebMDeCdoQB5yTPINp1G8eP
ukFlawNfFRqVTMSoI5RkdHCFV4PXSp7smuN81DhZmS56+yhiBJdaNErPvzU1kZEfhBR+kt1RaRmo
3PpalcZ6HE58EGyd+zZhQVruXCYAyDZUoigPcEFVOcqaIX8W3GE7bNSq57Ezo69p2l9GAzgOpRw8
TTgYRQEAnwD9DG6WS8o3GZc2svl34bPjKAVoCWQWYTAyaqVx0wB+7GX29uDjPn5XTrS/PPfio1uy
egHA0AlAQJGyy1pvPmuBGeIjw/4QIfSHshSOLTpyHNdWslkzH0kVHBjEuA/Ad2H4cNzg6LMk1rPU
fPDLnj6eDhHgh4iHb55WDHdj4I3/9RPD+G6HA6Keo1shYxdlvbMfbG18Kao+u6y5w9ukCMSsTJLd
pZaQOtjRHJQ9UsgID7pZD/e+B/StdNP5C8CUeeNtql8e+RO5L9hSPHKoH3zlqNb0BPnUrjIeyOjt
q3bB31aYyMPSP7D2lrMpYHciHhkOZD9X+i8AWly/V6+LfMbtFV6hLs0kWq1Ak+kzXqd2NdwV7SaS
ah2PS5ibH3FxKAGc0XQblXj4rOpWbnfJL3oH/b2dx+DRDjFSaisTPdNti/D1oSnjwfmh1KQ+YozF
oHi9Pm3K4xLtJ+O9cdvqzisWb1eF/cBkJZo2Eqn1IfYZCuY7eEWa3/gnKR/i4gTdFIZF/wFUosqv
2mKo0l3TcNFv9BrViQYXG7QYSncpTikNXdZrKjIxcFaG/bsYl+9tzWWAYdNfuoU3W5kjLeS3xWsR
ZR8wKd2N0IdF/H21y0XSopM7BtYKYFBdKZc0PTfDOOkG/KZpGgjfxXVS/4F3TnZVtpRofoGiKkf9
O85ExQ5LsHbjAzl6odI2hytQDtFo7KjAF6/xqxnYOoufQBCJHqMX25ut23+Q/q/TGNZKKI/+BHMF
gH9HMO/Fr0RUJln3XoZ0I6k08AI10H7r3Ep70Wpj2nkm1f354/x4fXA4YM2AsgEmBWtaeblTUqdI
NXXvbRPgO1Fn3Id+lT3+A5H745dJjkJyTGdL4kRJ2NaxvNptZiMf+3e/hYMZQJf2J/17G8zf2xis
xphjtCmc7ltj8XqtCw3O5PMlK5XarnKWzV5Wvs2COnkoCqd/13sgdnYliAYE/aFsILOgohJelHZz
dXE9IiAlCVdU4Uinr5erMcJswN/R9/UiRLHKYq9nWAQB8xF7rd4amCov8n/RJLKYt4hiivKleGbZ
t1heICOVZ+NTGyNZ0takAFq52Vg4GQo0Hd1Qyh1UZ5SFuUOlj3ohHut2nm9CHKZuzLIrrp2qN68v
2p6HVYGRkq1XsimyjnWoYeogc1Q9bd9YpM/0mqhOB87v1J+sjfNUVgk/HTWfofj8gG04JPKmknKk
o83toNUCdQ2U08pewOMaliVh4F3GH4eJrej6+Laow2WDnarcUp+haazJolhiBZSdmWYZiFfeE7Ui
irVRYJYPktbz5aASV4zJlvnLqaVy+1ISU6JxYykfvWZ6zUS6iCivnGP6BV7NzKvKNwFSpb7ykHjd
k0hm715VbCmJKLfWYam8RsoZ+pUM/pTLBIkdEMIJoW1kLxpEE1BJwYa59jbObeUw/YwjBy7M9MCJ
qc30gTJ8zOg5SyWN5Nq3mukRHxrkGEUY3WnC8J8WfbNBeuo9Mjb9/0GV52pN/ljUHYsrfexNmTGm
y87XZ/ePYoCy48fthSiWzzMGkBHXEwkAxDglohfHSFx6INKc2JgfigWjFDEDMChKlNTPf4qn3hw9
BLT9JSaDFpXyKWaWNtCJArEVgt1tW3pSRRXH/+LQxMqNdhRSJdKTYR0FgSz66mPO1hzQLdCbgq6s
dCloLVhzA73AjX1y6pXRobdRRaPMgLO6jmdZIhqs3k3QfBsgz7R0vnTovjsfVP+Xf2Cqc+LsBJ3B
FU9iSttC7VWQNC0JXRjxmCE+f7XkUUf7ksGttfhb5omnQnGcSUoopDHcdZSlJQDI05xQY9Si3CHo
8/gBOBBv3Nz4J0NxnLAt4LSQ3q9DpWUXBFoU8lUvqLwAncjuIqfXwUReCOk+7Hha9fBuueMoItSz
ktrdQDbTIBRAxvvIAJkIYW3ca92/uedIw+CKMUklnVcvcG8ourTEO/CxzXW0cpum+EI1Ot16Zfwv
7jk56SAv4khm8qHccxprzRutp6E9TtZjtJjl7wgs13fFENs/Lv6O8YuRMypQVQw/1C+s9pKg0mce
IL57d7Y3ag+Wt3mlndoR4PuBOvGqkNtWcr2hcPzQHju+Y0fy25Eb20Ewsa8vN6iRRz2IOsmXYb5H
y1FZUJFgZTyImoOpllLUBo0xe4jxbJe6p+bYLXsUI53r80/xxLkB6hL9fJIFZovqaejlTdMNXs+w
dpgwrm6ieL9MUb7vdMyI/8FePHH68hWD45YGvcAwlA2yxBgbWa08F/XUlF72E7KU4+hXW8qNJwNJ
fRp4Y7QiVLSCpc/OpMUBo4CKCwc3bGtwr7Uh1fKN2u5kIFc6yXKrgDdSMgErywLROTlJTwkuzTaj
4KYR7ZZP4ckonLPMHCSbVU0g03kcukyTQ3Xg6A+2aIsvi7PZrlJ2gywtpCoGd6MEy5DcrM+/xUSA
vE7q+h2MLHqPFXAcXdeqF/zZ/CvLrrL3i3bfIR55ElU5PDjo+coQRZvAD1SEoRoG5ycYXWElPsPL
L3T/nkH7ltLVidLtkFHRTgHnIfGF6wWiJBm60RIW73bn496egrnHnlD8iHpHWjkgWYa0kI6z+64x
c6u7poasPprBtz/OL1w5VuTC6Ykx72awwyhDdSVIBedNBxL1vTXH7FUM8OF8i74gsiTL7eWhLEQ6
yB9RW0Cear3kpZ7TGYrG9CEaWke+R1IcBTbzGce+rFN8qEw5krlmaKoCIFO5rinjoACtcNBOOQpw
40iLMcL/7hY/FW2j1Dj1ALljGAwDtULqVnmRWtKI0vXy8p36GJrrAgek1NDlSCdrS5hR+fQO74o9
yiUAOIGcWPkoPFHOwZLb+fvYWMwpACLFww0opOYyvIV8fMCEaRQjuQHNi27P+k2lVV/GXBHFu24A
hEcmyb7+7F8G6Va/9Pjx0QaS/lZSGo3qXjmGG4qaPrRqASqZYsLXMBxAXjN7/Adik8dnCqGgENDf
4/Diu1uvyorSuSrLfPooDclLmsA+tIlGfzqDGLmIzcb+qaXRA2c+S1nPrleWNrguV2XpFe9A8WnN
MlV9BjUd7ot23NLKPxHqk9LCCinsbbn0n0dLKTid2XKqdxvf0+uWluUtlS9Ts2lT5uNEKGZYuABI
7A9Hh7oqrZo+V6XnjHpGyX0WuCx8QUpla3x/1CfFDImhGOgObk+GP8qFtuTMyCrXid71CAag3o7T
FcQ8mlxpp13ZBtjvNrYfNAFQDefVH+dPq8OR/1P7Qn4EiA3Q5JbmoNLcYf1MPWvOZq+owjfhBU/R
nBZXfo0Dqt2xeUQIdL70yYnKPvjV93p+2QixTWRg/qn4rlq9eLWFA3cxSO59d/hqm0CIhqb4c4m1
ZKPRcvRKpJYZ9qygBmmNIYO9/qWD2ea5vhTBm43o5DPzU2vvl4vz4HWbk+EjQDw1CfMNUnc5RZIY
n3WsNO4noA3Z+FXUTjtf2YkmHUTKTDd3ZRe/oAy9G8ISL+FksL9GmubfRNl8hQ54sVFnHi2a6CRw
ku8nD0a1H9FYTlYhHFa+tgH+CXolZXGFGO68srxsJs1xSKZDZg8WHhwOiYBycBQDcPu6jLPXcZEt
1qSIYKIyzln44jaQdcerIqkiA2GcQ5F5xHbyykRUc2HHr7jDMl7pm+q6zeP+Ia03FZNPhZJdOYpL
rhLaZOs3CQKZK8BvxKvdlPq7oE9+X4KQeWis0dvIruSmWH1KPEDJToOYxhwOePU6lFabqZm7Rfv1
QOWNhAX9XsD47nNT+1VLKmNXIDl8e/4DVo57ikzA3MDhATNR3nJlroN6DRoeTT3wQSQuHKuo6Nm7
VyNsg2VXCJxt/hxSLoqL8AtAM5h3HqioiElRCqqnRur4UT9gP/Z08JUXOvmU3kGe8IJNxPUBb/bT
Y5VlNOkj5DgiMuVXr2krRQAwF3r4JMTU9QusfhePzcgCNXNjO3Y/XtmZO5BgDbTiyznBgwZv5Sn+
yrnqu99L+k7fqcTdEVYN4lvdTu97qN0Yuof1zVyJoaHPZ8XTU1QHpY+dAl7Q7lWEePfXyKy75n4x
lrB/6gIoT7fCHxLjP3oTGVN7paWk0FtWtMqG/VyuB16ZW+eQrq5f6GCgw+wEo/mkQz68H5cavcoC
Uz6sEC90NSQUs02It3wZ0qNVtdUZoqbquqQpPim+omkYb5iSTCn9Dc9vU+WSO4SSlBRumAPAXDlc
Bi+z6jhAZNdeQBrYLpQNAVP2i4gou/2MJh2YSvMpzZkOpgsX+/nwxw+ViTXVqay7wcgd4QJ6r4CB
2xbPPrk/ZrTB8gCAfwQXsEn2UYw55Ldx0C4GlILZJ3/JY+KnLKWJ5wa7iD56Fkn4F0OIeq97XXwl
Rnpatj//EB22t3ZKt7U0mCA1UlNv8CO4XvLcXcxqC7ai3maHX0RvCEEceqMS46/8In8GilMZ2lNr
Dt8oyf4Ssfee2Oa8Cxni7Wyjf2vRK7xq7fZlyahyLbvYEjZSS8HDjyDNpeLVSYQpx9Y/wityen1j
HiLIT5LRNtWrCBJgAw6jSqqyr5EV/GqjZ0hw8VF4m2nW8RbgJzArpdDmb3hR6/iaBdDZ6EX4JLmU
H7R1szsRt8NbWgEhuHS3UWhSKAH7pOZ01Yugacu5zcPUfdIDBKNo2yFq27Kywry0sGBJbGyZoPBg
AXipLJthdOoFt0fvzc51pF4Lrjcf76rrItucS8oHtD6HmRICepbpIjtbRVstphVifppMT2lmiJcu
0wFFjtw9e72esru2KDAl8oxN0JXy3qiaAFhzB7B3TNzcjjrtepGxbyqYFLOu33Df2Ne6jsr5v2qy
E4qLjQ1KAXUkU4W4SZKHDeZ0UZDqD6XAPaeFfPyMrcryetEWOazKZxwiGXoU1OrUkL6fPRpjCTsq
bOsXZAFA5Tl4Ow3BJhRBqadlKIZ13CdgduiDH4UaGLdYpS8HMBKJ7LY6HNxNYQX1kPkMw2uSyzHY
+fI9/nTseYWRWXqv02lEcuibHVAnaBPHvA4V/LYsWjIUKyjuFzsBoFfX1TOKhvqdhc7yRsosr5Kf
9unhh6DFD6CGYpsfpGRERTc1k5M1tO7aJiE5sJsIQ5WETw8C8w7JZsQhqZI5att6iTaCn3rYkLUl
ehXFfHi866egJZ6mJVZCcB+YG1YS+g2WNuP1+d1zKgpMUg4y5kHHejjplPfB5NKLH30tNVgXdwaF
Knz083FOfHuclVLwUn7zzHzXq1nGtv/sVpcT4wWKu/lLybhmX/hatHFmKnns4a3xefOfZOpwRJQE
Ie3rqRjyiSX1w/zbmFDR+x0dGaDP4d7Lra3W5Mml0Yrh24CldQQ2bpBqt8ywkI8QiVLfZ9DQhnAU
rWnz4Dy5NEf2XSmtAD8qeyJdWrixk5T/ACfo7MZcR/WxNTX3N7upsBhYsHHYuvNPLk9yjkHnI2Kt
+rkhQsqYnKCPehoACKiQ4I70Qb9pvM0E/dRmBNnJdgSdI2/29SYplrab+RIZhU5aIK7g1qFZPRTu
pVbmhy0irXkPPDDptLEOtFhGsmByj9iD1gx0VmH8jg7qFXRz/fvzG1/+o9QzhEkGOTFeO0zJlVcG
CVdraTviHarhEg/feHqhnEUrgLrnQQP7flXCudjr8SJFZkv38tsBf1QKO+oAGkNHBO6ZLjVcdNz4
pHAcqtVg2Ayf7pPYbHSdOi25XpH6406XOkbrh4rqY665NeYwEKuxupSkKR0H8n1kcGJHvvCvrcg1
3xh2b4n2nvoseJU0dKhdUY5XIjdxMVrounEFJrWJPYtsOLQixKmFVND/y2suJPTJGTD/kuBQxpeS
/6xGnDrwEBVewZFJpm1nOWJpCXk4nfrkn8ycT61QlhzM+vj8j2XEZiub2gp6TBWU2c5MvGaXmnO4
00fEs61ykwm6jicBwCgu07UESiK5DUcffTgNS2GZ3dvo6OWDPc/trlwGzAEzxMg1xBw2Lrt1RvgZ
T4pfQWWQXHKV4zSEtkX+mRlIkDM4uPLDRGIdnSV7jXL0GioEbWKwj1r79fzXuT7c/i8unyelFhBE
9fPAeDl1gzbLnv3SsO4HG22/LgV3ZeHXtj8f6iBk+PdJcIgF1PlwiFqQeVWIgpYMaaShX/8qeswi
Ujg5tYOh+/gNqYp7u4x+p+/yKDLnfRRIhtjD13bwn0ah/aeZg6diEh9I8n2c/00nlg+RTSIzIFQy
+ZF//nOmlQl3dhNA7n7bC4vhXSKFAxrbG26beaA3cj7cibeMvANgWigk7GFVhCZN3cmg09E/RaJi
muv3fR1ftU4ww1kJjeQBe5IeDrWd6NrGwz+xUAkNIcEB1A4IW/lel3BEYofW+ePYRNaftp9xCsfp
6O+1ZInjjc28vsbki8bwROIoJOOYgZAaDCPQipaS/qobg1fuyjKeftUnJ7I3Huf6wP1fHNAGmLtC
jkEcQXl7plNXaaO3byUFMeIc1fJaRpP5jI0M7btO06IrZBm0hyJYLjN3kaGZdNHTpkFBWnyEardq
d3TcIRt/EdEc/VXqDCRbbSl/tXF9oWvfNhuyAsc7B2hU4IEA57ClFaJs1KYs0Ktz4wqp1VrPr/S0
aZksmCR0Iknxw6KhBq95MYdNKvDxy5TuFnwlaE/JW1RNXP0xDYvcFIi7uFl/hTQvDplxaAwbL1Pp
ashHKuGQHrU+Bz3KdfKH/PQtFm0m/CA/qAshtQJnm1nJIMl7AJP9rkEnqUEWZV5+eAPgZG+cv5//
OI+PfMYDyF+AV4SRzxWnxKff2bdA4d/spYJ0rI/4YdpDRgbtdelLs+1TefxNEhAIC2ASPhWkPdYB
tQkx7LgIYScFDE0PLi96jZSzVtPpPr+2o+3jwwbmb6aLDDQ9VcyxSUI4jaZXvsCqoYSsQLte6YuH
ANtITxtWMnXWfRoO88X3mgzM7B7INy4bR32AJveSsiv18qXsU1rKUejft4Yk/jeYiNgTVrrI4182
3GQnYSVFCkZ3ig4p1au1frBp04FJg+X6oo9y4og8MLrSenY3lJuiGEebhpsDxwSUajnWyYiUTZvO
fTb2eVS+hIP34Ub6fDOWafClr7L2DtO8rSpSfY/wAxgXAOiCPScxV0o4rUBv1y7d/sM3wNTaE3au
wpENjxznpKiWjbH6QhAej5ByC2ED1mmTSSMOt36cOJDpvRu7xYfup+lzaZK+jgvIOA8D0P0l+5S2
Cncj5Q+bFBo7V5USSkOMjQZvq389TNxLACh78kEM5Hh9t1pj0ONNmdudD7r+DpnWSeV7lgmTjuP8
yPICJmJoYrSGLMaEAbI9LemTn0bVh2cUF/aqZCguKuaDwOTonavq7UVZ+1MTgiiwDWlonUqnsxyV
N4a+yQYVer1VDquid0KaIaUQpc3p+q2lNYq+ZuVCZZe8MjwaGPOHAm4JhLObQdZBkOrDjfe3/hwO
QeWsX6rty5TqCIWlT4mDrsn4IWz88UTmVzt/lgaANv4FkHi2Xt2peEgRyL/oxxvqyG5x6nBsk6B9
OYhHkCfQHh7Q+I+qsd39A/s4JZ5PZY4AI6Eo8ajz1CN76NLIHOo6Qj+7rG9b3vcO4xmuppRPr2GR
G89T2ZpcRAdcNN8DjQfMPJSXiMNa21mjFqGLiJrQOOLdKApk1r18E0B3KhSfuUwuIM8zXlrvl0Gv
CUSS9nRAQPkxALoDuZmexIWMJ7kq6is5lYOyzSktt+5PN/3iYdxhQhd/jCoJP3DJzqKsre80Dbnt
i75tQnFySd6K7KbgCK10H5rEbLV+qJdHPQMRMkrLyzblAUL31zfabvJs+ru8QRdJhrLoeLtAlqmn
5N75aVXaECZJllnLo2i1DnplJqRsoy3SLf7vOu39XyDpo02ljyjGkQC/lYnADsXyePAAK9xy+gME
FNtRZ/yiFyY25qZe/fUvdLQOSwy4XqU6hg6HZL3EJbD6funy5fHwubUeBATbBqBExpJcdijLp0k2
RuNIqtMiSKbcBNbYG/3oZQtDZABKdoAQnm4JfU8LfMtQRjkpJV6Iew18KpMfsDCqRc+iO9Pg+Al7
xJLJUQYBwaotbWf4Xbabh5TSQtO3hIyPXqIMCtALGIWUTFD1UxZGJ3MZ+PNjlIMfHYs0wRA9d1/L
ZdEeRB26e6B0yytPxvzz/CdxtE9lZLq0h7wT4V/lQ0eUdBYmXHjg9AhDiqkZbxZ3c3B3dFLKKPLT
k66UsHDVk2uBetMiKvjYTa51U3TVXTX/15uH5UZLNikrR2cXwRgVIDBPksv2VBK+wdFHwxUGAtRl
Sak5atVvpd+Vv3uFBXvs/OM7sTBGEpiikGMyQlMVRho0cvNxNqfHMfDL3w8iEH6OtIZombw3+aWo
G7k7pRuyJORIbwLVNm7JpyppY2uCAoGbPTZVqNp3Q7vz8m68Ob+0E3uSUBR78gon+1K6wpY5VkkV
jxMcEit9Kn0pl9Bk6bcWkaQ93T79W2RKtdyBOfP5yCf2JMQhSH+yP0RnXz1Y5nJIRcBDtWehfS/j
yKr3VlKP8aXXAQ+TxiWzLBptNNqVU6Vx8bC28mF61B2BMjpn9E1JwrZbosvvU0IxaEXAQ4KXcSRY
n5VFX00JQisjLXbb6WjEYsU6UgD/WGKyhvOP79SepMQCl0D6So6ivLgU1VDb7vIRMaYBjIstQ8mr
Lhoj/RtCu0a78RGc+OBkZSW3CpNQTwXhetlk56absTgAJ3dY6hR74Gek6O5m2/BEKL5qGh8SAc69
qvQf0poxbqhFI68MNV8fvtaNzXD0RksvVM3hHy7xkGCwDtxv2S5bv7J8nLwZvPbwqCEW/RwFzCbg
uvf3s9/l+zxt843vbX3x0OXgW4MXJhvpsPqZ9a7jeQL6Cg6v5fO4IGavZ3jRjVaL/hlmr/fNVMdv
zdJ/O79VlOEykQBsyPk/oxgmBhjBrIOmlVV06LEOz+Vg/Ig6B08iz4Z2Tk+lHYBX6B23OspJ2ZVI
JkGXnZyalPNSTX3JYpCmeMCY+BW4Wa1/BigadyyhXD0fEjN94Ptrizx7TXGhuT2/5PXXIVdMK4Ap
ukTKSLCzEkrLBbtS2OYrWjDwafS2D7JrKiA42oFmfxQD//9LQxqSAi6n97RbGQbJN/9TLrg09thq
ldD5+Kt2vNYLfIPhEzQl+NelCb8UUQce/8JlyiJWkolhG8qjQLkEl9IKc6/Ps5eDqLjeplYJLKqV
5JComr7VE1TY8xHV/YvHio8qA5g3eOHykFuvMtXacObPcOLjPd9HjDVuhVbHt26fOjfBFNd4zMNt
Ox90fR7wNuUyYWEBLGFeQktiHXTQxFJg7sno0pYwXpPBNjbe9k2TXSpNKEMFfC4cBzZWdbR816HQ
VQ0DrlkkfgPIxJgJI5oZTdBsNDl0Qv7u4udJPGQJJQKVa/AAh/t51+RTOISml77YtkDpVCv6h8gI
xpeoc83/LKaIbgAxbHWyTzxPME/wQ5hss2K1pbSAaRd4UKUvokL3vyRH3o0V52sj23QXvzpZGkmx
Wj55GlnK8xybrjMCgAIixtbab7kH/TTu7r0SyMD5UEffPI0qTlepvsiXiNrFOpQ3OLOtYbryUjaQ
mMt00r+JOUie8ZczmAp0afDXxQFpANKUo8g8CCWsAxb5Egc1vpcvIjwICKAT5Ducn/7EXDudL+wM
yM+AXtlP8ZTPAAxm0OpalL3oyHTsUe9Ac92OeJbzZlPueIcAiAYsLC8MuMy2UkMXi5ngl9dkL4cx
y2jCnvAT5tpLsGlQdioU+jZIglGMHSvJF2zUtl/AJfjujE6QEZPx9nb66kX1FrJQnTccniDkPKkq
TKJGi3r9xix/CoIuTfMX2y+gpHAhyI4Y+lJ0em/KomkesdqgyaoZDAYd+M20VtON2/jUemExcU8w
RJe+7+vfsBQh973W8xaZf97YEwo69jBCFJDQ0cs3qAwESUUilNXWFTdOMVE7g8hr0wYqGESBUjOi
X6M0FTcpRrEf5+MdXw4cYsAD0GJAvRO8wHpp7M9k8lCWwqlHIgRQe7sT/owza1SChFgsENJD3Wze
gieeKBkpYBMXzUnqCeWtepkfGmkRixe9lm56GUmiwI19z1PduuRPhwIsagKv5hZUvotlkD5FponN
vE25NCIEsC9Ld3gq0Da5/OUxZ4REReeFjFs9ziwdsS7PzQjVJE51hQsSNtApUHZhNvUvabUJiztx
fiK66sG+pKUl9UjXb68p0ibzgzKXWTf6Dy6NxzEFX6iPmb4f7Av7dIfjzGT7My6WZSDrXMcbjHJB
/y/GkHMxwxd2C74OkTU8X0xjOYSSymAU7+BS0QpRXlvB3TpWkHe5VmnE633oP/uhBVZm6BBgufgj
AAZLyxjcH/0JFb6s+SEkcWRGn+1mBAPk4K/ro933G7QvLBdQLQJy8W+eJdBsOoPkEtQ0qsBxURvC
91MHlGExNY/lwGxaOBO2nNvObSc+AdntJCmgYcxMSsk507qeIg7o6sWfJWOxpPtRuoyitHAzT5FH
4d/t1cNrgxEJFZOUj1mpapPZVFOu2bVu4X+HC1I5W8FOA+V/c/6FHS/IAsRo89BgK3K/KseHFTZO
M2V+/EhPGXJuLf23gni5/Qd6+idDSTg2JpCSlaakKEXHV+DXQKRFUhTA4aCTgsFrd5iCb0m6nAgl
VTQg38MZYcKtbHkP8cYwqHCQ8h1gRTof8l4IxkDNvOkOe3xwUBOA5KaqBSgNqmb9IUNinvLZ9Oc3
nOrDt7LH/2Ys+vIhMqVBm9jkvx1fM7ItxsY4REO2bR1PGyozGcMqeO4iTCVzT+yjwgIwpefZbkLa
+KuXXTh1kltR0relNivTbYlPXsdMJ4GuqJYlL61NFykic7grbcBhds6/eQP2PhdvSvABUgRbsuGP
2jvNGPXJHBgINkO8v/Np9vMOkZFBZfcysKtcGsQ7GJvAs6TfgqWk6FIvrRgahIr1nsbO2OAC5i9G
+6WYNjEJxx80zVO8aCX8gbiOUj1qGn4tfuFlj3BQ69soh4TqLZsLOt6PYMfBWyMvJG2K1JrKsjoO
3dDHNrPpSAWmKX5DZwjFGs0bPwCnbnUyjz81SJAsiQ47DR5u0PXeGIIa5uoch88VvM3H2HPqWzuX
1M9/c/gy9mREIlUEOETUacwQCjOdesd6tnMa+SACohu/gbBiIbi1kX/Id7E+fKWFFHwEyeTlLlN2
vBcBSgYZj76zjhU4XkjBVQd18MbQxXevJjefXtrI3bg8FfrXYTPCo6WhL6thhsrqtw1CLa0Y16F/
7NPHB1RXPUUpht2oyeA83VlMuip0cwSdtm9pyGBoGKrpDy2SneqOLJ6kd8vf5fi8oeUH9JyzjRqW
nGX9fi0x+X6XpAk3num9WzAF/hid0DElJIs2bzu2ItqniZv/9/wZcOJrQeD684UDxFKvP8+bsH0Y
tfjRrrj+Igc7GUu2r89HOfG1MCOleSQ9gPhL+SYLDSXQASWpBzKk+DffGJe/6MrBZRTB8IR293x/
eTzwVmAGeMkgBZWvJU163YqsimaOV9S3/syouWwgtOgF+Uo6Lls0zRPr47OU1i7gTBzkk5W3l6UW
TN6sfhbeJOqrtpa+5eHkPPjNbL1o4SaD5jgghYEUykKCCe8mlQluDS3ndtmZj6VbAPjwsvmXUveW
dy32g10xTfrGCzzenjxIgInIE1FXHgEUvHhp0BMteKCMh7Qb1EyXbMcMMfrVrlHY2vtz3ozXGvfJ
L+ffpHruyeyCkAzGGN3Kkmj9ZBsvLnpQBYhf9vIwyshmohzXzUa72KnyEArYOfUQgyrUmdehmPO3
VtVaVLI4wOMUnHNROZIF2yXdvaZdOIFgu4DV4cPjSgRDJ3WT1/EGNwQlbGjGq/Al6CpAb7usUBVK
J/hX55/i0XZBIgM8BEM4h7kpH9s6lKYHybiMdvtUisx4wipxegIEtTzwMJL7wUTG/3y8o+1CUgHW
EqaZiyQEK1zH84y8n6Z6nt5GcC+3cTp5j50zZCgYZv5t2VXVMxTqrU7E0VFGUA5z3hwT4mOQl+VO
hTvSbn21szAa7u1sbJubwg+rvy5dHPoBNDq4HdFnApG0Xhwz/TAwFxM1qH6x8/3oinK6KTVtqvaW
DYjNj4cD2tKxq6vzkeVj+/m6lB1HOWygaUbuwe5ZR/YSLYvHLPcfSt2fq1tfVE7zo+yL0IbU049Z
v9fRNdX2rV371l9RJlKgyj5ulFv7af1+JR4LMgEiadJCAJi7Kogy6LM+DZXfvogRdYjRpRviCbva
czL+GJ32d7OKtgSj11v4MyQHCrkCs3980eWf/9TEboLIhacwdC+fQoRF6u3BNHAktDTNtWqT4LN+
1v8XTyIp5ICQS3kdT8MIBw5INn34Pqyb0m6C+Xd0jMv7UUfkgCPX4PUWms9/X2bD/QN/kCnYeN+n
HjNlPsUcMnuysbD+DcxHY8jw1fjRzrKNB0lkZwtkEaMB/bthjJOdV1lbzEVFNV+unCaGhGeCpyIf
UU2utGkowhF39OfI1n6N/BhDAPzgbvWM1p5eg5r0Z2Ak40C7bfQ5ij1p6bd4XUkDZ/rj/I5fH/+f
v0XOM2GKSrKmWhIVhSEGrfTzF73z7Ru7pV/UOpi0WQVomvOhjjeYBVFF1nxgyGjxKxkYPgupGQ1L
+WGTBV6NE8iZMSyQAHCliHRYbLEMjjeYjMcgSKJ8adQqL9fK22BI06H8GK26s5bdqMd+xpy0qbwe
F1wKxRufqO1XbWDvgxnHKdy4Lirk7r6eX/mph8wAU6pUyrxfRe54WDJoTRNWzwcoiJ4B0bM7iMAw
nbeAnGooaj/k3Ti6ODNoh6jNCW9uwhhPax1qBWVTaSTFle3BNihCKsLzq1LfpywzEROQ9QXAQ4Y2
649Hywt0gMxpftPdJHgWqIW86wGTkxGi7L5Be/rjfLwTS0P9hy3LG2UKpbbHhmTK6R0bskPBpKYd
GBsClpjvafFs6b+eXBqIAWYZtMEBRK2XVghHoE82zG+HEYMlCg01AYCxo521N5pzYfbHEFY+SppJ
dKMhyfFQ1/EG0ubFCLT57TD1ahcgjxCzu71IZ5irmRbvlmRzqqcefgQlm4aXYkpNQGZ766CFN6eD
PSzdkwiJcKU3cfrgj3X2OgV19TakWcy4+0LbjMNSbYmbk8Y/crivXO5NMCHwbC7Lm99Rhx1U8/XE
HEBgceEc5jgX7xpuNfoIxKJiUan/aVctqAJq7pPwZixKsP0pbw2w9v/VnE2vcmU0JTmAVA06wxN0
kYEbH3Xf49pDWamPPz0XYMUwNako9vRWcmGmJr6KkvgFf6c/tRmqEYDW1/OrVc+8ww/gZ6BxTmvm
qNoszCXqsq5mvh4FyGRN89exgGPZhsWrWJLuCgDhe1Ms3wtr8+Q5FRqwLi1EmACgrJX7fOjJ5Qw4
G2965r7rOlvYr0JEijztP1GYfLSL91ebALn+B35LRzcqy6bnznRaTiClEN96K8v0u48jLXwbTdiI
WfQbBDAXV1oDjyefC7W1OJcOuf8wFn+KsPtGJVVAMkOh4fwLOLUFqKJAGTKkAPV0pJrX5CLQRccb
kI8BQCfPvHy1E0jFo+Xg0Zv9WSZIywxF9DtCuPG/ik9jmh4WWTpmoetHkVq5WcxBSfwWUR0sSSuw
V0G01x0sRspx/oFhaXmFomuxJ6Oma+0MG+0f9VxhdsFAQebvZBUgPpRaCATfYNaRZ7+VZkXVPEiu
S00xElV1+50mfrXTosj6z/nnvm508eUdgtLjov9B+13l8wyDM2ZJIcI3uwQ34M+QYvWYltdB4HU0
ZFqZO/l0tSSbCq9yY/9dNHyGZrrOyBBdJanyvn7iS+WMRYbWzFvkywq6Q1PVo46+Pb9A9faTC+SD
piTi2KYAU6N4Zbqg92W/tT0SJpEGIwqNyXaXahe2XmmLc3SRpRwQggjJq/AZz6lSD4n/4OVTrt5l
OKRLfRu/842rguxjY8Mot62Mx5yZfqiEJVF4qReRs/RNWJv2ix6DZPl/nJ3ZkttGloafCBEAsd+y
ilWlWiiVFsv2DcJtjxP7DiSAp58vKUe0kGQQZseEPROjbh1mIrdzzr8gWSYPmMWjSDEI/77tb2x1
qPHRJmKdKOoQXipn6lQlPcuFIjB6Bn34nA1F8zFDafOuHUDm+hPuadc/nbZAfsSDWgNeAMILvRxt
gWRmybWzzB8zMKfFvSl44NwZneO3G4G0NaICwU5W2EA2H1UB9UN+SuEM6keRGLIZMR1lMCZCwE9j
1R/ABt+oXKBCKU8h2I9ceMBltWPGd3O3H+Vgfjz1mfHtS+5EC9Yf68vkA67xN8pBnOJROKJbxANa
ddTXQ/Pt2tvl/Ui82ARgIvv4q2nR0rYX8B63fi5FF+Jz8TyBkqjjS/weEb14aKmMjyFMcgmjAjjl
YpG03B5I7TUyWZWC6a+F0a1rdydtcGKdlIDD0S4ck83O6Enf/KfzCXaVw8wpcBN8eRagdnIgUZB2
pNfZxy7BSNKl+xWEb45UJbjZfRGL8Ys5IK5ZxfU+a5wXgTRblyNq6ke/CenAhEF+VdoOh5r72W9g
9AsJvnV8uD4Zugqr+pksKeX6rFiSVOrXX9jurLhA+D79KAzn2QSYL2m9QCCu+SUuIr74ZhXTN4Ht
yV4Y6K3GXGMBjITOB/LaJcFfZTPc2Z18TxGd2pNPPqZW8NfGj1R313ouOakUqVIJadD+0rcyXq+u
H43hETnZZ+lZf5sTvy9U2LuKPhiSJV9FhJyGEUGs4SC9DYnH0eXyrgNEyd6j2k/CsJ6kxcVUK49c
/5jVVAyCASUbHG/zA/zSGxlY/4SCOUp5hnNS5y+UuQxzJ0jboxwpMTo7RWFDgPeQ9psQp7NzizYY
uRZVgZODkF4YHp1+EnOiBAA8+qRmhp52gP/rfTqgb3P9C14KBVYcSAdvRvIQbTP4OBID+NjRe1sw
CZORb9+hMR8ckHPa0s04O/YBF8GkgctM5428VTuy0nTBybWrGVVWo9I8mc7Dv1CVPB8QSwGhdU5+
xZfTL097yfBA6t3mKBrcIsyGGpKc2+plGTaL3JdCQQgiKUa1jeNR/flP10uKFUEhhG8dT/c0TTaw
TD79rCVEcu/Wz4T4uUr00dTGtEE/7lsxNKOf9OYxc8GnVK2ScYGw/ZgOt/JtWecciZDIwC+dRH+1
c2dszNiYkSc4ZgB89h2+pt+DHIkjTAFx33AQHyqRGdsQj1V/6eocUSxAEn3FXlNCAtqTx4jTNivj
QR6rEnM+0xnyV9No5EOZArer3PLPMthEKZ89s4gJ9IHjQ6nVACtZf75R2H2Y4/51zLoRFetyMR+y
FkHOrqnqQwv0/XD9G56vf3r3ipPB7cbSODP4nefaq7xuOla1ehd3qGG3VL036NJni/L0AKFYDL0e
cJHONwQ479dGKIMj9undXSB5wuHcTtF0wfj0+oC0CWQzc1vzZsQTnqb9mebOAsqnKFGjejVLHmCH
KlyoUJto2vcvOCDl4s6wy3F6vB5UG98pKN17tUbUnaOTRtNpquy4tAiKjdsHs6XqldWosPvG/yAz
CW5EUeMUxJtUZrdeIDZ7mzbrXAK5wEvBjAgAFju6/xfyoNr6ZyRkSxxX/EMfEDrAOtRSdVHT4iby
WkmF4YXx/hZQEX8SQRe8VTXI1rKj03PrVBKU3hxHGEA02NLroHYcoGTGjkYVUclLuAASyHKSD/ZA
yf96KG3tq/FRFVXPBEXZPPecCfsio+LBrt7FUXBHFlrO96WzyG/X45yvjlNRC+oBNg5UP9Tv+OlI
ttPOqsVSMqSZDfJFDmGTPlZNA66Kp9qwPFwPp46ln46t07CUijhPD6YQruE6HB6CQ9lgOoDOXR4+
LECsAIlx7VQN739ztukg1NQ2OkEO1Zq3Shir8FBklFoh+QAym9oJ5idTxwvLYLSwHx4QEbQx1wbk
ZyebgIoLH5DhIRDCkclK1VOpNOgn248lOFpl2RYEqEva+WYWdeHznQqFtKA4JEGSr+fTNoJOYtbM
gEyskKp5KJ+dDovUtoNDdv3TXQp1KgkyiyojUH/+80qprdESOwMsWtwvn5AmCB/EbrEhhW5yOC6G
4rjiWj0dydpnKgvPmMq8xsuvpQeBhSfSfbIMsPPdBEhqZR+1ItCyUyqFSn3IPnsnzHJ2sTxlVDaf
KcuBEsmw3x2rLkafsKrt1zZMl0e/udXjRkVWOHVw3TbQqjNK/Yg+eOtJH+k+k9Zh1SA+gizo/Oy3
m+fy+b1DKGiNdMNpfJwVmFq8AUq3SNh1UVF9OPmTAlcX3+yOF1hrDlt2nuu1r56ripPNByQ35Qvq
FD/bnpJqLC33tarbmvdBbCfTPe3Zar6/ZU2e3sVsaDB3VCtYlGcphjfvGt4F6bvAeeFTlgbjsQPt
UtyPFtjCjWDrWfwRTPVYwIE4NFz050gKVb/w0rL8HLhKbriiNt3lNVVqHLs+lDGKLjcPjlAUYCl7
k9fozy1o0SZAjA5NfYjzCkEEZbkrdsfbEckqvyAUr1dyDTB3esHOnijpyyzYvQlTWb7XPLI6F3AU
Vrlbtbr13j7NIu1yQC420RQEen2MpPNixq2ROO/gvloleWd2zn3gICJe5paVP1yfwwvfDF0O2os8
zhE40XsKPn7q6Yip6jtbPN8H3lzG9+T77i+kawjItn22VWa9FFGBuoG6KLikXqtrPfhEeNPt3rqZ
ExkB4/DXDKfudzufyakyawvYdj6fLH+AAEpXHBsL/U1SLmLoWET2WzAO9VdTSKxWZN8gIjvmUSkO
1+dz/exSX09Fo7ONEoh6n2jNN9uq8qoNlpJkMSAERBHsSNuURiqMgPusTIGWb4vhnM8pUcFSqEkF
+6CL/y47s0xknxVHJ1YC7RGdzK4BY9ANyo6p31TjvRyPhjSoeUpruqvhEk2zNc3m8m7GMzdDS4Gc
HC9BhyRynkofGNj1Wb38DXmbUCxRWaR2i6Nw6Yk2dZw3J7Mq/OppONFsdFFI2+yeasW8f74gfQae
zuA8efKt999YxrFXoHyC0lUGQbkrJv+z6Kf5uz1g8Fpx6MT7KvVVYsIR/8WMdzQ9s3DIwntJwXiE
nRO2iFeBY0MCqRmcb2GxeAYaZGX/nMoGi18HtJGzb9wqeG4nI/c31uDF2fppNegVGN8xbAskBlBO
v/oGijgFtoYC/BesSTdLrBeDIRJDuqvML3RhZsr85WCJzuMQ3sXfs7mn+yQis63u/KURf/0P6wAC
heoBE1Hfyy1uiUEo4vBoShy3AT1TignRWxtjP7y7HuriElctGs4Gzg69Dlh62ewvaRAcuxZxEVxc
cM3yIOCf+hilj27x9XgX5/GneOrPf3o9lmmPz5SX1W8mybzzKHdTMt0JKnrJ3k+AZ21Uxi+FI8F2
IV8ptQ99RwEeMZaRys+bA3zdOohSWvhljE6Uvy7GuGVadGkyAaqTX0Mc4qbWViQl1TRt5tl6N8F/
uwfZlrH/1vEfnJ4oUY3eU6t62zcVIrmmVZMU9ihlXO7SM4FFoy960QecTwCeEeKnJ12nd8hldsnd
ElVpe7j+AS+NUeHs0K0AqgOucP0BjXS0ZIGk1ztgDzqV9RIA+/DEUzYW8we/M7futQvxVKVcddfo
69EcXcezvcpeSqOv3uQ8lc+irmt4AFUdvhpd7X1a2CsbXZvLASmEMsRTbXcdEMM1r0W7znw3PQXU
EcK5q0qAOuYugQXmbgo/6yQHPiAwKwikjE3pEOptIkNavR/Ui3espO0nD1W2E9Gvskbo6DcDCa8O
KH5lirdAZKEPDIHfrSSKM0dkBzH31GjRT88GWeGXnc3ie0uWkd/4BFU/kVe1kkmGf4SwxXpOcDLH
HCFa6o8ZFmAPnQtoXkCxfaC0eiP/jtngIU/HGCUbRFEBXWuh0tSh6OCBYFoKdixK6kZxFxS4TDwY
sIl/v76aHf62/9Yh1OY54bkZFsksX0Ern45UwJQUgH+sKFY8mj4KC22xaduun0JqiypFJcwDkIU7
O89T/t9u39ic50MpkCyHTi/4kGmFiq3hWH/cOiaicZ7AbQXSfbZjjLYvUURslnfpFJ6/73Z9mO59
d5k25k7fKKeDh4yL4jofi4Nr/aVGRFbZJv7y7riIY6AQlQEkgPUpHcQjQLnJ20rdIJJVFkljT8lu
KbjgOl5qj2blRE3xtaJFbt+LIPf6j0GHVwpYiVoav8plmsWbPbRz/eH6lK4/ID1wXpsKEqhEgVG+
0/tKANxwgZ3kAGPYzx+FP6UfZeLZd3Yv5K12fqdRYpKGfgU8fV1rNZURZJLB2/3A0QaGQvGKfHxq
q5vdRrlVKU0pivcJE2LqZVqMaCclTPHZ8dCWrPyMAmoIU97vNgtu67UCWI8OJ9A5RYdXAGnd4w6x
xcgYpxg5MVVcxygg/KsKqQj7iwMtObmRhHeKh2g1Y4MLwo7TGRtL6HZi7BPj/VTgyxrKObg0Bw+o
gW+hkfW1QW5AcQ92GuciV7mude4OHqZ6gSiPQ0Va8kEUY1I/4zARNr9jPdcMG72D04vsv0eWGppq
bYOz5IGoMKzaNrDDwt3REEk/44TmAATs8mqWJw+NmB3o9LMhPnVG7Jf/CSZZl0DCq7rDIr2r/N+6
MJbuc5VJVBcywKIB6GmU2vcmrdKKllUQJmCecjwjzNdgKvvxz9STWZ7sF3i+zqMZxWMb3puW3MlH
wLP82wcC6W8p7F2YUlCk4EkRBGfV6HpNI8lni8qw+45ccyUOjj3gOtRJt2rvl2YUtxV0mFEAGnTt
FHIC5hIntXawBBFUwV1v/QDNBjtlzVqhIXvSrPUlcLfrp4m+GagyAp9QQFJOTw4U7eA0ZIrr+lCX
72TI01f8DXa/iwSBMWGI7G8brPnGwXkhHhsdyAs4A2RVzjpb2N0W4H9zLoSOMmpUsc/RIaaT1oSv
Y7ypoqZ/PsaHUBsdLnUrKDuL9XyOi1kPYdvl75WPP2Hgoi8pm2S+I2G+rcpC70Wh8pnDU2GHGqr+
6co2yZcxKd6ruED/ulvK5wx/yh9mtki+LDc9tk/xXPp1ilCs6iz6kTmBVB/Sekrf564Sr2IAC28K
ICa5tOeNYsD6aXIKBeeVZwNZGXtBt4gb7c5rdiz/b7JNWv8uC7EBObT5vEw3L0d6aIqGjQCdqupo
WctCkQCwduh9DUIomKaFkSC6pMuLcIHfl+NmR+R8eaCyCmZOOUXRkPS0b+ZnNG8Nw58/cUTLh8CH
yYsYDeaBtBIfru+08zmkN678VBTKQHVb1yvRBhvnCbuaPtEJtP+sp5D2v3RB3txdj6N1D1iGoPw4
qagNUBqgTbeOUwqnyIPSkp+qSKbmXbVrgGCZVhPlB1iFcX/w0XGO7s3Et5/byqL4eD3++Q7nLqBt
rcwoSMr0LmibwmiK8wGfcsPLH52JiBKG5zOHF4izfvMEO59XYC8clIrvQ06m73AfHfY2Qf/sq5Qt
4zXnscIvoSjhP18fmLZWyIdw/lS3AK8hxabTjkqq6bwGq3D86kjJ1g6VAfsMpsIuN22qtDkkFA15
vI2VCiRdNJ2JXIqdm8WDIb96cuwe51J+ka33iioTSqTL2AVbyt7rEioILOKRRnMDAPXl/9KLfchn
eruybD5hoMTnqpG2Fwv1nQwPzbuM1+7RMLty4/Wgo8pVVHXJqfOLdsKZZJHvJFmGVnzzqZPgYeTQ
t6+iBCFiChT0AjmRTdJIFE9tZO/QKgxwLscLOP1y62dVss6cavR+aTnrY1/gsk+OlTWfTKxSfxOj
OYR3rS97zFsrw/U3FpG2Wk9jRkCApUre4JA9aLtzyqO6oEb4Sfjd/CyyrHsYp03DqLOlSq+LcogS
SYB3fcZK8xOaeFNWYflNkesgkUl6ciq4WSeCxvXpO1uqyEvwAVUizhxytK0HlHZd7lQADj4JmYAu
zcLqW9bjHsRzwvqjhVK6cRVp8dgQEMq5kXh68sXPwAFlambBMjfDK4SD6WvW44pwgucuQ5o8p+km
4OcsHh+LLiWbn6QcJJr6oD8VCY20Fz4QAbrZkQtaPJ4pTYtw+uLDE3tUj6eN9E5bIPRcice+UE1K
gOM6XqV1B9rC3W5+7YQCQyZJchitTZqbtkBOUXjxAZyiuE99Q/35T6MaJZAszmIF5UBZSHYqX+ZD
7pfxdh1nBkQ5EL4SCqQwF7V6zbLwoA263fialHEh981UZNxEg5/+HcQ+aldVnH4QpEfWPp3pcWzs
twsD5egC7YDwImPVG5Z4Mth9AHzjNSsAPIuB2whSKI57DdK213eCdoiiik17DWE0iAyUtc6wpXaW
OPFgz/VblYLxdWYoG0njVH8m45Ih/IO8y74kx9247vUBEpWcGXIOUAHlOqsdKMbczzMA2uLNXFRv
rwUq2Q1OfdfGNzslEIpjCzot+QLsBh1tkUYR0Jy+yfCb4LFUNTTqhQN+0adIebg+l/qu4+3CLHKk
8Opk4eiVXR5L1KjL2XmtBJicyjPpc2R018BLym9tJdKNXXc2i9Q7aSQCSKD3QFFMW6S+JScaGpH9
Km1cQ+F55Yg+migNiX6r63A2NKT9QVdQ6oDQSm1F/flPW48brJsTt9mhnaK8V7sx/ipSyg/0b0As
kmN/vz6VJzm+n5J0PhnYMAUlZGnyuNY1au2gWNB1G3BosOO6WO6Qkh7n7r6ZjHi8JxWPWtoQdRjV
CAG4cWJAMTNL45v0rCL7UPml57Xo+fAGGAG9eK9y5xXWO4diO7x0czRPcp9xqeEZZTY4FpRTuRi4
1SxJ+zKKQljfA2N0ki/jsJun1wyqU/tbl3Sl86X0kho+W0F/8S9pRmX7OjXcVF9pFxv2U2e6hb03
anPKtnLs84+tUhkOBPDs3Cc6c3kUCyk9DdxXkz3j7Z2QijoedHQQR8fddDddf291a5DIqHcjjwz2
jY5jWJI6R0a+sN+ETbnJjDhgA3h9D4gnzndUnbfUGdfHkIrHqx8gLIxBejCIla/X11L2MktyM36n
z9/vHXhP+wDJtWdp8dawS/C/5c7ckns+qZH/d5GpqCcTcSX1gpg3R+466hhPnglAyvwUxO6L2Smi
YpR/zSLnxRxhTfIWgTWawcpAuHGPyjZljdDBsNmA8NDWHFo3+/GcfhOdDCV1gzsC2Bhtp0E7kWY/
2NlbZqTph0xxyiqvj+4rUdVHo6nCjQftel2peCr3giCrnnZMhBavRVjCyRqrf+tEPS9P3TSN71w7
rCva2nSsr+/rs3VFFKYa/AHvd65V7TsriFRguHGAUUhvQ/RfEgkzytoJE6sjN3mx5W40bzomGZsa
GeUilWSyviwtphLolEkeWK8yBeEtvTp8DiSXTRqO4cZtun4H/QgFzZKXHsVakkltMlFh9mcuFjZp
2VbfHcvwxWEcU5oI16fx7KMxJNWSRS2DWJ5+GPAOkhXV2BETZ05+saCWGlhx8/gvDGvO1e5VLPpW
3GhgPRFwWG+SdmZLjhGirE7mxc7fwjE5AM3WyJpXWCiIijkTd6opuHjMEtGDe1wolmK/GHHT7Uu/
Rdjr+uD1s0LdrkolmsMJZMmZ74uxNFQ2m2D+GgzKbIYG9UsXqY57hMNhO9nONzvbZBNfnHGVLAD8
YFfqb89W+HYyRNCGxUwDQxbkmWKHzLAxbyrV6qE4BVk+mI7xiLAUEWI94XZiVXY4R//gGZ0KPBzt
S/PpX8gwquz/5wOQqSQ5ULlzSEhGtg7lR3IJwqVDEi1uiu5OGJM5fhKlTy4NYXnnIX4SFJ1TPZqN
w1L25S5P/s/u87Gwn65/VP1gUIW6gFFDK4QiB/t0/UtKsw4BYDn56yn5Cwws1sWYlnd4k5lPqQLy
XI+nT7LKaWmFsZDQAQGpp71A7ZwsA6hB8mZOiB+YBhmLWSfNx4XrYCOUvl7hf9N7ByUNqoy6vw5q
wO8sKfLI8o/q99xlApVs0U3GC7wP8MXqGmk5J24Nyh3KmQ7YRolnwJNbz2dbhFUSdaBPnIEHGy5C
y6NXSLnn+s2f/HLfzJ+vT+jZKMFX8sjGjwz0leIlrQOymOmWjXl9DEf53TA6pOHMnooyLXf0PT15
/y+MfU7iSz+vXxBlvIRU6wjkHmLnWh7funSf02iYvlVj+CQt/incZ/hqPNnwR17kA/p+BznjvGoU
f3YwJTHqOHSYiokg/CUo4qegjZ/sdN7bZXj632kXvo2x94oezMappS845Sqj2hU0ErgXzkCobeK1
HS4E7gv0M/sDaIDwyckw/mrLG1njyMYCT/4B+oZdRw9BmxWD0kI30ED5LLDRfRARebK5wHkraRnd
+dVmr1DfuzQJWboIqKn6DYG1vWtPtj3A3zZfugRTAtEQTywC4khEZyRNN/fu2VKzKQWQ1UGf4l+A
iNdLrZVlzCvcNtlBvBOF5+K8AB/ipWtg43S54TwtoF5+ub6+z7/fDzQ2umsn9Lc2qX4yhGJGbfBF
ADp7NHccE4GDgqwNg+bheqjz+aRRDl0F2QaK7lRu1+OzI79KeF6YL9JUj++KDm82kEeSxPyrjvml
eFxtlDtgwlHa1B5I4wRpHKIA4G+1XmQ5e793Fkd/6nXOYYzarWTywvfjCqX+ppAISp5jPb50aprW
qJLuzUFqJr/v8On50qFJLQ6iZVL27YIs02JmtGuuT+yFb8jWg3THowlGkI7CaSeExMLWYmKVG4mp
yJKdsDENtzmOr4e6MKdwJdnnPsVw+i7aGP1cxtlucfx3MQClND3kFKqY5klmoyNkmJsuumdDI2lQ
qDJeuAC0wb9qczrPdhoFA+7kZgRg32mtdHcX0Lr5BY+Z5a8bB8fQaCeg6aVU+88kMtuwDYfGb/o3
s0cTLwgRw468OL2PyqB6HmP0ZK/HO1swJAxU+BUWBxzEGe0ChwlY+1L076JTQBnMZgEIKgXuwQ3f
sxFYWdtunmrnQfF+9fmLEa3E2kI/ZXwjtAUKLgA7Ywr9fg6J19lR18Ee0ka6tq++leCsbszGoLIo
gAIVJAVR4DJdf0Z7hH+dZA1vBXck+RJk3iW9jCx+H6sp/n59WtW+Xt2eSnkbNAklK6Cr6Eevg2Gl
O8DkKbwjojziL1xJggP4ePEkKyN4EFbaPbQ1GfAoxmrjg56v1nVkbbW2WMg5iVVGx24qdvu59+O7
qKYLbOO/crg+yLONqAYJaox9z5F5hi6x7aQs0KuEiDQjuVzl44ydNQIBjhdNX8Z0cyNejKfMebBC
JofXHZ0WO8I9A3mFY+fjKuMMHtTsBtidE3LZwyrdUjW+9BFpP6P8SxrIeaNfFo7bZZlhRkeRw98k
ocZhqQReGHTZQD8jwWRG0MO0c/wgrs/spY/IrUHZnxPgArB0TGQb8xI5CjxY7k5FXDotDqpsm8aw
FyYV9gmtJx4YtN70F4af+EbfBl1/dCyAVlnBG5ZSmwJ2AVVQzjY31ad5QZHv8lDf0cSk3Aa2dL0z
yPX8Ot6NPkOD5yU8qi5BlpBfU9y4acefekJKHwpkKOm8omlrocYuXtAK6N6DHA135PBLIEhK8zKm
6HX9g61n8UcogB5UjFUzj6b+OlQrx3zIzaB9pz7sIAcGwZ2qory30Tg92O6m7MJ6gZziAafmVa6G
huqJ9mSyp8VvDL/r3ruc689xEKVxWlR/2xCd9ZuHprihcPhJPdTxuR6aLTxEK4KifydbtuEVKD+B
ClfKasE1uxTjFoH5wlSqPreytwAVT7N7HW/MnNmA6dW8i5DLCOwK7jV+FOzLops/jBHYpxvHx4kC
hYY+PicYC1LLroyiFbsJH9N3iS6H5e+RU/bCb4wrnr7JbJzMT11dl87GBXH2AbWo2tlCfTQwkrFu
3zMo4T+YSaJCAtEHcnLTjmOtqCMTjDRtREWk0Pm3S1OEQxxV5fupIyQGMhUZuTS16+Q2L4h/Qqk6
OpBKUuQzJ6AgT1GbbZr3zFMndAUCNSgQ/S+bzYfLpQlU9RVe8bzlGeJ6mdhuwefMRQ0wTmmAypms
31YoymKzaqT+qv9e5qdRoUbD+4i9xhvC086RdEHF1Zjy7r3hxb4cmrjN/b2R+JutgfWF808g6Jsc
WRzuZ++iNmjwIUFv+r3zyix7FGlnNM+ZJP97sINswjHKlA0m8j0Y9Htjott/615XNRSkoUn8VB9Y
/35L5deFm1bN+0k8IPOR5K2iaHwjpXae/IX69c1775SmoN9Now2xsvVHTMMcCaNdWL0rn8NmX2UZ
7l/VrsALZgzcFzuKl3SjWLCuy/2YY0Usw7eYiiP3wzpkGWV9UVdzAzIcIWRRe97vJ0lkiAPOAz1G
bJpV8XGRXUA7n9rV7SPmkFFaOeShSG+tw9tD3suxttn38YjZRw9HIfPwMDCDsj6kiLBunG4Xtgk1
I7J59F9C/kf9+U/dRTv2grqtuua94qXLnVTMz9j69Pt/gVRYv+pPM8t8gh1QMg3UDrSDtDSTshtd
XKoqOh8snITu+oPfpwZvw4C3b0ulbEKzKp9vP0tJzGCjKcwXNRKt4JjaPHIHUbJqPRxvgo4nWtbR
yOPk28J0XphOUhYwUcAyTh1ibTp7uPiFORTvsnG83wHbY4fu1f7n1gDFfX2laKGYP1oDSJpBvqdy
iHrtOpSfzV2UIbR6lFWWfpGGJb/hCxZ9LAMz3cD1a1euqoUrXyTggZTgKaZqr4l06updxPvoKDMk
Gt5EW/WRkklDOC2Z6Tbs/TEqysfr47sQlJ4YAFLeLzwEdfxjmw1+ZvhpBk23S5u9NUrj96UMmhdh
Ft0DEpZbbC3tGFejJN8EEU/NltK/vvN9nkYTojbpUVRD9ndl5SjdjykaALdtORWHxMinHElHH7cS
7cOVoUzqerDjo+kZWfIAGypNf3dG24kp+4xy65V7Po8YB8G9B2lM+4/C1nqdGE4MTTOpjbdgqtAf
3XUo4TZYJQd9A5HQ3SwRnq9LSvsgZOEVcEuBlV3Hs4cuLTPpGFDrUKh2QtJKgMfmg6/23fUlov6q
ny5ecMWkX8gg8i4jvYTStw6Vzm2KtGtOExl3NVVobkeUNgKAO1lqRcu+tcPkRdSh+CVF9/2P68G1
eT0Fp+auWpysT9bLOjh6BjnJZRe9knnBPu2b5lGaeJd3qZ8c2yG8FZmEHht9TfBC9DRYpXoz0G8y
f4mYiJfKA9iYldiXwpc09iPGdQ/Xh6btBJpBCmzPkaKOa/aC9gmXcu6coY7MFzMjMXJqyDX/Auil
LZRTFC4cRC9oIyAtqj3kl3k2Cs8aEP7ndnqgskRmuaOs28pi2Ch6aN+KUA4F8tPbjB4JWaz2reJO
mHMRWi+nFhcAkuVT1ZOjZAlJrBGRHV2fwPOhKVqGT9sJSqSqn63j+V1p7kBVWS8nehn6q8nLSdkM
N9YtFuClUAqFS/0RRivSF+tQpAi7Hx2AYOkBo/d2jawlr3fEuLY0QS/MIqw8liDiqqDS9RUIfl9Q
Qy2YRbjY98Kk2ZDFCBdkkSUPNo2nje19YWjco8hwsQgpkumIhZRSgJjzWb44tRkRj7eQMyp+nr9Z
qtJOErVAVI+BVhl0R+9Mpi0dLGvmYTC9SGecv3f1tOue5CjNh6Vc0j+kv5NfEURFiqLkwCk2npwX
5pUXGPVOLiCIc3qDOzVAM05uNXFUtcGhsiUIrxn1trYMx6NvbGbsl+aVd4Pi1LDDgd2vl0zJmrW8
wZaonC4NamPIP0ry7LsxuVH/BSKNgqyxtWGrgjv09VCw8UY7tiz5UrnU4hFRxRncRht6yTdzS+15
eWIdAgBRfTAuBXK+9ajGTLheXDf2myxDEAIhe36f2dAHZI6HiC3QrUoxCP/1xp1ucwHwYAcrB0WD
U3MdNaWbWMzYiL5VZYiLfBGo5Jl4SOFt2ZvpA0RtjE3APlcKKawWbYBYx8UzEtQpF05VyC9V3rX2
R9yBZnknhWstryKYnfgJIpZp3HieqdBIpVCUg9vGU1o7ZGxVIXaGJH0V4BZ+iFkJ9uadPYEUv21C
f4QCG8UriTqZzoryKz+dRO1gm7dTUn8eImrdUsePrY9K4/8QitceRUaUV139Vij7nQ+3JiIUF8Ij
8GqqmiNKagBjb3N0V4cXdWcc6QDaqe6b3v6y06zJgFcnr1VpouLZQ11wPECcIqVeZTub0nv6Flfx
ALMo/1w6U0zkelnagaQQ3fjxq0ioogapMt3MmcV/oaip7rKfHmGnoammMAkeD3VEfNahWtyKRtNS
PodiQTjCTLzgV3RkF6Qxwl31e9ZaQJIMy6jy5y5p80+tUUAnuv4lL/4GrNcZNuivs7a0LyBGWBXG
tzgFpUcT2/q/RAtS8jTHo8mpQ5sF1bChsz/cnor9mAI2JWVySk184/UULG2Xpqpe91rNzLY5Od1z
FVL99KtN0uD5hyUaAsgoACrojJ71IZHZhj01T+gFIFpMhIweRUx7w65uJYUQhwgU45FLheYCtHo9
qhQ5vnHwGNUplASgdACRZH/gWr5NyeV0t8Nh4EijKEgjRQeTGEkXZDgHV68Voh+KyytZrmxH2guK
jk/k6+tFv3EZGpgJhLt2SrqOrbkeml+3SdzWU0kthw9WOlFymHZWuocOjUOFkWzCXS8FhIhCHuta
wF31U20pQiByeY+qqCvfgfEhJu7hy+EM2VfZ0zcS04RTBHLZwU7hXfH9AokbxnfSiH5bquUPBCwA
vNkK1NG4n69PxkmGZL2DTw0sUiDVpDvr8ZaR53DmjnxoH2p7FmMe4mNlHj4JB6TMzsUJrHp0Zv4Z
xfcgouhnFtJQjqbAvZ2DtIY75Df/dADyVKL80zTKTyhuVEgPlo+iKx8DC/juMvDfmNOD2XBF9d4r
OncPfr38sbjDrzzD90s+xPvUjO5Q0f8IkXijkqjvG0Um4SUJgZgWjIJlaV/cMxfp2VXyCj+A14Gd
sk/NFKxD226JTOr39CkUAAQSDgrdgPfXodpkMUS0Q/kx6JUsUSssyL326B2CZbGffbPvdjQr8irb
uM70NUZcNApQt6cvokreWn3Nj60Js8cMS25H0S1cW3wTEkJ2F2NzYsftIP+XgMrHkjY2l4y+qG0r
A2svKzyQfdPbm3FBcS1onENm1fSTt5tamu6XQrHxIoD9ozTfAwhd2syWMBJ3abdDUzOkF2kmym7E
4j5F99X5msklfA3sqvl4QilkDZe4yJb6L2R/mqcCuW4U6RcRPUWAxPjuirobdxCIMsBgT4j98lm4
57pnm5PhP9e32KVPQy8CDRWKygpAtV4SY9EPPHVQ3kAPK8vvZAsDNDMSNFSqzku+lH08/XI94oVF
yDqgDIPAEumMXmRa7GmkGiSxUmUDh3vTLdv2CSUXHB2Qhpvib9Wg+hM2HXq58YLTRIF+fCaAMMgf
wLoDeqeP1untKBnhUJkCKL9ZQtjyS6rn+PDyRI4aBBzwW+6Xe9aI/ColSc9SY3CSIbb7HyrBySHt
NnXb1Qb/+ZBTawcQNe16UDqUNLRyjd+bGd6JPoecoaxjAlytU8A8D9en/cIxQ6VU+arQroAFuFt/
6LJYKiFakb2i2UVhI8U1Jhio3Cug3uP1UOs3z49GOQA1JCbA06KmoZ1owFWi3ptc7+jMuFnIiNo5
5Cr5f6bsvP/4O/qT+zR3P3OPupAPty6N9Yo+j649DvC9m91iNvwX2rEsY2zrIekVzU4JyNffUW3Y
cmJYL+h/AnJdI3gB+pDu73pm09ptsg7q/dFJOcBNBy3bKiRBlxlQ3kUp/pfljWLZP4IizsqrUqHd
z0Dai6zBuZKrAnJE3zZAqPhBcj59MBqu6uuf89L4eELTVwNbD8FATfhPjZjUMKRpT+l0ssxyfHwg
KgM0YFCqw6kdmePF3LIbWa/WH8NTzyBuRap9TOs65mI39i6NluiFjmHwoUqs/FDVdQOtadMY7VIo
jNE4AUFi88TQNobvGbEZR0N1DJLGvJc2NcsAQ5YD6mRbojaXliaYStrZSvaIEsR6VGj01r6wguYo
awWOYfR3Zq9EukNX3o/Fpr38paExKkpwiuVI8WEdDxj/rmuBvh4r285/ywAn8bqTvlnufSx0/r6+
TC4NDmVi3OVANVM41T5ZmneWlXkZVpM2x1jlA4+hiz48Lj32ZtSqttLxi/Fgn9AeZFHSA1oPLrUS
p0q8Ov1Y2TD9A1Q176Uh4SuYg3lIDab1+vguTCYFZ05QZpK6qP6IWSIp2oaj+ijiSImzFnOfIpzN
w8nOunrLlOpiNMpT3Fk0XBFc0kbXJCCafbM9npDFwgI9hZSvd7c05VYJ+mIo6vYcX1RQaaitQ/kp
bJ7Q6XcvmZgAx89KWAYtwMMCjXPjZrgciusXTh9fTn8m2a4VJWW9+EfJI/OhAt/7ICQWuqO9WTfV
NBlORwhEPkj2PAIVm027hYxwMWaocd6RNBIt1QH48OgP0UcgjeWdU0s2RAx6y7eV92OTVLSB0MG4
vmZOslH/vdt//AhII4jhK14S1pPruS0r32+gDzZo1MFpFrvqTwOy6p0vcHOCcYwPpJ8DXRt/dTJm
IGjQJDXtETNEA5oLq+ovEWDvVEbkmWnDD73+8y59DrgSMBDoKyp3H+3X7fLJ7qIUcxpbCbB5nLKB
k5n3KWJVGzNx4RLBmAPiAVUQCqF6S2U0JlTL/YmJwGb+c9aW7i9OVptwLQr3F3+3oJABh2uLyH7h
jFBSRvhKKKaFdeJ6/nR1tU4RB3hqNu8mjk8kPNzFZgtEUKAAt1+6Tc/W9VNOfW7SKsArqj+Fbpm+
vlvwwKab2rAKh8n81fTS+usi+0XcfBQxkRBcYF5D4gHhtv5uBmLU1mRlAQ7VKQ5bDvUIONfOARvw
rcfN+VuOUOCBFTFfAbu1x03rD41Vkd0chdIud7qiVDVC6i0iTQ5OhjWTXzGNWc97+l94FegfkNwY
eATVM4e2tEllaT1Sexgp/Vb59AZvJ/+klNReqsgvP8hmrH63SVS+XN8Rejw+oGKPcArSGlO3tBav
bHJ4V20Ay8KMPgaxzVsVJRfIdvT8xZ2fQX64PSKQbtjbKiEif1xHHHFNHgPpt8csXOwPlWVTe2mA
5SIq1zyO06YS6KURerT/6O5ThgUZpsVrfTy3hyL56ESZfMt2NGtNGTcf24lrOpU4wN44PrYCrypa
WNRoqP2qg+GnLZjO+KY7XR68OEmNRxw+1P/P3pc1122r2f6VVN7p5jzc6nOqGiD3vLdkSZZkvbBk
WeYMkABJkPz1d1FxEolWex+ffumqe/OQ2NGATRL88A1rIFIoa2vXs4q61oIm+usL4u0A6BmXB92t
xcnZTyrxsmz0T2UhQy/g6apMnCIM8sxb98Ev4lnnHA0zQMjuAH3mAgi/XE5oUJSOUV2fEObz6xcI
j3Kc7PpfOE1+eHTze4jmGtgjQGlgHvf2VmIX5fBTgpm3ypW39nNkPIWFTpEcZ2F4iAj++qObbQkD
OGChqkFn4+16WmN5lWMpGy8DZKKU0zXQhMfYymaOuhHqFzvI2B6wf5gJQPNgDqOcpSqHl7LALloc
loUbG488meVIeZzdixax5uebZN7lr89lLIU4jZAGp3LoU/1gjm6NJlDbeOv0QZrHgnfJV177aGtC
4eGcJ8PysQF7jHiCygnWy7i05RzcMoWCjUyPU3YwO/D2NbBVAsAx7EHkwERpyeZXrw3roY2M8f4s
sLo8HXLIlgFwUomTdGLnGtRsGB9arrrNIe+w+h8t9UPO349AsmZafdKbLgWiG50r260syB+exan/
+MRwVWhg4FkBMmEu76IY9EzUCBrAJgEsZKM6Q1UPSa0phRH7z6/qvQcGjQWQbbDcrM78dt9jlKLH
eWFhH5YJe9ZHWJEUOYzXJbLUbT9LBfzP1lseOkHR/bFBPJNrERIaQYKyv+r7lB/76qxJwTIVm/fj
q8tb6kBBKxkxq0UVyrsAIVjqGGSitEGLEn1oKmAiSTx5Dqv+QlJ6+8ZhUfTeTJS/M59pEZYZS/Vk
in1xsodg41cA6PH0QXawkhzjozTsvbTHR11PN/BBiDjzN5I5W4TBr35s7TXH3uXglZHeTn9JxnMO
OpCwmaOcjfwCzYZFgsM6t/GLboD7BcvVUUHEdYuaufsMaK28xHzmnEvdMkV8WQ8nBThySNyApH27
uViS2W5rTPwE4qhRUKcrY4HsIk3kmej97kLz8BOTP3Q3lkMy2MU5WlqCp8nh36aIbVZjSa1kgFbL
z7fve/sJTN/ZkhejcVTHiytq0fFqRsFOGtdvB6M0Ql/D2/LCbRJ9FUMhoDuTpr0XDID0wXAIrykk
qpZvjKgD9PFSbGFldWtsLAhi2VKPRP2LuNk/9gcoYkA2AO0D7OAiGICEj0l8Zg0nBaUHqncwP7Un
jDVzzToHGnzvqkDNx8gf3dNZ6ujtjZwgEdS6wLCfFGYwW91AOaomqe3BmPk1o9rvV/X3UstOVK/5
kCycSbwcCraflYWmoYIo8e2/0A0+c1XLIlPYaS9ZofMTL3OQbFPgMqB/NexELNkvgel+vKrFTtSy
zourVDNPetGB0h+g3LOhxRFCyy/b5uMvAkq/r4cZBigjwBABFv/2geXloNpGd5C7qyTfFyPEw5QN
AX8L9jb/xkkLXUn0aIDSQLt3uZRqwCSyK3niHGqLvMSpIAdAEv/NvQGNANTp2PToai8iVB/UCfdG
pGFQkkJa1GCmbsdd8smbqnNdgWV1OQfDV0s5ix2fw+tmyNpuPOm5gttpiYRWx3BMFzo0ulzMlL0e
MEjJso3mnkNxv7cvZ48eFAqzJ9fyjk51h4l+YeFA4lCWLEyvppA2Qt9XnC2i31vqRSoHLV+E/R+A
KICYOSyT4vSip+xbQNxLiD6i5XsWivVe7gJE1KyHCIE1EFMWW7Iy69geCqRJQOWGqkmGUBUwn+YV
uqJTDo7kz4P/++shOIKnCIL5Ets2TUD7NHqGt1sXIGgEKCKLYRL33uDWx3w6y0L5oaM2bxlUkX8t
uHjHe1RZTT/YqF897VZ27pVyMdwPYJeOkLZBZbHXMbf3E1img7khkV3rUrWQk8pvhGvvIaXFiOi6
+5/fhnef8KtPtdjIvV3yQAyZOPkIazs1M4j9Bv4CmvvL84r5BqCKmIc/qMvgkf32CYsmMQujgYgL
UgyAk8E3j2yIedJ/gSb9zlXBuBr1JtjS88h0sVTvG8Kaer0+JVBtoFKh4Jzzhx2Apuc6pWeW+qHx
Uial1zpI730AFXccaQRo57P/JZwUzqT37y41l5igAczMg8VVCaULBTgMXnzgdskfZXTLetq7/87b
iAJztnlBCgE99UVyCeQIh8dFgtLPT4FZ72fARQEPL2VmxSrPfnGU/HIgAS0MTtrsWDSLLi/2Rp00
mJoV4wk6/+O2cAB5ENNZPOt7NxDjslk8GtquKKTfrmKBpZImTaMj+2pxFumg2dkgpay1NNWvfvm9
wgkE7uKsXDvLyLxdqh9rACOmEhfkTmg61nMpNsyqNf2f7N3/eBr+T/LML/+oReQ//xN/f+L1KDIU
OYu//vO/OtmKxzJ7ZL+RTjw/dr/xb79dt49tJtvsSf7n/Mv++uF/vv0rftf3tcLH9vHNXyLWZu34
sXsW49WzBFHu5VPgU83f+a9+8bfnl99yM9bP//j9iXesnX9bknH2+/cvbb/+43cDLSIg4lAM/Mfr
Rb5/x+mxwg/vH7tMZMX7P/b8KNt//O75HxBkoY0wk2/R1prF5NTz96/MVRKqpXlDI+TjTGdgqqb/
+N0yP+DAwawKrQfUU+Ds/v6b5N3Ll4wPs5a64wOxhxYWACe///nx3jyZv5/Ub6yrLnEIthIX9SJ4
+Hc1qZmzcCvURpZy4jE6YAoJULxOSnWU7tQSXUPnOe3LL0WPEYbprtHAIU3fUbxdW8hJkM6t4M1x
3WhWQhLjo0pGjeRILqJYjx8xkTGgoWZmIfNB4SSOwdZTKYmpKnM/lNyk+ENkSXZfuOYqCD62vSQC
UoWeIdYA8txMdvfJKCYY8pWXU9sMxPBzzHeKC6WxMUpVSiEIRC3/ynTSr0BBMeJ4Hf6f/FTk7Kmp
rG0SGHk4pDk/4LaeXEMe2lzkpPJnSF2VJ1iuWWFAs887DWA1dHbDPHFzqDdhsWD0aVqWUdA2s6+z
fNZEfRWUah23PvHroqG8zvZKtXfQCr2IR3fTpF+9IKMaeCAROrfXE9hIbX4fp986Wa1BY7tXqWNS
b8juMuOisRwcL13/6MDNA6DOT8I2vzq5GijQxB8NfYrGlpGAy/wGJlbmUUDmYTc448WYCC2SSclp
wKArAGmUByODimPWciMaTXVb1c5p8iy1Q0VZ33vjONChyvt1Wwnx0OcZ7c1hDItWCC/yMi5rgn42
o3ECSCAZfDPKZ3k/02tsgxiT9C8nZTQnVPP4RkPeVIWSOzu3V1mjmn03cf48xln9qdLM7JPLp3xj
cP1QKqScvB97oOLj1cs79Uvx5Jg9gaLKv7VvQ8XbIPTPGw53pWr5LW9izf+q4IIc8L8PLpePGjp+
T2n2qEnZvRNj8NPfY0zwAShXpIQz/hHkxnk4+j3GBB8QxjC9NfBvqJXNWeWfMcb6gHMAh+o8RZzP
IASmP2OM+QFlOngIGLXCAB1l9C/FmBfFqWWMQZqwlFoM4AOU10zLIRZhZ+vYDXrKtEzR0ZzEQ5D0
MRnMICVAiFUbHdCUtWnlaRSPgFWNZmnWW96ZMALy/ezR6wXfCX1Ibh2bOzucZPe5kg9D18hTrTxt
77DqxhU9XicMQskAh2ziwHOFmHFd08nXamqkebkui2CXpqV3lUKUykD7eHDWXPoXWtypQxm0xa1T
FPa9qJjNw37MOij+c/vYsPIhTjqf+pMliYzreGWbmh06lnNtOI/QghcUkuyCphmA73FjU2YqGRoQ
wzsCP8ePLE7HDa/jgRpibAivGD7liO/eOFJTT07G4us0Fwa4fkaSHNQITnqC0wR2AJMX1ZCDgjAT
JgajHKtDW3IGJIhVZqEFBuazldt8k7tWsoFCqtjXI2NPkxnHKzG5yU1sGN6t1xpgyaC+IGZRiJ0G
AYINOmjWxwZ9i0i65rQqy6LbpQbzQsMbEeIDHX9EjiXJPCCirseCaxemuorEbTMRk0mbAIqbnFTC
CsoMu9/GTgwYqqq7J2lpg0+AvvNKkvp6Q0zkijvMGvmOV7obOYEEdN9mQH60Q5kf+5rVxxG16SWa
KWwTZ45ekrJo9VXqFt3aEpwd7dY1N3UO9q7ri/6ug3YGxvuxd+XmaXAxDqV2YCAqfAJYrYSNidPR
NG1EWFVVeTHVvDgFQ2NRIKE5DMZNFrq10bukauOYtIkPQA9P02NXI6a3eW8RuLu3IWRbORkcsyS2
P8HuT28mLSpSDOMIamtJ+qyl/mAhGsYCfRJ/vFW9lX9JAD0/Oln/0a9gLF7BLYpmQeZfeCKGI1be
xjhW8LgsM6vDeJTPThUXp85OwSdIze9gzf8fPwMUHP99/Lx+ZMk7URM/81fUBA8PbEcI1kE1ALi8
v6ImcjbQ4wBngQobjArmr/wZNY0Ps6wp/gHzBqPKGcP3Z9Q0PoA+j4kwBElm0S8MMH8lM3uRx34v
ai5KHRXDrcdts3htmMN9n3VG2Cdts25FbKyLJG1Ibo9V5LgZ22WTnxDIoTMCzlFLuyQTa1xNR+uk
LA8lGqthM+ZNqFUwEWcWewBTyEDrX592jV9XjyKJ+22mxdXKcKY2Qj0AeUBfupvB7hI6GXBYIi0E
akleODjrsyeYqQlMgc0aM+GuL2G43D5mgRqPiHEVHYc4W9VNYTbEE676MqpW33Ww56A2NLR2rAk4
FV2PVBBZ7652e3sG6ogV0nBzxoHZPmgHHEh2SHcYRA2++zEobEkGj7u3TWZ2tEIDiFqZ3pJRTTxk
ncJ5YcSC1kFVUZdNAzJVxyR9D4BqHrTXPLVjkprNeJsFw0imLB2f0YTsVoHwEjr6TFGmly41pVWR
qsjNKODMoW5Zf9N0oyVajzQI1q/4OG4Hxgb3euTFQPeMYKB3jsFXqZNnN0k5+oAC+p1LDWhZUlMk
V6XtpFFqsaOaugAX0RjVpktUudFMMdAAYJavEG6qHso88a58Fo9rl6vpCPe8PoQe13BAowu9PKhe
A5Xay90YZBvmmvf+UKSRIdGocOxO0rrVaxLEdrkabZvv2OTWJilE4a26YfLXhhpu0iZf+7N1TsUL
tg5scXSLoaeOSFJaxr22gSrCocL9Xlve4JEk0W8mf4hclcfb0UsEMTrHIqPfViSpyx5FgacR0MyS
TVOZHyvX6kgFtbJD17LioytahyKjYbjEMniQVgudqLqzdslQx5Ak5/amj/X6tvdUfd33VR+mSeft
m8J3LVJaUJ0wpqakpRpUmKMRdNt1En4SEGNBC9qtNkFllncvceH/6QD509BIHlPxmL0td/+Ki47+
AQEMbyAGtnPKOGP7/8gm8RXA3SG1jLmKN+vJ/B0XTRdx0UPFCrUuAM/mfsn3sGg6H4AZw8R5lqCB
xBxwOb8QFl+gEn9HxbnkhSkbmC9wZoKqIroZb/sYbaGrJm2HJqw50U9gq14FJCBsNdzJY2aT/EKj
wVFbJ/ftkUXJpUPRHlq/Oka+F9Gvi+YXnPaPnwHdlFlDCPrTiwls4WRJ3re8CYOW7YO2RuRN210S
HEr7aqp3NsPwVzMxIuwP0OT5lDWImbW8H1pJpiKP+qCKPKuHEoK2mcZ2F7Qm7YMu7FhxNZrdXs+m
J5aaaystiXQc0tbjTYGk0U/LUEiTMszpBy2InC47lKkDUW0olvXQS/GRXLi1IH0pSOGw7eAMKJgh
vWPFm6FtV0ADbL2q2wLreWNp05WqQekRT22KhrbvhHZpbpsExI30nD7Ji8TQT+7YUkijMQ1Yiwu4
O5ZbD7ZdEQzH6UB9ktA2MqhJ0ijY5memqS82Uz9bdLFVeNFMOFNQ/BfNbW8+aSjA9SnZdlN2YRpJ
iMbXFgdRiKn9thkLBKRyw1pEvHJfFQ+5XZ/ioaQwSUESzGnsWYQ1t1MRh77FaBX0EWxhD6W+S0W/
b8aUmjC4Mrqd2/rUum2PcZtSK/04+dalkaWnJjk5jUbK3A9/vhvxzr0C4Pz5Qvy1GZewN9dt4hEG
qw2YNgnIdR/z8hzpbDEp+GMJyOYgG5r90H4AiLOqr41y6JtwHLZ5gQ6NOV6hvKBcBhtH2Tc1NmTf
49RxvwITbxMO2eGxm1Zdkkf52FMp0u3PL3rhLfLjR1q8gtrUQxZ3ZHgFN/66vpQ0DXviHlxiUIeW
Oy08t5ve3cIYE2AUhA70DKB5G3hyQ41d4WJFPOL1Sp4aegPxAYrNstVDBBsan9m/74a61ysi1XwN
+ItLlgzFWDWhQ0Y6wqRn319LOm3E5/oi2fk3bYSh4o3a2vv62D/3D2pTr8+h5+c1lu/Q68+AU+L1
Z0CFBoaK2SDc+t3aHrbQylj76s7JqzPQnQXK/I8nOifj+NMsZr/UU/FlhtaxWcIAlurUOGS7bK1W
7srce2f2zruX9PdCS6UrnC2pcDggeJ0f09I6WHIPmc4oTs/hJ9/dpK8uaUl06OGBZBsZzglFjVW7
rSJO5w1jY5MiSB+TlXHm0uY9+MPTgi09ZD9QoIAi+vZpWU5Rjv2Ee5glAemqx1jmoecXZzbmAoH0
/VHh5MN4FDA8+CS+XcY183EqoD0Q2mvRkyzB8ctpfefeNPeY/1626272QKg+n9+OLwJyP1zhq6Xn
aPgKBGs1tkimDksbscHCzJHUc5tTnGarUgPZUCueK6chXblKga/u4zsTsTrr85NZysjX8A5Z1n7Q
K4K52yljGwP7mFvn4J4vMfdnn3IZK/RcTJrEgy/7nULwJEN7l7Uqap1mB7utFS99IlFFpLIgQE1t
uD80Z0BLC/OG7w9ppvQDA/MCFnt7p+qud5t2LJowPprUptZTvJY0X+kR7k2Y4U8F7Wlc0s/augrT
XYVPtPl5kH73RZstrgAdRkG8bP9NTATBCBRO2EJi37EuwMjf1OKr452xBXr3fHJeLYRpyetNkSAl
hR0H6lwZlTfZXtJh395dBrSOtDUPK0aSi2/nAuP78erVoouXAN31qa4gJh7mW3iT29G0cQ/V1nlM
o7NLzb/qh+30aqnFpk8MIPgypDNYCkldmNI8TEOxt0O+tQ/1+px8+Nn7udi+gy1heeTifs6heOhJ
ezBCSas1R7OOVIdm266LC3SuziXWZxdenHi+GB0d0vrzgxxCDCZWKjJCY2NvbWKuWKQTK0JMORM0
F1zm72/Kq9u7iJqjZ6RozuH2muviyqXlxbBxt/p2oNra3rMjP0cWev9ceLXgYhYLkHtujPN+7e/d
CA3KU7fWTuyuJS7pDu0J1nrRz9/EH3NED8BpGPoCPA3q1NKJLenA/IOJE5bSxR7C86NxzkPgnZv4
donF6+CNstbN0RahCOM1C/OVx3duhvAWemszLFbNdFWZjz+/rHfi7NtFFy+G6OMa4iVY1LGmULXW
utRiSFc2a616FphW1sW4HhO59UdjVddmaPe3Zz7BXEO8fTXxCWZ23OyrNLsnvA09+QAkJ9eYCBVL
iLSuhftNFm5oVZcgA9DKudeDLGyyK7O9/PnKPx7188IgugBRAlGqJWA8cQzYwUAZLlRBkpCMq03W
BGD8qzOo3nc267wQQL3AJIE+vOSb4fr8xI51ETaROIiXJIahJKIlUaFDO0a0EKoqP7+49x/s34su
meDwKu+6nikR+kc0DykOrgstwsBgNfwLifYPbwfgRmh14Coh8AyK1qKWAP7DETVw6WHgAcRtPJSj
G/78elAf/LBPZuMQbBToEwDGsoTKOBgSe3k34C5WGWZA6b5XoqNFzxlxfTU9F0UbBvpJJM0+zTW0
HItx3/fWMWBDpHvVqeoVPN8qDMdq+4I3q0LVBKrMhOUcs2sFU4mqhKi9dg15C1KllgmepjYS8ATv
7dHZJkNCnbwnZdevBnEdd1+mYCJle9n7XzXDp44WNsVAbTN9MBiXlHko2qYsckoRRBbmZi2TAUlQ
dpHRie8mmcG5THx0G+OztMytbKpx5ZZXVXVZWOpy8pzIqs1Iy241t9/5Y0piLfja6vhJHypcnrZu
LXvd64lC/yGAc6BOuqzYmG5KnV570OIxGgf3kOb5lWb5G5CvPussisv61m/tteHzTWK5x8BpSamb
F6l+AOg+ZG5DjQTd8vamHl0aOFOUGjhIRLxVaCKjs7Ru1RSx0SR1Wm4NdRp0Tss8hpmDHg2s2jXZ
Yzz1tB2OAiYvuhqJH5fhUAPz7Qlq9kFYBZ+hL3wJ4u2KxxotbAgwaEgA9JFw3aJmZ5DGZlSHZcJU
BGmkmQAoxkM49H1YcbV2zE+2wddTdgtfo5tihiFk7LbrrQiDdVq7UWtuyvE5A1ku82Jaw22iua1U
TwD2XQNzIbmeEwChaGUloWiMnWakNHXGTSmSsNO19Wj4GPWXxElKYjpjaI4Y31UMXW2dBP1lxToy
QbUjqbwVJCvGIgByxA8zft2PTghpAiobLUryjTakUeIqIjE2m5CcBopfQdsoRB8qHIqnIP2UMnYs
q5og1d10rXHlSXbodPU5k5jZ8Wqdtnxr9TUBs5yW6VbaapVK7DkhaD4ffYYemgB0wHUVjCtBTO2T
DPQDws06z2t4oqLPAqgC0PJ7cI0Pgm9KK1/l5VWN05qASvK1Lv1136Z33jhFMRROoN11gKTig9nZ
tBPW1dDrOzO90HHWDWlGq9m9vWoAbx9PrORhW8GLOXMi0/+mlDN7AKJp5q51WZJ8SFNSefXea/k+
F2moORL7/kFX6CtUGUTPrE1uMirsx9k2VeWSWJlJsqKG7a1DuWIX6ISHKp+g49cdClkeivqx0saV
5Np+1PhugNs2qUWBd5eX+7i2q5WK4+qYtTfa0DxXljjE431t8ii2ii9cb041KLDE1a6T9FbYe55E
ObZ6Mm/DjGSNCbZJSkrjqy5rasbTygmqlfTHayixeKSrkx1G2Ri+e58x2aFmrROvhShd4W6Nvrwz
mf0A7t2XrNtl9l0lBuDYGVyVMOYoBkQJFJSQGfmalDWMcetVY+nUyjEbmYz1MGhrCNQQqLSTmts7
pRdEl6ssnT5xWx2bll8nAimqJTnubk5aY5adup787ugDSgPkSAZbScdtr1v9myaOtnwwUg8HmuN+
tVL40tZ7nnUoMzFaN90t68Uq6eQKI6YUeKR623cFEdUVJt4rOxf3CWa0OYDOxdRd2s7zZF1D53k7
lXUIuTXSKbTINOXtsvhjb35z2RHCo9145VbppafyqFU6MbI40lJvhSEP7Xu5RnjQ3Ge3cVcZjOyy
zidpMDWk1vpPBfOiQZuIhtiU4//BDY8kVkedzL631US4oXYdB97BtYedrp7zZgWEFcekuceR7dUP
XudQx6to7opV3yerTlxLe4qJl/qkkHcwPiadZ6+rydvK/lPbA2fEIANnYQo+NitvPExuDkR5fK27
WjR4niRtZiGSxusUXV9pOFQ4wSqXadjmx4Hdar4ZSoB+ckizD2kPWBPCPoT2R8wJ0S8mKSSenHQT
42Tq0zs3HQ91cmGaI8UA/JCXz42bEqtO1rH3rYMTQVflR+lh4iceJ63FIKraGV0CZ8vHzsfdkKWg
zshPZQ+Nx8IgzmThHEjrbZ1yY+V1DwrTxrZ+FqqgEhP0TB5UlVCjW5tDswaiIiyyL0AZ7bj2kGXu
rjOvZLqyEcwmFx3/oogwo4IezVPcgOaFt7fDTgrQY4YQ0n1vlicvyfZeXB7G1I5yRyOuAAQisT6b
ngxVkt4MwKLVNRBqxzy4bpNPpXHFpaBgLxmRcMsVuFTw+OpDs39SrletwbPiFOSpEnrM47emqWew
iXIJd+M2lOD7NoW4TayGRfaUP8fKB5t7ZLQrWWQWJcQtoKKOIaBF4kHe58N11QPTNuann+caP2Qz
IHxCpBCy8dDUdSB2/jYj5VbHawBZ0PV2kB4UyEqbM626d1LPNysssm7l9BBwGrACdJ/XSfd5gMhl
n55pHsw10CKxfrPIogZNDKft7AyNHmsMMM69gT0uARKQVuXVNAH84p/T3n73vgHKDH8P6NHry94Z
d9JarxyEuiZDcpvdJao6kwW+U97i0QA+gDIBDgIAFr99NHhxHeHbaCEr6q/bVRfBIA+1vEaNK+s4
rvSwCjU4c/968TeryDgg/UO8BmSGt6sa8O5xPSBhoOm6d/wCh757ZgW4Cr73tF6tsejAxNlY1kpL
mrCqjV3WSGuPMn7fN5L2gxamXnFoW/8eWLBIpAzVShNxziOwXFdJq0mSQvsl16q7arCJzmPCIeDD
htvBvA8YIAMZcKkwnK/AZ2yAWMVIem9pksrR3MRaGcXikw74Aozh/ePYVYAaTcTrps/Mw/01K0iU
sVVt3qn0Y4yZ8iTw29i0bYx6n7neJmbItRpzV8V8BTPefVDDQNYdN27v3rgSh3MJdFhb0KCe4FCX
baachx36jSD80wE5QllvrYoT2JxSLSu3ZvNYIlCLJgPivjnlmrf2RhXVXN8ZDiaFbfMAMsAKFrXU
ZxMFDJekuI4Ac4RShnmbfxbZR8E+8eYKshqhE5vX+LH7sulAvupusmbE6THAlsSKUtaQzNh2Irgq
M+Pk2O12tPQomI49vzaUfT2rdnUINZkBMFN8mLRiq1sPI/AcTQoGo56GYz4VSL3GdZUEl0FVhk6N
9fIOE//q6NTaZtTlpo1NklTGCnPHa+Pe0XE2uRsQ66MUGoA87yIXlq91us8sYEssm3RJuqqc9Fvt
sU3nl6spH9f5BMtj5h+9RtFWAPxRxoc6t65U+ak08x1vzNU4YNTpd4/CO3mtv4PaMSmBAgutAQ3U
WL8GO0bShul7MamNqB56eNf7EEaO4YpDUuDZkfwhgMeKjEGbkbGyCgJ3CQgo5Q9DM0WdAkcBVu9j
rz8ZHYQwPwt2rYIOq0BL5nNi38uueGpqdw8fr30f889BOVQwGCjXE3Tkc25tm8Hdt077mQ1BBRQc
POyVpRNwkVZZ5V0DmUZBRKJNEFcANT5xr3ws2PSZ2/632nL3Gs4taubDmYAPZuiPbx/cw1FfzgI0
6Css4koq28ZlSSHCMn4qC3TJkKP2zAEyCEWj91x6216dHJfvlI8Ayq81pO3YpMQMEpy8qxIwSfDb
xw6AqjzkrdjGxp3j3rLutkrztdQrynmI/xAEmCtQE0Af2BnehbL7qG4/lvXHbjymLAuDUUTThDy7
beoeRVYWSmO6Yb7yKTe6y8kPXeUiR+7rCOQN7Oc7Vl655XSXMhzfuRd/mgDzCH146BLb/ZJxQGLY
tQ6AC4XK7jMEzQ8OikZAD8MctERLvxOiRb7HqelUn4bZiHe4VEmBAti4MK2dr+RJuUjrETPkCHFO
CKOuGoamuz42NNXYl1p+6aT9KMceol5yXeaXUJcMwbRMKXd4CBY1BXIclqkbMX1ldkOr8cHn005r
oI6vuciSGe901BHbLAAeCUoyCeGTKcIa6lIbB5N/AuyLHor4xjO7T/ZU3aD+1IFPHcNOq5G0zcUM
y48G00I9iCPZ7+FxeGXxjVNWXwTeyMGccTtX0hNEqCk0akAmh9iO18Jsn0Cc3LY45y1g7BW2ttsc
NP/RZCxqDYDmjYMutpgNUwS3C6jKrop2Iy2LONmswAvsIwRfOVD0rt9GLRdbv7r2hyej3ORCrwnQ
qqGJpHUyyyuWu1uzbSDyXJOUrWA2UgEfJk0y1TXkFoeReu0XvUzGM52gdwY+HmQdoTk0jwSBA1uc
XkMG3FTToMHmD7jXxFrJK2ynYlNE6aolGVp//Qr4+NBcVaGL26NF9obRs9PfH/s3bz/G4oDTgOf0
8gQ5ab7FofIxiTSqVvaqu87Cc3PfdybN81pgAGIQCuXV5SRUan1X2b2FXhFqZae9ZoEHaN+M440A
iyWZrpOUxx+DQBHfSSk2XWj5QMOUCnjc7EzS8mOyB+0e9LMg1TALpiwbnHZe94OYRYmN5Eqa91Lf
V1Ny5iG/M1Ccc1bwHvGA0ctcztZhIxiMlcKkG03sQ2zjgDYwMLVtEqR3onn0akHj1KEo2ddZdVur
j5l8ykqNluN9b2nEKpIzGc0L4XiRfuIZzF5I8EmBKdli2zm6aqsUZXhY3Y4R8Cp7toHG+kpHt/Ps
8573zmKtNwnaImP3XIbjycD8QdE+nMc75UW/CejcN+cX6Rmfp3fTXECoHKD+Zwv7xWJM5ujy5MhB
J+PWQHMoRqT+eQHy3igAMIm/l5g/wqsZrV6ZVdsCI453Rd26t9r9H+9qG1X/l7rvWI4WWbd9lztn
B5AkZnAn+HIqqeQ1IfTLYBJvE57+LNTblFAdEbsj7uD2pAfdoaxM0nxmGcXSXmNXt/7OgCBzzlpF
aHcuC7jF1AU1et8zUKK302to+/nlY2wZnrFtrdzL/vw+3qUlhC4MMMAQ+obSxeK5xVgETwHmJ3T5
bqy6bSisHLq1ERYNIkiAQQFZQL+GGDORyk1HY2WDL3SW56aXJs+WYtgCEPbDRL5/pJgLQq6pES5O
L7VQHjlKTymwWHZqC05s1Q8tHsjX2MOD7rSWYK/1NOc1Wuz5b8Mv9khOWQwLjwmfLIR+HMDGQqWa
lXAo+R1kFP/GjoRo1uxTDED3Tz2IIcv6KiT4YrDRcBQrtaNj7c/4MwBSd+swjEv3GUxEcV9CWA6A
xaX+kgF0Lo2gk20P23Lf7kOfb/ARbwO0T1WwCdzRTp3w2Oxq9/edefGrGiDtzIIDUElcnu6yCScy
kGCeqLytN/Ux88qNoppkV3hwKfamB3DdSkCVgjcA33ZrX3XulCy/6vnwi6+KkrjKesVAidjt942X
eZLXbGR/rWN7oTYwa2khIlCQiv7QgkQICDnWCZcz6Kyj2O9She8VCn4+sHq9YPglqmC/L+yFA4kI
G70blaAC/QP8NfRtiPSqqG2jQsVbOXTRShB/cUpnA8wh/tmdmeoFi8eqgYBN3z5LgGnolZsyycnl
TVkWO7iYrF2aPx92RBlnScPiAiBCNbEUNTr02hFLZnsGdJJ43dgTfMcs0OH9hJq5t1YquNRO/Dbs
YotEYxwlkJJEn/ipc6AEZVVW7E03iHAwcuLEx7U9eek5+jbivBBnS0uiOKdigRFLu7fVLTCYNntp
/S8U1qm4XQMxrCVjiy+J49LmvMVwCXQi4A0G1ISAUjk8g8Ba+H1XXmqTAqaNzqWKTQkJg8XUGOeQ
r0yQbqgHdpX54dbAGQ+vQ4vZ8SoC8sKGgfsJVJcp7hXoci42TIfXFwqEXW0L8b2SpaCibQcEEL9P
6VK8j0AQQnLzCVfAD/v+tYYhVYcxwPK19uBQtEVwX0d3gt/umV8cgn0Hd1+zess2uRO9iOUmdtc2
zIWz/g0ssQj9ArhjRGKM26VmIsLNyM9WxHWkH4f9q+GMQBdcfLTWlzE1yhNiTXTEYP2AFhNy8VbZ
S/1kq+Owr8LUEevEitEHyJq9SBRgvVGPRt+lZLEfD4oTtYPH2s5jkbwCKvhxf88/DOB/VI6/FO4X
+wkwiaSqBSC2qmYup6mQx3EFrXoMRcmGYsADxJljCP/+t598MerixKR9qZVyDk3yIP1g8UFXBpTp
3yIhdFL2PKioVuWSl0mvCFzvYeZuDqJfsNar9H5Px2mrdIkTscAp9MLWabiPxMT+/ReuLctiT9Zp
lMt1DhDsTMzOCLxMpn0h5htDES04UthcVyyBdCuR+k+E2WJdFlFgFEMMYyRYFwbirJS8FqJ+5Flw
DDWgLKXUkgLhupFv4mStFP4z+1mMvEBEjCDDCX2KfSCoPixoD83IrpvpVVdaB87e+4FcK91HJKMT
hL7O72t9+XD8Zw/SBf0tlfScwPoDi92VtjY9dOkfCT1ZQUg3ivCRpaprSJNNhczXxNocGYhJrbaV
E9FpoYFHQcQV9GhH2Lj2OS6e2tkKRZ3bKoBvfb+Z2BCNTZTi1BqgVpSDvEnkAOQ5ak9hYZfJ4Am6
sSkK2a+NA21wqtGw5SGYXn2Oso7iFfpLwVFd1f872TiE8l9fCzKfMi7mn9LYWWSEuYhGmF1K9UkD
VTXiO4V7GVdvm+b298/zM8JcDCZ/X4Ws0ybQSbA1YCriyI1hQV/dgmC1qwcCvozhlI2TkcDiAqCC
wXMMpGsU3g7Bo6G9p+QBwGEzahozkyR7XGtMKT+eKFCQZAJtDJhri2AiLX6cppFCmCZUafQiAguh
tGvtA9vI0rpcsHJIUtFRdjSBmgYTrDZIQ/Sjn3v0LA207kfBVaveDwJ4ykxAw6ItqavHagRUgB8q
GjrQUgDnJjPFKbCGAR5kxUYYdZtOCOfBVjZa/DsSrEpNwSS8r9vUg6eeNQHFzo1NE91OBQKtWeQh
oHbUUxtOFyv398+AYF4A6I+jzQSZaWj6L75OWMuhEgPbPmfC42tjJra6ga2EFT/LPt38vhcuXVDf
RlssN411NYoYRuNPowO/gG3yiHI78opm7cX8EVR9zQvfD7UYYInlxYWUVkPXaSNYX+qB24KpPQ4v
lce8aQsv3j21eq/KTVyIzysTvLif8D7/c1iyuIsUcCKhR4UmZPsUnkSnByrkBlYFAE4rb/WruM+3
woY9/j7oPJVvORSmiu8nIXNEDPRDOJu3WtnFJXJVxQNB3GdgQSiu7K+FqZemBtYz6gBfdIFlpkgC
8LGkHAl4q70ZwI4k1R5Qjt+n8jP0nucCsXgA61DORPr9fTvWtdoqrY5B8j1kBMrr1J4ZEM0byKBW
+xJt10K3izvyfMDFjhzjGIIEc1kh2QRehwQ03FSbxIzttRT0Zx4zTw1KhfAaQyHjR8lSCNSurTUJ
nKhtbwNUb2uJ1ZpzHbpwYTjgQ5DfWlnNizsDTw8sx6Ct/qOzn8HdamhLGejoLZqJLsyNbOMUO8YO
5PAdEHfbZpP6is9uw6OwArG/uFvOhl5kbU0ZolERYmiqC/soVZw4G/cteji/T3FtmPm/n6VqmhL2
8AXCoja4mhPVE4bRjURq/o1RgJmFoDPqM1jJ76PIQUenZgR0NppuoXzhtAru5KFf+1zz5fDjIOuo
GKB6DMrY12N1NplmAMpQLdC5GLeBR3zud+5gB2a6XTvKPxsG8140REC7oY04b8vvEwIs2cgjDZlZ
7/a2/qniJg7e54w6v8qdzIZ84HoeP5+kH7M7G3MRtJNwmqpwHnOwlC00MjqP73DsMtvwUmf0g7XE
8EL0NROPAdCFBD6IqouPJsLhvYWec23H5ZuRllaYtWYRi1+tLNRrTN78jbTkfMTl5T9oIUmjBCWZ
nNd/Im1CMqTbkTI5cdJv0mk0oyq6U4kApXNuxfCsZkm0G8XbAK15vZEsRQAcTEF/L4FGUpTuKvGu
j1egOF8Z/vIzKCJKm0CVgGXzFa6dbTJotugpMFUohYGQKkFhSx5k6DAYKRBqEHJMjYMuvWcdxCTU
zCHNS8KYXxWKVXG0zYDbrlTdNBK+qdLOFBJgmWjlxg3IHm0I1YjaDNt4oxbCWiwtfnHfFj8cEhoK
HNRwgcLzfvE05BEE96UqBgsvezDi+gMNMYsw+U8AbSmwpMvGC3JIsujBBHunYU/zQ83JVSPC9MDI
r0Yab0iIOC6/gXm2KdEckJ3rERg/FnNAMyZHhGzf0Bd/9OGEdPrUcLzbkP4C2tCKwHoKg102tFYB
EGiaFDsxHB+U5AMoidtEK+2wGW0lDMwp8EFJQURXuklEoen7SQ1+ryWGCWUDgTWvVPqTVsrtkDXW
GF81kO8xtOiVy3/CpH6PRwPUp4MoJJZkCG5YRackvJ9I/yTJgQudCoDvTmUffAbsiWXGjViEmwLY
SrTSj7rYuayJHiHkZecFYMI6wMM9v2oGYRf3zEQfzUzlyVLRU5E6ALsLtMsNCz8edlsc2kdJY8ME
z8xpZU29cKJRs6tK3Yfzng2tKDvVjLsCUAmx3MMxxqvDfWtw1xBvVa1zYlbYVf9aS4eyH2wDChq5
yL0evVUNqkhgXJiUBxsNNbRkD30ly+CfceID7gI5OFTYddEHusDF99vzcINsbqMBfhGJqaeMihU0
r2rzrneD3cBKuOtjJys9ZhQOl5nTGZ3FY9GWOLCnVWc28qce5BaTOzNPb/puMkOVmt3EPK4oDsQq
Dn2YXJFOsONAfTCCQzQIVkwVe5zAtuzknTwRYFEqBUpTktmm6G5UINJ3AKMC2U201hrrwhyVxq01
FWpQ0PoRPFENrRBN9Qq8+kC9RhcWn2DuTQrH0aBPaRrg+MjbfNjRAOFZDFCgUh4ghWEWjO/7YESy
KmG++ELGTak88BGbxC/5VYyHJs3oMy26B6JjSdQRHxIJkXqqQFsTN5H2HDL8GVm0VMighLA3D5PJ
EnCbDu1hXpBB8lLJ0YDIR0sxMtEa9xJlH/E3WbgKNKxl804kOHNKp0Tjh1T6qGLJR5xi1wN871H7
FDpAkERzLB+0TvBlZaeS5iBpz900vEQqwPWyuJuqmaooHLOydeM2QSWo8Zt23KRlcDdvrlahW2W6
KUx6FzH1CsiPDDoqWRSe6tEO5DE19Tw7kgDaewq6xgIQObmIzd7axXSfA4MQs7cmvhFpBnRiPAKk
BVCIAb5Q6AKNzOR3rr2EcLSUlH3WgW6eA4uiy7ftZGxz5mrTRyQd8l62ufHSoTNdxYB3Rykw29Nk
uMOo2MbghBVzsq62DNlEfaRKcTLj7D5sA6dGQhhqoqv10FrgKd/TQYpM4CmtNuo9o0f6QsQnqLeY
HUFgHGZYfCl6CybcQoLqqWPg8kG+AY7YrsfYlMIOCIlp1yCzK+hBIrdCjq5dF2xKqp06lu70Sjry
orsugT4uuueIGiCAoD4QxFYKSDTgjKY2XqnjtG9Cw6/GxifilYastA+u0kI91tNNbzS+RrttR0Mf
/GVrCmVPK/RtkzxnQW+HQg0j6qOKbzPqoCJMrsHZVqy8eMisOCJu1VUmUR6S7Hnon1PhvsR/yjxZ
+MzxfnXRRzLkTk/upeC6VAGdApIAZRhrzA/S+KgW1EmiLDN7fOgeCmJSyqxR2fIys1l/AvIbsN4E
UoIRN2tc3mTgbjEpH5ks49dUZg8Vs1KLgC5uwEMR3WZCRQ8gHaLdy90LlY9wyrqSFG52kgvTHlfu
wzsCqIEBW2pAzFEuyB1IX7hTWblG0rpNdOQzyaUHsAdaDRK9D4FzSqO9khE37iAvV4afOe0dmiAg
V7EFxgSaDYbXC8yVhPdM003oqz2FRAFAV/pDm8eqi93JoNCNHD19MiyjBpRotKU49ZgG6ofaqUhv
c9Rgk6pxg0relVp1VWmjHTe5GQBETkE+BjyFK7oLG2c/StpDLT7KgWQlxvRHrh1Uut9aTbH10JVB
b5lqcUaW3WhV7Ig9d/MmNielBmD3JkkmMDAKi7MepBIH8BczbfA4Vm6FWvHUQOND+GTKTS96c3RB
u+mY1humPvYSMn06WUaXO4MODKTCsaVPGrwKYxRpgDIwi/RAp91gALrIG7Ma9ZOkQNRH2vD8numo
ZhrdrtVve7oZKYg7aemk6oYlN4Guo6zGzCQ7QphOKR9yqpmp+qY1u1Hp7w28VlUaOtL8DBQPYIx7
SvfIZsiSgVtoPGXpYItKZKki2+RtDwR3vNNj0dUzqZnNeY9Bf2fUAPfI19qYQ9ZeArp/Lry4TArM
wKAA/wR3MYM8npanJgRVKmCxoRNkMi09Bso16V/ThrnMSKyC6PucTmYEm6lgYA60101Ju5MR3VTk
XjBeQ0hamkIGABzko3wOI3JZjkAy2g4FO8gZruFWdgruy1VmNTFgmC99Q8yoBm6KnQwlNrVplygv
depFAeAp22yowAR6FOPUDoJ3GDPjHriWSoiyVHdBLuA+yG8pmyBJh/0oPsjqox4SUwOEUI0h0CXT
fcg+0vJW1051EHp6fkJV0Y/D+C1IPpqynmyu0cwKeHirsDcVGHmDJ7DAY5sQzgk0KN+iQLGK/k1L
+2MHA6WSV6MjDgZ8znU19Yy0eiFijmAgLApQGCCYA8EOWuq7aIaCaoByqeO2zT/gchE79Zht83bH
G1G0hby0DaC9cAqBPrJL6HgQ4Q7gmLspCB7b4lUQT60WamYVQ0GRmZ0guzJISTVqgJAVTmVxK6bQ
nxfuBMDeq2Qf8Ax3nxpYU+0RGd+lkJ8q8o7lrwcIhyQq9jrX990kvVDtFRQXU56gXzA0dCvyfc0M
ZwxjtyvkTaGDdFJlZtF6eNKtWBVEOxzQUiR+1ZehqfYuIXiNYIA8AHevCceiOJVgZ8AhxDXGE+HZ
MSrKB1EoXaHVdkYu25F0j3Nji9IjgWhJxHY1KPqG4XRQnSpw2RU3KeR3Au7D2fEPlHJtuQktlWS2
IsSnbvY2Z3SjjR5R2hMt+PM05Kes9NsuPTU9rc2IKmbWAciG0r6pg7FJdSABtacc24sqfgdwl9BG
n1J6iILWDcPAynJ3CpBZMEOwAuOZdPzASr9U0p04cCgHXtW4eId8RwvZDsd4N0V+LME0b7gWU2ET
IvBUZCts8TTpRnLXwlEhYiKkEmCPhmdChay6DPN5SMfF2rhD48uGieCmDfMbafgj0XSvcY7Atr+p
A91V+G3eFTsdAFNl2pEgBIB5dFOtsdCkd6Qo243dpobk0ID6fDRyvJotOE5uLPcO3qhMhfaB/qRr
NwHiD5E/wMjU6dhdMih2nxdXDZo4b7I+XBcyIvcMBhBh55QQ0KVSsu+FGpegAC7DnVBEByl5kgW+
b7LB7JvC0lLmGWArdk3vCEnk0RS6RtI9jW/KwgtEwyQit2DM7uXVNmWPExd2Fb3q9OwK1fKtmoCx
13abqtoUbR55KPpOKWFeq8POUhJsgG7tQVQtlhwh8A5wLfAwApaisQrWQRBtK2f3Rf8IWSqbGugE
8M6pM82qE2YlOe6esj5N+ZucxqAe4avGutnDuDKh7JBQ7Jlc7RwJ4sQJEJcZBdsEpK8yE++hl7lr
m7eGXsf5oddfg3I3B6Vi+EeLFF9sfcImQBFKML+gYJqeRoraGugDOdQIoqZIQCGtbkZ2b+C+LPNj
FyuHGoInvGmPdPKFotxDRNkM5iXsYuzil4jfK8lt3KrvcubxOEBfA5Lkhx6snQwIa5LsjapxujFx
ZdmKGmBIJD/R74X0ehbpz+jrmCoWD0qob3wOUedn+XtCQTsFa1FiWxXC0g2YMLqeuPGYPQ41Uh/R
DoZpIxc+59KNkm+iKQaj2Ffi8RDUuz4nZhwMrmjUUERn26YFjh3PlY7AUizuVB1xp5aYATupuWT1
TNyU470MdYLwI1cBMxt0P6g82oBCm6TJESn42NYPAvEMGGpDHy/P3vvsNAm3KX0hTYcnOvEq7aZN
OQI7pMlgnipJfh/pwOP203us+EGYbqpe0ZykBC13NNxIT/CugsqXcVBcn0pJ98KeWFKsmjWbbrPh
qRyeAy2dTAMXEg+0bUNTy4BRa6nu227cwoYxHvvjFGUgj17x8kbvoKiH5HTkEC4VoUzaiRDkEg5F
fg3B2dqEODMi7RTmGp3JR82C3rPTSF4ZfaQSBNDgBvjZJy8FDNYZQrYwfQzzU4M4Oy00pwNLQJ7Q
t4p8YYw/gGd1QnCcoH8VQ5LUqYTSLhtwFkGL5V29mfr6oKt3oahsqNTbXTHt5bJCbQOyZANxqV5C
1bBGBNuUCqoFhZzgBi41q2zgSS9MBdTKpKIC5anYkjjlzjiiW1jBW8aUArKftNGCsvxryuvdgBeV
YWF+r/Nd6obAQhmIBbj/omy0pK5Xii4ERYAGqoiAp1aCWyPy1KbZaSNyGp5tw/Az0F60id3nxX7E
Fbsy/twXXtY4zsZfsti5SGBIy5Ch5HWLHJj72dDseLgvkPeVXXmdNMxpYzQMER2VArMzsC3Rzbaq
MvfihnpJ0UBdjPkrP+tC6e58WZaEIEXLoFgr4GeVwQHNY6sRQJ4WwJ0sbBJAJqd/z8TOHGUIFPNP
Hq/0cn4iPNBBPF+VRY3eGENgxvFmA9Gd20Yc7ZJwh+5YR5k5SmDyiVBxaUGZZjCJ0lB8ERjaqRsu
vEbiCfroVywRnEwHB7TFtQ1qjZGStb7FhTo0/jSVJAhRGQBDLIqNIAniUQjRbqK31O4csGuBkdwY
bujogEZsRReKFrdrPK2LXXcNeEy4G4LGoSzRPHWUwLGvFWf1k8BD+cJLNRNaAVaOeiqCz5VdcHGO
Z6MtCrgx00cFSTQaQIBFQYo7AhKrsBSQjE3JwoUlm6IJN9xsbVxy6VCcjTsfmrOKJbpFkD8RMW7j
SO5M+0BPaBZbkSzdF/ejv9bEW5vnEkXBWl4LFKuKSDhAYAh4gZWE8dq0fqCG5l19Nq3FlpFHOE31
MqaV7qNrMNqsaVe8zUspm9vaQ6qwtkcvrSPUKlSqKmhPotn7fR2TGiUuVEUqCK6MTvuOaMTKrO65
d8Z9dytsyN3v++VCBxbmNfA0nwmSUBtcfLZ07GJCZ4h+kL13RWdGCDWMaDDBO1yZ2aWVPB9p8cEQ
e/WA5WOkdkxdLgcOzYv73ydz8WUARADmiZiJqC/h/V0YsKDLvpiYkot3sgY+t/f5lj9gauuQsotH
+3y8xZ3XjdJQ8fKf40FiyNZO9Ebwas+whZX7df7uy0fHoKBroPM6dybnfXN2vvArCKnjeu4ft5t4
C5lQD/Cx9f03/+Tfxpk/49k4RcWnNEswDgqo9RePNfyAPYWJurGXe2sEnAubgkCkSJ7VZTUR8q/f
R4sgv1iGMGG0EWVYioJS7xpIfG2ExbaD/0cZTQ2AhzqFxDMtbXDSf991ayMsTizUWXOjCzEH5LG2
It6iNb9yC12464gM9jI0y2FVCSTM91VCo6qCuXKCOaAYahjXAUFFaM1A79JmxihfTAt01n4AQeVK
SvJAxTzEbd+j8ccOLRAmECmBBIa9Cv24uGqz7xMwp3CpnNWIz/cZwcWD1/4LECq5qhU7yH76P8G+
dUa7tSBbRwrXeP/9S827abG3Ya4KR1MVjs0AfC/OUERiRdMEdNVYp6HwdiRl7fCxMxEpmHKztvMu
fbXz0eYVODtJUyGjuN7AqSARVLeEEkYBsNigur/P6RKw7tukFptDHgg8yEQMA3jNVuaKrQwqtC1i
s62j/VxDkZNNhdQGhRXepQ961qEJdFVT1NqQCcMC2YNqrpkYhv37D7v0gc+nvwxEaE17IuN3wdfd
jMhLEkcrx+Jigxytxi/5MxioLzGF5RiPwRACvj+DNUI/g1gfellOb6WvkGq2Bl+9WkVrXJzW2ZiL
BmcqdxQGVhhz2EK91YF0zha6cnbjdjaxypvcq/zf1/HiNjobcPHGoNQXDnU0T7I7JQDvJ8Vj/V+L
SwBpcL6Qi4PRpDJSNQ1jNNpTKGzaagVncvFuOR9gcRZSLZxJ1xgA4v1myCFNlEaoQL313UkEjXdA
2YZ8pArWk7GVA3Lx0J+t3+J8qDVhOQfy1U5lVDzGV1oRtBJcqYPiNimc3z/WhXDq20IuNn2rl8Mk
EgwmEYfkkoluM4RtJh9C/H9jILDVQN8EThSsvO+XC+/ynoAXA1U+qA2ItWJnSWLTQrfTQlg7Zpcm
RcWZJwry3yzS+n2sgORCHmd4GIzb2lW2c0ZRHdAodjoXQYiV+K03+GuB8KVtfz7o4n2AGgorjBEw
Gwpq04SKSVm3JnzH1yZ3Id4G82HGs+EMzJJ/3ycHtb1C6Q28Q+h0Cg5ab94MoXA4rCOcZpO5QuKt
AXsuTg0vH8CACmhrS8PfVuKNNEwhTttYu1n8McPwWbSCGZUv4ZTwzomwqQNQT12C9FhZ1ykPkEiI
L0j+PdkZnQzkajSPEjsDpg39AvgO2ZTZ6m7017LeS3vmfPTF/hQZ4KwlRHPsp2Y6JMUNvOZ0/fT7
GcB64eMsH3QVID243ckSnvVF6CXRTIAmAbTLaHRfsAx7hQEOUh6LujFDMMhUlKdK/caIRhtmSvs4
+mRtbyZ56vAC3eKOb2TUlLVAgzkFKo7dH0N7aYj+bASSo2afYzTBMyg6hm3kDWxbSLKlJwQYA91q
mwrNQq+CtxKBHLqQUh9Or25Aoh1NgBCK0IrRxqPeMbDZBwmNKV5bsU5CSyYoNCfXZXCVJEdoO2rF
CSr/0ChINU+vuATKAb8xtF3G5Z3eVoWpRvFdD3GlTSftc+1WK0ZTiYhpQKWg0TNTkbiZTaVZzUBt
+UA1VOtVzezR447S4NBN8C7hm44ce+mKj0+Z8QaNlj2svO0R/XFezzhm5Ht8AC0Dtf4R0nySXyKT
bvrtXLwzMtUngAx1A1SkhsFtxGsOIHgCPluOtsGkumP4RywiO5H0XSH2tjRBMEuHLIvUhF4TypDh
Boe/Ut5h3W2LqitqCEgSmHSJ7YgS9Jqs/RfE9ZdNsSzPVUIRTkGDKs9MNYogMom2haVblVM98A16
uG7rwzf5pvJ0+41t4pvY0ywY54B5BJ0eWz21V5kb2pm08jRcSk4JqIAIU0DPA7trcaN1UMQBeRcg
VsBZrqttuEV53qSfkKGwIPK3dq/NB+zHKqh01hFFmRT8n+/3Gu4DxcgmBfgWNPk8xQk2WXeILdS3
7cipYLSzGu9dvHAQzIE6DZsxfVldqxEW6aUElGelFd4skSq8B2XboqtJ7F7fGuFgpxQOkgk4ZgU8
jqC+CKEb5BdcuIcvuVkBO1To92r0oYMNRKPR6kZ4+eAKhi3NlEGskEwQjFGhmf8BIcJQ/xgK9VUu
fV3xcs2fJKhpoiU+AFxTd7ae3ClGEK19xEt3Nxhe/5rkF1L5LKivQj3P8xH3WrQRwcRF++iG3Ree
as81oe4dN8FmNVWaN8aPT4kaFACSCC7EZY2mhEFcEhoodc1CApobO+2jTMyGe+mfMPTH63no1oog
6GmW8QOkgH+/Zr+ewN/GX2xcPa400oT4sDP7IPYrT7vqoJ2J5HD2ZwAaYwQjBoW+mZ+oX0nXOpA1
IGRjW7voBa853l4KwLGj/70aizs/a+VCzQhWg7ZQoWrtHGqTv0/44qvynxG+Xtazb6wUqUJYh/nq
8hOZJffSCDaA5U1Ps7cWxpu/j/ZV//1leb8K62fDpbqWGWQeDlHjVyaso191aEWzhzufDQucP38V
e2S/e6Q2ZJpceBHGtwmgeKe1esyFKhPRoKipw28SAdGyyiSxptOFHotbAlcWAq2tjJMdD7PmzKFJ
JzeSgYstIa31+xr8lFBD8AUjdBXyBSgI/IDd9wkEl6IKViRy2Zok1Td9SN1Q2SZjg+S1dysBhKvm
VqRwwuqYQ5TGErTczlKodarEIvraQb8Uv6AMCwdEsP2hGLLIiIa+V8oaAkx2xGunBUNEKUdzkInF
ILH6NyaPCA2XCp3tlJZFsJqnmp5pGhb9SXqK/YLagV3cG1C/qfZzm0DZ6aIZnFafiItzPBt3ea41
XMAoQs8bb3DGVwXJbGXp18yaS4sQpLFnVY+1HfYFw19u9/PZLs5vnYuZVgMRYmvQnaezpFECEIzY
unlyF1SfRqM7A/0g7EoVa1PNb3p5n7HjVEGqlbky5BhRpbKFXlnZgpeuFWiMQPwDvsxwBl++lzTh
ZMh1kJ5i9GzDzBqo93e+swz+Dwp5c8l9saeoFtMomN8OejvTntvjHIgzBAHcYRtti+DIX6+wXiTr
4Dj/e9RF6l2VGRlqilHHrbJl/rRTIVfR2fN1DYzN35C9wVE+H2+xkIHQiMagYTzt+CV6YxeH2Jsr
yPK+Pqxx1S49x8jZ4MSNyjj+WVRjVE54mMAqBNaCTylUXccXg619tktxzfkYc6R1dj/HcpAbJMQx
mclHuI7RT5DdxGT2mrHGxSoJ3NcgUkmArEc35vtI+VBoLKq+ggt1W7rsIHl0C1lrxIdrx/DSdkdY
ODuIgCwjLusHehLr/TS3zyQ5OZQsQji1Jv904RlVwOpBw5WA3Yf99302lTrFQ9NBigZ6ZaiKmAMy
EqV7qWqgBeI1LveltVMkxLkEXazZ3W5xuCCaWI9Fj4JInk7XaSx7kfDES+1K4Z/A5ZgjoBtBNdlJ
8wYj4pW740KAhkonSmhYUAmtmXklzncIHNpKMYYKfJHDCg6O41No2PMdIiswq9NCt6luf79L1kZc
XN0F7QuqsB4dgTQwYSwH1bvYHWUkVflo5cbDrND9+4jL9AXNyDlzwfqihU5QVVh8TigIyBUEt5uv
xjLMgQhqrS3MAqQHSCD+K3/5f+DdeCw/8tu2/vhoD6/l/wce4RQP3v/ubovSY9015/628///l7Mt
Uf6hojMMeRz0MHDn4TL8y8CRyP+ATwUcG6AtN0tszG/uv4xt6T9ArNLhYSGhEIQiOS6Cpuja6P/+
H/w5qsogls89JUQfCEz/GwfH+fufvesyVQG2JigRgqc8R0yLdwZShKVepwD2ze4y8sPgsFfYZUO2
35Qyc35x0sfGnmWDIPj20fnlxxoiYLlD51+AcuisKahC71dftsk0wH0NNuAXACPqDlAJZdDg7a3Z
z2IET/xjlZY63/yLKWPAWU0OpVEgvRd3zhgQuQbwbp5yQE3qSj7o5yZ46KMNuYLVp3Xx2P1zfv8Z
brHCaaUPQqoDqkrC+y6TLU30SJ+vnfPFtf3XKCgP6DqV4YS5POekBs4zFCQUyT2A0SFcN1vnsIP6
Pp2k0Z6XkwC4UsFlYE0xb/Em/Rh5Xu6zazToySR00IayjPw4QXC+DR/PjtL1X1/m3OHzS4n5xwdT
CXY9LjOk04vYU+7qhAjIsa0R+SnQc/VmxGalbsFAdTAh9//IodCXbdor3WduiB4SZPhLj0KOprxZ
f4SXNdqvGYMohycSLfD5aH+fMdOTNC/5BDCsCUGcysJ9jkLthN+QfAL9e0U8zQt8+Ykiu0dNLy6d
3xdkWUD9+gGg6UGQR5xvdmVOEc6WPNUothtk4LGDAc2akH5WFodyKdLdTYWqxqzeNBIUw05wBrF+
H/zSdj4fe/FqgpQH8RUO22hNO3Gg0hK8k6Dg/T7IMi74McPFS6kOrK/gYk0sxWNXcxls8ooN7GPt
dWfHtQktdtcohiUx5sWc4BOiNPSUTYI9tu2KptilY3K2bj+6njNpB2mMbMGuW6sfG/X19yVb+/uL
hx5+0Bwu9vj7tKmd/2HvTLbjVpIt+yu13jiRC30zqAkQiI6MYE+KmmBRpIQecPTN19cGc1U9MshS
ZNa4BnekK3nA4XA3Nzu2z/CK/PfMqjs3wMmq54LQYZrCAHr+W8IrxrRv/v4EUEy/2Zk1uqZpqEd4
9kVFJdexFUsiUb3KCuCvE4beTG2Z7JtOLz0zMMRbF5rooGeUicKwf4c09xKjIj3AhZxGHLpWy8x5
dRot2QTGklIMyj/t5OgXUZrjqwMo/62xQtNHt5I8T31me2YtWWu5KWREuDi0NG0ue1Jk4l3QN+a9
XWr3cZcaXtJYaOaxyM2j1B26fPJsycr3smT96MLyMBUkQ+0pXGcyjSyiqzhM4mbyTPaKa6HjQBE7
fszf2OgOJdRRr7JVgZxhPYL38iC9ov+m38VtS7N+HhMnWBdZNXugr1GUY6a31cZ+uhCzJm1DvbYf
A8v8pTX5ZsqtN1urLzLsctGaV4LeUP1nk2XGTVaP9PFpHd6W2HfsZkULNlWlkafB72Jlp+j3sxLb
lKTo40srU3ZOoSirXlAJiCvfTGR8ORpuTmn8atlx7LVKK2iuVilXWL1nV5lyJKx/iTppF/fRIdVq
2leRh3fxtWRUF7IjYaciubmGW0sfX6M5nr08j2nnGgb4FsbiNiRU83IwaQJMaDCO5RBr8uKnCWY5
K+pDNPVHwwk0/x+6BB9DdI7iVVXzlkztH4NmoDanF6sX5uYfA+HVgE/JogxFnlmMWynsbw2jdqix
mpeS0zarQnAu2NFDM+s2NsLxpWqMjmthiLsqtfxN0o2rf0AVHkq5lhA/5uaR1iZPpoPJnAiAmmpa
JWlpwK0pTLeFCXxmW112mY9nHD3jQAlI3pH8RzR0CstRqF3poWMh9twhidi323S3gEbOZqVP4733
cWykO7AJiH/ebZo/HB2TUiiZZKGK/5esNcJIheiAcjDVxE4+81BfYrtlNAPUyAI9QL5zenKbdEVW
akR1bNrTpeDRMVRuYm9aK36g+uezVN9N4ofhTvfYYVL6YK6UZRKNdQOSxsCkDHbi5u8b1UkGjuiK
p+J5SM/IFu00J4dTNU+QhlqWoxHBkViWocl67PXqz5jZv/4+1smV8X0srm+8KlK7hMknY2ExlcZS
wZKUM0qCSAlNV2oSg4aojCrwsjRzUCfyeKZ68M1MshARDdBPs1wLTk55KbQIuQadYffaerkzhjtp
c345nm74zOSnYU6erix07F04Fz31JQIKJQNP/Pv0kbn48mE5JINtKndclziAT6J9ubci0QXctZ1E
eaoS53pu7duutZ6mNvMiTF/GMfSNCDc3ePq+rZvjbZ9Y7Y1hSPLFmADdned1O+ntNRVdm/bL4Tmd
gudOFsKbBvOPPPUXjaU+tXHjtaFzL8Zp2pQivrX6elelSxviDDGuA6K9TbDich2hB78Cq5EunKi6
VdLWl6TyzcqJX02cy3S9ObZWsAhQIjKMQWWu6qIbt7gxP7ZhrN6HcYq9T14NONxY89NUz6ZflGJa
VWHzoJRY+GAI50adxo3NiDYRZNGNUtA3XWlhQzOkKX5M0bCZ4Gd0tfJTLQbIblaUHsNIaNsBe68e
aIGXSYs8ux3uaEM0Nh0exx49NnirimJFL8V1l9BcRJErd4tI/52o6bwxxShdW2qPRj+ox5tqsPr7
KBQB/hXlS9QAjjSLzaBXj9QivUKuaLIN+pwf72xJweiI+TvjUsrheZVT6dkitW8sM71U2kmhTE0n
Z1hL4twW9V34Z/J9cXciO2KZJ3HTf58ds2pdFRwF9nIm5HzftIfHl7TeQLhS1T8solWwnCQzR4q+
nC0Bh8w0c6ni0Pn7qtVOFy13YvhM5MMI77nNvd+IPuzScaYkZVvamKfTEurjXXBXX2bX9WW1TR+1
dbeBNeS1f+KN+PO6wO/THVWIC1SRPm34lIrztfC0M8qUU5rTEpJ/+k0n32qYjq2YYweXyQUAWBeb
otkUcnI7A65AKml2ybGP74R+Tpx1ukecjnsanze9Wic0HXsBUqLR2GVxdG4NnJlubcklf5juPEit
Pg+Y7sY3fsCX3y4tEIHbXZ2/Pp0KP0+n8f3VfxirG2olIx9EcsNw46P6R1mBFdsiDQcWa7/SAf3H
gMe1JCLOiXvUZav7GGOczKR2EsFXTZG0GWVyr/OwoZ7cdm1vAJa44U2+T67M1fQDxOmqp6wx+ktV
uNvScnZmaX99m6jRTB3wN8wnjRvs56kOEmNWxqjDRVS/d6z7AeDG37+d06Ik/zq4FUPjhIbAhHXU
8gs+THDaK9hzOgXr5adyPXiZ4cdbHcmCv5TmsmwfvGpeDpH3XF7p60bCuGTlAGFjzKqdsnJjZ2iA
bTO7ymxfyupd2eH2NpwREH43fcRtMubBjk727+Tmn0Z9Z8QBFxIjLFxF9QN5PDN/y8n+eZE4qqVA
D16KXbjbnJz8tYHpZqwIw9Oi23zK2OXoHKRtstsM3bkt5dunIdpdasjaQkj//KoqQwtpCORVdXvg
ATF2z3DuqXP1e+mnsTc8Ao7tmdXx9VN3QNKxKjSaEDXigs9D6qy/URmZQGk7r/Gf2ZA1odX9CIB9
C6XhzGjfPCAgKHKb76lV6mufR1M5x9tW7vUl1Th54XbZMV0AIn60FV6MiXbkn8vPnAanLP9PQ54s
f+JCXa+XISvBPfOqxn0daJR8e+bJvu4ln4c5+Y5LcxZ2Zoy6165gWS1Phu2cF1Wetp9wTjvftfPd
c1ncj0iGc0eimebzVCpJMDRtTfqh7alERbupuRpE74UQVs88msq/dPIFaLgM2+wf2AWgKPk8UqbT
kWlEmEx1+AVY6/lC8sLLaU2jGn7n517XlyvS8r4QlC6sOIcY9bQWWmYU0QPBaPrN4q8+HXK8ASAs
NTvMEFbn3DK+OcU/D7c8/IfdMcZ3uILjtSTWlDUyuw39vmtzne3PfWnvApiTaXzf5h0QoeS1TvU4
jSmgF+XkvRdVkXwTHtVNfmzgveebZUp1l+Nm3azye/WSxMKqOnOD+ZJCXG5pyPXevRdBQ55uLn2o
arMtOhYMOgnx3Gzs975GjY6o/6db9cexThenUo5iDgBFFZdLs+i4bdbLKS688+nKU2XA+43w41gn
Xx6NDJFQ0UQwr8UuJ+/NnXrBC9Klu5S3/w27pdOTbZnJj7mJkxB5blShBCn3XR10xdS/duWuyfZS
etNo0bE0mns6SC807IAsIoocbpaxicuVjpnbf/hlmrZDhC7Tf6STTXBOlxS5P/LuHT33S/Ki8VAM
02WJLfem38hPzpmj9nTDOR3s5Kmtbswls2xm8sI4tmXreLiZtMsxn85kE75etT8/1OkXmZmBI2LG
0YL8OjERNls/U1vHsJb7PpCxPr+2GvXh71P59ZV+HvRkj0sMJTLshEHRS6sh7WnNLzV+/vsY36zU
z4OcfBVq1yZF2TLIRLZzp/o6RgjEuXK4WtyUdIGk9VwQ9mU7PX1rJ19Hn+t0282Muew6IErc6mGp
7pU7WCAPZ0c7t0aWP/+wm0aZEUTdskZQMw7+vMLQe+nbTklDw0Bz5TWBmr5YvPjAcc7M7rIuPu6v
p096EqiBpa2Y4GXsDVfCkQA3Wsk76nze+BAX7tln/X48wnZZp+fzi9RqYoftxk4sM2u84v25UY4m
+qBkS6PheRepc6OdzKytTKnaTowGG8lx4222DlbIkUjJ/ltF2tOo91+T+d8PdzKZ1kTlPpgZTpKi
XRzlP1S5BNeIPWf4O6zU3Zl3dxqFng53EoXWtaEEVslwEFRn4kJlWzwFd6OvPKbrc9nK/8snYdFr
itAAR7dlqj8sUj3HWzG0GWzpQbaNVbL+l+4ZPDF4xvNSQeVUy88RxYcP/5S7kKlwyp/MpmQqsRTg
ZuqlcfSzmSZKLZW9i9Sku4Zi9lICAFG7tPFLswIVBB0MQh1e4LF+i43nr141YletBASn2Qw3uoAK
WuHeMmO0Ibp7MFmbptIVt0E/ekhTM/oljynZs7SRN4MaGTditggRK8P2hdKu4Xm8JrOt3BU9mJXU
BJFZpJnp52Vl+7nabLusRREjF7qXCvOYYnQwghmkAXL+OSIQolhhPuplszVLGyvujDx55pCEVbfZ
HB40k2x2FVxEqvPTnrtkix7xKtXCQxBJ66iCWj8NUPPsybmw5m4/KHb2Y3DG5zicZZ8wM70SuWr+
KVLHWIlFwZtVGM6N1GkSvfyhksu7AONneEMgKauowW2jw3XVd0Zpum4DTT/Aa3uYYPa1Xar5hTPk
YAYjxRtDbdtPQ3MTE/Kt+9SOD+lUbbgaRFsjn9267i/TrCdisVvVtfLiNjP76z7qrhuoIy2uQ6k6
1Bd5ErgOcEycL8rrGMA8vL2RtUoJKByoBTXvVaEAi1Msk16TpWJkUTpSKSHVxbAauWKuJFndpUuV
KV/qTc5SedKXGtSkmlz1UinYzD3Um2SpVaVL1UqeDP2mpJCVLxUto9Ez16LIFQfO2ywXG6xjfw2S
bj+WSz1MXSpjEs0r2/S9WqZ1s6eEqbQWRdk8D0tVjQZ2jL96Yuxakq21YgALCyUB9mmpyJU5uzMl
OjMt0utxqdqVS/0uXSp57VLTGynutRT5sKv9YS1Vv4HOJM+BDkKThL7K5nIzKArWk0vFMBlVKvFm
JHtzQWFSnqR5ay01xnmpNoZ8Gc8ImA1fX2qR4VKVbJb6pOSUf5ylYmkvtcuCIqaxVDO7pa5Zlv20
iih1tqH5u1hqn90QR3tjqYfWS2W0qIcHOa93slQfpLx5iTtTuV/04G6bTvsGumYXO5sUE+BcgS43
yD9Q8q1DJdz0aMNctHEgmcqdHIU7reqvIzJ5iapfIcvZkb/21dh4YfVdU798yDtlW8qRz+lzl3Tq
utadP0ZK7x0Vs9bNqpE3mkQJsErND4pQ85tUodMxNOSLKQQBKHHZF2b+2PRy5MoNsE0n1B6cjI6D
PG1JaaNgEWN7kNP5RoTSay5gU7amdBMXzbaPgONB0/thxPLjPGCCPAvzZQ6nlWjwgTehUiU9pEUc
j5XCugmLem2r+Y2QmsCXcowgDAVH8awHE1cPAMDUyutLHUfqfNWZxqqJer9ooP1kdA+WWXw1yepr
IQO8y6EP9zptTwHkR7XXV3JM6dYcfW1s7kbAtJqkOB57TBu4ao8TfaCqK7i20OAc6WAOxa+uQjtl
WbTnG2wLeM+vjSL7ZRetWHc5QEDecNNpeHdIuuPOUUR7UYb9n27Ij6HZIiMZHLqOikb21aK0L/p8
uE2b5Fc+j/2h6qUcNl2sA9lqxx2feXWZDTAwU7vAr7m2tp2U3xAthMxXJtxGiV1kzo+xA40z7HaQ
p3nE2nqzZtrpCjMKPENyjuFITYETOF/V0fA0qXXvy1LpU4K91hLYl3FT/8w0JfQyLfHtrFAxiY6k
Ww3A9j1x83APMKm+6tW+olAMaMu1WmX2R12SQMClhfDUKcXxMuafDSN410H0oMgctfVAuUFNKx+J
v4K5t72WVHCio7gVkwOhjRrDXCZ8DNGzHCWF27bRdpqM7ELU2s8UrofbQYcFUFdL+0DCidqIw00k
Wl90w1VgEbcs7DuMlEATo9XtrRtND5d32911apCBPNSSxcJ4V/bGhRrLR0CuG/50J1Ld05TkCFzP
Fzrza13HVW5sZLNep9By5daJXZzvYJA5fhbN00UYmJeGjW1skVwrQXGMjEBzFUHOc56neZ2Hxc4c
+23XVX86S4S3WausijAI3KmWPLuPbnL2eQDLwzWgS99qqPbF9D8Pxq5LybREKa7dXeS1Tv1g1flh
LNv+kpn3x5nDzLHLfhXw4w86yLbGBlBXDxJN2wOe8EblyrDf5IppqC3L7fCncdOwPzR5hinxvMVP
cStBZHKpnsEjFRctyLR8rC4wlwg8s6chPNBlDIjYRksje1McCwKxNXp9TbWrH+N7cnu+MDWxSura
dtF1rOQaC3S7lJ4UQfu93BzzNvJEkseQUMHtjg3Ardh4bBuZbk1jOsh2usvMMFvXCqbKrb7JK+yf
87TwxZzyAXXrwqGjZgLug2UtXeLw7ufe8kq8bJLcVL0ERQlHHoUsqRln15DTxzYwMaMJlfsyBHCw
6G71vrzPRrEuIi7sfU3DwmwoO1kUoQfe1Dfq9kFLawp45TrRcz+oqg0AXSZb3bZzCoh3tO86rS89
kZYbFev0cZIuAow8tD7aTFT0W2E95q2+zxX1RQsFMK8o3kZldhyGZo1N0YE85ZPqJHu1KXfpmByr
VvGcttZc6DsrokSsvo3oJlbsX91EFWwa1ZfQaY+0n0BWLCFhhHmv+aWmYLkljGPRV5txsmGzU052
bX1cOaooXdVuam82mqOWyfNKGBOuOkq8C+iyVeb+kGFWPAJfay1rWCdWCT0VzuvcNLtSshbFsvUm
95x4fQWgdXFDq49WP65KA//vtMRdXOrEQVH7i0oBWum8DhmmR5Mu7zQn92sFMqZqFsnF3Ck/9Wy4
F4O2mdh0W+InOeHgk4SkuAVNvm6CIcsqwUx6jNHzQNbsEm1TT0guZjY6MdrC44i6EJH43VfTOrWB
MxNKeN0YxKthKq8cYCGAZ7utY8Y++hN8Pgu13EwaTidDfyl32JoH1kxQ5UyAPKWDaoY4JtTRU2th
dq6KX4ntAPeLa41wRS+3NNNGnj4MD5U1X0X4yat2L2N8PgDxpNZaq81OUWDbYkSZjz14Pz19mvp2
PTX6bW1h647VuBub2o0jVBCt9ho57g32fgiU2uKoBHG1jcJ235QD64Dv1M5AY4zapTOUhyjklIr0
e1OOb4xouMstdg6hhi9icDDZ6YYtNB7FNa0AF+FwOuhB9Txq4n4yCUozGoHj9tlZEPzhTOOKU1hP
VVUfzIpyph6LS8fM+YJK3BtYNTAGIQeaOs9aciZgWg9b1Q8amLiNsc1tvgBjuh8llDMDDGPdrmkh
tJy72E5Xapb6jYnhkhrvijyJMJYPHmyHDm+pg46tz4gkgo0y8fLK5BkerrwRs/xLkqQLM8IyYmgo
tQeRsrJN+b7jlGMvsAm1OVvG7DWTU9jcjX2EQf0Hmc6dnoUHe6QjthFt5NZlvLVSG1G9Temu5HAf
Shs/MgrJrhpT2k4nV5lqGHq17CsV21skXyr5+FNwBiatsh6TBqfNxjOd7hCOIwvBeSKrD24foVvQ
Q//H3CKMt60W/NIHo/fM1o6up9HeZRWnWJi04C/N5EkxReFJQMljmNxGED4oYF8p5d4OJaxdE2Mk
3SnXg6xdDVL+1gBR8kIJuLc0Wu2FRE2uj6vfIiayCkbndyiQNOntOkLjWbU5eqWlC6LIMjiXBf/W
HClMc+p1VXkVVMWxDdkRyhZFSJTq/eMAwVBpm2NVzHQrvdUqfdsQ/KRntZ9+96Jmk085LcN4cAtd
+TFVUbWf5z+qkV7yIej4mkewhCw1PLZqDz7SQlhrzvqqUJrymAYmWxstKHqbbkSvPdLb8BOy1n01
5r0novhoV8YT6jLJsxSVj0SQqmTmS6IujIh44UF+b6R6fuDreph15yaeujUqYE8t0g2Iap+9x42j
CaR3HaEug0ra0E1sSfldUy+wersCw+lIDTmBuD+a3IZcvL2KXQk7VkmhlbTAa/1mYiPPNOsWKUWx
FrIde00R47WxkCkizZ7u40TbhaW6kAKGxtWD4CaYrFVi15o/5vSRTrbTrKe0KO+Gmflr6a80TX5W
FIijUtZ3YhovhegwRXC6qzEkQSK30UL0eKs0ei6tZqATNLFXfZ7QIB0El2WPzH3oWBldkD/1A84f
WmvbG7OLQawssHZTXsUVVUQe0DJjazNCfw2DaCPl7c0SQZIo2mK7FpFdwi26C26R6pDq0ntubs6d
XFReYRbGU6mZ8Z1mVEj5VcnSr6rQoV+oL5q7rG6GK0Wvbo1R3tE/d90UtralaivBeUEUY8pc1Wyu
UrANZk+084PWmis5GJvLNAgrt0skz5nhAOfQ1OfMQfFRBC4Cgk0EQbeFIx+26SpKwafK9Z0Cq86L
szL0NJE9WiMghqJ7aGftGZeT21rMl6mwbiBj+7MY/sQ9rGzDbEO/CWqx6wXbnBk/88GxOWFajtkg
J8kqltWroNVvLZzf2qL9Hc2IQesBnmkkYi/ps53SKfyjIf3VWb9i4i9mdcANLow2mslLnEV0iS/D
/dIbKiILVj6KExfEPMs4KldjMO2zAaSaYwU/aPJ6AwwV8X2y9zj926gUyL6UxtMah8C0eFUS7Zew
inGlk8d17dGRXceQfk9Ne9FP2L4N0U9tLrYtacEhZZNpRu6gnP9qtpsL/MwSYI9Gha508aUQ9nRn
a9UOQ4Rd39YbHWOEfk6vGyv3m2zyRZYTQ8ZvsXgey0cHM48oE44bDXZP1mr0K0d+4R5yG+cjBoho
0cmZpF33MKviqsjaS6vqdmFkk+JKJmw1FG4A8ZinfKnso6q0IY3g6daympSLTuqv1M4+Vk6/SUDv
tCGfSzibK9Ea1/WQHtXOWaVTfszS6pJzcWfPVeGDMyb/GU831YgdiKb+DMYULVKm+kqDcqpNTD9T
VcKT0HiKRyxDxo55tBzg1wI2gBiImvNWu66dyvbkMuB8yX4rhv1rUoeDI08RV8VmXg219SezcVKR
9GtFhwLtkGQ4TK2dr6ax1dxsNoieQBE8Joq6rRCYbYK+bh/1upQ3TQadOjarXypHKNYJdr4NMJDx
5lKKuBEvkuK5vyOaDC4z0I+uLim3ZVdW6KfY8+VFUxUu6qoGmZWSIekoxh4LgLD5LZBi1XPH/Wky
TF8sOq1MA+4MOLn1mkXF1SDnqhZdV7IovPQOLHKzqL7KoDo2iw4MRvxuVus3GYHYmDa3QaFKF/ai
HSsCos520ZMhBOghTqMxsxGbCURnmagn6B3OvUEIVCNLswPo8cjUEPyuWy50geLc/T2Z+U0pgeKe
rCwe6yCNTgV2QxyP1hQQSemmIIrbK82LmO7/PobyTX5WM8g7Y5JHalE1TooxTtXj8JaTmxm8ed0c
jUtjm6ztFUr3S9PtfsCdW1yW18R0Zwb+JlMLXW7ptoRAi+LiJJU56YooLOIxBpY90LiIShcHx2FX
nwUMfVGukDb9NNZJVril/bbsHcaaIEZ0R/z5fr+jZylyjbfGno9Kxc3uXE/pd2Ua0jVUnuEH4jR8
KtINo2KYRkvmBVKgxeYJF/CNuRvWGFg4jzhVePnT3yf1m4rXxwFPZbqJpbUwp98HHC8LsE3Kptpl
e+tcln0pYp1USBYsARZ9eL7RHn5SCzLnWho7BKa8u34l7stb4gk/PTQreW32bnv2BarfFC1wkUYx
YEJmRU14kmnPx6II0JfAG3oY0VZxpyxcmgQOMaRiQOp3uKCg7HJ2BKwv1Vocmgv1TJfJd2vIevee
XbrA6Gs9WUN1r3X6BDbW69B31eD1CgonrVs8qhLtfKPX7Lj6q3wqgf8fv9RPAy8v/UOVISEdFHWt
Afp9DYB0029xHUHAfk4/9l01g3EQZ6C9pp5xqoCqQzsN6pJxBk9Dq1du5B0lWvRqC4/n7LfxzRu1
FEontqbacFxP2yPhtWVCkzKZivPkm16ypkdEp312kQtJ99jP/n0ST9mIS+WE8RZ9OQI5wq2TJdtP
YcHddqYD4eeIkSVfY7KKVrGnGAu3ZVet01W4plZyZthvtlewEZZFEzZKCUC1n19eRpIuj2x0+vph
/KHu51W1L+76X+ZOvpJfo1vMmDbRTfKgnRGAfdGImA6D6SZWyRwfMk/8eVytbMxsFo7sxcT3r9KV
vadkiwSMBtAny+t9/oP6VFceMn7KqNbzuRf85fDiB1ARw1UWF0PVNE+UnybwVMJyh5IB/SFh9KaV
17N5Zrv7OgYZdF1HbGbS44sU5vNDOr0UT2PNtp4StCfXmX2Xx+dcNL9u4qhsPg5y8gbNijZMTWaQ
Re2irGIfVS5JOyTBiIj32UY721n+Zc2cjHhS3a+GuhYk1Zdjw1gf6BFA2rOIkRcMScKonuz+G1yM
5YV82tNPRj35QAYzscBivI/a7tL9choPq6XJ45x+6UtpfxmIbWbp3OaLfN9oP+xnnZ7k1VQxUKl3
fsOFURtC7sDbuX/++8f39dRgJD69BQmpq7asnZS687mRjThvAWd54YvJcaGtnbVykaIIvsg3r+ST
C7/Y4/B6HC41H3cm31j9/Sd8t0JtWZVh+pJUN98X14dnDYIxLqwlAojqH6q2oe4Szo9/H+LrwcRT
0ghEHX0RXoLV//wVxLo+RtMwT16CpH2Acm9RhdA5kKXb2LNu1B/t0Xw1VRfnne370P8fSvBfWCJ8
eAurl/blf/wu2ridji/57//5X7v6pfjIJHj/3/8FJTC1f2oavBwAjBiVIvZlU/oXlUDX/yljpUzP
IVYLixs1f/K/qQTOPy1ABTpfAyfh8rf+D5VANf5JixL4KRAeNHsRpP8nVALCs8+fOXE+XXDsyhio
Y7vNgfh5tZiUUTM5j0qfZLYYHvq+qNS9GhpVf1tYWmH5UhVN2ZMViMj4M7Eh4IWDR4W+p9pOVrmU
YmfJXyVB56epUlMBNwYt+DHFRabt81Qvmh+iInQEbGcP8fgkJ1VeXudaaBrZSk/ssLqC6RaFKrYc
pBMPGXX+0JNnLuNAA3KTUCPitz/2dluGW9yFZOzEplbpqJj0tdlKr6aepuHGILjI8YHE0nRfValK
HlkSQPDxYpIwRr3U5bZNbym7i+G3VfctibpIKYJaudAjWwfDXGm6RCWAhsMYvzuRhxyQIJisu9HQ
hhTcexRHN4MZmWTbkxqvQw7b3Cy8UcMtZ1i18TSF27mYxEDbTa3otbMXaqH022BO1GEzO5He7xF8
R3j3UFnB+SQPq02p2/Z0SEScavktOonQINELpn980LpRGTYNuP4/nTHOWNv2St3hQtTq0fTHklHf
PwQgBaXrNMxmsqKhnvWk5KtEyo9h22A445WJoHY+clHuVmCh4nFPnZNENN2nVT2/SCbuL9QkmqFx
XL0qsuG6aq3yQaLgFPBrdDB2RUkbZeQKK1eSu1kdHestleZYewrMvrBXxjg5mEzlNq7q6Dcgp91S
HZApx2sR+QCAKau+y3RzF/ZFOF02bZPZbjZkGp4iSqOr+7wbK93v8dx8I0UoXGwqafdxYz3CmLQt
nXjftOWUXNeNOm5iJItYj8r84KdAkei8V9q463GMDDXtmFEkZrq1fDZTTIJ6bMBQx3iJShbhLWy7
isKVRJGgb02htwfdTDOq6IXoY/J7ZpGSpjRCuQaXWo/kF15yucL0qxYgcOHi1A2EASOexEoXzVKE
ssd4OOZGFxqXTZZ2xhsl0QYVrFrkVn6MJHkcf2tlqeXbsGkV+9JupvlxzpIGxWGrZ8mGvi88oAwj
I0ckSCFsw6556dvkikPqJRkqLTGoNuelpbp1axsV8Ma2SckB51ZsPdNZoKzkFJff7Rzh97OCPVKb
VwSBvAkVlY2bmzFp0tZE3N8mGaXErqMAmY/B3D2K0VTV555KmnZJecUID1Gf+oTEoRvnMqJ2+vNb
lW96LsinVXaQK09ansTVT3I/w4M9JgF8xcmJbxLNHiieyZma3Jl1j0FNbzrPYay8yHDhXso5tcV6
nOmwOEwxTUx1KYV3sjZYP0gJ9iQI5xaHwlGYiWtmkJRfqHCLpSG7p408bS4aNBgk5y17mDCedeqX
IONqMHVD6lWJ1RB9OWrXoWHStApr49oucd8ij2LhqdVYcx94ae3I5KJTQUMd1qWScUs5TuCwETSl
oh+nMJCmN1NzymmTxIU52Wvi9q6uD+msTxI2kpZUJI206lOmsbuWqb4X9ibv4jSK/DYrDdKQaSCD
xHPrRGHiB7rF+8x3+igqUIFlUmXI1I5RWJCpGyngYoEc1xA+OxICNEZMQz4frKCcXltyktfRUP4a
4rTX+EulSOlhUDtEIY5S7/O8EOmhd6oSKZE+dvPvZpYVB08tY4Z9aKQgsjzmvew9HktTNlIwtuB2
VSkrs3Ur4bKGRlJNcWWL87mMnG3UIGgovGHos1D4qsa63QdFZvTdqnbyAXZubzfBjYo+j9bIUDKp
0zR9werH088Q5muO9DTGZrU29EdFohq0lybdDo9ObYFX3ujFEJDppmDuMZ2W9dsp2TncyaplpBdp
ixRKqknAxAFtj5CaYvLxfXBty9RUab60p1igy1FrdBxkHEnrt9qsc1kjBr8eG7vY0LnOJjPO2rDq
qGoKX1dCrCxH5UfS81+FpoRNpR6upKh+tsdWOdSRHANAHZWavEtVGwhfBnOuMk8fq/l3gmrm0Ia6
1FIMdsZjHmro9h2l8DUy7yvUa8ahrC184iST5r+hmrajZNp7PVXzCyufEdppQX+hDil24oVp/MlE
CX7YcGr1IpH0OzuNyx773ER6GSqaLtu0bm7U9n+Rdl67clvLun4iAszhXLLZcUZJU8G6ISTZYs6Z
T7+/Mb2P3c1uTEreWFiGF4Sl6sGRalT9wVaOndPID5OGgWE2G7uh7ozHSEUtKzTVCShSwDDBulFu
yPGF2PMBlaOFNvO+kO3+3vaRB5gKZAnbKPpQBLSvbWfu7kO2DBaDMO04Rx+HAuvGMTTrJxnY3j5F
yRP35gH37CBNTDdI5GQPbIS+Q6PrEcd+U7RbclntnaIW6KfK+mQPbpQb7alItOFbO1UTgzaSbwUA
tZ+TVU0vIPg+Zdj6uulktduIjwjLXytOgF4+Bzbt9Vhz3Fbvihd4mdYpzeNv46xwTeWmtZ2HAFNj
MBuI3BSwK7UEW9EwsDR3bDn6NKe0XVlSkk2O7e2zhmf1t4YW6sHP5e91olubxMJnNQ2cjV618rao
KZnPpT7jK+qAw6tLlNzCudxmMh6k6hx9HLImfVLZoW6gG16KZaLbOVhQ1lWYbPw2uQPr2Xq8CH+I
BscRn7p2qxcdBtKpPX2d6in+ZPWS6g0V5lFWWlUfiwbpcNoukUmx3qzvQMCMkevAlXp2Mj18HBwU
z/wiGFqSisjyrEkCYEVZVP9DTSzn4zy3YPombIW1Mkb+kfTRQ72NLuTgBKAxgAzv2jEZaLnYc3nq
bGv6KfklQJa4DpwvikMe4yKZyb2oVokO7zANkJk1cv5VT7HydAFuWxBL7XirGo0RbSFmRxvEWbIv
2KjiPC+BK90XVSH0tOcx8qamUTa+ZI/HoLT6UwCWMz9VSB78YdkjKg/TXGH6N1cWDChdBn6S4CO2
M4wh/1ZHJuwvyXDu/D7tv0nNpJY7ExhCL0ATya7D/2yrltIxheKfumMZ8E8H7ORjH9d+/Zz4yOu7
fWE2YIwGPI0wi4yto06iR39bj4scK600xgh2mA16auMwhKABiu7bWNaQbyYmLPe6oJ3qP9JBdbAY
TgfzhEd9bJ3MsbJaV65mWkV1HZp0MGJ5tudHrYRKTtQxn7aDpKAhZ1cBr1LQiwktX3NoreOgTF+R
/c+y9yHOgRBEwGzhZafNAnkDLrS2LXC5dCWkuzabg29jGNPryUDgHYpCNpBOl0KgWG4vJzasdXK+
DoRQY9gFPxfr79DvHQ+jNwkTuLmYfH75yMEp9xjeY3Sv9pb5kLWxqh0mcIubrOv4y2Ja+GiGzF0V
0u+IxNFr1/gMa01e7Tja+/J7M6VVvJV5iEqnIATIMeoJXdRe0moU8EeJU2Iept7C7ZSd8nlQs9Zy
nWKc6SWNavgVqE7sTg3wj5M+pH28qyZFqTZGMs3yk6WX05Ne9pN9iPvQQRA3RyrgEGl4rLsw8HME
2UNKb26RFR/1QSpdinRAg4wYqKanz20JcY+tgta40ZfaLjHsznbRC3JqLETzft5no6w/+GbbKF5l
Rkr1xVYbu9gGjpSkKJVEwOzMAhBsDpqWZhS7B6rAnOJtF9OiV1MNmcMUjXvTiR0vK6JkOFidj3s4
C9ccPbID33pnRK0SPrd9FhQoGJhWvEkKaQq/0MelHlqMmv21rTq9eemGNO53aaf05WMMFKByq5lq
fp/XzSafQbYP8QjWMTSPSp6+j4f0cUozpNA66bFOcPgNx/Az+THgauUjtDsLpNx80AtgmRkmt6R5
rq6OzTFyuk822hF9tjHScUKfog904FWDpg5gALpYmQquHeAMyAmoQXCHv2D/bdCciut09jv52wwN
RXNLnV7lZk77srsvOco/pQ3lX5fmp+4lsh1+yUoNCRyfPMXh4ZFueiMzgOEO4Fv2SkV2dCyGpkdR
JzyVdORR+0U3J5OV9h49YL34WbWSj7DbVBnv8nIeJOxZ/QE8AvITqMBsNGNSYi5NWy2Sp0Zjg5Di
BJOf/owwq5v2+PSUqRfqyoyasO8n4UeZFVruZqux4pNNCx2r1Varwn2OW5B2n1VVYHBh9aEyu02m
BwPKjmkz4vvbBGXg6bzUlKPWRLq262W9jjzOiBTIntHYGOkGSt/JH8dB6oDYVA2OXpozYPgDv0xq
92bhzyCuZPAOblqOo7kdgWSOG6mYMGaUm8i3P9aqTn8+MSQsLR09BdQ9d12LwOUcjMYzsjv0VMvZ
bjO84v0UEKpL9tNhOqpWUjx+QPLAryuXpwX4oW6g+yqsi30Qy5tAxoe7dnlMTzyEMWE3vrbUd80f
UVECQYtKmddk5xjme2OQKuVTTvsWatqQ+u12IEuswDTVrbUjd7KzF3qHXB1mV2S665vcQpD74wwT
d5Kl2K7wYFd67rtC8hGuq8Kxlf8cdJSt7uagK6OfCXAEXtdloQ4xJJTGb6cRC9bRB8BpzqPjAyWT
HiSZG1SVxvLIQjQKtzeTweSWTaO2Mk+BVsfVOzkCALTTUyp+D9Vs6EGJnV4LT3hTBhNfywVuHhY/
ZzlNwveTUpo5NudO4bxXkdxTsPglZwKl6wxTHP3Us0SNPvSlHpNgJa2kde9YIck7rTGVytkbjZNg
xML/s5vJQ7pA/mIXeaV4hl2OwEM7UxUI9nzMIBMphmVloEWxuf3O7wrRSCI/DoJPaMXIsqvEfRnA
nDb7xMJdO5j7zSy38oeqJXfAPFIehz8GyGvqo2Z0PddJCHpup+Ev8iPz8ff8Kstp6e8jQx3wk4dZ
GEovVCNV5S6f8WBTORwDFpM3R32EQEfWVar/uckLJX8sgG8kIL5tkKhWG2EP0HFJTAfVykrcOVUQ
oo+qVnJOBmrNSZxU46CDrsjV6alNbT/30ilvaGQ3KalRMJQ8Z0fstXPg8yodc6/sEQP8TAnClnZ+
147RASheD+DftMkM3DxRCvtekUYkVWLuG3zuAD7TR8gjJyoO5dSBSaQt7hjPTsI7aQ/dIM65H3vT
rHZ5LQWZtj2rrj3/XYU+Fypcdqn/t2pFiROjCOpWy8YmjKw0aCOS8G5jvtJr8ycD7NjHAIKAS4K2
i7dheOrumkPw/e3Qr/Tns7r4VehFg9y0Mm0cC933So+Ij6OHqOxp/syHKsIDQgT4etZ3Aj8liLce
SluhGwT3M6rdd6vMW9HQeOu3iD8/LydrTm8hhppuIzqQc86sp+Vptv6oqHFX7WMy04oM6g3sk2Nj
HVVn9/a3WLYIr77FohdStj4VzhFa+rBBqkSQ/NvIcUXbV3QJ8wdJVdy3Q4pex3LEjkZpG1kBCqBL
2w67B2zizCPA5PhrnWfeWP+u0LkoiJ5HoPR6/k2x+9S12CHCkN1F1M/Lxl4Zg/gbrseAJjeUdyEM
Jvo9Z7PmOAhLVIHmk/6jiZyUdrmnvOoAV8kTD1ZTt7JbbpV4EbX6J96ixEs2NKj4Cvighz8pBeQm
sIuO//7tiVnKrbyuhfMoi7b0iHiW1Yem71Xb1ps9Z5e9C07So36cAs98cvZ80DtUl/X39uMagfhm
Efss9tJ1ZEIuqZhM9kGz5aL5NqPJ6h8docYqI/0w3fUVnr6rJOmV7/rKiz+bx6YaQrUcidp6kJC8
3JuHn9IWyXCk4zHlKnlOdmg2uGuBX9nXiwUE3w9rSFOnm2s5iwltwH4FUs0RJGRRe5LZecfdoP/k
1Zt7KBZtTVQNIjd78acP4fsAcVTnuCZGu+yDivm++BGL+ZblFt5UiOG64P8KcZvaOEKJ2wgCsFkc
pVXZF+V67wP4oGGi09dCNn2paFP7NqosKcMGawz8KzkMD6SGmAt2npXv/5by+c22NaO8jLk4DaZA
AeJOQQcvcwWPKsebkEod+jVLlRsn6WWcxZlQAsQo2tyhvnQq3o9/ChyL7pLGFjDLXGkVbrH2KRcr
yCELii0IgV6n7MOMp1RerHQ6b8+WyQ1N3Zn+ly12z9nuSOdeKnKNL9dAAL3LeNu+glXsD3ONqsiW
txEgiNVmslh1l1uD73gWdTFfbRB0E6Q+IPf78V5gyIadutMPa4inRUseFAUmBKDkeLyC/dGWPetp
MpsYZJXvZXZ0VxXJNlacnWPLmyqE1ZZEDyuH6wIcdxVvsTwyEkE5bBhWfMRg6GvoJRvhKDQdkw9r
8KLriQM6wYi4Y00FLM5SJyXWK0Wq20kc5PJJSXfTJ3BqG/gGnmLe/Zqi09VyXIRc5DEDTT09nEcO
NLl/n0VADyWKjyvfUPwlF0tDBMFmQVhhADhY9sXzvJGaqvUdFuQAwijdaeU2AkQxeaobv8Mi8u14
V7f8ItzifBz1zhrGFPIH7JN7qYicH7o9FJ9CFc5EMSYr0a7uostoy4S4cezOyiK+oNR/8LOKB1K0
4WG18g1vzpMQBuccVsgZFmNK5ToMlGwg923HU0/Hg3WhTHmxefvTLSEMLD/a4cjyWfTAFeZM/I6z
syPKBqsrY7aXfMrtQ5jt4j+NHeJHW/++3gq+ICTRl3b/CxDN6419GXlxaiWFxbsYhQL8y8KXFL0T
Zw87FABsv3HSD9lR2yuneQtI67SKt7s1hSZKagCYxK6jsX8x6FSzkyTM2Xee9sGhlebCK92StEGA
3iT3k5dv5cOaP8xSu+d/v/S/QRc7b1SMqfUrgqZH50u5y/Yy1TIU+UCH7+TfBd1dRVu8F9QYgxLq
ZuJOEFsQpbj8UEkUXaE5uJa14Tm+KXbp3oCatbKkbu3+86+7WFJTkymQeBhosxUuYmCan6c/hEcb
Vk4Hek8r4a4PbLGO/v2ui3U0x/iR5xPh9D0bH50i5SucOHSKog+rC0d8teXBdh5rcedVfm82ucSa
bXfzztilu/5golM57PTdq1Pj57fHdutgOw+3uIus1CwkU6RhTp4/V2mxlR1cZcbs3o93b0e6tRkp
9tIZwbICDb7FnPk0RzW9C32S6Cp6CPPoLydCF8VD06D9aHSGum/LMc4O/yWqLtJMEwuEJTKU2nsg
oZ/N86zWH1R6zTTIIvAE1T4okudJm1f0s24dqiCD/om3mL4Cb9RW0UvfC2znT1vxKSGF4epGX8D5
XrfeeZTFrMVATCQoysxam7+MSriZGaCf7qM+35TlZ6f8bKY7SVkFL97ad3xDBWNPbl3gTJenGn2X
2R59U9y6xSd5m2yzfTO49VbaZzv4or8rnvP3OP+Nt7wIaWknhtlJIh6a6kiwGNWHCqlNYcoBsT4v
VtbodebOwM4GuCRMlBDMO01/TSs07ij61PE7XNK2vHcPjb8JlbWAN3fF2QgXR/Y05cAg0A3w+h/x
i7Erd0LKUXukyw9b0XyFTE8HQFLZd3kF837rhjof6uL4jiIZNqtOZCtRPAeyvtTCVNIr7+0NeF1i
W3zSxb5XVcrGIDtof/Gw3hXv85fp24w1bbWPETPfjxvwH1zJzetLu3iqkqfJndw1OZ8b+xKlJVj2
8GDwBVpCtZGuUYPE4Y2UGPpwKuXhXhq6dP/2WMXmXpzdCq0tSyTa6Dwu7bUTzUi7amIv9uq4Q8Lk
MbOkD77pw3hvVxbOjdm7CLU4AZRZDgcf61/PtvOPJt1sd6iCv4Yy/Pz2kK4fEOBbbXg8gAqRQbJf
HQ7PsrdkAvlUmjJj2km8FwCd8kqnvOXhJQ3HEXEYVAjXHurXRRGiwq0RQpJCwn0JMB8tIxvMjqiw
wTf+XvOGB5Qjuo9oHczmXij3TTvVK/xdmG6DdoOMnacd3x751WS+/gTQiEym0PxfvKp7ebSkLleB
hoyp6D86BTslcIA5jgiFyNTm3453tUIX8RZna9I0BduEIWPB8TUsP42x9f7tCOIXXyxPVWwB2VRs
tgGF9kVOGudAeFBMIhF3ks+TEX+KyuahwKIjGoMfuWr/0ZkrT92r001ERHUQ6Cu+P3A0Lu8LJXYc
WLI2MpVx05If2tGpLhy4zjN0R9++I+dSVzbGjUFCyDKFGpBjvCJqLxJvDTBnXFeTBHMVF/aRg9Sy
ph9VlP0VzRqaGGO0kUMn/d00QwCCZZh8+K8AfrMWiwVRjQ4oay9h0opzSDwCrbeQWQ0j+StqXzLq
54nqvj2bVyfAIuRivYy5XyIFQ9dEklGHoG87SJEHSFZ3PCOaUaf/D+EsiiTi2+JwsDjGW2BD/pD7
5BlO6c3Oo5//qLPVN4X40YslCmLu3yiLTNtIrCbD4MbH/VnZ6bwp+mZjeyV6YP//gghd6UgHfzd8
x1N+ZQtel0FVBYguOHtYi/gqmotTFfK5Grca4QVvScKlO3zX7bO9yADS6WOFl/16IfQq4ScmRxwO
d4pqUV5bDBkaTYsYAQl/v1O6vXCPF+8Zr9129TtRoFk/XW8O8zykOPrOzvRSRSVJDwjZnOy9E75G
NL1xA2f2187z67OUMXKUwl/geuRdeBkwa0ewl6lYmYY25ajq+N2fltSXkadLZittFHXs1rzdbuyP
i5iLs2cycjkq24DyxohF9/zcmScp+/b2prjOF1WF/Y5BJIhShWtqsSuQiSjt0CeISG6iQwF3sUHH
UjiJtch33K/W8258yYuAi9XSBGoblYoIuBt3ol3pdB9I9bf1FgUd/z74E9LZQ7CuTnh9O10OdLFk
lFEqm0hSxED1k3waPclNTg62HBuhg4wq2S+IkooZWhwGjBU1ZGx3SASWLsXaPJmw2l/HalO4qfZG
uBOPfHNX7st+uzKVt6LxruH4gU4MoXeRict5wrFdsClQxtoF/p1UfRsr6Qg4rAW6DfofHYc9a/gA
Fuw/xYZIp2mo83I1L9dqNCUtRpjiDHB+qNvgpHsoswkzgXyz9qi6nkkN8h5+BaIaR991ccYFCahA
wC00XpwcwLZrmsNu5VOKT3U5cfTxFcVQ2BpQlpei41plF75jkpyGR6wihcq5tFVf2p/6LuXhtvoa
vj5BkTbG9xMqFqco3YnL02XUncHUK14ywyZ84dpAZDX05n343twJkdW1ZtmND4g+J+sRbDjtgqVT
Ql1qSiKn4lGKSO1gPnfymo/fWoTFJpeFTrUN59XLZWXTSeBNu+8rU7QWYrGfsSKfsqSxHG/cBQfr
IAGKwWV+K7aXUMLtk/0v0IKv00F6R2dfbrH0YJRUYRPUYplzvT5p2cYOuOP53xht1og3nARVD6FB
wA9rJ+fN2DBmkXPF2QirhstF0utmissEKMxa+asKu11c/1HH8wkbdDdUV4pA14gWTNUtpolXAw0s
vLUug5k+9CG7JpcXHR4d6EiCFutJNFRlni1zeEKvR98V2Gmkq+rK2q2p5Y1LI8tWFJ4v4s/Pbnfs
oPOgDgg+bPSTObkyLe1hm4LcDb1a3wjCKTqcbs1Hf4xOJqrSEsDkvf/B2YeH9IQWSymI4e12CkG8
yL/QsLxxbfK7YDOyVzHkMJZVuS6ZUh7qHBDil83HBvFn/KM/SPt0231fO/BWoy3WuirliRGrRBNi
FOO9KFVDsHm0QDGkX9cIsDeSq8uxLRa57UcWqMbXw0/4m+aU4fWj9iDY9tluOKxaE9w4bDWRtirC
Kg4UzWJhzw0LHioU+NefwxZrgk2SuKGnHqcvxXP7cdV3+Mbqugi3+Ji0o1rIaIQz3OKnvBFVsmgr
D25ynzzPf/1Csro2vsX3RKXTpHb7GhA5imftrj/AGcQLb/y4fkSJj7W4uTRhHo37gi1T71hcxDgr
ZoiTcywG+TPQx3Y66MHK4XD9xIFCehZCjPdse4b5PMxqMTi0w4TbXnsQzO9fkEW5NVHci4hZ0PhV
UH+5jKMnGex2Nf571ausC7XzhIm5aAjNXyEOwejz3r5V1kKKi/psaAWQ2qGWI8dLs8Idu0+pv2Iu
cHN6zsYkfsBZgN6shgabNsczpfsk/2EUn8x5zd/+RsVLcHz//XDLDZVGqTT3fDjD7cE+NW5ruz5i
EtMXbYNLKU6c7n9JYS5iLnaVM87tEGoMDBmQ3oVidyceEbw63yPu/CvmFNfZ7uUgF7sKimMcDGKQ
+l4G7+CGu/xz5aEns51mb634upw2NhIdEVW4I8m2sEe8nDbFN3LLV30LZV7SpUmuPU3Cuahp1rpn
a4EW964GANpI0GyjAFviX5APDhLRZbYzW2dtrYsZOT8pXsdkcLvyUsB4116cFJ2EvAl4I8uLgzIS
NabojhY7+jgOLKiyqN23t9ZauMVurtHPUpuZT9h221xvH1vpvjD0x7R4/3acG18QEAy1D15BWHIt
kwd9aAJWhc1UjYU3ZZGn5vopmOunt8NcAQz5fEJDhHoA6lCch4tNpkpqEhsqRHFFstzC6U9wZk9D
n7mNCoc1TrbhNLlW3aKB+hmC7wkOGtpe8yaufhTIGJt9BKfmkxmHu7d/2PIIozNAg1I86ZFAEhf5
5VLV7SlrJcygPMm2HlpHOknVx/8QQeF8cTSMCpFPuYygzJll55mKYmfeIu8qw9hH5ogHmbWyZK6A
lK9jOYu0GEvONHdza+EZ8iB1bvhsbmY32P4w3iV7vK2+gLFb1XK6Xj60PUTWS1aHY90SSjUzc4g8
yapnZIgobkJjtCM3NUO4LoGU28PKhXOV2okh4joFcItqL7WlRRG0m8amDkaGWG3R/yL9iZ9sYTqF
S26wW4NqXt0MRONiQGXWZpFQz17seT2qcs2IGs0zH7qtsVMOiJNiW8+LKfMOKMpufnulXIRbrJSs
LYMC33jNC5QGE9QvsrrafhRL4PIUuxzRYomEppVMasKIUAfW7L2P+JYEjsqUdloIfEMoXq0dnDd2
GP1Oejo2EhUK4heX6z+WK5xfeoQ9E8dJf6B7mx2UNpxXdtmNhcjLnE2G0TBuw/piqlDRnVEP5iZw
ppb3Vz0E+0yhhTSljXl8e5rWQi2mqWoku5pzzcK2oagw3oh91JABi83yYa7CVQu5Zf4oFuH5yBbf
T8u6zJBxTIYtMe9mDwNe6IlP3XvtUOyDPT7HVI3h9KERKbvQTteu2JvTd/ZhxZ+fpWBwFM0Iewfb
82u53palFN8H1hyt3A83vym6fvSMxASq4s/PogBLy6K8k2zg7epugtFVqFTCg9Win5ib5fpHruif
OIu8K9YbKczalq4ebkCJ9UF03+17wTkxkKLc//bj8HXyzuItMqEy0aK6hmrz2t/gBZ5tQXi/n/FE
9pBibDfBro/XroFbe/x8jIukiK5DOkoKb5q4pkgtXqT0GHfmk/lDgCXXN/jNYxJfPjphOjfotdF3
1FjDFNQimdV26f1ICg32TXKdrfiwBdBrb60md2tTUGfBa1qov8nLe2cKq8ge0DgnZHvMd3DLkdFb
v95u3TeinvNPnMX8mVFm+YKjShxEAigkhDgI2x9UJPsCL/n89sEiJma5OM+DLSYupT0eKknBy96k
ChPpT3hEuKHub3gHeZ2PxEGU/oezDCKAkGNUDNLlxbEZdIOWxwi/eoUZfE0bwVrDCqiR+pVFeWt/
k/9RgKbkbRlL1ows5cjxNMSJJ/+gZ1/bxELeam3pi9lYfED06fCX1TU4BvgpXp4iQShjWaARJdTb
r35ep9t0SNRtp6fztnai3k3rcG1kN85HEMmIgZnCT5QK4GVMmsT50Dmh7VFFGX/0dW0dQwW5+reX
xs2RibyZZr5tWPJiZNrkm6WNXAR3TnWHjPq+0Pr3YYhxzAR7I/pdc09KIRTrKK2TslNPkJfwmXAO
jMCwWIr6Q/ZY7qJTsRnfBc8qj1PpuJYhXCGGRTS2GZgKm8ciOcLlN6zRJ+lLmSvOehrvMcpI3MJ0
Qe7igfmj/AkTxh0kD6kK7+2Peuvguoi7uFqxt6nyEOYkZUnknU9zHoN2QQJka+xniQKKF28DL9y/
HfXWgjkf7OJClaj0Z5EIil4HClybCgmmtyPc2GxsAArC+KQiorFcktkUmKUasg2qsEUUI9xmTvec
Bc7K57t+omoG73yD2hngHZ5Pl7OGM5nukO8DJ8n+ymPnUycLtRNjqyj+x98eEGsRWUj+QpFELk6p
NhnapsuJBFED+m1yygvMhNTw8HaYGzNzEWaxDPO4dKLa4buhaa2f7DmvfwgftK9vR7n52c4Gs1h0
rYmtTIHuh5eG9/ME+zcONvE0beX2+e1Aa8NZLLRJiiNTDRiOnIbuJKku9iX/twiLFRBknV5BPrI9
WR03sokxkL79LxEodNMlpUyxZI2NQ+7Yqbg3DCd5smP52KXWSup5+zP9G2KREo5Tk2s52lqeVU/1
KVHUelehHriyJ9eiiAP+LMHNUzk2tYRZt6vokGtcfZWffnv7Y924JAwgJRwgaBJC8lhcEkpmNBoS
dbbnWBgQ+fPPzAnCzQhV7HsY4USCGwnl7pWb/UYmdhF0sTdzM2PeetPygiIuTjEGNF+nfI72cZEg
UO9LwcmIW0jFhjJuS7QKf/zfxrzYs7U/m41qMGZrLOXToDXGF6UDFT2HgeZJOp5T1mCq/2VVnn3o
xRaWB54wWcwRPkZq9JLMLWx1k4Lg20MTu2eRzVx82cX+beZqCiJ0ULzBgJ9ujGN256NwshvwI1kZ
0Nokip9ytjonVZ1MJ2ISDas1EZsKzDuoQWi6ZMOMhbhf/IG9ZHbCwQ7G1RSp3tsjvXkkUiCgVAz8
k+bFZfgUQzwuDwQJ0cxoKpRc+0/Z+NwOzcomvPVFNRQfwETijW4ai2GOWerU6FRZ3jyR8XbK6KKB
Q11aS9b4are2+3mkxaFijV0gJWLuNOgxaE24g/L7GaFxHmFxoFS5BZ2rYsoizbxXy/Rno+HxbpXI
JpWjgUFHv9ZRvzkmYBe8F+gwQUm/nKVAM+t6xAvS0wPzfVaqxQZa+hqX9uYUKVT5EIcQoJXFFDVO
oyHpwrAqw0rQy0GEqhKSbom0RvG79bbjZWfYggBARr3E/tvK2HYOkDIPAIH8p6xp0l0MLWUTWem8
iQrfepCsojqi+zKcmiDOdvNohydk7rCfl9W16u2tw1uUr+iOc4LzHrv8unaCNUwAqc6TO20rKSpc
KvS2EWv9VA7dB+iVH39/z6FizGsdXBCaCYszbGztWCp63xQX0sa0m5e06/dVDhl75Va6tWzOA4k/
PztbhGKkI0u9SENS8z2CNMNJr2b75e3h3HpDiFQUATUdIBLeZ5dhIPP7SZUznmar7ZTQnYGTChyS
nu8qz3RFdUC2d2W1WiB7nZnlOc1DCS0IUJ3oQi9mzkHDpRpYyV5QjSlu7uhD+dO8jVXZl3apidNq
59pIJvovaomM2x5RLtQ9pzYT5ouhBMZe97VtqsyYlHpVlgTKh7rQCvXFzCdwIzN+OBDXc7WLdrqF
oQl2S/jbrRwnN3fD2SiWkM3c7yXEZyvNi++7rUWtW37udoJgF/7CG+jWYufJjPMxhXXReb2crM4I
HSOXDO6bsDH3nCrFvew02VFNMxhGraJuM6mXVpbIrYUIGokFTxdPuyIzzYFe4bDJfseIJrqPewdt
sqIe1z6kyLKulsO/YZZZWCzlYx6Ms0XPOqkfbAtJ0aYGa99he+nYxjuppAQ3de3GIlm6gymirtxy
tz/uP+Ncnmt5pWuj3fAD/NGc9oGdfZktaYNGZ+wGJmRJ5JHalUHfOrXPPu0SS5lVWgYDlvlUtTTY
q5YePtgI3Z20aupWQt0okhnnoRbnltPjo2NVCksnnYxNoJfGduxzdV/nIf5wahl8DuGg32ltPZ/e
PmJW1s8SB4hbSIZkNCd0UJYPee484UG2Boi/OXdUNA1TpZxkL3kFRZrZ4Yh2gSf3snVnt1KzrZPs
vRn7m8i3fkRyla1ALG4enET7J+Ti+EJfrtKMjGGFR1tcADmyzG6x782T80pIAxk2Uvax7Xf/qzj/
Y/x/wV/F89974lwI6lbah+gZgFFVNlBMX9z1WjTUjtOLKw/BXG+Kw/qpxPPth6qNReM2fj/t357B
m8v0LOAiK8O9VarR82IGwyjYoL/olkGvbgZpiL23I91cpaRnwhSBK+Eqo/X9GTdCIk3IkT4Ugxwe
J6nA31We00NqyGjeRkIPN4hWtsfNRQoqDHEZ6rlgmy9P1kIdpU5BStUDALmtrZ1arw3tCvBGtc4A
RkwvWxAYCHIZIs+0Urer0vK6k7lPDmi4SK7/pzO7umu7gpBdWytr9OZC+Tfi8kiNAlOSZvE1y1yZ
TrHZvZtHzdpZ9SDO1CZO3r89e1d4ztchou1EXRe/pyvwqOSg5hfrsg6eM6CtRoaU4xWCl1vtmm78
3thof4WIVv8aVufmaMli6IRRKQdAc/l94TLVvuITPMMONZDhGRQybF9M7+ti+/ZAb64W7MjAUsOD
IfW8DDX1fYyZdUjXFNvvSX/0s/C/bISzCOIXXGR/0M1Vme7vMIzWXZz17Z1w0nqK0U/3EGuu8H5L
MWSznGzlGrw9ia+dU4GUJHW+DK03vQFmFiFfXH2lHwDT65dhj/XK1ngYPNlDWUbfypR4w9OatNvN
cwb0D3ZaVGA5WReRUyVF+QkNfGX4bDp49uSBG9crdcTbGRtddewkBBdlWeZNEnxC6Qjpr+QlLIBR
z9vhKQ1ZOn/oMbFdKUe8nllXiQ0rEuCFwMo4i1E1jTFXZkW8ftfjR+YfcdqGCy6YL93B599/f20y
OLI1C349V8TlR5x8qUtzuvpeVhaoVHs0IFcu9BsrRBe4aWzrKCzTV1mkofWcgeWqFNVDyO1R33R7
YV6FKgo05Xnf0aF1KhdrBk/avT20G40HHcawKfNfhArYfJdjk+tEMUPNV/iUyGLiteumr03a4csI
ErvcyKug6OslCXmBBi2vS2iSgNQvIxpjw4MDSpoARNTkgH05hfu2jn3rDqHkuV45sa8OFp7VFrxo
bgdHs8hFL8P50RRX5tQhoVhTfXMiZKqleo2ieD1/IgpPCLBlCqWy5TNCb2u9Haxx8uR3qr6b663x
Z37sj6kH3BtRNwSQ5D2PCi88jdh2rOwHcc1dbAeoIK+YOZqnAna/ODuHwJlTKzEJ/orrdbZCsuO/
tKDhYgvYIbUB7nXu3stPyUGijHqaz4JcAzF6PCSQsZ39r909V0RsnWgaREiq7SaIvSUHyw+HRooB
7ACGHbYCRYywLN4bxal9Lj+EO2szsC2sv2BRxO/kz528iim+RrEtfsFipaLUHTZ6yy+wPw6167+D
CLaBB3YcvtRUQd8JtzzruDaZ1ztyEXV5WWRSIKli3BMUScVr9pZ2KO/qu79xBaaJ7eIa3OtV2HCx
gi6+9WKTjEamqFpHTPk03+MM9srGkU7tOgxFVMGXkcRpY4viHTisxXljz5kxhooGuPlVPyfapt/F
4x4i38HfjCsNlas3DJ/yPNhiwYLaSesuJVja4SCgPLVzvCtwyUUe3q3Ubu0sFfvsYmw6J5tgmSIh
bAlG7eX+GEZdycPw9SwNDmXwUZBL9KNyMnfFUzM+/wLe5fqFL4hglM6EkxNmgIsBBlxLkRyHmBue
BNfNPkbH8FDvnVWRyqsjRgztLNBiK2D6U81qq6rbpv6epZHd3wU4A931Tde90wCLhMdISYbwhSk3
FLcxSgcDkZWr6mqwlhC0AmbDGctlaS6OuW7wdaQDZEDiRw3c8914QDx54yNtuF/T5bu6NEQoTKwo
/2rGNZRiTFI/xACQs8exd4P0ImEdszKaq3cZiro4b5EQAkYhrVgsllYiTYzQoH2lBs20RD3lJTpo
r1CDbmfty0ccS+xd92GdRigm62KditAOEGD+AeJmebI6OFqoBSIhXlyY4aGDez1Y2p8VkkTH3DJf
3h7o1XW/CLZYOZXpS/kErQFJfORTnT4/4RuEa/ugHP9LIGiRoAAgHmmLFKqzQhs4ZIRRlJl9lKb+
1Cnxg5OuyZ/c+nj0bUhhxGLk6Xm5yRtVn/QcSXdP62Ns96Ki/tzEtfqEqcIXKdKaNfj9dXLNB+Q/
gh6MugRiKJcBw1Ixeitg2WOKW7gC+4smwb2xRyz9bv1IuTVd59EWN4GhlHORD/PsWXbj9rN2krMa
m4thJaXWru+By1Etln+MbU+BbroYlbILN6j1e/VBcEBD0t72c4Yiq7HP3lmH2Ku/9ydgMNvyVGKy
MLyEJ+lF8OlAEHrr1opr3/t/2PuS5biRbNlfaas9+mEezG73AkMiB84USUmbMEqiEJgCUyAwfP3z
YNXtykSmEVK/7WvrRZWxpMNATCf8+HF3FxOsaGzqDAu/mbJVbuF+vnUiD8+0X5MnuBxNR4EJYtQw
crUWs9vrOfTkPdCDJX2wArkph0gfwXteh63iKo380g2FwxO0ZB2mOOjbO11LepNqcIXDDVVcufvp
Wvaz5Ts5Nh1d9PAcXZnlC4ge1Cz+Ew+m46fxqsHOxaQjnn5/LVsSJcm13Zbxn2104gnUxdUxnp3d
uKqOYy7OAbU1UzNLFGROEfifD/IShkL9ow0V9fc53FXfPj54LsBQSPnhFQsGkgmJkuWLhpckKRx5
7ztKFcx35B68iltyZd0bFvRCdr+Si59tUzyfJHsRVToc5CBxnX5YEA16GGXXEGHIMg/uJ2PZahGq
/8nnKqNW/9uX1SLc4hAv3Q59SAPXQFa22vC6e5bNafOheBk2EsCAi9S+ff3vujqk7i+KoujZxStn
+a7KutKeWUPUyNCKLgDXwXoeawHfmhHeIf/FasWRbkupKRTw8No//aiwuTKopsJ1MLuSChdwcw6r
awevqXoLEiBIePktvHu2H6+es/sEVz8uYrBE0d3hgFh0GhQOITBBAFk0tKoqDwZvgBEPkNI0qzg8
jkd1bZAXVs5JvMUBT8c2dyDgpeLgHaLqIT3Yb9211Dc2oW/cPzY/oCIffjzE80NOjhHdVmBVQr7H
Wl7NMItKvFbaOf6pcJ5H1Zv8rM3O3ILDuZJwXECHEA2wsO05cBs/86g21Sw1vBwuZ8XO2uSwq9V/
tLBVBhgVs2FtZ1z6nPIwxeZHJU9fnqgAM+wBxnZYM7s6fzLwVFVfNXiAJ3FzlfXf5ImTrmqiXAoK
wiN0n3RAw2ea2CjiYcMXmhrSFATf2IEtYtr7laoUoMzIqn70X0zgccDF/pcYdDpyRy6aMWzv1Dca
OlEP3TzjiT+ttiroWPIn+Sm8JVX4TkLGACzmczpnY4EzhSb9KHkWYbLVtkpgX+U7+S3XF+f5dYFg
xp8qwaiZnzlBEKeEwpQ6R+P3NDU2Q9FsPv54ZwEAdaHwAvdZUJg9dDaebnA8JSaho/U09PShCxMl
O9RNsbqtz76Z1P3EsxMgL5rE3OXZpWgjq21lhLXfdbLltwBdAxGQWyXWt8NhFS9Yi7YcE/qbSibH
JOU0JD1abPU7I1bifJPcrtoyXPiCJ2NbZC1qYooSwg0qxCPY1RApvnXQDkrgw6HMp8kvPP/OD6zT
r7mk7zczGiBglvbnIcl+GFuZKYmouhuvldWMZWV4y9MRAtWOMcipc/h25LNPYQr08RK8PB50RkpF
HCngsrhkbFMxOLySUGqIcQRHXZDs1TvT9+IqTG7XaOXnCJb8eh7WOlYjEqP3nx9VWlxMlxA2BjRu
+BXb6cjpQaAPPDwocArTvbhee6+fp2AIiVc0yA5S8hp9vaebrIcAng4HYRUJSnkD5DzWJhgf/CkS
mT56P9bqgBcAX4CtSHpQdXRkp4A8oo/GaAl8TkPgCJboZLq1ukf1iX3pglmKcHG/2ZFDya7h2AOP
xt+fTQj9oRcCg0XJQFp3n8QGDacvhgaVW+27CC20ROSBE9Ab2Dnirlm7vM9XJ4KhJIfyuCuzosVA
YZAKL0ZsiHBq3cSHKd0kzX1/e32eBlncL5VI5knYCJK8AuvFm8u4GYHv9jvcnr+ve4c8/WRIi93g
IqcUg4toAxBWsZOPEjOsrqTfCoS1VyVFzxOSRbzFaVkbjTJ0KeaLXGvQ2a1isq12EPb6lVjnJzPG
hhoVGqExWaCxnq4NrWntolQxNuz0KzOqYjOEysf7yNZPrku7ANFQvISSvzSnXywOO4NbTl1AZVKq
JLe35LmCdQx0w6XWR+YFFoXWkJxCL4vW7qDz+oD8quiEhmQjfFxAtjsdaYlE1rU5RippdrCO0183
7E4fwjGUOukIHgt0gcw+PFWhN8QAFqxtjQsTC70WB9ArzgBZd1kM38Mz027NVpYokKgcpE+IZB4M
O2hSbz/eIufbUIYCN0UFBKSBpXI62kRDgdp1IFo+wp5hy1t72CrZ3W/H8EA+BQlTpl9n0JaityBG
eqjvtOr0sxdlFoBQGH8c48LlgBcyxEpRawfsAYr16UBcu/ecKjdxPMeyX1K9zjZ49nyG61ygbwHt
rPd0yb/xJJ1Ebe44otwyx0c1RSNF2yEi96AIxzZ0w9HyF7JnWXQQa8jWOebxHg6vD4iV6hCYWmAe
2OxjBVu8CetSFnGLTfOW9KEHo5UxKsMCvvFPJFLjNdFgubHPR/l32MV3FcKa8ERB2Lq0gLPCK9JX
inoK3QmOvpYjHT/zNPx4Ms/errLqCWqI1GOXWcViUcIVmPCEtwBWGN2IVEN/Lc9aH7z8OPfWrlyZ
5S0HKC1yJOiKgu6S2Tc1w9B5CoIpozkHsD8dghQ1ysOsZVNQMBiqDsRtYFVeChMypg5T7z8e7fl2
l0jsEVa3OMcND7euTu0ZCpj23gKMVUdIaAIew3Rz7UaUCcvJaBexFjmvwjwQ3BvEkkhn+dDjaGlC
I252GQ6y4eCu5RQr8ezFqp34YAyYZlmXs2P9XaqteuJb797eoNHybo3Bf56RyvFBDRqykwDOUDA7
3ZRpl43VxBokvWgIBzIoWQc52TafndiA4r25atxxcYDISCHTCIjnvO83dxKqzLW8Lsy99GJRLeRp
c9BDeChHV/i8Zllwtl7fR/h3wMVqsVs2Y+cgoGzwN7Z53Ebd7hca+89u/EWcxUrJYUFdpgW+pH0P
AzXc+OOD7cOwGRKe3nql+OwwPY32Xkk+OkxHWnX5VCMaNru9l1469bc60j+rYblZzerlojvbBH/P
2fuGPAoGfQveiQTB6M7e9yhvcpDemp2Exj/e2me3K0aFZzo0gUCVQifGIv8EeFozHWxkSHe75TcK
/B/COAou3ZVtdiEOnl8uumFlmRi9caer3rZ5mnYu0P6uzYpnWhf509QPK3QQeeouvhqsTE0scxXm
fsAuToMwRaPNYCEpU437AZbtFqM+elhWTqi1KIsNrOiNnQiuIamFf/Pksh91BkQPvW8rcc6fdkgW
JFEIJEQkWnBzOh0OLakjCDPkS0uEJt6SQ70B/ASRMiNIGjSBTw8fL4bzFAWVPZmdgFMD3TDdWawG
lQF3h6+BvMGlJaF1SPfiYOM9iRacSD14d2vJ3fJbolUE9CQJIEJLyNaX4A0fWqstZyReThK69p1R
QKasWitcLteeDGKpOqq+UhwDdK/T7zjn0PCisGKHD4Vql6Ej9A61Ec9k6mbl+10aDmowON6RSppn
nLLe1BXVLlKZFut7DiUffEDKffmic17LnRbVQX29pvR2dqO8jw+efTYyceAASzJwZhkisTIk48D4
3sBQ0J/AonF3vV7cDWpxC6l6D71vpA1gmRoRp4EMnNqowdRajyvjX56RFgyXgedb8Cx8Z2Ytv3Ri
MLUSQFvsfA6Af0AV2ItcYwjk2NXDGt5yPrGn4eR0HJ2SOAhm0kkwrvDGKNWvs3FaOR7PmFAYEeB7
qT5iY1zQoToNMYzoElfQRhRSavplYv8EahoIuwoaUm6rjH0pqBpYsHRu4eut8owH42AFba7eO0VJ
DwS1jJVvvEw9338jEFJkXQEeiqq87o8G7RiVWfISvxFBYdEBzA+ZL7/dQus5CmrYjqnfYC+zQiVc
i7mY19rT+Aw9G3yFT7IkBTP1jSusR+XHx2NbC7OYT8NItEKkcmja/WTdKNY9Kw5q8Zsd8/iAWDZ4
7hlSDQ6J2OkHbMHkIwlK0ngdV/Bvt5Wt0elrPZQXhoKLSOouS3LkGf04r4mqJ9wDTmyJiFpJi3Yz
WLeo/QB9y3TafPzhzs8dLFHwiwA6QrQdbM/TIWWmbB2uFdRihpdaG4Isv6Z8zSHxwjlzGmVxH2X5
aDNbFuzMeyn7lkblUxpbyFrFL6jCXv6Afw9pkdw5+sjNJEOwIhNB2qi1X9Rip5rVXQZK68ef7+x9
I5eEtBBCnwhafnB+nX4/DlUAK1GorJxLnErbujv6LA22knBVO/jCGXkSazGwtC7VEdKD2jtzrbqX
vAcDItDsft2M8cL5KFUVdSx0nBNw7Twdljm40NOopNWU/U3NvlP2svLdLk3ScYBFKpQUulBsI5Nj
4TvlxXrpAK0/iP0QwkB+ax74taf4zcsaAnZpuR+HXRzK/YTODcNEWMVw/LkXEQzStjld4VCeZUNy
VRyHWRwUmhA9ny2EEbAFlDVx2Fje2TspnO7tm810GL+sfM8llLGMuDhnoaikjqWNiDkMmkFK/5kc
DFRG/PZQDr7z1cI6cbfzdfXo3a1Zk52hN8vYi8O3gA2pPSiI3e/7CJy8sI9RS4sd2Fw4sbeXPJlk
s8YBuPyN5c3qgNuItGERlVlu5gwNlmixm55Ft5Vdr3ybXumfme3Pr2Nc7NdyzrNm4feRHsWUq/ro
Bi2s2agEQ0yJ3XZ+/Vg9oIXqqo9nhO6gAFxmvvHsHrL9LxQQL26Zo+CLo7qeDacCDKiBalE9tzu4
vMN27lG5IRttn34png00b5lQ1rn7b5YWrF6k/qmJvGFx7CR6lzVqAadqyX7oHkbq9/fNvfsmMzSO
BhLzauABFbC++e2qjfzeoHmggUT24pyx55V8zGnvFPJ7T5ERoklG8d1P5ntNbNrSVUPB82MPtHlU
/OTDFj0lS+Gstmvt1JmSGRkSiZvEzxPf0/0hJjvJhqjdg/a0rpl+fiahJobnE+BwJP5Q7TpdVD0b
M6vMAdIlOZplwmHOvhliUBWfz8RbaZo5PyZA1EF/vYX3CgpUS9qV7VR6ko06EM8cEn/Q7bh1a++K
FmgC1JkFYwlv5WEoF8fxw9pSZUDUUB30G+L2Wpzzsz70UhhtCgu9pMQXVjGC8MELw9hkfKimm97r
hvJgawxVXBVtJ/1BFMOQ2ysX9cWBowUD8yvdf5aVj5ymhHDDmMKZDw+dOcALJ21f+VzvkSnsWj1b
e+uf71YM/Cjg4njqssw2oQwwhVpXx24WdXbum97ObsyVDPt8zZ4GWpxJgO1UFHwwpdmU3VSm+50N
aFj7+Ay4GAPAiCd7S7ANF4OhLcSPmzqbQjGUbmyLTGwTCPWsPFAuRJHyoS6q0QZmabkRMkGM3LIa
9OQUVf61GYWxz1UM7LfHApqaCjFDDUn2WefPnGYQcwAjOYTQmq/SrT6xlXFcuJrQVoDsCQUhxAA+
ttjR2H9T5nK0o0ww9TAjSNInEU98+7u0Q7WAMtIxWJN6vbDCj4MuObgzG4a5JwhaQrOgZgfIAOEf
b4n7avNk7XErE5jFtkb50nFcNLrjgbtk4sMqm3lOmaH5ZboudNQPQUGOvWASLzMIJhDi2qxhFRdO
SRNt0ZI2Jg8wffFNbeKVvJFQzOB512ZabwgpkNn3a4qQl+IgqcADGasEG2eRutkT1Rx0bgDIGtUr
6ljwxLb62S9Ne+2hd2G5Q7T9XdFZEv2WcP7cN1VOJkBmWiN8vf5kKr9rqobDF4CSJHdA9l563Jyu
Q5ZwNvesgo3yTG8qS6/9fmofLMNek+689NHeEVoXBTz8b3E+KMk0gErFUDkzccz7WlO5GzK01dvo
Qg344/17Bm6+j8rEGa5CSuFcZIjMiTPQ/B1qRN06yCNz8Llf+NUn6fdQxOLLSkD5KFguduQC/wm4
OGHzxGaiKP/CNrPPklsnkbnkzt60T+bKhXnxUx4FW2R5lai0qhQIVnmPc0sDpXuY03TlG64FWbxa
Ge+HlivKGE5OAKmNDU93Iqnile+2FmWxZfs2K82WYyj8+wDGG38slBAd3GiAhL5OAj9aX0VhTlvJ
Vy9cvMCg/zNby1vEKLRsdBpEdbTW95I6qikEtukdQ0f3ygAvnYLHoRbJjSgmkKsl6D0EbixXYhK5
u3Yr3f3MbbLxfqzEk9PywUK05UI9en4M7dS0okU8M0624lHBKsQXbHwnkjzCaSe9R7TMZwFPoE29
+hBYG678+VF4NudO4ch9MN/Cqur1nZ+GEn1to3D2K8ScSzeaC9IWkgINJ5i7WD8KgyahkucidEfm
tyndlkTdGpO5hU9VVNvFSiJ1cbn+HW5JERNm15RUft1u2tr1W6c2Pqc/V6bw4uo8CrKYQiW3qJMw
BIH8huXDo1lFGVeJSh52GytWN/I5VT6yJ2ttrV68bY4CLyeP9lVnycCSftqhJTjd82/QQAQkAQe3
r7ClXtEyuZgFHU3fsm2Ve4kQVYWIbaht8i1MQqQxrOw/bP3mVsWRHef+yue9uESPRinn+GiJOsps
QZzpr1Hqst+Co+OxD/srF8QVJVs1qlsd5eJyUKqGzI5cNXQHMYD5Kt17N07kSMtrsHN85Qu9Tr99
PMrLC9XBowp+mwA+FiHLGtpbkwKeilWY1B/r7rM+6sAC6GwEvx/Jg8ACtiBSLzSVn35O3Humq2ge
noueCTXzzCvp4zAOOTjEZsLJ2uydA5yuiSIbnotAvgGoLsJNjZVW04Cm/KpED2Iy8fpG0ccXarfk
elC8Mi7s6bNbNdU+4bZ74/WM+JQyd/PxqC8ds8e/xuIKrmFQWSaNBYqO1VZ+TRoWKUXp+D21k3tP
L8lPq3bzK6j6reXVl2YWHRh4OzjAWwC/nn5vPrKqF5qDE3Y09hospoKJpvu0Q5fLx0M8R+SxbN5J
vxI5k52Zp5EgVD/P3oQeDInZyQZJEJ6iP/sF1nsvLkVDVc+UlTBpc+gu8g0zdd0czD8cPO/VYTSY
JLi0xkDfVBu39FdxI5nYnlyUqM6gaIuqMIrRsgB3OrpCLltCUd4zY3cP5dP4uySt/EJr/tmKXQRa
HOek/1+aPQ/TG3evvBCAvDM4gL/AsD87wWUtWta8oasCo9Ylwb4a9VkUlqSIF0EKp3shkpWFf+bz
BAt2kMXAmkTjCmhjS9UW1aQTpPLTBvPUwTfY0v0uyMI8piSQvC0tYnvIrQTertuvve/OKymL2Is5
q9SJadRCbOky6T438Ji0r6pdfzdt17ojzr6kDAUiJTx8wag602jqsw588JI2ESq0dehYd0qTrLLD
zpYGyndAGcBdwUtSNo+frkEPj6Iebch1NO3ZJyOct2nQgallBTRa7aaUy+xkvZ/GWpZrSidlVZcO
deQ8Aof9LJup2q2rASeVjYb6Ghx0vp/f44EwgL5RSQxbPCxnvO/KTEU87XbeOBVWSRolsVWEUpWC
Rvlaq86FCcO3/DveYm0U1GNmXY51lM7GzuRhnirblQPx7OhdDGmxk7u083jnYEjECYwffONCvcR7
0TZ6BIm0UB/YuxlsHf91Vv2fEx297t//g3//XtVTmyaUL/7139fp97bqqp/8f+Qf+89/dvqH/n1b
v7FH3r698evXevlfnvxB/P1/xQ9f+evJv0QQP+fTff/WTg9vXV/w9yBQ/JP/5a/+8B9v73/Lp6l+
+9cf36uega/68Ia+ffbHXz/a/fjXH7hVjuZA/v1//fDmtcSf23Xt61tx9gfeXjv+rz8M658QlHZd
B06psE5GlvPHP4a395+Y/0QiYoIprEEkHTwnTBSrWk7xh4x/QvQGzTqwgsPWBivoj390VS9/pHv/
BN0W4C/uPKwjpE5//O/A7/7cSH/OyWXpw+X6lyteAvX4Py5RiIgsbs+Eiq7sDXMKHB70Wpw/1CDw
z0Dwzcj4ab2qL2sp3zLNfEdxIdwM7jeEagHdL3ZAzfOc6LkB2lggQvW1vYWayLXyll+VuzFiMFBz
yMqOWGwIRJT6ebjfJHqEztDFGMsKchGKMEbwnTq0hQ809TtvwptdIdoK+26ppYNY4BECxkaqiRsO
/3R6VrZc55YzoIfLjJ3PUiWpOODkv/39ipKMhHoSuBVo9LCgzrLMsMpkzAzFQp/fe1/JuE12fSiZ
n1IpbI2RvDi23oPBWA+uZrLf4kwis+mpXnpNMQZOntzUjr0zmoejLfPXyjwW4VyyjM5CLFJmMpqD
OcEyCl/O2NShGycHqb4w78VeQIzMRifj6s0mv9HRbXMWc5Efq4PHMuoipvuVwzk2hGHUPcXDrmnD
KSxhk73aNLJAAs4iLvJHEK0Lleu2CNS4j2xrw4U/0zD7AQfBsIWjk4ZswX4Amwv9yqvDlRf1R8Nd
XOS9Vlhw+SjHAHJvmxQdKxLMaiCRwL5Jh6wyHLbpTgs4Gm0BvqzM7yKTfR85tJGQpKMDHS+DxcgJ
FSa04N/nV4KdUq9o2HS79dq2fmmxHkdaDFMnUHCteA1AACcMIgUEMiMcXrp6NIyBVNYrQadH+3KA
vumG4vVehcV9ydBD7a9tnCXGuxz2EsQTUIfJcoFfRhZ+NUhA1jDmxvV/h0IUmGp1sE55ubTGcDeg
3IyGezRpLMZvlSm4amo7Bp6I9aHa0RT2pqjWtD9cZ1ghkl1aUkexloxwmDPNPJ8xvGmfole73Rqx
vanXlcPO5xRNj7gIAZSj0wpkntNz1Rt1FFMhARW4YPyp7/KIIJ8fnGtpbJ9F3t3qTpXnzelmOY0o
f6MjAGYo57lIcCRh4iCpobc+yNTyDVECMlfura9T5cM6D4DsdpUQcn5hnYZeXFgUCdyIq1OGTh90
kPqRe3efkQJftXEKuzczLq7XBJTAhloZ8OIArhMjb5qJS4psW5lQeSX5TzwKYZOLjM/Xna4J05wB
iYbue+gVdcC1Kn0mWjNcJaztWWgQ0b1NjlE/uy0EOmILLkx7kzjZa+rVdhpPttqDnanABaotqimg
6Gb/QiGucOfRSez02hJopeVJOOXliHdGaacbBVr7js+0RNtWlt3tzT4hfmNkQ4RnJbpiEmc8FDWv
Di1egqU/JQPb1KZFngrDJF9maudVyIVk9KNOS/cDtP/3wuCdHtVpUb6qYF8fCp0MzyLn9Tabmu5L
D4ZDGnkeFyEzDOL5KiMYcKPlMWBjaztkA72roGcejoOZcR9wU7lhKu12jTrxV0Et5W5EXo8j1nWL
g+4m6l4MVXUFI6eeba1SzZRwMMsM9EFNkY0oU6vvGSSgYRiaFuMXC+8DdkgBxuG0mKu+j1t1hPyK
MpJx+JaDXlKFJCdFFtVKO9+pPSXVjnQe07ZpZhYTmi9bdm8YPcc3Ltt59pWcgkGocWGlfq8Uju3b
hsjn7dAqXbITsGhq/IllWqB2w/StyZnqV7yfbmvHa7NghjfRlZ6QCXOPmtVDYZISD860VANlLoTm
p4lGgka3mAl7QLW+hrQ8fUXjMFH9XM3HO62stRfOJeEP5kC54ROjbJ4yW+AXScZ0iLWUkU+9Sazb
Fq2mIur0srsXleJclbPVbdyM0pusLdF0ogzOS5EY0wamUnzTobr6iWt2o/vQ0n8TSQ5dGDhhT1dG
kyUhrzUQQa2srjd9WzKwsJXmE08s78pRkvahUL2nqSxBz4NjPcgcaUaaiGhFhiLw4NZslwKWcf2O
U7P3daVjdZCLrtJCppJ2203p+MZt7nwaFeHeUihaPQ081XxdS6cvFcvyR4fVnc9sYZc+daE8mKFK
GqsN6ueqnQWlC1Mbu1B+ChtO3qLmQ2DnqDwKbL+DnlVjqBd6F6JVKg2FakKezTBqv/b0eZe7JTj8
OZ+vTZi3w8vZRAesML/OVj1GSK+L28wmXeApZRd5NnSV56zoQr2EqFyuafPWNcd7TaXas5tqWdjU
um/PlYJl1mV7L9VR1MJ72QeXqQiZmRQ+nIxMyK/DummCmOJ+qJKvLVGmuKZcO/RFb3yaRwdEFMLU
ncWMedMpbbevZgN1TFLMG3cAjqT1tfKp4o0ee2pWQiJRdXc1ST20O6ikPljwSNyozgjin5Fhut1+
DEnWevdVkZEq8DQ9vxIzmdNNOaj6tu771gg0tQUzIWv7vvObzO4Kn4ya8WPIkUQ1JtLwhlrGU58V
4wusK8K6Y9gAlZHZPndzEonJa69hMzQXcPazu7DsE5i24xraEGbzvWZUUwRIuYGiS8rn2HMz7cpL
uBsbI+mu58kiNCCNQ364Nd4SMDfr08CyEvUGkIkKnQXs9SClhRpxVON3jgqNzVI1uBK0WiVeRKfD
d1WZ801DiHHoaOohC3Efu8asLJ/0HQ4EqLowDzV75hax11U8Hh1u96HasiEJCqtJDsDK3T3NszpA
IwlooElTRpy3X/K2whpr0zpMBHr2gQiUIXWbnxVz81sg71rQE08PmZv1vlan1r53RPOlzlx21fNR
m2KRMSvKPIri0dROPksGrQ2IO9jopnbsUr/X8wJKjFn+c3DMlkYeZSVKoniH1Zu6Hdr2ZjB71CmM
ys2uWrXOnhQ+Y6F26Ctu31JK7AgnwJ0mcMzzecJpqHTPPRwc4oYrrT+buHYZOOoBMK7cd6jDfFoP
etAmHcSmlKK7s6xJu2spsg9dT60rK6m7+rOg4yeLEcxPmhvoUXBY+1pnDqs2eOlqLxSVlSzQkm5o
UQawaZJjw851H5TJPO65o01fCazErrsUB1qcwQIAY1BIy+G4o0zubqzKnO4LU0MDo08JL/Mt11xR
BO3gJmM45rCWCjIr9R7gRsHKbe7BDgaEGVHnXenX3WRoMFxJLP5DKqfZgconVw/tutHmoIaR8yfm
jvoNS8f0qtF1luKOUJUHT3jlLWNrVhIXcxx004IMBfkiPMpPcxyqNh0s5zxkVa3fJzg6q5ui+AbW
4Me5/8XkDe9UqINDVhPaBKdhit7ig64iTKm8jM5jw1de3ZfyJR3MMAh2QvsNpJrTv78zVDiq4H4K
Cj5gHC/EAx+gWhnEWpBFPogLo7FgbT8FGvy6iAn/ZHjmKM1vqqnjvQBPRrQwQE4diQMYL6djqbPK
7bISrUNTzD+3uz6WrzP9dgiHXbb/TabVezD0g0nCP4iUwKhOg7FxqAox63MAl4HvMN25z6bisU6K
16kp9gKdVB+vgwvYDw7Po3iLhcCnak5KCJDiZaZtbLRHhcWj2Gr3LlJpzfTNKxqt5fHnD5TTkIus
diqnCddoilMkKm/6WIDT0F+Z21VC9aXs+XhoCyiBaHUOgARDM98bqLt36ThoDBzW5uwCUHI6osVD
GtcJuqoFJm1GPgTWSw9VLjsYD6KEQEvYgDL/2QjgWr4qZXJpG9saKiuogOExtlSLdzI6sqbDELny
1Uy+u+S/2GGAzaTgtwHi2pIlgXSjql13gGK658OOJXCKfYXC4coaPMd80CWIjl+4/EIvHWZAp2te
9JPI7XZUAYKo4CxI0lXgRV2I9CcGW+HLGgJw8asdxVtMl6F0XtvNGJWDRZh7D0xfOzIuneLHI1oc
Gfk4T7bpvC89rw86KNrUPg3A4AmTLuJNQL5DvHBDIjcLVuuT51jDyddcwhulmEYAd1Dyb0MRSq2n
JobHBt1lG1RRINtqzHix9i80Wq2yAQI/e5+7GgrM0FFGBWw5jyNctLhTlThErqAP7/fXSpSDwwMS
YpTt6QrMcQHGgXnAUbTFLGZ5kyZ9yWZsbwFraOebKeDD0oVS6gkddK7j/9Vv+P/LKX/gXjvas2fl
lH3V/ng9rb/IP/BXOcVDZQT2ZEC1IDmEIjwW+3/KKVJNG5xKlOc9sGsxRX+XU6SbAPQ1gZQjQ5B9
P3+XU6SMF8ooaAkB1Q7lmf+XcgqcjtD7IPuPUY5FSXGRiUBfM2XOhOKG7DCRPDr0JtigJsk+OpIF
a01gy4Yl6L+exltcqC6kNRToNLdYlvUODuxwpQ74thmzwAt4RLeo8jmzn1UBHVcdEvDtFltwEV1f
FDvEmKLSqMNCbqiUDvZLhnmVzZWeRX3Ci36rOJOtfM2LuemDZHaGnZNXKMKoak5CJtLpSVHgDnw7
jlP11s6Z/uAMTu3s5mpQWNioBC9/XbHLduPB9NXYO3mD3oqbktACoymswqpeiduZHTzvO1M6MCUQ
Affr0ciz2NQSluP+MJNx9LmaAWbRXG924QecKEYTWAmzviSWQhWfjkbaRyyHmibqG0nh6d91OkzA
vIqR9jGBYQhQL9VK8eINWw8W2Y1rjQ0gMI2m85UG2g6uEM3KkcaTqX5qEtQXqwBIhWgkBCD6Gxgc
uWEz8BFNTRbzUFfzat30C6cp8k+qPbFyz8YRDEFfjC5XQ6jaJGWy6bS0ySFbVKRcscMC4IAedwqB
uWTL1PRFhdSDiXlWCdOfp2Ki7k7xUvKgdIY7+t0sYKYkYLf3SBVqvfQa3oxBUadzEeh53r96hM6P
ytwkxqHMWBeKrCs4Ojsm+yExMvJpHrTxSbUbB+y+Xs0dfyymtghmvdVhxJb1zXM3FuKQ5ZYJ3dFu
uMavZ9/XQHwAkzppPflVV0+fO+GWY2RRMD7CXFXrMfQm1971ExqDa90tb1LSCFTLOsdAAp+aUGjp
inQMCttKvNgdaXJbFrXz5gqSh8jApwzAI2uB1BAHGl/dRKrXxG1IGlmJwM1XQn8pKhTX41ujEAwt
mN40PjhE0d8aI59NnyQd3TQGyV5GLAsgUIPDHwev1SYfsv8Gug5589Q6dVkExFZRsEhaRtBBVeNR
jgpKtS0MeziUpDMe57lvDzbTnLsKAgX70iIAilqt2zhKV0TDzLvvWCVJKCxOYpX1DbQyxhHtUW6y
7Tmjj8UwAuHNEydqpg5N7B51dqzORh+PZpv7blXi75LgSVEp0waNc7qfN1m3tyXIQjVl3qkSeOln
anyqJBijaCZe7sBnbFHwfS8hm9JKzaCUMA4EO4owldDOmAxz1Ei4x84pCLeq5jsSChqFqj57QIcy
CROViVL5k4SOiASRxpQCkJbAUld3xe0kwSaSOF9nCT+ZNnF9W0JSmQSntLmfd6UErJwGMFcqQSxC
IIGqSWBr1tLqYEmwa5Cwl+OWqW8BCdPxQNih4SjQJEiWSrjMKtwhzCvT25uU1oFbW8W1WRmqL5I6
OUCns9tzSKNuaWtoN8VcsF1RkOoWhS6YHU9Vt6VarQWMQSYqmyleOoqtxKMypFu9QpKCBq7Qmvsp
sLu82vReNvgevB/8nKXgdROLBF5p9JvGbXjktlW6zUx8Jp42gMLmpvZJkxk/BASJv0M+yd2q3CY3
mT6P4VAMXlAbXndrccy7yEd3C6xkW/Gtygo43R4aBvZ9VZGAd0X3DHyLRB217UPWVA/tzKenuSrt
50lJvpboLURbu2Zfm1jnD4xPGjh7jO0SomubOa+qqPQ4lm+nViBqjm5lBAQtL+kdGUR7N6FrPttA
dna0N9zsHByIlDB2aFJj+FK+4849mRrAYe+gNG/UVAkp1LAdn4g8NX0nUf4ve1+yXLcNdvkuvWea
87DldGfNki1tWJJlA+AAAiDB6en7UPlTbV2prGTZVb3JIrGDSxLTd6aPH4vSXfblimhbBg7ZfAGO
dSVWxFtpT+1oaza5NdZ47fhVoBKrml6ZReRuEcsF5DyETykAUh3FWJkDeoJGC8tMdzJS2XneLzFP
40MnOdD4xa6fF6qUncF2ZqIt9ht8b9RR2aZ0kcVju+L7MzDyXL6B/oJX7UH603SAjgmcgBMhmGvl
CbgHxiDwXbQCjODyiREyyXLG+eik6KznXWCJPwsflnrAiO5VbSn7Ua7ExIS+qFfTG1vh2ICLd47f
W1nfTN6+YqSkAOFAckAr2/2MRLnc2sZMbr2KoR8Jo+OR2gF96KJqvpsn39u4hPdyA3TIApKGiLF9
7S/hFaBif5UhwOg7EZygvWgCJOgE06Vcxs5GAwSvnbudNeJKAUeIwRCnaA6BS7Lf7lZXfxNa73j3
83s0TKJIS0AhhHRBdHc6bxts4iANJ1A+uMGP8Dxj786NhB2jzUpBf0VtnRdDZ4Od+3hskA8Es1Ml
4cJjx2zjQt1+8Tzrled33u58iLMrWM8HBcH22xVMHadjnZapkUXIQ4bqD0mY9uFf5GJ9rClxHYX0
FO224X7CPfN9Tcn7viptlEG4hmHCglPfREDDEVOHYsQ9oLlCMvxPMtL/Lw/+F3SZv33yD+XBQY/P
rH+ntlr/wt/lgRv+hR4pLiJHoDBd2wThv/xdHrj+X4g8WeMz16ivv2uAf8oD8y+EgMN8/xZX5Ier
hPif8iD8axWQrtBYhKxdyJX+S3mAwX+fmiawPZDyyEbCL4Gd7Vxs5fuF1U392INbxQYbPvn1Evdd
mxDj8bc38tmiPkOj3kZC09UIoX3o9GGeQyno0eS0iITs0rousZW3KRvAnTY4FoCQGqoHV/sw2E22
6OsvRj5bChh59bLZyCCHLxvhMmcVSYWeW7KzfLVGe+gjtrSNgbWnmlSzeLwbkBH+JSD22ZCwZWPp
oSoEan62+sKCmgI3+Q7e+mLTNNsO9QjgD5z/uZWp4vh1bPw5kPn2lL8NeS57mHGnHUsLQ6Lu8pBZ
zPZ+2roIxbdzFSNSMA9vvLsv3uzZ3vlhzLNqS3XgqSw0KkdMRGud7Oc1uXit8jT0iScwIgn5Mrbg
qyHXs+M3DQTVhhAGQusQTebv4XiI0b3p/ovH+vTr4cuhmHfwj/OS2aWuCNAIp0s9HbMbF2HhwwvI
wk2wYY8qRgGb/XnAT58Jqw97hAfKwz6boD1x0Hz87dP1oMbYA3HtL6ROZ2Xx+qGwBlaRk4txkLb2
/q0xGTJluj3U35XYCdcFMUc2SGDbm8U1AXX+5+c5l3C+DReu0lKAjA4i8s4AzboWRlkWKODKIyTM
+YIOUWhWukMCYPwvDBAf9zBcHH8b7QwIW0D0Ok7doiQ4venl9sEBijmYVmN57HYtjcmXDS8++WLA
nOERQr4COmGdwwymzYkRoBlkWnXIVncRTPJVQ+7P1jNigtFFD0mQiI/6INsUUVCAWYWfs9gbly4k
YjSPQN2mAgLE6BqB2tsvAcx1ov12UVm/27sxzxaXw7nPWqEx8WP2vEriBpGuSUjgQX7QrRn73b/Q
hr0tpz+Nui7H35b0sHppCo0npbvp+5KvjQNp2sfBDOQUBHH2lejwk/ny7inXj/vbeKVrT6Ut8ZSE
BiiOtZH3TrQt6jB3GLv9Yil8spe8G+xsbY+FV83WjIfr838ersDDuTW0fms8/pf429nl+cM3XJ/+
t6cTg9UXM+REKVqE1juyRfdMyMMw3voy/7vo98N4Z2u9R1ndlQRvk+7aMFGI0C5SNAVHf/e0/Rfj
fTZFESQKsfkawAmLyfvHC1pu+NZc6VQJfeG6RjwS90a78+7P3+0tm+18Uq6eqhWbDSLcWN6PY8OF
QaVPdUqNboC8i170y6hSTbri1mMT7JaING3B6RJ/E9hQeZBAqNSoEdBAkBOBJOFjZAoC8YGLJIUF
LnpT3xhGnbW2fPSMaOO31bitOfNeiDnsunDJ29LDTd0u3f3kqz7rK09uLVSnpO+MfGrKPSnLfmsX
gAEgwZjy1grbpOEyPJht9cV17bM1gvpr3RDQxhP97N8/flWhAUg7RH0KYuxWsulSzOxSB/6lJ8uv
DChvx8HZu0ZWCKJhkR6DlhnnaVNQ9E0VNGTr1QW4hJk1ez3uxDf70oSFDRiCndd7euNk4svi77OT
6t3QZ6vFqkcnkIDH0uLp79Y+PnozrWasVXn81bXwk1MDFN8bRYBLP5iC9y9VI2+QhusVWCwycTim
S/Xy52n7yTn/boSzDdxnHFqyCSO4QZkAdrNpA5ztgvgZLHvxn8f6aGgzcZ3HEsTygFIRNqz3j+N4
LRuBJmBrQ5lOndidEuVvVhh03b03dmqFmbimTxFgZVjYQfd98QM+2ere/YCzp63c2h1JiB9QAVVG
45EOF3uWrHQzfHT/Qin/yaJ4N97ZQSUtuLwLF+PVxzWUpfBxJFcIUS1idgXkOOGb8hqBucmfH/PN
mXu+PBDGi97y8N7gOnV2hCCeuTD1EmBHT7wfdh3Lm7IEGx1jr0GQlY/Um7eOIQ6i6LCtIB0BhpWd
yico6rtMZjqjmQfB0OPwE22Gpwd2hcZVmy/vDp9+DJBg6FW3XpzP24LOFZczM6MObaJb2O3fXK9I
bfPyf3fuvF2xPr6V/zve2a1PjqWDdIiiS51b/1qx2Mnlc8DiBs1a1NY4LdmAhtjDr+7Hm08vMdKv
XP/rnflPP+DsTm3xWtgCSbfYtabj2mRE5+LC/lrGsS6jD+OgzEcQOMpJEFzvl1ljNU1R6bJHuICT
r62EIp2zFTpCJN00bf482T67dqIFcIhAG0T0/A08/H59cJZIwlFMEJkANzH0MDZDiAliFMJ0Td6o
phzm8X7zX/POQZEi2AZ+M6AhON3Pd8bersuKA8ZPIR62gzIjS/TFKvq4MyL+DaUVihJcHZCX/f4t
tgt0h2zACHaF3okmi6lp5X21XTspgwb7amv683BAAN4PZ0KQXLIOw/V5jax4N1njS6H02a5JFOsq
bXK6Bx+Z//nzrZP+/VzBU64RTjhmkHZ9rkCwai6W0Bd9qixn38m5TluOqL3e8+4dhni/MMxh9vlq
znz2sB7CvqBe8TG0d3YQtK6YZCGwQQl02HL3cKKjWhkOUbYGNYSxm+OiCwfYVwKnjwswhEQMQBgs
1YjLOjdgEL+m8yzXw86kNPH6BqRrhEpMZxXc21FVQavudZlp+Lf//S1DEgduHtg4bqFn546ufHsK
CJgjGgh7FxjVI4UetxP8RkbRvWdoI5tCI/3zoLBPf/y4OAJsAIPrLP5gjHRoMGqzLnU69p7eRS6R
90sIGfbG6miEL+3o8pulZPgy6hkuhwk+g5n61rM1LywGI2vES+8Nd7IKHZG0vI/2tRXcwmZ/y4Lm
Woz1g6rE1p2bG6vh7QEM2L4idQ6znziiKUJ0a1kWh6araskOxDVE/KEj2WmeljAjNAKD3XXGsS4K
ce05kBlHqr2fINdPXSrmRFf01vcpO4WkXiWRURjPjvHDrZ1yW7AAJ/dUIsrNmyHmr6BdNcTetyaR
zr09ZG/dxXzm7zxTXQQeAhWRaOiXHtTIw/ADNONFRDq1g7Apr9rxqjf5Q0CGKjFYewXoA8nqDZY7
3m6du8F4a1t93jRw70knLdW07VR1S3t9Oajpshrtm961b8wmYhlS8FkSueNFyZcn2pVXhVSPdWHe
ceogV6a+syFBTo0STq1Bt3NcIIshrm2xRSsFaNQ7Gywsv8apeQUN9CsNrR4GDn01wrueloA0ICQm
z/5AL70KwXJ86rYDbS5mdzpVjOXz4j5pBvGSBCg7Qrkxyxdp9LdWrb/zsPkBxXZqme2NR5Z904KS
dXVzbQ7ejT1F2Nt8I3FDKL0rw/yJjkNH6UwqLatQxrUkWQ2HyiSWjTa6e6onfhL9/BD5IMv8kthJ
0bSvug7Rj4+WL3Q03bSyECo1mMFbTXOnQAynkPXfO1LnsLtugwD0usF8klJpDDFtZea13jPQ1zJu
qbebF33sFgSdeLS4qnr3m4GQ2XhwgD4hXfe7NMR3wbqNpRnIisaBB84EK+yXJSw0QoyxGpvmCl71
rS+WMe1b2FgUMsJHEPWWrIKknqpjp/T6qcdLAG3HvnQuwtK99rh5G+JEi1XQYoLZxdYqERs4Dizt
RnJT8MCKHWM0Esi+b/qJbCJ/+Va6UDl0TfuzQHWGkHA085kEOw6Fz5KyNx46o3lm0msSuNkgC4QB
JjYge9lox3slJfsWCNPEzhNB+G6K/raikJEqp0k65oP46cIRZHFHYrupkYHnTCRp6WImMNbsy168
WFYr8nBacLEs7Q6JF5OVCLOGH8Qokfbu+qeeRNuw99XKkwcpX4b7QbYHWnYhTAfDgAwQ+Jq4L3Az
IcpLgqKGx35md9pXL+M0vBJVNCgs2ZNETYKkq0ZtvGI4eqV3cGl9srlA7tXYH1UULVdjZ/zoi7ZL
grJjF6EHEKqtpAaoYEJ3ZiEqq/PEnA+L216QcS5yjTed1q4WV3/eA72PpaKFDRBGQnh+ceJ8kIfP
VaDdRtkCpD1i47aua9fkRKto0C+uz1l4i0hy28iYYhC6hvWunuSMCeTqCZFo/MmrC5YiNP9J2apC
261gM3j8BZJ6mfDFuDE5GOyhtPb22BepP/Gc+MhEqGzzypYKiSf1+L2d7ek7KOiXxQjvGr95xZZ1
KlRUXYElvW1YcRHU46s54co0Qq/RasxtjrhIOCF+0alJTZPWD7USU65t7l+4hlj2ow/l9rpFuzEx
lfPaBSyAvcuctqCnhwse1EPaQ0BDyjraSlv/cpVtX2vWRAcATHRjS55XlnIvow5bBelEc3BD5eYi
ov3Gheo/7pzRucYlMw48zHQFVCdXHs+dJdQbj8EtFo3Rwen4KWrr11BHq/lq+TVM9YHMZI8coMxr
rKcKRo7R5NtqMk5SDOBLg/G5C1B3NC+z2eeFDq+ZQmsX2yjqWEj7GcfM7RwV+66EFMxkQIBllNXg
5BMW6qymfmaH6NHXzENSukN5BzAJsXxFE2yIcL/NkzouElBL1xx9ae7B3WOPqYfEmOimAZs9DVba
tO0hWqpNYXs3mk1XbK4uJal/lWV9oYBPx7BSEHjtagBu5nKAonLZG5IeIsFuVCTovoRWSssolXbI
YtXJKg493sVIZUqIi8rC7f1ba7RpbAT9wWfWCe3cXeRw0DsjEuY1dhQVVyGgG+VUp57zDXTXaEah
tsQxcquRucW9JJz6K+ZjU5j0EHfVknWN3PDO23i47oqy/lEZIzpXLJedDUcOnw+lB1luKHGB4uVd
5YltIdi+GcSpoG4FS484LeW4tR1yUakidxcY6waGlFBuxyDhjETXvsj9cN5C4LSLqHnXmdFduMiN
41Q/mUUF+q6Qq57NV54xZDWyxGKtvAP8rkfDb081KeH+mEcLdin7wTGM2B0dFbvhdDFI9YTtekeR
wxpD9pV1OgQuZP7sZvulZxFk4N2UlAyRmG0QJYUBGQ4jbpd4DdRebShiL0S2tYe30/bdRTdMP9Eg
chvMaBYlsZlpmnG0mojUuHOof5i1f6MqmQUVTREht3GwNtxlvLLq+sgMhj3A95NlaV+WyOvg7VHf
Kg6vplHT8MBD+5EVsNNFHEGqZX8UMkjYMi+nkaDrK0cxE87efd2q73KyomzwAKnBhRnFiFrCN7S+
24YBW4C5ZSaFXdECrOHINDDtIgl81NUVsqtpI2I22b+azr2uFhObgp1SW2YLC2+aHoIkqB0g5mky
3lWJKBbnnsN4GIc1yEfaPFfYlhu7z6C22QZNSJJAIxOFDpduVWyoEZ76SuSTJ56ID6khrl/Po6F4
6s54/NCClNIJjzqiWyMs901gHD3hXPkLPbaaPUbAJMk0+rEqeQVlQ/Bdd3LnROwJ++INsz3gm0sB
wdni6xiuCxoPliexc5IMoTcn3tRZNLtpyKtNFzVp6cAY2cAeUc7+kRTBSZQDPLUNZj1hQNKh3WFF
avj6pZnCaG9y8WiOwKFl006Z3woadxN8W27V4U9bFfI9WiyrSEYbXZQ/PB1cNyFahg+lcVmQtV5R
5Q+/L/qtnnr0cY7Mcee5xD5yDXfnIAtHJ25EsE7BcUf7hZYS17p2uplA+YJrtZeAJpUwGj+VBImp
KScd4GlQDQm65aLjhwRw1BnReASS1aaIhqoyVVovJbXN4xSUO0vyK83H/jS7fXvkTXEHpi5toPrK
S5QGqa90ifTE3llSl0TVd1KEr7OWImmcpd3B1DqgyTYdtgYpeNyF3ElF3fA8klasQ/4zihhy1ztQ
w0Fp8zFGB9/xSfekPGm3hS0Qm44J0WR/NzponthUR9o7qedIH0VOAUQ2uhmx32+HcKyuXWqVGc6X
bgOdWXfpqu5glc4B6RXYiQmqxSQM5U+/no+4rAJT5T18l3NGArIr/HHOFPoXLMPywI0B060fzbJK
XSWJf0vkxMfXeq5qPxuboMpZr/sr3Sywrw6j15wGzLghbtGHF/SelsVlW4zkG3yM4XUBM+UJBU11
4JSNTyJsy4xZk9zzxS0vKRJoS0zNZWWQRxjerN6oU7MarVOgJTnysa5gxLbHC+62wC8ZxQYLsRzi
DSOrFsexaudrxI3TRCC7/wciruml29DliOO0ypeJrNuwFW210yIiZCSOk2JDQ3Lh5Br9g22V/QUZ
UC4ohJpclDUuuPHCib1pzPWWGOo56KFe1goKUvxb+PLksz2Y88GAExMmwb64cJq58XBmqOaiVga2
MV0nBPi/3FWknYG/6da6dFwykBTmaew2Sx/6eVvTYYrdEtjq3q+FQk9Yi4fwV5ot23uQKKJfZsP9
6aWU3olBfLcDegGSET0ZTMiS575IVGnqOLD19A3++BEBbKU9xgVza6wpRNpt+zryu7iJBLnmo9FA
LGyxwo55pfJyEokKCvd66IjcTliLESTIk/rCAfcJrReuKYoozJHkA034GeIiIXorrZDrdOE2TQZA
MjhYSgQjeMOSrwF9QKcj+FBJkbVlLRGAWKJnE3XHbcAIXJIt/yo2/i3F7QwegbAMKegws8HE75wB
uEp5aASOgiWFtTnYg57Jx8ZFQBkWta+9GYgqdG/BhFweYspHzIhLNs7RRW1JSFWmHpVUlTrYq3Of
2VamXdxDOWkuuCPbRPvLQ1PBB+op/6eqPY6CCZ1dsWlvTVS7cS8hW7Qk+wHZubWni//457vxms10
hv0gn2ntbra6leC3WlGa34i/Xoc2b1tbpw1rEPCofbiwKiN66hv/MJaFk1KfGzhA3OeJBVdBa01Z
aBm/8Pfw4MHgP1dT2V2B/dV5bRVHxEG63x3aekld0fZBQxzUhwSRwmWtd1/89I/aIJj9Atz2EUwP
l8Q5182FMXpCLJgqQUc2nHfDBoL2Rsaj24kgsWU0wYvf/iihto8HKS8neyZlPOFKEzfS8LYoo+Vh
kUZwzYMWzW4gidtGHmmfmr5A5VrIn4vF7//8qz9yR2ggBQ8HuA+o7CDvOptNS8s6E3ciIN5rbBRA
+OLKTevYgEyR5MYXAbofl9M62hpUs8Z3hva5KMWcQhZ2XvO3pGjYtXswADStgLChO0GQlF82ZFlp
hXeL5WzAM5p80EKypYDSekSFTrrYd18jdL/54iV+QLfPRjkjNwiCFCCJx2O5G/m8tkGtNtjZELmU
21vP+Wq09ZP86ZnO6D5pad0GPUYb8s6D0sDZhldR8kbGA+l4bL5M1v+AUZ493tmiDDpQJeA3u5RZ
XkYaPxGwSNrGtJkQgepaN9E0xZ7VfgE/fzrq2oscKWqQCZ4r3vyhgYqjxadbs6zXLuDOBn3Pv47A
+fR1/jbO2eu0Zjr0/SrGH/fwBT9B1oqmWROYiT6p8n/R3v3DFre+zd/GO3ubY6ELz28w3rz397gU
I/ZxRdPXaHrypbf00/n/22BnBJNoEaAyLxiMqt1g/TD0vevWX03ID9D52xNBlPjWdNg5X9XIg2AB
tqZ1VSOL6Y46qXMYXtZUxDXI3blnTtxf24fun2Zd/0ms+/9c6OGa8/m//zHDfZDhHn++PPOzmMT1
b/yPTc//y1+Vdf9jzfPeBLbofITojPVf/yO8df9CdClMuMhl/l11i/hDcA0m2I3VCe8Af/ovqts1
EvHdRgRPIIg8bxWwoMkCmruuK/i3w9onnTXYMOIkjAFhRs/XNh2oM5JY+9J4taNZbJEFXUB0Upq5
u0Z7+M6Cp0dY7MBqM5U90jWqTtzVhgFMSQi9VtzTD3vNB7HQHyU12+IkTAQ8zBYJct2Kl3kUDUwx
84ZKtR0bcHyNnoF4DGCEaAHgqJ+CF4+xBxih1MnxAThNa/sMPxA8q5CnkU7jslzO84Cmx4jMEaED
l6kGsstfus48IiN1i5STHUc2yhwOB29EtnNbbbzegM8EMhhLLepeIvYDcS1YSi0iSB5x7RfgUTjC
PjibT7bC7cxqyidYutTGHxVixnnwjbqyRutOUU2xcuoFXjlEpZhwNWwdQkQKYPveG4CQe6z3fqBy
bPa2NZELUGFFVgZ1NyNPxBpujQhdEpYwsNLAxvMuhkN30peotJZuQaXFhxw+KLrpqOPF0KvcjwoA
2lQU12jHgoieSKE1gCgLwHrWDOF+55WJMQu+pvWYMeCeR6eVO8Hc40jLOUYHkZ8iih5dXN5z0lb2
sbMMDayoeaRo/AWCTnYJGo/JuCoqBCjT4BuLzGariQ2DG4jMpEGzlB8I1HktZWhuuolVCeOiyoKR
O+gxX447mCU4kmh8fmimcTqCsHmqAwYQvzWWuELvzliF9CXo4diwQlr87JzyBWZFc2vNwQpE1X4e
LMFVMfX4vxr4FUY5LhsbRkHcrMqffa+R/Gd1MlY+ARzs1S+uiUsY/HH1Kegp39hGi9jABRgac407
RzYvrObmFs2M1icC+GpxoPfR3CyxUgM+UcGG27L2rRTRb5AoL9zZ2cjhS2BeAoPjQW3lhJCFt26p
99T3mtiZontpjHxTdbxJPFa/aOnoE5KxdKYYfnfUgjbu8Jic46vaazYUAILhkfj2t4hJVLqGDa03
rEhDPs0TgqD6UaKGBi8VSyVkbCJE6xbwgpup0RCZtKHqJK5/b0/ho+EsHGUJOZnrj2yGmmy9QMFX
YTRIUsBFLS10WSWVAd7RBvoVF7V+5V7bA/+ElajpvHA/1z2sPg5iDjshl6Qmvc4mVGho9ITEID6X
Ywro78UaYEGZKdw8vXCKXVCX/MEyC52sb7Wl0ePkhl2mquWJ8QhPMEnnHlTnDapHxCVGaORA1jx5
Q/DgCTg8ScyFQj5WDSoZwknkbPWSsR5kBlo0PYc1vRht7z4S/DQ49bNVlBr1Cihi3wG75hUB4uxC
O0z7hl5qP6i2nmLyIEp17RkoCzwYAtOhEe6ugL0SrZwRKTXNBzAowCc0O3UoIlyf8rjg1fdwKC+C
UPKkHuTPWaAzFDGvEaq0pYG9ZyCsfZ9czvUyx6OuwKrU4U+381uo++QTWgbxGFtic8S+NmRT68sE
fppfgQi+RwJuuaqygd8XlbGuC1DrQ2PBvNiO8GmxNkVfti4RjnVZ1x0YlKjdorjeSTV7oEcxK4Oo
KzLGiZUjSEolXUugDG0534JJsxEs0X1XNWVpGQbPsqbdptDWdT1Q2P3s4SUcDbSdAkuduBN6BKJV
4qAVKvOqp0mI9A2QCP1PEiD0oBg3JJqw643Vr0Lx+xJcTmoYDAk88FzUooVMsHZuSx7NMT6xHSvd
/UQC9mOgu28hfqfbgFYb2XAiNhR/vQdoSOoXzKDUi5o7nyOHSC5IcISz14ybwBpzNSIz02wownT8
EfKgwqAXA/yIm3JA568itNimU/SHbqeHUc4n5bRtGgid1jPAJzQBQs1lbHhAv7V2+9I28ogMywMK
4usK9lIe+CWwGsCTLDyy3r4wGqOLlVUpmGwpECYBw3nX3MOB6+ehy+8ma03zNflN0QdXHq1EUhB6
0EZwSQKqMuLYRx3WbgxUCARDi3wy+sSi4rZ9O4cWJJRpL/VDfj+iqXtCfPcSumw8bisulya8VeN9
17p9zKXca6J2y4L+OwZifuJotKtEsu4H8LVLA01lsN1adDMM+rJr25vaRr4fil0w6APaDonikbg8
2ixBs1G2cTf0xMr8qryZJpgrB0Y3eqqRSxZkTMhdCDgVfZdR2HenCBJfFJ+gdXZuzV8nA7l5odwr
ODaLKHjFsbTt1ZwNS3/RGfZtR8zcrMMDg3V3HMMtiZpvmg/HBiFZU1CcvGm+HKWFTC0ONRu6NDQl
WFG3WK6kNA56VvI00eBqnGsnte32LsBFwjX0vjfAYLhDC75a/vS8+WF06cPglTUoRDTSbWT7PTS7
p97xDgQhRQegf9V1Z3bFyUW7i80YRLHysP/CsuiSKmsHtANzEIsPQCpIvNkJM67QCLWxljobqvDR
WshRTlOmpuVk9eI0tgtckOMLmp/3CIcD3x4jBYtsJKvmjJd2lVaBfHUFY5ml+YX2Sp1JB/FaPdDk
uPXaO38FrBwRPdMAPIjrvVpAkWSLy0sP0gHeYpAXbdXA6wwHsD0VMXwcSW07u8AjF0WPxsQt3aPN
BdJM/RKwoduSmLe1HS8FyBuL/uRjteVY8jEDp1qWKplK2IVVlYZVkw9oDY/g4ZODHK5QNCvyn4fa
YdtIwgI+2zIeYKAIQbFMqLsNEVwQzDTLAt8NitDu58xcujgEhlHV5iWezt6g1Xu3wQRPQf9aV2M5
YVISvm26ORsjZ29X9q3BuqehlbekRucWGV6YDR9i1oS72ikSI4Q6YJ4Ao1kwq4/F8C2Yypehkak9
qKupBavU0JPfY/siaEG59YkNz/hshbijLZDGRDMixUBi70yj3xsFu4TX+qGyOlxcAgQOtgM4ZsQ0
mKG8rgM7A6K+6Yzx2FPjBrjdhsgRE88Nb0zKNr2BtMHOAVPpIv2w9tRGBOXDCOdwBBNEh2gzF6SI
0U/4Tp7EeS3Y66TVkjhM3BcaXEknKo0suWFJJNLLOq2LWDRdhXA/92WmU+6vzn8ZbekcHtCK5AWL
L1F9JRMoFMDmGNcoebeIIIPI1XuE0LZJ9MgL3JdLgMUyjMu6wc3R3cBZnysl8fZZ0krnJqjw2fwm
87Ab5u5sXMP/nyNXlMV97eLQl7myuwczWjzgTshvJIj+j0HJW4nVQeQRVMhiJkOO3fYYgh6H+jRH
1oS7G4R8Dllz1fj6OjAbZLFSjfsb6Lm4NuwEebSrvDuxxhJI/ICzzGQMZFu4oWIrOc9sC6mU5Vic
KsccE0Hcl7IPUsui12h1uF9UhBxo7SQD745j6T9UrntP3OHk8mnPZ/LN9ceHyBsfF39K4IcHD4p5
zKeNgTkHSRCNZ7u5bsswMfoiXki7k+1wZAC0EX6Zq45vW1x5Aspyj+tX18LZYeC6F9F2TKBVP+Cw
PlGHwJchmlRQuXfDZtsI5wEHCQQMdZuiwLLhWMd1mw4IDvQRQ9s21relo1toCrZhKzZjVN3KqbtX
JvL55Nh840X3WNX2ngwj4qIqN3aQmhhHxvhNUigkKPZcOQXPoVS5KMfNIFGizN73Jej34VzmYQVq
Xwfb2ULGoGUkEkIVHpVHf2cu0LjY5LGj3h245PVKgoRJYmZL46Xoq7mpGGoAA0eur9R+ZCr3jALM
LG5ZZk/DeISMNYlYj6k0J1KoLYNf2gHkqz0EWzHswpDWxTzsbxaDA3JsEysydsxAPvUI4gzhDYM1
XwlnZJA3DQPilerYt6rXgjkAf5CdnhQcXB9ePXPxnRAgoabpuyH8DQhgfeicZRsV1hPkg7eNCva0
xHlc4iWNXnFdq5Zno8BNykNFhTyRVCCSw588c2fixjx5DTJl1XCo2Ih+SRF4OtfHH35LAOUeSGPE
TOVMG20qrVrFHeEP5YCsx/9D3XktyW1sXfqJagLeTMwVUL4tm81mkzcIOsF7j6efL5s6R1Wo+huS
5mouFCckHWpXJjJ3brP2WqHmKdwh5inIIrNE46pWblyVEGmQHg7VbiijfcABbcmX+lFxiwosQDbx
h0D27JTcY8xRK3/CUpE5qYrGEF3on0pUEiyE7Y0gwXe6yDtOsGdUqfe991DFMpXbVVl9LGsDOoz4
Uy+Nr13S3eWjoboFTJFuDIFmpFXDvarx5lhy8kW3YU1l1VqbbAo1uY3DYdiahUaQJfhUh6j/oDYc
I9OKDz09mGqU3AHmXmfq5FcrC4+lNeyasq8+Vivrpov9LX06f8N2vUBkSmttjGFCGFy1zjeC30AG
puPH4a7XyMHNdp8YMKADDXEmmGL0PrlrVIIu2YyfU9N8CDggE7GuQ/L0PcgrNJ1zsDUeweOmSeAx
qbVpDSYkcChh0ZkKeE6zyvykhOMr11I/6Ip3nw2Wf8tfALUDlE2tMd0Sv4HQ8ZsdCIg9x5o+rmJJ
jKR4D2PLw5PruDfoK/C5crZr87B4biVa3kYsWUeYNRFhaSxC0sIIHEUNJTIM/Q8vlPHgad+tmQtE
OXiChwGW7nWVVvvE0yDJjXS8F309K+jb3Sok3UgkJd92AJscFJwQqubtuPd0tTkkMITKQ/gZ5eFg
3drNUx83n1ojVt0pqW5G344cCqHxNi6TzwOKiLnn8R8PeGvTQPJF8xamnJyIPq55zPWwNvdWnY5O
E9f3/eBDBUtk7gaCtTRPoSxL2x5Cy2xkCKjVwPOAmKliyEdtgCWk7ZCdnpSRHn/Xh88ICWZFaqo1
1GhMAaoVCr0X2HZyHJ5AfyUY+7xdhlR2C6Lgrl9njKREvfsvrInRI6qBCFcD/D+vDVWK7nvBkMtu
cLB2xTbf4aIPQEyYplpigpvhhd8WxpLgVxHLU+faw10UoRpRtgoVKJA9hNWd83nQntP8qLfNAoB1
Vk+9sDUvFttBqNE7UiA9+TzZH3Tpzhr+eH/r3jS8Tur7FzZmBWJos4MpKbABMU4LgB0Stg/B1oRS
T2hjttuACrX8gRvuhofqJbrhQt0UixLFl8U95qZOdnVWOZbsxrSinF8x7rKDuQ2PnaNvylsxEL1M
gTiHxL2t2YJplLIlMyJMXpwfF5h1FFjosdbDumhucxZcO8laTOHlB2Vd7Co3+bpM6f82UD7fazq8
3HJaqvrFDCzIAYpNHCw3C5k1olCXAGrx4tcmvTekXwnwDRugp50sXI9Zb+P3ck/Mis0/qZwCkiu6
KDQVNzmIiZ9mr+8YqV/ubVw7rgw2SQAOCWDA4p7bMeUC/MagE/w9UNiBi5c9zd2erqM7/EFGexOu
E9d8fv8AXzWKCBnfUwJePp8EnyxLA/EH9CgaZMdLnwophQF3+76ReStRKBtaMOxiAcIHsEqzm9hQ
gbM0MzNcAl2WRnXEcsSQqOEgMnwTZs7icJD4L56dFSyCABDTAcxTXpyVnHqDCRW2wUdrDuGm+y7D
gVJBR71jRAgpFTGuZXeHJabV+TTL20p5uSGwRaPBvuDvTIdVpEhipf0RDh04SZEWuTPvG0c9qpv4
gUrIwum8urcnFudDCbGCzMfKbwxXDMUJ6oD80wpaxn4ryDz13lk0OOsgsUSdMyomxJkQUqz5eFDf
pHoloFC8TfJWfSgONZoQ3Xexs4gDuy1uJ2b4YsnubBjht1nmQ3VBQnk5Hys3PSxilUL1UqGTSRis
h3DRLRzUC0cq1nZiZHbX49iP1SaiGGF9YqSF0eKqQY06hQko34ohtwVz17YS/gXIGkGfcGJmV96z
IiWlCqO96UC13ww3/mA+UT0+WM70QjrPhW8dhvCW7F68wizzxK49Gxby4RMlOsOuzhgj7H9uqTnh
jbrN1sFWjPdVAPTcHA0Ttf/nfI3i/Cg4cBuGFHARhujxnvrT3KZmGgDPFdI08V4uHiCvuwGHdN9T
CHZzz/GCtf4SHFc/F7b7wtkJyxwdwnc+Mgya55YtS/Wsog80aJ5+a41XHuwhgys4kcpDRMBjM9qz
dEGvWTVBUeBjCbC0eecNwsVpoPOk8zgbyLa0u6a9n260R0G3CyOmcTQ+24uzghesmGKX0caCyQCK
DyakZrtsU6GWoX2mTLwL96bsDgEygvGuj3mnhagl6f3XVf60PKU4l358u6imbBpwk1JpvcDWAHsk
4akG3QU+fRRjilQo1xRG8ApLA1ny1b1lQIlBbgJXqEDPv6gXyFrm+5MOkTGl+cSt//D3yTbdha5M
6ap/U7CSbv6Flxfx1n/N6rP7Y/StElXgeDnCMK6TuznGsd95qFel1bq8ZZh7Eddxxc+f25zNvFXm
WCIMyTHqj6nh2G8cJ+kt4sQ7sp67cb+4SLF350+oMAhlPRmB8Ljz22IGKyUXBhmJcptbdLr432k9
HUrX/9p9jz6viN6/tQ/xlldG/ZPb68fwv/8HVb6LFEgcYMOG0p4RZAVOl/NPm4Le8oCU6C7oa2/X
7gSZUdbzeAtprqWR5zct1IvFnlibOf6sUilWZan4opIrzhBIX8BBdCeYKQQ8nH9K3eSm5UBBJkmN
9XFxtlxcyPd+wezC1kaZRmEIcF+4ReGTVep6rkaMxGsEf1r5+X1veCkRJjbYhMJcA1rOCOcsjLd7
3W4NIxZ3J71nquGYyS4FgjWIwtzVHiuo4uSXfCte8rJx8o3wj8mv6MPiQbv6pU9+yCx7SRoqG9Q0
9LeAwoB7b0JJB/FRDZFvVIfeX/Z1l3FibeYymsFojVpYg2nV3ylP1h0ERVvg5/RPN03zljT9jVH+
a089yFTgkm8ArflM/ZSUsQIXp9htlXQJ7B5IcGhn/Gj3Y3A9GDuc36iiPj8urPha5GSBJTFlMS1/
wVmvVr7PmEMPFTMFzx9v9IaZYOb7I/gm5OIByFIuWdjma4751ObMedRhk0HJhk1JeTbaB1SG5H7/
/rqu+SeOLXG+DE8BecW5gxiDqfer2sDEkcgFpw9FKarQi0HatYtpK6ogzSbmhU3j3A7bKhU5+ctb
8iJ2r/413Iibae+6XaU5i4/atftwanDmi6ahlpG/wuBpOYb2LJCzpXLMtaNxamrmdEzYnyEuxVRR
kyl0EVX4pdN3LaQ+NSF+wkm4V8k0xsEHiHAP0ts1asaM9ss7wbSS7ZbG0a+cCUb0BIWngnQIOgrn
xmSbUcnGY/DqPzjECgLwv8E9McMPixgHO5w8xLt1WRJsiaeLUiLdWCU9FLM0fZ5qFDXabY+ixr/6
QGK4HvFuGOOBbs4WlPmMhKsMcrqd2vHKt/vcTLJ/XG1kNSyF4w1vAMyQMwds6G3awXtNS5NK+Jvc
ioUAFXrugi9qiZPmWiCDNR1+emgSBXfA+d7Jkx5ltEnVt6e2//YmlwAmVlRVYIddrlddOeNn9mYH
UGFSNC1i1hPar2l2ywyW874juuLazwzMDoMt/2dBnfcNcLhTy83ODwQiKaYRsKDCcHU1QMB1Hm1O
xFyApIhqI0wLmdX0vuHmg6NAS+2+v6BryQMMpKiUUqyBJ2Me+iU5WLws71UUWs0f0kYUoK1nJXLq
rUiVaHIxc73r90sp/mWFTxzEE7uzOhH9sBWM0J3qRvCIjfeihNpvh5f8YdGpX3mfVOJaCV8Bp/9l
fUhKvBoaaIQH15IbffH36aYD3Fu9FH+Uh3Sd7cxb9XFhV688JGc2Z36dDpvhByTG2KxuhSZrLL/C
wr6WttlGyl7/1ck/Mzi7aUNUjTTkWGQb+gDDIlp5trZ+f1VXzuOZjdntmsxYafqeRZWacq94Rz3O
l/btygtyZmJ2v4Y4Ma1KJNDah2Et6nj+13AHp4qb7JMPS6/vW8VzFoerOCZedQoy5sUUkZ5yaiiO
0O+59XBR/SZ+EcWChiLlWnucqHPFd0Rs8KnDDR3/zA86iS2AtkWx4KvL/uuHvM0WnTyciK3ogmzq
d0oi5F2yj4Kl0HqgkLhdygbm3FriRTtdtjqLcioU3bJCLJt+OSQP67R4ag4pXQxjLXsQ8ZAIBESJ
5Sawb7NFDZ2r1/FkrbOr0WddreY2aw0syj/6GkDmdgIk8v5ZvSwKn69xdh9gNcosb8BKUr+uIt8d
9crppH2aG5v3DV174852c3YrGCPvrKJkNw2yC3kdkjKjDCxkcy3EPSgPyL2zYPJKTe/M5OyWNOYw
TVIlPiBUXJAbb1uyC23NFF9OZQK065b3fIfm5nL2fO29OLM989v1SNO6irDNTHd2K3qI0bba0xba
5gf7DqQWqSOAxoXPuWh2FhyZua3Eak2Nq95oR+T7FKi4Yhca1rp17Z2E4BP1U3cxU1+6mLNwKYlM
BFB9cVhvm7W/z2jydSZsvcFeu0l205L7Wzq1s4Q1AfHTDhDDuor3iLxvdFBceFJhqN+U63G6l5+K
P7xX0tm9vmT5SmBz+lk16TxSG2UzsRnmEzVEdQuq63N7LzTaU3d6ggKu2agbGsT74Fb9uXCWlwzP
nFEXUerqcwxzjl9TSD4F25oQrhtbxy7cYdMf/mziLIenV7Kvs0XPXNFYFbaHMII4VNnB26l7+0lz
Jre5B12+kMFe9Xp0G9CElNCnnc/zyW2qBEi86G4+Np9SKUEQRuh3aK/vb+eVpIgU4i8zM2eEEE6a
0PnjAOkomFouc9NoSvfrKtT2mfkYAtKM227JBS4tbuaPIhOKLkk8KCIVW9nORDWNMaNn/9ZgO5V1
5/8NxkTl2smhxCESGUWj8j27LHVYdUXVvn09bxcxAcKrDZK3ygnutI/mxnrwUJwnwHSaO+bh1y3u
EoTdo/JU76WbxTbktcN08nPmb3gQWFSJY7H1VbgP+19FczD7GrzysUsOmZgGmG4L2ln9+OP9b36l
EcnIKRxZcMmC7LiYFS06CBzqBsvAo5PDBHtk9gDSa4PKjb5bHWEbvflXAe6pzdlBK6EUqqQSm7+V
v2qYQB3B5VweQDq6/nb6srDIq9t7ssjZGQtoY7VNj0HRx/KO8t5jPhXd5H1w/FO14x+Nr92FPyp0
3v9o/o/4Yz/yYqxCP2je5sP++rv/74bcBO/b/zzk9pDOhOjE//33hJtu/y+a3Cqdbt1APkW3+Te/
p910vOafA24KohPE0wAoyLUUDdjIf5UlZCbkmEvT6EVyZcEE/SPhuZnDkYjXNQnqFbr9NBcvqAib
MdMbS/X1dQ6lVHIQMK54XIrKL43gqynHiCQVlYW5f5GkzuhWLYISnQp4IUBe0he66MpCaCNuykkS
wlosLi3uS7LpSrLH5y9vLDPlqnVQRykt3SUNM4s94NndESaYL6LqI6Qx2LmZp+yGVg8aeIWgXu83
ot8w3fi79KBuCCQOJwfm8ffvPoOziZ87W86prbe8/ySVaZpeq1ZhlCDboOeOufc3IhQGjn0Yb7Pj
cjoxL/K/LQ7WLkGYTw8U0MD5/qlyNkWoKSVMuYqUMSEc1vfWQd3Vh+ToUUpdFtmd9z0vbM6C4K6e
Vmg4sEjzo3Fsd9N+tfEP5WG6+xvdhFkIemFrFvlGkwc4ugJB2m0LsrRhb7vqBFBIIAT7vVQtHMc5
zO23PXgnIc1GhYC0+Hw/U1uPatOA3ROQJMmM3LqN4sACknU75hWOKyj7Ba7Gg7sKGHvnIjwVdw6T
CUKFN1xkKL5gQhCHV2hDa+rv3yQO98mBijQGNQah65K1yY+2gEk76L/G4FUdQLzH1vOhZUxtaOVi
YxOU4bcm6YZNnFqN8/7JvrynDNVazNTCgkoU91ZMOPkdo91kYGE0Fc6jZmuOG+YCt+9buHKsGBmW
BFgSO8IZnC81UWUZWkCFOW37ztrBWLWzXakgqaIxu1tq27whsc5vKtbw0oYK0YRgUTm3ZvVNKWVk
32+D/GDFGSmQ98rOY76B4j34aOAD0sMKofovAkL1domf65/Qt6EAOy5XBC/97fnvER/gZINXhh5I
TcHvEePqw8F78eBt2dqUBZOn5qlBLPJuWa9hHjxx3M+tztyHPbX+2JtcL/WBLX9J1gHYxjCEY1xg
m5IdUKD1+595Frf+aZF+t03TQvjK83V2Vc3sJegmRANL1x4AkybedijjrdoD7V7iJr5cIMpEOn11
XjGT/sH8fTFIB6Qmsow3JnVlMx1AUv52ybJr7K3P1D8XFjgrT0icYIPKGdrZFoCCi3g0HS0o1Uxk
Oz2pumtLGPui3HA9xb+B6ujRrMO1UYdLqtBLRmenxys9OyF8NDjN0aN4BoS2iP+hpjzBDM922AQ3
eIytGjnyPwxN39YLB5giLi1/M5eUK4Rc41QjWSo6RKIUkxIIT251Xy1yWc/rIMKWgBaxEvBU1kUe
6WfMptWFP8BSYe3aJ/t7lNJrqz94h9BlGgstTtG7T4tF/M3F7ZwZnu0v9eyeCdPAWAcSpCZlfN+t
+gfmNheen0t3jx0EhcllBJSJSPL8duj6FOSaGkwQ0v+WFI7v6q3hiIIWQxML0Yr40WcuUNxAGZQY
vWUAjnPgCaSzdjGkKsjUCDBP4g5JvHn/sl/7YNAmwfqA7qLAbc/WkzMtATzLN9fNj2prAQobYWqq
kWDXHAgO7yfGtlzUdkpnSav80r+Lhs5flufIpZXcRG2sAKkRGZOyKZ5t1MnUm+DBp7oSf43vxi/K
R0GGgxD8Lt9nd+lWCrfl978BXL1yOc9+yszlhXbGcF4ruBXfOGPsJ+kF4cU1o1mx2xw92enXxBPy
p3BbgOzuFs7UZUgz24lZnWdI6qRTY8x3XnMXweOtV9/kHsa55oX5fweWUCdjggra6L2lJVvFzD6Y
XbpTCslpEQI2/XtlYNBreoHW0zGmYc/IJPFQucu7aamHLl7d2ZE826rZqwwLjVfKBb9V+qAcu1uh
sGP8DF4MmM6jo/241EW/cgMwB/ONAlASAPUsukSHJfWjPARlK2f814u+vzWlyE4XgqfL0AaPBQYU
nDTYCgntqfNr3eZ2ZRYD7kN9EFF6eAzvBL0Uk0F3S6W2RVszV9VKQV8CZuvXaRm6hZk6kNExOGUL
VjzHlMCia8+qf6eMv/ooXWqwX/GTpIpvcEgdisG5/yqnGFo2rxKPAaoRyUb6lfHeglKkKL8uYD35
pQ9Cr2ThjF9f9F92zVkBd1opcQoBM1zAa8jIX9Q9ANCtttW5U4vF+CuH5nSN5uw6N36SdZ0i0Svj
OrcQU3+KHryDvskPEF0h5w3m/tdSUHGZ54kTdLLA2SWu6sHSA+ipefl6Mj3DXTGY4bs+UoQjwoee
to8jJzj+84R2Znd2ciOd4fA0r8UHlbcoS2/aO0GNJliv/B/+4odcOD/m7PDGcqyZxE7GejDyr2aF
DDmMFN2of3v/XbpmRoUkSMyBMHA+v4+ZIZWTYFdc+yX5W6XdyCazj1O/e9+MqPjM3RlVo7/szJbj
p6UFD7kHPFeTSxMBasgRH9GZL4PHuAiSREz9jsWLp8tBcpvZCAZv5TjtfObgadpD3qjKr61M7eSG
gW+dom5Ywo6hGjVscbZZmhNvttmqDLg2Y3s3lQrg54UlXDvtp0sQW3mSlxCv20MzEM5KR8ZXA29H
P3833NRbc5cFH35PQPxDsJYI8862bVZgKBKYZaASHteT3e4yMu5QWvoy4r7MHpozE3PPP012aBkh
wSNkQqJnKRI+1Vl97W+7T8ndkoNaOnAiRDjZxTydkKiC7nDdKoTHfQsr9rD1/YU+1tJxm0VbwdjB
bZqv+jfPpCKKEh8MyP6WgE0Li5l3y9rOHlKj4kjkknUTJy/hkLkt+OGFkydcyzufaJ4pJqXalePA
JWVCnJw4Aw2h3gswIv3Odbi1n9+3t3DQtZmHNYJcmRi3Hyk/wMhUum0Xrd+38BZOzFdEDdgU4ttX
MG52Hq+YmzJFMjq9GiN08oCaHIhAXP7RxkwcBTURxHRZn89EzIL1WXv17VYxYkuZEN05cFWzI19q
g9TBX4ZvfdVfm0Pthpvh+8oV+YV+lG4rhBKcv9G7vravp2bnR9+DCyJoWXS9UbfU0DYeSajphIyj
iA5V80vzXPWwsNZrZ+fU6OwmpB5wRnMwhnXbKt4mMQPoOqDkyJVDb/Y/kZN329VXOYge2qB5zOFd
KovXbrXwKy5XLqCGIM6B1yDlNq/NynllhWHEdWymakSmGBmSKgoXPuvlVwXTBXGeCA8AGs6TuH5a
Dd3QYKSK9ENkqXe5trJvgl6BdCZZDEMu9xUAINUyuGQpnV2MvERI0ydWr1Tr8KXf/KlEtm02/Rrh
MyZw/7nbhC8QWB7JsG4yhzI7sp4FyQxpt742rYdeQVl6fID9bGEH5yMRXAyZzJQRRka12UmaM2fO
WUvs0e6MUbhN/TV+8o4Up1br8m7FIEa3iZ/F2uKPyUY0Qj7+DUnry/zw3L44RyePgxFqUwKpGOeE
aa3qGf4+c+sJpL7AXvdr/ML0zTacZlfskrtg6SW8cko1Hag+EkMMO/Jlz603jazWU0K+oDti6gXE
vo/4HnMQh+4+Xo/7/mYpgr58PxinPrE487R1grYc9WMg+ZOxF4oAGeXNIfY/LDiBpZXNvmtda0HZ
5iQF9Sa99176TwLREXxHM/G+3OYr13taWplwK+cO/nxlsy8JBb0aZPbw5wN80+z7bbBf5g++UiY6
tyN2+OTEhEamFU0kEVcyxNM8A7+NmO8TCuglutqLNdurN+T0i80CsqSFiFzLOKH1pn5RdqO7ei1+
gge33OGg78sdYomda+7G9tXYGoxvL/mdpS858wPqqp08pJpYb4N8nv5T1f0lJ3DtEp4ucfZMTfkK
rVadT6c60jEN3fZbe2/u82O+M2m0x67sSAhCbO1Ns9GPKjO5brdrqI/Xn6dvyjo6LiIqlm7J7AmT
zT5HH4w1vxWwANHK6HE4AQKFLd62+5p8/RujcOJKvHOA53l0ZWYTaYWGK0qhgZR8BLwGhmZWefQd
4RwaH+jer8bVDVXuD1MR3hm5sc9s2ATrVfC8cH0XNmCeZw+2XBl1zaErNxp9mXDf7tpfvzWze3Re
iR1oiCwUMBYOmjlzTamStcYYc7Eau9lIyg2vxWZhWZeZx9ndnTeeTOQLDIhUhI/InosvxENgFmln
sqDd8ljFkquYZ9QQ12vw0IsVrfmsIZd15f6wR2Iv7Zb9W1rdlXDk1LfP50XMUC/STHw0eCePyZfh
4+pzhJJrtQH689w/eDfVbrXoHq6Uf873dOafYPccmtHi8kYHPBMTUg2TuN5rs/sb5BxL32/mi9LS
1NNiYoURoDnRkZYeJnZTcYKNxwTp+6fl+nkUmoSCIudClGvoIRkaLT5cqpDx2JBtGgsW5gjet+iH
GYv/mJgjt2AIlZqEAQnekhG8ZeAm5l2+09bk95tkOCRf/0WFUnytvyzOIg50QIJC8fBs0SF7VHiV
RT0p2I8f/wZWQRT+Lh3aX7ZmF1qKwHqHWkmuWge7Kg/REaRDtUJP0H4OYf0LJ3nT+7dmu3QRrnvS
vwzPgo/Io3rlhW9PJsSUP0FXvvU8inu4TJ3ibum5uO4s/zInDtJJRBCtIrWxe/a0UMZbBtHQh/qB
MuNSfV58mve2U/yMEzMrUxsl8rme/pTkEihTZxXNvv7wN0bPlnZwdqnN3rQCJSZ8s75KBKbar2Bt
Polx2fDL8OtveMqrEQCz/AKKpBHQzI5loHqeXClvrqvfEC6+rJzqQQ4cASbsjpOLBws33Ydg46/T
7+9f8/lQwu9LeGJ7dkzVYIzt3MM2ZNJvQxgfQ0B+wUcogvGcOVRD422+Th+Wl3314Kg2RDw29lV1
5s6yOLKQT8Jy2QM10Hbm6K2zxfVddZonVmbRVVhVVaRJWMluk+d4P900DtWOnO6f9DcG4a5Uy/Ew
jNwJliFU1OeZd9zXVWLrb5/S2uVPygY+nA10ktBBtAeY1u78xVT1qqc+MTk7rbHRKnYa0ppe+Rm5
OPMWoe8snBLxLS5u34mN2bdSx0mXWptlQXp8C3v3YdiOm5R5C2/t36q71Qdlm+yXE9QL/RuRIJ9u
5+zrqSq155VIkFFe2+qv0qZ4CNYUz8lTBWIEPTDIvx3zaGyzD+EascxPrbuw9KvHVAMGBTIIrYB5
1DSOYdlCYi2WPqyzL0yVr9OvwnS7Xu36h6p0/kbj9vo3/cvozKnaRhE00mj165XsyMm2h9WQOSHp
sYG6F8Gng+q2H5tPS678esh2staZkzUSo5na1VsZV91G5bpC9BYkUArlmNJ8DNdLcx5Ly5wdXbOC
7DHo7B4KaDg/9Y/xVK4XPt+SidnJhe1Y0hKDnRScD9GXyd6Z2+kGyv3bIHR9ZAu/aYuY9KUjMzu1
qWQPzFma/TqAd8vs7ocmcaxuIWG47rlPPtYsTTPrIQjSjIOZHHLDCe+R6BYUcdEbyqhdxz+Ll/FW
MHm0+z+R2v8jc8jCAq1Z0zPtlCnLkZhbB8j9ouu4iTKkLJX9/9u3m0tI9WFkhehTwY4MJqWqP8gd
RI0BQT0l62xXNnsKc8sAPXHoLn3df++eNXsRi7qOkatjcXZr5beq1n+fJOAaSIEfjUxammxeOJ/W
LFqLvSqPPIVGXZp0vyqokTorWGjOXPtaIMOZZiZpvGQTs3XJq62B41hlD1X/iqYknOL/VBlOeGoI
n8AygENHRmMWw5S8epLZqzrJpf2jfSpdJuOekf1w28fICT8u1WWuJg+n9mZfqYVLFKFOVCA7JJ8o
kMgIZ5mblbbt191TcGwddQkwfjXXOzU5+1R5WkExO76ZJH8m1zNdwynuxeTdv8pUBNhV0JYxIKvM
LneM1G8I07axzpqC166XDkET3DSlcVcO4aO5Ur8EkKNCQPwxSfMPrdlPC0/+tXMpOB6AwwKUv+AG
itElj8cgN9ZJXa7VKt912VKz9dq5PDUx+4SFCil1BPfuui7hyW5+ItzrFqtoIXO4gsfiZJ6sZPbZ
lJW2mpqGFH08ipnw6LW7FRgRlen35MH+PNxYa1Hsrp7AhJUdYWG41p5ALH5bLmdeP7Unv0Xs+kkW
o9URmgSIAJGARj+lT7m7YpbScNLnaK/sV4elqvDVHYZCw5D4S8AXz83lAeJyhheD1EChVV7FUPWH
rjX98b6fvmIF+D+cmqoE3BUh73MraSclA4V0Y52qd57/w5YKB1zvv7Gh2WIkxJL1+UqKwB6VJsVG
FRifkdqEgZ2pkDGqNu/bgd9h5v7pL9FdEuBsYnj1oisR94PWhxO0OgUk4OOhrsqgp9oMY0y9sXgY
lNsoiLv+g+5tK4DKzWYF9XiTOxL6Gvmg1mCeJktvhx0UM4Dr6txIXqJkjD7AmC13cFejt7Mz81Wt
/DCrlRcwTTXKvOJGk8RobqRZ/9Cym9Kxa/MMJVVgXY9VVkIDXudW8xilK610/GTVQyGv0W3zGUvA
+SPnF1aoTMdMLaD9Xmr1i5rXFU2cUA+etR6cxsbwx4x5ibBXy1f6gX3+GAxUuD979qTCFh6hpDTs
+1FtFSgZCcy9bd/5zUNeacH3VgsgGu/t1pfXht2U44tRli3F/9LLwpexkBrbzdHiBs6n1qi2qD3Y
z22jeGmD3PBK/hL3OpoaQ+NJgk7b76LpeVrJhWLvGntkIAL517TJf8aKlmb7oEWUY6vUWd1urKBA
rnylBC1DdrE3KB/6vAzM7YCsU7YvohVk4FIZyKoTjJmqw+7tpeSyQdS9qJ7ZV7foL5kyMPo6aItv
QZY1lcwnmryj2Q7o2vSVOozPgT/l6pMaWtXqFrnMNHfKQZJG/o9qQLFmlTT3CHk0vyzfyu+t2MpV
SOFXxkMe1Yqys1O7OyZytmJ42ArHxjGjIkTfAiZP9dAM/BG5CxJzW9nJ+ATJdlPv6hypZpRS0ZF3
p6hUpV9BEobWpgkjJfpp6YP8S0kUszqoddvVQDZ89AJKX9fy2EVOR2VyyYy91jg0OYXPnQ0SjWXX
CuU8xbGiKVYqR9fq9E4LjMA61kqhQy+QTk2SuX4F1c2nAj2zP2pVrxLUcyoZQuOx1X7qdpz8oUij
iQ7GGEWtQ480utcmtY9dr+pQoEKIQGKh7BR9SSOtFOQPcx/OFFiDG0RtJAHF499nfTpuG1WKJFC2
ZtNGSCgXqXoTpY1tuRm/0HpVx5UkP6lNmP6KuatMvNSFt03b1KvutLaDktxDngxF5uGbjDJwu5OC
srCO9mCo3QNdr1yiGzC2iBWpcdX3h7wUql2pWgXq5wYusBA5WCOp2+eqkg90mCNbZY+CFcyfBget
2XmAyx+yIsX5jh7NOnKFAbntohyfU7SSQ6FgYb+qHRrxLiDL+q5WEBlww8IXeja2POaJq/Ttijw/
Xk35x7HOpomxtbCC/gvh6XSNgLOxHara8p2A2Q/6m9SLP3ueGXhOr0g1wvf+Q95OlnJT2aW5kxm7
kXedak9fmlYoHOirsZm2TZV5KM6uVqq5aWRrhX5GNgXZtqymVtkXdpx/GZVVoqxVLTNQQanitF9L
fU7ukdS+hxxS3OqZ061qvX6xGq3zN2ppVlR6Ro8cHliS7cBo2bzUQdA9pX6m9nsVJfh1qcqU69Mi
QLoYiMfNwMe4N1OtAWBZhbmZbVlPzYjeqFjdOvUstJu10Sy7r+PQauYzYkXKr7pMkZbWIUOWj6MC
GXwSx+NKhwy/genQKi1mq1Z2a0oPqoro0DZGhfuLHXip/GJUEf2JchVVOwsPkcZwxQclUnlNP04K
WiN2NTGwPhqJSlG8WNly7YyjPUSmkzODPTiyP1ROqNqI43pBFueuMk2F4tjUnguI4qwAdpVbv+0M
xS+PpaqUStqu2yxJ/G0C7g0dxyEtCmCInldAbf/+g3ORc6ONazJiZfJuwrFmziO9LvKDsS56Jrju
/HvBfk0V7GZ1JzFm9i8CkN/WGBERc49IFM4igkGW0kjzq3C92hs7AaOw1sXN8EZWGm1WhyXSx6ur
02HYt1BgBBZviNjhJOAZUpnPohbhWwoX7inabPX7ch0/5ttlHofLpxt5xxNj4t+fGNOjVSs3Uhmu
pelLEt72EMoU1Y0F3P39b7ZkZ7aJTWeqHWB1FtXppbHXM6nHO9UdCIYk9NM7W+4tayEAUuYFcPHl
oBcEwm3CGQUx9PniwtGTDa+zIcLYQlf8Y9yIElj6NhWYuvaTADrDJ0YvSHAchg9LpZpr9uHXNUzi
L2RIEEw4t5+n/EPdN4I1o2ofOsWR/hiphR3Rad6ln/y79FYdnRE18nv5JdkbN9INClkLd+UNCXea
mrMHZ79hVlgJBkPJS5nfQLrLoNwof0nlRAKqC3WOHe1GUz4ivPo4jZM7deUHT1HhKlFW1ku4atNb
KVLutby6BdnnZKNAZbXFj9LsnuJMu1PLcKejIAIqxXeiUHkOxmqtaMWz4umPJXCgbcof48NvfBQH
OWjHwetRr2qbYyypt2k5bNIYPZ6yOazCct90DN7G5mNX6wubcFFiFgfh9JTPNkFPNSvmSQUwd1sg
Se+Em2Atfy3X6cHeWWA+zHW1XWTbEV93tvNnRmenD/WVVWkzH/HWfhlftOPvUa+KgeZqI2ABynr4
tQzYuZiie1ss87A4SEO1lHn1tdJrX29Drppxpx2rx5qyQux2R1FYkNbafhnwMSdIgymE7T2xOEvR
iq7vPMXAYrdFt40uq8++wuKxeJovksE3S3Q/BSkTF3s+Ho5C/WTXCXuq7LSjAms1uKtN/yiGrvLt
+L1cKtHMO5LCHvdXBQDKUCJUm+c3eFTMQV9pCentrrxHNGkn78wjHB3L/OMic5+fFrEmG8CpDLht
Vgzy/TCv/AjpGTFSar3ER3uT39rHZifxxZaS3IsxI9YFHoU3VNSgxN+crwvJ1BQp2jBYe3ZBEMuw
y+gVt0WRvSaK/0P3x13Th7tw5TM7nAF3GO7AXaZOBdTbYfxmk4U5An8MXMsGs9b24PotM8CT/I2R
v6dJU3fyyvz8/gty7ZTxmw0KZWAZJWUOiVUg5I3HLqZIRimidsKjz9iIYB2rl766WP3sW5xZmrmL
yE9A6GsRHYs1el9783t4jG+EzxAk+ChGCcJlno2vgG2iX/+4/fb72/y1ztm3GQsv7FcJ6xy2za2Q
pSgpefSP5i5fSzeLbEribr6zVmNWly7UyIgiG2stXTB4o96G3XbDUVC6SWvG5BcBaldCARQwdJO6
B82+i9YtcWRZ1Cm52GD1rp2+qi1xrPbcZKuFmOPqiWFomNBNli0GR2bvb1WVzIulg7i94ZMOxL7d
5s//l7PzWJIcObr1q9BmD15oYfaTi0ykKtUlWs4GVtMCWms8/f2imuRUImGFntmxWT3tFYgIDxfH
z6G0Cj3Uytm8jDSI1cS0mCK4bS7uU+vYcZ80WOq3NoNG8Mtff5226f06O9OCC3RQRSJkYwwOkte5
CxxbB73sKvZxgaiW7ITCDWosWBPTke21+riytEvHhD0Lfmj4VER1Z/YRx3JSuyGdEEZxs1PzXtmQ
BD0ah/7U3a538S7Aiz+RJuCIYUqhsy+L3+ZVPFpFqD+3RuKzZWOyad63B+WP+kHoFVU74gjGwMv3
yg4s3ztGQf/O+yIeF5UElZPJUNzMCyu5ktoKFR9a39p+Xz78RLDZG/mGOoC7yve59G0twdtCfMpU
9ny0qWz8ioGdUqx2uCmvxDj2cKXuASgd++NaKLiQWLC4V9Zmz3SNrimkulj7L3hYoY77VUw2yuvk
KktLgyVGqEUDCae9cb6RdFWQmJVHD6It4a2tT969savd6LE5RN9XvdhlrEWvBEC0IKYR8vQza7E2
ZF1A9W1rQI0gbbyPghG7POgnHVnhTbFBDdnVEbP+6wOGHNgX0mWIKuEbupgW1YeJ4eWBsYh+O+07
176Kd8mTfRKkJ+232L1abXMsfFiD9gY+DbmQy6TC1xNp6pOQVOF3SlSMJnv33Qbtul31uA5svXwJ
md3XVII7hs/h45l91y6WJXmoY7GLzUm7Jt6HD3ndzEKAjh38DOk8AhbavB4+BkjXNoD+oTfN76p3
3T1Eglt9M+6rXQ0GpIjh9l3th10+RA7cDxBZo3KD2P380IzoJPdpZTjb8UrZq1cTg5rgaHE1CN8e
mufxVG2zw+otXHgqsKrz/EFoYtCqOr8YSt442A082ITDYwU2I95Kt9CB3yaHtW7RRb9bHM7XtmY3
nnpUGWfCVvnDNsAqhdenzgaW3EHKY35GjKTY3CTH7IEBir8erZ2bnp2cOKyR0O0wLYicyLufwgN1
OsSm/o4TNXRolbgR5DwUaM4/aEEaBDkMeMvu8wAl7s8HqmegWCCHVj/p4vb9ae0l5nj1QA2On8gV
/VwOTXVCyMuNb51bRK22wTqqXByF89iMb/jK1uw1SmhBIzqHrX6bQZaXUo/cFMfhh6Avit322rpZ
eesXDWpEFtxBjud8hEevMkvyfQw2rv3gHSDXvPZOAraT1BuRz63lIRf9YQ6omE8i33EodV3QCKla
ImW6nBDTYw6B7fv687R9hiLNld6/vbYFT0Z6xZVjdSK4n52STmvSxChHnxyVcToyOXFCfgEIeRFP
O2JmD9k6XnP+5zyzIieSy0GfYI4nnA6+CKUhAbkSuXfzokC2iuK+2LQXiwZsT3BPXY4KhnSW2mRU
nK0ICIXmBLRAB9BzBBKCiCRfy47EzT07lTN7s+zIciAgTAHs4MBaqDoU17lOoH21iNDEaJkWb+Tj
qq9eW+Rs+yJmGRC2ZpHRqXNlIIJCr8G+GWDUza7Q1j29fVouY6XzRc7TojIqM90fWKTAQJV3HE1C
iWZX3IlS4VrCufhFHXjDeNEhHZxXmHvJzNQk5syo/oCa0A+A0Bu1Wdu3pU/IOCtPDogWwa537iet
JEHwsO643Haw9ep73X9fRLtAyqBGK7dabl77Iz22etya1ZNfRBtVaz+ufNal2/H6d5idnaEMhsFv
ewcG6gwG6vKh3OpEMN+mu9YNjuVTrK829C99DFtJk53bQWAoQtLzdedDLLVm0EIFdPCu6G34O5w3
Qa/2Hc7p3coCxQLml8NCz0YwZtlIjc2ePbuvFbsdUgeeXvHcInmM+7wFYabd1RTgoFy99r+JEHhM
N8nnFeMXbxPap6hS0aawIOwnOTxfqZLllm7mk/UztHgKGAwU8Vr34Rc893wnNfh6UKwmAdU0gZWY
JWpZNhRw7AeWW3w1qRx0W+eTiCu0Gq4gEBMQXMCtCpTPXVnj/K78tGvDOaDTH7Hn3ZEkR4y5E8P5
2c1wUx/s+y7YSzVDT/BOg6iFZ9CTd5W0Ce39iuXlFf9peXZ/QjXTSgT1ELEEWud4H9CEcju4FYyr
IN+pza5jImj1gZxH+/Plzi5MUyVWVksYFQF4wgMJU1gO/MXeZFBirlIqzvMozHFu0XXRkapRL3Q8
QHFopl+xq15nbUd7vDb7+Bhp+caWww+1vYaYuqhVz+3NrkuaRYrFDKagDeh3Cjmb8oeVE4GLu+Jv
FYin6Bc8vr2RC/vIGhEXsyjPk0XNbBronGcDfBIuJLD7tJy2tBMf3jZxUcb4ua4/bYjU41WUSBSl
F54Y39cPxUn/AVM4LIyP+i5yG3nztX0RLElvJFTbvpif1qF+y9v4p/nZqUnNEn2jwoeZLGrcdjiV
2jdHZdBKKdxOXWtYXrS5XhbrkEZRMeFezn2eOWnQAxpsYnAKn5V9996Q0TzeTrR/DzZTA/TW3FTe
1MUu+xA9B8dfGp2b+76fv4QhOBLhKcQRnn9x+OdMhiF9iLNQMiuZBK1GV+hheNfj0czWvJB4M167
eayBgDEYwSCRs0AhnVsb8kjNHB+6i/FKhCOJy3p91Eq3SrURs0POwXkYXVj8iGMV3x3WRMQXNhj7
oOLQ2lmohVeWE+qewWrTot2k4y1gFDfP9oqd7HJ9ja9wwQedGZudJnuYOs8o4umlAU7FcW88Vjtq
Yq7Ij1c93jxM4Smh+icaLoscCVMqm/40hBPsUD9JcgE7HIvrZsdlhXdyPQe58Aczg7OXDJhBF47C
4H+liiETsGB7++mD8qfsg/6Xh0PEIhVdhVuEbgZy0DMfBLlHpnhoxb30BuWdyFlV6OR2zRVsG7Ub
3hvblG6/9G3KVp6xpdW+tjzzTFUt55JcCMvjFujW1rTz7dvO7yJ2flmcScgFBtYR2knnl6PIhzLX
tMgCZS8T38ENq7vekwLLJHJxq8N0FwXxuTmx4le+VgPy5+eCH+onq7KY0aXWAGOJODCOq648H4vL
A5ihUNg0ReI6iwMyp2jzQWZ5TES+lzb9reCNFlPBynOzyqJ5+ZJwUl5bm12+wPckqtWQ7A1Rvldy
G0IpcKkjskzQezvWdRxel0q6CaYTBCpDV+wd72vb32VGfuuZymb0kCYF4Zf3z9lUHlZ2eukwkVHg
BGE5X9Azh4KwBiJnuTF6aR9pHj2MJu1maK/iU3BUho31/AtjoktWAVSYlJVRbr+QpK+cccp9QYVZ
20+e/kXxk60TOI/5lG5HMz71ybhjPOBRCY92Em0zhn717DG210pB6oUTZmte/R5zvepRbnFjrTK6
YaPt/bTfpsm0iyvjPppoW+S0+1XQNM7HOs43zfBNKu4n/ZOefyl8e28DLDRKZWeZ/aatHupC2cTR
DejxTRWkB0CeG6g4TxYT+7W1smsXEfTLr23TEqP2Qgdudn4T25CyVPcGV/Xu6ubdqN0M2codWd6h
P03MDi3EZ0ppijBy0L46BlQMwUp+vmZgltNNUu35kwX/E0jNTdx8UOVst3K2l94h2/rfGuYVAKCv
RR8ZmBCpavduYlgiZnhB+fFrNGqXofD5tsxbT9GoepITiVMtijj9YfxdlDhEHyHvtvV9kCDstfbY
XoQxM5uzpy8pYi/UZcIIrdp5RnRIhztb97fpqLix025DorYmdI4rX3YOqhAO2xYzL/RKge/NaZ4b
taKJqfJlRW3F+I9IKrCKvyySKtLSM0viGL16GvIMDqbRw9L0znzok41A4ASQr7Q1MsL5L/S2F8/l
q6XN3nXPTrqgkzCYqQgGB94uit23v96lBU2Qg9G3oJJBCDp7XGUpn4K6LAZXoFStvNxaQbl528RF
xYSxB/rKioywp0Y9fX4Upb6Iuq6FM67eBff9YUC+Kn5B9PwCG8TSepC0Q6qDLtMlEsX2da9LczKl
nyTKKdEC7/dNfSNmhLJDs19D5V2gAsTqXlm8cNsAj4MqxmJ0Ku/iq+ZaKP/0J/m4Oht6kZPMLM2y
BM+DsMwQWWAKwOwkSsH9F8HvHX9Tj2t9wRfQ61lKgjFK6RSeiSfhxpoZs4ooC9SeTYsTaNo3DiXE
K+VGUCXGt4wo/M5k/Na69W64BZShIsoVxeG5Pcl750E6RDvgrSvdhKWdtdBPYRaKjIzzdH75gFeP
XajC1+urhZvknw2Q+isHVfinyzX/aWLmvxop6HjfMCEYDuSPpUD2eW7tMuBZCarqlZdzIdQU3/hP
e7PLN6Z+IwPqE8y1gHNOCubC2+FK1CqE7sBaXXjVnvjEr/yXFHvOOIhPqBcUZTci0RRFPRR+8xvi
OnpOa/W1xU0jpSWXR3xRmfvmpBr9vElt3Eui3ynwbTKjsOb/L+MmvuIrG7NV5YNlNn2FjXpXpi7j
ofp2yDbTp69FRWXL2+Ru870JAebGq5f/8sE7Nz3zzwq8CZPfYlq+8q64+3B+6Xv9erUneRk8YIeR
KN1+mUWcAzsqmhW9HGLHAC3TQogxvc+eHPAPrXbT3pAGrVeexa9+cRcAP0ARDziS0Pj8rDhyIqdd
hsnyR8qMCXoNe4TN3PjkbbTnlBkHuk/rSMIlqzZ3DGEzB4zQPJFNIZtCqht+5XK093LxWDcF8xLd
StK6eBFQFob7G8lz9Jpm+1b6vV/WIQPGPNzjvr4TIPxql10Hd8lj/u0X2ngiDZ5/zdcGZ2myMmkF
gAX4TOSD/eADIUGAOthHzWa8j2+sg3Qorgq0w5wVn7mQXKKcoujgrBhtoAg7C84NOI5VtQjgUbkV
gooUuE8d7UNxSH+hiL/gP4GcoukEWTWbp89cdGl0kxlGWIs/ypAJiXJ6DDOdvi8efqGWveBbUCZn
CI6wDHktbb6JwTDFY4o1EfcJbafc3vWRthF8qjoYpDBRNigBr7m0C10DHvwzu7O97HM97AvFF+GM
sofoQyzTmjaC5kpIiUeH4SD2Mvy08jotOIEzu7O91DMGhcGrivWah8mNd2NkukIfU4CV21Rzf2FH
L2Pr87XOMq8mAYqdqT2zkYwAupkZMSulWBWzn/VOckI3sa29amQfEr19qsy0c99e84JrNxDCYC7T
AaVrzrEYnqW1Wmp2jFAWwY7xop0ypD+MWnHcQss1F0R8vhKsLjggMNMmUEHafFQiZocqinSKIhmE
B4V1Sug9S/En23j39qoWbVBmxQxbhjTNuWudnCiuGB9j4Nmyb8Kczp2XbmFxWvl4a2Zm72LMHI5u
C3ZYu/waptEmaaqtpz+/vZal4N5wXi1m9sEKyyhLb+Q2jNxCAS/2r7KjvNdIL9c4Lxac6Jmp2cUr
I+rxXcXehEO40+xw0zs/VMnbyKr3d07Bq0XNrhopBE0dC0t5c2NF47aObko0Rd/+dAuH20RilYoT
d0xUBs6Pgd/6nl5K8E7kfn5EnsOMut0YVq6kNjee7q2ESQveEkINoGkKAEqT1sq5tVBlYNjQBiAV
aXKKo+G6HcqVOf8lEwYtE1godIEJmC0okfw+iwCiMwLNaJDa7/M4W/lmC2caiRyNjgxKYUztzVYx
TkNRkhDDJCDljmtl45e+6e7V5i9rnuHkzwzNHB/qOJk0ypDvqc5wknPvD/q1a+WStcXMQizZy4NW
yTLTDZV84/nN1pPr/VSsdkUXnmUA3gK0QGcd/N7MjooIjNRJPBbm7bS3kMLRT+FpQh82hWp89Xlc
eKbw1RBTGwIyQCp+ftAmp/Mr1cFa+GPYDwiWCqK4OiLqyB4FmdlaproQg5/Zm3mFqbXGNG6xF538
o4jBBUYh3q9h8tfMzE6e0+pdIfeYkbO7Sfmg1c3WjB8t80s7oGF03dXp/m33IE7YLGQ8W9fsBHr6
YDfQM/EdR/NUMDTNkLFrJNDwSG2/nzKLanzevX/b6FLAaNKIZE4UzT9Bw3C+e7UuFXFmxQbNOc3f
mVeCZMV0FW9nHX5Fim8pEj+zJ87uq5RUpfGYwNPUEUwNoC2NY761vwh5c+fABBaiNe7bC1zyUa/X
N3t7JdMz4rjER5lj5iZBqLomWtQrXmqh+Ep7+NVXFL/Fq1WFhadLmaQapPXGZ3UH+vgx9I86yEdl
Vx2MaNMCpdFWHq3Vbzm7eXHWBNlYs3cvRFtQXhogZYWSYu0a2aGd9sk6pnTJt7xe6ez29VGr53xS
46VPLhjSsiHaePscMeRi67hOEK+tculeMIlIyY0JB2C6s4uIvF4RhkNTwUPyLMa3FEffamm2HRMy
AIv5lfTjoLfbWDbuYv1rLj9VdrEZh2+mdtV236Vy2ji+unKqlj49RP/Mj5Mtw9gzd7FyG7W9oSHL
K3SBYEL45JAMUAecdsx0g0jbDvdvn+Oli/ra4lzjjAmbsU8z6PHVQ3qHNOeVd7Q3mNvIYNvX9CPE
N535ojNjM68QyHHepzbL07RHNTV2rQSZan3dTp+MYg0MsfAq0l1VAe8ihAdyaPZaeXI36l4aGq5j
tzcdcPpBHnokG/S1+GvZEPgOQxDNXDxUzAsnXtH0jduUD0bQbaI2Oqh+dHx7oxYcjkVrgjkEA5oO
OoznrqA09NRMFfZpEG07BYoU628cBUERRQxJIZ+ZnJmJBAF0WIkRZlAP1Y1BmaYCRpbfqIC6ndPq
HPJCSihiLwY+gX4KxpzzBZGiyk1c1fTg6+ikFuMJ/anG3MHW8CEpBya6mfwLNXUjDX+Z/oug7Mz0
7LHwfQniEtgE3Uhx1St9F+7ig1nxNKloFawudMG1nVmbfVYaIZWhBlgTeb7m5geDqV2322m74KrR
V4EA6sJJObM3ezS0KR68Sfcbt/tMwb3rNr6/8ZGkgQASwvmdRsT2MOxoM3G9uR2uc5Wrruge/kLe
v/a7zJ4S1eN2KimbrB+gv3GjfW7diF8i/iaUjoODeSi609sXZamucrb+2VMy1mkIkof1Jyf61gK/
7zPCplOYa2/a/eiKDk6yPqMnzuu5b6MMCP8HTRySl4t5D6OK4RrIM3GoblDu3ieC57+6aXbiqV4t
+V9+2DNrc0wttqaC9FJ8WDs+mgowTAWOYQjnQWOi3U1MDhZjJR65dN8v47FClxaSsAsSsiIrix5m
e821IYzpDGuD4DCDbL/38h+R/3llGy/dKsYMZMnxqgsVFLtg/leH1eqlidKcImgB4YuE8lfZJkcF
rtbVLVz6prRRNNINsraLqQ/L7ECUycgKW+N1kKLVsl4wvvQFQh7lTxOzuxlpdgf9NSa4nW7yJU1f
OkPVbtglMp2htWRjAaZDyQuHzrGUxXzu7P6VTllOEFJr4i6k++g+pNlm7AYE63zBMOpaWxpt6iHK
3LjbJsnxJ4hg7dwsBBlsosOcrpjq547MfL1jeKXBMIGGCzSSvRAQgAPNRShUyFStn9MlexxPEGyi
zQHz4swF5F416XmLPe2p3RFIMVczPbxwW6Bs8pdH5xgYP7M2iyShU6yDtMZamu50Mh1/B6+Xz1yw
Sit/tU98eYTOrc3yuWCUK68Xp1SHa0JDB1Q3tsatEHCEH/ZTszqtfhknk8Dp6gtsjvb+PPBQYUXz
c6Yx0R0Vg91C+6GELof5q3EPJmNvbOWj+SjOM8DeFR9weSPPbc+uC6FKpnuRB/PWSeCwsz0wZfMk
cMqQWT1lW2NVzXUh5RImmSyloyP6/7OjqnjAvp2M5ULBJgTjrK+CZZgpjU1oMOgdu+vNzVWbs3gE
QTc9sEozfVEetfaIuZlb667do260bW3IzUmb37/9aS/R0Rza1+ucRSV2aluto7HOBrVT4v6drX3S
3On4IsMzbeP7bCe5Wr/ROFYVo66ufbDbldLEwlN9/kvM9lcqDKn3mVh70afJ7/RteDUhKhfs/YMg
s5AAURGVrGlWL9Saz83OvWIoh2EdGjR5r/BFIAOdnXHwNuQ8x1VprOXr8+d5mrmiqYzVodatlGeM
MThoAr2NQuvzJn+wT9ZO3ltXesOMNDxsTKfQ9Hl7mxcvEKpx6A5xnC/aEHkADzhiZbzYnuH6zns1
rzZvW7jQJxXeD9T5/0zMFgi8o0t9EOnc0YJp0GIfvSOa3kbvUgaWrYO9L9Abq+64w7vVj7vgC4HU
43xhUSJxmRejlaKXp9SWRIwg5B3rjXIt4XzTk8DNrBUIl47NmbWZ501l30HJVIuxpuzFJL93Mm+c
QwK72xpIZeEFs4F0MCphCDYNY+51Ew82LIqRuttDhZMdu1YyoF7s07Q/mjAbPpSaGe2yVLpu1MC6
k2u5MbdmEpogAdG8OFJhyNbSw5eKyFmEqzKVgsadxjigzBTpzDWGjRVGaWRTnAgZ3tCdUvf2JdyQ
qHlPdkklapK75jDa9r0++bCbKZ1D4ysopqvR8LrPUKM2EriKYWhhwm+keJtJRv5HpGrD77U6UIeM
M8iGtgVsYLdlpQwlaxmmw9Aovbepp9R/LyU+THAK3KHltkHUlgM2ZSHcP34xxfAFRRlc3yACdBC3
eX8f1hn81YFTd24he/q2Kyb/Qc4y39kkkV8hA5bpY7wxC7mV972Hsu52yAPprix7WD60SQm/S5Wd
H3L4CPdaVg9C+qWBuaFOcvl7aUMKsqtlLzymaqC/B56SRJvOz+PHMFQK/4gWb29uKi1W/5CQT6o2
YGYABefSmF1HSp8EjKP40eeRNjBUjYa994fOuGtJLk5B2wY3Qyh397nitNG+sDTkAjRVgvbIyeLi
XWEbVreLjLrS9qh8UX4MbcqdmcE4i1QE/qkw5PgjkZj/AdoS/1Nu1oFrxHmSI9ZeKPu2Hjkx5dhq
953p7Fp4JU/ov7TyZiqlq8EKd5DS3+d9uBWigj24u22Q9t8Qca+qQxHljEkWtbp37OZTPxpTu82T
RHN2WdV6fARZj4pnbdCcelMUSIDtNCXhh3GRf+7lIKu3cq1ncKCanVIdei1ifhV1Y9eJPbm4jYNu
jPejR41iEzn5GpThwiVyiplOMSwDDj46P7NoTcXvWxBamW6ZwBxj7aN99Ud13e7ZVjBhTAX9wnT+
Ra1jZnPmOXzJSce6xKaYvvZQZYHrdRcc1VW9gku/MbM0q3oN2TA2RvcfS8m3/HfB+WFv4m/Vtrhd
wxNd5INQgslEhkhrApu9ECclMusUIxzA2WvlDm7TXZDlx4Qxy6Tsd0W2tnMXGaEwx3wlAxyCPnHe
xffjUovDrLME7Gyq3MlVNsYfgmnta0SdYxfRLPQRQFvz+wsHBo9BQUzXmCZT5m321mectPNY5aCa
2176KlU/3n5CxQs586tnBmZREO1UpQ90DIzFfd19a0xYTz19l8Dj+7ahyxdMfEEcOPIn9ISY6z6v
ubXoIcuDN4oRGOb/aLLn2+JaO5j7/N1f/2oM/YLdoViJ9PcFhsfWBkXzys52m0b/WA7TSc7++iMp
YDuUWlRwO2C85rG6puTZZJY2B+JQPxvHASKtcc+o/07oyK4lsZe7RKQhSJjga0A7Zs7umo24qBJy
KDfS0uBz6cTQ0ZZmdkf5GcI1X4+eVjbrIrhhdcSNDINS9eWWzSL0WqomWe0Lm2bdVvC7inhKf9e6
9Ylh/8NaFfuiL4k15sJp7Vr0Hi6PRj8OaaiwX6nx2SjymzDwj211LJJvjQoppt3tmtZ9e4WXFwuT
NPjp81NzgXXm/DRqMTp4eQS/ahwlWzN6hBd57cBfugxhQnRSQCA6F5j+KlYVv2sN2/V+z7pNUmzk
D8ORFu/HHAcMbO9euZU/rQXdl24Ro5D0Gy9keYxina+rikwtU/PBpsWbHpLE2feDvAk0Xj3Z2ftx
sHv7My6ukRutmYIR6YJCxCtb1DYJ29ywttOdY1TTMcoyzkjQ9X+VrIGDCCoP5Ad3jkmdC2Rel8AZ
zXA0OEBtT7/s6J3irXFI7gTSONuu3vClSyc6yPTnYNK6KKpWWpLUptSLG858mXwYt+pW2sRXZrcT
FaQRoQI33vtPazWdxdvwp915eVXJPT2tElxyRCX3v7Qs6vGvI8Vfvuf/1jcPqcfeHuvRZH3ByT44
++FIT+xlxlwMJ695sIXgAPlroBRQ6HAr6IKcH0ylk7OpC0zrJRfVt/2BUR6S0PxkH7Pvaw7lspfJ
2iwyFwQY4K27KKc6+ljAkyBZFP06WvKCG+VFbGsvcIZQO62czSVvwgWnbkPnlMLxbHFFp3tUcC3M
lfdt8keiFmvO5DKK4/lk6JG6CcHAhZAmPOp5AV0PLwCak+1BUK/Ym/R+vRu+dKNfGZrLaZo9kGO/
i210i/xrtdfeQ7vI6bfXnphFOyIYoLgHj+ycfGjo0EWKDd92JQMQXD5sRyXbAllb+XCLZvhmMj4R
hNo8blNawxyKyrHcjOyj6e/q6T6svrztBJd8LpvyXxvzC6vb3mRMmWe5pnIljySDXld9bxJzH5m0
9KdoZUlLh+21uVkgNYjyst8Lc0WISgL0TWBb317RReEISijRhyDggFdWflE3eYX9UMNaNrOgsl01
qqItairVVYiq2rFKioyeT1VspKSY7jprKlZwpQuLo19OKAMbIpd3jl1tEhjCnRg3QftlU1gPxvj8
9tKWHBEj5rz7jFsAJJtLZTFW2sidxTOSfR2+EolCQBFviwS9WOAeqwH8wtk4sybW++pLpkFhFyFU
fq7p1S6qLe9yIuAplO+CLnfrKL19e3WXDVh2TqEcRd9BYd/mcc2kJJnf6KFDtjft9UNyT1ebLoRx
PVE1ytwI2UP7S3io99Yh/ZbsyvvmYb1atXDp+C0gZFS5cRTnZkEIXDzM8FaV44bkZkOo7xwp3ivG
p7fXunRImX0QJxWHdeF0254SljTWjuvbdOTkZy0rt2l8k5sooNufZHVtiH9xVYI0CQQiKmTzabKI
NroSaBIcW31+G0veB73XQSQba4/X0hWAlUkh6iB+v4RWjzoxsFc6FAniD70dfvdhhV3xIUtrYUKF
mJvsGZDXzIcUQRbI7agQJmqQZYQ3uQybXbV9e4MWAigcyJ9G1POz35lDxsgIRqxSl5GFaZ7k0bxX
yqHbpDTJVpa0UCJUVXDvQlaAxOzi6Af1UOTUH8hZnqZ9eK0cx52+bctN8cdXWtNudxt//SXap6Ur
DmWzmAwlI4Tl6nyZdWraYztNTN/QpxCl2ey9+sFDIBIKuC2mVeb9y010tRrAzb8vnTEVMglDwPxp
F81jfT+JckoDieB3aRmQZkAZX9YdBevctB12EGvBk66slGLnJ2dmdB4f9FWna5GE0RY8bN6ObmBF
7iiv3O15DPzTisDnAMKljTz7pmTwU1TkvoiBvUN76I4CQPEL04vzsAo7YjKUGj5FfEavZ+5Z8WpL
LnvZohsjQAwegDcxeKNer5Uk5n023IaY7qZ8rRm8PBdKeLrVylpoxpbrHMPn8aMQ2ZS24dZ7J/1O
JkGzdjXinvmRC4uzoJQnYigLg50S3R/qOTBz7gWVa8lsUX2CiYLe3s8b///OJD3rf/8ff/6aw2kY
+kEz++O/b8OvVV7nP5r/E//Z//7a+X/073fF9+ypqb5/b26fi/nfPPsP+ff/Y999bp7P/rDLmrAZ
H9rv1fj4vW6T5sWI/z0Xf/NXf/iP7y//yvux+P6v377mLcJd/GtoC2S//edHp2//+g1qrFfOT/z7
//nh3XPKf/fA/1Fd/P3vz3Xzr98M9Z/QX1K4oYjHaBk5wm//6L+//ET+J8UcJmg4GNAP0t/47R+0
GZrgX7+p5j/pdCAFxSNObYRZ4d/+Uefty4/0f8JIZsGjKUI0iwHx3/677vufpb2fW8J3+M+f/5G1
6X0eZk3NPyxc/esKINUJJiMF4TYvDsnZ7JiEta7B2jGCr4X+xvK0zeD0h0x7j8w95fpgVxvfasNy
IQzcePqD0T0r/k1nfW6CH8Vw1yPvO2q3k/kU5A4Aq37/6isu/HYX0RpDGITtMKFqlHip984eqkoJ
QiXSpNr1nwVnbrTXHgXTW30SY2prwOoLryOM8S3w4TowrTlssxi1Ma6YhSfj/wnc0A6CEHXVFwjv
df7Jz+zMca9QLLd1aTtIQoHKIyjbZ390L5IkgrNag8QOVS7Xul/rPV+4bs4eWTEPJFmqGKc8f6gy
iieDNXQVgcV4jPMbpE/d1l6Tul6xMlf1jeomR8C1qlzNukKRbWPEu07+q2kdx+L1Uubxy1AzN9n3
deOKLtFoXiX9D5STVuKXl8Rttk+0rYGcUUiAJfMl4ngVvFtBrk1ya1Yv54EaLwxYISQ+nIiV+sHS
N3ttaNajkTpNQ6xugLBsArwXgXzIQ7exVtazZmW2/x36bzogM1DneY24nMbYY2n6mzH25bVY7OJd
FW6OkWvt5Ubxwp4ftbhN7UwvcSrebXXqP3TMDUzb8v4XXvDZK4cogrCkC++FrBRdknNLU9JmdkWb
lbs0uLSg5e8drA61i2qdax5ldmx1PGieeMxNil/p1bFQotYczdbEhqGdtAE3GQ2bcgMhTmHvp6Y/
rPhAsYSLY8hwHcI0DNtdKDBYleDYDPqKQh1dYHXnX3Ub7zhSy4ISDQjbWgJyQT0vFoi0D5UmqLzo
2oiD9GqBvhZ3UlqFP79pct/fkVgxPwiiIgeknO1QWb9eC1cu9HeEUarINDmYiyOtm3n6UWnsOI+A
zirORn1UH5WvYIO6TbGfPgVuVm0smLcj13Y7GAxRK4Wt3WFW4G8w5Lz8IoA6gGCBXLyIPRPPc7TO
dnJuvaBNFMzK4UvFl4GQL+t3f+kAo6fERYE6jWLY7FbmIFt9u/ag+JSVTd19MgPJXTlAKyYscVtf
7Wel6mMvoRXrGu+UfXEvf8iyjX2vPBoPEwx0xe9+4eaf3ra55GsIq+FBEGOObOy5Sa1miyH0q1BT
cr6VU/PFSKcPAVWyFZ92kfWJ3aK5Ioq9Otw/xuzzyVFiSU1UVy/AGMEOILoC4W74VBx/8iOiIRpt
46fV7GvpVr4yPCfDamIvGkyPd04Mr4y3OVekgatj+hhBh70OZ1/6oHD4UsaEv4nEb3Yndb8O4NlX
S1f3+4PWwyk8oPaMiuvb+3aRUwqdFwFd1RlcuZTScBpPgjqafZO1/L4yi49GlT0xD/k1zcKHt01d
FOnZujNbs1dvkJKhQY25AgaYP4/jpjtF74RuhwzdFy2d+N1ac2wpmsQiDznXmlLBvLpYSkNtVg57
lpzaj6ItELhCuEfZ1U/+f5Ohs1zodWQ9T/nE00SBEZ/N2L/DbPTsDhS+ag+Z4yF8/m7aq1sQyAfp
bryfTCjMRjd3+6Mirb0VCw8vNul503YEqzAPjJBBymWItkTIMu6kjXKs4HP5FX2SBZ9yZmhW3EEG
vNBMyAvcydJvUi2/MZ5Xjof4F2bPni6Sfx1GNDHGObOQj0qXmNAMcDz63fiRCQ60gJTfRYRcUU9Z
+3KL5nBYZGT0vi9w4kNn9kYb4EhkY1Mhh+C50yOqvMPWg1c6O6RrD97iYaRp+j+D8/VBeGraHltV
UqLtboq9cCHOM+z9u/BpjXfgQvdEHEY+oyCSJd+8kBiL9LT1g0iu3elrdM/BCDaAT588plK6nXTo
Dh31IiGgUd2uNceWXMpry7N1TioPG5lVCYaFYDMLDoWuvq8k9eS0X1aOzJqp2Y3T5ahqHSts3FDQ
05g+dOTp1oNI6WUT1X0KojfZ/gLhqghO5mcV/TYCNEFQw2t0/twhjl6nXTfU1JHsq/RKoPATrDZ3
v5A9Lh3U17bER3j1muulh/SDplXuWG28B9Rw956rb6QRnyKiwbUX9qWM+NbarHN7mdOrhpKRNoAV
eefH4S7pS2QZGFedhChu54zdBl3l99pQvctUa+fr2qPTMhEkRU9kfv0GCvXILerk97qLrrok/NYN
UHzWwXCwIz3b2k1yKwXaldMUT7qUPA969yT506H0hx+W3Tubtw/JkuN6/flmr44CR2ZYJk0J/5q0
Uy2gGOXub1gwRakHFwz6ePbBdLvMoKnGggR5j9Ucs95ec1aLi+Ado9PD/CJDjOd70tQ8m8ZgiKhn
eFEoLA0magBMkvVUD/Yf0ulvFA/gLqZuIZ5OmAlncVaodcHQ9EXtBkHiquiNx1Lnjky1vv3tlvwU
JVJgWyI0YG5ndoUldYjSfOQK+81QfVLytN/VJjqIRV66PKc+DdXh2fLo5ifTvVzm9rGM4+hKbhvY
BULmC43GuLU8q92ZFKfz2PhUmHX613cYZBnE7lSlqO3Nk04v172kkMhVitD8o4oTEhVvrZ+xsMVn
NsTPX13zPlEdL8xJQ9IIUar0uzmsUm4veK0zEzOvZbeQFuRWgLJRAcorQ7Fmeuz36T1I1MNabW0p
2jszNnNbciGZZahibDy0pOraTXjVfPopOwIzyTrgRByUmduywWuSWQlZgwtFdPDXKMZ7FAYCQ7ut
8+5Zk3zndgAC7tKr9zZVoX1Ia6e4qgyDhpShHoyp0zdJbH/U7PFu5ViLC3n+28CPb5JPGqK+yPk+
381CD+OoqeqcvmyZMBg6xY+oEu27reHtypN3XRySrfz76F+vY0gX0nlhm7F+PoRMLXW2zXHZhkoT
5PkLvwHq4lvURUHEpLe2W1L1hQYvde3gy1qZU/yz8yUTiFKUAQVHSv//SbuuJbttIPtFrGIOr2C4
cXJQeGHJGokgCZBgDl+/B2Pv+l4Oa2h7/aQqldUXINAAuk+Qq+9iASOlO0Y1xiKo5h9m+uqMPvi4
/zqZQyj+IsbibpHTOY5timm159FvLejDNVskk4/78DrEIiElDgTaVIEQ6vSjLxKSuw+frw2ZORfz
BFMszBIgS7jrLgsAvOrmBt29MpiViRTsNDUMR+ZeJD/hP6w7QGdNvz+PuLYigBL0oEMKvj162Ysx
gWuaiNRFzcFqYc4KCESUxYEORR1np+JhIlURu/2mkN/KTF5FXWQ0ylvGZ1tWOvYw9wx4ueOh5NWa
pGz2zcE+Kff/IeugToxWF3ovaCN+KEQW1kjLQeUCilTQ9kLQ0Mzhxh1TAq1gUFF/impTn2V1ei+D
Lq4YwEVApIoy8V5Bon73IlVKk7A+Od9hNQizj6L0veeNb/oxmcuRSrwO/I7wfl9shYKpCuDwGKls
98n2d/LuTAnSYLj1Vvp4zb4OtVg+oyUGZrgI1RqvKlaOhXqB4tAgY+nGQbvySLoOtVgzquJoQssK
EWjaq7sD5TT0wqF8dnbwiifK/dbIVk4p3DuA4QOhC9sDd7jrpMXYMI9x6XZo5kuzP+OEtRLde7v4
VOzeyv3n30yXC+F6619HW5yJyTjxzGKI1vX9PmncoEgZgHCVn9WGz+aU8JI+600cKFV6KNvxbhTd
uWTejaMPZ1AtYFP21PXKg/CGsyt56b1K+nkI8xmCjk7p06ED6Ogls3VipoDI1uPh8xGstEiuR7A4
10xKc8+tMII2UP10P59iIIuklMW/5ttBqkO6oOIliVfsR3maXh27vkwRSQobV48sKP1iL1/n04Ee
t4QzPuZkG31VGOdC2Q41iCX+vQPAbh5yV3YCQZk51ai2a6G6TZn5WK5BHA9UIBUduY/4aWCn42w2
8W6Ug8L0oVxj7STtdWv6Pm5ZGchD/gV6CUfy4juhshi3eo5H3KSkMI6uXJe03IYtWivgiwik/8bB
vLKR0DZTEQxIPgByli9iHaqmqlU2qDlL2hH8OcCYSUJo3UFKVS0IDbe6FmsjvAy42Euu3aaGEevQ
EwZyMEMRvTMEmacydHJ7gw1kfNy3cnCQqUFVBQCmZVeaTwBoqTmyXp+CWtahXSyyc5Lpe73OA1Rq
A2pWN7xsorpvgtaEkGyp7r0cMJaqC/K6isDnO6mOONkFJscxQ8spDkyBd4dt+LYL5J4tgs5sDxVz
fI12kZ6CYmmqxzzLw0ZAVUxPg6S2ztaA6o0+RV7uhE483wqPPn2+wz8e2tdDXRwrWQtyHZ9NOP8k
mu63evlHPs4bN6D1xYJtZoJdBULXkhfX4BJXq3WBuo3rN3LB6P58KG/MQ9Ie1eifuBKsfkFYRaHj
Iq1Pl3XSWp/BHW6xH+L5wRJ3JTdIxYtgKlzCWEu4+vL5NH68DGMaL+ItppEJ0N1VZ0CBSIPuhUl/
uqV+GEez3dp3axnlMtDibNZGQSvHSJqAdd2xb7udGPubvs1hXefetFUMOZ56N8+wKaXNz8/HuHJY
Xw9ycVjnYHeBMsrb9z2fnKS6v0m0o7QCTgNz40m1lqLxAJcwYROQ4fd+4sXzoqkA4BhdNOcZNBP5
0T3Mx+ZQ76z7zwe1FWYxpqYy2szNMZ9cySf4qrgPHc1PbqH48VjdWJXmN9jTEBP4/Xnc1QVzMbzF
RWQQ3tQWpYKmr1M9aJV2Bv8LWdQw/M/jrKbNiziLtOl00oNCtkR4+RZbdTQoYE9Xb+Dth58H2hrQ
4gTKxIQivzPVgZaqhLsDcZrkqLjKxo1E/jPXVyqswYvxyI1/sSwy3mRd7SI1C9aYxJ69hyrHRWlW
sl2qYAZny0mCz0e2UrNCTEnqdUGawym7+FYuHDsKp0f6Go7a1/GcnyDh2Ud/9gOnoHvib/0uOw57
56BEn4dendSLyIuv59ZDlqO20AbzGLGZEseMUu/fmt2Z0vXgIsjiy7mQtMrojCA5fMvd3wWoQtlv
l0AL6ah823yxfXzHXEdbfMCpqFVt0P4CdIxQ5IgP0111cE9ol22sldXZgwij5GTDPmaJMk3b2s1y
Bz0Rb8j9jOHha7yOWzD1D8TX9+kDjBtAddxcP+ggccpHtc7qP9EUfw9ohrv91oBWD+uLUIvlMGtl
CiwKrpOOfm7VN9xtN46X1Wx4EWCxFMzUNBLVRYbPDu0hP0rL8A5Jd/MZJo/DD7sYBA20x9Cx+sDf
KqAm3GSOI5N7fgtTZJCFzXvpXZmd/oEpjTwTP4u2yPFWbHoNrGzhYOJW9+44wb8S5dwiV2AcwwLb
aXbOMO4G03jqu749Ng3/Pc54UzmVtbGfVz8gHCtsvD7RoV5e02cPnGKDg2BeuCxqUuU0JFteI1sh
FvuLenVsdfKQZokawZauq5Tw86S0erfykIUhbwqx7mV1yePcnesYmb7qyp1K54nwzGGkzLJdz6vU
F14X0czefx51NfFfRF18RJRXM8VgLvAY9GvStESzOr/jvW+LwnfcX58HW90HF8FkZrk4Zco2F8Vg
AUo5ZJSwyb5T2pb0OozrlPscSNlRCTVvi2y7fk2+iLrY3gLqHcPQY1fIK7LylaOQNd3J3mbrcyhS
bXaoV1IxMCCyGgJC1kfS4dApNmpn75kr3lXHeQ//BAldyE7KAWiiz6d0bXSX0ZbMArulbc9d9LTU
XR/A7w3+KZBqk8axYErBY9XfOmqMlSxzFVGO/+IrQui0p1WDhdpb2m3P4qdiMB91heUE7ep9nYid
xcCiFkpYzB70OipoiqTa+KhYaGQ7/R3EYoiaTudUOiZPCu664+DsGrCsS0WEiQbsWj2/osk57KyJ
dSDqxw+sm1HFmoo3yicCIcUIsHaIusDbbCNVr+xzaZMJZzRA+QBgXexzOy+SvqAoYegphBDg8VEk
G5tgK4LcJBfTl1o2b9EAbQLIqTiDHsY02W2sCbmiF5n5chBL5FqZM65U8n4jsXiS7oilATFP6BH0
EGcNAbeC5VP7y9q4GKyd2RAzAbEGNHrA8N/X6sXQHBHXZUZNXFbRsyG5Ye4zZ5yJ3bAkstopyO1u
xyro98wx/1mxZi/MLf2Atdm9/Any7y9+wlwXcZkmqGdYzRgZyNNM3zhs1ib3MsIiicVDnThOhjew
1hZhnutk6JOdbryN+r9HHqO5cTGdi8TVODOovnneBnTQUXjqEoIGrQGJpa1CgvzJy/VyGWhxP9GT
WtipAhCP+9JDpEU2uzxOoDrp2wQOYe9qwptpcuUwwOiArkG/Hw3yZS0hEZR2Qqp5uywhQ4w8rB+l
J3SNJluQ7JTuJX7uj9V5OsOeDMp2Wz9gK75McxcrJZtFWTQ2agvyUiYFA+rQO25fytbCQJwDuEC0
vPEkWMxtWfS6qUjMgQnBV2mIYOwgB7Lf2ntrn/AyzCJvsWZqZtvD0aopUW7TqHP3brwldr4aRLpz
wYVP8jkXVRJ3sCd37AGpVoywZd9iwyZttlEO2Yqx2MBFXpZFlyHGlANthawBXHMFpeeh3yhHbgWS
f3/x/Xv448y9hkC8M75McO2eE/sHV6aNpLiWkKQ+C/QwIDOsf9BzZXaX0RqIP5YPQQwsV2yzjTNr
5Q6n49aPbifEWgEaXnwWVLALNXY7VOWm7JgJ73aIf7UeO/UJ3anOBtX8gwIkHmZX0RYfyGBTYzCJ
z8SVw3dSksWEP86A+wFKA0PUwBP3euB+mU5bper1mfx7mIsPVlIV6I4EM0k9fV/qImT1RtXqgzLi
cmyLjOs1sSHmFHBhKbEJbcsQVR3jANk3+jO+r09QFD2w22xfPOQC4yT9lmDW2pqEYSLUg1RICH4o
/+dKSWc6omzWT8axL/W9WbZPrda8bVwQ1q6ol3EW43TgmJCnEDgDClty+cd9eyyhUYQq/Gaa3RrS
Mv+V4CKmuoVQNahGZTpZfjGnD5Q6G/t59SZ8OahFCpwru1NGb/6zYuD1JD26z8VrTHS0TaCM8GVL
qnlrZDLzXySQLM2K3GwxMm5yPzfsg1EZpCisDW+lFUA0Ntzfi2JJDRupaNsqQb3lnV/33fkyn7if
7FIY6ZaRdz9XRNlYH2tn1mXExQ2/7JhnFwYKIn1Uw66w38szi0dbUJfVDX0xsMUJDG5k4nAFExjn
OXLXven8W9GP9/0MLLQtX2LGh46TUdXAFCYj8Dqdjw7KoWq3BPXWx/B3hMUYpokriVXjvdABBmLj
Vq1uoeZWb9WALP7fIBbpvRZOXgwebvNSo97aIyURfqb7PBrAeNxIDKtrGl7Q0P5GDvrYUjL7buYU
lzLZmC4bMtwWT/1J7I3JV3Y6kPfE/GNbbXF1vV1EXexc2AqOeMV2f65wDXck2e78BxhgOVPLey60
lKQOFtDGH9SUMvDWCyopYU0Y7/RfMwFyHKQ3B9jxPPpPsAjsXOBnIN+HI/ODoQm6vDx2a3QBEyvq
S5Ls/wSv1b9N5Fzpuou8tPEB14f4fyGXJNlBiDTPU9wFzJ3SHk2fBfwFRiq+pR/fleLvtk7lFSoR
xNrg7Q2EHkxIIF1xnQYHcCeSGA++dyph9yg8Us6+9ONKsx1U1dFYDnkJVLcd5dG4aR2xtmAv3+vy
7y+ScJ/O9qQrDvrFWLCFeU5O8vlAAep1drVym5Ea6qBb4O61TX8ZdHF8TrPIm8bCpm9iCHUWJbwi
Xz//jlsRFpPqzZ3rToYkSyZTAw/e/pCOaIF+HmRj7pxFmp90vZ7YjNtG6fZPPEkOcZ9+EaLcuFXJ
3bvcdRez5SxTpNA8La0oHloZO2o5/1EP6qFvzP2YuQfhmHettYUC3gopd8nFqoCdd+vk5gzVe+qC
xhYPE6kq95CK4m2e2l9939wkfLQ27uErsB5shb+LR478qhdhLVo3uWcjU0tdDEBtdinAZEbIjluv
vfXlAWwqJDikwuXi6tE0utGxAgvQYv3ZSouo1jbJyGt3RBcs4b9iLAuL4+RoqsLkIgfuGMg48s87
SmsPmMtQi4XYx9D3FSpCKd5NljN8J07qvN6xYia0GLc+09bIFguynhuqFiNeMOyQmb68/poB7MSG
AFyeiG9N5Nrhdjm4xVos2dxbiULxXmrinWZWhBXOjuZvuftiQtNnTMcgN/f/ZWf//e0WC5G6Zc1q
HTGVHBqW0ETgedCK6PMgq8sd9ypQSEFV1aBYdL3cXVBc4JOEz1Znj5M5+mp1sNiXKTsMJzQuOiZ8
KJJ+HnMtZV2GXGRe3iexUrEEfM6aEdcqI7M5ZNzZWiFrp+hlmEX6nYTJCls3/rpy+/DOKb5kP8wo
O8ZhEyZPm4fo2pK8DCgT2kXmoLExOW6KfF8lMSPgl/8GE+brmPePnmXdxG5c+warj5OqBUZlApao
bAlQyJlbZunLX7BIKdZsVHrt4TCoBvheme2dVrQ+qC1vvKX/z+ldppamreakrjFa9A6nCDKhuKeA
jlUFcXb+y0p746hbA9nAUQfGpEAKSSTxYhe2lV2LGr4OuCfYO6lIKpGQ+r0EKPK7rZfhWo1EkgeA
bIBeJqrhi8nsRic30ET4k4RZvzmn5Jg1J2kLyB71PVP2Ymee/gF7Q2auxUe8jLu8/eHYm4qmAnyw
j7SI+tWDVOmbH6oDC5NiG7G9cgwBggn5CAfUYDgNLLZJXqJADd379+8YsHselr7iq/e9r6ZEenbB
+eDl8/2/AhK3r0IuNgoEPaE00GkNWE2EAckLpyBx/w6ZSoPpZ3rfP6qkuDGePw+7NlDwLjS8ikAc
++BGLoZyKFXoUwK6rZ0NF8Ta4j8cE6Dig/QMEUUo5S0ZXExLXabqVJajjajbKWETKbttnYaVBHoV
ZnEyNCNQ5+noSeASzBSguGrrT6LcBKCv5LOrMIujgdlW1vABo6k7vAUkLdgKQchqQ/kKSJqN3b2S
u66iLU6FYoaDgZHGKEjqKsnMV2dKiSiSqOQPn6+Dtbc4IknBBLwhAbJYbGyzpL1JY9zw5HMDS2Hf
gijenUGZPW4qKa8cQrASUSHwDes2ufKuz4QY/F+zbkCXkxewHHoMATwWgeEH0Tmw/8ErfC1HuuB8
AdWMZsVHN8nYS221FsAC/IklbUgJMxC/JcZRDzjd5o6vDPAq3mItDkqbFrDnrLHkJbm6wLFD+r3+
BiE+KJQk3qZS1VpeBncHwuWQBcYflmwPiDTwQnSAB4LnX/kaVAdpwKR8nQZNj/HH/GvYG2/FJotv
JX2AYAIHFuClsGyWabkbuV4rNia2LTTiNrupUf79DriKIPfjxf1BpY4jxIwIk3EqxfhYWVnYWaCD
9pts8ZXLOlpAWJjSXMGC9Mx1KFo6edokrsDteXxvFaZYlnFCmoFI3wodRt95d5/nfsMJuxm/bezA
lSPuKvziAAD8xmhLGd69GQNQPKHnjCWKW0Q0/tpuEq6ky6toi/3eukk55JmogrRMYd38PRu/l+2/
58rZ4FhBRu6dY4Ce7/WMijqfLVMOiStnW7H9vuy2blyrHw0Ee9CCPPCfl5i9rFO7omzxIG7C+qA9
q78aqBMloX4wdvnzOxpg16OODLGiYON7bUVefC8nTzxt4ojM0GYVatC8xPcCH+yevaKiGOinNHLd
yL51E7I16pVjwdOg0A9RInApgQ67nteKpYpm9RqulQ1/YlPne5qbEUsZ/2i99HVjnCsnnjwToCkK
ZPVHuqg1e9nQ2YOcYXovAPaM97KlwqPtlsrquC5CLY67Oa7cRFdQ1dZyekZn/bc5QQrTyUNmtT82
hrW2AS6Htdjt9cxBBjEhQ+HcmTv13dVC8e8ZGmEjsrS0hN1cMSvZEjd0+D/gP1z2ljrIM3QOHCVF
SKlgAmfWIBlCxQfdEXZKENtIQQYINwvfK2cRnMIAXUGnHuXaJTfFtNpiKFiPTgEZfg+hF9G73EcZ
+qseSBj+5iDlsl/c1K/iyTR3kbCVSQMkyuywNm+cr90YaGfqs6dxn7yIkKOzE5PxVsuD8fYfSJyu
bUmwZqU+pCOl0RbftAckQ5spxlr9Zgf1GO8KGGDCjOKlOPXH9oQyzI5HIg+3xJ/W1i0KSpJOLXVV
3ivJF2MetNLwuAZFAl0ZgLWF4rswSVaMoRanGwlvbQ3BUgDVd1C30HZfpFQDJ6yZmwiVvkueMSiv
/9zYGasr5iLE4gu64MimQh4NBvjTOzVMMphrADOm+gbowEKglvSfJvAipPxJFxPYza7FRwej0oRF
eH+GCRHxLIhK0MT/f45OTvBFKNijDtzQUGhJfrDn/llCid0A/E5IRWAPbjv5rl0+QcDBN5PWMp7h
LaYzL7lQYq8WuAya5Um6lnpheoAxMu6eQbKt8yv/veUGRAfIg8SUaUDcZ7FC7IHlI3UG8a7uZvp5
OH/xQmAR/e5ZP9ENgfnV0V1GW4xuVAExT2FXBx0heWuRpD72RRqKFQ/M3zr31jrGIHOAiAt3e/RX
Pcl2uvh4Imd6mqmIFkxSxBj0XyX0bt+NSkIeeYG6pYmxtt2AVpAaSTBqR2q5DgiBJAG/dE8ECfy8
eghD5IZB/sOKBMjFA64WaQtnw3WMMtM6peeWpIeXt+mjGZY72bxTYY8XZDB03EzRaxscjGYAnVwb
qo5LNGPvtW7DDOdPavj43KAPbpL4Dp1JHAjKYbMGuHbUXsZbbLnOaASYWYgH9uyuQPfAicpfMBz9
inSMU88N4fgSbkzq2i64jLmY1AFszxlXGoGCEa9ApYXWmt/7rYtd/k/syNfWiTQIR2sZGw/b/Pob
cmx9Sjluuriupb4n9Bu7Zv/lJgZdCDxiPThJa0u5OjFmmWENLiSWcbQJsOlagqom7mIT2VKg/Xii
ObBIkb5sKv7wwc4MtpZFxgezDAw3JdgDQd64JBvCquUbvL2VysN1qEUGAag1y0SGykMfAdMLEZQG
ZdqgfpXaoqn49+viOtriQ6lz5o41k5iDM2i4kPxLHtKdLJaWd9vt/4/3ETl5UKOFQylY1kspD2uu
HFEDdRBkVRFqU7wb07tYHaNKg7zalpvkxyWIYFKmVGrKS2vz6yVYDGUtYbUYWT6A1hYjaL2hS7xS
pLyOsdjJzeSBEZtjQPZNfjsH8auZHNLv6W70IT5bEevFrABo3epKrwCgrsMuNnNCZwUS0gg7RmOg
lzsgKX7l6P2DdFaEHSVpQbZU6uQ/eX2KIiS+nAnWig5C2OJ9nCBzzu0EFZZkeGnS42RnZHS3gF3y
uPoYBFsMD1joryxPl8ZNkimhGFcTZigyy6dVBd2T7YeVvhVp8Vi1u1pxOtgbBPQ8HRtkwWiAQzEp
d3D/BAIGPIYDaAdaCEPVnXWwASnL/9jIyGvrExMKC0I0KXAzWZzdVQ5X2zkBoEFi9+lPC+8fGlkq
3ClcAuFiaLztNw3q19IYBG2k7jQcWnA9v94TMOttK4UjpswtWLFnDXXNSRCs2mc1kNSx4oXupt3G
UNf2PUoS7yLUEPpfbkUeVxPcYhEWnsgBBefI7ylJjiaSNTt5D/y5hx9HC1UtrQ02Qq+PGB1s2JK+
W4Ndj3jW7RSCdn+NmPr8YdR8KakjIXXFDZy7/omqzsfDFlMLM8r/DbpI4V6pDLYjP63UmpkDdKBu
6n2PnMAgXm9vHRhb0RaJLjHcwp0oor3Tngj14dWIOwVwMbAeVskWEA5FgY9v2uvxLdIeL4u4aVK3
CJgYzcF3NMaPjZXOM3guvdaSyrCq7wqrXrrRmkMjnSufmZVywG4IWQrHmypVHkGDs0mPptOpGGwj
stv5aA7NS52jpG9550aLj4BDBk6uO0hr4JWozssoxSIyo/H8smpyklfpq6Klj0Wn+2mp74YJp7OA
fBecCY94oAaFKAKRDy+sjm9FqZ8rRR1hHp2OfuZqR0iuqT6369BUEnOXxjABqSzv2UkNKGPE7Ic7
KA+8UKcw1dkbpNLeaNL88tqOuHn3ppTWXecp/sTEseyNyIGSVzFqZ72pQiDuUsJgQwYXafXkCeWL
2xbnghZ3/TR+KbL2UDsTLl/0hz5YvqK6OWlaIyE2baH/ZphPNh2LoLbABNeUJCW0hSDTAOFaX4+N
KJ5Sv3MSjTA+hVYLEBYEW0+ovRlEaes/1MFAQd0srF1vwbi+VZgvDHsKCtX9BXLGfVIUr630ec6Y
CNEqPSip/QTsaVDk9G5KWOPzab7lGrSvcEUPGTUDp+t/trEGSLtrHo3JhEW22u6UAu0xvXiKLf17
NuQvsGX65XI9ynTXV1xDCYwxVWBlVP9KinQ/VvW3hM0vZeVBm0i0MFQqJ9R6Uotk8MuAi+9Twe0z
bQrtJrXpD95NT6Wdvui8PppjXBM9Nr8WZXyO5+nrPCeJPyvuvpxLuIcOsDYfjZOiiB+TCr+8xGB7
bsFEW4vbEbQdJyf10Ikwdoy7THXPTTpGbVpmD41nDk/GYIM81xiBNzZfIFj5ppf3Cb9R3AbOmW6u
3xjJ8EwhHUJ6sP5zj0fMg9R7jzqOkrlhNqu13+XiPh9yOxiM8qbV6ls9xtYz4qKNfddSrHNcNUZL
FJe2PusmaWmtGo+tQ7PdTGH+6HOtN297HcpEBGTbIYrnlEbCHfau1o4/a5GEAB3dj/AiOUGJdwfF
h6cZ5FvIWXzp4un7VFiw7FYrFAuYHjp6+VgNyf0ws2Jn4TLuTwbkKEFVhKyAbnx1Kv0NMrCCMHdw
n1V7OM+WcavBofpxtM3QKS3tNMTxw9Q2j3D98MGj96GLQxRnvFO06dGzq50FYqyvpUX1VDdNRaDw
2NzZ+XzjFgDYCC8UHN2szuBvbZzsMLAjlrSfD8a+aRwyqYBt2zH7atoz/Jl02h90OJcHBZ/sk+uM
ij/SLgnclle7HCJ5pM1h855gfLD3+2Gppe6zerhzi/mxU1y8L8wHD/9THWOOq6oi4PCqu8YykXM5
KsHDrBqRpeipr3LjO/q/lp+p2K/pyBlxcseEoIlXhVCt0Hwg/my/7cWei+4Hmvt/4CruntJKwstg
9HdTGc7vOkldkiblnpvzmdntXcasyo/T8TwDUe1n3eB7BoOkT+wmPmo3BklGRxCRwKbJG8VdI9Ab
ctHg38+l8UujChooMxrBZrsb464gqZlHZsFvOwDPSZoLTfETnvz08NQnuqUOfiNEAtJiVhNIFRHb
4rd43Z7zZHpjdn92ayvQG+tFn+gdt+lbWXhkgFkHYR1PSakjrTDOPNL31YlpkDpptaBoDUr0Pn3O
ktiv67IKY2X8ZjhVSopMOYzSCC0xJljizTAtsZvheTZGaPqoYc+8A5+QoBQDMqSFHvaFeogb+6mv
+a6ZlBs3YV9y2/vuJBVpUn4QZX9wFAuWrWn52tkabJNr5ZdIWjU0sDOMGe1j7p6NPnvM7GmX68lh
bNzan2Ls6Bb1B8IS81S19k1lm0lo1/kDY+ofyQSx2hm1eayT+EkdkVS10o4mgIGJCebsb0VrejK7
85eeKmSsTXSvuhG0z/pYMfd7lfD7TIivtNF+IfFGfTKQXEvCOsE3tFPr2RuGW7UfIseCYEsaH1kX
l8Sr+j9GeCSTAepbBPDK22SsDYJuLif44UdH8N/ZgNkEZezVwfI/mCw5cd7uqRh22M573e73DR0i
i09BpXh7r2tfZwbQk21RdcdsozyaFoMUMN1BHDAhtYN3RsdMv3T1/ZDXp7RUzmXjfIk5xLHt7Es8
pn/YdmYFcCoF5w7SS/7kNSJAMql2jUZvtHm2wxSNdOLESkdEbT+b6oCpmcajOecPNppL/ugoPydk
e1iOflEm81Vj43mMHZQOFI5nxoynfUmdWzEqp6ZtJqgCgfc8O/scZsdx0XV7KE72P6aMGfvC9Kpo
0Ch+7YSKiiN/gf5WjrPwvVxjJMnjx3JInhot2zEavzU8jtKkixrP5r7CkrvUsKEkE98l88hJWRu3
tIMZaibc0U9ofSqzJjR7cRtTyFrHiRZiRkIlyQ+i9SIoHAkyZHpPPAqVkcRrwrLVnsqketaZOZ6m
usJey+xfvOvv6l4/uzYGq4EbX4lvSuxaROvK1ynlf+RDf6tkdE/hIBkojTgYuQiVUgSOgGi3aao5
7j3lU1yDMpdmYU5BdRhcv/BM4JOL3he61+8ctX8xzX66Kz0DipZ2Q30XhZKwsaevUF2OFCt+bHr+
YzC113mss6Ml6O+pdEZSGzIhKnbQM8s39PzWow0621SBUmlhksGDLJPSoQg+KE3uKzGUr9LcDSuV
3snj0+8E2JdWC71p+HuOUdxNEIjT6zKIteGeGl3AcYpSijkte3wUr+hvoDn1Mo2jh/XWZwFOyBm/
LZmDYUyz54KX87Bn1PLnySl8lHvu0iI+IQm8lRZsUGPa3XiNEtFaZKTHfYBMTYsdW1Niw45LB123
56CCaCipx+1NxlM/T8SelvmTSJ0X254ZQcLlJ5cmIe+qyICRnsmlE6PjDNNJGcw+cEsNXsmWQvo6
8/6wlRRylVQRX0vF8YJ50IEIdp+bJB+hRBxnPoV5NLHGIv2W8iLiFoAkjVe+qXb5jGuOhtd70hCl
qEtS2OqzMYg7eGueY3v+gduZ8Pu8hVy6PUBsY1KRkgfnboqb0GPqWagQrzGafSvAWB/rU5t6h24y
cQ9Lznymx77xwCZjDX7pAKKjsN1nJFOsRTH8aJU5UKbsu9pB0dBhxY0l0FH3aOWGoEsUuOJ55942
bnJsEGJk+Xxum4zdeN4MNwgjR9rWu69K3LnE5fOjR9OHEqrYhJplqDciqk3g1m2DHXhXVKGe8W9z
Tr9NhREHhQLpH64N39wWdG7SCqN/RE6qSuKaSvnkVMrTWOjf62x+hqH6Fz3pBSM9mN5hMTIQXN0p
CxMOScaSw0S9P0126Zwab6z82TYhgq5ipZA07SxS2qO7jzNh+qpbJv7QwMSiak0eqpVnhY7Qji2D
Ar5X4EpjFMcSfeRDH8+4QOM+vTNrFQ1WGwD5ahKn1LJ249R9L9gIK2HrWJfaYUq6MxPWT6vIbCKy
GfcVRrV9iVewjgSTlj88r1d8owUmcOyd/Rx7cJ40bQg7G+3B0gAbb7hMrkPkUu+26SHL3rbw0KFO
OBduGvaQCAithpa7scifTHN+4C2o77il7fu6u8lifsz0LvT07HEsnZvMRtHahXtzBSxpx37X+vQM
kSCVVD3bNabxTLnm69DugqUcnqEZ6JVWrJ2KvAhjtTjWVTu9DGU+Rmpa/XSLWMEFVn3Qvek717zk
Z6lWP5t0uMd2jJy5MvECUN0noN2/p4rw4fj9w+1cI7R4HRkj9sTAkd7ILNqfVanAp2uw3zRhmAdW
Gz8pGr8kniy8qfoyD2ajD/ukOBZxxqEqPoJYoYkveF9+xcn7DDYjZHk09s0t3VvXSqo7SPqNYcNM
lBEs0Cd7+cJWGDHplAcc8hIk61og9aY+igf9Qevrr6rXvWg13PRck+KX29atoMkBvfbfMId+mpj2
nPX9fnCsNhKe8loNOazYzN+VXXG/TrSZgNXkj0JH0WBEsWtSUTxn9KBSSgnnaRrVejURPeVvDoVB
X4rad8BsBo670gU2yMZBj/Tgu0YWOX3s202MJeU9FZP5EE+GS0yOb8OtAaiJQQCr0XGPOKp4Mboq
8yu3jxrDDr0C7F4nKRnMNuBobghxZmqy71TlG6+S51YTMF5zeExS12h2ZYXB0DxhZFKK/2HvzHbr
Rros/SqFumeCU3AAqgtonklHsyzJg24IW7ZJRjA4z0/fH535d1tHhvW7rjuREGzIUhwGY9h77bXX
elry9MDqupDGdDTMZjrM1niwdHeeOfKeUtwldfELt7e/5mK2j5W9fPBiZzliANCgumNNkWdm/a7W
9ke8fyhkT1CZpL40oIRs2iH9BAk93U5lt++6TNC5q+OtZ7jIM6jeR8YvtHdt191Oi5nui7iG9tVj
a4gkR7lPwumhs+1dZ3T7LLAvSADnyMjsvVGad21eE8SHl1kqSG98LDpLQm0zxSwt0xnlJnO8Ddsy
22StxRfkGTNTf6uHyd3mwv4upLyaJn3htt5jOXgPOgs+BDSwJ63+PGT5gy2Ni7Jzz0Qe33BfcJVj
crrFCeu25OzAu5Zsw3luHGpc0jmUprrIzAx+yRzstKkfhzg/WjnzGDdiY7nc0Sh+cqalw2eviu+b
jNOjrHDb41N/LsIsjDIzlJHCeHrTx/17x8hKfBrMM1zKvge6vVu6dM8uQhXZcd8NndaRKfpmU47j
3qyCZyqY+0HZZ/FgbL1q0JFX9TdOh842PQ6f7Uz0B88twfSc6tLEhi/qnKbZGGHwbs6aCcykrjet
NRq7ZuYdxll6bYzh3nZktPTpJxtoI8If6lhM5dWYVMZ2UfadEPNzx+7aBAOroFHyg9mLKurticvD
uJsdp4xiI7k3xVxEds/x6Wjam9vKPVpte24N2cfRcG+SrvhiD5hc+XUw7UZlHhrNag/DZERNH+kj
I7C+uXbaH9IYz8vKLo6DnxZRW5IaFC7t0hUhbu2rrTtNvKdCEdg38fuydeorCIdUSXqvI7lEsHtV
9d6Dc96nDbV/u1YYWozNted3PLO+ruSEoYxoo95fPjm9qQ8yhWZG0Wc+5tK6tfv0zMtmdISm49QZ
FwH7ZY9KxoeCleL0zn1BzhTgZtAm+bE0p3bvd+q7zOMKyXqAmiX4klR9gZCoD8tjLu6qxWiv/T67
DlxXkmRZz64/XMaWRDaZ8LFPxJVdx2GkymLLT1OTC8JLv8jOx3n18RiCdcMLuOTxfMwC4UVl3lxS
QbTuCSAe43aojlZaXiGQdc67zqNahe9UnHsbX8r32qq/4fz30TbnYONJqz20xfg4meGlkN2wUUF3
13aKuKwzRJSY1tEWdNTlqVnuoDj4uz425MZc3PkoyuRRJllx57l91FlgUqVhhod8DD8Pg3x0LBwo
inQkOOrsL3ktNlMui0NVp+mZ2bZp1Ov4AwBcdu+qVu7MfM6fJshVUZmIcofYl9jwZUSGRBUXHLkI
0gZudwHTBBWACpy8GZrdaMZngW7sqNFFswGac3edKuobKx4/1UucXDTeEF/lYZiezXTSRSA/n8is
7CjWmbtxGqHOMISFQ562X1LZvXPybmTNpyURXRepGagnhphaN814aByMQgJPGxtf1PmB9wA65Vbv
HGOpzwiqDyUww8awC3neKJednAfVuGyzxGzGy8btiGh9/H1wkEuDAi+QKa/vOrcg6Bmboun3b6DO
v8T2fwKATwo0ZSnmTK0Nz5RotvQdGTdQ5oFkh53v3NlIjheHN4lNr3lpL0HZFQn/iQuQTLZZzwa9
Fua5TSWvPiS75LBaEqr7Nyvmb411UkfoEm6q8V+Qc3ZW3KzU2pWaKe/e1Lp7a6yTUk1piUYY61ir
VMN8jcL5NYgk5Oh/x+XqV3Whn5H7kzJX3vaG26zlAnnMzhwMr59Hnsq8eLMS8wZof8oU1vO/3taI
7v5qtcZSXE2ReGH7+cs/L+z/G0//JwSDn/bmK+Pp+8/91+w//nfz+Uv2+Wf/6R8/9o//tPgL6hh1
OHq3HRtLNd753/7TDk7SoaBLA/6CjaDP+p1//Kcd+6/VqhoLTLrMKW2FrNp//Kct7y96R7CbD3FJ
MzES/hP7aVz32LY/1USB7gNrVcXEr9yi9HrKVwTVApK3XPqYaqs0DnGS6G+ZG46I4Te+OAdhTa+J
UEIrAs9Pit2yzNo6DtKow43p6fy7ody+PZYJNII+sOWBZ1027aQwDHVy5LWNGoVzAOZNKMZlH4RL
ea48ebSygfMzTGq0u2C8tXImLcQ5L/kqigS90dZ4LKCpbaq4DQE+4HNZel45cU7cfMhk7W/tIjO+
Vl4+v1tC9Ty6/cFH6i0ySLBvFt3JKAz6MT9L68Jpj33pHISVuk9Q/YbnNPPzd4E1F5LQMgeipiDE
s6AvB6/TbTZNZYvvVaiCD0p7xJp9AY0mqL3bwEjKTUIFZ1P2crrT86jSDb1EWX0xhCnNAES+XGZT
h0aPTuJy+JqhFDDcKZVTsgnSRt5j6m4PWEhOMxrjOsz6q7pDX6d0WvtKGpUi2i188dHs/Gx6tAkJ
i+MSy/zCz9r2W5x6+cFNc7PYkntMTYQlZf4oq6yvAIjb1IirfVHUsXpWdal8BB4G1ef6Pc1cc8jL
GGMNth4Ei4sm1hLMidiKqqqtFIRr6Ovh+5hOMMxlZJtB1TbJRug+toxvFjXH/tauhdBeyMtJbITX
s7gvGwPYvwkq82rSIlDoiSwyS65pK8zLlAzUN7Cj3ia21yu1ppFFaF3JICjqaBn6Bgpu73Kx2oXZ
fx1HgxBIu528yqVoMS6u+5BSrpBlcBksLTxP3xuGeGdYk/chFkFiRK0X1AMON0jdROMYhJ/7XizE
D0KFF34ziO6yyjt3CcBj12s4TjsN9Dr1FL1UqxdlRFnNgBtXO577SYiUiheacnNU9s0QfghZAg9B
rcprr5LowJtpp+58sIbhnSWNQhzHuGra96MReO9jiNtf6Qd23Ju6HKqnaVZFdlh88uFiyvJkU09h
iF9YqcVtUOGsCGRmaDpwaq3Sx3bE6OYw9JQkNqNfjM8e8QtCC7iKYKOV+8FzW6fJHBEtd+lFbE9A
EFbVCEzuhNGGOHCr5WNHO9hVnVptcrGQW0JWDVXJmT/BGdw1hbH0W6NIqGtQEprOhqpCjxn6dAj2
NTd3le7tR1IAG0ZJVs+fin5g7KEIiJha1av9MOpwJ4girXMrGDDLWSbsy2MxOA91BlK1GZCyfgSG
sCWgkpcdM+5WczsaFZi/SMYapndSj8tnkxB93DXOksgo9eekOk+lqjGh0VmKj1DumBLcvKtuAis2
gW0WQy0PRVqldlTOrMBoRJHbvdFl1neROTv+12YqiIGNfJiTrT021UOf42V8rGiFxWO31+m8RZc9
0zutvGGfWbaRESaGod51TZmOUWVREqyUds9K6ik3kH4Gd68LQ32Ke0eS2gGzGu1mtGxeCohme5FU
LjsdYMX9tniVc1vZk33OEUeZFfBXYp03mf1+zGnbjrrQpmnAX1Iz26ZGnpXn82RV25noETPS1tdn
2uwrCFhlUrwnq7EpQHog/N0SlB9Wy+ZPk7WiHGHjZcnWKuaxpoYdtz1LxVeYNGdZS3xUJkm6cybP
4UhaSzxz7fbJhXIqvDQToJSl98IPBqcmiHXIztmnIGTH0q9CWidqi1KiHmLssfQYkrnWsl7yMsIO
sND7WneZB+ZR5AV1EiOhHo0u+0Z0S+pkF05bJv7RrsOS0D/sZ8TTIylLkHEwgLaa74faNL4VWFEG
u25o0oUS8BgvfqQWhzr/l2DQKRhzZtcOp20gKFDGCweurSFXRHUyc6zdugKLV3eILLulVIsWds2c
tWyCcXG969g184Kk1cQpsXqoG7stq8hwDUoxiskLdpnTS19vJ99tc/Q9kgnPcGgEjTpKYQC82DQ0
WpcF/fy2uct6i9+7SxMMFImX3LaIOEx6Ko+mZZBnLkbjiYMSvTDMqJzcTIfbxMjFMOxoSZ7mS2MJ
oG5FmaO8Sd0CjqxIf+WGut7J1jKeRYrjPJgbkkKXruSFGUVhPYmxnEGofKOAbBH0M780wP83q0PM
ZLy0NzuQNjF7GzPWXXMngTr7yxhkCwEfES7zmZja9nsuivYBAasOzouDalHEjOhvqU4Rz4wtrwXo
WBDP3JR4pz9VeZouD8Y44ifZ4DRBXlhUc7HVrRv7N7ZysuoicQHhNnJCG45ln4ZLFGSxTnkFue95
m8Bo7e5Qt3x42n4y3XrbVgeD+LiSbA0AtMZbuptu6UmSep2YeIPCdSSThtbBRTrWxUIBU3LcOnba
oX61zB66RGafHOeMg+Jy1L0pdnR6DGI5mHj0uNfSqyf7djELDVSXN6na11PheXdySiwHydXBfkpa
KLdRbi1VSDIYyPZ69EJ1FkDiuOl4ovB9EvQlVILcHcR1nseDe56bA/eOajBXTCMH8cLiplMWoh/B
aIobkyQf6LnvdBfJNch6hkRCPBDofvyU10bSbHQ/JddiMOZ7UcV48aQux2IzZ6mbRi7YeGexfnv7
ycqatFoPFbd8KoELPuYWAPCmKlSwRLNE3vqIHlSd3YVVWtxbM5oJ7w05+bO5MQZY2eecDCHkidob
u3yT4CDw3S15qPdloItwV0o9pNs26GoRU2DC3/yiyREWOkisowjCWkUNp4vbcdAUzFz4Cpu8dmvn
PMHD9bnKB6/aBZRiUM1gLc63g57S5KnvlvxJehP1/kVikxJhFbm+07wQ1a4kis2OszO04iEpDIHy
hhai03uiu7iP9NRP+6pLLSxvQyoe76xgSayHbE5NuVvqEtvYKAxr+6kAF2pv9SyK266a/CeZu2a9
m1plO4e+y1gqhWVXzU6MbjVEo6Px1qiKZZzKyLF0Njz1kk5YToc2F/s5CPvhDNXE3KG64hsg1WYy
4zEinfxjzNo2r9CHb8D7lQDilXYiRBR4FUc9xIFVDyIf1tzeqdEYi0QbNtgfJ8SRUUbRck80RbFx
WuGifJI3tmXoB4DrecZW0HIEZ8GI3lXrDQTWncUVa5ZEtG06g554wdAkmBG6DvxiFTYfTPBXsHXa
4PvtPArf2OWL8tSNElWnbrDKiu2oV0V4tmSz0Z7PYS432p6mbD/lZn8et6DycdVSCTREvdab454Y
lEXj3RsDhqWIqvscm7OiBt4tBO5eV0EB7PHRBEN32++lKabHqh+swxCbfnqW27p6t7BV5z1tMCxR
8tZ84/EIx8Qe8t0QZ+Zd3Cz9TRZ07velkRR5My3Km9rDBSVaw8KNsRgYOruQpbpNWbgsGmNMWfpB
Qp/dFjQ3DKM2HE175xkFdEX8s+LE2we4/1wsqTuZOmoHJ/2qlUbtXeSKarvtpsiw+Rr7yGM9OB7l
OCXBdgenjZLYHLuNWiiVb0Aep8+iqaEBQTRIgUgJBdPIanNPb2eAXJ9qbJleGVZslYiUNQL8RmiT
+6Hs/Vti7/Cz1qrcy6mbBQBrnLXRbPdsGke607glgB0e0mX0+zPQ3PnWG3pOnzlxsYZn5bED0tgL
d37XTF+UCUXxqAfB+dcahlPvw9LyS0DfsS/Pu6m39G6s/BSQeOJ0j37KSm//zud+NkNfcYWfszwf
Sw5KaHgOWqZJWrmCID+BN1CVgaVhq1HSWOnK9Ikm97KIYdjlaR6l2gORGwhHb52sK8+W1kBL/fef
4ASywhLPAb7Dv1ZYLpR694TTl6ukXhScFrxUzfi6NbS7j9Ga/f77UU6zWX9dSZZN5kxj8WrB/vI5
lWtNOEYtyCi6IQcDDcbd90mMzDl5De+mw4WCZuOmW4bD70c+5dWvDwgF1QpXE+of+gsvh17yNcMZ
Db0R04JPr0/Br9r0XhZe2tNYGlFolNTI4mVi/gnVOFWs2nOWTep77oNLpaLa/P4TvZ5x119TelBi
xCC8Hxzln945evxlnINVUkB33L3ldVSI4zm5+/NRHGGa62TjN3Y6CuWuEvCeFAEvieVI9uMS58TF
G0z4E3o4k0sDBm2xwCHeKg93AtKJKSAjlEEB5GC0sBFMLOpITWrM9eYkKd94l69nzvdRq2L6wF5o
/zgZDU+12OviEce+ImTpUB2cdvC5hvaNPbGuxpe7kj5+m0bfAI82z/nBg/3pDQ2V2XPnsSvjuBjk
vjQEQSvODX1kOhVSgk6Xxcffv64Tai0TGUC0R/kElT0Efr2TbUhPd8j9qvUm8Ir2e5N5zi3UiuHC
THvvwVxG/cydgwKTwTp9Yz2+eoc8KmR0dHctYZJBnezN0jOr0JuROE1UPnJST8IA8Wl1j8ZLIu23
bHNOoFZ0Em2af1xmFWEpyvAn/He7QvwLLjABzuBw7XThxMUg83l+FIMm1mJ8/y4WqXiPgWIMj7Hx
4+usUtnH38/4q5fM5+DYJTnBtdunHfnluTC3prQdQ2i8/oI1MCmov6FrT0C1MWvlOZGAU/fWyvrF
OYistu+gUMmBhCvSy0GzGBcTFYwcRp0Q73XpYx+3yWQo9DYvTHTmwyRYVkgYpaa3OoxevWdkh80A
ZZN1VbN9Tibeks2a6KZ6kw9+fGGKJcVBDrbr9yR1yWP+aHYdG3tDkxVtreZuTPHJoppbrzcn14Ir
SxJ60fcrF7cOvE95q+S2CWIugd8PeHI2rANyeXHgAeSunWcnA1ah7FK7pwpddr4866UYEP5481Q9
WTTAwbbvc4utMK9JNe3k/Ykgy2EEGzAVla52TSitLSaAqU952JZnHoXI779/rJMF8/eA63AsVnqd
T488TydDOcSQCprEsZ9ystYPE0cQsIjY9glgTzrMbNTfD3qyUhiUhlnSDlrrXGKT0xOhFT4GWjPQ
sGOMX2Nwlk1Y9l9z25veeGm/GAhcNwTKcgUn+2kvTDpnVmU3Evd6tgVcwmTeYDOoImmr+c+H8lBo
J8dgQFyE7Jc7bzTH2czIBCKst+X2x0PlhKfbcH2830/faTPwOn8Bjbl4SAOkrnHPy7HyeFVHcjzE
SxyeyKpkEVx17tgNV7IWCxpzi5/cOWUbXy+afCuyxNIlm2DSS3wYXDgrV5U15ePu9x/r9WS7ro1x
B8vWpUPOO9n/RTcElWwz0N+F3C42G4XfXC93sJvVHy8gVCVZOeTJXNWvJjuD6TIVaUIfdD08+v34
OOj+0eTPf/5EBK/cXRbq+3SnvZxnBLpdOJig4Z0lBflnnu9cGdDk0zX5/2Dy0BQWq3QX4gY/PHN+
Cgmy3vSDQUEJHls9b9JsiaFBIYmYrX/6/VO93vKuZ1Na4qBGQYK74uVTgbLkqrEt2MddLM+AlNnf
E7LNR604YyZcLK8ExNLn3496komwZgn/uRy8gIITD3Nysg3YesV02CQbTriw3JgknNej6PubsO1Y
p6gqf1iypj/mgbu2sNRvKW/9YnX6rM8AgTTk5ohYXz41GTMdvYaz3v9DZd/6Zm4/lfkaG2hP84F+
/7SvR+NRTfp5TQQCGPfk8tc6r/oQniMsg/nR0Abottc9/htnweuBKOH5RFYuFcHQEycv05JjkAzp
DNq5TD92ArWv/9FO8Dw294+gGCGq09nrIOxlnugpZnjLgF2sO7+vMYamGMWf/nTqPKJjl9njcV6H
MBDYgsSxKqaulefr3tZmdv4/2dssBJdmRbyZObFPRYVzIcgRa+qfgZuWF4CuX7XjFhcy7b7+/nle
BQ7IhyAHYxF7ky2RDb1ceCI1skZ2wB3SteSZi3Xw9u2n+cUgyK6tMgOrusGrQTpfz/QdBXGUO0Vx
74q0/c6Ocvd//CiIXXC0hyZHlDiNTjQNB5R7aJtRg5Pccb8UtEv0b2WWr5c0wmoWEptEQBwUp+33
xLdZ5tKaFtklEqpbl2cbDr0rCZ9D1RLB//6hfjkcWkHouRGKiFMR2nhui9ifwUvtcpwf83FajvUM
VJF7/rT786E8fMcJt8DtXm1Wp15mK405FRqt4mmbh1l5YSrS57LOgrc0aF8tCUAAy/JdEnQac19l
fErLcAb5NmBWme7eACHZmSmL7/eP9GoUosa12ZhsmfWAgMfL1W0sqhlchomydbm1wK7bCo+fP504
RmHSQP/W65g76+UofSUHg34cXJRJnUfYsAE9laaj/XfEku5bPemvgnBGg5zBIUTAT+h4smPpLmsD
L8Gz2c9U9h7yI+wD06nfzdZAKV16yRviLr+awx+iUYQyLnHdyXimlEFNtZxmqhVXNjwbbmgYyLM/
flM8l8Pj2HzaVzETnWtmKWsaFdLciOcLU0+kgwFuyvMfirk464sCsAmIz0BvkI95+bbmDtqHm43s
KF33igqb3ZWRDHT4lu7dD33Yn4CUHyOtkRleDLBm+PpypDYZx8JI2bv5enYPoZqusji2v0CGrC+r
1lnbW8eqvKlCKpoGMWWOn/os4Ws0pgyiJVXQ+qmSmBCgHdO4MGfdX0JdaGmQ7XRGd9XcX/fdIJ5E
6TkGOkk5LE9LL+/TcAY7APicHz23K6uLOsageu/Xksxz9N3sjro1uF9HZcGJUuXVyVG1TojywCA+
1PHoyHMdi+RTK7op3dtrlvU4jfQTA6y3TkQFpxw2wizaxxHmcHLddhpzVGqBzm2d2AEma7AWLsPJ
GhVXWBJLqJyOB66Mr963VQJNR5zlo41fvTedLckMsb6DQf0kfYNwB24rsOifrrAA2IGUHASNi/V0
37RovU+yh8vZJ8SwrTIKqk9vruPXuzP4cZdSYgRuRQzm5TtH3KAyPZvrwQ1K4CQnn+LrIuyJIUcj
vrbmankDOjvdng6Kz8KGLIXa2SqqcDJg2Yw5EBHNQGWv2u9TqF105YfkDZeeX4zCQQrKCUIGWn7q
GykDI1sEnI6omeDk64wwaxGGvv/9Kzq97HgWlCJDEEAOAiC5k+M6zjO7R7w+xnmqLy9kWyVV1OYx
GYD23kw0fvFIZGgmARZKUis29PJNIXvZZ2XZG1EPOzwqNddCQvXy71zwjziID6Xm//9af+a5rOYG
LlX33//14m9X2XNTtuX37rf/6vCtvP6sv7Wn/+jFb27/+8e3k2/lygt88Zdd0WFHddd/a+Z331o8
RH98in/+5b/7zf/49uO3PMzVt//1n89lX3Trb0uysviZakih46d3/4qhePu5+Zz0n+dXP/I3O9EQ
7l9YrYS8IKzCSNbXffQ3PZEL5i+21hrmAWhwiNskFf/wEw0r/IvghWoSwM3f3/y/BEXD9v+iFAA0
wX989QgG/vX4/5SqmDleCtPxi9LVy6W64gj8Ki59FzTXcpzTfT4reCCjlygKr/k9td+eZjOq/lWc
vEU7fmOkUwwM2K/v7I6RzNS65YTPNsh+vqub+A3nO6aXFf//7ivCJM5H7l8yKLYhaf6amv+U5ce6
pRW3dWDdoZl1O7XT50nRg8hlg3yIW1fJPfQtiEZVm4l9XUN/Oi8XiEBbkGt4KfVM0rWVE5LHn2eV
N8m+B1un/1o4U7rzvBxJboPubb1VYxtDWKwqsfcTKJGUT0rvqpmWWpw5hZVNF8awzPneLGu6fRfV
fTNCC2YK97Z9XtdxMJ8H9iCs8zBPqvq8s3xpHen2HdGD1wa9Vno2EFZpTEdtAs6p9CgSq9bHeAFd
U3UqEVRrdVnfrmoHFtIDhd3uBx+yy074fTVfog/onxuyHQRuk5XVneHeVMpzzx+lGWmV2PZZhn8p
NvQwXmgh90xGVYggOxezNa/tR24JcWP0Ry84DCWg3BZg3x3O6jp/mo3A38EQqGngRXQg3sVAG2M0
pNplKoacZlRDYX9ytXgq8zYOBVBECETbfgycyu/u3K6q891S1b744jdBQ8PjHGp51hU0he3HYujM
rY9peDfgxQFziKLGYNf1WTB5k74bTFummHAbtfm1CPMx3ztwLFFkW+qA/lUwXvpnaNMtryawyGMb
W1b6qBC8Q9Rvzs2v7RD2/n42ce7ZJZllVog4yMBmymqKhzrRYbAZ8iz5vNSGRyOAvfj+vmAd8fJj
SpHnXlb5eP4kwa3Z6TOsZi1xyG1al6IGRYNxu4SzAfADLXE+hCOGcxu/KSYXql65XGZD6aotrCLl
7wAd3CtIo7SN5hRwxvNUjHF5bmWd9zRVOaVcFdgNBA5VUNys3Ra1gtpup+cgUGG/gTtpA2j1ceif
Kz/tvuuqne+dxWsQKc1UaW1Q5sCHwtf2kh4bA0bxVvu6mi5S6SDZI1uEVvcwPwGNFjqZ6AVJhXdn
ru9/dSUJB2+b11nP/dJRcy86f7vY3KCDt7yf/d4W27LO7wonLCIS2gNqMIepbsPqoaoc30TvAgrg
LYoCuzbF3CClx6Q+xpNTXnpNMJhndReKoxlM562CxTNk5a0UCXQB+xDWxiW5w7tu7gm1ygvFgbnp
zF5GnJtbma7th8Pa4m3l762m+ZLHHTk5DbJZsaV/45hY3oMa01WyoqDVM7Qjr2w+AC5Tll/QLUeq
RhvuQ1Go98OUbetBn7vt8q7P6FBx7L1dEq9mSuxG5CLo9mG6/Me6SLwDvtcURVVCw+shTfzpyfbK
ObkcxqR4dnptnlk9jjE6sK58oWnfxcKW8LHws9Kks13QGu0HCA1sg1Yob0dXOIFwVoE3n8PxtQ7o
28Jj5BPhD5N7xxRBSggtJQZWZ6NnJ/LQ+nn+YBVFdQO3y/GjLIQtS1+lDb1hchiXKVkKVMx8Z9YR
F8DQo/Dhc+IW1AqsDcX0VkawMooziLLFoWRsd7e0QQp3x02yeTcPqJxs2sQQz0mYqIc4j9F9mbAw
l8ehmQf/PLbH4TnDZGnrkmrX52FRufJRVJldXhq9rRCYIVCor1OanaHVhfSTWqwEyN+DY6bo1CMg
tzWDeUSGJM+zhV5g1Nd3pdtnd7yaobr07VjIiKhfXdpI6s1RB2EU/Yt82tszEqTbbpJLulVZ14SX
ZpMJAxWiJm+3YWNAkotNc6w3wqureJOuxILd2PD5t71HEzKspEwxV0023mpVtClGNcIrIitH4W47
t+NhcBBy2UJxsZttalblfCGSpX/XCL3eK76cUGOQdl1sp860svPMTYwxSaIkLbE9vc1NGPfzpanh
UwTf4Xg5QbkjrzfErZ/a89xfmW6dWeMWoI/qha8700QBAGWUAj5yPXnIto+xh4ha7uflrpwM6woC
TezeeiqwPnCf+CN0pdTw+Mjj8BAsY3drCWn7+2qMVymWuKHtE4b38xCO4QfT4Q6J6nCkj5TsKmwP
Fg9ytG09op9gqe/QvXq6WwUN4k5n7AYjdc7TKj4splfdF7apugcrgfNFv25TXEq6Lj6A5rR7Cb97
vIeqbFz3emc7ulFfcimzTzG9lDWma0ZuH7re6Ittz68auJ2cUW1qy8se0hSGMMLCkox1znVdRFOv
Gxqsg6T5GlNUdaGCpiJBKWRcsirKpiSguRACs/EBEZkUnUgvmC8TkScwKodeJOeZzxlL/3WWtwdd
1AYZqFFvAjpxO3aJlyNX0dYeFXHaGbMIIVu4+CMJQ3odO5b6Wnphnn9M42by3kvOo9Laha7XFA8L
knfhJ88hIzxq3cRyW1pZBncaBhIIxigp/K3dqGWymjHqZFS7qtd+EsFjCqKCe1xuZCib4qxW1Gnf
x1UVmhFcosbZJxZTtszDuJFQlZeBnYwsA1zrXRXCkMuNi6auaB60tH9YjPTQ0J5QcAEY/nJXDdz6
ut+oOjiDd1+htQIPICpG547iLJa/Xa4x5hoTe5FHMZjWyB3TodeiEeYw4ZJ1YfplHubzdAj3YC63
M0IHSRDfB8p4RmZvt7jQiZsYSSqreTeKGrUqPC7p5Z0uatc6CqUPcSgeg8W4SfIYHu+iIGAl7n2f
IVJV+AHNHvUVRMhvEgWbqbYPsx0mURXoaz11xZZj7hi7HeRntnXpOOejwYda7ZPoEIY0eBGH0zvS
+ne9GaJwKdrzomqvac14gtvmbgAtHodS3LpBHabvA1i/xi4tYINchUagrmYzsc+ndoFh77qsr2qx
MeRs1fWs8/gIz+0KthmNFAru/j6fED2Y885Ai5GoBRFlP1zoUnasq86GTLKfnb6hKqUS/z0lPvlF
Oba8nV1p0KafzYUP6S2R9aEO40xuknip9sh3fEkAPCe6LLsQyTPDsSd15lfZoNAoK80nDApVtu0s
tfb3JI3r72PDopSZgD+vvdTVnkgmRvW1y4XaxFTj1caHhD2zhFeCxwgwSShYtPZmsVGAimRY0TrU
L2nWHx1zUKgDqgz/mCAAM6RYApFTWCqPIdoOaFwFyC7I6//D3ZmsN46kWfaFEtmYDdiCBAeR1Cy5
uzb2yV1yzIBhhuHp6zAysys8KjuiqnfdsQ2XKJIAzOz+955LqZTbRJaq9LLHaXesVQi4YsluJdiR
u8WbcKqmtQIqPVXOI48s+8bgSY/pNjSNZtszdRoPjLlGiQ1/7d8LhG2GXWqBZtcsDnkFo5+E2NTG
DM48W5akufhjuYhva5tKdbQtbZF7GTzlvPb1kF4E8x51bFvfH1/rxlTGZQEf1diR46QEQIkJqY74
gWXd/g2+Az83krGZyAFgQwSpDGukkGIKvkLU8dOvWOeMJFpSp/G3xEtM5/i3oiry3ne6NFbcu1aU
ZvyODTy0Ebic0ulrIp263f0NS21rtWYFKYOtBpxQI2CjXZRDa976reiH/e9Oj//mOPar7MJI5grS
dziMXUcMHPD+MGhC6mv7pggB0Cw2dlCUHiaidmqdFO8y8vKk+PLnL/iHU9n1BS2UFxOfFPM6Emq/
npXcqfAtw82LuBBa3yqs4HDHCqjNC3yMP3+pXyei/3xvRPSuMw2WvT+qIlOeuJmbZ0Xs1V15FzYB
3Lm8g9SGf65IkdCZp/yzcuh/JFv89zSJO/VZPw3d5+dweVf/DwgTNpfO//rXQf+/6BIE17PpD6FJ
fuBfqoT4O3h6Li8LYDZKlcO3/i9VIkSVIDeJrQtMLDPP/xQl+D+MVa4TbW5ftImrVvDP1KRh23/H
K3F1D3oOfEQHs8S//rb/higR/lYt97sjPBeJhcPBv84imOyicv96WQbz1Nkzx4eYGNuSxFjam8rf
5HY3Tpc6yez52cBcYt60k7PSs2fj+t5CknH1d5Z6uo8TJcUbyfo8ifvQ4BB9ZRLk2NTqAfuLqRvn
bejs8g2iqq93plIFLJIBBxd5DsO02AmGOXsa0GJDuFkXUjCR1xFoORs9qkUTwcdDh14gKXYPlZ0M
HyoVY3PwPMhbaxzYpUdIfh1azsbD1Ori9UrbKI5u23R49gHV/JRtln/rVGnJXerWWAIC+HxlZI7C
PYhZQDGSOpiDeJlNnGSanYe1VX0eZtFUDtOtZINnxYVe/DvlsEzQeOZeRCsAgnSiy96s0v4e5vRm
5is4D+Zty8PS5+srCkdv3/hppsHjOQXrOWe5eFJBC93KFS+jBxwkDsQ8Ls+ZtaTmh3bb4pUkAXvD
Fi+2/9TWmT76YSWdG8fJhfPRj3kSbJOh8oxN78BesW/zjNnITmXeMOxzQJ1nOChuAGwpadObdAzE
k8Hyb7Hn1cZU5lvrH9thZ7ICNscY3lP/XughvG6be6v2gp/KTAa21IkYezbY6T/32/Nvu2+2xqBC
3VVMLL//2KFfN+vJb/v2oDGtbmt0ZjK+NF6Wwy3rZ03WzfG9OYK+OjdbcwzWGskh0bdjUoj+inaS
pdG/OoWe+q09ygTIRc7xM7hCl0K4fHSRSmJ1ZFdGNZ3mUfv9jx6PPbtn5KdlPXD8sIk7EBSKXEmo
wzUMHYcpazEnurY/96pNukOvupy2HXpO+cabQoffQUfJA2En1qM5lcMQDV4erA9moZLHJqjNHWYy
rP8kEk12wG513QD0cvTn58ZYs5WKe5uTXiCxZBH2cruvbkdODOrpHOyT0WGklwgt74K54K93m3nl
agfqo+JEE9oBDcGuYqJjbNtM1fyZoC8lcdEY2cnNrLDghFMvz31bKL2Xy1wYG7hSY7BpQj/9Umlz
CN78ppovhdOs6ZugRyTYLRXnLnbDow2Zq0DiWpqVMc/Sumu1n42JNBlToirQWRtnC8cec5MYa1NO
N8TtSIZu8nmt8oeyQ8YruaDLtthYRPDv+mkqyEUaZCQfQdmCc2kCZzOWbn/2AcnkLwn8JILBCphf
VDdGt4Epzk55DcqDsWgHNnSfHq2w1feZcZ3QwerbMNAiFRswHSIn5L8qbRV36ZAySeZDch5mymkW
vnW7A4tr6QObD/FN5355TthLtVHGAyObajeuy1TvF9w2TyufXszr+fFoqeMAfrQj1AO22lj9x0SU
5ienKBOLzLj0L81gih9FJdmoDcDgpphkUX3oE395dt2garZtN2bto6UN88GYS/0N0zhgyXyhhY5V
AWKZiwcZQUG7pCoaSKYb+kSvWQTDKu4Dd0pvvXplsGMA0P1OrQCDlmBN/Y8lqSf1wNdrHZsAQtfZ
IdonoEAZ17BR6XfAt/w0PLsNfdRbB0girL5Ukfyulzn9zL0GqaQe833bpqUfofZ2nwDrFIw8Ztrr
nhESQUFhg2cyimLulkisY+Jv/NllfyzdJvjBlwqIkEtkKjYkZTlPFEgYLzKcIdxxVCiMcz/548ld
c/GEi9IZtk5h6kvH4gBAaeiqaLUbET4MGMPfbDUvKEr9XG6h9CUoMvV1tGwIp9pw/iEQT2vYEit3
fZajdxusprjrnal+snmWP0ytgyWNLXXfR4NNL8iLVRsUk5JrDYa9Mjobu/OymDHJ6XUvSQhTp+k9
hp0L5TDV+kKaynx0roF1PeXvAZrJIut2r0I7O6rVfwjr9GAoOEKJIdBLl7aPlGRPnXNQPoVufRd0
yf0yyHUzG6Y5RqUwuks5ucX7aja3laj3TuYnH2Zrtx9U9nSR5CxXLNnZdNO8i0RaVs9dPQF5Un0R
dDzzbX85mkMGF0A1H10nfHyanaHXw9gSE6dUpbEKScWy5wE+qhvb3nr2GhD4Iw/AmQ9TyH3rrCZV
vlqLNTKt1eMbCoF2bVKmu5w7a9HKTTgnntiLxDCAsmc0l59qnas0hh50gwZt1YfUsKrgxpuZkUci
lzgMJ8uuvtqN4ZBgSa2u3XVMs+pYpbJ4FrmW5sEhYTJxRF49sN9esDoHm2hyuZus8YdPnHObh7P8
EpTddM6r/Gmsx+GeK3jYrCvcrFlL+TYEZdAcEqcBmCUzBGpU6kS9BQRZ3Zsi1XlzZNtDAFUvIfrh
IrNyitNmMfttWaXGU88hFL5yFizLPrdlX8ZW0U5pPLiKKHdZ+UG29ZBg4fXMeQKGMLWMF58HRJx2
y7AdbVHss3adnrp5zfGqtdV4PXZmdr2dl7zgnqkT9weYzMY9E+wK0tMAJoDztBq5ZoZBuJ8ND45X
0DXlR5gu6tXzRmneBM3YyhOsR/cxq1bTfFtm7T8afZJ/nUXTEnsD6pwxom55qicwsR2e+xZm1sBA
vKgMDdcLv15Cp0jfiVvHNwp9mtcwU/teLV13dCXD4igQlf+Nxbe4WKqgb8huebaKabT19qpewrjQ
hr1LCSYDv5pc/eHOGXqb5xUPSrTzXk7gDzYAJtb7MkOdl4Xtv9pLZW2rtZRlHAA/cLZqGpwfw2Ry
Wk2vM31PfRR2PYs4N1frPSvKfrlJLdu+AWjwlVz8AdxdtmuGhnZIaU4XC05WJGV1cIjKRxmB4osa
Bntbr2aCEDg4dmRcuQp2PuRHpnPDoRfGjRWM0MSzpJy/Z6P94LBvCTdB3iiewmKVzrZakOlkYXFx
BKljbx2FDsTjNYHpZIzFeo8LQISQcdWEHMO/niIxuk21RdfMPkxsfT8D3bTFXgHcinpA26taYR6R
uHpwa6XMG1ww9Xc1J124T6xOBwfL1P7ODWhs0Eguy9iYu3oNZxEpWyfNk+M2xYFZjNzwgdfMMBo7
jJx0YQ2C7OFsA/Oq1PQDSsSmKW25sO9xLQjIXXLrdGI52FMTHBGAxSWtRfoVaJn/TaA77cTcZSdp
ZMnOCqQEV8DUDo0kp2Q6LMl3cRDvLoPCwHhM0jHdsFHLXhLbHYZzX/UyfFJ9JZCAiMmol2bV6us6
mEUaQ+w4NIRuNkErs3OY5SDAoe9WD5lbYfrN/UIkx3UV/boj+t6AkwJxSsjY99bqtW/AS74Pdm8A
A4H9iywrVufMr9+0E1x4113BToymee+PaxG7kgdyEbivZTreCz9vIoKDgwG1MH8cyP+C9LP2xZCq
B/jJEKrApUhE3MjMCzCd13cULTXmAAtUM6r3whMeYmHhrCyFksK3QN4uU/BqFA1RX7O6dWd98czs
B6vPq0zkrhm9tz6w3oyRDae5zGMM0G2MfaEUE7Keu9X34gmx/dYd2id6cChHJvYJoU3CwChSsXM1
GiNHldKzDgSRwUkvy6ZFxMNxAuJ3tdrmEA4ha4n53pjJnUG4tScB5/Z7xkJkLdv0VvvBkQ47OCwF
iv8EgXhDRP3eX/3bdOA7vsqGPK6jRZm3JcLkJpNBee+sv93tLhzIq0KyjPUXdxBxy8aKNVS4W3yc
MZOi8FAb6rVXaC/A1jZKLSr2q/mKQmMdS1YbJBvPOEDuGnYpVMCHkisnAlHwnLQF0H+2LnCL147U
Yv7FG7N7K+l+QgaxThBHyv1ybY8foc5sc4NNag0fJRKw0G+G0GrGMQ5M2a8XMflE9R8mRy1ldd8Z
HTcAo4Tsy7TA2ZyFTtN4dZDvVpeIsJHxoSbu0nwTrkjCCFkkhPBrCgne3AY/7a2Q5Yow5LbCa8Q5
p8m6DQTE+WI1PRsYtzfMS5YsmJ5AEbByFet8A1IG48rsSaYZ3lTQ3ckZg3kTM6aT4ef5izFws1ja
qXlKZmwlsag0D4ZCsj3588qDZOEB3SZrqDZtlxlnJx0O9lrfEWjdTWyXu4esC+WevcZ4HhPXj1bm
u/ytI3ud1u3eYTWWpJ+GGUMLoLR54bLumnvX5dySSH+MhA22cLLl/NxxPLlpbf68qaR1M0rmwCpu
9JwU4a4NJ5ChltnzdUoncWLV6i8Oa/eKk8996oxG/2wA9VGwVXnL07B0hnuahj6QF7xRiwZrCcAI
sobz5Fh5KI6ki0dxMeAkmEAIEuC3TWUd1CCaBXxK3zNrqYttrlcSP23Vj1GbmnNsOgILUOrPVgxd
HaNeyNq2W80S3iEnj3wDBb3amFN4toqCYG/Al09uGWhS5LRz3e8aX3XwRDrXtx9XrCyxRCXmjuiD
r+Y8XvuK4Afmm5Ex174cgx0XwZzsJoRuCZhxnsodQ+Cl39NzlkEYYNrwEjKL7yOMjFzPkFlS8zzq
oQvOYkgsq9/ZDBlyxMdOF+Kch1XFYuNKSM2yCXn+eg4tqiofSDYM87tZg/gcbIBFW9oJnPxjMOdg
fsTPxdHPNNLR/3AhRxlxNvm9DcVllXWwc4ul3eVgeP0byzXd6pVNVHjvZdDqNoWNbLPpK2NEK85n
dW8SScseM6471gBR5PZtvZY2A/WFDMKrm41B8JP1n18JIR7CU7wIe6eCrlNfucPnnyLJzGNpsEAe
erfbl7mGTxg4nXc7LVQ2vua+1Pk20T13Jx5cGPcyzwHyNu3Q0YFD+fBdocq8289r744A0Mv2h6TM
L1qwMGxCURrvrI79ixeESfo9czVQjmZiiSRf7yjmHWIcwq3Hk/e1cZ3KjOEfVda1diogdDiETf4F
v/lk7erSWqx7fjDvd5CkSlTTKkm9GMK0mk8KxqUXSyVmqgVgBlkHrtWyYCrhGFbMlGxGoh7ZyEaw
HFmELaoZeP4P4xJ8eLlkhsGf0STbFF0j2TDHQgXRjNxQxjv/aagx6F36RGtNld5c29vVh8cQW1wx
M4RVNISB/VWux8hbHWkdkRASMyYhpmkowJPcbtC+BpiTBRBfOZQPtgJXi9jjPy862AKhsT/MvJXV
fulEuUFyF03szCGbcJibTWEYEBBnZF1OroYD9rgZ1EozKdvY4azzrtObCZnAPDS9Zmauci6NWEDs
4cDRt0G207aYbtDwJ87OdShJFfmexs0AoYiK9ryjIaW/Bhkzsz4tYV7ylBblp81ZuaT8w7gv+I1R
oYK8isccmrs7ZJPemE5uTpEBUAR2tSzL71Y+uMHG7nzJEKMeIX38X9jT/j/Vea++sP+z0PuEDe9X
Nt713/9D53VtWHYu8VST/CY8u2uC7R8yr+P9/ZrIQFzFS+5QP4kA/C82nvg7wiue3xBHmOcSJPrf
Ki/YPJCexDlwrKHQXjkH/wORl3j5r8MHwYQDPzFeVnw4lPMR+PxV5ZVWrWSmDIpZBfUbmzSBxw4i
mWgSU5rZ3Q9GVd8OOjS3gQ78o+ngzOKcNVbeFsAojbTAfTSMVxvUVun3v5Xf2P4Dfrf5gnPDPfTg
JE55Prav+I7tBcgE56lNXrcldCS6IbzIgK31gvlUPjP29B9FbnDL2oqVqQPE7JxUOa5PFYCpdxXg
3ODZUjYzNQqp90XkbfHEOFcA0e0dRtMyzOQjDQl5cBwBwcmHGhVsgac7p/mXopPg/1MnLwuxWzUQ
V9PrBWJVOQP2wIwsZLPrx2Quf+iMnMlw47qpeu3kzNgVO7ODVQhbEmaYp2a1JlaFDNvvYUmLZdpk
RYhZGFxy6mU/HZHKuLvm6TX1WeKdnbFf3c+e5nA0LeKsPI7fKCAoqY+LbGlKq3KOWghLHacxyLWr
YjyjCxAcjjVO1wKNsTaqu7ao8Gmb/lrjjTYM+NBG7hWRB2DvoLu5hetWFituGlDjzrNR2EzRNacn
Don0l+C8a6BfdJt6RiQMmExb9W5Ih/CQBkPwlNMa+gAXkSW2rYAJ1gG/emRL/JEvzmfvar0bpGvt
8z6XW7sBO58687hV9VSDmReJe9Pz7LzpnXk+OTgcdmyCushaEjvKu756FMU4HMw2v/TmT+YCClOA
s6c2FJAxICAcAWEn95bz2w4ivOst4O0c7p+91gG4zybXCh7nPi/Api9U4/hdz6aRisBSHAczcUAL
Ltkr60sbd414LpNFP4DXwfRQYtOLhmXROyAhJ25VuqNLahuvSuSy7PKsM5xDnvjs3kxpN3vPaco3
3Mtew0n52n2CcH7Pp83+htao9na2vUXtpVv7b0Y+TachMabI0704jqTX4tQHf6QpIzHVfGn6YL1P
tRU82D6WBTTuyT/gUDAexjIz/dh3+kJuoPUdG2BYdua8L3N/YV5RRZNrPEsF/casjSYWaAuRY/sH
Mu7mZvL191QGbJV9/dhLb4sjCJtR5mwNZz2ncroZyAgfkHoxrtGwtIQHTOQ/rdnuY8Ov10hBDYTw
6Jy40Oct03/7sRtMH205SKuHlmnQFUHdvBmBWm4ngkNqk3uZX8DoH+4w01QR+kr9hqdHf/NRNX+4
aVHVvIFrYY8I5gcc5POLkcrwXkIXbDcOR9Ym6vyOA/UK73jvTZZ448Qu86OZ1GUcCsOo9g6733PZ
w6zBPeiGh3z2h09r0pYf9YCXYrML20esG4W6mXQKabru6Hw1xnC7VOkS3DAyDijRcdRu9dVKNZCV
zgB9m9C0NtcIeP14HaH1m2AcKw0vq2ZfGhjVjrbVz8xM1DEb3c8iqYazaMph+FTNdftu2ZsqMMb7
KVdht/Ft475kcvGSo3gkEZ+ph6A/ck024bzQuZYbCCuWu9Mq7W5Ern4IQksblmjGxwPOOhLhGjLm
VEbrPH5a9L5B1CvpK/VxoNBHlu3axXo2/YFdmlNUkcHR7uBdk/5Omdb01qRsSSxfHQh1Wt9Gr+l+
5JbeZ7VrHIWFOLci+MAEGxETo6pX5SZcmj1J9H2LvSzgVIEhZpbes9sNx1Si3qrZ3UKITAHtMX6z
jN7azjK4xc5pgNdqW/rSTOUNz+uyWsd0sOUjNhYG5G7U9TJ/lHOj70JV+4dqxOm3yUIuc4L2OjtV
qvohpnQ/TuVdK8x+2nSVrtPIaxTCZTY/guvRO4+zSFopsTFaG2Y5/K87DqxRM00mkKSsfQCwjaWr
WMqPClRdXnG4FgUfWhSWBt1hZvjs5dWmlymSNgDic7tmZcyD8xTYa/FIIYv7zQnSgnOKFjFGikdp
y69eiNWpnD2emrrn4IMn4/pddztj+Knn6slscFxODvrcAg2UJN+tX8zfYePkW+653MDvkS6w7z1c
ii69Ko9pnQf7EOjdneP2x6rxo0XrI2zMIdamPxHAuULglfnKERgzVMImbz4V6LWDnrboxF+uyyZ3
VnDXFeXGDu9s4/vqo5cXPzBhbcGMHbVn3BF+AmRIgxcwTJnvFv0W5Ay32mBT4VIeID+WAVOQyeMd
wVaAKI61GgGqilr7ypGQm0nM28762pCsd4KZThMWfe1D5ULRDtb3Vnm3AMi/Sfu7qNvHGVGmxRCU
4vvUauKAkX7DDvfQj8VejN+9EEl9nQ5siZ/KHqvQyLRzJdYq8p2vva1p9cG2manY8shjzBx2j91v
FEa7pb/QLN6zxcNWUqnjyJI6+oHe4E7ZyAGvshypjpgY81KsUQiz2Y6O+5KYAd95/aUVVM7NtHT0
epf13rpFd+Re6lPPxghkjEcMWt5jV+gGVSrozFM4otH31TASc2utrUD8wm11aZc2Fn5pR6uV3pZV
8mJVzQNDhG9NR71QV0PXb67HxaVLx8gu0q2R5ndWbW6lbZ2XVces8fdW4RLuZhAIhG0Hpp8jxJSc
82J+dlSpn2RP/wLgyummGfLi4mXFiwQa8F4MHSU5OoPsVxIe8/0JaUNYVMcPqgaRZ637NTGtg2cX
6lyQozqYY8ossXXm/sFaiA1sJlBdH5bntVvV6e9sVWgIsh0vO5DIrRrG9+vF0sW9b9rvfMgE1GpG
O2v/1Cm6E0W1DoeyFvkmKIodA510K7vwpQv04zitP20jPS8DQzuMUtmIAJ5+NWvYIL3jnjoKjzb1
xDJZ+PbBmp3vHQeQuOlyZjYhKzMxPDI3441tzfiOliQKFuPnIpj6mK37hT2l3Gio8werCLn/gaDY
PGa2LeUnoQL+WvY8ihhTu2HxZa5LqucgAPviIDV6/+ScazXduGJ4tTVH0ESveBOCV7vxzrOo9i3t
diQBnpMmeaimJk5W41hq6zWfB5ZQGr0IRNcIsgSvzsmwfGExZaUv8veaKVo0qRy/83yPvrgduJWb
EbFjSnG69TIKjDLYwPo/rtl4XivrHqfEGejpmcNqEcmGhbpowJ+3/vtUy9gPUgY/4xXrN3+pMiZq
TKhjL2xis6DrpQtOZYpNEAA1aavV36jceGXA927U1b52yu9oOjCfhfOCZQfzpFd8x4H2hIP33V2q
S+3Yz67Z3Tgpws5svsxhS+FMjZUilJT36SWIRqfclVb2bTbG4bzO9ZPScteW+a5a2ksXzNRBkGVI
Mm/LW9+DNz5huX2qhuREWclDUNCOY+TViVThgSDLm9Uv34rQ+TYk9iUZzZjNqIMxNNzVeEWYw7wv
jbw1Fyfd+rq9aXX12fjVk9+vh9oZXqtS3+cjptOW5qu4Vqn7Mgsgv6Mv1iNGqPJAHQ/VMhme6pmP
dUR/XHPCfEofFE13qyVeCsCA2E3Q9sQh9Jh2tYm1TzkLYPlj0JQoyjoLtmK3fdVaD8uciL0zlW8w
RNqPYk3Pg1NFVod/u3xo++pQC3WDPhMRsnWt6nWqDmoUr0k4UMHiP+G3O7tG9YlpfGPVPaK8dYtF
GLt+kHVXH8ExTa2v1upur20VUtNyifwYYYXdqfFHIeybgclvWAGWDJEUMii3U2jArmUjvmXSzuoi
05uqa278ho6HQIU3UyqOkrv46HB02xIXCbBrUr740aNdso/bBjOVIPQSGrC7AiOPkeK+G2MTV/58
BwTv3OnxkT08sPM8o5ukbMtDghU8Tnp1zm3jMUn7O7PniJdYpwzF5pCl8rH10gslGctNjdQzVq3c
jkJQZTlemAYmLwmyxVLy+LEobVvO5vLChOe2y79K41My9RUoMgZObYZJPJDFwYYuho0SPzYm0dVQ
N3manMKkPPjluBU4hqYBF+qcUaXITAC5m+wxvhTo0AEbRY6WaKPeumuCNS6dla5FzUQ9tKbjvMri
pGvMFlWyMAyqXCRtXJhCfXeGqd+z9IbxdWi8RwjC09Na1q4dFvuk+mah+bHPQJwG3QQztTMuDCrb
DzIXzd403OFn7ifyxmyQXfkJ69RjVnpwG2oT3aQet2jd7bZxKjey+4lzUjJDgrcyXdw4RSfIGDnV
Xb9W5ku7srSR2EUxNZznZs3tvZnqjo3o8I3cSRiHOYtj0tNZgmdguMmd3L/UuYOPyqunMxBuSeOS
FIfGy+vwQoBJsZfg+HG1+DhlPIvgvW+9EGdK45M2ZHdgnVVuWRgamG5FptOkkC87vbPXa4lP5pjq
wQ2y7LEqFwrA6rp2qdmZh+1gOsYtXUQEecYcTKxUPDrazAmicGrgRLY+nsyKMxl7JcwlSRV3rc1J
hQalmG2Xs0cq1965KcvyYmjpfO8pfmnuQ2uIw8S39iKDvwJjFbMtVvgd/X/srZbgAjZyjPEibtzK
PZcwpcOmfpAyLPYWoI8I9a/YQhVedmk+XqoCH7q0vfogZi6vq8a+AujwmhdftO3Xqm1vOrQVpis5
zcVlEWNcGR9rYg88yV4YJ735ox9lHoBVU7mcybH1U/66PmprtPZSDdXpSlZ9rx36hyuh/LsA0vNH
GFjZPpsYrnZWT6CpUu23QagWy9LQ1CejBLXO+ol62365UjmZkdjOkSUWxl2RztCJ1AtTCWvfayme
WIfTt35hwrrpPXd8UbnqWH7S6rWt85GLjvZGjLDLs637q8rqLa8ofVYfTUFdUES9wqjC+UpJSNDW
6AEN+2zdlKwcThNsraagtSlT7Al6FFy2t9eq0TG338ntzEcRFqqlYWkxkdwrk0OaMq7QSCSC6nXx
R3kU7NBehGn0l1Qr9oVp0GPX7sLK+8nzLDgR0TVPi2EseLix38e6no1tsaK/9KvnPrV51TJurSCf
FrQ6m4dhWrB+9M20vBpA1F6SfhWUxYFWuTXrydyunYuMr0s3/0Ycxdr62AGe0twcn7gt+71HepC9
VCjLV2xWwevam9aHsZjN0bSznDXUMqYDW2ePVjCY2VijTRxb10P69XP+mpTpTKfgUp9m2+AXDW5e
UUNsmXsMUxDOJ4JQsJRV8dxhENwEtpmTUpzqu4bGKtjD7mfnqHXX555ku22irQ/TSNetO43qPmgy
8mlAXgEEm8vwTtiG89JicmLxGEFQjDgXQb9dFaNXpRxSHb1Fe4FoPfA1VYKmxLglY9RTOcvKr8xY
fBCluseyndULDKuWjE5ppgd4IFzDSjRBxn1WmD/znoWEFkatUPGhgBrbruzwG7KV6kBTl+v4w5rr
5tZugS9FBEDSpwTv4mHBL7E18aVvRm+Qe8VjbjutQ//DcblMLC7vXe0BMW6g0t54tSXuuZK7E+ch
56lw/Plkll5zoJ/5qtbVlKjiXKUPrhWKP2cc2pekKx3NwtZRBDh30/BkecqnSNCR+Zcw6dNdm/g8
831p2Kykcnm0y6nOD3i5Q7afzSpjF7oPQHPcK5D8taRv8Gofp+Gr7trYrQXxDcrmCoJjSnyaRZ/c
Fb6XhH9h/r4aaH8XXBU2DNkAMdQ0BegkVNg/IB1AqEOfzwXQ70t37m/H/Xpis+LdZmfAyBs6czYE
EMZT8xf4z2sTyp+9rvgDGoMcmoORBNi4f/H31s581RfnJOeo2md7FQ+xmUVMjj7tA2Vpj+v97/Tq
f2N5/6MI/Ic3Lf4AzzWlNHNXOuFmXi5tjYOLxh67/Av8zL95hzAFHBf9OjBNJO9flWbPnCaryTnj
l2e5Fyd5pIPu2T78Zd3R9ZP6T9/yb98gUR+AiUQQQ9v/IyoDZke5BJzINl4EwOnQvogYvnNc3AXx
n39q1lUb/7NX+oNxH5hC0oyaa6XmSvG+Wtv+Irf9zuK4tB+37s7eVrs0Du/TS/dXsGHr+mn9l9eG
/Gn6gkkA7/rXT7NOy0HjB+FdPiWP2ASoS9lm+0TvuExjtXe+VX9xhV7fzJ+94PXG+V2iW9UNZRZU
TGzM8EkaH4Z+/otP89+9gENVXQC21fSJX/z6AjzvcE4KvreOmir/Hf8bbwhb2y1t91GxrT//6kr5
NQzxjwvl9y/IaOb374jmkSU3jEZsXK3wkb65E0OAkqW0bPajm23//P39m3uMhL/Dfx64NCC1v75a
23G0d/+DvTPZjuNIuvSr9Ol91ol5WPQmI3IEQAAE500eTop5nuPp+3NQEhOeWYgq/Zte9EZaUKKl
e5ibm5tdu5cBOM+g+hUjDdenTyayc69buQxf8N0ZClU+QYQEO8FLK9D4aY0zATilu78bTPvJcro7
urSI63SH101dCZUvbYkPeuYR7hSO6EHigp3X+u5tv1UZwlrTc/XDLUiwejtuWg9cytKxE47w0hPp
p8EYyhXGNWNokqMwzYrQs0b9vg38eWtvmTTiZnkHqby2bnf20jKFG8jmXIhtIdk1oPjXRFw7Wyby
lAyiT5hTnxRv9oFC+9HPdj17+dv/IHpdxhTTZa6DniCEerD6StbIzFuKmKLAQPL1nUoY2mbdXRB5
FJA3Jx9NVGPDsM7gW9uS/seC+1wJKzCXQ2FtaHB8KsyavFysOqRa2QYN4orv1U/1ITue/BLkyRqE
8ZvCp4O/REmhXh57C4INOLy5cnWI46SvWRp1SDKGzvfgKd6z7p57G25tz94pPtIo1i7+snTwZVpR
LnlhEw5Y3Ae2VPmSR1KmrsAdCJtl7Qf7ZgfjkcegyLzJtoFvLfBQXttVwyJIK7wY6LXStH3hQgZD
q4pWnvBYf9hAlJz6p4P6Bof1h8P8vtyZC/f5tT3Fdbj7EPOCOUiKAkUHu+4p7VxvEvOnUAZQu1g4
/JeHUCzotwnp8Fe5YSldunK8+Fa4aOPRYLgxd+omPXb7BVuXdx22HFWDARUKXUXOHOoMxS1FJagp
x/ydc0QOct+uu22lrZkG8aJt9vF1g88R5OWRf2lQWpxF8ktjif0bPGAl06Y/5L75rfpJ2dcGonpY
7eJj6q22ansftd7kix/x/xUHWwiDDj/+z/8WzFmEvX8PqHhT1G34v+6+fv/5o8hfQiv+/H9/gSs0
/V+KDtKSwEzn85e84C9whab8C/ZGYqhmmr+AF3+DK54RGfw1nA2TfzzPtf05Qmco/yIiqLDF2njv
8+TdfwGueMZ2vLg5oGsz8Fc8lruDnyelTJ0a671mnFKPNnP5ZBdRtqcJmvlFgh468oADU7Q1Q8vu
6Dbp7jTZdr/lWdV+signfc4Cqz5OFiTZKP4BRvTAfTp3Bgfb75EWp69d9XSE08CfnH6+aULIVU5J
2e1Op8Ha1swtPXZgqve8s1Y8OJNx3DP4bW+AN/RfFAgVqF8zEWFManGoBWTZpLCzRgHV+E6V5GtN
q/uG9Bo8PXu2jgPF2CgGPDVGaarvukIz9mpqTH9k06xvdTScUx5lH6FGSXfoxKk/a5ov68RwkJJp
mRfb9sEJCq7MCZj6LmEWHNrTtO20nAmPPGYVKJyr3yjnd+mz5pcNWQeFu9IZyn0Vr5BohJwuZ9Kp
M94ZzhQC01X6mFKulqY0e7T+e6bl9nu9UuxHnjvlp7BKhz2q3lQ6kqA7FEWhzl5/KqZD5jgaGNLJ
XYdq2973og9fq5S4wbL0py8TXPl3Ke/TDRdWvzaCLn6I51W3NtII1DFEX1AyrJivA4RGoSrqGaAB
FIPW+1z3R6Czpu/m0IVUWqDeA+Iyj7ql5qBfnOi9FerJBuEw92nU0+ibkhkoV6czu1PV5qOmjOax
YmoeOEFsO5sSX31oB5Sl+5SeI52W/ifENA4aOirw1ixfZ8OslX44GwCJddgvwb+Yyd1czNa+iuzs
yMBxA5SzKOj4j1F00xpVjxjOGNvfgG1kD9lUZ2jOR1T+1jmcCh6sK6U/oCqyZ2yhZc5z3jDBTmUi
1qaPKyr7XgqwcO9QW+PNYQiWAKNpP1Dw1baIRNH5OilNDanfasU0TJ9ke5QDjeTuFKo5g/u4w4ZR
53sGxeipJe7pGNQN7TWbylu7nZMs3EVQgZ/WcchoSFoOzlfm6gn7nLF3jGasjqmW1H7UufFj3FTj
w8CoPiNnIVQgiKA8Nmb4BwQi41EfXeNOn/X2rme60S/n2PQGFTYIKnGJThfFmDflCrjfulGnH2Wt
Jl+m1D59VOoyfqA/kvkDdIb07NXq2xisqq+1Ke5tZB3uBdoIIbvI/pkTfR6bvB5+xO4Kepk+Hau9
CmR5Y5PZQ1bAuKsOC/mdC5YRKLUe76asOL3PV/VpnTckyytmQL6FQ+n4UJ1UBxW2l48Zc0A7Wuvu
TZkM3VNYMeRIMTZODk5NLS6AeADtqfrYVRlsMpXi/ChOavWOOqkJb2yr02ePoWMJpzwR8uXdu1Vn
fLRLW/tOBbZ800AmuLUyq3sIyzS/TyM1vkHRIH+cwCF4uZ7bkBBVQm6yVEvji1707v1Qp8k9gNv6
hyi9ZcyqO1uY1/XujtmXoN5ErV3TfAzn0GsKdTq6I42Tug0CMS9PAOBj5PdjAVxoPcAM8AGoDqMF
IMCyR1o04+qY9xQo/YhadU0ta1ChBWQqC9rT94M27gxCI9nweFInsJBF9LavIvOpsmwDRGnhFHdV
yV+XTig9rR02nVFIalReEeswzLixQi8SkE/xWFQ0i0PAO0i1Muzzw8oDit0rxj+RE1TzHUxZEWwo
2cyZ0JKJCaAGHatTlusnv+gAxs2w194QKrW7tpuhm9f1kjmeEFRbXZWowOeQ4hxqAH+fLQDfK9+g
s40IoVOe3sBrsgr21QzTWNjOChxUaQzNxalEIYOqIbQunaF9jkxz8mKnj+G0bE37pk206bMGfCXj
kynBth2m9E+S/f9qPv/d/4BW8P9BxkBNcCj8+/zifR61P388ixr/r00W1V/bn805e+Dz//4rxTDR
InY0GDjRqgCRSRL6F37TVNE2hj6X2X3nz3H7v/CbmvUvBbAnbxriKwm/ePP8mWIwpC+qiqTlzNRT
6zDd/wa/KXCl5xkGQ/6/nom8S3mvGYZUVMgG7aRVKgoW6SG74c7bdZvRzzbxNrqJP+WlLx6MFspQ
vv1hvGN2aZNsFx9TUmHj+TegJcTzTYE8FC7cl4+bqK4ZH+VV6dOy3yokyR70bhuHQljFbNK3el16
gb9U57i68jOrcr3UGgOwcSNWiw0ztkboWUSOYAfkW90z/u0r9/0fp0/lcXyvTdvVe/HWqsnSF0Xj
pbeJvHq5dBqLmwReAOBTd93m+SW5gSGOnrUnynAAHN6eeerDr0fIuc7Zwm7bwiPOqhGdEsLjXCQo
yxmPpb5nyDCpn143IT+Pf62JWhXMFDzJ4SR5aWOFutcJdB02NqcdFb/KG/fRztxpqIP6f790/i3/
pSoV4i7sSc/j05QoVtdiL4VuZcMU2PA22QQb22s3xY8wu7FA6vL9Wm/lL5YfpGrxhW1pPy3CbxDb
geXDkXUgzfXbvRCsr3dL50Qcg7M35Z+GUDKhhcJxlR+xijkNTZGJRR6Em/ynZuRGwrMdC3olACjw
hyuKtCCbMcOcB4bJcRT1FNT6/jC34wEeBX/eI4t0B1dSd1tts6fmm3n4B55zblycljPvTJJ8gF4D
PsLWVz+Bsd4rDwhZHk0v2XZ7x1uwdu3bnVuTnulKGdnIImNNOZ6OYkujQ7hn7H45xklVuV+bakKl
xKNQKKdJL7kRLh1k2VYgZA7tIfWDx/Yh2hRe5Jm7/gjLX7TWCHMId+9RrV5Ypdgz2XGsM9tSjIci
yhj7BA9V7+dttCe8UavSd2BavHiDstqCvWt+em5ObMXZJ6yQbjnlKeaMnfDTZDdsjf/gOMg1sYst
la4NDd55k0FokyADgM6LNuiHfRRxU93ASHmjLrmmVLCS7cmc3ZHCWLo1g3Odjvq23GZ8OHcnvpq7
eDktrc2QAhrJv1XAOvDrDI6+6lePEHh4o4ei5sN/UDS+ehB+u4ghnfk4RAdxhBaTM4/q+IO6b/fz
sTtkT4ulOKm/8LyLtmiRMpdCYVEwM597x1xHcxgU6QDUUv2Yam9OfX3nnFY+UBdYi1f09/VDRH89
SpLbeTwdquZH37h+MwjZbOaF0Y5fOB4Xv4icA2JnFaFnuIpQ23r5i1ZG7mQUMkw/vx02KFrs+v3p
tvjUUSBP/MyPfGbB7vUFbxKR5cWZlIxKh0TpWzMx4sH0a52ObGd/4Rp9+/rCrpsQCC8qWaiWSSZa
5vxAbuBDZpfvkAE3Mnv7ugW5f6kgnsfW/TYhHUHQsF1QZeavzO0EdCL83N9XO/obu3Ztrd3j6QbM
MIhvOH3bXbNfMC+88nIT/zb/TEB1FmksigQaQCRxSvKDskl9gKSe8aRti226qxcWu7CdunQkuz4Y
mNNPuSsQkoeNxi9a7R85xe/1SKewzNBBjthPv2maQyLGBmL9dmHPLtK/l59MziKCRLd7UyxjOvZ+
fwu/oXd6cG6tdfLOPYo2aer1nxdsXlxAwiZICPHIYCzNldLB3ITktGHalUidvAmiO5jpdpbfb5rV
fb2uScqWkuqr30pIK6hU2ByaUS+PNJRUq7hFOsmng+MndEzBeS+s6eI2EGsy8X7BqAUvnhQ1UMdJ
gFZ1wvd6v3qj3lgHY23vjC3M3Evdn6t+fmZLOskM4CBeRXHuOSPrD0DDTz6kW2SZ48/lzbvMplka
UrJ8L4fXoapIn4uZ5jpLUZ8mV4n2KEMXRxKWTXtjb5CV9VEQ2SSikdca66UUV722q7BlqDAeu/wI
WQHKQbmrT9TnNGm8ZWgm3vIM9OcNyJLlhFruPz+Hr3Nr0pFmHC9zjUw8fm/brbVbrfXbiuYsYLCP
xhpiGV+ntbaUdF7zzXOj0iEf6VeWTaWSCbq7mRpVrGQLCdhl9iA+4NkuivN4FhcZU9ZPrcvghPBN
kcEzKcOs+nr0TuvpkH5Z7HBfCyrnBqXzho63oAxlI0UqNpPftvvxsfFFLp34PGF3ubd0xK/ePQZo
IIO+CJAI+R2rT2baaTrv92lX3kYftZ2zi/YNn8/xI9Wf7oftvNH21Tdrs3T0r67WIJMRJRP+JX3B
zHVDexjSX+fD3EP1EXvRnXKAGGDr3MRf7Af9Ifr2erwRN6l81TEX9LdN6ZOGVa/BHQz1DxTAW33v
bnQ6pctH4roZBo6Z5yVHk3MhHTh57TqYMcRm7tyNyN2VZYjV1UNg/LYjRTTUd1yT4qp4yxZv3HW2
OYRbRsT86h0MzP5/4C3XQii9AZOihGErTPS/PBInmmx6gYQRL71oryTEM9h4RDZ93zjrgEvv9c91
/QhSo6O5SNNecSUfUdVAp7KuWf74afS1TboVrIrr5KB7DM++P3njw+sGr304MestxISou7jSCYRB
TY9QiOZW3bYHnfRdfLj4uBigr/n+uR3x52ehJXD00zyU2BEPBc2iq/deMdlNl4csVHKtp5jvmx/l
bqnMci1JP7cr/vzMbtv1qJxQFwUAD79g86ONS5Dr0z7plyS51Iu3ENGTxi5ZgwVqBwDgS1OdHsHN
kLPE/DbYD3ft/vvstW+Wz5p8BnB/ip2mQ6VXxRNUaSuhnz6lmtPzthOg6yB8VBYAdzIyRih7A3eg
4qCSjuiOJTl9V9DxqOOaWbZjfjA8fR9uXY+Le6N6AZC4cBMuyLNdFP6eLaLgDX4MfWZ0oF7unQva
OZnnCtK5e9xjM+/Tj8qTOGf6Ztr3+vp1p5edUbYm3d8J053FXLkqKptFuD4x8qc7wZegCBci/uWX
Yh9tgWsiGYKXThy+M+eznU6zoijSfGaJHnMrumnGfvP6Ui5ykV9r+duGnCPXQc6EUR1QIeVgOTvD
658KD5IU6hnKNtxrfr0LuEpft3p1YYAfNHA4rnbx9B0ca+663FH9OOrXLpOvzBa/buEiED6v68yE
FOkZbWYwfgo1UgMFrHp9gNR/V28C6/tQP5dko+1ShiWjb375/ZlN6XtNZqGNKMGxrINzxIo3bSAA
CjdgeXeI3XvxB5DpsFL56kav1sNBu1mMk/J9Iy1b/pyB2lfqquUn6CU09tHmpCp+VuX7vtxBh7MN
yzeFA3xg/GrBXkDmtHAyLnJ42b50NFpTVbJa4WgwT+UbXyHvebB+KE9MTppHdRNvVlQ1wh2kbktn
csGl5IsvdBi4Z7JZ9QtFu6O6uimbYOGsyHedvDYpF9Kblt7NxN4yk9w6j5HyLQ16z+EDZ6dt5jy5
wHBf92JNvhNkk2LVZxGgCcxugktR89UGetT1rEOBryDf4/Uts8XzqHcbmDJc8m2ItHZWNAUfC2Ww
EUyOjE8Q+KfbZMV/GCJls2vVub0LSyveqJmFjE+UHWczPqplOKQLv/vy9BkKlN5cMZDC6+Kh+vJ3
a6qS074sZtKednvaWV5zJ6BvFlqAa2Ofe0tdtYtPI9mTbpxm0A3mZWvBwxcye/NVV76HzFyXbbQJ
7Wpd2NM678ylGHNxDwirCNIKKC9cN/Jz39YiZ6hiVjl5xQd1q76LBfSbdFK57T/UJJRMvi/YFAs5
z8fJxV+YFD/pzCFCBFjaKMRkCHegPWa+s9qeHMsLXJAS+cJnvDhTkjHpK87REE4jUpp+UP1M02ad
Kd9e9++Ld/ev5TiUQFULIVe5BTs4lCHhWJ2fa/bxd/GIEglk9B309cLOXWYlBgmxBb2FS1McZiN5
69S21p4nbNPbTjmMt8nROhS3DP8YW5gnICbwl2saV3bwhU1pBwHTVzpI89nPgVo0DLon3egv7OEV
l3hhQ/J9MRCmT24/AaGpDqt5QGwoCTaqERzMMd92VXmjtkymlyk81m443/R2dEQABTKJ0zbRkw8V
JCaw+GTbeLAXFDMX91y6hfNwrLrciGbaaooH/ky0L1qazGmzFW3R9LH5tnRCFm1Kt7CW0dYO4KXz
lV16eO5hePFT8t4FmK1u5p//QRv4Ikq/9Cz50iWt70EQsUqjOAX0nbvqfWwASls71mC+n5g9vQEC
aUHynTDVDePuR2t23KVqnVzD4iyd+4ErXb2MDpkBClizD2AbYBF5XKE8oFW4gaT/lim392aqvIW/
8B5ZSPgZgAotOKK4/6TY9OIHaC9jU5WdsjSuxDbsLMDHR5jYafpFO9hc/aj3lgvxV+IvBm0FtjFD
pUQneVcFmXswGcHsFzAcIlkH5+s+j4YFJxZn9HJZv61I/sSo86y5cT77sf494G6dXCTOcs8GdPj6
Bi4sR37EWJHqzGPO/inpMTHTW117bCx7oRB/1YitAyNmFoV/Si8la0SMzRYRKTatxs9NYDYV3LcZ
yoD715dz/SAKmRARbbklpc+j2p09WVBukwsOm/ZBSdYR6JrRc9bl2+kJ+cm/oOf/FpAh/kb5U6lE
dx2BGGYlFCncKoYy9aFZTf4EDwa0CJTgEbJ6PIFghpEVev55CMHcwp+9sNRrrg9mQWi5MyJFw+Gl
609OWTUxBKfkO8+TIB5wYyKyqFuLTkP5013tFkyK03Sx1jOT0lqtU9W7KqWI59C6WodelmzSbgsT
OwCeaT+1DwsGr8UXdN0pPTpCrt6UDJY981kw0rC5pVceym24Nd9Y6lrZFv60NxdutWsX57kx6VKD
hC2HCghjQHq8qdsYs7YUrq5v4O/1SO7ZnJxTDcf7xAvRAmAiZmk285vyDwZWSwakFjvQS/akOALp
am3YYTP5pztn17xhlIaKP6w6h/aRV9E/88i/Vycr1kMJjHpFhtiCqa55JHjRjb7P7uCEZgr7jXiJ
qYuTndeuwbNvJs9BZmYdhIrwyGHcd85nSF+OHWKILbNgBYPs+ucqPt0E1ZLE/HVXoR1GN4wBQlmF
Ctq3NpmmmfzHeT+anefC27Dg+teCpspc9V8mpOMddEkRli6fTkzmqrdQe/vdTrkLgH4EzNQkOdOC
S0/5pWVJx62w0XPJy47zrT/E9fe8fL+wqKvB8mxR0hGDwrGm3oiBVbgeNsxIoAQI7sryzJtil38E
WL+6073hfkYjbjFSL61OOnyKU7uTavPRpjbpoVUq9Pk7YnjtwiEXa7gIkrgFSFgbwKstrXFw5qno
FM64tYoyWHrqencKpz+CDi+Epqn1y6Fo/IWNvbo2R6eRaJvcCDK21QkStW8dVB3a8t2qSpt3NoK9
/qo10ncQ6KV7SGlWmxGacNRK0A0NB8P9HEB0t0abpr9PSAPWUQ7d/cLPEg5zuRe/f5a05czJG4Ul
Qqqxmza5H2/bm59N/4gMjcAoZtthX0xeknxaHHu9enocW6cxzlzBMxL5/M2aZSOSiVYsAq1IxyN1
n21Oh95j4FvbWWtOFfhW4+3ry736EfjiJIgIqKuudGRX4QwjMbzbcAGlvqENHvISr1u4UnNwhUb4
XxakA2r3jTVaraDLPP7Cm+l04ZcxUksLkVzY0KBOGVV1hDup/OpCVB2e1CUo0pINyTX0Ftx+dkog
n6qfLwsxCp0VFIHh4Ich0tMo2fyTbPd8+6TrkAEVWExU8YHK4EsfMivEwAUDEH23FAReXx2KRhyM
s5oJRC4WRN7iQzkPifXddD687gjX/36K2SLzFHN7L//+zpr1JHE571XNc6fId0G+cAFdd7XfFkRq
cbYC013l3KvcP8VqtcsRZUDymYku8mteI+5RHxSY9VHArsemXTB9rZSHm4NR0xgtpXIrfacuCqjx
BfiGses+iAnWnn5+cZj8wBMFrqVK3mUFmWfsmb3nkujZWg211dXqhJQTJLrbvmV83DpaILlDv9yf
fjDHvcs3CGYv12qurhRAHrPOFr1Txtpe7rLWwDuKNMtEL3M1MZ5f0Yeej2nmk1GDWJ0+LkXGaxH5
3KC0tTCzwnlkEBgRvvyQ1MpXS2u+U8FHn5ABpNed9FqpzT0z9tx+PNvXuIK9xkIl4BmcMX3V9w7A
ocEf3iGyt1uwde1EnNuSTgTU9WM3l9ron744u/aheUMZ9rkwameMxtf/wVjFtTvm3KJ0QrLJWvV2
zkWfOv2HUVEPwcyUYWo7h9eXtmRHl3xkNlutFme9KW4yFbqsAPRVl/qvW1naP/HnZ98KJuUuQzaJ
/UuRMTh59RxtXrdw2ffjmJ1vmHQ/CqSVPsfP7jBsqje6bwUHPWf+xfJb2ATK0svhQ0ZRYbGEvbQ4
6d7UhhL8V4XmZuqmgph6vZpP29dXdy3tQ2wBzAUzJWIG6uX+JatSN92SB3gDm7mqzeEudPqjpWZv
A9PaknbaC6dryaAUOug7dZ2rrriki8T+UFn0hcxm/jqqlXnoysY6VCtDWXBFER3kfO58kVL0qJ30
ZKKjRZqptTCHl5t8NN/BDQHTbfxUlat3UV6p2ykIF1xnYa1yBamrzKZOTLTmu7S9hfLjvsn7TWsN
xwLCX9Qwvrz+Lf9NWP77Y8qDShPCcLDwi3fzF8oOnyGhgSo4QIr+OS73u/CYxgtLFM5/ubVC1Ni0
QIzLXCZ5E8xw3bK1ZhD+KLr80LT2g1LkC7W4qxUykJx/2ZGBxIwzw0oX80iHZM9H4PNmMNbpN3AL
cMqvxzvEbX5WS+CMa690TQO8Bs4Exh1XcpvJHZGq0Xl5JShq+yOC435RruhhtfNtEoXdJhHT4Fqh
7MMwhpCz/PT697x6/P+2z/Tdy7PppmleZwVrPq1qxDFLPT1ElpMufMHr1x2DjAxpqxCmyCj0Hu13
ZqN53YppkOIoENr6Ltynx+WURRzuC2+BsQslQzQvLmZszLionSzjYTVm5q6muYqarPa1Va11Ptc+
XcKPTUym9vo2XvcdU4OQicWBWJXuCFtDqCvPCaOitWJvswQVi53A5xoIU22zLeXpVbE8UCQu0ovF
ijT3masJka2Xn09F/GlCLQtSvqPxh6D2QVzr9BnBV4bbPzOfHPypwv1va7pXw9yZQSmXsAPBfJFj
0ApsGIWUojkaZmgxqq65P9qw6yNPM/vqppx6ZRuXUbtwYK7665l9KbOAI7JI8nAewd071Y3Rq9q2
QjJgwcoFrFR0b8S4LgR+hDrIQV7ua7hC/Gk18TnhcXieKmpv4KUs7+f1amNuuoJvWkMRZZ286Gmp
NXp1iSCu4T5l5tc2JVeqO6tCk6of/WgiFKUFVAlLx1HkRRduc2ZCRNyzjKbLi0ozUZL2rbt5W7/7
BXdu13pN41Ug8Zfqn0tLkpIMy86LAtYJ7OntffgBeraH18/f1SsCJi9LhauMrZO+V62WXYloKlkM
HF4B5Pd9/60svr5u5PoqfhuRfK909KZGSBkkTVF4zRh40CO8buH5KpM/jM4ItAEmUKNMIm1UNwZV
d1I5Xg25ZgFQZGvCOHowjBLFMtRZ253SwaRr9X34VAxJcOvClfsGydYYVIWTe/pUWG+I6JoQmTTg
D89Tvx74uTbCkndzRxQcEwcO8Mit76Ie/gD+Y/hgnQgFclRuYdIeoGfNkmY99OW4h2dVWWjgXUYQ
VTOJzs88aJot9IrOfW81lAgfInXyfBX8GmAVh2lxLEh88pdb+dKO5OMIHKzKoT71zy8sYMxQk4NP
hQYcUsq9vlhuv3QOYQ7xI6jdVJCWkgemXZYgpzb3zxdA+lnfdiDcRogr4B/Lj7RkHpaGx675vK6A
1dAd8UiWMVZN1dtZM3Go4urO6kovgsvZPfmve+RVI4KYgLUZfC0pPwm1yqbSMZC7wzkbK29by1nX
S7W7K0klCHrYjSgOOuCy5dYxpPpOn8Pu4UMo+zRUGlol6gkhtlrhFPToM8LvU/n6Kfmha3HidfEK
HYrSgbAW2Siv7Jr3r69auwyQsH5SpgZIRPXBNKWjPhdBnDe2AQnCafKd0FqvkNWJp8SzVtb+hMBC
bzWPes/7zIUFvEBFZMw9hKE3sb1ajydYmIzTfRRuGwg5LBcOb6P2Mu0QhxBtpt9f/7FXPO/FbxVr
OQvmsa0FWRnjB0FtHSxBC2lOtOleNyICz8Vpgk6TeU1TJcRKRkwb+nM3bNFvTBPrBgbP074z3CJD
fA5pkjwKkw+vG7wAYDPSIehX/7YoxYnCySOlWKHyXQZvs84+tgX5OJUf5X2ZvVnZ4VaF7rjslq6q
a76IXVGlFsJoliU9HiO0rZICOXrf1GARqA/xJ0EhypdPtqtdeUy2S7fxle+nwa3HRLjuCiJKKYdL
ey2yECJiDg/i/8QY1iYczAubKT7Pxec7syFFp3EGdTqHI8HQ9sZtsIf3Ssx1ODyMdzNB31P2S1j9
y8jB9+P8CKtiPkfymDp0V3oO87S/qhH/ru7mbNeF8QLU/Pre/TYiOclUBkLvfMBIaGyadnPK6s3C
1l29R87WIdZ5drz01TisXI17RMyMDDDzfl/dhftyN+yXXO/yKf9yx6TL3544VipaST4c9Bu7Kfwg
+pFU5TrWPq30pbngq8bOrmHp8+RNMa1slZ3jQd+sofwf16PtTGtXK74VTbTpoIpb8sKrW3l2R0pR
NbM0gXfh6o8PWrrW/eAYwc1h/yHG5xcb/OLYXLj8mTFpgVZR2CsI13tqg3Bz9u06CNO3lv5YZp9W
RvSE+jokYPdx0i91wC+oM54jlwHSlqcufm9JHtMOYV40MZ5fflI891OWbcatue1qT907vi1mZJAv
avz2j3kzPAFd8hc89mqs5u0LAA38C0DOlx7rTDqarKeCVCQJUE+t7equDLT2YxMgi9Km4bTJGucD
NeFvZVRSzjSK+a5tgn7PvNI75JOVjVsYyHWE8XisZiZtFn7fVTc4+32Sn/d08ajikCqVCLSibuvP
kfUQFbEPG/Fadaf1qn4qGnMNJdG6LtuPr5u/vju80LlZIIqTB3siiNQQfK+wnqdHlHLet6ayOcXT
Rk3KhS+xZEqcwbPQ4VSwHfYzkd0pf2pgkNrhVkPutV+NSydLnJwLZ2eI6K9FyZdWk9kBAGGcfTNs
dLrJSf/ZpqWr+PHGsY6IXby+icKFLuzBFAV/MhQ0F4Nmp2ZECCJVez9DQaDI9o7xMBBGXjdypflE
QDyzIjvyCa0XE/1Zn1a4QM0I6pk68YLHyp+94TDcGgwyeBF9r6Uvt7Q+yUVRCDDME+IufoJY912E
UMPNyS3rfd6HS1MF100hywTJDnzblhQUGc8wglONP66UGB2b22H+DvHg6zu5ZEOKhUhnUiWuOXGa
0W1yDTa7/kulL/VFr6dO0IX/tRTpNg7U2U3LngtMfRIkVrlfee2++TR7v0izlu7L6/YEbhJ8IRyR
hvQ4yaApd1urEW8uIDPQIUePDqIqzIoj5rjlObEYWsVGyX5voT5AKZN/AaN8eaLRcUcQ3IzEo5J8
ex968946/OqCKjfLzZlrAeTcnOSGZp4I8eyQC9P6Vjg3iNyt0/p75iwV9cWHuVwWEgAUu6g7OJIP
8koJBtXK8cGb7EP5rgN7l6zWRfw86q/5yl6NN/0/Skrh6AcCwBwSjyzJXVoITB275Z6KPpiwPHW7
8D5nYlX1FF95tzxy//xxLlZ5Zk/6eOYAY6+ic9Lsp+qDwjBY8hjfrzwUylEFoiwAy8v9EoX2BcGc
SAbOFyl9whiFgqoXRgWV1en9BLmd7huPw0b1BcF9fgMPZx+j9GCttW3/FqluCwKo14//1YNiweQP
l7/zPA360m1dlXHdouBHxIfyoPrAjfzxhiHQDepOH5fd9qo76WLA2jBtCr/Si6ZlpLVYsWx6UvsC
oSRRmVpY0ZIJ6UFTwwRkj2JF/Vbfmqd1ckx+cvB14MyB196lqDPdqJ9fN3r1NJ4tSzolyoCSlRMR
bpoAwauu1NYn1Ner0NwWRbJ0pV+2MfAbGEkgZrTROxHa3ee5wzQYalgO5A4GitgNVZExZtINlSYy
55QFz/nbf7A6YOFQs5iUleTSYzCliaZYaQ8MbuXZK0ZNT981Ld30drhQXb9WAYQaTJTLEDNXZYio
lqADntAq8BMQAeusN9ZjhqgpSkMWCstzaoGGtSI/1RaZisQXuogAKLqA4BAoeJktQksyy+riWKRJ
gm0eWNX7YNf41aHfBdtkIdG8+gXPjEmXrjnXUNm2GJunp1Wifo2LJ6ViNrD9osQf69DxX/9+V0/E
mTnx52fJZhtC3LWqMZdwB5YJTdLFh83V2+/MhBRAA9CbZii2T+DqG29wNtZAJw/ium2761QvK/2l
4oj4K1/7YlL4NOe4MZDT7H2dnA9QavtHo7gLweTauUasyTEAjDG9InuFMelaC+t153NToW3ea9W2
Q/L6Lp0KxNYH8F2vf6mrpS1myal4wnRqUU97+amU3HGZzLE6v2js92mpOr4ZrfzCpYofZSOA92r4
YtarGrXbhjHwrBkXTuCVfixSGb9/gdw3tE+lPSDP1flhU4/rNLOOcxExsdMjZFxNH1DY68cb1UQm
YRi/jEbkLGzBNWd1aVuCY6OC7eqSJw1DmYZ6oaPDObyJKMatpwGJiYVtvlbiODci+Q4jyEyAW2b3
3AFAW2INmRDkB5CDrYsDQuCc+nCTeosUgdeijEszX+SHglBXDt35CmpnWK2JMlDa8xjTf82eCCbX
7Ns/y6NckKd0jSB4Q+/lpTu5dajXfc46G3h3wl8UiN8EBaK1FdSx0UJcu/osO7MnFyx1Z+Wi+Wfg
PIcBZtc28hFt3UJqL8qkE4Q7EUMOTyiSKvulrs5VvwEpgbSNwiSz3GbXhhZRzUjr/BRxIogKtG0w
nr4t+M21+gSFWAVZIpd0SR6XzhlfjpuRbNjpT37da2v4EdYN5xJ18i7bt4GxCefTJ33l+vnSeNu1
2EDhyATlIlifbRksZVT0zYJ6he5XEx9XjfvGrEY/cbONm+sPalQcVln8M6ujw6lHtHRh5Ve294Vx
yXONps2qlU20hYP5EwdSUCU4YMORxK2/Kn6CqI2xMCh5JcCTkgM9hpyEO1kGoMRzotUrvWZKG3Z0
5BIaf1CRqZya5PD64q6uTaOZD3UuwU8GLqWxkaTEfoJufuMw+xvTMvufWRBx4ewGRmp3tLuSeyRs
ho/DKnpfTH+8buHqZtGANsieELGRb6oiPBVdH06dv5rDY0F5aV01DlqlfbL/B4YYBIeq1uSCklO0
CMlL5Du7zm9Rs1yDH1W8zp1LLwZvueB0V6I0xxmcjsEoveBlerlrUGAWEYoknd/HY31s9S4ldUEt
vteykOJ0OfhTXS1l11eu/BdGJUd3glR1ogBnKOtDYBl+J6Zu5jdKW+5e38hrXne+Oik2m50OV2yH
IcexNyzrIUMF43UTl0QnFJnPbJjSc2tWOr2eC2zYT22zyf5QoffNjvQmH6ipNp+DW0H1gwgFE/X9
W+cmPC5Nd1xLJ178Auk1tuIErwrWSdwYNt0b/SbapaCZp8Py4N7Chsqd2ShAtAa1WdzF/Gnnj9Zi
p/O6AcRYFYZkeO1JWcMqP6lWEHKbWv1Xkr9vddF9ff2DiW8u5bTs1m8LksdbMdLOOF1HVedQof0y
6U9T/iC0ePSQ7p+C7nCkL8SmS06mZyf5bVTyeHWVNEMw1iJJ+FUrSzrfheC+4RsBTvvvOaCEPV5a
ICIYNFJkDsd4pY/jOJNhNpvmQ7kd9/NupA7IHPB2tTimcPWbnRmT/A/RjQyRFr6ZE4Jlcvq1Ni3d
jVc/2pkJKbgzwTzNDirWz7AV/UbwWcPH9E8SnBfbJp5gZ3dIpvUnwMts25Qes3Jeh87S6MHVeHu2
ELGXZxa60+r/knZdu5HjSvSLCCiHV0kdncOMPfMiTJSoLFH56++hd++Omi00d+2XDWjApSKLxWKF
c2aWg9ApqMLJvGoQnhMvDEcdNmBRJDTzGKEjUjuby0a/dnVh+BwEGACBhbsXHCGLUyXpCgTF5lAb
j/qoNFcxccEQTyz634vCWMN/RInxKR5dljLxm74aIn9sU7Cq5JJLa1UbNHqqFlpEAGUrnKaGgWen
ANFnMHTkOIJYAO0qRyNMJWLWEncAewQFCNhMwdFq8O9YbFaMLke1d96amIaNqwEiMTygg8lDkQz/
c/fOk4SYV0OQzTlJhJPECkdxZnQfBoOmbGkYH9Xcfb1sCasnaSFCOEng787ylC4awPQdJ0qI33Pz
LsQIJ4lkLQKomhePqiukKj1ayoaxZIoIJwl/vCMzRZ2XNzXnx3bP86nNTlrJXjU203R5dc9GSVc0
AoNZc5Wj94a/J5UiALmQvk93aO/TPOc1vooApeBnu1aaoOebfXZRLQQLV2GWNaUahTzhCUrykn13
51cnQeVteu4sN8AnBbWzy+lV5Dy8w0RA7ewCks7GnSXs3ZSxOFc1lDNRHnDuQPam3rRVFX0qE/dH
rxbDNVoIW69Jxhn58jnLt5fFr1+WC/nCztLaogQJir/KPDzVBW7YGyNwdyVKBPX+srQ1hwyYxDes
ZUw3iNgATqmplZGjpoTCDHiuDOCKgcdd+2ba3YaksntsTRrGKDBzAG4P/hI69Si0iwAwluOqHKcy
ME2MjJjbIW83tdr6TibZx7V7GehOgKkAmhTIYIXIdGRmNmb9DMCZVr8t2+lXZRLJ6q3uFRD7bQfP
FbDquoKRmjrAnDKGi5kTlcwB8+YXDphYHvCIfJEVAFcUMhC6oTFcMyFTRPUp0DMOpucIoVuBUaI2
8dXxPxI8KygYnYgQNqgBYFFYmi1ekWSboCTc0tGzZH1TazkcPCENzEkgxEUFX7jAKJuMjPEEoD6h
gRG5lIxdWcYc6LT2WtJ9Hm0VLUi1X5vfWVN8iqPXZNQPybwL0/DgDJ9TRxphcZGCtwG05htNFtru
Ma1/apn9mNmYocXaqllxGPXRM92HtsS/rCggI4b7jP5w+eSttPmrJyIF20nZjIxDgmcuKQAlofnp
5+SeY+Gjc/cR6XMerpIbQB+DC0Y2+bNmSUtt+Tld3OwW4jDbyCG6pL0K+jllO8LqZFE/d5RnawrX
wpvWVXMlYZDSEQAIqI+j7giMWX+8MnNMbHFa+WZn4rUhW9I1vZDRRkOyiu4yJLFO9RosZ0wHogDO
cqNuYz/bGuUWe2oF0zb08sAKA+exMgLJRq7cVLwv9R+pgjnrOvKfRgupM/0U7nIwC4BTJ30aN6Yv
RyGWqcjjgsXWVVFXuKkFYVmqB4P+mOrDTqKPRIR4J1BLyRGfQYT6ZHrhDknkIEpB/YKOZ9xBY4mZ
XRkCwKpIxJgYOkGpGI0op1qxmBVto2CrmoL5qvZNCTVJNLsmAYy4Nkg2kfHXxCeAZcepbkxOG8SK
42yz1u28kSTlf08oghjrTQvUc2D2p3qASJcQJQKeqgHC6mE+mgnzwlJi5ms5F84lDRvHMxeVFMEG
FAry+HoYIGWX3dNbe1s8FYcQ52s7bUCdi+Yrd2fPG2Nv7wZwZwO1Vzqazy8C8WwvPkG8XMPBHEjb
9DDDQ/poYCY/uUvBrmZs+68kkA0lrV2zho10OKCPkXs/Kw8PZaLmzfAmjecPapQZ/uIeK45yNIq1
dw+G6ABfBJ+FfiJDOM+9rVUm07G8g99Q4OFofhHMeHTbPn1mPzFtFkgO3JoDWQoU9rMZ2wTVlTf1
snv4Y6S9eWc0aFqlw1BrfShL5cR8XT7oc5WFkMXbltRg2OUPOfwVQA7QCasAh76Uw11J9BPHU3Tq
VCj4QaaxIz94OgbTXjv76FxRqSNZNZXFWoopuhxlGyBNQ9aEiKx5Zv581e45MHz4Iu92XRvVOFlN
4a1ACHijygzSePwXWSi4WaDHfYqu1L3Fh+fBbON6zTfc5k+gZii9GqzA/4pLci0LevIl3P8t7gWg
Bda52uJLkkOTYwg0OqLp+ECf569yg10J409kCcFS6YCwxBi7NohGA9zOfDixHq4bPfQtll2njbR1
YuUReiJQuB7GpIFnLaAcv9f7n80dZyJrN9FPwJXGe55b1m71Z8mpXAtfwD4DUF/A+SrARzxdUdsk
usaSNzcw/J5LD+G9nz1pB+tO9af8X5DBcC1En7oUKPidTEW9GHiMHaAelNs4bgHOrTuYwUOFoEpk
uBJrAS+AEUH+iocEoL8E7UKaOlqiQrvM/N1kj1X/WTEedAd4WIrH0HlzeTFXN3AhTVCtY0aTlpWN
EInN23xo/Yrehr8uy1g/jChC41WBxjZkK043LHKoNpeuxQ8jms2+qFseirmPxZW7aY8b+0F9zPEu
yx6GF2ujHcf7uvVkObO3htmzPeTURcB+x0AZqHFPjmGWpphtTRj20NIws69Nxj3ASq0Hm7r9TQ18
7ifdnunoU1OpPpel7gRpmbK9kzS/YzXDNOQYtuRAMj5V4tjZJ2pPk1fFGGXxam0EloRdx/2+zRvz
GiTauek5JA6/5OUuKvdllwKmSY9Tf46uY1NvHztWh7uo78p9QhW6LeMRok29zm0PTyCkvrKC+EWp
MN9x5/KYunb5U89yJPjasc8x+IbuEGJY4GvQ2vJlmmPn3tSb+jh3nXpbl2XTg4KpyHoMpGrp0Syr
CVUs075hoMYGrR6yKF6COvkVpw0/ZCQqfmDCiWmbNu8ZsBvqEqOQZdz0HfhvQ+VTFhkykJaVyxz5
f2Ti8P5XLECwcctc+MUcqLCxDfz/v9t0VY/fB6mf8Vh2C4Dk+8tGeO4aT8UJnmqy4w6BrAVSvTHb
zNZnWtxpqrZzdTQMsB+XZa28o0+FCWfYdLukCeE0YPCofFEfsx77bkuTTT5tzWO7y3adP2d+OHtW
7klDwPNbHdIBdw4HgnoVHOTpyk7T6GR64ZpvGcjhhvdfWKCsiq/k6dQz98H7Rv+wKYgIbnoyDz04
gcDpkXya5ldrvkUWQLKYZxGtIENQR43dAVACoCuoXiegFSOODoYvzpOxbXcugqLL0vgfO3ETgjBh
58YcvjDnCinTV3sq7gDPHYCbHkWDSVKPkC2d4HlTW6/mcgBTAUmH1LPtcBOmKgPNtKzj6eyBBZU0
FfxQoIID/pkpCKrtJsm6EuvXNfqGdsWmTWVxMv8T4qotRQjOtXPquYoniOAdlPWjsdG/x0Gzz7zW
yw/jBl2jPtpW7juPyGIBiXLikxiFsCIvkkQL7DsF+OnbaBMiq8AC4Ij7ZdDfyFELzgM6vp6gTOCN
gXw8UzARoymtObHBnGPsnCMD92rvITvr1/fZUUae9kY9dbawYBHD4L+D2pX4oDSzWh9nYAhDPQ7L
GB8q9AHifeAAbg0ZwOpK37Frnti0PNWfj9pBPTa3ORpy5sR7B8wh15zPlSvgDAVktHAStU4rzYjA
ZFsz8fT6ZZhfLp++80cCl4DBasC44lWpinkio2iyVkGtHXDUE96TBdijyMbeoDFvjy58idmu2s5C
mHAwaJHEoBkDrU7qzLd1/JwzU2aeZ66Y68NRvEGZBrYvMVTVwQw6jlyfv9LQuOReuDbjrriRaXOO
FsZlIcGGJjxQV4L67tTtozVHSykyE4G2qw70CtQJ98VeIziD1hswCcGL/Gvol5vLe7bmx/BwQ28a
iAV5RvFULJi3tLpoIdY1yR1xiGeY5GEOJVcq//izg+AieEP3JEJxSzA9U+taaucaxiOofqSuvrW6
x9g+Go37GFWllOdr7c5B1eAfccJaMhtvJTfp+FqmSONwQMVuy645nKI8r7F252B2Hn1VnBDujBhr
0BozZAPunFbJxx1ov3IvVM1pN1t68zIpkyxAWFvLpTxhx+ZoKEw7xVrGSf4pYc7ziDK1aZBt3dcb
FNkqSYZv9VQvBfLVXoR62lgoiTuPaqD+ULeAZMaAL/xVhpmMf4VOefY+xEFYiuO/L8TNrIID0yEu
OSjKwWnQsDhjxhbNkcr9v6MQWbv/dBDp8AZUkJaIxzyzs8pMkSEL0H33xZhD3xmUjRW6R3BIeKXz
S48Tyeze6mlfihScl1JaE4jUVW6h2cF44NxZceD6FnKMFFeu6Vv7+Cjr31nzmBz1A8BSqBHCR5+u
7JS5STh0uAAwFvJS9aNfjKpMsVXr/CNDzIPZWVIBMwVeuTs6UKt+rK5nXH3Jlu6q38VnwK452xb3
umym4Lzsw81mIVg4Fkk1YarUADsV99X1rfk6BznIGYEPs6mRMkoewYVybI50K5tYXD3/C8HC8UjV
GTOSEVaVFmWHWq9FfMoS6rGOmujp6CVwQuubqGOsDRwIHI39dBNrO9SSCU4W7aIOOBm/AGJShguy
difoaNxFOdQAzYPCf1+cwDIlitNnMM7Y/EWso0IfbVOS0D/HVnvbrj8yhBshblBZxpWH8tXv6hAj
9dy+uL66m/15UwZp4AayLvPzDC2XCMhZXLHos1XFFytq1iF1kbQJtAfjtxqkmxhMOREI6/pNiIlj
BzNz0gz06kouZApaGtpsKx0PIHhW2MD4bLpxknvO0IHxRO4/s/IRjR7B5TtdX4tblqoKNtJpKjFS
gsUldUu3VOtZ4bUY2HzQwrG6zR3A+W/aujI3tJz0LYAYnU/AEuj2VUOb+6Rn7GGySe05/dxu8CLJ
QGicxhu1d8knTF+YfqzaePhqdeajddnxUVUqMPdf9TvNntVtS4nuo6Mz9CLMrweUzgb1zMr6XkX4
DzcqbEVyRZ0vM7qaUKbHyCkgXrS3rV8YbDjEKrrbVPDyUPCfuc+9U0HO0+VVPU8LoCdsKUXYTLuv
1alB728wPYQ3Gkit/Pa+9ssbDcH6ffY5+xa+dnfTlfNI/vORPxUsbGc860WG+WWw1iTsEPf1Xtr1
tHIfnYoQ7qPUcspeKU1OLDR9NrfVVt2H982ebQFWdiTHNwjQnS4LLWT7JlxIac/6PFagWNvGAdEN
P8S1ryay7ouVCAba8cEsjJeomLzkPnVhH5hUAKK3Dg408844aht6dK55SsXatv8CF+/8PsDAsYYJ
WVBYY9pEpKyrzabs0wSKVFHuK+SpTeIAw7NeVsogcdeWbymJ/75Qy0mcWcss0MzG6DZQi2rXmYbv
GJJMx/mNfqqPYPZm0ZIh0XJ46t4wfd1qeVYTxALW6Pp6ZH/N0l4i8fyKO5Uo2HszaBFxe4TvNNE8
miYY6yjf4TGWSyfYO9D+MyMdsHTUzH03jgO7+JXUslB95ZY71UQw8I4AiY+52V+ZFTyIt5y+MPVZ
oGw5g1C3l0lcNT5M+iKABtglCrunJtGyVIm0HHpVaAHSq9QPdeYx50bLXi97Q5kgIdwigLCrEg17
ZIN2T8lAX6ICQC1LvLFxN5dFrR5fXGf/KCVEWDUe+qCcgwX2W+foXvEiVXoNNIiAboudbAX5lpw+
VbFleO5jihGFcXRNnK5grg6DqyUU5h7Vs0+K3mt4T2Q07e3W7f14KFqfTaBbNkoZAMuq3RtgM0FS
HUP2imAtwApJDaeNcJ7D/kXL/K4fJbsmkfA2qLbwGMzIk4FUkNCZnoq/ThP38+XNWvVJaCrAWwow
kBiIOF0+sKkNc1IMcOOltiHa/Kyh8wSVmcNlMedFKVzGnO4EjeforsSA+6kcFGrQjoJuGvAFKaDU
QQQ5+vnR3BbAX7CAJJMp+xDt1BTJNDwIjuWmvoq/yh4dq8u5+AjBUZG5i/IixEeo9bElVuCGxe6y
nqvpyrc8JWotPAcsrGdul+hEjwz+GiavBSJWczNj7icEMInsIbMSBPAIGTnRv2UJ9pcCNhoj0wgb
8T6nXjc5W92Ny02WRFe6g5YNLW63g1sdeozaAdMpvrOcCWCBWRIoqbYzLHooI2VLSCqZbD63KXyX
iYwlRidNtI8IR5IgjAQK8YynncWOmMO9qgczGCtFFuDxv3N69E/l8O1enA6wpPZuOiIPoLTzD70t
v8Z5vMuZtZtRECwy+5mY1uvodIdKwRyU0d6bSvjN7gaJv1vzQHwqHb5HAT6nIZh22xgYJgfKFGKx
cNft+r2+49A3suz0+VQqj2dRzkXbFg+cxWketbWtvEHyFL1G43Wx5WQVHIGpkZNVnC8sJGFABNTx
HCJWbFQBYxlhYHZWkAFXgZqWbXHfbqLr0eco2vY92V4+NPxMnO7jqTjhvijVucNcqDsHfY/puBLj
KfSLWt7nxU2l5Hdxq/iX5a2vJBqb0Hdqc28kGA5LI9fozXAOwMe4V2Oj8poUI/h4sRi+S90HGk1P
Zd4lftqFnVcN8V7yAasaYy/hdwGPDhSMU8s1tcGgZoOt5CV6RBu+lQAGQ83whrt2Hxqv9acrtidb
x3nW7ev/3GX49jD6I13wGyh2A88+xPbWo4GWFWQGY9kKn79osaV/FBQLRZThDcR0vE/+ysQzr/xk
bv4KoqTdrtw8zsxn8Zrk1rxwA3YxJUacom+6/D1t7K2+p7/qwGx4Fh7Phfy7ZO9k4gTjmd1ugEce
uWq8CY9huskjgDPghfSi9mQ5iTVTWV6cgqm4SVM76BJAfDOE7ZZD995g0pM+5b0VHspynq+7egSh
McXI4mVNVx8SQHxBjhUZXOAonq4rUJabqrZnAEElDb2znbj1MS0Wgn6FoORo6PWPzoiG91gOZv7R
FW87pgvRp1LHKnF7y2XKm+WY6F6e99ohP+gb5Uo29LEWDqDZFljR2DD8S9jJMEcvrDP0ShAm3ePs
dJtezyVruCoC3alobAAIK4bHTrWJMUbP6nlSgtxVYg/wzegBlJVP+D6I9o9axj8y+HW8sP+5tPtZ
Tzoc58b5UozXesiOSsF4dCPbHH6UzkUh1EYFChf8WyJrIaqugGxshjqP4jjjI0MeMN46AdClQEFV
3cg2aDVqfAvt/5Yn3Ax9HTd0yiCP+0l+1qKvvGcl3eS77EV90FF2BvXVXvesG/158FGKvZM5y9XV
xYAhB9+2gFwgnIJwtDW1yxFkTM59nc5eTQONAUy6214+batyAFyOTls0M6OX5HQXUcaYEtDnIQfo
/sgSPbDZ40jpRhllvVncHM72cCFIOGAz5oEY0SZkVLNjSIFBHIFQofvyEW3QF3OqTYR0LsasIKQk
11SZvbC/GUfb12RUFGveETlvuAqUgmxNNMi4MKJOVRu8n03mme0LdX+NQ+TlauNV0c+hkp2ANZ+4
lCcYZOZ0sZGmSLUDwAJDoX5P60DFuI5aRSCytyTnbd0m/mjHj+PiuBGmgPu6h+1Vzp0Z9R6azvzO
jv2wSD8oSfBTZVOEQ+HA+jBvFPRW6ZvDV8fGNFolcYiyBRScVYLCZ2jGWEBHK73CVH3HvK+n0Rtc
IJ1UsgVct/U/Cygc3qmwqxkFH7zGcjCq9ndqGgGY/T3p7KVRcJ0X2xQlpVJ3E6QY2peSEcA31xuM
9HmXj5RMF8FBjBS5gBFEh0EE5GZX9/XsKXeyD9qB4Bw4ewLTQqgSh8doyPxWq3xVvauZLEKUaCPO
h5sRU/sBRzdI2teuHzZZqHph/XR5ySTnxxCSXt3ggmy2hRAa3YzGtz6+G6pXR99dliJTRfAJbh1r
c53ilHYqUNj6L6YB7INcBlgmkyL4Ao10OVLVkOJkv/oo8msrAWDX78uqSE6nmAvXKCsTasHG1PQa
uQKwVB8dss2y0TOy+mOmJtb3MAqeW8oAUxutbKtR6hms9lzH9Nty+zGtBC9QqGUyzCaSrEWk5F5p
1Fek7PZl4+7NMLmOh0SWrZbZneAQKKt7Vc/4XhVXhpp7Diu90NG8vi4kTkEmSXAKzly4kUawiI0e
edUceU6xtcbJd21JTUsmSHAMZThFpkJwQfTGr6p04a+PDDPwfS9DpZPY+XlDAo3MEUi4QQGmj6ob
vZCgPz36fNkkVqWgrowsh+2aGIw+ddmtO5lpb8PQ3aH1w+5F12aMfMvO7HnXNV7aGO/9R4xgCGiu
wOMqK9RAv8PkBFJyvHGEM5JNBu+y2ypXMqLR1X1aSBQMok+dbtBi7sAtC1O71J+1ZzKV3tBKOgJk
KygYxNRPbdbwRrTBybeGlqCPPWV3yKw8Xt4piUJiJgEXUm05vM44ObeTAyrH4lGfiVfLIOkl+oiN
dTRnwADg8bcVA1fafXCA22Skz5eVWWlqODEIEWjctTstqRWURrJX7aE68JnS3C9Mz1aA4IlEMR4z
6CUd3xON/zEKS7g71AGz3gN8EhisfyZh5wPZzI+MazsikqtQtllCGNlYY+EYDQS1GS4P1nhFGyI7
HfmG+XB5JdclARcN6QkduOP890XMpVSFngKpCZduepyGu1G/cfMnW/aMWTeKP1KE89umjNfN4Ca6
KvMBtIzgEUA97ru2548U4cw6jQ0w4QRSqHXlNDhI/b50QFEwStaMr/7Zyw98Zv9fM+HIounRbUH5
ADlF5Klo9wLS7+Vd4etxQYI4DttW6aCUDqqMiQGqNDBqlta9mjNPAeYVWOcuC5OYgAiTU2bmHJMa
y6aT1CtSC+WrwjMS0yP0+2VJEjN4wxdfGJsRWxXSpfAN6Bz72Zr6Jk+Th6noJKdHtnrCMdWZU9HG
xv5YyV7vroo6PnThEcAzR2UOLmskEyUcVNA2aTor4Ica7WdR3HTlzwgwcXHhTU0vifMkVqfxxV0s
nj0MpBhybFOWxt/zeQ4a1ZQUnGQiBGcwgrInyUZcehqNXuYuvMuaSWJsMhPgC7rQom01ECdjlAuT
e+62sr8OZNwk0cvlXZFZtOAIaKHXmjHBzkZN9Udlq4L0LOmuZ0synbXSfMmvoX88wRsF4kKbsaRx
buvocxh8/Uf8s7oGHQ3abMhtexVuh9f40T06++whepJl9CR2J9L76rGpZSGDgxitH8Z409HOn0Ah
Fg2vhiMj9JZsmZgbYmXJujmC4dn6z3H+OYHMTo8Ol3dMJkMTzCLKDKsoYRZu4ngzQT8pizYDOog+
JkbwDFaapCoAf5GzU3b1QINw6LdkyHaXpcg2R3QKmmGzSMMxoiA/i0YMuuimb9a/leiLZspeLrKV
478vTJCGqVE7NVQi9nc8/jcT3rNVnW4vqyTxDGL2duorDRwyMHSVVVVA9f4hI4Cz+ZgQvq4LVYyi
UxOAx+C5F89XCW2vh3x+vCxCtlqCZ3CZVYckw7khsx5MId561PCbfpDYmcQBieggJXHKyC5gAU6r
e4rxxHpl39fXKOXtL+sjMTUx/QP4aDc1CXa/ZI9Kgg4dDRwg3S2zHzspe5xk7cQsUK5nVUnMN1kA
XHCaXT6onqGOm8sqSUzNEFzBrEfZkPNYcYYrMKts65bax7bHENwApof1llXQBP/0WJlup8kOdLTB
1b0Md05iCWImaHRKY+p5ttENDb+kr2Yy+TkYIpo8kqybzBT49i1Oj2uVCWgBIKluvluk8qLO8brx
peg6zy4+5g7EVo0iAz9xwvNbJNFuNVp6eOxJbgTZwgnOACmeKFEbiNC7aq/0YKvSMcxONmPxnozM
nztchGfRQeTKkHlGCKdeV+yGtYZXVD/z/j8jBiGHAfRpRwfeGqALRLuGecG/tTA6q0SKfvjO1Fqy
K2tLtpQgmHVDVKQCuXNTBtDH2LVHNUxK5AUKOpIobs3WlpL4GV7YWu5i9N+1ICnsO2/uKq/rb5gL
T9rc6o2E0GldKwudxSDHMgDGIMjqY22ceoQG2ripiq+VbntF8WTYs+T2WdfpjxzhaiicrpvAXKoG
YIooQrDlutep/oMpJpDcJXG2TCXhATlas0ZypUU9yv4UAbgsLCa8jGsQ80bveDSAuPT/i3d2Pwy0
jxnFRkVN5tO2x2DO82V3LdFFvBVsF6yGFTeFcUxAofKMVtxN1eRem8twas+5KN9O0B9lhJuhyKY0
xlubR9sAuNu016D4DuimB/tTD/gWd2f6eTBdcYCq91Svl+soHK3BpvU023zH8jujnbw8AqxlfV8l
svti7ZJdChJOVju3AKp1IIi6T9F0SNsvICmWWLpsy4SbIo06exoVWPpY3FV9tlXJ9cgoite5xPpk
yvAPWbgJxRzMWJ9gG93Q+XEHdPC08KxO8gqTHFxDcBAo6E4EDKUoG2IKJi5UcDj+VKvGSxzFN2pZ
uUWmk+Am0PCWKQN/wLbqr6EE8ysD1QOV0cvKtkjwELnOcitsIaUfgVyc+7n5AmhQf1ZfP3R6xSoB
3kJUowQ7ZDlPMUGWe/gB1m3fLD9dliNZNbETsmX9VA4x5BTVA3H3E1jH5+49T6HF2RGxupK2bTsM
fcHcNMPL5jSgZY/a3s+PqSK4Alsj6FZG6BsARscnUekZiPOT8T21r6UygiNI2gaojCYcwVAlngtW
68T5Ejl5UI0yqg+JrYmQzBXVbfRuYtnU+pXmL3pRBiH6PlQEEB9bOcEd5O3sGiPPy01Z7DXWt7r6
2oWyW0KmjeAN0tBC+w8irSC00VJofGvUJuji70VMJc5NJkhwBCXt0gIAkMjHTS/ZGAF4iPohTXxb
ySQRqi47PYI3oIXWDFRNEaIWYYQyW+nchhR5nqmYqk3U6sausnp7106Rcwz7ml2VphVeN0Oe39jE
nK/yOoqAo1bo29idrW0WVZg7JXHnTWgY9jqjGfw4xnGsEXH7dT8DlKPMon2EW29PqiK5xhx8fd2q
UXYdzm577ZJ2PIRM1Q9NPBgbjenhhrmj7tMmtHw7KWOJi19dAA4Cg4kH29VFrhhW8noP2H6Cpnpw
bd2bjQkcO41kR2VShJPNhqyyBu4/8ikKzDlzPNpHV6gIS0p+qxfWQhvhaJdqDTD3DE+bJjy6GXLt
GFM1yNcRuaFJNq8k04n/vriCTavVrKiFh5qrZ5296OMdnWTVitXyLIgI/tke4WD3bjbSPoVCHSqZ
6OFKns04/1FXDXyksU3aEeA9gAubOHxU/01xpsqLKzX2kiqULK3kUIpVzoKlY2OOOP12fzXU1EvJ
fEjKlywkwYd8mVjmjGNQF+lAOw7oMHu5VXud+23Mf1wWsmoof6J3sco5kqG0Bu4wR7ShKtm+mRJv
Nl9pdG/FEh8jWzjR9jsjJKB5g+2HAFkDhLSqfmus0qMyGHWZIMH4SZ26vT3DbTpwZRoAF9XG9of4
es5lDzqZJMH0db2OWIS2xqA08CDoACdDs8BQJ29uJYObMkn89+Uh09Uh1FTsk6YcK3STk3hbG5EX
1e3mskHIBAmX26RHJqCGIWjO7/LuB8E0vQlsJa2X9ULLLE+43KqmHjLDxNppmGlg8d1s/ajch3TQ
dkMpCUFlooTLLVVHhaCuiahgvJvbw1QXQJTZRc5jO3ww0hERHdtkyKzWhqi+qjyj/x4at8pY+Lkj
m1CW7JPIz6aXzRhqBPsUj09Nw7ZJnXjOYHnE+fwOg/jjecUBmKhP03oCgHTQDE9dfiTDz3y+J+Q/
85rxl/dCjLBHKlABo4H3mNXl1eh+VftfaXhX8KlXWafA6sr9kSQ68Cg1/67hA7kJ/MCvWgJujPB+
TCdJMCoTJPQ0kkKpnNmFSqENRsv0c63+VpDPThJZnCi5gUUnbrplqrMOW1Ri6qt8sRyAaqYyITJt
BPdtJ2rithQ3sJVtWnTINXntu1oURDXxP2Rx4iTGGM5/m4JpfbJrIA2C8pu8tIoMI0GmkeC93SKy
LQxAYn/Uo1b0RxYe4/RX1cumrGXbw79j4btTkJToA0ckqux9WnynYYvRe1dibKs+bmHVgt/uSNrn
xQAb0M0fdvqoRhVqdD/0/loBVs7H9kfw3OoQtR0mZTAM51T+AEMb2BdHweCYFCCL39Rik8rCKViC
UxgNMIiPvHOttLTnFFOwrCpePqSM6LDzJCHEzvnmWJ9T6JJotmdHW2bMEvwmibWJDtspU0NPM1hb
UX5p8CatNXAMJr0/dL8va8SX/8Ki2YIlNOb0/+ND7ozGODYM3ZnFVdQDggStI1bxQcUEc8iQRbCK
CpuUaxV6LmJfGW8V9Z7Z7u6yYpJzZAvW0JRuOnct7K7SETH0lV8gbzGnncT9SMSIw7t1xd+evPI0
ofcqMXA5OLkfRzJmIZkY4XaoBs0dwWyDnKK+zY3JNxPbS5ikiiI5QI526nq0Vgsz4ObhAFXfexuk
MGBXuLwpErN2hGtB7XoyZnxuwzKyx7Eabg3H/K2nGAZU0KN0WZZsyYTAXsnQ7eDykQd7VP2hB6K5
bnjqJLFnmRT++8JdJ+gToSa3ZyUCJoB1FyagZIk+XVZFtjHCneDkKHTPHYwssoGgaLlepcoKCjI9
BD/gTiMB/CxvUdKB56GBUaB9LKj2wdMinH60ybLYdLAnmHwNqv5qbipAYHy7vFoyVYSTb090xBMf
qwUmGY+RR+aCa1SWY5BYsisMwqV6NJZJBU0i9za2Zr+YC68AZ7DdP1/WRiZIOPnN0DECBBSk9YrS
m0wXnUjfG3WvEONj58UVTn+hEJdW6MgNWjTmD/prjfopc2SBoWRzXMEDRHqZTvYEKcy5jSi4dqJv
JJZNO8mECEc/M9uhKbgFDNZLpydeot+UoWy9+Im4cHOKoN1TXLEoVbAxdZl6PcbcXLx6c3R0FvFz
xCQVWpkwwQOoekz6mjdbGnWDNl92REsXrMH2sgJQfWhgvmx0qwsI1CJQcII9AVicgldjIbPbBLs0
GrEfJZo/AgE3zrIPihG06kMSJ4xBK9B14QQxsA6GnqH8vKzM6totlBFcmxNNY4VyKawBD0SlIJgU
+gnQD99Rjrr1nrTVQpbg4LrCDlub39PEvetMZVORF0P7PtkydKQVPBq8gBeCBCeXlmqZG7jZAh3v
tyb/xOGKBuc6izCKrsWeW08ITJ+K4lM6GxInvhoyApoJ+NKch0JE2SjMgVEsKkK45KgBaaKc7zFq
5Zv2rU5yf26V7eX9W0/nLgQK1hhTBVghXKACYKHmMNzSDfFrRJAe2TV+vHHf9dZbCBTscjRC07Z4
W2ahpH6SAkaE/dZnIIaUSnBZt/WD9mctBdusWUrUhoePruJu9eQ1mpINed+1u9BHsMq2DsNS4dXb
KU8Dw07BsnFPByY5zXxVzhziQopgkj2m4xSrhEM0o085fXDQcKHVD4OUy1AiR7x6a/SvFQMfy03M
X1bMjjqbPDrGnoZi0Yd2R2SkNO2unAw+O5SYmjek9wnIvO1IEkHyy+jCson37mh1lTo3EJJO1i5W
tJtcq9/llf6xMvHSLdRpcGfewligAau3Gt9wvrHiq41c1uUFk+nCf19Ew2GndPnsQpBhxTdAHTuC
wHx3WYRs9wVnYFEYFHFwNkFY6tUYwjSrF4Ap+8R8+ZggwQkMmRlNSg9dmhHwfe7kzy7G7SZgAqTv
uwf/7I/gBeymbNqkgChCr3On9ibtFtVRiTHLFk5wAqPTl7Wiwc4i9sO0Mp84T6X1KQe71eV1k1wP
ruAGylzJXJ0XH2rjVdGPamH5VnMbo0JqVIfIlIH1XVZLFREpXHVosrH+H2nf1lynrnT7hw5VgEBI
r1znnL4ldhLHeaESx+YOAgQCfv0ZZH3nywye25yd9ZK1qpxKW6LVanWPHgPLWtTjUn9LQezUik+W
tavO8b5v4w7/07f7Bmj9bIWc/yK2nr63p+TkBOmtvXhZef2PuNzeq2xvceafNs2FxG2ygnsypH0G
ECQyhn5kdhr/BnQKEpT/udONrSg0JOP1RicwVDqm22fPHM2wXj5k9l4T7P0LD1xkf67IbkDJrddI
kBIIbPf0Vl9qbxL/Kt6BQeRPI1PcgL5urTmy1PK08q5UX9hSeGN7/76r732e9edn4W4abasYTcSi
UT3M1sdl+WG3P3V9x8p6+v/zBYHB5j+tcI2XybiCevrmZ8MhX5Y8mOnnkVpui1vv361oEyRKPZum
YR0UiEvuWTUmtClIuVGgadSX9y3tOcImTECQOGtUgb2bS7Du5KU3yu9N60TvW9n5QluiTeWorDdX
ioB+vlvM+3JM8UL/XnV7cvU7q/mVrp95QtwMCfo260EVt13Mwp6maO/uiZPsrWYTDsRYJ3xZ58hm
8ynTdLdid2LOPP2/lohf22u/o8GvhPxsNQNVVWatXTyWtICUiet8sV1p6AehsW+sGg9ZrwPzOu2J
9u2tbxMcnL7iCiwHWB8Z3VLdGnMcTNqHhv/LS2NLVC4G3pdUYCP1qQlq/Z52eSDia6vfgX9cZCQ8
38l1xWc7WfE6K5zVkKn1nkxFsNg5VJvllW4VYT6S+7lNAxLP4dCrnZLBzn21FbLJFzR59ZWCOKPC
6+Zrjf/L22mrcz61cqk1A4vrl4O2vGry81hk6Fj+yzO8iRS6KdKWrolYzW80+4vTv47GjUhe/1Wk
2I44g/R3BpwBPj8M14hNnk1HN6u/ZuLhfTs7kWI73VyzhWZDg00zCuGV2RRa5Kdml8f3rVw+SRTI
TwfU52Q72TwBZ8TTdVolgW6eXX2iWjQUpW+2f/Vtftshf/r3aJGxaG3YGYH869trvF0ApHW8tHB2
0tf1lnt7C/62tIkNi6OVXbzSuZfzlRMTt0SvRZSfHaq5Okgb39++yx/pt7H152fHNqtGzUkpzo5e
GwHhT6MTe8vfYeshAkMZqiiQw1iXfGZl1qiojTXpmvr4qezjY5+Tj2BY+5s7/czM5k6XjTLEuJI3
ZMtxBDNXjm7vxJlbyL9x7TNDm4Maa4Jby5CuTSpLoKIx+hUdFKYz98a9Ln6e/zUEjt4/N05jaSmK
FVVnSDSuc+6W2q3eVztOgNHpSz73v3aglfunHR2cwlzrIdsOZlVHHfRhwsSs/A6av4dEr8sugiig
jCjJJ+C66356TXFDf7WrbnCCshvyp5w56VMcM+tDAtLNyu1Q5pFXigKzumhcIwsUC1l9k7UDlIwL
3ZuhFpf5Y5ugNlnnZFVUTuts9Fpddw6c5eRnQsxcgP05BSq6s6YqMqrUfKlqW/9ZTJVZYMoglyiM
8Vy/Huq0upbabF+hlp/E12BvL5avYLIevvA8LW5TLlaGtnrWMqh1tNoYWjwX5vWc19Nt0RqWcWWY
SX+U/VxcSz61JyWhh8kKnIY4dwwFgIIx3Bu1VbKAY3r1erbF8hkM9KNy02YhrTuxlgNqNFoqCei4
fINMLv3Rpkvq+AaQwaOXaRpgpiIttDgwVCNLl4qsVr5l1RTzGcBjm37LC3TBu2UwD7VNsjrsDabl
Xipy2wl6YJC5m2WOrbykdAAuNqw5mhJ7zL0ySZLTQPjyZM7oO0ajykFoOSzMvKpnaQSMLHriFmt+
AZI89Zgo2Ur0CBlLXNlJGi7Y/tI1m6n5mPW8gzAUlFUWjI2MS+smvdJcrWqgTp8k+WODv5t7RA24
6W0+tp/Q4/xaNdl4Yt0iToBmy+rEhgkFWp7PLkvyylX4WH4zlaDrdRLZukRqUL2y+86rutw8jomW
+E5axgHG25jXMXR9JTXzw0K7OFilSFzD6uqTZlqaS1IjdjVii2PBRn1eoaax14q+h3rtmPoAbxa+
IVIQijd9mfjQpqJ3rLWHm6mvcx/ILQNdZav3l7QEjzvU8dyCx/Fjv4Dxzpn77pOKu+bBHpOHVLBX
JxbGaYCMlcvz6SRpB7T2Un/XGtlfzdVUuUCxvPTc+CYUBBVz3TzMM/h+XJosL2M+vra8+lksOsvd
UY35TQMIxW1bOsPgdSod3SRmcxCbGQj34hxqv7NOD1A+p6GTGM2h4M31EoMJAS2QubyNiUm+liol
DzXq+lilZg7glY3b+GUGAShIlxdC/TZm5CsnrXZrLUX/qkyHHRtrSlO3KUTztYshmNCKXE+CfCl4
7w5siA+x6DpIYkq78AaWHBY8uIhuSt8sYvWhNUDf75Cii6xSL1xWZhCYdwrxrZMFZOA7q/oBklgo
X6Es6mbILSYM9mo8AJJbLV6jd22gStVeOfZEriyJkY1pJkUoaFN7RdfrpzSN5UttjyVm/gzg5tN0
6TxaseLnYuLsdHlVur3FZQQkPIEFiiG0CbEnM5kAJ5ASJz44wouNcvBomdk/GhJP7qTHIwRRBieJ
ajPNGl9vG8uluWg+NHXM7iqjbm9MVvTf4D1t6ExsOlrSSf3BKsH50mNAw5viovZHm5cn2SdNiK5+
A1qqRoJUOAGrXGqXSZg6FmTGDN69TOATfgDw45YXeXK0ePIpJmPZe1Uj7U9ZHvfXXLV55IDv485W
2o8E/htidsYKgOBoHA9cW13jEggWgkpp4JVfaEV9oImGsmxClQrSrMoip0xe7BicMYY+14+prer2
yGndB7YYf845ThrmFnRgLVcSURzL0rDyMLbqxdcERUuBxDJIDW0GM5n5LWuzz52wQIGVVzgyOCNu
XeHQs3hAtRkKYz4HSMszekP3pMQjTKPAmFgKXKFzh29TaOpV8i5GPgzazUAzlvowIDqGeTHLsG7q
JiAKdJ+0bYDqgaD0gWJoI8I2J0HFndSNyyGP6hLxSOCNF+hS/4GZCHv2MlEPNz0dXi206A4YuWju
CZ+bU2KkkPXV+v7IuTGckMFogagyRF/pJJgkF7mHAQo7MA2p+RLpSGiPun2V9AjppsT8oD0wQPFn
ZYBdbBZL93PW11KDkQ3Pg5BaMGPUDIhRwU9xPn7mLB3RX9Vec5E/NHosIjqkq3foxsHWB+uYgdX0
ni/f44FDdHWe2gAzV1DykKQP5slBqNSGFCoF/DPjdZV7gneTR4xZ+NIqGwyx0aI9tfEwuhh/mL2+
qOADDlhGjmktmrBUZukvlt4/W7JAxBDNoKjv5CsIVOUqtCbewTGt2gaqO8EGimy5GpbF/GJx3QF5
7dgHfZLLOZxU038xDF7cwr9bPAkH9VHmTu2Wcex8WbHUuNyb4VGvUza4SaYAVzHBoUo7hhlwKazs
42zCBjTnnPSQmfG90jBRTxryQu18dOOezF5RWiKMl368smPK/RSTAQXGU4q4AH2cCVFFiBWF2dKS
0IJWGPYLpJngNGjccmo+NeWiHzSHQBmsBxcggNBTQLtRO0IsDKJQLZc33MhA/CUr+TEWw0PLBnlV
C5LctWMc3yy2MI5mwstjPWkPY9IsB9nhCmZdnkUKok9hTXvzRpWGdoWBxeYG7Nm+NVnOddv1XTT3
uvCnGTzhq8DmQaPLgvhhqrCMFeTbaPtc54WKZJotUdUgHkNTMXJIzAIw3V7FyD0fJaQrA1NPsidd
QQOate1ya6lYvAhNtFeiXfoKU+5DfSUzIETHmU73ymCYpM0MMxydBNLfC/S9bDpMXm5Zs2vqRn+T
ZatUVgmHDo1u5CC3dZZD2ppJUBc9VJEcx0TSq3DAyuTGNqr50A44FcWs5hNhSBiqgreh7nTI7eZl
oUFXommV2HPnJk2cugvXX3RzHL4xQM9f86HKTmkmeYjwrj1CbQDyG9WBu81phvBt6hG7w4TX0XEO
dMjvSBwVTvekY2eDxOS4dpyeELdKGyQ8FklBKT+0o9u3VnFKhpZej/ms/LXliumparqShrSPmRTp
Axdmd5oIiHX1tkKyaxeTR3EsvYR17QEaykgW46W7qRbD/AEbzWfapaXPRUOvjLQorwfD/plMoHiH
jP03O+PibmgQycsRrc2SpHUUmwhyLYF0VdLP5A6ig9NVyotXh1tx5yKdHY4TKuvHpdOXQ9uJMjIt
oDY4hgJdYHjM62zI+wMUTRIDB8KxEWlAjdnKFsdpptYVoRXeaWXqfM9mbf64GFx5TcJoUNCyCTuI
TN3GdlJ7VkEIwBNFEoLBHXLeOZW+gwK4l1FbfdDt2vJzM53uQVlZ+o6TJUczpyR29UaYwYwGZGRX
dam5KGCJ2zivtROo2/uTXY2WqxWzddc74N1GLmx5dsyzB2G28S0EQLvvoo+hu0sr23apBhRCx5gZ
9FqLwD5jSCltbRDk53X81Jc64vzITY8W1HaJKV+gV8K+tRiij1pt4NEwWNahNbPpu4gF96DNI8H9
ppTtDQsuQdAJoTDj2tzErFwGuHJp231oaZMKBNEAVqwHJe8lm5Wr65JkgCzU5m1nadXsJ7MllD+N
RZK4aTGXwYKFF24mSysQJVR/PSMxEWlBjf8kE4qwSLKUHWmpBAQ+pqb+0lHybBhaHi1g5wgw+bS4
SdmCIqyrdXckenuqGhuJO/g0BBy0NkMpF/Wl7cjsK+CEkdpiStsBaf11X1ijR2TpnGjWADTW8Py2
1e11ALVaHhwbNV3Nlmu3uZE/oAeX1K5TTE5Ia0MGfZ/g2rGR7zemU173TQYGJEhg/qDT2Osu2DZm
b0YmfzXbagrz0saN3g3ltbboeXJb9kV9NVYKl/Wy4CiFQ4M4USaZ/sE0Y/OI+2fEUYQyoqvGsVAI
F3QWXmUOiwrwlMueQCLV5x7lg0S2hOFzNx1LelM4Jb+btT79arcgXwAeBf2+fFJflVHGL1OWa0FP
pLwqSUa+Fxk4odOmBBKhc0SgCdL7fcqro9I5HFXgrX3VpE4T6plqnnJhxW5hF9cQVMMXU4NynQXp
cz0np2XOMbCFDp0HMavGQ6Rmd1ixcmdmPUmN6FfwSZREF24nXpdIRjxTTVghADxdUEBKdwzw0LC/
JuNY6b4En4yva0BwDhVJr3gPboqlHDTMhc+jX/S1egaBMsZpAXRICE7x3PlpM3StK6G287XVHe1O
hxfIdbg38/Om6r7XTcEP+qSLH4wgvcGjsvFi1Zc3sZQONm8GolsrEEXyLMfxb20kWrLorpZkAaM6
pkLctBP6esWo60E038Cp/Flk6VedDewQKxBS5XYz3PO6aQ6p6Uw/ltyWT1XcsPu2HmcvbgRgHmCo
NYIUCSjCujWAfnJo0cwW83cndeh9pirTM4ty8orRGPM7u2fjR2dImkOJ95ivsTwNkgLKbB7o6soD
1ZgNEVxT73DkZviPo5gTNnoa25E5QG4R7YkrFjfKa02MLpgdw+HNOKB/XpXGhCJllsNtNpbD57bM
KxAwKHM4GQSZwzCVhHgUXCdeXnPx0I1Th1BcJtMhLht525I4vups8DRqGf563SGpcAtDkG9kShlC
aD7hBGavvOjVcsiYs9zh0i5vhhwvQENoS6jQwj00Khc4BpZ2l+ZawbyWWRWe3EUmPcEGE0lv392J
aeRRmjHrp15w0E+W9mzdJwiE13wocZOCTY16Bssgz1PHiEs0gz7QbJluMYDgXx+cqfVmDt03FwIU
cUDGbPYcJx1/6CMb3aZt+COxq/4HyFIkcp3iZ1qJZ4NX8paDWe9j3eBxJWLWBlyrUfK0s4yWSKMZ
XGVeHus2Bg9iBWVUA5SpreIdJCgMWdQ4Iy0Gp+sfMmXEzu91TS10AaIEw7f6S4l5JoDH/w8Yxkp9
yKnlY0y3/iDmhR0SDHa+dEWiB70Y13y8ZLdp0xXRoLXpdVNpVxijLYJsnuhHU0tkVIzMDCkuzwP0
NvJrvZckSIwWyDdkBk9OXGM6S5QiabzOGso9zMRlGpHfVaYtngWBcDLl3AN2zbI7XVae0kXUSkzM
lNgJVy+0E03IjeTGh3yqfmgGlKg0JqOy0EAqW+LlaIW2aIM8I19EVfu0ZZ//ohx69htuWt8Ocj0i
1u6WBjK31uGIi8cRx+B9Kxdr1mdWNt0tOTYxHddJeWs+dAqBzrphBtQTd6mo9wxtitbxVAuIacIQ
wW3L1S0aFwYE1Iz+279b0KZkXaoxZk4DO031WmUvDUsDJfCGaeadSuXlNtPZ1m3q1VNbFV1ZryVe
uw9G1CJwu4B5fbnlcAcXtVIX+J+dsvL7RViDr7t8Vr3u0i4t0iRB9XqO5b3RIwmHKlbyoTfZ6/v7
eKkMS7mFPoZNkBZtSYOyPu3sIUZtgc8vlv0DedyO5102wAgow3Xu0K3gI2xDgJnVOriolU/GJrDi
nWbcpc2C6poB9VuQbulbQC1KjktFDSyBgT2nE7PLq+9xveMGl/z63MjmizSUysFZJZb6XEFPBI+V
8sFEsJ2MPeb9i3zX56Y2rQuHjelk9xqk3cLkMN41NzNx89LVw1W2B/pqr6hd3Oz1Gy8KkJ5b3XQy
5snmS1UChDmGSwj9YBRwXfMoAyvUD/1j9fi+2/0HcxB4h9uhGvjr52ce3jPNQMUGcnKrIhgaT6GG
siY0w1e1vF66f7U8MEpAbpA6pk220zHOxG0JwSTIMPv/qCK1jadBpLY90qtBd/d0Ji+5y7m59VSc
LQ83jBiSGXJx1frKWFqOMpqIoN+SuaoN/tu9tLAoa5UFX+VA3+zlZHUc2B9j8lEDDezrBTUiD/2C
X/K7NthIP71v783aNuY2IR7v9aY1mT75Hf88t/OpSu5zHXlpSnbO3NoC+qMtuRpyDAbNcwNfbusj
doJVDS3WlfTQ2xsKaIHVYL18XtY8vrux+Bcx7gGiLy7OQWfX0anN2TaYJGmyxBrwgj7mHD53SYGc
r6cHq0Knty320pM9Y+vPz7xkaeO0Jxp2EtSKRtgt/TfG7QHkd71fV030/md7gx38tZu/V7YJK7Y9
0dEcstnXxq9y+JABeds91jxAlQA5tRG+b239195+u9/WNuGkKyyQr4oS1hL80c+9CVbm6ho1RxRQ
EM3mNN7hjXkbUjYL3HQU59SpMjT/p18gQvmpDpGVQtkd7DEuUuMdazvr2yaWmqK1vmQoG6Aw2pbP
3PlO2GkZLd/StJ1kYG9hW6g0H0yqTRUW1gftdyuYDs+WGz/nbuftk9+9HQj4cxe3kGnIwoqEUyxs
/iXVaKCvGmoB3sNB4okJJTaXPL3vKmssfOMq0Dheta85g2Lcn6cAumeoYGI+zlfZ8mPk2hf0jHa2
8GIkOTOx8X3eKsuuBHbQirojORQRiazQPOyhad5kIuvenZnZOP3UYmSdlVhJ3TVORIbcnx0Q0qeO
vhfyL7rfmaWNr1sJqkvF6utjKK/T0Rvu0copfS3AeJk/fdF9cep7H+/gfaHbnb3cZoyTqMd6AuO6
r0flUV63twoFS9dC1cktw9gnUfyMllzOPXXX3ZQ3xt8cvN8r33JQKrI49jLC/NwYB1FYd6qbTk2N
kUeTP2ZC+/G+c76Vt1+/KRJjpnNqELKl4pcE1QgQsM9+9r27XjI3OxSnyrPc+Tm/XQJ5L6J45+Ne
Og+rNQBXCBLarfKIMzdJyic8ZMCyifptWnuCova7s671lt6eOmZwTpljm7q55XbI2glNnwXn3Irs
8B/B+d4HNalvBKjZeOYOWu/iotYM3UL6xeiWPd8AGmBsMjFjOlULCejE0dDYMfF2bgufCluG0Sm6
KmjTzfFrKmxnHxcI+KfsUH1LfQmxZ/Cb3Ygojd7fvkvnj1mWbur2imTaskr3aMobXdbOEDB0bpu6
fk479ooOogFVmspn0x4Tx+W1nRlc9/csVZC9DgTKeuBn8KEuvuEmJ/O4KojW0Z448KUodr629edn
phSvUEZdb4Bl6ty2A9phaMM49t/fwbfv6vVr2TrjUOaGMuqbjByFjzhO1hBW2ynQr3MagJVU9mjU
c/2gRoyto4LHuhcObIY3jbpC+8icy8ed38O8dBCoAaSTRZjubMGJivCEGNaIdNanneuEy4H62jfl
xy4IZg/OzrIvbi5d7aAJ5ljbnJbPAwjaUPqGLEoUJ49W+j3nOwj9i0fNwZPeIsAZG/YmP9ea0rJU
uebn0+OgYZDH/K9natZPd2Zh44wUUKqc2AxXQNG7RXfN+IsJ6un3P8zFnTrzj42RgS62tgiC7F81
kdOyIAaIq+Uf37dyKQU/98KNs4uWoo+/YLPojN4yQ2NEd6Is1jySHN63dPGznK1nk+YAhYXeqIbk
YE7Tb5hlhrDmHs/RpauZ2RYxGfrsIDPf1BLJNCZ25SDFR+sCdzOpx5uS1Gj2SQMD56KCyus8NDng
Sx0ak1O7N3F5MXk8/wXWs3YWOqaJLOgsO5NfXhthihZkkIaONwZtGsGqD7a5nerSW1WWX1Hk95I3
zt6Y3TwVDdKBPuiOaTSF1T2InXzNQ0vzQQa6T680f/DqaHdK+GLcONvsjX8WuqVSOmOtaXfEWfsk
wiTIPFaENlAuroyGv/Kf3yvdeGqsT0AFCkSOSnYR04cPU4UW3Ps++h+C8m8jGydVTUuyzNBwHBwg
Fi1xGoch5M5Xu6BoUTjebBooeQaljRRvx/TFhORsP9cr98x3FKmWUmf4km2woI6BNhQUq7nXh+st
192k/y2P3+o4v8P+r504Mwfto3hmQk2YP4VGO05GPt5VdupN+U558mKqcGZocyiRKStUGvjkC0N9
6hbwYY6qSHz0RABoFEnolHuM/Rcj55nFzSm0AcVkqkFMA0bwXoyvut1+6O0dQpuLgfPMyObgVRrl
hZzhKQ5l39TCR1fOy6lT0JSulHV83zkuxs4zY5uz1iLHHxK08UHSgil4g7iJvscCdPGVfe4Qm/MF
eHFMgHRdn1QkrH3jCip8Hrtrj9aB+9POK+ZtkXfjfpuDpgNwrOfp9E+xYow/ozkaUdQ/aX8QlQ+4
KGbvB+mynXi5t5GbQ2brVfnPJaQNddAiOSB7r/ndfdxk4X0+O7lGkE9ZkfoisCzpUtd4NVGESfx/
u57NO9gpZMWoBVfXtbi/qUG7KFTLd0LF5WvtLN/ZuIZe6LPgDpYk/cW+T596b3GLqPdF+2UJKl/b
XdbFmHFmcOMddktoKXv4Ym2+6lYeDXzBaMEnWo8eTy3/Lw4XMxjIZxnaJ9tmEwERdIraIICEsfQ1
IPLA5bHjdped4szGxu+4jI3EBqs9RF35XXYwDusTugXoyq/82ttLsn/NX7153J6Z2/hgrRooMQ/I
tdIyXJ9LvUcO6QPEudzxVfk0bK/X75YGe+54+ZnGbNOG7AtEbLcZWA5wkG7+4/zlhyoYD8/F0Qyt
QxL+5Zb+NrWN8k1nVroY1nOWHDTm5iHzLZe56VUzuFm419G46JJnK9vEe2CtCQCiFPGeIPbO+JRq
EX5eNg86hUrzQD+/75UXCy+ov//vVm5ivnREXHcFHhlrh0hrXBPZZJZ4qf9cHY0AiJv9NZrrIt76
DcOT3jSZQ3/9/CwpiLNqISXDIsGyfqyC9gbYGvpBPFZRH635neZ1AT8BjjpGRThctWAoBCzW3asu
/FJife/32Kw9JpXJtPVt3AdxxG5mTx5LEIp6Q+7KBmUN6s7XXQSpn12v0i/tAEcz1UJRCA2QbUBd
SAeAbYuTc4yj5tR4lTeE4lbu1xEv7jV0pKluONQi2wIU0+t8aXMkYH2A/UbxsvHy2M80d0LNZq1r
VP91o3i9c88sbsI4ACZ1kcd4UVrVYzZ+SuiXlOzVoC6mRWc2NpEbdGX1WIJQ0E/jG3EU4bHxAFMc
XLc41igMuYmXBwAu7cXXy5uJdio1QJbrmBuHmTigTnItYijPCDMAGL3pAExvhreX87pu5rxnct2s
rYty3cRTAb5iIF/5M13vGbCAYHLGS4H1QP8J88YkkBaYIUq3Ewgure3c0sYltXXsp01xx6fH+khP
JBShcZXiXanAuePtP7TeX9kb1os6HrQpmUpEuq41PV3ViHKj8tZu7vsrWz/Kmy00TLRudcum5pYY
QmEqDcoD8MfCxtwFkPIThjuBhZI7di7mL/zM0MY7nFJvVKsla603OYCFFs19X7waXuIBl9qg2rt3
WVw6BecGNydNOWOxKInYLcWQe3Zi2SdZOaIPagC0Mc2UKGunjnN5L+H+KGkTk/+S1TiL3CO8VFg1
DoBph8Y0+i3+9/2vdfFu58Di/D8Tm6MNXQpljADJ+36O2Ggf4uMj5OMQGp2d186lq5ajdoeiKEP2
up2gn8chJcLEa6cCVFFLAXJlVuZVUwfAJQZ74Ivvr+zi3p3Z2ywstnRNaAbcA6prPX1Q+ff3//2L
3nD272+SP0y+xMmiIxsDltrFxV2Z5VVn9h/kbkP9YtJwvnWbqEQJzW27xaXS+SpART4aklMBmXhA
rSPsXVa7GCzdc4w103pzjslK54fGhuVseX7jbkCZNYdj6KfyZ3NKIU9vofOQPdUnIHx3PtbF6HRm
bLNC9J2hsN6iTMJ0cw6QgxmBGVtRm4x7M7qXwwZ6HMDnEIoa+KZywTT0Op21coEbOsNQuDcesxOH
+lpeHgAh9LTdxV0s5wGLRinw9Lphb2kP5ASWFIwuri8tGtWfCrA+Bm1UROrp2Rn9OcTwgJd+VOTw
cU9leb1F3nzEM8ubW4akA3GKsl9TP3msQ3noAH2Cvvfh/bNw8az9NrPtNhggfsRkEoITELhJMIwx
xbDbTvy4vBRH5xwfDinc5rvJtNZsI/mfpfSRPKgwPei73e5fv+vbLfttZ/MCqehstqT49bFUYJFT
fIP/BGtjSvuMERUHUzseC6tPtpeFRGEqdxdmdbGMwq3fv8KaO5yFfYF2e5+uj6Bqdtfefh1WUZUH
z3O4nnjua9di/7xfTEjOjK7f+Mwok7VUTEOO7KRL+eyoto7yaTBdlo2QRy3TND2SnBrXYDdMo2Sm
3bUwBYaNk6KNcrN/qpyeBe+71cUX7/lGbG7ceESOUq5QIumzaPFReEcGCl1LqBcewJfDv7VHvLSj
dMI404Hs4Sv+Q6j4/R02V0hfd5Ixju+gskcCTF20tsnlYcwPZvU0h7qPkvXOki+eJJtwB8ARgyLw
/vkVlEw6B/P5kx+LPDJa+24GsZa7s60XP/WZkc22SjOHuqCO4/rPIyULMDF2n+FCWXGKNN9P5Nez
+eZMnRncbOTYZhgFH5A55arTTpnSBOaaTUSkDhMARckXaBew2jOmpjitTdUTSS32JeW8+vj+0teV
vfeLbC5tpSWJoCnye8nN7K7Au+oUp8o4sJjqO1fahS+Ju5MDYgGUMP5Y36Rn56murEGfZqr8pJaf
Y1l9Fi//9Vr+MLAJiJBTwxxY3aB8nHztnI9Fdm/taW9dOgEYgwAbjGU6toHaz5+LmEsxWrRHUFjL
FeJD7U8H/cNzc0yvAKeInE/vr+iyOVsHnsJAn9fa7lk7UlIlIMrGeVfMwziGl5yA2LWD9aSzq3zw
99Kci1/pzOJmE1mqVMnbRflgjAiTMbDHYudEX1wUgeSbg+vfBPJz4/xZbrC0MQ2F08aiOKqCJLAx
+gu11zIwf/C/WhJFQo9aB8NGbrlOeD/aIzAreEfG9usIYoWhwwjw+1/qQjKPUVgCxAtzDHDybcIU
WnZZo1VYE1qzQK1iqA4V1rZrfXN4qDFx9L61C6cWk6A6+MNQ/XSAW/rTC3VzyKd6zJRvJK1v5Zht
8+xiD3B8cUlnRjaXriL9PDW2AtBMlJqv6y3B9QvK2wlzC740hzLsYxW+v7BLFeQ/VrbZRxOeN8U9
VmZF6Qew0xzEI3TSkNikJ7WL0ti1tu7zWUhKNIzviX+sVbd1OB3G0+Ktyaf4/8l6L9wyf6xt4/cl
Rm4xEfhrberLas3yuwBz4P7aNOHHvSr1+kTYhHYH83Q6HsoWgZtsUt0lqQVE/DrlM4NEdXs3aD8b
+bVnDHPwsTeKZicfvZSlnRvcCnn0pKi73ppwBirxMmo0wFvaq+RYg8io5a5KGgB0B/PRHFnEBOY1
Y9s4xGMd6VX1wTAp1OAbulepW4/Cm10wTID+Db5SRG2OimY0KxVVqjB4hTnzxa8+ovrozSyCgqEn
or1326WnDXDlFuD5mOAF6GnzcONaN6H3YsKBbRcDQyteoTmZgeGOB4kBfd0dQgbgwPJ/Sbuu5bpx
IPtFrGIOrwyXNylawfYLy5Zt5gRmfv0eyDsWBWEuZr0PLpetKjUBdDcaHc75mX8BfF142Xx4fmEr
nDlyB6OQulYQBEuy/YLZcWSwk+lc4SEmcEC8F/h2mSZzmTdja5Z9VtLHsLZbnnQU8Q8v2ZMTqu78
KH4x8m6lzcLYgovcYVp4tLCrdarcyJj5J5ItUl+RDEZTJmDTJmtHZRQu6n8FBlERYONRusP8qZsD
nwpVrFR4O/Hc7HZpjJvtSiAyAChq8te2Xn9gtNO57kDVigHbUgslW11/rA1APy4rCq/08O78GD8b
JcWUyzIW2wXKbvpa30vkoAa0KW4lmFgNizWo0RdXvfyditrotDURApjs5W/VtVLgsp7Ao9eXoVrk
e0QcwKdIVcETnG8Lb4Lovm98u9YaabWqyO82/YxWqMLrqh74WAKLewUb/OBfkCH5Zz2MvWNI2G5M
NGnjlejWT+ridk8rEibxk/N5Cstw9ACVswaYZc/32h31OelOFLJxrzF78w2M2WPmQ9OiAUvVQ20H
fFZQAe/bz2C1CModWrMnkfFTS7iwZja7oc6LPBs6oDaiK2UHXJE9MDh8enHGXu53gnPkmiWq1raO
fl8Ds4XvzzGWzaiyTYTAcvTcz/e1KThBrp7YBjpDkYPFfCRj9loypU7i4NWQYMoawaPuJZW+ujaG
lUXBDS8AQK3zjyjG1Gdzypshgnumj4f6vvLjo3bfu/VBPtNX+/pFYOQieYyR24CcGifHoEaO+qKJ
vtqbMbkuMDFDs15T03h/NRxhbdfIhFSjpVVyksOdGRIYllKp9/RyPOtASxG4ML5evG0moxc1sjNz
u+DcSOHlNrKxtQiRmPtQQV7t9Rp3gBrNiCB13E42QKX87Fw+xfsKEzLp5PXHPjB3Tah9yb9fPjDq
Kz7YlWPoKuAmVDT2MueVz2g2BLE30hAg/G4yfQ/oD3QQd4e1q45TYx8A3STQfm7QhrIbeFAwVGsi
THxvXp1B4laJkVGyr7rj4sGP7VpvlDGlqb5Qd1XfiKePeEe3lcn4zHQh1TLP8JmJZN7ifRvmJPsb
WwMUpIIiqWGrDnvPVEO16KWJ7Ci1NYyJ4aEePYBp5dBf05e60NY4FXUkH0y8/FB+hpdgfPCwltIY
Gah+GO4U0Ay6FfTBcED5XhSn8Lwvpqz/5AQYh1WSJTGBpgGtPIwHEE0lu9Qz0RFi7wGGIS46cw9r
I45xWkvXA7nJgrMHHuTR6F0pMwT0HVTFWLXfLohR+0JJm8go4DJSZ94PmbLX4mJ0HWf83Mw4t0j7
ednMqNlekse4KDvuidRkeKsDRy0/Sdm83KVV3BylVi9CRQOp2mV53DfBdoGMH0mkWuryJEFb1Kf1
c/eU3Y6H/kbZJ370A5hA9WE596bbe73uYiZaE+gL737bCmcMvGz+UZccCDFIIHvqCJTMv+guo6P/
f5SSMWlACmWpUsMbA9uoCRrg9l3NihoJZh5Ea2GMrLElI5oNqL5pTW7jRF4FIpFStGOv0M4XFISd
fSvLTJeAVYmKve1hKP8KpPejCyo3r/aA3rHWPv6FQf3opHnGnYSsVXOFBl//sta8jpxd+gomEwcN
rQxA59KkdH69ntGabQBN2Uv3xn7dR/56j9vIG3wZ6BFBd24fWjSgJXfdKd6JmuAFLkBnPI5uW6AI
VvAlk4FOAjQo5cvL5cUKTJIdtEKyO16SERKMyjlZY3lSpWMzFeciVwTOhldC2Woqe8l2kYNe0gmi
7Cv9ON3TYcY1NH8YcNdAq31EJsYnO+NgBpdXKFBdnf588xwZYhmEPlSngDXajrXrdGdFExHHiA6K
cTQFEP0AVwVHU2t3a30cCkE3uGgRjC+p1dnQyIJFSHaY9M9Jd4400bS8SAbjSXSgbOYRjffN6kkr
HvrmZZ1Enb7UdC6ZFuNHcquN2nJuaJ+qHcpX8VG+sUJgYe0lX9QjIzgSg0mUtFYKXOYKiZI5lXd5
JqMZFljP7mXl4kaqwNiwQS6JlDAKdO+1K1U6uUPfG40+Rt/6DBSbY/+MNNeuRlkWoWomEsi/s/8I
ZOcqDHB1pCB2px0YzXkJ5KDaAQn2NvcKN7lWdypSJXRkVtQyyd/NN7GMT1yI1MeqBrFaYqQ3NfD6
APnUpTvBdvIC8c12sknDbAYcXDZABw3XeJmASnHqb4pP5Hn5ol01T+NTc1/7+rPkKz/K7wLRHPW3
ZQVdVaglICBn27SdxiqnSYG+VGeKstvVJ2PXhbYPPFwH83G4fn5V1zU2V7S1vCwCmklUw3AMIAXJ
FhPodS1RMVsLo0CtKaCdmulPGljSCnvs18+X18k5yHfC6M837lBVEqCwO8AKAuI9GIy0k2kKfBVv
yAkiMHOD5lMk2EzGGQLK03LGDOspzlE4hfO+Pzphc4yFJs65vN4JYrziIAPkmWgOOs5HNb6dYBfq
KS9b+XEdJBsw4W0uPCuOgr4TyThJRSmktnl9KQb9WSdu8aM9VjcA4sbTvnSlq/h2OQ8PqktmN/UL
UScZx/jfSWe8jQMk0oqU/eQTK5f81UGr0IyKGgH0sitP8QvQmwU4YHx1+XOWLGu8meCZ5zjS5Ff9
Z1m9TivRjSDYUItxLKMDMgwJJGhQ/t/AQeN4u+guZv3C+Zjd9568pwMMUobJkytRJyAvibjdUIsJ
sCrD7EcA7f923+N5PAx3AKi+kq6r52hnXCnHOUAn+P3wiWDeUMFUuCzy5/TImBvx3Rcwxj+QpW67
Cl8A8JEn67P+ZD2Dm+1+BMD+5+S+vH2tb38FyO8dwCUFm889XLSeyRrcDlCbGEOV8yyb41mbfHVE
Edg2kQ4govXRHfywPnSRgMoFg0KOytioGkX5kC3Id9POaercEj9+VAAPQjOktejBx4kv0ODwJo0x
z2qcVnC0Q5qNBClNq6uNK3+yQhV+W/+Lvop3whhrtPR60Ps2RU+s1JzT2R1UInh2cR3c23LYLoRK
VShZN5aTtQCB7tP9WOlnPSYPaxZcvhZEkhgz1CelLfQCqlA6S9jO3bEe6uu5rIAzneWHy7L4avfn
kDTG6FJg386ShDTAaPxQqidD//T/+/2MSRGSq04eYy0aSNSVOXY7UCBcFsENFnCzKejapOMVzNF3
hpMaToQlVAM4sOoCPNbAE11ygfVwd+pNDBvDZm0lpXOHy9rA20VqvdzQBBJ4rzL0ZvxZicEcPLDb
ZQmQCbhSBg/MG+n9cG3GXuvFATmRILs2fnU/mnsb80HCXk1ex/c72Ywi5I7SZkoL9QYsamjplT+h
y9bNAdYuJdonPUmuy7b5pFvR07Ji6MKwhdx3XLU3TKSa0T+NSQFGVaQEqJ1jgqKYveixGzfxg0qS
nVlLiUdSInC3vNofYKDfpNHj3sReGCjLEoAVw5xV0rjxAtAFG7Qtt0VTmTf5YHa2vyxNf7QwoAho
52S5A2lUhBaC0nRLMqrPTaNhuqACoF47FMmdDZqnUaDZvK5TNC+gU0wByBziUWZL6jWVDGCl0+gN
DcL77mvxggvx3vQHPNiBhOQb3txisFB2gawvHUQ5IL5CbuQzm1RkeVwD158isZyQFFfdCpNL5RVg
QAPlDhwaHtB3Mc2x70U4YFxj2wimNr85HQ3vxTjKEbYCrhc9Ey9yKvCx3OhtI4C5bimQOXD80VFZ
kPFsahh2s+dvaEzZZYp5XyTgwbnspLjKDThGzCsZumWzQCWJsxKSlGgaBXmfl0fAQ2+U9Ay8uOsu
Jol/WRgvawbYFRmt5ZjtQ7sos32x08gGgn6EUjf5fXPbaC450DbZ3Jsy3/7RvpigPC93CWiejpG3
hPJpfJyvwGYUCqkmOSWBd5/CbLQ9DoWsFShz6KWdBpOlR+GMh8I+MwHFPqtAcvfiiJATeIMi9FKp
8TPIG6frBeDLoEqL+/NYqtEREO5yOMnZfIuWUS101NLwRsBd30wDATeMNtRuBS4vV+ltJzSJk+0W
KUv8FFOj3lgUZhIWUVaeBvhwv4jBDZLlIwhCZMsA3ZBiAaFAk5H1HlC1IHjhWoPsA8K9PxbEkva2
pqR+E2vEGyPyIwFadgDQ/NpTFhTVRwto0kmmw2PX8hciRyBkGFe1/pm183cTA1bHNc+TzJ1W7S4a
9Vlx9WICW1aXgC0rBzB17DlzL1OeqO+9XMcCVeAa0kYTmJAPFFT9BAIHmiy2jkYueWqrCLwU15Q2
Ipg4jyQqSA879A0b1mNvgOaqQ8QSf5Mkeb9OusCOeEke6BOiVwdDm6hqMakkJx1JQjnS/rd8THtB
DXQpOyG5/i/lY/7+WUBuRWiBBirGA+eTRIqaVul6ZTjHUXNsEqB4XzZX7rPDepNBv2Hj7BYQzLS5
At8ArlTQ2FrA8l93GNrsEQlk6p2CeUai/UVKDvv4JpRxEWpUO7ElQejQfTetytMaUcKc+5rcSGAs
H9RMALIicLG6Zezor5/BPyXndYLegsmzUsBoRIsk0Hd+HLORyii8UVgdWB3g+rLDggROepS83FOO
SiCfRE0ZdIs+PKc2oljFr7oYXEVQfKe8sZtvTfVznR4uqwZXBK5+tNOizxUQV+9Vg/LyaIDxwot0
MsOy1K4csn5v1m+XpfA3bSOGUQaUxEnUrFAGmjlVzh2mkND+5SUndS8aZeBnpDayGLWo4IxrYO3j
5j10aDfNQzo/Nh36UHQ8/FzeRhKjCqWitnU+UrsKzaPkZi9xAPJuDw8F0PIJJxn5nmkjjlGHEgDz
ppHD1aphek2x1XI0Pq2vYKL/BfiBa14bccyzR1fjsZIBAguvoYCTGqOuvW67dTPeTLV6iGZ5pydg
HbmsKVTfPqj8m1C2KFhLaklBSDCDVKAvYh68en26LIEe/0cJ6B8AQDdgvdhZ67pDB3llIolfrddz
f1qLo1VoZ5CDCNIT/JW8yWG2T0OwPysp/EQLpks3nmXioi1qd3kx/2JY/0ix2K77UekaYkY4pHKy
47NEyl+DVMShBtaxgOhEvdUHpHoijXSeopfSDdiuOpcUSusLPoTnSOiUIRoOHYwQyYzV5bKZFFaD
jHp2iPclGlXnZHJJMAfg59gNAN+5X6dQAVONKE3K2+etYMYIlS6WhrWSkRe2P+mzdk6T6V6wNnoH
syqzFcEYXh7neKRoSFvSwaXo2HnzqTnprhNme9rl8hfwnq8Dm/9sJaM5aSMnCFBQfjHahwxmt4K+
6f+3IrawlLeW1aodRNBEHepYQWx6zb4HHgetKA37aBVIFJzSqx5vQpCBDEZi9+g+GXv1ti3y+wkN
bII4kRvmULDNV8u2ZCa7AY4hBKI1rksE5lNtBaCu87TUdC0k6/XiE5DWvWIWxVbc4BRtoZgawoQo
UGbfX6BknMAcOyFcVE0V8T64bvrIVRMpnOr5BNjKx8snxzMzeSOO7vNmH20DjEVxQ2NhNfEVukDU
HfRS9Kr6l7vmbVnMha2uxlrFBA9zemHbv0wPzRA/Us8K2wcVHcvCYXP+2b3JY9zHoiHqXa3XqArk
kCGYY8LuIO6bFK6L8RZSV6sdKH9oR/3wRCdfxmfQ8YXZveHBTT2LgmDRcTGeo1siZc0iJPwrhYBp
cgBhHfgWR+V2HepkDC7rBv9me9tDxm/MUq47HQ0Xq+W5c4B2oNfeWv+sLX1/WRDPmDdKyOK1x2AF
RQhAlbB+sPpPYAYVeAuBNrBD1xIx6wj9QTSw6gExToeuaZOfKIATnA474FVUoLpOcnQKSx0oiZUm
txXXtlRwmmqJJgqBuZtGcTxQ9FVMPEneWy7q6TXQICGMWpT+63UMIHMpAkD8Qwua0MjEgJ4imYxV
rYlWFn0Crzt5smdpZwm1bnSeAhwPM90k87X/BDzA1UPMT+NFodNcFKP0YCAkNZiVkc+LMJ03Bs78
LUl2uiHKsF6+lg02eTlLpTyuPS4x2nidvRQ7UOteGQFNPal7NfJE702u83iLA1C/f3+EZqqnVru+
3pq0dp8HYDoGgFR5prmu4SQJCkLc98VWHqMyGVlB5BhjIycvvY73tDNOu592SjBeiTtQhdIYZakq
AkN2sDqKVkVHjYqTScFXMaZXeaILhqeZ26WxfnhRLTmiuED9y1J24DGy/f+7j9oKYJTQSeo8KmhX
uYXbBFeyA+ycyxKE6sD42xWwgq2UwKKJD6DLA80U0bCwPmgU9V0YFvK81duK0P38XvvsaIyURMJd
0ue6qxrXZP26qp8vr+nysQBN7L0McArGNgjL0SRcJV9X2ZXw12UJgl0zZfW9iLWWm7i0IQIoUAuA
Yt3+0IWSl3oFgLXo7JcQ3U+0cUyItuqmMy20z0jvvpdF4TbyTTTcXl4WLwzcHg7jGkCoI6HXB+pm
z0GkmxSACnKMna3V3lgbwWVp3BzHVhzjGcBgjzbqGuLm2fHzSnoAJekhteSv65r/bGvyFDnrSS7b
vSMLseYvu92Ps54dKXO0xtD8SrqvEhfjV2jUza7Tw4xpNumQiUobvDHI7YPoVaU2Qa9ZquO6EEik
Y3Sml+1Ayp0YIQXDpjdY/KkZxRxevLrCZotfP2ojdE4NHWTxcL71aivX4xB3xzZH8ddcwGBctfMj
0MD9hsRocxiKzl20RnsRnDI1hQvvTha7aq16uwFhOeKTU3WYrlNwZfRHI9S85ii2Et6MCnYZiHfI
QiMt4jAuOQFzQJ6ocGd6OLSeTqGCPDDSmi6GEjBxVjwSDwhM4eU18iI94KQiz+7osq3ajDfIMvDL
OhGqwpRmYt2T/bKjUz/CVi7quD5u5ZscxgckSkrLv69X6RSoaDKPj9WpPtDpSxH40b94uDdZjC+I
QAIs1xHUdaL0EqCFx+xe90In9zCm9R0I6oJo+V/s400g4w1mNWtiVJmpwPaJcvLEdzbgS5snfYcz
2y0n0dC7UCITK5Qky8CYA4ldkDzQB1v9CDZ0L32gEptQOogeUv8SnbytkdFOB+0xc56jz8NsPGQO
IkCI0pGcieyp1/kP8KU0QLikMUwAUZEYFNQE3QJ6uAT2k9LvwXXkDkF9bXrzDuQ19FiBJHfIbw0E
8daxh5FgyOpWWr2eeGKyIO41hsZjlOkV9HBoTLgRta21EDofsC7Wvq9PaY+V94J7jFuRV96ksAlY
neLStLTlmLboxavbPi1BBUpBUINn/k/Lk4Gxvge4gbC/U7A8FiAtyjWQC5cohMX9dI5G68uyWDex
kNCDe6zg8dBk4AEasszokWSg5FH08KmxSQvDgSr9QhV4Z68vQMV021YRxKEieYwaJcjNanqdIA5N
y52TDWnYV9GulWgHygL8/6zw1ygWZaV4w1A2Sjp/lskoSypna23SQQj5uKDO4nWPzU37qGeu6duf
utQdzs6xv8s/xTfrl04EnMLNSm+ks+nFKTPGsc7hbcFNTLF/o8NSea1PLbX4KnrF0xP7YKiqimot
kPWAX8XscNvPI/CykIFDf2dgOWCWdmb16zI2n9Mii91maYXJbm5ssBHJ7K5RNJiXpgGJHtpHWsya
ADeBUESYoeDfJW+SWHOU51mRo0nB+8JxC9UtrxO0ayU7+UAWLx7x0gUEY+VdvpO5XUGKagA4CAGB
DDxa7Pgm9InUWrYjiv8pHw0Vb5vm7LhfKXZgfJSuU7gA4g43igfo6q4BOrZoJov7CHkTz2pPkzqZ
vBQQb3bf1WZ1YyJsxOWGAxsRzDvHGgyrABIYYtjKcPZkBhsHyVTnLpL0OfGWGm+GXZGio6JxNHQj
a9JQB4o5R+6sxomobZbn+ShEtkJ7g2E2TAzU96qilBUdK4kB2FBE5X4FbNmpJdHfdDJi1SDaslGp
QQrv/cFidCVX1Bij6ma+mJ6F4d1A1yPNHfJ5FEDC8A8RuS4kgJDmZq2ytps+HVssSjeK0yTLsWsp
8/6yov6LdbwJYRRV0QsVrS84xh4je9kPmqWOMU5hhdHn3lv2pWhqih+FqH8EsuZYj8D7weWBSOuI
Doo9RfBcQ+1IgajFfAz8iHwjjdHStZ9IDmjEf7hoZYC2R34cVr9UNFRLvuGTR1E8ztNFBcR8mMM3
QDbC6mIOeOgcjQLwN0U0uUMqhXGO4TNZJwInw70XN4KYgHwaG2s1USL1lbqY/Kbrb+1KXfagq9wT
kjY+aLr3UpwJW2C5b6qNXCY4dxq91SWaJKcT68P1b+fdHohb7mIhzj8vE7rdTbrbG0cKyrK8KlUD
I65Sd4xjpO6i/tksnSMoTwX2xr9zNwtjQvI0H8pOSdHJoYfjeQAoyhq2B1p8jYUPDu6NuxHFuJEk
kqtFoXCGaywHqWMjiuncpL2uesuTprvLRs51JKBT18FDCN/IvsMdEiugEEaThQXuLSL37pyIYOX4
fmQjgzmneLWR9l9f/chvyBAKY/AbMqSngIM/Li+J70YoHJGpadSZMPKkcY7rAl2ImFyIjR1BhETf
MlWGDMrfwmVRCLs/8hjdAC99OzgZosHsIH2eH6ZwuKqvxlPxfQ0HDJ50D/O1+VyE5qNwbIK/tRvR
jK4sEYjS8vjPzKTpKfvfM5PjE12qcGaS68AASaGq4LimcCLvTS6RoEV9FKHNvHG8RXvO4k81+oov
HyBXJzdCmJBTkcahrU0MSg117M7Zp0nEpMd3/RsJzM1mrrllYhzgFeCsV4Auf9+5gCsPEUSve9n6
ng4h5TX6O0BeUJn+2UA2+tKMUukzgz6Qvqm/aJcR2dMuIwXzmf+pWsSPNjcCmVtu0GbFriw8FubC
Uz71PixddYcw8Z3AWN3ys/0A/L4gOv2GFIHCCJND3HB+8wVMAKbJzSxpSOnBdaL6gZa+OESWDTU5
oSSedgIfE7w1iq2i4Z4x/IYomllS9DN6+ySNayceLQRSjPOs9apvqr/+/CtcN0h7k8qYf28QS+sj
qKvVBWalPzdp++2yQYjWxVgdmiCqSKogYZSMTnbNdtX3C3GsH6MyJYILgSsL+6ebaC/VP7B+Vo6U
dGmMPURuPZDSR8Dth0QRTZfxTFzdSGHiE3mWFyUfMY3TT6Clcby80wQREI8gB9Q4bwuhn7CJDoCR
XsjrBBGtvsu/qV56Ak9sjn7Szi+uaWp7PCIv6o9XTliDsAb9RiNmhEXZQ/5CDaRegU0EoFhG+bOm
7XSzQIJiqdRT1LjTlAs64XhR0OZ9w85Pacqox4oKX7YodbmfZtQyq0VGT7ujnqVhCS6rIvfG2Yhj
56h0rWrsVsKNQ4csCYpL67MNMrjmiZaFq0fRa5Wvjm+vN8Z9KfKYV4uDGvsy9eZJbUCsGk3letAw
PSC4dngxs+pgcMmimLSorr9XmFIr+0Jfqskv7E4OVlIBfnJJgAifpbo76Mn6rI5Eu0ubxBLoKk9J
AF5lWxoaF0D1yFx4czYmEcY9AZ+YG2cp1feTJKjm89amgTUYTlF3jA/E9caSWIs2IyRahu6UthYO
TIGNt520nwAS7UdVvDMm3RFsKe/0NOpHgAemaQCWer+lkwzg1LaEoH6WMI+lfeoa+RFlkEQgh2cD
gIeVkZHTgeTClnIGoJUWahrj5W129wMA/Zv5UNvKbT08CdSf6hubDgMWLUBRVfz5AG+mzvqQ6mNP
oaWzh9qeh8a14nk9Fw5ZbpvMzHaDUo6narAtsFEvhXTW5zY5LZIzrAJT5C76NSunvpJQMK4lzvRV
auoGn9LcpdNyzKofUiQFzSTqF6LXy4c164aB+UwQvYAA+/0pVmD/oT8CUvNq2V6XWE4gG6Q9tvJc
X8mFprlpawhB3bg7vZFKl7/x37OEdlfghOAiip2bYshO9mIFiVPq/tyaD4aZeJjaecE8TOSVZfc8
poD3Ehw2V3111OosZOnALkIjm80nDGnfdRhWwScgWHLXJFh9THMeNef0Ijtud5huKMZy2gncATe9
jG5lXUEaXUMbNXOygzqPy1Ti6srO5l1ym+7JTfkV5G57+Ua6M44VKB3B5OjsjVsRwg8NfD8cNcD4
McRuWDBc5l4G032W9ANSWJR+iVKLTDvUnISMalyN2ohh/EJLY1JzQvVnre4y1H/UK71dz2tTnLJR
NFrOfbpTgqJ/1sSor1lpaC5eoL7AmjsDASu0rul0RHur7oURKD2ZS/vHKO0k16tSt9g/WpyM9zpN
J/vqoTyoPrn6m2wSEFYsYKzIuDhYUi4lHjV9bgaMNNdXXfJJKsJGFwQXGj3wDwvayGBOCm2j8uIM
uDgIClbjQ+LVd86p8DHP1GAK7zm9qr3ZLfdIXSOuom8mEko+Tfe0lVtc9ZOXPconawAyqHAShWud
mLbGFDAmMjG28N46AYhdgoMZDiI5r7vpWnETYJpJT2BwBVtYFkSgkhM2JXFlAuABdzUwLtEM/V6m
lES5IgFu1Y/MaPCJMQHJOUqLxJtKc+z8YQStKy5DOQsr4sheYaQNpg3lcYo8Q6sANZDWMggClk7W
3Kpsyu+GGqWCu55bPtYB3WCoJtIfDtsNTlYwE9gNPjLG+GRHftg6RkjhLmvzmOnnyJFcR8IszRB7
y7SGwPzfy0OMrmpRHZseAKs72+9g3JiW93hIDC3CDKlqQ8smNjS1zh4ve2meL9ExSoh0qgYqJoV5
y+fLKmnyirs/HVQ/iW+H8nsp56FTf58qEe4ad0VvstgLIUaLaV+PkNUFyy9auZ3q+8hv/eyaAHC/
LO8KrxBcBlyRGoIaE3ch5oEZjQMqfpZo/Tr6kmweHce5TSM1vLyD3GF6xE2U18/A1DE7tGNnK1kA
xYMwzVd2UnfAIz2Y5nAhAQlAxwT4HWKdMfiMQm5wWTR3dRvJzOGpBnDF9AQb2jqO25QnMxG1Qr5C
YHzQwj8iPszwKNXg1NqCxZlXK1BTOowvuhZQJkDkieJXgJbPrzEmj1GELzFqSEFIM/w/+tWzx/TT
mLumgzZNghs39okQhZoXw+kG3oYY9cZ4KHvfFrqaDPWMj6MtxCoqyUXjF9/tw+gmT0bwu4OmR7v+
j8vbzr0Tt3LpuWwiGylp5b4yENloi44ph7pLg2w1n9AUgPaSTPup5KY3OFZ8XJVkddfKRlzZCjvP
eCHe9iuot918hRqZY9+PWL18pGvvHintcYkGT/UkwucRbTRzMZtd3866hmB5lhZXrjA8XhMPoFdB
RETpS2774HZZ1GNtltUX9ZjBnuhjKwtzfQnnaLpNNBn9LTpQILJ6ddNEfsyGtQfHoCFiIeXdUTRu
RpLWsTUAMb8X381y1jSDBI+h5cjiRI9y3p6KxRI4Q74Y20FqAxGIzTbMypFSq3VOfeFoebqW38vg
Sxxz+fayqnLFgN7YhI9Hxyz7Nh5TUqezg81Mi1968aQtg9uJ2E15MhA+UdA4DRDqbCCVgqwlmRNE
iE5k7vo+vl4KdSfHuaCIxHN2WzGM0SkTJvuWDsFhY3RIvWrtiy33ohCFp+hbIXStG+XLp0aZphJC
2ip1Tbt1wbllak8EQOaXD4abCdpKYkwKIMeLJIFJ12+DIUBPIwhCAKIvfTPCpoMDTY6i1j/+/lmy
hgQ6OhoNRqCtEq0yAfIASNvGzcwrBfm0y2viK8KbBMZya0NHsymQVX0kR58mUvlDOxytlRwuixEt
hLHQOJXsYdQUmE6WuAqm3d3asGLB+XAVASxOJjgyABDFAl61WmHZTYNMBdoJLdeodAN4reRAjO6h
syyRL+c9HFHW/iONydPFChzSIuFCwQQw8Hg0K3aHfg6LRX7uEvugSNmvxUp3SqfEweXN5Jb7DAWV
PtoIgTCQ2c3IyZqsp49JOqiixzu5c4udTWmJAnk9UbS5ywK5SrKRx8QsAC63LamH3ktLdVgt9Stg
sU9NUT9eFsNVEg3du0AIQAqORZQDv5eJMfsUWRf9CU9bkG4AVEWgI3Rr2NjI2Mhg9b2cgGBJcyxa
2XlDioGpwT5J633ToLMrz/dOKgg1RYtizoogk9RZOhallzK56tcb0zR6wfuHdz4mMlWU9lJH0xoT
Mc/OkHQFmHV9xwpBUPxQz7uMaA+XT4cnBP1bCMll5MVwZ7x3s5KZ9zF6vRef9JUaVqCMclWzRq5E
HXeXJXH1Gw4P2VMbK8I9+F6UVUQraCiKFTHi72litUY5e/BpYmZSvPxZII93Rlt52nt5k6Or1epk
yHXBr6MTdz6sJ/Ow1kGB2BhAHHvNCv6mHrSVSb9pc2uNa113gOFafaX6Eju2l+VCIgzeiTkYE1Yx
IAiqWTaLWZqTvma2iRpQoSQuYMKiQHH6eyc1ZXexzNzTMQvmxmvX7ee1myqwpwAwrFaddqemc+ZK
td5/ayxg7NelNAluBO5luv065m5buiFuwEi/0JdlgGfArgJ9Zu/Scx4OMjCMDsL7m2f8W5GM8ccx
uM5qMiz+WngZUihq0HrZTfk47ilip3Q1Heob8ggCRSF3MvcoNAe6TJndcJ2/P21Tjfq6W5wFlRaj
8JxlBKB4WXq1TfzLusxV5TdB7OO5xKHLHd3VDCQbO0P5lrej0D6pqbNO1DFR41B1GXRTJrOaFfWA
dM679XXIormJANNVHpSguBNBrHK7xzeSWARZZ0XeaM1G6gkQ3bujimfr9NOJ3fzoBDOgSiz0Qu2i
+2UvUhbuRr6t0WKud6kt0TMZDasf2eN+MvIHdU2/XT4rvglsZDB+LnfqgkyIjLG6KZBoP0ZpgRgk
2qFA61uz7YpL91wT2IhkXN26mGk/5FjWuEh3kVE/d03yk8jNlZ5UIZnWm6YUdebxl4kqIwgNQcAO
ypr3yl+N5pAOU7si2ZJf94fCj/wMiXaK3N9/FS+Rf31s5DGeRdGkTiZxTeWR8+pTEhntfkSbcb2r
fv5NudahSTiAbRmgRmOuRTMuVrV0cFdZQ3Zl6lXjotr6c1wwyCbQFl54u5XEaORoylFezCVd1lCg
0ubqx2bXq2j1epm9rNspXveD8r5jEkAgmSrFB3vfrJHRU9uQzKGzIJm6atpxpX9p9gOS32ggvym8
9PtledQNXxLH6KjZOp1SU3FVXnox+VXkrY+Xj7dYHrqNg8vCuJ55szbmHm5mC8TcE86v1ctjkimu
lMe71RD5TNGaGBtopbrrmhFrmlsfcdyVip5N9N87RHLlWITHy+322qoKYwF2JSEdQ3dQPha3iVce
M3/8bgTxg+bJbn4T3VOU/8v7yLc6NNEgY2s6KNAwp9bWIF5WGlzisXJFljJE2/1OHtOgGQpfr2S/
UK5T55dcpYfcIWEhi3ZY+AHMSZarZs7pCjczeeoR0+2YL0qvKFaXfBbX8/g302a5zIFqUVXRhnRq
E1rtlr8B/yVk82yyr773EBu5mZsiyxeIXI5QNnO8hVMOSZJBtokL8KZ6cHadtz5b98q1c6V+xvAP
RUmS3b/r7XE2i2YCKFBKDZhqguAEecQydXVTVOLnmyMwZMHNiPYNizlEfa6gtxFZfVJ2fr8c1+Jc
6+vur3T1TQpzePIatXJlUil+96T5QPo+0DS4iWHDJBAVhTiKqei2rYORTsNouMNeEWWr90nRDANU
pf6mY8pPu6YlOy0oAskXKsdHZ414H9Di2D0Dz0E2wV6WcSubfWf488vi4bbdJYCUqD+XZ3OXBY5f
CuqlnNL9e3nMic3JaI6aQwwU0Ondnn0qg65zTa8NU4wxpbfll/UKcL/P1aNoY2mY+f6eeC+ZOcXV
sUc7sxYqGeYe0tK9EvwHAEB6sV6Sw5jbSgpKsDEZ/rhbAs2Pg74JLA/ZkGN+k4kouT4aAF0UAgma
/rU+1HibNItHycoNf236zxVmIyeHPGSmHF42AZEYZu9IXZs54J4gpvoiDb9I+akzBelyTtyHpaCL
BKGYTqFImYBFtR3J+h/SvmvJbZ3p9olYxRxuGSWNJkf7huU0zDnz6c+C/O89FAZb8PFXvnHVVKkJ
oNHd6LAWxvY0V77v3vM7MgFOyh3D4DSoeGTcOS+G2yMCDWTlkNRGtzZlnuoOUI1TmqK563o+Vof4
tu1vVAJNgzdC85r+yoGx9sRDVyOn/0k7NkKpBI8cohVLrLFKIy2+V2aFho5fmdpfiWb6dvnMWJJM
VZZAHY/iA+DB8CWblIHeGFmqNqbmmqXq9PPRmnaq+nPgTVoxtxGTOqqpWQDgg7xzOVFa93K2yJob
vUQ3kgvvEghe3trRdeevDoxkkP4SC06QyVLIrVBqGxOM0Y7zqmhuYqZmCQbsBnQSgqH/muphkbzL
O8myHFth1AO2q+LUSFUV6K4kUDjNW5JmTl67CqMuhr6Jj52kX+NibGhyt67EQmUPym7cDb5x0K/+
AGyHnAmthcjwIPAyCUQujUU/JRgJFlBQh49pvi3vk4PsRoLSb+pa6AWXUerFKP1wy+/vZ56bjiST
ZVho5FQp4yiZiRp1qQ71b2VfSuVDk0d2PHMOjCkFXShgFJZIdph6gYSDUA1Gm+gu4GQUW2mFQyEt
x2WxON6MIUdC0AHWDEkHa7FJmawVtflUVGrVzbNvSvjaaLuw4iyFZRYl5E5M5O8tQm5POUxDj8tE
zE3Fbd5BauJ1mEzInNkRcMEAjfQ3QRuu8EYeWfPGbIjG0GeFoCtuGgEm7lucvly+TCwtPxNAqUCE
4koil7F6StL0+9InaHvT8Q/uEzlmSsvPJFGWCdkoQzRLbB0BE5ifyM1tPf2NtKIkrnJ3eV0Mc3sm
jLJITTRYk9WEClp4VjcvflX1zhgfV5M3Hv0fCoF2Z7RDoMf21Ne/OSDSzqP0aLI9rWoCS9oxdQuM
t4e3CsDJS5v/gmCpuYFy+T8SKRXMyq6PYxUnpqrJldFGXhk1dm1y8MbIBn06LRAEAWIC4TxO5lzx
4mLMasVA+2q3zo6CvHq8Vo4W63Ys1N6k7SMwrPzFkW0kUnYdIHGoZTal6hZlEVRq44pTZ4v6Yuti
6V8WxfKSQFj/d3WnW7E5tUGsh1ipIAuUBYBzH8BY0AWhWyM5ogLkZm0c6VsfpJxSD+Mxgdu8EUtZ
qDbptLknPcEEu0hBD08W6E+ku1P1UafgjbcSRbhwhKev2SxSmTQ5txRIs9bXOHvS+BPQPAlU2gA4
0KNREgkAJLDaXbuHyd2LKea0sgTQZ9ZhBb4wtx33P04PDlFFcQfVLEpsiD6SNKsr1U0WL/pGQEm6
m/oRx5c6y1uf22pld2iX5UYEzJuH2P4fudTNM+c60eGsia3ULBtVahJcIShGB3+1r21QAvCZ7v5j
sYBgArM2Bl8/9ceAaLKaRHi15h0zaaDRQtmHtI5OPiFFrGE7Q49HeM08VxThZZSniSOlFqovyrqI
DRYazpJup7iHUmbxGo8YUQ+i4Q8hlGsbwjI2B7KbymDZUryrjYfWWG01CZ1q4PSyMHoGSej9IYxy
c9ZgiM2U4cKTbD3ZxchLweNd7tBsYD0TchmANu5666Hi4Z8wDelGMuX2ckDL5LqJO9LjmWXPIp7V
o+SlQumJgnGoJrl00UXuXjZwTE3dCKWstymMSbIOWG60tk43HSLwYK0Rl5KUtzbKZEdd16SDBDEE
cqG76R+XX5VjfrGc9H1dUHxtA/C9PFiTEz78BQYUThT1cjSbSngu0g5KFkqtyqMc6nNb7jVf2pmu
8lULJLxNwZ3JCS2ZF2IjjFqoMc5ZU1vw8gKaogehzexkUXjDd8zdRNEc/0wyfUdVIyTAcHQjFuyK
uuYs4WxrgNiX2q/VfK2NV6H147KOMLoqsYMoY4u6gf4kXaNuuWDF1iT1WBTp5gQ7wq0AxgLS+6+/
8mB52FZsI4u67JM+SL22YG2gwMlt8LsWD+R9EwXCdfcD9LVu/TXmUtcyg8CNUOrSi8Yqhmi1QbAO
jj55/lLnh3V+6puflzeSQV5+vpHUFe/1Tli6PlLdNEkHp1T7e9HIYrubm8Suk+mXnKuKVw7Jj0JZ
fxSxBN55I2u93gjWcF6cBFbYXoUc5EHoogGh3PRTq6Ufozb1tiznLZqulmawtUmpg8tfzui9P/9y
yk6MabZEyWwoLniHAtkzEtDAgXULYH+63coHQp7Yc7uImQ+BzbFQl6mrjKicIuideE9scQe8OBMI
dRjaePgr0KSzJdIJ3ESe5EJMLMVd7ns3DIBO5+h7BbUF2UcKd89N4TJNhQXSS9lQwKNGv6kzq4nT
soe9z/eAq/4uqzZocBFTdqOdySeh084QOQEt03RshFIaCHwkYQLhAhx28cvAJppfcqTgdRBVFZm2
B4wKR2/YR/ixSEpv5LpseiuF8e1dFViNVeSQ5CCZkw97FL55xp7pzjbLozQGLRlAWcixPExvBqEa
+6PwKggPnEWxzcW/i6JnhUMxj4Y0hZR4P7qih7TLdfesf0Fc66l+H8Rfw8i2+Dl/nljqUZAWcTHl
gqAgz1TvRU+5UlAR6p4TUNVIix3vUg9t2aXNjWZ5cskZb54HuRBpyrBgudaj3h8llNqjryZ4/tps
V+0RnbzKrvwHZ/kfNudjm6novZLQioaCNLY5QQOfraMQHnnqHjnKNLete4L4aex5wDHkAnx6C31o
EO3rCFac3pVQ2HwEmWaW2lmh+eUoO7n8pmWRy1ElcmaXxFHuTpwsY14krLE8ItV7FXkEFRe4GS98
JiCOvaHbjMNITNI6wcqELk8e0KjU16AXVMuYY2K450bZmHbuxDwm+pK8mPcgPsFgYoOxMMwN79Ea
5U0gb0o1h7ORRBkubSRlaCwxEitThNDfJMIJwcYJCEc6QVmPfF49gJ3O2egJZWn6SVAx0Q55y2Hy
yJRNCOSR8ZChQ6oNLFfkvEs4akk7J2ss4sQChDemho3nUS0dyZBuAVXugiPrIRUHThh7alWjtxPl
B7zodLgm5ErP73xZzUmlzaeQb3TLu7Jx1xjtx5ZHgH3jq/nbvGIakYzrNlfDK9c3skzOVjzR5Y3J
aZbZlKsIvjg9IgoU9pWHKc3jFMSPprtqdvuO2re7XPHksq4IHgkSmhtECSVwSomWKl60SoGFNdar
snqvhT1HSz/31CF1vxFAaY3YjFE+ERMuHgw/B2tpuzMC3S+veSthxtEmcK/QxyuDu5tOfcRl3Iaz
glCz91dfAf61dBXutZvJF30FHT3pfR5UHGfP3L2NSOrQBtJOHLdYnKWUx16uXyR95PXjM+/ddl2U
wVzSoZdlDesi7/Nxj7avKxA4oPohBPqVteelh1kBxVYcUdSNIlpDkoA7DWuS8hJsmNZ4DHPTyebm
12XN4O0dbTMFCTMggAV3Uwm8rxqYh54uC2AmNrYroXR7ikAlgiY9VLZNpw2vw9aOHTJbrN+ZyGo2
jrA4Qu2s6CnhY3OS3/5kTQDpAGpMUAbqJqUZOWpZwxDjOkdSMAi7MNX9EUU5NbP78CbpedSfzM1U
CKgrqnuoFlDGS5WHUupGFBAA1/nWxfO3RrQ4/oYnglrRGhbmmq+K4pZ9Y1uVsbckbqsTTwal6o1V
5OrYYRmkIc/wp+u1c7TeJhTLaHcCiL+N9iputMeK2EEd++/mURqfC2OzFACxdpPWbyZM/6avy/C0
JJkrLYMbJe/okXRSTfPRO+vE/e1lNWUa/o106h4MmCPrkQmDppQ/LQB5Wf1ubf3Q4BWieXtL3QZF
qc1ObTUFSVI9MNeZtMrbl5fCvnGbtVDGvk3KKlVHyEj3U34w72Pgt+xJSnEGEr+zoI3FEvdVQpJf
3mXRzNUB4EPCQaIjiZ5hjCPkodS2w2t9KY/LlO7UYvz5v4mgHiNoIlbluWxRm8D4gatEtpirPMJo
3jKoh0eP7vZyzWW8yCfFF9XJ6XteKo0pAh4SQD4mgHR1WtvXsBvrBcuoJ5RyksaOBl6DDNP4bURQ
Kq0b4mCYIw6jd5HFALZU6c87IC+5zWiTZ1R5k3uYQHfyffV6+YzYznIjmtJyvViG1SihgZOjvJEe
6Qp+8mV2COz0/JzcZt8vC2R6Sx27iGkU9EnTvSs5GekB+j167dL8UCJzZVaI/uXUvSyGuaMbMdSy
Eisss6VAzbZf053RpveVoL3jiQoMH/0JTXqTPYbl82WZzJIcoAT+XRt1m5FUAyQ7eG9Px0jID+vE
zwDhD48J1nBHeLosj2jFJ5f5rzjUvM8Dj6hoBeCAqgim5sapxtZZdNBiDYCuuwV/LM9UsV5PH4tT
aQafXrDWLksQfljhUgIaoPSWOcGUgOFabQyMD9lcnCrsrvV2FPd1p9v9IOtf60iKXNnIK45zJVt5
ae3UvTe0uFcLGWoUL/N1HCpPYgzSZLlH15Di4G3glBWa/oF4fXnLL2svED7Ot9xMihZQJvC3yhji
hjRJElSoBl21slhyNpx3usQsbcJKZGwFMy6gTC1YKXqlsHMjcYtk3s31g1nw8D1kVpZhe7xk5Rtx
4iR0USPgwoxvPVD8E0f5Ydmyl3iFo8MCYVfjb30RLD8GkLsVfh6klZ3y+tWZpnaj0ZSpVfUGxVh0
z7qjJv9KlqSwI6HnGFueDMrWZqJcJWqFfa0qwhJl7DEHE1zWklNj3GftxIQXwHEVxaDnFoskGcwq
gYzOAxrnZGuyrR0jT3DQ7uBnd0Zux1fdrQhkXJ6zYttz/UM0paGhmrb6kpFHHXEloJKrngt0xLYe
SXKEqcN7RbK380MepaZooOvzRMRSl8ICqH38VVYaTvsI+9J9iKBUs1WrZS0b3PW0jz0N0875ehSN
r5wzY4aVOlySKmlAdTht7PYCrKoKSAeULxY8UJ9yvcZsaylEtionzU9gkhl2syyx3cyaapfrUvsr
Ci6eBmxxe9I1KUKCFbhQGFJr/HFaUWyL+46jurxPpPbashpp0DJshNKB7RO4rlH8NsXf6o5ne9g7
/rEX1I4nVpSkQO1UXAKzcRgTOK8qbPVgGJaZc1fY+vMhirry2ZyvVkwM+Vi+Va1kq8b//2APEiqb
g6UuvKCWQhUOOFgpj7Fl1nifL2oHTDseXhH77qFzCwzBmCz/NLOA3t+6UUhuSHuMbsJDdggBgDb4
4tuKAH7a8RDrmEVX4If/K486JqMSlUROYS4TTXkNVaFDUFNco2nSDyfLMaP1WObR61IoV0D4uA5T
7cvlO8N2GpsPoA4v13IBAMs4vN41g/injKb4DFlVy7Mc6zmxbkk2tw/yQDWcWbKlvXHHMz/smIu0
J6MRWgQ0N7UHTa23RjXilR1bhp1MtaM0X8pOcFTwM9fCmz7ortX9UgcJg3KSrc/F++U9YB/C5gOo
PUgwyGtgEBZ3ZUy+hK3gSNJwEAb5VRXL0Esn2Z0iBAdhlhzGOMdYkFn7nE9gXldogSxhzAO4Z1Qg
2LQoRGQFXijp8XdbT+QNAWDOkNpeHQFk4umBl/RiJg8txZSBzgCoeYBMnccLQiYaAI8xSZJN+2H4
ySGVnN68T66VALhZV5Z2lzuZ8FfuZiuWusyqVQI3qg3RjBIantl0gFf1OLvJioS2IqinQ6NlaN5v
Ew1v8vyufyT7SPD9lqc/6D4jn0sHCltZ1Ith0MpYlnvIIoFCFtlT0HyVrswv2FZfO6h+g1Ed+bsw
cfeR9T7aCKaZlhWrkhPDFFDpKXFR1g6ezRyL1AaDZpCWqWPqdQDMWc5lYRn7rVQqI5B2cTNaMeYy
2mxwkyh0kobjInkSqHdBXSRCNQG62AUJva3GPyvzx2X14Amg4qukNcbQyrBxnRYJriCvyr7A7Cjn
SjOlqEiDYmTEIB0857erGk3w/ElEB81s37bSrs44fpc1rgVz8SGC2qlGr8EZpkEEGRFAs4b6LuTO
NZAQAsOr3+uX8Da/aX4ioX3N6whk+smtaGoPl0Lul26GGpBWr/Ln/Ji6MNj26Am53d3y+x6JLfp0
yzZLJbu9De2SEAbMgFIA3MoRB+V1BhdTKNW6jRbhvwhWt2uj/FEiIdbQZWyromV2k05O20ReE3Nq
fQyId2LsP06PMr8RKHyyecAWmqMrB6tf3SQ3imWLQYUp099oKRrOFM5YBUdMbyv3ok9oMXjdFMxK
7vZDKINc12EhrQ0+JD+2qMS9E1a2FHMMzQ9luR3By/YH411EPy6dJ2WhFa03pt7CHquLoweKTzgd
wHICpUW4AV5K3iKZt1EzEUSqBhBX6Vd/XtYTJrt0FPxj5TB0bqON+8tWhekHNhIoDTVbFW8bAHwD
0Hp05iosbbwu/DpPg6ZNPLUuePrDqjJaG4GUmqLzOComjKRAV0a3EXear+3z/Qi8mwJ0m6Mnop1u
fM8TZ0TvOn8UhRk5ok0QREUE3A5wz+dXsg/VeYzRHo3OJusNRD+a5aeCg0YZF0+u1hN9ybBrDzxD
uzE6xJMnmgjubP7UEssWAfsTvBmnKYhPpA8GiKmmOsSHaDaKhSH4QTCx7q3vCxpW1NfE5c2qsgJW
CFQJ/gueCdCn85V3rTpVsy6RnZ9d8ER9JQEG6TWdMwx48MSx+gkhziCTF5gxk2hikKZoLMCXYH3m
dXwnjOAZVXzSlVfvhNlrcl96J1AANcBb0fDuJBjri2zhzni6rN+MG3T2FZS5UrV+aZN4wXHP1Vek
Rgq7aqvHyzL+4yg/lkqZIiMERHEbi6pb5y34opGlEwD0W2TR3aL2z+AqcZK8zu2wHm+UGeREVfJV
mtI90NU4WUJWcCyLUGo07RHobbqfuFVb9P0T7f7dId45QgqAVVKATndAU/UBKPVXmZ8zoZRiCfqs
C9oAoYQ1XkhsZSd4g58B6qFADwZAXXkRBIkQKDMMgaD3wKNDxyuQenbIY17lsgFNHtE9UEr20Nik
c2/xFa9CaMTFTmIYyTN5VFDUVl2DcoWGpqHsLpmrwR7m/KYciq9dHIMtfOZ4crY+bdZHRUhhXIlV
Z0Ie6Wmu78g4W/pyouN0Sme44gENsS3DRh5lEwEPJ2UVFOeEpmS8kmlA3Q5vCRgBmnm+XL4tRBsu
HR7lcWa8pqe4hbb8npknTKN/AnfPXRTlaGRrFPIZgOK/XzhXEsA4Rlt8bPaEtNbm7SH5tUurouxM
P6o5SLlk1dXb/mjVvTMK46FEZeLy5rHqtmeqSJmaOppFDaXHf7KsuZvNdpLdZMqjuif9XZjA0pxi
fUj6K9614x0cFfw0tWTNRYgNJT3B0k7fE98h7riIW7zbTZmTDGzCQ50paAO+DpsXMhShu50r92/E
npBiJGdLiXb/99GBEwZ/3wTprREXK4BPiUKq7wQcYz2BY8hwirmHwSSOvMuagum9c3GjNaldDj/t
qglo/7RYfRkU8aXKyj1nXYzHx0ZV0N9yLqhW03VuMJHtGrdhMD4ZoqtY/vqq44Wv+zoA+wcbpkxK
COw2z0KTRVzaU7Lnmz0ty0zLB8Crw6IgwENoR6qRsp9ikK7jtQNe1heAjpzLEopRmiPjdNFnNwFR
QuUIjv5ooeyAkdwvl3eVd3qUVVn1tBOAbAlXIAWG8pxNV/r067IIjuVSRMqWhFkNuicJC0oxEtQD
3G60Mb16QHbLLh1uPo13VJRFKWJrLdX5dFT53RCMO+PaJOjrzv98tcG0cn5USYfifLeeVkbAx8tH
ggxT7NNdHfwBcQTjqQGUd4w0A22ODNRTiiG3y6pW1UAuNgwWcOfBKHMareKZLGaQqZ3GnUCCB6iR
82VlXZ7Vlo4gUxrNzIsEXQBAd7X4l/WCJ4U6KL1sc3lcsRzYip+ZlL21Vle5l2WQA/h0bzcroQ5I
1/IGcGQznGaE5iZJue+NcXSkElHdaoBkfRTKwW6ikXOrmEvTkVfASxcAKnQuvZcBm9zrGA+NZ2Se
xC+6yZ3yYyrDRgR1RrrcK001db/DAe1IAJfIpIf4yutvYkdvG0nUOcVI+ISL3OI1ALQlAo/sZY1N
0tPdQBAA3eKRl9diGSWkQjTNsDCxYymUS5EtxKGDkOqgozOepi45gi7t2GjG7rJysMWoKIPjTQee
JErMpFbzOhjo666y/n4ajdcmib+ni/z6v4mh/JbetY1RlhBTSsBjDWEolu+NkHDcMDlvWtMJMds/
i6E8lJIaylo0kLKOkTPmvV+l6IHTtG6XiTyKohPKyiVhRP837hAg+GUrLaLuErKP+G2ubLxb/ORr
dspYKQFeSyC68giGRPc9BoOAd3lLWckyebtacrSbD4gVbZojtMXgA8CQ87N+xPSRPYJWPN7lXvEo
cDkYWdWpM4nUfauqcInjZNaRJAwDFIhu29rrkWklkzGdyTGNLAAQHZ1BgDTR8SZUaTaV1QTffaSE
MpIpgOUADEIWVEdAcV3xZkBJ8EmdJJJGIIVBQKGgAEqdJPQprsPalE+vF+ItlUD15R0P75wV55/J
oQ7MLPs1V1IdgwSH8B7KeTU56M/0xtf6qnuTfzT7P8LwIUp/aXXUocVGL4djiG2EtCPBRCaVZAKi
hhfaPf9dzV4lCENhtoAM8IknpogzTRM6lcgDTuoPBbhcN5gkd42baD8kdt8AwlA+8nu+2fqCyQMU
sQHoY9AeG2PQedjHkowMAgl6zL0SWEHkyDsefwLLGwBrASRBYJwBXSINQdZNQlFFegfNfBzdZEdm
ccQ9cPLRJH16zfBuOlNBN/Io65n2UjiCkFR2McN7rG5UZwhSX/AS8Cx7gyv6mpPj0Rb5XBvD8OFn
C6UMahqmACSZZpCuGamf9BiLHjmRPsNkA90JfYUSUBDAB0bdiaku9DUFyJOr6uh7k4NK+DlGyz7n
zVCS3/l0C5Bsx3khRQwVOTeWQ1aPxoKJW3dOuu9lnwZrPR3XcOAAqfDEUBtWpOasjiPElPFgF2p4
aNcBnW06J5vECOlgExWDgD0BCUyjVrOIky5Lyii7hoZqTXIQxNyJhJco+ibmqPGqAcfVMN4TZ/Ko
ZeXxWKuAOMcpgbDSEYrU+Jrlw7K3CkSStTUOx6rILL+tU+NGE5fOmYQwecvlVL27/CXs/TWkE8SQ
gpLD+TFKRQSU0qUH9F42BaWIAbFhPeTFwglXWJ5OV00VyUjoJHD/qHjPDOW1kFIYsXS/vBReEURH
7SDb8hW/esF6Gp7JotaUKnE6q8Ru/Z4kzF0TszICKMNkH2kt/J/n7/5DooHsIEIlwpZ7vouCAhon
KYFEgvajO+joQcl0PFhB6ZXX3McoywGh3R1YYRqKBppJ7aU0zaKcZgVpCp/A/EmSdtk1sgjoR0h8
nVOLYtrmrTRqN1EeUsZ5rNB5hwoEkaYPboHBTAMPAwXzJNzcD8tGbgUS470Jw/qsi1pVSTCZI5WT
PXRy0Cz56FzWe+aRgdwMqJcqnqMgIzyXUnVKt5oqNrHHXDsunbJLrkeQGjR3OoHy+pvgUt/KoyzM
XGWNUpqQF+/rfXaVurE7+Ln9e5gPbIhXu79YoAFyG+D6gEnlEyOkAaItS6zhCIiWDDek3qACPHc5
qruEm/xnBilbadR2duOiLKMIj3qlBuORwMqGe4/gUAJA1yFwvSipcI6Q5cQNQsCFUh3mXOlBb0lv
prAqGxmp1vCQHNqdhkHMNmg4DpWljlsxlEMFh0JcposluVEBxPHUX+OC4w1YLnsrgQooRwAPV0mJ
vVPGqyI2dkLVojehdtSM23/M2zPadMhmb3VDjfjDXf0ZxWTZLmPA7yfg1CVtHh1gb/b6m/GOrCvm
CF1eEoj8Ph01bJdKGZO10hRwT0MpwTnmhu38kurd1WrNeyUSg7FUOvvyLWCuF1aZZLcUcM5RaWup
zuK0KnB4tZDvBEW+EVftVgm1whbbVLPFIQyW/OuapZxGJ6Z5QVUX7XeYSgKFJaU1dTEa64RRSleP
APi/xD+EsvfCIf+ZZQBB6KcnkMR6WlF+A1KVL+fJTs7E18trZ+w1wHwN0GIDTUzCE/7cwgmNBZjd
BrwyI6ztTTZ1WL2udHegOUp2k1FWVxnatn9dFspa+FYqveO4LumQRcYCkp7VX9FwGnnR9XiQ/R78
uyrHOX2+OSbg0kzFJAC4Iiblzpc46k1cK40AEz7njhZ2t1q2PptWHUw9l6bns9c9l0UZ8EjPEllL
yh4OY/KqB/1luhZuMoc8+wSw1gfc3lne4sgHbfyglvTV2oGRBs8v5Mec9nYefSDCWQ+1ZwVo+wAR
EJgDCH48r05HbuH5LTUBeUrCYECfAi2WuqVyPuL1Po5g+DGKw4rCvZcqkp8I4WDP0hKIcutiEoQn
9bOhhVREhuBAIpRpp/TMZr0VCAKLIhZ7QL/UGC9ei8wOu4o31MnaVeuEWY8xfjJgeb6rcdtXlZJN
aInu5NzrK6W3s7k9mmX3UInc7nbGdcCiwP+LtKMC80NDC9eATewwHwGdQWrCPCAZciUF4BV19as/
SBV8flZAmimaKiFpR66AUhlsa9s2SDyeEi/pGxDaUMeKdxNyV7wKHfO0NqLI3zenBZL0ti7DpHdn
fXULxR9Tbqvv57fJ+WooGzpnsy4uqQSFeJx9sXDJvFO/U+6X5Ni5v4FIqtDpv3AsGG8TKXc8VYMU
YyYRSUCU5eTn1LdQllP96I2/iewVAj8KqR3DAsfx+Sb2cposgA3rXb07ysMPUX1Iu2+c5bDslmUa
qBdgdB8pAcoNjMNEsK0jooEYOWocUrwNgftTuevLiU044Aj87HPJsf0r8JRW2mhG1Sq1oE7NAKSx
8g29YV7tx772ALQoyykisG407uwRyQqIflJwlTucDyCW+JP52nwA5RWawppmw4qx4oOJrGoDjDPQ
YOwjxKH818pnL3u+Wsot5GkWy8XQDa5hNQnSOdNqD1qU7NfQ6AJgJor+kEa8sIbxKEPMCwZGBaMs
yOXKlI52ulVE+jT2eHASroMqMM0XA42Birfsqt4Wa08Vedv6uTh0LpPsxOZcs3XJh7KHIqVobahv
Z5s0xiE1fuAFiYxkwbkkykYvWjdrxXySlOyQhkf9U0MGuYXO8OiXuTtJXY84W8BH20LW+EamMxqn
U4GpAaomyRl+pvfcVOdn/3O2Npr9dJ3XKNIayCNhRHfToRGMtEeh/WxwQ9v4hrdZ8Ae53M9G7Vws
dScqC8c3WgKQ4oBdjmA/9s0jMAtJRy4ft5rh9c6lUZdikaJyFmIssvMwvwC7fcic5Aj+3Yf077pE
IQ75TrS5oQ0YCclzzcynpswXxepOJk4ALMqaObHf2z0aZTHcE99zy5efTcy5RMrRpnkTtakOiaOP
3VRAMKyDmgYk3jdhjd46XoLps584F0c5W0ueE2kYIM4Q/KIFWeB1uPzkWM3PfuJcBuVtjTQ2JyGB
DPkaTeuOYOcuCileDyfxJ3D3jCncc3mUCUsmTcybCvKu8BhDYqlzqvi9QAZ+cjVHm53+uv4lRLvQ
czkL5Z0dZcfA/QbAmRiCiUPEVE8OKFQ0RhoBkqA9iNk0jkByOOfu6HyhlDVbR3U1UgHy6uSrZuho
MJptzpJ4Z0cZMXM2crmVyH17t3aLQxAqKsdyOiRXXSFog0zkSWTak48rR8e1YlNonaTCx2q2fFiP
xaG/IrB37UMf/I/Kf2pW3/idakpiw0yJO0+Hh9BoMCciPa1Ww/FvnGOiuSvQqwC/E+KYhALtsZmd
ypN3+Zh4EiijEWZWDkg2nJK85DeSJBxMHuob07lsToV8wWar2qVV0YqCNeRa+QrY9JtmhmMrKkeR
sp6jAuzVkIIduGtRAaJWo6z/GN14LdxsdLqU23TINnsfIqjlzHlZDQloBqFkJNGdu8Z4p2dXxEiM
BD5O24vqTki5VTp2AEJSCv+3NsoWijJYnaYMgkmoI5h2Ctpu8tC3oj+YX2F7y400yhKmEho5zLEn
d6k+gujGqZwIqLWmPe3/YKiRbSs+1kaZPzkK0QNgQQvVYHrRdrXoZx4pjsye2e+G2796lRID+CGR
MoBya65ajz4sPKhg5u3s6z/mtn3mtgSw7dKHLMoSRo0EXA4SpE6HGFRW625+KPYKcA7La94LmHdu
dId9Xo2RmZP7vGBeLVB2hWN5KapL7ur1QXktcUp1jJnAs338VLJo21nqZ+wjaQqfe8f8Vd2b0JMM
PK2Wt/iiK8X7uHYMsDNxWbs+v3POhROvujEtFtidwjCC8E4H1PAieo31JcqPhnIjx0+X7SQ7Jv9Q
GIsyLSnAI/uchDszmNwEu75F2qtwEjSGKV47/8EjjnuUlKURTDFTFbTz4QqObniYrn/zLqh+d8sv
lnAsp0VZl1XOjGksEYuvi+pVouQU8sPlHeRJoCyK1miz0pbYwB54F2IDhFM1+3lZBGOKhigEwm0L
JRg0TlM3bVHaOlpjuOWWtGt90dC1gYfaTtyD3s+Jd2MQH2QewwJ7Xf/KpB9PfWpEiV5AprXezEO8
n6Vqz1kW24B8iKAeSqC0haWSiQHBWMk/r89iH1/Vf0MSc7aFCnWnBgEl45SkZtI96fTtgUOApy4h
newfkltuDzjb8n8sjbpW6MAFZKp4UvLFIQKHX8QSE0pN+RgfuJVjZsLgQ0PoqnidAcd7UU7Lw0be
kv72xV+O4o63MqZayKhzIKOLFma6ID4KndSg5bNzK13ZoakincbdZbXgSaBcmBUZmDJVsZRkAYmP
otqRxUN1YZRQoQ2bVVAXKpZaqdVRnnOHw+CRiY65foUJ9Fo7cxOggjvLoalc6W4JLq+NfPun98mH
XNqNtXnbIiIwO7cwbsa2t+eyd+befK6a+Fk3v6B1w70skG3fNxKpO7Yk0yqJBVZKhizJe73FoxnV
aULO0jzKIr9Bg6n6G4nUTWsLeTGyDhJ/R5Kdk483sd+4hME9G2/4rZ3ksC5tKnXXFuiIUJDDVINk
lx2S4DQHdMVrK+DopUX+vvHKYzWFUUQe0e10VSPWF7jPIp5a0t4qGntrqbTTSpDlb9HvaHbPTWC6
6QvGY5x2uh0e1QkNq9wkC9MUbw6N8mKhCBKtkMRXLQHL+kYm/ECx4CnfCv4sDm8jqaiY4DwkXdL1
INNUD+mE5AdIprz0xnyUfdnODxMXIpsnkTIpUxNheQlWF2MysyoP4C51OPeMaPUlJaQsSjHJQhb+
kxdTjuUtEptkrml95tcMOZca2N/nqpgqk2QsFdYjBtkLSTESkrXkCPgSD1mVPS/6Zm+fiZl/AIKh
lEcdmCCOqdiRtSUqUuyCPSomxy4yg0LARSK0QTkNIzLUCbXWIkZFunRunIZ3dYxIW4BvXpvvsSyO
TjFEB0Ow7DGtPHme3MlIj50uVpxDZK0TXUqyDrZcML2q1CUoV/QYyLIBywU6dnV6ikQemSYzE4cZ
e4KdgF5OIKmen1wT55OYEgdAiglRa2M2E/lhw0smT85uBG90YCb9aNL/oNTM3OStcCoYlg0V7Y1N
iMdhUGCOsQP38JDaAx7bqVc+87SGK47azj6vFXU2sJ2/Qy5LtAWEJST1rj3XwV+06qHmutlaSkuH
WdRTa/2/rdWdxBswlIpMf/GTTA2HTv0XLJXnEimlzfJWH9IM+9l5v9GmpNAJv6hP5btBuhGDSeV0
6DKTJds1UlambOpBrXtInH+IHuDcd1JhnzyrXz8LnD5dpjfaCKNpFOalyYXFxPmR5VXdS+0XQeeL
lb2EdnaXY4Hrt/Em83mOljEccravdIt6VSxxPU04ydEHRaa03kT5jsDxkMRQV462hW5W/qub0YN/
LpYKXCJJMZtqgFiATNkh+gcIlep0zA/caVSi+bSz2O4sFbFIgP2VVKI4wk486B7pVyhI887z1KNT
kfTvlKr9B8AITAP3cUVonl2zmptBjSC39zNgKxNyTq3YA7bgVMwcUif9xU0skrVcWitldIxWFNMm
hEw5AKzyEfi8mIadHaMFrDKCbW5DDdvsgMBSVC2Cx6ZTx5iEiZWVZHNJxKu/kNGb4Y0QcIBq5Au3
c4i5pRtp1FEKcvH/SLuO5biVZPtFiIA3W7g2ZNOJIiVtEHKE9x5f/062Zq7QRUyXnq6okBZcJKoq
KyvtOUrQzXgbqcYo5Y4pnajqTwXizHQnkNXf84t+tGfv9nQllHlFoqEV9WHGEvNKsSU9d6LwR2A9
/oVLo6yksCdnFmGX6JBCndbh7LaYLpqc0U0aJ/j2Bwe3qSkrecx70aPuEAxNTdnS6gAA7nuaCfvV
R1ve/wFBOO/omAdjMUpdHdTzg3Fmx/CbxY2rr6aLaRhM2i/9vZpxuUZ4Qpk3owCPXSwkEDqJ005/
TqzAv35sPN1gnghMq6Tw46GQmLt0Aq3ah7AlDRcYdfsp+n1aLNRiKFaFElFpj7Sjf4wf9Qd6iTC9
lzrc8GTLu16posFEsdpgDbAhZ2H9i3Ymg47B62C9Jegf55pnzhmx8za11q+qlqArAszKDQaAyXeR
nMSuP0TpHdeQ8JbIGJIkUJowGHHbRGi/jGy6ckZ9+MUbxPXNtmLm9YYyFmToe7QakiOhAjVMM+2i
sqcPWovq7HcVnQpLao/P3QuqtL4Z2tXE50nbSlitP4AxLnI1a6GR4R5kh3jfnpr97C8eTvPI6wLh
rZSxKsOELkRgFdJKO7x4v1BCAMV2uH7ttr2l1X1grAmIitR6oDaFFiPWBVwluVbtLgdSArXPFbss
f1IDpz8GJ0w5cWTzdIcxKv0wpLW2QDbhD+WAuuvNF+r8IidUVO7jb/9SHmNjEMUAc97E4VHGRdTc
YD7m4BWiDE+ZfP6DshZngSYT8M5zEpdCijQ+oYMSgZhcIJuKiQfACbevywNnfZyXyGTMTWsoqG1V
uB3Babg1wL5Nmdv6QHw/1J/B42jfdnh/645Jy1+lluRGQYlCwvnVXol4vt2BWyO4lR51m2Z5LTd4
Up84S+TtKGNuQgl4tpUFkcmtcU8izUNj2MpOxliHoNhcROitBNPqvrOsRnPfVLlGqa3sUD1r+wHs
nYuzvMj7P3jYN59ATMBZsoFq+btJBKtG23ExSRgwkkJHEVsb0L0eeBrsARPvbZQepmh5qJrpbm5G
sG6EDtDOH/P086TWtsKbqty0Pxj2E0XMigJ1jt1oAKmHBdodcFfCPcUUyk7YyXte58a227uSw1j0
TC6jahogR7ufblFUQxld+GLa4H/04nsewANXGmO+myIT1KWHtASd1hWyhd+XY30gvAD0wTh/o6ur
pTEmvB/h03cihBFEY/OQYZ4r3AUf6C0W9zw4sM1imyrjtExMauJ/xpgOEtjD8+Qsrbs9G3N3wcFR
QhT3EfHoR76B2/I4MGWIbnIJg+fAhrk0AJKipwPmfnF44c3QApLd4iUraI/YkGElgZ0VKZtWleZ4
bl2z7r+Vc3Qj19JxGC20DEJ17esntoG1iFUAkgCDIjL6BM+P5cqgSQGoMvUG6yF8ifEpeq7Rr3Rr
+OUOPFwiVBNs1Wg9Kx6TyS3AFyyfhMrmvfwb0JqXX8E8yVor19k4jLA5c3foM8MNihHUMNVDvEi7
JkLcWy+unGsPliGf5koBzvMMwPj6rgvrp0Ctf6hd7+Uo58aG+DQX0ochU8B7sIw8Bd9yhtbbxahc
GOkKmioVuk0NgSrsKy9+wNgJHwWDrM17Nfh9MIyiNUYu6uk8UQZAPaIijn5tmsQkO0HBOC/6l7dM
8Wpl73rX0izs2hCKUL9NGCroI8Br0i0G+vBxcqXb5kCQtYbT9F/j5+IJ+Js77RC/RPycy+bKEf0Q
ng9AmFRm5XVfYvi6Ol/rknil3PhxuBmOBPDapMCx4rrYWy+e+lsgO3Aga0mll2mPQ7XKsvVUiZq3
YjBIf1dhe540JSnurEGsfQQ2aM0fzMUPhlzx+sZMDZ6GcVbPwmh3mTyXnaaSAzV7UnhH4K7kIcrh
HdqE4dNwxx83Tdpq+YxP07XjIKQh9rvEXUdHGU7+vt9Ne8LUVXOwamIQd3/d7Gy+SiogXokhHCfN
VhHAfq7ETSvRQ9HE6IVGyvAHlTrl8wgQ74TJfLy7S8DJJaAXE3UBRqPkOhpSERMfbiiKTt01jtR+
aKOPlnQCdeRfLe23MNYDnjBbKcXL0sL5HNzumQp037MXNJyiY5j3BJK5eb8wICppACYmQgf8fmW9
jWWIqrKDkUjz6bGY9aOpJp4Uj7uqC7+aoEUzC+vz9aPb3svfIpknXlTnUBoiiATIqiMUJ0uvDkl5
V0WtLXLL/2er826BGggvMTEK4GUWnwrjIwoQFvEYRug5nE8zaOs/Bm/INRPhYORG34IPM9Lc7vg8
fRQtP6ttnmHcvB2rL2BuRzKmQymNqODVrfI9l4WHIV4U3qXf8vGBXPDPMskorM4RE+lCqGjYVGob
0p3MH1pHefoFb6qDj5JXneDJY1zQog31pRWwrQCxeVa98IgGhyMhjKU+38vn7SCjpFre5Hqd0ksm
5HYQz2C/bNzrSrlB7AwHYrWBjFbmgqqVi4kFIUv/Ju9SN/DkXfXc2uCC9UF0ND1iriN8kE4zeud5
KrJZj0DIYBoWUHqAys3Yl7LRl3LoYc0I37T4T0+P5HUnbu5i85X+RxIIZC4VJY8rqahHSKIkdvUj
fwIC0QMZzvTHiOm/3K0+cmVuKstKJhNjZ6lRzSIoTBEXKb7idhHwEPEs3FMSoSu5b8OmgVmJYy5c
0YED0cyxRAmQ2/rwWKVPcQ/itgZknPLicRSHtzjm5vULMHGbBdIoX5F9pqJHcaNh6qH6gn4H3j3f
9DRWa2PuXYxEnqB3/zm+8Q4TQCeasVC8PLJ5Xb/b+wiUC0CboUyvMUophXrSL9T0W9W9aGMW902Z
m+mzFTXmIVBzwU7lTPt+fTs3Yxf9H5lsIbKRFAzgtWhFjBbBkYe7Oj9mw+DFM7fkuemIryQxSik2
fSnkDSKGLpy9JR6mo2wOhZ0BJaIVmkNcC3gW6mo/ZjUST0HyVxYUCE+ahHFfSz6TXawstrTglRd7
7K5mA4J+nz9GruXUt7qf+taBNwS+2UZCeFL/lcbojVnDI1UpJvwV5danesRsHLHFVzv5KfrItWib
BwlKOQyMAgcGSAmXdkbu0U+qpfAJz5AYLloQ6L1FODg4wonSB/m95XLJwTYv40oqc/WFdkzrWoXr
VFuFBBjZpCqfasUUKk/D++iWOIj70Apau2sBRSWDDgazs3LhYmp/2Icgnww478oGZ4klSUDEB56Q
qWkYwb/ch6DLw1kNzscsOnruDs9gJ8QQETBqsp34FTB3jzkiM+1x8cTEDxW7Ep0+xbwUVwXoiBlP
6OJLmBMBF8EI2mNcLYoL8tzWAKeU4jtGt/xBQIz8d3tDBy4kMqdhpqmViCOUzhBOWRoBLST2+zG5
6YK361Zja2kATAIsPZ5PCU1ll5sspNacq+jid/PSG0GHJs0Z5xy3unkkXQfRGP4B8j+btx1DXbfC
qqa4PaQ8uOKbj+jL8NNdd4xejB1qpp1TAhHAquzri9sqv12IZl4YACBITdJC9K/e6cIPAak3o+Gs
OfFM/taJrVdJG70ySrkyW0UIhmxXbhY7mfvvYQgcDkO8UVKOod+ySBerYpw60BjMVlxDFK2qlIRf
MZwLTIAZxOrOhNrsjlvu27APF0Jp/av1FVUKKq4eW0lmcCns/J+hGcwoFlzCMd52MnrZK3XRtRrW
GEv6LlDf5GCyqxAMB1PAUZINt+5iYUxaaTRixeprLIwCq9EK7Xl5i2ZeGLwVdV+IYVyCoq27sVgg
RhJ/ZHK+G1TZSRXJGeoT7qcdCY9i1tq13jiLdYzEnncLSdUZG0bEG6JmGQBbVxTm/HpLabRlQPYM
cEOf1K8UwVGpVo5AXEMwBDyjuR0+rgQyJ9jWAMgfVQT+6qn3qHYSuOMD2cx619wYGJ0ZD2jx97Jb
ONPcEc3N4HwlnDnUIKyDKdAGqE/aNCD/G5u9UCjGjSRGlp3peZvYqjQFr3U2TA8co7Pp/K1kMycN
/HIjFCnmUu6LAzD80bWEfmtEx7ihC5r1QXKlAmul56OWbtzR9Rmz6WupnUMj1c+h7OxVFSb59cOE
nW4fzFf+CW8WczVRB4wHmIKQ4WE2Oe/a0owyPFLNJ30neu1j7OkJgGeD++AD/CO7+BL7sOmCf32D
t/ZXQ7gOJF8Ff1hYnkSdZ3T2jOiACSr1sZVH0ZP1pNhZRpD/bK0g22dhrOyvC92sPgLfEBRUBF1l
qIw6wytqy860OjetwxkQVsDSMuxxfhqwQjUf/AHZSyMIPoxB86ioGUqvuVFI8KNUUH1kyk9ZlZee
E0FtPN6iDkhvHbQ5qJyxmF5BOI6aTIBMsxk8AZL3NoglXn8jaStrN9YyGLuRWQWmnJesd1E5N7wm
jhvMurZDsJuSIjhUeqeIrmrNyi7TZW0fAyTJt5pRstu5MY5aKH40liDeWZ0hYLqsBbOrAKDwgz6q
GCpJxSp2GyDpOdcPi7cvzFkpnahGdQaMI0nBWxXabVbvrkvYrN3oCvDSVE0G+j3bP9eZUm00IaEN
+ZLffTB86s8HjW1o6w+dnSE+KF0wPX8DVRrwLAQ3v+HlBjYXufoCxrcBrG7SGDWuwZL0bpJNXySp
eLm+Sp4I+v3qzQ+bUbW0AABYeTR56nTXKynnpDZfifU+Mr6M1NVpL4y0Cl0sTppVtt8DINJ5ohxB
mwIhelYaKXc7WRPh5jda5RtTWTjDYv0synm0lVwfQfVWpIfAqAxHqqrmBpo379JE7w+LHOSh3Rsi
j8Z3wwatX3M2NpmWtARKYoX3pWyPXd4JrrJo6MPLu4Oe6Kqbz2D8vn4YGxfxQiQThFjg1jXNsocB
msKD1uWt3adIoqP/IrJkz+rHG0EpDnMk/bgud0MJLuTSo7NSgnGeOy2a4bjUaXWjgdBbmZKI44Nt
e0eGpKgyuM9Rl2BurNjHc5nr2M/0bcbocg9nodm3n6wdkVDyusg2nAOgh/8WxrxbrdRPgTBhRZpy
K87md6USDwumUXL4ziJcAi7906aLuRLIeASRmgNUWYYz+4lg9cc7wlpF1teJf/yCMuHWlTZ15bdA
tqoGU9xkEQUj1E5Bvb2Yktrzg4LtdZlEEwgseENj3oY8RAN62i54f5TkWE/6c2S2R9D1PV/XwO0w
DvVxTSTQOvDkXaqgWvd6EgODGjR1TWm35RQhArF6O5NHyV2QsnRCXRRcQxliJCrjvr2VsjY4RLVR
f+N8yrvboBHfCYAXgS+BNhW2RFgok7IYk1KdYy9Qphb+hJYHzNIdiQGycqwHniP9Pr/OiGQu4FJP
xbBocoWCQXMIE6cSHBoHjwECZx3j7/WH5fRLduEIPg9s9n1+HdLx15IQOVAIz5yxOJZNWE4AEaJB
9AE4Lt1+9HvgQPAC6PdhLSOJsQFWkU9aV1gVyBOShxKgP8/0plKk0LeP4jO/Qfy9XjESGUMwSDUI
f3qsjTL6CjBj9AMFKMm+ePx/v9YkCv6qChJTUB/KjCjd6KY+NyCqMEJbKiMEIZy4Y0szNYy9S4CL
xz3RmZe0kMu6EnS9csUlPIxm+aQV2j1H+0nV3jmDqqGCEg+dYwp74TG9p9YKQXUoH8zH8Ea56fbS
Tv/+Z6BdG2YawQWy5ybkAYWTufVtvQxTHlUYhUKGPg0nb9QTr+u/deZLGO+EjuPpvts/9BStxdHv
V+9ca7ZJoS9wdtI6sFtzN/IaQummvNu81XqYA8IcRiOnAlydJO7tRv6q1C9GfJdHnHVsvaUXC2Fu
rFLEUWIZkDMAZfhQwUAtT+a9dZo87Q8e083ASNdNDAPKYDAE497lvgXGYPRiBJ2Qv2Dc9zsh1iGn
8Jng4+YYHTMdPxe14X2JeMBJEXUNw5CMRVS70GimBCI7gBzaVugSvlTkZ69j4qUnosGkQWCr8qsT
Lw+28eRBNGJAUVYshF5MUlrX61iVaHAgy+NHq71T1e6uHN7+4p4ZhqppioqNRcbmck/zOB6HVMp+
YT4QElkmYB6Ixh4zTwU79+fr8rZUn+qnyNWjiQup4EtxddEEZlLgpolZ6OqKYqe9f13C1l02NQAi
U+OeienRSwmVEQF8YYGESpFcM3rrOjs2d2aVuIHx1BmNfV3c5h1Yy2M2EIS6S5f38BgGX29sw693
xBhfyrbo/kkH1/tXEuuiJgkitoW3zPavtlKUJZLao5nWEF6MQjhk86i7U6I4nSg7bZt/LCTwAE56
7czjwtnczSu4ls5cwSgB8G2oI4mfvgyu5Bo3jeVjFIMYGAov/lDqf9Ikt/UWWDIcMh2MSlg0ozQ6
9LYROqDS0uDjEtjzKXFzB7OAoIIDJQ/v4p0JOVjzaQFbX1UR62H8mHGipTIIilZFd7t4FF/yff9R
FexxPM/KRotdfs79wKs9NI+5maOAtzp9ktzaMT6XbuT9QecWXfR3nwNGKVmVzt4Rs3zMB2p6cIbp
9OMnGvokCFvCUOb2iJGuvpNkGFQKVHRDZ5vCk6TIu1IvaaMVNKiA3OkhvSWyx87J/dCXORDmm3fH
AmiJBXBegACz/WGoSypqJ0IeJued4E26re4HNKShx2Fw+GB6m8q7Fseca5uUzTIXuKqh9FxU5VHO
X9pYfDBK0EIXA4Y0Gs8KQei6AFk5EPxez+1RmFxLjPYco7FlBldfcr7kKw8gTCpTAfckKugH9SjY
6tf2FLjSbgGdlb5XXviB6NZjshbIhPR6XY1pQd3ogmkdp77uvboWbasKeT069OS/U6HfR3o+8tXK
DJSMJGnEyjRrttUsRq0jc1TNHSPhbyzvek2M5V10OZIVGaKogXXJHeM1OAwO0ke30le+K7CxMGSe
NRH900BcQBqaeVdKyYwNHSloWUXtUnS1CdPXaO5YZs66thJ+F5LIHK62MBASbZao6UDeSejEqXei
YCeFXQWuDkzLmsCcT2RqLLf06OK0aOb8+Te24OIrmN2darUY8w6tF7AFn2iENnWmo7YzbQ1QxBni
P86V2DDyF/KYl2WqlqibRFS+aUwYD5mTRcAnyOzyMO0E7pywvHEDL8QxLnIfKeHcUC96/NKVdvyk
P0qH1jMxBQ1MQOkbOHURDZa3lDuBb2k9GpiR7vHocIPRrQTKqveAZaFCD7AhZxLWTfNw0j49o+Xw
EyibtfG1HMb4LVOP4NuAVk0+aKBkR7vtMUb4QXCevAneXlvZ0mn4CNoTl3OwWxcHdKD/pFTYgw2W
OjeRkEdRniAQ4yNKupEfYz8D+EjDTn5tdvy2hq1hA3gKv8UyB2wCBnSaJYhtveRZ9sD6fEctl/nP
uba7b8aZYG/80Z2aY3rfvyb8BveN0OHiA2hfVtdYTdI+zWMUBimd0X9Vj4pv3CyH2BMA5xeX9jmP
Y2L8wuYCNmzdJcNUEf4bJkZY2ECpqIYxSGuhQQVWfCM4LRNPnjs5pi15qITOvCMm28cYfQlePVjk
kKsCazdjG+dCi2R06OCIJeUoWGnoZU38hDrUqzT0B2EZPXD8uFkXI7oehV1qpp+vK9mG0y+ZEhwI
ZD50gKAxHxCroS6Hao4PGBVXbV7mJT2BOMVWpMJW2i+tzksjb7ynFwIZG408maUJMwQOuenMperI
Y+EUqANdXxfdDXZj1+tijHCdtin6/lKU8s3j1CHrx63W8yTQ71daOgtaYKFjF4CMYb3L5dLVpe/X
17B1D1AxADMOomikb5lkG9q1AsTsIdbQTbuh+95nmGDWFbvQjqrAe0Y2rKksmnikFQ2cR6jnXS5H
1gfMFgHMykU7920TdKMdVt1bNpefJl1zZLUQnbGtXRBy766vcqu8dCGZue5yF4AxOMKdyw7ZQ5h7
oO0AWamSOQQME4FII4i/nEHDnPg+28cIIa5/wPukJuYrAQIoSgiVRA0h9uXS1SgZx3HWm3OKkWZy
29IZYFxcOH2guo/CAy9Q2tAdWaKUPEq/iJXYJoAqKkBok2Kzxfgwq5Y7BZJzfVE8Cey9FrU+jKYI
zWnLgyl+WRLeqNfGPb5YAnOPgd8jivOAJRg66n3Cg5Zj2F7k+Da8VTC3eMDIBroXsAodEYgzquPn
tkZscX2rtka7LpbC3GS9FuV4qLEUmkih+Z7QQ2Q+oYcwt0vDK/a/clUUopY36F490mSocT/vhtGJ
/wIhGx9jgtJIMohJiVHGQU/LrBJ6zI8Eo1uZiaN0nE3d1veVCEY3pnbo52SGXSHAC0wzIfuYOsZp
cs7dua74dH1/tw/x94oYTRGrXlByC6U8eRZ+lorxYdaLr9dFbMXDF7vGKEowzWoUCliS8iFDByMB
ghWvHeIoDIFbbssjaqMdYl4X3F7gyIGqHQCiBmssRXnA3QqaM9sPtf4STCkKTB6f12TLLq9FMdYR
ZwUqOrND21sT2LH6AXx0tpm9GEr1hMEDpwct/ShwjMf7ogtZRPTzYoYXfStIGV9aRE0I8l7uYREr
Kbmr0gqcqFnrhTNAutKlxuRomnrpqCOLW/WP5aS40xyFfxHqX3wEs8mRCBiRObXILMfZUQArj9/v
CPFTyUHBddPeaggqeB4gbee7k12tnNnuSK/RMlVDaAwskVEXvWi6lxLdbaLH6yq7ea4YSUOXElhI
3j3uqVBVltQoDWJVGh0d9r1vHP8gdUOa/25BKzlMDkxt4kXErAPQMInJCaoaAtgZNRoQxito6jMM
b+Lh3m6li8A8/ntttPaVazTFdanMBdaWABKluKdyQ+hZSPknd9G+2hVcbK5NH+K3RJ1N+ZdaE4Ep
FRIbd+h3mp3aLThFSWGWWyiNA0iP8sFAL+XiIR/3gac1myYOSIiqjoFXsnSXC9abqV8aFQx3Ragb
6LSXkz04SC3OjdhWmd9S2KPsGrT3dlrjGuBMtZteuNcjxY9K4zlUVScqtZumyZ4WlTvtsKVDIGAG
UzFQI1HUYd6kQtHnLlkW0iFkGMDETBAC5a2wE+1mF/rcPtxNeWgaBLMksAJEkdnOtspCVaG7MX2S
fNVLCCMc/VrhD5rt5ueJt1wZeSWO2Vf42bDnioHZwrTC1ASG+7uj3jWc09t8dmUUi1RAnxMuJ7OL
2gjQ3TTATRz87jCeylM5eM0bTRXO+0Vz9CfpcN3EbK/rt0DmnUc7Qpbrkdm4tX6ztK+p9YRGas5T
sSlDlVDoU1BckVh8hEYbM0MM0BRkZcY3I1o+Clnhq3HNS3hvvbhI4/8jh1GJqo7qWB+hguouONI0
UWcTKG32yE+AbDoTePswTmSgUK+x3rlam2ghoXmL1msOYJAHx+0d1WkUT5fQRs9rHjkD0LMmGm2r
CnYPsPjvXtvWmPoRfSzISC73ZkyIgh3S6I2nF6GdWN5gfgQEhaOao6vHbzlKf5H6c4oVO2lfhRyQ
aE0NmI0e48Wyo2RHq7RcNTzk6vhxClF70ZUboGTcdkCKULQRWZPOLToeTsb/2LPfa2AeayGV9Ein
PYMJPkSOdGOOTnckmDHZll+HxL2u2lumcL1lzDOtBXLSGqmG+rlvHgmER9lVd/I+4sSm/2NZqNsZ
6KpBgwPjCFnZCFLekdrQzsPqwz1Y01HjHd0wsfnQN1vPCDJBqqVqGJCXRObCxpm4AC8ecD/hoJul
LTdWdQQLZFNxLu2mf2dgYE4EqhCghURmWXi80VRTIeT+b8p42Rd7A/OqM3cLtxwqjABiUehPMvA2
Xj6Nfax1qW6GoIXVs8AxJvENheb4Cb122NQgWF6vK8YW6A1AE37Lo7dl5XvMVqUY4Qh/eT4Wt0gf
3lEOb3LswG9eFCcHpQsvT7uli8iXoLBhAaUTNuNSYtZElSzPcBmpkY/y0L/m0rmYEJs7uZLD7GQK
4k/RaLEyCtvAGFlbDvmNjTdkthl5o49kBWjklMMy2pxNpaeJtVBgvdXJU0X7CKsviPOHfJpH0hew
rt2mxwYzwJKX33MbzLbeE4yLimiaRoSKfofLzQzruBGbBu9JIWSVM0dDbhfNj36QMXqTvy0C7Jyl
Bvu4aO6R0nFHgPgCFM8NrPo1Xgw/TC2Ts3jeFzEvz9B1tZXkyPPN6QelK/0SDREASOdI2bQ064Uz
TkiSl5pYDVi4/Dh6hh8fw/g7VVKoH6jOTkLMsaBbAhXdwpNzTvyqImOxVbPqtYKAr9QdBiYBoGN5
2mIjzgSOUbGLeBZ7Q3sxwaiQEiG7aIiM9kamNDZtkKNwO1e10+U1OO3GPv+C/HZ9qwpGxumD25AH
RxWeFugdMaTL8ogUIQhlhwnLU8Kg3IswrTslNAPHSjBf1XaV+MC5I7QA5o4ApxeZTIJQAWAba1Mr
sUrQWENluGAXOco+DA9keWS/9MXqyAs5NqzOhTj2+LIcAzVZCyPawCNQJEM59FrmhFlyXwSS+bh0
+idNMTKnKQ1O99rGjbgQzdzRdjGHSuuw0hS8JtrwQQf8gDQ3nEdqK6a7EMNcvEAR8mLpIQYMYLfi
W7zY1CwSueqPdL/ss9fyFu2GsSd/y5zeLj7yzPqWv34hn7mRjaWOSreQW3aUYhtZHrRY/Oo0UG9R
eNv9TdhzIZCOfPV0CcDkWnpaMI1v1o/mz7EGq+wvRlIVQdDxL3L+a4FsRGJq5VQaMQSqu+EWObNd
fBB2fJTwDbfmQgzzQKp9LMtJBt9wkn90xuhbPW+YiHdW7PxyriWlFdZYSXCCThJ3rOomX4k0nYru
7c3fhMRYE9iDaFza0M/KuzqrAd3usrlA4OiYePYxB+PlzmAPxAD8wC9Cb952zdJ0FINg01jKlr4T
IvyUeBYVwzWL4UZcEq9eYj8bovsqTm4HgOFNgcV5lTbEahL8XkCN6fDfWBrwsAuCWflVgY730s2v
Eju/4rthqzVUnAENgz4tRWUH3DvRGAK5Rzp1DtOX1FD8LlFvAdF0iFpeen1DFHrhFEywIJOBbljG
PUxHWW2jAlMXKTruxjg9LpP5ENWF3/SWx3kRyEAxLwICOiSIqRsVs5CMARGVTA3UZKI0mG6CrFbZ
mw9UxFZ2vWwTECsgSoEzWbfckHJr7PNCNGNKBh1c2A2Jnvz+hXpCQs9IHKrdl8+hkx2LXellJ14k
u3HR11LZkRa1x2xjZcBNHCIv6EzFMdEMw3kWeDIYYyKGJnqNSFcmK3ct6zUMv18/Np4AxlHpxGac
EIU3bmnVrjZ+7sIf1wVshSgX28ToIDgKjaXKz4cDdClQqp0PJ9xNSHEBCTR61L3kI+9s3o+oIJe/
0kaWsCVagsaMIkg9+/DoV1ZKG20lu+CQ+YKn7MzMp/iIxiCDu38tnXFXJBSAAsEYSLp1TzW2Aj0t
yn74Rj2/xo66hdDRcdvtRtHmvuR00a5cRHYkIp/zbOpJOKKHCbKTB8mGJ1GgTUrZqb0DYOvGmW0n
CPmy6TDfy0ZFnXKnAO9gFt5nQdDXUU+ZadGBWYuQDM9/ElRlUd8RM6z1zFGvDUcUB/1bIuOeYXSX
mBc7qpsAYG++QePrT+r0V5uTDJD58htHHm+FjJ8m5HUKjxgrpByJkN4CIcGZXok3wopOISZr89d/
KZExrLGQB0nUQiLVNKLstvLBbY5hq8GbxTvipudK3HB5L/aUsaeROk8jwGVoT8+nOO7CRyIXHbxB
vO9wir3d86045yRZ/yyKgaQhNJBKaRrsbOVDZ4nGOKvvqIna4FmmTduHuiY6kuiFZGOYJMtLQ2ha
Eji4540NvdT7tbVYKKnP8plzmDyZzAUZAGjWyfJZJiB0Q1LXHbrNzsytmnSi4+RN+Wy4NTomBP9Z
JnNDMhA+9O1I1WKjvyvr+QcmHpzJqp+tJboTJ/AJLvIxNmbZ4ax186roiElNTJkpEouKpahRq6ct
HkhSI9G4ocqY8GSAAAKXE2rkln91VVYSaffXfuqQzrUin+2u6MzGDZmf6TWG+fnP3spP/3KNzHlm
6ZD0cXuWeFZakph+pKuSqrd0mlyDx9tV5jjBpmGIbQSJ83+1NrunVsH/mIPYzXkmb/NirnaVMXmG
NeVxH53zYaMHnR13w2tnz74RnXL0F/P2dKslE57/b71hDF5YJ+hVlP+jN7VyRG/z+RRnX0qwUGMH
XSasswh0ZD3QDIDv8Pz/P1YDrGQE46hgfkZkNjkJNb2MawklTqUGRMuLpL0tyQPAcnxRn9w6+rwA
zGRJ7rKqtYX0U5gXPEi5jVt78QXMprdtayS9UNHlCR6LWyRchVsyjMRrgjmT5QZ91k5s7kNHLmzw
YricHdgwVBfymUMQYiNv1aSmd866l/zlmZIR1DhTHjSnBzYWT+KmQDw7mgGQZ+CpMwLbJdC6pELN
K1tUAMkKAkjZKrP4C2W+yJQxFxZjiEpVxAnlr4nfN1cAbh6DdFcC2JgvuLzE1Zb7eyGP0aR5nHQM
iaRI2qo3+ezoYN6g4Hnq/VRyC5P8QFe0+f3UW9spSYDNxuythciP0Z/GGOU+tOA1gButsKXCfEx0
2buuJLRXjLdnYPgd7YRIrQIZkFmb3JqWYI1i7TZgd9PE7xiIsi3tL4w6+gOBvIcEJ0YQWbzmuRSU
SEpxYmcAcnFP8Oc63IIiw91P/mSSiqKqd+v6LZH1ROrAAFgLHFnoSHcIszN3vPgp2ksaAgZesLB1
UOh4RY4Y1SkQdZL1Xb1ZVaOGIYjlgF3ZEMz6kIR3FihrOQniLXOiGUgNA2eCmDIZKVkc6/OswqaW
5eRZ0sclFwM7L5EUeBqXzkSRdbQDjRe+bk0hGhAm4T5Lmi6zzLh9pQRtD9DNs7dMSRUiDNJ9dOIc
rqvi1tzChSRGFwF/o09mhy4K8+M4O2VxUwCRH/6Go6O/15N0V/gJtIZd6iPs4WUWt+4BkPboGhBB
KMs7k4Yx4h6wvaNr7dtYpt+GxgFif2xfXyKtgNVKHB4aaHHZaK7+UlHKsQcMvgADKaHaLOmKXw9H
vX8L05ojaEsj14LIA1lppG62SjRr8DCyQAUsuhMEw8v1pWyf1mot9AkrEbnRK9KSihChOBGYbCa3
UR0dvhN532ZwtPC4Sc7yVeRWaLfatYz16pgHoKzLMTZjPO3IZnq9+jk0XQVMIdSwpZgOENmSzs+5
PFO8PWXUE263UKCppHHBioL3G2nukGMneRIYg18IAvz5AhKK6rEZ5UMvcNtSNlzPi61jnmj41m1s
loCv653Fp7RGAtgYFQgVxJs673lsNfTF7xSeqtuEqYskJqOHfZ10MX4aN0L62V+kKfUGTJrta2NE
q53Rq/tRbRfnumpu3WXcYbRAGDQbwA719jrgxAwR76Yg4Tqn+6n1Qbe0uy5ka6zMWElhWfiirozg
hlCsW1mxZ9RSf6sZIUCtgVoefJHy/s2YFs3LwjFy4ng2H+rQwlRzpoHrfgzNY7AI7U9lXLRdreiB
r6JkPdtSIndPzaTrJ7NfQEfXhb0f9UHmL2qq3Q0APx6cSM9w5a6v5p3mAUkE7RWKgQZu5H/Zxcyx
NiMIIgQawDCpwVMBzL1/J4FNg06DHgcpJKiq8VaVKa5p+f3fiWCsaz8CI7o2IKKde3u0flYBp474
3vAw28Sos5qUSt33QM1RH6uDdNtjOt0sbs0IkZToJp4peWCo6RKOMX9f+WbE0umtTK1UpG0W/8IH
knzxVE927mie6MsuoIlDn+fOvLs/jDjGvA5aVopDi1WW1fCGN/lhUmEZBExqXz+vrSLYxRVidCJM
mqyWweXsil+0DxUe+2nfj3anUe7PF/ejrf3gSHy3NNW6kMioSJ6hcVIj00CpPyozNM2uUb5aHrol
ALWUTSDYOFTpHTeGIM1gDCEQ25FTBasHwRYzdjcZlwr4q0vlog4AwbmX+eVJcDqbuvSylM/yuCUQ
7S/ky5iE5ci8Vo0ux+0sQyC9kZKL9vdjfsqRuyaUf7Wzed0+G94prLwmgQMGOJronrrU0cWUqmYo
51+AUsiTo8GtPfxdg9taDluyGU1VjJXgvJEz2k4AlfVqwuEgUIqET5b5zi6qlmkp6IBFkKSDg565
8KnUVUJRa5W7/B97Z9adOrqk6b9yVl51X1AlBAipV5260AgY23jC2/tGy6MQQhNIIOnX9xM4T6Ut
U1ZlnlrVp6ozyY0ZhD7pG+KLeCPiDQJdRkMvH3blPZ0KbfvURGtxb/uVGukGHVcYplDO6NNksl7W
dgpe2pk5JvO7PQ0/3k9rae+2xQaH4nFWKNaQ+R+fa7bMicLrgU50rLYTrRlDMlPH2ERHFpjPcyIq
qrg69JN3sy+9ltKceyua5syL3h/i1DegdaL4EOQ2EiT0ubWxut4SO0xs1aiELXu8znuR1YRGeaM3
/adI6fW9NFtVFK7b95S3CjR1ZQ2pbncVltXwahwNw8fhYZw+/N4+QJgSkcvlkDenUJDt81Upma4n
cT1+pzpD4phpZPrESAxmlRdf6h1hx1/kW6u1lnwLt01VAXxldjCi8tOuou5aYO26kC3pyU+zqNVK
a1Vkfq1poco9UeDHuPPT9DAZHXbTYdlUt0pPac46+vCELDMoWYBDCno8TW2vQqoC+7u92s9s40by
vyBynD5XVvEo3Hjd4c0n1vyn1loLsr9aJYeiYNbqP7fbnVsOOlfhl/sZkZtA4ADBV0NFNdqyslbZ
KsDVcTsHzk4lW1xqSpUH72CYu705cGozS62uFM6vLnaokhS2HhYIVi6y+vNMDDa7bbAfj5FjJlFW
4lYsbohGwr8pvr2LwCf5TLIV/M6k8a+zkhYhMIIoHANp1JbZKljddryhZfWqdBQnnW118WReNDOq
3+1MlqQZ2Iex+XunDTf8sdnW0iOYQq19IlDBgCpy0JZxgve4oEB85WgjR/OpePe7EdBWk631V2+H
h55W0WQZVWayu4iSztDWrs5sLT5/HebawQdVDpa1daw5bB9Sko4lOqPwRhCIAEV2TZ6uRltroulr
GQy63JcWuEV4MPX8qt5oVseAfVl5rd5rzdADibO7QUkr1MB2wkm2OkaTZUvfVM3Q1Z2wU9X9qoK2
mmxtGuVGSUnlBrrrTUQhbODlEOl8cEez5rwbIf9iDwsRLQuQrG0wcsDdz2vQ0OM1+06JPnHYeeuE
XN29vrWiXm/uK+ls1R935gp/lTWfW2yNXOKnQaXESmZrG7t0jElNXI9xlt1AKk0M7bm2kDj63sbM
ZsOzHHSNPC08Ml0mxYkd49N9t0aWWOF0syUK01Zhkjf18QZGV+NuFx2cXmcmuajSrd3pU1utIV33
dnk+7tPHyXYyTG/qPHIrdZL1lqvyqex3CfOTIwrlgUqqj+iJLcXe8A9wc4RrWqOcc0gATu8uHl6k
w8iKw43TsUC+hLXL9IG0UhsRVTcG3fg8fXr5uCh3JRthMu+TKhgThiLVsYtOqpqTd/WhoVYfZuO6
0fWMhkZlL3wzql52RjR/QOUYtfEqbdt/UoCaOwBgufovAwcXGSnKOkCw0locTW+YHeLRQSACxcrq
yFsddhdVqHU0c3Raf9dOa0moh3SzCdQqs/2fxuXI3bjB9e6CmDYbhIXkS58Sx0IuVUC+tKbsyrV/
X09+/0bBSJLOMoDgGALDtnlWEsIYDMdo/dCi2fH+B2y4HdvfySH80IJ8/wE0GGexYRQ7erNch1RZ
HGrBDbV/CofaJ7m5Ge6Tx1DdrjpEuFh5X7pWh1EO4G1ESE9r3oTJKNuva+ZN5aYXknZZuglpTp2u
gpPyhPQ9xRgpKIbt/I5RkjTNKsAuG5npUpupEG8IkClRWdtHEWKR3a0YnmpUksxVmJrJ5WrnzcDN
nyj9bQoZbpzcNDUY1j6kSlieRKZRxps/MH4IFWJ1R2S1kyv8efxWWd6Pcg0GE9wi5wMF1MBorjfB
yFlnql0Mmo7mTo2cBN33DZmRmNifmwP00fRekWVUHvVGoyVVKbztOLLXGTwBBTROowelGd52yDPR
wNrThXJJ5M5A+Sj1Hj83mg+CUQ3LdkoUtOij1HYEi5ZEne6Q3a92NrLzY1vSAR/WQ7Mqe0nUo60B
dKSz2PGnvWVGsTfcxluv//vTYz431+7PKK2SuOfDsgPU7oibmvl5GXpjT7Xjmy717BRCKLCLYhzt
iS+e96gOKU8Q9VIi8YPrA7V+lUthGBQD6dC5mZ+CQWltjANLUQYqAdefuxLXi1qqDa35hWqN5/qV
auGog8ICyvs6IPFUIbSja6M9NYDCBTyAxUIIj9ss6U0cbqtMY4biOnOpwNCfhOdbRzcNardNOoME
v+qi/U+ttTT5LdGf0c6nNang2oCf9eAyIkzDy5zK0d08Mcuis276V2crlnUfjh22d2QMdeo+96zi
a802WfdT0kTji8z1p+NzA2mWWV1AwakxxCMDcRjR69R7aY8h8QaaESoRYLmzn6+nFSUB8aA5wxvj
SnNxyXe6z07s7kQykNqk8TTU2oHsIRturO38FKbeYBmk22l/UE/qwfj6e5lyqpkBukOfpAMoHNte
cm2cjnaHIeM2Gk+r4crbVYs0yTu2uVPrDfNdkfQp8uJJkP88TgYVa1Z6tEVV8bTaFOZGjOhnys7N
19RlGXagOiesFHHPSP4GiC6sZy052TRpDK88iHxv0rgjiIdjy2hMKRPbd5RJedZZbuqEYP7UYEtY
Jspm0xsH7ONx7D+Pw959r9auGuIoQqLwtkr5kFAzZFtQk6SfNI7qD9zvR/HkHX+EzVoLIa2DxCcx
VuDkkhLm4wk8wHe+Kym/oZtedioUspxbOxExpAaMdrACsPZaPTyq9zkgHeI6Wg5nY5aCEFIeUuLb
JePh92fjENJDvTQKDGsDKn23ZVlRq/3mwFxl9Uk8WIjr6AyuGgp5WeL5qILZuGtH+rowPjfZEmil
mipqcjDYkOqmMUeZsQotdqj9rEgz/AHfj9/JxoZDoSQQ2TJqNZZpo63eU3S4S+sb3VjZyqDxom3X
Wj+xDLkn9j0QVlwrtPV5GRawlxh6hkzRgCOOWVQSUgeS5ZsSVdRV7vfrniDNjQ2iCkcSbtyaJL6y
wlUQsu8lQWatV8O7LNQ6gga/6pifm2gtPJ81FZYNd2RkuhUPt25vkFpZmU8UaL+/H6MTWwBtkVM0
ILTsaCh87r1VXQ2Sus9mIxuqP4vOJD5Qu6V8MRwIvWnaraZ8FSufW2x1YFkalHcpWGXNs4JKRAbf
q2Gl89Vk/9q5or/ayp/bavXkru8ruVHRlgTZhmdSY6R3Xk6VSedW+lV2fGqpTb8xpvTCXhdVL1qK
Fruz8lepZ9J3Bq9/INZMJMeYEDCpEwNO3Jry+R6NPB4OU1vNXnbrraVtdx3z4uTahYpSaIEGRAS0
9raBXxplGo1Su59Pm+otW8P4d9cx9WSgP4tb7uJDGy3xHpAU1aQZbVTuwB2BxKL666ZWUXo3g+xd
me/Pa6m627uFSDSJ7K7ZcVyq7QtAcSWoHYqAMQSSn+e+dthtB8YmwMftaOfJvJijyE7yqwYFT7sc
nA8uwruiMAOmJ6VChBRdN1OKSypn6/N0Er51FUs41ecfL6fVH0ZvXQW+j2Q55M9VsXFz/blcd5aM
OiVccETBzyu+h6HeggTqajuuQrlpSUNRnf5kTXn7/sS4jizjZ7hgr/MS6g5NOwb7KxJB7ZgPzbZW
fZQP9ntVmpXE/epm465WBDCEJBH484MrVsr653iRnHdFvZ+aZDgcdIh+iMzkhj+PcUO1BJnfTORQ
yc1wtzFJiDENZaauhuYQruf1eNTFFvuVm5H1iaMfn7uwkn7RP3ubchQmQ3a+g7W+jc9qHC2SNBFG
5iA0657T3IqVS6zteeEk1V3/HC+vlbv/EUfWSQGvwZCKfiq1e9qTvKeXeVVvmVX11lRnikPoCBKe
UuOFEy0qj4JByXmnanNqKn9stNXr+a4wlMZHz5CkcMWQylLheWgRwGyx3IExTJWCBqDe38+yrykH
dDxxqniXhACQ2uqfR1sfZE1ZlMyynZM87+1z1TrMgPcW+dnI1LyxO1DMfd8KvaA601WzNldmp4V6
aiP4eAmtiZ6kxV4b7biEZB5MpMDBwLtonOEZlXC7SNtPrSkNFj6dApiY4W0Fa0/pNGXY0NRK1czm
8JaSKzdaBKO3dfW7uSOPHYsjn/8oFNEmptB1bRsO0qO1H05G6/FlVBTzVE0X6x4FKZWRNRptruL4
8FzuN3darq6c70f2hOEvI/vbBciM+4Dc1EMKNtUaOlHWFCF12gsCnnf5deHH+SQYZsnFeqRvLE3Z
HGaDHVTnh3Wvb2VN1aVBnzBKPl9Ia+/1h+OsSORC9m7tJA+ll96NrnMISBS7PzQ3r10ECyeFycc7
b81pKo6uq57AOkMvvqDOOdmuKW6bzY1xvXPz6dap7cExdEmSUnUex0o+uxXu1K4IppPL+sMgtOZ2
bGR7w8+4lP5ome4fDsO50kls+zWmuDXVvuhsUdlbSQcrs/1Um4W1Vd4V4IFnPkEqpR0viqu+7ihU
c7vvqknXcX9tJW5vREkYiW5vFPDmrmqzjvZm7Hc5pU+LKSpLACMrEgnWsozSwY5CJNgP9qA0dU9C
cKKz7QJCVo/M7bV1WFTWbh5Y+I+khLbvkPb++0MxmcYfLqGl++RjNR/XIZcwzJZ19WNUdiQqnHCw
fG6gtQVEw0iPs5wGdk42NVSzb4ZO5PXuygPO1cwJF8lZ4Qys7QxKz6N9Dc/WfD1afC83To7oEISS
vRg5OWi5/+vBBl7+Eht76z9lPgXtq/us1yWc5FbaeiSYwb810hpOcDyKoKds98MKSl3VHNVd6vhp
qfOhidZwKflmswsoYkskHzWQmDCb/vXKlXTlkRX6rko5wy6N7fRdgQ6yicC51CZyH2ZjvQlr1uHO
qQnYqH8aKXW/9xRP9c3ezNfN+PIPQNhMGnaXv7XZEjD+qt5t4p7IupU6OxxiVxntb8J6OI97+tl+
lU8TZW3Ve+O1v1t5ZQWnVUOw6PdT5kSMjFwEqVAKQNsIP+vnraaJyuFqVGKXlLP4AsoyaAFtpW/u
72GdneVzxY5hnCsVM82c71s+PVl/a7i1tcShsfN3Gg0Hxn3SHzr7lVtvq8kfaGSkEERFlPfgS/HD
OBivKiNhJq12t0mSWnF0Vfbvvm/j5NT50EZr7ZOy0GTbhjbSfJkED2WX6XhK8RHYVUL9pHhoa0sM
/GjvZzX2r3JYwTYZRhRHz518bVj7YjwpDsrO/v6GTmDytCac99S7GBO51dqURnujN8jHqWKHu9Sp
m9A302J0mQ16gbXfK3it9r4Dm+59lMQNNJjjrlyekyjXhws4CogP+g/RjGufqL6UegPBJHKCyBzn
3tjyLwUqLH277tI7Tk3Gjw22xlDdkiW7PtDHOpV5Ns1LGiZm2hVE2JcF3RKdkBERDAMrOQTI7TSN
w+7Q6HFSiVzbzg0V5ISAH6nr1FBnUZ9ALjKwNjgipP7Zr/Eo//xc/Z/gNV28N7P713/h/XOa1dsw
WBWtt/96mb0mN8X29bU4f8z+RX76b4d+/uG/nofP23SXvhXtoz79iPP/2r79WDx+euMkJLnUV+Xr
tr5+JVuuODbAlcqR/9Ev//J6PMttnb3+9ZdnUj4LOVsQpskvv341ffnrL5J0+88fT//rdxePMT+z
0ud095f/dfb6ugmT4H//ZbrbPCYvu/YJXh93xV9/MbR/wg0EC4u4oPHpC0PL4fXXb/A6U50Z5FDw
E/kmSbfF6q+/9Pr9f4KGXWOBUlxOl4pvv/xlRwnx43fqPxEDS5KJAFgGNtrol79d6qcx+20M/5KU
8YL5Vezeb+3DDNIIZdR14a6TZGOiKI7q5IeFsRo2gyTPq6E3Nsfmuf0zNS9Dc2VFZmo+BWZgPi90
8/W1b94uhvZicf+wNe9W5tvdbG2W5nJsXhrm2dXL2uR9YC8/dOuv1/rx2o5W0W+z++u1tbazbLPa
jw/VYeilXNvPHTpQYKZWbnKRuZVajdmD2SXkQ43o6y1BezPVdh5X5kGuESJJXnRc0nHz+u6SWoJs
l5XFodeju/puThfteITm01Of65LeSuzLp51525iVuYiBLF4D8/U65itAsHvFnD1eXNy95ZPUNMzY
hMa4Js5wZd5ELk8PD755l1jLDStWMe9q8+3vvPg2f9k/1MUffZvf9PzRKPgwUSt93+upCT2/fMrN
J2aASU//lEH4UVux+SOmR2NzGZkvY3OJhWcusT94HHipWD9Vi5rgTBYd3Gh+P78ntBRXETVfGDX1
xru/T0zoa+7v7zXzesN3AyujdtsF051hYziY3WPzKTQbxlsG7wD4sbXeNtZy+Xbz9v3Eb+1WXya+
2tKIVQUC/6bgXv1zZbYpzUtIOvdnQ8PUzl4CKkw+/p3ttdTjQtslaSkLbZdb8OhRovdifZ/Fpv+s
x2aP9PLXLpLlzuFs7Y//rYfzyJPx3dwVZeHD3B0MjSgbDRnPH7cV8ydy+JOSx/C0tgOzmOwRF5F1
vVhsELfX16+ve5PpeF3x8evx6fX1uuCIxYrDX3WKr7/2LDnD6yNiAhZgc3l2MG8C+8qwESrLlzU8
lSSyWy8vB/MlMnXrLDLPXl629llpvvDBcgDnFYe/XdXmzZsI9LcucK1zDmuf7/k/YU71jwFB3/Vz
S7Ht77K4TrfMY1nyl2xasjnI43U/SemxtRuyc/TMnxUsWWOwA4iETYA4VnRq+h7pHu4PeXkU6iPz
ZWT+RHTkyJoGu/HHmLNizVkGf1PCq3/A58ML5NHypRQJJGJHscac8l0apebQerqMnMa8f8goYD/3
tk48lwKC8fShsR40nKxUjH0u+D4BepJ/D/elzTO8KkigeWLyBVgGRRfMyuHTiz4Z4Q8XfJgcD4cs
eDZ0VTt1IWoyZ6H9drWxbjYEu1y9cFGEfyOqok4b77Nn8KuEam3Nf/b0H+3pTtnR0jj+J8iOLsXv
WDzhg7z8L1D8jrw734iWNhL2X6knd4naNt3+36suaJ9DEP62+HHOSSAhRTNb6slAogijSFQxAdNQ
xGBFiq1bwglFGd6hZ/HBtWhKsZNMUb0a1KbYel3M+9bWzMzHDGl2h8f6KJ421lVpsjG9KWaOHlyb
hn1zc8dRs85N6Qi6fR3F3668pejsB0Nt04+58hxe6Z99UehyL+RC3xW7xhSWG7yLQv0cOvL3bw82
kycEfWRevS2X6JeXO46VJPKAFORnjz37TN69Xj/WBE4rkzfRPQObP6LNFwSSBtaMr8wl93l3Q2lP
9+7AIej/V29swLWpmDd3EIkdNcur7xW8f2f2/nbfLW1rPeytA0hacR4zXH1GI/Vi5/bp8vV15Qam
uTjeLx9jtiw0qkRBUikXzGWG7tvVSuypF4kFQnFYLl9eXjqjgj4DGV+nVEtD+i+/wPfw3++mTkuf
aQrDxydLF4oWEF6P2ezHZuPWbPeiRZzJWzFE5K1oBeeoDgaKhWgPCtHL8v2PdzNbDjEwXSnd4qYk
0admSQHMn6J55Hzc8IHKbzVPlJRUjBy+e3+sFnJMbmoEejfm9TUq4wOOOpbSw6NvYp3vl43zcIGi
8GB44s160NE70ql8wvfmhWbe6xzdwLh1zzqU/x8uMtOBC9GR07BEOeQeJQWfKB5nOdHs4aLn9by7
i8T6fl4OZL1916kthQ1npAqvFetxNQT2M6uBE2xNTbMOqdVbW4lq8VbnbjVTGaGyxa+hFUhZaUMz
k71d3+TTWjd3kbXicndWT7OM3Bw1ljJX3QR1rAvU67zeltrz//p6u2dtS3v4c9b+B2Zt1y7STiv5
n7KLdO37gkp+MmP/Yfb907sL1CFAsFLmuLXt9xtllx0oK+Hhg9vqZjOBNJ/Q5Mg6BB2W0ZHl56tE
+62p1k6b5dWqgOBm6J0VtoGI3tgU7UH419ZlDl6J4R/wqWI9SXX3a+9oxxFK7D7J5ou1//q6SMzH
u61YgCBMJnDmEdIa8y6zZlvzdbEmMLc2X1AZ2JaBCd8O5tvL94L5GNb03W209uPRfhgSAlJQTtE8
WJDZz8MLrGPCsIS6vG/3gIhVh1fzIRWbIfa2y/MRfpUdrtWQ6vH9ids/W9upFziBs6KUn0+1VPFK
lER6IOcJuuhDwL257luH+QCLdoC+gaviunG2wG4U+bQUM7rcWgUu/DUqlER4EZBhCeWyMjvwugeA
gUrSmX6Om/LkpvTbELZ2ekkq2a5K7h2aQGdrD2hSHntXekJi6WtQgEJSWtzKHriqtb3V0INVJ5pE
Zxp9kdi5VZ7n3spdQ0rQo0ys74bsp/plRYzJhgQ7OBXJ3vdtKs1T6XBtry9D/sbnFH4j+Fq6qW8p
dFSAG0fc+4FVefJaXsX2ZsI8iG2SK60IEvPIlkfoZufGsVd8Cz5NiKk1R159PzGOa/y7idHascfD
NNTKLfO7ntXWz9gk8xLF5ievRdVRLdT/J9GZeWqAaYG+FwCuG5QP8CyBYhrz8ok8GQ5JxUboA7bU
jqg0fRZAYO5BNQoHreXh4lE0kou7wrrjP3RQeVqbd4/cPOYDc8NLrLeefUBjHi9eXpbf3+m/I+1+
mwatvX6TN/t8x0JAC5NbE0RnbML7wF/IEKhXTq1oE0zo521qLZ4XkeUB3z0/D83Qut+Yi+u9ef0s
+M3sJrFAko7o9NUbGtaiL4r12sFS6LjmztFpbff/c0fnCAV+gAj+EUanU7Icp9yHi/7/SrKow88u
819twKHSh1MEZEFtZ6L0hoXfrEik8UrkLIRmyN+dQ2qdKzKXDCbkbenEy8qt3KF3QAaDxc5yJLQU
T9o5Q0+WZYVF1rjpYzLtu33qRDZYWX0S82S3iuG1R87aPZKqx9d7gnHgRUUGazbUHxBgFTP4w3mU
du3CI04S5t6hhqFd/miwjnoe0XNTQssg3W0o/K2QnRDYBlGChILDaLyewsRwU1vU5WFvOPBphqwW
UFfMLUTCzgbVv6DWBzJsYGF5yYN4Q3PuvcaWvhCE+jryFtdDkrApK2Re4+z0Kl4MzWqmIThwTy2e
Q7KqOBGaQ+3Okay8WMzvwZIf0RUmG1y3wBOoHq7IJ3SHl7OlSB/A6rF5RbKuNTIBXF6ky97kCm8E
/Of7A99HvDia9+sZnMKRG7gb6gvC/kKOb+lmjvTcyt7d5fSQ5saSokp8nW6N2Yi/F79H//dX2/DD
dGjtNNv9Wk+gWxcV5G+bcO7o50ReM9ylM3pu3L0NhSDTYvRjM8UUp9T1ABZT6rDxPLDFRtZgOiIw
EPa2Hfm1G8hrqKkFh1bA68BpJgGFDny74m8An3IwQ3lxd17u9Z9kWxaFJnFlyqTe6kZ+F5ODLMeG
V4Tjka+7tvNz0XLWbv9JzkA+AKmFbP0EI/YguPbtHi7G/VnsyVHvR+5e5YiUxwrWbWl1Q+m//iSn
BEJIiyGEvVKYi0xBJ4FaIbc2PEdcWUTNvszlmrhHUTM2EFigPLgp7Rx1LIgXYKgjdzlwqjOgndka
TtdUrod0vGPr3EnKUdLy8d/lyq0mMZ/0rN7FfhJbPYdXzpgFMXZCMgzgmCZMrgAgkMUgqkvp7ojW
LVBQoluFApSVU8EcXhFKp1Bqm8Qn8hGCl4qwk8rVPc0rj4u4cgtbFuuIR98uvYRREWUychgjJ3cG
uKk0Z0Ny4sYh8skuCPtWYCBgQUuehR1MGlsUrohgOqrtORm6IVoiStL6ekQOJ6TGsPD3FqGLN90h
Lj8TOjbm5cDMaJgAGdeHnXVD7WrUT7cmDG3jFW6Gt+coPEBbUPBKa+UZhMroVu6MoaNMrkVTLbjz
2m24wzU61eqcWEv0rS3v6gmetklIxUbFFroLUlen+vXaC+0CzRTG5aM6t6X0ugEJ89qVquQVTHuC
yeT2AObJA2eWcxM1y7zOnc0U1iyKtBcEJRfO3oHZHl3vqOdxZ5WrQRAsKviIvhVB2CeZtTr+kkhR
lFXd0R0fmp8RBWtRlDydnuWm0Z2lG3R6jvviHo2HMSNRsprG8DZuucN0qhFZOr4inQw/leIWjuEQ
EobAk5pVkFpx3hHKac01j734VnVLO7cJMSIjP7ot7buL+RBp9LzwEHaV9W7MzO9ze2FY3l4CIiRm
g0oxqIlIm9g8iwG/zvG5/Qp9/QzEq4WUw/+pceKjUz5B9OAjewSkurvbOERI4ONKrI31hvP9Cgdn
Yt3cXTyiGIKnim/Td/ic7xJrR2gKUSpHyXeEy8RrSniGXELOi3eYzUClk6tBgzQmQi3Z2DJrc+cw
MRYUOqc/pedEvtD3zJIRfblj3EXHju5TXo3pQ+lZ39myPhgt16C3anopn46pRweJHt8kbGgyYinz
7SCJWfxmc5xBa4ttRGYTcz9mDeWI3IJVpTBV2Xro8caKbsliR+Am3ppZeqFS5E52KRkCaYIAGBbp
mgUUuvA80T+pI5SY9AY/SZj1citjBpwa0gy/XLTmrDhZr4Nq7p0X84uNMNDIT6e89VDXW1roOlkp
5DvvZJOmVDNzWtb33lXPmb0g0CWvZc1Rk3qasGkG18lUR8vWPX+pOBhUToHPFEl4t+GvSEqRVz6S
TCQzVDNHWV1R4leklkgoynAsNOkITC3ZyAfXuh2RTq7Z2vywyBy6Zsa6uwotw9EYDbLSvIzKdjq/
NOBuk+fgXGP+G4780rf3k+Je5LccE0vJB+hsRLNnK5TN+fh6bAXe+PhKPhlznlCk43H8WbVuwRjv
HJVRFyN6jThKmAOJd0AIUYeNrbOcJN7owWdIqJOIcS1rW6UHijlh7Z5IA6hnoBnVHc0ZMWQiwNZO
Ot2xXnd2OC+4M0oBM0PGHjnWLuHwzMqMKYAktAP6vkRNYp90jxPBGjGP9+5mWrmMCXMuQj0ZXg48
gfwHM4UplTgrtALvQLSA77y93c1fY+96cS9u5JtjqJL4J27eEFVoGlwQs0imus7JfBaMzKmNZUzL
ibznwTw8Lg5nbW2P4hXh1GGStlK0ftUbf5tubTiup8LMrvrY62ls9pn98J6dU1H9QK6LqTkFFnNj
xz1iraquWOfT4WAfmm4hYuUwCWG8p2nx+/fMJ4lQWxFhRMSBxGeIvYsrTLwr2MODSShuI1xOEvoB
et9zFvd9C6sWPexG4tUyi2gjnEB3dzepHUtQWMicucKTnxDPsURr+17JUmUlfrNS25kUybDujSqV
lVoMKBRklgixxhwETrGdjBOzWtlqz9xploK3om/1oEvgBg/mUDWrtZUT/FySlW5tCKnIBK/fse9H
1nBnFQQedDLbiVfxu2ttg3iRT3bSnr5exSh1o741ZCN018vxrJzmhru7LJ86eudIIfBdky0w77CF
MVOVJkXpRHFBPz46wGANPMb8oS2LRyyz2XfOCD078Dx4j7g5EBgWs8swJVJrWgnskbPhpAy/ICO3
PVRTZgE7ORCheE6ZKYGDDxVUpILdNBDt38cw2VviXGRXnd8j0QrMBULU0EMBG14JCXoFetjw4WLx
/Hw0EO4XvCQ307zfc8zCd5PJQiNCkt9t2c79uWE9R0iqcJrOd3OcR0AU70bKA/suOy/2iHiAnp83
vHt+BonkpxvTe5i9vYFb3LDlcrc9+yUkgOgYSxTzQckOWlvc8oi6EmfLM/aVeXkMQVqLfxcQDRm4
3NpLdA5TdEC6jL2ZKQ2kh1ORb6T/rpb05rGXOXPh8sQRgSyCrqnfObgtiPPPwf3vM7idW0ILwv1P
3BJOB2N82BJaZmv/7xZTnZtQG6gMIyPSybrBMy0PYv1AYw+QohAaO0YEieoru5GEGSJloONDhXn2
WOcCzN6jl/ccmCxBGpAzqNqCTYa2RM5erT18/i8AFsQJsu7f2KjWDo6H7wVt5x20FMbNP9wddOm8
sJN+9o39qfMCFv2p8/5RnbdjxcBG/Xm6/aMpnlQtO6XNfUD3WruvXw57EVV08K5gCwqYK9EuMDm5
/hXlq49wrw+2QRrj8ZvRD98buAo4EKmUkCJAi2AJ3gdnJagcEVh7VCMx3wyHch7T0h1caTcHAIoG
g1rKyonlu7E2Xu6SSwuw1EBBJ1ivsN8N+WWO2RgAt1EECZgpme7BkQdAY8BgHFViYyucTYWWT50E
mFcUfJwUGOTbixolTQch1eW82D0CwEhrndnjp707H/qsJeiHmR5m+0q0dVcg8vxoWwoWKuB39atN
XR3h8uqHQOGCv6UX9JobTFQHr5u9vR25fSzN/rwPPlpeBGdj3hdT7G5ipSdDzE/54vyIMFF7FvW1
vAOEtJNLgqedHaCkwJAk0EK4Hs1KD+sGKDW6qu9Kb3sDP/L5zusT4S7HAWSSd556wKwAq2sAVEwi
ANcVCHwE7y6UKcfHu0G9n22dIYa0wIs7xgNqQFu7GZzLKMlxGO8UMy8oURVidA/NzNm5oQeGzxll
3OV7ZWGAUQPHwiZH26jWRwAV0DeCFkegAqkXIu0KcBCAV2E+O0NMdUlKxWDGRBabVixXw1bO+oAw
q+XBFSMb3J/fHBZ7S5tWZ4Cu3uYmQKNGKZ+EQAYGJnnM7EjIFdkA7GHe3x/uYYLmXuSagUs5v9jF
a08HCFgLqPhDvL0C/4U2NImAQ8AiDC6ce08bAALInq/wL0xCjPmNt/b6U6k4XOJvqIGRdP4CqwAw
SHkImQgCso5MWUAyHTbM4hxvtXit8aMwJ1kDXnhZTxKgicBN2N3Fdj8+sNA1AAfRvaHbPM7xwa+g
bwEYyCwHZardKDRVfjqmCqckEQjeGLAo+ApWElhSWFg1AyiIqaDFsLgLkuU0OBMMbnGA7i/N+Y4B
/AoKiQ9fADscCNZgEd/71mjqWzF4F0PFJIk9QWxwzTAxZAjkzBQKYike6OwMAEIgLEEyBcukayY9
zjl+OJz1ppSE5hge7ma2B1eOQa23FIsR0IyyrV7t5gxNxXkFN9pbB3cwO+Dc8W80cyyT6gIH/VSc
9DJhjzjQETU/uu2ZluI2Gl1QN41/gqBHd/ChXqNHncV3+0l1Jug7HgKQK51pZ3BGQa7wPLgkIk2g
kiGgQgP/lmJvldN3NGqxExXBZABbnwhiI0O0BnMFS+KaQZiY3JTNdA4eJRK5KmEAKkw+9waII8F9
EvlnyVTe3esMfGmS2MvQGuDVBR7zGHBQJhZTnL6TkRher45ItThx8nsZCfBvbyXH3Ioo693KsfKp
Duopr0fTtadeC0Y+QqyuPI0pFJ9xNJDj3y/0Wrrhn0LvT6H3p9D7U+j9dxZ6akckRDu4ZdCL48A4
EAkhEWclzmUB/nL7WVQcw7oWB63BZoh7FNEt+oB6PrKNjtJTY0EqvqCfv6mb7WgVRcmj2KhQ0Q8W
mago3NlUFPNkPrgU9ZOiaDhJS5yLIZEAI4q8B2zwso1IVcwhIe/QEqIrNuhK4qh51/ooNHaEMQ22
3MhT4V+CLe9cHF7CTtSA2sPJ4h2OW7w4NnSUCtLfcH2Ke/jolEVtwCVCKOD3KATkHQILfblj9d9C
vrQW3psqegzjBzH+vbP+DQ5AVBzRrDSCDvauRKMMLofnyhWKxlyMFsYGrWs9XaNQy2tRbaRnKjwd
7xumaGaik8lfXDnWbiYqkGh46zlJKE4E7hk8JvO9OHKf/Z9iDtEq/Vvwq8KmSKIohPBnXwYcKpck
pyqt/k32I3f6l72JeH1ljzcm/ivVnSYQO3nvAYvbH+qVBM+onCNa4mFy/XNCaUiURy8U/RAH3Lz6
ES3FGbfis73r/0zmymw99c/RIy/liPcjiWqZStgF9zrdTIce3FKcQf4Fj+GjhvFRYoKIY0n+USPl
Ru5azJLyeI7dm+ZpXMYAW+P4kJ9K18TLZC72izob32zmku4sP0KVfZNcFbFgNtMMwrIZAR9mMt/Q
73ICCSrQz1dTepJg0PdTyt2Is0tuVGKAih9bW6U/9fN3Z6NcUemML2ucuOKGfY8Xej9aXuMkmxo5
N2z0zXp2IJXCrZ5rOkOu1f8pNx8RxENPEQ87lSsqnWzOmWYqoZByRQ3maoOLE6Nr2XDhmiff7Lla
7WpvBxfvhtp6qs628wN6uVxFTO9rngQ2+F74KNcInecPSvLyvZxRXKTv55F3e3tIu5KnOuQc2zmO
0ys5F8Yzr/suoRLW+FmuSeec2ykFIWfFkb1V56oEE+RqZr43nHHIgCAl8TRSDxPy2gr/q3hjj6FL
zvjHelEus6kP3SS2o6Uu4a1zQwxE+dcnwNVwCaYmLRZ35QDzMpiI4xZeSu434dP1LTekz2qsdW22
nQ7coZVe7x4VahLtp+HEJzCrmMIJP4mdHvkxAzebqpZYqGKdij0qxqiCP1i0ZGlTwo/lU8xze72Q
8xJ4O4UM004vCv42RIhIuNfANQgolfc7Shm764UcJF9sb32vIWAomFR2fBFdbCFsl+9rCLay6fhH
Nk1utZlhyk1TiBnuNIiiljUdQohRaPbd6LqyORWiUFp9v21q0HpU47pQ4ajMbrNb48d2yk/faE4i
k3juPffd/Vx6V3CLg6NYBQOWL7cqGcR9SnzISbmOF/2tmA5UjHDV2iw2C3/GW3o8nBTTkbu/7dMz
CtUadxcjcJD0GtZR3qtgIJmrL8Vsl3fy6BNZM+JXChU9Iv4dPJWoofKnRNzExDCQlGcHBCrXEVHc
Q6eZHrwBcMDAztwRw1F6mTs+q8+ppUTw0/gssY37wRmWvZdeRc7hTkKcxPp9Dyxa2wRVEa4UzNLz
tTvGuL4aPElcVDSLZvIjIIKr9AqKNtoGFMAgH+DH57tjnBQFCLCS+pP3I/8ve2e23DiSZO13mXua
cV9uAztAElxFSTc0LRTBneBOPv18B+oxy2anlX77a6p7poelUqaSIoFALB4e7sfPEc4Jnd5IIYYU
vBS1edlhXhhyAc+mKHCm3t47JQa8+Tsf5pJCW+8tlN+4FY/rHvilV+LJeSzuJPzXnusoEID4QDqc
A6sq+DfiEpTge7Nw1i2xQ5Ugm1zyXIIXpDwbUhOuoFCa0VtAN2p6aglYxQFsCl29wIQlpNx19Ztf
oL58HS9CuotLlMByCW11ixSKENZMT6vRELIrpV16ZoHl1R9oOjIiGp09yJ6sl0DPCwVGk/iM7rP3
hEQ7ewpQAbbPnod8sqOmL8JNd/236xdMzZeO9zigwg+sxNGr+WCseI2rjECpjdbxNFQP760aYZ05
V6MFdMk8e/D60wIF2VV2NxBuLOsyQZ+b39MF9swMBkiXAuu/4NHUeJoUaWKp8RVXfaXo0IVpXKA/
V61ZN4HGk5R86/sYvY12iCRwcPV3/oKjdw2okw731fjoNlo64hecI9xsV/dq7zOIQw2AwiJALByY
wiWDRZ1dSujtkrNv1sDFF4nLXaDE2wRFV18rDqtH+SZslgdXGP6zlfeSQKSi80CGnOhctkMLp6BI
TYNNtRQDr+KofSLaUSaLX8WnOQiLTzsUM1TI4UYggwigAFl8Ks1AGez0AaUI/a2nqOASDgYiP/gq
Rb9MmOJG6woAeo5uwdsTbDjbFU9wFMF7ahA1g/R3jv5OUSD8uTrwPKAoVLjpkH70zxYWnlZUiCam
jlA8EA/7uyFAOkIGDQCFCQGRHLFJZOKBghTdsyuvSfEqQCp2maCBICosSw/sJlEfxXvkMowJlggP
tIpyzVIWJKjgSVbYfYSUS7h+EXLXGrwCZ4Vw8M2IlwpsApQNYGEWyBCSFrkgwhXrUE+vnpSXViLv
O3b2/pTn3QFHAaPvl9jDBT5h1rivGpw9w6IAl77ynv5cRfp3vp05SvxeiMCE4JbiOjMe8ONCb62o
oxAUseSpNdRUmBp9SSAmVIxK9RV5PMkZ5SQ7c6XdBz6qCy29ir3xj4QoFGQuZjfc+AL3H2i1XkX1
Pkg8pg7SfyCxGCQqkWFzZqLMgfJWFNSjOyjM8PP+0hmbCtKLQsKdmawzy3xcGCa0oYjGLIIa02bH
EGsQJGx9AOl1a4FXBL+zcHP2keiMbN3RScIqw7F5n2bdD30HoRuCP8ToHPjPCYXxRpojBO4BeFGJ
co8KT0lGv0JpyAIUGeXDrAVr2ObnBl29JWa0dOruCTl6LYVcUKS2hkntbrl4NZoTe1MIe+3lffQL
+DmN1l7jhW+WAe5u+2gt3BXvpq4EOcsiyOWzW47OfQlzgCukeboTLWaaUIXhjCNiS06Nbx55Rxco
VlpoT5uaJ+zuZ+ybkAyKBwqsRlFpnZimSnhmcS6YgU07j5ZoBaqkp85YyM1VSE8uL1oVDAkzn0bt
vCQUjm3eWvRndOOaIJmCf3CcgGWr82Bz1ogavSEdJTCTViOlQ5rRnj6/AGJX9qv+3M/WdABgVRBL
+m8T5N0K3cH9CKwLqiZQ8bfPljrjtuKjyiNAwClwFZiEMV2o9ZTZD0/XznNWASxJcfeUwNjeP/Ol
dur+lDLRnUfggmATvS1rfGWvnSLz9TtkuifCerVPDN6uxW8gmLhGdDGD8h0o1aAtvesoR6QaeKi3
5Xn06TK2b6dJit3agwlfBWfWqkqsrrTmu4JIT6v3Vt0Cd9zHSz4x1Trn6ueILO8QCfSs/6aES4li
817whUxdcPBuNUYmhWm7ZcLMhTEkJAm9/NMCunOVbdF+bPHUqhE+rXgiOEntLXkYQqpA9E4A9ZhA
GfAYW2SPg2oguyR43sraRuWOMjcKkdaceqfCtVdu0ReIF4sSyw6esSRXXtEsWA5pB+8Aqk/MlBlV
sxR7zXB8bNfauGccGmf4G4XMYwB1KjS2ZBk603DqVHrT14R0AMbQU1yaqDQzssEWk4IMbIC3LIQc
TkFHrzwdS0daCmXm85FvYDPYxcRZNGvt8hbU4MU/RYrtHviJID5T7+rTgUwkYrmhtEg4GEMzfCKK
vSdeXWPKSg2FQ4LVHXOuLgH8m7kk2+nfpZNzq8wt7TplILfXUZF5MA+3mI0dM2burNwdRV6L+Ar+
ZsbnZhioLSdv/sWtx5hM8fqQWcDilbASU+ZaFvxlPVzdEuDs78dbPpXtagBEklFSeBrYOJ0kCDnw
RxkxdkLO7M6JIj7MVCxLry47E9qfNafehFRHQDolqNPzqDUGU4jJZddYykyosi/E8t+GkAVxttmi
mFCgurNEyz5OnGvEhOZLDQfd7BHBph7whkkvunWMHYzQLgad6UD8GwO3YtJWrGMTXTpcA42cyg+g
PPRzXsUrYYtXgTDMbAhstNNBGXtXskphlmBhC4NfmhHfN8+MQ+LLOFT99BNTmi3QHMDFKufOCodj
1c0drWukZ6lbqGw7a8b3wF0p5ePai4AADNNXeQi1VU8n3LtsvIxKlbZ/t35qXYMw3PF6NdLQqU6P
QaRnGjZzWuF97Y1bbEdCnwMJ5mYq5MsDwSizZstsNLroge5hirHCMbPArc88TAHPqcKurpiJNhqG
I/OPijx4rsWjk3HSHlj/wKoQU1FGrWZ9kFqjn2hzuAdH+o1QLlJFyH5GRkTL/WJtn472jN+Wsfxo
HXO7Euk65RoQvWcvWBC2kS3XhDhkSbv9C66Mu+U2KKF2G14jzHmJj04bI8v4unqYKYZCzsSmQz0L
2wQlkLiNVDeQJVEtA0r09qFftsC+4lwuuhfWryZhA3IRGYslDAca7YKcENxAroArWsCDvfgHVhqO
iCMTesNNuGAZcrga+NC4HPKwr60GPwlXLM88xZXltBl814moDiFnavjcGl8WOo6UxlZ1BRcWvhw/
zd9v5/DAUxToL/qI+bCxdNJRlYg2O9kC7XPqnQNMnBty0wp+lZmVJ4ZuhTSfnLNaSyVE6j99QRWY
GQKdDaYh9bIuFsVXylL+BGZRGSKGOI/bW2UcptkZjwWLjRIyOkcCuh7wGWyYQmc3BGEQPczOVdJ0
rLP7IlrA2WNDwpT0Ka9sPJXuqqqkxMkywXImnAb2VqU55wRG39MKqkg4Y6jepIRo1oKea/C+fWuO
+Qb3yZxX72izqZtjU2s1parhwgGRlLjJedKnuLImKR5iHulZkHTlPHYIxqFs8ZX3cU2MUB3rrLmF
u63ep5IDuWLm2865eXuXdG9fKO+UuhBttxW8xTSSI3CM2CSsnkDXSyyo1ocSjsofy1ar3CfHUDCA
2eoQoB7njvzn3NPpAH0F9nA+5yc0XhnaNbvyDfzly5ztB48J88o3qO0Ft7jaFTnutE0b6IHNFccB
R/8MQpsLknuUXUN4Uc4G7werzRxi+T7Basv6OOHSZT32RVUJGb8DFnHNjTXPOMSw6DeYfdU8y66p
JnpqVd15dIwF9/9e0prf1I3Qr7gyGPdTFu4iIcwhQnO0MFzj0uTVVt61xnzcnnRtnHTavcIlqOOP
Xt7ydu3rxMGkwmwcmz11Csg40mWqc8LU09cnazqYfRe8MU8xMxwtUBphvFWXUooS+XRIgesoJ4Q+
hyaFSggkLDk6c3xmzabMbBFtnzmi5VAtX/hrKlcUU0KsVTGHEtOOTL49ZipwE4fyOF/+PSUlgYhs
SywgBROgctNWRLUT5+21u+2jvNxV9ZC+lqxvQRfAznPBOd97kPRrTr86tGpT09yWLVjbW5dKK2Yd
MAW7HlJXhG+KdBNRHHG8Ea2iRwkF4qLlCNVeufrcFS5/jeNSZ1rJS9DaujEeU9Y1TYbgp8q4ltig
80bcI5oXx4AjGT2AfeAkLvCB7KPmcHaywJQzStDrcMJgHSxYN2zFzYZTautQeHVn7GBA19lNddCR
PWmwHgrYN82DpMfuyHjpgLnJ7DkaO7GKFo/NZbvBbiuP/zucXgu3Jve1M+egpJ2MHDBuaISjgaNL
PJg5JOcP13nYCBodzgvsq6ogkLtxYc+Sj6/cvgLx1LSESBrxZCXOPTrECj7BEZ5d+SO1i/G0qcU8
Bpazx6QlCKlHRadBDxK34LwzV2UFc2NO2EChow2RDAUTzi2FEDgl8E5FsAoDIVAS7LIiQYpiXduK
cBHMIyZYZpzy4FmECKr5CjgAqyccMeM17QcF4jGHSMpDdTw/5dvxzohqXACPZDl0NsOzPevgsXXm
PfkuSJ2xncrpyrFjkX9nrY6BfygjrwAFbg9WU56m4iQXbLMcVkFN1kQ2idP1JH1eInZ5y2KEaAOF
OWKGY480CdHCMvNw05K3pBqR7z2GcADTXPuYvFiOrPb4RVEv9Q2cWQSQFWOsRKrv2nIU0lgp+i9U
z3eol1jnzIzD4tuFjWxF7E7MCwtn1xfyhuBZmNizYYaGUVEhr6j4cWNthkWGUOeDMo+pYhZFJnYY
J03OkrcJtNHic3LIVFldgSGWaVFBGeaELpHPv+zhYGHExtkJ/MDr5GoGXI/pW8DtKsa4F7jFCcNc
JCBLNS6nbWkvFskkXRnCq3Mg8orWDDHZVbZ54rorJMWAMT3YFsGrM6gAlRhYzBJDoFiRWiubDvsP
k7LA4KA/a5Vk2TnLIJcTzTImhSzuwRXluepzdbtCYZD2BSRssoG74oGXQ1h8uc/ekm69uj+lUG9G
qJWBo+sVkC0ziTTcaFSyxeMLM5zgzDwN3CUL5JWt3PO0l3fStgLU1bDiKuR5JAq/58k1ZZkChNwO
eH0HJtjljWWonzE+hBCpBmDImeBnD+0zlpNcB/UXNtKtcUZgO2b61ZsKZN7IY5B7IGBOy4j0YxAx
DtA6WVB17fjo1MSqQaGeQLFwl38jBKZgpupGSSekPJgUdU9N1WMJ3cFxgWZciGLKysjKZWEj5qc8
2f/6JuTkpYTc8LJ4TX4QQTp32Vb46TyDhBn3HBtOkaBTnZkye5/2HPnOHER00H6u+qravHDAZZdr
ntolaz8gvYdl+Wb9KDkXzkc6rLI3oqGq7xMWa2MnOzbDg0Y50pbKt30OdKQANkPxpE7uigjq5Fri
YjJX2oA5SbKrH4baxBVxSMJyngNcQoUlx0kO8RTGxSBtdBaJFR4T9Ou7wpMjNenVvZ8bZMVM2UGq
0tHxnYCCLcSS8EvfSKYpPyWtGq+OCURQ0dXRz/WsZ/ENrNQXtmnPn6mfa1IEtc+KILgFdRICMCka
V3c2vvBn+ndKhnPLq5ohW530mAX6zT7ajNSklAqLuVUmKpF4lYBqLFwUToQ8oRyXJS7IBvoUXAJW
7Mo9EXqif4hDeduuzqf7PtEojh1K3FJo5Kh2VjgpHSc5rXByKnBO0TH8ims0dc+c1jgVEWbZRMcf
Crh+IpvJwK6/0CL8G5HN/EBMVL2rU/gTxET/D9ntu8qER3b7kd1+ZLdFzPHIbj+y24/s9iO7/chu
P7Lbj+w2h4xHdvuR3X5ktx/ZbSJjj+z2I7v9yG5n+ZZHdvuR3X5ktx/Z7Ud2+5HdfmS3H9ntR3b7
kd1+ZLf/r2e3f1KEqd6x9vwPVYSpiF7zH2qjS9DyUwEtMfO72ujc9pab55MjGrYieoRarmGevxkt
V+a1pVdOdibNjfRZQ4Jle+TwvA5ckiiYSkkMMsqD0x410T0Fpvb2thMRPoy41g8iGD+29I5a6l/X
0p/oV+t3U+NfSb/6Ix9/Vfysv6A0Hnz8Dz7+Bx//g4//wcf/r+bj/0lYp3rHnP0Q1vl3Ftb5kXrz
nuXmQb35H7WfqJDuXMr/7VRIPxJQ3eFS/xoCqsLvjhyNeq1eqxaq+VK+dtfri0pxkTZKa/EBXeFX
2VP3VhUJRFb7NIXb8I8JoIq138kh/HrDu8ee1S/JerqD8WoLxxA8O5SB1vlW2UUJ5h+RrEai87lC
bVGAQecMCF/aJVuoZETikqcqpUi5wpbaFmpRfJGJqNZFLBt7mD3QEUGGrGTXIBVRnYqg/tRJUf+W
kauCz1e1kfScZmhTUTXEb0WsUreLQQ26B7F/qepSlYHUr6j6yZOeUMkrAHlXgagqfrLaUxFBUKnW
oMZZtSwHZ8vna1biz6MllWXUlgGVF20GVWIQJIh/QcRCUNLQ8hlMNSqAl/bSMhDL48EVncYqQqcp
rmaMQeeMXlREEuJrUKl+nQK8DSQFMFFaxWhHixL/aOdaFaqeTlBdqDaxblJA+1QEZHV1qv6dU0Ww
y343I++oEgtVaybWkequErVilFTAqCA0elZvZ9bUtlHmB2p95aqWt0r9LVqh7qov1ksRAKhW7+xv
ItGjftNF5S2pKknIc/YE4UOmMHWh3AViWdomOllVJx7oqRwI2QO0URvA+PBaOkLxv2TMwpTtNKiR
qcJ3gf7CkaICsWT+2Rl4h9F+zMDHDPxvnYE/2ty7kMSftblw6/0mrtRolGvleiFfa9Tv40rXQq5y
SFYYefv5SfX3oivLh1WYsm6u5Azs6GzB5FaLpTRr1yRpIClV7M0nLzwhwfr8fLVaz68SPXRT47Za
/GHHry6BqIvdct332H11qStsxS1qvKj1qlrv7rv7GvMrykoluYI8gheouu8i2RXVyPVQnYLmOXFR
Y0EcQVI+EEpA64SEmcoYJaowCwP9cYtuvEVWPiPIpo6qYOJBKYrFPz14HyDqcjPrOLW4Gfd0kQKK
BzMnu3XQM4PKwQSDYDB1Auy+6QUJNaM9FISmJvAmOWvSU6E3ukJ881pvMqZqEi1BaxpeIloLE5fh
WkskIddms9D/y8TsF05jamrt2aS+NeW52b6Pt6a2Mg0keyHLWJnx3OToyJS2IU8z7vBXTzWyczdY
WYHEiTz0IiTiduFv6uYyJV/Pm3jGTHrUKga9ieoZJw1nEqAdYYxn0K5cWMUOJXg9VKNgyqbw7sNM
KOHt0e7gxFt6J92OxwjU86ZuT7ygYXHvIOj06G/qNSV/8/13b0Xpf2/Qm3A55DDVF1MaE1Ci5/U2
VWu6dWcLM6PEn9nyXhotumm3QO16rccDFiJYx19vI8QeJ1sK++rOFA4yTP1kfzE74pHxalgO8gFF
uYiDQfaBJFxr5lw30G6pJB75yOgWUYPsF+dmAadQhQI8au8hMqDILC53lu/1l/rcbFqLqZXCPEQJ
38Y6ty8naw05QNXM0f1c8yxmeTDrL/EmHDdmtzObzs67pWZ6NAV6/7VGJPSyN+WTqTxV/U2cR82M
AuSL2S5s3rbvXxamvLDWs7A0PH5uOudm8QQ/xs4Z+1VCqEf27nNYH94+1+h6QNrSO8zNdWWmN7u2
tqqIFh/sMRwq1BpDJ1CVPBPiiOeEErub9ZZH5WMF58URFqJ6bzlMF9Y+MYeF2X/MjUrRERs3i6u5
XcxhTsHdMrHOAwhpVAXW6GytTYGCw7XjJV/n/so+Jmb2cXotJqY0vL0eXi+vs4/Zcxll8A89Z2Wy
NLBhDPtDC0Lu4cXLc4uhyt3bYRup83bFCsNhCFuR8za1wvbUaodj47zwZVl+d2nZn09PJRNRuwwx
J+JAtv3U2toInvgRTohB7o9XIjuyfYwDekLImdLOp6ejBZNnhPCdFdl2a4NVWZlW1OIjfvQJQRSK
JmJRuRru399ZlrGctmVZfTvqRlHXfrJtjEzr9bX1/u72gsHAjVuv761XrMvrK5Huhhl7r1enlbfy
VjV8RSmQglXs1H/xasIt1cqUkSQU+3SmEVEFYlHow8yzfji4/PZoMGeRtFrF8impqXNY9J6lyFpB
OkkP8/QcQT2J0JJe5Dq8FwnFiozgSkSlYYV/cCXdpejxS36r38t14w4SWdJ1ebv+lxjnU92iW9St
dM3YinIDlTN2P7ufX93PBtWRX1/dfHQ1/ZXbR4vM8lGgBy1cfU+MtYrFSOP7yJchC4WC2dWsYjrS
63/16dCZzTS7miTM2X5X9ONd/2z4v3uGVitnd9ctSRLyS2Rllt7ZLFtdCdmfI97w1a3xIX5A5fFq
pja/gBirO7V9n2GBhsMKmRCf6Er50XMU2U++z9g//SBk+PPedHcAeexNj73psTc99qbH3vTYm/7i
van4O/2kBselejnPH4UslPVrNrZ820zLpxkE21BPX2FHLkOTM8d7FsPJDK4ocbRUYJpjl4XboGL/
caSiUFUs7B4P8EsD6neCZ4u0sixu1knZm7YvM7N4a8TnunVFxZgwytIcytZpUH+7fI5Rex4WU3O8
GP7MwRZHsCbc9ht5k8JNePN2dVN6n4Urolhju8Crw9Vk2j3AfIl/D3nOMNcu1cwhmg3zZ8NP/LmY
nPxl/m//gIbvUjOllTnPzWVqjhxr3ood6O2OZnc1jbdKDfn16suNc09YhbNrFdRgkhjcwmJDb5gV
zfW5EOahV3nL1a3b2/HzzEmK417ZGi8tolfdMdKVH/CZNMy0k66sIuqnC3OYwIYI5a13/lr1UlNd
mllvkVrlioFDfN1Mr6aGfx8XvTM3hgXna/pVS8y4Zufwkb+SjZl+bT/WH9uP3dycp/q/tDXVdhrN
CJbhekPD2SvkzDFanNxk4dTwhYZ8lc0cWej3ab9I7BAyrXgR7+tmHhbfeZ2faPsVtysx+ezPxcf5
k5/mrT8e/Z9mX/1Ofmz3T599d2CEx+z7N5p9td/kBRqFYqVUqBQKpVqtcQdFut6Kt8NxKR00YkU5
c4LpHF5069zacRwervv7lpjBx/YEZjJnaSaLVkYlDoHYcbgfolgWzgxsSfCbFxDjnUrmFu5emJhu
FsbEq7q31saFPMbAn3KCAEvMMhDFiOJlyKHI4yCddLfeZm3m3V1qOJjmmincwn+8yH58zPvTx//O
xyzVNVx3O0mjUCoW6rV8tVCulO7S08vjob7f3FA7yaNgurMl/FDtSsUsGVS9CqJ9GFx3H26ifYh2
xnO1tXPz3c3X4YP3oTvtX5kHB3IYTzn3M/VLL1ICQw0Dzp0FR9/6ULw13bHTfVpahU7VuYZ5q+XC
myUCLzihJPu+gMUJZih4lyAxRvzrQChLIT0FACc3OM5u5F22zmQXlUumPEBlfjDZtMa2uGsJ0XlQ
qdacE1mEKqED8gXQLUF1WP8kvLU0azTHPr7F5WH89tcRunVcDh5rwkkfnUrLrJqdul1zKg6hsDzc
0eKJg+/SoHB3MHlY8Gq8DGcu/27AXTVurkczbghDea/W1nZf8PLBaP51CI/uCPrJkAf5ALJetZsv
Z3vUrkvA+WaNOgTUoD4bFcINJMFr6L28Eb/Zc6vmaEs66G0IkyMfKYVL+Q95dxOsTdjud7sKOhzc
CoLqkcIae+dZMYno8xIvCMV8cykebKItn4QeTq7iGeRirE8FHFZ8asemuEJS4zk6mhY5JeK8yrQQ
263EWSjEvsRJM0INhGQbbGduEpzD03P6dd2Z7YYACEockLejXqIgCqmcEOYk99Ip4gDNm9ewFOum
ap+4x8cW0Z8SXwvz2X6peOO4bt78LwlN57szm+Ba3pgU9duURxf9YP7ZeYFintTOydkELyJogzMy
PLu1Fh2dIyYJiZZ3JaABdyQhi59yj+XfuFN/twjubFppvijcznsWgW0TyX7dwvXfesV1sJ+JKxP3
dRilvV2PXyzJqBi/34c7C55c24+u1rNv+8O58f/YAP28Mu8s0GNlPlamNA7+rVZm6aft6Q4UsD3e
kmpBK7NCQHeJDcK0tFzo+UjjkGBCogc9F7tTQ1C7EL7sA6cQYjzgxXMs+4eI5I9W4i49/M+xEj9s
33cZw90hTQ+XXdY/MvbjVi0+O60c+O/Uei1AhthQdwXGeXu7Ni3oJdmjtCVOO02i7d0fuujH4brT
i/wrh6ukR/8Dz6Z8d0b+i7vmd9L0jUKlWizVAdWUvoFhv8QM9tVj47SYLcreWqT4eQ7X1tgvl+3C
F4SybNM3O3f+wYnN0rf/0AW/3PPuoLY/Jcv57cw9n5/zVhxPwe+8vAz7/R+GvfibNPLfPdudE3me
p/t8fjfXmeDysbrYjXg5SGdWBYJm0qczewkCBe+xZuZ+CYmO0mCBQsoNUEc6NsuLfdz/9OA/Nehu
Q//v6OwfO+Fuv/7LO+HHBt3ZzunuUp+lG0ZlczOLXnI24ynAnoabdApwTlrpBr92R3HIzFp3t2Ea
70ihla1aasbDWvDH3kzlpwG5s53VVW1RnF2YicquNeK8NfVPpBpn5mJL2QsG6KcaaKOaW3bcweCE
vyyO/X0gGu4tOjPn5ra9Nm9vw5y3bBesdXtrRiiH497vTNH48g1z9uefbPSdcf0f0egf1/ydCf6r
1nzxzrz+lbPrd3r2v9qfLGL2i22tJNNqo7JidnGqGZtquH8N8jlQJWUE5ZbO5Ue7+pv479/d786u
/tn7/XYnq1Yr5WqNoG8x21p+ebwNCJ18MUe4+ZwitbYBI/G2P5qktf7BbBa1Cv9hv/jlRnd2fL1f
VGe7GRajUQL7gcXII+AxNuebSXdWFS2kkzVFLGJmE1g+Gbo4/3xBHCHtHInXnkx5bWqX1vptCe7B
3izAJf7xgizq/n/UvjuzPl0t8435ivZdOTgGOdTQv9aD02AXz7rpcBfXYTiu+8Xnbfv2VY/P76cW
fMatWfxDK37qpTtD/8/upZ9my53Z//+fLT+Nxp1N/2tGo1rJIPP/OCu0MmqoylZqd2Z6eT3Wrutj
WvYWhCAIiwjaYT+BuQCc0G1FT0/l1j58apGSEFpFL7dsRKvALjy1oujZfkKq9RsUwot8TIiPp+ej
ZfMOEA7dcssHy9Gyqb0ExBFlgLeNAeDm2i2AJy33Vezhgrnpn0DgiCEcl7wB35tqzIbeKrRKhlLe
t0GuLHpbBCrRDH1eo0eKDqx7AG43a6dPcJ5DDn5VBIVQT5WYXM2Uw5oRHHgNgMlOFL1xy12iN4Rd
hFYpe6RP+CrR8BXBuis77BOQnPFryoUIEIHWSx0QJyfwLEByidSkiWR1QaycQwAwz/Nm0SsQwjmH
y6YE+5C/dfl1w5/DFD+F7d/bPi+bjT7hwdaYSBSBo0pcIb2yQauV8B830NFsHiSBAkXj14pJgunb
EmVdhaMWTye3gOxWU6K0iHkhHVv29PZ66xqmX0jAveYKJu9V4iv6qktWtbd4KsUMwhnl22UT37Vm
ksE2qCfWtLdJrQK9/0Yy6mvWOzSXg0W78jz11wPJqObMpYltCojiLPxLIBr4m1mFwAyRQpzbFR/V
SECIUuIsNaXNiATn0b0gGJhfWbdz5zrce1eUH7buvmrVV3CUI2/RQrglgv/dPoyC2XAcVFZA53LO
q+lMesDxeoD0CFCZAGwdcEYvALXIkSsAq+eaUyGo7qJxDmVHeNcv6E3MpVoBvf/wbQjxNyHLkhUm
EIWH/bfizAwRfwD1NRQkaton8A2yGgkq3Jz2Swfu/BbwvqP9gajNyzgAMul73tsb6abRGRZyElwS
oTr6XbA/MLaH1WdJB0gPKo8G0jginMfhD4ggSn6dlbUb5YhfLo33sbJmKSH6mcmZIlH9mRlsLDBx
zmjEw6T0V4HfgqD3pmbZF0oQJRBTgXxfUp1Sl9s6ueEJ4cYZF1fnLKzJSzO8GsKQGyKCS5KhX2CJ
rHa7OZYQBGoCe9txiBIjH4fAIm8DDJVzz+TLamTlRklqPq/0RPjyQUrQhH1i0d58cgbytJ18oUBn
L193IOQcRVL3SGPt7Q1h11lrFzXaBUj3vXpn0eIJrVXrcjDkNZ3ZBXRp0i9BTo/glgLQHw1HddHD
/qcE7L7F5JJXEn1TEoV90s6LeIggGYoFyCXpK7EP6GeezIuTmEV/Gp/99P2K+xl+q4FszRtjJvFI
adKczdqCqJ4UBbCrztqy2i8nq+LMvOIc9bKJ17mh1DAZD5h55r0lxO1zfGFq9dBc6aZeIQJUGe54
JmZs8ozORmvzSn2AAb7og29FVWKyBpuI4MTa3rAhNswgQARqNCVovSVALd0TKWadP46o/hWsdj+i
SPxkE6s/+gLXL8lzQr/f37YSU2WazZ0hSmL2sEwsmjk5fLm6CsJ1NKjFYDkqB+tRcWvG7tQrm5c3
gp4zG9GSzkydsXydv+aR05LCSWKcJLoGO5OecN6XBPWJqL/nrFM0807miNQFke+Xm/O2cfMCrkUL
8Gzh6iXntV+WTyMKJvhY1XSkhKBOR8bc7jkvkg5Dg0D6A8AUpQXaF0xNUoRUBEC7n/ZR2UHK7YIw
qQ4ORfeKugFyO1sW0JgvpA2QU9mhrPGyCpSRPlGlsUe3bK3aFqDGsxAIst2hASlyffVobl4a3VGp
XXw5+ShmeYeRJDUKpmAabhqmYckvRdKfRW3WTBG+2EVVShVOZBByHPNXnPKTKxffBJvmS8PTsQas
5ZwI+JXvsN1+qWsG88RU5odDhAIQ2NshJqBJdQbHB6JvbsqREmLlTD+QyPPLiML+TAcIxcFNIDm2
LYKYBUpzyLh5EmFT0qSEXFLSvrpc/PjcHI1u3sfIo0s/MtGn3oQhuFgjSQ2VPC2ipfkYjSrZ+eqC
sMjYDMO+hNJAMfTPTQf0sD8I9sYNvKaIBfY2qY0dX3OEjWz7vdUC3Xg0qa9NGPzjJwdOpB2WLSmn
SmVv12V+vfHfzQqHKxthnIKFItzWOECTh8PE+G9tx6PPmgFSv9igpQscGygzAwOIGSgxz2Z3Ppa0
VDIZC6vTvHzdGOgCwfiz3ZbYKwUto3o84i2ji/GaHx8j52U0apZCjosfB9P52NJFayw3RnvKunoH
MS671xsHk8Q+GQKJ3ocxE+6ITe+xRi3PMwMWK7Bw9hEQqCxWvm9gwmndyvqQ/ScPBcJ6MJBo2kfD
GgGURjGZO/R6yL6AKRc+ZImycAWFJHSUW7jU1vfXDeWzjYW9zcSEKbOa8/YM885bBpJwPJkJv12D
dkcjratrsSVZPZ7earoai2bbwtT63Tm5mc9uf6skiTYNv49+pYUZReCOrSYs2iB6t0bKQQDZwd1b
PcSCzSCOlfYAAS8ceq83dSYn+nxhec4L927wd95lkpZZlKMRa6dOjxdCn3ksjYupErekrnjHqDP5
6KwNHyW9w+fRPcOMgdCnjujC3wPO+IWmCgEWKJCt40K0554D9kv3NW+9lp13RKFNHvnrY3eFbnKD
aqRb0HD3ZhMiLd6QUuPXhqCBfo7f6W4VEKD+xgVK7EhcBCUQjFAuwHgvrT7Kd8LOAo/GLqMdy6Jb
O2H380gSqSspTxTG2B/RD0bRky4ajo0fnll5AtXuvDBsYwMdK+x/Anz26KWC3YhmUQ2lo/cBW2OO
2oQBSW2zcOILFQpsieh6743Kywp8C8teYnohLUQnMMzxufeO8tJragUek6eXweqdQcGAYUZSxnmX
hnMik9+iIC1kOJqmDdzWsr9oDDEQtJrNNLAaQdZ8BvUNE0KXdygDuGDANDMXryqKWLu4Ogi+zXhF
BkvKPkcUbvTqIKEk4vZtuWg7e+P3nk8LTz6fW7rxgAVB+it+3yO4/cq4UbYxkG73QMUR7ys2/7hn
YBT5aDbfBwGqNB/eC4s5eI+JZbJGmFhz1LBXCB9RNYHPIE+CVUI1BW2a8Q5aYoKKf2MoQdTw0Gea
+y5xKkTCeBI62HOMpvbYYquZyY9BllEbgIymN9ijsK1Hk7b3si8wgQeMPBEqAOh04uzjvN7r0GIw
Pn5KvQLd0BhpNcrCsI6DAbB8K5gMBqggRTm0gMqIYRV4f+BtkTYcUfug8hK1aYXU4NGrRISt+EKD
yAz2WddqyBNrMEX+R++bIWeomfC+7hRQpmrwqHqR5h1M2XjZSFHRMaHWI7Uq/ju6Qwj1IjdFyV/O
xAynWFuUJB6x2V+asTGNboHb0fkr7EPQW2KwWMCIDOEuI7zGpLnhVrFbYkCkr4jX27rk2Dh5SCTV
mYD0fosGx0GsxuiDA0Jt8YDR1s9MYHS8KI55Jz3fivlpz2z9fsmNeaeGjHer22j1lH1gMOjxQROr
fhJnhCekP/VGCmxI4NvU52RWbsOfGk5+E/B5OeCD+B2lMPpFN+CG7/w5eE+td+SzDGKH3BAPx6Vt
/KA+jgc0ST9k7xysKeWhFIA6Fv53aYSSHJjr3oSBCYLeAGMmy6biGMY4cAdUIr1WrVeXKoL43XVV
b6N6IJTrrGBEeh5V570VYExZSR3mC1VGfg8v1puA9GLy3uh8icIXWA0X5vhrypCNPTGzvQ86JyfX
ReNygDd5eFKZjASvVM+DfqsqiGQbFjp0IH93MdKxumht0hvc4xbRbwzcayVvjgiFfevIpzwur8/C
gbxurKg/BVbD47Ix0rUcOFhGQ3mxaF92Wc1+jKweXf1ethquUkDvg7nbm1kdfE0ZSqlXsQXxmBq+
mzlONl2OQszThZ8yV/lVLcL+ogknU7F1G1HVqkS1qIHVlnDYzeaZ3xqcERpMy3qIrVoi96e6rIQx
HOhcpdW4Z3eT+p++tLdlM5WG7anN1e8xgLJLSHdipyaHiD1Gz99btbTtlJn8PqqVS3NGth0NSrAQ
7bctB4huzq63xq3j1xPFDEi64qJNcaca4drBDwkvXpKdes4xRx5Eq9JPiQTuwu9Dz5jNS9rII6E7
glw2/7GuiAubpgkZHRM9P5fcdxYxsJIJ04Nxi1FcdJrNJv5+26FCpj03b9Yb5VZxHKf8MZhMPM/s
VmaCsxAw4Zjk2TzvMTG1FhguVhxD5gYom+lfgwHWSgaZtcg0HsT8RWZmwOGxx0U0UIvWyZ8E+D3G
cZyQuhyLmh2ZtTb7WNsJw7erHbZDSpeGAA+oh9JRbxgeOGDgXzooMxfZrtvgE0IHtqd2m8u8GR6A
y3DgDNtv7XboDMO8+cJht7oztx+2+ZyZdHrYJJ5JZgqPjw9a4dy02WX67IEOG1C7faXqCnnFNAgL
zjl4a1MtdMU7VUPq7tyXIlg64MXbE5vp2U7aowr+xhHITRWRMkA3K0rSZt4WtCn7Xc2lQCmUOT1E
Wx/X7EmosdGsg97snMriTsOpdrC0rRpbpRwfCUF2jlQhXyyKh5k4gx0Hn+3gGXNvtzT5QA0laLPW
7Z2/47yxRFt3HMtFXNICp71vrnm6A+PCESpSKSGLE5Ca/EsuN/9P9s5suXElSdOvUnauB93Yl7Gu
MhsABMFVoihKKd3ApFSSBIiN2Ajg6ecLVXVXJnUsVT19NWZKpcQVsSHCw93D/f/9YXWEnFV+6XAQ
FHeCCBHTizUjTDOR8VdPWwSs5I6+PdWgtNExLaYyzJXVkrSvdw7O04IQ3FsSzGbK8pn9M3ToJtWx
LMaZTg4kS5v73fqTWyZ/7BqLYS1saXYnH87GFxU+TLHtagFlwGsoT55tRI2gyLxJ/eeVPY9Dnpoi
dZ2NJ3kaZ+oLy55xGP1+WeILEd8v7kRafH57uhsmDvtIHMYQGgpFw9yf18PExoPTvI+fTIq/xMIu
7xE7fCJR6nlNefDcCQ6+54HTZGF3djMxINnEekSLWaUBi96hxAu71/BiBNHcCs6M6Gz0j08jI+Lg
jDmvV9Q4l2lDdhdNjeBCB4lHRpni6GeuQtEIG+FyQJwKcayjOZ1ZJKTleVQTvGpkVPLd8k1+EHlg
mn9jP5y5d2c4Hu257iG8/Fm/TG+FkoKaWM3s+SGEYRhKP3OedMCjjX637JdFjXcjYzDs+cookN/n
9fGpmjXEMBpid7kZXY2UdPdecgVLbnOveq/v7UT9vFEhTBxpbn6rLSXuzSGkb360YZhd5GpwCl9b
aE11RiIQ24/Q+oUf5O7ARGeHk0R3Clfc0nyGy9AKnk93CqYNs+e1m4n51EOCqs9lGBrt6QKddL4T
NLKVO/c3uCaFc0+AMXxLbwUH54BM7uG3BO+NFq9uLitEEtZ9fPfMd8QOfpijBaAuDKvaXbWTE0Fh
5S4mmhLlkSQ40BQKxmNluRA3Lix3pYGr0CylGxvyw3ZiucPk+eItNogIZIugCFxPoI32luPcwgTQ
C1fQawuev/k6WXe45N2SbA3VVZcRkZwc08GNPbGQv4LKE6c8PgFBS13cakgMM8jIptSRGNlb5ca3
BvZgPesfyrv5/BDMn7DPp9Plcd177zvwNLhhXJHh59mLBnfv9jjZ+G84DcHD03GTjizEhuETjtm0
c6NN9tD4K3yMm5E9nsEolwSzWRgQYCts0llGfJpI/yvcV7GtCQXudfZj+TS5vePeoW8QVj5XvRsh
Amb4U9AjEOhs+8MDt447WE8eqkDEuMEkn05pDu0PPR88vmomNsuIjYkfeVI/XCaiVc83TK8Db+k0
0nIf8NGRgLdYJLOOq75t3o2Tfr2rZ5Bqzpx5/yISQBlNxtOZW3OxmT31Ar1PuA/w+Z388w1mNIb1
VBCVZ4JFEJdI5Z0D3IcxvMrbAn05mQinCFG04ptQM8o+BcsuiA6Nt5vjB3r4ZnK7o83xlsTJ91TH
zWWB55OIO9Ro4TEXHnHDtW6YV8T0hflUXSRgV5TwtzfT6FG0stmwTwkK+fSuvMPzsz4LCl58NHNv
cPdkNxItzA7IwK6aZXf09Xk6O6xxxpPpeFzZa8sn83Ar6BJxi7C/1dCL1jNpPtBe9h8Zv00ltiIx
nTSvWVsPgjm2vEvD6s7EbTkH7uIWeIrlMFtfMHNxFOEYEDSrNl6gtbcgJbTBES+08XhtuRIO6dkY
SDfWd4Ii6ed+/iLMWHjH59LmSf2uzUcIVwn864ljxqx52WloGdK0dBMqQF18fBR7CreDDFriNqdL
srbxKAqa7e/Yz3g4uXxJZCouP239PSJp2HQfn16etrtNmEy3+HXmL4Jt+Txz9uf3kFDLwDcmEEWW
k224FUSYm+38xQzwcGT+JPQeFof1wOwDIMPD2D8E+6OLXRt6a7FfPx7vUJbEDlssddfYoOnorids
XVuQR3pkcZ626iOjWM5fWJBszrZLnq+YMkyMYP7ict0TS1jMj1Ow3bSAemBLY3jJjzS5dd8EFMk3
sk2YDgm/3wQgiziQEPb0wpq1PC39b9Vyha69WoVv5ZRjjHGrud7C4NjAf8N9u40mdATHxGIh0GUa
3yJSmDDVFbnC4igfocJtXwtXndD69ltINfFGCQb7fiJugDVdGmhl+A/XMaFf3BwvVFdgoLDea+SW
mFmY6pyqUGW2OHLUQJIOvpH3YPGLyGmFa9N/22y2W9YATts1rpTTbEngASoalrL/ivDxAGkRlOBi
Kpnok+g92wZHIzSvyELycsWx0DeOeb696shiGb85CDTsRhWbEXvffbzol1qwOq/PbnFXrLt7QFX4
wGHbet9N44WQEFiIkNPqGP3lLWFbd/3M5NRCR+Vop9JjOx2ejYWziB5kABSKueafQqNj++m2gjlX
yK2aitmjJ+ltvR6X+sOAUiUUdkHZzH7kdezh3T1qyJFa4vDo2Q8KvvtXCqSn0iMEz4EwoWUShaYN
fKeTskRBL3pPeTVgvX5U8HHCEr0jaX9+L9zN5U2948jVMx6xWNIgtd3s+Txl68y3JacX/vn5NMfT
sMrmqd8e+Bo2TdhDgUuiAFssfm3rETrySb5VFu2O8d4KHAXtUdgSKRkEww9hBMFizUBgKwAMIGwX
YTPAsgyFuIB6qNmnExmf2vsLnCXCsKkwWtOgoghhbRiLYv4qZC6oEVhM9/0R4792LViau62DZoF5
OndeC4ALxBbZUr4BF3JBq6sjI3T2SJkStaWB86phGr0Wz6KJ7Y8LimKxElrjeaXh14oxIBgKS8ZO
O83T4Mzg9KiZnhUaYRl0t6IfQqPBRJobi2YLiXpQby7T8ua8yX1rQbv4pF2ljdeuhl3LveYoil/u
yE0eaIv2uV0xpBhsKf5nIUizSXfECc2+RdOYEBzMA5uQzZubYiMsrzNhEGeSLYbdBYriDBWUIYO3
XQBjWCcmV7Ypc87GhFGeB/gkMU4NMSgMdcPhfdjkKK45tTcSg6vvhlVDawVVuOL2W3TYjYUWLCjD
x/t+dnb1yWV9YUoBaPSEAnWbI2HW3WyElntZ3BkBW2rD1xS/Xd9c1vn9MweoN5yRYkmvhGrJN3TP
CNCFGhYCRroyf83m5+d0huqz8G0kkeuUAF1MTbdYcvMwlwrQK9iZxe6sgOTgnlGucpwdBoAUYtak
WwBCXvuwd81E/HfWh5WEQdqEGJs49FUJl9lBd7tXC+9RaAt1/BbIA/yZ3wb/dMtm7LGjufHTCWtS
mlZr2a/QZPBdsxsAhoTLuVk7c5tDvXamB2ZQ83dETGG/EG41q+/7h8uWNeDpQem2swOcy/WMPU32
BVMykp2NNOVcQ/aTUJg8aSj70tyZm4HK9jbMyjvxLQMJJKMzJeExfFEg/lbdlxEnPe3Yly/EQT3U
/qOxUrB2qsljtrwEyYMwpJ9opdjW2qUxF9zgAphKHEJIUNk77JkHVAwh+/PJbqcuhM/4did2BJp+
i23JtgsjsYeluAuBZ/C2OxAj8JKqLvbmjmvXW8AAME633vZ8U7JbId+xFYVaKLuUsxXHSMIsryhn
y6XkyLW523PgJDAedsh6cdwJVTTfqG/Ec4QrR5GoMlBV77w5CkSYTlBjONihVLYPcQl/xBEn6UFB
jp82mQhHtFBF800BtfcJLaKggNLrpvqiWanCXeDtAMc6uflGR3tppme0DaTX/LztpmqYQGBOjAuf
iOc7M9QXemg+/p3D+eR3oggKrI+u/cpHCzUs2Ai6VbHVgQ3pf9iPzYpGi9MbMLj6leyqodCOssB+
ZTPl0jP7GEqM2G5FIwByoKKGpgsHdLeLXk++Th0pg/0OzCGIyhuoo+ml4nbPRUB7IPDmd9pMuxW7
OF0WWyP5URvcooB+6eiQ6bxDZSODinu2Mxe8nNpcIrymhd+v9LDjcnjANzkVgTbC6MkoBOlEVF7O
i6DjdXujYHoItYvCBQ84j2Kq5PPhXtwt8U3BLp759sIOuducuZ3enQDmYte8q6NUQ/vKTeVxoCjM
B9U/B8Tn0DKNKc8k8zkJE4Uok25tQ1cuoMlSvC88GWZm8CLeEe+LnTcNi9vG6+4EObZwdlSsCBQv
dARvLfjH+ynDykv8DmKtYSLkkxfVn/N1JuCakw/0Nobg4O00ai4ZCxVHhebtRvHnHxcWtypdFfs9
dURCN5p4TxHHdD6NnMyxcw5Qcwt/h+EJ7YPTTY6zePOJQ0YzWLMkJ+vsdj3xmpfl5PGp9R+zGb7F
EZg4zmqWt0tI6/FCkVy0fNSmt4+3+HiW/LpLvC9eTjDAC44d4aURg9cxOUR/dnNOPb3J3MUG4AAd
F896ilPMJZK79fFmCP8/R38IJfQ5GomL6mWuLl8Y3x0nQzv+4Rtirbm7CoCXgiXFK/RA/mc+nZ9z
a0GG4a/KI/+Y2wOvxEdcJNrDl9//iK/yAVAxogiOiUGSMUNOCnc83bL+MT2EOsm3wzk/rHOGnaPZ
99m0fZcOsMKjs74Lhi2TZys44U8+ChU4JqwbAXmy5cne227fv7qlHJ5T4sCnFPluKu1Z3cdJyBcH
lkIoFDKxlpiGrIn5nsoRE9v5duv56kKIIOBLuJYmUrX4DgWKFWC+gq/CFX+XRDuPxns7+iiGncFD
jCEcxVMEFjP0ffT4ugDL2fI+T7mGYUTs8SCEhJBhSEvxyfs4hfPCp0zkqVj9osQ5KxJzjMFJJpjX
W4+eeeCrhP4mXIC3go3u7wVmyz5Eaw99b7MJN2G48TiN5SmnQZuLu3g/4tr47/EFGz+apOLczxGg
Lu+P9jqdkjbpiC+Qghdu3oQxH3lvwtZ624i6TE4sPOM2bEPBMA/wC4fp98VrGPq+5+NvfeMQl5q4
nkeP90SbxHMAYmgTbRDNQJPmNSr9G8WgwotkTfGhv+FFGO63IS2j4QSAbPgnwiFSMjoXlLXY89Eb
9VEAv+KB5/SVug7CJPT3vKRD/p73+Y1I7BBtC8M3fhcC3YZS0OjDvb/lHX8vekb/RCECs0aaifow
N6bplNciFOW9ftpAgMZ+T24iZTGU4mdPglmO6Syatw9FXAHYOdivw2IvMUHzab4i1BgDeLvfi5jj
/ZG7KM5ac29YANhDsI44bKWhA8eL7r709rx5Cbf5VLwV0wVuq7hWEgeS2zAGtCfkE1GHcAdsqFgA
/4gXe0qgpgsV0rJD7pI8x7kmVblbUdZWph6u5QXW4jYUh7wsBCY89QrgICaWQAfi2Izz9xOWnGiZ
qCtn4fDkFOy5N+91iTNSpl+JzR+G20o8HMXiLXvv+BwZ07MkueHKrraMxJZBohX4pzZ7OkbT6aKw
Q6lWtPi9N7RLInhB1IXHaTrfoHvzbMslYiT2HseXAvRpDwDURn4l4IF2Moy5V04vLOkwY3WG7E24
dVnUQU/y/fwUVNhf2U21KznqvDHJAWXjw+ww6GLae4SB3FQ/RHpwvuJOPZJRUf4QSFkiIAqESoaW
wd8zT8Sd55eRw8DccKM9OhUH/Nnw+YbuvY/zfv9+7MgI8674I+42T8TEQqC8vxyY4dxtcVvCPeNK
Kdx0zHcxxBxacBqJLS3uBu0I9ycfaYbdiSYQzncpSsfcDMOdkBtIKwHOiVqUIzwQNMg5IaNEyeIe
h56YpovNZg/EJjN5g+uJebpJVuGe5SZEBTBNzDE+EjhSewx2sRZYvm8EY4hF/JZ7yUoICbw43mJP
ARs8QGccgCzNBUvT4vGBR99e+1wE+gKBxr7HOhdLW6xpUV6IoBAlsqDtOyqKJq1oD+Wn08XbG74C
cTHiR1zytuf5HnHyvvZbdy8k3KYWFyAf3hZvyRTnxGbxxn/QsBAHnPYKECxe16F+BxjoWsQxiCVP
wxAUondvi3BBB+muv3hrhXvB9xeLT1IA/oXo0qt4+q/o0q/o0q/o0q/o0q/oUocz6q/o0q/o0q/o
0kcOdh6/oku/oktDHJwYENuv6FLOcL6iS7+iS7+iS7+iS7+iS7+iS7+iS7+iS7+iS7+iS7+iS7+i
S7+iS7+iS7+iS7+iS7+iS7+iS7+iS7+iSwmB+v8wulREPX5Fl35Fl35Fl35Fl35FlxIM9hVd+hVd
+hVd+hVd+hVdmt0Wcd7Uf/3DUP4MSlZTZNuwLFl2TPMKq9WIpb4uTqY2FXywNb/ip4GFx5yKzFo4
dsD9FFn/5P3P60myNEDtqwEXNAiEFwH/x53lJ14JxZx4r/UgbgGL4fIODkC2HHmdGnANDlAu2eT4
TSMb9LIGK2KiT2RSTAVEQnJLSjzp2C3EJrbXel3Aj5++lyNwGcT3BM4LGZegBhnka6aUKDIljYVI
sMwEqgx5madJsy2JAag9kcuYk+2ohKlfbkEy9HhGCqPxmoCTQNYniYqCxRssKQDCwJgKDvNiR8Jk
qIRHUHcAo5oDhTFXXmNRxjsalMg61cLTM7zSABocc0HIDYJYMQUpTrxBMe8FvKZbOMFDoNSeeTfg
i+IFnOK7w+S4BXkEDEfblxPIuaEc2oGuRkmSB1ik70wsMHtU0HJgGJoJOiKBpxR7gpAI5ull7Jk+
CGjAzkEG5OWLPIyBk4EH2h+nui9DZq1vYf6b6+DW9B5804HgAayB12sm2kabQn7N87OvPQN+T7km
dEfi2WHZkRDUuP1Gd3Uf7rylJbLIdd9YwYRDIRQz1SDzrqDKuXznq8CpmO4J+MILRBfip5kYm85z
nsvJaSkq+U7iN9XSbFEhCeVUDzAR19VLZ9qDkSdgD+XgAiiL+n0I6uV5OYDVUJCuSAZUKDKxzkFB
UlfmQ8YVqIvuDLfwQEbEcXIheD6Zpl4yrcmct8j1kMgdEXzCpEdMnZl4dgh4d3YgeUKwDAMA6BOO
T/w9qQCCedh3ZpeFNBPpDIfg+CwSBMS3HIkcgQuVOLN8dVmkP0QhybO4ULxnM+PhF/JsgKUF61HN
jNU3f18fgra+noh08pQU8MYX+AyCq8jwyZUHilM0N6V58IcFpFMsLsT1i0bHgXQrmg+sKKvpvWbP
Ec0Lj6s2bB9JiyGLxpm1i3TahsnKeRIdpB1rZ8b6211oW7qLJhbr0fb0O0d0473kRDyCrqndptOI
MiP4rwTIqEjbl+4NrpZm0u1xLoAWDjfJVKxiQa39e7Dqz0XMFUrzl4j5EjFfIuZLxPzrIkaxhZby
KwC7AweuIZumZeuOpV0Rko56kqS9o6lTswMrplskhzCuFrZ6k2WzpvJNsiLzbZqTDawfXF0O+yY0
tYU5du4AWMD5OM+B4AEhGriwo1+yaY2hDFyHOa/sQG8npj6xgcMo/XO97ZKpJk2lKKzQIywyxZeZ
mriK7R/NwErmVT7TLsvInF2Ok6j1DBARSMHuF+U4i4sg6sJ4uM8qUEqczTlaKvXsCCp2AXx2sS+r
jU3uvb0wpF2p3srx6nT8Jg2LtJ2BX9G7yiVwDmv1cK+fwjQNuiqUzjNdnkbytNP91PStfKIfp4O5
igByNCYG3FSVnz2q4JyR668FST/RSP0dp7EFgwP5bO3wY4j9Atg0zS1a3yjCS7Jok+/mSXPH8zQZ
VzVASUkwFLPmNFUASGifUmk/kA6eXY5uj+Y2+A3VjEELjpY61aJNnpXuoH6LDlslmin3+fFWlx50
8qiTqZ6/Fsk+vdym5irvHw6ndWM/8V81J10VGPmiPKyKeOfoQWotinolD4s4W+rpTh8XWjo1xkml
rCpl1s40a6F2U+dw31Tr2L4btXlL9uM4sabKAGueujJralt1fWg2M72bcq80ACH6qaEsZGkh6esh
28TJ06DPsugTLqLPZ+MVScTXbPyajf/T2fjv3/v/ffhR3P5dCNZ/+w9efy/KoYoPx+bq5d/+T1s3
1Usav+R/cdvqx0v7l2L/l23z0sR1E3+v/0MU9l8X/+3Xl5T1j7oA5Xr55cUkb+Jm2LQ/quHuR92m
zXsraJX45r/64V9+vJdyP5Q//vrH96LNG1HaIS7yP/7x0eztr3+oJhL9338u/x8frl8yrnv6kf34
+P0fL3WDyav/m6Hphmraqu7AGGxBlXP5IT7RlX+z4UMzbMN0NM1wBH9bXlTN8a9/KORY1kX7/lT9
N8xjGd4bRVbhTVP/+M9m/DL4/7wZf8nb/7K3NbH0/7lRWbJiOrpiy7RIlTUob6/4bQ5q09djX3Ze
a8exaSB1G7Nwz6bdHsKDpcnnhTWcpU0py2MH8s/5AgSYlZWJOVUPF4msadmIqrumzFJra51Gu3X7
sYxfj3oVHz21HwEiK/vIscK+GI5vh9Sxixs5T5WTp50NWwvVuL48n/JWUcDE0zVnuHHM0nyWNAUA
oVMqxX7bGnnvWxdniL06zYDgSU6aWYZ1rUlKCi27aoB5mB16+fWnW/aPsfp5bBTBWfS7sbkSm1Js
nnP9DEXCxRurGXwaWM1Al43gsDVkRlv+/7C+K7ukkKKDconYEWvcD5e7C4S+WNbgWMTAziy0TwjI
lM9u/RVJTGPFzjl2TMDcgGwEm6+7dQTA/DGIQrhmJ4YKKkod/r6Pggjo45BqDhMP/46qX+lFet0O
nVR1vZeNAOImD0qzlMf4EwtP/ZWG5z8n9T9rETf2+8tdnB9wOSn/S47aMTNUq/faCy6kw+MFJNLR
z4OsB843CcqFhAOjm4C/CES35o27sgYxMJn+vq/Kr0rgezMMzWL+abJja452fT+brG+G3OqYP/a0
+oYz617DnYMjA7Bg/AxiGpUwlHxSraAZ+2WMRc2yYcL8Y+qGol6NcXqQL7KZWi0gkN1SA9Gpn6tB
A+PAZyTBH/pnKaqmOppu46lTTP0qD3zMD32e9SYJ+gfuZiop5pujOD1cy6dUmVlRAsve7/umfbiz
lmUpOnxfyE7VUt8//+nONlFWNYmtCa8eMKYzDd9Z8dAtKzyCI1BfCkwkPfiBwgF1hnqiATayA5pT
B/wI1wpYAjkumn9hzD+ICstCdKuqYzMWlq5eEWDFaZzFfUS7gNG8M2Dp7sC0Gb3qTtT72SISC/PX
G2zZpqFhXjg2A29cyew6PUS23lFZXH7XslUyglSUrZv8djSiQDu9/X7MPyxZusZatSyduphSV13T
ndPBiPMSkCu7Mu4b2+41N0u7Gu9RI3fyZ1Lp46SybIcl46iOosuqerVoYvOgdX3bNB4M2st+5jwe
AIxNQfXJF2JEYVbYlDvl6fd9/CjqLcuRVUPWTMUwVNu5qtWxhuwsXTLgRWcAF4PnFs3yUPBojKDD
Jt4ntYmF8esNtHXLMtnnNYM7eO3jbjSlbm1ZBxZn2eFPziYGsIXQZDjeEDhTgWRWelinc8FY/pl0
+CD1MUh/rvuqp3nUaCddoe7xe4/X2ghjIPEAymetqEAf353hwj18smw/SkJRqW0hI1TLMWXtag5V
tjNWSWOBPoYb3Z6aXhPA7RPEGxbqvAFmD4ShGH/g78dZ/TiXfq1WfP6TtNCOqdzIA9XW4LxCvxUD
41wtpRB02bVJUk63SBcmUHAXfdIYbjwDIxxkldzTnk7BZ4v20zG4GngzKcoi6WhMHxRrMPZgmGgQ
zro/Ap4FutTcArHFnvx+CD6KCtuABc6GXtdCTH+Y16citaW6B2oujtI6OI2GsTX0GOYU+5inp5dI
Ss5nv7h0+AKUSGoP1ie3/k+mGzfdMQwHJjpU2qteN46l11lbVt4F/jfJ2qSX19/38M/G9ZcartQY
q72MR1sVNXinFy0wvXhz2gF6CBIOUkP2m035PDxqt59U+1Es2r9Ue7X5lWlrp6eBavVpeX/Cxoed
CWe9gdwv7ivg7Qzdz+AdevpsVn9SsX7FMmpfzno9KlScyOtClyeS9a2Skk/mjfJRiaB7bO6OYemW
rsmiFT8tHekYSWdVpxZ5rgXZ/DS1VvUsYTPT158M5J8IQ2pybNOCkVSRr1XCUq2jqs7EQG4s12BD
P8HvYbkViGRbk5MaSD68AXzEHRxo9Vxf15+4R/5kiaBSYFEhjNnElavd9KyptVMbJvXH9awoGnc4
O4F9Kj3FDvL6TTLUz8ZWlHgl/i0Fyw9FxsIHqF7dwTMbkFnmSIKLFK0rzXDVbF/XIM1LnFhZ6AsH
NbhcDvgNd+fj07G8PYKC/Mmof1iXtsGqNG0eUMUVQ3z+0/1tsrgq83MNpB1KlDkVWLuJr986q+Tu
78JY+W8vGNvQONhln8Ut6sjmVY3suQf7qHdgGbqj5tlI4hlovmBBy1A/IQLZAYLN2yfdVK+GWlVM
g2E22HQAMvqwr5/7MlIPpZN5vaEHWvwcD8e7yulmrdGuEh0WDmtcl3WxKmsDTFdcoob1ySb0QT69
N8GWNRzCaFKOfrUJJUd9OEdnOQP+3Nk4Fep4rvmypC/NEeIhbZlUoz+CjDvq9eRUHCFATx9G+RwM
JpTQRTuV7cb//aiIkf55/okWqZqhYSEYjmpfK9FdbBjZaBuZJ+NyzRXdRekKfl/F9aK6ruLqZuua
fc5tjSpK7a0YI/9wiiftOfM6E7jIgT1Q+m/rGNdVXkksVWvbEXGWeW3qO8BTe/KPDKg2zC2ArHVP
Fli1BrBpJvbJZ6vpz7prGLqjqA6eIdm42oOyriytUh8zL6tgbEycyVFrvExQuZ9h3ItAEG2/WSXo
uHLpWdVlfmgt38wPU22wPCWJvSYbwlRSJ6r1mWL7WcuutqnoJEt1JJg8ne0RV8wMAo3X+2Hdh5BN
LpWHal3cv7OlfK7kXitfKvNdNzVBQqvrOkzNv0oYo7alOB6dsxetpG/qQ3JxDYgn+1UCOaaBkmuk
Dz2slw8y0Gi/n3zXO4qqOKamWTYKPRuYY171eWyL4hDJZsHW3Mxg75leAgzAT6v5YDRc1WNdyfG8
ybX80FKP8C+804NMicGYWtNzEN98psm970O/rlp6ZdqWaqoO7kP7yqw3k8yIOzuitnm8NoJ4Lqiz
JEQndBgc0386p681ANE7xAOCGrWNx6v6miIqTr1lgps4r2Z50IUtwRHwwAbW7Pe36yrkBzfQVU1C
iP+0F8VaLuVHx4BsE1h2AOEXR5heUuwhIk1ghx3AFEnmoPR9Ipn/bJqYFkOJSWLK8rUYVM9WfywM
RVQbTfMgmkHCOWumn3bvo7il/J/quZKFdupcrLpVQYKcO98Od0cIyw/zGPofSyAICzz/z3qmCFn3
y1zBlBVaG34SU7Ht67kyNJo91v2JPX1JuBQhTsk3ERHUEChzAdwbRFgBVfjJbfyw4EWl7PFMFfYU
x74SwLbZW5ptU6k+PYAZD3b+oLtVxZo4w00kc5R5I6w8pVt96vL62F90R+QvegV1m9f9zQZluKi1
BMPpyvqmLGEMmrDfLvWbFraLBGzqy0L5ZNa+a2m/jvGvdV7NWqNP6iqtqLOeGN/idfyiP6srThy/
6YSCSesK2oq7SrBEEj317UgozO+H+2OXLUNncWqqbqrsp1ejnZwyXDC1CYNXL++yEazrBqKBrjt8
IkwVsc5/7ScVqThG8LYppnrt2uqS1lHzRLMFyTVw9vX0NDVv6lmzuoSfzdv3sj7Upcm6LTRj1RGH
LD9LAis5NHVjK7bbBeZkvMHF1fvNrVS42VropwDS52EBbvtxndzV98Zcg5xEgIsL6oz/h+HVdRU5
yy6mXwsHVONULxvDdo1D5o7xTXeO3UILf1/JB8mgMrQ/VXIlGcoj2oTTUYkMf4EDHdWh/kQz+bgm
f63hapbIzSFR4gs1HC/f9GKjVqXraLfn8pNJ8mcdMRxDVziS0piPV9Ug/g4NdiT3zYJ1yIbU4vhJ
R/50Gv5cxZU6EY96d6nZ9N0DVH2ERUqePGtjiG+ETPlUoIjF+9NEVBVdWEbstvhOOB8zrtwW1tAl
o5aoMAAvLxN4RIImjOAPMEHbjTz5ExP4ail/qOxKexzisuzPBZXZow5HMuGKxWcqv2pczYT3Shx8
QQpOY84kriNS5NIx9YNxMt3uoI7fD+euJDgPvVO5iZOLRQxmqR57rzLr8uKOlaPkC/VQWMOddNIL
I3UVJc7zoIicJJ/UfT9GXmFm0c5JmiiZxIORHPzOToqFejR1ydebplr2QzxsbavUdrKSqsMkbrvL
TaceWxMrt25fs0MZyaHZd8b3VDqf7tpE1d7KfFmamkv//FxXqpdj21v3qdx2g5cVo7UpNQe+BDvu
jhdXKc75o9k17dNFMjPA4a3MOP7IKnM4EIAi6afOjS+WEacuJnBc2hjYkt0okB7l5WB7ZtGm/eNh
yCo4TS6VpveGG3UxrjBPMRw5hRojL61+mHbRoMvzrM+Mclll8ajeFRdTHV+77Bi9oCGdjE0x1M5b
I1WlMy8M7Lvo0BMaK5dtO7cHw4kWJb1H0U+t43DyIuMwSi8HrRxqP28G5VK5Q302YMa1pFPqHgvn
dF6e2rKVjYmuZ3YCV6sh183DeDH6o18ZxzJz48NYjY99V1f6cx8fpHF3aCKMR3dITnXSL9I6Omox
oS9HrQqSOk47GNu7SwtDSHK8XDz5GBvdj6aNI4gXT3YGERz+CIvpLQ8XZZoPZVRt895qnnPLtJJA
UVKnXDtNeqxgBZfkc8Taky66BlOCKWnlXo2iUj54TZ+VpT7N7PhcMw5ldggqTT2rWYuf0ZaOUuom
ZXXIts6gJPowupFlFSPxx+o4RmW3l2NpMI4TZxxaVfeVvDwed9Ilykw4W5Nj43T+Qcs4VXM7o+m1
ZpmeixOvivwcnb73FynWYY9oGj0LK8mqtLlU6WUJMY/knHZO1jHWfasl5kTq7OqHHCXp4py2ZTIr
mrTKVtbxIp/cJLeMb5jylRbKcXc4FV597orTtChjPZu0ctR1D4VWZd9V+2CfPV1roX6r+7i9OSdJ
7OZHDjr9znIyzbe7c/qtiLTL5pAc+8nJGqOn1pQOKxaUtpPOmbE3SsWA4iNLndodDWeZl5cjJKp9
dCy89HhBr9CrBLqELE/3hmED3d8MMnfCtuZ6ET1FVjpMTGy80NEqCCKPJrbvsZdxt+bQRGQWxB9G
5syqS3qGv8eRdMlrhHLh9sMlmeiJ3J62Q1PqmqdYOEdcWT0DJh6dksycpPlJNhdWkWpH78RaP82V
Y3Hs54ktDfLEri6NHeBrMM11PphnWNxM6ZykbjcWClFqZnF5ygetVteVzMzx63iUrcdhTFMw2LPq
8OPQKWl2I5352KtOBz3x8joy5U0cx0qyjmJJg3O+7Z3wnIxJMo2qsZ1lWWsTxIxTr3D1o+lA41f1
jRNEeSQYwVU1TnxjMIzaTy+tpnnZcMj1eSQm0q02lCZUPQfTfmUuFt/zsbFfzs2pOsysTjYJVR+k
OvGdVI3XZaIeKl+x81T1GvSwedrq1mNsljXWdKbp/5ez81qy20jW9atM6OZcYQ68ObFnLrBsO7qm
EXWDIKkmvPd4+vMVNXu0FoBYEKWIMYomO1FVWVlp/vyTw7JLzdo3jqE1p96pB4YHhXLvJR+TqlKi
dw6mqv6gaxjG1g2DwGrfVJFdpecp8nv/W2gXChX+3i7VGN8iMFryq5lXesdBkUbzwZeJGrRT2EiO
/eC0KazuNjUlRghNdlC4fuEDhss7I1EemkiqdTTOqOvGLeykfH3bUflRM75+Dx1ZlAF1EneixDlz
zPAOnTJzWtuN7uRdfB4Zm2UwXwuk3aN/lgjWgv3Y78zfR8b9aNrDXwBHLB9JhxytQtmXh0ohJ33t
GvqjOtV+hWsIhv3Q3QW7kGl3GmiFihGpHeNTxv6YMzZsw0VbF4tUm9qFY+vatdjeSqfGzPB+C+1d
bu5T/rs63N7cmfPEyyxWRthC/kixVXmWrnAq3aQYg4/mG29lOdp3TXO8LWEeD/4hQiVCwgdTZHle
qfebKR6iobddMAgMnWd2lSJ6OeiuIDnD4Dfv0NGCsBURCidprjT2n1KNWX7EbmvP8kOkyuOTZDF8
M/i90hnlmTwYTbrhr69uIlED0ZBBDGjPNtHK4qTqDJnJhmBX9bRx1WEr4loVQWJJZ/8Icue1tDLo
a9v2uQN2+Cz1zM7K8v3GOc1irT/OSSRESJnJFO1m2pYkVhTUeU0p6akTjUlP+ptv005+ZCbShsc+
T14tRInVXiRdOvyy1EupWmUcDOPfhk/4BDG5UiaOfgipt3y+vbal/4mWXyxNXLQLeYHZcYWlysb7
YOqdIh+ogPzaVc3j1Hob/vQ8ofRjbdwlQiuFAAqoyLWsZOyKoI86oe4FowOTvU+rGP1M+UnKaXFS
wIOo5+RDDmR4a19X7AUygdM5vAjKApuRJ0MlqVHMtlJU1tT8rGnyXq+jjRu9oosKxRT8VkAZzqKs
Kukdnmrqo+7pJzNMd5X66fZxre3hlYRZUNJPSubEORKCR8PfNwGTeEWPWyU9mOSRlO+q633Vvgc+
Q7229nAe64nzu5I9Oz+nKqdo1JEd+/13Pet+LZ3sI8f8yg7q9wAO32dttM+6/FRq+vvRVLdyn+L3
zwzXpfx5idUKNRRUrN14Xd1pZ/vOvxsf/0Lic01ZLk5xXvokP951o4kckFqqK3Kf0T62GZkqOtqU
nfbBpnKyndld2GWAQyZoHs2iCImWip9fXMUqs+REHhMDQ5bLx05Nw7Pn2HS+xYbzeshj7atxUM3H
wHQrNdd/N6VeezK8kO622qMjzEtdr5AYR5Mq9T4qxm+3NW+h2sDlaP3ECCqGRaVw5moMWTGleZow
L5lIqW++Ka32s5dHSNBtjCzFSJApMwm9FRhd4qWMCsRtsxlQ6W29fAsFQoJN0ZzMq0kxd46qlcLJ
GPWqZgihEjw2WXtIdefRluR+L5fWa7O0vyR+90WhmeD23i3lKmRAgcjJVJcdff4KZgoHplitgZvm
n7VzcxaVj+0LurDlBmI4H90UfbqL7EimhJKn+6XhGh7TZFtvX1JDTuKzN/YbxfmlKTBUhaI8sGjO
SV3spOxVQWMVBaqIAQofUgb50SiaMgwvGTaN9/JR/AHhI3/l4O7pHOL1zdCssneSCmmEx4xdz3gx
rMO3/C6nI7Hc8CyXei7ggn/KmmmhyfVRTGsyXTNXRZdOFY13t7VhXjJSFepflmnomqlaLMcR6nJx
0b2xjoy4zYE4HfUeoBkD7HepaKltc7ei6kjmzCk2EnULm4ZMnFhSgbZBHneeildySUTQAuEKXnuc
wnyvV+pdNln9/m+szsbjs7Uflb65Gcu5AUGu9gwUP01HO2Fwb7RPd0btOid82t341dzyKxbumVgb
tkMBzCSgezMfpmvzbqIyx3Rnn/Zw+QlrveusnXNKGBPmHf7O+i6kiVt4cXpl2OlqXSOtO2pHlRbx
o6jgBNZeEb3ImSs1m4UjdZH3nK1w9jSkvqGB/C9N5pu3hzDcyYf+lL8wG/no/KozPJZy+qk4SE/0
NR1Kddf+FRz8ysW42uWZ59FOmRIFBetW6w+q9EXLNoyk6J24ft5ni5xdC/KfgZ3Fk4SVTIcP8Svz
bZJQwVWZj1wCGBiNnfZkvR3IpYjSqr+5y0vziRrponvDdEDyzq30NOSdatBt4RYRUVFILmDXG+pz
VKufCQU3rsnysUeYodBPQoxOCDvT2STJQzkATuwaWpnvfTP/3IJz6aVOOwxOdDKc8LSht6vndyFx
prdpW6d1lhkGRlQ55qQbX4G8p1mfdvuQwZExtjTYkLm1SPHzi6sytOqgNKZiulHXu037UevS06g+
FmAOo1rfSIasWjgDEC1ZYLwncxaklbbcqlNIJj0a5Hvf+GRb7UlP39/eRXVVSYllOTGyHeocXNCa
Pkk32cHWUHbT3/KfQ/ybtx/fDHekTPfF2XrlnRvmHTPwm4752B2+tZAPMET2XN1v519WF33xObPX
yrL8tLRr1Cgeaf3n6o+JfbbUfsvorSrPhRxhoC5OkqgttPWRZXsMiR+ehUUvDt6zwgRbUpv79tOW
q7ZcGGVyvGHZUSmiLmAVatdScqTq6WpxoEcfPLWNmOztR4V5h7NQWxuv/hxYyZusgTIHWWlYqiLz
/F8vsJETvesa23Sb0X7SmsqdzN+n7M4mr+2pz3bCiPSkedB4tG8r1ByHthA8u5ZV7eiBbnbCtKsV
BZbjpLrxAyHxwQNyuE9e1cAEfLq1XP+4Vdhd3k8WLdpSLJOaGtnC60U7oRR7gyYZrhWTXK2e6vzr
1L2SPFAIlrJh8OZ9TX8s9ELYTIXsqhhGnmqxUD3ABXldiYp88izwMsPE8GGtfLXd2bQqls4UOiWw
6yCuZ2KTvg7Tzmd/g0f9Xt91r9O3At1IW/V7DaPnvdra1DXNBdpIVxzAC4KZ2TMWN6ZUBBPrpFW7
A79ql3dlvFUJFY/tVSiMul4IWeTw1MKyKrM1XSXoD4pc7VvpfW/ch91jFn4zE31DSzfWZMwUxdPK
rPdAHbl+/jLR7S1Vrp9ugV+X7+/1mmYnlZl+nhQFa2ojqXOTzoHJ0ppKt6kKeGvG5OX2zdta0+y9
aOPet8i9mq43/DbRNl9Xb/Xk19syViIX1qQbFoVJRyMwm20clQm/DQK0L7oLz5NxJwzn8BZd3+Wl
oFOZtm6Z2KSFYpg/6snkoeQfjaUXhjrOtSb0sHLcsv4guebOv1fvNEaE43mft8A268ujIZZAhqq8
Oc+RB2bdh1qDTyid7VN89u/jXXvM7wSSaTtBsqoffwr7YcIvltaWpWT02Si5XQaqp5Be+ZH1JvS6
z3F3vH1sa6rBO2ATtHORQU9d28WkLuK8jTm1dir26UT7wHGg//O2kOWTSibiQsjM8FN8mvK6aLCH
GfW1pshbMh7y4baQtT0Dag3I2QAnZBizlciRF8mKhk89UMRJ3TKWh4Mj/ZqZUfeuz2vt621xa2sy
DQMQM+waJCNm4iwpMpO2nhw3bvsjz4jt1RtHs2rP6cUWkG3yKeq84DRJRT2q/R/hV7sbD+0psl3p
ID+32i44kzrGpu+abOOwVjX9MnUkVn6hfJIeqU5tWkCHH21g+fHBvy8OzUcBFMxgerq9jWKb5pfY
AdvJIgF3LZCyDfCgYCh4QixwpdPouL33xWy23pA13biQMndldafsAFUgxSmGhyg33o0xeZW+P8VF
9fb2gtaeK0DePIpk9jBKM73oZIlMZigSb5Xhplp6AOOauHGTPOdKfqgM9VM6OBumcEUXaVuxZINm
W52kwCz46MbG981kNEXv/DmKB7cYt9BoWyLEsi+UYlD6aUitnh2s2vPgqPt++nR74+Y903hNtDOB
g4WTABdtAaH0fbVv+jrllfoN3obOtd86rr4rcQ8DACv78XMp6ODehm+83I3c/AgN2dvgZQvlvFwo
X2HD+iewZNaijBeDBc46J7HdEDhcbn7ptrJuS0/0SoAzy/CBcJn6pCmpSQbjQ2SMjyY9RWX7ECsi
B7+RMFpbjUYGW8WKaCC3Z4+yGQdGYXcDFcNYPyt66iptsWWmlhpv6jq4N91W6XGR5/m2sTbCsRpz
29X8/bjT3OgxqQ/ZnX6IjuY+rA/2c/KgQ0p3Uv9Ce+FKUAE8XDBHEAZTaps3T1V5F3WNb4tKm1Uf
SGno36nMH5xDdUg7VxoP2j0kOX8FoSe8pmvTJSRroApFa88ibpukwBhilQ67zJxeG4EPh07+kFV2
+8aifvQBXw6FVZv60PpTv9eH0NlbsWp+Sk3bfwA18nL7/qwkqvkeTsLUdK7QIvVuW2WlYX0EdDV7
X5DwgHmQ1oq/4p/Mocc/7qqB08C2yw5Fb7E3F+ZATxU7idSJ+hS+l3wod5kK3jneTf334SGYyBIO
Ox2SwlrZpf335Ckb/0b9GHtx+Q1C9y++oTWjyUjlUaxXO+YFkD7R2XEYKTgoI/2zW4/ID4Di4sAv
Fj0z7YoWjeWkUFkN8wQ0V+xmybRzariiYtBfheSqTgury/huCqH5hBHKg2XLnGh9tY5dHrlG0nLD
v4ZW+qhIn6vkrBetW9rSg2NlNFoFbmJp780peqqb/mNTDeFuCtP7Uo9eW0298e6uGYbLzRMv5sXm
Gb3i2CDBsEIpclUa6qXPG/q4ZhcMat+mRSVKBTJzLaLPii518F/crATwZBcPNUss61/Jdjz5Zvqo
WXcSXbJl7L81hk+5/q2f0jeNCRdkGu3iIn6MouIxbNrTxnfN2kr+0N2L75oFX6XVN4VE7oOaZ/mK
tvdjfBLdQPrDVt/F6h5fCJpdksTxlAq6EdtNotYFpehOVn64vZilY8MduBAxuwPZ5FtqqGHfMxXs
5lg+GcorNPNTndnubUlCuRfKfyFppvwy6cB8SLDy9XRKm/S1LElfpcrZWM+Kz3u9oJlemnqTh7qC
0jT7Pzqa8tjVvopGHFEDa4y/EGytHBNsRyTfeB4Fwmq2MttMvMa0WZnfybvUy89N3W4VEVd270rG
bFnB6AR2CacROqcde9gyHEp72lmsa7qX7mX50f66neZfceVN06EAp+NPUS+dX0EpVVopmwB29bQx
KNAAh6ULka4rnbqT9dncOLzVjbyQNrtYtFCFZpXyFLOhD2ahHrom2tDClYIi5kTkuChti+L2zNVV
aCaUUy0iTtiZ8EAdJ6h+RZd9+MbYgTfdrJSsrAl5uNQQgoigcnaHc7uNA23k4DLN+mLVse96Zb+Z
MFwxSVdSZtcYHGah274kwI3No3Ee6HRL34ts8xaYcE0jriTNlB0+LFWKEqyDeLgVSJ+BLz60R+mU
HpPTVmf96uYBVKNGL1vcsNkLYFiDIRujhfcJRDaM3d7fzNaL/Z+ZJaIs0cMi4BTkMa4fmSqsOqcK
KBdW34rc9U4pxNPxTobuei/WZEebTXsrV9liSRrUQ4IkZq4RaotH5NWq7Y5WdAh81e1lfN623f+0
vb0SM1OJvm6lNAVD4ppAy2mVdz168qV4C5i5LPIQaFm06EE/Y8hAF6/3D/iwWpQ+qUFN/Z7Jw76b
nqwamFX2Yo/RAVIC14yKDTuxUoG4FjqzhoNBb4SXRvBcN/FB74ujZ1YPqpoBhlPKQ+2Yn/zI2dNL
/SAVW33hawHD1YrnFiTJjF6WNJoBgfEmdCMHexotYjBP1k4+tvY5OCdnjjc8bsE3VzTnSvIshu7j
zBnMkVybpQWuNXxvYAXwyg33Zk2IalBOFdgNusFny8vCNtJSk1ybIn8K88fe+6o2b26r5kr5mowX
oY9KxldZchpIZmP0vQRIZfCBN6aH4Wz39zGdubuwO+iuyPkOJ/lM80AQnapdcAAyvvEJy2WST7R5
1OjSo5juzOxyNZRRXAZk+5JH7U6wm4F1VL5KhxAshLr35X2gwSO+VfBY3hZLtD6TqILKxlgUPLw2
qPpKY3P7OPCfkrAfukNHZ4MMYa3TDE9pY5TdvdJzz1wjkLpvhZXEd7eXvnT5iLM1gk6waTKVw1n+
YOxD4viaBFNHh78CDFGx0/se2vzo6bYgZenAX0uamW8Kk6Rte3BwxrP+FNzViVt+kT927+NDd6Zc
Vx9Nx/Wex31y+Av9b8utvhY+cyaGsVES00J4keymo0wDXA5Z/wfna75zaFDTvusJgV50cPbyO/vV
sKXiS/26Fj/TL3uQS3XUOWnBhNi8qd60H8JiJ8BYzWE6RDAL57S8b+nXinsDnghr7IAzo3N6XpvN
5Gkk4gG79AdhYA0cszt3TA6Qj8kZbvrj7SNe0yUbHCaeIRl6ef56dpFcjWWlOG5kmyVdpnKlfFPb
0Dz6aW6dBk/qko2Lu6ZTNDYagpxaJiM121c9q8dAlUitKcTPEDHulck+d3axqycVwr53Vv719hKX
PggNlA6hLll69tWa2cN87LvC9DzHrTPVbZVHabPDdU1V+PUC34KfuMj49hyY0+aBRyVAO1px+9AH
z5UOV9Dthay4blfGZ14INUGN+uOgOW5Cgc36FEDWhiHaa4eU6QlbjuJyUVCGAyGla8sEZzJ33cxs
kMaan7s1LYde176Tc+v3bpw2u2rFPb524BBE+gyQpUgezvt67NbppyYkaMjS0lQ/GJZn7oIgLlXQ
ZV3+se+yIXErRws/No2RNIcsVwNAA1PUO9B0t8WLnk6O93fuxcWRintzmR0ZRxzaDO7zsFd3XQcg
QQpcZdhPafjTbp4NfyU8ITwrMrD9mXpG+djJoxN5ru/prjdWh1Ky96m+YcrFb7neZAo6Gv+Q2IZ1
Z+4USDS6DWaA6mRWRBvsBEmYpQTMrgkH62AOwa6Jzfe31XVNgVgX+XwqwjAazh6PcMiUpOkqLrr/
zpQc1/ZhR92qoy8vt0X3wp9ChHJdnJPaGb0llwgJnKeuyHa5/XJ7FStFCSGBci8Gme2bW8gxspUk
H2q+/0m97x7DB+ehy1wfbxE617343/8FOMv74ck+gqZNj1vtCKvLxN0Cu4KmYAVmy5QiTQ79mOOD
FExPP1fahn6sCjAtByYAqBxAzl0LgPGylSzaLdwukd/rE3XmiqLV7a1cvjXs4IUM8Q0XZ1XbOQl8
CxlWqFuYfuULAMTJrev6C0XdakPa8p25libU80KaAcDC87qcClKtvaIu/Di0Tr6PO+kw2TnTbqLg
0Bb2x9tLXNV5ges3AVYt8TChFsXRkLDEnF7myLm31d9t48NtGStpflYGnlK82dQ85vFnRtXRVj2E
jPfBmxQgQn3sQxce37+AE11XfyhlTQDOQC3m/ohaT3WN7WMbITKqnhOmBDE64YWknK7v7X3ikpU7
Qm2iu/FzhJdy9n5NzuZDDLn2hke2oj6AS6CApcypLRsIC38o6igI+RK1OgaptZ8kXF9qnanR3//0
FtsCQgA9mMhmLYKLwAnHqYZlgsTtb7To77Q23ZcjVDLldFbT8eAkMN9G77xO2gWJtKG56vIyIh2+
WwFVU2mCnt323JnMXg9pDqHTNTspDO2yBUE2iaGjIJ0g2xVSO9zn7+ESI9cBP6G1L+8gImEE2e2N
WHk2LkON+ZcEjt5mVQA9YDHp497oJPNukjNGXw0ww7VVqr4EamXsbgtdWT5hJTk+2cQBWfCehHlh
ymGNh5hkeWS4Tlo0j3Xrt+9+XoxiU8CDBxF+jblhByiitNVEMD4Y2n3n1W7tNc+3Raxg2VEhRAi+
C9R2brdJj5uZo0PCJtKvPalelVZthpa4BcltxqvcC4qpwXfHgWlhWnzWO7BL4RHzuBlYLK8Pn2IY
VCoF4yI9pNf2UPKHSK/NWnyKchRoxGBvGrtBuxvGvfqc32WMEBvlnZQx2WTrOqn87rn3cSl7ZvmV
LCn6EJJN1/QORguiPzl6TGurxyN8vx7te1uFl/XFOsAGuUEAa2e+h5NWkcOjjfsmHwbLFHNo4orB
bsHfW9mfgsTKL14ZJdcsqvkISu6aO/kl4DqapD/K34GY7/KtIsLyTaNFW3D7ERkCMZm7VHnFwlJr
8IhJvRMIWu1Y3hPUUPMOz+Up3dEUGezq+hxNLkR/5y2aUmX5vF3Ln6+20iDy8IR85hZKcHZazPfz
9mnvypCfw2pxEBihvxAVrynQ5cJnypsPXdkq4QjS/F6sNHwqtNcFg/ESlDbozukWKGnNBJn09JBg
4cIskqJdYAYhTMlY4LjdN027q6bTbdPwo04xvxOXIoQKX2hOWgyhZ6SISL+P9Hl1v7cv6cna9fvK
bd+IwX8RDNzb/FarK9MV+E+BJumL9m7ZrCWpinsUNqk+jlH+ZTSaDcjJyqMBR7sIiHEXBOPo9coi
u7Aq1c5EONzSx+IwQHBMx/upCH5V1dzeOUZburd3c+2+m5ZIelpkBRfuK0VQqWeuCwamak6d39KC
EDdf9Lh/7SXNRvpt7RIgCvg83d2iRe96eWo1JjEM5p6bFfLHyFNhFDHupE0y0ZX0Fz4AuLgfb+Gi
zkVrOgjv1ANADpWdYDwTYQZ4ivPtnVupt4ILIleMR7XWfFDq0wTpi02vq/lVUfbqvehByk9wH8X3
mfJWPgrC0q14Zm0P6c0jEqWjUrBOXO+hnPle4fGPG1vxW7+PPgWmcQiDn25R55jIyDhMaRB5jHmt
UA0SO+AbeGF+8/zuTq6qDfu/ug4L8mLOAgLjuQ8xZYkWpVKDnfAHbZ84BKLOEJ7VaNpo+FlTcJte
adIklCAXAD+tGrPMhNeFF7S98823jjLtkjY+RFH8N7wvINXwpVFRA7UxU2/YJYqhUBOHCRrNG9mT
H4LM3LhBK6rNm0ytTgOVRiJ7Zs0rxSv8tiOa7Wg93BuBPrmyV4av5VZ+T2I0e9vKif+ti3L7WUqq
fsNWrJgnnEvygICdmXAwV4pIyYZJ9nHDEjsU7SZldc4rEOpxMvr0oQSfrV7euGQrRhfGDqZyYBTX
UiFEVxaDYRBpwCne6MPHzqn3ty/y6rIYgcLoNbpDFxzmU6AEDYyGtpt2OFXqFEueqyht/L6RU+W+
CjwqWtagdc7Gdq6tTRRC4WfkGiyiUd8Jp8CRAZ2pnTK4YVsdWn36fHttKyEvzYpoCxky0VowT5KZ
cBvnXk95PKGpvHoWTagJmc/kXD1tmaY1g3glSzhhFw/zmBtGT2AnSvHGsYUW6bexfe28K5jPa+wc
hr3AxRczWvb2ElcsCZ07NuxG8BWDJpw9mr6mZCrwdQgYO/tRar0HYxgkrkW01Xm64kNyVI4GvJUe
aV7M6+UFihFloQpsvcSHTAq3e2N9yp7/mBbT71MaDHY2FIPJk/7K2Fjjmqpcip65PE4e9GbLoCK3
0ejeG0gxHUyGUx7/xk6C4IWoiSrDYj6Pk6qJPOn0ZHdSAMdXr4ZZ/BDEFeOl+iA3u7+zKNwdg9wV
s9DmIXLcphF4K8oLhazAqU5Kfssir9h+lgMFKHwyzGqZG6wcLr2QQJkMZGYyGsDwGGds+K2rhZZG
JVl/+/P7Z9KoC1yInkQKyNcKUqShPsUmAJvBHPR01+cBEz1xvt9oGnX7v2E9CEfF1aakuWCF0uHX
S2NqN64iiOEg14tdnMbT7RWt6R1sI4S/0LlSF5+9N6NawfCYGHRqNE2yg3WDSZ6GtaF2K6dEPfhH
kII3sOiobgynmhIYq+GzaiQo5AIIG5rafkzt5pVaxBuOx8qS6DuBQlOQfBALzpZkDhJoYhklH8bq
3jCyvUT/+E/vmmDyY2wL9XVYYmciUhozUiXCjTel6IMuKR+Hcpw2ZKwYI3rCRfcM6rakuFWGkBhM
lFmKOpB3TQOMp9fpEY/AGDaB/TlN5HvdC//GUYGIh86DbOISrz4x6WMabPoMQr1+ihNNp7KjMwyW
/6MazZbBXbHsFDv/lKZe3ycbRslscnrphyPfh+cucKV6N331T2L8WvcbXGRDzEz2rRdl7dFEMKTJ
+AMCHjW7yDQxtpliIVgEzX+UCwU3Htia/RZb0Zo6OnCJQBZM5hvajes1aoVPWUniUfGk8X3b7OHj
f3dbG1d2kUgcN57QawVvbkc07iTAzFy5+ZD536SGCvVW5+fKFcZ3EkA1ZuYREM02TFfyrq8Z/ehC
hSc/TrnUVW7pqTGkn3EAbrKWy8PtVa3sGxle+H2Z+SUvyy5tCEGP41cSJZHsacziN2YlbVR2xEfP
8gxXIsQnXLgzut9E/tgiQj95J+3cnSsG0m33Hq/tHYMG6ZnBqTBAMMzEEFDUlYXPKXX566iQDkkN
VQe0r3WnbRiNlTq4bYLTFS48irR4oQY78KI2iUgrDAeFbHwev43NL7l+lKR2V4YfwzRytVE7dvJJ
ivIt6WtndiF9TtBDp0vklCnSH0Za8pjhdcp3TcdECfM1Y9POVnfeusnre/vf9f5oS7g8wh6mo6in
pSCMvMfMiF4VfnEw0/B7Msgbq1tbnE5DIxMJRHJq7muE1ti2mdygkFXJ5BDVdbZooFdP71LEzL+O
1cyY7AIRcA98E6kNafcN5+aPgaZbiLuVrSNqJhqiagqFxTwRPOp16WeSQSI4eF+CF0gq+iXvp/Dn
+bxEdP6nnLmRlxIqRgmZBn380KTQ1LTV+bapWDGAVxK06wtm2bERh56QMHjQpDF3I/rUpuX+tpSV
80cKOTSKFsJVn4UheVzaMekHhg6W+7HQnmlR23AvtyTMjn9KMpCfHRLyZiheF14RMKUmKDeei7Uo
7mohM1sO1L5OaVlgu8Dbx4fyKQuP6ueG3LzMmKexcTXJjWX3b+yeAZUHdQcZGzjbPavJYsnuHXK6
g/J6SOyD0hUbB7QGELNoLv2vjNn+laZnlI2DDFEDEOxgpXIMjTdivoUY5ao3r4z27vayVlXvQuRs
L0OGozHIg2ydESTPY9zeJ5W5p869IWYFVcolMkChCQZ/+M/Ed1zYuVopjbEJ6Ttu75vH9KB8st5F
gevbB4H3C87mmRYvTUzJ/aDd5a+3akarq7SorICopJlxXumOLNr5dJUXrM7SO0Mq3sqdfvCCrUze
mltmkZMknSGLZt3FS5nAGwJ0lpdS3Zn3Gido76GWF8e33bK2Zm3xmOCq/0FQBnPx9Z7iv5fRYJOt
HjpP3VnEW3QhdSkYxszPzgkh5H1kBdrzFJnKPmzT/s5KpOFIbZrOLLXxu48/r0ukYulRtGicXKDx
usr3Is2cPNeSfisZpO1H0iGXt2KXNbPPgAHhI0AvucjR4xsMnpJSqJqsD539rg+Aetv2QY2+3F7N
qhw4LOm5FHXV+YWffOJKs688t5wm5+zpdX3QYCl6poEofD8x9O39bXmrxwk4gLwNTFpL3i4pKGM9
ScjWh8F0kCRvX7fZMyQBjBb1xtd9Zj6CG2GctKeNO7/s7xqn+TACxrj9GWtXhWYBunBI/AmmgGul
yiRHbdlTzx39oP3Ymx6M34WUPquetNUPtioKsDXNxbiVC4Bq71RKKhsdtmcaiN8ZqDWcrMH8+QwB
uvJfKfOWbK23IzkrkTLKfiW7/sAbtS/iBEaWn945vCox0QqlYcjw7DpW3hhXcskgIsYr9A+p0n+u
mTN/Kstmw+1f2TdotgU3IYl2cPozd0Hy7VrLYpAHdihRwkwYjc14P6duST9Xycb2rQoTMAoN/obl
tDO1yDwAk63nQoEhKdW+9h6ayd9QupWWY9q9wPzTyS7Yjee9bIVepLpeFALBYOA4+uZ+fBmeS8xn
LLhxFYYGUPaO9xJ5YUHTtQmhEHs2C6WuPmDm5OmV3PZ2zQcor+1T9qakTBbv9OcUDhhcioct9kWh
CwtxHB3FKyY3LjKLtA/YdBcBA9Ij23+MZYWB7apl7fNoVPaR2stuaqfFQVOl+nWcqMPhtqqu2Rpb
8KsC/8WCLtrb64Anmh5eHqrzdITy7ezsNCbL/V3CGw6XHKBlMCQTXLhQsYu3v7OzDBvAO1Wqztme
TmMH827g7arNAe4rNtsm4cTgSQ24I6n2a0lW1gZaLo14GUUTPuRy/K5r6uSQ5M1nw/M28nTCG7s6
Q2qb4FPFdDcDaPg89ZgMkqo3CbNkCzPu92FepudS6fL3dWkpp6Exovs4SsbAHbtR2jg/sY6laGgs
mZWwklqttEGqQqcVY2ylkvYULz/oTQl8gj7eDVHLRhGxTNBacJLS/GbMxx2G0RATnoyWq/9GxXpM
aTVliO5JfT/sjPvqu/OhOLd7nbJC/1VOf9akXsueU7sMYe5FYYbsaXT8g8+Q672Umu3OKoat2H91
S6ly0b4gZp7NC5ehPRASS73lJmP2pYobSoXmOaiSDR9fhAmLk0NHf/D/4iLNwgjIIiKZubiWG8fs
pqxOv3khaTxLqe8l3Bo3dzaRPcJ0LURSLAEIKx6mBYWHY5aVHSBSsA5rx9otd8ODBZWCdojebpXY
FoZNnNiFsJkdzQ0vKayOS2HpgNB656BQ6tJsJrfovyc+vI4tpQBtQ0dXb+KF0NmD6JddH9kOQgEw
4QgWd11nvtE95an2lK/AG98O4dbg8YWlYZ2O6CdXIdeicjN77DWpiKSmmCw3NRk+KCvnYLCeGO70
nTzjxuO4pplc9R+vIzm4ucq0k+3rci1brm3TMqQaz62tnmM13PAqVld0IWYWfPpUhtp0ZEVRPZzg
cvy9b5qXqvGeBmYRbixpVZYDAhfIOBMU5ippZGAY61i1XLPx7yNGX+1MO32Ty8wxZNbbhrBlvgDC
T0z0D8wDLNVzl7aAeyiLhXrovOzW6+5RTBpoPkFc93E66AHNoFtZvWW4OxMpNuDiyYucydAmE5F+
4tqnyjyA8+3oJ/BDF0RddRgZzVm9dNaBVv37fC8322TjS0sDbSNePO4FcfcCn2paNTktUhmu9MAc
bgYVjYdEPirc/vg07LTR9evzlO5JaOyLzamkS+G8GDB/EUfgO+LUXa8/bPzM0AfTAmnSWc+hZdX3
BXEPkWmh/ub3tXysEyndsK36wtAxwZYZNCJLDY58jt5ycjLueU9/XRtbxbPVKtqbtmyrDSk/kJgX
9pR6Lf1tKBRBPrvLcMzrtalhG2pqnMhMrm3uFGge4l39VnTK1k+EMJ/1vZiZG4iZa7vg1Oyyberu
2fX58QUwi0EbB/MepX6xERfaJThD9Li1pl1wJ8YHkmY9GIfguXEF+UN5FKRAwVN+/uEz/t9vw//z
X/I3f6yw/vf/8O/f8mKsQj9oZv/676fwW5XX+ffmf8Rf++8fu/5L/35dvGTPTfXy0jx9KeZ/8uov
8vv/I3//pfly9S+HrAmb8W37Uo3vXuo2aX4I4UvFn/yrP/zHy4/fAi/Py79++Za3WSN+mx/m2S//
+dHd7//6hWj3wn0Wv/8/P3z1JeXvvcr/kX7J/k/9j+RL9vvi7718qZt//aIZ/wS7i2YIwhaBUuTI
+pcfP9H/CSyIHILIUwu6fH6S5VUT8JeUf2IAcQagJsGugVP/5R81LG5//AiXmSSAcLu4v7r1y/+u
/+qk/jy5f2QtFjKk7vyvX0Ctza4G94FvIsTGLhFpz+uFCYP5JNWIh92otHdR+FhW2iu/yL/mhTq5
gZocMy98E2rmh9az7wstubem9qlgvJsePygaZbNJlj9bhWLtJLN2A2148ScNLh//Ud/R7DDtc9s7
KiF7pf6GH8MArxBq7nZM6P0ss+pIpwnVDQPKc9vaqXr5RdVPKpMjnp3odR2fqmLf6+4IV4B9YOB1
fu8U+6o+GfZ9ab953QCNsKwnlVsVPA6B255K/ZBqux5MV7NTFbdv6Sc8jpHr1vg1EVPl7mSoIv8/
d9+1XDeyZfkr9wegARL+sTNhj3c0hy8IkhKBhEl4OzH/PgtUGZWqbtfUxDxMd5SCKtEBBwfI3Hvt
ZSpX1pyqP9nZmcNEpLxE6ZZXXl0yHQ9tBmcnk9Y+yQ6N7dlamF9zGEKnTn6M4o/6QZUvcNxBIxYz
fFQznebLLvdyT38CNjPXtHixZr+6NoIiNuImKUwuWY28Xv4tUS7i2lj0VueHUnokQPR1a6FxzJCR
qMIKEaZM1b5OfbmxMIBkrTT5UcxZxUeaFIsT5tOusevA6M+l5CcIju7N7ahANJGzNi2p4q/BjqDZ
JKx/nt+lF+llfpc//5Y//14/Jq/dx/ePySt57z7I+6//DR/pqw5bJO19+NDedR9K71EiIzXmw9B6
0ezZfp3tCESump1hbE6o2qtU3eRV8ZIf0tZbyQmkvGOEtJgOjNjIc/6KeL8BfujZbXSSyySHWecm
xKcKrH0AZ02FM8a+DZpOdMwKBGB6Y+JAf2yUxwbl6HI0VKaSM34Xeid8hAqmKI9WE5hqieIfC1tB
8AEGponkTqNzn5gFuluTYxgIk50aP42/sytiDMGxBlPzZWDaERstvs/C+NAVMzVf/KIJ0uqdWEe9
ymgC+zjZj9FNmMyYPDWH+zleJxrTWiCM0NFu5Ui123xK3iLZs9tTwbem2EwkENtIhUV60mvMagdq
5JdYeo/bY2HsSJj3CGnHj5fJ4zRdJvVFF5sTisQUMfWIwtRqB9MspsSdQ8aByUhetObSm6TYiROU
kyay1ocwy5y5ZByxyzqkANMp6QN18OWFWZADSa7ACy51z6RdvZ/ArpCsjLIq9vVor0b7apcPaybH
pux21vlFB3vfVhyYVdvHptskiRuXeKjZTG6tdGqHnhWwWugaJ5VP6UDHj+TGD3vHc6x8Y3149eSU
0mF83UtU5xREG7gbaWxZPJ6cK4TJaqw9yG7SOu3i2uqugeXxTToOiYvfiFhWPXbb2Z0IuJHRJie7
rPiI+JOVwLtudjVpNzKtewUm57ZqwTRZ9YleUQ1e3jpBYaLAVIwL1nDZMRcpsJNt3qVM4W+x1TtT
u2nSXdbtBBhTsBSzVyMVSV7Pze7c6iS/xjHyDyh5tDmtL0X9kVkajRH1mk+uSWh5WYyOJVXvyAti
DbHAHIm2SVs5EF/5mjWLGMJuYALT2bKzmYJbinXW16MX5zg1vKMpnULY7MBfTYZO6yWLZpaY38AH
eepSL9eDvApndVvA2BJkPCu+JcqTZul4pb6QvUw8CvlRzt1q2M4H65Ug2bNNWoDnjCybMd+iyKCy
5fbGSIXX5yd5vqWEaZU3xLt+bz4h1yFRaHkuzpDt4Q80bNLn/4hjv2/3n5/G575/RcbyCo2boMu6
oPXlL3/0lrXfyj1HLtsYYmFctsvTPEJtSDMkfC6F4lidM1HrVIMyGDFlfsNtr3JHmt7avKCiPehw
I53JkyS7sYYhA54pEH1gQ4+FDr20/KaIxYmli9mg+I3DGEZ6Gs7CFGGbIiNQR1c6FngCNhHxkips
9IfCjRAEDuAPHWu69ByLtfHcylhXE2pUF1xVoTAAPbQeqR7j2rxZCCzAAm/D48AmzEKMCm1sv2xp
3lMEjdrVcz4i0McRHopRsCITar8au/StH1mdtUyr90l5MGJErh7iKEYsb2AhDBygQ+Ith2qmBdIo
FzaRZ9FoTrcg4R7awGiaXG7h2UGeq0UWd87IqTMt/DulUv0K3wVXbHQ8tLx70vTJrTTbtTvdIyYc
JsrIy8fqI9ZzVqVYYuHdmSI0x+5GJyMPkZK9YTe/pzlqWbDBqGZxxvXMaXr5VHSNGyHjWNZmuixn
uUQGbDywGNMzq1dYrylhKxA/m1fb3JCRVGo5qpQ7BXIlx/FjjHdW+5RJow+aYAYJVeKl9kmCBtJN
FI3TJcZCMfMzh5mzK1m2O/EF0akIdaVKO2yJfSymqxJPFHRXNyOaC2jdWeX0lFRIMh+HBTZGfi9N
L7oyHLJU2U16fjTz6bHIja9EaLtYOybi+6jmH5Wm/9WKTg21O0CD//FrWfenstMvUW/+69q/feVt
1/D37sfS85ef/q34hAkGCMTwrllHm78UnvoX9GBws1mBe9ia/1h4ql9WQ4uVc70qzZCj9HvhSb4Y
FgIi4YQJatE/KTpB9ftT0YnVDIxnmLmtfdnPXT6vYHQOPorMUPt+1FqiQ0WRNlhp+nBAiLshNylD
VOeJ6AIuF6W5Hzvkcs9l9VBK6VVdZARBV+mEm5KHQ6vc5WR5GMBcxa5nIi139MlQ72xB3jDZ2SD6
86KT9g3MRlSfhf4VycKYGBDZgSMrVyBrG/08zyvf0suKqiWHf88wtGsuNFEeJqTP+sgd6fYlAu23
g2V2bEwVKCgTgPRybvSPui2MTVMry1aeoQya1AJyOEWyzhBRvGXta5xV5TFuUpVWmg6Pw9ge4dWq
m8lRVcwk0FJY7FQVBPq0qMfqQUvz5oIMumss6+W7mZQdIs8l+SObObKGJZlXjoWZOTyQWik7y8J8
qgssaWpDGn8i8QtJ894hhTbtbaSlbYBUlg6GGMq9LBR4arTmuEHSXfNgpJgKK3EURAiYtocC9XW/
TYuSIX45TMYqsJR5Ny3ire26sLRUGsFfTWpKaunLgcNSsJpREaVR8jhDZlNa5SHRsCf0tdnRMhtu
emx6gvQnSTLuU7W4YxUzxXquysxb7Bo0TBEuud+iYJHMq1nYzBSd05YCYpqCah0QLdvYKbBTwmSu
P4l6FvcqNXCt1AHGqLCSj6v3Vl10J9VRRypa1YYKEdmj2pHOyZK2oeDmNt4k5JdJU5WHaK6ubTzL
wRSl6bEeusOkJhekGLsdNiilzR77UTxIEFEgZku/DmkGsapsD2fUHXqA2e4GRPbWKepBcuqyR9EU
DX4rtzB+AGTBFnNSHJxF5hE5qrbpGFUXk6ANsXmU7FVt1hiXtYWZdQvArouP0GAJ2ArGFRVdTfx/
3pP/V1v4Vuk3/IH+05b7P976f+37FtvA9wZ+7dJ//7nvq56uf5FX6gOYvjBDs6F8/nXlW78C7i84
9dBAQnSxgrO/tNxE/wKdDubBEPgDMAYF+reVb/0SGm3YUYCFCj75P2u5fwYdkZaxylnA/AT4BYK6
/hMQPqWgoUDioTrzpjiYQeoViJQg3uipDKpeJ2d/Z9D5s4L3lyNimK5imAZUaF2Of0CFBlQRHdLV
VKd1V5zfWE1MYBRtv7S7hq7HNE9/p6X9mbH0p2P+9CrlvsmUTsExkfqziXwTjhUrCtW8djDs/HvP
U/NvD/gT+GYWMrK4ZBxwZFWo+cl+ZNHe2AzwZ/Yn9I22m5/MgF+yLGi8/LbkLL0VM5U8mCz4Bqsy
1l3LA1bYc1QxKAZklp7iV76itLbX3LjiJ3xnjz5/rVsKoze1R3WHrBOFJrDUUSAvIGjx5NXmz9H2
M7MUX0F+ncZ9eZwhSDlKbU2TbqO0LrHYUnj6eErEOVfRb1ovOa9DfUC9ZbPynN/hMTNRs2XC2iyo
7C3Q8raTozpwumZZfGk/38WqCiBUzqGlk2g1QJPN0DIwM+Tz5zkrnhLGEIcDOegd8bD0jnnWvNkI
K79/I46FarUL53B6Bcqc0ObBPCU7+2ht+jMABFndVNzBlqXIO7QT9uKAgIhuVLGdJGWzbbNFw3Lr
RtrVGAN5dKHulfcKEoiA+JwnJw8RYItKHHP6/JiMB2u8m1sCSjqaji7ktqumniU9ztNNb3zjVboC
MJ2/ienUPi4oGx3jMd7Kjwss/2N/5dvKm08rBTFtq9twBIGURSGfKJqXGrKsN+JiS1/DYEq/Cor9
ugPBltBkscFsG10GylJoJ0fjBCRGNfz+kmhM3iO7ETMvCMvNp3YMeLD6MqSxYyoMKzPfxgf50e5B
O0gfSnd058fOcAH4rHL/4YTXoTg1G4LyOXsQxxHnuL7Y5jOrcL3TMbITZZCdiYtjDcfab94QgsnM
hk1Bvh22rR+7ZbxZ3tb4yAVuEKlfzoiXMRJaxgEZN9MG1lBiNz0pEcqJS+p0QdVs2pihC1r9b9Mr
3o8eMd1wYPS6Q7PHvwI9ZhoM95u9emj3/GG5jLiTvcWtNuSp3oHndZY2ywaAGHSJsS/t4SGjAnJg
6muPsG9xsJ5kDx6HNvxFGukkIwTtVV3CJMedS6UX8SY9Vg2FbU/7LITbtG9oS76iJZf28W5ii5u7
QPIPE+sJgoSJpyaAXkL7nFtO9F7luCYOfts6YShpAS+TKFgC8WSNNN8Cikrc5IAeuGcGWCsXIHkA
znad+Wx/xJ0rwUUcfvpGc+Z3492yfYNfZuAas1MgrFyDLnC6tA7sSj4dcTpfrVmMxA2YYvdEWaGo
BM6UOownsElHLvCWyqRR+QBtE8KPvQZB5EOQPlYHaT/v0hzPHkoyt0DUipO8WfAirJhcUTOmcu82
bz3eDez45z73FJZs+55JfukkL/U9f2lDsYWvKiOtg619eljDUwzk4Vp0Oiz+6IhD6Q1IewQQwwbX
CFWEghfO8jjAQ6LFM4kcSGfyJ7d2MLGkRU/HQAqk07QvucufFTcLFTYhvDUg3UZlxlZ5Hczn7uO7
Q2GzqUNzD2cY1QcLaHVoVJqXRnfUkdpIWYcw7mjhtuWXFPaGnKX8XItba/hNHJalglwZmCr0THmH
z8vrGjOKhN3OKb4hlgNohheP99VuIn8FHpCvRRDDU2BaG+sAlBbL65rAUHW0z8Nx31tORxwBd6DO
w/qTXFSWusJvMlodUldyZBzLW69NrB77bm4oj+BOjY1BXFTjNODOK3C9J6zLFHYwymt5i0c/bSF9
oqhKP/QzBvCrJyN/noFCviQXgqF1zcwHYJYZnE4CQvOX+Aj6w4bstZimZ8kZ9ng0HDgTYL5Y6kdp
CORgvoLznrj103LUZpbvSiCRs9uF7blQkDzahIl8mgF8s3Fm0xHrfndvcGdiE0WrPe67W5e4cuTW
c9ij123MnTquvQuQB9SRZncskK/UUbTxiCyLItCUkITkIMvcFyNCM3qL5YVnPBQiNFIYxGiSG4vn
z4bFQ2tiftN7p9QDftU1asJ2CYlafztF/qR3/zC2+tyq16GcCcs2MKyMdUTwQ3nQZTqq70GCS83z
sLNvzbNx6J6n5/hROsLMe9fSY7mPbvGu3DVb/cU+45QYlZh8hLHbavq6xmwQrB6oXXzyN7Pnv9zW
wamGOFc3wFD/mZs+w/VUT+ZEdSYvOxCmB932HQ5NF0LXMuL/qmz58XCoAn+8Fok1m3ywcS0Qn41p
sApT7uWg+8TLEaWH5cT7oXH/ZR7z4/zlZ1viX6797y/vJ7aAKSC2HyUcr3GMTfmoemoAN9uNhBwT
07c3wwEcM6r/jamWto4B//yO/3bUn3Pm83YG03c9av3R7MxnWIoNaGUpPyR3CGbX9J0IO1niwF7G
rzdLsNpN9TtMY1zb78PiZq7oOdVhgmduYPm7rV5jlm+yE3EQ7BzO/j/1q/h+mUBzWyEJywRw8ce3
RW4byYw6ruIyjW73lbvDtmADg5UQDFLTzRio4X/+xvz1Jfr9iD9fIrKMdc1hnujoV0xiHHUrHHEs
v2V7w4k3WriaRmOJQkgWnAHfbPbd/lhLqXWD45C7zs4Xhp1yP2Kev7ITk03xhAEZBw4rGLnUb/rt
n3d8/z2nsL/0d+ha/j0mduvF27/gRYxBbPsXvSF+9rfeEPYWpmxjlAJPAZiR/NAbYtiK/hOW6BjY
gv34e29ofCHgX2sQoIGRAvDr12EswRfQLyI4CmxJMMEN7Z/gYpC+/um5BK0ax1HgcK3CPmx9bn9c
iTW90ReAD456rZqwnJlyQuK3hSgZBJamG0gtMUhTckxUYEuwjtU2RekasLzWaj9rmIHiD4G9GMfs
VqevPGJwK2YNCrHeM+5jydoBozX4nxus81BEwsoy97BPAwSeaC96IBpUQTB0kN5XMhbmdGukEkrT
lq7GZXDxWZVbgJd5oJ17IMmeie5pcLSaVV56jLdF7qKSL7wGpZzhFliv2wYzJMxTYZxMtcfirHoo
txzyiDLW3iJg87uarrpC3eRUR3iEYW+xL+uZidpVg2zbf3Q7nrI8lN30efEWBx4N3EWd3qyv0kMV
dlFwkjR6ECHqcyD5QWFIKJq6veWO5wmuGOdmpJhjlQrL0SBIrMfSVVNQmQBlDRsMhf2IJZvhsrow
FdxHPTGGFUvO/G2EB7WEmjERrDhorD+3UzhbbmJ7bXowI4xpv/WlOwlaCYrUYA8mqyYVJxidhWiN
/MpDFL2yJVA0wzv6F+WO6U0Oxgbb7Juo6PyAnmiLfpW1PsYF7WV5wpXB4RTAhG4XzHuBZuNa7+N9
uWnhhG0jXqvbWgaszyHseCqhOUdF1rnN1h7oMHpxMPrxRomp3tFmJ7tLxtbfI4fxS6Fuk3i3mnd9
5iU9xLg2ucC0WneibPYLHVV3itwm1k9eobMOu195Aum4KtbifwoRyQbULWgC6ZJ/iNdum3+gh3P4
zvTNlAk0+NYuRhzUlDv93Uqpgnoc3mA7/qIfEiyWmGzAK0xnwxsJ+/cWE8Pam1A426+jt66Sug4a
sIPhxGOFNOnyKu2n1+rR8KrX3jG8Wf9qRfs422UnyZefRSCdO/Vs4A6YmRHG4Ywa7llJw5i/EnhN
kA0kZiUmlx8oUqKvxrW/84c1Rj55anPGMTLera7x9W4tX3AjgAxUooovHRLWsY8aOY420iPqfaum
4og83ZgWISwQmYlsp91azatsjTab3/WDdkSvV+wwLINd0+xk4IfLz6BuLn5sBd2ydj3t1/SCcfwr
BtDyvX8v8C1gXDjJob3ZewyJEZ69Ur6L3Km0Gx5xpjzW0ka9zDYtbs3WPINyTutQC0xfCwtgxp8d
D+ZsIEAkpjfWKRvmhzqHZSIVw06zAyQoZHBrNzBM9TjGXugYurDgLiEObCsWPz1qp6bwF1ZhH0/c
4m2Cw+RVXPQRxC/Lq1iqO9pzDPCVDWeUPnerpRkK3Lpycs5aT990zHhqg3VDRl0ccE+qqLSbvPIA
RhkgebA5SkjOG6dBR2M46nv1boFoBzYFmEniOXdRvbn5xOIqFJnbCFzLZYI1yD7hm8pAfgfZq8km
td1MoSn2eHsDH6ynGlTO93qL9zkgLzICo0Cx2pLPAl4LJAfiPlThywifkxo77a5NqPARoslAJEzZ
6scI+dXMuti12u1a0K2ngS8YDqBv3LksOZXbFs1+d2t2qkN0mmAzf4DbZTZj4EbrdIMxlfIVR1Yw
K0Alfy8j3D8bIZgI0/tyVazHZM8flZK2H+K5nZ2+euL2qZpPJA36FUTgNNEuBINxjOYn80Gb9xYJ
JVLTcZu7iTvXfndv0UXFFGpFDvHiFfPOH/bGvyo7f2L9oJ5aNxooxGAxArjxs/r5YaOxllTtpoXj
LT5bvoTmrgcagd5jp4L9UXIfvpQAk3K/Tv7G0uov0E8V/ptgAAIEBTvW+gmms0pJSbt60Jw0JCxB
zGjtJzD2kfbwEoLKzzz9HaMUNnd/3lX/cMifdtU27yG+s3vNWRPjmpM4Ku8lv01eBXIpoIC9cUnC
vqC9Sz4cRfKIulcgJQcnNDmBUoM2wMf7jJvojM9Mvoq9EMbd82vFaXlY33cB19s1JNVAKkGP22AN
NxcyrU7R6HRAD0H0bz6bpPoJYTib0cWOOKJxEri5mL7rVnCSDbvKQ2Hprs/TGtADITu26KL0cVpg
F+TOmGOl9laoMnX0lPEzdp7+dfyGRhtz9TScZ8QwYi9+TFJAoPo7thQgTbBlIMf5zg38hjV2anDr
nJnrdrN6cRoItNvIx6WgA96GI246z9ph8m7jwTpXb8tTDbKU/JZgY9MYtg/HZjnAGKccAsTSkPVU
JDZ/TbUwhSfx9LmzAQ+91g8ZQ3gshH7fxkvtjyNVI4aN6Yx/AfroTmBFO7AgR75B8gFcZZh2IPAX
PbyFrWuzxQK4MaAikD0ArFWQH/huOayyG8ABj+INWMxcvGpih7l+DjNuTI72puangoKKBQjApC0Y
MjFtwLyElFS8dZvCl8MJGSHmy3xvYFmp+MBLK1cDkGbd0Fr7wq3DdJts6iDfgGezA//JgQP9Csos
LnjcTvMIVAhTrA74w6olDiSvBbR9WcsHcjZv88y45dgDKwEX7YkjBxjwX6WzCrgbyAPoAX4Eu2YR
f0qRm70F9gmgVWyg6x6ovStuip4PiBeqJ4Qmzs/jrnDmbbLlEDXByw6+kBiWXSXHgj/kKhotO4q7
ifWB7It9d7fD/gSyS+Km/iC7fagBOFq3zWBaWIm2LHLRR6IT6bfVQwTkAZs/UpKah6Zh0Wm1uaoO
qB47LPepa6RsjdMeamrihpZu/EicFT/pITXOWb8xNn0AK46j4a7OXGrYwP0TkYauHUYtM9K7vtym
iY1hdF3cwpFC7VnGy+c9LU5GWISyo20lZ/ZHxBjfzRBhEB45pKF419Xv69w/Gv//9+yJEEwG6xCo
b9CYwKH7u9HLv2+P/ufFvbqXR9f5X/96Avn0WwP+AIi8fxij/eWv/I1HgJEVBNKwh4IQAPmfv3ZN
oLcieFuBzR2MTKB3WgGOX0ms6heQEezV/W6VdkNi8lvfpJIvMBoEAwEjNfh5rDSDX9kO/wckVkgb
/7jC/9W1+LFvarpebfKiUVi8emc2uh7EipG4Gdfl87QowrNJ8aDn0jnVhkdwZJw+BhlG19KNrMJ8
qumFnzf6AfaEmN7gGbHbQ1a3+YtlTREbEI1NixnabUJi4oNn8KQ2KCx4npabWQFMZzWzdpQzmyNZ
YfnI9fiuSQkslRdr3Ek5UsLFBKl3XlzGyqzACU2iMyDPjJlDqYWVAiqs3YFzM4/CGW07wbNnc9CY
hrKpLw1JYE0zKUgD6/nkzyNUArmpwP5bpF6JHIdGgNNVWJpnD+IpS5PqpHFQHnULhcbCm1upqa9J
ww+iMC5yYg5Ulxum1hb23jQ5wMr4sJRI2bD5OZWUHTzYUYARv9FnPLtZ2+/0Af3noKujY6XVwnSS
9k5j2r4m98QVrbxXq+ID80yo9uJUgVKX7Ip+2c0LYsVUrQanbrCwFsnytzbJX9vIOMTJ1ILuK0n4
upQxa2qQPt+NGPi3VphXeu8q5hzvRAVylAKRfNJmW7WKkQYt7GsW5WFpW8eexGsiZTl9a9r6Y+7X
dyFqGOjrCri2YjsK63VIqzMIGVkBogPGwe4YmUfB849+bhaaVj0qWFGgQTSb6mgspRf3OQZKaZoD
P09ksM/auGvDIgNuY8dWfRQNGKrllKSnvtVAtpKnoGwV8zoqb6aYU9YnLd/MPLlCwYnRlSUAYasm
+K4KJ9W3IjH9lse4mnCocGsxobtKtHLXNeN4WvQM0U7SKG2KTp2daiC4cBVelJm/l0JMMMYikavp
g7kB/SJ1mnoS2xYEDVOCW3zf3kpF7Twl6yyNIdoNnLSelimKEJIHtlkcs7S9RQq2L96BzdnTtPkQ
Pff4SrNQO7+GKQhte5X1InEHVDYJyvISxONmfqlnBaa+NWCI2C9NedsJxW9sbNpFta0h3BLyfQD/
xE7R3DWFK0UxDMbBbAD/q051PAD2abJy32xOMsqnsUNNzz37kKENz42KGuqjxvW9mNDVWzJo0JJy
XKUNtAOLW8a4bBzACA/+H4Jl/x8KEbCq/vvF/T/yt1fxx7Uc3/995SbKFxmWZyBa6YjzWblbv67c
iv2FrEa8sJ78lBisy/MvK7cGqhdYYas9PjJE/7hy21/wKRWqVnhZQGJCyD9audfUsh+AaALfUlhu
GQbUsgrwuJ+tdOe8n0ZDxx2j5smWaPybLLqdRrCmgt+50bvoSSl1ABaqfAAjQMXqgxFYpry2c3qp
pwqhFFI5g27b3Ux1YKlmVJ4skSN6m5cfruhfdExw7v/5VG3ZgnMs0D6Cc4b3A77+Q8u0ZNNkN1Ge
MJEU9xKHdUXF++esiA0Kzwf7ZcbaOo1yGqj2PHTga1flXcvRKVqFnqLUHXX7IE+1ue/y7gUkWtmP
9K6jIo0ytwWp6IpY39oZ2qpxht5KgjqZLKdN068TDCCOur0gODm27GKDUCEwXnVYUl2qbJzh1rjk
IHZlS++PsUwws4SlYjAVqyDAyIYMjfuiOdHE49uUkghVXZR81AglB0+TPAxNNjj6YuOaz1lcOELN
2wyNbg55UtEXD4OsS5wiw7D1imhS7rzhUImgEHhHfGMCKMq6anNNPMEHBZKLvKph5qjGC04QLl19
LVqVxiTnqEmGwUXOL5Qiij27VQTLP97LEZj8Whdwo4Uzecs57Wt0j7SMiP6g1q3h6bFebOdh1F+T
wQQ9LJZR4Y8wVLhgWelPiab1J6UfZkoE4BJFQzezJKLBsi7S3axAWDcj3e/edJiaprij3wZevPG+
yt6zok4r0KDr9pLNsAllEcSAu6Hm9T43eyMAU6d+mW0gIsvEH1usreh3VLVy+4zMd3B2zW1mDSko
uro+s6iU70aeYxhe1VjMc9JEGYMYfdFgJK8rADVsKQ4Q+hoddD7plofMq15yWoS6381YRGFbVxlk
B9MMXq9aYTgIgecC68+a7OWaW9uyxVYiFUKNsHFqLVOyWdupQ4oATXif8gK3gIUJazekoNLFKCCi
Kc2+cn0C8a4cMB/NeFOeo1QG+y5O4TBKy5InTLa6zGKJEcHNvKmgbGjA5ds3sIru6Fhz/TpzmV9a
eKvMICLiENCEzL452A9FC5h4kkAsNpa6ZZnew9xw7HA+iMMBPlI3HUbDspz7oi35aydbcWB2IMLz
Sa1fyproLxnkargV5AFDxMaA1aRhNC3EFVJabbOmwIk1a0y6PlmSV3R5om6KSOoMpsdCfUR+kY1t
tqnjeyJMdMRFSmhLAO6K2h8WIKllOQIhU5Rm2tZGT+5SG09PUqurDmLKiWfPJjyGZnlkomzrMCaz
jI3MmCaPc9ncVUvTpxTrZKq7U1y2b0mhGTB8mQfgvAmKHUvqh0uqjIJpyozwY2ynB8MS4znHswsv
Wq1aMcXqkJcgY6hV7mcoDF0lGxHVIJTlscezFRIl88vaQIVn1CXArgEE8IpN/WAeOPT3TqyAdc9l
NF0itdggUDKNlgp6YyzXgPTKDvwtkxt3q0yygxxPtyq2EYxZGUnQaO1mlvN+l2cCzPVU14qnKRnJ
01LO/ELspHELq7Yep7EGZdQkfYAMhKzypKUEQUGuYF5AkM8GxmoMoFfDeMBc7OpbmeTLLSG1tJdK
Ce263lgWm9Kp9XtlrXZjdXjTJnkI9aqE2AtHMCImmzpkEhIvhydrWYAmKpWKEgvnWeS0MwqTzerU
beGCAxTQJuYNbPMl4ElWPAMcqz2NrPoZG/ikXsbFRaRmepH7YRTALtKvpBmRC51X2sXWVOimauua
JqWOZbfkz8UsbPCBYISS0BbSWNwtRtCak4A+u14lTphNYA+lcLLpw7wBlx/3WM9IvYRpDCoLblI3
R2ZsmluHTIht0vVYdLW6Y1qyoDew7CylqPYXXzQt8QajBsFGnsfZN3J122gQ2JRzpq1m41XQZnhK
IgQvOoUMXJ0nBfwmCyAxksj4STGxXJe8lbdDD3bJMNmB3fT8uUqrbjsBT6MwMwY3JQJHdkrByxki
eM+VJkhvSoQhrdGBg9qhfl2LPCVDI1DN5VPUTiA5VLxDI8ThlGCQZNtOHcw9xrFnedLPG1UDYhwN
bQxlGwwqRJXbM25gbWSdXYNWYhKNzWMNJQM5jUUdjEbYk7RwckjdgyXqbzkaPrfRs689T4Ca2S8m
z3ZzvOzaGHhNzH3zf5N3XruRI9u2/SI2aILuNb0yUylvSi+BqpJEF3RBG/z6M3LvY3o3jtv36QAX
aDRajSoplUky1pprzrFqs8n09FXXLmEsA41Nx/GldHClFMN0GLuuX48iekgyClqCg13EnrC+4/Fa
17iDZdmEm5zGbV20y860vbWbw4gpgijHTbmoaWcNFqLTxGMewCwKlpX1h3zoUb9b+KU31cKePbUE
+TGvPOtUGaM/loWRh5nzYR/PqH1F/AY85LGuo2LXxn25iQceRoUI2bTVNm9Rq+p1UHffjY7tG7Yi
fsW546/yuUY18azhrohNeci9adr1oafuuJu9vZZMJeIydyjXKc67qIp3YAmobyWJrzizouc4SZzt
WOa4DsNMFyHbDsfunhI8ObdFuOwddRWi7Xw6eXmob8tyaH87nmE6N8vws6fXOMoupJrPo+Kmdcvf
XGjxyV6KjZMyuCimNDuVrpd4q4ArNVmbdGnvHW3ujO2domZ+ikN98W1VracOZ5al0jbhLm7ts+VF
axngBAQn8rAERXw3CmzrbVmtjXDvrjlyKpGQhB2Pt02iCDeHPLmN+7cQpW0TeiFUNrEyo7TLjajh
u4BCeM6b7JPecBtpDz/dErarRfOJJbZHLs/ynnzjYH1y8aUVmZURn1z8VdcwL9JjOJ3HOnrzCIxY
nX4O6RiGmcuAXAruplJ+1FX8GS0/gWG9LA74KNn0d7V0VriCt10ybj1ZnnxPT0fZt8OhqyQLSXuQ
mq4KUrIv81tne5/hBJzXmsedWnrKFy/vblRmn6sIF2HmU035DeVC1zrPeP9vc7MJBuZPBNDgQG9L
sXxUi+C0IFHrWffB9Tnnj8BkZ5FjGnCSr662mBsp9AarArZpj8XeSmW3kaV7HwbMjIquwVNa79pG
CQzlA9Jsez3Gc0Vh1YurLMtcK8peOsX/FkLzgLVfQxlu0tKwpk3WH2TeU34JPlCZLx99Z3+EEfJj
3GGgi0W+b1tK5i5GM1w6jBwlqfGgI4c0s7vlhlCJvwrm1t9ak+KqNYLpS+7zMB8qXJPCUgBfLLmT
vqhPac2JlwTnpFHjWjbWZz4H129bvYp2fi98fJ4w2Fe6HDpDBL98U5lHbCiLflkxN2/XBMltp4Kf
oourTWnITvmt566XmkqpCV7DCOFZpNZLF2I1dJMfsdV8OG76EQZttQutaG3CZhe1mpA91dI6Nj3U
MG/Y2ilzWfqYdRGlGZCMQh38IGH8jKltroLXSRP+HBNSHzN5taFs0M2pPzaFjO7BldrbsDW/8gah
WlZsnhvMKTH42yBoUjpZRYvVsjlWXh7d55Ecb0evzjSclnzYDZnYeZn/4Tc8X4e0JWbcfdhVidDu
s3qrvEYXTd9kWwBa2VdZ9TXvTvGm7GSfCK4gzqcp9HKWPLnFWTfL2ZLVRmsIenbJYGjy6Mn7pEWN
gL/Vy+nFpMlLmsmWRip/7O1xZ6fTtw75uh0vipM3yeYnGc+Uu2p5X8oI6+BIfTpqu1757vAxO9Gt
yaxb9KyTn2KC9cxX64ond4l/FdmzHSGb2/P05WivWre+/btqi68MF+CyFNyzwR4KO1faxD51RGDC
E5u2mjbtQJ2SFfZzmkw79vFqisTlZu7NY26VZ1t3z7lnnpseA3I+O2TG6k1XKWbf1ZhsJjtdh4t5
jOxlz6bK9zyxjkmizi2/tyXn+8We9sYDWer1eh0lZNrSPv3o/cJleM3UJZ9Yb+ZnOzUSoAury1ix
2n7OHjybQmXROzqFPVXLJk4tnJC1vxqoHVddZtwnOY6vjl2263ZmmViZzkfYoo+yXziRyuVnFSWX
ocdJHY+bWNbrMY4O0eBdRju5BwSbr+00OYmZm4eu8eBq3rtF6HrvzN38UrR0jIU3Or9wpuJsDgYm
7IUYTYItds6e/nmlY/9VX4EF3d+QCr//DeHwN8X1P7763+nkz3XJP3/9Rv8HFROMe/+NYlJ91lr/
g/rNn/+7YuL8wT4HD9XaBlRJ4MP5d63bQc9G0AYZSEjluucKGfpPiokfXTew4B8Cc/mn9AhiCksI
ACw4QCn/bh/6J7Tu+Jqb+LNiQvgOIQdNhuwImI+/Tm7duLJ6oak3Jf3mr2zMw3sx1/PKIGCuF5s5
Zkfg60aSOH0ZQ9Uf5NBaL7Jtzq3H0yVWFmFT5uH8GfJwI1IbiTQx0t/OWowcbiLaJksbwT3AqJbP
4+/Spk5KFNYhy5CNUIBpPAwtbFbF3e3WxY0KFtb7dVXNs1RgN3ayj3aOfjQTOmVVeyczyxcbK92u
6k26l60+sbve4taqXprAGS6Qr75kzJr5mta9Jotlq6l8aw1yQdea8Mj+MPzcbm/gfjvhNre6aNU7
c/9bWPYjL6W8HQtKl3rCnjghLVdizuhkjXuXLFG2Kx2q8apbljUKfUsRyzYQadXBppj6U6+Z+Jpk
qLYL5eaun3SybWrvsxYL41IIkcwUyz1yzPicq+bRS5pPWVhvAq4q73Tmf1uzc4xmQNOy0OJQhNMh
rtFcrSJmwFg2y3GBcvf3lYD/1FjrP78Rf/+ZvfK/u6P/q4fD/8F72uVW/K9v6tWXSrKh/LP77/oX
/n5XB39ACLjmrf4tv/qvWVj3D+hP2O2ugy1KGkBo/35P+84fzNhArkI89NiFG3Ir/iuERcR/ADO7
3upwNkElxf/U/OovyiIrB7iZ/St+/boPhUbqH5VFW0BVpgP0udSMTcadGqge3gYlTnLU/c5duv2f
3pf/RMy8vg1/foj8/SeiW7gCRZPJ3V9+IgSWGi4aHe/Qui/CKX5mqVnlVv7cyeHJjYeHqBkgJkze
Wzz4v6nKH/Os+WVKkk/awkMx+F+p7wNYwPTQdu+1Z9S2G4NkK7rof9griET9lxeLRA3XiGlhQPTO
RnT+x7dnMIkMbClxhyRX1wSIhlUXtMWFrcC0G3ym1S4QaX7oo9591qJYHooMq3KqyQssy4upK8S4
BEFw9GS2FqMmKzsTAkDo7S7KS3/4GU683JNm3Xmt98Fu+gctvA3A4pqUV+oel+guyaJ+2xZA8iaM
Upr2bjsOyfhSVRMW4bA0hFlYAWfHOX6hxPyaXeKlo4CxVZLtCa98VJY9AXDQkG6gujy6usFQqL12
v8RkjbU7J+epycMN/HLcImH9US7RsBkXhTDUpQ6QgqCLNqmfOw9tP1oPAAkC2nkI53HVeAe0wgQg
MdYONdjb2OoRzINoJ8Gsj8QwjPfFc6ug8RD5biAQtaFtnFf+YG3tyGqhh2RPXaQVO5art7QX8U0Y
he+LaJ58Krg6cfp1N6viWIgs3+eDXexD6Mdnjr34hqjrqzMnWMjneF61M2+QHSd6wxDH2g8asI5d
t90WNsIxHtuXxJT24zI2Vx/MWG0da7Rui0m5v9g7nO+l8fZ8fvGhrevhDokLJNtY+bdZeTW+5Z9s
RCjvVSyzs18Rat5UsZfuswypuyjTYk9nuR/NxBC3b23/xo/pkVZWLMUpMipkZrvgTnErd1tLrKlt
mm/7HIRB5soUogfGUGOLl6wo97kp4pt4cX9WsYZsWdP4oSKRcXIrIOXKo0HI2HrWLzhVOz2g4+j6
AkA8WY1F3W7rpln4L7/fpGpobpUZZ8J88jsP0uQzmX0mGHT746hKrDxBSrQrKOuHRZb5pkyY7lqI
xas8cupNG2pvnThIz3pMkx1VyO8qXHA5Ep+bUuXdeR1CC5vgur3bWJh0nORnuNTqvQ06+6kwel6n
7IopVolPg9l4ibjVg2dt3TAmoeLnULKrsKmOWjYXVro1nN2SVCrJ9BVlLtbFMixurKxh25Bxiq3Q
2bTWTXCH/uk9A25nHXftlzelrsJ109b5Rcq+2RUq9n+F2YIhuDX+2h5m6m0kltpX/Tb06bvyMo4P
PPuSl9aeH2sbIW30ErXTvTkokmFZCkuoCTSuXKenM9YNXr0kPWhdztuoneSjEhCa/KEhnlGJ+mLZ
8fLDuOH0Y1ikeFDGAWyh0xL9f0zZnJtRZofxQ1d1wwmpGa+vb6ZbERusMjIlp+iGct8PeBkw3g2/
1OzfBY6u1o3SW7tH05Kuuc2mq2PP+xReJyAMTIx062jY+oW9dCs37/uHkU1TayiQO09HYm8HlFfT
FMJVB9HQbbtMZJtimNvPcbbidaJF8EPK7rWEgX8waZVtkqyJV53fYNlKJlm/imr4ubhlc3Fg1BxC
Hbzlnpu/0ER0D503yAsjaES7sMwQ+TvyYUlUbTt2St5VPaqnro17H7H56MNYVb7PuFYfmrZpzk1W
KTyJbH4L65TwaOCbrZvhpxwzMCqubH7mU9nt67zuv2XaOqvMhMmdLxi6iSwc1pPb1+9tk36YErJS
OfSPvbEJyWKrwNg9Aviz7Ls+mZ6B4b7Nvv3qQ5EkMsUaSNYvtemhEBoHmZuPGIU9ez76CpHOj3Jc
qzwgv5y5Ck8ON/ABZXOYVjDGNObqpoxRfHP8G2XYciWOA+ylPpWG2KZWBy9suK+7cgRZAlrgYHuV
2bc4G1yW+uAHWdWmZQEFDWzKKYCZtW6b4UdIGUifKFliuGrTdCjWlezt59rUM++srr4R8svD0jND
sR0Z5ucwcfZ9KDeRzNQnlSnBlzaqT6KZ6sMci6Kk4ZQhrJak3nlWJjcjvg6XsQhedQb8+pj4+BQq
hVwr68S/jbyrVUGr4k4oZQ7JLCzY7p6N9jS4vxdoCwzXo0E+d8AL15hDRmdTm2a6yHZOj/3SVQ9J
PjhbLusbpqzsB0VA8lY2Q8KdhXy2GdLZ3SWBN9bb0g/9TRkv1rYH9nxfaypy3jF1HHLSiU0MhiJF
OPfiOtqNqZvfFk0sv9tajPdaBlO8Y2kh5C0x7OzBWmB85fj7XMHwEOzDkDZwM1R8HpgxTlYXv8Je
jLcWZ/zPnvHdyR3ExGTIWgYwSswaLs0QNPtJISWHtYMBeinH8q7Jpfhlmc5eSW9aDrMYn9y2kkdg
tcMpIUKxbbKcVGs8fKVloi7dfA1ChJMDPXI66rBjSarHKtPOFXj1/fJN6xq3bUBvzGlQpweTVfY6
gfqxqeYov1W2nWxMNQY8JrDhrHwV2xDW3H5bgNlBQo0gW3hNe/0MrfkHEwi2egLdGlS8i8v2Lu2W
7FJMU38zFvIccQLdUhmwzHn2y2qlRg7Jga2tG6XV9NSEJSOWPkNjjJhSXWRcPKIazGtuCHm2+th7
86g71s1SVXd+1IqDGfxDORaa7EQ/4XTvLTs91FMYnVvlOTeFcOT3EM4TGpdTn6wu1QdIFKw4dfPv
rIu8m8wP6lPrqPg167hIeWRbM5y1bjBo+3bejPNjZmvlI6PY/TEionJARGOjsvRStVZVJ3bLgrF0
6YL5VrQWWyKCb1dpgduzXuKdKud743ekCZTThZveTm51ygQwUm686YJx3FllblYM+zjVGl9wJAX+
ZdJ+u1Go9u8LSvahXer60IlJntJZ6nMyzvlbYmXLrmsi2KQcfyc9zj3D6ZiIAnofY4rZan4JlcnT
hEvniwUQEtZQCevaLevpdkpMsPf8VD+KYHropyHdVFXyNHVOdTO6EfEOlsbuY6/CtilLQhMT0XOv
cHvYJ3O1HZIeJhuT0lPtWN5dNF1zF70nziKIumOFzrhnpeB9Jh18sXCncxEVX75o5Y7lkPYhTKtD
EXnZbhiYoCe9go+mDTegY3DGewRKp7GtDmOeORdnVm/F6GfnVMjHpdLh81SC4OLxUh3F6H5W9XQN
gBAs90vvFT5N/5CMy4E5I1BEW3/qqyt30c5KjlPBjpuC8j3NH0KLdSZZMw4PQzQwiPeWKLpwkuav
48Dh2XkJq2Tytj31MP1yGwhUFefBl/S65rabtfuaZUn8FvXXNTC5IfSfTNG8afIquE/darpHiCwy
2v453SygOIiuT8O4qjJmAH5MWrfO8vdQA0Hp3AlPc9RmK9dT+uKYhILQUjnP7voevPWz6NiP5zr4
pmdcQ+h9/tG1TPZUNMFtq8hs+K7e9qGlzp5n3vMOV1wfxOomZ/S/qzVsyBjV02/CJ5502boMYQz4
ISfZmObMa4ZlQ5f3yeztZyn7Z1BCjDO88FYV0e8m8H6iCqTP9dV75yTubRGViJLUq2WWvisxM3Dm
lW2y2Ck29gRzK2bzIkg+Lr6p60haMNABnon86jvMbjEBDIdMoqWXBix6nbt4/bCrYLRennRdRTsI
qyA0uxn5L3F4v8Q9n6Ra5UbfNspuHhsXxhwCu30nhgbqXS0/rQBvRNNh5x0pNw1urF1hIE/4dpKv
Ww6wVd4b7NCetFhl1zXPgSjSc8FYf+8HxS5xAqBoLfuwu668Vb5igUGDbWvBobHyOkhm4xi593ZG
TjkH8rybeqJi7tJjpQynXd5M0U4lpf84zc2nx4B2JQ0UntwL172d43zxY8BIgXccVW9fnFgwBy4X
bxsm4UfYWN1h1tl8J8rsmE8K83AeLaeqEehVlaXTs1H+ppoI4jDYxqaMrpyY0HlQNc/IOhCQES1x
brRX3qcZsRend4l056o/dnM4RKDFVP3WdyD+qmw5I7pGn3Ffv7F36pfdgg3A78gMzwvJuU2uPf5K
imvty4zuye0T+GoqcrlQZ18fqkZHw40ZarGuoRdtjOqxlvTCI1jD/tXD0DKRHayDqZCJVqFNbG5V
5lPDpUeLucj+OylsfwvalcdxVgcZOTq4hS7iGeBS+0fbgVqb55uxjCIM5dn8Y5rG+G5O3fi3VSzL
ptf1tK6pkFZxp4BMwFTbzUVd7pHmHrsSLqFovAddxL8qbT+pPiU1UHM3ZAttZG9gKqd5f3B9z3ln
xpHtW1ryuQxe+jiqV8jhH6VqzQU3EuDEGN9Qmst5Dxln2JalAAqCKgoWhVK/xl/v3ESmgZSCl2YT
u/VnNyzlU5HAH+wq396LpLhT3HwbTpZlVTP9vZlKJhJQGZ9UO8RHXtOPwLyyZNvsKqe+o1l3H3WI
DTBQFcDB2Tz6dVjuojzsftRuQZeMkL8fZJHu7Z4hh8ivreYMH7aPSbXphX6J18d8A71vXbMUEE6D
ZqST9VC3FL/AFhvqsSkLwGEhBVGaA7eaKYHt+Ty5Kt919OHMKB5jNuTcTmxKWqk4gSPqBi91qA6s
TuRDl8FyzhY618WO+1XEc3HBBvzk1an1Ss1NPsALzE1ZlfI3e2lIXuJEOhK52SxN0b1ptmWFhZ5X
TZ2adRhD4qvpzzeWPzXHPMgbEh1eY7902djspbKt2wV946YfnW4XagYRil72a/FM83vxNHSKvDX/
D874/x8lRA+X438jIQ4q+fkXW/z1b/yrlzL6Ayo6RmFWhbJmDqjev3kpXfcPdoeChwIiD9IOJ/y/
q4hC/IG18br5h0XBfzPC/4eK6Pzh4pDnWYk1AlhVEPwzXkpe1p81Pb5TzMqPEMy0zZoKsv3/KJOV
UzNU7jj4axD6H6wleCwyj0s37P+n1bZ/nzH8eQaBFgd72vNQDl3PC/66+IOG3jTDNAGwyEHMtuGY
HZakyS5mFg3MoMkcxJjLK26FsXRnUN5Tb0I6kHH3lBp4H86ML6o3eC+cIiPBmko2ocZZ798ujqpe
CzsrvoKxZ0gwFIyUnVwIMH4FQOpFd9hdWMneyxMbK9N916NeWaHt0rKO8nkcy5nTsALVMIVjum4n
QfNDZX/k8Bbvztz0HMXkgOUkSIZGizmJqB1OeLIe0RTKp2Wp0dCiwaKHkiP41nie5V6O4XcS5cFG
ZE1+BA8NO3PuBROFFg2ySLOM4F7lmFvJ4e1XSUg4OqV5w+y3mU03vjG+oGcvu+DdExVS0OKAhm7m
ov/UoWU+0xwBetVFChRLqVL8Qk6CyaWuu5s4KAo8KLE0X03p6VOKCQjPmC7u22kIKTzjqTn3g8Mi
1DlfHjpX4QsQ1RfvC1S8JWpv0SvEY09Jt2rxUKwQ/6jCxnR8QBwsV+5QlxdcMY2GP+RnR69DFAud
KiISoQDUGB8aKAsL0LoIucnFWs/90WrnK/u5kJu6h3jMZuWtUcWXnLHLlKSvkBS/47o4sSL9V5za
+iT6NDgk6HR33ozaYAU5NrZS02pNIjArWeTnvIP1G/juqbImm+HMV2Qrh+6qcW/SAN+EtJiuj/I6
Q5eK6yfxkdkom4DMAtplX/prtBDmGGf90BdENjDzZzzyuyM+w3fGqzh3fescx9kNff93ELfP+D9j
/AaBf+OhWWEOvaKixLiKdXXqTbzDVEl1o0osv5x4bgsDzLjWSV5Dpw0a4igJYc3gdRpbviZ2Ls7u
jI126es7LzXNvllSRLQ6emB/2zlVkVjVZfOqRQpAN9EPRVi8lX5ZYjRTFz6ZhlQgI+cqVC+Nmfej
x28Zh7Cw3TaGdFhQbtT9OyJJkEXe3TSVCJgl2ziK39iPxdVt+B71AouFZczP2Sy4SxpMy2s3KW8a
r8rxx3F6Tf2bknN1MM71+oe8cvbiYwFfJk9Sfi+NvYPpN0RZiGhpRLVSgkwi6vA7zNVnIUW1jkTf
bLKkv5g0nFb86zD1XnyZUhwjVDWnhZ5145XLpUsESMyk2XdB+KNykvfZ5C9cNc9lBSw9HTo0Itry
pEx+8AMyPC3VrQwLi8shOwQZZoWmKr4IVHxPNhR4JyJkV0Rgv2gowRgowLfsLX2fSgGXzHxdY567
Ir5eDP7s7SApsGX0qlSp5aUq5le3st+cEo4UwpG/75LkybWt3VCNdxTSL7Wmqc9zAmyyuKf+Bnk0
JvvFqg9yjJy1Z7oXb0wfMHx9h3rMb7i0Oajj8X6MjxE27fXIDktkzDXh1mejEFzTCFhalJ5CSZGc
+8iZpsoe5iaHJOdt8c3tQq9+xHb5EUgHDXvetSGqsdDzhUVR73Wv7/K2eF6aDIZX4uxsF2dPaP+K
Z8V75XrvAf4tBOll485gyHUZ4rkGIOyahy5rEMnNRXvgx4Lxbh6WN+ku9j6YHHZOykNJqx6X/Z42
Ylp1owAoNuvTldgUZsfE40JHN7MT+8GWMUT24GxydVCROU8SPJ6SUOZi50FoOzlIdpS4XniQdIbz
MnxP9VzBlEDrXBTTg7E8yyJyz5F7NMVrt+TfkztDIugnLu52g5wR3Qmnfy5r67PU9K0hCaJUEW41
wRYl6SGwpnWAlWXrJuNdn9MDa34A4QUsj6jlVrBtAXNsAT5Cq/MbeOHcX1hdycNq8pF9+TOMhmuL
5NBV4l3JeIt9+6K1s/PI3hImYgAuxP0AYnSlsvJKikjOyZR9FN60x+R0TlNz5iwr1/jmYi65YJsi
n6xT4wDzlvRPYUHkpnO7CK8Om1vyb0CfuI+KfZaX90wfiF8S33Wq4sYbEfK4h5rl3gmcJyOz2ygF
ryXhZaTdcCicdKG2jt/jOboppmzbZqPeRE34GJngNhjkjfKZVhViiE+uf+e3/jFL2t0ALrbs0uy2
mUt83+YofN9ajXFwcXK9q3H67l0MeIPB8hWXQh+8obkYbssNojJUuyHPNsJYn9jpIEiU4Yt2Qr0d
p+RTabfc9hGeLKvUyVuzcMO6nblDzX3HSZxv61l9tH6H3ysZhr3gxyazvapC/9egu3qjph7agU+E
3W+DB/xg9takGdgOxaawOY1WIBv3kRUPx6F0jiJ3qkNeB3tbFc9DAKs8Hj5gvD7Rfr6UAjNADJ6X
Qe9PMRHSV2xWstPftfJ+p8XCmIl8lqrilzGzn6eQBT4IilDy00htUWx+x416QQT6gWlN7GYp4PJM
VrC22uRnj78ozrMJO1N13WsJuxxZ9+he5ePAdCiCtdrNAMoPc7RwXUr3s5Yig14Q6d0kQPJPo4eD
PMs21y6KiF4nDomot31bpGsMGths7eoU9+NvZ8a66Mevlu6rbXmlxtrDwKuscHFUpf/QQZ/Q0YLP
FZ/uCleBwpagsBnngjBi07PmCb/2qg3ri+zk55L1N3PYiHOZl+NeXC1MGJwgN3hPXlG8zKxZ7Z12
PlUyeRF+81Wl7b2Il2/A9QWXJOIrX73GztgdHdGGOEktFjWEFtB7QhyhKL4srPWJa38gCLzquf9l
F2XENWUwoyvfOg0xeM++c+/nwk12/AYfyrGTXR9gsapjmexYRM8103BUBOVLozEv4qCHH+/DXLb6
ud4swvvOnKDbqzzauRw8hzBi3ls59iXtensFvZhouxzK5yiZLkXX+YQt4FOkHkNzi1habpFpjCfO
8GimHGwjk6yXIcrv1UKugkKt/tkz+GTRp9eCvmtbYOpmeRdxwp1YdIBu7FFtdJ9Z+0BG+cXS9PyK
pZ3bCnnkpuza/tIF4F5MhCNkzJ32R+ZPzn0aI5nPtQz2beBne0b30B3bEgKdD6x+HC++FzAZdwLs
fQzMGZ5H/XfMCOyo2ileZ2RgVj1DgnUd63Y/swr1plKUsotrE6wYbVDYbsMaKD0n6ynslweKjZ4r
0Cfnn/fdNjOp/zRW8WuLo3OXYAFu3PEuhgCi2NS6aqsAHr893TGkN0jp1oDLOHGus+KGR2q/nDwk
Z0Yaw/I+uuGGrNh8nBTfZ0XWN3+YgiS8D3qWrUydbs+yrsr7MSndnR1Yx6HmMBMxcNAJxXzdpET8
7YVMt1cHzFwjd2JyO6e3uW6yY9lGZ8qektg9ft68vW2p1daxDnF/4gLc5o21qUyAMby3uPVsq1N7
L6CUtyuShnoAv6BDfiOh3G8b1Cu6NNETvBlin7mQAK3WlTu8UD3PfDs6eGb5xqfNThThOGAD+nl+
HiTo/yK1LjP68EZ60SkcfI5Pu/Rvu3jJtoNATQOZnT6PYUkWGPSIBBcFuC9/KOz+taY+ZX6ar3x/
ns7tInfo89HKcoKj6bxuhy3xjqG8vBlmakMVBb/jut1Y9XJmBWv+2+lj8WDaRZ+6tjiWnvSOKVMQ
8BB2dfC9NtyXEfRa3ZbhD0YmNnPHAA720r5bZoq2tdvq70I63xbu7b3sETo8olW3ud9357HT99Qk
+qHRxGTHHr9iORUQkpZFXiqbkReboK18J4cieXDSPrmZixm8iizPrjdX6x7BnsU87rB3mOadMR3M
FGMREnYinN1o8vtc1katYtJet36DN1ksKj+kBe/E2ixKMCbOvaw8V4ZxzX7A/02kApdFdz/ki7XP
MEj9rX6rrK1AGvxIFqvcWV3tPNddMmx7YfIHhB9WZ4XeNC+7MrfUo1FWco1VhXQBVJjeBgA7/KO4
gu3QZk36Wij2xu5dtcTLGnOo/rEM7KTdiCGzgBG4PUCg1oJlbml9wxsv81WtMg18yVG8Po/SW2ym
3MpuBuw37341Sgpv7m7iraHJHtNmgtzbpmVxmaY6ueZ7riQoWkwWmljexLIWzPbRWSLjZzuv9vz6
6OTjQL2T2/l2YnfJPcEb6g1PlPVhakv1M+2ndita3U63SnbkBuTkhA8CJ81eukKfrDn0XvMqt356
KH8SHH3cPBbtDPJL98khMl0cbpVlhh/OrNn/I4qx4ZCIbLIRU4LzP515rGfZlDNqdaZkwYqqW0qC
pcFVzryRBfJBOR2mNGWaivfZFXuPm/gyq2a4mc2o7vW/sHdey3Ej25p+IpxAwiVwW76KVhRFo5sM
UaLgXcIkgKefD3VOzHRr7+kdcz83HYqWWEQByMy1/vWb3oJEbWOmvBydQBfLNiKD93evcigeTR6V
DKCHNj5YWY+hvi4dclSR36TeuR6iEj1xG+rP3ClzxfBOIzfoqlR9i209fxm7PLLuuyyKSURtkzi9
8x2nlHtjYU5wnD3U74xpF/s05NAw2H8nwYPNXQdtnxM9Ghws3RtRBNqCpJcA7gOsWONBpbS5P/PO
oFbx7IlCZ7aCJb+xwsVhNO2O5mNY7P5Lqw1DT1261d4f6+C2CDOMfb1ViJgxy4SMX9Y+PzBH4p7o
quKLqky6DuTYXFFU5DGyL8f3D3y5pTo0ImVGQfX4O3Yd5xH5hvlmDRXJSjaBNfTrjCSGbl6li9k2
GlMQf0U1+tVH3H+JiWTfMlsbcGcL/ffZFeqc+ePXcII/vpmG0rXRE1DywWWZmRE3EQZNU33bMjlJ
jnWT4HHkVWF+U8ka/dRCQONNy/S+2sl86t6aoc6ZTBbBLUwmCoIWI3y0jc1ONgWu9glkTDt1B6gh
JmUEpEuFIr72veDLWBOns3NBAfC0csf2d28HiF6LfEYO0zeEUW04u+oOaUxtYSsnOOF2KrVosbQU
PwtWOl1lgI6G81bFwsGuTZp+F8ettQ0pXvfgrzT7S+O9QgiZrD03Tzf71E86jnfP/u2oerjF8gLx
l866gx3SeeBXhMGYLF8Wpu8bfo7slTb9BveaHKTVdFvFY3Puyjzfc0NmlOeyCaCAKEypRhuhSeGC
G2C0Od62lXQPjHfPnTXI20J4zoUDMBko/XF61sr5UKNr3xV6SE6Z3VdvaZQ6u7pu7Pus8kgfQIZ3
m8fdk84Ie8lSIBReRVBFhEo9jIGzLBYkTYNf7srGw5zFzob7eO7yg6765XFZ1n6xlepn7+XW14Sb
OB3mIhtRzCtKeGYGat4rYA2/K+YNCBvyE6/fpbB+Ib65vbyNHZ5BwGFkMaK79Uhj3yNM9r7nAuda
1571UVmmOjdpvfZIdncz9+JrwkrDtQhg+RhUYFcHq+18uLIASxcXlGSjvOwBC3mxjxJR4VUbMj+6
i8a8PHVYhUK0U7hwMvJykOJ1Evcfr+tfZBGIHTpb5gjNwHNSFEP4SjjzK+iDflogz5tg7u88SG2n
xnUww2UbRoyQjTTPs6ZZqauxfEynTH50XotuGgp8erO4NRHQpJd0DPplebEKGZyiyOeKXIVHg1jG
9MbpHdHsmA1UFJTLOSZbYysZvX3KYsx2ncE/oNBt9OhlMtw3JGFhtOTX/mVotf/FaTqYATR0O+MW
6QcEsujrDCAHvXhMvyEBr14CqEWXxonFQxJqLNeV69N2puOlJXFvMzqjkEcwCNIcB5yuupuoSqI7
6ETdaYmy+ksrNBoGv8nvml6uug7mUB69+y1Ag/PdRLRUlQ70xygaZIplaq08JfwdMQQZb0xa1yTM
BX2Jo6G00TWj1cW/sCbCg5K5eyQmbHmPe90cq3CmFIHBsK1j6e2n2psPRab9+GiWEJ9WJuHlRvWk
71SVTD7jrll20FkI6NIi+J23IeQ1Kl9E2nrYqU7Ue7BvlrzRRftZzw+wHsWtnoU5RP5gdlFu7WGC
giMyv8XNxB/0/eCQaRf0xvpSt7k4xNBtLn7cg+Rka2yZrWoalnBx8VsJ+uxTjuEPFc0/ZxcNTc1d
snioNIJDthtgRV0scNez2+N3t3q6MOi5NYj+75zadc+ZRBNsLcb9kalxeDCITfeIO5qtkkPyK8i1
uo3atzwt651Uafe84CcR76qBhqNXuFV4fnYOlNN+pSlBHqOnwXntI/bqUE/tTTAg3qGJE59po8mT
qZGQHZywh8rhVtNlsJJmn0x98UoRmR/myV1OSUuK33Y0Ka69i8y3fgXrZTMSZgK9MsonKn/m83EC
AzSr6mdbBxzHWVv/gDSbwqIqEM9lpdgzgczOLtLEY6Kd+BnmW8xiAPNxYU66gWQTt6ZX20Hmu/Hs
EvlXAth2yz+AXIBuDVoUQ2nkkdcByP/nmv+H6E8JDfn/Pijadz3tzY+/cs3XH/jfcyKIvpSe2G44
f58Tif8KCT2SUMrhoRO+i+rkfxQkPsYaAaISUj+lS/qI+D9sc1/+FxMlaFv/M3Xir/4fFCQ4dPxt
UGTbEjSO8BGY0RDXHfkHn3pBsmzlAXFesbCzhwFRxrlVbYLrkVsfVPRWOBgSZRmE1ayNYSmMWIUN
DqkPcR8+ZYWN5UKsbtu0njdVIu+8LqlIZaTy8FpveoTLKm6DEpdE6Kdy/5eb/G+I66vHxl8GT/hO
ucy4IhyoPGLExJ8zLvTvk5nkeO1q+z0eOf2e0bd1mqI52cV2kz/+8++DZ/7Hb2TeZ68KAdxFCF0V
4R9TNZru1kxDCyuIYvR+opjeL+OMCQXBSI912TXPqhFsoJ0VPfhq8nepHzN16JP+Ie3tiOo1w0IW
ORrOTfH8yPzJ23uMc/G56fDnBLLudkttBzs26Es5n2wLCoAdA8frigrCywWyVj8r5nsokmzZdhnh
gu+q92VpouBQQzkrSbqsvEsgIG5ugPt+WV7Z7xqEjsx7NIESpd5nU15wzerUZlFzg/XSL61vdTkK
RgrfJj95EAKCqh3KrzoEfxDONG5BDnqi+3pGAUNzMMH0u15c4g4yS4LAtpSpFQDlxhYkEyrb3mPh
3p3DpBnugib6GjbNLw5jtI4LMBJghbo0us2gixGcGBVpjSba6LPdCnXx2wrMfsBrQXXk4gXpXGHB
SDoJitH23E7OuA2b2T6MpRBkqqbov9OKzlzkMjpZVASX2h+me8+dfcTGTb63GiDIhPC67eA1FHmY
Y2zHALJNp1PsWAQCRSnjk3C0+9Kb5aGvJvzq+FJUcERFiMDK7jzHouUviHEena2bFjDdUMHCJPHJ
X8BwqcuwY/arSJyYKSyH2MOWuXDi6BiZebkvRAWGWr3ECAEOdUsMVp1jB7lkPtjH2FGrZ/HemkrC
SyJuc1tDc0Nxgp9y7OP4Z4J+77uJ9TzWBsPJ9amP1sDjMHWECaXhV7ncTC8hehKyFe+QFztPIZ0o
zVpL7CQCpQvns7gTeF24hU96ihhgUTc2NjnOEpK4CrnUQ9FBxDgfIqcMqwDL/1ZIoGuU5yT6zS7f
KsEfsHK/V9PA04h/jTUAbtdFN7WZ3eeRzvfYo3umYxnUe2MVCx5UC0i/gbe9xqRxL0t10TGXI0ob
uQhIza6OoKJdL0UrKEhjlz7Wa8UaB6uyP53H7fUz1TzJDZpU8wxXcTnIpPVBBlJlfWmktwuEnB57
HaHLYt5ROO/5yEs4LQ7puCk0WCn4qlFmp/ugqTBNHK0khfwDk1DGqf+NtHBEc9003mIYhMtqVoff
gnxo8SLosE6Zkqr6CSumfU0706XbvgJpoDuZb1CQ/mpgArAHFG33OiYFIIKX60vu0hWVFZgPsB4c
khK+atk33WvZ2hqyVV/NTCq0ulCQLYdQdOK2XAJcm7kbQJmOoMrpox0N2vQ2pQrgGroSG9zYxm+L
iYYXGcwkS65PW1tz+xTFhf/hDJ1zlsOCx2gKH4kpWnRsC0VUBFZ02zqZvlSCSUvRqCfRKiR4aUdC
cAt3xoucH06cIum4fuGl4fWgvAnw+O1ZTEnT6jNy9ZMdgNz6NtLb3ID8zbCMzPo+Yttk7rOIIWSX
SXFcFl5POZbuPVJaGHkdiFLWNS9NQtC9kklK3GXFkrUXAljY3vd+1E33czBwbtgVsyUr/+h72lHO
kr4ij6llKQWza39UNmujEmFPSJEdmrOtuCvlYtNikOLKbF9dbIaC97Noxh/SI1S18dr6EOFt8ekv
IaoeqI+nPG4R8bAP5wHG5uXc2ocBneG+inwo2Yn5jJLoVwtcsw3c3DsAWv6sa+ZhMGWj0+RTzEH4
DVFXWPPBHQrrOe/z6DjFKVE5Pv6uATKlVzaz1zqJxG1fE54bdL59YOJBTsH6TgufcwCPlzi5n1Ov
L1baH26gYUaMUTrhREgadgep/hciSp69Q3xe2emnuBC8Cn5vmp2ibdxrA6+Wxrk4z/Eapto1yQ4O
pDwx9b1AIIYKO4WvOqk5ujEuOYF0EkCDkG0X9IQHU6NCRKPdPOYgb5vrbkGkoLnYJWVrQgEMDYHV
NteBPgeuh+kFQx5aklVYFDMI8M3yxa3C59JK5l2MU+GuXq88M457mcuiItrXU3dJD19Sx96AK+r8
TRiPDOXGINMG40ZoU80PXsPcrRpDgL8meuhQ4G0qm+2ZYhdePXOXXxZsAT1a7pMNjWpTNNx5EHa6
osF5m2DRH+OF/c5ELVtdKvR5pODaZo2tD3OY/BCtqS7F4nZ7gL5hb1xwsggWLXOoBKx/PVRU3rK+
SojyyC/EqWevvZkzcopKn78IFMZzDOOhcax7exOEN03aOaTJunsQMpawzRJxfKK3RzHQCuEuoS5V
yh385ypkDbf4W9VjE0eAV5sE8gvwa4Z29FfnsbFdyD3UOvzvnRpW5bhtM8DsMagKsL8ejvTGqsv8
wsZmf3TJ2O3++QLEn1WQCxtbOoLkBAL1AiTAf78CE5qchr1NcVDkwFhUOn76ymZ7awNqIcQJTJKy
6CES02vSOCyhwuJq160CGC0FWgBeyMDw07b4QJfAo6o4KRakAa//4Ur/YEHZXCnCJe4UEmk4juEq
JvyLS1tSRV6fG0Hnvx7FeGGx21XKGTaDF3CVMz+1txZmNUNdfIUMFMIhjO2DDidxO6z1ZBD73at0
CvXZBY3+72YK1W38Wf+b+lX866NkpQGiuCFwS0Ck598vL8LrzddJpXadG91BQJ72Q4Hhz9KyKnS4
enuY1L4j4Hi6a4zU5w7qNTTNvLlw11zoNwkZwgaeBqsnu7NM+DFE/rM1ESLkeqP/H8rtf3+5vsDn
j7BEpLBrK/GXuxnAH42WBfnKpHiWOmXnZEuZmIX50+Pg1uTbhSW8Cva1ufRKsJ5kX3jiKOn17yyd
Itgwffdq0ct/D9LYbHG2il/9OpBHa6m+/fOzX/uWvy0TwespfKh0TiTtMPzj3preXvzOyYNdG1Z0
3YhUzxStpzBcJKgbp1OxnsP//DuDP5spXjSeJm7mpEyiLv7TFRAbmqhwaIN2M+ST28UXYusnBGqA
78ZQEuAHLU1Y3Rcxhj/4mbYEnJYpp70ND2hp4LwsiYfrdD3TNCmclnPqu2udrLQZYENl7blrMg6a
qFzxxOFEaeadU2X8A4wq/7Bg3rZxnbp41dHs7H2kXViThOoGMSTVNE4uM6SN0LT9G8Z+b0u3vE5W
r5grtjjGtilSfIOTVDgy1+iKm9lr+4N0LA+zjIDpz0xZbCL9KH2vY5jrBl8wpcPprfAhaTPYwYiQ
DI+1dEhjnna6Hh92wfivcbHaLkHc8rUSNbMO0g2ncvPyz/f/X9YTtx9u3xpijB0CXsN/f0Fh/eBW
yMByV2RNu1OzhbE1hkqFzUmHiOrGmdi5wYmmp75L4tM//3LHXneTP185R9o23pqCRJk/zRhYqzKK
Bc5ei413brpYbDGjEeWDsGr7bFeMGwjTtT9cPFTvHTkHz63TLIe2M87TWIk7Jlcai5OcxJG1Ohfz
bC5e70SMxiKCNPAeOZnI4HZY2wPTDNzlIiyN9wgxSe+TWONORU8m1mhbW3Qha6U+P+O72u968g4o
+ilSJzef750Ch3YB9yPkIR9ClBbUYvfuNPOykEe7qdv+oZloGGHR7fpUkSfoxukuiMPLddEzf3Ix
0gnnA7QLCEjGTI/XtiEyStzOSQMV3MjvYWPg2HghhVo/mZvAzj77UMBtoH5nqL0eG9dmzlk3/jGn
bagD595p1T22DYR9hJ0+h+UA1f66FUeJRZS4xbldBUN/xADKPi+1ax9LNY+fOp+n+3o9DDtVO08R
itOjjKJ8C1ZMKiNuYthL0UHl65LKoIYWkdu9uhZ3J64szNI9M+84sXBO8+ZoH4LmQgwc8IQrsycL
c54vTKJoUNfu6HqYVBUCjDlsxE27ZL8G6oHNgIkmECKlRBtk+BjGib5RoSp+eH3r3M+58U96KkJE
ptjiaYx9qQRTbvcQMu4eTfdq83YAj/KSWk15Ozr9iE1Z395mM8Etc4N+szCzvetoc2rda3djLfF3
er3HQfkfosPorZfjeJlwsdgldndBOMs/toM7NSZyHybxZzRH2X6kEK0sOhg/KlbT5PKtdPHp2i3r
lxvTpn+B7mTO15YlzTrSFUvILfscLGNiIIF+YQTmgWFizsLDXHCJ8FvGiLHFsBqo9c3H2fKg2CSQ
XyTqPVCdcyylagnJK3hzJpVipYapB1nXmbrQU2Juuf5FG0ElorLTATvfIg6ZXUeXqODGbawMwuiQ
BsUdnnpfGlxZLnaCeUm4lhaibHkB1z5gmeml0HWF+1w7KNvXbkCVlCaRhc9STX96M/h39XLv+i3Y
QVAAAcPiZnxooC7hgMesNrhFslk/At5S9naYIf2H+u3Kh/77NkF5HdnCC2gRQtv+w24hSsKFMWqE
OuDapU8jZB6volFb35wyUdO9b3h7qTzU5fr/5phTZdOvlVw+U54qyTvMSTzdo/rtdtcXM5YDc8wO
YyzoybavXrQim7IVdb9PIV8epjQQT3nDonfX+70sEDk3V4QAPzcf56i1Cc+i9hRHgmz1DE1IMvmH
bF0uqHlxOyybiFi3sAMK8rgysa7aQJTkRjqT5LwK8DJIVDA9Xh8oRO3p/vqrritT1sBVMqBZLSaX
pSgNVfr6Ba/1dgOHuWs1AUG81vsrCJRLStphoIm9VriY3wADjGK6z4usx46K3FwW6vR4/RVXMGRd
FdcP/+dt/V/yQkAZcaYnFoV+wSeJ6w/ML0yieBnLmswDWWlvw5cfdmXGeea55KtOv3VABtUU/Egy
g53M2topZ9JnFgILeqZArhbCf6Mw+0/F7b+BPyW4seOsjvtu4PxR3GJCltqWGVGT1LKHWcYG6nQ+
7CXRrA/FAUXr5EhwWCgewXaPaWy94sKlz27sDOeKA6JyFnU0eLkzSNe//sN9+9fTEPEBHYKDPIBE
Av+ParGPrGrgGJK7KyRXFKBUuhfzzYSe4iRkRYyGnb7OFj6OLvzAG4iy4vjP1/Av4DaZbtixOIKn
Fnr0AGuR+JeKVRaME5OcPB8rJtSrxfhslMQnN4h2IANWd5OdljcRrhL7plhFU3lRbJsqesJ6t7l1
ypKe2+OU7qvxE3YMKJJpxn3iyt9GRS8dQkmzSPW4Uh/+U2tAxfhnNUGHRfmKudRacAd/VhNxEc9D
HA0xBrE15/foyuouRVNxCBZF5kxrxIPqmeYrPSoP9u7gOAztnOZ72nE3J9vBJTrIQgKW40He4xdZ
Z3s4ngk8Je3cp4GU3202baJvxyZ+z71QPzNrtbAYDmR3sPSgfxZUsNVxxqX5gjpO/6a9639PUBA/
GdUdMHo9WfZHn87fE4GhKpIBcsU3zJ0fmlruxsY/qoaoJ1djGooFk61BdckqqcKfXYkALJgl6SwM
4huJp4RRwROKbefo6hbD5Rndalf0X2yDoRPYwmftuerQrSkMbQB5rVSQW+dbyBX9BqrtbuLC7dpa
XW2bn6JpL2OcgbaQIMZl1OFMbeA37DsMylpUMUlV3woVcsR0Zoudx529SgDt5HUap7squXew+1gZ
3VYCnYuSE/178mJbLzkuFbC/fuaLfKl5X4M8+pW44LaIZXdD2jx3A0YebWD1BzsmPFNJCzQh77at
F0E/w8tO67je1RhiioU/GIN5ZIubS12CzwfWTZORq+o5wIldyPUOjr+V4lGK8dw4IDtxE+zBZyow
ogIOZ3L0QRk23uDhcey/zH7yZnXsUQ5OI+HsbKe0epRuAE+cRuGoMuchtaJbOKuXpDQHEfDF+BVH
Gy9Wt0q/+QRH7LoCEfCE+0OCqFK7BXL7lA9o+gvmLbvCXvbBFMM96B0yyZcFq3F5qhJsRIfsG6ur
3Q6zd/EwAUUa+hQWPb7JzUMp6TKgYJ4R3R+7mWBlo09DBnN76MIvNWaaCSKGKCMOobp6GuS/5Iik
AE/JyLzRdF1Q0ett3XFNyVDfMeKAN2r3T41dP3mu3kUy/dZ4BswOdahtHuvZRfdsHYvSPdaq3kgM
THKi+cBHkKE3+zrvDmFZbImY3bghVbDwLyU+JPBQuuHYLvDLsXdB8vPgO9YZkeq+SPhkXHBTN/6W
kk8jnEMuCCJqzUFlXzuMdGvLes6gHwTD/OygOtbym59bJxXd+PkLvRhR0xVmRWqrpp9L/xSHPrnh
qF84N3r9bPQNdkHM0Q+DK764nXvRVnSAwAVY8ty5HyEmQ6XdQCqOD/X4VJXvoI8nO/S+LHH/LIFl
B4sUs5r+ke1fY4GDtzdJSN2xcg66IAQxMhvclZ4HptDDPOAdU2ygZO5CNMeBM2DOThhPBL+WOZA3
4niampMuiFTNq/0sS7AJXIkJXww8FMuxJBk5b/Z+qHroNrdGonpPpu7kBvjn+KI94VPs3KCyOoqo
isAOqbSDoJMrw3UEp0S6MltmE3TESTr9k3AMa6Sitg/3fV+etB/8HNzgXJRAk326t/VLl5pjXogb
vnww6oOL9nO0chKSi+/QFl8r72nGsRQ+Jqho3XFH0qd50fcViKiZfPJalHvMEucz01nz6Ld6uivz
adxN00oC7j4lEgFH3CuJ9YUY37MFEonbDu6l69VHgzjpfRQ9JEfzkkRdQDJitU2QbR2Z5X82S3up
HTxr2rB7mgUelqS63OsAQkvauec5okLAg9oT8WMnA1yA/YkIqHj+HtVwfJik3MgaXxcBB6r5UZNL
juDwzczCxgV7xlSTmV2E7cZWBxcnowtRA445sTxJdoHOS3AKyuwN7soLLuBAQpROVt/sF+P/xl2Z
6Bjjf/jTglE0RC4ouG02bOWsYnsHigoR2QQ0ch+l3XVqV8DHny8TN3sk3Sa3nYDEQCVcZoX+T+k1
RHJKNey6mU0Xs/F3BguI7aKU+Dyp5603pnthip/Ym71Jldfg3L3P/sCflJwJZ/As4kb6BcnQCg4M
sAx9onb6Etcd0d31XfQbj2bve29hDtqAJJlwPCTS7U+eQrvQmuSpTo3zgD/be9KFtBD19KRh1jGr
Wx7nbLlYSoUPjVLvJbRHUnMm9L8Cv9m4xIjByeGHRO7TEjIDyya8wbM0rDLGR8sPhQRgUzc9eYXs
9lsx4j/oQBq5xWprwPtQocmI6lNlmB+5hQsNUYbuZ8DFqGbEK8OF66kRbW86heDQ7boB2ohBARB0
EK/GHE5ZPaNfqiC9uU1GtwmtPCVxaOuayNsxzCsuUbTC7lN671duSOYDuqNlsX7gGJQ+oVMr3rwB
+mlawcpxu/5cJJiiBsAaMHUkMwX69EPikrJeZXGJzbbfb8Y+heRbNDi72KQq4pFtBRue0BPO578Q
LDbxrobujlO+7lZVO1OQG5WAINY9qRbnPsO6iQmTFe2dovXfpqCCI7qUFU7LURPYaActrUCeXFhz
iAmV/hooRsTbrl4/FEXUYl1Y6dH72GfqEQ1RSs56vKKvg0yt59mnGwnsWANg5fOdV5b1YbZWp6ml
cp+SxYM2k83yB/Buu7Pb4N7LEAJdO5DYb0DxRLSgllCM0GmiCFjNx1HdpSpDB4IS9+w3sT/BVqM5
xHY+er+O3LxmcVHWj69IS+UucGJzQcWLSEKqd6Z/7nJIYurjzXW61umRHsoax8+pT+VPpDLi4drs
ZLx695EqXaA8RmRWYPgdhEa9WZLzcSglG6Gdf9VQfpEVlGcV+hyk10u5Fuvo7SEqN1rcZSR2YGhH
UcJpDYEMF6OFtKGpUJuilOLp2lXEOftyOyRMasJ3zlWgGQLBLibEVs0C1T4lsXD2unU/vVjxk/3a
UElAp+ehjo9pKD7CUD8V+C8R2bmSoGQ0kIgJi28pLLrpxmJ4wrxQ8ISfYubZWD/HjDDHjhoT9grf
oVbvOG1wqSUH894ZJnQdpew2frKUl3q2w295NCIdHOQdcSfV96kFQr8OY7yILteUICixWAjcWup+
20T9L3iB4QZDc32uHGs8ormybmTlmw2WGDnSKEqwUDXIDoQ3XmzgzF3U8EmxXYKSeetIHLcJNsQ8
8I8WjhXtBlYVDmPAaSD4dVA+F0OI00FjB5i6rPBQ7DOokxO3DwoX6IMceBXzOjjPFoLPdkCZZbUe
FDlRlA9LXmdngS5/E0FklSbs9xWyU025fiEDa5U7xSOgDr1zZ/u843Hc/5CGzIGNq9WXPsvEz6Aw
gj7ec/EELYF5wV14j/TzGIf9A6NQtW1ReFGkjKR3JRmlZ1r/8GDVwyPsLlOSPkUD19NjP7EnMAb4
dL2NHvLup+skaqgs+1g0gYMmRKCNa1J9z1Up9K0ABteZMuEpZL9YKuR94DP9xMWEMBE9uosMhzp8
UW6wpIREAiw+kxDyiO1feZiIdTqKxLEv11c798MFA/c8P9tmmQ6jtNMtLuXyMAzmvbab7D4uq0fA
tFgzfQZLwVUNIyy0zQehNaQ0iPK7Ylzo+RMa/yrAxGNX+/adPzneyeSJ85QWkpcLCmwJyIfS2cdz
Z0iZczgvTE+IK5haF1+mBMPnMUYpumTdM4wOF5f7HOQI+xCGv8SUvTptLb5MjfvDrJOlK9alvco8
pES4PeSgFiysdfSduTXIUdwwQ10Y4u3yLCMAewVaBBttehzh8DwZzjSks0Rwo7Xj3akTl02X12NT
1mDuTe4/TTLxzgbzsIMsqdgTHRJ0XDGOvMIqbJYk/igTj4d+oO4VfiJfriP+KyQZEQP3YInFeusD
6sfhC57S6gX67zuvn3xkgwEyTmp9vq7o68tyHXUm65ZYDt6EyoV6oI6Aj2ZnMbcYazv4mXXoHK7w
Sr5yafTKKREJuufAYkoHaX+8idZdJDYzuwWu7+r9iiRlLrajePhZm2i0zBve+8Qk03Ttq2YwxyBz
i1tIYobRcZQfr4ALqBLrYsTgu5JZum+c+ofkXgCGrPCNx+BqXnGd3KlaYiCW/rBcYTVE6yybaskO
TSJOUdCj9c6c5skKSJu1GRI66TAj/Oe1MTlYcNDhSHxFFDs36S8u6tA7FGXYgrSNS9SMwrtf1uGD
NQLWzMpF1YBUjVc/2RQ2XvUAeuXNFcANk7Y+wQcqOPfzQ7SyYDpHkbXC3PdgCskXWciMmQoKAi9d
oD8ngcBEmcErATzQntfR0bACLogJJYRvx73JtPd2/cLXB+SXzXRfQQe8FXgfXMoJU8YC+m1dogGP
CAOBS1pMZyenOmsdTnJLs6aIfMIhcp6frwPIK47GNCXfLpMt7jBlbdDVkONnNQbxpsOspUZ9unH7
6I5ztb+vkXtuW0avR+lTUuO8c9LQ5e+ub6KTTuPnle9hHEhWV/juukOM5P71tU0Puq4IO4As44xg
n00AlIWkF5TRRO8ewNam0CCJknqGys8GQ55rFobdx9/sNKOLROW8t0ZXn5wkzA5Ondg3OkOtPM52
+yrK7laW6F0x1Nt2QYC9+XrGXNkFokcJFNtztkdNGd8Sz8jetnCwigHfAysLcMZfj6YxY/xurXju
9U5fSU9p7NRHbMF2VejOpzqOvk8xxnyDzRu3QoLXvcuMJcMPxxj+ez1MdQ6OWa5UEjHRbDcuavtI
UxIi27zBviGCLT1yMFxHm3OGvUHekZCUh0wZfJjQR1M7b1WGJ2TSjow1K2Js1xGARYJKsunBsM9X
GhvQBK285935Y+phLudA5l8IrQET32hMHfbFShNSMW821fq4vQJ4xYoGB6vKr2AouM3E/FvjQL6J
LPcu7Ggap+BrSCt4KqBTbdt2GB903TDFmYsP/OgYs66DtyujCp0l1gfDEB0LsCT0Q+GyKzxcL2KZ
e0+A9/LWXd/BvCuhF+N8czcChW5C0y0oMqkN1LykwLJwF+UK8BLsQQ1p184JdQGcFZsfC82AqSVA
/CZayr1tWf4zE6rq40qtCUinvK0Ht9nqdIaKpUmeURzDjJ44xr15eEijGtJPTFfUl/50b+fy7Oi1
mLwSOjkVn6cEsZKYg0dHOL+hqePKOPaYaepewY7ugwfcBpnlG3/jCac6Ojljp2R+W5BZ7LgBzN+E
+8gU3TtUPIrvBWFN/006013XvVa1ZTN0AEbpHZv8E5y8Uw+bIaK1EI9bxOJylfM+7bAzqmLh32fw
AR9L1zU3ERkGJ7MWOTYmHR2t0mae2reeeqsP4czjEDndXqHvIUi4Rn9CGB1AKzrGK8ELXDn44rts
FHbt7Zx+eIi48bBosChGAlns20aalYLA55eeuLUVIko7H89DjcMUfoRWS6ooVul23hL8Mqzr1ej8
RZYupopSaHo61Nfk2heKIpLYnKNHDNymYwgX7CLtrmoMJrFxVjGFrFC/F8Xy0QWzd2CaIG4tT1vP
169XesY+VWn+TnwOJKUuPo0hloNtteyRIVHQGHRXoMr+aa7JO84CuXyzo6p77ZKag9n3WMZRykde
t6ImWBi9Ia2ls6cYQ2PQvfbKAcSxQ2tvSW96mJB7njpqKGLbScoCA21CPJrjSD5SH9Haug6Rze4Y
NL+TpDU3FUx9IEZS8XyyjCutN7RGZt8Erf0eEsV0R6pn8XWks3hwSps4JR2mUGATNbzYyzS+9HPY
7WtmIs2WS1QYaWkudqTVkXb/v5g7j+XIuWtLv8qNnkMBbwY9SZj0zCSZtBMELbz3ePr7odTdqmKV
iqE76okUIfODCXPO2Xuv9a34ikaZSmtOwbQcgASwx1lotnqeZG7FduGKrf+ipL1yrH2rvgYPD5pr
ZJYWhkO5qQPugCWY/d60UuaUfIYGjglbb6vcpVEYrSU/AmWaI2AchEzfGbj5N4Gvdbx4Pv8QaBee
LKbGNeKQusG0I1U1UinBvJHSuPOBeVrZY1zyZJzYZJ5sLeG0edV/6mTHrXErBDf4NWlecc7hCEXE
haKFlUPNfVXCzLmQOkpEiab3h7xL/Y081yelbUnoBsOFfb2rDpGvpEgXOml4TgCi2mEUzOcUL/la
E+HIlMFysjF14YQTUX2pqsqUHbQq6PE0U8GZyicAqwVr4tqSEAGmEH9fDL2gn91k0CiNUnSTQrEI
QkFR2Xfh3BHj1pPfIgv6ETnUeBuWGRgyLVAChMlmEREq2ib6trSkEBVDQaz5KAwPlhiqFykNGZtr
KuJpfTfmw07Wl8GppN+g0mbJks1hjceM6EC5zqWLGhoVExHRhBgK00ZjLkAgIpVbRjGhWZ04/HP+
9x9ZKP4dZf8XYP/lj+Eav/xP/i3T//9DXP8ilv/3FgrvpS4+/mvbpC/5e/OzkWL5v/3TSCHo/0DD
ZbApqfCs5MWu8H+JW4LxD31J1LB0pD66YTGw+39WCh0aF8YGDAIikmlkQP+H2q9L/1AYNQHuEkUD
RhbDo//ARyH9Ou4yZZl4VFlRJVFCcUYb9cuoKZENBZtmLNrh1l+XXr9pPGu95LR33+hMln/Qv8bH
v1/oi/ouxE5VkDJEmFa9kvsDfIKYNHf9OR2/03stg+i/XemLnCZX8iFFyQDT63NwJaf0KrvfqO+a
q6ybrbyH7WE4Pz3z8z//2f+FHe5cRHnb/O//9WXY+vXHYe/4dWC3mGEIGeOStTO4optio1/Rob7U
7uS0toAkxQ2Ih//7VX+VDf1+0a8TXlkqKrVKaLbumNvu2v3gqV67NrZ/v4yh/f6OgHzj7C0y2UO7
+XWUjHZnyEuOyXb5g6iMz/8mkYp1lq3BOkS4G5lQbsqhdMVGolQ0nKgft13/kmGdaQz1I++oWtpV
O3LYUCnpUsK/ARIWxUtRvVW05/0GMBZqLf1m1rBkhxg6DIJJ1P08vfVShdhLWHUIH6rxuV24vyaa
yKc6QBeEcWAkRqyet7WwM0vAXUXlBYRJgpq2NIo/8EOzfpokwrsJG+w1MJAMK+geitj6SHIS1NyL
lRcxO/tt5onSuOnHwGlBnYrrJZWxiCD2YJHH0SZKk4uioJmsbQjsEQAzczaJXFqp43S8FeY3IiQY
lixuwtlFiSKBuWTOvE1QvQrLvMHAhrvXlceoeZuFjdYRUHjMSqwx+iZnoBl6irAbC2Tj4kWaHWv0
MOpE1UOPI7zWtuV0k2tbDPSrjKFYsTHUHQcBKmQ8GElzJB+NLlKDDXdX6Fd1+2GViOpm24xcVbcx
y26mqXT79rNpKvKqP9ofk0MOXFPlCjW53Ui2XWm61WAvVXfoHtpxATczn8QQadmSdYmis4yjGxLQ
BpJY1sE5oNMdwtPww1t0oEeRhDZ103RHUzgPFN3MCERp2/aPfVWT0vg2G4qTke4KNc3QO5vx6ibC
iGtcKd26SNwZkQhngIYzlDHcppGjlLoXDl7bbPThgg+loeGRGLBsb6CQLV12DUBVo+bryEqcvrq1
9PVAEo5AFOasQzAjKLOKn/XSPGi1sSVFFwrH4CkTtgoOA7wZ0wTs9FGSjEOjV4T+6XYu7AbwH3jD
wDAwrMHWyObaTo3bkSI4AQde3JG0g1YNrS5fw5VatjJgz3krLkNqEr3Iq73V5oMkXsNrLySvlu/D
dnS0bm/EoROXbwOyeU0HnbCXhQO7w4Kmfu7FnayEt2kuHjOKY+kuN7eauu7wuMdXqfmM/1o3522H
s2eoMD7R4jpJ4kmZV212kKp2p86vWoQfzuSxM0snL6Pr7qTmQ4KWTvLvrd9iqzWLc700DoO1QtAS
RgwMSGaZeXNowb8DktCChmkVME/WXYMkUEMDIonrkpaHmj010z0NdX841slRD4/NYIAnxSYapI5c
39R+ANDLIarEmceEPOshhKJODHB3PQ6uGrzLanWOBs/snlQzcbIR0hv6LplE2WJAec6B6dzP8yXo
T0EnrhSlX1HHe/DK1qTJkdiwNyNGVepy+Cn2FpBqmZDJckNaQwF+jqtl/o2en4RRtrNAseUOs7pT
4wcsxhP4i8o07GKACkgd3vvuMFMFzB+Wnt/5w4MyBNSangiCmRYTPJRPyP9XbeCU1Sabt1WpPsEm
uUtQFBUJlmtMTHQQdwX/u9rNcY5PcuSIGc4bun/aNu83JOJSmGxa5UrOH9FtU6QD/UrASGEXj0+p
9SiJT4Nyr4Ayq+7ngMHv8BEIl0JIyUDY4UAOR1aT4qDj1w+tlyoCUC/ZEl2vRloVMt1h5TMV9zEd
Dj3AP9ekeFoOyFFWA6BBWNG60XoI3h2jmRwyKlZt/UaLG52ULLyG0s4gK4Z71PVXhbVSFlt+AOuV
lY2+IblPqXAjLijIV1H/hNYdFm9S/Ub69RqWByETq2A6QGRMqfaTTRLB8Hgx/acwjPi0ER16zHk8
sRzpt10UggFJTXiP23qvFDcoP1apAiQIAF+rPkui6GTNXguAY9sdkbpJu9NZQjC59O9SgC9PeE9M
ov1gMUfo7CgXJZOaOlnp0hnpHaO/S9V0XtLt8cnxQrIMQjNIdBp5tJvusDL50ckknJs9JYxkiFRP
BF2uRib4CMdmBKN9BPxGsNviVgfPozcRbwycbPYyzZH1dt3l0SnDsImaaQXGe2/W00qqsYSP11rw
oY5MNEV9H5l0Fzk6JZ6kNavosZm2UVvfkjnt1c9kw+CPVzn+sAtFDIuUk5GfAo2umkY7cnIbyA84
zSptAWifg2504GTaYcIobNwQMsZOvzajbRteGojVVrYwsz/68m4i+pB5/0onkiOV4aVYEIWtp1a7
yVmoojWEpljfKOOe5gRLImMLdVMWd6w/M937cJuhoMxp7PkEqEuRb6tV6E01ewjaTS0kexNMVgi0
oervCK1sy9pteNs1zSWKudC8DrI+5MIm35UTXbWwOxJU9phJ8GJakjuNIuC2+eFT47vWfct0fzDv
QNTYEooWcpQ3ZgqhdH6DMyn3n+N8vZjLN0Qdacis3uZ+X/q3orLlrZILB8xAVPJP8kb9ILNNDuMD
5EQ+CjeTe0foj8H80fNUwQ/6mIqUYq/0TyWZKP594fPgjkr3GqoPrYS84BxM+y69RugjYA60tMmO
/OPC/1dwDe+Il0nF7cAiGzhZ5nX4JlEZSOJWL5xkvo3JghHPjUaCd0eL78UEVgEvC2jZVPPhdLZU
fSLYVAWg7xeVYAZll0nA3wdHrI1jZ9pA3s1uPU3dfR5Vz81rSxBG7ZV3QnGusLbiOWS47Sa+eKgr
zgxbsM+wzfMWyPkkX8XDkfCiFUMFcGir0rKtaPLYhpklY7R6HKJy1WJca2Z51ZMJlxrsYubBShHp
jhvgWKl8TzbeOkuvTbbCcR+w0iYRDq5imvdaA5ujX2tMlUC82JN5RcTOFg7ZSm0AacNP0SudgR7/
lHI1xeDA5nUTWazyyDKEFlbluptuZDzV4Mm/qSGkxST069HeEnW0IXRUcJ9QUv16zm7o5clTPYk2
b68Xbao1ZHQsSw5vtStCvV6JN38//Eq/FxO/XvFLMVEA40abzBWtzcK8WOm7zB0303mmb2yj03H9
K/0/L2B+viZ13q+/ciK9nGq/kG0+FyCClBPRRtoINizDzCEH1okc8xvh3u/VGZfkqCHrJGLppv7F
dpKntKTUgRPdsrtgJJUDZpGfbX9txK9/v6PLI/rtEWqKpFEOKwhBl0f8k7aRJGRSTiCgQRTf6cK2
W4YjwiHvjz5nyqT47o1ZiqDfLmeqIuWSghbW+nI58tUnq0QTYqvr8rI8usbD4efIK+7hN/XYr8LW
pR6zRH7QUulbvJ5fkQSRr4VRj30XqbJjzo+J/JBWd1P//vf79wMP8OUXUaubqHoNSRZRWf56A7NQ
H+YEfjZntQ2Rs7b+UspAiZrXJr8lXL6ZCqRmZ4RlaGX2nfSI0XqXCBourPCOCT3jBBZ1PV2N6oDH
93bIup0ZvZoBm7hbqG5cbBV62uWHUCGKHCpnVIRtEQIMsbuIl6Nu0TIkziy5UTvshviCWzL6Z6/p
3zvM/vDVScqiwFUUBFjiV0QCWeCk3U+DaAsbdGIeiGoXhBDDMKA5NiJYkccnf/epy7+/KlxU1+m3
qJqhil8+dciyVtFmeDzUNU1M2SVY3qV3TuKETXvVib/55L7kF/54Xyio0SjjiKS+/kFt+OlLaGW8
GGMC60TcBRvjgVdzRfRGsMr3tcvAzjE9Y7e8p/G6feo96+x/8wfw4/7wizW8mKrC38Gt/vIq6X6R
6hGKXNwTVBVsExXvRAQ72syopOSFUFSuk4q0j1Mt5Dvft6OgjKkNejf2t3OMtrS6KYZLpV7aSGFq
pkIVewB6cFuX3dqUcbJLw8ZUOH0OqzDcM5Sora00McB3xNzDkT5zsqCIT00aJyUG9fnNNJYga9w2
/VoRL7JyrYYcgTR3Kc4K/Qyz+5PB873Zx8PKCqxrYS7ulDB/lIhIUOY3DYam1AD5Qv9P1cvxEmdi
O0zepNoB8/p+QPT+GJz9cqMKtkDscV0kG5HgKFgdhMreLRNcyE6uVvEElsKGCsZnohQPmYs6kn8/
NhL/Ju8srfBC2NoGUSj1eCmMwA3JkWmBX+te9NojWKrEd5URI6aAlRKojpTsexW1RotaQKd8EEg2
5JQ1XeUJwhYRV8C41ToU+/coNkmoOOj1jdT1a6l7FqrHOSwYND7VmuxKhNOFw3HsORS1D6XyZswP
TL03pD2slPK9nnZ/X3R+bzVhn6AMpu9ID/NHZsDPizYJtFOfYx+z422wUTb6FhWuK2/i9d8v88OK
+XVtQ33GMm3yHaIj/3VtQz/UNb3YS/TRRofAdtvfai7TMNpalvPd3rA0Ub/uDWj8/3W1L5te3SZa
3kl4z7ri3A6eUV2iiQPwTNBJ6NX9OsIX1Vn2nD3STarlllGzsW51p1DPUr+fKI9DNM7GpYVYWzGG
p36uxcTp1LNQPJrRXje8XrjraBEk1VZoBVqf+SqsyydJD+7HSBiRKpgXdJe3cDzctqGNoNJgSB51
DsfGcCn4hkTTbrF7Tzpizcd4Oll4OUz/lRDLGKJnn75wCsQDs+mbQ4SkQAz967mDsNsIgU2Ynqq3
Zzb2OxQojLfnu6LHQxcIwFNagCKx4+eUVeZnZjBgzq6/eZr6D0/Ql+eJ+UQECCTRNmRZ/fV5gmQE
KCmUIoFTh5IyViTRIAbk+m50V7JORPu+H67xNcb47Bvh0EsPVnLJ5yt4bo6cnC0FYVCku5ZyC5Q3
mW+CpDuUuWeiLs+fZiP3JrjVyXiAHJoTEdV68XwWmtOsgqFGzjM4KEDppdw30yVFSgwpOpwwmDsJ
yMriyoqhihC52R7GZt1KEJMRHiX7Jl8X6XquNop2xYA80B+y6JixG8JbBtmGOt1R+cLS7pyV5xAQ
PeKC3pPFNRpzv/BAzsbmETHUUB1yDsb8AKcU72byFPPHJD6H3b5hIlcABWTSJIaPwfyo525R0P3L
8Se2xNphXjgNpmXX/SfYFyeju0PdGFQo+1PBayFoQKiLQ2WnxQewNl1NRdZcpunUL2XV+Mz6qtQP
Mq3FdrbwK78rSNs6fVV3TPJO1KkDztdkF8anzIQiDCFl5scjJhBfoEtXmTOIjwoWLf78AAn5tJdI
pJaQ+3Y+TqtjZxUXTaGg4fbEOi1Inbq238Th7MbSi4zEVB2CDwCgT5wsdLqOWvgwCOgsY9yBHtzQ
dc5YrCawrMy3I8l0cf+UkRpT7FS8prEnBKcA2vLgC+4y2lxMFf1UHZv6Y2iRIyA+7xmDliK2Purj
UrrV022D1XeIbod0V2rPzUhvsh6guYdu1l1IpFrN2knIrVcgrquQW0pCAFBRsrZqaDhWhxmPjdei
tcCcuAVj/1aHzTGs34HZpOltCW6S1CA7CpeOj6qdMNnbbQkvGyJg1HL6MrkZr37gVHW4V1WX1AY3
l57V+tEKPGRea3gQx5jgRfOlSfnWqsEd45cUWXoyPUfyVplv8vbYISNr8L/hVthkQeQZ0aFOLn62
EYt1LN/R9G71e9+seSj61bKYGA1Mw1ZAxqt09Bo18XEc27tRlh6jJLihP1XDfqW9J0jaOQ+P/kwD
A9wiGZ07Mb8lDsvtabhOxYPYm7cMyVcz6sXgvipxaK+JVrC7bq+ikYSUrd+BF1oNPUx56C6ktCYu
vRKJLgE5zIirTUf15RtIf45RIXQbOtWW/OwVNboEZrw2P+cMGKR8WEh6tJXmE4Px1hgdC4QyAUb0
Rq6N6dwZ4srsn6MJtXXsRTEmkZAZbL6N5g1LNGgGecp2A3DJah7hlru+6Q4RpkMQCDAseWEaWpCN
lbgVwXg+/fhQEG8oarLuFAovDJVXIqLCqH9RZFTreB2KQyrQF6rQxiTgw0b6FNkTDGpMzDV6Ex0f
A5dWt2IE6RhGadZseuFjiB7GJWSPzN87kLh0hrZV+xyJ+6j4kFBWF4e2fvQHg1CYpXUCtoRDxrST
6MpUz1pEd3MZXSAv0SEvTTcIwJ26fgAPWOuE+fIaplh7NgrYcJjOZQPkhzbVpNM9QTCKJjfcpBbA
sp6mQ4eQ018lGDhka4eTekUuPdOJEYHCIcggEkbP88A8Qi7XsXkBi95W3R094WhMn0xtuJtJho3U
c03XQDIuFWtSU72bPHhlOrAnrSqGKkBTDqQG4RHJLwR42sG8Lkl0EyqiSNTnSvdkMo9TN1N2xNbR
69vlzS4mbq9Kq401PVZh4aCFQUnoxPK7Eb6ZQPFn+ueoPu0stlat322y0kf3d0V2dRaEdsCUWc1R
W6VQSGt13U4egktOX9VHiDac7jB4ev6Dcgg2MsLARDU8g9HOzH0g9CYUWie1th3dgSK3JSLZigH6
58i+qh3l+tSU7wV+aQmwe5C9jmm4RR2zUlmczN4xq2tLLz0qYvxDNHHVJ99iMjC7YWoQZ1Da5lR4
zdg56rDXuvc2OIrFnd6rnmhEFwVHzRTjR8oYUoQkib1MBGALhww9eqVHL8lorlJ2uKq9Z5HvzQ0O
IrfWeO0V0zWaiLyRda8ZT6Lcg6nI3muB9BblYFYVaW2v5uy2RegZjYwZltxX49GSp5VJay8drgDX
0NXUV12xzpUNOFu8wc9qRDvHSUkQsSzP5CxdGa+RwbsP9bPbIjKxM/w6Te+QA4N5isMuLEqkG3oK
Tgviu39GKubOy/Lo9y+4MbYBUNOkuuLOr1S+EDxhBWMHWvNzxblWXkZHEjqtldwSbMh5ewLdM1A9
ansyiaxAWwe5cTOZmz5/KeeroD3Pqvk+8rcnNAv5MOjXkVDZbBuLrrJ1G40teQZPo3yd0VHtI6wX
5VHoV7EUgqCEacYiRao23YOKcEljzaQdkb5JEi44CIzFHoHgKzPZoRsy9J1Y3yTpw8xQaXxQSuhi
rsG/+g/JXN1I7aYX9VWWAf9mxiWN+0Q9JsW7xLxqzgeXQE7YvCy14Hf0DV5yWwq5FCuv8CbH97K0
EaMrMV7c/7ZPRqvakydhUXNs+BnNkNpBeJwLDiWtvi5h/TE+QfFr58kNiKuVOGp21iabVq9eVIOS
Oyy45S4pBIeuxuSvlFs1DByZ+kieH5HLcTQNzHsFF6gKHGrVaEjNYc+H+bOIpT2UjcBGDHaQa/2q
zI+4u5jB8M6y00QVaiNyNwVAA4zRajsNc6/Ai9NrOO+n3Ea+eRWEd0kbuhLosBXRC59ao7i4xogS
JaQxr9F00nkmKKdrIKxJ6mp8J9EbJxFDrXVKMEvkn5PitqoHt2o2mryZ9NTrGPQCBOzZKE393DAf
K8njVNN7YMyOKpzHTFpZg+Xo01E23S67DYXnoD6Lym0Qbntu+Cg9JCXrOVNZnfGZSoYF3sTUiZDu
zGO4jvPWHRUR0vbJRw7TdCk3x7HM8cnX739EW7a1J1aXpn8YtStNTR8WQB+zSKvdz7rvYDPWsxt1
cXVpET9m9JYIxQULqVxGZgn+rU5Zp+BUa6VTaSoYvgZaLrWrqMoazThhBjudnV7elBTKesUAKvJr
nuer6M/Y0Ji8wp5u5KeYi+HUS5QFoyoD9kGWnZ4UjXEr6eDp2hwgEKDZhZGGoIszkGZ4fG1TfyiV
+YKiH3VaB72EGeQceRJpLnL+rhR3PfJvFW9KLsT7Onkf6GuPWxOvdKKcVf7O/AOEEcdYaZX453J6
YFEIZmFlYhfO3QDAA6V2PI18y6BvTgsAzIzaa8V/bv27pTMQ5GhtWYaNl9x/7rpDkaD9lZqY8/qw
jaTrpj8qAomtcMM+eqVco2/aWGJ0nczTOpljsIh2Icxbn22iAdwRx0wgGnFN852QzBjBlkubjcCE
bCP5sN2RcbAsjN5MYqiFXoRvUmjEB/YMPhsfGsfaH9lVCba5pMIx65wojg8mMP+tyjkhMDgkhIyb
uv56Grepz2jN0hHjDtiAjKK/NKFyO0ukrqOiJt+m5QRQ8oXHk7AegUbAStfZD0mcB1C/Qjq8CFQn
wwUI/2HwpQK18CFddmX1RGoZ5PWwePejG2x2CtrfJPGfAusEK0hRnqeIwCFtp1ruQMVl4HRr9ga6
LjWN+VT3uFdZwfE/9qeCnY1cAoAaXsehZPZ0cHJyr9gibjEN5wwu2vG1Ge4XIggObnE+6BWlpHwx
lpZ0Jzuy9p4JTgkewbQ8qb8VWiTX0IRmvd8ECCen5DEeOOEwQov4q42o8Rr5Xgn3imXYtc+hkx3D
0O1R8S9BEHNixREwPQwxUxFOPfIg0re4EeKNmtwweQrZeaA7+FjMMwwRBR1G9oTJai9KGvDhHKcK
6UgQMWG5xp8sI/2gpisM10gYtDDuUvejfKVZp6hwi3wrSpcZtuUwvY3D7fLbB21fh+8agyfW+ZwQ
PKxzHbNcw2KyZ3AsWBVYp3Iv75H86Pc5e74OAWaW2utIL/gQ77NEWpHG7oYa5vMm5g0kjmxu0RKC
0J/IQWJ0wlArCE8JwWgBLwEzb1Xhtmc3Bm5PPBODbjpaZIJ5dObg3TTuBBLaa3ik2NSZ6rwF+VWt
Piw3X27QZG9766Yejj4ZV7VIk3sNRnojGteIcf3qljn6oBmc/QobrDtgEZpvGz9+FJjA1nwZhC5t
4xkH6ruOhYxIvUBxEpbi4VrleEg8FJl8vqM1h44xUIbMNn6VTeL9tmO2FzQWCThIHbHcBIkIl8pM
7Ki+phFQ1KEnpZ8zSkqZbxi0Yf/SVDwN5DUA/9w2xr61nJ+GjT48zNK2wzecJZdRf+oVlT3PC6du
zwjIHWjQtQWZawfi3r2x+qxK8ShMyTPxIU7SSR7xxAfNR/U0Ww9lKLCcTZxUq50skigWXmTUvzCe
FIDbnS4eItL5JhYtGtt2UUg21ETP50eMNS1opp0j4SqwDnnHSC7HKxsPZOTox1766ATUt6Bwbn0/
8pKateRY0Q5A6lNUt22xL2VPk+85XYUaEXSxJF8NxmtiLIKESHUhg0wSRrq7TryH+UCrO/+oGWtp
6l7JZ/YlrDaIOufqBSYT5tirMW+9sacBeMMy4tbCc8kuYZjnYPhIckag2b0gebLCXzw/N/o6mc5N
vwTI2RqDusjkrdYHl4zdYmUR5mKUBxMfWY8NyxLwKeoscQBTyDWRL4ydbNFim0yPU0Ke+MxxD1/n
VHGc2ialfBAQAKgtKu/oeTHsqFvU83Q+V6KU0uF4ijiAaQPam8mFIG9Fvpf1656uQu6Ni5WdzgCT
W9VYk/KxkZWbwXzzxUVsvaFgnaNp3VYeiVJBf21a24gTz5xPNwTXe9gDkbqLWu34XC9+7PuDMD76
urGx/P5MIvIKeiKBJV7hl86kRM4QpvfQAZTxlFv1qsuxvt0W8UXQxnUtsxRO3IH2poMAZb0nNThE
FYc9q62MkZETeCwfY1ojHMOppAKz2WfTu68IdlPtlH7CBaOueKE13ogQYZFwxf/P7dGK1SwDrGz3
oR4c+UsaTfDmKnFbw7S7+nHutl3Lyexep+wZw3Nsoh7JrulJlfFnRWH7AyBAStPWV17G9qgnWx0F
dEGW2oRKG4uq06d7iROhpNMJXBLCdhA9aFox+adomtOrPN3ppoqrnXXRgjlA8C8RfJwggS8nnpi6
JaUB3ub+aYh3jfwyoU0Tmt1U7Cz5po+upOLFj6MzBkem2cRMpti1qscelK+Kd0d8gU3bK17J4Zak
AETt2yh91D/qaF+kCcc7cy2QiQPbEF8/STOcyUueBSVRz5hBfrK0Bxj1Q0wvIZNYSil1VOxUTUI7
YdOyPMjiSSuOQ60ekoHCQKCr8aZb28xXKAauxjgnfQiRDz0Bchi9QHkGzd/1UAq63UzXWtxEygNg
NbcTd6n/uuAdiupdlzdR8pLSVzXUt6y+KoU3gsFoQjqSVWENcDUNOZG/ZrdN9dtMp1gdPjXB+igC
HBhyRkMH6QO8pipFtVc+5tXW10DiJSgkFM5IblEG6IEeA44OM9g3Tob+9D6o4lUi34+yaAfV8Sp1
8c8e666BWrTuzA+LEscyt70EnmEbjA8mqdVzea/oZ2W4CURi3wPaIadI2kvxOxZ0EgKX8KLsioEj
ikHkrLzlmgoLTL/SaBOyeIfDQ09Bw4uxsox930w2X7UJ9TMInwTlXRxnEj7OGdssewKV3TDep4MT
8C6rwaHSnjOmAzT64KystGxyspAht6+vYyr15KJIiFMWWZ6+Lvphg6SJXLbBD9wS1n6anGZJcMnq
yjhHILPS4dtZ/XoBhoz6ZvJX+nTTzIwoWJFzOAMppy0+Zj1wNRpKUwsUGQ5q9DRIrC98OIF15c80
ukAWzNnr3K4LsBXCeE12COb3mkACE3+Rzm4zOlXwFOYfAEAUBbunZE/tRkKW0CuOUT//vbn8h949
A1ARfyfSZSgzX4Z1c5upCllRKAFSp53e4hHDrvf3S/xpJv7TJX7IYn+az4V1oE8EtzKEZAvoV9Vd
ynQlatG/H/9+oT/KGjRif5CBk8tM6OOvbfJJCvUCCoZodzt9rXnU7g4irVttDcKXwYf4PxhU/3y5
L/euFegtzjOXqxg3qWtSKlmL2W7//qv+NA7/6SrWFxXDIMJR6FSuknEQJ/qLg785cuBXnb9f5wst
6Z9zd42JO3kDSNkB6/9696rYJ/QsaBFfF0cZS0qImDQMCC/kxNlv0nnvr0FcJHQrmsEpsPX3m1De
jeahAdsCq9+dNPbs1JYim7nUN3fhj+/pT3/cl4mWqLd5EgWcTEsGekvGRcII9P7vd+BPYzNs2v+6
A1/GLCF73BTXuWw3LkvDJnH7zXw1Ik/JPMuRnv5+tT8+158utvz3P30WiZRNtZEgFdHZtqSN0Z4H
/w4B4N+vIv1JuPHzb/oymw5SJONYikSm8QC/HYnul81Wb0sul/1uFP6H+eYvN/DLB6h0aKaimv3B
nDfwsziI0tymMqdHMsCXY/mTom9eW+m7N+PLVyhpENgiidcWoKyr2vDNHGpGzDsM//0V7bld/Nx8
I4f50+9keEgYBJIYLB9frulrfpMHAsqixe1R7PpN5eRX6Bu/ucyfftrPMq0vz860wrYMKkRTvnCO
syOdr0q4fPN+LB/Ol9GiZCoS6UkqmDt+0q+vYTGhqtckRsWNS7nhFmump/k+OjyZqwKB1CfYo2+u
+FUtoYgKP0o0wN+ChzPNL34Li8F7XuHbtrVVSY3mEo7plA/VY7VlOh2vvls5vv7Ar5db/pyfvjOl
EcWgNbicgT+TINXAnFb/g18kIY1SUC7pFvKoL5eYCyshK0lCZjN6hleto+O8w/hrZ47wrd7ltxd+
+UE/X+3LwlHKcI0J65DYEFyaglfdOnDVrdxR8aDrkb3C6x6m/bfenD89tuWJQchjWi79tj0EcFhi
oCo2zoBFvRc6gp0w16QBdWDGf5LO39xV7evr/+OH/nTF5cn+9OTwcbbaVPNDxfxTBKvLAFfcy+HR
mIz1EOeHjh5kQUJVmoZexgQ3DkoS2Ik9GfunhFHYIBR3YnejiA8gblaTdLQyCIBmetvinG3IQaGw
bsnbYJzmiaCpEvmolvckeujFfqSt6M9eYWh0scQ9HCpEKOlaGpHtaCeo97N/gruMbfsdJsJtIOdX
HYDjptlqcnRKZGJ628gTtNTJAgw26aDaUfQRjesJyXcIO8aWm8wzWtrkwcMUHrtZ2faQY+WEGmDd
xfvY3KHb0drdBGawKRgB3QdBaufKYaY9VQL2bJW7iOFRSjO0USv6bncF1UqjCszcmOR0gbn1BUYW
2X6ibdzMoQN91hvak5qQNe4tmSmjRmP52Cg3abSvhB0JCJkKt3rPk14ZUOW0MvA0xVM4fKrod8g1
DerNKD0O6pH8MrzuYI8YTU7Q/059fiAXBM34a5AcjBa6oFf5T0yK/AxyXU/j4WhON2jod8DrXB/N
gApCCWjFaN3LGZNxojgKCMkEXZQnNcptP+VvhLt2jFDbAWWAYx2j2B9ahI4jdBqmEarbRMJ3O+Zy
zvl5Rfz62n35mssSwndU8Nr1nuK1p2Jt2eatda240ya2w8N3+rXf33JVVHEm6pqlomP7ugBztawD
wIWThnmLWsDZ+Qz779Zc849XgTiLg3IJTNK+LLoEC4JxzFgF9QjoXw8Uqy8eVb/emzJ64xAR2lW6
9JIxY00BkzAGqQGyG0bSpn+Wx42GyCALt1oRO7nin9sk2hnpHXBBMqmxGqD1SZqTConqv0k7r97I
sTTI/iICNJfuNcn0PlNKmRdCUlXRe89fv4ezL92qRhWwO8DMAD2YYimVvOaLiBOTfjOTp3jYMtE6
YbEalbsGRadOOSzCbBnHIxTotUVZpVbX75qkrBPyuYEH8TalTTxgmzMJfHvNU8w3ZTpzc1j2fUkF
PdMdgmA6lwfLZADnpe8yMpzFtNOEgOkFDCeGjZSR16ieA0vBPLQdtOGK7UgJP4Lko4FSGCXPBIVF
+1ZzS1clzZVgupXrlrAQkX8dq3i/DBjtdrW+8ako7WN39Ld1+4nBLQM+WFDjTkekZNCQx9eCdPA4
OVoYvBA9ZoG6DUpAa+7XpL1zgC4Zy9FCDZ1tq7XaM+9EyNaQUkvoP6XlGhUA5sbOQiIdQybLKZm4
iNt7rrlqMDoty3nRv5lEtRE0lWKdU2A/9g+6jQP5mg0fnv+/j6sO10DFBZXxVuG20rGR17V3zjQK
kvYsCCi/bxQFulJ/9Bnfk8bQy4uVzfDp4Yea42eP7n5yGJvwApGMIlDAdPam8LeK9C6a5pRw2I5a
9pmRpQ2loe1QqQGQQPyCNAfbYa/bD7sx75EMI6DHR2Kpc1ZtqxTDQ7RYU+KlZ36qpgKLOmN2fyHi
lSfXLjiq8l934t/fXcGxzDZVGG24sLVvdxi5B/83NmxS8nq22NVrz9VOYkGIbclevP3rpvj9dE1/
AwF0TRg6hmXg79/WCgm+kIj1uQRqpazQ/ta4TjDBOPkKuSZc/nlH/P0kY9AgKwRdEbi+QUT8ez9k
wyB6XA4a/jccXLKL2/MvJ5nfVwmeMMeXLRUbO4OBfz+hGKIOBAoAnmA8CfuQelDx/rIU6f8j//57
feUzIzSqkrsGDfz9d+TBbTGL1GKswZ6bcp/kHVHaY5/RUUPwJqHq0Qt/Vjolw9WyEl9iCg8JE7EG
KR2W/5uC4kDubBJOZ1suBjX2OulBe9HCS/JrBsBDUQKACtUTaZo0qpyoWRZN4wTTRWgEy9ik1OQr
5cZgxxYUbOmHkeCLNbRng//J44UzSkew5VGNd/S12lGGLz35RBmlIXhR6VRwVdsojjY504wBPqOJ
9gAN1Y9tJyREylSM+tx6cNXo6pmx5lRByPgdQ8ngQvo4xM3kDtmBVrwl02n4dssQJ1zT/ciSchln
uLwymbba2kHX1IPiQEETo3y0hWySOYXEAYkvexmEFlaCaDhDg4Sgx4CqRotLIaLMbqNpCfBiW/UD
Wc76qas2GETi4as1JG1VT3jF8FzUeLJtwm/2okdHivzaCUh+WGq9MzlSTse+8Zc9ZhfEhNbHsoV3
CdYFqsx4tqCg0XCMb8qtKHofEFyXUlkt7NHbdgbqoN48MpaibB4hJCw1v0YpXgX1Ngw2BjM7oZ1J
pzpxdWH3OHpx75htv5e84uQDKSvwjW0mSRDS2fuJdu/U4ppxDNEDGrV80qPkeKEFXRUtJOjWvhdC
APxISKFRaaeYl46Z/4SboKov2Chm5XzqdxOQV7/eab5L1MmS93PST0XfZQodMStflJjhIALLqMvs
TyqThiHQ3AI09IjHbjT1dRbqm6l5EnJ1hG6+6Gf6HN1pRqUdlJRTlOSW03EIoabrrwUCP5Hoa1Ez
PqerD7nfjK7UhDqqRf3qsMTt/65n8VPHWJKZv2aiQyaS4jQzqxjczdQdPMm6egZ8jTbC+rYL42Jl
1bwJyqmR+DV0Mn8UjhZd9i5hm259KuC8HF+L558tdgw21Bxr1HFQD3hoa32v5sVWze58KVZWsRqC
duE3fAj0cDXar7w9whdbIt5SQb6yTW4T6Rx2dkv7GMWwbrRugZ8qiux9Vd8q0mYZls9U2VS5+j7w
qanUH8X+jzRtzgNBvlqMd5pXnmqPvmtfyY459vWx8J6zwKBmhNtKPVoflllhJr1oFG/3q4SqGCPc
1OPQYKLNNnji3KBs36TRQtKKtKcJetlchaH7Bx9WrJa0blv+nBFLofJrQuEMOOWjog+/EoujVPwI
MdOxOtg2jnmIsTjIo6laj3m5jlWQJUDd3D5sXno88mmN2mCmtHT7cBvr6EH+sVypcEfcTmAqgGG1
BtAaxWJZendE10kjEFgsDSzyNVm18gxi3cuSq1Qw9TafWps2gpsPDlHm8O5zGMB1npK5bLySbd86
BZN2NKb8l10jI+U1TlVqrQb7NSA5gIVKVdxwULczubTgl5q05kJkrx6ViyUvUrqJUC3satWGKxUf
JLpflAJmCX5K48ZWzr62QT/oQmNdS2e13pccDYI0WUnkB/rpF17NOlyW2Ezw+9ls8IqOyWM030pf
OsbRitWJjfSzmhHBUMVOpcdBneKEclZ3WnsOWLv6SBkz2efqqyvJUUojv4v2SBvTyqc5caI3y2uQ
JLp1YlxERj9t3CJw5k5TWysbm0A/cmsgpBlS3alwz0o2RCMQbm6ipYSDHF+Kdbh+9or8rqWYmqGa
gRDijnbDk1rpm7I+D+Y+xIMZcS2jQT66ZXD9zODaJ1da0Rg8MbcPbw0Ida9ck9jhKFodZHmAdhzj
U2HVrDcC1jcHysR0xeDvNZP88E5WUIguvY0jiRomFsbgOKbQtWgX04I1zVpF9NCkU4Y5UkamC8Aa
cOrAbXUyjANkASFtlZTpJHyM8dRGSGMPQ3mM2P0S4bAdkl+8V13v6CVwi5rLDOvCbeov8CGOY8s6
bxXBV8vkcGH50iaKpJOgRcsHKikV3XuWd+9ayaU2crLcd80UHy9T0ezARxGkLA3tL04sex+Z0HRs
S+OpsYLfucfhUIinAJJPM5HLd+ABh/1PPhZdXKiJf3D8tPnWSqS2PSMEBYvSXuvm2lc8hs6YmEyi
CrXYah502wZdI11nkMjtKt8mYX8hDcSpfUY6c1zFEbuVVHmLFeMndUMvBrajUP/buP/3icR8WqEi
V1a41pjfJxJtAX8r9yLhqNd2OUf7gB/zJoi7uc6WPZ/cX85fv+kL9InBJFEMzkaqaZDk+PfxKMu9
rMPjKBg1SmfUK0fZQJz/DE7aki69N+svz/stWPH9efMH8I8BiB4rVpB2FhF8DH0kUZMO8U7t3nXC
C5lySLiT6bNo3U1E9k8VnnXu7HNFjIGdnwDIpo4Abe4ifZn6W4MTY8eWIrB8c0ljEFtN6r4SKfVh
wSG0oXxby5GaKU3mqvPQulMaXar4npYsomThdBfqE24WLB28YfHw0iQbskQh60wGLHIK1pM6O2Xs
1chFduSrkVhEX79C+1bkN4U7ZKkObo5/px5+Rrjio4Y/WVma7Y7yHkeITTdeACUuwiTaK+1OU36V
Ylsb2AD/JqlwueCT+34GNQUMFk0nIcN5+t+fLAnNCNBTSZerL12zGcfaIqOP6SbxOWNRn/0amNSN
WvI5z5aC/C58OM++mLh/NJyhSVpjFQaHyJSFkH9n3gw9OQClJurFmdQK5WuDN1xPCCnl3i3LuZx1
Yk+B18LsLoRhrwn2gFR9KduYG/Rs+lSafOMVyOkFbosB2r73UEiTzNTWfsC9pU5A6z+FzAljdLJA
3VSlt/VtdtjwSm6E+dClqf19DOkhAe8lGlhdDWH+djmYeAwAEYBukOsaA/M7LsGF3e4DchKRWh4s
cZe1k9fZS93Q2ERfx+Eq2ztvvDYDF41dLp3UYBfna6PdKH5AhBBHZfgucyWmAoyYHeYjnI9LX30t
kJ2jw6BtJbmBdbyuk7sXPbLmGijwYfSlnH1UqisH417PUAO6YNN6h9E6NNJ7qrxnhSt3AN4Pchsv
cXSts+Fnnz03yRM11MgH6wBfn56yI3TrQqdomSyYEeF4qGTs+K99A3tVfi4wAFiM9rTiPuWbOB4c
cmwtDe0DDD4z/xpHRGccL2wCFqeQ+qY3+hIW5sIOXgrM6HQ2UGikAG8329it5UvVvA8cImsfWz4E
MQ40LaYXPbxr0sVoOEJH9So2ehzBy9z+JFeKzHkNtU/b5C8wOKp5Ho1bIOmuASDCHj6y6TXp2q0W
JHs6gIijh25m/0qKfSbDanDk+eOceNuDjcUUykfEzM4QOp0SgicjBSX/JbCbCXVyOvS3pKD+90kn
c1FySSq5T9n2r7K7ZONH4sUE7A9kNBe6XIaYGR/4x7jXQI2bTWt6v0k77wxccwnTNrTsF9/oOTY8
+mojscyXQGKC/DMK/NiVp2ZnN+jjpAWLQxd0u8YgmxCB5AOhBzsuT5/luepCF0ZNQ119M6ISmIy5
Acg/6g2Fb1tDfNhY2+G7mHrhxmI8YLM8BuXKw4NYG0dP3Erv2eYCwwyzgsW9SpP2npkvXiEdKq9E
W5S0axZHH4wAnKHXj4ndHit4AUMS20js1i5Wpb+ovMRq/muxME3u93CbGHx/uxW3nt2P3MmQSCjU
GjXMf4ReUCNf6BsJNRm3S3g3YiA9IPNrM98r/LdIw9diMtep/3MswX6WaXBpc2rbbgVZgiwHLWBt
WiEvyyw80OVELRaExdYF3yRISErKcgS1mTEN8w7WQNuw31Lvd5u7miShMpuaKygc5qZazIG4p5QX
buW0/N/ZVqLjrcsevfcr4UzO5ZO751iTURmwma3KIdh4Znc12nNm3aXxBgR4DL9Gy+2sVUI1x/Rp
dFwWwvmPBONjWY9y4OVQMAfhTdfcqji270EIAMl4rQB12PiXOvDq9jFDgF9EX4EChzvpiQtlR8jB
UFrAFcnmwZiKfZCxRRhrC3ZM4m8AZBCFWKtciJmd9RetYY4tIkw6d4GJTiHbYmj7MDiih3B/pz7A
WqXx7Kjf58qTBEYxMCqsW/1Oa54C5VbDyoExFT1LWvfTIlrALWBdJppT9PdChefxEwvzJem8DUWI
4KE60MIm4CFxyhqiM1H92TI9XdTcUnGX+v6HqNFL6YEA4YjBw8MdpQhmjfE5HfbUiFjljsq1e4pD
yPNIYo1nXjwVBI3qvcfyQWjvvRwsFCyOUZcugShdKN+j7QyTarYL4R5ShbAo1Lci2DD2WajGWoru
9NvY/LtQxQe/PAeW8i6AWdMoT2m/7QfvHlXrnL2+wJze2U7cL4m9LKSGmzM5M7sf8ARigAzTG5z6
F9NL9roxunoKht4D+GF+jObNtmaqu+VKnbyuqmofSugdzXi01Rek+6JvPloWcGnEYoVdTpCXVDYl
OZ6c979O2mutvLTptRcPMzwl0T0jC0RLkitSGL5qTy1DsMyZSdARGKvTQ/NHMEvR85/HYf8hhAnZ
5AgraOgSqvI9FSmVvrAoIeDS7CorgELMNBbhMnVCxzhTjwrJQvqh/fjLQ79D3OaJ3z8f+k19U6tx
Mvuch6prf9Ou0zVkTBwCNBL+Rfz9zY3w/Unflp1JiyZtmgvma/h7EL52RGjX5prr16JY/00lVea/
9/cTEbqeMauy1Pt+NwLFJb1rU8XToFQdRkTZ9L1HWOTq7R/grbjRtT2PnwyI/vx5zget3x5rYjYR
hmJBcf92pI66OK60+XfY5/s2WvJaRf5fPsj/2/P7p4d8O0crTSNoJWbi2JreCRAe0hIl9bLxMU74
mMFs2WfT/NH5UwkFZrxYIT6FipdYtTeC/EmZJcfY3Me6cVAKjHPsUvkt9F5CHxNbfw3J5XRTtpqS
m8hvlfKWaj4blc+Qj0pCSj5m11ny2dPDXqjPivnehNuB1H3F/EabiJB+Mvcr0sYJ+7eYqcvEZDM2
S8euor2nn8yB/CpDJG0+LxYSMT+CQT2O6S7LPxul22XSS4pC1s53STVfakSMEhmcWlDu9CnqACkR
PqH0wzpgsFtEkrEpJgDp09ouOTa+ZfL44pXKzmNFhBfxHDb5RWLiIZSrbl5N75oQIvf25ngnZFqp
lz6+F761NkfrdWjEg2a3n3ljE48Z3aQYFg3ebcFloqUxyvslTHWbGFRaKM+GNF8wElJqIiaDa7w0
s5U+/pi4kkxLhemEX3anoCSKF5H/NIIfHE2ldj37/EvztULm7GmGsIKLAbml/VSqfQlCzBf7xupX
Nt5B7PWYMDdJ9Gy2GAoJFcib3Huo9tIGxVVF7/TkGclXBu+DDwCxV42PkkD22UqKq+ZO5B2VkqxX
TSvMm2LSaxMz3Dj2Ov8A5xNDjxJedcYIbnCn4FmMhNNZQjUNfvRCYiIIsQgYHfXfD03+Mgw3CWY9
QE3WJid5cy4yuzWsimH4EPrJR2rzGCgXcr7sqEUX8VcVHwL8hQXDAVt7L1IK6tYMNHBhR/ozDk4k
RD445F5zS93NKoLXPkT0DT7S6j2P5WU9f2EiEpAkizon1i9ebR1k3GKh4A5JAhDNSsc3C2qyKenG
8tnOdxJWTM0+Vco4p7wvU/QUef5aaS5GW/L1Rs3zNnr5ZTTGquMELkc7zPR5yzUODSuh2rPZJ1m6
DaAE4pyFWGaq0qJDN9eklllrvq3VZp8xDxr8Y87oPZIOCq7faNtLjmIc9BKARI8jngmzueYailuI
XlGGH320HrQvCmSQsOwFmOCHFi8LoS7JsCj6sJnyq0kuueeEYcVPbTX8Mg3JDd+EWvBt3dkEAPPS
3neIdIUaEpXRd0PLR1k+iDEEo++04z5KIE0S4iz6TVLfpvgyBpTM7mlvsspzggAoVl5zL+fgR30M
aYYhhEfqZE5DruLyybLJyYXdYapkApxuSnjKjp4HxT7Y2iWJth3D78KqiBIKSNNhd6PYgG9tsS7o
E9FNMORXKQQBlpyH5mxI6rkqxdWzdgo36kgk2zh91bToufGVc80ve9xOBp1hIEWWBkwPwvLjyWZa
zG3EjJdt/Dq09DzzXZ9SCRMxrOTkoljVW9sWX1kbwk8YLYbfMSNIEV/1iWsp9SFYYD23FKSiJtz1
Ta+8yQS7xQxfy8Y1tGa3UQ82xUZ/XvmV3+UsAXjHVFWoQmypYv7f/zHd0Mp+jImLzJwYf1M7yVla
1E7uSI5+hKi2qngh139+5H9sNmhbBuZnXFv6b1I7b4On+R1YQ1W/M3Rv4j0J2T8/Yt6Uv201/3rE
t+NBVdkisgseAbe1st7qEpe0uSsAehXhX34aasX/42G4FTj/0KPM5/ht8+yKPO80G78i2jE4+WIn
WcM9asxPqySX0J5KZTvXPEZfZuCKKMRArblK68jmpZTPKTJfhggQkA4mpG0a6k5heq4Co6N83kn8
SyXTPl8ow6Lw6J1TunWbhKdKwk+SqRHsB+aiJl/U3CY6bhxsBvtpWC5lW3kyxV4qdjErT+E9ycNK
6C9NdcuZfUYNMXVjJcdktMKOg/whZg01+/DY4wKPsgIAwjGvfNcQgUXIuHFaI9zqsJd0phuqyJdj
FzlTw6R/QvhHSw7zZC8KPDNoG+oQbkOs4z0hlT54xFm+j9MaiwwunF+6xTwscpS0e/Ln1NTI9Dda
yHifM2OL6KTrXDzGV7O6DxrrzGOImW4xAbfRG9PBYD2V3CrQMcUw3sqOo5ZelZHrbbkvWbDpNfH9
lKY9f6GAO2C6UafH+czB1+dFGtd+/SQaonDMzToGiMzeqbNiFI1lH50mTrkSFKvYWwYTFXuJy+ue
dVtV4hCO4x11tN5YgHH5xUjNmxHdVAIvWvyzaz+IJBjGrh1PnvyC3V5tL0X+QwqP+LhV/zAxcpfU
4wSTR11zB2m4lvYNQUewDX6+4PXc6+musx+AK22qOYbhCEuHG9kB0DyrpLwqQ6J2LhNeyJSq/DRk
LAvpuST226M/TaAVzYXp3cecEOP0VaAGeWRqkyMFzJMmb9L+EkHXSY9W90iyDWvnaxNJo1MJ6r2o
KD2M5O6IgRgmThBpeqelz+ZmQ4oorcZrDFm2IAQaprs0oZLAsoEXq6xxMnPFag6XnsoxWRWq6hiQ
A2V6DSWdAEuUh5/yDFqYkvrB/wscAzmPtmJ9/PP7/vsiNo+ELWHOhkaM098O6W2sC6UVczKpgbbc
kDMWfzua/75q/fsR1r/XSYQmKU4ZfDg0rXKBo3uGb8r/30/xzc+qawhDdcRPIYkvpV7Xrf6Xj+n3
ZfGfP4P9HcWn4cC0zIkHpHNAiZYJczMQK7FPRDX+/KP8x7by70d9WxRpU1DoRGRI331JX0D/XKoA
nfattRfjCi3eyZ4p3/vLM9XfFmKeqfIvxTbRCIxvnx9smbFLJn5FNY5MXpZlfFS3zVKsZuO4evvz
035f9XmY4EE2GgTQs28el9ZL/amq+QE1c2srz2F5w4rsKNyx//yc/5A7MKT9Y3uZf+p/bNBRm4/S
0OJyBlXirTXXow7Qwa+3JBrpUoO2/n/Zn3nPOQ5grOaH+/YyTZZlhaafqgwtaZqimRWyBWmxv/1Y
1u8vrQCJp9oqL61pqeLbJi0Lpbao9gHDRWly7ndbrc7YsM5RDCgn3ehM5/J8iTt/YQwfWv1iZ2+h
fofp5lcowR3Gxmh8wfilYma02tTxAYoyfOuhtddfMTSKfj9GWEd2jXfNqYnKlGw5BCBbiLkm5Y9Q
bp28WDGWUswbCbNta4xrrBNvA3lXKhUhqRE449aT/SiZ4VMNcuvnnSr8jLCPaL2ghVL0azPRYQ3v
/PrZpzxWL+8T7cDIhC6UDq3DXSF/wXOOczg4DU0+FXN2Haxx5cxKENJFUN0tlZF66urVDi6pb76F
c7P00S5eACTU8tsEGqD+oWvndLxOxRMtWisKMbkIoVtSwrgJpcWorQZQJNxyhSVt5qCWGp4gKmjN
qSnOTT3sVOygydfAJEvvMJkCaAiZRBfHqnpvMgaBB2P44eGer+MNpZVpDV5Of0PJ1d+6VHbB/p1p
td76svKiEf/r4hfVA7VxKXSDkK9Nr1iwq+LsvfLe8oJYOnfn1F8xVhfJCM1ELCqNinRA9emQHiBh
yDAHzPwtKHC1DEBoI2dor3MtV6edNQqFCqx5836y6NJrjIhVciSOnrLoAGCffUdB3LEdvgIBn6kZ
2ztlugfdif2pC4BxvFhZsE3qjQyLoOvhrqlPbfSj05WlQaWKab1FzTaUR2qSiEBh2u0kWt4UuDCQ
WmawMT67CiOCmly6ELxkdjDhLNnptp74OSnEqs5MhTW8RRNahmed6IWCy3HzyBHTkbjQUY8rpot9
/JUzEwSVoJRMJ6HcmGSdIeCp2J1xOsFCRxIIsaCQ0/ZgcAMsja9SZ/OlMo9k8N2AnmI91z9pHH/W
Ov1nUNYW0l8N1AAkTfMUokKUggMM7LDqkXj6XoFnpHykBHnVaF8GLZc4/1mne7mqk2e1sfCr4SOp
I/1mZUaB0aW4sIzdUx9ceDgyZZiZCEG7Mqu1XGGJRMYcwbioWhw5DadRs6tvcaTnXB2VyOW3gRvF
6M8GSoLH3UuKq31A2NYy5FUqveQYZyoOweZHwxgdTTvwEfyzR1ZvWvUsathh75g2cjzFxP+Di5w/
0ByHkPqoTQn3Xig7o9gx29UBXnfHOIndAmcIl9w0x0YmX8cS3xrCkN5C//3sGLj2LTRqgrYFid/q
y5YPFix0e2bsFNgu5TP0pEFh0UhOAGtYta00YnwKxol3Wy1uIunorTG4oXvlC2oUlo9jXMdPgnIa
R/KVuwk9iZa/nOC8vaOjYQNEBYpEYR+KGHQoE65DPEet7VB59xTWEX8gMAgbMhwfNf+8VqhRiEak
mlMEnwCg86iuLGk3AQ7Pxu5ISN+GtIKh9qWmSthqyXEXK0ZPSeG5k/RiwKEempM5fRE+I5O5p/jc
sRlUCRWi1PiEPXWCAEArsEOZIlHOCNms4pqbXo1sV6prHrlRTJohhxFWuO7fa4ST3LqSoLQEyVKx
SJqtZSXvg42zzpPKc69Pd7XkemPcqjE++Oq6pwM0k3HtFdjIjBT3HI3EyTKYK703MZwsbQCzUueb
wEs2NBqkpGfQaOlIjE/BQKi8BLfTpdV5xK4KgZ8kMhGGxNF672wFHN5HvX6JUrKx3VRsZcCQ/Y/K
TFch5pQweo3C53l06NPA+jZOrevrK8HUWVLw0gNxC2sWWx2WWJBPruSn/Vqp+dWwXHCKu/C6DIKa
K3vTFc5kP2nBUzb8irtj2p9bXFcsjmsIuymLj1zVSHBTdM6HpwFOQRcU64n2unR2/un2R0QlSKdq
D48hgD59hXScDv4h8ohmyPG1MziP8qf4DBWLwLyq2rFpWIlFeK6qow/Lg7RtMNHPhOhAr3Rif9rK
cm7ziJgIiJfB2tJC5hJQbQlOQAZhhDVl2258qHwx824rs76qFNSR9115eLgK4z0kMVfATiwINCAv
ZoMzDkfhYVyZoEqxdqK3EnnjjAzOczyT2O70HWyywn6dKT0DAcN+hyDLItQuCkm/toQ0BI69FrFa
DAgcDCVy7m3AZZclW4g+fqkl/SOJ6sbVab5bzgXHaKmt37zoTfbeS4grtDw+pIp9kN4N+AkZAFjW
d5M+DyEShDeoWE34WcwARVD2NF7ZuMsyC49SsSltaZP5zT4n6e3BP4ovhfUZ91c/j5DDQFHSOhwV
fC84rkiKiUMDBz3VthBLQv7KvTuaxavfNB9+eCqwfYNpp4aTJPeRqmLslTg8jT0DggFlq2qhVa3L
QXqLOuU86QWkj2tQPLI0fVcAZHrLbDCdMNG3Y6zdJRjs3Bh7aQH9C+s7ZSurdkzZD+851syA1Jux
DAPtSDI6ayBTTFSviNNgPvc5fvV8h9Q7yQyoaYPL97UtuXUCx2SP2D5gY1R3VTsspzynm5a7bvIW
sYwoIRR7AI0RL3wAx4+Tu6K6lWQQog4eWfQCX72we/bcGtxMy/U1PY+qd2m5kEJskFG1mtlSsUgY
urQssVqhwTtbDezRCZHzvjnayj70P/AgwwvbWkPtWFFIrLbfIiAORPqM5gPLXiVfbRKFVaCs9Rmv
B2qumuQTkwZh+4sW0VUH8Bapq3aC3tI9e5P8CJVw1yi81DFD6t4V8gsmzF1U8XuasmXgn2Uj2Ywp
y391L3V970P/TwLAC9GIJwaYUkTZzGb2B853IxD4Naw/8QgLILXpSWKS7TElnwCcnmG8OnDASdKT
1pFeFLxjQ/eZ59nB91XwaPaejbrmLzIoVy66svKDXprblD56LdsKhinMVGNdWWcW2OThJzQWUhP4
0SSI28SJvPi9HR46E4H0mkmek+vvoqKozdrEXbmbxl1Ot06uPxvyycMSGY1Pem1REfgMx2rppazm
2p2GZny/3ULNExrhrnmM3S568X2F8eW0zRhM9zYGUTZFvui+t+rq/Gaa9QwTvvrJk0+s3ivxVoJ2
1Cv9JCldD+28hJ1zSFRrawL3nIH9nHp8XBdqRjkEEPZi2uds2B2hMXXsVmaJS1dn9pFW5T6Wnkf8
xJpx0sKiXfCRn/wvrr1A4/iRh2hjm54zai4NL3Qxk46KWf67NxNATppf6cQYQUAGHenyCsTnGe/z
lK/M9FdkAX/r3TJ76gmlmJvQwmnTMlztnqXy1iSfOvORKNwhMjqG+GpxBMfT3mZMjP+7V4ER2m5Y
0aI3OhaZp+YwGtvG6DgNY0EOlrZoF2V6xP8Ggk9ZhJrupkQ5UjzopnwOKEkxu9dWVkDJNU6SX7p4
TwPOVGGKGfZ2Ie/wmKadwALxxQjMKcp3DU6Kqn4ZnrQQpvw+QNU1ffU2za9OfWWSbvr6cmrzWxRm
rxJH3IK+WCpSgQLy7sY03I7qOs8YncXrjB4dPMNZ+qTpF9qHxmJjGPYJgCmxl7duOCtNhWM9dqAy
LW2gIsFM/MpZSMFOBR/JCAZmWqf9uM3MZ4CezRTsUx+XN96AUlb3tqpuzejeAljiPxVQIxrwLZQo
fx0n0AKBQ2Xeqc53CadNKTsMRucO3UfYnNqg2nlgyKyxfOmygsUSGTkf3YIcUcQu6M8wlnlzw+XM
3KMCUV0u4IlG+oVjrZFWy1S+KFHDwIc30jsCZMnJ++qEcc2vEHBJhuHz3YxOLX1QJlWMvvKRSRez
RTOaT0SNcaLbDLdp9CKpE9EkbnwcKhROhyI0H3YfXcsyXmQGOEkUL8rDpeCjHbZpGDpy5S2KGbpj
fRXcuylTLej36Q4Nf1uv2VFQ5YTTHsVda3wWeOgQNTGBfClF+Ioq4FaAQ4TEaYTrZR1hWowBD3Hc
kruN5SOavBcM0uq9bPJu+ow6pw9hHQflmHMvwLXGBI0unzQ9SNVLqW8sboAlhgNOjzg6V3J/qcnQ
9sY2bo959JwirRkZhqQYoTqY9nHzKrSfmuCXjc9hwjjTfLUi2XjYgfxeIxqGm8MM1CcdA2le2bie
5A8GbC3HqZUfaLfKRoUm8KX7z2OKNCONEvkBbbrbde2IEcqXbtCQrA1QG6n68qhMUTGeUCmzM4sn
q0CroQHcvtR4xC1OQzMDbtvHgDbyT0iQJp2tKbaDtGOvf2Rcq9kdehnnaUqRlw3Tw3Aq/64rT+r0
YyxIFSY3HMTaoG0MZj2YpSUcCGyPI84I1tm2nFl3/gnNl58AmOlak37G9QmRcpi6VUyjnG3Dfxkd
XSIYQQBNlcBBUmYW1I3reeQkLAq2Uleg5RJmCuJLqJ2lUr+p3cWz90aJqBwusePwc2GytdZct/Xy
vVHWAkI0rF7d5tXTlvWbpJ8GEJYmHBqI5A08/DxsUICMVY0S1tILYFBKjN4POqYcLiV4/gpuq4FP
OkiblZhAFoIdI1oi1G3XrJpYOVu4huqg2Q/pKYgqBgaaiwnMDeyY3lTLmfhMBAPmyLr0o3mYjaHZ
JtfxycLPJn4m4wqXiGC8e9mRe/FCwdqWWqYG6rZ/UvsWQZhPJjaCua+gQHRlKwjk5ZRZm8JrVv+H
s/PabVzLtugXEWAOrxKpnGxZTi+Ey4E5Z379Hax+uFUqw0L3QwON7jqHRYrce6+15hyTgNFZ1NW2
qr9qyS6GVNUMCMsV2+vJ2FFfE2AwCnZC1r6R+JqmJCD8VKjLBvmMRCaP9BB172YXwfP7ZMxOpJAn
EY5mW8khUHdlx2oOZ4csagyhjPBnqd/DgYRu9+U2d66yq6iBs/7A1xaAbcrwrNAtz5gpOHq3q5Jk
r0OQ81tOotGdZzE5kJql1u4rIoz9x2Z4r8bKURn2JSA0u8PUDo9QFInWGsTZIGwTDHQYZmag9Utp
mded7Wtnt9uRQkMsMjr8XUwhmknavCLTTyJ8OyzwDoQ1U8+vgTWqDC5CtpXT7BxRcKT5vWgssvZU
tu4mL2gBjfZY0FurbSF1TPOpGOTtlGDUKa9lfyx1f9tb1msFrjtk28VDW6pbXz2lyaINtg39v6gx
HwywlADp9BeX9Qz0KEorbWzmk9Bf05ivCPJ6LFdFU+0QTKkEdIuPhZc6QWjORuS4uistdRhoIl4L
pZ8rhHwRgr7my6IiIIYscS8GO2GSrPtXGTOlFKrPrU4hHvMr1z28wDevPmjZMqADUTJQztJ0brjV
Jzwlu0Hb1J0xaQ6kdhtPbdE4JrgpTfqweFA/d/X+bYrS0tMVUAWmKiuadtUUrYTW8ERFmigp7kF0
e4cp0Mjn3gEQ/PlKU7v9esL355WuxpYeBlur97HquGDPBPWDOoVS51kiiY0mwIA97OfrSf/2/7k1
HHkSWS/MY9Tp//+jDTsoKPaKiQJR2+GDt9JW0paB0VxZBidlbm7zuWDfjM5RxG8U0jxKiBASHB2Z
NtvfV82QiatayW3GYnGnQ4Psike8cAGVmFa86Njrk+pijOdmfO0Yvk0550SPRWZ7CtEKXIAh1yh0
G2SpXn4qvGOJz0gJ0X/yobMExvVT0P6iEUzNAr0Rmtt4AoodF5ugOFTlpSSj3sL3UXiP2ZjMMKBK
2n2bCMziP4T0qMokSgCfM3p1jm4TIxzcMm2TV5uoF3GyQL464tPHyC8ihZFjRH+Nunez3i5x9LIL
6YgIanLUVDDDGqcbjjYMldaGOtwlIUi/JLXuRrkFzv3OF2abvXLAh/Xse9tujCGdA0ari80AFLXz
3ruYbAyQ+j0VUh3AIBGRyScINGjhlC13SIf1qRlidM2EWcukVvmNvkjSN1X4qqu1X21Hno4prAdf
fE0K6dI08RFQ7cXQCKOLJzV/HftPVOtHUvMoYpcalqZhWZF4xeg+3PjqBP8O2fiN+qngi50Xtaqs
ugnQ6AkpXp/U4EDJUtqYVrwsLMR9gHilNsENU23DgtzaYakMh0CRTkXxS7C+PEQCYIUHlk3WkqFh
/oiDySL7oBO+jCp/iadCMPmoxJb17743j4aL4mUwvyYmEtvOQMq7KnIb1rJHnZBDAxMH5S1WwCTk
RUqtLy0tiSl/Di2EQ9qLT/c1bpa6i5FJMA51Ym09SVgpLE9BXb0HU7LggJpVo4HnVfzNWxF59IR9
tkJqXw9POsJJnpXWfQCBOyZhPB8JGkwbB74XUC0cG77g5HV1NATMhgsrYguhgCL4DaSolb+MJLC5
ojzNJoNYslMd9GzibeNobRC9Z4QUB76wwhvT++WlIotBb2P1Xei1pVFx/lX09OBZlngySfgSgV45
SQojcmTMWbjLZnB3LiVPkdwZRTTvcf8YKZbqr16lLhnwRIvr1uzOcYiLp1MuXZs9IP7YJVG3dke8
jySjo+0erbOISXRmjNIp0a1XHdP2MAVsSBWViq0WSz0hHqa5QMqE5EyfxoXu3hcODij6PcjHe6I1
NN4QwuSIg0vvA3HNWYJu77rEokYPXmt95GYO82mK0PHSnkwx+SCpfJup2lfcjdtxmCIB0JqCj8OZ
tagksbAz6rEw15eyildeLIDXx8Y02hXuJHiNFgg1o+pWdeZ9CRQ3Y/1lMgsYU0xtru+0IJwJ/Atj
TiGtdK91j0og0XiPnYxAv1j8NCWaYMa6Qwun7q2RQ4QLzd97zrF4k3pocE7xmbBkzSoTti36s2A4
l9WGAONDg3FJpy3fybaknOFFl1SYCUmBSrErhnET6TXhjU4tFx+iB4h67AoCHQfhtR4tOu7N3suy
Jasw+EEEcHFK1J+18iv/STCae8zhex/n2zwZPYCXQqkzXcDcayA2MEKq05yJRhC11bzP/Oewa8+u
Kt9FgoW91HUA3aeQ60sUBl0vr0yOQGX3bDQF4kAg7dgpPais4qYylaWLxzaiT2IKT1VHLoVLfAf8
e2/nUpKNpM6WRAIbgA4QaRtbmbhAYU95PYuFS1ygVaR9Qt6UVJgqfF7iURICL3TEjzWvd1KuItOW
eOfDhN9V5gjlxYcwbV5aqz1EEgMBAAeUKyqV6K9MADTjnxgc5ZB3+9cgKbdltsokcz5h3+njap2w
DLj+SMOCM7ZGq8ZnrUpR8NX7sscZ5yfLkpWyaiCGZq+0UrdSrhzoMFsh8uWUc3QFXHtg4oMMds/B
Zka+N835SQxWObF01+lHAVVbqXMEE71tnYQzZl8HfUjJv0WLny00cdMY1aJugwXL6xx3K26BdS0P
i7EtaT3YSQOhZBPVOIqtuyqZ9TkKmlDY5gSnuktRdiF7B5ss5G2gZzGOrC8j/dMawjqvDhQejoYL
gXIwSjGJJ0y1FOmZttWHykEPI+8xioxJ7EKwKofxAsmLjm7GdAsCQabjLgtkpqwH5p15Zm2mKR83
NIoPgWG3xP9V/CG3vY/IztRedH4fjffP1SsOuVPu46KPST9EzyWh0SUEayG4iOAwL4E+pYZQ2k3p
Prjul0w7Gqo6PuMENZrPCdeovnIUZBV20CPg61wlkJpTNzVMRDMvNi6RnGAbQgk0t4b6tYTMK7NI
Cg2OEOkho+prqZfh+74SgbMi07hV9K1BlquqCg89zkJ5Og9XuDTpSxUlE7M9DeclbJOwfaRfMdN4
5bAtJOWSvVRjPj+lP2VPKSNf5pO0xGgljb8G7Zdn0WFwHZXZdssPXCQF4nyBEAb10BQQfAmcVpgh
vqX5kwaZX0QqWhMp3BZ3KLDCitaqa3vKR6IeUGcIeNmzYNVZ+zx7kRNzM1YrPdwyBWRP5bVbmEFx
zrBLQ+1ZKXH9mLifbo4zDZFhS4JkrG9ltIQ1v3uurEcsSp37KfDXkukKtLhxKkBxk4+mQsdsPkaq
sVXE+7A6dOWDQaL3KDxEtJi8lYmnuPkwhvvMWkc8ldJnCtYjy+ID1nXCp84ijgjcaKQ4Q5hU3rTR
QyCpLnORGR2tO+scKw2AeptTNiNExjr0JrNFkWPeBWbL/AmF/zTvJQk7PaXjsnVBpMtfptgjbXSn
rsRTmjIdI6mEdZrxJCIbkDDCB/tjOGx849CF9xbKKdHoF/WE9xVPgctAduPh8AFkyg5C3kksrzMG
mfJn1jMnMVeeuUGgFeJ2KMp5j9OoyhuGuu42F6y9xrOPkCND+NFzcMNSvI3S8DWlrZGXxqzJifUy
FxGWj4nKnvWQUFhyUH0R+UQUyfAsVsyfkKCWtPWNtgUeulbHTUbLoRWpxRmG8+7VPt9xBeC9X7pI
PI3qLiPCO1IUPPKI0kgPFRJmpfLX2Ghzb4hwi7BE1gBqyvKiCGeVzUdunC7j7427WeNkwloJ1rUh
HFAnzFsI5wTGz6GPrGC3Csk9zQ+7miB3nW6L3gHvrFObTzmWxsq8z+h6D0fwn668ApFMkTCi4bWk
JSWShvNMwPCk3RXNoPI/CvBjpbnaGWtDEJ6KEVho8Fi49OXwNHhr6AK5RKoSU3QN9QC9Yxd1qQDr
UmDvw9YrLQXcW9EmQtyVGA/sL9anCfLaxCFephRhHtmXamNbIOf90K79/qWczhoPom5X+sk3VnrC
qUcVl/RUY829+AQel26z1wwktOmvKPiF81MLvop+C153VBbk3p2aqtvK2jrJ2hLW1CHnGwwj+aIC
IBjUnWrgIlACSDVNtla9gs5Fe+D4vBxQ6TIaaOpPoFwVxx2xXVcG8J+7DqCFp70ZHhRWhkMcVyT9
OSN0IyuZVjB9Q+LQSRcgabNIJN6blxzX0EBDGApDih1QkBAB0g3xpv7bocgnoa9EnKNE+jZqDSxw
5AvTxebsJ1+oR3AvMa4fgxA58znCzGYYz3F+J2hPUmIPIJ5DS5rp2Hz8pUJTgl5SQJqToNO38CF0
sGfXOP8I4suLe/osLgpmrMGY9mt2v+r32dGH8dplB5XOVFCIv0ytP3U8j0jcu/5436baYmC4GXr9
vY8cgqjNiwtGs4O2lTfMs2PfFgN+Ys8C9fWaqG+BCaYvpM9uQtpR+BZ9N9mDjl+qpPW6HPHHHtyE
D9/IolDXCDDDoS5gg2Qj1Xhc2oj/wHuzpCfI3gk7WlE2i07HrhTTUnySaSZ0SKvFR9/gKNLsgoTx
S1ujzmRrCb14a5Kv1bX1YdCI5tOL3QgfIJT6B8F0BDohCh+/P9KVlGgrUoRv2lGcxYWG8NA4p6H7
Stjfu94oFy2oPpiT73Rd1eiBZulSq6odAffIrPs5jpG5rN4rPfr6rFyPScnmxxGtAwbtTeFl7iHi
jkZBsHuCfTo5WVrmCSPLPMOj2lBhVLK4m7J0/ObchhSy5YUzuy2Slio2WDNJBfKMg1iTbla8ZPJD
Qr+H7h8XuKcuntMoY1XVZqzjHPSlQJyHwn1lYpkOkcFERyW6K907nxwiv0HbajB+ikAEx3vfrLGl
2b1py/puRCdpXhRpa6I2wYNAumiGeTrTw4sbvmM+yYo3Ily16Cjp/cIqz5EKl31wQtW3MYou8xSc
tlUiEdHOPT12r3+ZilBpjC+ajMv6RRutLXDlOtqN+p4xtEVPX2b03pu8cV86eSOJ5gSp95zQ71f8
VTc4KVWVB6k9t1v1Xua8EvGMM/EEswfVE+3hhrFu0oGv8y++fBFp+QpfJuQMIpk8Eze0kEiWTRSy
mUcPZvQoVgHpb9rZYp+XgrUVpfMQvBOkofXQNc8sX1l1FFX9hT8QNMuUJZFsal5SKqplPJ6NECkH
xIC0kw+GzL8/J+JLVEH66wMYkAHprOhG6WISNgUFjWp98N4iFfpDSmyDnM9pIyZgbHKMDbXLRG7X
em81uSxEQPCXwwIhBI5b6XdqgzYmkCkeoHpby7QDWL2UaePSkK2agx8cJpiOSyVv5QyB7yQ8CzHS
ZI2pHq2FCGd3hK1ZEsD1laBRPGfQ92Y/LszwbTBfXXbi4a7vl6ZvD7SRO9qhvvQs0CQSyHmJ6007
rBV1XVORBQCNRJg3AeSPnOOumhVzpuORVM8S5hbFeGAOLUIPRKPMiOSzJ7tVVo9Elrsa2SOp5/TC
LiS+y4LE2HwU0Keyp5waLsznKNoWlvmaA6pgMNVnGEwbKCuq7+hWtpJ9j8Qtc5W4yaxAyJUbT2Zz
UshGsdRFSzySD7f+wmroZTSGl2K40JmdBolDkE5DCS43a+heIACtNl721Gy0xvXuUQMXHOCUwVcT
AbSDLFYTTmWFHWKszqa75VhlvSi6/J2FB36QI2J1zviWDcF9BG5w7muCxtp1HlFBsgvE3sYVHzy4
a2morxPGfNicTzjl17ywUlOcfdaKFmFVnCk3TGPfSQThXEK7tJD1ivqV6NZ3KTnUKQkjL591CVxJ
+PBzW8+YGmjXfUT0wiY1N7JRIo//brC1Ohq+hqCeeQ+gvHYESnViUYD20FbqOT0zbn+IQZ3HyipX
GK8S4BmfxqbF3F7vMtq6PWI9JbK9Ftdosvc5VCg93KuEuok5AvbtpEfKV73ijLc4saQMqVXNlgyP
nhDLHuSa1qVIb6WNkD1WhTAfDXJpeuK9qDA5i/YDRzKoE2N3l7c7yCSLTEPk4FtUGubcyLd59Gwq
X0HwUtOlCI5jtnQ537oPQUvZQxBXgF5q6iN/ZYoTCguyWXtxP8Ke0RymJ368EqLohln7u16pNQF5
MZRotC2vfjarVsNEKNmSsTiRVJPCbpcY//38033nlSS8lcxtvKDE/VpXHdkIL2Ncj7wcmHB3yWO9
LpYcK7YmrpkZIj67nPPRIgB9+u+vK4sSpn8FzuyUXf33K1MVcl23igEPuPOwIohUgWQpFgtizpGS
UgDTgEvXg1gtBpQZ5cVUynlWn1Pr2W0+f/67XBOQuXX5999B0nSd/1wpnqNCapSoQnYPZWwtraJl
t5gg67cIyLBc/v1MZNFUiMxRcY7gwv/7ng2rhl2fcapzO8I0lJ1YG0iPwiUN2nnYnLL0pAO78hwx
BlPORi+iaxjUU5M6gn/Umds07I1hO8mI1rHkEE0a6e0imZAaIU3qtAtO3jTrJNJ0fMZWUpPlWY4g
y5Z9MxnNk2Xm+VQoHWWeNYvfS0qIaooVUruXdrTmAlIikT211Ko1YPaPclxbzSd/kYDG3BTAPCVh
B+mlatWjT6JLRPeNLpWfEnxZvzFACql84q5FdfPIX8wrXiUaVT4jz7RBZWMCEiFiY962b1a8Rkwy
mzwQmfnQsVnkqWPILPOPKh+9QRwoOUHUMhM1YRn2D0HPK1EHBEl9CTrM76KbR2wzQnshBwU/xXKS
5w36Q229+Y25rKXHTFvHBqad8NCRtxJdpnl5fW/KFG6zFs5R2LORykgUmVw2+SoIx0WBXMtIfQwo
JHf0x/Zj5GUkq5aoDOa+NPMUGG1kucmzrr9Xy3UuVjQpjxWdUcM1qbPfwXLJzJrI1omDVR6ewoCT
XtdjTrL2U9yn9OajxJnUKX5O30b3HRMAnK8Rem+cY+qaLJDeGkO1PfCmaPIYYC58TuDEHuL4T0ic
hM9kR3wq7gCH/EVNNyWw4Hw7guX6+av4RjL/tzb/ajgkZg3r8GQ+SB6JfloUnN3WgLPWzHLn6V5A
wXuLZfPvRqUz1pIwbCs63R7lak4zyhHUwiCilWadUcvx6/18S/8O1nRFgxirwFkCEn6NOhdk1+O8
T+p31iSOgRaJz81/DaQba+p3t/HHZZSrlANDDLoBBYg6j/VfSvZE5t7Pt/HdFE2GQQWiUwGrxEjr
73VEDqJU8Cx6bcTfkADoeA5yDf/AJ0YsNsmDtvBQ3nLoffM6qLIkGqqKFIb45ushmhdLig4LQQEY
NbHpISzSTV3mDkdep813dHWWP9/mN/ufLEkTGxSDgyGaV8ty1XpqI9c4ApGS1P2xBhMT3sJufXsN
LmApEpjVf2jnFZ0vgoPAafznpqjwVukiWRrzxo4eJocNOs1f/8NtoUrhlgCQy9bVJpD7aNUjDScK
RMhAenQrBuH2/3CJ3zs6lGSVX+zv90P3ItheKU8uiNZx2dr/iaR8/Pki38yOZdqxHBt+X+Q6CiXP
K80rcU/OIXcVgmF3DdIfovAG6I2bpln8fLXf3+bVEVMGTsvBWtYM6P5Xq5EZt4PXyDy2IkJBIz63
IJvyhlxL+i90uCO4Vh2jpFKzkYTqdN00Ii+0bQxXbjqJKhR5CQLAL5J0lOplDB9HOhqSjz15wQeK
gFIgpM3iz/389/53yVFlGS4XqBVD5Xx8dcwJAvrgo89sr/Xui3EDtS/mhDHe+MG//ThlHRuwKnI5
+XpFMH1S7Up9oFG8ix9kh0tgbho3yEd5hyHr3bjed5/Nn5e7WqgLI9N6MZD4bPCPNiNBUv5G8Lc/
PzppWsb++cn/uKmrn7xBEqhbeYjdf5mvE6dfKXuA+HM0aTZU1hu3NP3LfrrY1Q81YOFqAosnWPrM
r3CYaMmNV2H6sH+6wvSq/KF9yNRIYEmoWUApwVtpUpGvNespf20k5da69t3dsDdgRNRkRum/C7Y/
rjXEZiewu7ND7INDu5OxDvZPdPYdWG/ePJ/T0bixKX13iAYpNRURRJip5pVVsaIsq5uCQ/TEqlZW
BKkt/BVjQOfGS/Hdq0cda0iqzGGZVfTvpygxR03c6U3PbYJYIfgeYpugvHW/Qco0q0710jsW/30B
LWusO7ToQGXo10+ztcSi0dKRLJ1xJVr3fXjrTf9GoMIFdL5dyZIkPHt/35TRKSH6y+kCzuBA/1k0
YKHnna04A0nWN9506bsy5M+rTd/dHy9H4LaVN/R8V9qstdGmrMrV5O+Ut7c8kN9fSVcBgQIoxKR4
/WMx4e9qi9cw3UmLfAFtbD0lo7Ak3/i2vl0Aee90fJAciait/r4nIeoVOa49Za62dr7jQc4DR8Bq
tKjs/0QeZU8/v4jfLey8gKI4eaUl+Z/3Xc6tWgOrTOMcazlRhJo7n2bksJ1/vtD3t/bHla5+rjaX
lUyj/02LeFY55lJ1QltgP5mpx87GMLK4+Y1N/8brlcqgEJaAsPBJX5+8+hJBBu01usDrYFXcuSdU
P8qyd0gxX+mHQLrxTX/3Sf9xuetUsDKVPMvHEggIe+WpZ7M/5OPzzw/xm0so3IjG4RUcmKldvR5u
Po6elCQ8ww6oBNLaeJXo/2X83PTeSTrL3+8K5p83Qh+kIKLlwTVwjdT52We2K976dv+9EbyPFhME
WkKTa/rqRiIm/KIXytMpHOOkzYHVMdcUwtacEZKxpNrelADEbnxet6561Yqq8UvkXWspWJjNZfwi
4kuJbvxC0r9rIO+bJBIIZMiKwXH87y9YNCPsPtYw+c6VhT4PF+mvYNc6EDahRfwP9/Pnta4+qSn9
CFFgrlBAzUOf8VF0iprHn185dXoof39Ff1WbytUNtalc0+6lDKxpuGSNgv57YY74Weg9NE4RPiWZ
PzdCBjDei4fiQugeOVPbjJsTHbvQp0zvRNeQfhQMlMu5oO9zvJ+ZGSL/mFsgimWfBbXOngPi3hWy
dpXuNAQY1IB5VCJDwHwVaSgBxpLh+KM4IJvKFrJP3CnMDjoI5EEX1aFudonEOKa+cR74Ztn6+/av
nnGZUL+1AppG3CVzxsrzkJh4cgBm6jt0LZjGBMf+/MS/OTD+fcmrY6mq9a4io8SHM+roS2MROAiB
Djn5IAu6ZTct/t8wa7gepyxVF8my+Kdf0Rq1mTauS4hF9qi1iwpFlz7uC83uCPZWv1JvFVsISZY6
Bl5GFTMxPnceZ+bOSWvMitgn+widSnIwTOTiTimQ3A7DycQ5rt944yEP/Ps6SoYGI0AhQk+3riuR
XBordSB5hlymZj0IDsTUGX+WMU47i5AzCfo6I+ykabYV+KxBljd04WZKQlaDXp5EsqjSzGT8P6z5
eHmZFQL4GHcLOELS8SAFC9ymd3IvrisPlZv+Hkcmr2S10Nty4bpcTOBC+hAcRb8jO6WCOVgcvCh4
cdv+wdfruwqDZTPgXq8jXBkp14jicxidFQyUWIkj5RCZK9NMVqhqaQY35Z3WQu0Uf4njxmqhsvu4
S7x50ZnZ3DQ+cDSk5YsYnUU93DEhO0aed1CkxcCQsve0tUR+b4xLAciV6a9CdAUyp0ofK6LZexvL
BzzdYLFFs+a9yhI6C23dZLbXnaIKd86xJIGWooGgnoCh6ugxdZebbqeZSB3K+j00HyWkd4HhItR8
g8S3C+nolfyzrr7HvbKWcrT2xNvLSHh7u21PssaD31faxi2cOr/01SqYZnQYPzLRtmDkRWgiAOWg
PW2N1nGltWUe44Ch13Bk5lLF8nFM+0WcsTYHiZ11LB35g6X8ipjXV5bliNoDp/Rt2YqPpd7ec4fk
bsZd6pBGVAtLBfQMU3nsYjKopHFTh1tSbTtljRoILkFU7ZQRfqAVbbEx8M+Bl2YWrC2tbqn15wrP
NexMcjgEwDv8I7KMOAMQqf/uZ9BTz758P9B8DjrYvQ0aBIGF0RcyTE7uHEPNaOrPaW8+mqLqQwzu
9rJXOJ65M1qFaOvHXnJzTAbySclj/Gx1vUkB5OY50eIlISKyDGufiJLASPdemv5qMVZ3wnNi+Ocy
jZApo3JMUPWGu6Yl95Y028AkDhecQ4z2OTi5YfjYd6GPVay6xBWHbrTKSb4QSbL2BLwdIiWGgu0S
gSFyFAv4GOn08XgRka6RglK0q2TA7YAcLmvwFh80qbD5TJYN/InK36hA2BqEnH3n3Zm0cqUSZYch
3ikNSFUR/xNBVnnHW6cR0cRnwmQxjnwGAu1c0TaCml0S6sWwNPg4kPIgF0jSi+7Cdob5oZwZRYE3
8MRDJ+BpnI/8EcLaFXnVwYgarMVYAkXuduMwLGAk6RmKsmVdfenW0bVcR8RED95cUVt0gcEZvWqX
AN7Wt6GaP5bDhyFeDIoQQ76rJj3I5CAWP/W0OHVEIeTFVwkoAIMQ3a6ZJ9/nULR6dEx+7yEwyg5e
e5ryqVBr9eEJyGoZfag0JykLbBAlr2CI5oqa37UpA3yRJPi2h8BhrRoEVv7HQE8GHz1RscTTbnL5
LZDCVcy4uTSqvZB8tlDaBTKn2lxdt3K57IItLAGzR03+Ru5cXdpl/zGy8otPvvlgxg5vdNDsoVd6
7T4fV77+6Md3Nf47faPgY0sQ/KBGwQde2FX1KPWvXcXGNb539KIBiuhAY3KoA+HGMlYoUcHDVmig
mCY0dJdGlRCFd8XaShGB0M90+uw8YgxuMAPQpTuI6CCrUEOUX9DunQQ/GkzjZpKJ4F1Om186kxby
w+SBNK7K2Mgdp6DiwyQ8xuPyGPeGXnQEAcay8pC69Hfi2k5T0OECtLKknRlJ4GRG4NAR07XCHs1n
E1MlO+K85v1nup2ikjDA4VqLGj2ZPzBoPaA5XyjxU9g5ugEQ7aPF2Gjqe7TAmPeDp1Emc2OdpSuI
6lnJTqqSCUEQSA2ol7kd78xAHLGQ83l8lhihLX1mmagRZPMhB6wSBucmwqnEzF4eFz7iwrxeaeXR
l/KVN8kMi7NaPrHBEPiY48gGjrzJYAZmXzKHozrelrhifesY4LtSIhER4TPvWJFvRj56/c7IMIYF
jF/XQuvEHaHZ4kLtX11kjRpRJROHtP7qKkIcxgcEXApKIbmX0B/sfPDkmPcgCDIKxurpvXTxNgyj
RdwTHOPbzbAoAzCugraNmFEbHFYG4vmyZIGlU8mPsBdW0BF2DSqzzFoGMpRLDuDiV/Fi1HsXToAP
3kBBj45YAy3a3M3QsmkbvRcnggvciEU2/VcA7mYVfQUVGGdsVoWR/8IxV5MmCq0tKuRXwBR71cT3
bmXZuoij93zYDN27bCLCSnLGdjBua4S1fH81RBlzgZ+Bc0V+6GoYDua45og7mGj0G+Dt2kWZJEDu
4J/DOL5vKmxVQmdNy53dhZj/Cl3aG/WlAPxl1B0qrORX3a1R3ZAQ0+s9hn2MZSZUIfTCmcDhBU19
qAxHHdwak0YNUiZpmtWFDdNRjfukcx0jyWC/gf9kVzs1Grq/c0G+R9gLTioki64FXoNORxDSrenp
dyKxJPW4VUX1KSqQs8rvjXhRzV9+d3Qb5OBuhL/7oXa7O0neK9ZnmWdHdoSZIP5e3HrCpRUhPJXK
uazDwB7DU8E7XBR8eK7EwUcGe6QMbwF/M3xoSr8xeNAMXE8oosiOIXQiHHrmigGBQOzQWA0TQCJ5
ujQ6J0zp/egIvTeC2L9ncCwgikyWWPgjacyaCPn8sxrEg25WK8/wHypxsAszWKmDS2hCwOgVPo6G
eZdMzaipqpkwtndD6N7p/HcjX9SILhV/PyIX9ApbG7S9Hi6UwLMziNy5zOKkYjub1zgo2vLNLJBX
YAms0jtZbJZxMT6b5ULnGGX1zOuAoJNZmPmOnO5jIq3R7DxYzbDvmd7+fPD+pjz86xw8dSP/aCgZ
wZRjl7Chq5WJUgNQSWb33Y2C4tZFpv//j4vA61HHcDrcp0o147mrlDF+eENzAa/z32PyX/cy9X3+
uIyCxDYeTdJtZCx/HOhTUJPdqq9xwif3Er+fYflryrSQCTquGMvdiByH9MYuNPFIhJ4NvLduViZ8
u3AZBup8cOd51fK/RU8F3vYxJPMMFXKd7EIZ8BQGnFReFawQTfoWcvIm9ELD8glb0XowkzcVPV/G
ujmwdqG/r9G20Mggyopag6AjwimL0qN65a2w7hIZ/jCPxjXW6ClTrFtiQL5Fe7EwMZj5aw2qRGXn
4O+fgNONW+I/+nNr7nOFMAiO+EltzroK+GC7aqoF9aYdkYCWkpdY93aBlaKR7mpd29b5wS+NeVq8
E7dkt751l0p7tz+5+aapN8NkcwsIJou1VwDjTobqvmHDz8SFkV4Cd61zBjL0ByXMXhD8ws8NyH+s
axOOgJMgjYbu3wzC9MSDMf7Q+AADAlaE+FOp73FNFzK5WwRgUlaNI7wb7MfEtCTgOApOFdlXSohM
K9gejry6UQ7JsG1bYSZjaCsYXcY7aRBXogkW8rVhl4gLwa7NRQ2/V6tmCScB8dgWsU2DYG2WWwMa
moUqFUNRF27EbGvCEsHC36j6rAZH4UEXluHxRHycZBNM3mI8R2a+GjqEivDLDDlay2ihOczpLf4L
CERy4Oh+t4zBzqTxk9ZYu8ZLngXlRYjJL8q2bb/S84CtrF5CsY5oVNTl48iMagB+Fj4P/IQSZzG9
4fhabbOaU1JVbIViJpnHsrJHsoX1Di0H0Wdmg/Dt4Akla5l7HwtHL/mECJR2iALFbVukq7wz3gDN
jrPU+2yjHWBJgr1UZ0TMqKJAFw1jrpZMQlGBmyJbpY7keNxMgApQkkzOdLxxw30iPGsRZt1o4Ndr
L+pokszprvrxoCX3WdXtghrsqJ/fqGtvrQpX/bCgGZo++t1kkXcqtQbn2ObGMOXWJa6aX75e6GYs
srqN+V1s3EFVBoj68wL6fbPkj07C1cQ2xUUC2oRrlO+ILI7ukl30bM1zw566rsQy3ugjTqvYP70p
jYk9aQMSU8Or5kytDfi7Va43kJmUpDjAs4WbEhnU3tgavuvJSKbBCB+1Lb2S616y4kddV8qtMvfe
/qMiMW0APv2c0AFCTLH33XiS37URaZYTTSQpeKevZQqsPOkgTUqdbt7SIK3mjGzWxlJx0uWtsZA0
vVxXTxHt3P9f62rfY6nVMAZzrfpdX4oOdhn+k2zMF9VuHYI6NsW63wu2e+sev3kj/7ru9VbYlvqo
ukwSC3LumT/U6xzRAtKgZXSq1pJTL4NFtfr5wd6616t9sXPzQA9G7tUwjyNqSC0EK8LZQrBTpqU/
X2t6blfPVQZqPck+aHar1+MwKxQw10wDAUt+FL13tzz/D/9+CbEq7Xq0+NetsAo+SV8AIyVjADlc
SgbzLZTuv9NQXVYkEmENRUHrd600Ki0fy2uk87QC69LpmAiBQP4feWfW2zp6rem/EtR1sw7noXES
oCWKmi3P9t43hEfOMykOv74f7tpJ2dyKleTcNNBIEFTFtpZIfvyGtd71vIMELidapJhbNs3FYNx/
fVUnZEF4yOmImyggairKys9bl6EKRBmLKAUdo+ZUS4GZd5Zvgzv1QIfBPLJbjIu8WXJOKHYiz01l
Dx2SjJuuSJ/957CqkSIcoto8b8QrQHQ6h2Yofxn4mJFJef3jIv/rpfvf3lt2+ccoqP723/z7S5b3
ZeD59eRf/7YPXsqsyt7r/x7/7B+/9vmP/nbI39Kbunx7q/dP+fQ3P/0hn/8zvv1UP336FxKxQd1f
NW9lf/1WNXH9IwjfdPzNf/WHf3n78Sm3ff72199esiatx0/zgiz97eeP1q9//W0se/3Xx4//+bOL
p4Q/WwbP5VNcP5XTP3l7quq//iZov1Nj1dBg04+pMfIUnlL79vcf6ejqWMJ1xUCGIjIuUrax/l9/
U/TfJU2jYqqQvKaSOVYxq6z5+49E09TxCKTubeFS8Nvfv9ynp/TnU/tL2iSXWZDW1V9/Q8X3+aXW
qJrDdmf+J1uOIoFa9+dh4g6eH2p59i6B4l4Pa9ik19IjregYcZnI2OA+vEabZOPPh520oms4W7bL
aGVsrW3/pu2Or0xyl9VFestZ/xC/hq94OK3i28FfGC/tPYnG4qlagD9f98yKnGjncFZX6sLaDuvj
KyUeQ54BKNnEdnFVbPQn/1J9D1bZXtvJT2RCm3glwRC7L2/rXbUBn7OwDrUdO1A8eZuie/kq37UL
9wr3cye7ppFnEV9ihHUFljNDpXmbYGoDR9BycDe7au9QfPKT6mrYmUu2sqOq+lo4KC/yhjOL0y7p
tl9GFxqaSteuV3hvbgyH5ON7eJlt+JYXytZYuffJNTwi68V8J6+Cl7APfmLV6DQizQr27ZVtboqN
S9B6Vh6wQl+Jd4h/i01uXT43+2CT8LHehX+JfcShv+cW7riGd3mROu4an4UNh4OFtk0PIM9n9ODd
uLe0QC75gvNqfgviD9+cfCdulB378bno+BfmrbvBKmKRzWm7niXL9i11gf0t/EdtlW0kBzH9ol6R
Xrsq8QKBxvrdQEyt3tDf01358ILJPDjUuSqSQPNAt3H5wL+k8fcF+bjnWNoq6bzdkmaf6/PU6bYK
36vb9e0cK8Zv9U0PxZFqEpPp47CjCnCVbzG/xQRjXaxgrlMxBOo8i7kt4dpfG06yAqOzlTfpbfVd
uADafkmEB8uRyEYu/DUdPSa3PVriOW8b18oK69fw1UMF/RBtj4d2CfhmT4/W8cG6hh7zoGzrm/Jg
Yj6DO+Rxpoor8FI6bqQr8SKgviTa+RL3MKd5Mjf9pk7ntqUvkq10EG4Yn0d6INJDkKxo9phle/7e
Blgw8xx9S0KbcxFPZBnb+bdqRrfM1fESBB1NcsrFePBM57rdrfA3KEVboivZ8emQThzEwLjXOS3J
x1nyrNmc0JaccfAo3l8m8xky12u49bPYIVf56tS3ZGX1ezm1vRCDAm7T92yhcVJZkICn6MphdE5D
brAsvif7YZs6cMg8sJtA5Ga8bwwjbKTXHd690kGHJBylO7JKcItp39EfxxYrq34X4Jf0+P+5kPip
mMxhWXXKvp5dvlQOu75uka7wc7Rdmk/J09yR/LjR7mg7NlM4TVv+PzxPY3oZ0aW/NDYUyztyttIc
1uRiII8FGZ+hGO/w8Uw5FJInIwVN/qW1NrE4q/uV+NKpo/SDsb9wlyC5+idAgg+0noTWxlsU2NmH
4cZ9yW6bS05sGD3q5J86Nmop3hZP8SY4aLfFeyDrlCdv3AuDaal2+k26U5e1o4hv2l2Bc6xdHZob
agzGXMKD/HDc96TeZsNeu1cdCc+u2NaxR2A2cjLJSY2a1P0sphEugO2r0nQIDtxfk6lvay4Y6+Rb
lZ3+canclhve4Jl+h2RGamhNv6I32KAgAHPUNGjDgNf7atIwtuicqprLmyJw/G5txPv4KbgR1vrS
kh1yYcWyexfsHnTF4mE8rXJonMFEXvBOrymwaXjmKE/cX/GxKmEcPOg25NQE0NGDAGPQRtaLoqUl
27ZS9YVs7pV4kT63wizQQbbN44DTMJyuWfWtm3ezZNFe465jI2qH86RIK2tYQOxlQNTcPoqL0kOf
aMC7v9PtiGY8avEXfnGD2CHzDHNnhZ0gSdn6uJEX0T0HeembujXkfXpXJOvkoXkIYLvl3gxQF6Xk
ctYuxX1p6vPvBjVe+rLvI9/R9fs6cizxoQLbtGopqtSkPkiw2yKWWI90+2vDMuMAuu6tJ+51f0PK
0Vy1N+2NQavCnFzJvLuor0cADP2Z+qzc1FeRfWOsSQJCX0rnmen07atv7jzryhPs9qF6YLuDgsoR
5QX9ROGsXjbCfKVAC70TLs3ravVqAWucAf6OaR7HnenJ2ItUx5rH4tCQR60cDWiv5F3TCXjAlb7T
Zul3o7lrEqzfCrQceogdrjDvXijiLGntBsS4HqWPtR1cY5S30N1+buzhRzOQb/mcR5AIV76Bv0/r
8HJItoAYBPOqvWzt9WcYkLPADhdHGEX+mmmDzAWNgg8K/FllWejHxWgY1WMwMjMBcqo4KENupzvd
Fu6B0SXfLBqC6pmc7INHMX2UDliJSh4dwTCJd9W7Qldjkb9o5Z110KgRbhJrR/e1XSxI3hy0hqzA
/O64WLQv9PzpdKzwJs5w11YfvOGVvD9eznku2x7z5CLfH2FMLKM5w74zmFcjfnDVOHVIguWIy2wQ
iJcsWOlMfyEDM5jpvYq4Qo+SB8H2232Kehss5ZzODevIwQ8n53DTrIF6z4tn89q8oL+ILN0edA2s
J/mZ/6n38abfuQcqa3bxDHBsTSgeKtT+RbwzwRuWzPT5GgfitfrdXzfPOR5e2+ZZucQicKtB9oOM
SMPjZbYzgWI8ttqltAIUhyKfa23nVJ6Nbsk/AAIQVyXEc3IhQuak/oqxmtPwQ+9Ju9JoAMLmMV8D
8nQH2mtWtfbQQpN7bdY/sKxg0GgO37gIvyghGMuNv2GQMZqPe3VESM+aVWA/mSu/w1zV0U06oTdu
Df50EyMZqu1XsZyL6vLf35XfZgn/nW60P23Ql2/ZuJutpr/0/+BuXJI5AP/z7fgm89OqztK//J86
i+OPe/Iff/hzU46+/3cNRezopWIhPZM4Gv3clJMP+d3UFNNEQj+qWDnC/9yTS8bvFk1iJGawddD1
Hxvln3tySfudjjlUrxLEa1mikfPf2JKPJ4KPp2xVVzlec15ETYaCEeOqzxvyTIo7wc876dY3e/EI
LkYfBoXNJey5onafAzmJGnlWUhf1/EMpaUfBO8DPUuT8LQM8Eab00GRJ2jTF4n+ZklbIBo0Wt2SC
TOC8lCh6WIeGKDhiMWK1q0Rmr1Z7JpVJy7ead7nPwZkVFq422Dfg2geetO+Dde4rsEDbCNd4/Oqt
0U4nVXGIU5OkLpex2KGkso4Fy2jEGRhqYuRrTwErdnMVaDWvfNYnDeW3WAtbUuwCPoHg5yGEdUPq
vn546D+POZ+ONZNsE/cQfSQEPVGhn8+0fnRXfqgWaJXse5keKLdt1FrU/4FP5KAqEhzJ/SLYlfgP
q3GD+kfPkwejkZalRN706y8xycz88R2woVE5vikK9vGfn6MvDS1iGR/fZMQEXQ7KO7NjXAR8Ova9
c6mTaT7vl2iTnNexiOB+J0QrFsOj5kgrYeFDjlhKC3+jXwyXX1/bJE/5S7RJpiuMitbSOk+5jXSo
Z5WPB8FLLXdrrejmX0eSfn0deJQfbuMkwZUOKcylMZRx05HXWow9FKBSWBwvxDVSoYux7y1yEM1t
h5uvY38+GqNaHkfRh9DjE/4wiqq8Bw0dxsptLA7rllJeH0dnQkxShr+EmLzsVdkFg2xY8u3Yb+p2
9I/WVMtddfX1lZwdHpNkkNGXqo4DiXLLBuMP96CldNHYYz+tZSd/6OZ/JmM+pRn+keX5/yQZRHbk
n68+S/JRafXWf1x3LP7i57Ijk9Qhx4IEVNQM+gosHvbPZUf+XaeRBdE6v0GrkGbyo5/rjmr9Tr7V
MMTRsgiBscgL8HPd4UeYDJI5kixKBRYdh//OwjPJBEEI0HTU0QamRCh9VX1aEhDkUJP9GBKjvh+c
wU4WHAF41fwLTIloVxLsc0WByQw5DTgVmLdmFXvtQEA3f5FDqPv9XYF9a7eIUNF/eBD/worwS6yJ
6hcyYgiEFCeONPx2NEclWuxeH6tlUbIrBMWs3oTZotA2X4f90Rr7MWX+457Sn4nVlGWMz/3zFNK0
cpulI91SubFuOIMvYFXY4rW7x05vaRwk0ktQjrajoXSwVt7L69bpcZkmyzCsONHNvFc6xb4L9rnG
jMkE/sft+PC9JvOOcozwzMAUgMPGzowv0ctVxbdSOtdAcy7MZNoRCvTptUYYSD6LaLVHyEkWAAsF
bUElZhFfJTfYmp9bMiar//Ti9FFL8GHezgAHaJXLs9YRMRbDEhwPdkUXQbuhh5YMBR3gQOW3UPq+
ftrTWfZnYBURlk5pjf6uz4GbJq3iPEZTS1u+TYM2HcD1ChNkWnHxqvl2JprCp/06tv6MNnmGNPbI
GNNyc8Wr4bFcQ6lM5y/dHEjVQtgAulz+R/FAUVi0DrFzHr/Ph9vaZ2XVK/6Pq1OcuFmNTQ75diwZ
phSpLZTc58qhk9Xx5/38M+JkU9P3hh9XLlcogdp1bz1gmXWz/vqyTg5RvE3ZoVn0Tk5LQkLQ+4Nq
6u2s6cgDbhWkImKCLcq5N26ymfjjWv6MM+0+149po7o+lLPSeD6238PoP3o8HwJMZjgdFWKUllwI
+fZ3dAIr13FXpEXnSAoXweFcN9LJZ/MhHOvcx9GQem5qdQHX45IZQsWFOULRvX79bOTxQ34Z4hyE
gNLR4vfLHroLdJ7OCBqXl/0cpX69S67VeXiZ2uSQlwk+AnfDvLxAmjMvlxyyIyewlTN73ZMX+uE7
TAahoNaZlIoM+7IaXXfmTbxTj29nLtQ4OWd9iDJ+iw8vl6S7WtKNM+Wo1SpQZEfRTQNBzmtncXIn
Y3qT1uhGtzXZD+XOMJelsfERdRRULUNhZTRb/HbkdN0oThh9T0mhRCKMsequBtggovi7M+lTS4fL
IsPAr7c1KJKpsArxQk/9pzBcWslchCCZ4DPe+I4EOEt879VbRbXF485Kdlm5UyhTwpaMoj3a6cxT
V9lwDwVLlS76fOlaS1e/6pHqYBBTIrX10TWRh47JISekCQV/h4ol0jAGg8Tm+OJWQ72vZLd560iY
GAjmUqzg38vv9fCahRuTEBRYEn/voTVtjs8FwsnhiDHcu9jeJe1Nh2i4xCGvSpZIujBrETAr7IFy
+N5OtN4GfrtChq3eq1Q9PLhyx/pB6hbCsPOiVaKSp+sfJTKIBupmBD1DIpEPgk+fRvNQvXUhXWFV
LbuH+vhaYR9XPqJ17QPZLur7CLG8QmtQSVo9h5sHElUf7mpNwf1hlcOa6nFBOwzM/uiaSdn+MHsx
8DxhN+WRKZXvLPHWwEC507ZgULMc+ZCLQ8tdOzjYHHQkkBs4zNUuRhVZZAdXJKkl4Z4bX6YUCkDC
xd6+ad6O8doA1cgNVOhiqddqcQOXDuMejSwwjDjO1kBgdYSH3losV1pHPvG5DWldwM8hf+iQyyUD
3jQrLfiumXwxDzhN5c4rlOy1CuwU7Lv5TQ7vaoohfbXKecUE6vMqSm/pyoxoHlF2R0TZ0oAQOl3X
PcUenBpU4BOcBCWs7OLyUjN2cuQDxLzDaN4T/DXGkkOKQULlePBnK+NF9r9Fx1V4/KaI8NyhIHar
VKEV46I4XpHCS+jYKHAr1mWnizZivh4M9fKYki/1r6zyO0JzIbyohacw3/ekO638Esuy2EjnOV0U
Nb0EibH2LQjy6YWYHSL0oLUf2aa8sOpb3RwfvgckIbzRdQjVji5njJp34Ryp40en3FeT2bgSfXjF
1SgPsyFlItG/D6XtrViwbXfn3wd3vTKL3xubiYz8pzmnCEa63PEXwHW+nmdOLkIfZpnJBqVIa9w2
xg4jq8ALUT8M52BK8rkIk01Jh5lYmitEqF/Q1M3V+bhL6B7H7VBqm99ga/dAPIYFhQcQHuKMLmB0
VOdOFr80+Y37bk7uEiIqC7XRtGsxVLX0WI+rOgA9HYJtoj/kx70p7vV+0x1vhsGRYuxJlV3XOi4J
WgUAXKPv5WJ0O6II5hytW9INNK45On48Ppn4PGcTeeuR+2abj5tFSUPSrYb00qwXXWJhU5jORRGj
phey5IG2ybq7xthY2ZWLKXD8XLPrPXqPuv8duaULdLLsFl8/3PHhTcfXx2uerMi6gYxZOXLNRkX7
GGnsKLyLtQs9ZjY/t8UeN+5fxZrsBSPyl/Qq8phbSvviO4YtTn8fc3KJ5t4aZwxHPlCaXlG9O7sP
PbUeIz4yRscITeVM9fk1qoahr3XV62hXupCji4p+m7oRz7wov/DXfgygD1EmL+uQJInYmkQxDi1Z
p2JJP4y0wKl97x6QkM39TbvFU/DcwD19cZzFTRA0vyINShKoUjmGlax1gI54tMKx3r8eJz+UP788
vBEJ+DPIZEfjkk/rO4UgbozpCqZDLjlS/fsRC2IRE0Rt47mPWLxQIjvI8I6j9KINKJk2TuLdAkYs
m/tSo1phXroNNWosgqprw7yS4TAGIShSkKK0vlLoagEzLI+w2mUt2smav65dhj6QdMt9E41hE6eq
XQgt6HRqrwOvY/DQxRC8WTqOkOYFPDOj0c20f2ilu6/vwS+irD+e75/3YDKKUi/PgFpxD9Tl0RYX
0SJ5i00W81n4XC56O7OldiXYyrmO7bNxJ+MqDyo0aD1xaQlMYDXNxpmxghhNq7j2XUtpFRdXni2d
2cSejTuZ+aWsOg7wH/EZgu/7Ts/DYEcLb9ONbtvyC7w31ckckhOvX9/nU8uB9WGoTZaDLOCQnIgU
vY4W7ZwXdDB9/fnj7fplKKOW1WVdVmnBnzzGuG3rxvD5/Na66bpNItLHBXk6PweJOflecgpRRwga
TjmTOFJTiUYbESctcDK4axF869LT19dyLsZkaIRKbkZmTwxVuNSqJ9D1qbH4n4WYjALDGwYplQiR
4K9U7FR9pddnztPThP2Pgy5WQhoqS5KaiIs/z89hXXTHo0KMEZoyGtW7r2iPbBwE4lljuzN552/+
YAV5+ZnLO7EqoWUDNcLKIFnyFFQnWF7kQSDnCIx9IHz7obvx05VSHEwJd2nUB9ry6/t5KuPzKeJk
Ks2SUvK0eIy4SOn0c4YtbzQIMWg+/0rG9Gy8yTjsSWMI4RgP44kUJA29qYvWIas1CknPpwl/aFMn
7xfXBwgUQJ9mgND4/DBbPTyKbsK0MWJIyzXqOVRnM2xZN8enkcKWPHx9Q0+8A5/iTfYwlWZEoWG4
SCLgnqf1k2Dms/pceXCcdL66qMkIjRuzEvqOmxgDaaGdKGKxGfKFrr7WMLdpH/v6mk6Pyj/v4WSM
4FKUB11NOHU5ZumSZeNU68Qxzrx4p84Xn+7ddGwkTFvueO/GPVlnV7N+6WPmNUb0ltHSXSGBuQhn
/mJMCZ2nCp17dJPpa6iiY+IpXKbk4ei4kbTHPLv++k6eWE24QkTNVO1JQ/5Ionw4QZVRW6i5RIiu
vB36w9CfeVL/ZLj/GWAy/DSJXnhPJkBJvno8sYyt/nM2LMt4BV1z2X37+oJ+oauwDfl0RZOhqOVq
5Q4ZAYOnozyLVtIqWGKzMPYPkcz6T1K4CgJ01klUDCP+6fPrnCMHDMyc1zle7ztbspvltbBQrqp1
vGlX5vzrizuxNn8KNln72zppdFUetxw9ttAbM4OT5C41drVfxzm14nwKNL6AH4aFYnkNLRBjIFt5
9O7NJTL7OZ1rCJVmNOfulCWNNJfj8ztHpzs55uF3U9IT2Rnok+nRFU1MTGsiF+k21b5bFG2UM62P
4yP5ZbL6EGIyJBPLKjDgHi9Ovwv8K4Qd9Pov+wB7g3Mp6nNXMxmMUWGFqjXuEWN91ZkrASmnWJ+5
nJODAnXNSEoCPTBFj8m57Fl9PO4OSAWIZDXVAGw4xrGrM4Ni/LK/3LcPgSajzxOTTihyAuFdtuhu
o00uLYzvxwX2TLDc5zFnlTPj/fTi/CHkZByabdZYUUhIHGHdZe6MFopFyvQhOyNc7d8llv6YO/4R
jgLx52FvJb4JJoRwvr4S4we33YT5+9d3UZbHD/nnt5FS8+cgkjmw1RufV6/8YSlOgtko1oGxbNpm
piBQlxBG+/XKR9yYSMsBf2n6IvXuaTDvYxT5NQBQA2m5CYqAVGJKs+I6FjQcY6qZq+w1spRpgLcf
t6rV99kA2lzGHKH7XuA6WjA7Ne9W+IxxqS0Xb4aZ0ROa2WXyLUVeJ4V3YrXsoytX2MXWfY2gRyXF
meAn+02GV6zF36ggzdq8mwduuFAxY3PzWacODs3WQE9699Gw3lsNMWTylho6xlbIhavbWMcextsG
4nvW0ubpFOF3GYtSJTAdTGwK6cZDGHtEg5L4TNM6pnfJulDplhC0hZYLzuBfuMatoT7VKq6ljpfd
qcJNbnz3Ef0K3Qr+PnJnedYJNJYWKIjXof9G8lgwb2qZjdawVPBHL1PEulgMA75UqgdF2AmRhUVQ
NfN8vgJZqNFPy7NzzQ4yJxKxNbpSwlvNtEMN70oMgkj3dytMWmZ5+00L9oiR0MVjnARhxYUPU6o3
JV56jWtc6RjcCNJLgaNKqGHLQjWlcFGBPhf+1jBu6I1e4LYxS1RhbvovgbsUyL/2i7Lbez2mmDiY
qTTaxdW8p0e5azYZ4loLn1331u+ZrlwDy22UT70A3ap51Crczi13xtduAhxoJSgtSWt3qrEAE4s9
38LL1nr7kB7zOTABF9C9lDuesDboqxXRn7r7kaWQX2GHXMJC0o4c3INDi5Mk2tJwD/CVxuOl6x3i
/CBol554qedooWDmQfxSkuuO79FZ84zMPJ4ZKbltQd7J7UEZ0H0DuB8CksIN5i6jq2Nkf/1KndjD
qBJHE+pZJuuwMtkNRn0zKJkVjKZzzOd3bXius3N8Iydv7KcAk22gnueFOYwB4h2OkMtuFeysJVJW
4KLnVvhT+6VPsSZ7vsxs5AAcCcfvH9i72B7wja1nmN6tcS+y/124IzPep3CT7QuaScg/KeE0ncqC
ig47BAzyKGpn7uGJZ6Sg6Py5SBnTnii1NITBHE/7vvSWtsBMzynLfqF+TefuyVKrSXFIqyMRkPzv
RgJnQWuqO1NX5/pDxzVnMho+XcpkuGl0FDObEWjkv1YcA0rI4P+CicLXyy0I9M/rhF954jHUflzQ
kM2Ot7FNIztz1xz86xYHEVt7/fo9OrlZ+fCMJkMvr+I+MzwCptmtPixTjKGNc/3fJ28e+mBDplVa
N6eLX2Zpx8gYh3ft5Gtt1a0qp9nVy3Mnt5PD7UOYyRbPTX1XtFrCRB7q9pojx7/LbP8x3D5EmAw3
FcFmpzVEUKmFALnK5FfJOrP9OblR/RBjMtIatx7gCRGjx/5PFrdRv01ognaLK98tzsQ6NfEgxf7z
yUyGm5xiGornGHnyg7ocB3ZwR9fVwliqTmJ7zrmW8pOD7UO4yWDrBvwIY4lwmUvTHFZQ6RGARLr8
ekifKp6xLugyqUwTFfrUWiZVhkgIzIiiA6bKRePPlPIqQhgKliPBlS49boA14CeL4IIqIj7DxUPt
3gjWtuiLeSetvBRfjONrmkqYjtwrDV0phbrxlDNE1ZMb3Y/fc7LRLVjMAyGLGU70wuAjBClfsHq2
G7ve2GrFc6VhsZs7nXVjauuv79GpwszHe2ROdr1q7uaF53KPaJaxj7vimiVue9zSxTbPn/pdt6eZ
Zn/OrHx8vtNZFMy9SOlUATb9Yzh+OGFqYUyHkIQfdA0jMSkuhADMCzattf311Z0aZ5rEf2iuZ48w
lVhlRZzViUqcsNu2CHWxqWvP3MBTcxoiVJTN1EahP0xe01ZNjnksl+OCUJONAvvFO1OehXCOPRS/
3LKPcSZvqNKLdRb0xGlpviztaju+p8UGK11ORRpETWdAOYaR19alHfPr23hqQv0Ye/K6aqpbaXJL
bDd9Vfxb+nS+/vyTL6oua5KoaQbu9VNrIjQFqZwpBKD4teweR4i2u3aX5GNBm47trvgYXOsUt+UZ
uBh468I3z/mPzpsfvoUxeRVyeSgyw+BbBPmLKeNcXlLdcdoEU0dA/Dg0Jtq+KhehUcxjts5f34NT
FSXehX/cg2kyTgrLo5Uk2N5VGxy55+oiBZCOy+0TPJqZO3Mf2pV8ptpz6vX4GHKyUFZImoxC5YJ7
OsbUbcY5pT2z9TuZkfsYY7JU1kJ3NMvxsvqfoJLjszbm/xbC5bm92anDNb0wFnO9KaL/nqaPtMw7
in7AHqZHhtN6juRhBocvdbIyI/QISGaV2z5ucH0s7SzQ1kJznbU3UX0ruvvUpMe5dGR1ZQEr/frZ
nnh3P+6zp5pIkKi9ahrjUr75MUdsg/VoGnBuLj+xY/gYZiqJ9KSk8CJ1DFM9B833KL+V6EGGkCg9
fn09J8bNp0CTJEbtSVaUmwRSAaWrEO+aax2Y4NdBTokVP0WZjM4yiQfBHzdA4lhSXo50ZXmT3w67
H53PNOcL165DYap7b9YJJuSz7HAuwXvuQieDF9Q//V9jCVGJFfwaNeroz4J5+fWFngyi0HQAtgJd
pj7+/MNi6HnAEvtjyApi7aPCyaUr4dzG++TIUFn/DMq6pKrHn38I4Qd1qFkVIcTjUwjIoXrRRbwz
/a3mnVHon1jZVVrFFApcFsWz6bkFPooq5gPbCXVY5cBjsYRsMhyGJPHM5u5kII0mDkwyaOubmlXU
XkPiSmbPFPULk6VdORjdusrODMJTW7ORMiOraGO4omlBHLfuMEX5x53bQBpT7GEFXYZEGyWfyO5X
57T2J2cK+PoSGWpFB2P9+UEZFGTiKBvHwjqgeFGuekd38uU5sfEvSKcfJ39kwOaIHaKbbjKwtUqP
IrHjsujYfUHIqs2MR3JCC8qDDQmufsFmYpFvIohc1bna/8kn9yH2uNv4MBitymsq5UhsPbbT2seK
j8QclFglOLOtOPlifQg0ebEaQclVXyeQBku22vfNVRnc/Afv7ocQk50RBbqiU01C5GArgu5Rj3eZ
dmaVHu/HZLOs0mL7j2c1GRM0i0I4pIsVTuqIG7hpxLf/2UVMUvsGx8paqwlQmRed9CwoTnm2MDcO
qK8uYhz4Hx56bA11ETbEkJeSU1w0ewHlMA359ZNMn3gMHfbMfopOsBMhOVXhIAcrCJ/iyeNXk9Cq
QC13MzPcKDLNooozaC81xI5j/r1PNoZ352bXVo5RL6NQ92+P4XUXX0P5LsoLFVh3qq8ElPjsBrXw
xZRwI/DeSpTNAbiHhlx6D9jiecAT7GhBHJxjADqnVmsqW5z5ZoEYzn3og4OwCqyXwpdmJqav1kYT
7aS86Zs7+bik0JDrl4Nyb0TJCmrxtjNvBJp6Pes5KDZmlMwtYZ0ZW3QWppbP0EGq8V6vKRDEVwUq
cW/mVsqs7NZ+9m0QDgWWlu4w1yNbNxDfXoraCMPdttG3eODEC58m6Q5iDhBG5B+zF5h4VXcYQt1u
+/lgXvcRqEus2qA1RnBay6vueNnpV3T89Pmlf7wJ9c1QrZXsIm4QmZIy9zgJaBFHaP+qiWADSetI
6+ceumKrb1aDBP5EsPPgKfFffdeY4eXQh0u11bZAHxUg3+DwZ1K59ruLPnqvogcXu8uM7LMhHDp3
E5vOYAE/Xwn9vq0ZIun2WDdOA8w/c9msqeT6hfi2Uml9UrZHabjoeuYxC0dJ8zbVdrXvaBKISxlC
gIk2AZtwTJHjVdQ/ApUU6idfThcBKH2lwKv7tSovsv65DWBoGOsSn2dXXApQRsXaQ2tdzzAeW8VJ
clXmItQCYy+Bv9R7fRlXIrmFi0qGvBsYs6N7UYfSLEzrfSSh8h6KVYErbwrBhR74O3lo3jRD3FOG
nEviRa7Il/HgH7ys2ifSSEtXFmizZjiiwDd3gky6y6SDLCwz6UISPLsvLqu8uesFDQbCq6VdpLS3
SiiDJFZbb5YD3myL7Wg87nJLrAghLiBV5GkN3p5paEI+NVagWdHSl0HtiFKy0Myajj3UentV3Pol
Y7i/8QJjbvVvoL3nbr7LvW9mEC1M9lqCtYBMLIGNF4+YL5a8Sjea8YiI1C5880oCcxKKF0KkY4W6
w3x7HofJsqBJu3itS2bI3rcrWgoGI5vh5LbTq3h99IfrMr5Tg/BmqIWNodHUXjRLN5bXrAybMAWG
FDeYIsBAwQG9bbRFyZmsMJVF5Jt0atSzSB1sv/Zsv2kdy/UdC8zLERy5n+pz7Kt5IzYhRivVLotS
O1c9R+ysRTrUaz/k94FBUbyCcIMrg33E7LUd6q15hIOVLlrjvm50bCJodfBnRw1IDmUiA0y1gWkE
ned9Yc614ZtKI0tK24He+othpO27yAI9YVZTOFE7apb5DfbpavYgufeBjmkJpiflsXG0YRdlld3T
kNCLj0awrhOdxorrAuB+Sfqfg6fgvxsSL6aCUawULWjOv5aM4yZJzJVLUd6IbpJC40CqL4Pye25c
KuNELtQ2Xltoto4YSqDPh+ffw6euIX4o4kzMa6fWQNs8pzUuyIaFKBvESynMsJqey0O6bWPM0nNp
5XvAbCyMyWuhWAmcFH33eVBBabnrFgQ9XBUvhtt+9O3C5Z3qqrmV1/aQtxd9pzpeWjuR1GxD3oGO
w3zuLcWiBbnThiulu+/bnG/Kwcx81XN5LQX3EQU4NWu3XT3eXXTtEW7FteYMvXBfZNKt4XeXcvbo
ZiLvWnxT4hWh4tpeyfcxvI/AFQCxfutSrOi172n6quEWPPQ3lbBSdCcmSaK7SyO5CMM9/gx2hkV7
ogMTMfHQjr65MvAh5UoeYLxeBe62wDKM/qHaXbXZUkK32ylvunnre0vdolXFpRaokiCghaNpOZ/4
12lz6INvWE4E2lIQ9lHy4mMbmeCycFyG5iHUVpWUMVVgjchiUO7HDY/vY3WRhzZurrQdhQsDALZi
bUTkRCKE1PBZElct2C3VKcqlD+NQWrvMz22c0W9x3fiCI/ivlbXqh9pWY/prdMjwypWWaACyF5W+
r2STVqBZQiyjje04fxn0XZjaiOxmZntXmbptpksoqdCAcNt5p9jbNVeZbLfH9yyHWOU5uCAJKg7l
9ImEzyyzLHIByErPduMrHey6FNwpVJmtJ89/O/r3aT6noN23V0YEyU1cyBLEwHpxNNfjhB0rr0F5
mcl3sb+UKamGylUTHEIQQspa8cD5KGw/cShIXzNl4ys3QmmblP+FCpbMtgFeM9B80DpJ78j1Qwue
yV3qMfI9/cri2SrXYivCqLozvXXCaygnW3n0QeYFSfE9HrO80MezYonJgQTEPni1KK7nHbNRffl/
2TuP5bqRrUu/S89xA95MjycPPSkaTRCiDDwSJjMB5NP3d1jd8RcptRh33lGDiigj4ADIzL3XXmY0
X5H55OYpkiSC2yRnPfnZpU4eB+iA6W4huITMgOKmKQi39380qbed2VTt87A9BIvA2QuTHfqDtscL
ai8xxGaU0qKQwoopK1fYykuGoFGyr+ZfNu9q9u41hHc3fQoJZM4xF/Mvc/yB3GHnEaRZI1wWryky
iVIfUu/CFCXCr+umOCvqa8/dpPHtPD8bUjpUf+b63+zyVkw3Vv309+LwT6MBjC3JTkcU/4e0Ys+I
RYyKMqq80Jtlm+yK8+wnRt07drBqlX2qNfn0gh/6g6aMcleOXFDv/HNrdcI4T7p5szaP+Ah9muj4
p3YEZQDyXqw9afE+lIlzErSJbgGofPHNNlfrdVe+/v0R/qkQDVD58gBJM+Na72vf0dLLnNhsntTX
cfyo6+3f//zT//+xtsbKAIkObgY4GHyAY/zESfO0VNTWhJaMU8lJBB8dn735ciw+wfPcPxXy/77Y
B1Qm7mNLOIM8kZrCrZVSR/Tleq4fluo8zcFggu9esF3aa2JKLIvwDsXxXd2YwMZZnBx1C0NA3NQj
cT7PV32brGLtrGw82N4eyf+3zPhfzsnA6P/tmbEexDdZfPu3Zcbb//GPZ4aDw8VbnmgC9Z4Y3dNE
7B/LDMf7D6vbdrFjSpKYbokG7f86ZoT/wcGJrFPvlG9p42XxP44Z7n+8+NSZEr/sgCVATv8vrJo+
TPFPMA7bDFAORAEyvMI3fPdfTSJx9bPR0ZxiMjbXMKSgs1CvpNETZu361dettw8SKhZVgL6IProS
buCd/etx3fyzbP7tdfR+MXEPgYfGjaaRvE7+9qaE+9c9MEQaWKpQYfpKzmdusZz5gx5fRpHBRcpa
nP9M5X/S4Z8a7P9ZwP9c8y0Q/pS0GRJ3/n6DiMQ0+6lVcCLn1tehHSRe6HVMokELrSbNqM0CX8ov
cYee9b/+tV54CrLF/NYmBvPD1qSFqsDMlQXpSCVrFYXx41i26VZrf3y2wgXurGd5m79f9D3I9fZz
PZwhGJYl4GrxRzi8NUG7tNaQEYjSJ/ug8/qDwI7R0TPShrnX51YThjU7WLcBJ2r2f7968J7Q83Z5
ID2UFACVmGMHH3awFCsZY7ch+cBdYa+jpPUul1AsFO2wVM7CUv2gUVLnU93Wh3qxHL33A40+IJjF
0VJivoqnfnxKO4khYS/H8mD1bnkXdRof6BnNKyRNmq6IqO6Di9C9XZm5SzBcLN35pi5d/oEStrm0
OOSAFStPHryoe/Cq0fDnWbXZxVNXnJVdPhy8LBfrvgRSsrHNXzbFsNRfQ7TAsOSc5ltju5rQNUpf
GtTk1nZIdLPytDoWja621RTPO53qU1h5422WROXVOsTz7GUqE5dmTORId//+cP+wethgMAqjjYjR
EH2AkoZZlXkT2vTUwnIuBuWm5zkgzHMgISQ2nUn2vF/vM6Lth5Lhn1eaEKgJxH1KC/14AsZoG5uM
xQNyUnhrk3pw8myrR306jf4J5klhRVpsLLpY+KaLaLEeJq2Hs3BM5bYzenhaXCf9BAtnCf9hYWO3
Ab56Op69jxZArchVXFmdtaqiOL3NClNgA4DY6ThWWVgSh9cE5aYtvBquOj7q7qrhA9nYVtS8ZIVH
UFtSULwrgaWcb2XRPj4lodmRU91HSiSHbszcHXlb4UXtL/YrIQdBs3bmItnrKinPRBGuu2ZgVIkb
Hd1C6zgXOdmtGXptG6Ua0pf4hZye6yxzy1vppHsHD5svfM3pRe8M6fm89PONMKX1oOcOxe/k2nTI
WS9xhgjj76pffHrLLI7vZDL027yf0hdvlvONNxJgY4yRL0Q1PupkJPjNz53HaMzLYuVo27nAD2V+
sNtZfl3seb4pio6cKtcvdt0IMNEsbX49O4k+Ll0mbjBZsi6j1HfuGrtK4SKmY3Zbuz5RIfTDr6Md
QHEt8Iq2AVNu0gXT+Uyr4Vw3wllHeWUjPEjCXdzm8sXpkvQs902zF0WcrtO4KEh/sV9CNV86Xd4z
HalqrMki4t6C5scST9N9ptv+i15CvDJMxYsT7Un1rq3T6h5Kz7nTAztZPlTWA1oYljlxmS+Lanmv
g72knw0635es/5wXDD7QRQfAm8R1vz8vUrqudnGlRVhWXp7LPpuxKhzcA4RQf92F7fLph/z7d8yR
DIEmTjiWf1vWeBkMxfSWkblMy2GM7I2cgy98pvPzlA/6MhRWdxCLRM9kpBjOGOhb4vD3reXDJPnt
V58mI77rvUWU+x/6Aj2QvW65LKaEIntTjBVteVndNemcP6mJ8a0Mofm2DuBmW0zWNuYMXeGUYF98
ciN/ePw49uCAGUbUSYyf3j/+AWKblAVROwLex41vB1gsO1QopOIIAgSxxVrVVhqfzvDlwIbkXAAy
E2UjbHfnVUSuyTa/Uhxy93Z6kgvnav5EFfCHguLkqMkNnszHYhw036HtTSgCwiuANi2C016HSDs+
N1eLa53Y2THxTw0Cmb1fVeNDG//74/nT0znFQzPKhE7IX++vHQb5MMLF5NpF1F/WssISBEkp/PPg
ZUmLT61e/lBNUEmQo3GSMNn4U76/3ly31hLVJ2PhKYEb48jxS9ECMLmiu+jx/Wz2nszH9iwxZr6y
XPL3Yu0/x44x98uSXcGtJn1oHCV5eOX41KgC57R/NrE8nm8M8XWvo+FULqaGqEVV9r8WMAWQcw+p
xRIsmkMmV8lN1cbVayzJtVL1MH/CwPkwh3z7+GNC3+HMUZzH/Nr3vzId6jorbOreUlawJ07bfRub
Zly3Qx3cxCGbHJnJhXue4ay6iiTKa/LUI8wIXQ/tU9qNy39pWvDPPeF4CueaEhJ274c33Uyd8NzR
cOqKqr+aZwwr+ypiMciIo1UkzCb6ZdE/xyZadt3S4tRW27uOTWttq/BWWEG1HboZYeIYqIcoJI2s
GYd0Q4UxbrUn1be/f5kfaEanG/Y9aKdxdCKdnURv7x9iEnUkrggMvt82aWAGjJB0oW8EacKHLHUa
vKr8NCAny1EzPPcp26DXAKoRUuX30ZK5YNmcnFtvzqwTcGqi71EWPiTOUh2rIX+sZTxtpiGdwInE
9H2wyaDMlQi/+dH4WZL476UWxrbkT9B2sTc7H63w4jyv6r6YrZVtdLEZ8Jp5bIY22XfNyVZoIgQx
tqznvz/B39c213R5dpR3EUXNhy24WQbbHXoe4CKy4rZMavE1CSb/2aoBHJUtik86Bef0B77vjLgg
7wvgCTtHLzjd0L+6MUVwoKxVnq3F6IT3jA9mALAmu/RLU26rRPWHLrMpbfqALC5GB194x3jVBOa7
T3bn5It6q2uFb9Hfn8MfCs63hpdyMzq9gLfl+q/7SuyUTkDZHAF2vtxkU8AMXbLy1hFhttfUCOOT
o8v0XFtKbgPPIlG4CsEIlYjba2mF9XffC+Qnb+cPmwRGcpizxF5CPspb3//vp0U95FR64a7oLaq7
Ki6DY9SKqSKcu9PfosbV67LFUr7pYwKr57q+VY2V7+yKLrcYreIzy963xvXD66OLh+0d09B7TKnf
v76ws8pmUrSXMpHHib1zNRd+hSlWQ6y7sCzCW7tj1zniubQ6ZEglduKVCebXtKzCvfRGdz3KwF73
4VzsFBse2Xqj+tbZYEjVWPVwmyQIMoWcPnqJbq6kG49mu1hu+2BPfbZtWxExinL4ZKsgx0lduhq/
8WTxw/Oxsx7b3BZ7lRt7Pdb2i6pFcu9aEqL9zGvsZfsj6xRXFkW66byTN31Dh8MoRaRb0Q8YhfXZ
NOiNGzbO01v5Z7Q3dPD0+8TeqsSVNv9OFfu8iapndwG//eRD/P30Y/VHJNiwTuCLfBxyRw2mPOPC
Ammo+77qrrEihlaqqc78WZH3VNbG7Q+D5+cu4Wf55JyVqQW6YbJpfgIQcoL72KcSKPu3mGMnHtUB
oEV8TWFIF2v6JYYAU95kdOt1nDx8cvunUunjB4JukT0Z/qwDae/9B5KPadmOrgvKi6k0+L4m3yKP
GULN+AsuK5vu9SWvouUsG5xIreRcMuU0dk1U6dhWWzVrdfv3W/pAO3s7JEIKyDg5mUxjtfGxumtg
LDYFp5rlLMk+82K5t9zkZZl7d9oaRpDfPaMNocBEhTGJr3KfUdhUr4K6tI6iJqxxtsmwsSYd7rtk
YDzoxKSsDC4ZbUOOWmrpRbnxaN1DOOaTvSVwLL37+4/4HUkLsMYFaiYdlEii8COoXeRV344lEEuv
yHCsfYkRWRlfNiOB3akr0O+pqtr5MWkFSobduWCy/gnO8nsNyi0A7lAfnLyFPva+uc715GlJAmZP
JIZJyMtO05u5LKaf84zpmQfesSU4fvoEDf8gXz69QPBp54RL0itwbHzYdHRqBVlR1RkD/GHcjcnU
QFQQesVOPTHb6Z3LuSEhup0J1hWY3o1Z3Z5bLVoRb654NBmfPtE9JZ9fTEJB6BThRZgW7b3xeu+z
XuL3U5ybpbUKQ743WCof6joZ2tGiY+q6wYY00tYJM5XIloikiB6n3AgKomaz2boSI3GMXhup/STc
K9g0X6MSq8hmJgPX0rkgXpgN6SGISE419HCf8pPfA///57HCssHlKLBPBdT7pbpkCChF3fM+U1yJ
3ClvQSKsdNUkU3/f1vJWDotFvveS7YbT0D0TJKRhvcQQ2/shbFLBP/nG/3BDkYuRMyLb01p9q/b+
dQaPQx9miabwh7bN+ep2JMQ409lij7Tevtz6TZ58M27lsfWn8aqsUqhAhJduehzOngMl/Pu/39Hv
e3HEgjuhUKfNAxT5/ROys8gkXcgX75CbTFEwkXPu5xgDDcvwAgUaZEda/q4IPb3z8uFTL6TfN1Ou
H9snqhh+ufFH8mBT1IFrBzpbZ1Nb3lVO9c0zk3MxLb5z4c2Rc6FsD0xyUgnpJ+o1Gq1q36a9t2Vv
/gQx+P2zjrgX1z6h6IwMPloGO3iMNm3sp0yJZmShAHI4bBrf3dWLj11iqPudZ4rPzO3d02p5f5xE
MQAF55btuPztQ30aLnYZTIK9W6V5T4JMmxN2Wx37vlkebRNBIEgzzBlE4d7p2Be3quQd9WlyFXRq
2Aw1pu6rDgx2u4yF3tNyVcm2TrHjzZQC9MJ30t56rr0fsfXc6Sbxz6qhhqnkDvardEw9rP7rLyqm
qcX++DSaiT/CqbYKCGlvgDzCtm3PYK7Mu9JNgytcOySuXxJ9FoknCLdIaCoL67PT+fdynzyPMKHI
peLnZZ7e8r9WWAOAGE82p7Fv5cRrDZO7UoPLrlPLxtm5YVeNaz9L6xR1d+42YF0i+fEGeGSmhrSV
du5zsSgaqLY1ICBt0eDqUwwaE8q/P6gPxuCn3Ykn5CYezjruCW798ObLYnaWckCWrFKvW86GKTTp
esna9AUOeXims6K/rqfKvQzzznsSVVageM8Tb4142dkrqe4tr2rNo3byrt9Mc2FjPCoGiBqehzKe
wrC6ylQpCVrKio1vGbUbst4wxVcwIaxRjDf9DN+psdz6FbRim3spUTmZ27YPeTeUzjqVzTEvbMTi
i/i8F/99M4wZpzBjjpnecYyc9oZ/vSrhd2VCcjqvKgiKTTfFF2LquLEit0GkZgrEidixxknKmziB
70BfY734njHHJO7ltshTffb3V/L7bnjCBpAUnrz5PQaE7++oJNyl6gPIKgsn1yvOCvWlmpt4Mxd6
wkA2bGEL6jIisz2b95OW+pPd+PctCESCqT4nFtMmjBzfXz8fWTOjiq1VpwL7tSSucqX92bqQsVmu
Jl4CHmpwfP7+o08/6v0GFIenjocRZpAEzNXeXzSEvr0kXZOtgf3XfUL2Fbmrf79E8NuD5RPHCAUD
JLp/j7yd99foYxjiFS5t69Dpw+CyC4AP+6Je1CbzlBD1Smsyc/N48iQ1zyS6tafg57kjyRuL5dkw
HYpU5+sldPXBy03wxfPa7GIqwgcZ62yb68bFGbj9yj+dL5qU5LgeXIvAu84cfSTCu9lTR4ejbFOH
FTHoqThTVXzZLe6L1jTCczTb+7kDQsnL1L51sBlau4XTvyzSbX6GWZo+NEEINl4qXGijNh9+9b3V
kB2v4g3m4Zo4knHeTG5zp0SbXBUm2qoCnl/YDMm+sJBKrquiay5ofpIvGdbx+c5wKjobEUTNUzAw
rj7YXhPFAD3ZGH+Cxb2BDu9e8mmPIUgUB20GXciN3r+AWc/tpNBK82UbbkVGLWSVyK99b5ObVP1i
M6+fq86CDjiQp1YkGRxUKJu7WGpr7ZdhvDqhJrsixyTa94U+0IwxbhBdXX21pPRvnELy3QwitXDS
oG8iZy8OAkyMuv7XbIT7nawhurPGbur7yU+aWxYg9erkeM128Wtzkywna+fgJHCaS/laBd1jM+XO
Lp6zxxxO5qoc4brmfXQukb39cOPMO2dPnFYNGfZFD07dYanKq7Du60lfFDn85rZRh5gco7s4m+p9
OY1xv0ptQx/RTVZ015QE1OV91n6yj3wQxrG1oyYhRwoUGwtPsn8+fO8k2BdR1DjUeUPgXVSLEeeR
hk5YZjrYj1V7PZSVOtc+zAHohLmhw7GH+LAktPY1U9qvcd/axxiTFOxx+mY6/H09cric7uDDB3Fa
63Q75CPRy35Y9VGfyaUqTzmVveIs7NNwWAUqbAg09Cz/aLkWCWxJpL+WAky+lZW2cdC2Z33X1Y7c
1fkCu6+Tc0twaycg6NZR96XtJ6O2jhDDN7tmtHGRVlFzHLNDu2gina242iKinqBGi3YDSiZGyLZJ
xHgEq+aclR9GXzRH4kJUnFMm+ylGmbO2sv7HNCbcWZjIsyTL9bJRCQCZCa35Z+lMwQXEU2vL/hxN
m0HJcZtLzx82dekVP+IsRFhXAjGuUsxxd3brV19o4ZZu23hzL9Zuu+BAXMZJA3OQ/9au8xaLmcKW
h8LnKp2u40dLxrBkqQ5WjRMg5mprYkHn0FJHU1I2qLQMxEZUVn8pgFcu+0K5Z1MYyUM5DwURl46G
0m3h6OiY8HstKgGNcq5/uJWFVXhLoHyd3csM9SbY8kKnXc176ZvkDFPiDsVL4QZ7HbfOnbEy5yXL
mmonQ6tlOZs6A7yvzNPcGYjF3KBakuoJFfnAUFn5cC/t6b5m59smJwVoYeXR+UQA1cqojh9XRdOy
imZrXA96FpT8wkQUu7hnhlEp17myehqkpLyeLNFeEpxs48zaGv88XrwDJ3B8pv1y3hejizzSh0pc
eMputlUdT3LbsDpaKjEqCGRRjPwF0WNzmQA/Qt1otL1cUesOAUTNrvviVEv0bA+N/2SGgjRSWKP3
Q2vHVxWhE6ustMen2povoAAw+WDGUZwnCWXxWpnCwr3P1PENo6Pux4zlK5tBTM2nwuQg2roLoDe2
/JIxbaBrh5qImbFPDzoNvggp8U+HMvikg6Dd2Yll7Q0YE2PTubzurDEiYoABy9OUmXjNiDa6bat2
PtHtyQ32+Nli8i9KAF/MTvhAm3XpkBOYhX2+yRpRDevGb629kyu1NjbVnAmHu8kk7q07yG43zuVP
36mxKMJNnwKtDFh3lsEtaemmo5VILHVyKLZXjsn685zW5bwySXzW68ThSEl93PaTcqkP2UyOZtwm
8lrnxU+N1oHXE5wFdvOtbEtr3xZ5v81G6W3sLodgYajMroLCxubdEfmt5zXBXbNMOEWPZbrhmCCx
NI3EmXG9c8uE80YGlboYAut+NMvBMV6+EV0Mu7qcsBucxSs8jxbrCqALQb26W0CkNmEKo3Upm3PG
sdkNYGK5YQCNz+wo5/W4TPlVojWpoXFj7/B9krzFCTJ54IFHwjyATK3IQoYjT8LBVMs98L2EBI2q
hBG1OGZudfIdksAgVjeCxXbdPsmkWoH6Q6i2saa3TV7w7VT2+SwTNCOZiL5yvCzryrcvaorL57GO
EK+FVvozEoZYaN/pDk6UystYJeGZsBLWfO40u8HWCnwUJbVtWKjLYsFIN/ODU3v2Gv0EAQBWwTc3
5C4k267eRkWqvgjGsmdZF7s3IgjlWRgW7DBzY62FqOr7eBnlhU66bkNx8BKP4zO8X7maA4+dYCIB
Nk+W6GaKx/g8l+VXiIzDFl6KdUhRn3mVF1KKONXGL1QDpDCEOz1P8a3SUX4Mi/glNf54ZRyLFL5o
9PdeXjjPGJTxzcoxyslzqCZnU/JCzjU2aa+2P4mLoIsmuU4UABOwX0g9YEd39bKEEPw9sqfTeerh
qkszQlpOkoOXlN55zdmNEIkAzTmK6p1rTiV8YLrvy6KWY18FFQNOd74PuqQ7YyDq/AzTzt80DYIk
Z5mGy8LJNIKkSj07/ORdrnkvafZryAgMDauBCDs2gmOZztnG1DV6ClHnw9EK+4hTw422SS8f8H/p
r0LLabe1xywXZlgJlT03R1v27cVScmBZ43hRanwqJKXqrkH+dOggHt0iNoi3HTSfs0bpZV9KITfd
bDq0EuRM+w4nRBu4+4IWfjUOmKGtoATy0ryh2C+QJdZGT4ZJweBD0K/sJeGxmeo4iWI4ZH4ebFJP
VGdpGJTPwL/ka+SxyC8KnsMyBGKb4Nm+s8b20CaW2WRu8CQXNFqczKeyZ3IwBGuxWzPax3LejOn3
3q2czVI3RC0KMVtf4fD+CjWkKruv82Jb6Cq+NnPIMs+zAHJt0Ce7ucMvYV02S/mzIPcoCcwEuKSH
cCPdyiCBsvxf85jWlzCiinMh6+zY+zr4NbUUSYNVFU/cnHc+Ibk6jIFQZ8PY7v2MVhJ+oFmz8zSH
rPGgkCc4ZPRe2K+LSYzXEeQ51kcTf52pAGc2RZri1ZDlJ7Zv2+1KdD5HmSUefJg88vbUBfPGUsWJ
QEQ9QJATn3UiFKL3sSdMwPSTWreK9CGF3egaxZi1LUi9fJ44TectNJ7mUAWzp+Eud912qWynufRz
3q2ddwgGXLvb2lZXHsYls+4MmAqyhl4eokx2l60Ti3oDfZJKuO3Usq2tgWQSOJ7L9wG39l0YWuSG
wbNkNLF053x33TWde3m08yg4EtcZER3b1o+Bp9JvplfIJ+Z5epVT/93gln87j056S2te7AazmKug
idRmSq3pYdEOecFlb7769iTHlbT56jF5a15UHsHFT2oj9harbe3khEf7Jm2PfjogyYJpCnyWeM9l
yrebDyVR6013CEwbf4+C6dUv0NyoNLsr9FztYzerH2VdX3d6FOs483EajWrtEI0pyjM3M3xYUSVX
4wlgaBa9Mj4a/XWq3GmdTIZcJMEWfUqJeyn5gB8l0N5rJ/PmxbWaeVd5+NUnXrm3SrY2e2C7WXWp
QZzXJgMjxDp3j4XIPHJxJ7ONdXlbudVpY0CaZi/cAecGMrBBVQeyjFAkTQHyrlKMZyLkRF+iFKf4
wTWvUR/H+7pa7oaTMaYfGvxmAKKdYSSSKgymq7pmj2zknF91oy/P3DEJD64nscysMNNEWhnIy5wK
98k0XXAcquzosZwpeaavsg6EWamumm8io5ZfeewsF7b0MfXQ1rzKamv5HhYzjxUn7eiutxIPVz8o
7Y8ZgNNtNjBRiSNjbq1QkkEcK2xHWVAhAagq2qIOClZq1Pn9VM9irWJUexGlFDrC8mul84UqMV6u
yzSNiDnJxy2W/GrEtc6LKKgHc4RPYdvrCtrki6PjmZR5y6nOFS2DdSwZdu/0ktwLC9vFqrJK5HDj
tC1S71sg2mfT23waI6I4k3Xd2o+Avb1oSK9mCVMX44ttLFHqAZjP58tCUA+Q/qlwieIjJn/ZCjpj
su4LBHEVOo/1kCjrImcEQGY7ihAB2nhhBDmwdEAk3TS1oPJijjLYheBoLMwOhod9ng8BsUCOdH5l
JR8cngXjedClYuNFk7cZ8oSQ1tqtL6uqxUm4PKmRKC0dF4+MeLC7lT8tZl8OIzoZgIW1rziliEuC
suotFUJCEkjWLNRq3Q1ZcVH0ZbEFXNGrtCGIxp4puxphQ5xIfvJnIuNC0nWhVNbheUq5bVv2cpBL
YZ95g1QkFIEW1xu3SsYbhShsl7lDeQuBR++SLOGRmHlaLZm4HVUifM5GH61mjAx33cjSXFbTKYVp
8q2VNtGySlwz7uOsJycI8kgm27sxzIdVVXfMT0RySe3f3+spVse8TxtoG6AytqHrThLdbcdiuOz8
yt2HimlwPj5A2pr3eYww2cpHNJfU4RFzKvkjgY29sWbOOr/piLOR8LIzFTl7dFXBMZ1a6FUWnCpq
srvJ79QFL7ZeVY0d7eJQDmLl6R5GasJu2ajkR88Uc0vvlO5GEMG9HDgU7J4Y+a5hP6ubh6D07IOD
IfzB6YrqvvQG9J0eYcUN7iWgEhVdUNzIXZky0J3DpUCZWmg4lWVqVkUlo63xs3Y3ZsV8gfNIdumN
EbLQxjqqSMaQN2GGVoUXXlSDZ9Yi6/tDm3ctgkl9TTU03fedm/waw6m9ThJfbH1om9+XXiZILvN2
mxskUVTq0SpOCEKgsWmSndu65TqeovSyLO3oKNJhHrZ2U9gvdFzkJulocbdG+Op1aqLoNI/U5g4q
w7hxZtt/5IfmayK70jPPkQFQVtcfEoMEu+XwPPfr6ccYjeZHAbViHXjAEWiAnZtY03Bje+GtJvrl
dcoJvGtSFmtsZeKO7W1Gihx/l9U0wbqr4o2q6/6y8xKcDVRCeRC1LFm3EfdMVKaVaiPERg4iahUH
twruJprGgjiqdlAYVUW1v8XktN9z7Oa7nqBmIpHKb6E/yp1VCPLpx37cGDXTEQ44HjZYklLk5L5L
LtHU/Wwm+Uvmzzkt0Cqx8uZmrEV5EKNJjjNxRncLkMZu6byAka1xyc1wcuJxqBKdYh3qUT/McxUc
4J2dHMELs5nCfmejczuvaGPMWk5evK2yrp7XzYATyIZalwVnLYtN/d6TRuGV6m7xGji4kENwd26S
bJ9ppMGlKxLkjt7AD6+z21HinKOq2ttHznw9U9DdEv9cr0D8Oe+7U9RzmfNO7YXMq0jChZKCU6kM
Q7n3k2p4Utp3I7asItoU+uSdwtTsGigqZZOBmAs7Pg8OSe805YpTNf2ibZNu2qqE3zbnA3Nxzztr
Sy33nde5L06BdcCqD2V6qfqEarRVOfa2SbaFK2JtbX+eC/jFMZOmSVQQL/ATuwmYh23KPDG70OGw
UZ7oSB0zuEt57XRZ2KPVse1jlNyODQ1yF6C3GOZoAz6p1lDYo20WaDSU7tj/XBzlHJpWxl9sa3YI
Dxv8fu23SUWPGaFNttIvVTn+sP3mJQptdqAyk3ob+HVxHjp0ugNq5suC2uKonCzLVl6QLc8+a/EB
XJp40i5Bcht501c8VMWxbNH/5UvmPJA6hDFuF+YZC6IKGh5WblZ+i/YZXru8WjwguzrLba6ow8ti
jlvUwyxO+IwTTq+lPsOoB+DfkW15pZKcOC57zoNdyln2mFo0WagT+NEpFIHz3Oma+7Ew6TebMaU3
jmIHK8at1kyvOzbCoekeB5GwCwur3TiZ0g9aZxqSjbq2JJSdtTt01rpcSmePC7t3G1uaI3mUHFdj
JdHXdmLWV/PglNvMuN+z1GKXVK5fPvZuulxAQ/LuGBXWfJTBVF8XBfSJXeDp/EcXsLtgWLPQdEIw
vZomGhBIHGo71GO9szPUZEXeJTunYGutrIhkodzRP1vEE5tZtOK6iIYZfToK6El4xTaeSwY2i722
Q5L2qBJr9J4AyKGtz6y+IG6vbKKNsmexrVEZvcxMj9fTIp1Nqltnj3b4ISnFrRO26VXpMa5XAayB
IsKcwe/j6lulA47WFHOQw6xi53ttp8hsx2imYc3qAF1cOx0qM0Xu6qQYXAUui9R0RXDjdv2jB838
IY6kOlFg+nkbWqW3XhYXmDOV4n9Tdx7NlRtrmv4rE70WFPAmonsWx1t6v0GQLBIJm3AJIPHr5zml
nr4yca/mLidCG6mqKNYhkPl9r+XGFv2hdm37hggccauRER8Mr7ygUma1IWx1uhrr0MIyaomvEM7s
EAXesxeO003vTMZDG2BkrznZd7EfXPHu9Uh0p3Lnjz7ZiK77bFtd8CLmIDmwCF0GtYw7vGdwNo2S
unsz3DGLlis9NABjqQkjwGy90/CVLIMhDbGlcq8GVY83Jd7S1YRAzl3qyOgORjDzTTS1E26VliJc
drNtVzeFi44VoGum7EOGUANzMcoWBsVr9cKzcpCbRUKCRbZWqJkltEo7B/tSu85+HLzRuU4iD+t0
UDoo8s257g3CMsPL9zrHr9XUtU/m6Hu7pGuYWJ3OeO78Rq1Hrp8vL+w4rg1D9Ee7n2KCNCz1gNWh
yM9VFgAbuLJlFipEMztbEEUfSeHsMzP2XoBUtKhmhoTADYpP0nuCL27nagMBUxbLjobShyLDMdRE
vQfk6k3Vxq+rJy9pJe+1XbsfQR0Eb1qYtw4atUfuKlIvnMZvtq4qjAedRHwWjo1nxw77+FA3paTR
GPDEWve1Mj+sPMja22Fse7Ranodl3amjr47NU5F6w1ewgZWvhs5HlVv4MyjieBHoCrdlQlJJkj9D
GdAJxTbYnQw5Zp8/pcVTeAlzllT0+Gy1Ohxopxridj3EcQaDp1sezCySH5LsRcmPUGVffh7h/LY7
hMofQVlPV6Cweb1KpiJ+9SET6n3pDd1qvNBCmVPOGxKAJm+p4C23JkzdSk6xdVeJFOjJjtFgj7Mp
GZwUsphIMfatYYxoLC1Tn2Hz8reSF+KrB9jZB/6lcaTQHaHw7FFLpt+pXhjak6SBG2SQcN/X52Ga
mk93cupFIKJjHhr1dZePT1kPAtr4hdgg47LW+STVoZogXZZWDqFb9QanhVScXgG9rOvZAh+WNhnd
Kcpx9Mt6GoAbk/Lk0yqw9jqb0tSgHZj+LFA9vzQuIRw0N/JOYXrNwbeq9EJ7xX0EjF2bpbPo/Ai9
dpdGzVs7dt22mCNC0HXgl6+ESbQAZZ2plkb78786LoNG1fjme5wqdZvMPpkrXRuMH0Y8ILa2s+Er
IjWLv/UwdekyHk1Kgmz010Aqtr0wcg+lMA7Hhzr0jAMJnACeOqi1vwyVEX1OpbTvMlbXE/EbuFwq
geA8Qop56+AeWPaaRAHhaj8jXu9C4vFCkk/YiFqs6yrPv8WMIJH5wsdiNqve7JfEverLNtNcp/4U
r72sjrZOXJVXlB+7GyGTUzZ52UZkiVpYCYn1nLA192HWPpMPBVcsg/Kmx+6z4tLTu7RAYuNUyl6M
pbez7J4cobnSaxGqN3z17nURu6G7cMaRCrBChAs/L+KToXsPN6nRWYtKa8GENZDxUspyzb6eHZVE
LJtMBMoTsQ7ukHSXHNbRG86DG4fvRdrMG8qQbBoWx/R+0G6fLd2hr84AwILRpbSNh8JOMAElVdku
jM4gbtZmYt66DbE2i8TSHzrvubWQCE1nu4Ooocn8zdfuRcvoOeBkqXEEKFh2XsMMUDYEBdGq7Tvz
aZixclNdW51KGZMr0EAgofzvBelE/eyn16mn7FNQFLa9RPR7Dw5BYEPuGwvPB0dY9FYuNyM7TLka
+9p8BqRuidy5HBqJ2/Cmh6Wo4jtvtFW5iXoxUbmAMB7ZS92ZrJ+9YVvXP5+utMi4D+gBz6iODo0s
WVi2Ee28QNp77WX0z+W+/x7MIYcMqSDDFy3X5bwY4yG9M4tCfv5r7u0n9/dH5s21TIx1eA5pDTH/
InnKVQSeocij8Nnqyz7hcGYEPJRjND97ei7jhZfULvMpy2V/KOd5QJNkFIQMhbVy371RR2vLLyDa
IH4+29l4dOvpR5B418kUBacCqpNzsLU/WmtoblvRGv0ilIzMi8oM1HPdRONV42bxS+zaw2qsKkZ9
N5cpmqox36jJfuwnW/6NvedPob0XStTFfuRwd6LER/H9J8KRTnQ769tLk6YMvetpGPy1mnu7XV5M
IuemipNDGz5rvwTpQPV8cIHX1okFXtJlM6RCY6I5hH0zxF3Ze+yWsTGp5b/+2fxFf8H3GAaYgEwE
vijq/iQe8jvtZgjV2FymulgpVcu1ntpkoX2lygUEiD6BKSZ/x8b+VZofeOgjIqYXkp/xBP1JUmxH
Bld9QgpC16LeYsHGUNsgbU+8xFroMI2JTRq5f6LSL86ZjtW9WYmKw62T6x7VJxlrgTOs+lD1JSEq
rUn4s+gJzUoTOZzhYEkp7lJQxCX57BnCK6uxskURyDZdNVHb0gJkzi9ZiJWQsBdtrSo50QVspOZ4
W/KdvyY5KE0vzfZYjikYrONZ59EKAKNDjvkFReDbjG1UL2KLeX1uu/CU81m/+G1PJXCHwRW3AQSr
7dizw8oaUb8Saru8tpGSrttcjRWBTmDMB5n1Ju3DViMd9MjSGhDdt32/bW0XyQR2+nibxe7R1HZG
NQ2F0GeVq4GoFaCNgPIO14TGyGmNzixkalsQYp2vmRuH96QHO2VGb25sEb5ZbjXso9iZz80w6XHH
51djeJ4m4rr40Oq1PY/GQ1OWyVuB6IREoQAcOh3zdu8mCf9vfj0BY0qGI0Yj81yaXkaUhNXw+v52
QFnmxHmK4CWiYzmradGeB0W6Dnq+8iz6CZG64FlkeQ68CyxnGajEcSA3k+SQ+2n3iU0XzjMhnigM
5/ag0CWukAgcoSe8g0qL9rUDb/iG/a+WjlFMPXiefbkZMAcHwErbOdP5qxcbZLz96zflL6KhyxNL
LiYBk+C73p9r9sY+1H6O0n2ZVHZHEUdiP6d2Nj/9/L/8W5EYD7Lkn/+8/JlPWes2TUT/M7DhH/+2
/ZJX7+VX9y9/0zn9bGUnv/s//64/fOXuf//85eRLrt779z/8y7rq017fqq9W3311qvjtu/jv3/n/
+ov/6+vnVyE+6Ou//uNTouC6fLUE3vwP8RcXcfw/D8zYf34V79WPv/yJ3wIzjEsuBpI569KQS0KM
z2nyW2CGYbu/eiHuSvQ/ISZjypf+JzHD939FeoYPB233z1QMtNKdVL34r//wnV9t1zdDKq7wUF3O
8H8rMYOs9D9oTzwOuUvjGRI7L6TAzf9zdkTherMoKclB5Zck16ju802MdONkySGaF0091pvZMvNz
YDvxXruTfHDjuPps66Ah084d/Stbuf6qc2RZXMHDuca1Z8eFvk6MAmPCgnuFrav2UuzyxKiTjbFo
85Sae9s1mMOITlQu/W796AKdj2Ws3vOcyeDTagwZX48oaKuzXQy2PvNScSrYNrZBvkTGmNCyn67S
wG6NfV01utwKA0ge4SUuJaK1XACHnYxxj7+hgxvNq6CEMHsMYOn0qp3c8SHXDN3LGiPfxrVUGm0S
eI5kx+bK7xNF45VHUmLdYZOMPqL0Rd+kXntZdhJ16Jq57Pde7AbnKK7qRzNvx5GtynDlSaihucoo
FKnPfTmNOWlcTZusxwnsYY98RaG2z/zpYEWUBC4ndLCbQEfxA7t2fcjaNrxu7crDDNakJ5EESbnN
IyO7M/sgLDaGFdXp1o5DRAXTJM5Ch962dceUwSoX8tGow+Y77yPqXQHkFRuM02xnt0/3CaQjFFg2
EIAeG0G48svS+sS31f0QU9d9sHLIO9PV3XdnZPohl8N0zy4Bm24pN925id9d+WEh9oQghM/TmM5H
I7aTV7dXtCrVTcx0C258imc1SKwvqGebNsBGb0P8BKzktync4YXjnMxHqVR7lYnBu019ZdzpTtRP
PFnGW2C1IMOGIFZx9HOTv2mnrhNW/g3wenlIAd0O6GiKm8lwKwbIqBrvKiesb6Kqbd6LWSVvDl97
NzSOdxyTyX714ESfvaJrr8m0KbamVXf3hO81d4PrjO8N6g5nYQlHPiHGNe4sIZpNlvbJewN3fWZ7
zw+NHMyrvi6IrPMmhDGd4Z+MOJ/fS6b1YwDFty+H5g097CNZ92RZksYgnnSV+AevIDwuFnq4zXMe
pYWdOXkPSyQNBq1u3IumbOGMAVOCMi/f437gYzLt6ZEB0TlWjUE9q+3LjS6n4G6oYv2iq7k+mo1h
VHyZoLnxp3netVHd16uWlP97w3UGip1gpCpdV84Cwjm7iqfOAarWEsRPjoOIyP5EWb3JeusCp6GL
j78mwyvemEbUVWbI8Fa4XbJxg7C5VmL0X93B4UGE76KOTrHZl0u7R3uj8FZQKe2K7hxWafSK3kBs
p0T2t66qhnuJfYBWgWaONjqkj8vH8uyw74VgwHOC2m4R6goCSmBKfIsNw9iJMjPx4RfS1cvCCZt7
fnA9chkCo04yCQnl6EybrQQEXLDJism4CWRgvHSKzNQ1RsB6j1ut3iZ9nq6HKfWMfYYb86luAdOJ
UZmHcyMy94E3xPhUYgDcbVIWKhIxK6s86CbDomeXCXx2AzCe48Utw2NapN3jBEGybSrpsXE27gci
sukQAbofe9GHydYLGFmW2pyzfDGMvnj064n1HNeyuENGw7t4GWTe07aIIN0NDzWAJk9+o0CCdo0v
i1No1silxjS5QVJmPxEVQFOviW+biP0xO2Qq6O4aeM1HxddEUoko7t2wHaYdR3nKWozmUNOTNo8n
1eWpzwLtjh+tGu9rq2s+6hHt/099J07YkqYtdEsLsy/4OyUInLwg01d1QfAl8123Tdww/dEZdrA0
NL7GDok1Yp4+xiIThIiiRFbrU5kYw0uj+bHpCJYy5syMWG36bGWxtd/ZY98/9qgtE0jIOt/koqKC
De7yKAjBucWVGNMqN8TkxyJ4OWr0H3uebJ6iIatv3bSrDgHSt3OpEv9lQjkI59CrNyfxAn8pettc
e3kUUGSeZ3iISAbEwKFWjpGoK9JZQcr9LAbCUN5AnbmnA/5DnRc3IsWyCHWHmpLkif6rKsR4Uwzt
dG5tOZ8J+0CylDm8iQYev23kFcj5ucs/M/xCBwtE/CrCAQkYPuSH2ZmihWgGlNNOmI7fniesq1jM
FAdwhTIHu9X8WAZWXQF4Unv8EEGZkDbZCVccaFAw3vI0qX4ExMh8J562d06IGtGsUqLrPXd2jM0k
UPVxhRB0zMy7rX3ZP7i8DhhJs74nz1AOcE+h1VyPhufeZ00zf8PH2YeqJUmIs1K/Onzj31VviQOB
5NmXznP9GJd2TGChMgGShqr0yXNte5OvZHTpWXr2+OZpuHsUce2hMAznXU05iZENbtZTGrvicYq1
ce+3Q3wDCuTsrUmNycKoy/w5ijN6RQmdUghX++YpkpmFmyme1HuBu26X6PhVRNGNqTooHKz2YlvZ
TfCjdUV1M9mBNI8pd36FQu1ikhBZYZVLY27mHWJt+6kGb0igME3kgekEbDclunn0iKN4SLWRvKYG
ErplHwUurX5FYzynFTaTBWcHV8DgEEQbhiL0FySG5feN0YkH9Ln+Z2t74gDUFXxxfxV3RdmGpEUW
PngGa021buO4vkdhmzx7Xd89lG1R0nCHXHtYWFoi1w2aDvJm1KKaiHEKnRtkFu5OsTByzIUx6E8w
S5kAFnTiPBt9cM7Yas79NMdiXXVx89B7LewaB3Gklq1qcZ5UvX3nWWn70ZdD9BxUdXUK/BrlINYr
An5q091O+ezuG1b5L4w98GheBIZcR2RAjyVD0CKcmuZdBKN/0G5UnOpI2ctBM5zVFkqHEPXeOQ47
InywhLJApg6m3rYwT4af1z88o3VWTt/TEW7UoNnT0O4wDU/EAafytsQHsg6Bew+WHMVF/90X6zEn
H3URqDG4goSjY7alJsMM2/6zzL1+ZyfJj045+VYIw3xuwyA/pCD3B6J3xaEh/mleaFPEMCGoi8G5
3dle27HjbF2YlFWiDUyWPDiGtUiFDE9dWznrMQN1ryYHOUNlj59FVRdfPmFNCKltU77w42wfx5QP
E/Cpj1d2lXnexizwb1McFPvrNIJWWUArBFeIIgfClqVqiT+MuqMZzeOOUAa5y7sx2EeVmNeGbBDU
kINFYaab3whZWk9eV+FOIlFbrS8z562DlpE441KUp6qMOewiAOrcRmyGMjNS78p2zHMIiQb+6HnD
deugpTIEdZOxh/9s3+DS48SkV+3RFdq6nQwnA0l2w4OTWs5Dr+YxBL7T4rPkerNJtAvLGf42Qsce
zFl9SMbGv8crr4slWOZkrmWZIDKIO9DYBVlGzakfNVywgXD2o+L4vg1Fkj6wtkdHl+jffaQlUskx
8/ZVVeob0bi5WrixKd8KV8kfTlRYt9TMJSU1lI77WKnAPSoMCAKAyLAgjXPSWLnXskNK5hQmqsJ7
iTKPSFMhu8/SG9vbHlX5FnVVl67CFhPWchhSBIXt4JMqpbs3QF37XA95QwAq9PO9bvkk0G+kG6NP
7Wf0RtN3BhWAabI0q6dxUsVrEmReumy6Kv2epOPWa28M4MSwLRPdReHjQ4Do9CazYr1vQGO3GWlM
5LCWqNqmqjmxqZXI3XrXOTQwhM9xkKs9pQro8jpfkoQeMxXcoibBEVZn8bEGzH11Dc+8G5WR7DtY
6JPMQuMQ5yGpcGaG8TbKlPdcEFz14NiZvoEzqe4d19Nb/uY8h5k/Lg0ZaVj+yD0hn03eB5zXxGnP
8z4exuHWqBP/iKEutMnT7RS3QUHBvBlCnQc5Bxwa/RaZjTN75Bya5ZtphM6+B+Q7GJ5lVIvYH0S/
SKZsvMM6M2ytvImuncytrpH2yP10SXg3lDfewI+XNxgVCmuNLmXcGXCMzdKgIY1cZrJOb4M6Izix
ks1bM2ewUv1sejtCsIJbo2vNO4/cNPbGPi0pdCW74ISZhqrRtm6v67Gqbyu/0Wu7VurH0HnuSfpT
w7SIZmVslAthxVW+niJ/NlYG1vkUEVJDXnpnD5uL+vdxwqmMYcPxPiwVRVhYSIkJ17NREyevLEa9
pkoutp1ZPiU2ovCUrPGTOc3GlqwTeXZQ5dWLlj7XHGa0KHZGKI1Hgt6y98npuLLMgk96MYUTZ36c
puouM+L5WtQmS1CtSDzbzl4PJ1C0EedR0SFrsiVdt3OWQKkNXfIJvZmWG8sa6ysLCdJ35WThQ82m
zP2XD+GVMbBAhVleke0lZ+depPF0RVJj8SH8CfgecVZ6V/MWc4qkjrWwGq9/snvHv2GkDPaVYSJr
ZwEZP7mMszPooYmcOfBQFKES2BKNYYLKlVkL/cAjlOrA/hiCvFQry+GcWoxehAyetAuoV6jpjwLy
5C4tIoaYoiEdbdGnVX4NwlnsFKPsVRvwpryWqi+endZAcO+3I5qHajrOGr8I7ddeeUK9ORwmvBll
KtBM57pvvhBDuxzOUwuvjbjiziZp7jA2E4nU0KObbiRxuZBK32Jz6A8KrpQ0/7xQL3gE+mBRZOF4
bIOm7I7WxIO6GPQcI4YJYic5lkja1Boc8wP6uNrJuu7urCa2PtiPIigQIIsrbGNZ91hwWe4U/h+f
nPUO46LQzuGSb3UdpUmAEloPTw5T/jkfGh2u26h0n5IQHxjJ6Ja/brx5EieYSDPjeQiBDM25Gh6T
ZHDvUwOKadGVuf3eS5qTlhglCVzPXHs6z06c3VxI6IORxPPR57Gk3TZu+x8mMRbnuOon8qTn+Gmy
y/g0RVz9o5lUW4rM2muBEXzXm7b5ZidD+mFfTHgLrOzyO3Rqj+2l8K+1sihuDoR3jfxzuNU5ahGU
vYA0jbTlKUHWSeOMOb/jxk92+F/FjYiUd8gJ1vwxTnP2jMI62QTIXVHX9jmVFW1jbCw3tl4Dpbp9
bfT5U6WTae8PsXmXRgNjU1kM4zKfxulDuca4zcu0vc46V17XRTl+xlZTHARNkCPs5ZB803JpXxuZ
Gg7IP51tKu2GJdqd7jIB+JI2nr5C+hW8D0lYnWfEKuMCj2B9QoMb3DRNzzHWQGIszKmikQqd0Eoq
WGlcsYyhbt1Hpwom+Mome/TFNaY+X+baS1DJpm7/js5jOrtchul6HE2119VUiW1eVc4N56jbLkps
p481we8E0vnBTnpVt5tbFoMpaMsdetP+dbDnZN+jQH5tObfZA0h/p71KfOSpW91YwcibmoXTq28U
7XFWl0bPNA6Jw09y1BszLPLDpOv6iLLB/RTcXdu2SMVjxW5oLoDMiNa3wMRgEFpSv0UXyrdG+PZr
DiNNZeT4Im0GHXx7Hbo8TxYe6xqM/yfWk4YQRj3e2kEhfgyVAWLCsjnddnkbrCG+M9haeIM3pyGj
rImd4TEXSCwsGFrGEw6r88ja/qlcL+AVyV1yuKem5Dmd3UtZRDCsE83ph4tqeEekE95Gfoz6Avnb
CzI6/GgDPghJXrxDY80wZt2SITY854jsIuYqN7zmIGiXFR9ls6pV2O5mz+fnaTrIn6iZqDlvsUIk
7BIoC5KZz7VW3V0k60v/hj/2NzOqK0RkoSWmFWGmdHT7Vhl/z3MY3lRs6i4uapa/u3HITC5Y0IDX
AHk4Jgkt/DdsDiR4BMKBSW/9eG43oZc11ZrLkZvXSayruW3J5fBploAnKB9B85CGWkAYxzlyw+1o
d9Ynrrzga0a8eMK3DlUjex7DxLqpfETio8STvHTciU64sF/UbSuOPBdoHCWXXZG6I9pegR5ejMWw
cF1HCOAxbjMCU6IHfn0+SzL3AS+shmAYd6ZYwKc9yfMt7zqObO9sKI6SZe0KcTMh8LvN3G7YW2Qp
PvY92wTXfQAWF/g0+ha9eZSDVndRoqbnSM5k1BuT/O7mVj5roNMnHlY+EaqojE+WYuvGq+VAtZsl
z/MQMI0RVHkTubVG7KjSI2m0zjOrVrCznKa7CbzOWmdY8u61PxbjMkGRxnuoB3cLpkXqAZhHjE2/
7ThD51YBkMhoIrTTjNKXsO7EPhgH0uY8slI2Xd+b59bMcRJnJImix6sN51hWWiEEmJLYWfXAsFvL
KRK0uJd9jlhc8cTvzB86jaLK9KeSi1EH6kOMbvgosJ4Jnqp5+sBJXzHnluIxLGvrkNS5/6j9LjwG
5dB9Rrlj+SszKaxtAOz02PUVtTxVxFO2gsFhTjJnzKvCtnIiW1x7F9sqfTH7Ied48uO9iq32QUkr
/sQ3obkcTLPiODTMvTWqkNSpIbBWo2vOXzA1/NAdoKv3yTfp8tFFRsynbOYUdog6wU2P1utMCG7x
yt8pvHOCSNxUEI33neVwJGdebOI3yYk92pEDFZrLNEP8D5k+IW91iRB8qGPhlgjog+kwmmWLzToV
6KptIk99tJMeXrCyG60c/0uevEhVO/JQo98jCC1ty5smziyOwcDDqnBnkizmBYSxtvwAq3KSp6HI
u1NUioLLPTE3Bgfno+6G5qtoK7nHl5ofeuxCXz1Bjvd1aSaPRghTncdyWv/CdSNJQrbqtcGHfyiH
kOIEO8nsx8KvKJD/JazDUhqOUa3noYzvGIz6x1g44+KXuSIhAbi6XTtBYmPm4QynyjZV1wE4FEDK
ZO+HdGp/mF1lvei5HU6YzZ1HwkRn7g906N91GXpy+QsCrpw+TinXIYTAho9aw46a3Y5pUSx+ETLl
be1stdbz3H0h8kBExA5H6BHW1iFX2e4X4cUNMbV5slZYPkuMGLzQtjEX903aUiTTZcHqd+zRzW/a
g9/nh//Mm/yHJOEnIRNYJCK6hGYQgvzn3AGnjYcZCYJa+5FtbEpjiL8kTTinETvPTeDk3QtXcbLn
7R6uM1qQt6jYottZz2JvjKq9LaqpfAxE4/2Y5sI+keQ4HnQvqr9xsf/M6/n998mD5xB6C09FKCKq
tEuixO8SI5qLkzRjsOOiCKOlmJV1tgV3hFN41Rk4+7Iv2sW9bPzoaIwF/lbLcrkVNdfJDncxpyge
dI4zhCpR1TjfIZjAJqr6+Vghi3xLtGt8ZENzualJBfqbb/9PEgiPjRhDGQEINkJiBxHIJSXh99++
iqfIhWiCqA/j+5kKv9chG63zgKr/jpAC9Fo6r7ubyEzFfTI7Gs1rAE4tjcG+hJ86GUPzUN/Ljj1i
4aSBusu92dr++6TrPyVL/8DCXtdf1X3ffn315/f6/wda9aK1+ee06pVsx3f9B1b18gd+Y1Ud61ck
LOSV8PDBeRON/X9ZVfdXyFHXphc6dGnCJHL4f0jVgD/kWKTnktxuo3ox+UP/Tap6wa8cUkQE2KFN
GF5g/ns1BH9MESKenXeX0DTSy7Dzu3/JcZolDJ5D7R4Pc9tf13nvoIHKy+AmHxOnY9G35HPltc5H
EMkSt4r0O6SqpjU/CuklD+iUSsWxnAfXhoH4eeGyLcq/SQGxoYt5wv/xAl++TZLFiVYLufOCwHX/
JAJKnbKLuNR6ZMnEvW0I0nMtRIKl/RxAOeIF5RZo6LUi72GZzImhlmVq5OUqVkmEUrOWEcl2naAP
SjalwMSLpU8viqm1v0CCuAW8wR/0rhnIi1im81x3G3tMkTojFe6W+WhTRxiN0MBbBykGQtEqtd77
3hUBTrjS1ldVQnjqoqHBIaHJDDRg08nUqV6k4xAJNweZnFcKahE8yQXFPwFMl8EPaUb9fdjgZVm1
IRLUW5vpmYZ43MLFNnentN+xXqhyFxgQtoeuh/9e1H3KPZnFhSYlo/E6E8xUVMyDk4VUGqgJjWei
M/9NxJf5xINIPZge8TGLpr0E5oaqiN/JYUftZkDXzIto8MKvuhojvasKF5hdY3dS5BjFHYJ3hEz6
QBtGvmrnKumWGimQs5twSiO7rSQeTaupNOFCYWBi6SyY4hdNWNXx0rNsTHMFbiTqy0KDACV0LBgk
kMnqnJVqjL5MOtsAoQcXRoosd/abxrLxroK8ufOyJr/dR1LqV/lmLud678Ox+czFQ4mAuhYXS51o
rOuoK4W9ISHGuseu5oNY8BouWkzmkzJGPAZjvmAiSQ8mSYXHyMtscSpEUD/ycuhX39cDefK5eC/z
bMKzH/p6FbNyZPt4jDjxjbwunqrRnOlwgo7VZ8SAYUjhQU3qpkNqlEVDoC7VEqdelq+8KJ9gWDPr
O54HNJAJy2/pMkNspPQta+kr8jKLdjaLU8PSmxHe1rF7t5XIcOCZUmVXQpDWte1Spakhyqty2KX4
6uKjm449sQpl7wwHEcA94QNDEbeX5H9HW3B+PmMNvxDRIzjVwNoCD8dbPXpJtJGTrzzSQEP3ByGN
4sI3tSTk47ObZTvflsDd1BqSYZ3vYPem8mQ1TkCaxEzbwJGs+UhvTbO1x2wVNUXWX+twctJjPHPp
Y0njAf9hRrVRvtjpiJQSm3tjJNTIYb4M+q1PUE3w4adJF34gD+25lnoMTMxvcQJY8Jz0o91SHtbW
3mn0ZmXcl/YU+5vcHkR40BZq5BWuL0lBq419he41QPcJ5ZOnY85P2Jo0qefNPGR5Yi4qWEfsDtLM
/Xw7ByTxvydamgUFH3M4/6DmArc8z4aP74qfap0kyyKck8te6gxzfm1N0SzsRTZ33rBtmnEkxGBS
1vTkRrokxLz1JvPI6dy2u3hQZbvLlS3sZ8PNuuIY8nq468Hryk8ZNMN4B4I3CrWZG3eeJcaqVFff
6D10dotS3R7P6CI0FpvRvbA9y8ISeX0lfTkgAmvj1pBfaTQTrbVwKSuZdpfXu1tm0ISjiVxfRSjo
euCHfRdZ4kXimWZuAdxUyVU2NrW7a3pQHGuRGG5bXeE2T+0HY4zCYqUTGLgDU7jnPlcjzWx3RWAp
IZAuJi7xZyX1GWG9blwQjHs+bBNqxTTt7pos7j5BdNaVHYconDyGlmVAnKmZr8xxdqS3Lxy3sNf0
uoW6XqLMzjEt6SQc411PjJK4+j+UnclypEwaZV8oMQMcd2AbEKEhNaSG1LTBpEwl8+SAO/D0fWLX
VdZmZb2pRdpfkiKCcP+Ge8+dW0yJ34HoFAwUu5nm2oq5de6C0W7y5EFQcMcDHylbcGT8UVT9E2x9
cp0asZVkGcKPy1M/U+0deo15vtRrDyskViD3KCAXbDQH5Cq5LxI1Dmhzhpk/q4bWouiWusGyRewZ
7CzlYYCbPN/G1aRJpM5Gtq58kyciDZXYYlJPrG5j9dxSaW1cLY1ja5jfa7wMF+5ce/Pl6gyDuqQh
mQDk9avcbhRkuOo0EGPLVhEs/sTeVjT0XkivOjRAQ7X6f3D5mvxucAkgwETT50/holjLrEHzd2Wm
n+wTIF3rs5KBt6DyL9jYR8HTm+CxHPbETGReVnmUjra4mPx8Ij8RH8SMErxafjp88q8bmeIX7qr1
dd2PrAYrYC3QIdfsOR6L3RwKLwDWsrreHwP66GJqiT34HNo+Z65cAnByV9nJtEbMMhzqDrAFwovN
8a560P6pPxr1tuW1ffOD3H5sNCfRYa3XFQJUNp0zCdGe9zMPU1d2xKO683ZE98Akif07KFltaIpZ
/e+sfxb9gmVL3fe0MiflGPgFuqoujNeYS+UQyxk19BVtD+ttbkeN7lHbA+YMiaJdrlc284KrKUQU
T8QFgu3Ry7ND1lfDTS52dRJ5P/7JPWxIneaq8VqWS2gycXqFlRAnJiTD3Z6Z9cS9tf6xY8cCaBVd
IrU3P8fB3t8NoyAWdbd8nNagUHeYexJCSdfCnAvBMsv3wvRXQ+UEV6XfDu/0oeHlwKNw6zS4YH14
POAlcjOnrR5HQHVuM524msfyqMAqQMzRfGETYtH3jI9lXo+67+ZPgXQzWXNhMSUFor0Olmy/8s43
veNv8ZVX58K5lW2OOmIIAgVvISTHF+V/kaLYXX7OyjR43tjzTq85NtKrPctDhUQ30lNagCBC6aa5
XrvM6fZ0L2T9VnHjDKnXV26Feh5ZPFBP17fvbuFOSPf5KYSuyXV+Je/WwFYrWDKk8NG1f+w8v76v
mzD8GtaQvQhJhfhDq3nY0DRENtqSdfPH5VmVbFoOKDcASI6brRpgO9k2P27gqzEy5EFTfRcO6olD
G3D0XmREyuF9yW0hKAJyHhnnYJFRjW8RIFZMx/veOecwmUzq44iNtznKrt2jk8V50l55Rrvvg4bJ
7JMBOevLtRHoeG18FGf/6ySK4OSbjTThYuxSBrh81Mwiv6DTprYgoynzcGcahEjrjjyGIZi5aAtW
dk2l2oc261m0ZVWBv6948mbl3vkenb1YG/+EAN8eyFSYqovcQ03UBEOYunKeGN+wwr0O5yZle8tv
NdMEgMArDJmhC6r9hEs6P/JOFId5q/zbbIjKs+sXl1gWbjtpE4M9iRl6VwLuu3oYKQxv6pV2H4Zm
89Mrw8umbt7cOmhfqjxsbvAvrSBf8qgBIJCHDgxqNKCp8oAe8F210xVbpPEtbEORrsU4vkhM7Ayw
dzJNx5y8V4AN3u1o5+AbvTTj31ZG+xVWcJ//XsptPgpPusszcEIkLUB1ewTfXhEdfWQW9Z23FVF2
CUee3FkkCWcKyK8ti9fUl8GnFrUnOTTBJbWyh33U6ezomC5MpTNzXza9aTBgef0NH4C6wNK7nFVx
Ht+ClkyFoH5at9i/3nfccyzicboVQ/a7XCFKYbaG/opLzlAqJrzY5ifzB/hbZvmp5jK/nmew0aHQ
GMkz8nP3arrVAbxkQVmdCtApHOCg/6KtSCqc/yRYwegJihtkIq9r2COXmhgbjTlP6yii7K6xLrce
V5GTaO98fELHDr5GckG+SjbZxEqvCktCxQNOAdTXXnXhy3pcLqO86JZkyMVi7vAMkfmaczd80k5E
xcXAxV+ng/RDXnRNBAs0KZ9c1njdCiSXDpmgNrA0X2jY0PVtFbZ3iUfkIYTQ7V/G3aqd332GxfFg
oiVvLrKoy/75WG/R9WfMvA4GBc1HxysvTxF1OcKYMUTH1UZzYY/M2qCuuavvhtfjYsJE5YxFCL+Z
mzf0C9lNx9rYXIBgn/MTJW99idYt7wAu2CDE41xjgaA+knQUUTd/j3HNG8esEJAr86P5bxBU8tmW
VfmOGV0NqZ+flysmXDs899myvtdItECyunEtE43eKSZQBjl+EqI1Wi4YmhlqPbxg+BZwC37Lpc4+
tRwqe8o9w0uiO+leWrlGf/pcoYWI6h6DrfDZXLyaRW45Jsel2o6hY8x8GdNw7aCzSrsm2GJEcSKZ
zpOPVGfOl6oRHo+7HR8yj/Ev11A//pzbKMdQPWUe36Ni2/8Fi92Ho906XV3y5QCaH/RyIw0Stz/X
xXlodueZ3VsujUI4cx80c7MfNAHZ67FoJ8RNjsqH73zPCDXpFCdugskNpICeixD/aryU+sDeiDVe
BDqoo0xGN4cH08ECsWEc+IDm0+bHNYP7c+2jzpuu4QUX9jbMpxXXskP9hCZRN987WDrBkwTf7B5g
RzSlbQGR5lCQCtClceN06riCj15SJ9LrZwaVdUw6l4FjEliveWVlq+5dDQn2winy/XxFIpRM8CEV
c0IeHd5RYfstZAeTYa4giGdHWag7rCd4YV2usVGLDhBVznpyHcvSvTZxt/1pigpS0bBVmLvIymte
/b1ur8dNzv9GwC+3uJXzJqVcar75oOJ7JLe6Sga3X8PLHeyYPERFCwgdDYq+c1HH7deumgwZxyB8
vqYG6OS5ul5Z8ORUDAc7VPtNWBrB0nk1YMSyeYwoj5rF45Uyie1BJKGR5Raj8UGX3Ja/GBHaJ3+a
x6uyzGKydaNmolqp2vgOGpQ1FxvZem0i+7UpOCT87ZnPancPfqf7l4q0ggCk/l7zAhdP/ZLZWjIy
70o1HiCItq8rn1WA7ijz6mRft4jE4wGRYdKPJujTnG/uCvkjEqb+kIiF+GEW2laiMSO6Bzl07dNi
apAXaAErk1ivpfi0ZYb0awbQgj8wrEb2+jbUnwg2t/U4omumE2If/hlsMRPkclLjtwDZ8WsdkQtt
yFY85Dk17Zd0suBm8yf6hKmDPdWsZ1WD27dV/BzrXOGclWcZTy779iNEE+tyf20eAFXB2B8lZg0A
y1hks6sZwnfikhcnYWMXwP+MJ0R6gnQj2HOEiUMNJW16UWR9j3pgkQdouCRede3aL8dpBP+wl/ah
ybKVR9Pp3F9dX7qvY2/Hd5e4ue8Wz/Atsr32tcj98QknticuopaJXVJF43ldEkBEXHfkt4dp84Pn
irU4d47I+rs9FoqUvXkmnmNBxcbK3NFefMvlXj9gdxM32kQyShxn8/65szM8o3UU3/MQBX/GIUKl
oeAxZ8fNLdXnrHdGy0UQgCJaIjE+u/NKjgwzgOBX03UVod3M2kfEEUX/GAW1CC4NIJb4UIVRKRMh
QnXLZ1T8sQQZPDlxkN1IuC3AfmPIPYmbZ0SJChIyXmyV69/SLhxRQWw5+P2hC//SAvDAk1wGrQM8
T/2qQzF+tdAFz7SwvXvRTqaWyxJl3a03NKU5AiOkKBnCjikTdvz4I54W+wKCwmG+klG2n8ui5bEb
8+wf8CP/TY+qerYT7fhxr84isghk/kr2eOM/r7qKnioH+zEp9ejTDvS63HRwc6lZdosMz/HX9cxI
kUxIyiVnniRM4DCyaqOmudIkfOFc7tsY14KjkGpneSHCtOhwJd6WXWD8K9lEIHzWtYK60rXtcpuT
5H70avamFJf5NicOPJP2KmOvh4/aiuUGOWXcJEiFlKBo7KlXu9XJ26tFjt73IkX/yfKfVssKd6mO
u784X/sWqA89kRC4TngMwCxkwL5wUAmGWcV57iEgs68QSIf+9wzF9dXQEX17XNVliqgMo6/nnM1h
Wprq0/YUwrQsMj/FrLwi3GCCWrrlEkYe4JklcQ3X3k/F5D/g1bqcuO2G0bbjux6wkd74eQ3hN/2B
yaB5yceWf6YqRmq9l1vwXU5uHidl45oPvyicv1gz9jBppEZv2e46lKSGb83AhrkK3/BSsVxrpkh/
L4K7FLLKJu4nFS5/fBFON4MKe3kQFJEf3pBNZKiOlPt7ONi7jdlmimf6bGPnXfiNGXKlISNm6TmY
AoM5kcY6SsQwi6eGQUvHrDY7S3CyADnhWFXUTQA0xJ7ODlvOON48ap0Q8/KVKu35dCy3SN1MGaVA
4mFlpT+a1vgvir/e+5CZXbuHIT+f2KHrOz8LJQkjCqzuxSX0hBgFqg8YPx2weX+jV/XHNK9X/7Mt
Nztcs3emf5aTRAeYNYw678G+jPrA3Y/wMo8UbiC0J7gj+ZL6tzqs+S7prZv/QfPrPegtofx15n1D
4eYZ6Q6izbzPndoQOiVBsx/UGMOL4n280dEcuM+ZmFDuyIXZAJuaEVLmDh4aKYb1Dd5mI9trLy+U
hmmnvad8rKL3wavGAaByEP+aHeil6VRYcYmKk5cJkfO27oT6omAgLh01wKcdzk5CSwnyLYs8+BiH
nTECOkL9Ts/CT1LEDLl3eAj7pBuG4l7ruR2w5p0f9C7mMUydeWrlc9uDr0wREO7u9TThKzx5OCXu
I7RM9zik6gBDP8G+CYTDqEsl5IgZWWzYF8fY6ea7CUpScPDmcfnY+zarkmWWQ40bMQr48zauRuqN
ikKZeNx/jYhxii7wzBnaKltuEN8qTa/Q9cj5mfpND41ZQW+H84YxdUBlYw8DQlseWtm7D24HC4Fb
bBrUiWsNaHUxOxOzeeMXNDu1I+5MVuDJqOa9/lJDRccL7w87hl79QR/copiCS8AZIxMMkq82zva4
enJ8BVUOfU38Dkqu3DiNF+d9Ro/C2oDcru1U4Tlip+B7s0k90BKfYnRaqnRSoW5VoLZ3kiLgJ8h4
oF9CqWVfWvRpv7Q3jE8ooqI/Tt3Tjnt+30839TyDDgMaV743kvF8oM8i4w5pXciQ9swimBbvHNk0
ttAfcFCCE9h9GKFDsEOT8UzkHaZehNT9vXhuLXinm20PoC0N4YCgEEngmF9Jp3WBgGhUzA0nxRsh
EjR3+xrKP0wggKm1kSuASEbnzTzbRkPAl4L9T171DifEFEI/V6JkhLH2U/mbOWPxWIXusCXqXDsw
5VZaH/zZh8JXmsKmrrdUbzx55Kj3jmvMQTUeC4duaEleOK92Au46ixFB517spzBxqJeID8rfNmnO
8FSADiBdXYeEihnl5B3NYokgNmN8xoiTXcehHqf8Fu9pQHPME1eyIykt8oYRbCP/K8uHEs6FfyiH
onxSNYrhQ+YXintoR2lGLQFILYlEiY3aK8vtFh119sTdx5glhhxzabiFTMJGiT1Xz3Tv7zbuDNJq
0W7X++ZABsKeRThoTY15Q/oSHSESCvQ0gsA6XHZcc0M7LOQWBy6ky6kltAjNnp5PUWRze+STDj8Z
eNcMIjpVfXQrYbYJmyV+CbM47HYqwlvYjV0LMn5BV6pW1b/uW79/ruVqkBmMZkvaDpPkgWlg4x2K
Itefao/towrqWZ+k6ePiTPi0BcaEKZY4dmr5UsZL8bveIw/cRbHmfzHV0kC3RSCAn2e0kQyqKv3E
sAvxPHpt2i6I+dzuI8GS92cM1Hlh2KNN37ORq4VSwKJ28qhovLoW90ix8PBEYMiuK8QB74ulqjlw
+q4/vVwznh9FHfNM2v4X+roRFlPZ4v2Oz/bypGOycafbUD4V2Bhf8NVzdhSAuLukXPb2Hr0J0h6T
KcCZ2LDhuOKl6AC/RGuQJzEapdsCg5M+P+ieBTR2FqGQegHwDC4csSdOvmLbmwhwKABbLCwSKZx3
BxOHrp568CiM4ahS2oSjwbsIZgBpgM/sdK/HYe0SjxseWpHxGUkPZfkQNR2J2/gbOV5WFy1yPzTx
X4GXHHh24av3aRDFVxVSywJdCOe7elWs7Kk/4ueqN+HvfSBkM3Ep0od/fO253JdCbtsR+/s5pcDN
xQvcQD5pSzwiBhPo1sAjJ1t/+nzGNbu5lZ8HXlqjJwT2ccakrxFsuu1cehlY0TPojnh9rxjgAV8F
Kcm9CW+9SQKTt/e5q8ZfZRyS9oE6FmvZ0K5FfYnwZedWCyCNwq4hCTgKLKSzuu+Wl9WcU3ZAprNI
2TO4JCRMhs9ZNRrmpSGa2kT6vryJTMRDU1XLSn1C1AcD9VnGTwR5UdLBTpa3RYGnA+dB449HibHF
O4RkTZwzGEx5J4o5/0cIM1uZxmUSz2DHAoHn95KBu6CkZ+zY2+i7k7KVh8DpN+9oCjV8eFG8LGlc
2nNWT1su1/lyptMt8DEBF3Na/64appYHzO8r5W0ckA0RGV3dkuCwfs2gFp50U2OjaV3LkgVdT3Se
KqMzvZyM43wCNR8fgV1mrxiQLXZEMHLmqqSA98EvGfzujL2rLaXzk7ehjYtz1EPnvXutwxMJf3e3
R0+Nvn/rOs76r6uCurqKFoGdSPq4nWD9NLDqGm05xoMSUConc+gGQBnjfb0Y+gGuZxW1bDN0+cdR
A+pwwQ5EAJPPGLqunmEkBdjUYmqsOZ/S3RkhxU1cDM+03tN4UNJg6msHbsBmnEDhSprcb8VeEcG+
LAKZckb2CiVoXptD7CJ8TArfad60Wauvauz7X7W/NH4y7JV6zTKOB+wwHgV35+98uvXi8LdPk6V2
kkhWsGXbgomuVm58vw1z9WuecszLg3AN7HfqLyI+KghAh9CFb8bBgpoaBM50zkS09ktzRDC7xn/G
VZI509McQJs51cSE3mOSzbjmPeAHzjXs3/JvIzZiUG3Of3TAJN0h/cVo/1cVOEiSwovnjxZSf3YM
ppUipdxcvkYQueuvnA01ASOV8R9FY8Xt2DbBv3OaxJJ2XgOWWWi1fcJMwJxBgkf3tHoMWI9BFqz3
TthpnbDkJOVCEnLPfqULYphJ3Brz9VxK8DaIv/GcqmFh9MZ0SQZ85Ur5zqiW8x877piCEyVUjyHi
uCVGESt/quthHm9aKjab7IUOWDCK6mbP1+17nbqM2WQ9NVlSZKQBZcUU3hPk2s6HYifP6VDUnUnj
zLQv40z7S3YDks0sjwj3UIM7vWJ6ab5YGAcfOyyZM8uXxYfn6PLDtTGgY0CB/k+pLTdD0+LvxC6Q
cdjurGgPrA2wUNpRCJF6cF5HlqsatCfjya2AuusWU2IZGkDWndy/gxNtwSX6Ts5BBVD3M4LxMSSz
w360NGH7j1GnveyZ9U4poe+Aqz3UuCNQOSv/2tGlid43/6eRuNAOyrc8lsZb97cszwHJ1o4FtOU4
8j1gMPW70KbgCw/1/I1LAN89F6F9w26IDUm6I9VXqStUH2Ov5DPxEcu3KIfmNw3n8LQS23o9y2Zr
rgaWZf/KqlNFusWmaSkUOvEYsz34ZGLlAytumcYS0LXjLpkapLwZbXQ6U8iGh8UtqvbSwX78tLNt
QVs95mNM4IeAebujypf4+/FPcQCBHsOelBUrhlAraySSkQ7JsETGcBjXiTgLpr69hzLF1BTzDRLC
T7wG9V8X76ZLn5JjIjCyFwhe1piGUXkRXxQfS7JzYhhW3ueBIMklQhX3gjqFqe4clXwQKxtQHIJ1
xNelNyzYDtYnBhyXX9m1F/myseLrZ4zA4Mj5q9e9oIjzoEfhitjy8WabIJajb/QG1kOZv74y/wUS
PgOrPGqQ20CwjVDlpcdWjBmm6i1LCzC6qavi6joqw0Ee4s04P7meEZ5g6IiilGlasKV9sLOuL84V
I7QXFwMi9f4YXbPMDN99kue+o91HVEjZRs8wDfuLGKN9vOHkYWa5WH94mFgVjQfgmc2p4y37s/hA
JcC56oilNn7U22UXNj6Q5xRTyMJHqpJZIHw6Tq0X3jfa7Y+6a+W/3MmZMyK5jvs0YEIyJnTFfEo9
Oom3QEaZTZp6pP0DLBC9Yxohz5N5+dInCB2BthWzhq07ABbHyNhP2cQ2dpgfhrEJ3gi1KW4yx0Wf
AWotPD8lGB0oXgqqnL2bYKbt/qaaUxaojIkBkp3iEJZjOV4KHfS/BiGcPwhbce64JIC9tVPYH/eu
Zpk72zr4av2ufm7Z2cFV0r1kT+7jt091UcwS5XdT/aN/KmIeX6uwQIxIpOjLg1/7lq0cz4RvUOth
NaZpOZfojUsCLcVT4GHc3cXfmXxEWsDQuqi6af+OI16ROllFNRWHVozNOT3Yr95c4VgwMCLmiZa6
zS4Zt+3Q59a+ae93r4eq1+5MbS6GpeEj4doJfxm2WO1l2+/eg/GY8POErtPnlEVYvrfB6DdHlP0f
lMmoHmJdlp++iDwk1rvsT3oK9bPvM5EGwbPHv6JCQXQDp60oJsec8oj+vD5Wec7JNqG67eiOBesI
z2lj5krdTmXQqUx9DZ4kPmKaCsltGLLCZ6qtole3LBu8+JC6bpcw4xNbA7E97UMPZjzStRhPPI1L
d8g1I9tHdu7xJd1MwMtxrvtWV3doH2genKhqynfaPYaqgQnqj9Vz1GPXAa9ImMF7SKFxMxCquoeG
KEjT8VDlupQMzEg1eunHunyaVw8Vl0B1DC2s3M4ZSsvej1fo2Ff7MCMLZY/HMpiXNVNokHVB0grL
VjHdVp6gmGTgzbYTPid8wD2rVwJjop1Ap5BRL8VwxeUWUhAh6++Yj5+k6timRePuEUhPENTGQdvD
/BiaKpCnsC3nJ39ZlwdSf1yXy0B7d3CM5EPP05ynncBqeyijWFG5G9v+caoSyOI0Bt1vllnZH2fl
yYJIB101KSAvPkImUU9mbIAJ8cuw38Fi0E/ID/LuyAYtf3VbYqsPepXBl9DYqU8EZHINeYpp3mVe
1Jm8hM2+rJcT+voz188HFFapHrjZlOG75MsqsvVkI8z5V5wIq2FDuENNaBqnfYwxNV0j9i3ay7OM
J0COWO7tIUN8D24eJyu2zqycHTbOMm5ST6xDeQoXwtL5svcRLfgiwp+2i6aVRg/EymHmL3rNh0L9
jk0ZlAen3XJUElFdPYQBKxeooqNfJguY2rd1kky/UJ/TbUmq2686jlRxmmPGREncyxGa1LiQHRFQ
tOQXYevA7bZgQDSbgFAzuLR6UqkzCcpA5Xg8/4PeMJkMO0ucAXQ61UpDECqUwmBYWfYUpf/T4xse
XZAumb+5KAz3wzR7+m1CtHZEk8+nug4rI2jjDGt/foZ56Gm+21endNgskcKdP67ehldgq1fBqLrW
W5tgdxtwhqqq+DIby40j3xL7lXGDhIfMRh6GjdmF+sIC9d3EcEyGxafCCt1ZIU9AjngppWWLong/
f49j31Gay8XBKgLVLG1p7uG+M80Cmc0ZKxLUdnjzgEqj7Q+g4/xbSADaT86ySJmW9bIzfVIcjZi5
c+65yKhtOtYk4b06ex5yymakY2MMF+Qz0abkC0v5VrYpvMaeetYNNN4Emze3bJiX8AonV4c/2GK0
RGpkaIqmen+kv69Iou6G+tXzGe5OByiSefzT35WwMMRwdMCNjKiswFAs9WnSk3yu1okWh0lDwD9r
v00jb4wuQCBw+rQhTiSWXjtPlvBqn+wJ7S9vuqzNXzxCwXKAvbO9VDpbYcd6bje9BLidIwRQcntk
B8PHnjFJ1hd+vRjBjGLxxjvG9FEEe1aou7aCs4Jhg4yJtKl03iLcmNX9tGXMS4oIW9SRLeCiqTC9
kXSOcMBaV8qSJiobuYdZas2M4fxuY3bjRZXpTmMhjUlZzpu/0JTz6hfKv/DvxtH6BMJBXhTIsWgl
wYf61LHOGtzboEF2ylSHEfuE3Hq/ybd2c05Y69hE5Zys40EM5Xqex1T7T6KRz2ZMVy0vNkO1jFwR
T0UiKKP/CGniKfHcKf529DnZyao2O7dKun3IGEm2qe6mkjV9u5bMEKvOoePtkKTc9bXPD/F9UK5J
PYZw/tgouLfkhRA3pJmaIGoZI8t8aHA7f0kx+BrghJzMAxkO096mzJXGOyz+iAzjjUaMNY4zjykQ
XYYsPUzF7gK0aJwl9VQYoKI43xqExlD5EMUJ+WiCssEqPrH9FEiU+K2ZXzOgRWaOBJvqBg0fJJcL
ETDcuQ3X2Hkf6iU0MHcK4Ag9we032Vba7nJjDGYBOlko2A5ODL6aSNaxMu1j8xBtrFwYnPY1Aonc
sbd5xtjnoizOHyFbWRKjQzOXL20hWD+TDVK9cx+ZjV68nv/ZuGXMxxkKdBMc5qQvJvbBaAGCGqpO
6c/r3zYy60sxCHZMRNUv+ckhYs8yIPDH7bqaotpeLwET+VNejz7LEBQ0T91kuoi5dDuwZRh8Oi42
f6q7YcuAQq8uFB7CZbbXQ9lZZDrtKB7HjCJmHkMkHp4ewPgsrCyLBGEul1ROEsurQvyqT0LPu8+O
eiWiRBnNAwW147VDJIt+wpw5oLD7ZHDfLd4WpWiiZYvOowiwL2uvjCkho5pBBFPL5lRNmf4Yq5qv
EoBG9biEu4fmlN+28jRBSQyO4Fyc8uds9cqmuG3yyyEg2gphBd3rYfcGAlFknkfi0iyk3z3adh5F
kmVTSbkomsikCEt5TI1AwHPZI3iff5ZEpPAldQKcqJUN5n90U3OTYMMbuYFtUCQBzYx325rd50mL
WZQdf0SoHzvOdES1OL1PW2gIpyjCmowYZ+F+Ov2YF1CTcgWkM8s9lxd5aCs6C9rsK0X/yGjpjOUG
1QTIn/XLUpG9VC5s34dcP45j3P7+gfOYuLBqQOVDUgHjKX8LbjEBqZsB6Wid/ODEYyCKaD6ZZhmN
Sd9U+cceEdV7rgwFzrC5AxVCxtDUJj+6Yc0N+pQ4oYL0yXZrbMFkZF1eyKsnyeRH6zWUH/RgKRwC
6ZNHOfTbBXKG3Kc6gFWZ2LqIumMlfTLshiWqdbrPgls/ZKhYnqQfw+Eh0G7tr/C3BeLiRwjDi/o4
ykCPVhSsPtMHje0t999Gf2Wi+mNBUko21lyklYdD51T60JwvEbOR9MT7Ozz8mNm3cRDjcHfkxjFV
mGH4dh1lA0Yt6EpSj/eTTYYobHHCtUpu9M4ylS4nB072Q1czRGwtFkZfO6r2bAjn+36hUyo3Gf/9
UU+lbOZwCemVvSzNeaHEyrG9ZkgaOI8AOXgIf9C6SiZnZ4WIYgyX2JB1ZoOfHcXxLvVGTpEM0Ar3
/CVjsUgn4SnCsWwdOxB3lcn6k7EF7bPeWFnxf+/c776VKMKaiAFVO/bECXpr6NzBwm0nHHQuVlS/
tfUxJrfqqqd3x2FuK/MuCcryDz9cquJ+np0sRb0wv1KJ7MNFtlb9/a5YRXJ/tyv/WWmX824t4OcQ
nLZxvpaMsNelQi2hER6hjLH20vi+82sVUCBYe3vNy4KA81NbNX+QyyHuyjzLYbc7hUnpigQar6Am
GSNsXefD4hdGAIlmtcOV2AcPge30O+PKyB7cRZ1FyYXfqyTIVPlPMptDk+9BX0mpAEgNqMyZD9iN
66+JRW6WUhfqt5nJ8MbzrQ0kY03OpcLyz5IQR9rzWgTNI4I7yC0+RtGLDS5CwOtE1jDkZtqORLxQ
Ts4GUcQhQHgxJD/OagU82iI+KhnhslRNzJuQ55583ottWpJGhRgu/M4hpRrF5x0a04h8KzcLr1H9
kaNmve73Jp39C9fC/hnMFumUGgJkMD9iXEmM6RVmBSuclKFY2B8KCFe/i9ai2s8WjyNOawG6p9rC
acJDslOlIrCN7dOsBF9XfLXt49Q1uBszruUQYFPD2nc2wt75kRU1dB6tHmPjIQVhSifOi8iM7Jt2
d2JzPfuw2o7jvofn8Gmfx2wjPvR1wY3v39L2qCfw2CUbgVjrxx/dNEcEhJb5iRSj7V1i4acU31V3
tCsNDH9qTUf7I8fDhMau7E6bIrkmWd2OWJWxCP5kWVH+Mk6sX/y8dh71im+epUb0J/ID0rB/YBTy
9mpe3ZOHJTdOMd70nG8uiKw8Lv3/4XX6z8Bj8sf9OPDZTUneKRmyHPpPq188alTLZzpejURqTotp
YWzTD3VPqHUTYMidjRe06ahEQYNa0XBDHIjZO/5fBrb/l7PznBj9fxuu6LPdMCQ4xQMrLH3vv/6O
osnKrQlbrPbdvkzHuIvmntU+b0bi+MX4xzDJdy8aFG07ZWM+kGDm4OPH8OD8r7xz7789aue/JWad
7+OelZ5U/2X+ColWofkWkLM6loXn4JuzGsUvxYbcI9TIClqUctQ9U/QRKG/qbxTZ48AkEfK717tE
WnYthqKFiYk679EDKOyxZwBY/D/etXMY8n+8aUFEw6o8iL4k+NIR/OeHV/j+gNWuXJIy60OGTW0J
+iUs6goTFi7mk/WgHSS6RmhI4QkR5fT/+6lJ72zoc13ep0D56r+MohWrgayLJfs2dyZ7Ta2seSli
mvV96FG5pVOvoVLt+zmGqzMdGU9INcktMZWz5f/jj/HPH8t/vBuRcmG0Bq5QcaAYSvznu9GWK/kB
XLopY8yI1W+YlXHqVwQ1HVTO6h/htDRIbra6HZNZs1RBJsrwwrTGu+sAZbA795yMTFG/XPo0ZMZP
fzb18raKcd+Nu2IuGU3/h70z2XEcy9L0qxRyzwDnYVG1EElJlGTz7BvCfDDOgziTT98f3aMrZDRr
V0TWqhudQCKRCIRd3cs7nnP+7x/ze7MIYsVWqMSR1mM6GY913XEcJ3i3PmpNTPnT78dZfg+iZZXy
nQ34m+CqdUmxljMStKoR63XUO1Jttt0GB9JQX8cT+B24bTVaD/QZCF/aIAl+mGE8vooJt9FVgw3W
nc4dh/q5OOMaE0YRWy/PxHQiHkU8EUkifIOKbQIvFhFfYpsqrOoLzzoCnUAwz2qLP+w3JsxyZguP
c1FkyiymrFmi7xvR4zmSXBHthF5jtqsBF8kvpARICAp1yfyY0kkn26mb2Q/EDtxCfz+eEkrXxVQx
TU0FCK4oMNT5Ie+nShdJgIlR0zghHttPsDExpaGoNgQSWVfHh7oZyORNEKN5PfeD+RXrnf6pn2RS
4hNVII3tE9MmPMgz7otmkH8HDjDNNb4WURsiGIHw/cwv/jgDACGjTtQNkPyq+HPPOpFkw8Dhyq5N
jUOVWh86qi9gJ9T41CgW1Il8meJh+NZYyfFZjUj8rmQrrNGVcLezhV6sb878mg+7NVhmytQ4XFVR
REY076AnvwYbQeh4ioTlSCyZuOf4ufaUq9L4jbItzBuqse0uSEqQT0ZXRrkXJ2d6ryGgnM6sjJ/n
wvtFP+/UkkrVMPWTyE7e/5K84pKQc2Q4lI6zyRi62N5WJDhQy7cJRac9Lydw6UbIBQtFVyWAuqxk
cw1uUX/uMmYYLsAUU575XR+nOUIcjRJxZrgmieZigvlwqhCNqEcnN/TpK6nNWrRRXwePmVjrku1H
A+FRaj0NGauJrv8KGx5K3Zmv9HGWWxp6GWY6Gwgk6+XYKBQDjMpQEesMJO48rU89shqqAfFWs8Pz
PUzAYKAtaK5qpc9jiv0769XoAh71HZmuBH6Gr0S2WmTlt1Atq0fU2+odqmZugTEOkemvXzyDy8GP
X//6bpDLT8X5i//7X//XafVltOP/Z63+7kdV/xjfafXnf+F/E9DR1qNRAVhuyZyiksVC6n/UzX/+
S5D/QIzCh0N8L+sS84gphuBm5pyr1h/8KyI1RRb2DwjV2Sz+VOur5h9zNZ4MAZ0tluJd6Z8g0OX3
Fwz8H1WDvyXLqkw6k5L/+Z+frPPCNzMjVzlJUo+ImD1ttcvB4d3rUNmNQsnG9OAFDeBmcAObnOxL
INnDuvKmK3WdrYmunDnipfdH/MffMy+7k9+jIN2ihGQ+2RxprfM7UL84vqc7VKtAAVuFO0M5s5Kl
9zvvhzb1xYmVkGGtzLlNqlYdYy1tTeebtlHccqN5JzPjz9l/ijc5M9rLC0yuT2ZMIpzeCReNukkk
Civu8mFr9RtjOrc5MOlOjsBf3WJL4PpPnSgwBvn9UHKPJZeV0q3ym7wz1trXwDVcKGa9A3h+Hznn
2C3zp/lro57bs0yR6pCZ9q/LgNXet5foRge2PGYD2gTbepNswMqvq028+f0YLg6Ej+3Mn/NkimRD
Y9RVTzvieJWqrw0CC+pZ9KOXplT6X4zlk5E5jfQjlc9QUz7OzfcdXAyoWGh+2sOQXI3xXRY/4id3
pmfvnyUfezZ/0ZOeYSGiEVKlASFwxjeus+TRVhaVpyvrgjoz2Sk3mKUEa/OfT5X3PVscZmkq1dJx
7pn+Rd9ACbfTK8KGs6xjZWxkZ9zq1bkmzw3m4oLRJgCAkf73q9odHPhTrn9dfdWd1pnnTP9U74/b
M6P7/rD8OLqLwzI66j6wJ0p72x3VzIfOmTe8yBXs8bp9NleSW21yN1rHZ3r66bJA1SUbVNLOV+P3
HzVRRtOP0H6tYg+x4kZw67WwUbf1ue59NqAS7zRdUVSJINPiGyq9QRZIIEPSfBtt2fbfEm2FHesm
3bcU3W4bO7sb+nNb57lGF1+RykqTa0U4b50owinrIXmeOoGrXQpfJsGtLuWt7xqHM19yXmh/7TQm
uEbVAMmvSMBFkCOZi1ahJPZl2yjdqt9Ja6LeG/OAGzOnA1BY59z3WxwPH1tbzJsRhGFb+EeqXDaV
l7j3zbZfvyj2+Z1t/kO/69ZipnScwzVViESwYJoeBULg10ZwX0Vn/K/ef7Nf/WEeUjwkKhjmWItd
Jk7g+oc9zRD1IynwkAxnGvh0xE5bWEzFKFDJySXMBmHrXyhrZWtdWl/kNQzt9T87dD52ZjEVulYM
YAXTFC4lW2X7tw+d93eEj+0sJsHURwlFJ7Sjbiiodik6+to/T668pfD3+5npPX+A5Tw4Hb7FPBAG
dDros2jrxr8x33IndlA/NL1DMaonb7HGNM6s43NTYnELtI4aKMZE7Vat/kwx84qYz5kWFqf2nwP4
08+MUAeOTYuLXZHiSkGmkB3im78ZiC6z8X7TbkAlPPT7c7Pis9Z49c8RQ/6r8MpabLq5hUYnmHcI
O6TklDtdt0UV1K1EB++Bs1ef+c8tvti75hbjx6t+rEKRvQ9BZOXbUwZv82BiERK8nJkb70+Tn8NI
SybRXJUXAwi69x0DYApWV6Wl+diMHnWuWvma0swKZ2kPEYhbX+Wb7AkEARtv8HSm9U9WgUlkQiOe
TDZA5O3x7oISkKv1a4g2bPfTGgKnHezSvcGxKXjh5kxbn8xJkxCLTGUzd9cPEYgU2aTvV2xT011v
A3uRnKMdOh0FAHbt1F51ETjSudF9H/X4c3RP2lys8kwfS4sQJzuwZ27K9bDV3PpQrFHYnbkUfDJB
iR7MgR5i0EQ1f8avTq565hxUnm/MvHM6x9/x8tprl5kn7KhE3FnnDsyPY/m+tcX8VE1zMLNZHJMX
q/4xtNFMvOgOKK63wqP2yUWg1p5Z8B8Ps7lJC8Ia/1E/nNGhgbxFjVEnxbKNHSehiK0VfBd09/fT
5POe/dXM4ouRUaLKXWdbyQBe1OE3Q3r+fQM/I13v1zYdkRT552WDZ83iuExQnw+5yZcKj/eUQZQS
PkLDd6rptrLwY9TdTG1cId6nPXV14SPYbWRpLzgLnBnPTzsqi6IlSiw91VwsfOpQ5EBryYAnyr3V
vPb6ucfHpw0oivnzWgBDcLG2KerLqF0bu1UFSbu1Ea6wuo3RIQlJQPk78ian3557ecwT78PgEgOb
QyMKg7zoVYkcrpwGKoPreDeM+776Ksf7AqJbJ/zosu2ZT/l5F/+7NWXxQg1KazQa1gGnAmbPlZev
4yvDtTIXbbkdfA/sbH32tfpxy2T6/NXDOZJz+qZrctGPxZo2qb5aZ+6wT+ziOfPm6IJen5kj82Xn
N6OpyO/bAhwbtmrKaIbHi9F/7KQbo3g9M4YfLyf0RzXIJHKB1FVlsRwgiofSpKM2mK4o6/Y37aaw
IR89DHZ8iefu2QH8dB85aW/+pqcbJdc7lAOMXxO6HRpYw+Jhmgkr07r/H/ZseZX0salufBYA2ufS
azc64dJppd9NNm5IKyomr/WHM02e69xi98INzpCm/OeE7N3CsnMn2SFYhrbm5HttI7niFvhc/3Ru
2X06UQg+ErExwYIus3ppLnRRIDNRIgQI4aYrv8Wa8/u+fdYE9o6QSJkthD8XNzD+vqo3KtumokDX
vk+oVKda4H/WxuJYa3Pq7MWMM6aUnGSgGtXfFmN/7qie96DlqjrtyWKPopYQzhfgWx7ww0HbFwRI
lEOLifaT70T2uFbckJzjlpvlTnD8c61/vFpC4VGIEstkPDVRXay3FlFfJRWM4/zAGRJbC53JAbGZ
r7MNCQbbwpX6UOWuvEI+o51r/bPdi7WOLpGTQUeP8n711abRIOdghNUN2tBNtx12wqaxKxvrvHNt
zbvTh3E+aWuxe2VijJUXGo0VAu3SK9ehY7nTLQguT7PLjen+fu4sIs3zXY+B1fGNpTqCEo/lDYzy
gzo8ztWISPWoIp0cGIhORi0z5nurgfHMHGoVznTysxPotNHFjMW8uKcYlahXRPbTaiharM7dmz8d
xpN+LabrlEi+3wz0q3ZFGywokfzooiXmlLrE68/dLD87wE86tMz26loVIsGZ4X+Hbj3fZJvDRP5g
Dqu1L9B1saOz5RWIUTSPZ8Kxn4QZ5i9oqDwTuEETyng/OQN4iH45soupLMnQ1n6uR4PAffNwLnAv
fd7Pv9pa7NRjqTXDkPRIQ0aePtE2vTM9yonXhg30A3OPazS4tkUN/Op8jEOa1/hyZYAMIZCvKzKU
5sXKCMDgZl2HDmh+LGDBTnz2DoUo8QAZ8bBDTsT7NxbHaYvzLzo5dUGBhFJW/EyJyLs5IVQCXuUF
LX/rD3OYrd9GT79v8rNdFsdfqgU1jgtthlqftpiVuLRRQEJUfzc/aeHTesJG3p7t2Wf7KQEIDc41
oVJRXdwB0U9WIk42XCLWyprQytp0qFbZUxYfkexqPXGrBivt+9/YyT9b+yaoaZxFZBn+9GIv1RKz
z7SWlrNHJMbdNQWpts7FU7LV9VyZ8nh+5izKSn5tcqdtLmbOkVpQAxdUeguOcjpMiW/3iBxK3W3V
pxE4SiF6LX6dR/MtpNy97/fQOopkLSg7TcGvTyrRdFKPGd8a7cvvP7j06Rc/GY/FHJN65LvRLJmt
3QnF3zNMMzIPyR5vTUe5lTadK4BMuoTu/BA4556nny7o05GZv9bJDE8pFzoWR1rv7ehV31G7nF4J
rsr3wCHejq5/bVyRgwzx7Jn+2bXvtO3FxpUpHKrGnJmrXX+TO/UFXqZb41JdgdZyqwvfFjf+7bmj
59OQw2mrixWGF72EYpNW511kHurA1b3StTgY0ot/I3xDlOjk687r8GR8mx55IVi8ubU6c7Q1ukJq
aDBb+jqf6LhMUK1hI+b8/aT6ZJuea9VUgypSzgVr0epYSOQLWpnIc72LTQp5Rci2kmfWe4i3ovbl
9619sqLftbY4zcWUArLj3FpqoIG7y+r73//9T1YI6VSe/AYPfp0SzvdjmMRTYYwR4TaVzMMc3FY2
8574D1NHP3eJd+0sZobU57mRpPSDm9d0h6bDU5xpq1yiOgkOmfd3nnXnurb4UIjTJ4xafnat8aRt
RLJ4TsCd69o8QouT813PFl8IQH9caf78hWq3ScGI4Zh7/fuP9Nm6etfG3NWTmV71od7qFiHZeV01
XnkXOlRFrXCnvKwuzsUTPp1yf00JY3F8gfjHVCln3MzpJQo9WMqrM905M2TG4phK5UxCvEEL8QGR
9225Zpu4Vi7BjdvUTXuV3e6lc0P46bI96dXimAoUqZItoDwMIZocB87Bbk4JIxqR7zG9fw631abd
Jk/i/tx4fna3MhSR+zKvYKKuP//5ydfD1s1Cd/RzIqpv8mPkBi6CSAe1o8bV6m8cPHNfllPytMH5
C580mIym3snz+IaeulPdiVvV0YkvEUj9neTlJ1fHd91bbCGU0iC76hjZ0Cs95RC5mFHYg20+z/fV
8++bs8O52EoCUKt1P2M+xp3y3NynXK4su3K1kcxL4pzPvHz2jHvXwcVGQo0pCeg5dVU58Fax9Y5X
EfG82oE+CcfqrbLF85fIT78h4UpS+gTwuSi//4Zpj+Ia69J5Yy4u55e4v0XtSwIap43N2YP702/4
V2vLwpopQKOqpHTRuiteictuCi4McUwaRNh0F7pv/xvpM42CBUXjNo45CvVn7/uX1F1bBTVaitib
DsVNuE5oTNthBMvNX/HO7DifBBkM0B1UnBLWnkUK71szUNNI8jyavQ3bdc3r8abZda7iRnf/Xs9O
2locCMAlZA2Q2K+2fhaA3GR2Zxsbcx2tw4t/o2c48egoH3Ca4VnzvmdgZUMF1RDHzyG61bbdHgPm
lfkMhtQ+N0uosOKPLTeW08YWS28qygFuzjxN9Oy6yGTgYv5KtOBMy24zGUjs2qvKoqAP07vCasFi
l99y5JPYFGpvBqY7WXXZWsMt9tV22D71wjZAHIU4edM34k2cqw9yrXhCFW6DKb3IzPIV325P0PSv
gXkZQ3M3NDD5WLX5Ggwu8Ysu3ut+fgHcDK03eadWWGXNLRIJVV63P+SN30dubX1HobppsYijfn01
DnjQWXbb5TbeAZCWwv2YvQL1QRUrgTBucWO7LxusZbFXgQAVQzBqFKdtcLk8oteo4Ekj3s9lIvsh
RAADTBPCXeggGBrDZ8ajQXrWudZ0wbAKUy81gger0deGaos48WWZuBLSrRKtlfrQNRClpAZNMoWI
tSdi+1YBcqnMiyyWV7p5kPwWZTOAj6DaQMS41AxKXnaifofsOBsf+s41mhTt7WthPUwqmvaX0Nhj
Yo04ahNhe148mtZLa3yNUNygQ3QCKbiQ++u0fASavynDp1Z91A3ovEmGDiyFo00Ge4KYELuyfp1m
xVb1sVM4vsoYb2aaROE6ZIBnw9qUWrYJsZucUg/3JSc6Ph8JUmZvaRV6Gnx2qSRGo9/6Acpbqdya
xlZTvGObu6I+2kF23Q3ATXZJmjth5ztNBPB713RXIEE2Sb9O1HaDZanry3f4IKNURjQ4OF1+aVgH
P+/sKOs9ysVvS82raL2PjZUcm9s+gJBe4hBwZXZPhuVBoVmp+pU0DdeVxmXJqPd5kN2Y7U2TboMm
2EQwRLT6Alq+oF81ZeNmFW4zvrBKfa9A8pF0m2m4z+Jw2zbyIQxzt2neNMieSejW+kWv9XaRmxuJ
iit0etPXUTwo6COr4ybRCLLHF7l/V4KYFMlvwUDUTHSveAuDn2ofMhkzqN49Kt6oFI6UXEbGQx0p
GzFlymr4GbxN5t0YvaLdRipi408SpgElGpdm+YCbDESAH7EGjhi7jN0gXnTjjRbI0FTuSpI/OghQ
2cVcvEeeMSRv43iTBLe5uS3Sy8D0+u7yyERsyler2Ovpq6h/K4udGL0JpqfkWykL1ml/CxiRTF3j
AktbJdm1ar7B8q8UydVQKcjc3YGRGQdDfx5Ep+arSPmFFV41g+kW9VYybyrQpEa5640HC4OuSNyn
rTeU8apO9uZwadYeBgB5skui54oCS9+a/Y7eqjDeKryUp69NZ7cJvAWyMUom2VJ08HV4XnsLDjlu
tVYJOC9fNfV1g8wkECenQG5YYYZUgFRu0fvPmtDcTbu3Lt2mwUtm+ThM++vCyrZmuEPo42bBk2Xe
GcbOsFwt3WJJsPbze2l4PeqzWTOsCsAQtXUvlrNwdlMYbtm7Yffgt/uZsqqB2gq5OjYEq8nZju2z
PlHOKFPC7E4olyJgE+10EbWyO6gGrgRPSK2d3nDqrtj2cr3SatGJQicfX5rqvga4UReInc3xSmqT
C6PQD1LZXIWJkLgR9iwr0YhuW3NdATlYBZqPcXl3bWnVOpy2Sd3fFvh9gom9Mcx6Z1TjfQMnLiGl
mmJ1i5667EUvYmiKSd6MEyd7mDhNcQuz5RBDwIqCjWUe/OyyBK8Tq2/ZrCpG0zB0d5oJ+NHTh4CU
2HUAOK9JOzuGsFq6TbcRYgWwG0wtCn+HAPU6GIfGCN0h9VTZS9g58uoyxRTV3xXherJ2rWVniWX3
x0f0wSt2dSmLHaXi5g2VSgMFgdOwjZv8Wi6+p6aLz7LVAic/5Cl0nczBV8SWkx20aUGAZQK74QhZ
otNBddya4fYIyh+WKr4Am7HO12V2vJOjxNPla6l2I2PXiHC+iuYCHoYbNBcarlSFyPIUv2fd9ZDt
qq53ZuGQrNZrbXquGuqJVPZEviw4OMfSMCAtC0zJ67s4BRJQXR9D9LMxJmAPQ2SX2m2TP3TBj8a8
xgoXzBXY5GSwx4St7HXM4bq/ZBFoN2Z8kt6o2abStoV/CSscoNjLOO76vD6oyG9K4JIWu1/va3DT
dv00O52wA0crUbsMAKixDNe5eYdUb53na0T6cBn4BGG3UasUtHT7VAvwmSK5ezuKcAzVhBktIErc
4HnjCIbh5nXPhnwrZJqrtspOBIGWJ9C+wvoiDRtXH/Gebh3A3S/TrD0Jspeie0wZpyp69Hv8k47f
82DnU1TS3Irx1yjY992j1Rz8WFhF/dUw2r7wkmI0gnLa0i03ILrtyzjL5/ZkPB2r0G2kfTArtswX
yeQInZLdGOZeK1kb5Dduayj4BJuOXh4G8KFC/pwJbzi92FINRjjX120VryCWA9ji3o/MswzEm7CJ
ISNqxS1+ZOgJVMs5c+X67IFMnJzEI5xCDHYXl0kuXFYOEGS+4PUujhPKk+DOz/G56p3Q5rW41W/P
NPnx/oqoVSdCQ5PKrLR9f8tLebyWkUTGpXF6t72VtlheE80ov5y/5X0SbHjf1uKSlyp8frIhc3aH
Mrq7aSv7t51dPSp2so5lkDPb33fuY5xGp3yH67mMAnTWsbzvG1zxFsM8goaY/RyiXbWdhRHx7s84
zT/SBf0/6vQpMx1+ox56zf/j4nX8kb8XEPHv/CkgMv6w5vwkiXqTfIUK1fG/BUTWHwiqJZRAc/SC
4vI5wv6ngAi7T0lH+4hKSFOZl/y9P/VDhvgHdAqcLykSnxeJ9k/kQx9ScBp+owDGJYk0//waXgSL
IlULWhx/UOQ6AzHlxE1+aC6ACbfZcIU5GZjrXy+ZU/HMcmXPbSF2JnGC+her9MWjNJJBHmJMh7C0
uBeLm+Lu939+XqWnzydyT+iKNVGj9FYir7ic6YMaczOD/amqz/0E2SpbGfGZlOWZNpbRu6PRwpfE
ZMdJ9L3QBnCxPdgf/04/iEmoInVr0rLwojp2UeqLR27443VGAE24ib79voVPvjqBgdlEdpYdfoyy
azAc9E5VJ0e/6V2LMsl8G95i/PE3AkofP/r7phbvdcgjc+UiTeGkh/UV17p6/fvezDvm4rsjL52r
YFgq6K8X0yoFvwqIp2K8jIdc/Bq2NaYAq2Twz0zfT749E1eiXALhqGwu6w2wmKQMDCorDmZu0VwB
fwymMyfRp105aWIxWBpMaSwupckRtWeo4RWXDmTu+tkzVv5kyMAS0BGWCfLGxZANpSjxxrdYKnz/
ZBvtYObcZJRpYIftnM0kfTZwp63NU+QkYDpheoZoLhAd+aJxlOdfdcDGpdzYgUedBuokgwTPma/1
Ia44p6INycQe2ABP9SFbyxKqgybvJke56t05fUVBQ+PMKbrxkLq5ndrcdH4/E5dn7dwkKXCKIbm+
qIBz3nc0rQFEZTgiOLGnIZqYtQxz4PtcyPtXKedyyp82NH/f0xGda8vhBk6OXChAAXUdX68q9nqt
9fyy5B1kUtEa4C2oX/CbNjHwKVHsLo7i61FK7a6/5rjCzxaavmhyiXQNH7Mq/DtBGaKmJ+OGvr/e
FcrO1Kprq0YwV8LsDQx1ZYw6PGJZwgid4A7YQvmLKbgSVsap2bi+iaejdYjAnmfdfd/ErknZcKWV
m1AkItQ3X0CD3snEtPHT6Nd+KNTADLvI0bDLWHda6KYSZZVBvS6tOfmn+7BuL4v8x9DiqRVmMWjh
xvMRh+O14+E35PYU/4yduolUNO2JuC/xLoi2E+ZJ4kUfi44oA7ETpuYLtjLwoI3kIfWtXZzLd/ow
brVMuMEFLFjVWecG+OHF1VXeHC8jSPUxubopdFUl+i5C+4fjhp/GyuQXG93jWPwAkYBhaG6PenRn
NVuoUkMobqoaw96MRw1vOI1Srw5uDfDTVNFdwBHYMhwdw3CaceBFCFZMgqXvTt02GHOkGxdA4wXG
YAKy7tTjlQKrtwpvteA7pbQNYRplvIzVBsQThQepwdvltrE2OFAbuicn80mkj1uptiH6rOL0piiq
uyjlKZLiIfUd55cyumoHDsY7Xcm8cSTyBfktmapLTQMZmW+1CI8dTNm4h5r8NGuGH5fbilenGnlB
+7WewCaObgZxEj5pFV8V6bYA+dI6eurqZF1ir0tvFfyasgZ7Mne0fuSVZ0Y3arXGXsEq/E36PR8P
wXBVa+ugeOx4U6u16qgPZbtWAUvizAbpX3JHLiDCYardLHGs0M3Em+4uiS4rfHXxGpceqwA7LtBt
ik2AT5ldDttVgs3OSgRPGbTWt7R+ZusrPZx9KswVjcsO+0ULKpoLz2sLJe+imqsnRkUwIfLOHuBh
yp28CZorX8aQE9iU5OAcqWE41US7Xh7F700tTm5YWIRwcukR2vIObiZrg5DJkAs4pjmjSClah+Hj
qxToXucXh5KtJtO3ZrrJwW+mDNB91ojrBjyTP7pYx0ETrMUZSb/C2RbiOEVBhE4syGuV7vqF6MAy
WhEeHQoMzSpHMoNt0iuBi6UfFBV13XcDQQ0t2maiM42B3f2QoeXmALXlJN5Lwk4Nn1Lr1QwA94JT
4kQ5SsaKR21f4hhgl4KHDZwjTNNaAzDNdlCm0SZO3CZ8MIutPnrpd0Hd5DX4MCLf7cTsxyatceH4
24VRXlvJtvpREP/jqpLGByPYaMJNr19IlBr2YOhtTAc2urWXkr0yO6q6qfJYKF+y4hKPm2O6i63h
Muz97gCJXgEUPvUOLEYf7CtKdYhUoCK1jGk5WVthGEBW+tVV12UPAwgbu+b+1WCm3mAYEPbH0Jti
Tn/S0lhrxBN2XbgrbjXgP3R5FI7Q7Yg5caAK8Aehwe1H3ejXQmWtojrYYei7HrEdxcua/YjYCcgR
i2+m3YGdXllRQRzrqsRf6lpLWAGaTERGKK5UyD168pYr+BE2hiML013czKjogQBY+RBK3/X+XuGs
JYBmiwPUC4MwQn2EZtLtk1CwEyt38LN1DOkSKuP3WNC+1mG5VjoNklyQWitFM27zq3nRyb131ALP
r/jVloeBhjcey0NvAb05Ns4xfNMHvJNxfsLwoBlnM5mV3EZOMd0E05dcyvdheO0zCAOFObKy14Qr
7ejiEfatO8rrlHV81ICP+sOlEWmHgeVaYzmCd+uqVkXbwBKML8w0RU4wxrsxeO4iBqZEuzHe4wly
jWMOjnBXU/mid1tJvk7wahKk7hHEMwZmvROG0oU8am7R4nYWpyJxhCt5ipzQeuByqE25GwhPFQWc
5AEeO8vL+33fOoPwGmteorwYR9PW2xd1urAmEhSza6AZbToctDWzX3dCtC7TwikJN8EI+xaLEiYX
3ijcDn6oQY2BTv11NN847nK1J77xCoV8qxb3OLY6dW09hlnzTev9dVeUr2M9rGVDPXRaea2Br8qU
4Ojqeu/JLQU3eLx3svqaGFXmdr6SuJ0F8NFsKQKrQSH2mrDOWsvJjvJdp9776ZXvB4eYIgn/Fa7i
vuwSbB6UUF/pVZJcgPAkgFUd93k1AWcw/Msap0YnFrhjijhMDUWJqTsKlQ776lWWYPQSSIUrstd0
PWZOGSybrzgiJOtK1R9Adl9IgpSDDYJapxHxbjBU4/q88aMHZRKdsfa6aHzQQYYJYb1vRt2LjgrB
4AwD43ytZyOh0BkmHqQqqiIDj6yu+tYb+tewhuUu3mRDhq1HthIMOK3wdgfV6cb+IJGV6ruWhInU
EfxGhILXA3+kxEhRgBA4XapCsM/8VxG/HV9Q8awM7ntxfJsGAdXxK/HkLFu3UkikN3R1Kk7r2rST
YHQJOsci7OzMwakcCu1TLG2kem3El+0xdlq2yfBVOLKoOk/jfzSct0I935rqoTKuywKcVGhX4XOT
wdSG5QfEOL3AEBUj+wAlVVuuyyJ57IN2xXvs0Td0F0KQ43eYEj2UurDFKBcSoO+o3FF1lUFXtKtY
LXc4CuLrQ21l4LvTKD4rMSe0gUsF3KYOenpp2nLkxjN1KtQcgURMOYaX3fBQloewfhvKS6wYqVM4
fg/4RtD+dVLt4N0xJZ5Y+SahdzG6C2tlNXWyI+h7NY82FCYcLIJhZugB6MJAQWlJXMek60Ns4NTc
DjNSI80YeRwQM1i18zcZVOM2jm+rECChqZRYoyq1iBgjcyduSdqXmcQ3dRdSg06ifRWr+zZaJ/ka
4vBlhLOlKFzV/Re0Fate5JevReluglUtvcBvHSL2RlGOnBpKczUAbe6ulDFF5Pd4ZD/xh/w271j6
aaTtwe2Mqxin4oNfdOrXedxkHHuUEv6gzCFGd5FMq1xFY1XF7+P4JenEKxCj7mxvEwtuAPZqDkPq
rdf4zX2id9md3nF0xFxZORsaU3ut+zvl1Q/Xx7Ta4XK2CvVnRekdjLTtyXyBhDSod5P/Pb4dEzZT
IT9EWF+PNSmg6anDGSzGp7KIqptRJzWXFMwN4xJp1TYpDoXyKEvf0/Y2mx2FH/xAweYA88AZnrzV
SCVoIi9cW6GWgKwjoMGmuK5k/aAeEeTmnO+FZwn6Jc7aR26Ici9xgRR0LFy+DeJWJFyh11cgjvGm
j+X9gGkRJg+N8pSZXocPG+51JTbvWn7bBem1ZuGHAb3/0NbeyFYT7KeE8fEMAO7+Xja4KVuP8Yzm
C+7GcAMMFSwVSEonDjhp6vJV95Md2zOkbbbGKxlhAkaf3DEdQii2hJl4ruLyU+gbULqtM3WSWyRX
SvYDzxs8rrJVE+skj2wzKe/GI5mYILkKuo2ePJvi11F5M/zDFHup5oTyjVTd4ueUl7dWlq8F7gk+
F0t9ciRRc/XqKhV5MySryRhuG72+LjA3JVWF066uvsLJ3RoN4XfrFW9n6EfPlbXJ9V1VHHelgs/D
LdmNFVBMsXgwym8R9+LuqcKQioI7Lt4FGVw3a14sUkl9dzOZT2l0lcNpnYLCaSyB/CU2IZUtkduQ
Em++bTHsSo7QSyDVprlH7mSIZtdIG1Z4dsazU+cqyUGRwU5vx+7BKvtNNdaXJXu0YfBukEUKVoyg
wc88gaelQ3kVywRgHXWoiZLNjyJctLcJ02vI0ksd8HdSlxsl20yaU+F1bDxGuVc02wAjiLRUwWvm
67wls1II1K6TeuGUAdSKAjRqX8wu20Udx7wWGk+/f8x+iFQvX7OLIAExy8lP50emeaE9a+toZ7jQ
tp2WCrK/UVy9jMEvW1sECawjznTlQGs5QONNRhVX+YQFB9cSV3DORfw/i0gQGYCqM+MZQSe9fz9X
OPSgycHPfOi/S7rj51vyWD+H7/8HxP+FvdPJTHJem9f/+JE3UTNevmY//vNfh9emi17fRcPnf+FX
NFw2/4BUBVpIAqVC4JkA1y+Yliz+QcgCuTj6IW1OVjDb/gyFa+YfInEVTLxhfWrwLpgaf8bCNe0P
/gZu45oxI4vg7/2jYDj1UXz4vwIrc8JJBhGv4f5h6Vyrlzw2MQGmTBCQqn4ovOMaQ50rsS8PRl+6
ODZNx2C4zGtTgAtglCBlS57PVodPSBg/pCPmOGzZEu8jTSjZ4iZpUL8Ioy4+H+E4kXk2tK9sZpBr
KlxFlH7Ct3Dsmld8zk3st6KI8EqbfcvTSeH9qa7IQvZrjLblnWYQq/GbxljnYRthoy58MYbxaJuy
rtrYgJDhyzdJ0T7UVb6bqBzy1ZI9pBy3YYLjF9YXx5WhDwhc9AcsZAcXT4N2pQXV11gjntMdo1cx
wjGgEjJQgYKMdhIW/5hxVA6j7EQxHrW1mG6NSt8Kgr8lmkOxAJYvThhR4l+l+YHQ/0AAqDs++mpu
kPsN9hU1JobMVUrI/hdlZ7YbO7Jk2S/iBWfSgUY/xMCYIzRPL4Skc8TJOU9Ofn0tqm6h+t5GA9VA
PmQiM3WkEOlutm3bXsNZ1lJnHD10YZB0fEQVWhmr1+ZlIM23a8Ynvy919riIyE8tN8RdIjVKLZ06
b+7AwjfjJrMbdQzxiqy0pn6fe3krjehHWcl8n/lDjMhUkErflcVpssW2aV9dlTEMSAkepDC3uBNj
3ESM5YsaRGII7JCSgSzGYIq9ObposU96tRa44/AYa9nJ095zpV+n8k+mAx7VnFPB2V7Ib52N1k06
hXcD0/XJUYcm94keziibA8cdj8oZvusoChx14oFRhOFmP9ko93BQIJwZK5O7QvFLCEMHtxFgryQN
Ykau2Uj/pHH9llTXs6DiHL7Mjlo6s2/e4vtHotvPqnoLKWgIJm9vDn0vK77nGgjtgRz2RxVBCNB8
O7nUnRGoLAvUcJrN+JbQs/SDo/ZJOm/gF50ltHrAxG6g3CX72GtfZ2rKqS53qLWgzu1NWlsJceH6
azHZAcm056LnWYL1HbQE2w/QfuL8nU2ZDUxeNuqBEaIcdvYelmMG/rfCVmPWd5lbPXW0FK7JIlua
PrWTM+2J6/5WERVEnbGYm+r7OT4lhvcE2mndkS0yCPO+iJp7j2B+4T0PNYsdWbSJhs8Zerk1O7u5
9oxVZlr1xonDYm2Ck8+8tNoPMBOiyd04yo32dR6FG49K069aOpci2+e2n1LiyeTiSlxbE6yatW9H
T3qUPZale/Mq/RQaN81Bf1roCyhBZfY6xs26bB2cOeaqd9j6MJZ63P2WiFoaJlUqaTxqftBaWJ2K
S+6Om1y+uOkbUssar+JeKMGrCS6ON743yq+Mh9UpuqAVeqDDV/ahtHQXvmU4w6GjrzvYOZNUJMMu
Ld8QI7ymFBC7Ui12inqfThONoIawu1juqr1s3aAssxMyFBQ0B7tuCVzMdSokqRT/U5lH6wzApNbQ
mIiBur2y3cc0ouXDyXGzzS6+A0GvbUSh6RTkbX5xgMZMQGMQfDSYBoXEhpZG+CQYrQ2j355xS6oz
cLfXCUz4vjAGKuq6us8S+ZPL3t4Couy3JuLYrkBgwRYUX1tFOD6c6de5q/6Mrv/ZeSRq9XKDpwYL
SXSdZfIUAZ8gPWqTWa5aJz7upW4DGOIw4m/DmzFdG6Hu5jjChxeqtdlqq8knwLjQzkkcBaOIC2Q8
TmOi1oCmAz7hWKkTCCe2D+rQz5333NMeK9ns/bZ6cSwiSa2UIlZou9g6jL2zHnqxyu2PYgpvuh+e
lFntQOhs6vIxFLhxDDffqam580HO6WwTesjD2Ch2BWz5/q4VmX/yGnpunQZ8XIjfGVsytsSwKbs7
u/sC7jHTgekHmBndJq9+sJyB8iHCAI1pSdd9hd1k7drQBpoEdnmdmtlfKFMST6ZCIpss+gZXeft0
jioPrSdKvofKfncn9xqLqrlM8tPyxZ8kzN+1DNcT4SDDgL4KrU1Q88aoVMY0r7N+wjCHklf4gd/D
sy7mbSi7jWODfqZBYdK6hzjBrZeizcqDGrHFTdwkkSleLJLYq9m5DVj/161xiMWraeSMkczmWLjf
WnJfRu6mABQE/uhkkkPXCpys2czG3thxyMYRiCPtJ4+j1y66jnP3mVnlttW5bSaFBucjYOYdCwwT
mfndjOg87KXR7Q268Dx1TpCHL5ZZfy/qKZEGKztkCzDjFSDl2yidZ11PjwLJss3oLOcv+J3OmsHx
XUrlrFztgCq+dZwzWVr0t1ZASMi2AGI+d+GzKJo7LYwCTwLoswmIdZtdY01ngGNbfTQ2kRnv4xGM
XTOtERsoIqvlvtthabv1pbwYysBeBBQv5cPDROvo37FozrlVrqssWlMKdJMXgHaEldueNbqJ2RcB
YdZQs8aAz22LC//ci+bg2AwBcCzRVcj1XH60Gl1+I7aaId+JrscltvyAd1Kjm2htOis2EzZuj7zR
cGRZOSvnc3okx5mRjXLBwr70PlqInC+x59yq2GI7DnqkYyXw7MJSY2xKhsJaatVOhVyao8bXtdST
VTnticdtlfXuk6qHV2HhPirLvt5MoK/XM9wT8DTEqXTYLdeJOyCFUCg8yK76DmNxrd2ezlVeSK7N
NxZMnco1z4VfsbI5vZUTAkVU8uKCnsWNwKhD0apaDzO88zm/q/Jym6deYInpq1XcQaEl031efdbp
EBgVstDQrzmzTkJZr52Z9gxNqnIzp3JXue6xdies085WJBYu42ICzjRl+z7UeXCXMYdfatFXJlqP
G9Qf13BFdBBVvbbWUvWtl37/UvSz9a1P9bZkixj8IpH8f+e2RFi1snOK2R6xLQcaXHu7KTaNY1bT
iWovnSwuijgDUZoBXn0eV0o29LWd1uvHlD5KR+cGuLIuG30TYdKsZL0a+sekth9rWw+aBuEd/imJ
UevGc46FMi55zJ/vG+/I75ztoR6Usj5jvHgKzSqAQZLQ9/sfE/dWn874KUdObGOt9w4afzo/a5V3
ILDpqgnGOPEfs1TfWpvuqLvvnMLaWpn1IFMXARaD1spoxSUjqm9jDf1VNZRHsLbPnea0a3CtCxOQ
KY5IH52GIBHHirNAzONzbBKgRcn3PZt/Iyx8jnmFfngQIt2nkiUECJndAkemWK6x7IpUu43OdKpG
431m/OhHrYBTOmz0NHvJ6QFt7Vzme87HkzchZ0DynesD5DcLiBOGaj8UD2EuL0pe9A4OVNNeR+MG
4fnoR8x8u+mcj5ehUnsd3MM6tFxQS2JmFYrhxcGeMVMjAJz1aTjPA/l2FYHUpet/TWF9G1pqjFrD
/OZmxGsA+UJua1EHHY6K/lpRCLvcMMKdwdOxpO+kR3f03x3Tuous7L7ydk4cnzp3N5E5bz+n+R+9
r+0NkslLOKNIdOUABdHAU618F4du/I0ze+swuGghrCCwzWIba/LN1wx+zeVJNS0jgoJDy83Vxavn
+kN4hUehZr8ok5lH2YnDVJkXTvmbUyp2k3q33nUJsdsrpRJQZPB0tW2a2BzimgKWJDoDhSGP+ZzT
3mNqW5XsH/SRWCLkHM3Acp966zzujG3nileIRUjAAK+CqKUUxjDZTGqbpuZZwaYEY8Fb38dnycQx
1ykWsEV6GFG1HNVQ06JADB6l5vBTNTK9s3EJAfZL9XMainve2G85wD6M0CeV8O5qxQ6jhm5mIhVN
kTkc+jh1ArAQlzGa75WcyzfoeuIC+kwGVaqeXfy/58owt4WA4yK/slw99/FdTnmZweyrD00sjkWR
3hm83I6jH81Rns2631buiw9LL7HvrdG8z2y1aVPM1XiCHbsF7bwc9bb8O1lW+yOisvmZuzI5Qo80
il3U9s337HptMCUJcTPS9puneqgiGM4hH2DKfs6HXjTmNYn1OJBFWqRbNaTe1SB3HQelaOrbBKrn
ZPdl9aEqvE10DHw2YGEZcwyDNG5T7Qx0HIpxn+VxqMA5JjBX9GhxqZ6bePhzjyfRA4gC3jrS/XKL
IFQfLJSOJ67ksliVYFZ2YGMZ9Nr+A683YrOtjuSKHbHV7E0Zj8dQj+0nSxGkr7dltxFDmrxNXeYe
bKhDsCMipiBMhHMUT8Mx1SOcJBfGGZpng1jEOGYU00mWCxGFQnqbtrl1gOTKN9w0xWela+XLOFTm
zvZK1bCBYeXbzu9gPDZ17ZsbWG32Z++72o3VrD4QHWTSauzkDnFgussqQYJ1b4wfKed/tyrsvj5H
Tehu7K4LaQqaW8Pf7AfHHc6JXfYBdVb8NHT51XZi+oQCGRoOuxFkYWlvBDy+B5potSvr4cdRzCoy
v5qDrEoonYdY5G+mTPtwUw6a/+COCY70TsI4pZGQ3n2Yc1WHcToiDxo9PUQv9krL3WNZeOrOJDB2
ZYuEPZHIybeWX8PNgk7Fb1v+DTUGf5qCiZbEY7XXEyCSgx/bD20omntbDtZFd73PpCJrbepDlrtp
9Q5Tl9MQG3hpmBp19omLIb2yX5wjloo0fIyYOFVrpZuACSEev8Rx2L+MjU9/3ms17m8i8G+80tlj
O03zpXZr/R3vH3hxXedHa8XsETfrAc1ETo2LjTMw0G/A9v0MdYj5o694qGpbMVFRk6dxBzPa7qwm
ZLiE9bsznK0RTSZnVzWpO9wo9mECD/sw07Rekw7ZAu00olFq8J0cbFKhAi3iwloB7ua/T4UMyiIZ
G6pCgzqE6KHqHQukaLYUN3axGRsSZTdTEsofqWVWz2zFQ2MwW/b4mNQyCXqmT+rjTY53nBWmPuN/
KjI35RUqaH3yJMQ/bo/gRvdjEWXqniJsNjapW2EO8CDnrhmfN+wE9FZ+BCVmPtVpLWz2wlPBcDIq
wgeW/sNmNQI3uih/6J7s1Ox5IQYxH4o6m7xT0qWE3oyJc3T0VET0a2373Y65AkJiF8QyjI1GNVJY
nYiPYJXGnkJy7PJtEbpAmy3XNY5oVOFDD8Q0Wk1urAjF88NjJmz8MVbFxpLS2Mq/xiEclD2jNsPd
xaKkNIMOZUV7Q/Re8danlUCtrQBs0c6CH1gVyiErIC0m/zS2nTvuwtgPGbD7kX2fTKKzgyRs5UuS
VsBIu0poNGVRBh8nt5fFByllPK0tscwSlaoW+uvA8brKFSzzayQy1QS4LNxzrqW6v8nz1GIa4Q2g
lWKb3zmbPydrMKd+TwdqtUE3mFW27etBc1ZlroFYGHhR6WVMnQBgJlukN4xafBfFsdLWdtOXF9eC
kT31lkHjZY+4a6zcDNe2NEEJR1SLHEyTeCFZUz9MjTGcw2oQW0uLxB9bY/mq7lJ2GTo2cpiYUYfp
Uzk9MyfZaJH/0IBM5h2eJ+LCrMHNdlXTO18dOHCml2iTXyKyu49GOk8yYVJfDr27MuY8XE21rV1F
GuOPD83mFDsCROQ8fzZpLOW2HkamQJLnb1O2A06QIpGnsWuyc1eyQ0R7Y/7hcvfr9QDO5nlwCgZ5
vi/LD6sc8D4Zs2l8RU4lOU9bbDOC1sBnV3FV+XlJ75k49mqKBkNbV34GBr3JQv3o+R6jhkpO2DkG
3C+PDoYOPZvjxxmf5M3hA0NYQnDzygyo4Oibw0M0Ka5ulwTxl6yR1qVvM2cz+v7MgmwYF3feLPu3
rPLqwBoVuodlq908jMZVos4uj94079ypsy+FDked17XRds7IGDi0Tdx2fQkZrGIi7uYQKAGpJm9a
lpjv3oi/RDRmezLDefKwINkyYB9Mj1epgutoezTEtZ2n2SaL5vbV7CDT4iLmvqPe4b7p52UZzJqH
oGoLaNdm4qpxjVlU3tWz1rTbdCyjPyyn+tfKjWYHbUpN7tpCDLzU/Piogo31LrVFb1O5/5SBneS4
qK2VkLYdWJE73jeuGx9yzf1x+WRqdpxIUF05Rk+SEAyeQ53l+bj1rejH1OOmBtLVlAfoYBQ65G5t
AXr8zXoTVWWqcW9ZQ9x8FH7EhcXGhgtwkt88m+P53O7ttOMwrSEfbwH8VutESepbMM4wrWDkpNex
4Rz2Su/eGJOn2mrtrZaEZhe4hc3yqz4nB71vp9e4N6u3inW6fTJFIDwbRz60UZy/haExfDUqMfed
pjdHzTYbEJjKvvPdSnvUhOiPrZG3WE6TeQc+Jz7X4GpWjttAz5Eopz9e1TJOdR21IzI82ndsYlLL
xRihIQblG2NB/0or/Kuk5Vyz2dY/xiiWdEd1vx/ylNEt7oyXonGB28dNeZ+VnX6DC/0BqxFqMRMD
Y6/XGL70CPzeNBo0dk2Ht0qB2Lu1mQzJIZ1xUnWohDevpuXQo5LHbpIY3zJZPQsTWN5EwAgAq56M
HJnhFkCsjhJhnMHSEd7TacJGUSpCyHA1tjE8X6tyrrmzMCKOSWucZt8u9rMp/qRWk1xIf5VPEzFu
QevnRY6kjQZSZyErKr4yzZvduN91VzurLBLpe5VQSeEro/SGbDja480XeV/thMrSH9qHhJk9j3RI
kW3F+0ljiL1SYJw+I/C6TxP3SGBGuqfoZHQusFG/pzFu/a2RNPW8+/+fUT2VOX/9r2Wu9V0CogWT
2/0r/uV//8/2OnZ/y2UA1P77l/qXrwxK5p8TtGVu9C//wJYcM6T7/m8zPfxte/mf3wVQmuW//J/+
y39Oop6miknUNz6ibvlqUVL+63qGzfTx/73ScV7Kkc/i34dY/D//HGK5//BZy/AYN/lgdnWLf/Pf
UyzGOC45FI4HFGYJwfqvKZb7D0ZUiKI28zN3mTj+1wzL+of/m3WzBMWwKALh5ffz/3ccz3//8/+5
Y0GqwP89wzJ+1yDIbYRXJP7dp+4bRoee2w4bg+ybp96LgWUCGH1Ny4xTr0aziVhCTDbWXC37crXH
OvLsRR8qLV7wPTEUr/QPM1vaUpdFbgTbNrlNHpa0nMSXpz4HzR67ur6D2DRvGdrFwahpLqvZVekC
mrJQyFOnj1410bvHFkvLdiybdD3ETAMEsyUnFn+7nrJAVVwME73COrG8/HGcQ1Dcs0oCKjHMROPo
3OVyTE9J5RWoegyYrlHUF0eyyCdyIsC7+h4yPZ6W0nxIGqYbJhDgP56ocoyWQsUfmArQVvMxsOyJ
GY6XYo9Z2WrotgLK/c6MgZhum3GMHr22XVx0AwVeBCjz4BrwfKcuNhDncC3qdSKuo6fs+8qKop8x
Vs0Dk6fqks3sBVtt3GxFalwiwyK5KN74TrxLi/fKbB8ijNcxcyk/VvY6VxZaHAUcHoDeXE2M/3Ym
ihbDsXmDK99b09R560j184MsnLVhLm4dQYmr6vTViAo2Qqa7Oeo3ccVNmvX5ek76TdFG1whUq+aI
IDRQk1gs+js07h8KI4aP6sPJ2Y9FEowJ6v7odFLuing2F8/F1zDNGnZf/a/PDbKa+clWefE+2oJp
IM9B21oPQ2gGtZ7c+24Wv+qV+skTt1ohfnUbn/uDTz3qt63rFqvUhrJs50deD2Ndz36yjuV8mMNw
F9GHjZrbYl62OvZrKf/nWqyqWht3BlDsB1amKRQHsnxLb0eC8N3sF+eigSJddfObMsdXto+fAaB+
O9nE8j3+JM0KA20w6k0CG3ADr1CddFFEe80pD4h3IPUW55RTlQcMR/CLfQarmTCuRlX0myz3zqUx
4Znu7fSaGSQYQO8G360x+agSf1xbkkyFjMPfMTGvU/1AJnWDKsI5Z/WMN2f/JVHmZs6mcgW594u5
m3Nmcvjst/6TSLIPW9kslE9Q0PHeuZq+xj34HRrJutS2CkCzPqVXVMq17fGBl7LakKCHqVkgEvuQ
SDa1mHGiAG1e9cvWpZGGPC11+LfIs2PVvo7ucMwq8ODwwr3jMMnhNM5saetW/J5lA+Ot0p+P02CG
52Quv6ThZF+dOZQbCKrRKXRrRnfwMLER4/6NPZ6jfgqNN79S6Vr2FiEPcNce9NyY9nnaolDr1N4m
IxoHDOqqJPg5pmKX0dYww8eCKSJ+5LMelg+9NACuWsMBrfoYhfpP4aI9hY5vbyn2km0vM8Zq0bgp
lQNClDrpFllUykPOdDT06sdeOtHWr9CquTSmlTKI2INIezaU0wWpbzCK99v0fSyI9rXKhxL3PP0r
pnIEKbRFXTzKjLEcG/ZM/YI815x9KAz85bz0QFNVsp2gfq+bgWQPwzHOg0U+np8ipJpkgEMu5fHO
LfuxjRoDu1nlXHxLMviN8i6YovhJTnP4adeUYsmQnPp43tZtn6IADYcoS+tNM3THuKahyVL8c3lu
8Oq4L3mTvjhmvjPqMogs+xjNn4ts5tmJwNdnTAGSxrsmvD9RlB4m/NLdXVpQQS8e3jOOv2yD4PSR
xPAzfRHdVwPPdNOb83ZmuL5uIqVTF1fJLhqX1Xrt3mhHezNN2LvTxj0y9Kz2eYz+K5prlgAdlq79
UIMkHmCAu9jctDniCMk9yuRKule7D8+5F/CLepMz2+q6eQ9tVlvVzDe3LN5sdeMyFQddeYx4wodG
ye2cFdSylbGKGvPUFEThRxjvLy1FpZECsK3Qa9twIzhoBsfYEXC89vGiJoRS6LlGLXcxxAdOU+np
R9uavsyqPXn49eHIP+Yj5smyfUow+jnUXnYaXuxM3IvKoJXRm1XffMFS3zREAeQRU53M3tfKuY9V
fNY8LIl0qjx2kzSP3CEENftJ8VCmS5BDMdJ7e4VzabIOd7JV5kRh4Aqe9IZWI+njhG0Xt/47eRNe
X80t35g2aMseBJHFjj69qUy2WDNMrJrR5F37zv7urBnmmUKDjokIWFdN5T5OuZiRMyDMG1IFKSsi
flIzaFMzFn/N/Q4texPWur+vtKHZyNhfgjmMrWu30wJw/CPMjD9/1HAVVhhSZPcxScDqGlirnRRy
3IZJfxTLzDEX2DYsy/sAjd1vBj9pXjqtXLbireoI99tmmYWRJoZ687GMJ6IcBvLPDOBfD7bWIT24
Snu2xvQbRZYsvnTKjjQEd1rRPeQNaQdZ3EVnc8yKXTF4JHB0+nRJMq9E/BinbTW7JxXHMxAccSqJ
invHoelu2ooZgD4hwHFmJbq485K05XxKERlq9VRLrPadp1W0wGXJJkfsszc/f44jqlJIV2pXjDra
+n5QbbNXvdUExdCxM6GHOnMs93nhe28jF1Ov1OKFyF5EWztOXeZRU3pftotpmvycK6pD99KM4XOM
13QSJlNQWrDMJ/TAq9cpFfKJCmkjXJcVC0zgWdI8jam85izvU+f8cbwJM7qXjRuTyfGpkeNLbdS8
iw2PvzGNl2KMVqJlQzTR9yLvuBrTbSaZ4qi5e0g8BwdKtsZyv48i3ItmZEO8zAKXzYaYWIgsjral
0dyzKWtwyk7apneRCAo7mplceuTAMOjLhQrm/L50jFWS9wcja4xVU4TZmnSR04AvPfWyrd4rXjhL
C2yV97d+1E9+7cLeSFs+44QiLAmh734iW+56nzwEh5SYUr9MBrJ1KB4ZjQfGmO+LYvz2sHCouiF4
RzE/I6kgKo9lCxjIYowTEWmIS2O0GB+a9/O05QNgsnoZdHNdjgxWaajZ/Q0k0tCgxo1oQY+k3V9r
jJiJV99oEuvIVRuzz24sLWFJnjYOznZ/yJ7qiASj6uKCxNTyn7ritKc/1IoXWe7gRuydUDtpprqx
SnZPyhG41RvDSAAI4cpFMKortXbEFxk2cGT4bGsx3cy6PTdEargVlVdb1Bd/eOqqYmvr/U7Y+BsE
eh0okasv1Nbow5th/VgO6hT31rpgMB2Ob2k7PDUer+1IhFfv3GxnJpXGPMQsAuiUO4qitrW0w2L2
aAlweB6sEQkL/428S1q5c1KyFZrW5J3L1qoWD+Zsb6Ks4wG3b5VmGbukcB9KJ/e2ie9Md+R7tzur
S/3XSC3auCTmlVqawAL9NvKMbxQu54e0sZqtVbl3I+GsK70wm23GS/3oTujWuG4xsOcTg73aT47t
nM270V10fZTlx7Bsi3PYtNF2FvbWJ0XHKNQx4u0vnPmhKENgkuzbaRbj9xFjBzek5qqgYN9t7Em2
IMxD6y7+2ATm6O48ZWzwoFDNy7smFTw1nPimscldnziri9s9NGZ4J3DQO2y7uiPaXBYl+87WAqpg
MpEe9cy4o/TZGZbc9hEXLJIoRndWdVwKNT2/EbX83Mb3IzMUdwlIaa1ae8mtpN76mpMqXFNQt+uI
FR69rvn9TtkUmL9NdPXbUJe01s3SY1u/7fa8dN7xbw++dOPzb2OOuyHeD7/t+vDbuodLFy9+G/rw
t7nHj0SjX/82/X5spu/NogQ4SAJi0QZQ5BaZYFEMul/xYF50BLEoCtmiLWCI/MPLUu7VojvkiwJR
LVLEokmIiabHrBzxXvxKFsaiXsSLjgHE2qWWtNNXb8kRIXl+HWsxp0hnl8/ccNMes4V10YSbBv2i
lOiLZuLrrQAD3jQoKYumMv/KK/QUVJaL5iIW9aULQ42JQhe+Y5rTb0haLOovek29KDfjouHki5qj
fnWdReGZFq0nR/QxF/VnWnQgokeQhPpFHQJUFu1J3FA7PFjuW76oSO6voNQs2pK2qEzhWM27blGe
ohANSh9F+MhQwL7ztLp56BetCueQue+zYvhiZyN/8/ROPiRsuAeyd/K9dMrqTWei+cqDnhySVvlB
6tpGF1QWKpmOXFYUzv0YM4aRju+m13JR1dJfgc1YtLZmUd2cXwFOLlocpXXXrNhcR6LzWtmG6xSJ
6GNeNDz5K+cNCHudpdhfXrQ+uah+1q8AKJACm19RkPp1po9EKeyGAtHQ+xUQw8z+GZwpPnhjP3Je
oTOOywHJWIZ8GDn7T/miRzJasd6bRaNMy87DOLEYOLpMV86+yVr/mi3KZvMrchIxIe+sX+mz/pVB
cbEOQV4wVduFKPG0zotmaizqqT9LfJF9nVBMLupqtuisAACRXJERZWD9pxA7aO3JX9TZCEn+3VsU
WxDo804zSrFxmOMTr8NonSZaX8lRVNquXJRfxkc21zRqcDzjrVhpUW7wbKAW27+68aIg8x30b86i
KqtfgXlYtGa5qM7eoj/Hv1J0lDTDw2DMTI3Ybhqe3EW11hf9OsuK+LELo503GfVj/Stzk7yB5N0u
6je9NUJ43cy6xjncUuiwVYJWnltgOBBs0ODpIyIbX5SyCuOL+53QO7Fo7k2rJ3zaTVw+8whSCYRa
Yv5R6Pr4YOLszHhKnqpFx88XRb/5FfcJgcjkdkBf/0wQ/weva05K+rgB7E67KiNhBcqo3ZVyqMOK
0HxSdtV9jGHuf1V1zXhB9pr9lSSlk+38XmPjQ5O6uw4ZShgMJ+ZlSsFeEQMLUevlqc7Yb3WWeQbL
VOIPg3tBedgMZ7sp9AM7rOJlqBzzTmvN/sWMWXdap/0U/9FpLd6IMmo2tZl5gW6nXENVG3/6VeSA
gjF7v1+xnlRt/AFlfW3j8zJXkeV22T6DujkF6M045ce6kARBz6P/bDH3JXQtK934TrZ8Ym+tniMu
JXPDj0Vlqd7Z8ko/dMuiirZSO3pWtiLti4f92oaRetb8frxatigPY5uQyjT048HLI+Nr5k0kGr/H
RxRUtTKOhTONj3busJA2dVr9xWOHQa2RsntVIy7VsW1bg1d0afl55wwmQwe7Z+YsSioFQzJhS4Rb
fmZhE1+dJu+fTT9vvgppZrdOpM2jUacfInara8LMmjGr6/M9T2GiZ7fedKgoU33UP+e89uvA9gfW
WuYywcJpz+m6NIvyOXI7DdprPRgbqxbsR3hYcLzITM8i5ZiqpiR/0gbJnJp8gBOzyPjMZf1d4noN
cr9901r3xe2wG7dlYz7i1wEPx8LZNlFjTW5GZ3c7Yeb10zTytiDajaDjJRuVXXwxzaTbs8/Asz1O
xkazpXUVRYzn0pZx0NnW8DcekiDsvbesc189kwrGM6rpGwQ8G0yZRpXrlw4/l6kumgdRptc65qiF
sG9hRGBeWYXHMa2GHWEDn15vvNDqCTS6flmdTO5ooClMY+msZzPPH0wnUwd6qHZV8M7fIBp1LETX
zmHIdedAV1buGJbr14wNyPtUH/TjZKbGc2rKQ96yX4ftPQ8vYkLniOCh4+CMQyzzVr7xUlsULMwL
uSaiXz8Vzsimf150OAdq66PrmhAHMe7GomQZunGne9Nt+AK2lTYB9nUCZSnYD66UzUbzIyaPc8dk
wC/MrZs3dbJuU6ETAshGF+GS3IRbM3QJO1N5aG3auSz/yinTbvow23jo9Bz3Qd7RPpHtVWgaWY30
ScyDe99vbkZVYVm1c+tizpn7yK4OTWTeYFNuqyE+eVERE+Pr2yRjzrkuGAyzbYjLMjub5VKzOEn0
5og+8Kcp8Aq0g+406ADz+KiNIV8LNC2+LZxvcG9T46HFeaAYKVbKC0yKn6T7D/bOa8txI0nDTwQd
eHNLgKYsWSzbdYPTFt57PP1+aM1Ms1Ac4mhvdy8ktVTdSiCRGRkZ8RtjlULKr5RmXbrmLnXDm67T
Oc+VI4ATMMCp7YaZk0jJSgXr7cHKLbisRUV/a/bSoWh+lll4HdWwEYvxRjfbrV+WV0XbgP4E7mEI
t16xFViV3ZDdWqK4BvIC80y8dQukNYSfAmVwWzKVt0oWtpCfGmeIHwHy7xuUYteBKn6N5FajSFRe
1wrWHzSIkbjj3lRk30NTRtU/Mt61kI75yFnu6jHZPCAylSJKva08CX2EgIPNEIkTErDGBtC2JG57
9l+YC2CClcEBUWkH2UMJfMy3un2dPclVZ0H6TjDuln/FmCEycIaPSyAhQKCCHhOodSAxcR3rw6Ed
EbsUH+Gvw9GmUTQg56YoDQ4Dbr2T++xnIAHdaQ2hWbXxaG1LQz4MwKmiuqjsoBiugjJ4c83aBO4z
oLaWe7/iJjGZSLCC/GqXNwn3MMl45c4PzBLAtqIJKzrNErdQ7goPBnoEAOKosOkIEDimxPF6W6jM
uDIGgCYQ66Sz7ObdXWOQ2lBRKw5hiOSJCuCIAxKBjhRhFCBbUVVBEsgee16Xe8n4MggSiKeTLskZ
faeP6jUTeQY7Kg3mjGYq2O3pMwpXFocyVhVI/RRp072QDpJS9UbwEKpp73jiEDi/x/tHFKv/m+0r
ukeX2lc/v/v1T6yGfwazthd/7u8WlvUXjSaJvpMGlEjCGeo/omTWX5M182QBD78dyXaFr/ivFpZq
/IVEGBpLqMvALMJT6j9NLH4kTtwsGl+yqIs4hv2TJpY28e9OaVjoOdFAQgILdzNdVeeSTg3ZBNR3
0qZcTkrKH0N1wxG4zyKQAJ1bNxtP45DztRICD6UjND1Gw1GwLHZEEYSyEcEZKEh57sasUrfRiAR9
7X0DyflmJl5py1pCK0bX9iicQCtyUUupo9t2UooJovI10juaH7GJvGaOkooZ5vCIQTR161zRLBlw
sFtwV0myX75G0V7NWsTKE872QGiA2GK7A45aNoDboLipG2C0Uw6ZDcAOFSRfFVLXSICxiv5BEDJu
h2JHYULqJqe1MNjWaepvLCn1ty4mwke1IOL8/7753TxeavsqkAr/+765IR5/+1oHH6iL0x/5e8sI
kib+JcFPpNCN3dgkLfXvti+MwL80Ah78H/6OKt8fHT/1L+5FCt5WWH4aEAthKP678StI0tQSRk7M
UPExknCI+yebRubJTjaNrk2u8aYKVRI0iITlyPTzE1EoXW28sq8gslKqIKNPdplVtPZAK2tViRHM
f1wDN0VdI9E+mbRpdfSdrR7Y8FwQJmmUr1Ef70tETEuh5K4qxzv6V8kmqLp47deIvbajCb2OGv9a
qnz16mSuzxwev9vSf/b89PgyyGhJmzzyJrMUJur08YfSVawqlsLHUkTuM1LvkwSRlcwy3oMEoWJK
FnR0hmGfR9Yh6fMtYoOQ/oVfY0lrrA0r3Sn9HuJOAFRUQOP48uMpH7vq0+Mp3KMVDQGCSZhvbt9K
41quaKgLx1L0bXFUbn1SVaWCFRogjAL9j/yO6tdd3FDgoYctOXIEvLBocf0Sc03bC0XyKlkUW+Ad
v2d67DsA8dtdVAOyGya4TyF8NyHSk82bGxiG43MbJtd+2IDK1kO6dIlIz1QffjZghgB1wwhRBDdy
Cql9AqpAz9K/jryDqJXosWRL7y/Jk6bYx++DXiATML09m2CuGdcNoK51qzaPlZDduBZ+S50P+VwM
vumCcuAaG8JrpdcW9Ws0wir68w2/A77UIKXflGGYKkKjdZupRyuizdcYJbDq+qXtk1900hC6V7KN
ruATCG5Zi0DJxCV6Tx2oAzc5lmF744EoL5voOKCXoMfXYwdiGv4UcVZ78mQQ7aWyHQ1sR9pncJRQ
TcGnjt97BYemAO/iQEG0qoY5cOhp97Q+EhH5IWt/Sf3waoZ33CtthTY94OZtHxebMb9LDEj/2Us6
ID1roB5T0tAdD2Wroq8UWrbWSzcNFM4gQ1ckHrex8hPDpLXkQxUzSC9TNOCIB46YjgbUG2M3ZMEA
H6+/k60vQuu9K7ASRStw0uQpgP5fIbsZuRu8MO6rVhSAwG7VVEM9JHsO8uaKlsBNZZgPWVBcawrt
LEWjcEQluaWqayGAoQ9wg1zk/v2dQRW8i6XHuMjWjanTpzCoK7YgCcrbHpcbas5BffBRUKA5te97
IXTiQQpvqZgvOcMoH7PCaeNwcZQ4x0VRUkRNn+3rQEl1jAKmCreS201fAPtA7DkOvo7+d8tvUGDR
EAFLLTvv85Wfp1u/QSolauJDZFbGShfiGhKBxeKoAUADxP8qaP07tEbZjkJVWLUmIjxRc9v6WgAU
+R26z8qshc5WE4pelVd9CVIKdNTllfKpBNAduoMz0h6QzHBTkgjUbojcQ0uu/0xmD8MVkRBdyN/d
gA8Z3AEEWqXZfR2Hm7COf8bJu44oUhDe60Z8laLNEdBk0YuoXkvuSD1SuOvKqQQlI6tnvrYdodY0
UY4bDPARZQJ71MxzO7a4ysbQPQp/uBPSm9H3rxXpXTRk8KKqkxoJKvjetRCqT7pwB9j3qAeUVWrJ
fVKC6mCgn6VZSI+Lg/5VRPdMKEynNoN1FPp3RWq8tmpCPYTWcRehADTugbsjQk75ctWrwL0zD8kW
SUPpqmvuBzFC3zo4pAjVGSJELzl6B79Mpdc0pg7/e5pJd217BW37obOKWyMWhr3VKil0bV+9b91f
CKvZMADuRiqIeUaHR6/TW91KHqKIzjHXai6hlU0HbkqjoMrCyGy6VS5JD50yXMWqf1UhdOR2+LBE
kM3EzeXgPfOKm9agpnEMI/AMxc/g3z6eLdBO/aEaAAnhT+H0BAbKeyAmkaUBtUAgougA+sezhpWX
Dj6EQNhFNdQglbaFLvt3KpRI4CU0rxC5p+Sz8Hgf093PjzdtoZOTu5LzSUA4kY85SjGBXj6qBc0x
BUZEFNpeDaEVpXjLg5Gv73UXLatuWIkSSES/39Oj3i88zudID2FMBCOJYrQyJRQfHyfVmgAFQV8+
eoH005c2nV7YldA5rLF3eCarGNREG2XRShYCh47cZkSHb+EZPiczqqmg3cnNZELSzRU6qAxLshdL
5nEyJY1/tIfJkPR7b7tvNKeDjfF3Sgyo8b/A5j6/s8rVVeGFJ1NJWZykPU8+gYbFCKKApnGs1v6T
ec1itdNvdPcdOlWLpmZcoWZH6YfBJOQxPgxmho1ogtA/Jn65iqmxZCgfXZ5AefpIH49r7mMyLCZd
xMVPmdtiNUjtqu1QKkdTRm1fegbMT69+hBdUPORpegXX571O+LBxcOMW8j5Xi/tGvSmUH1UGDC12
46u2DqtVYRhXSNBcK32ztiCjXH5M6dzSP33MaapO5r2RlQT+fwHGbJM+NUeQdt4aaaO1xn3Oxlhi
kmD/2T1cHvXz/DM3iH9QJBRpjv02tjwZtPCIW6CalaNSpdtsQHcnWTK2/ryePgwhzz4xPOmo9oVc
OerKlyFv32Svw8umNbYctq8ivOUEb5vYi6+sqv8eyTkgLOTCPJR8ak15S5OtMjSruIqurV787rr9
N/bkfY65T9YPP414lytg1EOJRvAAGB1ifExGEKSbqIOsbTb9TidDGbrkiGTxtaRgDoFpjVxDfhRf
GuWHrIYHMbXe6xbV3wrRpei2GKWvuVi/xgqs6zHyH6wRJfCCcqDn9Ib/ePkTSJ/Tgo8TNAsybZyX
rhwBLoTegv4S1fa0saumwIZhMxh4aqDiZlHh00DtW2W2qnTzLuzAHiiHsvgxwDlbeKCzK/HPovid
/54sCq3kiiO1LIqOZkF6k16p62wyMi1tXd+hSldcpWtg3I6wcDidG9easL8GzD5W5CzytEPQSNOV
7hirayPjrkZrJfQWwsG5FX8yyDziiBgApAWcvWOM0YNWPyL+6lyeP/Xcij8dYvZBo6CVE50bxFGV
8YoyYEJwUnk06yMPhZy4T9chUU4Fb2XJua259SYeW8f0uatWMHji/gimaONSvu9UyWkgCNZ58UMB
Y6JpqaMnd64Ic6qBbdRKR0iKK9WABVRheOQmX3xAJ3H3KCZ3AaRBsaYzQg+Vm+Sqq3ehAMVihMDn
pIX4LgTZQhA7G2tPX32ampOlk+Ta6EaVKnM3/JVkja0jmBGI15UcH0ULxQtKrStR/2biAyNp9K31
bRgbGwl1ObDZ9xG+J6UsP+t0BOQ638ZJ9SWSgiUrs4V1Nj8QwjLyCjVjCYRXXGBaZIYPoIQcjAXL
G0rgW3QStb3nRAsrbyYj9q/kRpyKIqpmEXKn5zqZHEsbhKARG5YekFoJ8B5wi02N8plwFZpgYqxi
jXD/GmIXmTleM3T5dpeX5tlYA1Yf6wWEnRR57vZXKmqTiCAlj+7zAGNs1R2rLfjSJ33frsMd6h1O
5vjroFoIKdPOnR/BJ8PObf9QsnKrQKjlo6JfSXTC8ntR8uzGeImDA6G6qvSFuf6dFV0acbYHTbAd
JkIjJJLheEhjLsFBcCcob7JfvyrYoVVJeVXLyABjLOQNCsoi3iYnj3eRkEJm92euIU3ctjcgR9cR
Skk6Mnlh+VxkwVoT8HiWwEAnTb+wf2ZS7b+XyIeEc7Z/RlMDwK5G8pFayM5TDTssy0NdlOs69Q+K
C2IJiPU6NX66hng1Ismn5DDirdKuWUQLa4XC9/yjfXiWKTE9Wa5xSsdPdEl+dfGhDuA799JtkZrg
Vr8arXIwU9Ue3XItCfhlZfswbL5F6hVL7ipPCFkQnZ1EW0jIzwRvXcTDBWz+VHvUpkc+eaQoh4uQ
p4Z01AbIrEQw6W3hpaeXmq2bDyNMxa+TEWosRoWAoslRvG6+dscp11ZXwp217e9ROHLM+8vjLb3Q
7MjL1KRAX5kXylAlVr+CYV3YCNK00C+8kD5LvzxdGxOv0aRj6VXrClrnJIFQ6fWzGaaOHJNbaXDH
SguTJbnYWsHfxKr/fp04k92cTui86OGmhZlnEGxJa80t8gX3/VOwxomPBcKdAms0J3n03xdvMQvf
UZ9tJD+DDjT2TKywE38JqxQTaCAaD8if7qhTOovjTdN4aZpnm0V1uWZkBesGhyHEYVxkH5Q72KGc
dsq1qgYr2WzsKHoEr7z0hc8cZx9meFpjJ0sWKGZipCJDUwL86t9CYPjRHCeTh8DW1bUOIwPfWG0p
Oix919lhNhYAriA1SMfh2txWR+zebJrD3crMV3hpOZOXhZSvpM5esrv/XH7mTv4nBujTg528LiAd
PL4rUzoGfXbneeqVkF2b0sEYvqnIEbpovl7eokvjzWJO3kq9SgGMlRTcDiP2l7VdxEj7VSu0hddZ
Yi19z7NLCQ8XXdXwNfpkSTJIkTa0owiUIep2WT21AbYq8m8Vsn2NOoAGGqi0J06cNQsf9Ww0Ohl5
tpKMIg0kqZCkY+f2V7HRXpvI8FyezbOHyskQs2VTBr5Qa6osHeXUf3LhzxkI8AthsjXC5ui50kL4
meLnx22JJAJ3BozndV3GW+rjYlEST5CYL+kouddJ9mrKKPxQiA6KN4mqkSnLyFIUC9eYM7kHJ5Mk
mvRGJF2mS/JxUE0PlWqwSukYhkAvOhzkoCb74C38znjxTYQje5VbbY+yFCXgNLvt5PcaEu8g2yiK
vNUTFolSrluBZaqfJtQkWgL2YICuIKAkWv5SpXRqL3+YMwfFh6ee52i0wv0xFhqWnWc9SuVrqYZb
f3gfKfrGbGoxzJHxhEgcqrfSUlny88L7OPbsM6VirRe+x9iuyy3JBJcN//Hy+31eeB+HkD9+lBJl
Qq/pOunYI1yN302jW/tR3Req+ALMaWGwM2VWRpMlSaL5yPE9b9ubUPAbqUxIIyK8UptXAJ1fy6S4
z3191cjGdY7paKW99lMTQO9eUrSYGkiR4B7trl9jJHCX6291OPzjDf7xsWYbvESAT1MjUFK17+87
d9xS7VtYR+d23Ombzza4L3i0x6RAOgKvfJZGulmpaRfhD6st9mDcbB1AgqcvFJnODkrTl5TQZMbn
SUYsqM2QGh5JTicigO1tvDDco5kGyF/cVgBggZbaYym8XF5Tv8tj8/BiaLJIHV3EW1CfvayYpzVu
Tq54nET6IBUAEh5t3YxvwWqu+li8DbzUrgHcFkNgK8ZDRnmLrvm1MCQbo/gWuANo8n0mxi+9GC2k
lr8rGZcebnZQ9l7molllikchFY+6jyp/uraQ3AO4stKG4leEicoICbgusoUj80wDnnV2Mi+zM3NI
Yz8HlC4eO9wBxCx3vDpbWWl0VQMVDIt1l3t3laxcg852ohBVDSnBZO8A82DtIYknqPe+EW+CLLnV
k9QuJHwV/Mm3RLBTYXf5G06f6PMsmZwPYLYseX5CtIir1lYrikfNAjKtPhaFto39eOFM+F1TuDTM
LPwYk+qlDC7vqGdIhkn4T6TrUtC+iGgGtvTuQkO5aox+hwopJJDKSfMfTb60N8+GWe3Pu86S1Lyk
JIAwEcu1rA+FhhGL7K8vT+fZMKuDlZJVWqna3HoQ3C2choAhItn9EXu3ShXecgzSnFFWubvw7c5c
lyeEHUmSgnw5GdNs//X9kGZx2Yj0Krhuyra8BufvtDYap/4RJ0cbsO9CaJ92zfxDng4521VIgcIk
l1sR2g6YwqBBafZHaFq7UFyIaWcaAh9fbraJFK9EbXEaCf8cdFLVLUKFlKkQHI4dmqcY935VYGyu
qoVZ/Zzwfhx3+vlJgq3DPMeoouIN64navm8z49AmD4hMAYZJ9jhKXF4yS+PN0qXBNapeDKf3xHQC
leevSYJruqg4dV9/iQ3YubGx8BHP1ME+vKMxuxUHqVD2OtiC42it5F+InH4L94mNKT2uHiuESX+i
U7mKlptrC6vHmCU6TR1riokcEAs2om29DW4wS1vBe7OlY7yCYc3oIO625sK2PHsYnCzbCbB4+lHF
pnZRB+zFo1y3yJGD70OKV8TEW5N3/qAAp/niBfVmzIbj5a97Bs3EVIN8oN1s8Yt5gM2pNqNJVorH
pmmeVGjM0IcQSzyYpLloDF+lggZY2btT4/iVtHotpYduBP1j+NJBMLYjRLAiXciDzia7pw81nw6J
/oIR5xxQwVWsv2h98OoOAOI1czU2b6DTHVeC2qD4SOnGh8szci4KT2hOERgd7MH59QBd3ajr5UQ8
DlKCFxIUNWOhTHbuTDsZYZ7K10h/wgaKWN3mPjAOYU8DwFhYUUtjzFay3vsD4l/TW/gFnjnhvV92
9z4ikZcn69x5cvoqsw/VVQht4CTJMCXMWddYdyIksjjf1Dgr+qgqXh5u4dvM8/YC08UqHpk5xcC5
CtRaLC2MsPRCsxRcbtVKHDReKIHqHwW7DHFfwHq5lO4yfyEPW3qb6RueRHIgHnKJnAwZoIfnuXtX
eEtGxmfzmtPvMzsOFS3oeqliwlAYezLwzw22dBWccY3MurNsGi4vvdLsUCxKE+qvFIjHOsePqmsP
VoNGb4DufVjvdOE+MkpKbRXahw+pgIVKZFmrGBZC1FNMb7ua9DxIbDHnYl5GV42s3g5J+z2Es0eH
rtk0aQNfpmnGhTPuTO+H2IE+lmKQqJifLHNpvfeWXk3PDYqjfqKx+qA7hmEbW9kRd6ifX17H5w84
nDuQPoJWZv1u1J18el0ZolHx4StL+xY3a/izUym7XqHxjlLISl6henRAC3N7edyzUeFk2Nl21RA/
E/xCRbInhg6GUU4CY2bR0HaCHn9KwiywxlxVgA3jG/5xYSeWXku9xzBFdKUgnxSlNWKuvxphWHtk
zdwAsUfEXFAJvsiSbCdBd4u2pB0DOFsLMX/l5vXE0OP6ZqfRFxbxPnWpz2IW0UGoRCRiE4nJS45k
5qj2d1Iebb3xWa921QD3NGluI0396fv1TRNYz5lSPErN9dAPd4OV76CU7pRMxfcufBF1c4cG1j1g
m3zVCBOphyJPMYJt8+NqEtA0Nm77OFYyMszjI1KXG0ER7VZTnqOWuhHeT1ol1auwyh7bQSfWunaF
lYVUpe9y/d5W0OxjtEW69zi1Dg0gez9H0FGIbxLla4lItGd+9WoZ+QMcTcTXomrWIFl2uBHC7TLs
wn9Km8OAeqXIH0Wd8Z3GOOJVeBOUetLdhEmzNarbHIAMakJPAvXIOhKutUzZhtIV1OyV15m7Gk5C
hbA7pCLIXUhxe6BINdC9dFJWmgWTv/YweXTFDlVpsXmJoQVg6rZtA8CBUpI9o9NxE7QJxB/4p4KY
os1saJuEzh188f7XINzJRg+/SILfOErx3hR60QaMscNlwnUSU+1XsuYiySK8tqW2cAB9vmNM9Rv0
9nBOBh9jGLOIA1ogyIJUK4/o766iqt71aD/w3XciRiVtAafbpLuQ3rT6/WB8a0D4iZ74PVTFf7q1
puewyBmgXEIs+h2JT3Y0FWgjt9yhPKLcamPIaVe+BjtVW13ewdPW+XC/mQ0zO59ixEUzdxxLun7q
o4fIdwLDI9HQOI+1h7b9YrjDDZzJhVE/x8fZsPOjysgVRPi7knPE3Xb9CiYiTiecJDhT4RlW2UsZ
8adINRtwdnDppaE0Rs10gixSZM1JIUh7MPcuz+bn7Hc2zGz1NKluVDlaFEdf+6Xq7X0+xEi5IHjR
//CGcKNNqjel9uq57R1q8U4q3csEAKTk1spvmOqwNqJgffmhzpyhughBggINHA3IBh+jp9F2vRYJ
wYjmD3RskMXNIoXh0+yqugEsE9wdv8B2fDZEmChm6o3lcOxw0F4FR29XftHwrV61u8IR8bzY5vf1
1ljIrT7v1dmws48aNsi++T7Dlk63Dnb5ptqiMjmde6jowhtfBY+LGeN0pH3YMGgZ6pYiU+wXaTbM
ySZZrIshVvXNETkqbYXlsC3kyQ75e6eeRP9l+UGXXWfQbxV2TWG5WzVCjnZioKbpg9bpGCO7m0Ew
UBpSUQmu9HtLdR3f5L4vtLgJ+rqdiei7F5sGATmyjFuMhziODMccDgkqVH6OK60pbFpB3AtythXT
qxZGgeV9xx7xLWoAV0buAd3WxRzjzFfm1XU6VVxkKMHM7gAoGUXaGGnNMRPu6xIaRxsA7x/vsqze
Js2xbJuHLEVHzEP0NthrgmBthf7G6/XnuHzIdWNlYoQNfH8i0heeeiPz/7LloX7wLfeXBOeceuX4
IMiBCd0UfonWmsLK8NpjaCrrLkH0H7eujsib2aaFDaGbKqRSBcg0wUCnL0T4jdQ0QoS5RKcVWwvT
C3zkRqkpJpnyiJytj/I4/6kwQMnrme9EAw4IOYpl4UoxodqgLp6bd7qAfFJbgNDpbOQJbavauKoA
CxuTYx1ES/uUZt/QzYFxUDpWbl4hcUqbTn/KygJNFiyGEXV9QSXAQaPs4PfaTZLH2wbohh/uuREc
8ecoIarkQnrVZ6i2NRitTtaQ+JxiagiRXviKeNxDx0QlkndrgAzssU1IIOp2CqqPqrED8rj186PX
QYjAEmKrIq/u9Y4J+BGxf2i/V0GO2FikRV/aGgAMYuvZSo/Mgd2PxVPWQG5PfkWmAWWmBsLeOh0y
a5mY38hxSq3JsEByFSJOzgRnL37Hi+WXBZE1r8VVk+N1luh2Knmr2NMETkDpNrUwE85GJOu/dSPp
hdS/JpZ84xrJiwHMHGHZtdg+J6ZyF5pfsXC4jfzoKu9SKIyGtZYsuEyRSI2tN1wkzOoE0yBvwAaC
S+e6njTyRBLNK/wlt0IZYPak0Btrpeq7kkQ1Pg3lTZoq92Ob3ygo+bR9vBBrtE9RdBbZZ2WyeghH
H2v08jigHqjq+dd6/CmX0lrzrE2GAQLmSZEN3GibetZBK46B5DsppkL4aoJu/G56GEarAxwdCb9r
zy6Hey0z7IFpTJTt0F23WnQtAvdsSM/a8c0dFSzgfafEpDXHCqloj0KGChf6g1oKHgnfPEuAYtNs
FXzerd4kM2x3IOXr4j1GObBVtS2q+rac3bTmsM2435pyZDcKfCroOwnOa5dPmU/BgfkhOkDCA6uj
QsT7eMp0eVuhsWmUxyhskCfDs5ayVzMsXQamA/RD+J2GmURoEeU5Q8YSLboCVU++IphsJQlv5/x+
1NrHvPE2jfzt8jv9Bit/GM2C1TuxvmR6yuDyp4vJSRJmKFGZx3XWPWAdFdMPpQghp/kdhBTU6qXn
IoYX2I+mieRPfScX3vcuM69yEzEkvAAc38DkwOpQQ27ucqN8iLHZCtThqlhsiE0H3clzWoALDRmB
XaZdmxjKs4MQdhagsFwa9lKEPyICnsM3A1EyhA+XDoEZWuHTSLMEJ8bzTLJQRNon+O2NsroO4bGY
1t7tDmYZsIInpaaA0o23MPKZsvGHw2c6l08+RR5mMQcuh08lu5usK56Qn7JV/UpsJbtMq3u9T3aX
v/65S7WJyLGmAECZ6pmzd01aFHv0QWqOtWLnt6AAgflUNpJ8DsSCN6C2zW1tC9fl9n9xrTYh6wAb
naBv5pxyid1RoeueOr3rg9VyUMi7OJeXbjrnthIJlAlUAvYpvdSPMxoraVJESlUdgxj3IUQRxvC5
b77g3zRVqFTvMdZp6WiQNPv7Qoj26ICO+nclK6/Mqr6TunjhC3/ebextFQo+q5ntpsybSbgLy5RN
8mpibjziDLNB1tTB4QJtYFQmkVa9D+P+XsRUCsaoF0IqG7gy+K0TuN5zbuK7EnzHuWCbhx6iWMV9
iT33QoJ/9hSAKiPyaSbn1dmSCOnzJ1YYVkc9/WFGqF4s9ezO34xORpidMxZ99KSrg+qobjm/geJv
Vce/N1cISEL/WWpv/S6dnEQOBuKaiW4BvFZZI9jNwjZ2ZpXSSl51tMbhIAa+3XH+0Mzb5BQaYhPr
SeEmi1LbGsI7FkfpKQeBFMQbGiwTD6jVP49wsiop36CfsKklqoF1v5EG1DLzndtSFykUB5eMh8TP
rjvhRyItxOhZ6Pv0ArO4IChyFPaSWx5DwcKlL3awVH2G6OQ0VfuyEBBmwe/TWLPjAEGfAeSRUB7N
OsGF3r+GePgqoiXZR29W8SOtlHtVSN+CKttcHvnsLZ2NYUHSmsg7089Pgt/g+1KsCHp5LHoinWRt
YVxumw69ukF66d3WLgbx2e2XyBPzxWhhkIKqiaSiWTNpXMwBuHlfKGrh69GhCXGF8/t8XavxS14N
B22ylg2QsqDsdws9HFZwhkJPXLuPhdgtQfhnE//71JE496nJWISHSUvgw/sj4T2ipy3sK5FMeQRG
Zfa3OjLWMAgQodpQ9Nogxb6ytH7hEPidt5xskL8PvOm6w7E6RadZlETbBbF7JF33qfd1sLS9oQXP
Xskh0KJVg8J1qY6rzqO8ioaoFfvPmSduTKSAvPgbJn5q+4L1RNhJlI1+hF17H9DiWAjks5j06Qln
h79lCkOap+6wF8JnN8aHCKPHy8tvXtb41xAKcRcePIfFbOEnkKUzy9WGPdipFy18rzpUreE+ttFL
EcoObmJZ+SjmDyIaI6XY2JO1VapcqVw8RlNEhta4vfxEs2zg0wNNc3KyIUQBqUSzwiRSkIxti4JY
bN3Fwc+8KW0zfRLzZnt5vE874XeGBTHz3zMwWwY5LkChFVnD3tM2uYAj3dpThFUFnqsp8AnsN7L1
hn/nZtL7T5puYRUuDj/7xgLw28rSGL5aD2vfDtbUD+ihUueQ1uW2WToW5n2eT/M7O+dcNnZtGoxX
O9xa7djRoeU7vT048qr+iT7YAnrp/Br+M72zU69rG/Q5GgN2Nfa0ZfXVwyjg8hechdBPbzQLoZT/
mhAR4WFfJBhy+VQaY91JrB9e06IhisGavu7R3rs86NI8zuH4UCpiJWjYODjXrTCphJuP9nGJ01OB
ZThgjvwlNPwHReltY5Im0UXEHhdXz7Q9P8ew/8zuHC9Xj0hpmQIRonR6BzjsWjFWIPJpDFH5v4tt
tN8W3vtcwJb/bJc5Hr8Z3USrGtbPKBe2H7xnI+L3aYt36fsIT8ysXfRtPbsG5rUwsrzwrrNQVSIN
BoWakcHcbpSdj6v5tnKmdYtd7iFpFk7mWRI9X1Zz6a+mwEfW67l5GfEX5Jo2Bi6wUnofkQLg6Xf5
3RaC3jxhl8TG6IxKYVJZviDfN3JjomuO0yjWtST5/NNaXx5ycQHPAk/YmYOUDSydQCH/FF5KdJtU
LniijLJsvcbRHgGNG3TurrEuWSdaeqO36sIBN6/zfprkWTTC13EwxJFvih87evYIuf2mH7jVtrf9
o7IOmI3VEsdDPbtr/lyqtVnEKAoVo7doGPa+Jr36RlZucup9fhNf92Z9BYIZhdMxdiBprgKzQd6+
/RaJ1puhyO9SWDw3GSjqoNppOAw6jT85WAZ2pKrbxJe3BkoCqdqt2vq7WNbrJvC2EWbLviCsLYES
T1Zuu+agI+wRtD88/F6EMQRKiTKFYdwNhndbJ4/B+N2K4PGV2IdWC9/9bDz+8+7zuGWkNVQwX+a4
c1/bOLV11Cwur6ylEWYpXdVKqDI3zG6F/aKvvblduxDx58D8v5fNyUtMoeIkSRCSBtvPiCQhbQ+q
cOiU0Anorpo1UoLgsMYRXN2Vb9wGqMCYv+2ww7VfKGs3TFYhGYxU4LeV/Cj9X4mL5iFGMw9l/j2Q
x2u9OlyejbOn08mjzqJWU8SjpvSUVZRoU6fdCiAxyw4LyKHcRplna17wVuXjQloxJS2fzoWTUadv
dDpBDXZo3DgIXtSx2uJFV1Eofbn8ZmcD5MkYs8RJwPCSnjorKYKwj3nyxsQv1fQ9p4qGdetq28vD
nc+UTsabZRKYffhIuUzraq2QuaR7fKjBQdjCttyqmWMuxKalKZwFiYiSBRZuvJ5QIBJ658qYLPy6
/Epnwz4keW5+ykRrmc1ggT95QCd42AN6d2T1VWhxvjAwDlA507DT8MyFM+381vwz4CzmS0XXppbb
sm8wwKyqehP1/dLenLb356X3Z4xZSG9KFEl7iTFouO+66NWqcXAIv4gWEtdfsFbOPc9JWsRPEa8f
h2MQ3SFCjSnENykv7KJ/q8x9k3QmjQrT1rpofXnKz3/VP083W0SqVhiuKXTDXo4hS2pPJp61UrOw
+87tDGWqLtJKk5F7me15ue4qbAwrcuz21S8aR0jK9SBjfsr35UBZWKjqp5RMgwYucYGVQBXgojRb
Rkgyy61Ph5hMZbxSSBUQ/w53QyhKdia114bvJzsjC57zoHlMhMFGXRk5Mt918HGO7SH2nFGMUSUf
qAEC2pCUN8msX8co+jGW2a5utccaGaMo1V+1Ju4AdQBsabJvXSBSPcq0ceNWGup6qt1HyRoz78mX
63oIOlqXtd7jCpnlW0SMoUikCTY9NCwuf1Pz0wSwgWgboLInI7cHvuNjtCsgOhkWguOPA+m+hU2X
WWX3VoY4l9d3xg4dZO++aRJ37XMyQdvx7RJSZ13h7DwkdhP6hBH8mLC58YVfGMdhC106paRiqUQC
ApWnpasWVeOOUgLWGNlKKf6HtPNajlvJ1vQTIQLe3AIoT1s0MjcIysF7j6efD+ru2SwUhzg950Kh
oBihzES6lWv9pqaoKz0G3HCh2qOXyckeI7c2WbcdRs7IUFGM+cZD6yE1ha+TDOpCj1ytRCArfMK/
5lyo6m9NRPHfAwVUeeDB1WyrGCES2QBr1OgJjA6KBngu1eJeym874dRJHj7P/VtgqCgqgYbTsahA
Y0rDF0cvRzdv0RTMNSLjUTxhUmlPeuqAvXEk3MtSCALVXCEVq3gXR/49FEEemhr4c730lR2ZEHFn
Qlb7fGrmA+XiMKBmISMHKSqyYcqon17OjN8afjB5FrI0soTZK9ThSd5VU+MG8biCkVSuDrfLtpZg
WX+25cuTRD3XGFg11vjH0yCfVTUwQVxOj6iy/pkjMBNKmi2pMjmt0jhEDXoNqDanVveI8IGdx/mb
oBa/MlF7MqXkZgzrR0HtnrXcvPFFfCRyo3eRpLzFFG3vp23utBbOe1ga4W+LsBr2TzI+1JsedNo2
R8d6Jbi6CifmQWrwKkkZsqiX+ZrQarBtDgTlHBmTi5rR1pMzKtzpThXGR6M4St4XXR1WcjJXh+ai
0UU00SrlNKYBdt5jHduWV96ExbPfdGtg56tjc9HM4hwz/bExk15Rzk0duVL4SzDLHwXp0LhuvqWI
Bzm+oNwNWGckgr8dNRZ03+kcW4G+teTmQZeRju6VP62VEO/ot+iwHKxqwDVCg8St+o+jiIptJmQ4
x4fqNo6eylBzBU+3DfB/rWKjbulE6HMPSmprxV3e14e4xSzRyPayuc1r0uZokMddhNzMjz5QUZX7
1qX9TYi8I+p7rib7h0IUdhiubtLaP+O84njWa1DeachWx5Xikm1buW4vQwg4cppozfUkKDMcPiyK
yw3m4fXT+LFQUJD1j5H2ewRAKTUPSTHaQn8QrHqFzLLQzPxPg+ZcO50psebibqsLJQD/6pdnDiiY
rr9yfdxbRfAy9sE+BqY++AoKOKbts1f6WNgbmChEhYPKHy6K/Xnq7iufDEVxnqq9NIhb0cTy3dx9
fux8eBS82yWLOEfR/L43vVA9M/eIoGzIvq/cOWtbYnHliANWwM3cgpbfigNc2yDD5i89fz6OD4/P
d+NYRCtiATsrmnz1TD7ezfw7Q/QOmlcdcL35X27xxToSzK6YClRPz7IcbyOLUrYWY1/RrxzS1w/+
yz2+fH5maOKA3zHByvsTSj0i10/cPgtmD2ZI3yV6vemt30PcfimlhxSMc1n0iKZBpU27VR3Pq0h1
0ZfFQ3UK0xwVf+aw7bG2Fr71s7CjSc5XzG5GT0ccGEMqX3F8wLpWnD9+Prcra3SZSBtEOcZti0NV
zPLbXPsJdHXlQP149Ri6SnBILLoEbnSRKhdWN1++lur0eLDKEfoyynCY0mLtWPggBONe+qetxYtc
7cGsGImhnAMDczgKZ1g4HcntbMys2oSGaCuDueljxe148yIA7KqkTI0Ijab8ttTuxhicmGhtWt0t
q3hLxLBSaFr7FotjS/WRUZI8GSm0UXwEoGTHxF7ILbeRthL8X79T/y6rfz7F4rYcOk8awoIlnleI
cFqmLQTaPlZ0O0DxNRA6fPm4DSa8JnzyQhlBHam2z9fWkhYFpH4OE/7pw+IqbZJBrNVeVc5Gdt/C
hIvL4+zhlFl3kuZtWuGXCi0Xw5ddKK1xOde+9Pz7d6kHqyisPhJoOpQfg8k6GaCtRSVxvFJaG+WH
h7BFTCWb1DCvYAU56GaVyHc4hyjP25hI/LCi8ABmFf8VbXhurepbLse7vu+aB7Mnp+hLe7kPQcRN
4R06Vjd+5gUrnVKuoxgLbXQTzKxoYDlw9RiRZOBculzdm723tXwdiZxaD+0W9XuEs7aAebu5rHhW
SxymMvNkiOIpCDrrrhEw8zRy70HUw13aqS+AV8gX1bqylUfz+ziW8AcErTsALY/sgAopumP4nugx
osyeExdlhHWet/eiGpBeh+C/1BTSJkuQTDeL5Dfl7BYaaPFLiCmmJ9JaKXtJTZx5HLx2Z8cMZFaB
VC3uROybUXzQuuLcWYAFpuoJ+TKnFLudGeEKKEawiSrZNczoT5rFKzf+ZRyEBhDIXdEAt6tTmwCh
tWg7VfV8yCSlOXcYBPqIfw64JwFq+2WiJ95hfYkTXLoy1R/ssstGF9dzQugfJGCGz5JfOIaZncO2
O0aeAf9EdCXgjfEg8+Y07bDPn2J1rSKyhNXMgwbgw2NAlxTLMpfggbqMZf41zc9Qp3VEiaAHIYIY
6+lGKtMUxDIOY4mHiVOD57Y9pJod4WCMV/i2niUjxOZFw7qoQqPHCaTxRW91cVuN5iMWZys5isud
OkeNs1KxSIlfhiqDMOTlodBlQSInSVthFeqWwKRzf3aqWpmPtUYW02F4+LTLaVMhyy1iz4hUI7bl
fuSvjAXcI729fNXC2wBVoxAFi7jNLEYjq4gYC7lenFWh3ClIrxtmeTtM2pe6MLMNZp4/w9a6TasU
B9RhzPeBYCD4STrCQKrdy9mZQlBsxGmK3biKqfD0VXuDUdMNpBzvxiDnqPXWnod1uSkG7b6PVTsf
OnCegfYSUIioO/VgTcck6JGVG9CaMR1Ri05q8yQE5N3k8EHD7x4P7APCEchlgMqWIF5o+q1QH0xI
O00c3U4+TKECdYuBxMwwbni+7+KyuFPJZ4RZvZVyAezlQGoBLSjfdIukdDtLPGJCbhfNcOoLBOU6
Xs9ByVPaN/HBSm+nXuFk6V8yP9x2qXQsZEQhe8Cx2bSr9GI81NpLWD6VVuVKVnJMtWmTIodTWMpb
F3V7YOF7Tc/3hY86X5fciFZ6jgb/Th7rp26ooBgbqMnOngi+lzhau1cq+XamIbfmY1GLd7nVRE4/
E8lSr+Mt1paUs4islEMThRiaeBucw49a9WpqNwXKO0jYPwTKbwSDKe8pu84r3FokUScE6W0rYTCB
1wpmXfqDVOtkdJLyRc71uzykLI+acAwOV/+Sy9ouy7Hlzrx9lRvPMhIwqVjsDQPDBCHcC/J0ouSy
r8d+Gwnf4jzZ5WlyH076Y2JgPCFX4UNiCZkrRpK+NT2MCIVMiPBzCqjOqJ2OSiBZhVEWSEwEkavD
+LBhMqxsnqXSzd/D5P2iXuweHDB1lPtZ1OIRlfjpq+zUNp58kes1ruEA13OzI7L204v6I7sNVo7v
D94F0A9EXTawD9CRXFq8PzSjqT3U1cpzAcYEPOYu22IR5Sq6C7Nlk2wEV92vsUyuy0gz5+GfRq05
qH0XqghT1dZmFpTn5AZRxi0upGfJLZ7G2/T2r4bAIf2a/KhvPdfbDo68pRe943XbgJzmyvPrKmgC
FIpUtzqf5FBPlmkdcfC10azpSWPsfLzcKkugmqVvQmHlAXaVP1o0pF4OGe5ZKLZ4igNC9PcKJN9m
o27Xca6L1cSBT+CDaIhKAhxzESCVl+0YjWy1lRDl59F/9si6TVpwnLJgrxXaXvJBv3vjj9TLjp1i
PYVB7Xp9/VZ7mZ0N5husE3vsvxuCaKtNv/JSWcD9r3u2WOcjcUimmlyacmLcpU3woHE22F6BgAQ+
mreBjnpvUYxwFv4gIGlHXYEIUOiiA7a3hmBr6gUJ1enF0/TD5PMwbEqoncd26rcWjI3MnBPeZImM
YDMVr00d7EpVf2y816TEfC7GkryP7lULu2HUTsTA7dPnotecpHiN8Y/oH0vjMWt+CAbG3EPVOhVy
/bhtwCTjDdUa5MBqyEF6dRwjCMAmxATNcqaSM3rlBXG5UK5v7MWGlLGY6yaUQs7+K6/hxIb49aBk
dnE/04+nHfnnYtNt5G0x2aFkj/v0y0oH5hXyzyX7nw6gVgYqDdWJJUJ/gDGcalJdncXHdjPckDzT
b5MnE4T25GgObWJnmT4lt8VuDR+w1vJij0joeDONtFx7mlPoj7PxcBUesIcgyVv/XBnn/DK+Gids
BIo34GqucLp+ppa4i86tbTDjczOXGuCm2CvHYZe9rJ2zc9eXjRngLbEgxSPtCm6aIEzv51EJySL1
ADJS/EieV8ZzeZT9a97eNfH3lfDuUEWENFS4W0G0brJD/9Y8Ya6IMrHbbr2n4TU66afoqEbOmuPE
1cjmAweqhIx+lwJFaI7Z3jXLKZ6rY9Pk58485MHkDHXsroxszhFcfLxFE4uXbWrIgD0smuidftPe
GdE23FibZjMi8uQgI4xF6kqouTaoxSmKIj5RT9jm50YIz10B21QYVubr4yawYQRcTJ7or3jRu++W
twnmTWGXn33zzmNXD2vaale76e9X+6eBxVezYiMcfY8xDDGnRfoCmjbAME4w8w2gmpUPpl3tprk1
thEkTg6NK00WmTdMX8/LoBWeBu8Pz6BNP+R3oEdlwbpPMFxvcIiRSt/xqQya6XTKG2BGXPlw4wb/
PClvAc7rHcbVfroru37ne5D99eo2g+dlZuOxFH0oqXL0lmaosfC6tsXU3HsB5d1qxkHkuygMetuQ
U6eqY8B/iALpVBGo7/XW7SiKW2OqN7JvbYzyRzz0di5l0i41gtSNyGU4IWE/cGcD+6PGbLdila18
o49mHNF6lMPZpvpVdbqo+kqoKysjeq8RqBxuqrKf1q6Pj/YKUmy4jugm+nBLRmmbYDE6lHMj1Mlq
v7sNm/4xjb8nauYaDfS4+JSl6XfLD+3CPIe9B6XX9NyVHfvR2rPAViAppijSFeW/G6PKK2Me5urt
9NUnKfFabAPMTiFA2skXLA43ZmhXDi8iJnntGlnofv0r0njf+iLSGERyEDI2iej59pv8jEq74g77
GBon0h3GEWPTDc2KK4DbRTX8b7Mok5BHYk/r1zVXHRnVIRzUnGyEFtuVf9MHL3NokkuvanlTVrkD
XACG5X0Q5/aAXINWwW1VTGfotA35Ssf0IKUogxuFxDJGYO0s0st20CgytX88CAa1hrWr+6Xb1rns
RtIxNpN25+ujvLcihHb6TMKqvGi2JvZDnmQe5LAgdxUVv0cT8okc1QBVldqJAvACs6UqiapNKhws
K96miD1mYXzsrdT1CvJUCaQsz8dYhBpXG9hyMbMToKJT4Dbq6TGuArizdcRPVjDNJrY/h7J61Xus
GgovfQik7DbKfRUZEbjUE85DgS79IXR9LXPx1o+o6qVVRv1d6pvaHuW2v9EnCsFhg61TQ9hq6x25
kiDfjIBTPl+fCwrCv6ZqRt3TnEza6iqRoCnTjMtnheg/Os/Hsws9FxEXvgTIYDGYkW2JjdtKYmHH
ERQDU7xtQuEulLW9oGAUGiiA1ftjIme434pvViWmzmhNNpa+a4Dnv4pmF7efRslPxfFRVRCtuOaI
N1IsNxgYndMQn7xedr0EY6/k2SimA4APp2jRXggsVyZozoTXvIt2EIZUG4sMzrhcsvbW6PWndkLE
ypeG+BCRfybfKehw7S0WJN54wjmZTml216i/IkDTTYJRYIMfGrMgJ1TthztfVndlDrV2wspqwqCs
+GPmgyvgoio2p1As0Cgpnr2mPytYrlEC2ZgW1mSNYpcmMi1hcD8U9aHDDKsnUWfLjf4Y1u0jpZ5X
CmAPIvgoeyhHapPsHqq33cZMSzx/p9nRATZ18pShMBTGPyxUzoymfca1zU2snJ2xml5ci6QW9alw
ypMhbAjWjKfoeXCHQ3E/A/Y9t8TEzc6fg1NzO57WcG8LYPB1ADdfse8iAmQ868bAd4GAdEDmffzt
8f737pWNuFdP/va/o0ReNzffJO+aM8ShR4GMeNEonweM/5rhpcZY8fOddnXnkX98H5TOv3/XSIUX
Q24VjEkL3lQKIXXwv2xgEX42E4/ISmKuKk2BZXeX6ivlwkWy+fo7LeKoqSqDJhD/rgb9qOyje2BJ
Dlbpr/J+TThyIfv6n7agyJJYxwVmGUxjJB95tZyjHdO9NUhv2WXRborIPGpd+FVp8o3nxU6g5HZe
oSptCcq2QUtnqkZeZUpxUg3Ys0bqKMopab0XX+2/ZoCuMhLAjmf6L2MorYpszqvy8niavTzniouG
/+wV5xUvT+iBNV2uN+Urx2g82NGX1q1vSFfGWzO1/+vYHOdbERMy+MPUDokvLpeUlA1+VsL4OOfZ
H6I1O5XXgNQf7P+LFhaL1ou5dfqIFqaQBHCARwhqGWpeO9Qztp/vj0XtZp5xbDjIQc3x2uwGu3ju
64WSUiVOE/wrBNsbn7smZbJlG0cC7MRATAs1ECN9J9X5ys75YGFfNL18MPZjTPaYlOjfZ5X82u7I
AztU4VnYa2fNomLy72EyunnCZtbfYptWQdOJncAlxmvxhyHlFPe98AaQNJdTd0DYuKRK+4jTxV42
6tbWx/g8Rc1WDjzlpskBA47ity7sv+Lz5aIL8mb0E7IosZKvZKkWqcl/dZTtxzomITi7+C1Wl6EM
oRYOCWA2wIleww1aH0ThK/fThnJN0swelAChXiQZIwHxGVK1A10ybLw737D2plzuhxbZ7Dy4b43O
tYB9eiJCmJL6Y/BEG9L97vMVdH3CsvvedXgR7Gqj50li0idntQqB9+iOGK3p8S8q6//5KGS6kGO3
8C1ezB6qpIrPVcxH2dSJHe4BZD7X7uRMGyRIVhfLhyMiktb02WmTpMLlFOB3rGA2W4ETSCun6PA/
rb98/s0WWe9/D+hdE4sd3uecIBb1GbKxytb07wPBRbrGSW94mHh22558zDNXqeF/w8rLs5K5etfs
4jsiZS+gVFEmZ80WHUm2iwIUDmrV+/S3sUH4zcXW1ZBPaN+EkY198ebzYSuXYJG/w+aFztuTrJeE
quFicatRoPaFWcSAjax9lUJ1QtekNZKT304mNHPSEHFfdhsN2bzE+wmAeaNE6O0hwSEE+Al71o1X
8k4xs8fWj+3GR0IpETZYnMq2qW3SCrkmAWa1LWtDf/BkVOYkWogReW5CzO/MZAVdstCP//eIyNyL
GtpRM5Tkcq1k1szuHnFybvpT4ENj1iTprVO7X/pkFNjF9cd4QndH8huJoBRdp7q2QyumSmxFx7Gc
tpWeDq7vQf9KYINu1NKIsdAOXj//8h+h9/5y93AjoWSMwv5lP9VeI/mHdvy8g17VXXsMdo1bHFIs
KuOdciaNjOkzBZfcbV6izf9I+HM+CBaL76ILizWvRkKYepFKF4QvU1SSCcgfUbLgeRqcA54tSiQ6
cfBlRBgInzVbR1vQQKpoyJDbjKYvYz1swRi5aazbJfOsFAgDga3Grscpyn3bJefYqk+tzqPb+yIJ
a2zT60tZpPsUysB4zEIRi5lW5UzJ41RPzpMZ3pXePjJkV8LHXe4G9/PJuq6hICsMNZ+NgiwFG3ax
Ta2+RJXL09Oz3phfKJ9TjRxv6wkYu3XS56srDvE6/iZNECYOhZe5SYXFh544RS6CuWofJvNBqKM/
K9364Fy86Nb8hd7F0pMfZ/kYmenZ8r53GsJNvwZ9gzKnLZYnX+6cQsAsieso9RH6xU8svPOM80of
5q+8XETMgQjOBmsdPtFlHzopsFLTV9NzYeHAqDMdaeG7eR1hKDqby1ebwpCA4T+Og2T7w5oLwEeL
APSNYiGQj1zRkrgThFI0mCkzM1hvoVW7ovGaIl4pYkb6+UDXGlp866biUElCquCBsZ+Y2U4zcIAP
HCNeqQt+0BA44n9gvYtd6UXYeij9XArNvhmd6bQS9ANRd0Xxx+cj+ujyuWhpsaqbPB4Mea708pB/
4xov3zgYYw4g0+0frMeBLN3z8FL+Aoa6EqJ88LIlbJiTF1ASJBlKwuWqUVpviBNLLf5GmpNLoW9v
HlQbHtKGG3635p7x8VApxZMtEXEtXopbBIOBTpgMOFvHgskrlG9Z8KOTwjtrAL8Vqk4XyA+th7pt
b25SKz/qMlJppmxLQZHaapp+IaO5FePVOOq6tifyTlJJzppoSxnm4jtkoteLU5MX3ALWT33XfR03
eMabABPdIr3F/Qs1Y5Li2O5WuwGjuc1aavSDI+SiA4tgUczA6+kKHRDlAWSq7xj5mgjSWhOLB00v
I1Q1KElxljvFFlvUnfR6ZXOuNLGEDxDgCnlmZDSBG58JkjAJq5UmrnPI4PvRpeStAmVBYfFeLlmj
8Iw8a8255hSQA6qRqVIamw0zOw0445NORiZxPt+iH0QJkonri4xUrkabS7SWlkb+KLSABEKtOIbG
sza9plRhxy8U9aGjl5spq7Brxn0PzUM3NfZyJLxGaX0qkvC7Oh1JIW4UIXCFPP+iejImcmn3E82l
t8/7+cF7YO4nkYw6W9Wqywg9jnMNPxoOrQGEti+abhwY34LuV9vCKJyCrwH2s5Hxs8WypBGCp5Qs
5UoPro9NesD5b+BIrppkcC+nJ0VdLPcDvhR0TbsaLKdUMfuO68H2VZFqcQTFKt9Gufpq4brc9SZY
pzbfyTzFOhyw6155MclmrvRqXhSXt+OspMcbl/gZSKa1WPtBmuWdMPeqdwa3Iw/jlk7623rjXFcc
80Q+1Ikbe0255YO1+r5ZS1zAaYw6V0sv4riL0m99Hv2KZU6xITpoCXqZKKwNeBZZEZB/pUfrcTqG
2W+f7AwmIUHYrGQVrvfmZV8WEzPKQ6zHFZ8g0iQ3L14k6IkrX1n+9CuTfLqce0UYpyEXvOJcZN+A
xG651bYShhwD9Z0wDU5y1cHx5ymTZPZk3uJMv/m8B2tjVC47UEBB8uOZilPnv8Twa07F5PMGPl9H
ljh34F2kFzVJKscmIxTy4RRnb1b4pzHXBAnWGpl//76RobMEOWPVwJQ8eVJpq8mwb6K1++CDy/9y
RSxCKUEQmqnoaWcc8p0nAYXOv5X+LwFNpVHGQ2uno9OatTGFrrtEPTZ+vlaYYyD/713J4+tyoHFX
+5VlWcU5LxHMJRUaluZOa05N1LmS8Cqha//59H14PlIIxNVMVmeo8GKBkLlFaHUw4FoN28QInDSG
0FI+ebnOs+rVCHWn1KXXXHg0YvlZbaaVmPLjA4EqPK8XQnVxeToqgjT18D0IKi1bN1wL1TsH+sds
MMo+mW1ylGlT/0q3awTsDxIrTPa7lhd7U2/jUY8yWm6lY5U65RHZeheabxYdgj9zhqME9FYXKxty
tdnFB5ey3vDUjjVmWf6TFz2gZmkHXfh9BoxOgrkLtexgwAoxKqpXdeWoWrOtVOEQZtZKAnH12y/2
rtqBywt7vkADHc8Rku0cOiSmHbghYM5GPFD5nmGV6drJ+/FGQ+dxxqUz98vsTiXlqlz/PRdDCu4T
oHQ32IZOs9HE/azVI7j/NfaHkB6Uwf9tcRFOCkLXwN/ksxedZoPRyyn1r2yljy76900srtSY90Qc
VWylVttqs5LVcNKQdykkzEiE3zV7t53i/RD7u3pQiYswvjMLJwzFb706nVpx7bK9hjFejlldXLZt
2/R8EU4TOWyc2uOaSX3MGIYvzeSdkoTAZ6AeqxiQMsutVEyoVlvIZvPQCjGXkFo8SJNsk9XtUa6L
gyWWx1i615EdkoxzLOwsJdsSrgDE1GYsi+g2cOTQM3dKxJ18+WsdYznRZDd6eYB27ZS+sdW8hhJP
7Fp6ZSfeE+yDDZhlDStjRYeCgKGDWaroDbSvnkTm5HsdvplasAvQvi7K9Iln/svKpM3b7fLEVQyU
BQmhcZQUJWuxB4Zc63zAp/MemL1T4o3Z/w2chd14iN3kNvzyeYPzCb5ob14jCK+ilM/xswg6FCts
E0+lBgWbHJBF9CUL9ONkaHw04expytpxM1+Nl+1drPtlLoo8J2zwlnUf4Q2NZDSZTWdyQWmWL6CL
bsXprgqdypZPa27nH98s/+w4dXG+oi1aVUrD6osOQuUqrn8MnRE3ABeImuP/bzf4X0GndzFCnKRG
IXs0J/lvaR+6nS7sPp+6hSTwnMG9/JaLtYJnbayM89Etf+8dEVdZO+pt1IOI4G+6TYwiFDk+m1xu
YK/lw6+f45dNz9P8bnSVb+Ct1hNmeSF+eZJ1U5d/knFy6jDfGgXtIZZvSsP3lRGvrZ5FQBQ06Kmp
4d8Rg7gfN/VZ2VtwQk7z/dj9Ke5SF72Itaf/B7Xly9Euw6A8rMPYZ7SZRX0hyx3L9FG7GBn1gGT9
rWU8yfDboqHdtxGpmcC4I7+664xfU/NQV75T9N5Np/Pgm77HHdTRYnDhidgV+vUrX+j6/Ljs6uJe
AVGgioVBVyu38FFmteMN3XVqt7V2wytS76ulkdWNtbhnas9TgcWz0gOgJ5JkYAI07uTxScLzotZy
dxzze9O41/1vPh/I0FZi1A9SVhdDXopojFZfxXHDkGkISdhgExsnUepQPNhLYnhGRsShvsHF8isU
v6ZgsUqz2fsCsWUJZkqXyYOvdOlvvLA85TjAJcxyOMuvPIH9wQsRJ6ZL0nAKYTB3eKDlVbwRsxTb
43Q36Uc9+WLl7Q01J7wFdHvqsUVU1K083IeV+JiE2fM06SV5Ne9BqSC9Br+jwaLSMtm5ddsDAYtM
ArVCdbQUaRIolgFyDqkUUfKbXn0FnJw4qs9aNAF2KOsHLOvOny+1+XT5bIyL83QwYuTX55Nc961d
aopub3YvnzfxYVbn/XdcBqciQHNrjsuSg1fZ4p9AdZhMyc7PIOjSfbgJMFwdt+QjOcfJQvIwSh/M
/f8kDzsP52q48swRAXUsXoltN1Y+RdpE4iYuzG1YGPvRz3ddqYnbsvN+T4VyX5sGlE1xHxa6babE
rrW27SLlTyV6/B3fNHJHWUjddmNpA5IGgf3aeSNuK7BzBEfRjoKazSZPYFAKJ4rvc5RLAnXYDOg0
dPE3vesw6SD5iKTQVknuO33aWWn228yRCxoC/svWLsGOOn538ATtNkzZ9tpjWahuS/q9mwAWyrnr
/dG+RE35K2oK19CzbVKXthwl5yRC2CJSf+WWej+FsQCAeKI2D78dnvIwFffESI9wC/e1dyslFH19
Ogt6WOfO6eqHAHElLOUGP7gthvBb6me7Su24WtvfFCVuZIDgGgWWLugPRWTZCBkgUPKDKGgrSpjC
BeYvWW6+NrL2tUn134M1bq3IO5UtTNikuRd7RIwV38ekdMTAqBe1g9j76Lr4JPe8wnO8PEf/sHGh
yqUF7NEMGN4g5c+qXB7N4l6c6OzkueFkQnjcY2MPZtGzjQmfhqJ+M0P9V+RHR9G/A5u4R1jdESXz
DpMP5B7ukV9BjYeC7lgHCeDUX58v8ut9BM5LkXnzgv/mqFhcLoEFBqtv4JkSbEW4yWhw3z9v4frW
RDAazWzMiokrWb+Xl7Wml3kmpXF9HqlVSsxzq/Lasw6ft3IdEly2sjgPRrKyZQ6RG32oCKd19meB
JrGQPGFTJ8fqBuubbSvI589b/ejrgf6ZSXgy0evSja+ajNiMBhTqs+oQZd/T0Vr5eNe1X4YF04Dv
xxPIXGazJ7/FFKH36/OQBNu2tJw2Fg+V5CP1/ZWiq4PPxP/HiN41uIhxIiGOagUBhHOWGK4O50UH
1PB5Ex+8tBmUoc88YJC8VzX11kxlvwBdekYxLXOyYowoSCoIO/o7KGZOV0bOgA6UAGTWyPqvZiXa
5NF3vhbc9JV4P47ySo8+mEaykZJozFUDXVtO45inBhZNAsmPotlHerYX12zBPoAncR3PDx0Urfiz
NHTwGy0eCONIPW70aS9tlfvedMY3KbQlSKPyJgROoH3HQyHvnPyZ1+kYbO5ejlzLqxwZoD/XtwmK
oCxai6ISbryLTd8ohd5UDc+uNi3eNAPkn26EBcaMcrsXLMhGQu+OwwAFpPeCnSbp4KIkD+fZpso2
4JaOZn2W0+HFaH+1JSn72Mp2sSATofakTvwS0orQDHccCQZlZR1nCj9/NQLIsOhI3QVh8i2ru43a
TYqDruxrYqZIrDXdXToiCq+dUUDYBl6NnmxzaIWBS6pDGbEB11BmGYGlnxw9K9Md6jEAKjv1PkFH
sxWHu1iTnCRT/0Sed0pxZMRBiCu6JYdHXF6guRwWCshnPCjNBLC6wHXSQ9PLVSi0qf/YBOVvtdXI
TIj916D0z2lfRZscKHNjWVgxYxslhYO24aGKRqipiVwqWFhWZeGYyjhtkGX62Q7QYlQp3/tq+buL
hRwgTv0NW1XzLVViNHrrwd9hUox6oKon2HC2PyBpUf3pInyCrDi7baLilGja78EbvmVVf5RUkjMF
qtF2qYr7bEQIV1FE5LLr5xxMg24FTmv+yNH2BIcsQ3jKAN+Xmruyaa9PIiwXqH1SpdBnL4RFMDSo
TRQPEWZvvTMHjKEtv5XOBDmj2Jj31g5BuG3xisfFve+2K9tT+yCXdNH2vH/fvffGKtEbllF71k38
HZA/Slv9OwJMr2h5nWoVgcaiBOxOdQEeULXDA+73aCUbfn5Qh/J3PVbVRp6CTeP/QSnJ1oanOskd
dfypqSH+YHeZfF+HswJXsRPD6bE2fZHXUQ+XI95XI3zSsD2GQgPjRhJ3si/+SciXwpiv3STvuZSt
cis23S5u8y+61p7iFlaGCS/bgjAhVcNGqU13kKbQqbMxs0WhaMn3yIeaK9NWgWNwhTx6lVGRggrX
avjXe90Uud5x4DUkvE2sxbyRdyl93Eync7etDsW227fb8rBuQHh9y182s5iinFw9LqfVdK6Bw2Jb
fQoE81jrzebzZbjWzPz7dyvBNJCHHqZuOiOgFlrToWtuAm/Yft7IR2/Ki/W2aKXMw3yQB9Z6dpPf
ZVvv8BNY3Rlkn7Pu6/xR9heN3vlWALvMLb+Ij+SmNvpcwlpp9v/ETxUvZ9t/yU7jVgKj6am7teTv
fLov3hIXDcqX31At8TqpUpnRSb/j6lcWYV+SNOpp9LSNpa/lBD5KX1w0t1iAIuE+wF9tPjhy+3t5
Nneeo9jTFjTHAwkMnqg7KhvjV/Xr6I5PHk/lVarrhxP6/hsvVmfr9wkGhfRB3WXP6ibdzdn1/mZO
rq8fVx/EN2RO383oYvkgS5GWWUdrmt1vUIVwLIliSufotuLkzCoWyI+r7O9riOhlo4vArQvjHMlJ
pT0nae2IaDCMB0PI7LTvQDsLzqj9GuR2N/W58/lmuT5faJfUNLxzjTEvfXGsqMritGb5Zv+HtC9r
blxnsvxFjCBBcHvlJkqyJEve/YKwq2zuK7iBv34Oazp6bFphztf9eutWQQCBRCLzLMMTcoSHKLvr
m/g5mcC+l6hryd0GRdcV+Og/NYQfexgoArAJCNgESzwZvH9EyAurw0uiO4/oGzMqf5ag3nl6W8Ks
F0X0LgIO3YzhJEGzcxVC+rpQNVvlFsFDFbFcGDwKDDm+KRWK+5s3cE+PZCj/lH/QCA+UFhK96EJ1
4F427D1JLH9EusHTe6Th/giSf/LYWYkD1WKgZSy3a/h+KLYJjW7SJAuqvHpGsW03EiPoeeLXlgaV
eyRH8MrshAzlX+Brp9xyWcG8rEPVQEvPQ1htNEKCooJziln5w1jtuMBdm6VN5VmVUiBrgPxy+QHZ
VpuZQPTOglHZu5RZbtV/mpXxHEpQxEfqBjymp5mxCuQ6QB1NDi6XUkJjFyoRxe3vW2A+PT8+hg7t
CuDuFXROFxGsEHU0KCLuYShcYqMpNlSMg9+H+IcH/m2MRdBK0gLYmARj0I25q3dQQrRnKfPydv0q
ux6Rv8xnEbG6oStEBoo3avU5iinCNvwpMLw5OSeu5iQebFZX5ExWx1xEKGtgUAgJMSZQmL2LXGX2
JtG3qYreY507spvspPvf1/TnXYqT+2WaizDVSTU3ijrqL3krgK6LfAt2ug3adb8Pc61RgLwR6BqY
IVuoACxeG3WhTZVRwbvWKLmbWFNvy5xtxXQvptCRULkexbDpBASBTP1BknKP65D7i8xtXD9pUmv3
qroSs35uWIJKtAWlDKCgUPmYY9qXLKJjQ8sK+IihQBof0zC9kfr/3QhLpFs7gQQDh7Ts0qkbcxzt
CFNdWdZ/leXvR+LbLJZgSVY2+cBikDs6FSx92rHnouknqH60jU0Hndk1VPJ3GiCNx6wmxlkhKDwl
id76Vm+kfllBUmuCX5xjNV3kaFV3kCXjMaTFndHmb2ldwM+jtashK3xD+scHLf1BHHPUI+xGI/tp
HIK4POWafCI0IuAjj+9y8QC46mMjP8hyKvuTXB0ts7uMI+hvGSmPGfSJtKT7q6bsgqz4fdIMv52e
LPyT2dicSV64Vr2brDuVdzcordgEAuUk0f0u0Z252Ffg8Rbmh0ICtxQ6flJ3okVjd1HnGXkFx757
AHPtmpm+1GeOkQnXsoRt6p0N9xKfqRmMStEhgDKBEsMEmI+vEC67kFA9ibY7ZnLx3rUbuYcW+oHk
pZsjBzQL1m2p2cJGr4E2ZamjQyzYCfSnY1lEb0xXn6E6sYerEbSOOmq5JdxOJlOpX9MIYl6JFWo2
I12/aUdrcgo1B7EIAkCuNtVoAbbQxOLVodE12wQhdogA85AKT5JlO8/jt7rM/WLqnnIddHDAPmcf
Doagng0n1TxWMUyUFWi+4r+ocESQp30tetesIIeo3g35DQU+1ug4LijoukU5eCuK3XYSBHJ6rCL8
0RKUMbP+HDN2h9b4NuJNMFq3XNCdFjGPt0R3KviF/L51/5Emvu/c74+FRa6SJ1EfFmCJX8K6+0PV
mkHyJ31Q4e7t5SbEorp2Shzg0rudwnmFC1wTrpqAngzq90cmIIY07KoJ84lLQK1kehPBqXEqOArc
iW1U1f00dvdWdoRJkKPfVblD2DHqGhsmpjcV6QPZqmzJ8CVNCyhe3FarnIk1/AWPBoU1U99luM1w
IKArpuNkyW03HMpcAQ8mjxmajNZrLSz0juWRbfocSrtmDn634g2q+TSqwz2sctwpFl7LUYbET4hN
zZX1kzqTMtrHWoHIKQS2oxxBXcDaoQKGOUocBEmPR8qlitsnTXkZIWpR6c8WWkm/r/5K8LMWN2nG
+7KNI4QNWHU7Kko7sbImmDF/v+/f93tkUr/H10h0oS4XJLs0UFHMJuNAKbehN7NPwMn4381mcW/m
KeiXUohAW6IcM46Xpl7ppq0t1+KWNCDCSMICA9SJjosLtCtCNr/P4Wdp5ftyLY5DK0JIpfT4Ikrq
a6ZPZpPq/lzpViCkFwkG4r8P9/Pex3Aa1I1NgCyh+7O4j00adaBK4vZDmcqbkF3O4ACw8/+Xw8yz
/nLJCtiko9OBTdCW93BasNGEsIW1khde3Wlf5rK4yZMRt5ikYpCuFhuzbrYZ5GJ6CCpr+Ro2b2Uo
fYEfgpRRE2ZUBet2ah9zVD0ZVbwyu8nruzTGjdt1Xi7gBSnVjgQ5DIIkJjceejSpkmi85f0aCGLl
My77KpA6mNRwwMaczIcCPinmRGFmtxKq1ya9CBaofcpRJs97BdKaiTiSWXyiQtdTsJXtovwLPIuo
YSKAzx0BSizIn37fMDEsdiUJSiUXEgEPXChOjyVEkyz1iT49cXNfmuVRUshtGo2QgpYCku2TeqvC
RcSi+D/ljyorPUi8omG4U83Mb42bOtQInOVHEzZBlglJilmmKClQRsVhlkHBV5Xo1Mqy05TJAT4Q
UFTPilsF6Opy2sQ1+oZF3z+Ac2jzEUpDw0bWxDtE/sdAy6VziUejyuMngsyGC+s2IfpLCtJRMRBu
w2rhWQ0/eorMFupLtq7Jz4TddA0UTeOt0uq3CVSOc4gaZyEYnXiI5iEqvghjBgvjDW9ex+yO4DWV
lXtaARKI/5uk0HJRItuy8Lrm8WYCUjrVwH+B+3hUfUTSfTMMW715LqFUy7ija2cja4NsfEfv+L4N
70oeO6SkgT4cY/4eFfRpUu9iI9nHvA/tCUq44MOZTivVfkKagCvP07BJQOWNJ7AKtyB0U1SuYcbV
PmvMeAoBmLQztAy50G4sPJNiY0eBjdFmieWy8ToTZdL4Y+pMNzR2kgWzGe0QMSWwBm43yn2Vygcy
ZhuqTWejym45vaPj6LNmE/bRzdSFn+0Y74GAf85DAUs4zRshN5+HZKuG6bYV7XsCrxpHaXIvl9Wd
UkQXbfhTtkEu6j+0OgkJ3L8qtVneH9FJe8jqBhlcFu1zPrnWAPjM/K5G6IOEDGRQ76wmu00gY+oK
lR7ihBQQvmLPtLgpMq8UyECLDmXmjQUurl8VwA8SlnWOCE3bom+mAn5UfduqyrPRG5dIKKCNk+Qz
aqC+g635ppJnvSs2YCJ4/2lEB98TLNeZuwBBvCWwnmdDKODLIi4lvzGV3BZJ545NsXJCr9yEs+cr
ij06hKqUf0/YLwF9gF8Q4JkTlMJqp0SXYRzqlYvwH5/sRwhAsVozdchi/8ADEr2psBUwRDNAjbiz
WLfLsqCe9a8MNDxJu5Xje/BI7T7WPZGbb9z6aPRHNTpiYyNPxDGygnHsbNaF4N1AlZQV/zLCxyyF
KLg6dh5FY8lW9InsqhL2P79/iH9yCD8ngNoKuEfQ/13a99Ca9Erdx0C9wgZxGGvPiqsg6tkOkJwg
Z2hDSRP7zIHezHvkr7IOO6Iibj2SwcRMfYkbYlvIGFkDVUMO/nZce2lu3kus28jpMW4+YNvktuhI
ZdndIN1rEExOs9Og4mQXtZ9K27b6VEbURvifPj2E9UkmJrCmzT5kqjcffpE2XlsC3wCLSktbuS2u
PPUJmFfwTwCewACCfpH4hW1jAN4kIF3nj257nyunueNgONQ2/6iOYrpRY49wn1trclzBkWNgKA5T
fS5C0X8E+i97s9T0puYNNPNmXYA2Ag4xyZ+j6R90W/fTU0WfKMqia6nUlbIUephoh6k4ELL1010o
V7I8MdDWte7CYLbijA+NFwX9Rlrtgl0pYqN/PMuXWyBuzTIX3+/HMkx6tYJo/aXxJ39y033i5o70
mG9rPzpHKxXWKwR9jIZ2hIyywJUaCc0EmUwNo1k1eACemjsQSIcC2Z3uptviDWgnH0KuJfrXjowS
s13e8bWM62dpGT/hCxp5MWGqx0rWxw24Yrs4KHC2D+o+9OhtuOl8adNuhicDimNOFCRetllVhcNq
fj/J39+oiyyZxgNeoUU7QUlS2CORfMphttpoQZF0fj79LaSVVPZnPvd9wEW+zOCuxoZkmC4CgtZl
3SGUnaz67fcAtTbIIl+uOcpzkYluILRQYnG22FO9ajs5r8xy5TSIM8NVQJchgLYoB49JbSqVJgSC
ABTEkE38IzS4cLdDLQ8Aeh/GznbsarcWgPLu7/MDyfPa6LhBdDioWQa4fN9PSVtZnRZlmbjounQ/
arpnQu8gURRP6dVbbSiemg4Nfv0IZTK7M9XjFEXvstFe4tbcp71ZQPKsfMmM+Cy3sAMUGvBnZqy9
TU3DAqR9VRN5Un6fF7dj8tYg14shpNYBTWtFUJZ5VqvOcqBQD6XODKZ/QPnbSu2JRoVY4wFuU0ZP
/RquOWlBHqReRkUi9euGCBfFwkCVoZiWliaw/nXAa4CxZOGouK6absvEUy3zG4bMVBfsI2t032AH
qZD8Et7ZURPZNXQzG07PdGxuUZH3mxYdIAoMh9a+oW1qt4qwrXxvwbCQoSlj9qBxqcNDq586doib
h7TLvMairgyhkDYpbqwIgvztazeVfsjAvzbT21KCC2XzkFsRQgKaCi0qSiEqcFoelL2615Qg77It
JwzPnWdZ70+wVEntKVQPw+DppH7Rq8wrJuiYSihYcTA/adfsTOVzrD51pPBmyp0aEMQmZ0hzH6Xs
j9b3+0TiQaa8V1B7mRSwEOCB05XCnaUS00yyI1SN4h6+Ysjs42oHfUI0nt5q9Hpio/e6qvaGGBkg
jJoT6z21cDNAJXpKkD4OsCDsQDWEC7pQnnPxoofqVleepumu7VGER8wzu10/6I8GVsJW8x1EIgEE
1VhAKu2p0AWu4fJDJ2WgVJnmaMnj77v52mnFvYKLBdAhMGMXJwkagD2VB+R1XL03C8PhhEBcf02I
6Mrl+T19XAyTq0BaabRH+ljtJa6/6UK5CEk7xRAmFKVfZqEdg/U0dAeDJQ3wlnhqj9FumKS/v893
DnHLyPE1j10E/BAM/LqR8EOgQqi1aJYlDwwpm6x/SHkE7JC+csNcixU6MFBwuQAhGbztRazA67AX
PTxV5QTMK/ZuSNvfJ3TlFgVRgsKqFt0x2K0sFUl0OCGivjrIF3aojya1cU6B3fGBBUU3eHB7blu7
fDvbdkedq3vqyvg/n+/fh188qQErHKYRRQLI0sEvt3ox9N7m5K2KVxK/aws5S7vIZHZFQHHp+0KO
keB10nH5AuEtDypcXvKf2dBiFto8k9kVxQQR9Id+icgqsx6hwnApWuAS6WsMR54yiVbu4Ovz+H+j
LModYgQlNFFbrJfUbK188qHitvJWWxtisVQMTj5WTDr5ks2HmW3LrnZ/33RXNNu+r9X8E74kw1Fj
qpoYe/nSaTaPHHODLoRvOSnfib+pww/pRr8jPhT/3PCE0DoA9LvyDrp2kL9+rTmwffkFndSg7z3g
F0zQ+qFbBsRYOLxUauH2iB3xim3bFcDF9wkvtvkEz9ZQarA5oFcwfEYoALmSPTzMJEpKPVDo4Ovr
rsuCrX3KRYrIskqrMhWzhLWpawAAr0sraNwrD6rvM1skhUBn5/DBGjEzVBhB1Szt/sbyM986hpCd
Gnwu7cCqcQAkX/mCV8gP30dexEY15KpWc0xucHo330dbuhldbCS3D6z93A4vt0/xhiKc2JpDguxj
NZWbD9vyNviyiZZvulyfpAreE/KFbNobww93kDzeAqXngCb6PyDMYbqaYUI6RJl1PBY7tmxIgUsC
Cx1LHWxiH1SU/laO5bW8+OsQi13KUga3ViHLFwD8FUB+rRb6MbfWBe7JNlIaNweJYFPfmD5cmF3j
pvyMNiKgsh0d+AkkUfd/AOn8PufF/p2pL0mMXwQGX1Haw2fM7eIW3UQn33A/RNcsQ/cMhQRP9aoN
Msnf1+OKgub34Rd7ewTNAj5OE/b28Bb3H9JQI6dTnRa5ZjqlqEEango/otm4aGXkq9fil4+92NtF
PSLKzxNvQw8fIxU23XXH4TXcFYEaOQky7imQfYKYsbqr52Tqx67+f2Mvd3XUJRSi1dgFZSqeSBlv
Rq65cOI6juYpTy8RsxxRn/o8cclAN79PfGXe6iLRi4E01soQ85agv5a3cSBi+dbM2L6s+rWYvDbW
fLq/XAGqFkWaNmCe6l3vD4Cz5Du+Qc0JMjzlfXj7/3eKrw4KkUTUgkyYLy3rTxEtVHUqMKig8imU
yS2Ah+eogxjssGaccDX4QxLSMiH6A5O2xVpWwiJFKiE69dnryPA8UtWVe/zqJfplhMUK1vlQoiON
TCHtVKCQbpCs2j28mAGJsDVT7Ci0IH7fH2tzWuQmLTPTUJ0Th5q8hD21C3Ao/3cjzL/gy64oIIUX
RRZWrev+aNJzmIqVs702hUUc73UokLIacbwg6V41gIqTV3Lq69nGl+8yb8Ivc4hqNS7UDnOgG81H
Q0CGsJT0Evm6KxAyGqg5WTftR7ZZs6K5urm/jLsI1yiOS/UQYmo8URwKpzxpsg3j1UhW4+PcyvwR
o1DURDkVGf0PsoqObkijtEiDDdS+enLHCsUbgUAxAa8o4tBm0a3Q060q1iSir0/xvwc25h/2ZWl1
PrVxbjYIzCP1eilgIUPnhB3U4vL7Ppy3wS8z/Kfd/2WgTpSG1Oh4sHBuoIIAZUzcNDo6db8PM18k
vw2zOMJFIgkW81q+VN1GhKoPg9ktkMN2CZZ8Et6EvQYZgmatdHvtikEtEXVwCjg5xJu/r2KVyBNc
EhPloqbxrkTJnQlgunpca2Q4W/mjNubPMFSV4egCJody9/ucr9TETWjXaGD7QVoc9cTFPlUi3oai
KpVLPz5lYbklqF5g0R40VetgFaC6XIDxNUHfFTIWtWIX6HH+/hOufV0TyoXwVoWzLF653xeAFUR0
jdwrF1JBNsYAkBfOC3GTrsWaa+cExjKKilIjmDHL+oE2wAonY6iWdJIIokH9aCW88WGqCV0khaZO
Ute3Ub/Ri9rhcrwfBHqYwyFvdZCYGrdmo9Ny9WxGtaPwZykRLgnR6Mq0AALi3ljgj8H4l+v2frBG
wMO0G46ccSyKG1rnjyZJgpRF6MhmHE8Cxr0mn/tL/V4ejY8hUf50jYHbfS2DmT/fck9/mfTyjOZZ
wiazG5SLzJO/suJVWurEFDgIKCIrIvnz+6e8miV+HW5xz9KuykRqYo17H55mQR/gWrKlHQn+czwF
VIjBT8WxwSvfWJIA+7KzIFGP0riUda94USINBLY6N1aedFcuqK/DLPM/Yla1ZiroK2SS4hcFnIzr
4Pclo2tDLJas0CeZcJlPF2rxo9nozjiqTpSiFTfrQ/fQBA9oXZJD38e3E5f/1G3f2DCDALqSmvfy
JMXbis7Q9hAqPXCciWvY+TXYgkATeX0on/pB8kfjvq70LQ1RRxDFADylfJZzrXGjCqp+cOJ4jlj3
3HAFRdQ8gVOqDikpSZOEFzVAYsqxr5U6rHBQ6Usa3zLeQmjyhnrsWvjPKwvyc8ciJYR3sT5746Er
8D0cDJLWDTCmEZeY51tOuY/guBJxrj3Uv42xeMxoUZvHvUnEvwZkN9p16iZ38ztqgA+o9taes50I
ZmTISgz61/VbHEf4NRm4qHWwV39IvJd0VAqOWvjFAJPFy8lGd4o7wEckH8Bx7hYIRat8mmsb7OuY
iwyIyGVcjDXDmEmC18pj1cf+75/sSgT/NqvFJ9OjiRtmhVl1svB5hKlJ8BP7/H2QK7fzt0GW32xK
KWDFJqZBXDp4oAgRG3vlgVf7mDz1oeqR2gi93we9unYKRNwhiQ0L6n/Y2C+ZR6yzIa61cAK5FE0j
mMMO/5Ol+zLA/AO+DBDSBM3wXsKs9PDUdCIIkxSNnzXVsqtf6Mswizs20erchCjtdCmSt7J+SFJo
WK3hCdbWarHPpjixlEjHVIAVsXXrM0k/fv8Y8z/w4/B8mcRim5k9GSwWYRJVot1kUM6QZLByykeL
ZO7vI117NUB2FdieWUkZ4LdFUA5hME61KJlgpFG5Fiyk2XCTc0+ht6nZH8bIbByeQz8l7l/B2way
KwNqWYKftaJcwj5eiVfIxr5PnWqzBCxRUFcneL1aS/ggK9H8hO9kc5JHeiulbRnEtC38wgCFiMWn
gVqnpIcSoKpPzOcUrGWrzM9pDS2ZsYJUbSYhLde1HVYPELAc0JKB1IA/RmHrTQ2/02sZFwYf7/MW
Fqg1xMwUvClsmfWQt5AgVVS08BsvidgYGWjEXD0BzFLbhskmR2J5HfSFGDye5nci54Hed3eQ4n/K
DTXdtVOP3lT6OYBW7sgUAonyqO00M5ugF6BYdlTWsC3ITiYrRzuOmxKIwSEg2jTYY6Y/YT/MJlto
XoI6/Ad4v0PN1dyWxh4d4Rp6Sg2xXKGMJmhX4gwlDj0qb8Fj+9Pqua90Ot10oezxUMk8XXB0eVnz
DHEv1enRyQP3oK8CZoG2kCfgt4+tbcExEA6+n5lUU6ci5FWo4iNK2FmHM/gNK7JNpdfAmielCOTR
eoxTcpdlwwaB4kEXGR55XNoj1QRXuEG2zse2h0k7Nisjb1Ehewp6dMbYb5ienkfIi8TeALZJaHIQ
2h4V86+ibiez8oymv41r+AMk3RFyZOCu655G6MaQ1H1a5h64I5MHK/XtqEtnnmbnFmLG9pR1h6YZ
ngYF2PyUHZrIcKIYlbn0tTAyr29TyFLAuTejLq8qqNfCdqsFEy+xIbXqh5HYi67y6kpxgLDfTakC
M79nZeaJhRxkbNklGZTmINk0jbiX9eE+lTRgpIQnOgdqSfcMf7OpEmDsAeoySiDwCG40yPFkWe+M
1hgMcXtTVLlnFHCdzNBgQGKTt7Vrgf/RyPy1poNjICOxhgOf1Y4scmwod/v+j05uh27AlVwA0x+U
OVzZqfnaytRvoc7SqeggS4ApdsWxaeE3ocGAnikbXX4SU2NLtDlEQwXzBf1BN/9yamyUMn6RakCB
R6WzAX+QhYrfLllbwaHg2E9OivMhUi3ISApIAAQuc0AdJTAXQu3cNHDxY9QLuy0MW4MmOVjobSsl
yCvtvqlq3yqog73l9gWBx7ECKnn4NJK/E4s8pDMQzhj3VAb6SX+GbZFnmdpGQjyGrKZDwTER0ltS
Gogux0LCX+7KyC3l9yZOHAJaWxWCjKvAQYj1gQT2UISTYBL0+rm8l6abZKj8LE/tHjKo6dQFVpme
J+if1qD+T9EmT15xaiSmOAmIZHWrwESnuinRdJe5/JjBnhDiKW7bVLacvLDorQkth42NrVThPhHM
DStwZPkAxSLlrBXUY+kEZMK+GfFc1iB7U3sZtHsMBYfjT1H8YySB/3IDhfgEp6QA5r87FQ3MHmjp
pqg2Yj+V4qYfQGyyWrSsjY3e/Q3DyE/6ARzOWVywu2lQbh2yyjbxBEeHqi8BUilbr47Mm6rMN4r8
YMJQZgwrT0nZXa80vl6nQCQ/q3wIrI7nsDo8FDFq5So9qrIIBDCKbUxcXiJoTUElw8AkvYHtl11q
nQM2UwvryggKLhxxEd6J/qQz0Jfoe8akjaSol0TdwlFgW0i1q0eRT2jtC5KCcxI6w4AIHW1gtegB
IelQ3tocPEEtZU4+v+hz38i1DaUHKzxGlV8OhUtT46bAErT1Qec4rlMBrtftIJebLHptWnOXK7BI
1JQTrwt7xluQAYAIwwGuIU0euhb1d9SH1Vy6mdl4tDhm0wmtkZ3a62c1BpK/e7WmBEaXPJhq9RAP
ij0ZTwpoYg1NNqJ6hSb6SzUJnAZWvbM+80I89Udln6cPTGEINCZUpj5Ry3Qj+VhJ+8h4ECWezPSe
zdJpIAuQ8MFM4B67E8Vjg0WCXyJkWV+t8QBApUsAXEqHu9qQHCX7mw4oTU01hLk8uXyOpae4j2zZ
yHxa1q6CfxcqnB+WipS8L+6tCQleDGQKbV5LyLbb+vQCixWnQ+3fQK4JndIAsAsnKokvzQotCohX
XPOksMFSSbvY7B+jpnoyrdAeE801a7ojWgI3mr8Zi5wGNLVSUi8tCGQpz54isIrD6U3Nt7IaQics
hPFHcdZpeBTmthn7o2yl8IrTj31kbUtrP9LCoSh6ye25CGEmMCJalmQ4lpUKMRgsr2t0B9jSw/IH
vCP8/A7+kpS+9nn8UMbVWUveZcDc056+ty31hko88hwi4mNuPmfTbWfWUMjoAWobpq0Wc1dkf+MI
Om1h5zdN6E9lHMQmCQYtd5WcwjhcOcZKEx40FVxynmWWE6tgDkGETM/wUkxy3If0FFXaGymGFqVp
pfSzaaSAW4KOPQy4XSrYcxvYKonUvKgM4ub9cBPxPHTVxvib18juJgVnEo6VeflZ0INsQkCrbbcN
tXAvwurSsvZxRs4WlP1dPsJc1WoSzKDC7aTnADYxEb/qGov8tGpgqWf27FCZJurloIc4xCxgLRxP
OjiG0E7XKYMfZ2R8SiZcDSWtTBx4BkO5rGNQeokhzoq3LPphmRR7iTS9xmHLvKYejCfS5p8lxDY2
ItFmIWCe3HVj99CEkbzRWGyu5YxzefBLevovRwOvHjVYlPEs4DC/p/KFpVbgkRbdqQ7JhY6xm8a3
PWv9UBi7SkHhkv8xK4BK5B64eoCZBPN+z1oXL6QfP2CRtDYccLcSMrUnugmDfGduB9/ayftV+O61
ZNRAv9FQkXyRHxoYkd60kInAOL1vnKzT5OLCAUzNDbe4aomfeTKUqFefsUtE7f+d3pdh5/X/8lTK
h4mGEbitp2TbbCEXtmn31G6B303R+Vud5OI182M09ftoJmkqKBBgtFlcFxasxAt3COTuTBg5Ejfy
ko81qY/r66ohv5fhP/uD6AyvYrkdhdWeCHuC5ByyEQ3X5Pb3TbIsQfzXxP57lCXZeQLd3wAosT3B
3MdAjjaosttrt0VzD5uCvVacKeDrIW13KYFRuHwypVXf6qsnBbZG/zXRJRc6i2FX2nXAIoZDDHxm
sanRRa7rI8/wtGcPoEDnKlSfR2BQ4bYHJNHae+rKSYUMhgXju5njvsRm00lYhUnq7lSlALVmT2Wy
U9c02q/tn69jzH/+ZbfGWgqJuDHqEGoPGNAbwjVe/NUv+XWIeT99GQLUQK6PDPkUBQdRkwA3qeHS
MuV82yC+jDCFMeLJbXv9wLU3XqnOJF5oPq6JIcxhZRn30HYCNM8EfhiVksXPkNWcKFXbndKmcbqa
BqYOz8aUnmFd4omxOebhXkZOjkolWvdQ5Px9Q1+LehC6UVS8jdFJ1uY//7IKQ1JIVi8Ewm7+qSNL
i0m8C/NnI3kqp+eO32ty958BEf+doC8jLrmFcTiYcqVP2L5KBRZTDLbamg7Pzwc/+ismlATREsGc
DGMxKwEnp6Qpw/TWkPhzZ4YhqFwcNuEDDMahofye0p4eWwPi24RoJ7PjoNOX6QdL0KvCKrxOrH8q
2V9qsl2L7Az0Tod2/tS+m5oUUCGcUeC/jLUrjfJnKoGgoCvbSiF49hROVEhOPIuoZiBHGEGoW3h3
PhU8dEOqnuA//krMyS3bYk8LGSbVcgDskWvA2woVPKfUHwv5RS+0zQT+u5DA1aqIx5LRT/sRr0bm
jmHocZDbq+jRRM8kGnOHW/jLUJOIe3WTGuwpFPkfoWfwya72gBAEZFLuewXqtRXkuJQUXC6N+EoI
sYYRdDIlzEAcCvVzz2NkchIIDiV/oVpPnaRjd+Y0w6j76pPmp5pDJYypx1E2bQGOf0CndDeWibLv
oFwASSW8sNIkekjjaHQ1uVhp9/0IC/N3ncW4sVuRKCwpR6xoOj0JpeR2oM9V+aqQ0P39OCzxwWDU
fBthmYbUHQNMNsIIErzdN/ojP0C2/D16JH9gex/IAYo5a8QafQF++DHmIvOQRlgZggqW3g4k3ptZ
6bd67Fjy6DblkbWh26r1tiESvFr1R2GmezMC9FuZdp3cDF6kQdIKvYBLnUFPtYJ4vhnd6qZp5yiF
pijNj6BUUUjIWgW/j1HXd3im7S28CwAyxuO9gSiAlkqB0BiqWmTPJpvV7zooXXWugv6o7LI+emiV
Pz1yWbyI/SqGgeXwMjOfWjwEBn7i4K/lwPhTxR1Kfs7HAlpb6aVCpcXNi769RRoE6ooaQ4lqQrYe
y8kxgViAXbTRoUvrP4rRQq7HmDI8XbIBr5rsg/QpMuZVjPLaUi+yIEWSBvDWYL4R9oAvVCcNnvR9
VPtguGl4zgdcP7Nc+qNZH5o4l9muzR8V2W+LDQUavwfskfHz7zvuR9qy2HCLTKnlpZ6bzEputX5w
1ASyywRSWtPL76OY8z/z7ZpZDLO4UHPC6aT02NdjYT4znF4ZKqQ6CB8EogumVOFxZ+1KWAXUaOLb
XevlzPITCGWCsO/EmhluJlU0kNbuw62Z6YZtjPFrquLtEHK+m7rojlWl5us6eWrlc9k128Z6icFc
ajd12AVAO2w6ed+PxCmkv3LxofQHJQcEP3lWjdr+P+yd147lVpamX6Whe6rpzaCrL+iOjziR4eOG
CEvvPZ9+PqakqsyQuqJrBgPMAAOkhMyMPIduc++1//WbLviQw0OXfSiBhBQSK68Qu5TNpIa7RHxM
JNS9Zrcb435L8WzrVelGRbbN5crpB0Y69qKVqZ061XS7at7rE0zgTu4PQjaeia32hz5ie2REHuDP
WWrn5zlpnnPkDVPQn2gWtlRJ2W0xy1tRqV6W1tzGMNetYCntbLVWNxd7nIp9moEkTdbmnz+az+zT
P73+nyoAdM76kGiMgM7XN6JX7sfJwaY08rGH9Sg7iKs9gVkgIyI74ajt1EPhfEWB/YtRSIQcqkLj
e1zaZx7DHKUjiZosmJL5PCvDd3hATb8qNj77462X+tNhPnWhxknWmsGImelghWJOtkbLWheDszi6
A237AvzCCexiv6bAiBsQICgxmy/9p9ZOx6d34aez+FQd8FyrkUCW9SzqNSk684PHetp0du9iCmUT
bgtm7mBGeNVu//mz/swX+XwDzE+73CBtpTaQE6iw7Nx37Sa6zCpP2cBQ3wqJ99WW6C+Wyx8v1Py0
sPTWLAuCxdE6Y5caAo2/fzXn7PcLwt0YXohMBftp8CKQyCac0jiEm16s/n9t6eQnmB2b0l1619h9
cQM/0VB+Ox7+pzCXqZb1zxVANVohC4WenuVBRo8WEuNcp7tEOYvkyE0GrkLGU9HuEqn/ojL4y3v5
jwN/LgxUawRFa1ZhWP9qYGmbal+ShP9yXP5wiE+Paw6WBVYn19YBffmSrzs3UHoAPfk/QeYK4I6N
Z2VHdM/mK6bL557d5xurfVoZxSbRl0EyuLGb7AYxRbCp/OneQGgG+T48kzWR7b+GJf5y3vnhkj+t
ftYU0SlDVHwuOtnL8BKS6g89G7/Y5Hz17Naf/7DJmdj/VFrLUVJuX9qztfpiT/PVZXx6C4Ycf2ec
9dMzCUBOBSWX9lA7nb8Y+3+xhiM3//vY/24d/MNlpKlazLnBZaibKLBFT8SqghoPYYKyVwdofRho
/6vC5D+Ni09t41lWjHzQOWjrpc/U9Lkz35Jzgi0abkq3NeMSPs1kB5ez217TCoPT/cVlf3VzPy0a
QVj0mOtyBtmu2wGfhl4MsXri/wtiF8jVG2ID/pemzh/u9ac1IgX57Ov1Xi/TvaY9afW3L67qizH5
eRvcZqIS6ylDZjV5LBSvdYbtdIWDTnaBJsDViBUq/tUwod8fpgUMiCMSPO5PD3PI1Ii6zUrPwanb
SdvwNPq6TwKU98XF/fUs/Y/jfHpkkVH0VWhwHOOSNcGWtvJ5tfhNL78CGtfH8Kel3PjHgT49pogN
bVlbHGgFbaVtt9U2HMb/ct1eT/ifHOe7DO2HVy/T2CfLOceBxeCLjUNSH/Kg3KmkWzLN7zJ2hmys
vEmwq5P+hSvXX+1Jee//fpGf6RRpxz4tpHFyFvdUv42r741D5A+V19mNZ20S8CH7KzT8y4N+Wg8E
YiwmUhp464iM360hsRFg2Nuw1qTevK2Dw3j/FSX6v1iE/nGln5aDWSoF0Si+TzblMywVBFi0ye4C
X7dpqtvFU+iH9/97Y1X+tDiEDKBWVLm7+d3kYsa0L+7pb3v55Ve1i/yJgcPbpxokQKwW5UhwCZ74
eRmSjDyahrIbzmorfUjdeFNpCeJObY8ynjixJaa5ygaMzTWuSJFbY/7tFaHkgsSee1k5KwKWbMqS
y/bQ1ZfNlNNENRwhMc+kIGFraoYXZpXGRKiUOaS8WmML3/wOP//76/Q/wvfy/Nugb//zP/jza1nN
TRxG3ac//ucpfm3Ktvzo/mP92N//2c8f+s/L6r247pr39+70XH3+lz99kO///fjuc/f80x+8oou7
+ap/b+Zv722fdd8Pwpmu//K/+8N/e//+LTdz9f63X17LvujWbwvjsvjl9x/t3v72CykRPwyd9ft/
/+HFc87njv30nr+wcw3/9KH357b72y/6rxouODqWREieDIUN9y//Nr6vP9F+ZVsFCWk1LVIMMgX4
SVE2XcSPxF8JgP/OqEbpi5kO59CW/foj1fqVxAq+yzLwyGTCNn/54+J/ekz/eGz/VvT5GT5i1/7t
F+V7efCPOcwQgUOpzxVdkU1sXJDa/zz85kqLQoX2pS23HQr/fsK1kfQg2yqz5rWuKuRK1ZhvoySX
rmYrqBytFgjKwajBjaQ8cYZ0wa82oKcQNybcS+joK3nsRUPJsFmkEU5FFSr0VrvnONefyUa7Kxv1
cQGfREdi+KYWfyiyfiOuFFo9oulFlH1nyw0hTIRFdpFm7Y05RIhhvqkqiRatWtW7aakNoM4IJbQ5
rTkYmXAoLHrtdRS81JMFEiU1ALJLFF9PI+SJKkx6aCaiceqkQAHOxSy0CLHDGfCBZ0TRIJ+qFmCj
aBffDCXRjcpcvRQD7JQCfZyOVjO2Thi1idsC/BjKfIst6lOYD2tTJ72KcFYN6bcLJo3Iod4k2pzu
e/y+7DQ2dCfvpSfDkq/kKJk2ZHm8GtGU7a0OiDWHL4EHLfgdjJAgVEy/KPMXLR6VDfFPRCkRSY0V
mRXYY0sklLjQxuHh1HZdDUTUl0QwlTjQcknmM2oppgEIQW6iR91+mmgTtJ35VK0heJPRyC+lmEw5
GwkD4085bw7w8Vo7E0s8ZUfjFpfHwcZZdj5lM6ZyFal6TqLAwZCEprFhYu1IXD6OcSv5GInVF2M5
S25nJqETz/PoIgj7RmIWmuvFat2qwEtNjuVTprWYe5ZrWzqOEJpMbY63aHOnzLIBrDib/K/r7diq
b5VkJjwkBEsXe+1O78sbcQgw+damxc2i4a6qus5Ppfmkja0EBj71F3IQ12RVzKbDna7wYpslO0aN
EAchO6QAU4xIGu67sTRdzBWu29VAdm4HcKEej7uiKD0R2YAdVzOGZoqvrWeQmNkzsVYgUNJRqzs2
/lIeO3UdXSxDkLls1leCge71dcLdq0q/UsXHXlcWO5XhLOVR7jITHLIOIk8YzrRuLemlGWJ4gsVy
KYTF7WJiylRCLJEnDJ5b7T6rhcDvAn3yZ82svW6QMVOqsDFHl4uzsNI3N2NFPaFAVGgC9S0cNQg/
WM7rrQoiX4oC3rVA95mZtB5+xo+NEt5U0RRca0JN7kuYELESRRtTsZBpqTIZruYWCxukBAEsdgKm
5YkzjyU/pgmBJZza2G01tTtxJRSacfPYGhlND9PENaUxgm3Szwivu2EvDv20HTplJyamubVmZVNp
RbIZGF/3Yte8dLrIDq4oe7dcH0IYKdSXQj370MWfxD58NYf6dqDhZU96iKsJHsSk08Luy63F2kg9
YfeRwXlmQ3ZRsTd0FnR/dtkaxIxI1m6Qq+U4RSFG8YVMdgIiFTfRSstWJvC9UoqfmBNIrTN5rtFE
LK2kp/eN2WR+DJblGu14rWjJI3QYj7TvBXoK7RJBaTI3WI3zBmnOEPB08kZtS8MpNXNxrBzTcJck
JdM3he5CaxZvNmUVHNsMbbOolK0W97FfVziXhthucNdS9dtstNqNURSmm5LGQChcJg32wuzvStJ8
oDu7a3Ec5FXTYV1k0UK/ry28fsCIR1YOMEuYVYRYcopnFU+Lb3VIKJ8Cc0zIjMYNckio1iIa9ih3
F1Y4vzTBmG4IMMd+SAuCtyjEIrmu+C82bi0r6UkpIvNQDoPOjvvlti+MlyHIj9mQ8oqW+BWUSa34
QVDfZ6OVusUYbTFuQC5ciy9LyFPODB1VD2IYP0h4O5uOcCOhnw+JIWjuOBJj32HpbkvdFG6D2AD9
70XaX1BcTQW+rzy9lTPcPwTYtjK2JYaGsCqNYDR/2+f/S7XJTZnz63O58VOZ8t8rXzbv5brwt5+/
6v/GykVjv/LvfxQHf6pcTmXx/Fr+VLWsH/itajF+VRUKDAzi1yQ0GsEUIL9VLfwEigFGb3ijadiU
roYvv1ctqvLr2oXjUzRYV/M/Stk/qhZ+JK95W6uFiciQl/6VqoUskZ92XniyEXhBdrcmozsjb/Hz
zsuIcCENcK6xa/mqhbjk9ocrzZ2dxUe8zv7gNBtuT4MyvDYdcT96hUviyca4XEiHTVpnnO3DHc0e
Jy+djbLpPOQ/8wPr7773mbsTf3yYt9p+8Lo98ViavhexkzTt9uKu9VqCL3PcH0x/aY5zg0e14uX6
Vs7v4EDCFqd4ie3SIfEwPw0aZtakGcwOtYiPLzkqUj8Y7fBJc3vnqucsrnonIE4BsexO96INDCe7
PERXCr7d87E/oGfr7bvejo7ihXyV7UQuR7MHH/PGo76RN5WrPR4EN+NLBFe8V7fNPvPkF6w+vH57
NzrCNT5T7AOJ2UAHeJkatnIMfCX2YsNGuf0on3raBleYentkeae2Zt/tr+7uLPt0WP8wO80RPyvv
SSW6hoXn2BzJ/aXnwVkdcju3H/wb4MiXya2O3aq++Vbyl+nd6htrMI0b9oG8KMJtDLIfYaPa/V3k
0903+G7DfortG+6Vnew6t+PvsNd4he5m645h2i8Q5dyUHO7SLo7MoxczgqwYi7HiW6w78YZ4AZtY
GwjvOApd1a/LRtxVW/hLiZsid1d8iYPwuaN2Fa9i+027pct9CXWe5pSHqEu+jLn2ds8vHSqscW4e
Fj9zTTc+hjvGwd3kzbbm6k/ZHoaoUvkSK79LyGYxnms3y84YahF1mV5VLzCsS9Xu36tLKXXUd82v
r/oNsS9u96pXbpPahyLmsSna7mkqbA3CZu3OPOsB6vP7cIJmnW4UO2k36FTuiwqOkC1iwLGFLW2c
BieQveYp3E2Zm0Y7Ztlody6i3WMz7aIPlFZUtjolih963UFkU64cm8f5aWwx7YOtaDdkgtXbSE3s
ga5x6Erjphax12hFbxjuIcpr2YV1RRicW23M++oUHeWTct0ciaS41Y2z8GK9lAuOdWbsMKeLjsJv
4PZeRK5wScqtkwiruRkGwumxhPGs+RClRdPh9w29HJL1qg1c5V0xuQsSiMjD+X8uPFk6Ke2OzGws
tvqPAmdf+NCWPWp+ddM/R8SVHrtLElibcjfO+57iIdoqbrCPzsmOfhfJdh/BFV/pvpBEZ5/PR9pD
FcEG19AvmALQPWCCGT0IGM/e4PWPOAGqcvuhP+knvFw21o6EBIIQBE/ZE6LAAFt3MIKnveLwyBiQ
NtDRDDKKiTb1w6tysbvB1kdXQMD7wKirMVe7l87YtWmPLhrx4Fp8TXwSWciK3fRb9TSghmBz4miv
XJhlFz7plf553sqW7YTpAe897g41FkqGC+UyuBX81F3fYFG5ne+j1G0JuHvhvAKnKpzqQWPeoPP3
EFzRpT5Mb7rp1e/CC67iQelAKmsVv8aSeQMnviYvYr6RFVfazqeClCkfLYGHgKbbLS52pNrhBabf
idcGY+G39ELfC+T3PuP0a0N2Kbgl4uiYj9lLLtjNVn48hyfrWcHszi6Ss/xNORMoqiTUXY/LvOsc
6Uo5yY+QxjGICyGN9varuJOWk3npLTR86CvTqcyPg6Pa1Yt83infNoYjXUQfyoV5Hhxgo2tlf1Hv
ki3JULUtstVLdxXe4ndqwwU1FxXO+fARmZa952esLkn22Yn2dbQtz/uEVui9R3CjfTG7nsb+ynuV
XdkNnfZNPvI7W3TVh+L5UWEyZ5NT2LPfeb07+tFz7wKl8jcSqPHkZVvNWUjEuoAC41zACL9rI5co
3j2XYMeDk+/KY+92RP2VO5F/AnHermwirVy6IRb/xtpk0GsvtP3ockL8uj+SxYh39Zb9iYXqvXDS
E+7YOxX60Iem2fw2+3g0Nt/P4qK7m5E0HJDC2Nmd4WFXWA52Dt34WB9Hv2dbRzqlPXwk8h5NI8Se
hvCfGQisxn6Za8p3/PZobRAuwGWx226PjCS4zHI3w/iQdBnUkHxGt7VNpvlC5i6mMzE8xZP6Gooo
IDRf8cKztnkUThLXgA9iRJvfjjByZbYA+wJ8UZ5vke3vr53th7Arelc+6AfTv70oFsQ0TmDa2rPm
pDsMdvfGSbpIR2c+4/Pmkrjn1q6yWf/rPAGna0d4Yo3l9I0NhX94UzynK2Fp0x45KfOBav9iPIp2
gTx/xP/Hqp+wWhDeBtU1OleHLaJeBt4VlkAjy1e2mePLAU0vVtashxmnDHdBwbIcKyFhq2DY5Eqd
6KjlXreE/zPl5f9LhaMOwvpPCsfnrHv+qW5c//1vdaOk/qoZOntIjBdEKNsmuOlvdSM/kZD+wRcw
V+0fOX9/rxsV/VfqOYVgJOhboqis3NXf60ZF+xVnRlnDUU+DhwAT8l+pG79XoD8g9ny/aGFDA25u
YnqAQwMn8WPPTxzDXAhTdtyawnRvGh4WQ24PyanQ+6uiGsAxnjtFOUvZ8xKdzf62LzedDLlkjq7E
PtkoSUUy7zHvUq9tr8dV29JuG/GOWnWrpJi65hIyjxIFBNvHZWtKyIQ6R9ceFjoAaI3WQ4/VjQyv
gEphOAjVK0IkS0DCtg1v9elKzDZGw1bGzQdkZlOx60LSymFlybCMyoBoHdQm2YY1VQ9CJ4uafclf
GZno6vHOzHO3kYGh6gQ07h1jZrfBiUFsz1WY2p36rpZnHR9JxIjXQ0GdVH0sI7OE9TBXOZv/+kUK
ZsIA5p2gAMOkbFzDbaMpp1TM/ViAGZM/mOkLkKUTozk0WLoFZiY91l1ClHAY8ppZccT0Va6QP2nX
YiBvouF5Uso7uEIe7oW+NoM3KWOJFfidNRQ+Eig/p/MaIqEzlNCXJmknlAM3sfNHafBLNMidQFVs
VFvQJleaPqYx36BtqYwrJA9qvRsixB/lYx8eohoLdINwn7RxZjiyrPgKO9YggC4ZvDLP5PNka1i1
ie/S8mouN4L1LOlE3zaKh82cE80v2iLbXRifEcXe9GbkpcZWa0IEZumG6BMwtAfyUXczERd9NXqC
Kti91p0CkLhM2gRl5JFj006g80WG5CXdDDCyp3WpVWtHbqFroojrI2UzD7VT6b3XVINnTBUYf2G3
IAEycBRkt4hEgVGQMQyvvah+LmCoCglDJ0ZTchiHaB9H7QboDlkV2505PlSiDMR2rdRQtt4wMXBq
QLnCGF21200mConmSUQ+IZdQ7TXaiayiApMrDGrstxjfGra0Bo7xSmQXfBXmdzu93Qil6E5EG6uj
cdTz4WCA5KLRoyQhecG8rDrNUQyPDASbrJt9qN8NA5InnLWyU9YiJ4o4B96E9Yih9iT1QJUFwX7F
Y7oudhMjVdkl8asxjV7VzO6gTG7N22bCqw7rhfB3FrkotedAdjRV8FsACTVetkXUAQ6NnH3oLNLk
xt3kFsprnmKSnY9IkorZzYrQ6aKZqgg13ji5GMU4mXHWGy5cPA7SdZVOl/lXNHxjbYD9AKf/NsFo
oiyvkL6Kod7PEwx23rKFM3Bvy9lHzOakzW9TKvExyH2qx0U+hwpguCC5S2NiYpLsZgOq7QAJbZl8
IRg3ZRYg0cOpQpH8ARQGblqOqgdKDR9DnSa9oPdbMnuB1fYeyWyJ+IyEfwr8OBVLUJGIstW+LbVs
eTiU0bel9rH6cXI5cmawu9WP2FCeyPSVFSxVxDuLhGaZt1lHljyYvOPgM8tRV98iLGEhgh/09lAj
5Mrgz0TPikXSBXIkoKXxJuMkCrMFntWBny/baA3Sc7Rp88Py8nvT4scmxSdS/u+z9g839ZMKvjdm
Uo5W7H/JbsWOtm6ZQFrGV5lk9rx4mlHIFuID9MPF3Ehz48117v7zUwCf+PNzVelDfMc8EI5/apMU
gyCYY0t0ciqhJdQT0smh47lhe4b+l+gvC8It0PjI8LTGY/ejIVfSkTI+1MZuCry0vGSqEOU7Qk54
6wU0xtohNDekVqakmog6ckmIGv0XHnQ/9xa/3zhi3YEHyXVf2dGfOu4SIyaWrAw+r/XSd2COou4s
xnFOly/uz8+d8D8OpOgGGUbEX1qfn1DYZ7045r3NW4ZzgJnB1XTMaROb2/Ard1fT+NNlYR6xBnBY
skjaAZyvn18ypAKTIAdRb9fC0Sz0b0Yg7WJUqWFebgd9cAt1xYGJU0yUh7HCw1FTNpK2S0tPy6H6
jKfMMOyuAKJJ5+TWZKslpZlPKg4tDjDrUFjV5U4kgIeI+TYryuskhEOm3EW8vHRX3gRS4Jn/HSur
d/EAJrPO5n2FjPhibF8lNd502nxeJLc1x9OkN/vpUhWvaujTCrvBcL5qkGwQUeVa+sesKU6jWFhR
Qek0UttM2BTOSIUXJNtBhahR2ZXidJyyzlYlppJxQsmebeXwbg2q6aN6VzWhK0TCNsxIYP/IhXOI
020D1t8aDqPCTgKyKIYL4Ga5bIm9w9ZRoknCgmjWjdMFN2K2i01i5rqtUVyVCp7rBtmrUH4lg5Qa
boPxOISNP1b3gna3LsNGk2409qkqib41Tg75srWixhnU68qYnRg55iyexonN8vwmicfURNK7FvLC
zZzQSMneZjPfi7mnJ9p+7gc7tT5M6c3gFiiih4TcGYvnnqZ1ZFwa0rckvxy6bS/u0u7bwMpBcB6P
/j5MB7zav68AeXnf9STUm5ojSjFeKRVW4cdRIjQvdYQZzK4UaI30qB4R2iszAuPK0XlbVYo2tMBp
OKFbnpg9ZyLvRgTGR7LmuXRA7AUvm0XZdUt+Y2bdJgrJQ81izVWH0c0MdTupMT1BGmXldubilbTC
8IAoob5nSL3KGA6ImXRY2EBJimMRt062D2EnCVJ6Y35NotpNKHgU3pNSZr5n7esbRwuPWUiSogpe
Qm3G4YoIJUWj7kgBRPt5lxrLftTp4mwKZdNGZOsCuAT6nRSE3tDXW0M/d9g+mouxXZdUZaTTiPir
opARimYrwo7KMt2x9Astfgt6sJTUCzKk4Em3Yej5Ignu8oMp0YaAz1/14VaZoNNopjNoh8GkeJyj
vZZYOy2n52Cii9cSQj5jmlOFXbTfFlm7zpTbQRtOitqDPep7qdoEKJqjwq5NxW4Rb7VI/kxQLZkY
qOBbypWYwpl0JEfqrwhGHCc6KQ32u0SkquJ+mCkJAnzKDX80231rsSOkipXzj37UqUdIOijlb4Xa
eFk17iSgE7n6KMWt3n2rmsFOFBIYaLEqkj2qYB0pe/bwIR5GxmqCLYKAwEXeRdaZ8m803xcd36aI
us5yDAz7ZemuNi97TXK1ZatQceUKi3husVCTQhPf99ONqIg7Ac28NUbXKX5ry4BqusDMX74MRMEz
qmbbt69CyfNSH8YeUj8xAvM47qMgvF5LypHWHTx3L28HRF2DH1WvRXtP4slWptac00t4Bn7XP4px
dKtCi8S6ytHr0KO+U9otdiSt5YXm3WCwUjaQVsIPuaLU1OimxlBCJMdEVUzRPVOQzp2ILp+9Ra47
44S5cHLOaIcpqAaV+dsq7jH7e0M+hUyz7XAfSLqtxoxLiTaXunjQxp3CnNxZfijFfStggsY7P/S0
zXcFeFsgdL4in6Vtiq07FtRydFcL0Z7Iagz10ztrHLwRW1uCJbx1K9FL2aWB05BOW1Aplk1N1IpW
ELoyg6f1qptHmSvAr52yGQOV9rKWTCfUp21C7kSm75SGuoVus67zGgOV4q9Fj27H00Ljfdcnt1Lx
UVArCaR9anpGJjeW3DO1U3LXGqK3lBJeVdn0prHtqct+O+Xwr+dvgqBvunnZR4Qga1AfxKi5Etpv
dbrsAnlNYkUN1KiOjlx8GekrAmTQU5YLHHSUyTOLa5aGlrCyrMtuxPEQNYzSbDeYh1p4lkaAYE6l
KztXEs4pHUGD/QrdYhwOONOyoaxqbVV7HUfNMSVeW7FxFUYrQMY8VZ7M4WpN8BlIfkRVGxJi2bMO
pexs6W56IRCTbNxr83WuFq7ZZmgGyn1ivmG9tk55fSAdWNg3IS2GCKC8dowXc9kP1hbTCSfVTrRd
DkF3myJvGkGemk06bAfxkWxoO+2Oq81HZRQ7Tb0U0GQgchuvGsGNh20obqqAELSjMl3PKdKRbUZV
YEpHo6lcBOSImCzCPUS3Fd7b6YFYJonax9JA11OZueBQpZqd6JuxflqKu2o9Tp5d5E3yJAQg41r9
pJv4Z/TQO+9qApVNmuxU9z5OO40RHmEiIN7hC8UJuw0gv1B0+ukyJUF1HHuHHGZnrgxi9DB4GGt/
odHaDOWTGW9T1D/ChHPOSJzO4qvsYVMvFKcbqdyVmBOkj4OBuiy7lRrdUaWPHIRpXvwqKd05IpF2
YpzSgIKFuxBUu0SyuzxNQ+Okiw+sGrAhiuKd0i903D0Tc5qetq2au7NInwWLxgK611zBvLlaeGAQ
vxwI9u6ksmozVJGe0izerhZNyeBOeFfAtuBBd34NAmwA7UfSvmEy1apN3inbQbpdLPVKLtfEOIIk
9HSTNjgImnhOWsJ9zVQ/loOPxsOOqmtsePq+tg1rsLOgOkrZdcuq3AmjbY6RZxkPbO4vFBOcpCaQ
4l0Q5gscg3YCjQ8ZKeTcph9ivGql8MuJdoXlgUrwYB4Fpbc7y/JWz1Qtw84R8Z+F18bqfhKkvasF
bOdvRigteY65e957rcJ+hWFdEdTQTJqzXr85sz+KQmxKCqjunVPWBCAVyU1cEmJP4wWm3H6hYW91
I5Bp4CWT4MHpFgoZP23ZmQon5/6ICyYGDPYEtsfE3VW4Qi2ghbgUJ1muPDxHvIwlJsMQRRhYz6vM
Lq3cLcRtlCf7Ds+ktJppwcTenFHJlYehYPEtnSxVKU7AOmPNycXpQuBdjsBV0C/VkG1aOdtGReBq
xnmy9pVOCq+ycrS5FsXJ1QVhuOAaQD6prG1yWDJmqRHJshwVdvxCkLwPouYMKJrSvNo0dIXUNvNz
0byI1ipFaS+TeKJZJLqxupXm3Ifc4lYZo0dEJR2WbhlgGLnK9Pq7KSD5p01Q0DBS6QcJiosF00WW
Unam+anqMOCm/Mgbb1p3rRMpV0l90TfhTm7SwM4j9BwDhUT/1jJlYjW87wcJz8LQN3Fxo0R0pvq8
zLGHkZePdGBnUYhG0Eeq0DP0/E0xYKgy7ddkW3bNE3wVX8aIKeU5lpnmBgarQy45qUz1yT0y4ZUP
gs9k3IkHRVzcCb5AKMS+qj/m5nXfYdqD7NUsHhjNauBIs7hR89ZOushNBWK64EtmwVMrUZkIORJd
tsrlghzxrpEXv1B43uXtUtyyKZArUpkWzVex0IoHv6mewwxofjjlCybNDVwuVTrUyUNoPuQpJeU4
bMb5pEzEf1ltdimMzcVIP2vp6k0sjxtAOE3N9thNonWMv33fjP5/QsNXVMwVGP6vcWmQhOfi7Sdg
ev3Ab8C0DPysAk1bWI+yMpKx8yMwDe5sEnMOE1ISJXabf9Aw1V8JClEkS5NWlsF3e9s/CA3Wr1A6
4cpbhopPtMan/mBa/I5o/EaP/WsaJt+4kph/AI5EoHLg6hWUVjHtVT6ndhkSclzWNQv4ZE1EHKpx
o8rDUzJoF7EyTe/1PMVeY2JmJVh2LFO5EV1OUYjco8gJNJ/nfF3gFXuOZQdHv73GPqgorktLulus
EgufHLs0iSLN0tnyxW6ptWuaE83I8aIPRNpSy24U531Y1dk2BsA12BNhJOeYTf2RSd3H1GqEhsvG
kyjnJ0lIIGpqVzmQU1NLVMTVIerCZ6HqN1U7HuU+/Fbk1kFV2qNQCqbddSXEzO491uaPSGc7VVT3
4kIrq5epeSk+gEXQFm8t0JIuNt+s2NBcWe+vC3N4gBHqDGw5CcP40PPaw1rLV4TwaTXVU+NiH2fS
bbZgYtWIaKSxWbOaZZcsC/NRlcNXi8ZzjoFOaSWyHynaBSE9o6cVVubMQnGnYHUbChM+bcVt0Kb+
3C+QW7OFZWCOP6JehkXNfDZJ8ilNuC8dqbliOO1aIdotRXwBNARZA8R2MdtHAnRemmRSbVDyfUt9
u8vb/CErAFmHCLedqOkTbxZ0E/SqOBmUqA5UtsIPWzxjU7W8GacJmaHEXBoI5XKPDYH4EcyL+paJ
FkWynIuXkhSvm5iporPeacvRkAdT9fJehRWmit3ZTIbhphtyDOxHIanugqGRWD3JpfPltJxlN2/g
YFL2JP1BKdX2DtJuTl2mcGqCFkBaDRXkcmUvDq7W5BLlzSwHrlrUTPpaNNryUiLO7EcMvUZxKs4z
IaOAYfiH0VRNq+QwKlIbOlGGoZTdtKOib9O0C7+VfWQ9WGNOl1ObmPSHOXvNVWvCd81y8nY6NjKN
8Q77vzgdCb4wInQNUcdqWeXs4NJQN2Z8eLUO9YFeZ5ULagzfphp1lWao1qVPeSorAHIpxr+2GUZL
BJUwV7dJqRd2N3bJZaM2sVd1SnAhYSqH+R3nlR0FYVmuVAiykyPno3KTLKr5bFVtFF2bqrjeqzF7
wR1s8mMqCjTyEZJ3QbzCWnK5lHu80/4nd2eyI7mOhecnkiFK1LSNMSMi57lyQ2RVVknUQEnUrKf3
Fw3bsA144YU33nQDfftWZURK5Dn/2BYjggMTRJ/J7P4eJ+8zHY1mq+bvQGPl3Cdt+VjmbvXmBu0p
9Sb7ZANutDiN94pN6qiawT0j8ms3Xk8EReQYcxyn/Oxl66VxuMnGNrhtJ3FbKPHejxQuVB1JOrFP
udCwpcfkZBWETynAEzM1/kKbypoELhmV1WMjPWavj0BBgLShe6zG9iPFjr2uTr01i71zymW/yuF2
zNOHMAqW42z7z9GXAOu62M8DwY8DURGd54OhybPqHcThSIpywzSxlDV3uPckVoBZo+1h9LAgEIFo
d1rDoxCHTg6VcfO9ERl6/morw5Qxbgru2gSIrtd//Vh+J5WznYbAZXnVh9JFaTNOpA1wkbLkze4f
PSj683Byr+m4zdwQodMg72y5ItvgwTlPRH3uphiHuloDuAUv3tVr4+9i0KekX5oDKnh7jG11asTg
7ebcm/V2yP3kURaILxTUy5zsPQc2O6tBHgL0JsDNW0VmHZnQEzDt/Dn4clejYBUFvyPSnHaKtLCJ
45iIiEfXqH1ps9vWhZ4hGp0d3H5nrm82uSz3HahBUrPMa/cdAO0yVcSNBqlzW1h1yFyyTxcflVnL
GNYiut4UEgtdzMo1a8tGnj2J2uyJAiauOrsRU3M2UjfHaBJ3qz88FxM111N2J4u3tQGDmSwjLpqQ
VqNRzpvwJdDru+n7LYrNf966/NXKv13S8T5Q7Z2fBOdw8d50Feybobi0lAavNH+hyZzo443OsV0S
ClMmAi0RMoQjQmmUoud6HMkPKfL7iVW7nBbELtmdWzov1WA5KMNL7dDx5aIAENPzVd2bAlSkIeb7
st/Pqzp51bgr0+V2QpAKTWRB0bKT20NmNMT97JaeT57Kllc/n/cO1ZlVbh4Kx/AkzXdlKJ5G/jcb
aN5uSzjjUIxbJ1IHEWYfa7Q8IKrfzx25R3Chm97z38zArQiHmVsLCsBDHXIHLc2/giy2zUBm/6aI
0Zr3NYqkvA7+DZHey3Q9Tn71RzHZ0l/Xh3ejKe+KEGGK6olkByB0ZPHbWebtuobpnROzaxXhjrQ4
IpiuwYzJTKyhKH6vV2BQ2u5n6s247Yf40I/mAec5DFvLC5a1G5cYwNFFTNTk94Wx9tLO410bxcsh
1tM5cEDY1lgNW7+yj76GSjDgaQrlRDIXv8Ol+dZ5devI+YVUi3vE7ARhmkuH7JngmLesRr5V0sOc
I0Mj7fRa+5hEe+uuX12EcMsl8YYFIxT5j7Ryo5f+JbjG8uYEFHrqAev1jUs27h4/1k1dyxe1TC/Z
0H9GLimbC2m6ZBTPz+oqAFMJIjylMGR2BQbUhfFca/+lFfkb2BFAR5y99NfBJVJUHpWWeIEoqGsM
pN68q1rqoFYbALDVX8ko/11/Ajdb3sNo5P8iaA2cI7UXunqE6k95u0gt1mHrbqZFFPdFkXNikCt7
SnJxjReB94ocwGITvca88yNNiBu1GkH2nfjWQbCimJqCvVib73q9pmFE2YMtvA988h+OHimN5mg9
XoXM7Rr/5HJArDO8hvMIYt9dAh+x5VV6XZZVfV5Ir4WG7KHFvP4PY93NrAJ2wurIeT+jNow+TLw+
KKYJ4fX/CEz+nhv93HJTOlX4y030CzoIVED+9DEbQQ4pB4zfRi8EI++WKr1FAdnvl6Bl1+W5uoxB
6h2oyjl2Yn4okfjENWnylWo3cgB/ImRw4tKaCdyQF8K8q80q5U2k6gdVSAw/pMTuHOsQBTxXE44K
H/ahuSq/rM8YotRziZ7eT0FgU0HSvVdE0WHUaCC0Q5hsstZfFYr2bCp/hWHxjyfoJANeBEL9j1bZ
Pwi7GaMChKatjqmblRPvShxtddP9BHV7gqO/LV18CwGm7wPHH7Nolm092115xpc+DD+bmZmgXYOH
yQmvToqBuvtqXjezDtyjLaBEmprjKytdmF+ClLa55h+6yIHHojlXMwmKOhySg2nMfpLOsWYMO2Rm
uCmaXr9ofwQ3E+bGzeJ3Xjj+BgmTRMLY5A07UCP0lP1c/c1KpH+O26MU8yaOtTzfDUP2nBT8OCrs
EHN0bJ4Rb2S6GgdYVTqkpErSZvGjVHJ5jRMYVP8/wboNaSkDIiun5LrQOG6ieF8loG5MBdsAe8Oe
OPtdI4eFSS1l+hqIyo3G9sI95e7jK1jjqPfU47IAZ+23fl2eSkfuNOXMXlPxO264BgEzugTl2fIx
xDXRwCMfoB6QVHp9B1LZJS+BXC+kP395PqT5GrlPUUjzMrCWu8mj+l4oc0JSwcQFaWDb+IKTAwqm
aI84jwKSUHjG4Of4kfv6tsqy+7ZSD54xp2ReyQklJ7eiDf1R1Cp5cNxhuGTk/l7mOny+XkWeKtOD
4T7YGzn+5eGGd3ZpEmIqvdqJ3L+hM/2NshoVcRn/VU3+T/DNbFMGtmMWur/K9U8nCF+u1sa9lb4u
L0NCmtfcrM+zWLs/Oopz9BuxRWXjzup2sMAz67zCFibT1lXZw+CT0YcJQzH1JquGBfSCgsghk04e
ocfgd7JYuuy1X1FpXOOW09dZFPpYCBYZqDQFXeNrlpuzn5SBuy3X3jm25NQe5rnYJgYkNV//uClx
e16DSY2r0suTo9P0B6OmixehRNYlubKIjG3HfwPxybp87WYQKPK9tHd0NFj/VpvQ8qeb6FCmLXNI
NyRZfiz1lL9FcpZ3yq0V7/V1/KtdUupaaz8Hpha70WUQv3YJ8naqJ8HHsyHjP93QHtTKQVwvD9ik
0NNNn6q0Bw/fn25Ay2m5GKCsWQt4s5Pd2Axoqa3zUTQEE3PUT05zZhB4VLE6Wi8i/Ks9Una5XTIE
8IKzG27FI/V7l0M5AUQf24BYWt3uW+po4BaYoGA6bHmJi+F+CRmcr2h0sHKTjgiq0G/sNUtWnQVw
Wcl94AiGCEFS2rDL/fjZgPjqVGBChn5FkZA6KI+GeN8o5+CLYd9IeTSsjyi52JLnp9Fmv8K2+iQZ
6wyE9JT62V0m6pvAK05TkJ6M9l4q7e9L2TOL42jjMnZAKxeHUTXNaI6lLmnbdFRnryg/m6v4AVPS
Mp/rNXoksH2T5dHDguqmn/hm3ersF9FuqcnoFs8mRM7j49Va9W+HxQRtdIhpQOYPLvXJbVYcapbW
eY5RYJM93rvlNkocYPxuw7aDJINQBRX8xDOVcV3CsIUMtCMAjoC+J+Lbb3S0ov9O8B2OVbupXHuX
wFz2wj+Lud97NpwOURYRmLxgl2zuTV9YHmxqlfOdcG0wn3JvsM1pcLj99r5JPcRWiajPvemAmyez
YoNrVflWdKF95YR5wgR0zbvPuAxQfLr++KLgmn3T06zSBcd4aL5Jii0pU1mMvhIZTG/4ifdgMmTs
JjTL6EdHTJCpIT7KWWFsnOf+IKybvkgOAHLlEbCStFBcp0KsYXE3AianJuMehs88V7FLFNUsK4TH
TTOfzNSZdkfeHAdBn1AMvhHjKrfVUjjI/ev6b7rqkvS9XnFPY27EJJcG6wex/ekKKuuXz9ZD0Hwd
8fdTlbTsCVaxyxXZ4+TEBFpfG3f91nNCoriaqt9VwXRTtO344QBxMH1lubmjeTtrb0MxFcVdNCof
vV6nKz/8Il0whO3vCOrL4UOgOyqpWXz38zJ3j56zSnivFTQDQHhZ16F+qCQTs4B1JATqRtoqnF89
MeruF4gUmfEuptYZvnXuG6SwvmjNr7xii2R2714caegYWFlwSWKvf0Icpk90pPftIXZFuqfrGQR8
LKSPNU55CM7ipboZfB1/BmCa/0pkmjtkRPP9TI3GDTjGe1KN8V9+T8klL22OCy+CIuxSJ7rx7CKY
7vOuISiJjLmK4MK3MA+7U9cZP98txSzP+GtLi5bZz+S5LzXOEb+KUBb4qmpyYrcKfQhHV5XYRdBj
5Ok8fXlOmRM9VmV58Z3xa144ZoXwoViHwQczCNXvSXuEHlRuml4BHxUYGCtZdIqMHCYzvvrCmb9j
SRbYsXKhTzZtaV1sh0AmNVRXOA3eVyUy1Jh5r8Ms3IZ1UAES8RHtcxGLMam3ObUCmEzDxFsh/1d8
I0lKBuFnwY/RHRs6AOyj7ld+2u0Ulfa2WuKuPbaGvMRjYpz4dp3scCwyvs1fpg+b+YuTpPmVCDKg
H7m8/fyuqFAwGdR9hPXRHAWIIHKWNl/+kWVWPk+Jra7sFI7io+kcvv1O+xEETphCZCILS3YJHHsV
ReW9G2q334ghz28X5drf7kp/6ZBn8bnNDe2JdA3d9BQqbEzp/cvRurwZx+m/It7Tj2iiwSSvi1Mt
g/QhT9PxNgg1gCEZ6/25NEIdq2H+mpx5/aZwi/VIr9WpIv4ec0dsH11Kvo/t2gmCwRNKLXoJNdUG
lWKKDRtOCztNDlqbFUyl9raL2/iXYOn1w8xGfXGdCOMv0ND4GFR9uZ/ahARCwfyLKmD015M3Geek
AVPxHaVRvuuTMb/pTBndZWhhsWim5fqUuWNgcDnkQh6TbM7sIU3JLno2fuyeUsqu2FxD8VaXLCF5
n2u1M2HSb2WzmLuGUNCLNyR6W/WVd+qm2RzGMcOdm5Bh96dE9nPfttN4k2GupH5yberjugagqpET
8QrkCrZ/yKj5mIfUpkds4vErza3rHel6y13Oolnczp0LsxUHj0Mx+Pdhn2dP5CE7VIF4X8sMOe8Z
vewb13Qh2xMYwNiEajwPSJbJR/fCLby5W+6gNxUEfoRCKFgW+5iFvfnNGTs9psNVxt93qONJezyv
QdBRhGGT3aw92MIOrw0gd71VrsCjrMjgS/2yxRS9RAfJY0qqxPpiy1YenLG+HrW9AhUJvA/rRP9Q
JTUXERTyY5KxqXd8T5d8ypgrp1Vd3LhD3GgbjX43Rn9FodsmD9jS47KBuhMYVEYHuCh0/OiYJE31
s5TJO90O0SYuPXO2bXQTp8mrmjUFFc5QM2AvCeh2khI3mGHIMes7Cq92NzJabWQSkesfIlBNGsyy
/WLoKlsQQ+WJ/9jVLY0c0nmNrgxw2bZyL8o4fYjtlZisyh3VfPxmeRj6S55pkHMUeFx0ijDDjLHE
rYNiz6nQ7vUk9UNJEi7Looz+k7vaBStmqulftTjjg6JA5G+bt9PBL+YnrqqrGc0HHYHk3kQ1Nn7s
V92V7y0F4GKWv6fY8gELcMOezQzSsg5YWcKsu9LaCn+NXYazEk59N5emfeWMA+WThGNyu1W6PpNx
fdagVntkffm5nJ0MJW497VVn523JAAahH+VHEtOhomMrybFDDeM+qgQ1QdcUho3ZBieRLz4uvgwF
QuOr8EQHAwvwUBZP9CLy1bRcj7+6pCnuljJy3+KlRac86Ap8np+eQbK7iZYh28pxDG6rNZov8Tp+
5KnDW9EWN/MwxsVGTMG4BSMYcB9PaHCWwPvmtcPYNgz4zRx68/pSlfuyH+66ekQy0oEBHkF4mf4z
J7skCp3CSIPNT1EJiaw5sudRRdHJrYmGmPN0QilRLeZ3z0hznNcqOEAX/MomW/1OtHAOoK4tepXZ
/4rDXp6r1CHBsBXte7dM4t849dlrkSC/9ubwsy/bgaE8X04tBy/O96oeP/zGjPkhNu5ROc3vrEhG
h++mUAiS1JwR8w8Xb1WDlVNyFFSll234czyE/ql6yV0YEhpt8n8cnygRWtWy6AwRc5iOKbXoygnV
WSu+FGvsRSbDWxamDBO+WsNbD1n3XlOue9P17vRcjUl3zn18UX08f8ukf1PO6OzZcfVrODT9qXGZ
OphZ6hs7q/QmKwHXt3U55Ddl3CBE6vDcIYo/GkQwdL815SHoqfzydNAxjeTDGWF3fxRV5b2OcbCe
GtOuJ2lLeShUqImV7at3ZcmhqIegfrVsQY9R0ek7YaeaBzStrmigj6iAvSGQ1XnpyQnaOSFIHDMM
qq9IHEXkogpxsYrbtVJIoGrcABlOtQVu2vpYRVVaJNdkj2uvAz7A1aJZy8XVH6HCuygEoHFk/dON
C54tL1pvssZ561xRcHSUySa3prhjA/2YW/bvucnGU9pIVq6w4nTI6HxZZ+S2zId8obHjcIyE2fgT
R9fw2UC5/0jAqvtNXzsYXqM1epFtUbys49hdigXtbNDYnEvMH/6MlXJeBkTldym4396t4u7AHf5u
htLuSWNDVmmndZclwLquLvhNOuv03ur5tRb9pyhGs+67tXE61IlBsE/VgrOAqxoKJ2/nQ8oid3GM
aJEgVNCA07w4m5UlaRdRa3qTEFBLEZXZepnIblaZf0JtCbaOBSW+jCGdVbf8xJQcnkHEksug3ZSM
cPSy31mDqWUUNNZEHdwG2SepwnTspPF4qkerPxqBt3Nqag8YvZ7fm7gpf61THQgIwWR6adOl8BH/
VM69MzY1uqie5myfGR7VR08dS3jFicoAwWvUr+ID1pW4k9xp3VNHPcNNunbTH1cP/q701Llsruu6
FM4xdRf3NzODe+t6FjdLqLKnuAapkKlT8KntXuk1e2UYWJ6WayQtmTm0W49pdZnTNj0VZdifQggY
xqB6oHaUuhwuc99R5ROJ9SSnRygTt7qL7wWYDA8aNliKdn+3eQ5HiIwEdcW8lOmJjg5KyYphujBB
32vdRkfftyev0eW31boeNvFcXPPs8pmDQ5XDey3HjvGqdw7JMiz3kbEXLxtWXlfg7q3fZfqp74oA
9R/a1/H6t40Etxa1uqnWGQOhj0Qq7VgLcUCxF9fAjShlxBBcg7IR+BTe9HesZrujAq21e47V4Ewd
K11K09ohTGmDbw7FnmZb4xIOKxw0TPajCqP8lhkUecJYZoYdKp0vBOY5GObm6lCYFnACPPbRycpw
T9p79762uA1Tx31MQlLvCxE+Eywx4r24ZvobBgJtZ9RNCYbjxuD2s4a8kS0DV3/xvA6jRs7bxX0y
HgB7s/PU0zabZXN/iuLW27ro8R7GkVGhpll+LEY0rXDF9XPSRXRbKYnLYx7cr4Gl7aaJ0/6VYOjq
RAdj+ydV63TI7RieCDnCt7BGJ6LMBYs0geTlOI+/3bGsyHjrJ/PYj7JHGKcR0PatBHzslqjZ6Vm6
72OOcNGuMnmSnUo/e0/Xu6aGEJgFtcQ74JRib1xNenWOrmpbhtmn5ZU+9pwLYpNnbmK3XjQTye4I
N7qURNegejXh71SJakfLj3OLfuinXEP/GIzokbJy8k9oBxCYx+H87BpZvIaAo5jNqs1Q+bc6WuCW
VYL2JGJyRPxbrzcu6+YdbXhmlwWiYqRe08emtRyUOWsvfUrXslBd3ICfqXMc9H+4tF1M0gpVdkIU
GE/lzdL6LepGscw3/Mnznyj3Ud8sER9mRK/daEc9pKCtD2XhsH6a9cpd9gPdMKaIkMG5FFoeY29O
3tNrsD1RKmwd3mifdLokv+p6WP7ppYR3u2L+6eQGb27XpRE9Qs4n80z8Nkf1sp95JPoNMGT33smC
WcarXa/DC1VHK9L3ESF7yy+db74Lf2hGbz2yp4oct5aM2xf2E04XacUKX4srNMU7dTEy8ZOdFSo4
6LlhC1qmOfsBVo0PFflp3F441ZPsmfSK/ARU4tFgOeQHv/bEYVKIwvwqa3ap27w3QRvf9DZ3od5U
/lF0S3pqrXgqi6D+0bjddjqNzW5VkkgcOEIXgf6tJvcCZWXFujpP3SVUwv4ZqBgDc0MGJ6PFQNwq
vgfXu+0KOPzW+oyrKMphp8jDXHIym824nOt5/qr9uKIUy38y5FwcM5CqP9KG3kddFUm2LbvaJ3Uq
69El6PBW9cDith3mCHKy/wrzNrsgxM126bV7qJ6GpzUNk33uW2D2Wjn3jJ/+6+ih+LVeCNEGTLRd
27CGkqUxybboFMrSW2O8D676tY4lDxAQfjdtmpl5moSbpUdsDgXp5/BNQTxBJUdU2gV1R06WQsol
y7AkNEhkkNNmyM9OMtCZS4jNh08t9MGxmX4wHOanqMyrVyx1P42K1496kQB9KinFg99JF7R67n3E
df08RVtoGSBdt30qxhGZpSv650FmwdmOi/8Mw718xER//K6bLD+4FYr6asjVp1tc/8gk72j6Gq3P
PEg965/GIbgmoOEUZWMcsx15/pq0e9k3xMxH/fwbWFIn+7bWK1/chNSG7zu5EbWEGetMjeJmGRXJ
YEokj8k05Jem9B14lYmRAUDc/3BnW29bwuqOxdoE5+F63S2LuJNSZV/rumREx83xB60TycXngUAw
kg3piUeXRYKa5b0fKTqAM3QuRGCnD9w/6T1XWH3o6Ni4dXENiAKlq0zsZz+kwEjWdk+KJnW2E53Q
xODh9XYdULM2IWRLcjdS7HSyBjskYgT3pBx4dF83D13ZvuWlfHay9Z8nwy/SiO6RPjgPns1Zx+Xy
MgnaG2M4403QZD+ymO+DwSHGRPIZLVzdsdHuT76qN5ViVJeO///GSf3/XVCPd3WT/Z91bc919W30
9/8sbPvPv/HfhG3Jf7nG6fgI1YjycyW6sunvNV7Qc/8LMrdExvTx+IFL88n/0LXJmH8UIDT7T+qg
DMkQ/O+GazJ8CHz3YmK8+BMTPwr+r3Rtwf/WXk7oD4ncAe3MZBZi1SJJ6H/1ajEjTJ4asZTOS9up
r2IIo5108hYGCiAaONBmTfvsqSoi5U7W8n3g/rjAvvC6BmuOWpsi7m666xuvhc1Z1ct/2JzM0sOz
qaPWeRzWXOT7zEO9kqd1VJ9jsomCbF+DkGc/8dTP5mkkOeuUh6WROynKoubtjqP6iG8X26k/aGpm
UX8pfEEgs/0f04YQ9Y0je6JU60gc5tJhmstszsLeOWvlboNc5U+pRbGs0MK+OotTHToO+eIX83DS
PfZUF9aboGjcztumZZ/f9OVCXWQcxndV6BSkiQQRnomu7aLkBhfX+FYNMdkiUYFg3ku5U5oAcRiw
XPkt+t4iEWuX68WjJnObU9KAmUn7030/edNTIQgdpLGzg8hfi+4txfe3GWYz4t/1awRUk++3ZgcF
A+ZEcpmXq5u0R431tfQBqzy7k7VHEurQMxP8FXnrPptU8pdyiOk8TWtdILWK80u7tvghSheByQnW
SRJR40cpE26dM9nmfvNoM6tYZ+PwZeTxegF/gp6IWxPpjW9kerzC5Dc+8dFHz8em26dxg7BMjZ+l
168Lds7Cg6HSVOUF3hyJXag8cuM91Pom4tOH6/V8aoIBqz4q96KpADn6DG9PW0zqqATtEsRQfdRj
94eHod3oWnfIp8m0PDm65fQubbCQGJS3/LJ1WewDldrHSJfZsJ3SaOSkwzE31vF0WvKCSyUUcbVs
l4UlV/RDebBmJpMlt/GzbUArZdQIVBHT8pWoAUAQFPvfFEjFb6sgt7Xr7I0TtvGHZ+13WROah9QQ
zsfr43KPMSq7KcN5+okXbItLL8hbbAhPvPEc/VhXrNwIDZ30PA81S+84yebNRxTX7cgdnLGCNdYw
g11raGcg/WpvUIbQmQDmdeOItD2PjAv/ZGt7lDT1DCEzO8092CL2YvhidB8Q7yla7W1QWRBMRpRt
K9jm4j7AsJBC786N3AkWHhhfWCbCRaxI7lmQmo0R5jlZFRFJQb8povi7UwarVIWTAVKBGTnznmDu
UV4k0Y8/Vk80S7NEAIhuqrBF+T83O1+oP3ktHhrEPUI2W9BoRFbyImgTw90dX2QU2c0gaSSZZTtD
Vuf1bUqp0E5M8SlpBMXMJUCUdNOdtfYPFL/Gz24agFk0OBDlPsdI4QM9ejp7z2N1yY14tf3U7T2t
4qOb0OiztutTXobFRSBk6hAazGLZxkUASOiMCNVXc2/86TdakROMw8nywWotG/7l6NUrmFwUAd1d
rWjlwGydSPbbLiASwbBirwmaIT24JOkZsjKdpHpmUnoI04hSiaAGvCxK53pu8TRpDg1zuVa9Kj+u
L0TADoeeNLZNYesvP6VbeEyI349j52BnzFDhIh+YLUljYj5szLQgcFnIoIjImmqUuxnH5UXY5LKI
zL+bieMKnGrAQYIdIigujBNkV2JdmKl2RYW/7ef+p3ZI+O9z2MJ2RM+iMhx/6TQy4qyfxvruBsff
oQwUKgGQjV00ZA+lzj5iBwfY2DoxD+ZUE3pwDVGTc/vRhObYReEN5/YbIE23hcY9TO2wXg8L5+iZ
2O5TgSk6IL/R7+ov102PDWVLG5z2HGii+UvBdIOxJI532KiObRO/2zX+y/IMydlhb8AZi8Y0MI92
CE7xXD+2BsY8o7R6QiZa+1ADE589pLCKdNjpVq7RRVvnOXTlS9B3yy0xjVeKG0VU1acI8SI9s5w5
z0sffifgdbUgSafpmdoCfHNDt9Cn6S7/aiRL+95BEz1gmbSMzptQVW9tMzwl6B83Y657BB1psSMs
gI4ZN3n2rpXMYUF2xETUejtv466AbI+Gl0ESP7FQFk3jGDoZ9IlPotRvdH3Ht6JC0VkqepKCzNQY
crA8UP79Qo/4WzviWJsL8ZkIDVuiRu9IWHaxyXMaapAi+FsOqk1Smfe+sndEBD8YHCm6zm7j1JLG
OCwnbBBM3a53XkCkia1Mn6JEY3KEtukUoTxiSpBn5S16QOS+q6KNZlK4leJWbocEiM5ocZYrEBV+
HxgBgt2ckSxPVz6FpNi5EZ4gEXDQeG34VSW/+IAsofDVnv1Jc+IyBtXdB+5friD62AjUCvPivZGI
XUxxs1Tzt3bXvz2Vd43VR4c6MSPcX0GLv9Hq+p/G4jzEmEJNhzTHDM6vNicitL+KlOP+zW8LPDRV
/9UF0wuoD8WT12u5Wadz53HutVVNJdFCDlhfnmjQ4mJIY+6B/rOuHjP0z/hPC/S0HclFUJHHoSFu
gn2s3TvDOpKhROrmakz4EM/erVNIuC/x3M+aaLqg+gOIfBMv/S8qAw6q4TEWLolvo54go92Icb2j
kdJ3mn+TA06eLaSMjbN7D/+10XP9ExBXisAE893kmxvCSuO9zOyrG1NVHmNXFc36lYn1XiaYuNj2
MCOFz/Cl5TYPGufJavVVx9yRQVDt3SX7ronrsHYwx2GseWVSXD993R2WAvl9ESKG71k8NpVT+jdT
0tAqopC9RI18hRUlCy+w3zQW2n2hUn5pXNmkQ2DaWWlywqs339bWOwN1+bs+TI5NNKBrTDGCzm53
3+nuO0+Gjw5Jn4AwRd1C3TuGNZS+LjHPgzwiTSHlnCHQ9OaN0RR4ffzHqvetZ/UhWhgAUWLhkebG
pOlfv8m2hjIDvm6pDzCNb0OQ0niefRR++lAN3qXL6lskbVvjc5joVt6y5ZLZdmUxuC02bi+oJp/k
0Ynw1aeW16iP+FaSAKtBxKm1iLh+GMsh26AFI2SDbV8s8UuuELou7UpcTqrHy1ISKzZx2w2YbE1C
0j9d1+YzEuunmER2SIfxNQssagE2xjgkNcWiEUgf0s79O6GBe0xyvkdvqT5zP39qRlK1IeD2QM3u
nVmuBM1CSGGe8EmXhmgNT/5aGoaoKPo0rv3xuMThGOCZbNlsbdx9exPJxZVwL16O4dP20akbw2e7
IsPJkI5P4tH2dX1KpXgOYoem4f7L19EnHNglyCOyZnwmYcwwG082AzaEguCExj+M0wh/GqT7YPag
F0gRqJhYL1wf8idpzP3S4QqdqvE59sI9HKA+ZnHG6o3qIyYCcHLGZxzn90p04V6RpdQ5OSZvrPwO
1MIxNpO7AVfLjrUpJNhxSMCZV2fE6qVuelk8k/H+aLH1FS9iOsLbUpCmd1PHUdd6lItnuXP06//K
3pnsRo6kW/pVGr1uJjiakYve+EAfJJdcsxQbQqFQcJ5JM5JP359X1a3KiLwVicTFBe6iC4WqRWaE
TyTtH875TkcJZxp3Ti0fa7Mod1Fuvbize+zQqYb08PzQJaFgk9my4EMKS6T7U6apfAIEFRukM5+x
lbEk6vxvOIVsBM2lFfrc7ofAm4qwaSIgw/TrIu0JHKHJWGlVvLLOxWQXzGiSnAFXdEJlvtgF0Gyo
AFyTsrstlTWE7JXAPRbxviDIeJW0VbNNBvfKRbZzU+OL9BlDPiwtu++ZH27fFhX4hIV71rfxbEd6
uAvqAq4iBqFt17EtSFhicK7FX8eYUTlX17Zp4tdl8uYwqxvxkktMyjlEk9AUOUMz5perzBacMRzn
3JieWDcDueRQNMm4SifW5xX1YG45G4aod8oGx8eg+jujoQniVPXuVwodnOnslgogTGBTjAUTT7RI
4wjqWGRyenlQD113XhsLJXqBlTjEtBOEQwyzAVUitu8O7DDDd30bewhbCvk1ZemRSsvd8I7q9aSs
5pTjr17TzrwPHQArjBrYFnxAlrlhAeEy/CasdOc8mKjI07541LhD1he/Ut2U+0lEcrOA5tjQj13b
CZE4LbntNXvD75Ya863Ozfu0a0+uJwJzJXGAw0MaIU5646GrHb4LbrG89aZtxOB/1/WqPMZI41pw
4IeF2dEhqtLLkYNR5T5LRxkuVlaGyuQHa4OhOrPxCLOlqI5+057ytsadmhke2x2itVdpxYVGBdKG
YA/QpjIJtHYZuoBmHD7Kabxoxyv/Os3S7NZLWWqq8s2fc6xKnOf7JFmKl1SCtxsA0cw9wCfhTfh6
NQaDVE/1Mcqa2xSbCe+xOoA7ak/2OOiDBDi29SvKViXr7H2IRvOxa6yOVlIA2mgzdJNplgdvfSkV
CzaDLajblqAz2rnbsPmlFY3n+IWTF9ViW5/GJehuvHiy9n5lZMjbpNpNRJVmbhYdYp+LZIJLbS4j
zgxrUoex9BME6WQiKxeGOuHmO7BvpLPPaJYBiCRXQrqwDwYHfos1Hl0f7XPTGck9Fnw7XGar+jBz
HrU9D85Xqy/eDQIHtkswcvK2fXxuyxhye5XgQDcQnzPH7i9CcnNn1R565skfb5Yqz7dFIm6awng3
LaasS8uoe5NnxB4wI/hs4qq943/Q4/TB0e0anmYNVYOFQ4cJxvyktYRKGot9Clp7Y0uv27HTxCNQ
1pz/HC51+s6D8nHSRQ/2Fu142NrSemOYWm1UPZ+jyv1kVVDuRlchIo2zQ9nAvY4XfZEgo7+PEZsl
cXEWQ29cFEdXsp/E7ZIKKhU/ALTYx3j0BONDpaCYcmyUS8fRAWK38mEtmLEJc365M93uvUY1ENas
H9AL3U2t/+hdTpK2Gl4WY+g3UczJHxcV2pf8Knfns9cjvheND/vRHaDQFfNBBDOCRH3RwljGIyaV
75R3e6WL7DHT6mQly4uXJ/fzJJaLl4oDH2D8hsJxn9pBhbcNeJsTocdPXBSBYxWfsWaVCL2aT11X
eLw4v27LuRs+F69iFowwpcVulaXxMbmQ8JnIqAabjo0Vyof6wxMVBPX96JsZ25c6z8SZbQruA5Xd
jE2CAzzvVffNnMCV9XHKYAgeH8/0qYORJbEJzGP5nF8egKIsG64XvsABIT3aWIEvWOROKIh6gOLh
5uW96+FLsVBh4eOtpz50grRyj57ZTQcv0A6fRXARzZmM7/sOEXURLeYumOPuxVa1xfE/Fs8euuRj
llT69eIK6ihhN2NGm044BKdcXIDvl0xwT8Lvb5l45JjUa6BtQyAxLwfFa5LjJbAG9ahlFDFpsKdT
rwKxQ+/eftOdAXtlGtmR9F312ZdTYO/7PnBDInP9q6YpJ9BxpbxRE2BkZxiNU9U0Hyg3XktrgpKA
qPqhccElpyByPscknc+9HDnN0ynG/hJ7TDySYd7KYWw209Rlb4wO2PuVLa1I7Rcnv8z3C3o8tWoy
MieqJWhg5ORIz9sO+q6M4RhV8Xyfs+ZXPMFKpytfoTfMkOrtJF3FEBtDUoWu8zgYQbkFT1K71mn0
EJFIWhJVCIDZvZmFVWYJIMxpwK6qZM0AYocdY5YJdR20zaev/euINVfkgIaLG9+kjvNKxgFttpvi
bDkiNqvwZQ5OH7rkfCCabUe9SvVIhz34pxkhxjaLSLtwOvem9OLk3E1gwM35DR1OemDS0+4Lw38b
R697aPpSnJAMbDyfLw8p1gEoVHxKStc+1D4s/OTy81YUCKvOxAIgS6GPqcZDiFun4sOkAZIvNX6f
52aH+aHboBpFUisvfpYEHsra6ytSFmwsa3x9zHZwr/BFSx3qoAU/7tS4geAIIRR/mSk3GNHk8koR
ybwjpbU4ddb8NCcXL05jNb2/lbWqd9XUlacYZ/DAivmYjyzQMqO8Z25xWUOXVnZdxxAszVKuJ0s1
wA7ZjIuUqYp2Zs4j8lPXZps9+HG5EOJReWdrML406JsPyJoNpo2lUa61z/ah8HUTlkn3kWL6AFXT
yIOY54TrrPtWOMFtUE1s13y8GHyn0y4wtbkb68y+QsdbrKccay8mweKQ4K4Y1kwxt0HLQqZvsuVu
CpwnndGiRMOM5NOZ21Au8QGU/XxsjbY6RuxHGbqQdZT1VH7jJYtFOGcGGvUVYuRv3ZRZiIuQGCCu
IC0la5q7vO3S64KN0AP5BNGyNaM6Purc5VE7uFl28JHqboXXMa1GmPkMQQqAhF+B/Aj8xbhLPGea
V1Wr7W9+t1xGQAXhkwpRy94waDb6rqTsK1JkeNhnaKoxTtnfCajk8vNwQz2iMIy2As/qqc4d43q2
wKo0Y3KnMPf0q2AGAyRGzylv5ngyNjhQqHbxnK7BRQTHIMqVs5mSpUQEulDuxI3MbwaSuW99C2uy
x6SArrNZhu+9QeJNJ5OYxN9c75lKv9S5O5IKg05t2waoX5mopWjus7K0bt1ySLdL3I0Hw0IAAtsq
YEbcN+AvReOme0YkX4nEKZ6GwuERldhOyP6+fSulfTbNFhyIN3TtbWb4/i6g72cTIC/3LYHTQzjX
dvO1qWf1SMFhvUYliiD46D3FjOiwMSD0qa29ySR1WqcYTxDbnUVv0JXJwE+uuQmZcJdtOt4hSXUY
zQF9kqNj3Vq2AJrqjMO32RxBbsRT3WyswK1eksBZbttOlE+CVGM2mek0rPHk8jjD+RntdSLSW7b8
Gf3tHPd3Xhtlzlp3bcEFP1QG9SDdKTrNuMcWttRId0qE94uq3PPYFPWd6WHko0oxcDOWM9P6tQ58
6guf2RV/DgsFpIJPf6b2ySKsMvBDesBLZZzu28Fi7DINRZCHourcD0FAyzpY2B9bqoh3YyTQFdVV
+ZCbZsUvhrj5mls8d45lIGaUC94AXIWmemU2wXeV4VJKCmf+VrX5GBzb3qm/qmZu75McDSSZ9AAw
E2yR+8ETrbj2dJlWzET0yPcV1C3aAQbx3Cd6TDbcMjXWE+Eg1UgQQ7C2lcIaQ9QdDuZyS2fr2HVB
MGdNsLUEUJqGefb3Ah3odyOgYVnV7EO5JGcE/1kFwSgakGaHTd5pOHOMi1eilrBaTK+fh63neXQ1
ROS0XzBdWYDhxsDcGIPs10STseHNZhshQ20v3UlODaVzXHqbpo2rA7Me8ms8xtf+wA0Bwa2n8Wo9
aCas6gkfgIjY7/uADIn1YMbl2e/BNjWiM59mk52z1wlyd6KgArWibbWhJ868NcYQ5gbpILwG/YWW
/LhlJlZq6PGiWZHMqaTmeYfo0jqP2iy+O3i/6zCalfo+uBFYmqof6RoEAeLQKJgjEZhdHKVQ6W2w
AMHDmAv4SaE4pvImT8qkVRJKHNVSV3gwEHnb606WNsKEyjTnJw/+gLibemuB6rn0Y79Op6m5M6y5
6rYc7syNWr7iDySfg1hVkzs+1dodI5xMso2vulFVYBmY3KpQJbw9MQ71dEpNszibjB7qi6O2Wx61
tlsL4tQIrtBPaoupve0Yr1EszG2PyelpbIfJPtYl5WGLJOu95NTFhJTAmkybOjqiWMd4ZxflU9dZ
YidUOdwtufDrbdLN5tUiUoBAZWlq45i5SWUdhiQeodA4tPxhuzAjvvhs2XTCRcXriFZvZApQOblu
DlMSIWp1I+86GRASY6dpje1iBvwwXLO1y1dAvLkH/18r3zz3Ztx1LLUcozo3lGp7ln4XLQ4WcuZA
KxSKw/SetF7a3urcrkhgios0/qK5RKlGJqME9rlMlrnsyPwd063VT+MB995l8uzObfP010Ev/44b
/kN2DaU4//05k+aHf+Xfbs3/BybX2BZY3X+/EH8oavX580b88kf+wSAXvwH4Fmy1HdQ+LGH+mV1j
Ob+xJ7exNNMiOI5l/itxzxW/+VIGFsaaS9yNkPx1/4F68X5zbUv4JntsUnFc0C1/AfUixE8oWdN2
ILKCRufNASDnjfy4EQ8mz8r6i4IuLTEoRvWcMHFC3NOIITrhEhgJDfAc+63M1LDTaP2Qi8DWRBgF
VKz2MC64AVbuvMSj7+eJt9cKYGQzsZBeQVpzbzNVkHZRpnKjCOHCuRfkKHKMZATZSdnrmFnF7G3y
yK0AbdJrZ2RfBmWQXWbBaLbI/TtjXhha9dD6B/Bpyi/iO9t1QJnZdUASfd7T8AZkQGML4Glks3ug
ER3vW7Nt1hmeMTrOUtPW84hDTKbScgLgHPjQC4ZoWZsQrHC/duEATHsjhzre8kT29p7q1aOR4Hyk
+kx4L/lid5RcDQKe1ilVGGjd3GvgOVemjQckMpLyzLoLvBPJGI3+zmDyM0Xqeh1YHkvcdIQcYY54
61Ype/ZNlxHFMncLzDQcLy3dDOhDn5IUixKGQdTLjBCrdTynHdtWynaOPu8O/fayVhXGEylpYV27
rB8SCdfRH4OFw4EeQOFEPI1Vjl3Ssxk1zv5H5DPV8llp3bMdJGemnUU4UR0y30I404+cgi6QyLPr
YE1LctHzbO+Xb64/f8MEE5P+WYl93E/tPisxiFIdGAePMcw6cRPv2eRv3jSGWO4V7h9s6GmlvlqB
ZWNga3nfl4nqmyYVr9sqGsmrgN7x5FwQiEU7BCGuq0Gt495nx8eSAbp6WW0n/gkRcfC4/cCttxgH
q1vBEvo7px3Lk0rdIp2rDrXFe+pMPPNYacR1IUjjUXKgFi+NK4Rn7RWdZ3wCoj5dm24MbbJb5LZq
4QuB8ujUtRYzhnZExQfKsyEUlgODdV4YN9dO9DV1Ogq+hv2W6btiX0SRuc+Ly+MvultaZiN9h8EW
ZZnJFJI1e5PZl6sn+LYEZrO1FXWcFJxcqz5h69KxiVwpRtnXHLv3bL/BdWmaQIOYus0UxJqwIpTi
rzBfJyQEE9hf006wNbGs5Emf+PgD+XxTMQmma/BWc6/I9gsCDijmQ/pSGJ25Jz1xfo5lPIcMzZO7
kXv42DAXhU4Zi8NEJ7oJypHdeESpX6ULl2cVObu+J1CQu9F6iFVL98z2ZmdaERoRG64nrW9+6P1a
vNZJ9Lm4/quFRSsMYDEeI5RdG4+WtPZrfV1HI3xwGxQpZ9IFJgt/bEqNE6Y6L5wW1K9GNBbrXE1f
WUdCxOwH70qWNB+TMEuGUn7mc6HDIKpcrhd77rOTMaURVM/gcwmIJYxIMIVioKeVnKf4mwmxc9s4
TfCm0qF+7VDMr4QvuSDtKrjqvJ6cXHwvUC+A+6cxtILB7ZlxYGIGXTHtMHJiSM65qtj20wY8p07S
fa9mP3maIXHRr9rVjRpTxMJMUeyVrub6skegdJGC5WM4chk9snqpt1nlkfsEZ+Kqbr3ghIMq3Y6+
QsdbQqshIm+6noNvBqaNS9e9AZ9Dx2uMtrHxHQQvfDCG82YH4TxGCw1CmAzSElRTkQKVhaB11czI
fbvswlNp5zQMiqHat5LNOYiv9zkeBqTVCCvRYNk1LT8Tc2sc1JU5G29THVzFlh4+Z6RPX6eYwo2B
msJmjqrpJefg2OlycXcTE6E9CwC174qg3uHUsw5V3OhTLVX7mGhtPluMLx4CCmu474mSB+kw4s5M
CM/A+sPWpdeETSCydec6yZEZP2z0xE9RlHjJ3s7990ow/fEwiB66ScAlRsu4s0qz3qLaLtbdpS5t
YvCshoumMMG76rVxjluIX9xzXpgid28Djd/KtnQP3QZ8GM5bEqtKq79uFvlsosueEllveDFnM5a9
XqdLxoJ4TP1NVqrLdd4QuCjsp8ShaV81fImPC0XkOiCecs3AJN8DGQ61G+grppQfngsstfJw9fvB
Z+KW3b7zvPpq7oLkms1hdYUSiAOk52ZSSXp2RjtnUTbMrwwsryw0L1ARDOxcGVhnxu8OAFk8Kj7r
17JK9gMWtRejK8wPDbqczPiFG9J2y/wLk0HvA7yC3Bv4oHDQR8vEUeJ4WQyCuWw2fHrrrJwBeAYb
Q07O2B++9X1e3tTFYNxN3qLfI/Mb9fcQYo3FK1DBWKJHnQ4uThEOIaeAYINpPGCagqQ2ZVJmf7Ii
U2se63cQO3Gzx2Z1bMuUuWSckVRVJnWKfGCZoTqWMFv5sOcyce1kI2zYrRw9yPI7S0fnPi0KmlpP
vQVOB7wHZVZ84/Ic5uOWEr20wwE1DMxJB81tRfKs+dAwrA5LrD2HBX/ySSc90h1NpJSyOx5RqL/q
G+BKxwFk7/ui7WDnSz28+pNMXvM5+k6bJd9z2PDDik9NZwRUwL2TU4+ITXNhPwre1X3cg/QsXLPH
s1+rUxy5UEdi7SakUDqL3A1FP2y1Qz6Ih1dtM3aWDwxJMJ7x/UgfYmc0n92mZOUla64Nnao7M4Ul
4ILwYAnHHKa2FBFyhrMTXkF0E7pAxkq2/qoNDx1+2mXZRZaAWqnD5Vylk7cLLF50NVHg4JNoEoKE
IHOZSLQsrwbJYdiknEgdPNrcsk+LySJL5FO5t/G43ATomG+x8mHXAqe1qwITpBMO52+tU92BKO8/
MXC3BLlM865KDfroavpiTBBefWCu27Fwa45KIAE43Qlq0+m7aTJhl9ZhZE2zNi58ZKztH7URb6SF
BGrBR8RG1B/WhkPELx1Wt+/HKVSez9jLQxGgke9tOi6CrPli5OZ1M1zL2r8JCu5+Vy7n1lC0MVZq
bRtJNdnMhV4xdgfWHyGKb6Jymw4I9F1TPQs7ndHn5MSwZgbPDs0qHTZ4qCu8JoEWD1HvzQCziqu0
9q8Jbt6mzldkytexo+/rHsPE6Ezf4b8dNekMTAiywL2dFuvKuYin2Yrmt4EjmGlwyjj3c1sv1yNT
zGcjMHjKUZl+6A5ZZ11P6qbLB5v9fD+kHO6YU+m8TefOkS2RK0g+kDtYMDmzXN/KscSXc9m6F7VR
kQJVmSe7K5tnW4hGrrnhGe/afV+Hi+GGvZsY77HVlA+RjMfj1JqkRjpdnK2C3MiePXNKvBB5Zx2a
Q5XdQBcfYQnXnTqYvaNPi9Q2y864XnOGnhJ7QWs2l/S++IGHm3hIXVr+Ajhxe7lHF8gKQHrt3loN
2WA9IrUkwRhp0pWSjv6SNEF1lUK1RY4qh0fbi+fXyzSIO7ZJxytU3NbJswjtGpoxPabxoLYCESi+
G7d8y7L+W2ZET20mxxunYnpUJxcyvjFxIEX02k+MJVnU1X6L7MCOtqlfyq2M0fVngQ2qQmETYCVU
7TMDtlhi9gD0TafSp6RbplccC8TGWdw5aRIARi5TuNVGGpwVlmRKRtaTvI2J8ebsgd79b2qC/22H
+0Mf/J+3yv8jm2BiLX7RBL9X/+v03qXVDxGu9JX/bIPt3zwLFXcALcJ2hH/hmv5dGW7ZZLjSzPIf
KewAttu/lOHObwxS2KCRx4V0m///Vxvs/EavCjSPNC62EI7r/pU22P05MYQGmBBZMpJdj1xYNKA/
dsFD5lW2QB7AAYhyohIT0AR/xnpQ9WD7IBft7MTZRugxbg2Ft6tlAZMhXOUGfiwymKGVhmiHbZjd
SXvd1d6zU0KgdsoZJhq0820StIhCFe49URC5WlyWzn2r6hBcnX9x6XwCckLnouBcNcICOGHK75IG
IVVBufeD6kXGECbVRM0gRutBCXOPVwotokGGhyr5d7z+rYkZALVfxjpmiDmIcmO4EUZF++9BLv8f
+fsnyF9Unr+8CdR78fW9+wH6+7c/8vdJkONwC7iwe4X8WxyxzYX+j1vA/M31GOVwQbu+CXjmn3eA
b/7m2z4Vpgm4XJgBiXP/MQiS7m8OCXYMj5giMbgx/xLzlxvzd8BfEQiGQOgDhG0L4CXC/SlRKNFM
Wxcdz7sIHXIjKD2Wj999F/+gDP8+N+nHmJw/vsJlEPXxfp+ymfi//9v6PzM4wyTIunknidmQb/D7
Xlzj9dev8ZO/448vwtzs9y+S4+DynKaZdx3znhZFLEbrZNwOVX5E9cda/jP29AY/9OrXL3x5PvyL
l/yP1yVM0LT5ATFCEEP9+9edYCRlbM14XY+28BVRRFDV6/y1GDa/fqG/OVR+fiUHi41luqZNGOFP
n5CR9+y2TjYjjO6WlVT6aXD1rUfebpU/QeOo1j4AS1WD78SFr53kvdUzotw/eR8/PjD/9oFtEwSC
iVPNsbhEf/zApt0y3FN8YC3PzNFZgFn7IamuA8ARVkHAdZAd/uSTm5eP9tNH/+E1L1fY766gGNtn
taQsZjVSk8Y3buIClvoiP2UDHrJCJ7GNfCkOWLmNu2CAY6HdyA0bNlEJ6FiRjoeRHwk5WSXvuQ5W
ZudYSGyTp8SPGWrQdpYkEDBkae6aKMhW4OTJx8sSCKOmdy6Jajx3JNmmi2mGjBkeXFA99BLNAXgR
UwW/eUQ2apKMCsLZ8pDmUV8ZBM6oDfa8+0kj32fec9ZGcskcmN8bDdHH6uZqp4lj3C3MpHDtJ7fz
Aq3B70aDFni6AdkzPqZOYCOhzJT+rgDtmJM4MDD7GDXZ3hcpmgHmsa1dh9mbfRQ1QRAaE80xgyq4
Sua43jpejMS0GT57pKK34BIddHVI1recHzdKpCF6hzuOWjLFnOXZWaphk4ol3fcTFbmXwejDB3ms
evmATeLJHdt6Q0Pun2LTVSFy2SuvGQmrbtUZBoi5xTjNHxmagbZ60kdRosFM0d5ktVwhSnd2RSsA
OsEr8PKvv75Q5I/PMulalod2hkct+0iXdM+fDnMQ0ZkzmEYD94hJkdRMUicGOW5mLc9gPGA74EVm
1Fe5FTRIsC/nhvHxdpwlkO06cMnIrljXIbAcwzLNyOG1RiiGqrXFeVrQ3TAru7A9JSRYMDPAZSrC
lDae0RIVFQdojcWIuG6dji6e+azPp2Cd97Z8Xij1R3ahbvJO1EN98Sh8sM2zFsJV1Hx2xLQc2H35
D21tqHcv5um1svkkWLbs3j3ovrMJvbYMRiSTu9fLxfzNKEEn7JK5YiREhr2lpw7hDo6VIMBjI8rO
e2Huw9i8d2FxRSg6tya76y4u/BCdOACuMqGaCLkOqqPKy+M4NR8eNp9cwrDBIAN9nNkEI/TkCpHB
gX9SYILKLZO5fZFQ8sQ+KQY2gZxpOb79+rf88TFz+SklXkFo+KgfPZ+T6cdb3qhQLFQ1IpKl5y72
vMT7NIg52CR9tGwiqKtPw9Bf1SmRLn/ywn+4iPBOB1Sqln3ZkPg/V4TIcAJ0LhESHxAkKwmTppt1
+8i2uyLQaXnyytrc+aw0LurRA0blL24VP9cSgGEHk7ZhmkK+sT/f2Iqd+yzjw4ikfp1k4MYn28+J
TvPQkA0lOLAakjG+OBPRYBW2GfUaw57ncl5MTq6RcBu42cImzJQunBSlto2+6ECcvIXjxWG2oprS
XvbRkOlX2N7levDaEUIAbwCwRg+l3XtslKDrFYUko9vNBeEuHlZoRP1skROLJ58/16wDSrZVdGoL
PI2V4SRQyWT1lsSVdZViuX7X6FreGWR1d6wZkRVEfdM9+q3ZH5Eki8/OK3AGuf1NHSfpJsMQuCak
w4g2ZKMB8FfLtsiz5J7MjOzsyEJu0mxcbmWep3dFQgpz0rKbkCOz0iyKwtIx1HMmnOYaDchtBFmS
tSh57RPC4V//2JfT+V8HC1eZ7VHzUEhJz7ag2f1U/HhwAjqjj6awOMT7fjfs8b/vzX2///XL/Fgk
/PFlfqqAmBcww42XJVTtYIZuPOychBhokJzsYuq31ihufv2Cf/a5fqoV2oElmTJ5wcK5Nz785Gx+
ZukjCef97fL065e6LDh/+R3+dKdaiS8YFXPuJIdx64VFSD7Cw7RGoLILNuXVf/HVLnfv70oBO0VI
zuN6CfstCsl1uyvX9jfG0WsRNjvwoL9+uUsx86vr46dip/fsBRPVaIWV9Rm8lNZn8+WvvgCrAhQe
XIm2KxGT/Phx4GDVNopE4iCYd1kxmvvYfWUe9icBnO6PNfjlCkQE4/I4Y3RrO6b86UcaNe56ha05
LGlKd80YXLUJAjZrxAnms8bYTzmVDgSEebhadI6QaLQQRiwt6UbW+GAEdrzBtFAdyxY6RguCyWUI
DfOux6+TxcFlfpxApBDVNpH5V5eb3bTTK0PLATtjg61S1FRcnKdkgCbgOo0RjEOKoHNemOLnSAtf
jYoSAQ23JpiROazAsQXspeq3i9W+dCxeQ05raxUxz+rnIIIZHTjX8SyDJ4cz/0/KXOun9fjPj4ZL
a/b7C80j5Qi0XjCFw0aulg24kGOzB8OzTcM/ezz88cf54SnkXc7C313TINYDEOo8heLxqQ+uM3bl
o/ucyuq/djV7l6fG71+nkjJKHIOA34swC4xp0eA7btvdn1zTf8tz/dVt81O9LtskNn0E9aFZKrCv
6ezdJmiojWOg3fa71P3g3Co7dvBITMF5cDJ9N9RBQ0YXcx8mH4XF4rZNvHvgI6ByYvxJS9I/BzGA
1wkbpxOZ93YuvrQYg9bIPdeOQwpY5mf7GbHTLo+8kSy6tGBj28LFpkmoX6Qox40BW5ytzXzopH5g
C7dzWbjA8uz9fWMalHpRPB+kSsGWdYyFb+zI++7C6nhkPd+Yd50Fc3lVx8P8ZNXM2qc+H145LdUh
Y+1ZsLQGyztHMfZMN9t5LN2ea4CtoW4Q/c1oe0esmyz++sA4FgIl60pbsfMh2nm4953qIREmNqb4
wXJLujtnuhYdxod5mrxX2+z54MUIWi6VyaYs3RfW0M4+MNFf9n58k0HDOQp0qyikvsaIpVZoGIcb
b/C3hRBfyxa2SLxgRFfi2Z7aW+K5dnw5X1v+waAxIyLsqk9RlK2DltDmPs7NsDUM/TzDjA9RrT3l
aeMX4Zigd0stPhXaZut9BnxasPOIJODGPEcvKYdn4prrDcvpI6s9QWFMAAXFKwmFQP1J6AbHmF4v
izxJ3EGSrebaFrjfhIPBG7MGbOd+fmvKcTxkbKjPkHMasrtR5KHK3ka4nenwTHBZM7+hbOs7V+Rf
ELdH59khL6/TKdUylpXiZmGC/IYMwDh1DrvIXJeQ28dB2AcFbt7xBvVqxfrTb7XHvhin187zGmuf
oPbb4blxDbT/NYEdeQIMdSMF62tYL/EXnrSUv6O04TIDLbYixP4pQZZBVycufJ+SybygOHdUbbBF
zJGAsvrds9iZqPCbaa+cXG1RRDRUtp77ArLJ3KUd5qjIa6avhODwKK7YOCSXcHSSG+B6AtysPxbR
LU+6MDJja/QYunI26gUN6BhvS/rTIg/wCOs49dtVVyN/Xg2tT8psNrTftVFauCq5soBt0Q8klgWF
KUox4AVm+4AX/uAPOckgS08kRcG0EZh0EjYqJgdIQG1dtMtcVJSWQEmcsGjpfdzfW3twDWTAqSBp
Dj5C6X0kREA/oTDPHi1lR2DxInhfo1O4GJsbfVUW2uuIhGq7exdUsrWjNSJpMepceuJl8YsRWB9Z
axhv4nv2VwVeDjDVL6NHkkjXVuVj1A3k3EJL675Fi908xqnpGHtfBS6ZajPnhQpOMkD7PhjY8dzC
3zQpgtBGoZDP9JIzFMArauVgkbJF1KspUBUwRVuoB1RPxOq2CjcyIEMTYmIWRyw/AHX1l1uEvpf9
juSvsGuKkIVtZbyZHEEGb5zUj0hXIFhJV8itSVbzilXyXQJq4kTSRfGZ9gMAIx6ELKFsErA6nDes
8zWxhPi7DUcl3xQuquMcTZgzvLSZzh704VtToURny5NuZQ5BU7mOHwIj4dNyfockWNXnxh3QR4zd
V0W0z0F6uA3YnS/EavE7HIHr9nvQZPlj7SBh1YZ0n2ln7HUjh+R70VtgCIIOrklv5FdNa5MzUnmY
ZivB5nXL9DA49VzVz1FzScdMCGXt21iGiRFU4ULc0eU6s6hrl+eGeeIBLOxpqeaEnG9PrVlwoko0
4m1eFEcHoiiRw0u+1lZfb/j2yxvyLqMN4hGsAd0hgfm0eEm26pS6GiL/kNrZ2SzjPXRrYpFbE7iE
2geRod9oV19b9tz3nYqbXTvjFnW6ZZs7VXPtWtL9qDp2ka5pOisyp74qWpz1vNQSJW4SvwBPxJbv
ZuMzW/3jsDTTjnaIJBa3PGeCp53lQZrwB2JZe/MLHJY3DL/jcfSN9GgHgwjJB/jS24gu+slwbidH
8W+mbvpAU4FS3bagim60QaJDUZn0PzMZMrs5a67G2f5/pJ3HjuPI1m6fiAB9kFMZyqTPSlc1ISrL
0HvPp7+LPbgtMQUR/Z8GTqMnJ0MMH3vvb33dERNZ0uMYfIHXFFNmEkSUsW8GBYeUosI1l/JS8tSI
CfOs+zWo4CDRgulK8dCT5YadVb8nJYh2HUpmJXfvIK0J1nSAO9swdaoWN8cySiHIgYiJUjW/xfBB
BZsQeF3+CktT/WaOIxaWVqzA+wZDbKHPSmrkpLLfPwRIMPaeXTXvIWX5kwUKiWkRdaQ0ytr01jHi
yKOiKM1h4FtXHCF/XRczoiRqh603WBiahBmWKiMMdMOv9JvBYjYxXd5iDHSo3gh/NYpgWTZVuhsD
amvQynQrbSyllZcZjyREw/teqwB9Ai0HMc5cbwhko7vsHpuEwinLd3/WRlM7SWmllNnkuRBTDA8N
MprscTJQRSqwajoseKuQ7HdR5mu1wJmgV8PjkMb1UyEjocZBaxsDa7lhVuO4HRpbWU8PbQh3NEQE
HQ5QSFS/C9/Iyu98pMl7tF/9j7yLOMdzTbVvE/x3boyq+hTagG6nz8CyhH1Dxr4j8e+vwxTG0BCF
f2tQ4Y4pQiAPHkXmgL7kdedqP4GxSj/0YHzoci+jAtlMbUfvhMyZqTOROl21Hj36eR0FFc5FlobF
GWko+b2pGu0hksvnWk7LHcfhPkghVI9J/4gQ1XRkc0T6l6d3cRO7G2AiL4kNGTmKKdWEb7OhnMl+
6IZwq1fVN8WTHLKm31Mq9PZmTuUk87/g4p+VP1wgTnif4UKDFAYWDtvHp1Tn7xCzK8oeEhOMKJLJ
HP9oZDwaIrvEQ+2GyFhDUJ5ECf9pY5hD+NVcCzvcVTFHYlDKEhoL7MhQJQwPPZVqiNzLTvlmxHKx
dJ2fHjjnV1LYTwpsf0sQMCUjeX73VUcX4xkN3z1pn94aTrXzHflxejeyNI+BEy5Ekb4+HM+bm121
8ckReRgC+3PtLZvZRIeuFm7zX18NNDH9YxroBcgHnX9R0UReolaaAgw3PJpu4RgdZuQo0Vsg3tdv
9JeaMgxhaZppmoYpz+IXygQSwbJHdSL5e/kiRXeW/VDfXW/ja9gNGdxJG1OY4eRxIkPHiEw3wj/Z
AuuS9Za5AzAYLMyDr+Ny9tQyZ53WGZQGezEP+ibeQbE9IGh2uu72+qcsNTKba42XUSAR0ogYbpF1
70Ntp4Nivd7ILOP1Nag0m2JYHWqdpylgNARMW1yfH9Opokbrc4LwubU1Q+W9QCxHGeOmNDzbWWh/
IcYkZrGzsms0z0Yrsoty8VIp8jbxvddCERoEETgahMEjW3NXgYYbG+981M8pvj8Ui4dyjnK0KY51
zkleacLpQvWDqia8RONQLPxObWE0xGzy+i4vNz8YvR1p8cc4Tfbm+DEUXOnsb0Fhk7L/hZXArV75
v5sS/JBETJyTdu1p9o/Oc7yeWm3BPbCIykNbbhTgE73IV2Dwnlrzo8EzLZWPAKyR5d94Q3c0ko1F
NMJEU+mM5HckD7Co5UubUEJIfn0M1IUgxaQWOF00EvCcUgervjPLlLhEKN+WHpt+AdbE74ufndJK
CBfRTumQeLdaDngUoS0aKqAx8pB0+4Dc1GMmcQOps3HStybkSADB7j1O+30nNG/fxtiAX//d0yo7
34wNxTQIs7NzCV3TZqvQtII8UrnlOghZVsqL6vEcqZ45UeXu1/WWvu5c5y3NlqIX6vrYsK84gcBv
Vdb794rn5E9NB78JrXd3vbVLS+L0u2ZL0jC5OGakbx3jV9HDi/hl/VE0ROa601RYIi2M/vTbr/Ti
PHMvF3bbx62d7hT1T/lgYXPdwWZBA2/s/ChaiChfjIeZJiFEhCsU8+izZdRJCKBwFOsdyEp4ZHLZ
LT76W1ffSONTKT1m34A6Xe/Ni7PkpMXZ5AaTXtcufDbH/oUFmiicHMkG4Ql5YYf45+z/0pEnDU13
h5Ojx6Kk3OwU/CzsGEenqBrxncU3MiEOeivIY6wS3okbtVWGna0Gwsl7F/M5ip/vWoXHlgzoK6aS
CT0l98cUc9NXU4nw6kQVcr1HFgdhOkRPfimmuSLRZBuqXxWlO9wLgg1V1+uw1aobvRtaSBxjMYUy
cOAAIu+OLeXMdaks9NjSyExb7snPiHFh8FHUyNwHngAqtgO8vQOmie7SFF9qaFreJw15hZvbCCxl
hw9Zt2jlYDMFt9JRShduOP/UaVybA9MvOWmpqCjQros63ZnU3sPhVepd/kJECSfhPgV64oI8UUCO
UTrwULpb9yaq/7rJo+RyL0fHHoZLe/vFveRkUs52riT3XJR/VAgUb9VrgMV95mJL8ZH2O9nD+AsL
4P/L3LKIqlBQpJB3nW1e2Hi0iLxYboRCNtIKeN1RPsiOtk13/u56Wxe/7d+mjNnVISnQlsYWqplQ
6T3AVXoHaqDcgjxVD4UegVYaXyqNjKhLh19v+uKMOml6to3JkUWexGBGYRwcPurqb8IE1KYm/5fM
onnSznzzAuxk9hIXADJwKa7X7ltn3mbttxSAZv1Kgc71z/p6FpBHYmfGHJ43Dqfq+fS1lMEvI9no
nDRyKD+kmKN7dXm0Ny9GsHASLDU1m5hVEcbjkFeDM046ZDwhqJvEbqGPjqEEOOPj+odduOaef9ls
WlKKMCRRl6pObcl3WqeKm1wk7zkiiXXSuzh2WAm0CtTsLRklrxnThYzj1+vjeYZudjhUasPlTSa4
YYF/6cE4IDKW/P98TTlvZLavq6I10fYSq9DjjfqH6nX9PTcWtrjpb5zvcOcpwFkbLb7t7FK0YaAI
HEW0dZuFsbo0M06TjLNjAbWKnQXTE84XpiMqA5GHsipjimtDC2fOZqsXw2Fhekzd/+WrhCZTSGyb
k9L2fOJDAx6Ad6IlgXb0BO7sdZxSGIoyvfQDKEKgHAxQbwSVC7OEADOUDhDVN54dq04bFm4sFzvg
5MfMjivyLD56JLrY6jYVZm7qfYLXzHupP6pLz5oLaXeG86St6becHFiouvK2LFkXY92+grGD7irW
udaBZ9V76oozGyV91BxUWGaZ1dx2KHRHlXfP9QG4tDx0RYaqQqGfISaR8+nPwFckE0NMaIAkiCTu
BYSIbuG0+Lpln8dSZisQkygVmbCkwPNw3xt8ADeUgBFNQsImWlSFoEQXzsLLH/VvsGi2VFxXT6rE
NxSnJlGKPmiP7QWgkHF/ve8uXDrOv2w2eUFsJ5peW3C9qybD4Sn4o/hFROi31jayQBpqy6QjwSKB
6cnXWjp66wi5Y9hIrxCRP9squK1VSsZrhSuo5kJWrC0p2+fmUC/cPJfGYD6zyxLIZsTSDquXAR+t
HLToaHxL2Uni54VemY7G+ZI+DdXNplQ8UhxUDyzgvgMi3R6NwcOB4IDv5xGN97aJXpr6gNh75Ufq
Br+ghen29XJyHoiaTbfRBzodmcxofVceoqO97RzdKXfhQjNTj82/8jTeNZtjVuGaVoMJIv5SW+mz
xmPmp5EvLM5Lo2YAIZAROOjUdc56ksixX6oqvtx9daO5xy6othgaK+zKBtichWG7tBOfNjbbkIRW
tb0ZBqqjDdpDV8FPjkt3XZhxsRdDhI9QK54jqdBQUmpOQ3jb0PAIQ6yEkqeALr3wc76GRhhGC0AB
1znq3PTZ2srrMYF0oyhOHNYfY/gQDP17Wea/63FXe78huyBH2qSi4P1qra+3fWn7QJyi2Br6FmrD
Z3dMizeiT+Gl4owvDQVX1So0FyKMFw4adn8bVoFhUbg2r46kajeMpCEaHG/4UdCrbFD7/p41mf33
gKk4a2k2TYcIhBoXPsUBKmhj2qKt5Wqhuy7MUrZBjbCyBnCGms/zI6SHqmTWFd5KPRdWGT/gUn9O
gvZe40Veje7n9cG5sLxPW7Nnbw+EOGlJ+UDnVGWwje0nghrVtiavqVEg2XnSrdxpBXQ+d2l9TH94
tuDPGp7NirqVWwtC4OCIBNBz1Mh/DSXbDGSgN5Un/5JT1do0OTnK3nLXWSIWbkoXJiXN49GBymkS
T832Ai8JIz9rAdDaPKVV+WBn1ptUqwsT88KudtbKbBNws1BXm1DpnCF/wxP+EI/bFliFCw7q+jBe
XAGGjGZL00lKTJKa03uHsJGlmjGf45mkpJHAwxeBRS/0DQ4Q8VLA42LnnbQ2O/5ySGlwB13NkSsL
b2Pbd0g3v+BoZy3Mkov9d9LQbJSoNZLCwjZ7cFRO+o2iJuPN/3O955aamA2RqWFPHFIW4hRBCs5K
b37h1AEFaxhvXAMU1f/W2mxxU9oRklUnbGh8ZH8ClNbKXRYUC5Ph4g7yb69pszUtq6WrxgEhkYj0
AtTYXDvEmGSGzaYQL9e/59K9m4Pl/088bbaMQ62qaw8rTcfNshS8AcguYfacbm67N1oUFWP9vRkl
C0yr2MeyK1NfOW5ky80XevbLRwtLGKTk+C0wGgx51rN2SgVcGAiUy8+G+iA9qe+VcIKlOMbX7xX2
VAjP/yb5GjYP5wvNxSTbCopwcJSHejMVSbub8L1zxq2+9xxj819797y1f6IBJ6+aKjUhKwhtKu/F
m/Mp2EJ8/GWuTCd+sjfd0/XWvuwhs8ZmQ2kqrZ5TUcA1X90Oyc4OH9zWXANqjlsAtsPCt/0j0Do7
AGbNqec9WehdTLWcAT7P+iYkZd9K4hUOPC69a4jd21ECdOeBlnClDWUyezHBigd1k7s9Ym84nFjV
WtRmSOKXlFlU5JU7yrKKg5H28sJP/RoRn36qqSl4MmmKRdnW+U8VpjYxMoPBKYrse4LYqVDw9cny
1gb3ASopKB8KvcSMJwB9bCJg3SujjAtInN6WgWZgUzNVV8UeTFqzvu1VjbBeuLBVfk1+zX7krD8B
OeOj3DBXcNFUglXTUGQGGsReKfnOLWCAv7b+i3gPKvttVHaIcDSy/u4qV7GEazeWTW5+k1fNQrxI
+XJWzH6Wdt53ZNrGrMuYVeAeK3kH1LqmuCveINBrH4NwA8go/ZWNDuu1qVb48l2f1OZS+/p5+35t
SkYMr34Xw0paK4GTadkrtUCJ7e7MBLfVckdVzcpSwm9pLa/7RDwElM/puXfIRex4kOzy9l2FRyG0
vaLdRhLFtpn73RA31EatJu9QqdU3rl8evd7425eoMvJUgeiEkXxOIIIi2wMc8LVqAK4bdpnvP4bx
TlUDnAx3vUn50YcMIl+4D1SaP3ny3ijj8kGyKF1UzV7ZtIW56WUXh6MRGMCjl35AFUWgotfrfNIA
kpOsrfTeiPYqfoiqH+6pxjlQ5Rdm/cv1zry4+3GJRyNLkZuCRPe8My2ID4Ntx4MT1YRUy1Rfx5ij
ZK0PzjYYqBf2O9D/FqvTlwW4xJIS3YBHa/V5/Yegap/dHplVJz9kvjEq5BahLYcKvj4D8kY/fjFl
F8Z9OnxPNIKf5qisyAg+oFLb+X23T6hmRYVnoDr3NpHJa6zV7ysFZRCctVtXxvAdzMe6G7qN3vbv
JuVvRUoBTuID79UrZF2E3rOwB/HAXhhVn62cfRbAOmHAUZIM1nITlb0BOcRa4fCRbamLs1bIUDet
3W8ty3vtJWTpWvk4Gjj0FsaSNGOmh6X+YdYjsz0qtOwqyNJKBhdlbX31FV5OCtK/J2AQITUwcSoE
fQ7LHHPs+7wm08+hfX1UvlylZj9htgNJelpnKeV7Tg751lrp0krWng1vodLj0jF1OvTzDSUc8FTG
lXvXGIDEzC0eVw1Ic5H8iSY1F+Sl//5VAi26qvL0M3j9nc/51s40A+vcwemSLbWWk9/HX0hw1xu5
tEudNjLrOkWrzMJUlNGZQCFHKvpkeeF8+Ho/QrR68hmzbssigHOJPw1OcDtkTmsdBoIeNY6/MD53
17/m4j5x2ths08XaDnerRPN20n50hFPscCx+jA7KNnLsjbQwQF8mhEVoUofbCOQWLts8tNEFcm3j
DcHpbNkx1SaGOIxEXREmA9Ruu71mdtTXyQ32AQuf+WUXApZhkyAUNgFfyBlTn59czyRcehNLGXtH
tsK3DnvBJMTYTRUlWNytFhg3vbiVVPmxGD5jApnpsIuaJxEuHbFfntKznzF7wgyFG6VGZ+EvohPY
1wSR4HII421XdJ+NKdZqDLqRXRuds3bLC/v7f+6G8wGY9oWTblC82JDGSYRW6I5UbT1MstbFMzn4
IPlZvRAsSUJKadYllMBgYey/lgDMBn82BL1bjSmCTaZ1r28bUgx2MLSrREg3nlbo29qcTON6TdoG
BBbN0vwINM9cyHN8Wbyz3zDr/8TEmFZ1VW9Hzan6J0Ib8Od6D39tAJKUaqMClnncw3Y772AQ8oPs
G7waKdbxV12l3sZq8TEIc3O9nWmgzq7k1nk7s2WrRUPn4niBfAVLN/yBGiyCV8NSMehSK9PXnk6X
IBltP5vKJdxhK0BItWP7B4fEj15Z2Iem68i175lPTFMCDh2TdZbz6n7AzgwsQJVtqUCebgMc3q/X
++/CbBSEIWWVjDnBSG2e/qFYVAG0hkoOqQD0THV6i1ILJziW9ULamA0OZYW3hW94dMkNRaq6cI58
3XkZwtNfMJuLpdz4rW6jQFLv8EDdNYh4zdtqM2yyjbQRC/Pl0rw8bWx2HVQgbOo+QF9H+lCbQ3/f
SwsDeGmqnDRgzSIZ1tBZSaiX6Q7CffOjSNfBb0gX1wftQhu85BkaQq7gX+bVvFrFi69Lp7oqyuIw
RBk+jQJbgKVNeromzObiWTOzEx4rd9cK20kadoc2ZJvt5EN6D+xtjQBkff2LLk3Ds7Zm+wUJG9yM
sE7ckSQOd7n20/Zl39H64FfkGYg7QmOvU4iHSAkAaV4clTheKMC4MDPYpwSXUqpHTHX+UID06neD
aRGCwvXvEQTF2CzMva8XXkucNjF/AhhqqoOMR+EGtnBdhynozcE8ckVYGa3ymSRBvR8iFJJQWR5L
SFZPdoKeZdDNVYybwkKXX9hpzn7M7JIIFs6X8pJ6qeFnhZ4pfLKQCCivwEE67GZBjFwf4Utz1uaq
Y2OWoQHVnm2hBuURSeoyZxWjvguD6keSU1vs+/aT3FBoe72xi9PptLXp15xs2F5ddU0/qRqhIk5b
iu8oz+2x3xZO4CxtKV8vcwJ7r3+/bHaee7zUwfRT59W85f09vlIYX+JIIlsUIv5d+K5pGcyWpIC1
RjoMUymdwtvz72qixPfb6RnE2+ifWB7czo2KWB8RxNZzlsq8LgzaWXOz07UgYyu3fTQ6gbnK9GLT
/yyT56RaKkGwL8zFs3Zmk8NTpKwqpCTd1TKwjpzUYxmb1mNEYKJLwxJbPX9TDKpxEN1vvfMl3C0/
S7W+8YeSJCV2fCKVfpr25HI8dK9YTRBssA6R7q0tCuotub9RvBzpmOCtbFirFKuGUnsuAyuDgZ7f
eFho9oWObyeoHK2jEtd8tbMEadeQWId08kotyhv8YEB5uO0uB5FtReK1d8Gulpn8qpbxJkACg3pN
x/Qz5mcomb6ZQOu3eT6+pfCrRrVPIcaZ8YNEwcUBCYNxGFFEbXK1uYlKGxle88PAzMiuIJ9X1c0w
QLwec9zEiPGDWl4VBJsQCHzLLCru4mbD1XClQnIh2bA3O3tjJRLUWEv9zMGxRmZ+0HL9M1HzAqp1
t/W6CNtxrA4nH+Ei/AGV7JsZpXcD17PMpQer7ybcayMm3tbk9ktqhaC480YnUJK6sauBsmwn/++B
68j1WX1pllGAwlvV0kwKgWZncmLj1hwkBP+lj6i9K/EYJb8VLmzvC4182XsBIYuRl4RTPJdCWlW/
+/yHmez/py/5Z1s62XbsxNb7zGceF2/kfuJt+wqL6XoT//zQ+RagkjBGI0otN4SE8y0gJL5edFOq
RI93JSTodIWcu9E3GX6EJpUjrJiF68a0gV1rcbYLlFLaWSmwCaegjhZ4e7izaFJLt6O2UJl46S4o
Tj9uthFolpLknHUJhgARlV9bVnKu78RnrYu1TzCo+h3EzvAOcHjhNJz+8JdvBP421aAZaDRnp+GI
DS7sanrVDPeFjtobbvpCN14euZM2ZvcpLXUtM5zmeWgBIXKVb1G3rbBJ7RVlZ1QuFKo9odjJTPn3
9TlzcQBPGp5NGXxZoWb1DKBUbqvnUfpIfscZfmcL6/jy6J20M5soIkciXra0A4t8o21CRzyPz4Mz
gV20R/X5f/uo2VRR+xHHBHlMdp6J3KzUgmhVtZmylWIIyY2Uf+r4Py8svn8CM9emybTLnCzwXlE7
X8FQlSJz7bPR1W1LiCCs+m2H04ufSWtvHH6NVj7h45DQQpNA0ZEhUEVBamsfev0z7lRYJAHFM6bx
O2lw/Imb5Lcn47GMJrdsNppFrXFo7T3ktfEAJxgywYdk989V2d+WCaJVG69L6YdBneS+Br/eFCi0
Voj7HwI8h/LEyjlDbBe7x1b+WTc+Mi2cGx+F6iF6QofeRtLCzJ7fgEyYNATXUcUjCRLynNpWNDXT
SzUYZ+szTPcD6T51fArVFy/XIUAsXSXna3Xe3OzBKPxSiW2D5vBuWJH+WmVdscbYa+Gr5s3wiBKq
aVPTAsEBvOdsS8DdLckCj0x+Nx7G99TdYlB7fQrP+23egno+m4ok8WqD6etEzVDdEMVoUKAA7wOw
vg2xVcNIjozKaH+73uylo/D0w2bbAUaVWRWbYbrLv0fqe/Jd+l1Vj9ebuHShA+xLdatNkhvn+fMv
q8KgBztBVAG3532za//BciWL3J1LHXjazGwmYPNZkFEJRmh4Kxkew/CB5Ajnqz13Jkg0zvWPmrav
+eI/bW12TxkE6RmtkpJdpLerMUluu97eXW/i0k4Nzgz7IEsHDDuPxogoGONxisYU8k76MKuHTHLa
V6zIrjdzcac+bWfWcbWthz3IQzKvDtrHfbGzNuNucOQNqcHN0uN+6aNm/Zbmht1Yo5bsAHwO413x
VOPxSbHbUhnahQXLlUgzVZP0NonvWTtKRy4EKAGxbdj0MtQhYCMLB8CljjttY158lggrHoucjgMB
udGcal2spXX/RA4Llc1/TxOIs8ZmO1DdGq5hBjVEXz/6OZQdNsa9YjuqVIW7RMTfk+m5YXu+shD5
udSR1POhQoGeCBd31q6X43yNUx2vzP5exojEfgx/LEzArwkAQf7h3yZmW5+X9QLUKmNl2BC1pQ0p
0RyBPWjGNfDR8rUAvZEsbLdfiyJwqj1tdLbxybYCeyjnOat1N174NKS/jeSWgoJeO4TdjwDqLzba
zZ1c4eH808eEuzYfbe8h+O61SzeJSxGKs98yuytFvdIK3EGpyqm2lbe36GcZRwdf/q5lDj+uUbY9
t+yxW1/v+Qtb5lm709if3GC6RKOaoKjinV9zyQX4fgjH4r22XGVNUgD/nwbm3yBrC1NqqdnZxcko
w0Lq6yHaDTZ3ei+LBmJ5SILc1NpIxvgnHutdlizleS7sPFOiQzb596VE6NBqapIykRvlmD1p5nfY
JVq4wvfpeqdeOFHP2pnNZqnOjEyCOg/MBLOxUfIJZofukz7YOJ+MC2tn2sZmx9BZY7NZ7PMei6Cl
6U5mB7cV2q3smKfjvh+0t+mB7lbtFv7Owhde2hII0/MyAr/wVfBdS5jHKjj3OI10WyMgoMmFrfXS
WJ22MDuSykIOx8y18fHUasjIggBKpivfSf9Y34Mu/CGqqFiodeUKOnXWvDNPW52dGXWkJE1t1tTa
UMn/HuBbhetQm6IW5r6uy8hGY7GWi7T66/c+lxkxSsfS7LeGq7s3SVN2B45ruNW2B3go5K2qhCYu
P61nPnadPn4DaRIc9Va13loNuf4Kyln3ZoI6h9kDCjzcpiDIvIc4M9R4l/Sj/elbIKlXCtbd7r7C
WCBcAWvE8FXJDSRY1gDNIIXhfDQUHC4xPsJ8ygdUlTaBNq7DDtU/WTC8RIg+ZsVv24Vcv4smP98V
TnIgHNVayfuXwg+KeFtAT+23eV6V8laSR1fdCK+s3+SuElhRdXYYb5RcIWok941173VCfSQzK4Bu
FAbeJhleh/ej7HrYotsuFulQvdtgVVYGTLmuH0OySkkc/YyUvn41zIwEk+5hi7P1gRh660To/ido
mv6Y46JQAjywzIfO8vx4pXRtyyuuUYcPWFPue5f3UbjCIqftbopBcOfvwe+9ZEKVnErCPGloFTxR
cInCuQoyHNA+4mWQhxCCbKVG7LLMzwDgCPVWqG79AYKI+rH6HWClvTdDG4P2PKIUWfjGMQ4jfkAR
HrCkBxMG0OLOrwiuuDzXjaBK1xgAbRNcwzsM1VeRBRQiTqS9iPMA9ninPuIoTPmKLd0ZeVMeuGtF
fzy5CDZ6rGx0y115rU5xG5JSTVOpaZCMHyMWQwApum5TSI0j6ZJFIC6rtzzVDrpUIHVI83aTqfGT
HlkY9cIPlDTtR+mVkHlEar4Tp/1WG/ZbaEf2DzXviP0NuD9Dd0uGOt8QTfmo9Opp9KNxbw3vTegW
Wz/Vo+2ohtY2azvIg3LU7MoagJNi998SN48eiBqs+fmcSq23bmtqFi1LPDZ1fuN3AkdaeKQHFWdt
K9f3ldU1+ABbdwXdsq58Cz4DtPWOUqqyuy/xb15lkjxs/CRu9r3RBnDd+t5btTWgbaoNEbsPHoKO
ofLUR7OvpT82N21h5tqdVFW7wsWTxyP2OljySu212z5PtHWdEJjGoQ3Oom/lvy0zMiCsheqdi4Gd
th4bXMhyvW3QmgmVWKcba/tKondzyiL3bRPZt8LFKHBdD651tPKk++NC2Kp3REygcIRjLhgtPPWw
ZPIwUQKE+guIAsTUyEjdVzXR7Oc8k9s7w8+LF7tUcwotGcK/OeX/KyWpxR3+iBF56dGnokA2hI7x
lh5Wv/S6rCPAqn2i72QNjMnWwxWIS1AaiV2cm4gbpfEhALy5wQfpJtXb6D6UPeWF6ZZg+6jKLniC
O2R1xwF1X7bSayyag8SQYb5Z6S2GldpNLHLpITJ6G9vJiKKvxhwQ++vtWPyJ5Pw5b5XmQSPT+5gb
wrupBN7vQx8ot6AJ8mzdG8XwXEuld1ua+ndNTpvjaAz9fRJJL3UZsN5cpWdbSQcpeVBGu0Fpp3Xd
byOXxFsS+M0hxivTqX04JHI/KFQkjgC/JyBmUvkUb2LOeJfZNe4DgoJyufLwJKLycYd78UsCQHbv
FaDVS1cz2Sq0n2WNFmEs2xJcN06+mZyBtPJU9Q6nNwv7Ia/6wNWYAtKijVHTRVrDAgkyZ2hKmFuq
8c2KKYHVJRebsCE8jj4wLzm5VW33vkxiJ61DGz5MtC/VMj8GFXw/O4oQ2eKb6icqXPBwDP6kCNxp
3X3HyeXXqGu7wE/Vu7BXu7s6gpClpOGtrlbfWva2lV97h1RLvimg3GHgti+WBbakcbG8Hnsu3utK
oeZlzLX2yJ5MuQ3eO8lnHbfiGxmPcu8HE4IuzBFJrnAt7H9LXq2x78gK+hO9CP1DhikPY28KDIp9
tsWdNYricRywFfBd/mDP/eBOHzz71mqiYGuDUlypRZM+ixiSp9vjB23UNbx7t8O1snXdR8Xtyre2
yvuN3UTWGh6eRxUiRMkKlAM4eRetahRTB8sIEZsI223QKphZ9SHdmrH+SuCU20FEyVtf658gUo11
TJXvVOkirWJVqo9IM+NjlOsgetp2opmbvlMp6UveutGu84tinbhBx+jHDf7qY7MLvf59WqebKJfL
DZq4O0u0t81Yv7VJlW5rRX4TopZ2QjJvhE0yRu1id1tE1QPesf5WjyPcOU0x3PheXJbcs9uD6mLw
zsLR7mBxMshG2fzwrfYtwoFWiNS+HYitV9TlQKGTn2Ks0W9i1LocSR70Vf4fGdzOFfPnUJcwNz0s
r1aRgXU2fmSYd/mafldV4Pn6JrX3fsJePhp99p5E/eC4adLfWS2ZyKE6DILMocLUPPae/BNO3srP
Icz7oSoTxai010gFs4jMtCDzrtX7NkP4FMfUTAl1ZxQ1b12scPEM96r0kOSt+FXnsfGXykk8p41N
CkAdbzxAnCM3qS01oG+N3UrruA1uc1Gaj5kCPc0EO1gO7S4qA+OIk43gZIWREddt+hC6jXzDHOly
FMLBGzYZvEdF360ts0ge8U3fylzre5MpB2HJfky5LtC7P+SOB7geUDZiw2bFt+WHIaljuwa3Nx6K
ruru+knMTNzuKJPZgsFrrJoSqOpo7+s0WXUkrKhrF2LbNRjRKuTttN4yVoWp/iEf1R6SavQwbQKm
Lxvpkwu0BXXKnSyPx8y0/1oVhoPIynX8LPSc16SCTSZuex+dEZMvcZUXOcNGYYRw9ZhSFZeuGjWY
qmBq+yhie3hwgdXuezkfj2ahRKssMtWXsCG5Mk5lsZI+bI2muy+ymqPRyMTRr3UM7VOCod1NbSiK
7/jyYGyrDmzQqIAnjQp07Q39Sr2uVL02g8+ybpUaPTtwyzohz1nmAnbpaGfPreKm+bYchvIGvzf/
zeJWvhVdcu8ienjH4g1z574DFAZAVsP2Pcvu5XEQG2sYmhWgSHU3VBCMLd2jyLpoddDnib0nu1L+
UFik2MJwtOMEcwxijdRpC8iefaiANyFCrDSjOHKwb2Bfwgfv4InhkPShdFCmmHPe+eFtq/a4QYIa
fKnH3rrH1LLdq6AGN7I0DDe6EcpvVs4u5cpmxgVM20puGOEKWWW3UVRhdav35SbmrfKrrkf/UPmh
fZS82L2NqjSNV9bYSYeSg+QPe0Wx80CNkHDCNG5V+loLEJMLMRlNnZSr0WjrspaiRzWRMAUtB/0N
rY2F72GmhjDCwLm2eelvwlYePkH3am+ZGYXrqklzzjP/oS8FmE3b1e4zXDl+lp7bfk/Hsb6J2XFW
OEOTTE0GFBHSmDsqPrV7kebq3h7ggq1UvW1XeodxtBe36U4odIPE6GxEV9jAZnrjpZVz9UMucmmt
wH5+7nEVLayJEtGyF4/jkNwmugrPMcmxnwHW+wzYpYI6qXiY4RHa19ZqmhjU0PnU622TTHH5XGvY
RC4mzGiWYLk2ipR+KoRRjmFrkHdOKeTWvCZ/amQz/NObEa9CwKOR3kMPGwKDysLO+y1Z4k8aIW1S
pcb/rfp9evD7tjikkL7XXm6661iNIt1BDqjp6xbja4LsYf+U6LB0JPCoeBDL7B4YrZlr17ZITTBZ
7tTRwtDE7ttk15cuTt8WMgCqXbQb4AP2lEZWxLq2rHJddVZJYVmOsQppTmtcu80YHhUuAreebePj
SU4dKdhYtE94BKdr9sUeS1gzefCKYMC94/9xdh7LcSPbun4iRMAjMQVQlmTRiXaCEGXggQSQsE9/
v9pncKSSgrr7zLpbaibhMtf612+MwrzrO6u9chsCtKU1e7c+gSnb2Nbn9YgRZr5LCs8MpE2WbENQ
xAMWC+upT4ufA5XjFv9e1Dp+B/3ed0qJraSNZSmBz6h8kPzmeGN2ijgmSW6oFXRGm/QEXWDjA0al
xXsSGloZlAPljzQhRWj9Op0qBZKBv3gFad13N/iP21esRcwzh2owK3+9skRMX8Hk4dVQentaRrMP
Lbw5yRb34y+eERfXJEXJe5O0DSQc7k8DN1VqFSN+w63onHKaTPlbUvPzGGY+tqPpb5xOxz5O6C8S
s849ATHpsRuVGZredGNO1dgFecmEv5jLd3tpvH0HA/fOIVKVmGMqoYfJIG6qlu5dvTrOzpKeecpb
rzm2npvuxsz0biZNTCMMh9a8n9Ba7Jq2IbdBuNqmd8bxnajKtsXHoM8frNEiXCjH3zIYlkyd+r77
NuuGg59xZ0QeDtnbxsumOBTVNB8SKkea4aFxT9asOfss0+r7ZpXta1bZzRf8EMrrwjT6oDBqomyL
Rr4DAfcn31PdFZhSA50hGbNjh+fzpmx1VkW41+9mfXCj3MHzqdUJbkGUlV5NjUc2N5NCrfOe8qwk
qUBV8YM0rNYN0tb1N0O3ZldWgWlsUej1h+ln75hVA3s4FSHg1YybFGwJ/obv7lw0LtPB7GeHLlBA
iuvt+kufau51MSMqRNoXn0jSNj74jppb2x4Z7M1telv5y7AbKu+7mny/YBt27hdXzuSpOk/0nQQV
kB8UrrP2lMejf8xJtj1mHb0r9A/YGghaviapjRFrg36E27kd1WoN+4RuMHINTORxgk7DmHc9aLzp
pVAyCexs0UJH+mqX66XcqvIck2y17NAeMUE/LZGmz95EPhHe5EmoippEZ4zeg7UXL9OQ0vSSH4ED
+QNQhBUQaHuzLgNedW5621lkQtjucG/pcVUFuBAbzCzLLS5XQ8C7jQm/L5CvVMW3GuZiQMC2OqS9
qY5NWRUkpCfVzbmzAhtRDu8EpsirheeLS6jQCYLafLQA0SKv6BPip7vsvnMko9GOdPvAdqb5e1yM
3TaD1X7TGos46JN0v3lVAfcS0kJ6TUbxcD90KC1GmWYfXW+XV/kEi2EkMGqjpCm+qXbpMwJ/tfP7
wGQmyNuO13xa/S6MCXveT6mEhbS4487wFENbzOJ8DPuzp3kWWVjXGX85dY/8v9+1eXS2emadBk6l
0NIXudEMkT3Ujoxf2yqmbMbuYZ/UZAtpyUo34sWGubHg/lOVNfhN9UV8ZVQ57B5pqttJOe++NyaR
yKzmFGP0HKKZ6fbGbKk3dExa2HSau2+LZDqOTkLRIBb9ajHnG9fCXoM6vwuF0TUE1ztvi1a+TRmY
ksi9q9xE0WbGbnxXmbw0sQfOPeMVjIxLJ877puzzjxgj5MemMKfrxJ7NfaFs89sqJwNnZVflD/0i
+mfkO8NBXy3108gLG0l+/Ow3BFhZJeHQztKT6j511r2XmDXpIG2G1IBsvyxrvmBGXYaZQFlYyNLg
623FRkyzeC2l9dPMh/i5sIp9m1UtgEbXQA0TfjCNtXvAZaAJ9Gx9XSeOUZS0Cl2X70LjyvIbBBBd
UE3EChfpkEaTO2rRqOlq22dVGnWDYqC7WuI5w+g+MPCMfsl1ke5jOx03rRbfxklxzlxoBiqflTGV
qFfK6bmYpl016uRlm+N9P9kV7v66851UwbfKt4oDxuSUTqSjhV2uvHD119OkD3rkF/rXqvI6L9Sy
3qCfI2851LpF7fmPYoNjfhyONHzPs6Skz6WLk4HHL5YszB4aW9/Xk/SvrQkoK0uKeeOblHLKdtsf
S1u491bd5STJJeq2n213W1Wm8aprY3m2xRcN4sUsnTd4TsvAKUb9Zo6X5QUXpVtFbX2V9c7R62Pn
KiN8va3HEuZrFodr0fonAHprV8tOPhI+Y9eUA1P2zeKXkkP+pdbb/HZQTkPcpK+2q1lomzPCx3Y2
tre6Mh9oeNTLuuIB3pFTjazL8091okFZhqewRbp0tvr2R8jmPckeVegVw0Omj044uNb0k4bBuPez
xp2ikaQOArC6nvMk6/B6sPL0uq7W9Wi20t/15ijujW417D3Fq/dWe2t5KsgZIpUqU1Z7BFlJr0lA
7mETUjlcZ2ePvDYGzi1Iizuk2ZxGuH30DzN5fBqxF6I/CX0QAc8zj+B2uniQFFZbRa1TEZCdFICV
JEo0b3U6fFOjrh0dL1Ubi/SGfdFkcjcuZrkf3XR4UaZVbkfcpOuQkAKZR/WswByqpTv5Ey7qsEdB
ldslO004TrK3ex64fuLyyQ/pC+YZuoo6r6V80Nf6OCgUQZkgGbEuCcKYZIr+qinLfgdKmp7S2KjN
XS6qBhuneD6Vk1y+mNJv7mqS9B47Zz7vNqvb7/WqyvfEnOTXMI6qJ6M8Hyyxpfw2lC2waObOz0m+
AHQNBNtsqVPOZvdN2W8YsN8vU/3u4Bt1WlK3OCfeyU1FGsCNICzovk61fGNUVJ4BwUDfF2HeqTyB
WmwrbMTa8gbthP3au5R2vvZcp8J47PXe/mn0bnZla+VXbbRwbxQgVbn0782x007rSMiDI/hp7fDo
L7a9Lwt2Sn2GgKnVP/QEk4olUUcx6fkcqnoZ1QY2dXynCEa5dsZhb9jS+qhVD15a82L0vtdd1Zjr
G4EtVXnda4QT9LxgOvh9UKxeGbr8bL322M6m0HYbbEuxjyAAw8R4OB22/VLN0VlT3fVAMmDO42kF
Gb3P2qn4kjd1dtdPPffAN75VKQEc6zD55EIk5AJSX6qAqEO2IUl43otHpswNwYdmVGlF/9UWWmgP
+W1Kytx+WMVmpDTKdfemWAUpdLqGL381fGFuwPpyX/Xatlm6JRoIGzRySVRJV/WhiQu+ZXQnF2m8
OVCsJvKK0jryvPS0NLil6DK/mq3kXmb9kzV9xBad4iSm3djVoP48XCN2EPeWxaOQ5sEVyVbp08Pk
FozvKrEx8vjDXfxHJylCq/OmnWA+w3l8jmfBf1n4yVZ04ks6qluzMO+TbrmegC6plAhAwQwsqhrk
j5hk0q06pCi2/TuBKV98qahh6qNdF9l+8FNaKp/9z/o60/8vZYNGOOkCbWVD0BYQSR2A6Kko5+Vg
5NltjXYlJMGXl2VKdknlogSCVKU/Cc11Hx3NyX/IDC6W1VD99ErdTXqtDSG1KN6HhCoUG1Ewsqus
7+3gVR+D06mYIqLP4BN7NWH30qBVS+SxM5OPtEzVDoh9a+h5fXAhwWCm6OaHZJnTN+rDeqsVHANJ
b71TpeDs0zoW2E+tiE+wt3NrZYRoESU/d3I7q/SKttgKhyyPYXYud20ZE+LhjeoZDlLFFUMoS6zq
ypV4tJarfCWyNtKato38GUK0mWC9M4KwuWQk3MTZWG7gRIuvs+k/kBRZzkGyTkijGPbb4ZD0tBze
suQvZjeTlorKh1qR3eSVSaYT9t5M0sCSPky+qTUkCTVmZOrnvBza/7Syjae6XuLDMPIN9eZGJCg2
HAyyvcWPnKq6STSLHcrp+2D1qp0qmm2f8s8KBK/M6/568PoHpNhROfjDATz4dmTcs9dad7yu5mzr
CHtvduNK0Ni8XrMBIHLWs/sVqivsd/1mLIR+73ax3FME3JlqUF81KNYQ72O/qMPa94dN4hU/7BSv
Yz/ba0SeReOEnYFtf7cmsieyYbgC0e9fDT/HLKJy3qUidrPPdNilRu2ePK8FIiBfAUWUuheF8TXz
3Y+mIBkvL66GdD6Bft15dXFjSPdd5nZEfG9+1TYYvDkICpHGEVcztRpyZoDH/exp5q7qW3EwzzlJ
hWfs4jUPJ9HnG92C56NcJlZyHhBZeewymvIeAIkOvFT926ITY2mYwzvowmGu2uJWS4rvVgwIWPZg
6wPHm97OYQ4Ks6n79KWpTV6yrrnVE7YtByRzXMk/BYKJjMR7cvRqO41GjSrcJKXGgp81UAnnPFMO
LZIobEQM3Zr+lFYS4gcEZi52A+9AvY7wGPHVQDyOR7mJZ8CS6U91wc7uJ/LUGNl9q8hEdYckbLPW
DvXFTQ/IGk95YV3X3LtQ+uVJ6eqqpsQ71RI9vm+MWyNPtpZ6z6S/xcFpOIFSHCh37WiWziPxU6E3
rYgUl1odPL+uSfjyT5pHoWpky5FtPChjvb0h436XzYAclVXdzL32kxZvKzlOXtl+4m85AkFpEaIS
iwbEcZmHKwZ0WWCkxWZOzC5KanUqu/xA1Fa0jE675yB5kKtthu7q7wxr+D4O74Xp8DFlDgBMcSD6
aom6RENc0I1kvZLrDhuxuRkU+bIjo7UqK6OCnmYzeTOwNmYypgTM5EtQIO4G/fDaiPLoSz5AmTff
naW8Vt541EFRErJcFKbv3nBI18Hd+LLgMeh8FxWGGZAL+iAmYWYq9PSnKYflpmaeuB/BmlA4ADwx
llV9l2DV1odAWGR4eOT3CBvzdO0wkG4VKx++7CJIUEkTf5ObTABTYEhN7+7Pl+NkeCiXa0jkT+Qn
yaGqGT2pGFv5SZ2anglgpwgwo3q5jmV51IGll9gqGBqI77pYGKVIuHgxCbubVMQ7cKLblIBS5uHF
+yx4xMweipC3m3Ab+UEKd0lF1+95KOXRTYvrxjevanqwQCRN5La8JtBsI8+OH6YpcZ+IgQPIkAOj
lfVkYC9udpokTtm/NrryZlL8i556WuR4hb1vetB7teqALOlGH5bmsVjpOgPK3fyOMC/mP7HDltbL
KnSNtjv4oxeOrk8Dk0P4M3ZSsAHGajz03tm0KsvR7xdeOHc/hsoaIt3+JiXkV3dZn4cJ+JH63GM3
ptMZXe9Ae/haNJoXIA0SezAnVL/JdlFGuYHcAB7vEVs8OPqmsabyBryp5uP2IAedx52LHa0ALREx
OkNU+6kVpE3+DK7+0tf9O58gRDf7FqOfQM2+GcXUvrxMxgb1INBaYtxLLwnzllZxrTr8HzyMXJ11
U0GZtEyE9XUWjeXgbciFDXkH+o2jzpGuZn7vOsthTaoIfzdieywm7JxoBQbyLrPoiR4vWYwffRKH
MkH1wg69tTTxmnddmHtiby/O2wr/pY6rcEzzZ8IuInC2W78Xbx0H3MaxnTCu1n0GZduJpYVfRTpF
qmBW6lr1/UJemC1t4L34uhswKFk6IHHoAgTk4moybsmVvI+p2RlQM1hrtakJpCHMwPHTR7/6WVjp
sgFTm/li2ucVtERVJV4ncmS/UHeW1tyui9aSadXroQGG81MbzOvEnQ61Pu6H2pO3XT3tZtoQ5tIr
gE8dunX7PDckGrdi8fejqKF5l8zgmEs3qM20DEdjDXwn81aycmp+5ZxW1MXGAzdSw7R7CBhjdZXZ
uH4SphK12XA7S6lMEgeneOuN/CqF1kVWle4GU/veaFSDY3HkvXlyqqHeizU7uGMc9WezPSujQ3HY
EcEyM3cgosITlHeLEaieXtCxmFor4qG3sq0efAMTN8sd7DdDAxqTc/VgdLz0WtGQfExbfdUjvzLr
Auo431mcAsRPBablnNW7LOP4pdWNsOqSm2ZJvhFWpr8mhnplRjigik6DjJHJK0eJ2jtx20cqSdM8
TKfKOMq5P6lsPJquy37rZcQ2Ont3nqqw0Cc3WPNB4vvDyednHVESzN/0wbtBX644IyvjWrLn+o3j
PkELCjOaq6brl3cX6GBv1YsRkXq6m8zqIQUkgh7gxLc+nIQ8bzc0htlPg4lokPkGMIIYbm1JrLFc
Zmszrz81iRRiSirF6asVmJ/o6tjaza6Z9d2Q+0ao6cN9rOGRYibPKcgrUUDNFaOTUK7KCjlqCRI3
z6d4KXaq0u8LjXikrgiXlg/9jANi6Eq8Uv/YWgBSRCKb04jTSDZat12q6zeDLloUIYxKOvVqZkbA
CU7Qc6Yfq3rA77iyiw+raiF1GaLdJ2Bp+F/kUCaHAnupVK73NU5Sj33bNd/92TuOhXpjuHJL8GB2
y75wz7ZKqdH1HUOFoo+f6YRfS96VUXPrG0+ibnOLVP9KLNYXEse26UIp4eVlcoMUjsCgpT57gS77
qRM7Yv3syGga4zZzFvODKVoxEsPe+fA4dLHeatay61t3/dDFMN97Q8xwRBvnIynNzX4wCLoEe2Jm
lUDbMKWVfZtiLCf0BCS7sznN+5Gw7jK34x0eYu01m9RV56ZOJNox5OFooTuJk1g5yijHu1AHhIgI
AbH56tXW6ktnR+Uz/4QxcK/sJNkbsQR9c/qfRTYeGCRwQpf+8MycsAyasShPXOaXbGb6aUnjtur8
J+7exA5pOJTKo+cQgGddtbV8882U4O74RpQ62+S068Ew9Q6406tiO0A6P4SJPfS7xaRHqznSI6kR
JNO2enMwem8Mc5m9MJvG3q7VPWYfNYQX4JoeeGZw39y2vs5Gle0wUUrCuoUmkhfsa1Ptba3F/abj
nU4SWHZ0Jp992mWc4acMdmugI9KKoKTnAlRXVA/z2K28H9ZJs9qvvCwE0OlPjSwiDqavbsch6GFl
DVT84MT6vSmso17lX9y+SXBxqh/I8r6KrflW4WocNL62W9gRC8jie8Axn4OQIxeyFtp2yaZv0Q+s
k9jho9hsJhqrvK2JTTNqQYCqWoKSyT3/JLtyiwW0pNYht9gm8vxq6ezHpXaayKlpqMlTG/lsZ1Qx
6fTMNlLfl1gjxyU4pzUbx2Hg1pTJejQ0p9tSbn3orrJvoH2uuyonz7hexHeHOhvcWm3TZjnKYpw3
nYNdIW4Gp5WsQApS5xlfp5xh9siQu38gkI4NjpH5HBT6mWOR184XXLSMYYMVffuV8tf5MXvjs8pN
sPtyYPSikVWLT5Yi2FU6Aa0N+ZImjYijW5R46R3oKU72+KZt67jLT6qeTlqRgWiX60fq4Y1Ffl52
a62W9aHERKVMkk9Qpkwfc9t4BSod0fdkjLGc8jjnjI61zvpR67p/tDNRPBSmN1ylhl6FcmzfyMl7
0OZZ26j4GzgtPuXzPO/VotTXrIOS1nWVtVGFUz6Uml++1x09tHG+y9NcQKpoiRNsmzt/oe5qTJKh
JeeGOQ/Xjpm7u2VazU1iGD9goBuBp/B/EtI4UytkID3OanPlvNKI88SwsUB7nMdaoKWdtzFraIYW
DLFrRL/OztRWXEagqfd3hWXHxReTPgYK06yRNM+wNOEQMNL8LRvW/lvTGc2MJtagLbcba70lwT79
MkONe/RrhU6uqQEkdMtOw2Ftl6umHfhVls6sN77R9XsjX60wH0jk3tQU6aRQShgwnvJcxtP1KqPe
UOXZpqwRBKUm3gBAPhHwUAoyt863Jp2SNysHB+tH7drzOvV9GUrzJ08MQqLfFWrn6e1w0k3dg6Xq
2vHzMurlnd4uU4jgN+fw8j5i21Shmw/IUlRWDN7WbhIt3RgpBe/RXYR3ShK+H2/Mn4S7DNe4TML6
IyInoWbo4uXF0GebsrcrxudGw+2L4DVQg5oWZXU59SeQbsq5PGyr7mShmozmETZ3Y6g+4iczGvXV
oybjNtCUQbxlk7pML6g+Dc3qIzHhsLGW7aGtmKss+vze6cuP2DVFHgxCjaE75hE8CEZYjRM/lEQO
PDmzXCNfWxh6JP7VORiHbAzgrQx7l1BxdyJmaPG3Wi+Z5XeYQVVCfFnzPI7U0qWvUs4Cf3NnDien
hvtT2FOYJhw7xGpmq0bWjds/xa0ZH0zAq009LvNGBwQjVwSmM/OKLCuFE61FnR2GZBxIBfUnXYRr
3VbrrV60LmWd6KGWyW5iasqgunRDwyrr7KXP3eSY14BuVGlIhq4a2V5NhuBFzCzEcgYeMo+Wm8qD
bcSwM0kYfQS+wfwkm+vX1YbR2g/mshFYWz6nq6qmaOpmxsSxs4+HvnnNDS2xoh7AkGmcLZi0VpDM
fY4x0C4jOTpDpm2ttoedhQ3CPqvmJZzSeiEyvnxIJUNCR6xbGK5m5CwZIu/RfXZ0GA4VvKEt4xrn
NKplfYQI5l3NOAPwIjoTU9oei+WOtxnT131J4Ky/Vvo+G6Gscv/jkYwE0Yezle1lXGehSLyNNwrM
ApXWM11xrBDSAa6ClQzaOd+PoBdl6HcjTNt2sbW3Au4VGIMVYzECa+aJmxejWBVFKSMx8qOCzDLW
b2JVxnSWKq56CCOYdzFz5a0zM+rIZKY9zqKWiqOqniJDcpzG/pg+W4s/MCHMbhOw0miMO/mSdMxJ
o9np8x5MACIbS8W5tSmToXWCTjhoGm17YNBqe50DpELbmVOabGTC/1GvJomUZtXYQRzDoZzadjr2
iaO/CbE2rxz5O2MFi9ez0onKLNV3oxY3R7Gm3oulUZtr1YKrZ+fzZgLNeveFyN9LiQltKo050OK1
33ixW0Ws6AZ9k1rXLSyDwGdqFHjEeb4wYb62EtRBpKJiLRWtiw1nSw3t+NwZab8QV33mJZq2melb
KVN/POgJznBElkuMaCkXyuOYqfRRxMCqBtrGtHREZDHDgJ/awg9ol1rs8kVoP1yNSV4wd8ayhkls
tTqUjqwfb+ym6RXRiJO7Xvdxhil74yUGyEwJ2yMoxokOgJldWm8TC462ge6DF0Dk13yRy1NDfTAG
TW1zrXQyOuz0SWrjIdUlHW61WMwLu8Kx3ly36pknmvkpdSznJfVc0mQUDNA+GKmVb0adoVbQaapX
oT0v/bfe1bUfUCM0PXDJ6rrL/sMpUVJ5V7zykmY99miAPIoFsmU3peXclnNjQqWkgYFgtHy11Whz
qE5ai4FqbdMHIiKzptgJKFyzq+rM6i486KgWLM18JvHOKZY07M4xA5ocb/zeBLTPzRl5oH+rr9rX
dJD2afR0O4LAyAjfHD/cbIKS3JlxvCsMg2a9ccnncjQB0zSH7B7ZvvQjvTXxiJlUaVw55/nrWTER
0thwZo6F8zHyqn6vm+IBuL25H0VGfGhvMSydxqaD2+txfZ25HmI3mdYgs/mJjqCVFtBdQt2TqXcS
7Vw9w2niBP5cqPIfKe4fegfbdXVxVrTC8kIP8Yv8B//HtPJrY96yTbTf14x8Tr22di5DYn3EcslM
MFRvpz2BPfCV4Os39ZchSdA1p812hs+mIVBvi+ypcKbXz3+3vwpAfvnVLkQ0DpnESNkQgOjPJRyA
0Yv0D5lhAPkvv4m/aZG8Xxa6END4fHm+n9CEzq3+VhvLSa3Jz1XZzVPtLEws5gQPVcc5fH55f2qE
8PvTUSOZiBOJWTlf/i93njxhcPTKxLfB0gOLSXj7kTZX7b+SXo0/FS2/r3Oho1Ek7NhKnm/jEnYH
hMRREzKUgb0eTNflpvynSvFPadDvC15IaLTWh7guOqzVsdYG7JX5Psd2lWqIZvnze/gX+SWaWBsf
a8P10GVfhgWV40iDL7mJPfJLdPQhjLgwu/7/k1/++cR+X+z85788MQajRZV1aD1T7wC2Fjthhpzj
XyLwv9hC/L7MxYshQWHrSsPO/Szd8V8FM4M6ta/jbtl0z4MW9U1xbNt/WST9+RGcV/VgtLmm4VqX
BtFlhxPv0FgwXifqjlxEcnHv3CFewqIAnrC6r2v2X1uw/L7kxQe+wB33VzNZCTNhVnaOZaxjddOr
LtkZi/b2f3pV/vcCL77yxU+rJCb/dBur6mg3ALiPNvHWhqmdLH2uwJSHyCwe5JO9Dg8knvxDAf+X
+yvYX32Ld9UjwvTiq0gybCIIg8c9YMn8QJId8WoWtdiYiEpeznhnzyMlFmH/+WX/uYkiLvrfZb0L
+znzHCUDerzwWC0Y5TKAdOFZkUWDZiz/cO77y/fx21oXZ0k+uBPs58HaJhNTFJtPvjuDD8tsGwd9
0L7+11f2m3PpxQ2doKQk8KitrahebHD5qq3ysNSeRR3vba36l1Pq5a7GCWmIs7ee45mEtFw6GMxa
S/xMwXLWipxpHYc2rB1hHJpqmH5+fmWX9/FyqYsdG6VXWlHzEVAH7o0ioy5eveZk/0OBa13aF5yX
8W3eAB9TBoaKFzfQ53DCTHcm1CabqWBpRzSmlAHqiAWuYuWEq8a/VigsIBNpZwkXtExl3fsN3Lze
KHdWbS0no3OM77ZMIZRWzTcNCneIHtVDwC3soKIHYzZme3coPr4kCSpHMWpvmNx/V5k8zhVD1nIW
sKgkxlOiukL1eAv0lkcrMjfzH6fF5Sf4nwvGUMq3fVvXYRf/vn+b8UwDhTBwW3vqZva6CBrtU1/k
oCH4P7bzt0kb/3GT//bW+L8sefEo5ThMnYkH13ZN8jsh5QDZqR+OU5wsr5+/NOa/ru7icXoJk0A9
taALMRr+QFsQg19RLZeds0ZabuvXsaXZzUbHa3bP1NsFHij0jZnAw2d+nIYGH2tUt4wSXQkNoy+8
RzqREuBRpIwfHLkboXScZrOcN9j6DVC4MgEhuSzFa0G5FOCFxsmxKkhNBbDf59d3uZH95+H5bFYm
JiKec3k+2dDX+UW8iaFe0D2CT6c0jkQ9/eOBne/Sr/Xw5TIXZ5Jvd7q1zCzjzkGWrqBlvhlOue6F
QqbXmXPTOkBs2eHzizPOW+Nny14cTinj8DyZRmvr0d6HAu42NajY5MLow1jr4ZpO6tlKszdm9cWG
tIadMJx/nFB/FB7/c+2e7aAPE7Z5GSikGwRzWt4ktvhMBJY6xVN2VdQDsGl3qGHZiA4TUwYwpvGP
lf/ylZj8dJ2zCKoLrkG/f5gG5DRtSMp5C8rT3TVMgz7++/trYnCNhYrPeSguw4VUPuUjtOl5W0Kh
DXRRJByEKnnpOuiIgw3+O5axH7hrnkSlaPXD1Mw3fY2O6vNf5C8f6W/OSBev15rymAenXbf5ND7X
yj1rf/W7zpP5tdel/ok+ldy/2S+2n6/7R5/Hs/1t4YsXrK6ZIzoxXmNz6QywPojKgqUCyacaj7nR
QYRo1jfl5g9GYZv4TWXLo9EjfB0XVwQjjXsSEFdgPCdkgoZKwS+unVVtPv8tLw8+Azaj6+DS5cO6
sP+wslsWD9wX+8Ktq3/xX1V2O5rH/vHzNS5PvfMa2DjpJGd5ho5g7Pd3rbGyafQr1mBY9eAwmxtB
jD5f4m+X8esSFw9ZuCWD2dmms3se5h3xJeMTdPzP1/iz87m4josHCiMf8YSLcTvxJJgV9FGaoL8c
71Mw+9Ybriv3nrmrFNCl7Vu9eft8+X9d4oVbSQuHSeULl+i/wnE2ln2dBML+Rz15uS38z6PCrkP3
bA6US/+eXtUcnVoFN7cNrX45jMP1DNnk/3Allvmfulyw910UBZbUncxMAUBaIA95Nk6oaiZW6C2y
NPh8qb++ejhanl3ETA6yi21uWDPQdIhdW9oDKAmWeur0Nfny+SKXO8x/bprjkroH0ubq1sV74a6M
kfSc61lxivqCk+nGWQL15OtXCd63n6/1x4nBYuzafLIoY8EpL2+e77eT08S8hHH5A2EtLhlaSy5D
SLkZgDXm7/92YfvL9f225PnPf2nCqz633PIcWNB30LAW5CVl1Ne3zWM9MRCNPr/Ay6Lj8vouaiqw
6Hacap2DyXSfHOgyvReVVf84uOMmt+4/X+wvr/uvV+ZetGpj0mrJyFPFVnMYr7psMgjiZkokkPH8
9ysBV/LgPBTmICe/38Mh84t0zGfYkN1DvzL0+9BfPl/hj4LmfOd+XeL8LfzymGSjzVNuK2tb17r7
U2pkZ8yKUdXarSKa1iZ/b5sJwaCtY8Ish2OSAkDCjYUW+flv8rdH+OsvcvHRFejFctdFsdV+HdBS
j+1GvZuoEFFcfr7Q33ZkYdgCnzHHMSkzLlZq6tqvU72nww+nDZLAEBveqI/8Hf5N239Zgf1lA6bC
M1Frgx9ytF8+QkfL/ApX2C30/asMXyh/veni/wRQfX5Zf71/vyx08SDbYrSGIeV7w4FreF+wpMrh
BL348+vn61wW3v95YX5Z5+LulXXVNE7FOqZaCdeCPbGdniUyvPg1649V9o+n9a/7d/7zX99P2h6h
Jpb7f6Sd147jWLZtv4gAvXkVJVIK7zIzIl6ItPTe8+vPYF3cbokSRGRXA91VQDZya3P7teYaM5Lu
qKBK783gS71iqrHWpfnTHrXRCl3h+548e+O24tfRKqRXgBuKTTVguEEeb4eWWLzXyPP2KOjFlc35
Ug9lNmUsruYQ6TKyjyWkQsEaexfKeReZrzvyz6h4saI1UtOFxc7GpZIP5k1N+HB5DKCwDDu95nYt
mfcSfrL3g36DR3z9nGuoUfONbG4sdeXNcN690zYX50DT55YRZM3oyL2gO1T736SeuRdqv76tk2xl
cp5zXvmMxz1cHAQGkRDMshPFSTOgHoOgoOjOEP/1RbLHmNipBElJt1MQPCqZOT4IiX/b6d2HOpUS
GUGedJo3S+GMILBLs813oyweEiHclZ1MhirznodG+5Cs+mCMKhIA5akMMv0DrvMnesDUSSXPlakj
tPsJb3ZiMl1uSxIXdXkomr2C7P1XqTKuSTeaFsUa2T7Qwhy1UN9Q2E6J6TSiBsipwwgL3vcmgbNn
Y6yE3fU1fJ5rYAqoOjwIA2gyYs3FoMzCSIJDlUomN28RO4q5XRrDQRzyTVOW0kMAH2qY/emUYUre
R1zsoUrF30zlB2G06q+X+OmPWYxZk/SWlHQaLsSGS9V8/ZyZr+UaC/vS3D/u8vLU7inWUcXeGLnU
/SbrTsUscgOrrRxkgurw0L5Z/Y2/asUx3wWO4wWEdE9aXbxi2jaKUfcDmGv6b/kLOfz6Hj2Z5++C
z6w9TGtuWOc72WlzixcN9VoopftCdnSLW9ZXrEyku8l4yxAvZI/q3+9cp60tzjbq9WoVIYfsFOhs
JOqGJqhB2ZYi7pUExIUje56qikStPFxftq/THTqUhbBDYqlwEcpdiVIpOdgbVY+3zi9MJaFIhw31
fg/U7gD5+hWr2soL5/xwhUApzW9RyyQ+IS6HkVR3zX/A4vrqBkfH6duQ/UqHW/j7KytTn5feyYxR
ZIP6TP6HUmROg0VXQQvn6F68cA/Ahhx2JPe/kyInE1FHG81PZbf0hwaiiPWqFD0uk+0cAvKVm07u
moNQF9Yu9YGV7fNRTu/0BkRWltXtJgkzEa+yEhl1O1HsbxutbJGjVefaWNEnsADbDY8gJZbEPx6M
6sAREdZKtigImi2Y+GPbqEZFg9L9HMe9jBgRqnIt+9MaFhL0QdY7J6cO7hHAjncnUzSJvGJEU2on
HiBSi9hYYI4Uy3epTI5fmDREtVUAEUuwRtefKwmRZMoHdAjJoUqq2rVgCdge8ncAcIp306haZ6v1
DAfAYmauah0nzCGT/DAIgsMO/2iY6O7SKkKxRMGONKhvADa6nRQHX/s6Ooxehwkn1MyPFGAbMZTK
BloPpVfKia6OBVnCMq03Zl4QcZZCwrK+99wnBEyNBjeXGv0japlaLvc1/In7NqbsMNZr7b7HcZXb
Zv69KNsnK8Oqs6xQ0PdJKL4pxiC8MGJE6trWo460ZOsXNpraTsm2CmrsZn29RHKpTij4tnos4a4S
hbEMv8Mbw5aKEAkdCYR267uRJQjlWx/eEpISAzBD7pc5og3RhBMyFT9kmaLFyJA+fKND+TBn+wvx
RZIL4RXOF0fc1I4cethfFJvJtwZE3HF1OwS59YhmHGBU1KSph3xJjlFtQw7iU8vqAA1CSwk2mXm/
kTgWN03UQW6D457s5BpqXwPz/OBji2fF/XtV6W9BgVctmYqEqpOxAV9fgeTQdNNuC+FbmvY18tHu
gQIS7a4q5MxuEkGaa0xB66lNsJ/SZh8ZlOsryIi4gEnU0DfyPigQ1ubZU5XXX6gFuNGCMf5ItARp
9OBF716HLYhU/cJO3tp2pCixAxVG+GiaF08r6/RsQzDm3BKiKFkyJFlXFxttJjRNkEXK4Bq+sIvh
1Ela89j631PQCyEF4td3hbM9YW6NhK+JLRuZyWVCZDIjbFXUfHDxGEM284udvXm0qOgon1ZNdM9O
rEVbi6sBliNaDCxxcLtSue2FHXhN6sNvQ83aBjVVnOpnNOboflT7eh/P7ySLhhfXAAo4kX5PdLJu
kJtTvpixz4vCi9aowDYb8s7DvlZ2Rf0jCvat2TGF2r8dVZQ1iibyLtRRuBJsOj1mqPJFFquHo6v0
aLjFqsyau0n3n3NdRSWl6sGtVFWGe73j8tlcOm116aHear6kxJ6uumVYx3s0KPKN1AieaygB+99Q
eJ+tqY4fcGC8aRcKvlpuUmEsD0mWDRQcjHX0IKCbDOxwMMVhKxaF8DNUoqRxKenDAH3M93qDf3Uj
SvRMF3RXjJErQ1pMcZIZu9aeSrRULdQz5E3qyu3uPPakqsh6RYWHtqoppPMWH5Uck1fIBk2/V9kG
LWfxWolvxafU7ttHbc2EeX7mnhyfi9YW07eDWU4Jqj7iSATss5f3OXHP6wN29qJZNLGYJX7QCFKt
zh16jRSIp3dqSCXGX195TltZ3lcR+TdTWZujS1rXUbYAQe3xQ3G5su+hWH673qWzDWZuTCOvoyOv
Ala4uN/gKVn0Q+0jyicf37KrBz9HiC+1BZyjfIRpdLje3hwkOBslXRIlzHBMRV4mkpR+UKi5x6K6
LhxdGl9B+TlS7q+sLGmtmUXwQA4Lo9MqJkMbJ28RdY+CWEAH7erhpglC48UoU4EKDOBLXvPWCdnO
i0cQK0F26ASweOYkZw8x1MaV3p8veL72Ue8XKyIVFa+LSm10cYLaFpprDoPtje9F1d0aw9/eXOeR
hZuCllz7591/uvpMf7RAIyejO1VUdMgxqsw4fKICtwVi89Ocaan/w9AS1WZwyd0T2TptkMxwSEKA
oS11fa8EOUUCNe/qUpSDlc94cdIetTRvBUdhm07OgH/lBV2TfMpzpeh5os6Pqlr/SzxQ2c3FYFOJ
XrmyoV2aVKrIZYXU1/zfxfJH/xuqZpKOLoyW3dg8gqDC+WMlvX1pihw1oi1izCQ0yxmwPLoC5n4q
zGJ/KL+navWhYHGGMnklIHCxOUmzSLvqFhfHxUIhj66oCHVG3lb31WPKdamQ38ZvCrU1fz87VFmn
JNCESX4WgdJMVNhTQUOgikEY3yFM2A/5yt55cYSOGlmcAYA8yQ9FNDKk8i5OKW833FDdX+/Jxc3l
uCuLeWDUPFX1LmCix+nBEj3IBunBSCnRLqjps+XWQpxhDIX14nlyQLGnBWkWRYYqG7exoeQbSGvW
iy/2g3v9l610f3lylOy4aRSx5KVYeGxBbvt5dmsWK1Pm0il41P3lkWF2VPgb80dWko/2O7DJOHus
1zJxF+elwrvfMjkozhLNZU8ENgjr0dW6W3GuQcH86lC8gDK5/snOo0Nsk9Dx/9PQYi8RLM70Mufm
R50NYVBc7dNtywMrq1244/c6hUMKaSXFtGM9/F++pMq9jkSPqBIFPt3HFI8l2XrT6GINUH2M3e30
vVgT4F4cLcRwFKogJkPEcdqGnAr5mHbj6Brc7I34TTWGHQ6xJFCNlRV+cciOWpJPWyKuW8BFlmnJ
mjpIX+KTqk7jVy0CytmoNTr0pFzZLCVl/ktP7hOGSrAElZxOxpYDb3HoUODZ4WWldm5QS1QCKY3w
wkWwv03IB97WplLdT0032FJAXe/WLPpE2fiFUsv2IMzoJKnPTX1HuWfYbsGYZ+6Qa8azOvbFn6It
5e9xHTUUtUBK1oEd2UIrZI+Nz+t20nVYn11XOFhTOtyT1Ge1joBKcHC8xkYg9bzCgRurRasLRKsA
TdoqdPED6dhM5ClfVQdPKCMwMQGEwymX821rmH1hV+Mk33Jm3gsCVJsUtoljQuF0J0GIt10UPPMm
7eDOTU1jUzIlbcvGqrdFMNynIgzAsBu/Gp6JkSq4v6o89JBz4Ij7/WhRj6lQIQaWjaqy8dMK9ZLi
eHN6EnxPesyrSKa+OYx/K4oY3xZ6GsqAj5p8tEn8+MaNMKVDcKMKhuLdhUPjAW4QTIkClqEA40RR
k4p8dxOPMEnkMqSSjXphbM6yOm12WZRyViJyENqIGEg+TIR2Ag9/nMG3UkKzfaaDQ8TgoI566c5Q
TMuOZaH8IxMBhBUSY6BDKF4XrD31tLddIIs7DQTgbVO2uzISdjnYmCczJESjd6mw8+vxtUmiiNvV
+JmqxYM/xJRSDjFMoG2odyVi93GKn1qLyn1bGBFUVqlBqVy9Uz1z3OWDF36bUHLBpWlbkl1qO4O7
PLWnKEhpmjvKV5O9pI/525D2d7FEbQ81KD2kYGPEPVoIagh4GGpJAjWYfbCxYOFOm7jGyPL6Bna2
58+PZ3jJKAl0XZeWt64pK4IYTMvgWq3/0bRQyULzQOzreivSfKYt1plFEyQ25nsXsY/TxR0RQ5+l
hoNbJmWzhfDxuxOrN3PkWS5Ir8A9dmqq8LQMcrLVWY3v6gz/M6RnrfAPJuSDm6kSAyr31H3lUS+q
l3MRPxz/67/z0tfATUpS+SoIHpbGpJYaUuM4hgOOr6S62q1FFibwV+6BF74F8kbsqub7NaKXxZ4j
lFKQNIPPth174A8wQ4h6Zxr+dK33YvivXKDA2F7v13kcfFb+zzZZ/BM5wPLQTYNezj3KOh3ZlRx5
FzkC3MvNYFMevBMhTKzMqn9EVovxPmlvsZmLdVtAhO8lB6t3g2o/mDJFE1FzNRJKgEU4fVG0ur/j
Gg4MPIopuCyFZ1MP3kK/vJ2rIx+BqYJNMSD11hlCY/jB3xWvdEVwP5shjw6y2f11FGfxkRYD07dg
r8EkibANsXTONAMOxyYSKBGOVqbA+bVh0dTi2gDJVBWGbJJwWh8oapFuu9vQJou1i1/Xxv7stbNo
ap7zR6+dXE+4JHkm4bHvIMo19VEfHZIQ4jfNalaWz9llYd5MZEXkiWNgD7kUnMux3+VgCQg3jjDi
rHiXNlRpKzdh6q9coi90ijAqES1NNDXNMhadEqupQE3LtauvgAzUf6oZo450QZv9NafHov/b1/Dc
s6P2Fu8cjWp+fFy9wQ1CCBm+4lrlPSkd6mmnraatzI6Ln/EoRry4c9UhZENd5TMS/d+MGtxZc4uS
fku93MqAncfY6NfRhvfPnx9NjqnGh3kM2f4nb9i1ygcH9gZYmx1Bz4JHYwASH5th10fWyg5xeael
oEtRdXWWFZzOyriACqhNweBSHGfL5RMCop2cH65ve+eNaLNmzVRFmVmJrvy0EUONiGEUfe12QjHb
qgYZ2ZKk3ubZ6jl6PmY0RZpvPtsIhy1PDjmtDCufssYFaZ1tpaGDahjMlJ2MsnLdk3bXe3Ye+6XO
iVOKtYaFzLmqsYwjHfytP7g9fudy+wIBI8YLbIZsFqAr9bw5kJN5ySfrrpG6fcYuU6Zfs4RztiZY
B7q9j3ooltKGAjuIRhAt1fuuJk8ag9KDzWpJ97LfbOtpLV5/vnRPf/n850dTrqsGowx0frk8PlZP
OKZgP/SUhrvguVyNKV0aleOvtHhqh94YwF4QetfzlH0g3PtQdFSV+6y4smTPH/XzeMyCOFNDk0PY
7LRXQ6NmFGRYPRybqtj03NwhDub9PiOEgFnu1tDEjS+3T2b5HJRfVE18HcR9EfTAbV6uT41Lk/74
lyyOFg9lRp0MXo+3h4Lf13A7Ca8Q2Fc6fH6Job/WrIZTVcUiLHPa33TySuwRzN6FDrVNlWyb9s99
NB2I7W3zclvqN15YruxW8995eqk4bXMxc/xYxwGoo02r1vZW/CgTZTLMu0jMMKFYeRrOX+laW4uZ
Y5lVXvqy3rttoN3KkXgbfF4fpotT8z8fUBEXgbqGt4juqTTQTYZLRsUxfRByQASaj+sNXf5qKAhN
rpvnemGrgwvmc04hhBNsTCfjWS3zJVEe4r8WO8xrgIDL/29pMfNGowObEZSik6vv7XfwMUb6AONc
/nG9Q5e/3H+bmRfA0QaSZZkZaiHXtECgcrzGNuR7Vq4cT2ttzH9+1EbnWRHo01FyxnE/NXtB9Xem
tkMms7KMLu4bADwMiywtX28ZX7G6SBygY1uOIUgPpiz3N3EnF/c6Tm8I38rQLcTK3w/Yk8G4xFgc
Lur4iEO08FuL8x9wR/JtpRbhS86zYuUbXNpIjn+afPoNRq/qQstrJFhlEU4fivcmJnIOfcIbVhb2
pa993NJi86yyCsRswojCGZwy3gLb/CldEx1duHOTRzz61IvpiS5hMqeYO3e9U5zuNXj175IHze7c
fq+9XZ+i0lqPFnO07TQDVgdblSc9DyP4b+8+LMt7P/w6CG+1/t7Ez6lXPvkwOU3zA33SqGm3oKF4
Gq9VJK0N42IqD3DT8lTlp4B0BNaobi0TEUv49XqP11pZnAc6t+NCbDj/aipodW7ieurbcEavtyLN
Y7TclrnyE6ogQUS0YnEEWEkAcNlXe1f1yk84yK/gc+5F6b5NfhjiVmp/j3kibfpyJya4Z3nyh+85
JJZWfsalKwwxM456SSXnsVTejqDAm0aRGlfIO9WdxAiLPBgkef7DHBSbqzp6H6v66yeIhorsv40u
lqOp5HXRpxquuUO2Md4F8YtkPqh39Y/rn/jSFz5uZrEWMyWDPF0ajWtRJkfygZCgiD3r9Ub+kcov
x/G4lcVaHEgz9EDWMCfRmvsRk97GK78mVK/VFcmXFGd3gehLFL2oxc94fLc6t1N6e4x5cpWI++XG
v5mGr43ygv0ZClmQdskmk//4gBSF7jUXDWdUAkpxYVhHtfVjSMVgCw7qpW1fBimxR/GQds96/NBG
poNPnm5PHPFV+t71cI5b7UGGm1924T4SshsjNff+aDjU+xzqHmD4a0Et4SZRJsewDpNebI3yPSu3
fq9/1MqfEoM6Y4L9SzgYWh84q88UpIRZw7nuhBeLGJ+Y3csAjWQgtNCzvTtcWn4M4X0hhDe9eWgj
wy2k+6lvb6MZW6C2EM5fyfhaggwz88HPhfeuW9ux5nG9NiLzAj868SAzhe2Al5gLA13cNPDttrFe
hHbgYbGqlCphf23wd/Ikxo5iTWg+0sZ8N5Whvfcs6XcGjmnl/FlbZYuNK00CYm8ZQ99ChkIBbwuA
3l6VprwLyp/hGq1FvrRlH0/JxQ6G/4UlJ9zIyXT49nSnxreCjIUreO+JYLgSbOa9s4FwUiAE99LE
lrX3AYO4320Z7XpYRbDw92X+rikPqV4RVZOzilqzH5pGrfykrnycs3pPGBOqSeEcWQuT1MUyoqrW
nh4IMXQ6pAiQmxtJx5EWMzi7NgdjA1YHbn1e4Pgr4DOsT1n11Uqk8TfYSCzVQvNpFKr9CHQoHvG4
kYP6zxCDl72+zC8eucc/crFdBz75VN8MWjeHiO2IjfJRKh6udAgqb4lH/s5BhSaFcGv1EUTOuk8e
JwNXtOu/4tI8MmVJUUgDymR3F/MICRRuu55Su4Bf7yi0qfa1dQcPH7amwVVDowywBYq6vd7q+QOJ
dzmpasky4YGQnD1dT3mes0aioOIZ5gjvmLXa8k9KQMzE7b+hLvp3jS027XqQBZSUZulS+YVv3ZMU
BN+wFwIqC5UyxHPwOTHkw/U2z98VcwcpPpFmygTFZqcd9BIfWI5QjE74p3sTIxc36PG1MlYcuy9M
odNmFlMI89ZS8gjfOI2j3qi7YZ/t8SDe4Hpreyun0mpbi0cfMBx9TCdJcqogvs0i80DWzybLug0k
9Tv37V9Q3rciDohwnLSmWHkRns/Tk56aixchPgzg2mTeHOW4b7wbndpx/h2ra2w1vbWSnpXRW15h
YKMNoxDIpWsYN7EZ27qI2RgiAwFSNo4q16fKhc3KxItWQpaukf0jX346V9RmCEpBY66M0MVFRwUc
4gFrtojkQ4AVwIHeDjVecg78mhRWM0GhpOT38CBY+cjqecdPf8ri5oFfSNUFYs5bo/yRSs+NoLpG
Td7woatvoveWB1f94plfg8Yuo1tzeCqmHzVePl5wr5YhanXsxzEITAALDzcYiILg2EyYq1hf6zLY
GVq/C99NHkiSvw+VX/lrMNlgcnCDjSDPopDW9safCIQsAudP5B9d/RJ9Nmslz+eX8dM+Ls7yFKx8
h+OF6FRxtMVkqSKGASF9ZV+9kFQ6bWaxsQpFJvhcGSQ+JWyRV+ObBg8y2eBimY3IQu/i7lX5HdcP
1yfT+Tl92upi34lLoxRDbShdrYVQl2TNfRI14SaBbgWSVFwp8bvYSYLIMulL3SLYumgut5J2KDCG
dwppBlglsfcHbI53p9dFRky50n4iRP8iirx80NMmCrTrUGtKu8lJzF/v+YX9iQL2o9+y2Atr2dSl
oUxYQK55Q1R7rz7i+2lXdmZba/vuuZz7tK3FXjhGQjSlai3i22VT1iv3toBPgmyXvwauO8FuXAm4
ne9+J+0tdz8vrcVutIAVZTW7fPJYlsObqiS2FOLXddNI9b/8mMsdUMkGXR9a3Yfd7rRfpBhfxuS+
it7ZgrR2n0MxLe1IX/usl7pJfAzNLJITbGkXS1PzIr03RnZCnqi24tR2OVcR26h03dDG6+GBFOBj
5I77aG0PvjSgxy0vVmseRF1pFkyelru6i5XD1pQVf1PMZHDZ6hCV4OaIJaOM3MS8b/p+Tf58cfoe
/4LFUuqgyYaB34iOZTYbz/pamT/CzHrMkYIk1UTaN90KqvgkmVuz8vbX1868rZ8+b0zjuO3F0sEd
m6d5TfBnJs9uPFJs21Ypfl5vZHm2IHBAM4CSkgsRqMJllt1LYD9blBs46WjPd74PT/yKBXQH0/J6
Q8tZtGxocbnU1Dr5f/W4CjWWNu46m7ra80ovpHKj9Ssz51KvJIQKKhc9pu0yRJkWbeD3WAo6/nTf
vSWitFMpcYYIjLnP9W6dzZC5X8dNLfqFmqYwW7JaDkIm9QbmvRu6KQaQW5y43LXE+Fq/lMWlJCpE
PzBpDP/2trojF1XbWvS6SkqYf/Tx1Ft2anHjCIyy88SA76dt+t2MsPQO1X6wqcPYYQS/ciuft+Vr
jS32l1ESkBaIdGpKPhTvsYpmAxO3TkLXiH6YJmLLNdbE2Qk594/INaBTBQGdsSx+6YNStoTKg6j1
veemhEliepi82wH0BFR48z4cXwb9i9itLLblJWfR7LL6xVRKrMFMIHqCsBXeY3XrtWvT8dLIHfVM
WSTiQ4kYD5LgwQnu2p3mkDi15QNSup28CZ210/1yfwwqiGRN4nRYjFye5njcATl3UqrZ/Eq99dts
JyjT0/U1dmmCoNGQNGBZxMOXe5RVSV6bwfJ1MGXIbXPMX6qe4jB+VgABDWh7kGFj5JXRk9xFm3/X
9mJ5a6boQ06CvVaj2hDwjyk+Jm6KxtYXGux13O7L9fYurfDjvi5WeFaFBdUSsuyUTfynFAR5KzD9
9aqd3NZ7bNt/+WkXCz0DLaeZrdk7ZeRRTqVNz/C4HisPB8gWMWRVUReptIloU7Msr0SHL26dx31d
TJ801j2zV/m25W5C4ZU4vbCR3MmWdhW2NisrY20SLe8SUpQ2FiXATv59HN5CfJCiz+5zCJ5U0/HE
3fVRvHTYHfdsHuWjyGQlGaDuCcU7KlYRmEcOhyntuj9WGyTkNJLqLkHKZgAgXxN3L18a8w7De5WL
mkZ1A/972rDcx2Xvi0rvtNhPUU+rjmgIMOdAmpi01KNd7+b8ty12bmXOA8oWFDvZXJaHpIHB2z9E
XoTcSd1bY/MqClP40UiQ/K+3hKfLhbYAy4jzYQur6h8axtEn7UOcMsM4A8xr1d3GD4QXiuIpFp4N
K9U+NbZBiLlzWUjJQ9Zqumt4dZm4medxN5OR77/IBjZxN0iLzO84cEPzlKxiG/ZILfC/qLo7A7un
H6ovytEG5eH0PFmRfpsPBlpu1r+iOAGxAhwcEkPFmzbvvFs0zlZt93Wa7rgnmpuy4elcNRpmI7Um
Pia9QlmZBrofnjk+kUG7k0u1uQ0lCxN63fI2YgF8P5OjdN9L2BNlKnZ6qBGoXZabcV903WONZ53b
YeDXbRVDSxH3drFb4kwPAiDt36LOlG/kIWw+EzMfkMol2rcE3SGv6KTeA70osNJBrbwdmvKL31Ef
4rdpHGywZJxjqmmIWjn384dIqJ1Oj8M7afST38iUzZ2oSOUu6lRcuyy92Ema8KFm7fTsD7WL3WWO
1SwV6MGofFd8sDFWI4rdlpeeaetGldkthXd2jFx8ow9Gt+2gb98JaoF/JL4U0ErSzLKlQRMIS1Ac
rlDDCSkuws6wVntMVGPzKZC8j7Sumk0cKdNdmEQyrgn5UN9hdAuaHL1ytSXg9V2o8AmlSvvHNHgd
EFHEHUnXv7XNMG09XMg38szQj0vB1UDY76W82LVJ3t/pGX4+Pv7x0q4Uu+Bb1WCptSk89VH1EgGz
pWa6qcpuG4k4tPR5i4vh5Cu4yuGfubFNK3ub8KWDeHQwAKd4lgwdP0jRkRRqgLUPSVEhluW9Qqk3
RiUKd4y4GB5iXDneo3EU3ZG835vK66J1EIY+lUUkO+po/sGjygH/joeylP2OYyAHnS6ivJ+kZh69
mTSAdzJ/0Pz2pEqhQr2Wk21ZhjfkMIlI9eVvT0wVN9X6n601Ut5kxMGDVSFPL+MB6w4pNMqdolJt
STDoQG3+ri6SXzp2wq0id3+AOxH09bIiLh7xy9HNbTsF3kPgizhp6ukPufX3lA7iDpP620GXh9u2
T/LPdsiLl2hOSNhDI8ogUUkoRb6uYereFQoEBOzLMgU3gaRpvtUB5QdxGzyQifSB86r9VxzIWRJ6
oX/v+JsRDIjineALn4Ge3vSi+mEVFTbyXuA7IT7BLgF56cXSov4ulxthWyp55NSN7zux4Td2kaXx
pi+G72XbFXSUSgaTf91KY/LWY8ry0aSy+mFWQ/RNV/zvTWrlfEi9Tm3NUsuHScF+FCdM6XM0pfSX
ITUG6nskLxuVxYVFRvaAtu5nN2q2XlOtn7eam2vxnWjmmjO7eiHyqdNtMPBXYyNs+pCjLMvohM3g
KW2EpC/C9HoKcKlUkb/pSYpZTK34s434Z5515UEPjeTPlFkprp9AWxT+XwFABjvv5sII8IpqKt5j
QvzmxWb+DCzZ3GeYVtijJ34R+FI7fGulXaxQetBWPQaWXSJ0+7LQPMuu+5h8LMXQHxiaydtELyDw
+qK3GWq8miNV5ugwpG5Nn3QmHOFwOuF9Li4bUhGaUTthVB76Ev7GuLFg0VgJBy1iQsaCERc7o9Hv
KWHDs8Yzb3KhwR9cmtJ78kWHYsAsDYvaQ8qVYe0gm69xy5Ps+HRZ3A4oFMZ3l5QBEvoalm+H9aoG
eR6CRvyoay1udu0oPvbJ8BREY13aVlduwWVE+4F6mEKlUELIZt/ylsLTZuoCDDkk0/ZCymhkqdtU
sJeqHuS4FQy3Jt6UD0pQPQwhHE6DeSIqLWLgNvAqgraZiT8QZnixCPI1pW1/jnQ3GyoktS9CZ6FR
wkL4JhlFXKw09MSticlrGnewnBvu4WmPh6g3WBvJiLZep/5RldIgHSs9Go1qHTJADrmAE1jKTuF0
lboSfbxwgVWOv+Ti6qM0Cn5FZis7RoCBXo0p1hZ3FVtDHDRZni1V8l8GV+dZddzgIkwiJBjKwm+Q
HJGT88WiHqQJje6Hjxsbtl3j9vpF5MIF66S1+Zp5dA2xMpIQsw7aoZ/Jqycm9UcxdhlwlOhnHxQf
11sjZHFpYuozCYP09fwXn7YX6ng7w842nFLSQOTEsUBtEum/0ALUGxqU8mSRpR44WqyvojTl94XR
djcJERAHuM/wUEeW8C3AqmTkIfMtSutHgdIdFLTaXd4E46NUtL2P5VQFAGPIxh1GaqxKvFGbgGO6
UHHFyR3s+ayNUinGXdNaw0aLkNzaowL0Kynit8wKo1sMTMcvzdjyXcT72S5vNIQnhbtUPYL4ZKOi
/Mky9OpQVv1TD0KQEyaICUb/HLUCD1lNvzGmSnWbWtumJW+tLkjt2urzQ5kFwybHmm+TDsUbPljC
Q5BwqnM+b8xMU4NtAyTmph1+xSO4m7LCkZhYdm3sChnrxRivsB4BdcB+yJ6D414S5xN+MS3Vj4XZ
pdtayzEFlEfskaVtp2GTZWiN42NKljWGMxT+Ns1CN1CzZ6v0d2VYsdA7rzDtRFGyWy0zKALiuu82
hWq+Kpjy3UoY0/vcXCbq3lNjerNETDn63GtdSg2SjVq965UsZxtZ475X4Kwbwab8ouQ/oGy2t+aU
Witr5NKipLoBWpwGCA2/gNNZlFXsIu0EtGaQ/Ucx+4MJ0aFSp9dOuc/V9HB90q41tthL4bnrsZdp
uoN7W/3df06FQ/e1+329kYvr8GhdLN7lVRH1Fo/iyQFRYaIoL74aRfOgJML0ZUgwjLre2qWAEeiG
/y7DxbM8b/F9K6ELO6mgOeaA2qfixjAXcJThwSjbN8UScDyOdf+gUfxxnxps/2pVO9VAMuL6j7nY
dTYEc45viqANTwczyateK8xEduqpkV1/yLAW9YtxiyX1VjL+h+AL6liVTAcT6LwgIWnqviZpNjpx
NyroKmcZUaAp2wLTmY2YWA99l97HbfMJ+tO93tGLE4kKbpytKLjQ1cXeZ8oBvt8ZFsGRZu5QtQTi
8Kgab1K61YCfXW/r0lMW05H/tLWYT0ELla8kf+QQjcTbsTJ3OS56jqTG7/+uocVMsoDu5AkILsdI
o3s/PjSm7s44mn/XyuKqVY54xvkdaxAvtbi/mQArrI3O2hdbTMOZ4zl2AU3UdQHda4Pn3rY1Vy5m
Fxfe0c61LFJp6x4zQUpKHOpVPbdwcju2pU+KaHfytnDXApqXltZRa8vaIj1NRDVQat3Jum/19+C1
7r6Jb9dH5kIc6uQSvJjUgZDmrG3Gv1X0+3SkHAB74jDncduMOcgp8bUVrG9dw1vhesMXIyjHnVtc
XbRRIMUnMGCibJabrhfe81EPHJxvb+HeFQ/6+IXDKngY0ko/IPM1qeMVyfaRSdmC3ZNfkCHUh1j4
jcuh+JJ2VfMQSRnYpoCSU13fJWUgbzo851PC9xM1j9qo4dVagd1ucKmdL8d4l4o4zb/qbbBJs+LV
jwFyV/nPECvYr3mc40VdvBroKmRZ+Kz7KTkIgvRkBIJlY6gsYv1pyLbRJBurwYxV6CbxNuPV/1vG
Y9AZZ1Sc3OxaGYvu4TMKsWjTdjg1b8XgizX6D8Apnbaf3Yj7Mvqtl8FN8n+cndeu28i2rp+IAHO4
FYPSzJ7BnjeEI3POfPr90TgH26IECb3R6F4LMOBSFSuM8Adk7eDND3SJf6ddk94DVvWmWCvuoy6d
/9Q4ft43s/kHs9H7fIR9RJaJO63wTUmlrcX1BG26AMDZh/oGRjLuqbnxLofltpL0o6iXN6q1Z1ji
JdblXwvalrjIZK8+YUepNqaZB/fWhxeGdphpVI6EF3DWi1vFf2vhXaczOj/TLyg/O3XUCfzlfaOM
z9c3kyQu99Q6Y/rnp6xVW4K6iA0VVqyXyQM24Clll6IvUcXHg6FAsR4+bKGHjwWe9wqCe+Pej8r8
jzghjYP3pfhcj3ppx5LyUOh+aRtY3ZNh5ZMdZZ3+VZKrYK/Mo/ZBPDi8x1P2TlXTow7xQeXQpw4x
mvdqXg1UFJIMH9xkGD8bK0XrYES0u9qMlTl9hf/43htK9aKYRfvU1t2DJo3Ra5iI6t4yO+FJkKw7
U6CYNiWjSNOpFd0xwmJeSMtStwUhXFA/hpD/0LFneE6lQrYli553afheF6nNwdeoVzhqG5i2lRI4
49K9w+jAVmJZ/CA5CJ6sSt9F+iA4IU9MbA+q+OCjKemOHVXuOJXfxW7xaBaMb0Hd/xBpSm36crHb
7B/7hst7tijRCVlzEARrj7RZfDBbnB5hHthxa8nHoRiSlzBDDqGXvpJNO4KSKLthMnWct416coJ4
6t6KRvwhjJMjtQQLhlBuQynud3oYd1DWm1p8MMMkdQsV0UMYUSa6BckvNUINcugUy7Fa5PdwSP3P
Uv2r7ayt7sJ8mrNCLtnOakVGQ3FOa7Ufo469ZzrZvd95ifoYW0fDim8cpDPk7Hrk1XPPJRAOk0zf
QyhR32sm9VE2UnQugp+JJbiTZf0y8vk5HEXqL1m01wtxb5QJZZHQH38UWr7TdeFbUJnB70isdY8+
yX0TCvtQNV8xWX7PBBx6CiWL7ErPnoNipLiUYZ95/RBeekr+PYKrUGJW/TwpOgJS/LASmzqP74BL
z22xDG211L+E4H4a/UVsMmt3feRLWem/I6/CCzFFYIKZ6ahd+jI6pIN6rNvasmWukNdJn4Z9mVd3
yJjk7vWB5eVvPrt2UC5ENha9WJirp8EvVlAtpjQohKiSoHLL5JtejfBSnqVXxP9QnegBj85a9OxL
vmiX0GcjQfmq5/3RVLpmPxjfGlOFtCa5Qmz8mSfRDZEBT4dyQ8XWCaz2Dg8CO8nH/IZQ06VuFyIG
//vLlzX9p3JAjBuIM9KWyCNXD8bX4i2Ro0OKb6Kiq89RtxOe5MTYy6p/Y+BLMc2/467ejCYt6aaU
dE/D9j62pO0IGr4lAAiy8QZS6FK8/s9Isng6w6QucHSu2BWZKN9XVCSncPhsukD3DGXcZ9Nk3dgN
N6a29s0xp1DJoUijUqJQZUo+Sj1x8S4CLP7z+ra7OLNFjRnZemTD1lUYhefBCOdAxCIJ88Cxme4s
pG6jMel2ZpX2dt7cqmpdiq5J1JFD4r8qFN3TtQwik4DHmEaSTfNJg/9hGMWTQpPo+sQu7krMpzSK
QYBdz0ix2tgLipBSXxomf8Zr0tqVgabui9n4AJht3GuaqlOVTp9FXxt+TPK8NXMl8K7/ikvXyb8/
YnU0OMWwSkPKQGqMwjZGoHaHMMi266YWjLaIdFGt87iSid7YsZenT8fUklF/OGeaqnUY+kkUGV7f
TeOL0MbUKoLxs4qLuwl9Wsy56XiZNQ1/fU8JauaWbf8rNWt5i5au7f//DavLdNQHONpiSUnRV+9q
6K6K1OzHvo8cI2uOUZ5HtMui7MaXP6Pjr4dd7TBclrE8H7B3E1CRhiRD1JD1yl4N+mA/4qLYkDKm
wguU4vApx/Ibb9lgowaoFJeNbt0HYBLeBhj6jsQRxyVcdfHy3khm/CwIiOFMCBJq/Vct0V9HI213
OSF0LaiWW9PCps1WKDdS3ktnFH9IawF9gfhaY3oqmQ084yjqWZGZP0hqIX4XAs0AEC/Rx8NrG4xu
sbu+cf86bK6fo38GXSN6/ImQVA17E3iInm5TK2o39BGTF8UQkmrjN/KrMnfBscup1FQzrNHNRPl4
1xmp/5FCGNyWQVo7RTkPnzWqS6/4gGG/LfuFo8ll6G/avkeGppgMnBKQIbfrubYOAqJMX6RaH58T
KZPv+dDzzzToU3IqzMMeJczrU1usM+FQm5g7KL007gQJpkriZ4h01d10RBsLftfYNjdu5Eu7CnYP
fpaiYSHas4bNK3oSGm2An6UZa4fWmA9JI70v0dZCA+48MU2DTxTVnoy219wiMR5GsXsxI9/Je2FE
rDf2aSInmrNAwasRkw7EwA/haH6vEpV2fRMlz2CKladZSsFsJ2G0bKVvWEl/qWR6i9c/74VLmAqb
glQs+ZbCxjq9hEfDjPTZIFePcjTB1RCn+17wH4IYE+TrI13qjamyCIwCECYsqfULk0vqUFOdUr10
BklQaHNExUM2PRqPh14YYk9J6PAKeT1vydHNrdxN6c8wg6mTz+pzb8bzttdk4b5R5WT/f/ltC2PL
krkmjbXgVmwqaWUOAzY4lKc3NU38olB/5LHe3DVFUXomwnFkXAYaOrG6SdX+T1r2v3HqO5aZKX/m
vWEbfS4413/WhfOOkcz//qrVtdmYKabeuU/nbUq2oaJDzNgLUW4noblXum/XB7tUh1LZ1aRNoiGi
q7zaCnMaGzrqzrRxR71w9cqyC9h+D4IACnlIfCKQ7Gcs+829RCnkQ0msrWpGD2iq3OIwXQiAT36I
vNqTtP1MnW3pJammvmW0Tb/1nfVyfbry8res7jUVhUiDvY8zJRyC01GGsjUw7aOtacZFa1HJFn81
Qe71LTBsXymdoVUQHAuwjDNS4OeNV0HfOwxR3Xqw54RPahjKphrL6L6hdaSnqXiPNCLFH6HGplf1
pNxPH+I2tW4Eu38x96sfTomE346giUn8tPpOePUW6RizK/CPyDei3tBNoroq+fqPhFLNZlSqh5zW
f1Z1X/pKt/N+eMMt2RtE49AF/qFq5K3SNt0WwV2JC4YeudK6mjViNdoM+yAqwjsfPdStjIBIX3bW
NrHMfWvFg+FEiB1USmPFztLZLb2hSrujNY+zm2pN+Bym3UcNrfHL5NMgCqV2/pk18nw3t5Z1MMvZ
MShgoB+meomWCDwAcnWQilB0QKr4ULSVTYc6/kjCU/6elbniDjD1uy4N9LdZz/NNrcqxl1ikMkNU
/MnQfAdXA7NFiipAOVH1w5+l2i5K2bzX5b58GE29SRw5z6Ryp09afZAUTXpSxEE7xuXYv2STmrj0
L7JsI4pTg2tGpb/3KR4alA4DiggJyUCJnCGxQSqUNpro/5fwFA0QcJ8KZa3zG1hPKySXcnZ71dZO
Y7SmkwW9awTyd2ARCDDOhv9allH3Mk3hXqzUu7QrblGTLjZhT37F6szBGEwqzbRwtoFz7eRtd/Cb
/qs0dLqNApcrDxZWHtVDpjUYxQrb3lQoSwpQMwLV96pO0XZxJPd7Be2Lo2gR+WhxcmdQ1eHuCuaF
y1lvB1Gqtrh5P7elP+zKyP+IixLt/3nRCIB1HlnU9DL9VTfyn1i+PRIuNJtcaqVNM87fpUCxLcGX
7IwsXGjw0siGLHdHSbG+FSqZ7WT19SM5RETLqjzmWvo1VqOjPOXmIw704X1eBf6IUGh/oOPUvtcB
NMJiYGJwiZSdYDbPZhVVnhiqmRu0uWnHFnf9rFQgZJBQ7hAs3SaEQ55ScMq0AQRQSNPsHg1KSMld
ftcVA3U7Adlcqff3peUXhyhtj6MY57u+VNUH2aB+i+HtVpZQg6oj5Vn3h4rMPk+OIMx+JZ36ksFq
coJiaPdjK5s7K4x/lllEWlJVSDJlh8AcKyekiP5WF/WPHrDcY4wH2Eb3fURDiSa0bHjQzOgw6mPr
hBS0d0Og/B6R57Sl1Bi2kjRyn+Pv+Vglt8z4zuxuCMRMpJ24TiniwtteXapSHg+jHNZ4bdagunKz
Mky7iIzwmCxFPjnQvhexoESoSVrpDx0yrJPXlAoDH6JLJ6DXCfVYSUoNGVIkjjqnjv1FULK1g9Tw
3aFOEuBEtUOy9FLHuGIrZh3ZWDhmG74wEiWASKI8PMiT/FsoqXJYvnSYFK4wWU7znzNFJJTTQm9s
ECYdZ7xnjO5XlxHr92nUusGkumb/R2/y16jRN4IotY96ifBLg5KEhzqq7xXYQxr0yQfsigIk3jda
ErjItHlqX9mFjOenj6sKAuIhDWmYStOuQEyxDlIPl+7RbqcRp4u+uat7PyPVXnjfvihv1S75r7ED
LUUMTcH/0xBRZGmVcMptnWVwvPlhgnoY2sHJ5Oze0MtNLlQ2dmo3ouILocrJh18Nl1aClfBazl6Y
93bc/xHq4I4t68l6Z4/GLYu/S0ktDVukRgyFFjF35+njHffT0MB1nqCk0GcR0ZMOev/Fb9RxLytg
HCNNcnwpV1CMR5O/s+549MTt9QjiQuh88htW0ZlS9MMMkg6d27nqNiDSCnsu3021vFE6+JvWrR/8
RSIH+X0Nba914CyiWDo0NYfKKgf6MrPkjNKbHjbHLsloUNF6QtlrbvY+esVB5P8KQf3WVQxQLiO5
8H9Zjf8S0X2Q9VTelvUvUY8AgDQISLSZrZo/4JLjHgDDzC/fquybbpKm6GKAR0smfL++Zss2uDaV
1TMzWX7SiCFEu8BSdvBg7aZVHqT6y5C1n2Y98CDcqn9c2pj/Lt5qp0iDHtatzFeSKulnoYqPKqD/
RPXfA9nYFuL45/oEz7QbuQE5cmDTDYpN6MKsbsBixgGyxGDYs/L4OSd7dStQA0kUdHtZlO+KLiNB
rjXfGeLCdMSODOP6L5CXGa3WGFg8ulWmDG/rLD9FnMIPI5GzASQe8KbW5fMmVqzlUMw+FnJDFG9l
P3pMMk2BZV37dlKoz9JAo9KYcgl/qC7HpkArm94BUd+4oVkIX1SwekuMmUNGnPAVTNrvAYn8ouOC
qvSv63O48NFOprA6WrKRa+jlKdimT5qBsuyQWeATaxRppChFwCgOHbqd5n8uryDFBtVclRbvBEhT
p5eKXqoiojP16LX6m+I7EsLIgrYHavcgms/XJ3je1wCqpC/p5iJ+cSbwHIR1INXCcqRHYK+pONPn
hFnkRH5ZousZT/YQ4qycmo07imn7cX30s+XlbWBzGpIK4k4/g9cMwijBDuNtAN0rfjU63DGplaU8
eNMxpdHhQ4S4sbbnu3L1Hq0WF3B7BuYZ2obsB1ATIBRqr4D3aWwu3jiouEd3Q9B+K+tyOxpqZWuG
0u59kbd3HsaDL2r3kjVER0VJ5Gct4oaaE6jlVakXj8UoZHvBGN9iU38vszQHFWnc0p47+2ILRIfi
BbqllN7Q9T/dHFoHezj2NXxd53x+jyYw4ynuYEKjho3DIXtutGzfAvcOjQmJ8usf7HxwGaEU2HzA
28j61qk517+KuThdAF17bedpAzTsOObdWz8ihh5i/Brou3boboQQZw8crRz68KSa1LtM3EROpyzg
n6X2FnyUCAGFLHFqRE0j4cbUzvcig7ALkShGFFZb9/v9ahbGLmMQK7xThi9qgSeEv2me9Fs6IpfW
0GIEHeEXBVcOZTWbzG87uU6ZTVD9GTvlUy7vOqV/qhdfWMWhBvzu+zeQwhdWkFtYUcHToit+pj+L
U0E0Qj4BuFG+6Jh3xSXcnluaNmctIol7RMJh0qBMK55rIdCiERAyhGOW7gYREH9kHpL5xTLEGyUT
9cJIGnV6IJZcHvQmV2e48VXLyqRuAg6OEIjQ7NpouoOui/+jtO/Db2JiuH7+B6bBkxilIJiyBDS/
9KgHu6qvfiohYEGlhX0Kyk6sXkUJipJOjNZ275BVkffGJUCKDsCHXgh47tIsPAAD19XIEfrmRc1y
LAo+sKIBvWo5frFrUM0VZVcpHuaAG9Qof4PmcWcE7mIr/K0ZPZYKWn2jsX4WwoDche4i05hdFmP9
wI/geJMSyydPkWHSovCD1Fy4Aa2Czd0w2OQ3btVUt5x2ziNeSdYXDjshJ2ItSEudbl86c1mJvtXg
5XJvbODr27pOCk7wq4vPNVUPv1I+hTBz5SSLN4l5Iwg9rw4yvoGbCWqXFM3E9fjkX3ERUWzx1ABR
jdI89kG+AQYAdDqRdo0eOo1qupL8amb3Vvh+/f47j6pWo6/iRixQpkSDUeJBO3OSHjsCM9qEoJXm
cdhSsrXR4dv4fbCh43zjgvrb0z2Jp9A0tOiEwTjkCTgTEW6wUY7CsABIgcjcHGQfej58Imsg71pE
iSa1c2cD94Skyu1KGnVXoxGTl/F7kKp/Ckt67gP5GMcUu43BTrrkYAz6SzOnN37m+VXDr+TbwB6W
DVpDq7OJVIOmNWU0wBF4XshPQ3OoC2V3/Tuc36E0CUgHuMoUlWbBahCVqt3UqqLv0qIpH8e62uDD
kAUvIMIdCIADpbjrA54fttMBlz//B1Hgq9ncqEoiuHVrOARChyxPPK3UN3DfjtQeHSCgNzi75wtJ
VPS3GAci9/ytjbXGMsEw+G6PQ8iQaGTp+W5Wuhtl3AsHivdc5dnD4lzGCXm9lk1jyBXqHu5g945q
h3aB5ojqxGiN5Nviho7LzdFWC0l3VrbUkdHU7eSWXkg131GBmNabxMnfhluWHcuPPz0zp5Nbhw5t
L6dxJ/muaTwkhWVbtfAig9vJ5trt0//srog3yL9ruYZlwCrpVCFluPmxdRSv2/oOCMnOE7YQ9h3r
9fqmRGHj+vTW8ZhKH2qcS8bLUuA5pSa5waxHz2mdy06IUrDdNdOuLYF8KVlnoZ4bo/REyzhrkcwM
U+hylI2OiKjVdp2LPzU6zd4YFS+hwWM6qnQPAJgiuCKnCVC85h6UFhFzuzUFXIqkRcu8GZeKdmTh
3NxMyMf7cPKy732m9ZuwRxaxVIsd/bPMTqMGyqE8fiMmPiZz+hEiZKln3UeYGrgVqfLkJr6iu3WH
QqasFNtALSU4G4U6P/l+5TW6/zk3Y+2IicRxz1ukFzOr3StyotuUYJxAkv9ocFMBqbqNn2/LUHzR
MGNyVEE49omlfg3q+Y5g8mPwfRCHeAK1LZRxBLDhFLXat1DFEVlvjIfQj3+OaWObCoY8pjJ9H/Ti
vZ+l0dUa2TXU4aCP0CljGmGDMbeurqYIz1EOwTbpEAcdj26eDJ+YyW7j1jxgA6R+l0Pd37eDfGck
VfKYztgr+SnsncbLkQh0pq49BoHcf6PLrCx9HVcWjGcwRPLOqqKh3aj+wneDF7CJYhnfhVErd9hO
zDYb/CHyU/Guq3V0ZVLlTkTNWzHS42QlwHVoOW3mPvkIzAxD16Y/Sg1En7l+qSrB64wEMVVpMu4N
g2qsYcaZKzWNeGjzGZI1Pq/HzpQfabZ/Udvwt2AgotWNhDixDLkmgAS3KSrtoUKeODUKd4FX5bH4
J1dRMRCKApc8OTiManlXRPJzBn8oKvJDVRmP8yxCI9dCGXp36Jlqth0CJMiiBCtec5bsEIvwWY6O
9CLqzZDW75U/9w5+RPNhLnDuNtrhMxalHz36KZtC7F8FjV+N5Ndebkx9r1XKtmibaqPmdEvKVtTv
rRwhyRqoM/jV/fVzeBaO0nnQqG8QG0hQftYpWVZr3SgUNT27X2Ntpy9BY98SOjx78MCswEvjnyXY
A8Jy+v5E1D8qwxpTL95HO2lnuWDMdrdFb87eHIo1SLTA8kNskLLNKjfRORCYL2BvJIiO+C5BWny7
vlRndsxLOQiwwhK8U546W6vSioaoH+ccZ7PtbHxvngPlo3maFFtFika7m9/YUu19Fd+oc5x/IlRT
CEwUlCD+Rq6n6zfCNw9anfUr+y/0PnL6aESKvnUjUz3/TIQ9bAQLliQoq/PPFETpHNexN1Y7q3a0
7mmxTFF6x9yZSkQtZXt9Oc+etwUThsgmOfniMrhOWieoZjFOtCndYgtWSOgOARYjWznzqu5W4H32
1sCmwnzVALmGsDVgudMlpMRrzmOVq3D9qp9ypGwDYdzVemMH+CaWwW8qxqgpD07AS9SJ/5VVp4FC
JTLAFp1iJinf6eBI0k6jGA48dG1q0mut0LWPw208QqPUoS8a8Xirh3Qh0zl9zFexvun3tShIhCrB
7IKR74T9dE89Uj/25ocC+L4TN0J9I1G/GB9RG0AFk8tk8ac5nagOj1nKewYVtwhIe9VWsEs32wfI
+AXOfy9FwG34Z7Dl1PwT1cbWOBsRLE93VJmhDdAdhLaiH8LiwRjRlbglTHaePqGUqKoU/LCakEx9
XcmRC6SgSrFPvXx60MQ/YeNOv4ucgV/H+kf16t8oFJyv5qLMiGSKJFr4YFI7Op1gJzb0ZmgBeq0z
uJgZ2uYeRT9H2GZe4GW3YtvldjwJNpG4sgijqSBxWVP5Ph1NMFtAKH2LOVwj/RA61dV8qqnyIc6i
rYjH+pQ7hFy1IBx0mFWWuLBluxtZw/mNwDOkUYHB2MjQETo4/Q2xn8htHDf8hvSbOW2yN6n53Tzd
ZPFfuMepXZF+LVpRNFnXQKUpxnYP2YnE8/2H8ssQuxCzi8AdXsXQQ97AErftgxVt5Vs4sfOL/HTc
VUV+FKxywh4o8Uqu16Oo2eM7V9D1W/Us2eM9p865sDB5cLErO11DLSuqSGq73Iugp9zn8ZfyRfJ3
c7+zbhkDXfhajMQ5WDS9ZIrhpyMJbZ6ATWA2xD7DAwZsauKhlRRtr0/o0jCaAozfBBiyAJ1PhyGs
b+ewZBjxfYqP4bQZHsGhxtp/XjeDJgJlfF5ZC1TiKnrocz20pqkk2YKX5fXJ8LPsKzRB2/dZk+qt
ZNLxDhrzRvR1PrnTUVc7oiKQmSQEz118BH+PofaaWaWdV+ULEjHxZk70G6WA8xiJ8bi7dGqPPIVr
uDjiLTqWu5rlJmrzLRzDuxTy1As6M+ON++S84EN9D/9mXgG0XERO8+lnkwRSmkgdLHfK5bdKApud
yc1OmkOnV4TgaAGbaETo/WoYVI7V9wiRkHqMWfxUS9lR9Mf6PqIiBIxH/hLn1i9JTr6WrfAO6MK9
vsEurYkBEIKtBV2EWOT0l9axmlldKVquYGGlOkv0jlow5sZs3ngfz4+mIQPcXGz9CEToQZwOpBap
mIxyZ/FijRtVIC0sMGGqwJ5VFD81Gd2t0Gh+X5/deVR3OujqPpgHoJFT1lhuVMvZRo/6XTJnB6PV
A2ozlmvpyde5CdyAy+L6wOeXHQNb0tItQIeLUvfpbLtASOg6wcgup/RbJjbHXktK25LzHfpN2Y3T
e+GxZN/SYFloj9Sd1hubjpYQgTUjt5Anc4c/riM28V5vui9G+2qZ4Vs0l/JD2BGNqBDSQ9qxm0HK
bwLRlgN7+oxC/LBEGpJYxi+akaezHiowZ7ji4uoQbpJNuc/c2BFs9VXaIsvtIKN9I2g/X2UTGi7x
uk5TyzqbdxvMKqeD8frAEX8HKHa852/XP+SFwId04K89iyyD6lqniHLZ5HJSjZZLAPFax/AqZZht
JTUae+pSbMQIvFBsSj2jE5KNbDTtjW68cr6JKa0hhUCyACzqLPSqsc+W2U6AoQYxuUsFVMpzPQEu
1FReUFmGi55dZJfRHLmqFO4KrY/smXJB68uRN3GLqlNpfVOGr1KIyXwa1++aWGsvQyEdygXzlSeZ
5TZtX71OpfA8pOZDOHfV4hWiOnVv1E86FFA84+mWl+bvMikOtRnRsZwTyZnV/KHsPy1pePS75C2D
7PdcdjAhr3+FC0vAI4jUPPtLZCFWx0mZS6uTM0t3Q8NCzhI9GUmp8k1cGOkHalD4eohi7tVQDLoI
puj1wS/ssqVCYBGJSiShawvAyMolq4vhbnf1S/O9Q2OF42PlNz7zhbgMz8wFNoCZMkdofROriZJj
15EZbqukJIEihlyBnUkmaltTaw96fehHKTrO5mRs0aTPna4Gb4HMFyoy83+18SQEXtB3FrURIuOz
uKPL9TSXkKFy9d6R34MBUPKNVT17D3QEMxbjeRQY6Yevp1vO8OxDTrYLangn4Q0NZlrqPJXJvqoY
QcWxHN71fbq//jHPYo6/wxJOmVTgzl/mBjRjFU2y7vZG8qVD1T4bNVdNu69YwQVuK4jpjQf2bOvq
Jv1bdEiWSv25X4iWd3/t1iZ3MEY41uNzE1Zfhbj7VkADR9fvQf/rG1/HvXd9pn8z65PbmKtCpC3O
vzBNzvp9LZ7XCSd1dpOpvKMQupF1xPXvrKm8N9TfxWdVWJ75VZ1BuwrJIdwN2EVnuDG1n2NzK189
X3YOD6+TLlFJhFW/ev3NaZA6NbJwqE7SPeqRiYszyz5BsFWr5bu2KF6uT/4srFlUi5GQYGvxONB0
PH2JIhBUWMu3Cp92a32t/J30/foA52/uMgLQf9LhRZ5/LbWpZirgZbBnrvKldYJdsxXcfJfdTU7m
wEm78dCdVzSgGOhUEFXKC8ivrF+hkjxADxf553CPXur/c0sJbMi4zn9GiixsBjp07Bga/GefKhZK
zcK4HdjndplWu4N57sGov3EuznYEw4DaoCC1ZN0MdfqFdHj9Kq5coGHGo9V7XEHPqsX/HODWvV7/
Vmeb4e9Q+DCS9C57cPnzf4olk1LGMaIe6L2qjZsL/W+hgKmklXg8Xx/o7E4zuMdobS4gSx4KbRVM
i1pRx4OKt4IvRr9qc94GcvYr08YHTX4GGcYb+p+xL0sfXaSGzU4nrF7fokVujV0gqpOXyo5YeLEK
u72zO6xWMHi7PrkLqwhwiOqvSYnEPMsUQjOXKosA05PTlBpa3OF6oiAVKvXN9vpI0tmdyaxoRP8l
e5oKokqnH6yukkBLVQOgTT3WJWa38UEvSE3mQtYhVOidW5YjXA6MmN+zETKoaOSUEmVR9KG0yJ9m
2wJJLAfkRprU4Y+UV2Hym2CjU1ZCewMeyPVffOHD4/NJ0eHvg8nXOP3BBS9NQrN38oRkmHZyhbah
rGoGJt/lBE03uBt6baeI6S3JLZW/9+SKZ6Fw2UaPF8topK5W1yo2TUKki4vrhB9bXtIYw1Erw1/X
J3fpa6AtReTFrhYpk68mZ4WKnLWgQQ00VD+7qCufyGZ+QPWW94JZZhutRZinGmZhU2nDeGNpzwNw
5vjv8Et49s/pjRtxyJWmAH4bp/4+4zOCKdWbz8iQPd9qFVw/ZYniuTS4JQ/ewagFfXd9BS5tfYIy
EF+8J8u1f/oTqi6ApDIJcPtQmd2EZhn/NvVOOoqjEt2KNi/ci+q/Yy1b7Z/pwkORi8Zf6JSmBS3A
3/UVTlFVdoQzcW/d5LZfnBpXsEkxcMmiVjuozcpAjDtAOdA7QIsuIaUk+S+dqrxfX8Nz8ibfEfQh
cQBOUfSpViPxqHQ17JXRSwOtd2jrNDbudaFtocvqSLXxCEXK3Fip3j2IaiI7Ro0npGlOvyUtPIKb
JB5GhLyX9Bu3zYUVQNOMINfE1I0e1+rsln7Vp2YKUrjjprVjyGdu3MHQC0EoXV+CCyPpyGuSzHGM
SNZXI2lZqCWJ2eN+FZvTIRdU5Tke5Le+yW/hLi8cWYo5SBmyV4mA1jRvDMeUpuybkaZju5eOwXbw
8J/xmhvn4jxnMUiJ9eXdAfZMh2m1WfuG3JnS1egJO7S3vcQt7MyenmDNbDFRdW5iUBZxjNV9R0Zi
0Blgp56/QchNxfKAQLM3pdJR0+fC9imab/K6lf605Q9JmRHlmlG49qshd5DAvVXEvnQb8dIS0tN9
IUhSVzMeG0SnM/RtvLZd3BWg70zlCLMn8bdGkXowsl4VhI+yWc3owsOOvL6FLnxYCkvUaakrLTit
1RayBEkI0fwZPWqZX6ocffwmi+1yDpp6k/YV5jfxDAYchWokq8MbJbxLk6dwSga1VCIWFcDTu6ku
+6zVEoig6iwob0OYuE061fskiFy0oM37wQyBL1qwwJXkW2qVt2RzL+w3SVJVvDGBVxnnXdO6kbDN
ntBCkr4Mdr0HpfME/2SjPU9O8X9RuqNnyeaGhfa3L7yer9IOOleBzjGafH+baMGzEnTaXYaItRAm
N6LUszIDtwIxowx/VKYxs+7SApPGBblB13yIhwAMODJdchmHdwiob3kHphs76cLHBIJK/A1V2yDL
/7vW/zw0uYJydx+V2P+g6HesU+j6kooguJij/d4oAxLSKBUOpryN8cqj8lX95+twwcCym2VIE0t7
/3Q3dWJFahybUDSiWbSbOAy2GVZrfjYHN8pH5xevDAADtC1AAnpD6/pohomGQKbD0tbxvoZfDW+p
ufOH7uf103lpTeHsLIAFPiLUudUBKTNVJyfk3kXcfFb2WvEx4N/0JnV7S3GSylZu+Y5dmJm2pITY
S1Ae5FY6XUM/TgQI2ZDmkhIZtBY6lCSH6obg/Jar0nKxnV693DqQxSUyDf7P+pkcirgCNoU1SI7C
YBx8k4w3+hpZH3yZ0segsz6uL+Wl4XhSQMvSDlXpA59OrCMCSgNqXV7UDnezmWEcrb2jywin5jCL
5abyb+kGngdeFFd5/xdoOhTUNVBB7sVKiRYagZY9Gl/H4iD6n/mneesSvTAM7xcbH9DmQsdb5Yj6
MECqbPLBs0S0qYWHAPoTWLJaDwobSNSNjPRC4YBSIsCjhXtCR2m9jlUsCLXYToMXNflGYn+IVBh7
cCBaUL2lUf4haPKfvm71DYqNmd2Jgrm9/iUv/YSlZMGLhXXaIt5x+inzpJWzoRp6YLB/lKrd15Gr
W/kD0fxdBfXS13nAo3hjBMrG9G9lrefLTTt4KR2rCh0uZX2rhqM0FnPJcmuD/lRl9V5MJ8Ss3cJ8
Hpr99ZleHgtyCFgv1IjWiRK8y3lojKb3IC3boVTY3byPZBPI9rCRAVpeH+386FPgop/GnqWZSU5+
uqyKHMlB1de9J8z6k64yFAffz3fXRzmvIrJqSHlQQoPTBo1nFXFASE78hI6wJwySrWY/pwLVRxE0
Yz6oXtQLGJ8m/SPalcGjlrVvuVziTx3YIrKJoAOl/+HsS5bk1Nkon4gIZsGWIeesefLdEGW7Sggk
BiGE4On74N78zqpwRvdd3ggXiZD0TWe4J6WArl/jZ4Nd/7+X3R6yaHTfgGeAzMnlka1VXHhugwVH
S3V4t+o3qd7VMzwG28d/r8I3a43Cb2XaoYEEXP7FFnZjLqrA8HWtf4JZn7smTr3lWun3Nbnz/HUK
i3msjQ96eTW4A6jIpMbrzOUrJjAQjh7ytnlm/RMqB1RG2SSvvNfXWxYgfKhGgG66zpcu91A3GRFE
c6M3CziLRHfs0BJxA62IdBqQu0L09VCKeLiyc3GLY2/+HUw8H8oj+GxIYkENu7jdheMIU/pQlrRl
XL+0ZPLhgANsKkTEyl5XKPX64VZNku4IRBCObiDzLrJ3UvpvfhFHaKc0VhJ74OSa2AVos3Lb6t0Z
rBbmheGmc4WFsrI/6krF2Wwr+WiBw36ixKjXYMHph3yPPEYtfauE1abhAs6Y3zpbqWAaXE4PbgN3
FD3FP6eR7Oc5oFCrqOoMmsSfZp4elfYTOTUfU+EmzihOS1gWb04QpJj2iwcJbCJUUcudT6MM6+vv
PcysZmmcDqJlAJUvUb31mvmziE27iUqgb+Uwvhp/UE9aTyk8O3cuc56ttoZ7BlB7ZqD6DGGn3foP
eeegLK7tD+j66ROcjwrIABsKkX+YX7jeC7w/rE1jwRrNYybvZxitupbGyCz6xYwvc1QWKrGmFb/F
3XMNgjxMgmDG1EOKxuaEPWAOYjKi5tQTMd8FvIRUJgSxTB/EsBr06j3UMw9yJLBcc7II8T8t9fjR
ou7ok9EdcjF2ERDiNNXLMKS6qyIYEsGAtOFLrhGkzsDjVjdzE9pv6BaodAmLjad6J/WKtj/pUrKn
Oq4kpGKbDS+GccN4QYCO7m4LuexFv+ygNwWfKYBVRt+ff0UNAX0YHgZwtkoxRno2A8tlEOxj7kJq
FsCcIfghiq5MaNHJxJlld7AWENmTHlIj6dI7HHJfSvN8MWCVlYVnbrwRQkxzJ+ekKUTQpWERoq6p
+zGlpGF3MPQDPL6FIGzjvLZy3R7y88qF8/WEIAPxgMdBMrlCJty/b/cG/3OsBzVtNMNWVSE2K1Ba
/BjR4j2iHDNBPt97oxy2jeApY8zbNwTi+sKm2TAUcC5hLPNH2E/U4XKPPuH9JNgH2pcLtrsDZfq4
u6GrB0/AmQsp2+oABk7E8tkYugmj5j1sumz2HAZAPIcKRRec3KKP79zWGzNPBc7vCBPwMML6wiAr
N8Uyv6JB/SMeyu089a8QLd6NYoD7bVE8wpKM77Uszj5gHvA8L6HL7DL+zgKo9FIS1klNhwxWvfXG
OEt9V2vlA6RzTUHxm/R8TYUwAkA2hGbOJfFugJqpBRy43sRLcVdyeoYox8mAketw3qXDCnkS0n4R
qGCdEbYP//6m36QHfz19vYz/p+AqesmGmSOIKOcFjjRxf16Un+mPGRo1/37S17YwyilopPk+AAPO
l1y9a3wdhfWsNwYKIaLBcR2v1G5/irOLGxxNmFU+ygdlFLjFv1+mpbaDCwatAPJWPvpg2Mf8zCHL
IkmVsB4uWVJti+U8nadyPnTqEcii+wljxgpsHjGCFd9kEhqIfm4Pzubfb/9NUEOqCZ3KlWcIUMxF
YlT1wB/YNfLNDlZPtsik8REgZAbvy5wG6RRHV5CbX2eBOKloS6zoUYDwv7TbVNnWtuJY7xjObgU8
zkLJ4Hf/aq2uMcQ+45ZNSzArSuo9GvEJPaP036/83c7GhBldEThP42q4TD0Fs6CSP9X4BfCR47D8
tPv/qnI5h9UG+uJRc+vrO7lcc3D8ph+zTh1A6QSojoAzeBHHYa0zdk6P7Lrpy1PYS6hwsTbRTp91
vnM3W/zD4n460uBpqOd3t/Chxa52sO26ptv/zXX5p7uMogr5E/77ezuqARaCLhKojdc0NZg1nr0B
EZ7ezc3cpFzE9hW0xjf7/6/7+bKXG9FwAil9BpnVq9tstqJzF75EsQVxZaJS9FxS4UV7tIMlRPnF
wQE/JumFk67mr6FI7XUJpviJh082Ex+M/BTDI/rAz//eF18vgr9+JbkQGx46eJ40tMBcCn2eKgDS
zb+2EOtp+vsi+PsRF1uAxE0zlJPGI7SGrudiUNS+4KLtU+rSTHlw4rIC54TgHcG+zINQ7PzIJhC/
G3dfIS9ALE3F3BMwjngOYbY2GR2nwtweTo2x1Z5c2rmp7V9r5H69jP/+2ReXRI82R4dOybyRFihU
Xnjkpi3SIvhVTM5mofWVO+mbIvjv561f6n8uf6tcAjj3offf+KlFkgkv56USfC5VpSzet4/o0EGx
Kv/39//qhUDwWMxSXdDMwcO47GA6wHdCXN/RGzkYvuuV3aUwHj3ikOwhHFNvw2V0Es7JE4Xm9sTG
OIUVYBKE841oLUgRQmv0Smz6duGB5MI1teJvLmu2eYnIqIoAJUcNe1d8hGQckXKwIfqgdFyJffO1
y/G7UwBIPV4ffTnUyxeBF/KwsxwhPriBrsaN8VGGUq+BCalnMtNFL36xQPqvJwcN7mXvOG8lXKdE
50GFypIvk4a44L+/ytc6b51ug98Q+ID1IWD8vRegxQ51UmXpzSAflv3sHL3qPipv6id/SO3p/2PB
/6g7AIaKiP1lZDD5feAtLZ7mlq/VjwhmY/zBcIwUr3zYrzUyxoeY7PnIWVHCXtZ0xIMFKmb2aBTY
n3xe0OMBf6q6pp37zdqBVE1gZgNR0yi47FpXMWlCQPX0pmA1SeAle2/K3s41JCWBfqhfF1FPqWAR
MJIVu/LdvomyQD+gk4TyHJiuL68YzUDbKUVh5T350L7ixs8EMPkwuIBQW8veSOX/CqRIjdtklR7D
K5fI18QGo48/EH3guTACuQhyg4a+FTCA08ZY5XNftKdGy60s1rb5PfW77RAuv/69U78Jq3898eLk
LH3dlxgFayh/Q5Sj50mwgMwJ51sQYu0r0yX/m5sBhvNQY8PBQAZz2ap0wEZzeneVxUBKAeorhy/n
CEOUFNqNMu9V37zFdWsg9zy+Udc9u9aYdCEx+3aGCDnIxNDQEKG7g/xnLpqpO4Rey45ilI9lOD7A
ozUJo77ZiDqek8Faxfa6/jyP9HO220xHDWySxT4gDvQPvfiuWIofLCRZXfob0rjoB1QjdJYqeiga
cp5ikxOxhEndSJwlEJfbCm6XFPLwSsKyL/KxLaCStrGd6ZqQx5d1wqAaqDaCUZwNkcRL5FSpjBhg
wDpu+g7emzqFuG4Fa3d6d5VO8zWxhUgm8iSoimKYsc6n/r6pZu34kyNKveF3szjGb46EbkJ3Dl/d
btvwZLwLflTTlWz6y+sBI+DimaBGOtC8uQwQBexPUc6iTIKG8sbzftPAzYOxOjQTnMD6a7Hhyw7/
UwuiJsQADBiIywBZBg4NJrhBbiRZknaGHW9s6G4c4Sw1h34yNvFp9IuH1pfvwhQJpYWX8BotMXBh
z9SK2nQQ/ND4y3//Pnlf7jn8LuTzOAiIWuCqXKw8QHiO0AViludCsrwEWCJy2B4wNqjHh3zMpxWu
AYq4k7kFr65cdH/YS38ldXh67OEwAvMONtplhOIWRFQXGmOLidZ+kk2EkVKlzpDbD3D5GP8pptNo
5UI01XmAP+vUoOO2euI4UEZLPA9bsl8WUOWoeuKltaB1BZtTdwnumdv+7EZ5O7iGvxgb4Plerjr5
JJtGKG+GQ4AjFZ8DX+eugiaxjWHaACOfZJqn1Jpw2KxZhqmj/a2jgzL3C2DcLZ0XsT3v52DsjgGq
6rzjRZ8D1pFGs4vjTqIOWgOQbdor7sDyfR1hT3THRm32psZZ/ffH+8r/WdcPBCCMjzFt/DIH1Cuk
urMkMg4ONdICQrNLm/tYFUjjQgv4SOA1V1A7H5xUDTxxa4QMB17W5nGYfrPeyqYohCnnW62ObUGv
fN3vtvzK9oFU8HrGLtFMykEd1kEQYCUaCgqjwjhpf5trePYv6cC6BGBUrr6IOMeXlDIfhndD6PQQ
jSbRlkFetoA83GS7u38v9ZeYiNrZRjBEfocHoUn/9w2FUrdRYReNG/HgdXnbPltwAbgFrwdkzn8/
6Wv0//OotWsNc42v0wZHGyg7DEJv0JGL91YwPtQB3HN6kVLjl1tXT+eZVG9WHD7z2rlyK37FRK5P
h24OMmf0aL8IuBWSQznHR6seIMRPU6D9HfupHLlIOlndMcv9jSTPJFZMj4GJXmBRe/KDakxqGJds
ghgCRy1dxVRNtvTm1xjDUBmA7ytr9M1HB54AfVsM/AAXvMxQlC6rtuHYWpI+9MtW2OM2hF3kvz/E
dw9ZSZdrpoCp1OXlFIxxZys7RGdYS4z15FZ7SPfGa1zS71Z8pQuuWC0MY8gfPcL/KdmgxNRalYOe
ShhrMGInSKRSmkXxW2dF3tZpGp6CnElSFTf+voSstktY89OYMYP59nbi9W3bmE9gI4+QvTvYjN0P
wzBe8wf7JlCg8/RnyOtgxnl5mlF9CznZVG96BkDug0WeomHrfPrmxj+Rq2fAx3G6CAwYY6Lpg/oF
aJXLtY+7muoeglUb17Jgp9bAwI30b+VYdbnqy71ENWlP8PDqhmFKkErfMH/tCkAedgbfJIMSZfv2
793wXY4S4GgEZE0ZVhjE3zcAlP8Gjnk+qCPkxnqD4jvzs+6pehzor+ClfV2ey2tGR99sQJSR6+wK
dyhEHC5iM3JO1nHA1De1M2dQEKOwABjVFd2Eby62FWeF3homm+4Xfc/BBmCZRXiI+6kQ/SKaxPfc
JOgo2uGPfy/hN1sIqDroca0oARRwFyvoR7bVYGlhS91n+vc07s1PMR2Gk3qe5p//ftQ3sed/H3Vp
iOjWriOjAY8yMgejHtbRmPyLq0fX/bJNgfXG7wa0CZEWqP+/90ShjA//AG/cIJ1wXxg5iXvf2sY8
7x46ktM3wvKr+nZfV9G1gW6F/Aoaf+iHrrvmf64Lv14sMmmNV6OZRVAUjMkyfPr2B3tbxt21hfza
ekX7BBEPXRRwLaHMcNHA4pZXBE6lVreYTN8Bk9O8of0+fDDUG/5be2uDo6Ygw///vFfAgvRXjQTI
seC4Xbxl32HqWsHFceM49T5q4p9RcWcZ9PxhjVCjSPIwUuqm/b93zZeSAO8KTZuV0Q800JfKEKII
ME13MAssXbgoDPdRbSW+XyWhc4dTeiV5++ZCQdYLoIOHjhmYKZcfchZsZMIo+Ud6wk/rnOZ16t7+
X+kJ58qrfbNrcJUCwIUYg3T7spgTEBQNLYrIzPdg25zVzjmsbJtrWLtvkpeVUAEIO1iMOBuX20UF
AV/aLuo29ehm7Zy71dtssmKZkuBzAMkvvu8f//3R/tg6/R0r8Eh0KdbkDyDhy2SA+NJpQekDCZ4X
9VaFGByyYBoPHiVBYteulylTDR+1ghtCZjHRZYtDhk3JhbMZmPYSZ/BEAjMUb8t5uA2c4rnuIxfq
h+BY6LH7NRVs32hVPtsV7OWoNT7EoYR5g20gpA568z0HxTCBDBrkqco+YAlx5+H532/5FdYOci4y
fAQfTMPQ91o/8P8eex27fc9pkccYiQJLED8GMd0FAhqDB9YHP5oFXZMeMbCBCNjN2Mqk1VCzw8Jf
+SHf3HkrFxoLjfsHjbiLH2Jj1t2XVdSDIrbqz1QbIBxOMDzKnbzbLt6Vx0EW4WsYxLzLB54S+R78
AS4fyIj2BK3rIvdUPeokLqB+k1hNqWATacklrcOmyl3ReugDlgFKsXrsU5fMW9p0TbLM8sXzK4Q1
IvUDPKWL5wouLVlB6vtukf1+DGoOC9cYw2IKJ64diekA24eh9tB5scuTmFqZj5Q3+45PtM7KJpA3
viBt5ljhOxWwX6iN1fUpq2byC5Ys8mH1tuuTfpzjWw6PiQRQ/eei97vPKmbNTVgHfQKWPbCoXaDR
GQI8wyijcqvRS9JrVzz6QQlHrbDnq1ItzCFmVkbw1YW0eNFOO+p2OrMrD3IOIWxsi7ZZXks36Hdw
zyvTDg3ahNmdeolIcATWit2UzB8/e+JI1Hs1OwTEL97LqpAqbzl9gV1J8Dkv+s1XcJDp/dUhirN3
JUdrSxkitD9a1ntkyiU1lcROl0HX5xByGk6xZcojC+N9rdiQDCU5oa9ZZT4fhk0cYNGRWw8Q627Z
fsD5zXRhT++qpTFaiYSnaDxFVlKY0nppgrB/cWEdditII97sVaauFXAp8i0XgrHO/F6KuXr1aH/T
QlAuo+g2Pxd8mHHCx+C3Ow322zhJ+21C270kTTPm0HsgD/Bj9vjW6aAJVej+YLmVhiWpliOQH1FR
Je7QLFntDjc4O0dXAReVsiDcxqFVpRWZwDyv7GBOWMyCo+zQG5hZuwsD3vqpEzIG/Zxa84exjF4A
AXz3AFLY+wF8fZlSbs7GVmUBADeZ1/N2Q5tqA3shtlF2458YKHzHuYUyN2xHTswv4akj+v4utvyg
TaJgjk9IYG4xvWDJ2JeQ7RhoFaIL154BEuIb0NOg92dVLtj58L270aggylh+1qXtHGUtwMc1Uxfl
rSXvkQDqxHbb53ghegtJBh7BWWBsarRWAIUUgH5wj/PMjSi965qqgcE2ky9k7MaPoJEsM41PEuAL
twDFdwcYcFU7hazft+mHxvmA2qJJOkAeP8nkJ76jwwdWm8ynbtHtHBHZaHIxgPcD2Dm0cNHLAZaE
AQeLboaur8+Bh4+m29ZOPOVBhZY5AATVwBSB9lQnzEzFDWHF8Gpr13wQDUBXojhGdt54i44p5P+6
6TGy5l9T270sjf4NewmeVK4/JhQCgioJ50BslRrQiFmGdK4smnWOdR90y5JP8IFN3aaP7qJxrvNq
GZYUOkyPpI5BjSc2LNWtsE8U1OeEbpoUKojnuVRAcAwxNCs7aycW9kg99cuKmMHVH96WDfyZWFlk
EnE/0bJ8cOaV8qMgNN11XvsEfBOEJESQD01oUqqnYFVT6G7jiL7YBm490aIgvNs657mvltsOAWpH
5x7GagBVRVN7VErBINOOX9gA65eE4hiAj8fQ+zC5RhJwRDUcHugkixfU89WuFwBTYnCCpImIdWjP
7mBJRDIudHhAvk5NuhQT+eVT8jY6wB/BY2t6hnWXvesdT+zmti1yC9F1GBdrQV8rohmsqrvMgcDm
hs/xryIqFvgw81RQ+RsslUyhQk/dlg9xYjp+xGgovNEw3Tk5HePNwbKNOgmohDTpOPKXaoDuxMyC
4hTUkOSOy3prxmbrz+ph7rztrGDOgsE830yAgwB9ND86EL60LQwRe2KOomVTTrsW1AJWPbnQgJwC
e4/SOc7HGqDuAnOUzCPlmKualoDjVCSTpIC/RuPMUUq7brwXjX+3UAnrDRtmcb5l+mcVmxfLgQs4
qkxzYEuPPwLAwSGcnSbzjGJbv5ppUtUFyVwoGpM0VJF7Yj28zLpuvg97u7n30Ohd/eEJVFV9nA5L
wkNJR/R3VTWYxTIApp2kmuoqNzVDMy4qAA5SLYSjh2A8OO7iPXvCmB+zp4b/lIEBuzD/CR7rFNV6
mELn8lfljzTtpY2xPwGek3VluCMeU1nMnJeS4IvhYjlRFxfO0qr6fkaOdNJ0dvdS8voH87tqRydN
Ms+edWJ5BABtsgR71D7teeIKF3lUuHfchqZQucAWJEYrd9PD6SAchyMx4X0El41TbXP2VEyi7hJR
Auhkj3rZ1ZNybq1atDmszk+LsUeR+EN5LLjFE43QQSc1wSvKdU/+Mu8qDBdJGjBg8doyDjHUV86Z
9uF/bGiP0MJyN2KuIRPiVYy+tL5wbqzaPwHTF04J3O3WYU0cpvMC+WCAJdJRteJk+dManRA2U+TG
/sbuoIDbwzJgSUB9Gm+w2vykfZmMMz8ufQtwke/sbcyG5niWuECjHaPS3dDRj1L4hh5Z3AoccDRX
Ix38RC3R50AQvi0qgj1Fg+QMA14jpn0Q6Y+Ye29LTJ/dUqBXqH6Vbg8xL2k/S0ZoPqtBP1F3eKmI
fnd9O9yHThUcCysaMxXAHspXKCsxgXSkJ2BNCrvtdJ50Czq+S94XBctgzIrGsErHNgaRcWr4B21g
Mj+yJc6pjuNtFbLmnUQSLloYPktoMpR6b2SwbSrl70amOBCdnrR2wOyZ1HZamCWqKqPIsm6l6fDo
aIl+C+BjQY5wrU9No2GP+ZdGhiOmCa++OO49t0t0/lQFW3ahGp3Vtd6HQ2VjQdr3yia30TIUmAqv
5RTSdL5dGO5dKXz/aUG6dFtAKnjYFHUIuVlraex9pypxv0S6PzKr7xxgPmX71Lm0fQKTu78LCliz
xmQRQDksBCoxgwzeorj54AufjkOP62Ss+F3U97k7419aXURwzddNFhf9KdTxPSxmdl7jlfuQ4nZJ
0PexTo0q+H8KExw/mXDkKaR05U3kDqjNekCDPRHlzBfDvgwiZDjFCLkyR8tcEP8uLgq2LV20RitY
PgFv6zUIX80xBmLr2HBY1bW6839LKqZjqa1H2beYqs3uZlhk8RgORuwdcFFg2WmB4DyEg/0bGpDW
D1nN0YM31JwmpilhKjaLCXeP2ykEHylvI0vox1Y19kZ1Y19spiWCr1djEwQbMVbmpoz4b23VH5B7
+TFD7OTFYGSgEhi7lUkUWvk8IzLPdrXvynE+I8JC2LXrXq3YQqYVJtxYZxtqQ4mpnHkvRXycPVo+
xBbMbafKOUaF1R97v4+3haHbXo7vvOS5OxiUQU3b7Gdu2bmzaLVdrPIwKojgAp6YtKGbIwFLhgLQ
T0Zs62gvgYSjRo0YDPBoC6xzQipk6UkVlTyrgzlI4GuS4T4AajKgS1oQuLRbK6LXXsTqvBMeghmJ
RMGWR9XiE8IdSOwLGNs16WQ6B0Y88B6gnvbSiQCY7Gp45fWL3tcdGbdRMWz04h/BB61upjJsdtYS
v4SkDlJhoDccBxM89iwgkeNtJxvyWgippz3wzMDTFAaO2JjSffg1SsNk9uAoDOivjStFdM1PJgFU
SUQl2xvHBWhRUAe8BsjDZFNvtjGoHChA1ETTKFKvriLRcwC5mISEcic9g7pmFrPc2swa7xs33kyB
K++UcfgprCCbU1pH1kOmOgAuzu+6XwYQoINFKLnHX1IZYv+rH89PXteGG3+E1xtz6uhzdJm16+sC
Qc9dSaVSRPs6Vrdy8cHPqQW8fXUPjqenZLyJ+wAYK1E8OYuqcsXNRkZxt68c6Oe1gQPrWUJQYWn+
C6Tu3TS0GgYPbS2SmnX4NtBzr2eQNbvqDb2XPfybblHLdmmg653fYbtDoqNAkPe7o1uhZoOk3SGi
/h9hbrXC9d1fYTzXn6axGpoC0W+ARnashIkZiPkygto3PNZ+FgTQc6SQxpqw2B2GgPiXuRord7NU
8QMunD6dIpun/mhWAeO2ClGklRLtdT/MqduybA64/cjC1bq+pyxxW9k9LjZy9KmY3edyFnDu8WBo
0/E8MO12bPStcMmbG5jmDNWKR+iTxz+xjCqHspV3Jm2BstzyDWTQZejnYmowf2stgPOqsjz2onJS
7azIbkhcVDDqjmR0ahY6HVyh3WNb2duQh+82cYpHHcX8pjGdeItEZDIE+ftSi/M8dOTMoex4WxiI
IlAU7bf2Mq/uWeErWGjwesYBOoNgPWRz650MxAiTyJnKtBA22QWV6TWw1+gcdF5IMz2YA0fA+eGw
UuYe0S1UIAM8bug9UBXou+2OWiRuCUJeO/Xukjstg8mptI9hWD2OkVfg4MOOFYal6Wi1w7FRDjqV
C7qLuQB/4ofrQNNbyKg5ttF4vzjO/NT32Ey8xp2alZDry1lVnj3MdXejhlN4V53QluY5FLMONYL4
1qvcXUFxa/WyAYhs7KY3Hfb4wyM919S8qFr8lJOnX5BjgHABu5EXHTT2dhImrhIddd3TLKAOaghC
mjDzR+OyX2U/OnmoJ30fmiJ4g93U06TYAyTXJKaXyJKp99Jb4fiIy8JOawU5I5BNRdJ68fDqegAs
GBU2WVd072OA2x6V7YLL0wQfyEGq/5xwanC0qwAma6Ob89IUU+oRCiVKeNZigg05icSh1DsA2hqk
/UTobRy26FURxX+4fOifOwm1fQge+NuFj3a3iZv+GQBkeiAWMqKsjxwoq0Fb+W4MYJ7Jo7rDdewG
GygUmWyqS4raBRBw5mBIVHgltKa1fexlHcjE7gMo1ffVfwOd2WE0lTpBfoPdLIidqH2bMg0KP0iX
Dh5rjc9uAdg3a5X0oEY8vwlDltaD/BVOskFjZWYZtK8otrizs8eInSDhsWAciNYBbuOtB9bvcxG7
G21IdFb94r9XU1FmdoMyBOY6GqjtmL6Nyho++2J2zrbyEY+hmp1UzPrZM00+mDN+2FCDAyU9hhSJ
BfncwPsxhmK6nTSFZt245F1p1B7Wxt7Zh6g4QBf28uQFRhyiBX8vtqY07PBmrgTYwOmGo4hl8HPy
l0ihwOGIxD1vBEjfjER3TdhXt8E0uy9mqvfIF9stxFjgAa7Ysg9CUuJLNKjTTc+24BkU26qBlxLT
sPedQaKZWwZCm682Xsf5rVdaRVbaKLNa7SKEFAXaBRWuPnlXOgH8SSiungoU6a6LwhQzBpFCWXvJ
rGJ0fywQ4Msbjw03YhEOqjDTPtijh5YSAOnWBt0Qq04DHlUHwNR+8i5o4KDYByMBWtmKN7heQxud
8z7+HZCxeF6kIIeah07qWvP9iN6mFFX0J09GqA2G5wD+ClaGmi0WkFtkQLLCcXbooInXDKm18ptm
giR0sk2Z0pagxDYk95xmO0MuLAG2BoZcpbj13fKhqG2TARGFvh1rxab1ugi31IJ2lZxwnGi9st08
a3hHLubgaoYLoH9vq04d4lA/DQu6Y7yNaU6o+HREcw8iu590tOIHJqGlzLs6OCl/hkOBDml4VzOn
3TgjmvdlXNg/WoI2oQY58LZjMxChg/UkDNxgHLSB0OIXi5cBJXrmBE52xNI/S0Q/8IH0sGG2dLew
cf7dAiuzBQ0R9r6NEhlH9fBUxW6Zgbf/Aw3Dc8BdKFPEaE/SctwJ3WUWxM5oif6ysMoMl3AeLuVu
cf2NBGwPpQvaFP0rDJOeIl8FSWjItB+U7eQQGPY2SzeejQ8jjE4+uL0+DnrODbp3ieXCFJHHtzMV
GeYzq5U2nd79QYjMqQjPIY65X9xy3kVx8cJbCULRgnkxKo5Mj/4+qt33MpgfQffbGg/UhSmcxAbO
wPOj57YnhUgDbhfa2T0q0rGE0YNPm9+s7f8rALTdk0Keek7iNLIb1M2sf0UQxo/nw34O3V8WBeei
qYvEXhVy4Fs85L5kOPaYlobt2TfsvNjLe2eqEshX4Gd6mKLk4C/ctaXAgUOo8DbadW9JYVuAstR+
8Bb7IhgTxgekiEXIUdm45yK2qlfft9od+naJV1f8FDAuE49P5hw73dmwsadIpWPzKUlP0BZyBpJ1
1jDflp3zQGLoWDCYIwUljdPaRMiYle+dughwPq9xHrqqOcB3M0ykbAcnWRxMv1oM5LKRlRuztD/H
XsMeNIjvDUMrjc1wDm+UToDIuavQcER59ha6gFCUWIfQkrmEbAiLumNBnJtQCAA83CNGETsL/Wh/
7LMRoMskhBdY4ZDfVTMcVKB+9roxae3UkJpmWHsLyS08WQ6ypva94GiEaKZPHlbA9DXZTao4BnCY
lcgvYWpbqPZN2QTu6x6yumqy272cf/i96+b4dXBsqSw/IXUJ+sZk7RwfPA4tQnriBC0b1gQAQcp+
65Sz2hGNmyaah592oA/ARw6pQePCyH7+gWHcApsUrUUedfGSzGP3fyg6jyVXkSwMPxEReLMF5FUq
bzcZ1/QlgcTb5On7026ip6emSoLMc377WVslNccI6h/lJO27yw97Tt8fBtM4mxqZVrDgXywUQLLm
9tvO9yURtaRxdgPxsjXR2SgYUCtSxgKGk/Auu/QMhAeC0r3AHmji9twdOIq5yxf+PHI6j3VkF7s+
q2/GzBZZea+5ax6NXp2rKXh1h+zZLFx65FXJBxoRrlk3HsWNFvwwX7JVtd8QEYAmNAUkTe2BrPM0
ybX79MOAwIPM3XfdmIJCZUCcLcXLJSGtUaMOvWVhbuPACF7Csb1Wo1nyv4VFWKgafi27ok07m0+V
6GvjcbT5GwdeLK6BjkdiOuQom3b+CsdP+Cm/d4uCaYrI9qoclXZl23w3jV38Ijx7eZSFGkp0Zv3f
0fCfcmpmaCySQTzn4fA26/UWjGF9ImNU/ptUzyHoDWbsme1vWQF8s03Y+0aN74HbvQyqo0SG6fm7
69p6N7Of3NDvLLHr418vG/XOfPKbMEV6XNZ2iFEIjqnRLAW/V4hPuA4CTPWdl1h6VYfZsmQSDJ5+
sIvCOPh1tVuQKe3qfGayn5gjZBgApDNaklN8r8HjbSNp1dCB4HDNTmEQziCZk/tCFptA7bIU7Ma+
TwR+89FakYhXZTxIsgvzNFSy/wndZUZlGxpXgke2R4/GAFEXHVbLwT1Wjle/+dVqH/t8ISgmC7CN
ogqAkRDypQ5GvkMTZEJEE/h7Xv+rZxYShPu7sFvGV9XlGdJ1M2azjs7msETcWRpHa2g/hdI8BVHV
V7txpVWCuanXmBv86WOBOZBW/sIF8xrlefsDehU85Y08tF1Eg3jV0wx4wPpZHMowyJgwqoXFzZXR
abCCqQQ+dPSl8aYdLFJsOy0zIbB+tduilWWeMtuyM9s1BfyKV9P8GtR0CXWfJRnpddLADNYNenhd
fF1+Vp7e2O/DL3TmrL/L9lRO/rOYqc1ZlzygXFtviIuMm6khA/D1f0wQ0rE0qcnIdXluc/wpY3kb
KTxvTc++ZKPx2DVufQmiIC3GrfzphZ8Ocz3W8WrwCzXef509PC9uu151tMSOuwWvkTRW7gnvRfeR
psRJfCw88p8uy+R/QNr/htA7rVtxhO/fVSFN0BIv4daXGLRlVH12Oe3lrscbR94eT/noJPTqokql
rijLs7elmLMGFdDUnRYx6lSNDfxrpxY6y3lm3UM0b/1zMUWUdQ5kCC8+YEQQ7kTlnMot33fT7B+a
SD6FuX4UXXslbfjdHuVtssydZrvV1bQzycVftLnbHCOhPhzCJnN2fh28m2QD66g9N6VEVwqAepTV
0KcF081R+ZX7060ieg60NvrY9wQ8kUsk4Nwub+VYBieTYuJ+/RPBMnEMe0mELjPsS+qXJ+gcy5yv
C1lP92dnb1fKYz3o3mm7TkNYrL3flnEFZxZWnIuW/a+awkSZ6lNV3avZz1xHsj2wej2WVv5Qz4WR
GHfyNJ/629DwXnb4jSn8DB7s0n0RhQI/D2m96sniIfjq11wzD02txwHEUfhQttb2SbSNVcG8DuF5
UcVbqaiHyqwH5dqknJs/24Dpx/VG7r7ySQT9Gs8KsqpUWNCsQH6XlCIHPdhOEG592urweWj0zTcx
YSO1HRBt1R9dkeMBv/eAhYDtYH5pGajfPUk92v3ThmvMxYTq3iBIvUUNH68lp5O3GrEXdvKguAD5
vY0k05s+5wrjuIUdqcj4W9AQkP1jYnfPq1gqcRsp3iKWKB2BNNJ1G8pD6PAGSv7/DX0WNp162Vbv
IrR0+yKkvquYHhWBtbZcw6QB+5XsKlCdFj0v4gWUlffEWZ54CsBTF5NrpC3TsRxwZVbWeRIjWND0
3dp2mm3y4GJGXj1nIj8Aip4p/o+1YWpv2eDbGRIWPxTV2Poo6uFrkm1SLe33dmeCsyUmlDku2BOW
oHqYAxVe+VR326ROngZ1Ew5pZERW7De/nKjX8MJzqEF8oW/rJfgYLP+3T41XIkvEg6H9UFddunZW
mzbKbS4qsvKk7sM/vgjoCwL0FyZuJceJx6HjTS6pEFOVm0ar/WH5WX1A0/WguuJhhe9j9//gAx+P
neEeerNIG/7qQJSXyCLJIEcqRJ/zrhLgsll7tHtq31lVFnrFZneqdk05cGksCwqGFVXVP6/yI6LO
hzF8t6hv+BxHwyFEOY+sf0FuOmUMvpBf+Y8GQG031a/2/VQviGwI0UrEdm88TgMLXtZoSGs/POUZ
TPvdNsvMyM6z8zvB4rrZ83G26SYyeLArY7wuLtTlzNnbeCqu2zwduCjdyT5MPJwjdvSRJ3mOSvCl
SR/aAdGx5Zb948YAaQ7OOYvWxFvmr9Uqvyi1u5TS/9tayo8pobvU0ecSosVu3AH6w0WvyJMEPhaP
lXex7997FrKZSq5H0yzIpfiJZEubuMibJKr4GuzgafXXU1AWVMYxLTfEp3sV/0rYmzkwZr4rTOfg
CHfnqzvR1Ilky/SBLuvTHMFkbH08kBkDsU9rABYSQix6xO5+g2cU6QjMZt4a4PeA0GPAEH9/2DCt
tVF3T1jo8UJZh9X4g884RtBHJsDEgjlG/y1rBxlHh6ALrdv4gqAf+RfV/5J0s/M+VVnSBhlQTvkt
MMGQtWRE8RwMCfPad2FuN152golwK4oqMNKu94aDGhr44lZZO97e3V1bzAis92VvrxyyI9p2SaJG
RsNva5tpxkPqzTruTGQ5NTEZVVkn2BcqPtoqBke9Tc747HZfRZYnLMjJRkOeFusuKpgavCp8hhH6
ldvL6xzpc2AOL2vEueOPz0E+nNpAnccBLUIDKwMSrJ08rbsmCRv3OteIg/2+vc3bFu45/lIA959h
tEv2YmXsNntKhHbe3dWzcH8QLvlRoU48kIExXoqpP5FEG4MV3sgg/aR72KGFFTGYzOoPMS0jnnc/
zQDwfqOKNU+k++6rqvtn+WTqWyRYwnShxXNc8dSN/eMywAWuDU3blU6NNUgGuzs3bXFrp3E+GYP/
4JOwu4NvacjXkgcCM1Ex1PbfkNdvbwAUFFZRHPrSRqAyt9AOyCloT7VeRtrQzSHn4bC7ZPSKz5b4
Ekd2uzED6A55jGT1byTuoyvCuIEtaAIArBY48bHMHKazzsMAVYV38gwZCqfR6yxBXjdgJn7G7Mdz
odLVKMOYfx5jcP9eDTqUVdg8TOSXnDtnTP0Roi+fwt3QFfsy73d188dsmpH8EfS4mah3DdvP2VH2
hYGZ4JZlfSvX7Yg4AZqw5k+abpNQUNkcX0hqhxN7m4jDyT34i/svj9r3qh8e5b0qsRqPcqo4yiOR
NA7rqid9+NviIxSktBTjRYIB6624VOYal+qu/zIDTAgwFe2E+ODeUZgHLcqAgKkxP3PKV639q2tl
ujnQnHDPPQEfvPKANB4x/KWPzn7O5ds2Zz+mFX7oaSJVoZmhTNdDUfr/cJl4uIOCXTPe5031XtKb
o/siDRZ5NOidT4A346ZiIJPGSG/Dmja9vRu87lOpjOCA1cerQtjLZIwJeMZliDD4EFhFtIa3N9Fn
wGYjmoIRy22X9YTfsCcSSC/DK9q5tPFNSFxnH2bGNRSoUEBuXb7uye0+Wc9pSJhdmlZoiTW7RzDT
uCZvZxEEmYDYTFS//QWTbJKx4ZGqLQ4tj5fE99uTdtadRSd2n2/X0toONZy6n/fPS93YSUMTpb9a
X5GajeOWiwczcyhStnZE3kzP3JwON8rv1RVGsk6hT9KfwxcP/lSEm/XoOtvw1JlRHK2IsVZz6Xdw
75oYHpWIqLta/Vgeau3cdDHsN5OPQdpPfC4c0qMdtx3MNt573IR7g+Npaso/k/I+SwBxwocGlkLz
U5nAncrQ7IPVm6dFOmUVXDFNpB+BxV0L0ZKEmzhUvVWlIh+OASxh0tuUNY7auHbCxlrQDfPvmaCg
19IJUgyQNNVs4vdCpHRiqeIAox89Br44k+B4GCP75g/bqZ2WndnLY+XlSRX43JboV6Qz/fPlSzPk
VrpGJoeut8ZNv/7g30ZhYI47pswEqILdAy49pBhzWyIMiWpRj6v08wvT65/SsH6LzThxmZP4DS8r
vHa8eNxDCB+vWFG+7qg8P/aXY2ZPol0+2JNRmQQf0Br1zmvzYEfqzksWek+jQ38Ev8/zeGdwltKg
kdoND7BedYJCgKnHD/aq4zxRRbD3syAG/POO9KHEJJDeaDU9r+MQb6hYj06Bj5K7VcdhJeSeeJCn
dRiBGRhcqBnaZY2p3tiKjgQSLKesM/KUP7lIpQUWVuV7So64I0NA9oqsgMKvPqth3FBzVueWLKF4
8rgiCw4SnL27sGTbqSK2da8OI1QyqubeCJ+QcL1vkw4u5NxF75LxGn9Ca+tD3rR7coBPnd6qN0UI
Xut5Z+wIZ7zY/NiqYhnVXb4vNjJzvG4tbtMkxU1R04BMovmWxSjcOCvqW+gY+rgtHItgy+hJzD/l
ghqK+zfxtoDmNNNmGwrM62p0NxE1LURTsH1bbkSyVU0NWjz50ZG8ZQsVohjo150TbdHC1k/FdaKr
oagEs4K9z0EUKRni9LLLXcc9yX/x7HXGH9OhFyPgj18HyBGeiYMZkRblMP7kXue/TSGWRO4CWU7X
Ms/q9yLwUQ44U3QnHZhVecur1d1AM6fHcYQu1dH0VVfbxzKGqS58rqOVGt7uvai6uJTyedBT+eoV
uXjitYN/c6fPlTjmeV2CGDFazezr761BPE6hQJUZDAgRSxdqKLtvZe2SBsxcImNedqffa6v7Z1ej
Vs+HD7ZwM1WR+srn6JX+qCFulZ0YPbkRlv04Ku+Qle0jQH3MpPY31+I3ZBxjgfZSofRDtBm/yo4z
U0nStghXiLruAdUnV5mLAXGjQXixp1MfttdZ34WPlvGrHp3itFny7Mxdd/Zztzw6ARp2EAZS7eSr
bqYMbAGqrixYtibnsEWdpKfL4zcm+ytCYhGaZheDic8KIJRWWxH4qddOcKdb6SQmEqJDHdTBETlM
4g6uE2eaCxm957TGzI3maZ5tkS62J8ak7Ohbq0lnCacFCDuvTQyvnB+j7228t8Mtk+RleP2cuKHF
29Fcg8p56CmuKtk+m4wY4AExt7s2j0yTSRRhgIymrbiKtbPP81TexOLvLCGBScds2mVV9aa97hZF
67EL+2PWkt8+wxZ3XJ86tE4MmzNL4oIGDNXjTnd2F29REJMkeTTzkpzGFbcsqR27fp4+bA9+E2v6
wTDFXce23krFwV84f42WIqjBKR61Kp7gPU3m+U2cl7L19kHRP84MK3EIf8SYzI0ssv5Q0k4cesAJ
xVAHqRuNf5F6pFnvAUejZvgKR5GG+Z9F9woLgPW9+v4Z2fClH823VmNYFdly6UX/Vef48jSCnGYm
8j/g+6MMpYYKcY+OW+pTrQUjqo52NLO1DGNLNlxCi4Li3HNfSZOZHoiKujoduJuUnnMNecFj5MbH
mjghI3MQkRmJXxUYgCKS35CfpijQAQO2+rABFZJggmEV5vAx99ahiaEYnd0yA2PQs0y9jbsWn9Pc
hQfuLxBJU7FiKQw4ITKQt14ItJhVNcQ2QM0nKMPww9dXANZzkhCKGHdg/M+RpfqjW5vXctlQNo3I
i7J/sDAxq+bJFuU/czT+DbX2/3D1ZV9hCLchGzQKUeEcfLFyO0VHtGWwPTIdfHmc+qlNowDnygSe
hIKmm0MVo89YQLqxdWXFQrmJi0p/9Opoj0oKsMNw5J6x6jmIVrbxCkhnVeweXTTQnOl3Ggn/mP1k
oYLU60OxJoiaYBUXRZT+HBqJxzVT9vSybgrhiSW4E11I/pVtffAu1TKQlwJnZXGRF0d7zvezw3PG
3L8PWv9tdgD5Wipeu4wKZ9iiETkakF2xMEchlEsH6i4Tt9hmyDpGB6R/fmJoT6eAQD9eKXlaonFn
o78NUe/tezq0EpJaqMoKdNkQl9bTtIV6oTBOZaAvK102H3NTPA1hUP1095SfIPivQ7/40qoaYDKj
5Ua1rf1q5tlOLKV9VzWhSO2zATGTfa5DVKP5fdeRKjT/q0JPn9xtKqoYTfp4KKKf3hUuWiQs1QPy
eu8uoPQvrrsGQbLYAJCyCooFcQtxS1snVNLaTSsfFoq9nyLLf+wynuJWqJjphlgK2Vx4Al9BZiFC
bU8vyEHrL7nVU4zWLp6s9kZmcZeWJrLLtvIRW3RN8GLPAIDKIXZ/sTcyW9v31ZsjziTnSXaVfZSR
+1eV9dG7Twn5SpVQXZH91FZh9gn+hiyAdLqLdt2HehlQSnEB7JQ1uHCqvNUHGWrvxEykXjbOhcNy
T5nTZaXj3hCoDv3utQsR/DqC2NqyCZjOlF2vA3qcutq3gR+eLYsDMSDwT/jTlrr1Vn80Y1f8V6jc
v60YvpMaWfueSqeDQzd70iMgesuXbHwjpjEW4IeZa6Y1RT5MVciW5iinOswbrBIXO6LvRd6PysHt
j7wM2wPy97dqWcNztgZ/A7cy/poYFJ7Kfj0isQuuA+V3qKGJu3I7dNrDFKIU0rhDcK279XvttDaE
QumlnFCvw0wFwnynjWYGerk43S/t8cQx0a97L5CvXuNd6iF3+UDVgN4OOoee7a78zx2t+Q9zuDgb
PXukU3s7hlkypVrD2AFMXddZe29rLo2kFx7Q1mxdyNULHgqsJyilDX0dfNd+y1ar/+BwiehyH+U1
IF4S0ooQxF7gt2cTUOFn5xtISpjInR0Wezhd4m2rnWyXhx46hfu5E69SzmS/O8NpUMFTVDqnnKn0
pIRxiob2SmaYc0CHaae6Mp47BWyVmeWrNG395guA8GbMUYbbdBI6+fwZBktzC1UPFTxUdbr07CBt
Zo90uIxMAjDP1euwbVHSlrJLekUERWP31UWsrZsuhGF/+KN6cMbqpV2cl0Jx+41LtO80w9W0Rf/N
yuYJbr2DH1R/Zs/F0tuH68ENlpK+h/wS2oZ/wXFhXoxGyhjC2NlF1favNygAhgNG7haI7r1zDIbN
TZDEGU1mp1J3HORuq+C4yFTa18PgJ5Uc5gRN/vg6c7Q85qgNH3BasA8yHgC1F9esycP7cDORONJN
TUE8MzTYKRQ+M4XZKgOgrKlvGWqTs4Gm4wgRzZkizVvlzXbcE7CYA+sSjF0cTfZlaBTrtZAGqNNo
gyWVoCwIMKxru9lg2CqKXg3iBw8tt/WICv6krObYRIwxY0Q4glTz77rFY+U4OXqPlrce1Y9EshoY
TshuDE622PnM1YCyXa4F2+Rs7UeYXW6KvEczCpK7rjMmgGq9n24V4flJONk6ZeBBetJw0Y/QJpeF
bg1c1VgQBCkRiRxIaOJNBousXA91hkEBnjTL1knyxbW2tCP7QT4WukBR0BZTeGpaGo46Ydm7cpDh
kHq+Qm/c9QBea1kHDPL0w0zY9X9l41axR87oJCeg61R54R+tq/qJjvDpkJmO+mvI6GJV7pMxO9ux
qc2NRd8VQGn1el4X68mRM84Zam+SXAX1N+H9RMdPys5THnvRxsJosrMvAVGzlZYAsZnEy3fRu+nI
cR+MQA1U/jEKcAzse4elGQ3h1S9H+8WqyLXF34QLxeU9VN6Sjm5JrhAnqh7dSwawtnbFchN3ekJY
HsgnRD6/ewb8ZpWIKOGPnOO2iqAA54gOhMyiH5oEnxzPb1HM63Phd787BrJLVlrkCZee3/9CZVmf
xraIzvMg7JdOR+YTzvRr3evgWgoqgMXMw+M2QFxoOjyJnrWbSufbhmwZu5iPLHZq66Rz8yTD6mb0
yDuDRYm4q7eV+6NglrkjmDwpU9/ZKSv22RqLB7nYj1Fr7+rW32chOt5Sh7/6McCyJUjHb6avsQrr
GMfePlrzR/P+51RGC+Awnet66R4rf/F+NUKTmdGTsR3VcdTK/rUqmifD43voJ3pIFn96qrv+z+b2
GHGEDU1thj2lmFnJUxp8eKJG+Gbr7kp7UZ4icY7OJM+xMqxQdU2OWW6eTfNP5cmBHG97eizQC36V
aCh35iiHlwgxZswRnXHM298FYQU8XWhBKtemAW7xrKPmEIeErykpSia/c1LCup2HSBNSMhqTyY4F
Y8OfiJct0E5aWejHaYZ1Lz58525hJU4GZFkGDso3INo0U95ZAXGndc1I22q89Fl596lk9Wkwmf8F
46Rj5pc1C8RnVedWltobuiJtT85w5IjNQSv1nERatTGZJdOnyaH14JR0a3mzorwkk0+NFZyt2RJx
OUw7O9RpGJThxZA66bx5BEbo0HvVQXZU7gaVu3IkTzVxW/B85yrAG2Iarv5e82Uk2iXwHhbht3hs
uhF+WdvVoazMqxG46CicFklRxHeSU5ayug4+F6enPgpxltX3R9+dXq3R3QA5PeiAnGfCM9a0l/Zr
YBaXFbOAxzifinBGa4GxgDB280uW7Fqrs6EgXnbuCrQw+d/r5CK/xeBx9Da586IIpQt6SiC+8bn1
iZAKq3I7MhYcxQb0XKoix/lCtrG3dXsz6qEwwvFg+rpIQIXfQm+41bWwHnPMp7jNrpNYXyIpbSjg
mSpWIS4AD3/vOs7Fv9MHmBO7f6spwjN6bn5gJJ990buniqUubj23I0XYfSnrCSdJEzy3mapeNmWQ
v7f0DWpXPRyWTV6zLYri0S+fg9CxPpe2IOXY39AihPAEp2ngIc2KDNjeM5BTIUYX+6YOfibu6cgv
qtPQGvXjQFnEg3SieucY8lGUtfOaDQa6NSmnK7Id4Eddo7td9cA90ZjQe5u0xrTgqjihDD+uqgQ+
ozHaPne5pDseOw/SfbcJn+etyc+Wz4euhuJ3HhQWA13ONewHJg8f/4DnWjvbzxxlSCty14InmocJ
LYYmV8vTr4wA44cTZfWTvKvol2n7yqICYJ5sAowvwkwmB40Wy/3vcG1fPAOW1yEiCFeETsIhnOJ5
KwxQFBCiOfjxjGmvV/tahSOONqWeI3xsHPIPfGvouyt5VIirDwQWl2mAgjYGpFrfRdGEacDX2Zo1
CnbXrACQihLdidp7q401FBSzLL4tw/j0J/ViM3/w72LBCKZHSeT04OVpVG8iHg3vrzHl+yqE8y39
TyqBYNHzs+J1NisIrm7TF3Sa31GvW+Za/0u54y4M60PgtcZhEvQHmsSZo5sSiR/ySdUT5kel74ET
dbbHgM8I6Z04Hp6CYLO41Bkq7y4ueqYbJ1EYHyj0rt2vkqB1duQF/c/dQ6qX82z117YcH5plkIKk
bpZiHEbNwV7DR3/1Hj1pktRrrAcZQfdqi/gpyf1O7JJ4Z2XaEoXSf4pNbVv66HTbyo04L2RigfXR
6/ja9NxziNxfRh8n1TgF51U1N2QRKazgxdDuzeAK2gm7IShvkaB28kEEJo7A2fU5s6iOltGNJKc2
QVInd74dHTpTPK+Zh6Bija447/ZThQ4nFj38hudmh95Xr4Q2J9Ew7tFdqve5W1D6bOweYvaekALt
HSx/4crAipToGVR8u1Xt0icD+qc7n3YqZ0xGG4qUYMSHOiwK1L22swMIT0Vs8eC+jSyZBGwXEu98
p3ckeABUIl5DabMjYowJ0KxwiOnxkMlub+i7p91dT/ZsTEmL2YRnWaUhvtlbE4DZCn2Pg1rheazi
NkwLJ2OkvtcqiDeD7dtWaGhK70SIPJ0rwp4Ozgbobrg8L/ayc5qBAtCy0wlVS0mhW7K1x/BYmo15
Xl2kKTLaarh9Of/uNlLKFObOi9VvzvfS6YNdC4QfzToh6V/2KMkEeFZ37EZvYjSMPkennHEJ+beW
vL+zCdBneoQiWOCnMZ/oL+3qnUVN0SOxhCiQhxpFMjmuicFiudkdfFf3Hxftg4Fegr3jT9YRWKSy
bK+76tYMGZ/FikHLBH7AVJG6KLXxAcF7sNxXlYmhC3eRCFjUG8RcJ0Qf229NeKxZVl+28N7lFp2s
OeuPJpaSvPD0QXZgDz1l1oE7XgDqLihR9kwWPryzx9WgmolbFU+dBQNtF6Gbbk1dnBY/pzXTgJjS
PZHvVSRekDB3+2mt6CCQFdwxfmKdd1YqqbyeCvd3SSatxYwQOx3ekTVnPo9H3B0IClfEQIb6wWb4
EFBjcAIUKk8e86mr6t/Gmp9NUi6uypo1kVHt9rA2Okg00CFDgPfg2BjUg1CMJilzTALduphnr/BS
K88/wxahgX1P2NCyeg19tKZZ85CH/lW0OGFKpIosRE3UHIywHBm4UHI1+pfH8Dsq89KY3sPUaGJn
83GPvecyefCnFisCME+180cagtcG67nZbXdEJdpPdgWBaFgajRloZSCmU7fZaLaLzb7MMwURwnqz
86LecXQlriXeZnv8sWqr3Qd2BmJqb+kcTtmukfo9W6mjt6p3v7GbZ3dp1tQP0JcCJYaHuQtO89aW
byx2SIBNLTH11/LQeZq7yZqeSjXiuAoh+qYDvQQJutYrUzEaG3uN/DcvL5pkGZzsYt0PvCAnnjMb
oig1wcTCznrNHT7QbvmPKuR255YhY94o0UcEM5IM7v8CdyN5EqtzplDEQzg88GavXh7tTKYfk6lx
X2eusxtkux5nWE072P7LesM5ET/DF+Jnq5kEvjq5wHeACqu/F0G0pOvs7FQB8isRMEGk4CrWxVHm
81lu2DPMljIKBxVL6lEkD4Hh7XUAwjlFcBKllu0FZ/EJ9fqQMMFZOyzrP7PKnCfTRBkrtncsFyoe
DJj2UsmWT4NkQrIWJsyHIi0ND4g+IFDXnDmMNuBtpCkXbVjHJfc+kGH9J6z+E/5Zfo0jagnI739q
y9dD6LddagrzGlqiZe/xyDTNjee5NdVF3PXy7M7vRNnz430Z/S1KELa1OmABT3uL58jhYDsZ2ILS
UTcPqGaSocuBr6bOYpdi7dUFrHyobB/isjh4pvVfRXduGihUYoNsYIyYdSDB1LVGhe+Akj+hNNwS
Owc2auoytioSG6iCrRLOgdHYtXWNj7cPVfQEg74PjTKKbVV/+CwCiXcn1od6RGUdSfHjDBB2Nvaj
XwTHPWzdWn8ZdhDtbJKdMBRSO5JK4mbSdr5LtjjBCvIXJkgyV9Bd1A0LqeY2iKjTgpxW8r3MgvE6
RyI4shi1p9Hyo7Svln9TtH4JCbxnWo74wdIFEyTxYC6tlxolNo6p7XckrO6xlv/RC/d5hULwx7do
P0mNDbopLCZ+C+T6LKpBKl3tflgLsyniV/VUB6q+2i06YPwQCEm6AUka5X+zmaetaYS/lJjSTQPZ
ZI6M3arBrtASGarq8FwHqDww8RU8Lnq5E6GM2BMpBLtq3vZowwEvGpOl1ZfX0oEigqX6t5bl9l/v
Rds/N/8xAu/T9Ib67xi0RwbEJ+XXh7nx1cFDNTIisKie/XV7YzTeYkvyXNo13HAlkam6C8L32Ty7
TvDVbg3nTP+5OMOaqI0z30RO502u9QjFzGlQOqp6DKca7dka/luBYMFyMd1BNk5TCUkeYiJm6Itu
xSqJr4LkITehS/S04DeLliw/iqnILw30HkRxzkQ+zrtoduovYCpEepO5bwZ+Gn0gxZHWkM/AMPqk
RH5PyJL1mWf2w+ZZaGlM56gwvvKPAewrw3+H9LrrHq7QF1ezQG/R2b9Uhy+C1qb8OA94G8G2EGQu
RaiBZHVOD7t8tiZP4MzKw7Su5rtwiOJVt9+eVLnwGUcr9GQN3LdVxMiIvxBFDBrt/xydx3LcPBZG
n4hVzGHbkR0kdStLG5Yt/WZOAEmQePo5nN0sZjy21A1cfOHcKjYoMj06rTM9p7XuL8y2f6qiIjac
lKRyfeOWiWR9ChYDkalc+7uqzPkgmZUZ7MNBe+9Zyb/ETiuyaB5LQUO77HbOinRt+/rqVVRaiglE
Bi9QliznvMui9p+V1tyL6KOXOZkg3FFsEA0WC3jcZpsPjBdWgQRYFUblPSdRypr5dhA73RnZHufR
J6tn5U9ta/DrU2ZzSGcbk3JZenim4p3845EY1cFO3YYA4xJtdJYwRJEv5reYTQ9NVGgyZC0tGdd5
A74YjlttSXV1aXYRjaQkFrHofi1BhmPsi+C5dSdjl6mBwWkpeP2b/8oVweO2kMBMKrPd/ElHZNlZ
lvwQ4Xid/YmFOYS83kvlPOnEBETan9wl2ztdzlEWmB412bZ5GPLoNwuVw66S7H1QWn1PJvZVhEFx
NRIUrEXL+juV+mhMrJrGdrsZs39zM/klhfHfTLaKfRVbXfdHPdhr4ecVkhH0s+G9rxAFDfRfXiT3
zuw/3dGaCcTXhK4BD55FYf6beVsg6BBKdGdzeqR5xxCozSe1toeGpLubyxo5Uv6hNdNlE7XziSCk
Ex66doGgIn9di9KF4vHtUZB9VZWi+oRYu3WKAVPEv61lscLX3NER32F3uncrnMIqPbZrMSSj7pVb
08vefYoTtcn+HPqFJK3TJeZgxZps5NEdqj8jsYo+QrRSJfp5ZRi0qS2Sg07WHKTIP2Frx5KVO64L
17aF9XsNMCyO/AgY6rmqoJrQg4v65DzL/9hw+prYRD9hi1RxBCchEvC9M4sWVRD9Gef0nFsUHmp7
2uEjP1AA7TeTWdzhArwpSo8YtsHdVP3HJLxzIcQDWLMt+zNi1eXFFq3JPdkNEl1HeXoDRaq/9Xn0
WWfOF9Xwv220FtkaVtZlwZvQzUL2AqJSSQWsTpedz+N3Q27xWoRk+MeelQcYZQGUmDSzeTHNDZJz
X+lbk8kzLIcbF9J6cGTGHlAJkl5QUbovKb0lUdlfKnK2s5Q8Ae1iy0DxnIBdOqaKMmPlZC9zwUgS
4ozKSUCxy/aRZvDAvNoQ4mj3XIUNprWoTrxRdi2qdAJ2jpbCMfGHy7I01AHXd3LG6QCeaReV1j6j
jrKwfDA1kPXb4u+AUBMkw6uFODUv5HFF7m5xWLH3Teta98T7wEDwYP3jNfOr2SdHgzpS3Ee5RI5t
lq0kVAe9u38A37Mtl0DHhr+4b5XBfEuWkT/RWvIXG2v+OyO3Ljdp75gvSprhcbTC145gw8Ht4U64
OAoEAjbjYLYcxWJPf9V7FR2oYLdALOoKwEW2oCQfvRaKwwVSZ7unZPM0pPURY4L9Te1351PDGdnG
WyBDdF4cka8WHeT/kf+QRM027IXaTTOXYiQdpupsIQVrXisjvy2a5y+u/sWQRRMvjnFQFOQKFCdi
7QybWr4kMjmKSm+km/OPoy6DUH0tRO39JiGBNL5I+OJOtKthlbUL3W+D5sRibCE5/VJwwMZaflNR
/qZzAeQhfzRhy2/4Z8EWmk6NUx78YMZm1Geds9cuKuPS7975AjDx5cOpqsan2TNfUqt4WIDSb0Mb
ZkJjnKQrX2jXXdHs7I2Dr7Sx7fIqI9u/U4z7ptk34A5QIdJr8Ybfk0gf2Rhl8WS1/lhO9qiD6ijN
wrsFtu38+LoO44aeN6F7t7S8TcVwUWCFExjIPCk+nUK3YtcEzCkV2udtTu3K3gds2+K6/5Mi2O0C
r8kJRSzEV0X0V5IQLWx1oB0BqyKcjSM7/Mp9MIX7WkQ/ro/iq7BJt0FXtgTnYQ151ZScJ6W9v+Yw
vRt98Q+8hLft6OsrivsRsW8ZFN2fZMh3sE/YKkbRQVJeHZ1lF43JyTZ7Ln0XbYvPe+Y6u9T3jh7x
pUGhGHvlydH+oUzEV5DwSRjXWVkOCCheDScnEWCqO1JxXlDdddt3O7YBvoz5vDPC7t1Khv3sdr/I
/HvHdx50ybkDKZJilBGQvcUynY6TS9PG4yD4gldKuNMFa2K0dfvYhoSBS4qnSTrFfuecTK/tYUim
WyupV8mmIF9VBznWFgnnJrAggCB5r+T76eyxEHrLDU3e3kBZnRcAAQ49efdG8UxttAjjFCsJYxAG
s9Af5ZieiJ+ecxee+rR+2jTTt819KixlvdQNeUkJ2DxpvHzvZqG5r10ezsIjLkD0QXTDHoez21UQ
BHPb5Gmikc2DzEWKSxWh42SN2LTBqYpGB7EtuCuRuWgUbnHtAtX/dhVaF6is/bwOyVNe6VNPWg2E
9zodyyKoB4L21Lv6OcM8J1RjlDYvaupApylT6oMfOIGk0fiNUvGtaddqUshRmO14yRC+X7au6ex0
2HQPvZ2rEy4mm+mOjsVAahcvSWW9TANlr6XXJ5NR5HVkmnhH6rqUYQpSqp1mgoQOuD5sJWfMY1sz
4099rDN72dYFnrngBlFsKsEm2eYgAkiLd5+V4pjqMlL1mALaSNgA1P9ZIXAKmvSTl3SfxoqiwAbJ
0cmMhvuc8KYtExAJAzlTw3hUHWm+ZjxlVLilgworacEb83Kwhui5Ie+595J2/FmIc1y0h4pHH4JA
PH8vhiYzLoLukJao2BZhA8HOat6WNn6M/Wr58w0sHkaV/q6XYFPn86lIpyOtvOTVVFQcyXlCasA4
C3LBQOIQiklIUGWB+G8YOBhA5PU4b0JcTc+jpDOW3X9d4dgbM1f/yppvItQdWncHr+nSfdcp65HL
B9sh6eO8VuLQs9h26MtxhTuFuOIeAGHLeetz+ScQ5asgJ3zMKQPHXr4qo+Eahpi1/dpSEku3lKDC
nanJrORV+7KkBi4MwaLEdiKKD97G4Et6DPHOKTf0xXDCEc23fpBEIMK02sK7e25NFs81rIE+IMN0
GEfTeqiSbiyNZm+OLGqupG0gweBa6N5vXitNBLxl1HvNcI/Z/pea+a+h7MHe6TKNHrIcz99jpD2w
fP4t1A5aNCue5tBnc0VYtqcGKMV70Rk2M8NMn4KfV5+wT3AsUIZ9eSDsMDzCqGDwW/Jnoos12dyI
Hwyf0fYpIkS78UQiX5qk3/nJ9NNa8yHTJM9qk5ZZq0NnH8rgaBW8Vts644Zf1DWivNM3XnMBM8Pz
DgpJigEl+Z3VVAvoO76wP54AyRIYbx0x9reooeXTDl55Gdx8XME/POnzgs18FPcwpjPi+iyQ8dC9
rSJOVOoepzlxD63Xicso/TAmAdflPFSZzdKK4Cql0H2w+nbs2b4aKbwoJ2qH9yYILVDwiP7ox+mO
6C8WXu18pk4Josv+pdJTHebJyK7Okl/cpS1RnDn4e5gfp3QQADSK6ERHM46WfNiz84WOcEVPckWb
RePNEUl99tJhU3SK51x/Lrr0ACFKUqSusl2acXl7bmW/1eS5oZFF4rFlcva3FGYhCjaRf5xr4T8Z
LCCad2SdnBhiZ3fyXIHY0JXIMSRPtrYmDSjYrXdxZivaWwb92gCDALEjpeIU/uvh5CxpEI+IWFfL
J+KQlENbbiqzGG+hbGPlFg6mPrUyEkXv6x68KUmjQ0CkYoelSBLcXVjHie3F3mKPfZ3EhuqEcP0s
gGuDIMhutbNKvY0lTfoo8mldmM5PlY0IdY+Y2uO3xGJGEfD7tPpvXvovnv3JJ++hnEQU05PtQpCo
lmfkXncfSD/2kulfNbPJa1s2RhkPi/xCN3gkjEwQuQ5+Wd4Xu7WJa+TwEZ+ktaN96JPDIgKya7oh
+jMH8pYwZekF/LCvqz1ZKzwRP6k410wwBHYSwyyVW3CitzkA61Gln1M7PxWjFed0wiPbvU+cyhee
tLGIMEE46AmT/pRjcbfqHuRYawE9AwW+7QeGgUwxTWLr3FKPLHJfXvqCinJZvk+hdeQheuY8e/QM
7yLI3KPPG9kDT70DJZaUbGF9ylhXseeu47phUdHsFeXBy5GgeQ+DOWMwQd5yHvhwn2rT/M1V/c5H
iP11vQn40iGA9RUUgfdUJt1lbIinbFUdfbWLQdKVoJxqlY5Fiagyh9jPxSyvVbici0IhuLjOgVzT
U4haMADY2FgN90xTXkfOlE1qBvzkeAoBxob6CN2OwzlEsnEcjEx+PTDrptF5iuyBlpo58OgTXdV+
a9/6pFr65Tr1ObJn3s/EGPADB9uOrpMYLrUbGb+eSk5wWrE/ib0yrvVnT2L+Wz0E82Jp3zSIyE0z
YLLDoaJV4yRmuFJozENG1XTq2Oi6Hu7MXAdkS0Kta//eqwlneqrazlaw1aF8GhvJYGdkEDKHliB+
o76Lfnodl5lQT758LakIxK5mhZE62pM7JdDdGk0lZWz6ozmtEq3GQd+YGqoCsyrQtRAk2N3tSHUt
bl3iqkj2OjIzZiMJjIZGee2M8IzINQ/Jnu+rYkrAEuu6xxqdP3IzDp5lHA5E5BOO+f4/0lv8euUS
nIWvxw3D3Lqyjv2yFEngnO3Rplj3whUsHNAhk/Y3tReYxkY3Xvc71m67NyiaN5swKlx2uVn9a5/4
0Wc5mem/wU/Da9nbqDhN4IlDmtfyzcoQm7jpjoXBlt9SsmOOtS7AHzRnQVE4/qucQia5ORzeebla
0wYU0Rg3htnf3bQlGScV/2b6K4MTAvGTc6zMFaWpSLL4bl7FVMzXklmwDfFQA9x98irNdo5Gvok9
xJ26S7PfqU5PkeEBXcui7Gy52rl7tsOjeqm9qj8n0tL/iqTkhmud/Met+B/B+RuKZ0fxX9KVcCmg
lTXr68fgQ3hzRw+hqx/mwNf6CPzgh7/vQ5MM1lMQlQPyLBkVqE/gZtHsl12CoJhaZnntEWYPbjLx
kFkrdE1qPNqQeZb/t1G5KclduY/8vez90gT3xRYTx0EYQfCo+mPKPFNtLGF5Oyn8/ejACaD1/JAu
49fYhPzfMjf7L61mTfHgUYXvQp2DRenXwKpoV94mcUD9Q055ikcuTGPjD0ae7ebM07vADwz/qBK6
2RWQpQ96qvTlJf0drIJmR9132RMGIUIMmC+Z0W5SY4jLYFZX2AzGg+zq5V7MWCIIQf6ms3L62CYq
TeB3RINKomTtcCha5xQKeu0DeGYTA8kcse0KjfDJcMxCoikSAobNKeiyjs5KRR4qJc1/6vuypX/e
OvVzP9I3QKg1eUuh2tkj55kNHhiaHUoiuILCDzHdhOqIcxBmIbXenK2A51qRKJYPtt4OKlB5F37g
HR17rD9LH0+VFk9+8zs5sA07ba5paHF52mO1a92c1GQZPXdNO50La85uSqHahVE6gUBAruqVT09n
rn5su1IHzycbzUxkHZVitBn4gp5dn+C6LAsfB7JKKmyGtVKpOC+TSfx0ZaE+gWnwRG0qmpUp2l7a
MzTOZvdRJQAVLe6Bk9MOGtQGiyThe7OumwB8V93rZim/7K5oGRD5H9venO6nsH13zCC6+ThucEVN
bBcMZifdV45vyX2UZsFfD88Ejm5A9LgEC0VtcfT3inf9Qxs2+pmQFTGEsUqLN10a//VBloxk8U3/
PXKU8WNlIvoyNH8ia4fgA/gcMaNqXkdDngat6aTC94J0IA+tqG+mQzHCZ8HVZgyCOh6y9JtnR7ev
25DwAI1CUVn3YFUwDKO9+UWTnfnVbzKyZfMq7wZBxEOczFDP719Q0Fvm34LyN+xqOBX3WfAjzxN2
fnfa3IaG572hbsdggSA2kPf1Qe++Wrjm+1q27ckUzj8zqT+DIH+EqOqdmhTLaTPNwbczjv5q68iT
nlUuYR8E875AMUFILfDFVu+MFP++gliCQNe/lPbIrCTTzwQu1gYcwR5oT7KLQv0n8NmgPfCy5/Hg
z/B4mBtE9Sdw3ZcuwTmuJepo43xKmra7oamPfae/zAJNF4RNea/4lF0nm4duOoAgYJnTKRXiLwXv
/GQMLWm0zLxawURKXb04dS821cIZSU3V2JitsYfORpRuWnZjx0lhTBz4uVh7ZGF0C1GGR1hs+46f
xQa9jsBMEB0qirWsMCVn5SABWE0UnNJGnDsRwbhbI6jSvec5+f9B8OnuLfuxVqQBDcMqz9Si4qCy
z0RUdsQpX7K+pfrh3VJ+bmOHcUXO7rVNeZSag3+h1suWboU0aI58iXt0DG+DkRUdVUsGDO/r/wCK
n6E1jXfTFncwVy+tP7B5sB2m/qnwWn9Pj2MvYMP9kFipPjVvo/7kTJBMjgiuntpWQxiSinamt8XM
iOp7yOoR9YitM7Yz2nPofhhAxTQnRoOx1tiSeq4LJ7ZtwXp1lBu7GcZKMMVK+G+B1BcyaHvL6y6z
PZy4jCZ+tsU7BhjIXeF+diMf6awU2S7LKRkKUT+YdqeesajHtyodTimj4kPfUEK05KOqXdhEGAfk
Hksi/dWnJLrnExymc7iMnxJziNdDS+Wml+/9aA/PGdu8d5G0H2iJTmR1R0hUBRvrXWLVf0u7XLgM
eAY6vU3oqv61XOPAt/6D2rG9tUv3Bi0ejhKc1t3I6xJqCFmzlg7tULrvk2m+kei85+ARdpHPoUAn
hywnzOTJ8XuYRAETSnLgCXc0Fr7OpuaYlrkH6HKFbk4HjwTEinUZwn8V4tGM6fKkM+zqlFL8H1PT
8XeqTn92lfnd+8ESV2TK/hlEKLHPiqd5MGhfLsZI3Mm9Wmb1Tdn3LzwO5wgyZOJ5bu3LATYclI+D
1zU5LRejOdD8ObCy9Yww3O/cvqSER3MEsXrJ97UHlawiqMf5Ue8XQNGTAInZksVPVfmRQ+eqrRBO
VYZoVIfGm1PT2uDEWZ6wCbbd3ACHFoGNLACb8ETFJdqLpXjV7Qitzq5VPEdeXIna2mrZIMtBpvSQ
WLau2z434WIeW96VbpA/qRHZwrBDcRPR9B4O4dOY+1RzoQdiJOhjFehLCOJ0H9F7nLZsBlGn1QQ8
UmtGn847N47C6Vlk9UfQGC2VEbVaWnjOSCaoec1ItGiJnI9RQeloRKPfMy7vfUKZHghzCqjM6QDg
tr39Xia2PDUw5ziR2TTZ5vQVorLiMd9qSpqp1tlz1Hj6mLVu9YexDtgATLQTsz+OoEz7JwlQPaLO
zu3cJj1tGbul6gV2pp8/yiQUH74iG+7YHlF5Y6L/LxeqPGH44PiM/pI1xDs5kS7qyJ1BmmOL58pX
XBLoPGP/CV1l3AYlUkVfyhPB4A9Woj4htvwgYVMwoE0IAKUD3b/zVf7hdHP1vvSY4KozflVF5ovo
71kAokPHJc6zZOFTmBvYp2T7ajRosG8NRjnh2CWYLomZvLgc6cyVkMTa9EgQajtkXnMdFvLfZIQz
DKywBGLlEPNNdsWaPHLp8pJ/wMHzLVRQ+59fDDARxsfUG8OfjvfXPvE9Wti4E+IZwijC+8q47wqb
2kWFfVvn4li3VIWsmU5aXuFUsgt6WbadMwWfXg9T1O47VhQHYfsfPUzYCXnmZsl5cGpU58Q/Sz3M
R6vsGgJKFKxpbncrqK93xzuPHw72dMZLIq70lVQeqfVAP9DMXJgGXfPVZmJQjOe4UlmmA35Mpgd/
YhEnrvFdbVMwLZT/MeZU8xevta8o9WXPu0Oam0F1D1bLn8nxz9PZTBPwWYYtRshwfcz2qHRvoxwn
LKTgi9GmcRmhh6eNjIFOZZcSVAHVu9NUm+fcT/lD7cWKuwCwCaW9GTcJd1fR/wyLgM6q35zyMn0d
zDXvr8MbH8ObNzO3LgJMlY52nlUDkOqeqnZ6X1msexh7HBOaaKC0Ce7xdz5XHj5k7pEc6WwMwKlw
xGGqS7klXfcBu6ZCehHxQDHs4ObWfXSZiPLcL59MPsvfYkiCv6lyxO+kiZ8Cujykyfzl2EQeAXdc
8bOLc9TmkMlM7e4My/KvoK3hc+JLkRY9LBaBIUljg77vNV+vA9Ag6E9MbHNS0EeFtO4SIPwi7tSd
0L5OuS0isOPLPauyABnUZKhugJxZ2jkM67zjW1xGbaf+MN7tPUt8OSELNywYckApT0Vo3vj7MlOg
HMHWC7dhjW6eC1bltW6IKlyekkwFnxNOvF0Qcs8F8OaBIS2GWXFLRDS8R5Ok5VsQpdih85Qb8Bf0
zgEcPro+z4Bo9I6KRRhmPf3HIfffBEzUsv23bCLCJ0u4TnUJxMhTexh74QGS1qPbDXijdvpXsKgq
DPREO6HcFZZxGObhP46+FF+j+pkFgTvctV055TALEWZ3QMmNA2OXfersYv2hsmIgHGwi/0bRsW+S
draL/riJKBQHKvjwtEpvumO7B9eT1oO1n7M82PXL8ugtJC4KT/72CRmPxnzNctZyT33BAvsafkvf
miioghcjEAj94bG94TMywo+ICtymBV5zMmvRbBTV22tZzVhSKOGC1A8eXZf8TSX1D5PYoWaZASsS
SNqkONOtx0+6EeO5LShAk62mckcSX/cB6a++8ohNhKfObSkHLlBm9Ayuy+yRA33isWPaXbpyfmxG
f3z0UrmzKnYwGtZUX7AEaVNZdEoG7zUM2RqD5B5nHeV3MHy1+TjM3qMvml+uTDhTZXI3BBWQNrEf
OqfrYxLAGD8E5c23QizTSx0Q8elb8BxVNx31ShCC6rYNRF5/ji6pg6xBmMvJMjpssKC4ChY3M9OH
JU9OUC9hzMLDywUbQ9iH44B3pEhCzssmZ8fwAaEqrIZXPl0oDNFY7VcGGl8YnCIAGuNuXlFhI9vh
yTb8VwTZaUGZA/sxege/qG7W7LYvs4EYOmQ2jKn0h9WLOxF172rxH/Kssz7dyHteQnUF9QewcUgf
LY/1No20HtgXghem+uYJvarcpjjYz6lvPxrRgKkqHoKw+jsn+YdbuvjtyiFTOX/IhAltaBB/qjGy
3qlnnksPMweOyltYSe/gjvIRPP51DrrpgRmU/nj+yKKI52pK74YqPmyo4tLGtnGT7G628yU16OV3
5OHskI2vjFqRln+7Rb+kK+UrVBBkm9B5tLWb3Ul2MGH3eHBFPv7N65Uf7nbeo0co/eQlgd5VCx1G
NqYq4Brj0Qr6ETgrn4nWit6qsuU3qG4d6X/bcx4IEXxNvCaOABkRRqFQbxrYHwG7xclW8HVTLdFS
E2lVuDEDVUkXxnIAdAQvfSleA978mzRKgZ5DCCRdb+6bhIW01AAYMEyXz3fCghqUo3mrVIBLDo90
DclU5b/I0B6OEvicxLtpH6wli+zOeZsYf1m58gfFOqVnJaKbpGa7mSYxxYkcZXqkx0/YNgeC8IFE
gNkUIVZY8li6/k9rJ3/hxh8kB/eh8t0H6ntyJ+H1U4ENBN8y76Un2iLN8b1L5lOStOWrDthX4dN5
PHO5/RtDhVpAPZKyeJq9hTnq6UL4l3auvTG6ik+Y0dw75TCbeIIcs8nllOb92+x7ZZz7mCPJINHq
QVJtTDuMedgSwfBYXpEH5Q8xvlfmhRjtK7+A+c8feWTpW5eH01ql1m9hXfMmci3+qWtSpf0SCql5
agx1tCzEO04F9tksdsTiT1nO3qduAzBQQqA3UPYpHhzP6nkL+R3nz6Ld5DOr3X0+J/qH9ZMMZeNo
om5yEzsgm44+kW5cMbK9eND7NpyHM2VxUjJloAto1wYUIzhyo81H2BwxXUoqqQt1ctmycmWZ4cRX
KExQmMo964RlbFfs6vBol4nEvriych5raqMHVOp779tmXBZ4935h4Kh1koSXV3xl0kItLtcBFm7i
htLLdK6TURz8tYY0yywnlTMawdlcDOA+vflUNiYbbCYHtNAkL6S7ph3U/TfbKD+IBXJ36SSAmjJB
0cV5S0b3BQJgdu9Gs4R+GY3G0wS5+AeQFEs5iNwPUfvcju0VKOMnhbRraQ9yay2rytec3KTICZEQ
Coy93oXI2RQFGAEe3nzj6/wNBxOOi19cukZ8G5ScyMoX0zafJiKObHRDmSYRkoOATPm7sWmJNIRN
5SAaxs9g1ZvZjFA7bbSAQhzonzdW85MVnvvuZ9n8YEgrrqFdXTWq2Nla82EjnH3o9uUWRJiCW0jM
J+v5DoY46PwRJEJkIaAEcngM/vyqjNnehJ31ESzWMaJOErsRxTULHMxFWZRk0gK3j0xOuTeT+WWu
rM8KUeLQ9yR65rZlgZlRDiymnl1xzQYrPVv1ECOFxmh/f+o+Z2kV21G6Jvq1ATbXRREeMj6jLIey
T47fDd9zCs7RqYNtjZ9AHYHiam/394aLh4QbAaMKJYPVK2E0/vjsp4tlQw0psKaT7bFdO58aP84b
4s1hxbgI8ZVuQJqwERyPZDHNaTsqJm+3pbEzwu+T9HXN6GQbCFyOE6yigpPUu579HLS+yv+iHENf
9rrbMyBcMkrpL55r5OPBWdI8jDszcZdNMja7vneCbaOXu9sm10xl1WvlGqdWeLHNQitYWVs9p+Lu
FyZ4TmcirEskKsTmrHZruGE/Ruawy2qsWEgSufkltJ5iqzNeeg7hgxW1BIFdgv0ovt10Gv/vfM5T
+TRVOBYby7Oz69CJd8WLwNtOiQ7fgibdQxYI/8rKha9X/gtJGW/xJOPW1e2v34ue67mcL5ldOv/U
oH4NCXSbytzCPi8ZhFt7WKjcpOF4SYhM3TA/f6ASTcTQrCpuRUmrLxtal+UaQ2ERJ5B99DVGTnNO
zMD/bDJ4tqHi1plAexwwL9jk4Yzud9ATCtjQJ9iq1o0+fH8aXjrLmu6j9AprY6t5fmoqJHf2wFUX
wZKxC6JC+CTDVu9x1JujwauQkPx8KXM2AsUNz2gqmH3+PIxWE9uBT+HRt5swhJjQVB+p330Xyh53
llyyn4GJ/L82cZp932VISTkEDrwq45aMqf27tOaldCducUT/7oF9727cc6O8+lFuPuXAc8B8M9lc
e3Nq/punuXqoR+Rn5t3sn9XONE8Su/awuEV+IlzAqg72TURJ+yhkYj4FfSMPxsgWNcKJgCwBtNav
qUwMnEtJW3DdkoKQu+yTntshHQUevQJ40wj9t2rNX4PFvicnoX+tZETPs9PfbmHtA8WahXkph4MS
FWKiExJ05kvCwrKBMGGmx102lQUVUw2rXK87FMiu7g1ybvPGD6r0cSxTSgDd7GE6cPJNcZRqdSO/
r46mrHheJ9TtGGaUdQSM60l+eHScL4QfMQeILb7VKV0V3pvA0BqXDFf/UfPMI68+zpxhhWKIyKAa
kfgmSyYoKCeEAdDbxUNaj5qqmaUewmn8w3+BzDVrv9oIA3fxDHBlrvQvo6a0gqErGID8rtXOa8MR
cXS5C1xAG36hjolyy5xbnt/ovi2q6L1huG4tw/9uOs/hTVnYO0MYRHnB2zjuQExhpLpvKDO/jxBZ
dj2RaFrVfJ42fqtv2Roh6ge9Sxbxz7Xhkdt9/ZBav4kj0ntuulfeRc1+CPjb+90nPfJzFKi3KUB3
NtP6I63Y2euG4/tQT0weCz8DOExUKAf2WTU5kOdAWNT2m+RxydOz45MgIA2WHtHsoY6zgWlISUfa
ZvmMp2fEkhrLLFKiHEr/sWiD9pPzwTfjYq0NS9gg6ZW8oLoVlC4gA+mHYqlXoBRDQt2T+TF8ugoL
5VzA6wx5eFNPujeoegy9FcFEh++6TbjyjowVmm2ToJRgv7HS1ed0tzC3y2zgUVdrcrw5e8IQO9F8
+5qeo3eoKIzNJK1iO3Nt2oEgIhQAiINPrB7sp8IwcYljDLXJF4qnD7iNMDtGeD0qXbhzc3Wk7Fk8
zrVL98bumAzYRGSbVK99qCNDVp/gMuzCLjxh5UraOISBEhZnhN0w0LnL5KHwerzjCplGdJj3TdD+
8vzj7qvGB5oSVz+Yu9fATU+zv9ZpyNcR/Ek2geQrwtqJHfydAuRK9Cil+924kc0WN1nEemgdliHP
zYnVhfOWic3aVq2zLBsfgWJTLOoeMbJo6ZrbqeR8L4CIxUVpPyFASujcTkYxKfsbDPNP5WGz0h1+
4bzr95brfZoF6HgPFOzWd6LzwCTd1bq8W1rLU2rV8tltc++hqLrwKAs/e6nZUEdZx78XWdqdyUXS
FGjTv2EfPgfCOblKvQqD4SnNR15evc6vqcnbZOQsAKc9vNcwUahPBstuDY+ptv202PfBHMXanjk/
0oCL9j1exg42wtEibKjJQBvWOO8J7HDTFNiykgbJ2KSxaaUBHUQCINOqSlXp0yK95KmeBeHL2n4N
RxRSpfIVstQdU0owc96qQwAp5scK6vDLxvhH1RZvo3LBoqyvLZR047Hr6/rOmnbSxgNJhq44hjAl
jgnehrcEuKKS7FznnxZ7HQIL9VO7/yPtzHobR7I9/1Uu+nmICe7kxdx50EJJlnfLdtovRKad5r7v
/PTzY13MbZsWJGRVA40GqrLzKIIRJyLO+S9hYAOxxsc8ihsK7NQYo7EhJyrmj6EdK9SYJNIgzGyl
eTM1G9CARvs4ttKrvtfje53+4kSpH7mP+5qcQ9wnwVYVdjkFOIygAptApTV2ZD/43WX+PYRejd/P
EVyZTMnow3/O4vRh8FV1F/pKy50c/CKktRrHsuR6gP2duEgTW5nvbSoqbQjuUpzwLE2/9PPARRQB
LG2KjcatMGCONzAA7+kBwzFPQn8l4M7tAJYtqGboaMW375xw+tZMtQcfbiKV8qD70fbFqmjR7JdD
udnWkQVJqvBVHbWfrrrJx9r2X9C0zu6HsZYusxhVl6grtpaGUEWEYMztoMCMsxsvgzODVHLt28Co
eFHsalFO3T5LK611je8KWDuAvppjSFKh3tOPtH5qujXca5Il79lf+fAYcjg7Vj74tOEN852WQ3mp
tlz3E5jAKA5U4R0EWPoMaopJU17D7egqThtgwINuBCgBWDXajx0iDyWvceT+itKrL6BnR0DAdaWY
fDGhhuimhMsseWwvIqvfoRbYUePNxTAuiwooZqurlAKHZtwg7//s6aW0S6o4WAdBeDOiqXgRUEOm
JJMtVb3Tb4wkpwiB4CsIW85gXIx/p4n5W/bkQxx0aGLZQ2Nwn/AQ5TQAdVDj91fqBOxstSoaln5b
x7B4rXYlWQhIuRjtJWMHFysLXsrIj8By4r7s0dwIPfc3hKdlwAJ/TQA2boRU0BlxB+reChA/VDMQ
bh2tpVvhpaTq6l7NuamDEMO8FQzzwkjwp0lhaj/h6lgcTN/4gAvDy6/wuXAaMNwCfYgfVN8OuOhk
/k6NtTdADK9c4wpKhDVifCg24DqG6nmdgOoysSr9rcAgx9A21evHEDb5wcasghdigP5s4fcQduXw
MY1Qo45zaApTjw/ZbtC8UvkBZ6FENHEwoFHJef/geuAElrrsAiPhSn4vGCe0ohqSlmdY9ZIMWfMS
ie6R60KfaYL34FqNi1NRyig5qSCu2iHc8afWSJAab1qVtksZaX7KaTQURr6PMbwiYGrugrClPS4g
TUIMo4flVqgSgiFG5Mf32itNk+J3TgCO+cZA+gKKN10py956eW/RAu4hl2hwra/kINeePYslCBzd
dB8VNxsOdqtJd6AVQ0R6O1y57R6iv409yB1qyvLlIKguqpABy1VclDz5Jp2Ay7j2wQoVByE84zEp
MeRcTNoH1crSovYQFDrSm1QCHe6WJVJoCEVXy8rmerjqhraiIguRcZRYWUJXSgevpwr+kEkrP7FD
216Ena39Gir+ITcbG9IOrKVLSBZozWSlfwH+St2OwJSoCkpQSFKfVmoN/lJ1okJTXzs8dLBk0uyd
XotLF7mcMELiEiTVtdeq6IHZRk2BdYTkC081h4KWPCZtcpXJ3QG1midNxZ1SG8JbpHkOra3Zjh/5
GkCqqS0XNk1+O1jAowyAGovcQiUI6uimU20Xa5J0AORlrfuuQpO1YkUpob0BEmNO0Dfc1Mi5z0ak
YBE4VfUheMWXko7ArxLRKILD6A6PAsmvNS2mDBmJnh5dDOpvqRqKj/aqtQp6xCljwGodVNA4vGtM
EwGQslG0l8wLkePO6WBGLII93JmCd5FJA7mCtUxH0w6uhBFGTy4L6sId8z5f5IAmp0KN9YhCmLwv
OFzXep80KT+r1w+GX74FsUqp2fOoeruheUA576CZbDWcZqEClG68sRRtQ7VVWuRawOUjwPjo0e7q
Z8lAR4eqsqJfecFo7d3Ih6yEUOfUc77WAljUcgzhSpcpeHe4L+zloGsWGs5vr02aPfeG1N+VlcqF
McvS4FeX1d1Vbuk0hPCOapCUyOOfSq9K62hiLcd9ASrK96MclXKe48iXIDaD4l4e/0aOsrmo3YKH
sUIOwNOgAHmRC2y99dZY62ibA1ChCFZBWpjqaDhOhs21maJyqUWevu0ToGZZHCEgVIEFlNxrxaSI
GQUa+EeDnmvrXlb0SrdxBk97UQ6ei8x7lKZXRoUxBLUs+4O2DchC2CFbRUeECPAgbhNKWu10yR4B
L8bQjkua223e/ErMbjt60j60s+uwCkecDLzgUCNRZq+ichLfRL0yXHUWEutGhmlqh1ZGW8iQlmU5
fpJ9SABeGWqXoHNADutTw1a0Wc5ucV/UCFyg0lBHgaqvoCqOEcdVTLc7zI18CzzXn7qDIGcmBwna
yxgx4U1gTgCIUNtXKrUBLKTGBzQ4pA3u6qDzMvqFF4YuKe99HOjoj1Qy1IuxGaStiinDBkK0eDDU
onswc3i7lu7BdEIb8IFXvPvq8gp6ATrGLVTt2wPsSi5MalsjksyL2J8YNCNF5Y3ZsMNXTCivNcgE
vAKzC46AgzxoACoD9OCR9LvxsiS+yU2BR2sYqwu60myqYGMjZLRz7RHO09SGl0eN+uXgcTL33Y0H
RZzbvcx9r9XQpQZkIiOcSocjpQqCYZVLQTlst+3k8sku49E8pmj5hn7WL7DBuZuwQohTxBdFVQ7I
raZ7+vVTsZB3URxQuMRjylc/aHqvzcb3nTGJajDXTcMjRglfS9/8aKVwbVTRo+TSbUdZ/MLnDIHv
/MRtkf4AHdddzemyAeT3rmjoXZQKrDsVFAuqsHu1FUuhkeoW0WiIZZknew+ND9FRDPR9rMHz9DWj
x7c2k+bgapPYAVWAdVy6FNzTCNfLGlUD4WYUbqqVqfwlsOddRY0xrtUaBM1Y8JyF2uXvpagtMRAw
rnINXeCMmsAljMR3pbMSfka9i6xB4rvkyo07gRNsD4Ux7oiXHAewLUFJ0gYT/Cm5uG3SfI1SHwvK
K5jwID90Ta9dhEkOGm1oDqLHpLRSYbE0ZQKOQ/MOmmV9JJ25gq/+iLZO6iB0sR5KuUcGLN2Xsq86
fgJIJUWtalT3Li5ZS7P1uhuuk9GFXdk/7BqHCzcIvGssnhAlslAjloMWabUETraOd8em1OxxcDoq
eb+ZqlfQuxRayxE6GTcTxQ/AtNJ+fzQHljYYRlJus5Ua5abo+oHHRrqj9K6ghDIqCw5Imc5R+xbk
Xn8p9yD5QWg+W/n4rtgivpHN0LpIqjChS+EN/U2jtSskrqOFsNy1ZSIBSsmJ90ZtPDRqCvE2w4PF
T8fq0Ta1G7mTaPvFjYZKWDvQIVt6GtqqzWA40AWrW9+0H9pS+E5bs7Z7+CxhnU266JZX/4RY7u2y
wtAgWqCGmGuVfYcYI7J/oZAvhpEdnyORtKhlyuZppEBqlaWL3LMo1yoF+tEBdWlPceMnxeqCTaSj
QxxV+PEiGYEUBvAI2hatt7IByQYA+HQg4FJ31QLVWaoVLRYz7dXbUUeKqC7zhioPZXWrL+O9nqDK
kiGiYEejiSKV+ppR4UND0t5FbnwV1OWlm9XZbY78iAfgZaPxJsBhPHOoGeQw0LmT6CbtLZBuSPnH
tHgejKqj6ppPwkitq14LD5UBSST20g4V88nD6PwQSHXqlEWg3ZLcea9F0C/wYswjW1qEdas6Nr+J
ogG0vC1DXlfUF5co7oDA51KqABu/McMh3yB7hdZ5ZN4BYC4p3ejXIogHR7QBGIl8DD/qIHuLShRF
0bCDe+inLxqEq74EOVKjobMMy+bFrqJrjtU9iFnOKkRkFEGloUzQo4kSmJRZEw/LMKHQgRR196LJ
sfo4KkbgjKWp7gbe5m8yYtyLXg2N96yCv2qbxoWioLsgpknIpcUgF/bCbGr4Wmixr6lJQlFVMgH0
iCJX41J05ZFwZ+RKBJUiDsC5Sf2Dr9vx2m/jkJppHfxglxzA0YIjsOH48EZcSDVg20iy/SeRKVsp
bWXMU/ktF0ihdVv0DrjUwq9rwSJxU7pLMv+HGfs35lhfKzRZVkpm37ZK3gyLmHLSfpSiX1qR7GqO
SDBywJAfRVpfpSSecCFc+8GnRrRWSgxkdXWUHPRu8IBxi/uagtxtqkJn0zJUaQMco/KOp7WWUqXo
ZesdjbpHcL0JFlcj93SV22daYuOS+0gI13eDrP4IEcYaZY2d0IQ+tloDlF7DeEEJCnH1ERw39yOU
biDrRrnxs8T2mBeyPPngdgN03ExOKE5HLceT1m6lqRxU6leKqlK2VfrHuMFhyChe24L2oYc6LIAT
BEaCqHxwNXauWTyi7kpj0sAYIgaEpef0VUYb++EU1iO6FtPBjo6Apb5Vrlk8NWXNzcIGTFfQPkMD
EHVNF1s+7k2LHGPvhF7V5XQLDsYsn9DNd9w6/UklbpOg45e17YNhV+YOF9wc2qgHqSQ1UZfXcvOS
TPYhixy8n08bHJVkiuMBLzA3C35bgtQRSQJqhct6DtV9rcSTdCtWnGQOmgPxEyzZ4cbSxa0fatkd
PoYvUkiliSR8j1vRdVqKN+BHOaQoSV6plX6IgKrfRFLlY6qgSqCm23RYSxHu4VDlQEF0xRW8sn6F
D0a40ztRLDzTvEGnmKHDDFmr3gTs86LksqoH7BaQbY+Al/crxCxv6GK760xvdSRSrfJu0EDTVsD8
L0NhSDciLpCJ7iuQfdkwgZx2Sq9MLSaMcHFjQ++BXCKT2Y00XLVtWh2qftAW2HHe01fhMQkKWXms
Yw5tv6vxJ8jVy2Ji+CS8S0OVlwhICkN/4+ldrfUyvrIUGS8rvaYdL90GMPQcrhqcstUvzzYxMhTU
Gqa8dYnSPlWUJHziD28MqBdOyrP/MjDb+EYJAtanxKXlPmu18F4BSrzCZZgWbP5iYZ/WCZPNByVh
JSrdw9WgUXZeFTVbBXLosi61d7Ww6yUXBsFUxZfAN577zHiqLNVYkvjJP3Q2n5AsckFX9NWyAC+6
QqlxeBN+nqIDiQUQMOllzS/bYxj5ofQU+ZaRqRY/6sr4OZhFu8tLkzYoHprrtDfwNEgKGP+1vgs7
/UVGNZgytQ03CJdvJMGCqwHWvs85sg4mgkWJ/4wUjiZOZ+GDHMvoICUUcRMs6+gfDma1kKXsCSuB
B7PCOhRjQPmZpuqLRg9hmRQZiH3ZCK+sMjdg0/O9Y11F/x3kxVJgkbHRTWtnWUge9ZGG7v2Y1Mor
ZF4IYK0C3KuvUXCLw/Hd5foeavy/Am66ngtbtMfwaJMaonhwy/pD5rnWYn8CE9OA0dA0H2jn/e7l
iqdGNIp8NaBsyPXIlOpVn8b3pSr9xlgou+0i6ksGWCeWYASkJEQ0rtiVXbNnTy9b5Gu3vhXkDjZr
+kPUVYWD1h5Pc4OXvkBifRzLNliCP9fvazcOHgYcBDZS4mmPNs1bklUkYYU29ZpbCwIketN7HYPv
CmWDZZ1m2oUu7HU7pOBnEHK9k/AuvPIxHJioqNK2EXm+hyvKvTdNSloVQ288cIt8hYhE50cOGo5D
EQLgoJ46Vc8ljYuHBcC8lrpO5ounoKDlMd5oVeX/LtBC3w0a2s+1YS2gdhwkBROyqCz3YCF/ZwUU
2FBLNArx/cj7NdcfOiU1HIp1GuppYbjOeu9SS9WLVGoOdl9fp2GerYeWModZ6w7hGBXuWzSG4Bb4
+hPVTPXOppRkL0Vi0BWNB72/MNyxXmuhFm58o0+3kQQbX+7V9wHyuQP2ERuh0s/XVCEzLuDZDciq
m1SqxY2w6LMHOJUZqa/so6ZSX1ClD6fckaJfhypcDCJ6bHQbL5yqx/1bz2/hA3fvuoevr2/KvJG1
zNz0Ze/TSGJ7X2u4xCAHxuJ0Bqt587T2PpFQmYAKTQkuhMch46flpsjqNbl1xU5GbMka1ppn8Qr3
WpxB43hoLBhPWbP913/87//7f976//R+Z7dZPNk+/EfaJLdZkNbVf/1L/9d/5P/9T3fv//UvUzMs
RZVlG+qRJkwhZJN///bzPkg9/rD8v/gLQ7mWxhwK7Vr6IUFdiBZ/I4LOFUmXTVlXFftrBNWEcR4j
TbzGE7Wyr6xf3K3/PALvcyFrCkxlRcwiyFEUmEWi5I4kViq9e7E2n/5OBA29UYh1INRns0Qhqx1l
SaBgTIGKWxEfa3U6wvQ3zL+DYuvCMISpGKY1fadP3yEoOPu5bLnrBicnMhAgWhpiYRmt/dfTkWTj
SChNIL9lKqqu6Yb8NRQSLr3egIxyQC6sUR9Y5bvc6bf5Wr8DSrpAdHjVPZtnxncsKt/GVE3LtIXG
SvsalXaCyMp6bBDahO/Sh8WhNlW8WeVhHdfwwAa5ROArNxfgXZKbJEVEObHvdNu8xdZzMQgAr3gm
LxqKm1enJ+T7FlAF20AToJhlE8DE11+Ww5oMyDSNQ+OQps2yNYQThIfTQb5POnwkInAnxxvLnu8C
T/UQSDGbxuH91FyjmVRf6y+nQ3xfQoQw4V2ZwrIV8Mtfx6FXcWyVQjSOLUHzQK4p5PF1K8qd9fyP
Atnia6CORhV95q5xaKpHtkcsRzxnGO+c+zIWf9HXTfFlRPZ8zRjlEIBabnn7XgJDauEdJq+Kpd9R
onlJ/Y+2Fzenh3YuovJ1aHknFY0ktY0DknZ4CsdVpP/quI9v0Qw7HenYqkOTSBEW4H5Dna+6GG2M
rK5ZELVb09KHqJx+qMbl6SDTJ59NoCwMxCcNW4PtY8yWdil5QuHJ3jhJeU8tETEXDxURnRr8Qv9w
r08Hk6fP8T0aWYVzHSzPfIvHeVfq8Ph5+C9R+lylK3eHm/wmczxHcs7EmtbYPJYMGU8xgBzKqjYb
WdeAhaI73ThY6Jk/eMqhGSdaSsUXEBxHbJPc4I/PMZV8Sf5XmVLNUtWvS2NMkF9QAvh+FOmBuxfi
qhY6lAUuW++nB3dkI3+JpH2NJIeZrXolTqjmJJKDuNQjaMuF/VRkZ5LysUC4NWAwZNPEN+dJCWG3
Bkg+JwE0jW2kwBBatc9D4V8WZ0YkT/tm9rkUyxDWdOZo3AGmX/LpeJMH0RpFNiBs97OMYKbBfsBP
8FYFm4W65KMNERqlE3Hmk31f/ppsmKbOIrFtrgazRVJoFDQlu4+dFjcn0R14TU99SWRioysN5k1c
OzXk+DNRv+9sDc03yzKFyon37TqiWGZeVxlRDXHXPSb2lf54en0cC6BwU5juCoI7z3wyUY5Q3WlY
ofELchCVRUSj8QU+HeX74tCocNGutQQbzbZn6x1fVdvKNaKMNDdQuFjxWK9BjJ2Zre8ZlzC2ohs6
34p9PBuM5WYpv2AKk1+JJwMD055qBn4Ovyi8nR7R9zP4a6jpp3xahKrfQVAGC+ekAKq7bWVt6nsK
fqeDyNO8fF3qGge8NaVBEi5d+69RAPVAzxYs9XIF5GQlL7zXdMvlZaOsolW8kfan4x0blMEE2hwk
U9aYnZEWqM88h2PoeKVTHxRMqLDr2p2OIX/PtppiaLbNorMZ0TxReKU1WprPzBUYuyx65TK/TeRL
Md42t4rv5PWZvPR93/Im5VLGwcUByeb9OoXDoOhYvDAm6OLLIrkwaEZrBtbnCqkqNu+7qbmAIvXp
UR6JCkSYZGhYeCcC3f4a1e09eKgqg5QTjCeBOv/FsNU2gVEdZHTPkj65pxD95ycZzCxNplCmKIby
7eZv+3GD6D3rBZ85c9927wVwuRtez7r7bj2jJfDno+QrqtO2NuxvnxI/z8m+ilEqG+ui2hi7zsHC
ZBOe2Wvfc5QuW5rM1YbbqMW8fp3MGrpS2Y2E0Y3H7hVnTvfMuj8WAPE1yyLJqlCbZ+mJszgvsULh
SZaFV2WbOoWH/iaaD6en63t6YktNv9+SZcv49ljSy4ADPuSIpD2FOOjwy7N+hnQvLgfrzEKY8sLn
vME5bAt4c5psC5418uzU7wwp7WiXMiA0Hbqnpl0j2dlpb+LwZyOax5km9lMWxHcehIZoYscFL5sg
2lvAx6X0fQXNAtQt3PHt6YDnBjZlsE8BRddiJWMSUPWtxQhs3pEUmE+mvwQGHq2kDJ7r6Yjzj/bf
Q5wu1pZOCtFmi691+7onhXDu9w66e/pUML8If05IYO1MqHn6nYXSZ0ljgHQTZtBeQAERJoXjDX8M
xayorVbozkpnTpfjc/k/I9Nn2X7SJjPjuKeYMsqrTC2lZZaLahdmyY7ipwLIEqeQM1tgWnjfF+a/
Yypfv19DWiw1dOdhr8hUnP0bjrh/OIuzzSxHvjlAK7aQo1DJu5axo8nQO/B/O+q5oXtmFv/aS6eG
NA3505K00bI2xwLnHznwrnJToDQoMviHdMmotmKIjZ57FIlNGsoA3fP7UROTiEL1Ptqo5BR98fP0
gj23imZ7EictxCNCPqvXIuJaq/d4Hx+QBruHbfryz0LNdiNY1lECwu2udfCJlYRgrY0RMGCgu1w/
V/Q5sw/ndzsUVXTJgrnu0K3iXbju0WLrKsiVmJs29YMfVI+nB3cu4PTvP39XrJ7cOgQbbGnuUm8A
KqTx9Vj2E96Gji4kBBw4fVoj/yzsLN8oWL95Hj1WLmCeuapvLdrN7aMpoUd2ZqN8e2PP8o0xyzfg
o2L8ZjxsjxftChXAxbjX14ODv8rWWJ8e1bFcw5nHVQhRQF68s1wTtj7k64aumt5nK6PBqSeNrmrg
bDTBMZA0z9Qqvr0Rp6F9jjfLM33SAYYFDePQEtTw5mmh3SLMDWnNRelhSXv9lVfOS2XmGyzkltVY
3fS9GpyZYWXaa/PcwBGs4vmm6Zo1PzxS4aV+EhuZE1nX7gcV+u4RU2kTKKd3Lz3bvjM0d7J56B5h
G0+aBTkYjruEZo1UvytvGTppOw9aS4q5vJo6pz/JX9em7z9ONTXSsa1Srvy6wN0ENzqBZBGuE+EV
emo3sfou56uoMjZYtzi2qZLSQBq6B+TYLmxtuMeT3m8/MvXQtSruyhbJdOyrNYmsWIHi2bV6stPQ
AEI8OUKCHonznyGyc9CZoXjUDSrMTedvTg/j6Mqy/z2K2TbFf8XIJNBcDkyYJe2NHZIzb5iFXtte
dU31+8fpcMeyK7P1P5M2255N1NoVtpN8UeB9t7z97Q9P/hspQObWZnHbUCFczzK4OlkWgqoMnWyk
FVclv/BhXmLlpS1yRDmC4ipv4nMbZjoV54tBma7yNtU9U/3rJfop25k0SoE+1JlT6bQZK0Q9Auya
4m1l3PqJhcNz4SAkjxP1s2xfy902t/2/cTVQTIUSiy2bujFPEbhJW5C1ANnUsQVRNkIeo/0bWehz
iFlWCBWrQUAfJFAM4+e1FBu0uQd0LM6M5Ft/Yso+n+NMk/1pMm0jzXnooVrcU4NIyuqyTRDI4N6o
aSAcCsMp2nzlp0gW55F4rCRSk2VAlBjQhUEmTIBmFOZCaZGUOr16j+Wjzz9sdldRgsqO0o4HDjaq
OjyPxl8VY3Zm+Z4LMlu+jddUTR2PKerky/bdtpdAXk4P49jRrJi2odGh0BVtnrlUTBtQE2AY7l1+
0xWvjblJ3pr8+WyVRz4+ln9HmmUXq8Hs1UyJJDYYqa7lVbjqET9boONMDUZegoe4GG//fHSGoioa
Q6P5Mh9dTbkiysoKtJm8KhXEUpeZ9aGY2/hO7s9ks2PDw4TAVHHgtQ153r6zqhKhwbwk1OSzrqdI
s8O/sJUz5+Cx7/U5zGzfYbAFJCggR+MVkdylzVNprtQnRSCac3F67o4PiOofz18KgPNSgSTXbd1K
zF0sOcNvbAHYUacjfB8LJRae8DoTxpTNI4S1B07IoJ4U4LWFf9HQJxcdOlyxvEWm3xnBeJ0O+P2A
o/3B1YkSoEXVzJwlE8Uv+TungOaPvAXZEy2iF6nZlRh9nA40HV1fjwCKfiw4QQHJ5L4yuw9Q0y/B
blM0MIsfSXE7SN0uZHv1PZKCQMWYyV7Wz8Q8MjiVGyGtUmJqYn5BgrWLEiBO746WXrcHqvhefqc8
x+3h9NCOhaFjAOqVKaQGOBua0uJ5ltl95qg/otdAMpaqh5b2b607c4weWRwa0AHKLpR5vhdQXZe3
3ZD3Ech/LOKuPaTv7ydESHbof58e0fd7iM50WWix6ezfb/0xuajdNlbZub6n7Nqam2N/GXh7GIan
43wr14Kz0OgyqzScTYog8+aYH4d4+OCd7vhNvrZ/ZNizXRlvsLQxU12AUo2eTwc88qk0mXqfPr0V
6KTPXgqKVcD0g/roYK4X3+LlisrsonlQ0jOZ4ngcy6QrzKjsOQxDS/IsKhMw4pWxUp4UJID7dXmH
A+jp4Xwr4f81fwzm/8eZlsynu0DQ2E3QCsajbZD2Wvd70EvbeAEkYy22xbN9ZgUeWxdkJU5HBata
WgZfwxUGgH9eyakzYsKXr5Jq3aPhfubpcCRTaJ+DzK4RJWevO3YodYEfXhTXNlRT9OdRb7hgX6Gn
dHoKz0Wbcv6nGaxDsGXFEHIGX+gOYuAbHA/W5cZanw7z/ejQvwxqmtlPYTLZCvoUuxMnERse+bnY
yGf27LkI8yzUZHhkgDFz8mEfWPqToW1z1ANOD+PIutbZr4pqo077HQtgWIOmcialAOgP7NA4OITj
TnkOzxUrj8XhmTChXOg1GH89fT9NV11hLFRoTFf1FLyOKGDcxK+efmaTHvn0Oq9mmnrU/xUx75NT
O6uL1i09vBIf8K1dqJdt95b1aNi8I0er+k+n5+7I5plmbLpRUjUnjX9dAjoKCTXSQSEAtsWQXmJ1
+xxkZ4Z05HGgfwmifA3SKXENoNTkmO0QdXwM5Y+BO0Pd1SuRO6JylxIee8P16G+NDvdhL4JoleDo
C1rf9s+s+XMDnmWLOJd4gKgGZZIfebqtDt0zzPh/NqezXGHmnd+7iEM6+VsODwPEJSJt1bksO/0t
s7sLzQ6eNtNxCDxl2nqfVmPMCd81TYF90trb+ksA+/zXXcGabhZTsjDxClieHtiRDTD1oxQA+QIQ
2nxtBgOaypOo/dQBRiYyNe7iJwNe2rnu17ETxOBJDN6BDr32rXYG0KvxdUmlg7mWHcbl+I69NK/G
peHg3bUUZ6A3R8aFAQSXJYIym8psfSLcofZQAym04ubyhDtV6K7b++759Owd2dlfosxWnucpiZCn
Qak/XH1lYb88QcA2I9Bh7dlsdqejnRvTbBH6pS+JpmPP0dbIJ4mYjfFsHihDng5z7FMxKhORNcvA
+2p+hcYTw6O3zqiGTbNWHS5NK/PeXCMnsQESe1ucORmPVHB1LhbcbBVutkLMMVkDbAtqawPSlt2w
EbH+ape1cGxPVyFJ4I0kKhktGbRVDCnZDFXxrBVxdyaHHKkjfv0Rs4NT7iJwyyZtq9zvf2qYDC5S
2/9JhRDV5jHeqUJ6EXjWbG1fo/ERNHu4F9pFE/ubcVQRxbXpbGGpVOxRdggvyfkgARskZt3ygBTf
VS46+M3G61BJP1o5/SXQ3F2ANUGHw6qvwMBDsjTxgj39KY9kxi8zO62oTwmlAFCaSb4FOQ7wo7vi
NuCOFD/PzJ16LszsdohYaFGYZWuu6aTHl1rnKxcw8uKXnNedVMb+sqna9kdjR7domxkvQggUnQ1t
k1vWocRdBy0YlaeG3yJ3aBr5cxd1mHtAs8PfBQfGsBi6pwhzAnxzcgCwOFypeomoiad026jFnaKS
6wuo1hd9hANu3iG8yle8GW3zbVSze7nS7H2jwJ7NxpDYf2OOuaP8NxSEN/vXOY6Tgur8NMfJte0u
G6odcMHOnT9T5p+dDFOvHewHCBqe0bMgFDaNUuEN47S8IZz2VYgz3/BIr4HrPReu6dFHmp5HyCW1
M9GHonDpWBttnW2sS2OBPMkS7/XVufbQkUz2OdgcL9sLZEwzl+udZy/r/rI0HesHJhde+HD62xyb
tk+DmsNlix62lTpwVy3EHYpl0h0a7acjHEuWX4YyO2jibszJloTob8BKb5oNqoVbsQt28M2AeQ6b
0/GObLUv4WYnTo9Js9agTeKEkNs92H6X7XXjO6eDHHsuE4WTc7pCat+uxW4jDaru8zSK0ZIC4/Mo
q8vaWiRdtFQxrbsRwRmU8fEF8e+A07A/JSoRm2Ysu9zD1R/y82jvw2vlV1T+IUCGR+yXUc2yIaX5
GkNrVl2I3ObBMtbq79PzdnQUhm0hkyeoeqqzAzoscaxRpmmTKERm4ZOKy4KcX6bj2q2f/lmoaeV/
mrBOiwsDEwG2KyxGw1o11d5AttNUr5MmObPmjq/xT+OafR2twgUDqzKWA/Yb9U2mXhfmsnaRz9zJ
V628R4sCT+nxyT1XiTo3obMvlmvK4CMkzv59UvGGNxfw4Kxf2tnkN+2aeXq1qHhNwFicCufFaoFx
0tgYAaLdd8Oy3FGSX9nLHvKH4qD05JzrIx9JSza4JkCPlPH4z+yF1llmqzc4u7O9qNqU9qp7/+PV
8SXALCmVIipTKPypE9m3I5bUSKzSg2vwmjiHID1yA7apPE1XbYXq5/yxiROxB90ONaEs3A5PHuI1
eLjcSy9ViBDGmVx7LtZsVFKgtgHG4qnTyHdCxsYU8rtuUd4N4a7jhVTcFcj8nJ7Jo5/q0/hm+Rbv
QU1pmmllYCX1hPp88ON0gGObC6z5RFCZbtz6vIQXi2qw6oFRTQfItPYQ/FuqV5C0V8B+nbNIn2mW
ZmudeMTSTJoz33qkUdvAIZhAO2IzLLndr4plsjQfhUNv9Cxi4ti14ku0WUocTQjQMRKiREP1YY3U
yFbcagvFyRxYrn9eNvwSbJYUbU0JWyORaPQm++FJ4G1r7vK7M99r2pyn5m+WDJVMNVvDkIC2OKOD
OgiQqKWxQCNyBeDkbEngXLRZBqxRP/djrQ6dXjyx7GP0fFBDDjaWbz8i+TA85+JDd9M/Pym/TOTs
Ql/jXWkkGi/NOrgs7kS7t36dmcVzq3B2oVX7YIzykZrYcDEsWRdkXPGCXSrrAqPPM9GmT3Lik81x
zHmDFlBUu6GT9055i/iF+aH9OWCPjv+/t9UcdY4qpVFEHQWHItjhkuqhe3uwzgU5djH7EmWa1k/H
vu0LPciCCl7/z168J4P/EPdAa0bI5+7exWRFK6gHBL195iJ9bgZnaTAx2lgCMxI6kzBMilQXWtFU
Ofo/JB5yQ/syvFm2MEYti9vBCp1WmaSFFpb4aM7cNM9O4SxJqJGKUJxgKCouYhBwlUNlOAEy/jCm
6rU7XLePp9f69KNPrb5ZwgAtmuOaYITORINkR+F1XCXO6Rjnvs8sTeBhxPM3aEInQsBZwl7eVqUn
U0RrxWy63T+LNUsOCOyP+DLkoWPvjXDdfyCuLsrl6RhHLn5fFsIsPeh+ICeYL4RO3eiqM2K9jjNe
7KMbIifrthKXOYrvi38UU50BCT21FpIUwzv0J+m0DK35HGG3JtigBoOgbXaWFzP9hd8WBm0OSl7Q
zb9hhTLfqNRwUmKchNlifVNkT5ayrxHadfV1XtrrDJmX2Ps7d0MUWSFVawZd8tlSMVwRmRTToMeg
kSYQVf7wEcepbgL19fR8Hr06fQo0WydqXY6l3nLRyF8irBAf9HPAxKOXi6lyDQmBlji36a/ZUFMb
SUY8GlS7g+HMiv/dxnts3nh5xxv5zLI/mjg+Rfvr33/Kvfng4itVZKGj35Q7dWtxjTEW4rLeVNs/
n7jPgWbPA1wSO1sdaTYIcdEeJLxsznyZY7vrc4DZKdLZiB2oEsd7EOyScKf87syf+TUQx9PjOBdm
dmhgUGqnmDiz0n7az6XFMqdmvTh78h69QU+lY1sHcfedSZ73jeG3Hcba3RKDs6diieruzliA2Fwl
K7E/x7Q9lms/hZvnCRzx6lRWeJQKWgtXBShRyr8vp6fuXIzZElBFgsk3mrtOU4+L4mcRPDXm4/8j
7Tx2JEeCbPtFBKjFlgyGSq2rckOUyKLWml8/hzUP05mMQBDdb9GrRJeF093NTVy7d3WAd83K4hxo
MPpTb2QlUX20gIMxuKbBDrbiV8/5Aaa4FEWiFs2k6+KWSlaQm/mcXAvfEv0h/iYqK1HDuWUAVoSs
A8YORuQW50wqtTwd52i1TDZS7ITNTnpdnWI8d5hN2YTtREOwgS7WV18TUtBX5Q4j6rsPhyJNQM+J
chRO3Ms7f84OZTfmMk1qysYSqZKMejHkKj1As7lunqBFiAPaPEO2cjdPN4USFfC8OQVkQUsskQY4
ts8hqdlWEAujR56iCmKtRQprRhYvQIP8qlyKkIQI07Qptduuh5Usev23H+zrShbHq5+qrLU8Au+h
PHTPqn4tDG773GcrTvnMY/PZjiYuwoNaBIbdW5H/18sAtndyJ74BTERPbNyXKwnY6Sn4amxx/4tK
7fNyHmgeKgRsbVRFzZvhhbb65W83f5uvEQhmaPwCDYXvhpf066FGvkUpo9AItpUOyYnBJMiPmZ6/
DnZSutemfQt172WLZ48EL/YMDAV5uCx9lbA7oRU+QknbKvS+DOu27IYWstbu8P9naOHbajGRzWEQ
kUkSkOEy/GhT+K2j6aO+sqKzW/VpRYtvCLtVDlWtbrjGiGRqHSpMUoM0TEqkF5F9kqKuWwFfnN+1
f77hIkvy2rqHQtESXGlCKuAbvGKtjnYCVeDxCSIS22/XoFLzRT09J/9YnHf1U+ijJhmEaSod2lR9
zlGkUADX1uNT81LFIvxzaywMpw59Ppb/mJv//snc5OUQ1kUR2tQMXjhjwNS4YKEOXLYjCuPZWsN7
bQfnv38yl0IThXyRarhKYX5MGbKMenYjlGF8panZPoNa/T/cbk2kWAoqhb7hsmjaKlrWqw0IHZH+
gHKnujLEZqojhs+X78CZkFWH1ugfQ4tLMIoCEmElM+J6ZcvhoXlGSdnWdtU7oP32DpLkFXunqS72
uNo6E8I8xcvcAoq+MppSIr4ygmXRd5pnD/ZRhOKu+uYm7h6kSnbgLRPjbRLf5urusvlzxwZ8Cb4M
jwbhxMJpSnI3+ChHEdbiw8aPanj0K0Bjl42cu3yfjSw+KeSraul3muHKsEDXPwK1OAzD5AyzTuST
KqibGCn3yybP3b7PJhcepmPceuhHHoMRdMIdQj+FcJ28w+uIMtBlS2dCaWAYnz7hwrXAZJ+BJuXF
VqBNVTb9a6cww2vY6UOTHqqHeHq0/pjmd3WtznnuCsI1BaqETFg8QbxDkJiXRU7a21RCv0V4facW
iIoQiA0IMCgOY+Ca+1/W+o/NZRyPLO+o+Z1kuEEdMxqp7UUEaeQi+1nD8tsk0XNcli5x5b0Oiewe
VpTbtuUtzqCtXTm45x7FT6tXFgc3iCMU9RLq1t3QwZiKuogwFBtPgdx7Zc3nLuhnS4vTm5eT11Vl
HW6hP9Rw46oJmzNFc5gnR3EfprX8lkeddLRiTb9hFLC9FrOeOjo6szOMEbWNKHtUx+Th8u9a2f5l
HNIiYEz/jTgEpSDryp+fMCe4SvSV433WQXza8cXpZp5HZzTA0lxRv9KLrdnaSXe9lr2fgTP9hTKB
OoOxgyrL4rGEMD0sEp07JAZO9ST3R3S2zaK3499idRUWT9UNOI7L3+/8AZpR9P9rcvFgSoNo+OhL
ItceyY9CYuyKrtAdGMrNtQM0H8VlJABO6/8szTv56a1sM08d0qHR0f4sdq1xlQ/Cld5ddw0snZak
75vpoS+M9wra3kkTni4v8+x79tn6IqEYJyRTAwEP3/fvwq9BRFwWfZoNmnewUCfvTbiCIjzr7D+t
dv77p9X2edcb6Rzbgd4PuvtigqPS2inFtccQaSQoG72RVrby/Bn9vw9sLNKMvCjgcp1IzOgN149t
e8jvw3rlHpzNZYAn8ClNgy70MgpHzMAzJHky3DgcudzmQeyrW7Smj3Gj2cCsp2IvwioOtbxTCflm
SJMVj3d+Jz/9gqUjQrA4ZUbcc5smbyGBlcq3UFbv+z7ZBJV/46uF/uBFsYneEIiTIg6ylV9w+p1N
/W+xiOFU9ZRkRhcjBLLywnDHAWn4aZoZrOGcdyr0CJBE+Lh8cs9YA0lpWTOwigHVk+oBSoexriSW
204NnO8K3I1jQGlnKCYH4tOV+t6atcU1aQcrIVktKSAL4XeGcA+yj/qOFo8ooed/Lq/szFmC2enT
0hZ3JBizAkSzb7kRugI2MrmOoSIdF5pRY2eaj+Cq/lxVfn8lj2MBXX78WKSJI0SIw13+JadOcK7N
4G9lDWaakwQ9UxDFhNvdcCNPbY9F7Zkbbxq6g9EaysoFOmPKlEDHSrPDhQlgsebS1LRWaHTdNVED
dg10AHZGTWNM/LfEZjwfClP3igJOBHyqunC3UytDVj90ios3MBpbLjdrI1inId/8xUwTDrqZjvZk
BqtjApCTOWpuV9wwEbyxjJ1Vmrb8Q4LbgB5c+aGbuAGVVlmwQd3r8qbNC/jynmCd6XDm9XgrgeDM
X/qThw2zIEPjsFXcKrpOH6zom1Rfy29F8/0/mIGCEWgjNa+TeSxzSsNR1PmO/XgwrrR2WyO4dq+s
tXROInVWw5EAZabO5FXLKUdIOOuiGTGjlts22AcK6LnssRoR6hu+w5W+8hqf+3gaw5QzTSvYpeW8
wFC1VYzmhOJ2d1F4Z+yqwQZ0g1L55Y93blUQZJlQ0knzlMDitFNf/39mWqt21N6DYmfyD1oE55iW
xFCZTL+iNhpXTsZZq+wWlwzAK9OcX08Gmp6ihQqp4spZzwtAFFrm/r0AW0PgJa2b1bXbIzy68klP
XCc7OAfIJM26dGZwLw2SRjQbxZ3YOxFdHpFDEkEG3Vsr6zu3efMDbFK1RmRr+SSYWsTcssX6CBO7
ezO4Kn4k72iaX967UyuGCGcHeP15LExfNq3GCDGBWsaK8Ct9aer77hVslrzWUz+JCuWvVhYJTKdn
rRRLWGl9wFh90MhOl1T7iqTGMcFkVVUFLFqFvRmBZ7k7wHAlrRzSE5c8/wSDcgpo1XniQ/l6XLJR
LDs5mH+CbjfjIf2uKrvLn/L0pZtNMBIxN00VcNjzt/7kq4qqyHypwASqRYywgI7ZazfIXDCZsz7A
ctaajhG8ozE75sU3Lc0ik1FAwJfcNBukYbaCG/xsoaabYcXK4fLaznw9kI/Av7HIbTMX4diQS0Nm
9pXi6iO5dyEEyUZPRKQcm26tXnp6w3jUPplabBTa47HPtD7SCE33fYwmBrI9mIi8QEK+x/fXhsNO
yQ+IPnQY3Zk+F/VTbKcSyY2m1TjJOE+cbEQ2B723rh42glJ9yHLAyCd0a+0sW464pl1o2YtOYQVe
mGu1ytCZQn/q8sc+zRDnn2ThUGknKUwkLw5SaUVNIHgcpAxtDcT2nDDxroeicwO/vpLknVWPewsJ
u+ZPiVDbZeOzs/764MJOInKIxfnFZWr46yGGAipldrBmp+PAHhMU1vcl2ndl8IKSjiVtvTV6rVM/
/tXgIukeZ309OSkVV/HerW9NiB74nfIHklY++OWlnZKY8V2ZIkfIhCB7jgG/ri1vpsyQhUJxTb3Z
Dua7kn0fm3TbicPBUI76cK0ZWyH7Iwe3qf6edyPaNisJ47l7BKM7IGIyOEVczpP6o1oRxPELCmnT
PRtMuP1YWeOpqzVNDToyZtpAPTCn/3WNgxxLXuEFivu/dFeBEx7Fw7hl4mW3NpgFdcHJYflqbOEW
YGXsC2R6RbdX6gdUK5EIFnZQMdfbzC+3SFgTEI434TAxUC+FuT1ZlbcZjPJ3gFiEk1mR0zRa5GSB
8tsLPelAMRpRVE/OnEIVnxHW8tw+06J9W+ZuXxpvfSjGCK/Dbh9R6wzGlIK1dF0jTAeRU7Crw/La
jLTmIFpFu8k0oSdojczX0UTSRSuDvVfHlduRdOSeuAEpUDmhr/qOLyC8XliSnVjTsUtD3QlVvd73
PTUvRLi+TQUKqZmfS8c6KiDeV7OPvEoegjDe+VX3Pqm6h8pJjNYijWG7k0QBLWumuLMYCqFcRNyt
njaT3yBUlgaayZxadRsNZeNAqefd9QzU2XHTv/dK4u8ST2zfEJrRUfxIW1BUrVAjIg0BH8ImFeLf
YSglb2GQjW9Z3dwETRP7Tqnqud3UysbPC/U2ztDE0WeCLbWKHxsrvK0Mi1nvvrpPoVnGZZXxTkTz
265j+VlQwqbYe3q8y9pBYqInjrxNzZ2/HRVzuK6l8DBmo3kX5FJlS2l/AG11l+UIyeYZuh+25aE2
YPrhRh/0TZsJmQOjvpsnU/y902pxE5Tivi+Tu0yVql0LJdBkiD/aOt4aDZNyYZbo/FbRu8ly7Tkg
BdmYUpduGnTI37yuQFoOJZKdEXT7KRidbkCRS6A7tEcteFP3fmNXUbqLRXgrWxOZprj2XigAuUou
a1ujra6rzDLcqpgl5VXKtpMfbPy4udaK0tqMjXCbamV9ZyENmkbqXjPopxvCfRwKHIFRQeFopvtT
o70hGiM6GcJNX5UoLjAw1mSlfKuxdQHgBbuQ/CNTtPgUr2c+Kk7QBtQ2kmK9mVb+Epajt7f43x3k
uWxzDG8gMHyBzcLYpr6JTqMSuQTWyCeZ2bfer78PHGU7UYbY8UULc163Z2ofBTRJ2ImikG202EJU
VDhIPottqJPoheBJtpc02m04S/jqcVMiv4WgtpBSyUWV1dGC6T6egt41y1k3u25uq7F5j/Lpu57w
aQD1PoeGxptuace4gLIuHJNNLEUfRad3Oz3RmCnNpZdU8DNnKI1ik0QpRAjE2Gbmo4TSx49RWjls
nUEkNyHIJuvokerulFO5rT3E2uIKmq+kO0qtiIqcJgQoIqsVAlrlfszyzCbMuErSdEDRT9XukbQ2
visQtnzPuMbIRyv5XipRMZIK5PnAkgjbQUJxL5ASZ2xjlANbpxXzzYhix14Zp7BFPUiWDz1swYiL
Req9mkGroBXfxbGWDsDPGkekffIk0pQK3TZqEZrTo6A/ylWfO0VnMEElhQ6kvVtf8O8mOfHt1ICe
rJbqobfRGzO/KV6NdI2Iy5P9p7QkietUhKxo/9j4j7dQrZ59obrXvMo6IpxB+QOh3r6Bh2MMzJ2X
T0+ZTps2VeMNAo3HsRGPVW8MV2SktjegZ+7LnWB3lfmnBW2NT/qAnnHflGINIYFnOK1iOmkTOgh5
4xfDP0Zt3GVDeNMyLupabbNtM/0p7TKACLAPb3shu9KCBGyujBBcKsvk7QbdHHQb3cGYNtrg/8Fv
lb87JTeufDk6hIGyy2taOhpy5Y1fvaalMW7brvyux/XWEFSm5lJX7KjpGB2AT09ASIiG1CGSzOpm
CKzoVdAEwojAEl/lPvO2QRRet0J6hGFSek699iM3zfFoVfVdnyH3l0X1K4KJxfcpUe2hldE4RcYs
SsboLWv7K6Ecij/lWJpvY2ZU+6BMyJ8HHgb4jcXfOM2ytI3eqx1YlgXfUcosupGY0bWLsBPuaG7Y
qieIKOK14lUOM8+ux1MS0Ae3c8VWHIm7qgqRDnNId1IRPEpmK+yBUjtFI/yZzNQpZUZKB2gdG5Hp
qmwYhg1Xtd0ordZvszSA9azOQ0corIPVVMjDobdkovIUtwwCK82AarmKsnvICaoEJFlToXZG5Bup
NL4YKLEZo2ErhETOpPLv11P6AjXNE9zNG1wg13+4KXyWa0TphkiHyae5TsiNbsVBc8pE/dMo2jEV
BlS9fTxDKkFHYGlMahJS2gZT4lzsUbINI9Ov6i5xQ6ZrHTlOjrKSPCQZysqaGlLRQdG7REkJbLe0
TTJhfKlSD+VNpFEdqSr3JWdYq3we26B1aMAntlb1CW9otiHVQ9EX8Rod1czxd6dSQu0yL7pXG09D
VVge7EJUj2YiupagjHaJqF6qauVuUtPcFWMNwePZiUt8VSsw7yFD2CidhthCbwp0ZaJI42ZakDCm
UuaURqTaTZp+81v9Dpm8fYDwNt8tY2o6EMxdZta7Ygi30Tj2N1k6vhomS/NTiKyG3nCCFm1mkKg2
IYruNJJ8Y+TKTw8iwtSEetlEGrlNG0IVERVppR1vJr24zgtafVLNlavEsvkVaGJ6I+A4DEB5mwx3
71Sj7IwGE0Fq3x/0oL2Hn9cmLnHHVo1Rc4gCx/cQGB2qZoD4AkqArjFYd/kS1b47JeIf1Sp/0/h6
9kEa1AHzlUblu1EuQAdrNY9S3LxmgDySwspQNbQ2RqjTTNc6yBOjsHatXniRRnGys7Z1A1PsrhG/
9l2xiW4tE7x0FcCUjbTEGE+hK4/ZwRwQbJWke90gn7SGJzkZ3hUWUZnatd6K+Fu0ELumUZ7SQLTN
aJIQB+U29Toi4vFIRNW3JhdD9K+toEgcr9CmLeLzAQJFsVZsBsuLEDM3Gm5q3G3VttvUzdwHMuX2
qqq54mlduIXVcH0t7Y/Syc40B2Wa2NlCplzDmrgRxbTaakLygQifslM7HRH4SdozLofgZz9cWxPy
e2nyKsDpnydKQXmt+wmxqLqZcgNd16DG70tIcu/yMTYfKibRPUP3XeadNnIDGaUfiMexkA80O/Zy
k3yP+9hCBrK1m65u+anptrYybe/r8kcu4zeQdicyVH6VfrCnFIQIroGOeYTKXKaMu4bswo+EPSHC
9CCp0/BNMcuqtQW0GZHWJphL+/K+nBIkZo2x/tCL/sCsl7iDR9YuEvOh6/WdOMCXmlJMg41r13Rh
iiMrj5k+iVd9HHgvyBL/qtqawcRhMG5bw3qWhiJ2uj46dgGisaEfEyoxksThqI9yGd5Aum2LY/FA
NH4Tot7rtL1yF4w6NHyx+Jr3wqPqIV/bBT+GzmTq2vuWR/nR0LKdBxmBZUk9sQSzBGlXuOA8dnor
RVedoF3llfCYcIqHgAik1xXglgT0UtL5+xRiSDMJ7gXkS6+qIsi3XuZfBTPfjcEORkqKxqbQi84A
IaAfV3dFMrhNXWwKDx1BQQPipibXyHs8aIFyRa8C3VlFgFKSwh9cAepWj/rtTGCs+Div3BcdgSk2
F3LFuYOjc2W0N6iJrrsC91W1hu37o8Oo9NFXhcTJA1Roh0a9CofwVxeHSCqyJ5MuuFbWI59cyG6m
JXuQ5r8MbdirMzlBRWzagVOikVnejyqbJMkQ2lgaPLjRU23Kdt36wa5J9U0BInglmT0t3H1NvRa5
rIVCcaL6KEgq35D9hOEXGFv7Jq5hn04TVmRZKOuLCJtALyDP1ZpPNS0jb3RECyOqI7h+2Db2Xqds
CGP2K2nruUzys51FySMhzoa1M1DdUnoWvsXhL7hTNro+sIEvuXqHaPamQXzmstWzi5uxuoxXzrO2
i1x5ZHBOj4ZGdtv0D3NRO8G/Gf21Yd4zhTo+4ScriyTZ15ps8I1SdilIu8omdAVHusV5oSFBWfDx
8pL+0kl8rd98tbao30hVUcChIcqUszoafFGdvQZBle/awtz5mVfvPUlwtSQwHFUht7Iq8meE9O4Y
4CZeEPJhm3SBXamat5H66Rjh5WDy+lVOWuCarWraCvpKocZ0dxCLw3WnThLCuT3KqiNAw7KpcPfU
wqMy9PbVpI77FpTZfWnp7R1q4NyNtJ02gi77/PNVvJn64jcVOMAQRkmKmmtXchWkO7VRb0MhAWpq
Fa9DW2w6rUSlpS82pehNMCDjOrOysFHMsCf4bROkdmX0NbeBhPYlqUMveygjU7+K/dEtQ8mOElJb
q/sI/Cq/biuEsdOpHpxcK39Vsb/xa2srQnC0shsn9RGLOhpSeQw/zxoVi82oh0pFp76W3VS7sr6V
2Uv3sMqjfKZa+NXIsoCGoK8XyxgZfFfOnTTyNyhFCKQRL0V/FCXX0t2gfb68slP389Xowv14WVCU
upBzqA39pYkeR6N+i2qYziOUp/V/3wX86uwW33Fsqy5m4lRxjQHQJy0ENJi2nTTcqdMtUgsrRboz
X/SrucUXBQldRB58xW50PW21bXj0rq0HxYnczPnXTCe0Vj87h4Upkm7kjiNPdiWVxkjYyozAwFRm
UlshHRH3Y++5l3duzektdi6pEzHxfENFNn4zhjF1l52XrQFjTou6X5e1eDYmY8zEAXyJ63tv6qxd
oIy/hJRBmEjLb9rSxHj7+/K61kwuXhBFQiV7mB/qsVSudbW4x8SxD7ppD6b8EAzqtggoA142Om/P
wtuiUAnjP4VyHVm9hdE8DcqBxBuErjQQroy65A7Tfzj9eA/Y2GdWLVpXizMC9U6TlJ2iuo1lXSEL
bmt66IqI9+jyH7VfU+07bQDMBLz/WFucj7bCU3Z1r7p9E79R0oCCEcxqafeTB5dYuxu6O5HfcPk7
nrqTr0YX56VOuXBVp6quWpMDoWTtkHl+03LjvckqAjGlHVauwfwvLneO1vgMBIFTAfLFr4ENqWpr
tAoWvZjXSkezXdK21gQpYbMS25y1JLF7iPgBv1vW/A01blpZklQ3GhvHrEbbVKZdSs2QIcuV43h2
7z6ZWnzGPi9yyUh01R3ieieHFAA73VEnF25lxE39bUjyzHl9uLx5ZxcIee4MlwK7tAyjAoNaDpNi
EkVXypjD3i+NY2Bugn4Nl3b2lHwytNgz2A/9otUS1dXEjyokg7UTyivJrfjz8oJO2SvRgrU+GVq8
N3GagS2g+uQqQbdFE3RDTUogsImK74rQ2HnnfwwGBEt9L25lIRm2UyeFgV0E0XU9MfcON9IsD19G
h7jq5BUc05k2Fr9uHsfB75BpLGezSlFuweOEEyBk2S3T4SUgn7ZrfdxVWWbuG898Gsf2dWgUW/YU
d/RmddsxzPYeuZIv12vg7NP9JxaQROaF6a7hDRdhtOYlBbkintfParLWaStOFbz+x9BbQ5qcvl1Y
0khHNEszLWXZGAVNW4aNOIJWqPZqJV/HxbPumyvP/+lDQrYzC6UhFglF8xKkM3ltWcVJDMSj2Ymv
vXAoYJ64Dt61fytoC48nNWpdMRS42yhGLh6PpEH13PIUxfUVuFzyBmKLut37eVpsLp/ncxv02dC8
4k9J3NRNpdqIJHHiqxnupNf2jYHyyybO7QwgNDj2mRmHp2CxliwpKYnnfDQxzX+KfbAfc/FIE+6y
lVMH8PdlgkYDaUUN7s6vCxEovYye1pP0/tJ+lsZgy9d1vvHqj/9gZtbItaB8mkEdX814yJb4sY6Z
NqaQmA3MvpkeZdEsP8zKSI24Bk38u9VfXyPeIp2BGFRq6PwvwRxhFBdWBHrF7bucVsVI7aseJvVH
k6g1t1jtu62n6NSbCsUPErtR+lujLpzaN1ypEI7IAew9MbwpK+POCzS779aYTM98ea6dyuZaqLRy
9b5+kqSl81pkNK77P3DLQ7X4Q7j318YNz6TKsDp8srI4qJEPv0dTYqWlZwqxKNy2B+MFKcutuve3
6dvlbf77VRdfXZrHkf6maMDyFvss+NDL8zditgKyISlhuJFCUTHRo/QzMuikfE80bW+VBK7DYOab
UM9fxISCp62ESb41xR41OR2CGqpcaohOhxBcdWkXHxot7h36xPGK7z994EFCgj7jPxUqlOU2dJ4V
SSK6da5kMHKjxcImD4Xn2hiPqiVUdwrkLkXcPsc4sO3lj3XGKwJ8Y/sZoGZ6agnyo51gKeUMFJN0
7U2TEyeY5Jsk+9PnNF1T3/HqtWmxM0dungonoJhvBLIGX49ci45VHcgAnMbKNvZ170jZq/DHF39c
Xti5Q/fFzuLQCaqM2BFlbVfcmTvZnfbedQZfk+9UjrBZm6A644pBIQOVBElF9/fv2/7JFWcS9C5K
xQvGg2zDWbop9Ok6tMxj2E7u5YWd5iYATT+ZWpzuPhIFsx4HsMGoHQtZ+tipayD5M1tE6jPjjwGz
IJ2x8MdK0xCZF5gA7rpNmedIE//ej9Wjpr4FY/5fPh5LwlOSb1GxW8R/PQor4gj1P8PB0V5KSIC6
0dXSkO78msjyuZV9NrWIAHU9pEeiStQ91cjhF+2MzHTpEtMeBh2Sp/vLe3XmXpMw/7OyRYqnj8RK
/iSzV0nnyKXPdL/w3beOalw6Vaw/qvqvRl975uYDsHB/RDkSQ1wGiMgTZyLlnjelJY+OP5b+Zgiz
20BJ9cMQ5itX7C+B1tKSBYpV0TXiRCYIv17lmPK9Ogl8TTPqsyvfD5/EuTRlqfeZrKXOkGivQV3d
oTjSbRn4+CVAbtPlnXjw4gLuPk9xRJl+cpCJe9krr4iZStsMBDjjoQGyL2/Fma9CbMGY6gz0PQOa
zjN4OhUc3SD/UIvy0JjaJl8dYT71OsoM6GBIgNIzAyZLbpqkkfKxK8DZea1+8AKYYirlTtSBNjSH
mIZaY0avUWs4WgisP41Qnot+X17oiSviF+gKItgw48hQri8ur+GLQqlF+L3k+yQIx6bfjG9d1a68
WCtWlnKvstF5Wgs0yR36+E6tUkcOomdxeJSYyPoP6wHCoAMKn8skiyvbWGIGrAhLoCiKDGhDaCsf
SvNvyUTmrzYHasx1nEl2tSGKc1MBnmrOUyq/aGZOBNPj0+W1nLifv1ZIC5hIOJPiIdMB1iTFCr3I
l0rOdmGj3HYDASA17cDhK6w8FienfmFw8Qi2WpmmuQkKs7Hio45OeZF9CGW6kiWcVlYXZhZnLh4B
VKgV66pm7E7B5WaE1sj3cQ3SodJax+j7nZD/TqhdoOq6pmZwbpVwWcAGBX4OeOT890+vr9ArnTFx
0dzCTz/y/iEM5B/jWgvm5N1ljZ+NzDfik5HIGwWjzejAwFn/08jjn7R+Lp+Oc3fqs4VFZBT1eVgZ
Pifdz4xXNTjWgnEDiyZYHHnlTp1O/ywWszgXsTJGutxwLkxx7F86v5EcH17GG9lrzX1FQggxvWwV
hxm+FCf6jy5K/D8gZlyKQuA2UjleG9I9s4fznZCpg1K3o/zx9fMmOeBIZhYUFw1HnhLo2OAHyb3N
5U98ZhOxMqtDqNQAxGVujqwqGBsqKG5Spy+T2D944/ayhXPrkOFBUFFxAw68PIup35NpQQ3i+iXc
lo1oV3qy8ZqPy1bm/fny8ioihSIZeStTVpjiWnwt8KUAY3ROvIi+r/DLi5DdfjfKn+Oz1ax8stMk
FluUZfhqPPLWyUSCWkjSVImZ4uZqaO49C6mkuo/3Hn2MG081r5Kijo6xzqR+rRfhI+4G4dWmkq5S
YdqglNE+TgqTLrK/zxn3N+y+yteC/TM3R/qr8TUXdiDWWwQiRa9btVTSNc/6BFRofKxT8zFi8DHq
5V+Xv/yJKTIWMjSeWEDYUObOf//kBiBJ6OlpqqM73uaatVGqrfBdN9cqYif7+9cK5UBkeyhVndTe
Uqv1Ulka3SYESwW85CEotbvuNk5vqvHf82AvrC0CcFAymtwSitGlL67L5l1qycpovZZPbVfb1lTT
oCseBvFQgc2Rrwxv7fKf1j5NxiKIWZh5mUPJZXHOL2AnmNMat+zFQ/1odr07wFOijvph/GEKBzOI
r0LwGH1tAEca7FCcHLVq/i3DzvwruFMU8MixcPdf97bPASN2ujiCug23WaY48ZU01odA6vbFI7qx
kVWuvJyntYqvJpeDWl2admqP7p6bGuVO/JEoia1Ti5oME2QwiL4rs8ltQZ32cQFCXtnHqumGUe0G
oWmXR6WBPiaWD6pcucl7DRfe5cO+PIY4lpmUDAXouQ5sLZ0Zje4urqVcBLIHFrpxBOmVE7vVTYhc
AI5OawO2y/hotse4IVVT1eAZWBaCx3YUSl+JRVemrT/qb73aubVwl4qPlO3X3sD5VH/2obMx3Nkc
KEOLfaI/g0BKb/llJrpdo7pV+ycWvIOP3KuVSnY1RPtQG28TkBWy/16ow1simYfLX/fcaj//gIUr
octYh6bK102h/WCAJHLaaLCbXu42QpP2ztDLaz3HkwF8+mKzMOtMuMIoCQNBX4+4olmlNlGLcuvQ
++an8bYfmHYEBSc5QeldMw+/J3m41nKZe5+tBNl/55a/fHKsazIFT41ZFqJZ5at1oTW9JFQUKnNN
9I57pf3oNTI6V7mTyV15LyNYUyE5ONlymV/leSBG9qBLh1zOAd7nT0QJloCotEXtlpbRL15zCnu+
/JzUWsUMsZGSP1a/+jztbDNULZiHQCAnE8h7cRocPTZHF0VcgLVdskEYLnWa1rfsPI82AjB8vVLH
XV4VjLCDdIY3OozNY5mlqVvn3XPuWYJkU29/RGrNR/k9VOKtUJhK5NQMlm2jCHRwqw/pSlh4cgnn
j2bOk01zgHvyuKVDl5MbRZKrFiFMxVJwy9zKfT3KwC5lE79QMkswAJbfXz6ey5duPiokkjPFIoUt
KqpfN8sAvJqmJaQ4vQodBeKI3ZS8DcXHJAv3ly0tY6b/tURSzjpEcueF31Ua2HDVsJHcIo42UdbQ
rdWdGYt02czJK4MdmLeIyUi/5ixvcfhTS2pBOeuiWzbjFU5109/UcnajjeqbLzWO9CInwbGdgJ2b
EKuV+i67hWFt5UcoZ/ZTMWhOz+UB3hlt/vunCKLtJm8Iq1BytcmyPiLf/Fb5/u8AnSJgmUNuZ6GR
Bk6iZ81uABwea9G1pyPFLQW7rAv5uR2A3rLYCmac7JiuANWYVE7dSPDpjZHmDgxhOIHZOCkTCHY9
w8hlQKENwPO27Lbi4D/5BdBeo8rcNECxJqtvK5MpTJi0HIif9q3ZK3ZfS4WdK95zkpkftEltIZR2
g/QrBB+5UXL1saFraurRg9KpxbazmI1qrQpMcLLr2hA2zu6bwiiUVYw/KlkJt3DbKj+boSs3shb8
7hNUhvxxW4ijAwHlYFdtzBzZENDJhOrZb5qtVYlXpjAxfaVn8pMsSPc8/DsNnLuNfM2OeR7rt09A
YVdKBSNMHSZ/ciWI3KaniP0/zJ1Zc+Q4doX/ykQ/G20S3B3ueSCZq5SpJbVVvTBUJRUIEiAIgAvI
X++T3WN7umc8Y7/5paIUKaVSmSRwce8530kX8WzTsXmfe8EKgOD7PTVpd/Bw0OmyqS6hnA4KxgQA
FhHJvmK55OdZdCBVZLzkEsq6mCbN0dSZ3g82C8+yrabDOHdPlc80Ju/t+rykrNsBUxfnSJq61y71
j0ln1UvQjWIboaQuFpZMDy3pnzGdLWMfvlISd2dOkeIeee6ji/lHpjBSmFiwbURXqrWC6q5Ob0XV
IRKNQfU8mXijdNQfiAyrrXR1GbbNHlCBg+xNTtDP2EQatbeXPs5geN1nI8xWOTP1Fh/yl5hPfC8F
FN7/+Cr+O2tDAOUbDtsYpkIo84eCmxndkXBYQfBf/Q+vK1vjvk0vLv4nM9u/82t+vUmuxxzI7P7Y
iEau2Ghhl0c9MNWukDw7LRMMYohDgjtg/PaP/6a/2Y4RvkhBo6BoQ2Pc+UeAkzWD0Ws9od5GFPt0
8dOnQaudeTDmn3Ba/s4CAAdngF8DAWHwNxxASAc5g0PE27RW7bxTVNevQGPeUu+WXUSV/PZn/et3
92/sU93/tr3aP/87vv6u+gU/Ww9/+PLPd/1ndxnM5+dweu///fqj//Wtf/79l/jJvzxz+T68/+6L
q3R9WB7GT7M8ftpRDL/+TryG63f+bx/80+evz/K09J+//PRdjd1wfTbGVffTXx46fPzyE6XYbP71
r5//Lw+e3yV+7jLzYf004r37+Juf+ny3wy8/+d7PyLHCGTxIr11D6Cl++tP8eX0k+hm8aAzZoGkB
tBBMEDzSKTPUv/wUJj+naBBjDJahBsUpAFeIVeOvD0U/4woEDAMmaYSn49z303++ut99Av/9ifyp
G+W94oBI/vITNA1Y4/+qEPJ8WNIheQAZCL1iPN0fcE8Bt0z7nFLMgNf6rQ2BufRow0CvDpta5Z72
bJG1qykmOsCdUScaulqS3MOIVh3qVXtIustgdvKZPWdosl3qwH3t7agOQzX68Ouq7KYlApaNpZtO
DIcI1Du2UaeOkx4ZDnF4mjKzwfIJTwTLYthJJjsdEc+RHtKW2U1MetRedPLnmygg426Ek/TYGKzL
0AOsX1yCMC3A+VJ7QDr5csOmILrxG3fpMsVPDj+9CxID/1k3YS9hlpk3WITc5vp+bWnfP2AACwem
60yZiGlK4Was2S5ZIDgWNoAyLRzhIDALfCKm5mDk02CEy5YL99DAYpRfh4sFy1ClDqEOd6id+2My
DPNOsC7YSrSnv8/CjVtU1Z/GcrrxFPeQ1hheHVFZc4wFZj4zQa4KcADTybcM5kWhMZbofD85zBNN
5Gau06kHqZMNGGXY+s3rFvINslxwIPqszSdEFRSRz5ejszIc8sR35MsKt8A3OTbJHqPHBmKwWGdf
UFy0R8OX/mLHgJVLOIn9ZFvxwzF0Rdpu2roqGADaGZf9BInoocYMJylxAt0N6LzsU9n3z7OxazGa
CJSsYE3gHIp0lIetnfYK9hdUzFzAqZEovxh7sx5Em5FzwD2e5bFUu0x5YA6oBkoxHsiO5Svhca6F
QvzF0ttyjKIfiun4BqOCOQeKdX1YpzB6oB367XEv04OC+WuXamJ2WWbtzbTyKB+DNj7G7QRs2eS6
fTLLNGf4UFFIkRkCDr/dop9Ed7qDqsGxtCmjFImpOiD+E8KRBC2R6Yk5CCLt4giJVb1Ldoup/cIG
a4cEzn5nhzb5NiMmLqdKRXjrhFcmLnnNqERw0RCDxpxUFlU5xGkhm8NTZ6uoQBENEVnCZZlUSHVA
fyM5SNCADrXUw77PkNMWz9lOTpP3gqikFPzoakCJ4vtXS3ZVb0Qs0s0wxmAzqCZ8UwJYHzMQpvOI
0e6myroa7Fa7jAXa66sqQtv4b7Wo193STNN3NoVLUbGAYp6FQ1xpe+cfUhvBA+V1vN4xYSr8Ew3w
wSewaSGuUuQw6VYF9h4kRVMobkY14r8LPktY00Fe3QxuBhYign2LmtVDwVe7bx2to6dpnb+2xDeF
8EVw9s10I9gkCwzt/F1AIv8uC021sWIhuzmW00b1tQdDI94iYD78k9bwF3ad7PcxQppr9Ods5HKL
bSnJ+0WML3rO1jav0L/ZYOjzRuIBIRmTAaoSvYutVciUck7tO2KRa0aMV8R++6ZSC35AmFSvuFXH
26ZJxYOs3UtSZcl+RCTwJqbXq3HFOOTOhc2j4KKFShqGPsLb9r4aR8hE2iHVOfJ1xrOGeGHcZMBU
Iq5Y6fYlps7tg3Qe7wa0/z81TkA3C6wMKJQRsFHAfcBhEq3mugAncbiVoefIZmaEnug44HyITi1o
UC7OMB9tdXNT1zKCuaA1OxVW8C6P6zcym+VUIxPkQycKSWqhhBiv721duDB2W5vCsweYevbpV4KU
GZ5vR9plOMKZBu5ZO4S58FHjiva5JSGscvBTmCSPyCjnY4pjbnbH1RIABafH9hUeC++s0JVqCoQz
rw+KdKeUmbAMUkYP2MrqKqdOV6KYrcIVmoTdk1NQRB88D3VoXbVwVTXUbbDf1DmX5EgTBvfTgknj
EGG5g9i4X0s+UQF+GXkR4xDfrK1snugYb2U2p7dsNgRuREXLgeLSbVXd7Bw0tAAzM1tOJGMH+GnH
WzZ5cc76MNzRfgjLrJ2+o9bHjjU28gArZbb1fQpJ6oIrqHZRW4jEZoBGiabgpoHHI26mDRxvOyXB
JM3C7nvcmi9oyR+SbHpLhDiHXn2JCYdMq2bNuI07TO5zqG1HlMqu3w9t/z5VwXIii2K3aArjxQY4
uXhc2M0YDEFfMMf8fb9ipWxWe15AXHqDk55tmAglZKwdzQMAaJ5anixfuZYpZLyxK3Q7QqOMric6
AKv6ArfuWzYt53bO7tIBC5SZzAfKRLMdEA+nsDAi6beet02buPNKwrBAcMx0EAjrGhJaQyqUPgTC
Z1CTzt+6mVSvg+3B0W47XrJuXbFtZ11hZ96UPM3QBWnrMTxUDfZGEqTZI6souxNAOpbjBF+jEOj6
2bG9HVsGH3GEDRjBiGSW+5Bn3gXG9vZdrqppcpEy2PU4rw5IyNAgaEQOq90oXpeqdUeT+usujQEu
99AGAvMmUW9jr7qwbHxYFfpExQeYJeCW9ft+68dXHsQ6BCCoLTb6ULWgd5mQ3gP8fhgUEbzUu5C1
iyhiGBHTZjnOCate1OSi5oYrLe5dBZIGII9HU2ETi5V7YFDeX0hAk90MjMiW2SHKwR5IDlnL5zId
ovqLXniU5ZCNkS+AK/eHLqpct/G66JBo7C5Yl1P8E0U7XJhe2ajI3UTUxXftgplWwYTfPzC3Ju8d
FfeTH3s4+mpv9fNa2u6Ejxi0aLgzu/t5haoWTcdXq3BHudTCaTsJBXm6Q0LOyMQWLSG28eUYPNMK
jneG8xYwJyg9k7wNPSDlcARFdlBGRBmJPn4DkxX7YB+Ym8rT1Smmoj/XMHo/GmbdwbetLmui12KR
6dIXKmiwe2eOfMdrhDUeSrAU+8qUJmfMkPwbVqcEsdjA8NpwKGhk6CZgEr26Og52tSCBn89UXCEZ
GfoGo67WbTbWO2L7bq8meZrTxgflX2SIaQwTVZCp9mCcWuDibuFZ3iRD3UL7bFpQWRCv9BXKiLRF
Z4nAu9wgWCPFaP6jo6ATpF2GqQewTbuVpesRlk7z1EzpiC3EXygIKakrZnT17idN+mEvkjiC/iRu
on3dxIG+8o78r3BVtQOC0uA2pUSmO8UZ2yZVSi4wzWDhUlVM0ASN+5fVNPqLgVzauxXpXH2KAN2o
S111LsprhHZvlWBBVaw8+WrQMwRU3fGQglEDzIeF72wXxU36HCr7wwTkByyPwWXOgIdMr+7eGtu+
zKOhl+9Z0A9e6YlG79poyM4mTEZUIDJ9WeOVQMuFhKgj3D47P60FKpIaxO/Qmt21bbbVU7s+Rg0u
FZ3yFS98KppxMHCdmSZFrQWUiZIUlv7IDbBNp8tdROLXELXk1kUeTvQsqTerc81nKldQUnBiPIzA
WJTgPLR7b6zhxSVO7920rs+dW4fNJL/qkEZ5UnWwXCfNJ1tkc9tlqMTk2lxVNztffkk62F0Tzm/D
aL0wA20jOAfTewOQSNMO5t6Klh1QpzwYQAtF3J+NqT+pyjbp0j2io/jZifWRu/B70FKM7r1kP6uV
3sKh9TSn80GI5B4CcXRyF//gVrjmkw4cUKuhow/r+GBYjL3HMbhnEgqOJELd29krRVjv6CLWb66p
aiyb84ISLRuaZgutjH1cnPazfcXV3B8aIKvIg0qGKHkgcI4mqGAfKEwzT+isBWNew+SZd3RhD4RZ
4DcwmCtUQkW5ukBeMCtpwCVyaznqIT22VrDNvM7rXRYti5fHmZlQ5vIqvklhB46vHnxWRozMD7M3
ojGVCY+UdWyaRzbiW5A5CkvlcvLmnuxt1vB92iPJMK8FdlfphfWBMEHuk1XFMMohvecciol/eiGg
th1XquCRUee6YlMRIFjgHgMbs0l6mL47569QKOK8uBtR5TjudkLYBO+nIBjzjFrW+TSaehOEAquw
7Ot9O1fdRoCOBBEzPuCIY/3B3osQ+magmNylzJ0kJkPLzN9iFeKNsJ0jh27BUIXKeGeq0RXBKJMW
J6zGv+9h/M0bmj6Kqxe/G986CD+xmYwXydHiScZV7uOgMts0VfBXR8mxk8N8rINg2M1GTJhN0lsR
6vtYQ+1oY6ZfPWKCR90uMC/TxpbdQutTjO7KJpx1B8SFkDvTJKBJUlLtlAeDzoIS/C7hKT3VvqNb
LeHFjgBFBxMq0Q+NxOW9UiAXRisBSljcaYr4QxJN/m04QMw/96s4VQu4A54HANUmBkWqRereJB/X
wX2MjfL38+hBDOUTqoCcueqt+Ui62wi3HZgv1kYFrx1/TuiMW5ax7NEHcOZ1dKKlGyiKGaxTs2ef
TJpxHB9kFl6fQCa3jIf4p+XsgQNx5QoXdz3Erdla1j5WBLL6ccFqEHTqsHtjUKeffRLiapsYmW6j
jqe2ZD15MyptNlIKfFqV8I6pr9YjJP44sAqM/YAFvNeTSXCMbNj9OlfZBiucfIyiddjWBuNQHffJ
teXrvpnJX8tmAG2xWLxef/S9VK/REIk5HxzWoZyhxRAqrupijqrgxenU36kmbi+TXoB7SKJoO6xG
HACOaU+8CZ9wMaD4GYfFO67EaokZO8CwgIBDRzdWHFTwRWF/bvD51hpABZw/wuvfUuekcu4O5qv0
YliPmpBym75JXBg3dk4H9Dv6/oRIGK+AenZ5SteoL5LRkW/VuiyF7Sz/4Q9x+haTBaYbz7qnf1GR
1OuAQS7syn59vbtsUfdVsAe1zAerxnv3IUe8+ZcxaYC0isMILE9oFjwNVtYCAMa5b+Jzw8eqSJBV
gWqBP+DY2Zx95y+/zTX+T623JwVamfx9k+33zbo/n/h3o6z6MfzD79p9qmv3y/7xm37Xzft/0r67
Rpv8z+2759a88w6Kl996gb82/K4/8VvrLvR+9rMsRvUU42QIzwSmQb+17ij9GWpWdOFgSLqiCwKo
e/7Suovoz3gE1wlGZVBmoP3z36278OcAXTt4mDy4WNAU9P8vrbs/dKRxzPIg/ECH8CpRwqTyDyMk
3IJVJi3IRKyCwZbQ71qZ+yZYNib4Z0oTTPj+0Cmm0TWVA7eb70N8g4bhVc70V6MiTFC1QMDnVKIE
tw90skDI1O3ckG2F4+wIENyaYVOI0hXTnlUk02bF0I4XAgq4W4ZdlOJ47mrcUzTlj4Lw8JSasGty
UGQUz7OgIZgamGTcc1MHK7pkOGcdA950+kJqRcGPCvVyBPBLend9HF5hHmJYoEjA9/RoH83qnQer
Apmq9S58XHB0bGBHezZR1wLV4a+h3WXCtc9hqzTsHomn101FsZzner0CsqwA1q1Yeo5uEh6NDqhQ
F1pWzFuiZ2DakkFCxIMleuepZHxnowiPfp2iVgTJhajRAnfHdFeN917r9+pewGmC7D8PiQUlDatZ
HWYmenNEj5PFBaDaajlh71+zYu4CNt3CAcQ/RqTpZvuknzm4JFjoKYYw4YD+yNhkYV+g3RJnKBVn
HZe8r6HfXoxPxEFiP38RayABWQ/0dEMwlTvNFr3XbSgwgdpOrNGsx94ytv4zWTVWedaEsXzE2jxk
dw0lun9tNTbSA3V2cD6geHEHNGrnYrTEBjNjKO2r2WPfgm4QUeES8CzKFtld420FwpxX6kEhLG7C
+AuwIrQhc6fxURTj2KHx0UBYII4jrdPwvcMfZF9snagMmBtZv6RpWwUfvqYg/luY71VUoJrx40sK
EYx68ZkcwT3RmD6XNNOVt0ebb8WlY6oZv0CIMRi3vjQ229d1Nc2neZy4hzpKC+gwXVcPRSNWV5Wz
wnETSiztmWwf4uyDVhfFwULeVFKQ9dgpHlX3a+um65m7b9DqG5Z5WR9nO9ikLToYqNhx9IfF36jR
gW+Xp+2cdhdMSZPqEOupbi9Bokh6hLuPOjCx0UHMG97j1oBIbb7Whm3ItsoNoCGmv/6fxkvT5Q3y
M6LSrD6O8tk8rkg+85ShOYlJyg9mHGuyMVojHgDxZQxM44jO2dYKCs5SuzCGJKCs1QfURl54GHAI
ekfdoOk9uDV6Lltad4+p8Wy7X+pqGG9lEusgN4Oog3wZtf8dkazNLW/F2H71IQDuC5AXFnQmHNds
04slfJtxJdc5yJufYwzWITBGZu+0J1EjLxQGpY4hki5DeiAab1OHogE+fNFM7DLNURQVazrrV5z7
7WlKIrPz4FMhJXIG4cOCrGK4nX0EzWl3JTCwSX3oyLPnmIwaEqNUgGQS8PfOosLDdaliHEloRKIS
qnK0EEjSfLCpNVuG3ESwrDjfc6+vUKGuFbhrcp33ihD5GPbTvGOjCp5CQT3kOnSItMOh+uyZofve
xQEIHTF6iGUVY0XbKaggjmkyL7ieVPUcV8GZJZIW4cSTzZxU641FY+RkOBh+oJ+lPhBVWXbKFo4P
uOJdjgQ9FDgsCstqaWZSJLVpX2qNJqoX6rjNfSTFf1TOiwoB7aQpVDrXzwGjqtQtNyVhbXJh0ACc
MzZ/ibQaMUd1D8GchmhlmWciR78U6DgWuvG7V8FXXWgbmtcK0plbFfRij0sIWNO2pch+UU1bRnbV
6G3UywnBqKb5TGYbHhBhi4GHRv4YIHF6ZQ+eL5soJ16tCq+n0J67qh02NqP2QSCR530AfHItLfM/
F8+zXuFlEm8cZBtAfemInDg2i62j02IxKTIrcn013QGkV3+lFGOGreiX9byIhR1rHMhhIx/RqORx
gPwLBROW5mCvfl0YzcB2xJlkyFfKwhNbm6ujHWlAJBeVnBFpY+14G1Q6vROKGYlQKuO9G5Y1WQ64
5ZgeaDYPWREyoHKfsdCDrTwmdvgyYyydPVks8fWm0bb5MZEW8SrVNNCDWXGUhP5gonMZ03XkZwkq
NT36XQ9xQxyv5gWtyRrSa43QCdxviTXAOvVpVURLQzSwmWE2PUdKNmY/oYaoy7mPSL8xq+XLNzR+
wR2GxL9+aWjYnKq6rgPMnWAA3OoE3ZAdgUxIwGIXtknRySzoQA0DibWmq0nONvAsyUMULKKgIen5
IeuaOrzRYgI+pPaHCDgdVtUHw3UYvqKLzPRXnAYBmKr8zkQb3CEZCvWpUy9dXGms0TIBT6UZerTO
E11VAdagVnxH15e4D4qVQX2OGDkAhBPNhkVHr4+jpgSBoh8xDgOhFJHlPSi340zT4ODBPxVeTCIl
uFhZG8PAWCXNk+JgqT0N0ySjNY9wlMVIGPLLU40/GUEImF3g1OswPwAIdZXTjqej9KGXSOVF+yw9
Df6KntxQzfKzTwEixG4v5K31CPsEpapzGwR1m1flkvpW+pRegMvC7Y0Q7XWTmAxHaiBC57TwAkGe
CJizu0QY99AnCYxB/QKaWOza9sX35gq/VOJo0DciPiH+crmbcB99bQfdnYVpgofBQ1SMq7Gg53Jq
RvS+ldZFkI1tMboa/DyLPBdr2FoG0QA4aCjC8UO303CGj4jvxWidV1Iuhwf8oUNScpKFOxnNCLSP
5xZ8zHnBgShTGCdd57GyQ4uwA59KcO8L4uZ6pB8EWbYlYw+NSodYcG/jACnsburZn+IdOhlVXHZD
5YcFchkqecEoQ7wkBmw+X9fhXSLoV7eofshjT8pSxlNlNx6Rw31lEX4V0SpGBGcW7fHLkt2YCvmj
1xhZFdCmcaxDI73FHpfeVfFiQDtCJ3ZEAhK4mUiCS8Q+bkEjgp0KoQwID9PZrqn7+RVAgzosbTNO
ag8QemwwK5ySpZxxkR1cDEY/WKxreO5JmtxmYk2bfR8x+91kaPlisff23ZQuT42N4T0Nku4tcz4Q
xxgzQNGern5pOhoX64Ju47By/dI49Ds4nIP3cRsDTZlmdeXljUvwSa/oAX3icrIb3WbJkE8YKN56
6YJRji9pcBMsaB1pzfwfg0miwyzSAdjQ3oN4fpHqCGBUepNcFaeNERz0uCoCXnB29ijXLvvSj2Im
mxHhips1UW6D8AjSHyPop6pc4K04cr/5Og+zv185uSJosTzuCAZH23kM/D0BOufFoxPOg2FiD21N
1HFCI+WWLxzx6MZtdYgoyIiqeEuNWo49soIsxCjcSGiPBm5v8LR7j6JtmEehsUcSNcFXHgD5XMig
13t/tOMXbxgxwOkJUXch4gxqzD76tgzoEj403Yhxf4OO3D2S4SvQDTHqu9RxdY4HIBlbq4PT1E/I
awcVTwX7CsW/B0JvHx2Wset3bXZt4AgHQqxFDFlB6gQZQ9EEhBfmYzDiLQtETcAjktfO+OHzUMml
AMOZ7YcwkfeiCcZdD0b27UoVxFJOhI9IDjL7BDk+99R0oG2RpLswnon7rEadUfZ+RnPB4/pMyYIh
Xu1lwx4K/+5Fg8xyVE0PZFTC9DPvFkgbJqzAQzGYaanQ2pf82rYk1ybvdePJMD3Pp9UTj0MAGHGp
8Q5gyyGL+ex1ik5UG/dVdfZCJJAeAISUAzqGEzDW4zI994GVd1wmwVZRMM3ykCz0wcHKrUFXnvkL
Q9d7l2aQm5Y6xjw5x9CPfnqqzrbj4g/1PUVJq/KgAr8rwXDukqz4FKa26W+WhOK4M1Ctb8gUZRtc
F7QEOSAFoydtbpJE4/5T/DBVyx2YZY8MI9jbVGL1aDUJC6RVApkdBbaoaoN1cVk+OgJXZA65P5ty
YdsQzTHwY/fLam4zwMrA3K4lL007kk3aXzV0bsGgPpGW3Is5TXfGm72zl0VqS+b2DfPC5jbzGu+d
odF+P1DGb5Mpa96XGJ5Lg/lBU6TASH+i+QJqEposJ5e11V4B6/aAMgvC/o6CI03RU32YEq4M4J9e
fYQNKMYl6TADXXAHvGF+U90QVgG92XQG0mR0Uw5eNq6FbUG1rQS4FgtonbjLtQdEaFSf8OIRI+g7
qCtMkwET5YfLSbeDSPbN0IqzgfQFGn5h9HdRVdVtAwblXmOsxnMyTeOF6gzrnHIhaMngTAdBSoFp
zbKdCQk8LrOE8gFMnqArgqbtaoj/Jg3YT9u8R+FCTzOqBAwAZ+Xbks5Alm9GLjEmXrUEhZqkF9tH
g9wQ5+xrt6CBtJldoHmB3EN1AENrLONZ8wPzkAlhPAEP5WrUnTbWgHM3z+37WCmA5jDBxXwTOGr5
gOtpncFn7ZZvOO2As8rcMpRZpNN34eMgjYMv41O+ApZ/oti37m1l0PtFECND0z7wwO1s+5RusRsD
1e76kb03EC5MZYjPHJikzvtQDH3yUskAc5MxpgrKEOpMHuACVdvOLvYmix0QyWvXqwkjbzqMBbrD
5L33O7cAkT/3yNMdXXhnez3ea1SOtEiJHTDvm8HAVClMulMa8UMCrfT94DC+QpoXpm1jlySYSq2h
eJeIyziHuNFd2eFQ9y1SXnUM1eoP6NCmroJWc5mfEuwu6A4GQOQVkO9VfZHGzIJrjmbOidPaHPXg
JWhe1/XymHRzb7cmxf4DvQuRpXJ03s/oZVx6T2Hw2SfhaZk9HCqqMGZblzUVxmWTpHfEI1cZb+vt
lbAI7M2yEHjEVjwl2p9KvtT8acXmmW3CaL6LUwCcx2ydEPMbuG0tMlUOXExIa0pxMY4hQn/zGQXE
xk7tchHXwdqGKII5OoK+DEaunAHRmroQ+8QMCriBIwfrVLWM7g2nPLHLCE46U58mRdNIabcRa4Ij
LnKcw0hl3lS4THbXoazZDYxb+Yorl/Biulp9SpCUAdhp0OUZCxSr4oq+H94hdiGo8oAP2zJ0NKI8
mNDC2dayh/BkDRmQvMOA2VDaS7zArouXXAYSEg5CbPTIMLHFGAo7RNkHwkvOiJ5HdiJOvu77mAIs
SBuaHVummneecCDTbQbQUYIJJrJ7h/GkhhoistpDhMZ1WrdvJcFfGTCHG17OM7D6s6ugS0P1Yb85
DnLgTqPVyndAd6/pTvaRfw9Jk0MnY4YP/iGGmSSF7DdeoYAJlhDWUKV6D2qYmMHujZID6hMU7trD
XHqWkBzXNa+OXW1x0GaJ4rtOtuljhh4AeFSNmu9XvElfhlizFyc1f4iDdXwcYixDB0Nss12WuDoR
ENV2knnxI155EqMkH4ZPmMWWe94F/oueUN80bSPzMCbtuY61l/Pwmu2QpCz3uLzHoXNjffigOLUq
t8H0YtWCytL/gcHyVywNUQnY/05L6iCRMOgMGJwOicfDou40dNNJfQHeXReI1HiueXAxCzx72iRx
OQ3GbtYqC/NMtnkcT48u4AEEWbXckmW+sIZeKkzevD7kG2aivaLV3fW3h6kpYjpdAhPmC2GAuvd7
4eE+88Kt9davMT56ZA6uuMcauIkoQpkEFmwMo59BKSujXt74tUMNSs6NN13qRt7GrHtPXfsNWN4d
UzWaI/UAKnV/P43xWIQEz4Xz+bFP0mUbh8MJe4G56ab6PHred1jin9EvQ+K6D2mErHaOdGcUCVuW
Gky8jP0goQfGvg/XLFTStEOwbDMvTd60cWn8ZodhNDutgB1XYfstgayGDO4WyYK4zYg8acz6TpWP
edcUyO9h4HbYrzZkoD9QxiKmoAHpE4cpP4eu9ltrEEAdr7asPGTAKFvKtP1mdFNaGjzb9hpUZQFs
IxMqlAXW/Pq1adjueuK2RsXQfyO3dezsFlXsw5pOJ4hxNlEa3AJcsG9YA3Rt1H9UHv2CvlVbomOK
eIOuajc4mRSkdbeVGktA9Q4Q0GKejg+S2j0nIEH9B3vnsSQ5sqXnV+ELYAzKIbaICIRMraJqA8vK
ygTcoRxaPD2/uJfXODNmJG02NC64a+uq6s5CINzP+aU1PQM4bZkCIg/pTUldRddmr1ab3YnC+hqF
dSvpuEej3G9hD/NbYHVspG61sVEIdsMQ0kzgn/w5GTk6CRxHmdf78oxuaScb8w1V68kq9d2cjvdN
ZV+sdfkWtf9T9j0pNuu7o9wXjXcs4oZ6XnTCcTe/CVL0zbw7LM7wbDjrXelKvZ85oj1HHnJbfpl1
tVvM7GmS7XNn2L+USz5T44o80rp/mJ05QOSE4kS1SeymxmUsqbk1XHkue/tdhNWBhfE8OvkuNR0W
q/az6p1sQ4Bdu89s45zn4Y5w88dRMA0l6QGHiEW3iMvOMcUD+fBdbV7XlTfCvqlETYz5oWdvJWNw
2eekxM7hLiGQDO/etldO+DghgSIoGh3LNk/yIw6Xdh/0i479oNlWq4aHdlgBk5Wo+RGbB8BYwDVr
mydOLWOXVN4dh0WxEytcrdALcWfp73w2v+gjYHizHDvKTd/fOKOKx0GYUdLSUzf28luHzrWaxF1d
FT1R1HRohMlfBRJGrFKHircJkhfNVbJdw4I0RNniflBqW9T2U+PWNa8l7gW5hrz7SEFK92Su9m60
mCOMtYxriVKjWzljctjWQaUPo+wvPu9jvbTU1t+EHX17rMbmQ3vmvhjGGSDno3apXi/KR0nAcwSg
+UB1xC+BISNqEuIntJ0eWTDp0RXHouPzHBH0qMR653C8rKtzqQ2aVex+PvtpcfKMqtoPBUA6+ebN
LfXePJWpNe+nIA12hkfEVV20T0HFGqXM8k1DWvZ9mj5MeQM5nwfZE5DFNZjNP6oVV82KDsbuKq5U
21ofrNR5qkc6nJbCI2V78lm9puIPIBobAvy5kZJaqYNPesKdV+Ez/2zUiFBV2U6SX+Z00tNNaZbc
O8zRuzmQ6qFSvHSdNJwDfXR0PYxFEXbRwH8/2960Hb/DNXXXTUFCch8VHrqybdXKvtjkuNgWdoal
GSnJavJoQmS29fyuYYej28Oci6jq5gvz7aZww5kPVX6FnQE2oycj37vrGlyDIUufq1XZ3qGnuwqp
bWZwOq15qs7pBFGK6kvLGdtHCbtbpUnKmFWvG+zdI/n7ubX1ysUisZn1ZFvf5sF0NtojeiV6LGY6
93YaqWEJzt9SrdF4/Xmgg6iMylbP9jbLQh3bjc/Bi46sftfVPKCcRp/6Sg1T/1gM7vzMLRK4OCDF
ehlnrfemJdETOYG/PuRmWDyURe7+DeZg/bFnf/lgum1o65kV/QJu/eoC8KQEdMSo3a2NI4o7TzpB
tOBv2jXO9DerOW5LQ13bQIojhaSndUJ6udjDnyFTv9TCFiLyYIMq7T7o1HFN52Purp/0hWyo0Tla
AxBkqWLYlCXyhfENfucSidhVW+rY43mo3iCYz2vIM+v6VwdGITYQqkYzsY60+d3X8BtxuRjnxg1e
+QpMaN9R1WfhfAzC6TS0WKXy1T1mhfVGNQW7vdjQdvK7knkMz8we1v9Qg7lPMb/6erla3vASINSl
rVjwWJKdxpPrBCP5GtirWmu3cvFka/vRs5zL1frRc/9NUPcf1fkBKLq1oyTjwxrSZ3Tjl0QP+7RP
P+1Fnx3bPhQU80CAPJGDFIVBtXFt8t9s/3dR2MCjfvMD8fiT1g3z5LzNtL64iL4Po7mcnGQ9Yiw7
1nq4n9yavon21CWScgb6wG1aKCg+iJYQ+Cq03tv1xbXkNkETMtPs6vS5g6KipKyGcSVZTBAeGiW8
BFWlY4QRhNSt8ULu8BjM384KIl/2v9taTnukUHNUuuT1D31zztfkLS2Na9g3475yKX20dFDxAc/3
ns7+hk5DPQ1TXuS5C6OLcs4Nd9VjsYbsGC6NRdOPk9nPpOK+VU6Xf81TNURJD7gGduEdy2l8Xwbz
FtRnzLyESwAzKMONsaTkm7Rt9wTkHkbc1y92PlBmsqKZFuZw0YNbx3kh83tr0ueExSZeO/LD26Rx
fvG9lKfRTLOTqhDVAUrhV6CJwuxHJxZWJ19mX5exjfessnIQxOJLZD4RB3QNLVspjKdhRdvprOWW
lfnYuONxxp90KAPLeAMFfyznoiJTdPEgTJlQES5TNRBVaOm2lGRNKNm66VK1FGwVhfeOkYFoKC9D
uBO+CVbUEPlY7UfN0v5ySn9+or7KuuIXrVHjMQzUyDzNJdyqwbyyfIHSWgZqXD/od3MDl9AFY8c0
XXyhjMM05eCo3+jeD2779fjYmKo8ZKtvDlvqn9arqawVlkvOD3TFJCenLYxvadEl0+BjRI8/qv0I
N7XpavuTLhzenWRy7nz4iCOCtuDv3NIoxel96qpAvra+vpUrInm2vOBv5yFZ4W/igANvkOMs0Dl9
C5w5zocW/P6xnAYjxjXXbHgZdxnyxrt8Fk9CtxPYzGxsg3kViApDGc/L+jasYkd193RHIvWHn5vH
NExXIhLzLSjpp51LprAqVjaaYeyc72gwqY2xyTIHfM4iO/e/SIB9omZlxw80xaFJt7tM6/aayTU9
D3pAko5KAeZp+eFrAFsncMQo1fdPQcu3QaAL58l6areEZAjO3pDEg6ztF/goPi8YpzNURHOdcesm
G9fPxY8W03JZzHrZYURpzi7qe0JCwwWzJ2eWH8wCqVnHy7bAKs2k+p5IziIF33fJKK+n8WQMHAS3
XtkNkldYNUEkQY7ofBzugkL/0miKD4a0xb4qlOZWq9pNGFb+Q1H2zwNk57GprGzLoJJGNpK8O7Ta
D1N/mw+z8mvy2WBKUOu41bazmfiqRlSP4EvhbI1sI4QpSJP7PFnvOlf+zdK2ph3Ecx4Na8Deorp4
NB2xI/X/oI2mOglQH7Y36BJnaeKwBxEZlQ4inKBvrVbrrfFD7ixX7xjX+RmQohXHJecEnmpu4AGk
Dv3sZO4zyob2ZtABlTd2harKYJvv//rLksUG4eBHWVLzMdj919w5Ok4B2M59ryroT88wt3XmFEci
HD/7yn/003ItN2aZvYTGjJqcIJwHISu5zw3OE/B8fa19WhSofN0ZDLYXPgr6AyRMZlCXadQV1nAy
gOnKuS3vxhYgpoYhCCgjGKuc4gXzrfSq8m5IRr2vx9w/z2hzo1HbH73Z2BvfqU9pQVfUWMg5Ls3K
P5ToN3fSZk51uyo5WKugZEd2XPEQBRicnLLdel6zt8bhZ7Uz2llFr+IMRNuPvNKbTo1J7RNVMUXE
V4CxJLg1D5WufUzaKr1zl+XoBrUTL6LY9tPk3Q1L0b3kRvDLN9tqb9dVc0rxeXKQtwCirXtf+Ykb
MTXeQRU1O7NM7pZ+gXzpcRFY/Vzg11gh4IyMzt02wUYCSLxZvblyoylV62nqGrUvm1DFchKS3jZs
OpmVveR1cslU9y2VN15oQq0I+SggRxMDZ0S05AZGYruzWOjUGFHijlyRpZwLSNp3jW28ZUAhOzlV
+oC4HtzPGCpsDV3W/Q6s4dgq85lQ3hBiCb06EUIdPzL6GKRtWX/iZrFHwNT8EOQln0/Z1MyBXCQT
cMKvaiEdlDVz2VkFcwSryiabU8F+iZICmNaeH7OyNr5rlweJet59mdJyn3TByxr611LrL/A2445m
Z7VdZXhPj9ScggH7wTlYbJj0cg7tQ9211Tc6g10tEfxEOhmbv+0YevtuThco+iQ5cO28UmSIpG1p
yytMqr81IKaO4ernrKHdg2Pp5W5AQehuktunbfuc6GBoXJJZtzccc7r2edmfpsEv3qlJsmKR9O3H
XPnmvm0n5kZ0l88us0uGwzBwHvtwnY8qBGs7DbDxcbZKrGJ1VQ8b2rdLJsQSIgU4nusw8+r32UkX
+h0d9bT0+pb0BdfA/vJOhw/lQnPbbKAH9QjxVwHT2ON4Nu0E14S+NVPibrqX4+0GCWD7HvvAVEuk
iSzk23WTWtuICE8A9aCxoUB2sjWWBsZ6NBB2Vp0wwZILv/92zaGGJWTYZsz4FiH7QV8RUelaoKUZ
xQR0kKitF3IBJmN1YEK1sMbQ8Unp/UrAh3oWvfXh1PMd/YPq1UHbvpbqB/vT2+IX21C1TyKEEa7H
fjkiBXr1RCa2bscBCRv8aGflmTfhHKZcVovRd1td9Xy/U2zzTfBqIAWtups7s4aLbYbPOrOehJlC
h3njNmh4+cMuxXOj7TOw68qsl50ceGh6/rz62OHfvimg75n6z34P9ywyecoLRMfS0hV2/o7goVu5
Jq2JWfiYGKt5ylJf3guuZCq86kG9pb7W7LsVot8Nmnf/QBLG+GuohjaestJHGdsnxtHpvOq49mra
KmMx39IhmRGjInMdtks65whUwhki10q5+QL2pyu3k/Ud1Eb+1Ejp74vMJqUHE8PCft5S5GQXHToi
r+/NBKdRa9KbVYm/pKqAX5Tyl99NxoeAHcDWQzfgFrMq2w1hhvtRpN6hbRsUTKmw6IqyO4GoPHeK
8nc1QDiescXTUtwgO8YAMxkywX1kNrm7NZ26iXMnyernWlg2DWFqmW7NYKryLvgoaZk2HD29G5iF
rIhs5fT3kDrBjqAR+dJnN1YIobigctRcwa3xzw3DxvFXFbd5azIiI/PIIdzEoNczrQ3yydBufl4R
pP04i+99TGMw1ZFFOdVzXVp1zN1mPpdVnd0nTWtvm7pXX6tD/zmPqTsvBV2DoTutZwuoxI17kSZ/
RSHQSge+njsW3zk8jCvj2zZYjXMCSB1RPbfGEIxgyVbSYUhCiBOFhshv0rPxEaCEB4MFro9QtaED
p0fxXISZ/2CRtxEbgaBsTPfrDdr1rWZTrHVCBkJjBAdB/ktHdaKYDgtC+HTnGJXcEC5moO5a9Ydp
TSWKu2pB9TBuQuMW4Vw3KUuoN1yJ7i9fatfw10tWVxTWdt0UNUQ0cDH4cOqewUsT1QxipBS4Qv3q
chJuII4LvoBO9TunAmOhOdNEAuFi90G+w7GX4hDy5jeq0OopmoowxMK3kAy0qwwd0hhZod21PKO4
T6esy6Jyya2/9HbmFx2091IQHguqtyabCZLD4nORzodo8ulPUHRASEFuvkorE+YmGFr60Fx/glld
KK3cowqiv1RL036ZW7QngMXwv5sE7KWJ8VWM6jL2DUGKveemkaPG9doghCr3KvRKyhmKatz6Vsty
kMwWkh2n04jJXEDODT80LVFg9AeXTW8/ZkXOzE1h5M7O2+xAzcht75/LlBGzGeRlkJV4Cm8QAC1A
hKEMojxr4PYAs1HofOkma9PDME3ImZ38U0xmsW3tBAGhS99TmawUB8O8clAXRX0ItZHvVDiEfMSI
SuqJd5R5g9OaQLc1NxVrC9iJ6ZodFb2Y0/K48g39omTg3HtTsdyHlbbXyKxX2E9Wp4207PkZnIfT
dNW8XJE5lt5JBtK8V7bRXdDx2ae+92Rs6lt7BH22e28ixkMH/YOZ1Irzs5KPVijdi7vMAfo1oV4H
r3KpM/Qq8o9Qt+ohn0oodOa0tZ3nDZLXb0twuFpTnd2684yHaXAtFBNT8WCvwfLpUsl1KwuGkg6C
RFublmjIOMD96PHWpeZJKto/s6JdrDjoCicSzhK026WbIMNCXyhi1k3wT8GTtOimxZtXZevvTuNT
2RiGnT93NBvTNa17wG5lK6PY8eaBmQlbSuaGtaYzRqYo6JbFLn7C3hPfOlFqiXFpEN9mWssbk8vA
JM2yid/rdXXIGrP9pmGhGLuz7w3+flx1c697o7gBi374UibzVTIqQVT7LmxAtVZR5Sm6tnmI4wN7
cvKAZ5jyc8ndjDGzB8KB76uI7CHUaarD76FzmjtHhuNjZvlVu7e6Zr0gc0ZD0YgaOzUO9KhRtk3F
tQe/M3qgrGQCMm/bs5tl8QLRdnM362B4R8TlJ+9pR2jzToZhcYRfNVoYdQ7qD3G7wmXf2FHZwZ+c
x1HhWEuVF/LqjsEdBexucoBbopqzbcDSuiUp7p3WCYx9b/iMk2VphmpfsTcDmq521QH36vDCLYMl
bSnKBCecRWWNAJLDl2fM48AB6Xq7kOX07wznj7txWGgobCxbbodh9n/8zNUn2k6ROk6565Q7t/Jv
FaltZey06mb3aGPEwgc/uVjth3ohg41u4BPCpeJX6wFfFrRtH+CALGh/2ANkPPP013Uxhjt9UOxS
ahLiLOH/C9/RfqY+RbZ91x5SoOU6GlmncbGu1Y/IkU+bmfXb8bXlHSq5sl2rNnhmb0sQ+JpFDBVT
xgurDt+zzF1nCtLy+Uj3pRONBMpsRplQzdoTrfzIXgAsPIzLVjga4fBqpWiB8DenR488PZjHymdI
GrsvNCcfIfLPvVydZA/UDBC+OLjvs9451GLgIllvAE3p37g4G9+fAHoCgpp9ayuk3x2KKrfLKLf7
lSugSsZrlwbIkx1KmG2HQzDTWXOwKzfdmwRLwdVggRmigVyXF1mUfHXGObT2Ehu3QMIcElTgyCbh
na5FV+wqN2ufJ2mMfB4TplxK6/rlKkgDTTbYsMKRXWBCsibw94jLbZhcSXEAD44oaUutaFxIypAb
xTGQPKZZEBiPHC7eSF4FN9wtHqHyulO9LgxysPdw5E5C9/YWJ7pHo2avuruktnFXuYrzn9rsenqe
prGyN7kRbnO2eEpBZ5JuAiTmu9Yb6L6lqGU92U2hj41ajOIxW9nrj1ONlSSuuczPeACz5YBKleuB
tJLxrJys9g/ZNCAE9gaRQA/WNWzAyKp+yyMK0ie1plP+1NqGG5xIA1lZ10nAiNpKmrdsQN8kYRfq
a9gEdqfr59SDbI5GgsPOjcrMl0GkzdHMm26JFjcspr1udB1JrTgsC+ygUTGr4QmmlRgllVbx0ASa
PkHCEbaF8Drilman6/awVZqum6Dkf+2wFpfwHFmf33ttyb9vrGbo9iIj3SUaJ9caXylmZgUZlIV9
kRN/Kqn/9FVzgQdxrspUbvsyQuGaqLcaKyQ7w2nxfAmVrr9M0x+eEOMOV1DWJtn0XTqbV0AFnrAt
1jxOkhG0HUO+ZnN3FZkc9iBdGWOiDCFpx6ml67SBJlaPIVNqfkEEiMo9WTp04HNnOXRM4Ff1XqYG
G+18XHlY4ZFzVyx39Pp4aJoZpQrrpx2zpDjmQSnK5zKxLQxSvenFbpLXfkxOCetWAb90ofAwtI5G
RpbDkYJlBydCP89nFOrdnvJO1sxlCl5ZsfSTNxr2AG5RLltOLrvcVxQ1PgDk6R39xnO2ycYORqns
s19hPsEy436lJ/kGyLfwfqb624TaeRPOBEA21hlBLVWbYRcHb3tmq0yJMGCjRNuNcO+jWyTO/Cqc
53KTere6e2QM3knoPHisVxzHEB1U6zq1+bKUnjiWNaTMnm4IlsFh6e3TMCN92Wgdri9DbgKi28JX
X1UeNtSxN4oaV9zDw46GZxfpbGaFm9alQrxC23Cmxl3vQv6TFoxgrYaD17eooQYdKvK5uAReUlDP
cZMiZ39SS1M/BJ51sRPTcM55jVwqTlJvcbCfILTNbTz/yPcccjdKexyOkyJJa+VIKEcH77GTGWuB
SHkR9plgG/dhtMvdmLaky8ja2vnJuLzkHekfR27I3wie1d+yaFtE4EAVvvLaftswmK+nsFr74YDw
BMc4YQSKlXQ7pU32yYG+fKd8kXBoi8UadpW2GnY1a41JJIffzL3M4Ky2hu4AJ7eeG1JL8wcApiEy
7TnPrm6RBzK2el+9VTTEqC2PEas1wRrNzzg3y9WlYX2O/QlowzTWMUa8oXkLVR1UD13T1e1eE7uT
YJ/008uayOxUVWF7LcLCOwQdCSyR19qdGStjoPq3g7Ikv6YsfBhRuSTMDlSF4szr3xwN0IwYOdzP
Nqo3bubckr/cIQi4P0mTgHn2Ba0VIHU4PMQtKA8qz1P7IJDWNhyL5sF3u+afwYb/3x73f0q3Ev/b
dKv3z15+fVb/jYy85T945G5/7H/EW9n/5op/5Jeagev6RFn9yyNn8SsuqU2hLYTnezb+tH+lW1n/
RhmRS9Qv7jgLnhqz2b/SrW6/ZNoBvx+/GXqn4L9ikXP/U+mvbZGoakObOxZKfLLCbx66f+da67Vh
pyjqrOgWRNIOT9J9SvrPhLwFKsi76rCYe39+4aBS4eEBFOQ5lA+2k+6SzGaMAUQtdeyQhWWErMTt
a9W8O/pdMDhPb+Z6nzWPkE1btQ9pllXz3ks2S/Dk1V+3vIT54ifPwnr5hz3x/9qL+v+iRdPnU/tf
WzQRKfTf1TcQ/n94A29/6J9voG3iqjQprCMmjRxy+5bZ+U+XphXwbtoec5hvWqHp8tL+6w10/k24
RM4Sa215/MOtMvF/voEB9j5aqCzylv7h3/wv5Kv54S1/8N/lq5G/7mCkxlHi8oPw/fhPiaJJP054
2QoMArl6aaSq9+SuoJWa0TpIG1ISCfod+U39VvMyM0tnJYpxtAKpIt+DDhJMhd0QyxGXmAiodh9c
gg2Kbir2U5/paCipKWmAgZtZBa9Iud+mKUAG6ttRVqprX+oAeJaB3Kvmp7Erv3mQK/J/3T0C8X0O
lIdEOVEhx0wSuG93mEJIfyu2kyzIHhjtGavX8qr9ttbHGqrAuGm3UCgFjk9GVOvWaOpEMB59r5j+
IE13ImmZKbDCQIKPxOhEnL/RnovANMgscJdX6NH2W3JrkvRRBtshkA76YtHFpFYM9yoZJmK1+ozF
L/ljWqtxgNHPD5Np1idPlibdOJaJoyoZDmDK24p4jU3niSFuBHwRe3u7c5JQInZw5i3DzhiHXnWq
XTYqZ0rqY52SNgE703KBwlxsqWK78fhgETo4VU1i7AM4/304GC+jV7bRXCu5p7FmjGoWMKxGvdxy
fH14t/ZJh5SrDEffhnmpOU3SHnZDZeQbInGPEg8Dcm73HFKrsTfQxGWh420LvQ47d4Jqk21dn3uQ
3ktI9OZOTDagyZB5MUYk765qPAtxdkWuMNsPPjZcb9LFNCDStHwYgA5nZ2WZ8Lv7BI9c5DIk4IDj
N7SqvVclyKE5SkHSU1d/rDYghggqCikGp7u3zIR5LKenfrxpw3nk/SmZbGLw8oyNBq1RhhVnGSnR
LdAGzv6HXSbkuOBfjdx+zuCNbt0kFMaippiiUYmAtjik6PhLswvSJkGSEGvKbHgiRojXP49hkm/y
Gfrf69Z8R/USKlryGYpjl9jerk+LbJvQbXpws1nfjyJL9rfv+w6xBKfvaDevXqqLj7RzQmJEhpbC
HOLrEl7+U+EPJ0bt72UE1wJbvlZmeYeZw7x00zJvW7aO2CSw5WiMs9w3QRMgWHH6E7bdW1xy78d1
Koy90zP2dbMoztQzOnvZQfyIWlS7IYObL+lRwFijF+SSZrkvSYmi9Qr3VeTyahz6xfauzRgYFyfX
1a5j8XoKrcA+LaVBVnQytoeQrWGHuvXTviWR2S0AJT2tvLE6sY4UkXlPsyUHJGHQiEALTXbRiF13
qHYxKxNQd5YTEL+hacQWjvAeGqLjsFOsDYk1LkVine5f2dbHu8zQ1tZNg4X1JZkOWdmQrqimBjem
4T4SM+NtiqHMoaIJllux04B0fBE3jXrO9uw4W5pqNyZWez82qtgXLga8RWbJoesAtBcCr+MFmDmq
knYBnmrxb2YkdCVkBaH4xjKySMNEyZJ7fwuiGn9DYcKbiTA95wrKZiR5K+tHI92gES5/MOwMET8S
Kk6vtV6bxAuPfhqyepn2gm4yITRhRjCaR8ON2l/DMXgpjCTcs4im+AVv6r+QBqpNJwQ5HiaU3ShB
ulKULyhXXDe55W/UR6IvqnedBNabiTEitsbsu+qCbMdtMpzmuhQ/JIYN8Neq6M66UjnEzehbe63n
LGbymbaNAynHKmmkn85sq4cSmCcuQsCtCKkOJhN2zYOH5h09UMUfF/0S3K3u1N95usnfWrjQIiIb
BMNLWS0ofcfAOYVJ2W+KoOvwy+oJty45OkY1eTvRYvDqim7duZ0uT0WKNsv35Y/gO6fmxY4nVJD7
tPOdP9aCEzdoCgMvRrdecjwSSe+2ZxFIXD2qxSJR2C5ykbZ6wGozb/kWj9+qRhcBhEKUD74qJPBk
xIaXoVQ3uVv1iVfrROTGFPmuS5E9fcz8XWmCxmpFjNBsShbQsORIDtuU3Bl/KW8tZvUK5EMAWNwM
x3xaKSswHKiKjdta6WcBvHPLc9SE3qjJLT4Knc2vXhnYR3/Vt1/qEi+eFLqHJm3aqzGadJKFdnsN
B9/nfZkd72sySwLNars8yHXh0adqJO+ut5L2PIdueRhqs73K0B9e1iqrnnAvYXgtZXAiaam4C8RU
rnFntC+9O3XbVrjvxU1EmsyDxNU/fJOXHA3pemdCAm2KqvtMMqa/dkJlthbOVx5aT3Oe4vrzSawa
x7sl4y0bRFTPwQeRYaQ/8peKvInryMHh26ygr2I8rfOA+hYumuhIdCMD2TFm5+04LKvYVv4vzC1M
p4QUkrJ9AfqYT5mU/aEZhxcHU8dGw2VF6CVwoc1hDxGBFKOZAvgzzN21QAGBg5Cvr/6hi2WP/fJM
Z/BtbhCRleY/w8Rfr18S65KtxQXNe4NaYuWySdxXSzZXnJR8+Tk6MDNpPsXa3LbA7bW1vhNgCMpn
EWQ51pCWfD1+pwrp/jJazzLVz1wJJGg7XHTaeZJ+8uqa3OtKPUifB9njgAwRzFbBXMQwqRcDv2kk
c+9du/ox8YuLNMV+bsDYEFX2sW4E6g314JFYEzjysR/810JkKDfrN1ySpAW6yPT6XP04pEkjXQGK
r+bw6rWw56ZBMoPr/lq76gVSBTzLdLHWlAoozm9/VO1/10L9WGsAqbQ6xs5CS7uRbloSazUtt3VV
b9pqfBVTH7zQAEdk+dpM1dYqvj0v/ZVk0LEpudktxpMJ4nBSxR+sdbvJcvd5V5pRb/1ty/aaZqGE
B8/tCB2Lsxl8d1/J6oV02IvZ3bSvDS9NgIfPr8We0VDjvHDJNDCRezlwUvME09GQl16Wl3HJ76cb
QcdcCGWd/VmS+ZcKvMcVbfhI2BpHqxc7xE2AXUCvjg+Wi1YVtQvWKY66eK3BPzHq8nqwlSAteQvc
5ZlQOVDRiocZUO7govcW03qk+Y5ETrGrg+VrEQyps43nRi01UCNeP2ZEANKDMyNhbYxd5xaHnEcc
2bp76AU/StLnGR9ks9yQ3Lsm8I2odbuTi6sIAwK5dKWoX7oKMU9RNVeFhKrvS7ARTArKc881whWI
NWi8mndJLsCgTXBvtLO18UzvBTCCKgVh/CXM1jno2TuSxxBcQu2BkVKHoHEbRa5nvKpR/CqS9GIN
yWMy1vdFWmbbnHxSNN+4RozwftL+vBGzuG91f126/MesVL9likGnU/BtJhMKE9FdlgXHnux0S1t3
bZOd/GH6cvrKifKkvVbpdEupREhu8EwWz4xzY/hLptSjqY1Pqpcjv06+b7jHMvtXku2fAJN2JJW/
DzaCd1Mxd4zrex8ap9QIT63T3hfZsjfK9ggDasPA5qhXepQ5S3UqCWfEs7C+2xPOzRHcX/M4C+Uj
ayChz5cN7gz7Saf9gyPbUz+Ez6s/L+gEkpd5ZclQfXNNTI6BPBz+kIXNh+Uap67h8wiTHeYelouK
55d29hOFUjOcE8rPhYBhb8A/JJNmM5VTvZ06/ddebzdZujwU1fRhKPILXLzpSYBEXufJfboOjyVC
1nrxnzzH/eBw2bbG+qhD2mGaqtlxiAjELaSYeo04NgxgRDBuPVntUWbs69r4mvHGoY0YP+q+xcnR
8hRWDMbcPuonwxoSm0S0AQZ7r3PDe0e65E3bSyo+yr4XWPPfhDWcqlA/ZIULld/bqFCL3WC1uO7H
K9TUqainIupC3pWB156Dm86vV9lixsY959b+kzTrQ5mNz1oH1Nvk/Bi4o4hlqx/T/r9Td147cjNZ
1n0ifqAP8jYzmbYqy9sbomSKJugZtE8/i+p/pqWSUML8F4MZNNBAtyCRSQbDnLP32oyksDcWqMga
2s9LG0KcBYssZHJqtepEr+q24fSzrvPoCu8rG9icIjtcUmDS8A4suDDrsbd9lhB/3mpldghdwY67
gjE2U5NbxBf1Nknmh6Qvk40wNbHXIl1u+p7Osumxm7HLa4Pu67YxUxhkSTISWUBr5hgWKNGMMF9y
RA0J+IiD9/9Y8eEX2Pv/JYiU+BQidfe9+ZK8/Vqd+C+GlGn9s5QfiPdx8Mz/q9b1X9UJz2Bryp8I
YQDO+DdDynb/MTxso57rI4pwyKH7d3nC/Me00GD6/JlFoYJ623+jPEFt7bfyhKFTZTMMkqZ0buVD
haxTHce1EIjB0HFEQHEPyRDKwZaiCjBI1673RTSOuOMd1X1za03c1NoovmsR4iSZDe1V7WDrzkbV
vLWJbL4MwHDX5RTmmxll5fWYcdgpG0O+Nsb0LauGLkMYYM9BHyuHcpysgzB3ux35BsjdhRw25kyi
JpRycZkOFWoir8P81pUt/MVQcvCaq70V9uoaBwEB1VExbCyAOMfc1a37vMU8I6vBe0vizFuB1Ye+
iMGsTn0PwchQHHIfBu2Yx+RIVbr9ipNBBU3S6TfAgSn195a4SKq2xbBCss4GAv6Kk9h4RqmNvGOG
Z1MgiKLGjSFIand+zdHJK2k2enOjXmOWkm0aAU8ssDXskqHaCDbhi7FkLA5tR+uqydo3CeR3Nbvg
w2lOAYStBNOpOaNX8BOsQroqnvOGZi6gFzgCxNGDCLUFRUUqNEz+sQXyphMXvIcDQR9im2WqvXCa
zMq5N7C2q0pU7k0OvaretGElAzOzKnqBNUknU++dBlt7iMgXW8Up59fcEo8FDcg9GpRsny7iWQd9
wj4cpu4CeWl3NTe5yw0LNCRk+8HuDrSEeb1Jx/SijfCklV6nrafEVJsistJbjjoN0n9qFm3iwxcN
5QamQfrI3DQ/UHVbUgg7HiI7wgFTHAfgKFkB4lM5LVCXDYXnsn8Ac9LGnMJKjlyUxmz3ps1DijbJ
gDR6hzcEcmRUmu0588msSr2G+LtROKswcy/qrpT+1pNj+9xA8C42xNDy4xup0pcyMuZh5YbMszsF
pP4iL2z/S1VbxgF1b75Jm9a5H2NRZNQwHB+osD/ezZaBja71XuYu75tg0DzkS3OD/pYG992Qa3W6
glEvAREW6mTXFbItk2Wa2bw7xXo+n+IoHy9UOIbdavKs+FyAFcSDWcJr4zSPyJUqESnauPPXuD2a
N+wQiHUHC+vMWmIEDNj4qZu6MYgCavN5Yw9heGD2L4MpH8NjmrcdAkAKIvT74+hh6JvsZAOp6vBt
weSGduM/5BIpsWmaC5jJHtnvKCTVPoRgAXjErMH1N2Uz3wObLMpVquvZta4jQsSxMQl9FSN9a1ap
XbLjtSztwmb0PzlGnr8S0DfsaDQBNi0chI4Dj6va2OMcXZTLYJthExVU+3rvqzcYzpfCGFl9e/C9
89owRrlvXfGEh6raNUDBULqUihqaE2cFwDfo6xGFmAK1QTlKwiSwGFWPST4JbM6tRSUMqAmXLAvs
6g1uvmNit86xtsggUJRK2fURj8XRqtIeCw83/9xOxte5bFJordY3nEjNfVyZpg/Cqsp3tZMf/dmw
Az13oyfllGg1Bqm+lb4Z3mh5r93TkQrV2gIY+KVH7PQejYNxXSqHakgagez2Iu3sxIO4yCP6hvqY
jsO26Him62nuEM3N40zxcPLP4J6qp6zM39nuATNA2IRmodO/IRpvyBtyQBfZ0bRXPoo5v+0UJZAo
v2Z/Z70ONFOfbYS1zSbv4IduDFOoZ82ti7c4hTCkix6LoF6V5XMtJGAuqw+gmhSHIsod3AuVghYI
UuhSLuyuSlK8LPmy23U2xGEQdQLQTAfKGom1IVdZ6davnJ/ra32hdM2R9J6yOAKlVvYRsOWMswuF
SC02l50Sjtk+zbepm8Ziw/E6fe07UaNxCz3w62aLvJjq77cxa5ip0kp7z4ZMf4+nJUABC4RWCfOp
NEXxHWEZTAhjSCFNz859ZhbqyPHaH9Zx3ri3CRoDxLZsMYH9jlh2VmWbZcbazsqzIZCJrHTNKamC
LTLHVYOnY7XYvi+SbLAOwmuMyzJmdtxUk+mMa/43RIUwQ/HtYqnUY31jzZn+wCEWomnltyN4Fhm9
zbCswSVUU33lFhiZS2z0CD+ofmP30eOrRBXD1x6I3YsT2eg5NeXq3IlXaIekI0F61bh+/xTZNXej
0qw+pGV8CMlYKhud2QsFlL0Z86k5JRTLX2o7DK+wc1DnNwcI1a6vIWUsvOgcWuazCXT6OEUUDsDN
9k9hF9WrNraH9xDqQ+AqUOoEpj5MTMF1kMHLudQbpwGJ16KlRla1qn29u50Tgi7xuYwB2mkVJK16
jmoquFNn1pdEIryLxtI4GFM3HDBWohJNsgvb5XPrpqk+igksCflWiOdNpMkokmKKg73fXmDCGxAP
kaGoa2G5FgMW7A2v16bv4aibpqtAozSzQNpgSO++YPoOPEcU+zZGwJFkrrhj8cNmG3Vxdpf7cbez
9DBZnK+vVmu9mE2ePWgKy7AhcnNlaHSwIQXkL63wvS9JYhiPnWZaLz7BVWtvmPMbvwNKPNk5qm/I
gpRcVIenCga4EYERKlRcHMYylFsck/ZN1XCAKvu2RISAfZP90WMTRuFWhdGtlUQ0B7PuS5PA/7I0
Ooj94NoBy8beAHmwwuQ67SKrt571rmExCBGjW3NYnBhYbHksHyIK0lfYT0gooJvM+Uts48lDNK+W
z6KeX8feSDd9qA338Jy6DUf2+ZyXWI5Acoc3uj47N32YvPSNeAf1gLLLtrrwLcTz+9haGDJwXzUX
eaZPR6Sk1VVFuMpRSsXB19VwGJBKtB3mfvoqtQZ1RV51rEQN2ADOmR4ZPW6kqsuGQ8t+IhmSiaLV
bmetgs0kuiqYeUVrK+6tw4iSkChYr4IOXoRmDzOYFIBoTMIxSDnNPut9qQV5SNR3Y8HmMampdGu2
LDirB7/s7mJ9crcIcR/8ujWyVe6C6w7ZBe5gTlmceZDTnORYVNs6ipOdljFVk9WIYmUTW5Z47Qcm
1ZiNxBUiCJyP0qBEkwFjz32V7/16AP7p1P56Abvg+qgPMYLY/WC5zrEwrRg7gozRM/fOe0T9/gjP
PjkazOuXmqPZ760pibqZ5+GNfoD/6kAkPJvUtR+nZIYHKjsd+Z0xmJdo7sgsSvLb1jARSml9NKAg
BhoRQ8uDVVRO3YapxQrCKgVp31Jab9IkQ0CV31F2y+dVKfX8u6s6aiCCxYRVwDiyfyi+d3NLcIzZ
uHcmvqSVCUjq+6zV6CuBUBDskzdOi4sqw1cZefiDjX56wTmUbGNljlsp8E+3RnTKLTM9VU6jbXrT
Na5QNdFiYO/6BsjOOWu6VTNzjwaxb1E503KQ3rbuw3pbDbF8aGvzUEolD/jGxL7Gwrhu07Y+RHFT
7IcRfbyvhjgYk5YbiArmOR+wynUnkjhoTKO9JDzjzc0kjaW5iuWaqoJ7iv2+fzLTJcO17TPgZHN2
MxiiOYxsbDbkrJW7rp2rbS6L98wZ3J0Ori1BBFIxHYQ1EWUoSoJoBvSA8Ps4+8UFC1+2xpulLmeq
N6daCPgk0UgRHcfz1Eegoi5YJROE8+m0Lma8uGKSFB0oSqlwyt9ajcKBAQU6HoazEer+Oon6CEWN
D+YxbeOecoPrs6kuQvT+eQiStAIhW/WgflZaARNpZciB7ARXZ9TT67kCtCd3pAtG69TuZt6kkwzx
OWvzut6UbDKKY6OPZAGo1hmsNZ0SXkuWll+RVXgcDDoJ3EIY8hBBXkJQPHo7y02avVSGcS46Mzr3
0Ff0BdQaPQva2lfhHEKvwPPmBqjgTnUNtLtWrygKBSqirGehBLt9RUKJ6EBCucWp5amxOOr6sVxa
JIyiyIa0lbsJUSkzgaLuot1ZiymmTA/5wRmgHRbIaD0L0sEKvZ26tCryWFaZn3RIzOn0GGzxb0ds
BuNWDyfr0OTztJNkXZxHnbG3bUMjvJNSi69w1mvvyu2aw6LR/5LVvroUcqZBXNR+gyYfm5e9tLzC
pfklU9KMsEbUnrOJQPSCpySLkvJtq0E24MFNxMW60RnAUUr+VoSMde1KZ/kol85d60zyUswmxjR6
vVDA3R69eThpLOClWfTVBrAayQ2N8y79pk3o4FbiOIxR+O7T71vrUVtRa47T9FCFVP4y4OQRWURM
bqUOHl8LqdYb5rru7Z4RhZM8bgcSlqbIPjt2Su4AQQwJNtTo+9AuzauExG7TidQXIr+IHJM6J2TW
mtc4l6+0OOqNJJnXWUkhDT7XBUdAi6qHIdFal61Zg6+ZbzqTxWSFG00yPUgZjvSWfcpV1WC1tMto
BUdTu7Tzrbh4bSYMB0BfmXEQL1CI1O37ugQFktUQX9Bhdwe7mF9kDkFihU9gOoa9252ruLUA/LME
rKrYAnMSR/xDq5yOO/QYFwoYtdZ4I/L6WTgIz1ofrXPIU7UHrH9TM0BE1a38GNqTtvc8Dngz+Ihb
bFD+V1D0EYcxGnVgEfLpNLqyvNEToY0BGePoCEKd+uzU6ma7njvdxBMEIZNaWaMF5QyPlDmvjrdK
MXxSK8H0gPH1kJvVzHFQO4ZU7J7mPHzBuoYfsbajfZoU2hUmjvAwk9p1AHE/4Yzz3BMJBPpxSlv0
xYi/o8uqYpizH1tir4t0iakh83I2c2D+JN5tdMG+E5TLPq/YpyZCdZum7xU5bOqR7wGGnaCST2do
DrxRtEECe36Dz65P1kMkx22vkVgGRwXCQO6w6SI3JL0vRAstNixfQoMYlbBL5mtb9WUwm1NDOvFE
XoPs4x3ESXnFJqV49qayOre19wrTgWarpg3gH7MtUsH0IVMeggpYQ4faiLUL9rpvZLRV2yT0iq/R
gP8WIrB3NUWxTaZVH1GB7qPD/2zh8H+hagms4Geqpeu34i3/pSb44y/8S7GkCfEP4jYgV7bFVnQp
v/2nZImU1H8W7ZHuODoQeRAE/64K+v+42KoAKvqm7Xqs0f+uCvLv+YJeNaJu13d017P/O1XBD1Hw
yPVY4bCn8l+uT7XR4af+LJsrHOGTIzvaQU3baes7tnGHuXPYo1AmNNcbzTODRB36eaK/FRamf0sX
xr10CK65YDNMvadrbaiyeh/ownZ2kFfqdpWPimiyLtF3LnCrTeTSbxGCythPD/r/RVz+HGn5IdX4
x917nHeBPQtCxLn/X+/eyDg6+4hJAgTH3jVo9OTk+znMAezNyUYVzgsYF1qY8HrJpYF9xvfO6cWq
DIfeD4TNXerRmO31ZDunPITRBvpaq1zCEqiwgbndK3DLW5RnTHU4lVYqKfzXMBOcl1MLB6M5gmKp
SQbZ1WyR2eboSBnwlW9yn64vvbjyjEkp2dPqaLep0PqtxNe7rZEanZo8H/efPxCD0fSTBG15IC7I
fkRujuuiedMXtv9PKsgiI0XF61ojwMgOFyT1/QeVzRxuPIzfVRVuM9FkG9Ghdor7/lGDhnucjOrr
57fxa4LAchemxXh2dRvZHTTgD6/FYfUtO7jogYdY/D6rAMyt5q6OiDCMATwSYf5MKNYCwGv6v+Tp
Lv/0vzV4jiOQlDKckQL+uIGlnP/zAxi6Igb7Ae+/YzgGFKy9mzEqnZU325hDiSX7yxNfwhB+vx7n
UL5jPkv9Q1hCnKu014lLDBoe86mkRXbTRsBDPn+gS8DDx6vYhrFYBBhrpvjwWjM7gSlMbTEww5ms
IZrD85i8Kru6oBkd+AofxecX/PgGeYwWX9UCvtItRtJyQz+No5GTgOcYYIoxKEXPqFrMJRXozWyM
rwgcOTj2Cek92On+cl3jD+/PIgUXrSbX9y37wy91Uk+hhvcAPWNOwYzXBOgM70OFskgOrXU0+ypI
nfQBNhBVSpBICViG4oIaybe5zJ8RjVKe5Qy2+vx5IBL9+AKEx0zMoNEpQLsfhtVYRKotogaGRt16
QGwimz1h5C9J49VfJjVjGTIfXrZHz4Wnj6GDZePDlCxh2ypSMwixcigyNjMW18iiyCowQ0ZuIVFy
mTogKePNGUJKBNTy+IQ1epn2luGBvmNI/vJV/WE4EDOA4hXguIlY9sNb6Wo75lqSY34LKYsTbb62
8CgEjpjfTGt6JrAuWUdJFm8/f+zGrz2r5XPGK+y4/Mf3AJw5y5//NA5ZAZuyGNMhWFr3mQvEauWD
U6BKOhYJkq50voDXU54wZTGNpxLsS03a6rfPb8P9/ZUYOjtk27Ac2nG/vZIuq60+6qD32VQUvzlV
+CL75Gpge7oLIQPIoXPve3IQQHUYfnTbpNW0zyDn56Yf32hec5AZ+gXiFMv92HC6hMwa4abUygZG
1NhsIR2WN0Jr4qtq1pyFRmXgfJ6HoNSz4oUuARRGa9ZfVTWbu9Au/V0Xd+iX8CDhiMkhniLUyacK
O1Xb5+dyKHZ1XZDiNFGLcYfCPBB2+qVgtwLcxbbeWmWMtyovucmOKM3UhOZqmo/1YI23BKUB3B9k
vzfd1jnTrUtXSzThVd6qeRf7uQjimnqVTt8hXHz742Uma/usvJTJ3dUb70SZnPRRQU7irhLKmv/y
Mf5hVPAmUIKbnsMG6rdJAjzDlDqdPwQRsHmKrw881C+lqF67VoJNGSJshe2+FlYQTdpf1rbfJyjb
5WztelwXibf9QeQ916lHmafpgyHvoHFl0C1Ng55aPuuPTuOP/7Kr0B+Pvv9njvrPW5xFnv5hNuB6
nk5DGRqKyeT/6xdAGBrcSmI4gmqJt+wMzN35wgLLhR5+JVfVTTbZWGsEdmmA1YZweIIhm95jNxYn
+KXue49jfJODMjqpnIo2tUwaauumLokJC5fZTOrTeAvOCTNyAQJDcRa71ZEP7iqrNM52i5Tk88/p
99mEjHTHBBnE9gBn9YePGurA5DfDwNfUILISVZNcNxyOr7xqZOxAez94/RgFyqTd85eh83EhdTGi
wJFzPYT6IMgsfAI/zydlXClJ9w1IZo9VRGuIMoVT9a4J79E28/nA/iT5yyU/vkAuuQzTH/O5qzvL
Vv7nS/ZVHHaqFirwBt1dm+SK0fS7bb3ibxf6+Fh/XGjZHLhkN1mUKH69UEGIUOHMrgpsOr4ZR2aK
zmHpqG1Rm3QaREPzpEGonCLiPn3+Rn/7IpdrE3HPvo/F27X0D9fGgdxGVdWpQIaKUjdC7MBjqdp4
kC/QHDX3VRHStMvaTYu0qQjT7C9P+U8/fnnQFlIJVouPT7nVcB6ivVZB6YTPeP3fxtp9TiEQo55U
60EZW0jF95//6o+rAj+a8cuRjr3KsjZ9WBUTbRgWU57CO9wC3ksgBrtk5j18fpXfxw/KEc562F3Y
D3BE+/W1As9uWzDTSyUgiTcTwcWcZ+gcFNJO1p9f6g+vkWu5aMx1gsawUn34MoU7AM1saRxJzAxd
LR5qw/muxajnE12HWJJCWNSnbD8bGXzO9ukvl//96/RM0/YdTsvEmJL4+utPbe3ZQ0bJ5RXbOWTR
F/rYvApdvVpRt0fqtC2rKFwBJdjQcLzTNf91SHFXOGSU8P86JNsgx+w8CV5RvHx+b394C7/c2ocB
rloUYmHErQnHP5qFf+3b6guvZv/5Zf5wgOMRCN3kFMP0xEnu10fgEk47prRrA9r2d0K1O6+0HjPM
/Suv64JWg8Glx5ceagHKf/QFhhHR2uf38Puw5hY4OqJYomphfjxCJSkYsyXzKpBeXQbCrnz42Nbf
Dk4f11GXsERUOYvsyTB1BtyvP1Qv2UQO7CGo8oqHaBL3KlOPCLm3zdgGn/+gPw0rPiBqpw4nY/Fx
0k/tDM6ew1HCmqtmP0fiOSmBFppdbO96h7wZAkCnvzzEP/08ayn8GI7l2uwef/155LYa7pi2TWBX
3X3k+5C2AXIqWxxR9Xz7/Pf96bMFduAKQ3DqpdHw4bOtNXc2w4lwV+JZsg0SFTp/gOMoBRPMEVcp
fnxCSVeInZ/LCORKXZn/P+OWHRm/FnkbbPgP30c3hJpeK/wnjWtf+hQfTkkNrFiFM2Hw3feJ13Jh
GClw0KTcUda6BdSk/eWZ//Hj4YTC/K+zDuj+h9Vd+mBKYbRhghnLZ8vSbyfDvJwMdV8Z1SOVn2vW
LuT0zrsd+ytrLN/+8h6W+ennk9sypm0bEQ2BVUjtfijwfjqt9DlerKiNQLW08IDSXrvwpV7uZEhG
qXLwHNlt0EtAN27tayv0/aAYYsuJN5qpBUpZ9qqYyBZb9FRhrck9Sh70+WWhbz6/0d8HJ6cpsIic
MLlJlIq/Dk4kCiKeHd1g4bIfsIl5R1RzJEsD1Jp7KsqfX+33qZOlhBKChb2OMfrDufvTU2kH0+3Q
Pxggt9v+m5TJnWOV1ntPfs3nF1rMxB+ePx85F8Pu6ZhQtz7MKSkMaTkSjh4Y9DC1rHqeLRQxU9Fe
jxEVryREi8QhviDotziST+ZvHF8f9lWebTodI08BKBEE/ehtCileleth9xqALqEDMfdEHekrI45v
mgVXbWe5B39nbCBcTZve6sBJ6+PXSBXHz3/UUrr68LMWi6rlUW9hz+xblJl+fV2xEaoIc73Cq0xY
w1amMB8Nx8sPZukheqJvUcGFly3KBNIGDg2MiRxIo5ZfkVlUfINJnTwhUMJNQtv6ANFuvJ5DBwHM
TBT7KUUu8IwOzzqYVf+edaNxTmOvPZnSyBAuGUyNdVg49qqPPX+vunzst1oylddj7bwUdCZ1kRl7
pGb2qfLKZgPb7GH28zerKMgNJSoS4FtrPpHOIV6n0q/WSJWySyw+4yELG0EAlFlfAzVBisN4vwXU
UyEpNKFmhXWXQ07NwZtoPmkCsZea94SClyWZB1YwUyHaFwDSXmKlGyRiudBsxw7Ya1EB0E4ojDzD
Txwe2Jj5ATFrZoN6pkzWVQ1Sf+2XbCCCCp0JSoS8KS8STFhXowYYaBWWfXkKU0QTKwHy4E2TnfbG
h2Tct4PlvDljjQRPw0IJgY3+UZAqo3oZs4XDWA/jjUy7bOsteGRdaclVFnrTjdEjjOkrDaphawrq
5GkKc94U4i02OwiCmtXr0Dc99E8AtlUJhB4F/ZmAMaW2krBR4IzpeOlUWrlxYj2qt2lFdOY6hBDl
7iZwi/vCHdp7wPt4ToZIr17mPqu2BCdjADEWL4SRGNVl20G4lE1SvHrY3E5oI9WWUD2B4YWGo4fO
BJuyUGnQlFKmq4qK8gvVNwePcYMBNIZXtc/mWARIk4gDAMt2nGSa7s2klt/0qO+up8lzIXUTwTMb
S/s7H9PjBDR6J9KE/itociIjUmvd6jlDbbLSIMZ1QXAXPVqtlPEGJwUkMatFo2FksfN9VBOZDJEL
Lxn2RsnR0FPsY3egVDybSIqGcBPkC9Zhalj1yBHr6VWYhi35OK0sgsDrefVe96H2pyRtrXGS4Y7A
OHDwcCrt7MWMjDIlOcZp5NHmbedbXTNjkmh64E6kN2XTcRZTdCNcymyzAxZKWm1IeT25M1KatbVT
LY6GRn9EqF+cEndx1gxTuG0bFDOBnhQ4DxtZb2o66Y9giPrt2HjilQZ6vZ8Le6zX9izj9Sin/ClB
pk1BqJguQ2ysa9PUFK3b3DeP5GbX62QWgTF53WYeXY2PzEhuCR+oCMQR/uPUY0JpQme8bRDGQJMq
vfqyIYIdAwpRg/0keCLKOMOtRD/DhveSeDeYze1wLKUhzhC8vfVI8MrG9VWya0kwglBYlThzacuT
SUSX+uy4aXPHZ/KCJtHauF6VQU5L+yUbSBx8Jf2j7iXafiYWbzM7mrhPpEJ2GoX+82ik4y0m0vlr
lfEyUc54QOFEdis5QF52eoWuGH7JecpJ5RPwVC6bbhZfYA4VX32aneuI/IDnypHm7sc7HVrpBmSQ
2RijR+zpzMXlyYBdNO6FknLT5gjHNlPSq8vQHuhWoWY27g1KALcTLs294SIGTRIdWVuFy0WTeeBb
7XjdkatyW5KLcgqRG24RfxLDJsIp0ExPC7IBwPmoO4voxLCPMk/fBnf0cbeS/LrWNdhWmevcuHlL
+aRqfOBsbnqdsAZdF5FEtc1hQgctNWvzlSpn63JQgqCrwigpb6bSgZiOo4OoJqezYNs7fQsXd3go
gBG65Tzfwa01ziJl/HKJhoMRcCI3lTqJjk1jWesfdRulCtpdfdeHlNATsxyCkOrQSyb4u/hhqxez
a9JTa8Xut2EsirVCoX0CD5bsiMH0g7zIjWSVNFLH8c6DeC6BIJEUMPYFxM9u3xBOT3hFe6hiL7rq
fa/ZFpVTH23OC2fSZb0bDfogEJmuvoX4Mr/OKCye3Mmebgo/visGuLbuLGzmngRXUdUZZ2vSsReg
u1+nyGevRQhJ6aCBupkuqwLbT1e1KWilIq3EVZWmDdF6feHdsltCuNvqA1GxNKQeeoH5Oxh1fzA3
RRcB+gZeFN3MqZNM+1iDqkQrw4DNyuELZZmtwUNCLc0A7txIbGM50livaeqOdNah21ezUW1DUPY3
lXSJ/AKlWq4x3j9ko44+tWncqxLawPcUJhxaWV/jqm0/bHtjDAlEtGH2keIWb4e2L59TDr2EUEKw
LgN8CNO2JYQtXg2x8k+aVn2LVewFXa+2ShKgafV1jZc+dC5bFPhPvl5kuwQ9HIwi0/PWrC3DNWfe
/lVITb4hKkvuy2oEPFVYCNR9lN5qa44m0pYYW9aLRuBTvbEl0Wxr/vl8r9tTfma1DKBjZzdmFEdw
TC07ZHchCmOl/G54cEdrukbkxm4Hvsq6sAk8XZlpZcHnTOttVBbdqXeptchqN+diCEbq6G+Dbyq8
/db4EIZ+NW9HAsnOYWlb33U9+VKJXlxFymm+aVVGQbPLeudhHJhKaMpO43VljGxmZOWJh3k26VeW
jn5GmikPfkrECjFn4z0HIYEcSWYnVtLspZvRb/V9Axca0TxzGBrEMrrTZX+iMA++YdSMNQDcE+Ge
N66DucPvax+XKt8oqioCTdmCWeQPUInfGUqju10RPAvpu7idcFXvQJKqTUxl8XVM5zx5ROeBmdeO
9S1rM8zArln2FHbPG4KhtGej6B+n0TxG1Kf3cLtrauMU53fN7BCsp6GpFY6i0o6jnsUNkSszrw37
PlkLqMnLM/HG62FY9MA/Nj8+4m9QGyQ8IFQlg2ZMckIex+SIfHy8ZJfSXjN/ZtBuxGPuLNuXJvNP
LhYMdD89Yrso2bJip6dRzSe9ywkvcsEGp5R9HUzfO9FR+9Uy0M1gQoF8YtHA3o/XTMOU0pniqQjz
YIipOXWaMFiHzfeQQUXMJ3DgSicOyCMQNdc6d1uRhLLywsJb4k2f3bTT9lkLDW8cKi7oyJgwq0Z+
yWsCn2Shi630RHSu/ZoysOcfpNOPgZebWE1BQhy6pbuJJ3N8cl0Em20WMfHAUH3EtaBOpeBbIawg
AL1SrVBzlpuuHZFHjoQUCHwWB92ydnWXgt6D1RBU5T6pFrtklN7zNWMEiuYzeh9MQzpSv3ayrpWL
kFTWhn3jhcbIGWHUS1TTSQe/OC6u5FBNJDhWIPObporPE2DQk0Mh8AbuXrmbXUM/zwDeWdK6cXky
bFwnthlLankwuD7KIOEC42V+u3HGjhppljsXKTnGt0h0/AvPyL/Cj55OWUanFVOm6wFP4w/Irk7B
eyPmW7C/BtmQxJLECRj4dpTNnmJ9txJ9jaN8GCHiR1H3wL9z6vm6jj1VtOU0bqi3KH+bROJsSTXC
Uc6oPXZyYiMGy3hX2xkhSHWYXpgdZuOhhZwPfp9o7jA/j05hnDWbsbnk25AKUBDwF5Jq1+JYDU3f
5q/jmiWvJxideDrH4ZL6xR7woA/SIjOlrC+ga063fWIkBwJAdAIiw3rXmzpnm7KTGjhxHYXphkIo
einDmC6Q72HUaOzpwR2Isk39Mr21Uxc1B9Dmdi16s0xXpEU5l1ZUkCgCZdpG3bdI/GY6DAQ2ivpE
7SNpVv40WfhKMaLNq2420IQahS63ftzH5CG0kUSj7Dswqa35u0sK2ABs00dlN0cEza+0WrnXUxhb
DB2vKV/JwI3uek1WB5WC0d1G4eBFsEut/qataMisU30ezjVJxue+RJsLSZ642WhaZKY4b/L7DkbH
RWah93M6RIw00w2N5ibNdmQ1m45Q+lXo8Or1nMCctkqdt7HP37W0duwtLVeLl643GzPRBf5/byDP
Y0OiC6QgGF4X9EzxGs9WujVkkd4isO9WcEn9lzh3iyesLXAc3CHZkUPuB3CW2bWA+0lWczMx8SpR
eiiH2QDaLIMHeCMRkWWFYmc9J3tiOAokB04VjJlWn8fcXxe9468mBRaEjqG3SwmyX4N0uJ2gdgb5
BJXF8DVys1slcRQlltiTK6sCd8qqrxPDa6NHwtmGnibwH0tFzV5NKXHDaDWvnTxqdxwNqosfGhpw
F0YgQWv0KyMs9bdyLN2N23jGMUwV+ZtT7K0rBBnE+Clv2wLpWKWE4qV1JjaYvNjLWWO80dNweNNl
1GzRmGMlGNwjEdBnSnbG41xp30SRRo/9YCVfeqXr27mL8q8dCvfbVifrcW2r4nbIuujYOmV8MaG+
X7m2o5OOM0H3tQfoKQPS4juSNpNxXc0OeXnLLbWIwqM+u/BUYxCzbUEF7HwygButry96z9wBDq5W
CpbZfzB3XslxY9m6nsqdADrgzSuAdEwyRSuKekFIogTvPd7vyO7E7gdVnyIFpRLRXS+nuyMqKjqk
ndtg7bXX+s2+LOBLZjKCN5gOqqivWN6VNCnJzheawsX7TXQRQuVjxfXaxgO3P7YEK1w8K54tQm3d
gCSZZAdtFPo/oAP2GuQiYKpCaFDnyD1cp+PSbx5x/UD8QM+lHuP4NEBxEbWpit7djSUCJagU7UrS
+2Y3KRVZra+0rKKSq4ceMhUaBkgco3TdPaty3B8KHDhkx6uhO7agaje0grOjkFrcdyiSd8HjpKnB
lSBKwGeHgDzRg64DyIP71O7MiqQuQ3kniR59rBsPyMz4kOTMmsLD+ODXoX4FqrvCvQo9zRns0B48
Req2mZKi8iDgVheLhCQLmhUsHHEqHBYt31EQyDEH4JxHUR97WFFataUj2D/WL+3A45Dbxukspfvm
U3h3yJdfLLkeTmOi0ywFnofAv5c51EFUO9cT3enwjrUM4GV6U/fbyYss1MvzAw5P3NSq8Alnh0Ot
IzojIZzUq/OTrcfEt4kmDLcnHfi82lm7qikOatsGTu+V02OX8YeVIJqcBgOUgy+FmwiFeZuXCbpF
cefmqENS9Bgxf6HKsAHfLWxzcdqCPwHVCZQGhiceeuUQ99dmRANcVmHZeqaH1Zs3Po4V7vKiEcfw
c3TjRlJQ+9TC4lrJ4nATY6mMPiTeOCYIXLrLww0aCT6BL7n3YrOxtRDYO0Qy8txhJ+viE2v/pfGj
jyzUx1FDsUutduOgH3sMLm5KLmLMvUC/ljjemTXCrQOKuQTSEcR8a4wZnrfCcKskUX0lyeQ+04Tm
FQESFXdVQ58E9YTxFgbicKeG5QAIucuEeyiX6Lv4kXwyeb9/Dy1dc0Qpe54oOUKIiXF1rn1KJVYN
lHhUGx87E6/dRWjFfOMzwqJpjvYjZ+Soa4rc2AWlIcfnJYm8ZQNKT7+FT1raldQpz52kPJqTDG0l
TYuTBoTPpmn7HKYoOxvWGNO+laZjVpXJpmA39zjwSE5oKbzDrK4mAVKQbpZ8Xu+hYn2W6+kpgT47
i8nwOxSMC4sxeqUUETulFT7JAwxZSws6x0ia19aLtgQ5jpzKU5r2u3yryZ28CbHLuAkM1bxTzNY8
hYGUu7N0w55Wd3ryBQkXcdM8zaiMwIbDlHAtJOFHbxxzbu1YOzWQRG6Swk9OIqbHblP6W7FXPpkY
JThKRsrgSbJ2ow9VyjfV63tdi9RPBiLxe9RGnY6696kjIwBG2AxfrV4o7vNoANWi86LyJmmCwJmB
b9EVamMoWxVbvS3rvSrL6QnSrHfTYH/71YAhjr1MmMMbYQGonSX0ByrHLzPw9HUg6uFTQ0kHswak
bOVv2mRwLyWSjjgaz2Hl1IkqebDv+24htsEXgwrIseSbuDPYg9ngLjtmIgLr2BgY9XdLH6EqNkEE
bGZsmn0Wjf4Hwyj6k8ZV/DpEkfBQVEr8wytSNGoTv3ipUyW+x0uik2xDpH5llNTfx16Tdo1nwLGN
69nkESyQ4gccHhTFXAWKAp+iXH3yIT0+ShmCTdhed0816g137C4qEA3GzZiok+/4KBNfG5WPTIVi
Fscsx3V5wzMHJQ5p1I+eEeIlWjaq02pDX0G9yicX4Yr2psmGEIRX1R6ickioMkZ0YmvV3I6VHtHl
75qTFetIy3RjcNt60I3SCjmyKtRIZszYB86H2LoPRIZn0XAf4tHsbUv0uSc7lirtiz+FlCUASFib
Lh3YJhjQQnSUG8KLbBrJV6viepoMKI/2oGnWY6nDAizRj0UyKVU/ZqPiPwtkNPDRrY0Zwzu1KcXh
oYXqLWphKHggxyNYTtEYysewViiaGYP/QGi/p36HzDJPYSr4ZCQPMbVG8jNtW+qw+JXZfNcwDwhQ
6YjsV7aBQhKEYo5Ja+GHm1JqqPPBACQj/ICx4CF2XlDPTqEeTK26oYi9h29M1SbM0Pk3fUq8Jt8c
9uAfQ7M88Om236qW0kyF0AHmTbjPigB/C4Rq8DHEDqhEhewqZuoIYGnadSUJ+S4wLJD6Q9K4GKc2
h4CatYu0ivdd9LiZGy2Vt+qkad/HAdUyrR0UtyW/07uAfKS3uiPW1MX1jOc4UJ0XHMGXNbeacI+1
1Q6DxcCCmB7w566Uko4JS0ddj4Jr/dCKumhTrOpuCp9AIYue9Bi3Lbq7raJvxk5DpF/KfN5DtZl4
JGUoNYFB0TlMg4mqg0yGOL+zxyDrn/wgk64V7OGRkInwBB/zYI9PjsZt25vHsNavZNVMAluRt6PZ
UKEqQbLv5FxuHyRVSncd6oFbStMJJJ4gj3ZKl1h7CMvDRlaa4iWqcuNLFoXxp0pq6o9U0VDL6sPR
jzDHCfJj2g31K3Sf/JgB+jpAkpNOI4nOdTnpxa2FOe0uG/3b0cwi5B/G4OPl9oo890bf9+xm3K6i
MAWEa+mJLXuGPWAp7KblcoPsOQ5ndcl9J1lPGaJsSlJ8QDm7eND4VU90WL5zPZGryKlo0HmHdv4F
BmO4g+2q74ySF34iJk+wmPOrOp98Ow6zgGqaZq385jMIUY04D0RA0QEkghP4tSGkUlnCAg9dwjKP
1KcxHCyMo5SA3L+Ad63Sd63niCO3+Wug8CFhoatDpq/VG6wRa3uSwXCQE1WHy2u5bL/NSwmwSlJM
i1egJC16wIqYlf5k+OUGX+NtDRKa7tOdx7sSdleguiiae3ZZC8laf3Hufy22EAA2jIgZJacD0/11
ORCR5kQ3YbmZcim5smB+2qM+dJHrBcZjESlfwME/jcCDoH4j9RgE5Oca7QG7Kc0MJ8giAYSgfaHi
EN8AlDNPfajmB6McFXcS6K2lk5yDhhHnllQl0TpA3NKltfGjAktjU782Zq17wgCu39+g/568rE2R
VcJ3M+gtdIbowmvAR6+tKUu/4Xk0ukYSy1c6BtzcC1POa1vXH6nCBAexm7qXKpYmt/LSFpHCWnHB
u8/mbOmLCdEA6flI0r/hyYbBg0q5W5388fvljfytkW5oNNHhnswqMcgzL4E41pgDAOlBfxSCNro9
8o8Wujcn6u7xDokAikAlMkaPrSmEhJv4NZQwNFcirY9XWvpLLIoB8FdGVxoQOg0bw1xsbcf/U6DZ
km+aUdHvdM836Uwo/e3P+f5Hakc34bcqr/MfzU+RpG95MVahHzQ/FXfe/u1PUka/6B0hvcv/ln/P
/0JmE4JE0Iv4TP+syXxkTbpf9Jj//kP/1mSW/oXgMV8fLCWK+/oM/ftL9Qi1ZlFlAKIqqC1JVelr
v4kywy0wZuGjWTL55x96E2We/z7A3qIJ2F5W/iN+E8WNX4IDFs6gPRkdUBl/o/obF6XpClNNVRUw
DFjZzxNdWSpugC5stZRGpCCFznDFsibvJVjJUpn1dgEFD1EUUOYKlpIuFyJc2GSKcsyiVS5CVfKp
2uix8SD63nhVYdbtiE2Juy1igyNW28FQPk6N7u0RIprCLWJ3peLQE6PkiJOsCX8bbK04HMjV4w9y
3lkf8J2JPk5YL+7bVmofmskzbvxMsB6l3ufNF1XZXRxKGDjTj/1A9VTfYDjsu2ZPo0Es2+IE0lzE
IUFBHHmwPlWoFldN/4gGjbSP66I56PTWkWnImn3VagoAuU4V91xu5WNaiuYrnmGu2qEeJ0wtzOQm
FjAKjMmAMdGTpIbGPUqFCgRgHO9DjJFqRlS7L0lhtg9aN5OQqwCZGaSgdwG1++eAvsA2lKXPVlCP
DgVCzN7y2n/g9YgacAz3lUYwXcXON0mVFTQvadTmn0JUhT5OGVo1CCBR0BKU2lVzKd9YHi+2RA2m
vZRCLE+CFBmV2Fe+I3jJOzdK0wcRX2gyHr1K7nxTjinbhgyC45CLcDGrbsUVUs9pS/Ws1QE9p/oM
a0fDdSZrVqgn2SnF96ySHoQGOHUm3oJguEv08E6Su49UD0t3jBBtlDxonhDcnkGyfqfedSV2iELR
QrUFA3wrRDXRLT01c8pyvJdmDqlV1MrXMeOCSjvY/9lMMS1nsmmI+fbNqJUYlwyJyoVQQHQws/5g
zSRVTxhj+nD1az6TV+F2twdDrGijzNRWcHsvXlwEz+1koW4A/VWYibDIa1g0bI2bdibIyjNVlvIb
RQSpVU6tJH8VZyLtNFNqrUpA+jJE3VHzJtVGYOHOlxHD1xWh+q600weKZ6/RUH+eOABbC6L/s96O
tSsoub8bDV35igNGS9EUarQEuukubmhk1JZUYLdCp7ZQpC+SWhSQ7JHnVgv5Qyvk0h5DGWnfwQq4
t2ZmMAXr711sBbs4S64ohcTf9XZ4ljU8lSey781cyW3qTn3MEd9y4jr/Po7UBzFRURu13ca1IX9U
oHkdZEXpr8sOskzK49nt0ArYUGPVvtC5Q5kBiWEUCehgILrxzRdT8XOpz95xovKKThGC1zPx2Uqt
YykEwke5ENJXGhsvUNeaQ4Oegk1PX4FiPD71DXUEhZJU1WY3xcyrhto2s4+Nl0ZW4O1j3uUgkCNT
VQKXL4jCHXjK4NCbRnyK25LYQpekdbKRGksUZ/51pcGngUtsDk478yZDkpSuFgSFUFFUz4UYABpR
ReEohdq0I9F/ENL2cRoGDHuAPoTCE9ydk2pNuPUZBkUrnBDsOix8KudGRh+Mkr0K1t5RRv8eAaQP
NT5lm77JDsjC0/5B//O5oxLiFGlJvV8KPqtW8xkgbnY0+ro/hHTYNh6tsq9aJtNpqeSYcpP3mhjT
4Ewc+EOS5hPbBNgvQDwGBffxS5CIN1XWPDUsLLqjyrTzs5omC/YKdBksBys/D1QxNQyyVL/HMDlg
F6tAhWgfWC/CiMaK2M8AxkLS+JgGGn+qOJkneWbpy6mgneIILPRkxTDRBvkHmiuvPkgpouVsZmsK
sewq9Ar2IFbS61G0vBuBypHd0aDHWjyXdmkcKTux75Pj5DXZtpi1wQGlGFsriiJ8vNrmKsQ9xjZ6
2je135UHXMaKbTVrjYuz6niK/PhgaZ/KjvZ6hTB5Sr1WmJXKCx/Ncg3MqQuX3ro2fiqaI7z1CH6b
0kY/lyMr3dphClacEHYU91jMYS83K6RXs1Y6VyOBUpsV1KNZS72dVdWVWV8dZR6N34DmemRSxkv9
JLgW6ik6RiNloa4RuLsk6szQsRxlVnD3UIG2vWx+H/h5/VWkVAZAKECUTKH+78atyLMXPvgehEfM
21v/EVrU4E1prGwtqYZtBeUKfdwk/gGSS3e1svqhoVuzl3rtTvHNZ8+KayKtRrpcmf0OM3NtU2qx
7+QyxfK4NPJ9A6p5hrKkLu9L053qQL5vB/pGch5+BkaL2Lyq3eoNToP40qR0/4gkEeAwJA1gLdSi
C0rDOzR6LXwKMFt3UKymEoA77rHs4mdzKsNtS6mrpJIxDrEjI/WDMSy03606mAJVDj4EitTDLu2s
kfApRFRexjQ9CDIitpXgBTdWjhRJjl4/eDCB/gIhRMIkWwq+QghCM1aN202pdLB6Oh840hBk+xD7
HQo/veFQlfcpDRvedvK7lB5pU9l5WdJS0MxHWYF0nIUDUiEmwHrsh3+Q6w/fFBBOqt5H91oX34Qa
9DHTK/W/Uuj/KLk9n5H+krT+s/z3f2Fya6jwFMlLeRpCpySPvJzo/r//m3zJXv/PoZ7/Ub+X+Dz7
F/2d/CrgNUGJzhxZmgHwQv8t+Wn9C/g+XoZ8zzNZf37D/zv51cV/6fwZoO/8pjkt5vn+7+RXs/6l
QRQiVZ1J/tAe5f+E3P8rbnT+2cCXmD+UHOj95pJLEAhVo0ICwkNYR4bxQ5RDNlx58v/6Pvt9iEUl
Qp4dxwXYAa6hfVW9b6q08raX1uYw/4B34GFwePS7IRK69UbZyleSW+/K0oZC6T0izujK9vAdyLTy
8u6Nc/tX7eA96+5nqeKtpPBzXoqI/ALnhpcwAP5fh5WUIlNB0iiu5gWHGjcyfKz2NS7x+Zzrg2AM
Yi84dS3+FpmxA/gOVMrfN/QJErpfWolDUN8dAvGrHMZPJPf/+bL/8vMWiOAJ08AkESzFHcCTZmWF
bnW78vJe1AB+X4LF1vLANxIrNmS3Uq4FM98jKocq8z4Z8dy0LMeTKRXe1w3Pn93lxT9zpn6Z3GLL
rQENO03lTBEqOzRC8/Tm8gALkvnvU5sP3btD1WOfjpaOprrCXt4VB8GuHUSojt6220i73m2c2PXd
coUjtzatBTjdr3MQdqUiI/940CtMWFaqgr+yXH6f1Pz/v5sUYOYJfb5JdRUJWcHSblF0yvZDez/Q
vlxZwF+Lpr+PtSjLJEOcap5eqS5WAbaAkOkgo7tXRU80x8jbpT0glp0w27hGwdPK2PO5u/RpUm94
P8+m8mjLdDiJghU9SC58lx1ABXdwhF26bY/C9cp486d+YbwlBT2pGhK+jnXVbNGho+5Me94/W31L
S2Hl5C9qFXPAfn/ytUXUAViGNcrIUF607+Wt0rk9lhxK4e2HRnMm9OIvz+1McP1lvEUYCfsJR0Ts
wN1IvM3Ga7NGvP6fLt8ijJitriVGw5zUnb9PN8G27W3ts7HLNv1RCN3LE5r3/tJeLULHFCjIv1mY
CKfpjz4I0d/9iCJVMO1qdZeYVKBXvulFJf63D0FbRBL6uTBRUl9166vwlN3GG6wqNuZLjImp022w
7Tjq48ocf1JZL01yEUjwlR1KerCYl9+0G3+v7FP0d+zwion+ELfKJn7IvwLn3+uny4u7dloWAYbe
LLKlKnciGv1J8ljlr57x+M+GWMQVVLe0Wu0ZIlNfRZwv+smuqs+Xx1iJk9oiflA8oweVED9QlMDy
OMpu2+pzVN7iIXt5oLUkYslz93SekEUUAMt2k4O8G534vrqmiLERNtTXlBvvQd2C5Xgy3OBqLZTM
J/3CIZkT0/dRMhca2WqrmFkawlE0UvDw/xmL7Lezv0wvEe4EwSTTn/DUbdccA/NUJ5+0lVttLQ3R
F/EjECeJwkZKF+QDVSQncQNXOWm79iDu1yipKwf8pwrIuxtUn9oAolWiuUZ1pStbNTj6a0Ocj/B4
VYryTzrXYjYU5WINwJtC6e9OUJ7U5EUqbkfV8T/ogrqSwc1x4Pcj8DbWIhhqCDfU4uw83RZOo35J
8WqergN1JSqc/5zeRllEwKxopBY+hOoijWWbYD/F4AmYulF+zikzrHxRa1NahL5O6VIjpg/B3d9v
dEeyD9HWOxTH2h1dzZGP5ilfifDnv6O/p7e8ksWwG1rL4JDL44ccZ/Zmf3lK52+st79/cQVrUa4M
TUKyGx3mUB7vlB34zn20klms7NL85PwlHJSDVFvgjJHAwvgHoOkoQJeIjqGPP9RK3FtbssW5C6Ss
GEA4K3RDPvjSVgw3l5fs/CFQEYBB8w2hpEUA51U9jJ5M9q4ZBy2xKKw8w+0OgjU1hPNb8/c4SzGE
iB76iD8Q9+yuO0h7Y6PtpI24mvStTOdnAHwXdYyqU4SOSoArlAcE4YLqOGXosq98pmujLM5Zjvy6
VPXgK6vGsnVQvEDXwuqupBV0eXfWVm1x0uASYB5gtqqLaKZd0atRwQaXoGP04xSeCgyCkq+XR/zD
c+5toxYHrqHfJqDaS+vixvoA/8nYKvu8tHU3+wgSKH1EjnfjbeKtuTLVtTVdhD5kmck2K4MLcJCd
ygBdpoA4r6hNaOpKmDj/Tb1Ncf4p7w4JPkxDS99FA8Q5fLDMcWNk6spsfqJGfr8v3saYY8i7MXoD
OERicjd1W2mruPnO1K9xYjj4Dsq8txGAt9fLG3f+vn0bcJHtNWM30EgkRymrUwrKLxRHXKlWprW2
SYtoIYMfw0dJVV3fe/AsyVa9K5gLUIUeL09mZYd+4ozerZ5aQNAWWlOlzaSD2Gg/wN358M+GWOR0
dTVgTFfADB6C8dPUxs9abKzcsCtbIi/CRIi2O5xsYl7YRldNL7gqHQRYwWs3+dpqLaJEFMuQV0yu
PbHzXCjcV3kWHC6v1tpU5p/wbkOyRJ0qbWAIqp9ZdxtnT205rCzXAj32Pznw30dYXoQAIOpVO2o/
y5NAgihGhKXt31XP0/GAIN+japv8V+EDyr730gas3uU5LuRbfx9/ERdQOg51eSaLg2/d6Q6PwGNG
QcTfafeqq9vyttn5rnr/A8iqC/DVvTz8yrc1+76/X+IolPyuljLNxcMZlevUu9eaa803Vma5Nswy
TtRxrXW+IHNYqq0Mn1I1IFNo1n7U/6u3Id0CXZbRbVmqthjTKBoSUqEu15jdDgejPpnSx3T8Lmor
NcjzH8DbSIsPAPG4QCpDMtkKImr0rU/vLm/NvCa/B/O3v39x+iO9ERCtwBTaaKONNYR4T0mHVoug
Z1K3sqbPNKZWSj1rU1psk0AuW/ZWrLl5c1+JX9T2L5TWH6XwpDn4XJrTIpQzAzEeegof5o1+ZWwH
Ch9opnO9F47grqEKVxZwmf1lSOzKtLU1l8/bAYvqBuP0yD+vIuFlhGyCYUC6Ek3On/O/90xe7Bmu
wmWeFESsWqI8ACZG6jSgLubVlIwr74HzszMMIsj8n6W+q5q0kgq3X3Gl0sUORq4+0Db22o0cbLJO
XJnXHxK0t9EWJ8NH6bWTwl4FSWhXB6o7pt086676oXeBuu+aE6M61XatVHw+FX0bdnFe+hCgU6Xy
6Gnba7kw7KG86QOUHNKtVn4z4mPUPVz+6M6/sv4e0JzL5u+uHB2npAEQpOqWBVREfAfE9gVhOpRr
T6bw6fJYC9Gn/wn9b4MtsgEf/3groAP5s7CKAdY+scctBaWrtcbF+Yv0baD5s3w3qwDKXRF3pLmB
5E74aIaOqa0cx/Oh422IRTTsDDU2pgw1iSz6nDTlfaSNK++ftUksvi3EC5Nen+thfQpcBLkDq7eb
/H5lT+Y1/z1Cvc1jkQ4ARK6tLtUgu221T4rrX033ytUcn8Tj2ov+D6Xnt7EWV7+SaV6ax6TryWH8
GDjFQ+54bvQjJB5Cp/kw7o3Xy7Nb+ZzMxW0Pirkf64ErRd01vIchM9MEqXbm5vIwazu1CBYobatp
B7aesuKnQP88KJ8RJF2JSGtjLCJDFRZyLiEP73rhQWj4OLdpsaLbdD6Y/7091iIWBLo/9uDseQ/U
13CSnbjnzEFJLFem8ocq89tAiziAXRlsoJi5zP0p5Bzcchd+l66TbbDtnHGrOdFJdPMDkMqrLlrZ
qz/0IrAJlmd3U8p8v8YGqM5otMZ8uDDLrptreVPusuf8KTnq9rBRNoXT7yuO/5pM4vl48TbsvL/v
QlLWA94Omo5MwHqYwme1XIlHf8jr3wZYfFxizq0P+E7jQ/b37WhLWxg1dneMaWB529ZVIaC7/q51
JQf61X5Vyu78TfI2/uJbK4Kp6dHcVt1QuuqEF6mRQRMd6nKvV2tS738IJG9jLT44rWpRbhN4Q+AT
P17JDqzH7+bBeGpd64pHv7NejfxDqeFtyMX311lSDSiZY9M7ON054SbdjWiq2ZhEbqpdu4fUejmo
nI1dCE1KIshyyZih6O8PTGo0eiMVgBnm2FXv4l2/DfbVbjUon/3q342zODeAwmSMFCM6qpRz8Wp8
Nl1cNRz9YXL0bbyFC7s379d6PWej2btBF4cFpm+hqWBU3cHcj+opy1+tbA0OcvaLezfG4pAoAJp7
ofH+QpwkIE4a1BUu79H5j+7dGItTQeLkJ2krAiZ6QAHLaXeIQPx8VDfPhmO+qo+dIzm+I32vn6sb
ZPkuD7+ydcs+f1NhXYyVDqHMxHdYST71UfehRF4kQ/H88lArG7ZsKkhCX8JsIXUDUG8FjxjeZf3K
9XM+PXxbzKWxS+VrISqnnPgGyoLhXw3J1k92pXfjedDS612bf0Rh4PK8zr/Q3g26yOMgxhXZYJW0
wzc/m3WI4NnfBkclTeiP08vl0eYj91uy9W6wxd2TC/gea6WouiY4oeZYd3eJ4MrtvvR2XbhWGDsf
st6NNu/puysnlAILvVdTdoODtC1upb3ggN+OrycnOEZX9d77cnl2a8dxEUmA0Ge+5BFJMg0EcGDX
Mnrl2nOCMdnlgVY3bRE+UmSAEcClcqn46kzddVQpwRxzAhUdO0aNpI35WeFfu746ypLmCJ3arHx7
K9FlyTebeI3mgiIAt9M+YukNefcfDrAILVIlqGkucVas8RZene3HjyureBYS9XY+ls1+ZYBZ7uXz
KkqC02a6i43qTlSkm9qANRM+IvBzbXZ41JZrYMC1DVz2+pFd96LMo26QXE+ftO18vamPwo3ipG5w
t3bFrcSuZde/gBCpKxJv3FG6Q27Yhu+UJmuLuXL4l01/D9/GKQzAaFTb6dMIcqL+Ejgl7xv51a83
rduc5H29n15X9nAlS1hms2UM+AR3zxmw0cf7OVFAjNIO8TA9Bh9b17NlW9gh3uB4G2w411Z2bfRF
hPFUv0yEmtHVXcXQKa3gGdJmHC7Pcm0DF4GlU3BBb2eMTZv8aKXDqFfYXK4UQtaipb6IKZ0CWrQ3
QsUtPonO4NZsnkmCR0na/ISS6GYNm3QeJvLu81vkJ8hKAEr0aVx0nbyT09tC9m8GBZ9z5AiaYLzW
cw9en9bYsqj+SLqXy2u6Er/0eWvfXQ59khcZtAruPanaVgl9dbX+Z9u21PiWG1HrCm0kS88fsb6J
hE9htZYzyJdv1KXyO2zyBDGqlgLkBjUAJ934V9YG69JDvk2evLV752yxRDIRyqZZbwKF/3XRzEr2
8JsDRKo17V6ujCdYV7aMNW2ZED09uDNRL32qkXKeEN2MPdlfm+/5bXv7BfN6vNs2GGVm3qeU+7Gp
3KmbaT94Dq6tkD1tMOUbPHz4cStBZm3MRYpUDGoSJC03UZQ/egj+loJ7+Sz+4dt7m9X8C97Nqh+a
BroVrf5602/QjcF/wzac1g32qYt8zWG8XxlwbSMXgWtQylGUkSHmNSc69Sm8Ao9rizywgtVa5B/u
urfJLaIXipRehJI7pWTCiuxk1NjCHYpvh9wNt6tRZQ5Tv6eYb6Mtwlge+fRcUbRhKcP7eJ9sY3+v
2tKV/yLauBO78ql/ht22XatvnL//3sZdRDOlwjs9aMGEoLF56wcQkWEcCxES5fiLrJ2Xte1bBK8c
I8B06ugFyNw7WDDv0Fc8IJq86e1o5Zs/f/f8Pa9lUUzIfVRYC3ZPGre+EWybEU5asDah86nY2yiL
wFIPcGWBjipuTMFN2ugychz3pvXa4Jw6fg/Ck6isdPPW5rUIJJi3NGWYc/sY+pPmQWlM7VHdXf7M
Vs7iUqikSgVDrXJKUlpRuxhfHj2zt0VzvMXPaRPp1n9TMH+LzrM56fsoEuYN0lUz2rf1zY1mlbsc
rTdocisnYm1Wi9hRBLKJbQLVy8l3dSCdxVMXX/nitlL+4XwWgQO+QoHZGbikODt5rauIj5h+Xt6h
tVOwiBaB4HtRi0GSG7WbRDl02SaO7y4PsbZci8CA3CDC7pDk3aq23KB5rNoQsfqIK3RbdCsZx/zd
/xb8eNBJXNCIqiydziL08L3KBPo4I/frnbCZoYnpaqw7O6W3YZZ1l7FOjWz0+Hasym3HK0VMsD53
J/PGHL/9F4v3bqRFXAgTT1PaGREidUeEcpTxuYUZPVVPqrUWguZb/MLa/VZ9aRHDjksqPMJRnyuO
NwNXsLQzdjMWJNyuxdWzpZB3M5t/zrsrXy9UH20Zij1W+qFTDjUQ0swtyS6kyWmlr5eX8Xxp6d1o
i9CgeVZioDdOcg+TdqBQp0QuVuJo51s9Wua3RbrL/u0r/cfm//ni4LtBF4FCCtUqzQYGreE8ZC7l
iH2xUclQtZOym2u5iSNclxvfCTbC7VpP6qfB5aX9XESPWIMDrs9HR9ypV/g9bCEiOj5A/myPjNgO
aIodbrVDtVvLBOa1vDTwIqaIhuijv8m04ypxhrr9aNbGSv52Nmy9W9lFTInkSJWnYa6NSHaCH1Pw
MYrWdHzWDugix0iapisj2O04Xvj2MLlleNMjyO1LD2HxnFQrl8rZ9OltRstajFjUeix7zKhvti3P
96y9x+PFHoPHy1/CysotCy+G4OeTiOiK24uPfnyY0J2WM/vyGGtzWaQWFq63HVKs4FBq716xIhv/
3asy9o5Zk64s2zmyrYJw1/9E/GXZBUnxwogwG3Wbb+2mOSjHYBvuvK18W7vqp4Y+nr/118Ah5+eH
6ZuK55kmL437dDONh6ZoqHOaB8XL7L6iMd9vpmqNDnH+nnkbaHHMzUyN0bYEcSVnkT2lmS1p1+UY
Hzoz2AyC9V9t29toiwMfF7EfynhwuGGK/Jm4LUTFbrtdtFZ5OH8E/x7nZ9h8F/mxF4hlLWccST8M
r5b+GFvb/+YAvo2wuDUTz+/EyABF04WfC+vOG1DsRahAXUmhV7bnN+QpCrXeKNESLMINvuztBMT5
EMQPUf9yeT5rK7a4K6fQGPCqYT6ysh1QMgs7p1xtqq4NsrgiQWYUkY6oPxmNU4muld1Ga9WLn3Cw
368GJA5ECbUdFNt+vfRrORDbViMyaG15SmLMc2RU4/rvqVg96DC01bG1MyQ24rjf+egOYQ/gFpF6
3eQvUQ8uP26uxzI+mRGiv2KBjgUSIMKQOMjmXqtW7ijxuFZwObvJyDKgFYa9GN/8rz/Zz3w/EpDc
/qutfjftR80BL284zUZycneEs1jvEyRp7bUe6drIi8UaUZj0/IkLfCjp1jtJsOlINGUP34PDf3G+
3s1xDnjvvkh0mPGHBl/qjtmmiiw7n4Pami3w+SLPu1Hm+b4bxbRqTdV6KhPRAZ1oDEpuG7t1y8N4
jbwWYMi1/u95pMe7ARfhs08VQZiwV3dFIAKBk99BIhoogid2fV3ZzU446JvoEMEUEFfyk/M1n3dD
L2JpG1VVm8dUDSp3xmEkrhI582ynDdCEG2klPpzHQ7wNt8weAjyaRlQ/5y7A4GIY4uIgc1Rt4Bcf
/O1rtRJe1xZ2mUTkaHzmE08wFnZyUSG6Hjdzr8M4hQdgko52N23muh150+Vzev4IyW/xY3FQRznN
DC3j6qg346bYRlvrJL52Tu/OlU/tFhexlQHnm+JSwFqcWS9DKDWrScvG7FbV3KLemBXiR2ylt5ci
A510xPqxD2nXrn6Cy8rQi9OrWEmLyBJU3CYqEcOSir1qlPtEes6k+FPQGocMF4XAau4KnONqESFh
qsBlVh8Lq3LKup1NeK4Nb3iRUM5CaXojlp+H4q6q9Y3W9VcC+n5CImx70bpCoPmEC0dCmjvYUfQi
xf4WecyHpkWUCT+Eogm2hSCcvCB20cqzbLnBTkMrDexJEULHBjK2WzO3NTFEJ2JUZ1m5wMZhbiPU
0TOKLqldGIYz5uO9KY6bPJGPnag8af73JGr2qfyN1ss+T7yN0lPCR4narKUrRRhfRE/eB1m4T/sf
09T9aBo0YDsaMvjsYAjX2gmStwkeHIb+RZj6XVii5jaLqhbJI12xx1IsNnoyOBbOFOSiTk4XuEL5
CEnDG0xgnGH8Oi/YgEmxUBu0PNvrZBLdGJOBzIhsWRr25via5rhENNlDksVXYQsoTSWaeINdS95z
1xVbozae6RyxcjXHsBYqW9bumyhu8BkYPjdDFthtjMJVXuFbEhl3ea3fmQNOBer/J+27luTGlW2/
iBGgJ1/pq9pUW7kXhlqG3nt+/Vno2aPiQBRx78zbjq2JzkowkZlIs9aYXLRyfOvG3k5TgAxkJqjs
9Pp7UkqPbQMc52JegHGO2oneXADv/QBOWnAHA+O36F6IDPQ9Kf8CRKaTpOKnCD9I2TVWlUlBM4OE
hiCQYmbUF6fxAwZEvMJUbgcC/iMzQpWnumA55yfnutBE5Oi6MG6vBYHJMBbIjAEsa0dBbCezhchl
YQ3RFu9K3/zOEbgbI68Oga3OYv5GrbIW06t9f4fly09ACP5A6jdJHR2TNG6YvrTr6oJh0xqrAc2Z
MphmxJqo+hariS3JmpeHvBUTquTBIZhM9llExogHFl0xmUtXx450VidW26vPmfmGlWmnm1VLJoJ7
fBTU9R1JlfDvm+gqq7mYisBLdprxFswjI1Cvi/zScqeq9oc3N0fOJKOAQRx7NUNVUjbvInECGP4l
lMGrA0A00ewfFiyESgIQ2KLVWszkPKvZY9dmfqxoNWD0Fgcc5J4BIFA5LRwRyMvHx0CToqNjYNI1
sEAqWT5iMjBM7K4QrLT+Ohac6M47aiYxU1JlCYF9hzd0iG96K47oAaoBcF050YenCxPtAMONqzvi
NgGi5lE1dRtY6Tf6kjvHR7arzjV5UJkPOpXLElUTgmoFup+hdFM9Ahz21wQgiMeCdi/GVRA7hyH1
GjJaihVjgFkL40/tAGDv1R2jQEhP8XrWBf9Y4K532AhkNFsT0GCUoKF0IvLYiw/JGGCerAWdNL9a
xDlEdg5jnEW51yKkREn/lA/3aXuTg8c55qxT7hf1NhoxphdXSSPnFDGp/Ya5nFsFWVfs6PctQPCR
TSen7EHCrIehW072dnyW9OL8drE2khljjIoRL106JkpArLl8EoUfx39/t9y2+ftMpjUUZJb1CJop
IEHLK+y+gi4+tpoBD/fGzWNeeW9//GIjkMmvQMTazjX4Q95jlWIDDvIhDJpT7kYeF5CJOt+jw2Pi
YgoqxJVUMMT1MvxsTwBJd1NAiZ6aF7rsuPC2snYdx1W13wYvOjOUFzCMOU36cR4eROPZLDk+kPfk
YAcvijAHSmCKXQ4Akp0T9JnDl/hNt1cb09dW6ytP68OxgfCUome8CXC9mObL2KOsLFUfdFSukWH2
FWcfkPey0RmPUYL2jpQZpkFpr754ek9hUDJv/Pqm/4n1gA/AWQMDFq8ZwtONiVpKA5phpGQq1qSx
eBMn3pRLXlbUHH+4Xy3dGAb9HZszrFcwhzYNItc4WMYdiILfceS8EvDEjowmOvG0xAKw6+n403Gc
o874joWAJ3OIUaStxR96c6cgLk8pqpkpB/lkv82z0Y9xIiOY8ED5jGmgWPCFJgb6rGJ1o1cDFbgB
ixFIeh3se3LCGu/jMY6kNaQVLCvoBjbhg9EZVq05gI04PkGeDMaBZCDqEXqC5DFKT+bypK42KLWO
Rew/rq+H99sqIAipR7XFUEX/CZHFBbe0I9igzLNBFv8Yu7w0eX8RfCOPyZPzDuSMa4JzI+fwtQdj
0l0NeDzFTSk8Hsprwj05dbdhQNEwsB6GTYRjhTnZgcE4lMjQ00pKUFXF8q9WvPXDhxxUHPqDIH48
FsT5eAbjVNRGMps+Qmpu1B/WPHbCHKOSkcYxfp4Uxof0jSYIYwynr4T3yggukPuEB0zB8x9s/Tbu
qqKvVIwLLOfBJW5nzzcJBk4BU/eOGaAEIZBEOJ+JpxfjPHR09EmlK0h5WtAKjcsJ6Ia2UWscMTxr
YFxHORVdgTc7uhItNpgViMBbPOpOZubPIHo6tgieMMZlAHm/CXMZKbdWLlYF2rOs1bEYVlraGlTR
52NhnMyNYgpvnT4IT4WlAp6/M5vSY9/qgiUKxbdjGfsfydBMg5hgf2Jl5I2uiD2K6EAhwAZf/F0r
RlCaOsdC/pBz/JLCvvZ7kwC7YUCOmGKhAZNlk9/YhY13ZW/RrS/QXyee8P1YKEcz9jUPQBFt7TS0
LLJwskxwcC9x5GR9FByL+UPF+Kob441moFrOqh4iv0axugNbGHr1tMNoz27plj7Ic48F7pvgVZ78
T6tQuxFdVQ1nCQKIIqsdcFOaOagOQDgfe8ei/pBVXWUxrmmZ2kQCzwa+m1KBc2KuLsCtT60xgdev
xNKal28EfNS4fy6Rje8i/nvLmOWnpEpQsa9/gPXtNorUzFnzhJPx7acm159GP/8mI5LFtQulGDuv
Wr6AP+SbWABAvV7tsOAtrfAMifFjo6mC0jOUkFqqsl9Jow0ms/ti5GEi7d/2q0KMHzM6VSjj6H9b
b/9vOMs8TRjvVZZaG+YDXjMKsCE1VzG+AjOfYzK71W/5qgbjtLQoKZRCgYek65ZJIAZIwN04SM+8
3QL6Y39/mv0tSCf0h2wMoBoHIsbNiJBGAn11MkB/GVg3E0iQ6QOYMbi7q/QiHwlk0p6okvQcAGp4
6JLiHKvgSRiUcxmN/lTOjiG3973R+EKUoL6sf2+Wn8Y4f+Ec7m5X49fhgpr9nzrn4PbI9RmHq1oY
W6BjQeceuT/1Mzz0yGM3oxPGzYDycwatMJIskOsucQAebfDm2pp2J4BUhKMW/VtHJ8u4GdIpWP2K
kP2ngBdQ3MpHQySprBkrmJVX+voLyFuORR57D5DJ/fMgVamqilrDjFDYvCmdR/ICnDbPXc/J/v+Q
ml+NlPEdJnBRQzGEnPqT/lyfChfUijZamaJfnUS393mXguOxdcJ4EbmvjKhddESHRP5UNeqFrM1z
DkqYRAPhrK7q1oo+h1loHng3PHAX+W2RBaukWxi28CsxdItctbuh4bTjj10P+Lb+eeB5awyzSmHQ
I7yyCq0OYs1cLaMEDNvxl+XEY1BN/VNSpJZJLdDxrx4dXAX73spnxcEWPfZCTYcHIsz7wO8P240X
0sSKApZglKRz8xcJax3R3RhZg0d3sGtfBq3Ky7F+uwepgIdRocvlYEH8p3pzDB69qse4fqOIN/IC
SH4j/RCnIudRsutdN2KY76WvUSLkJjyNBFJPUKwn6oO8ntbppKBzF6aP/0opA8gOsq5qOuPXtE6J
Y2WBs1HlJ318SMTbeuGI2PVnoLv4WwTrz9QwawVKs1gV36P8PEXfJRAtJTcRbyaD2tdvzmwjiHFm
ao5alNxjOXNZTqME+ljDAxNQkd4oIFqMWtCL8R4l+8XljUjGm+mgmxTEBg+F1hEu+QkbfXZlZz8M
h67iyDYoiDziYBbYKd6OvxtXMuPf4jhvxrUEViRozU7FWQcOgeCSE61pU3yF+S5xQte8jV95MyJ/
uAZ/f062BjBHKvh5sULmLDOm7MD9HEYF2DYr91hBzsdkKwBZKYD5WQT4R7dY5fyhj90EjMCRcKek
b2p0WsPZOxbI04u1nlBJSUkn1EGrJGPtB2S7vGIATwT9943LkiQQcKPhSHvTTq8loBm5o+zgx3rw
LMNgLGPKgImYiqiM0okPiY6bOJjxfJZgGRSQv/Z7P8GEf+TwLIP+4T/fP53FuE3VWTJL0L05aob6
aGYV0/M64An941hB+iF+FwNqHUIUFE5YNEZlCkO5aATkLObbmJ7nhvO+2f9K17/PnJ+x1BjxJehL
FVmH2bHIUqbnmDfpvh8s8fv/1oKJJmtbmjFozFXA2YJX0S+d8AQyYQxe+JUnONrT8Zntf5qrNCao
9CHyjSHBoiNG1ermXHf34Wglxr+KkFcpTAIgteDzNkDmA5LJJuhUydWT2CcSb0mWd3Yy8wBZwRSI
xquCq3pZPd0Tb7DmcSeeMYbiCA4vHeeYg8w+PtZOznMNW+px8hQasyXVp5y3trQf838dnMxE4Xbp
FEr8iUFS477BuEn1JGHkzhAdQ3wLV07o4Alj4nGUVQ0mQuG8x+aTEd4XGHdKQVxWPCv5peY2vXjH
x7jVipAoKQu6RvJJBSxg6Y0f9dfxJqX9k/SeDqEhVVMIxwly7F2mv2rjadu6IAbKxyjMR05cPZYg
GBq6k8Z9dPPkML7CnNOujBNs4U5FZevLxzW/k6by1AJT4/gCc22e8RfpXC0DmL7o63506hd4Pwfv
mSfsGrn1j9A9lrafsl3tkXEXHca6ug5layeesOSDxOlzX/xYypesfj4WxLMOxmOYANUV1JlCycjn
Nb7U+X3Pi0r7Xeurp1UYbxFVsSD3pKdP99EBdyWe7qFHz630efPHHHVYQrEii8ZMafEmKYblxqxK
DBMWGJfi1cX+EOJ/fR+F8RfgF0oW1OFoz5XY6232FNv6DUbUbHPGVnsBGmS6gHbJbf2Wt9nO8R4K
4z06QMgMhYo0SSnv1fqsyG4Dqtnh+5J6zRhbx+axPzm1+XaM9wBx0SQnBFO68oUOzC4/lAdMsNro
0duhpd3SOoXoYqQce9pgVeYIp6ocJBosnBhmE/VZA/2wA07a9jT5CoaWPqtfaHdPxlCy/jn7eCyR
Zz6MN5lLo24zAWGgT56KOFjLm1h/OBYh7+fVV9Nh/Eg2pWZZ9FiQyZrIVVtw3PWdv2DiU8S0n6C3
pyWdH+JQvy2b+TadACvczvdplP5s5vRnP4Iseol9gCpaoal80AUxWLP4UzyHrzqIQ2UC5k35HIfp
rW6ad22muuWsW00dn8J6vQPT6wnIbXYiZG/pgvnTGDArPa1qY/0oGaxBD51jdal9HH1CxpFVutTF
qoYLaZahr1blRRZ4TVneR2NcmJqSoR5NCiGs1XYcpUGPF4usLv8uAGiSqpuiqJD3Ts8mpAn9Chpt
AXPV72k9lhNjx3TVRwk8IpGnc3Lg/bh2FUaV3gjLSCKEOl0HGvLuztQTOzUKTxMzO+WC0e/Hmqso
xuizaP4f94qheFosWVl0qoQvaf2Q8aiM9tvnQLH83xGya1TZEs1tl2Gogpyjn+QnLePSKEpRvgB3
+y2/qU4jxnEoOmEEUCIe9M++pVzFM5mk2qTyKtWwlEJ3uuiHbDgGj6qM893Y/aqyE+oxJ4APGBAR
zNopUGrpX7tk9Y7v1b4qJoanseAj6yxMQaMQITd6FDsjLCEDcnS9M8rTfxPBuH69T0YlKtBmGjs0
froq0MPOXloedd3+iV01YSy96rrGVAes2PRRaVWRJZDczsWLVnDU+UMachXE2LkoxXlbhRCk66eq
CHK5sKLkLBsvIaC89EsLSpOs92LeIhxPP8bf16pYrrNQoBArVlalOaaWuaaI7aiEE6t5JsG42gYk
seVMQDPYSj/Icu7Iz2b99t9MgnG1ijaOE6GcoZkBCMDPwKbMq6/HIo6Py2B7W3Nfdnmpwery7jxq
X1rtsRKf9Mk/lrLfLFD+NgaDMK5gaOT/rQNhO+ZcYhko/dbYgh0G9QfzlcLcIH18WW54seoPr4ir
XCZxTBVtTosI6M6zV602cXMPRUO8KQDjk3k6CHR4UWs/h7oKpP++CSSziQVwGVMU2AWkm3gIW6Y7
eNLn+ZzeG172XAocM9yP+FeBjNvou9hoehkdLUM6941kLTIXJJJ+nN+TiqsIxmW0KymBAY407S86
jjUQdasOKFkoCfrUOTaV42tlEMZtzGk7NCltc0ijE5d3UvKa5Zyl3D9k2VeFGB8RZ4Dd6kH2+v6c
qJ4Uiu/sNDYABq3i1N7E96GVWsVFfQifOk63Y1c9VRYl0wBdns7Cj1StomuZSUUXN0lxRmnZWgdO
83b3yXKVwWKPFINoJqaBUvmi240G2P7ZrsQPE1iPRsmSkpfjD7Z/tzfimLstjEOK8iEscL6Mn3rU
5iM3sYVXk3YG7P7cuxQjWIssidPy5Bwli0ZSEAX7BzPSi6z/uqhe2oCGof3OUY5en99sf6Mcc59j
DKZGmQz6j+VcfG3u5aB+Ax12fxbPcVBdQH0TeTyOjt0EcSOS/qSNC0mVtRzXAuw7bfkpNj5P+R2W
hBQpIDInRPMOkP77RtBcpq2siyoQ/aGSmLRfjSy1C1P7xDnDXf+xUYi50k3ZivpM2Qbp6x1z4M+J
T5+zecDnGt5XSQXVvKmhZSmxEVM0TK0iqPtiZatAngZgE/LGUYfWT343iV8y2GosaZqJCDIWyiii
5QBES9E3rBDLwinPT9HoxEpCugkCZVOCMiypK97iRjzVqC9X7oDeBvVRsbM+LZ7sJp7BuU57lr4R
9tuCMDqIJlCxJMfIfqqxaElVwDk4jjrsTrDYSm24DOj0di7deB4wFpr52a2JBo3gCC//URr9NRvr
JhKm8ZIZD38qbXxuMIhKkTpFO7yJH3lufTfR2J4e4ycmLNyIbQVoUDoLIKJYmTVW6HWAJ1Q+mg6v
Nb/n4bfSGBchF2lbqV2tOLF+KVSvBrJwajhh21jjGPmEYxlc5RhHoQ1rEekyCkO9MzoLnekNtBNQ
ld9bNzw73HN/W90Yb4FBEyy1ySB4jYqfqnIbAdc4JxdV8lTe7tees9hKYtIAszJjoy5g8Xp/Sutn
AeVf+eOxFUp7+fVWBv2SGyvU2mJIjAoLepM9uc0TiH4vciDcA2K4dSUvspsYriM8iQDF7TE1UuOI
Fzf345PAveC7EyTb38I4R3PAQr484jlBfwtyYaeyRxCAYhfbz13+DeSozq4YyaHWR7mOtLHWn7JB
ek2S4bxMuhOJvEkcniQmA+nMIolVyvVQgCO8aq0195Uys7m7/pxrxw6PdGlVNkmNHqZg3o3NuRJx
xyNfMnKAkV6KtebkirvDzJsPxq4aSZmOx/qMzhVtw/mGr3sphh40CSTs95H9zF+44B0k41dGo1DJ
SjnpGuwGY3ZFMrGYLt22s318LbiaMR5FGkk81iPeZdQ5U5SG9mYO0BYpA4IBkvl1CbKSF36oCz6I
puyKkbCAOHFN8LJY/AYbdnJgfG6DFQikfosBgdDlNVJ3wd22n4/xL11f5uFK999GMD5INkCOA6D+
gg8Z+x23YCD1aSCvfbDafwYSgOZyzpjj3nTG9WBADyXrAeNpndt9UL0EE4HoJHhgcLTIN4p5GD5x
UUZ4Z8y4mD6pAbtP3wKC7uuqr5onMRSsjATr+nkSngYRkAnzJV3deD6Bx8/iqLyXaW5OnN1PUkqz
BjUaTvwd3NHufoyB8vwONz5ZPAy7/bui6apkmIqsvT+Ltp5dTPquppi9Uni/GpMXSffqWFkK7321
/xmvcpjPOJfYaDQGoCCKagjwjtUqzK9Txtsaph/m98txlcJ8uFXtU2FW6cI6YoN4O70v72RuesHO
/viWYrGxp7FKP813kcdbHN59QoJn6e+zZAvVwKapNDHNMPDsZ0/ZTeL2xCKpVWGnsnUVb/YTZwqW
j01vcQlSdmn8trKZ4DHOndQOM1avqCsyL6EPLB5Psxt/LSwSuavd3pNgTLkDnft5zlVnJj9dw7AQ
yILwWChel52S6VTEr2FzDgnPEeyHraskJjdt4yQxJhF5t3yh6NKiJQaRi2L8raghIV6cGTQmlWvc
1ZghPR3fSM4lYckfyRyrolbi+RxKXjr8kElAFF/SeLn+/r2/akjv0OYuCoBoMc0YL0xRtEKfoj3L
98IrGCCd+l8xuW3thaq8kQXQsnhYtBGjRUJlq+uEhbPcCteVFyL3jk4iRDQMLEuJKBf9U05f5ENW
xghXky3CHhMXLwrcCRODlqurARpUBwzrFJicTthulriVy+g36/PSKllMAVomFxTxVuppp9qtsPZe
3+U+d1xhz79t5TFRUkjEImtp15nuUwOSF5oKoU0elAHMj3ReBus20l3FScx5UhmvWkRq3sU5oJNq
NIyqU5ucFJVThtu74FvFGJea9ZnZCwXmpwfjuVke6w6TCr09Cr7GXWvYe1lvRLFbbwWaLfPYIAHO
T5ItWPUzQMgxW7c4xk39r8Bbt8IYh0nEKSs6E4FPlb+3dfPaqtnTsdfgfByTcY0A/dWMhUAdIEGV
GKZPMDP14VjE7p7qVgvGKcqDBCYsCeQW7yMl6IyuxAo/140/2kCfll3hNMgnIDzxWhISxyxYCPJq
MtdmqBBvMFhwOyX3SZh8Q+/5rJPulC/thfTZC/Z/nvvFvBHH1FeS1utT6QYbMm5eAfAJiwxSD8Qo
ccA+o6Dfk7RAWDQDfYzvWqmzi6pbnaXKP9SkrLE8J2ce5+x45sa4ptkwm2ISMeNGJ4wobl50FvCM
pNcV5AjBsTSeMTD+KNeGAmvYINSQutsCkFqksfKGh0e7W+LYmgPjhVoxjKKILpP9VZtSA9ooJxfi
VV78yOOe5doA433aGfRlEa3fZKuArijiiNEGsx4FRZo+l0b2A2hlPUnOWSZ7cTHdpGURSKhqYlfq
vC7FxYj6SwowtpqYgyXVxX02DsGQxx/6Pv04ls+KtpxnLN0lU9xZ8cCNETwDYFxbFc5Ys1QQ1uls
hgbsQhDElx8zLBq1fvg0T9axCezmh7++Dv4HM9JmCopS6A0ewlTeenqn3SkdbJV/b93ZVUHmCOJb
7QlFUZcjeV9TWZPA5SIRWWVMXSrHWu80ImHhYXAVm0Jzm/ejTTzJkT7ysqXdOTdI+SWNsXWhnrNl
iBELG3f4qXp4ojqrH91Vd6abnMT7/kMEcBGjsOSXkYtjSP82+wLYymZugKonxpLn6ATTS10+5E6W
WfNb/dF4yJBylCg4RL1tfs6nf5foXJVmLgMZJTLKlFOWPj0EC1Xuxoovgj3ahoWVEsCgF8j+AfLD
+bTUSI8UZox4ETppKbGVDmJGYmOh2g9P+g19Hye3g2xpF0jH6xxFpOVtCMjTsfR9r/ZLabbaXs5C
rIgEWVZFFq9cw8Yq2peoVXla7kebqxwmWCsY6AvzCRBGYoPmcAG0tTZRb+piPI3Cp1KIefeFVogO
DvU3AC+tz/qWciUSivjjFHd02Eh+arAXB1rlO7zgio/HJ8mTyATyUs4NuCKMJNe51wKvZs3fjgXw
PhVTFJv6GDDXMvKdqlJvJIz4JVP5hP+Tk3jzvhTjaaZplNs5QVCVDV+OHlL5Epc/xgTQ6AMnonJu
usZ4GXmJO0U0I/DVSD/NdbG0wQ0HX515aSnv4FiPIgljV6Z4KRXCT7FwRv224FFS8FRhfAcgUpZJ
pU2rSbjNl9jKxA+R9CTzRmN5mjCuQupVjagThooyFOsUW+i/mwkXbYxjyGy9fAn7qYlGQCD8FeRE
K3LbQAW4juRhg+k5dLkcSRyTYwG6COxaWlc4B8lvvhI3c5Mv5n1yq0MmQW8CZe3HyCtueB0ezmmy
ZfR2TIGPmKIwaQBQQRDupvxri0m041vLO03GLcylqGhtDLCMIQ1ybbUmHu8Kx/R0xi2MeTkAKBST
PoIWmP1NXwb1PFhYFuTFx73ixiYw64xjUDq1V9Ya19VsREvTOqeeWiuuRh+94cGKe/m2mz4Vbey0
q3JTNZHGOcndYv32BzD+IlcGcW1bhb7Qjcf2RF7T59DJ0FTF7OjqtnY828bgHX8+XiqkM85DqqcK
+A6wTcU3zv337ivg3l0TyJOW7NOdsexiPox+jYyEO8MlHccwtnAOaIwepNqwz/Q0OvRajMH6mKNP
gCVCTzxxFOVJY3xLuCRJhgoQLdPPWNfInfEm8jVLPfd+7nN78JxrwVbIu6XHiGmDAj0W45T+q6Y/
5POtDFgH6bUBo7fxoRj8vLrtQiDpP0bLh/+mLMuOaGK4JcGkPOUmpBMNGjrJ+ZsCojsNQ928Z9Yf
Slm/kh92dRccM6lJBDrceCtibw6DaylaIKOtfaOZXeqDmfFYP45DZZd4ZW1Jw0xBrX6uXpLS0aXI
U+tvBjJJjZtpUQd2kGkZjP+JjSVeBBF4b5Ot+X+Ndo9BGQCXxtKCKeC2k6gdHslj3FABGLY+7ZFn
UeBmpMtoJdVvjU/5A8eP0mn5hvlKp7kkQPUGZrdzfLC7sH0bH8Qu+SrqWmaxgFsi+fU7nV8POj8J
azC8tg5PTcbv9AMWfsIM4wdGA5rVT6JeYB37S6pjgu11rlx95JE4c+KIwaQw81xoXWwi7yO6Q7Kb
QgCS+/oUYYPv+Ag5UZfF32pzZelyFVevkDvXnH4aa+cNYsnx2xz/8lslMmvEyNRR2Sj02hblBXs9
BWelh6MIC7cFeMq+DikxdBw7afEol/5UczBE/lAO+uU52Aqk0uZt0wNIF0459FF8Pwt2G+C8AO5B
gID13z4Nu10ADp9cA+chcpXuVsg+jciVebwqHCtjq45Lr7RyVkNEI56S9C0md2L1OkycNwwvapuM
k6DFxi4WUbmNhgplfNlTRUDQmC9NpfidZqJPortNtgDwP62x+ZK7iVQ5naEExjhgJLa0krq3Kf5+
k7ScFifPbOgJbfo2YprEGMVBet2jAVZkACMQLGD4HV+yP5SVr4bDuA+96ONENFBW1p9HdDPwJBVt
Cj23+tizAXU5eTOd5OOxUE7UMRkPEotqppJ35M/RuIn6V0FVvy9tdRm6KACeK+f68aKqySQsdaLU
VVUi8R3O8gVI8j6YH4LopPozNhMTj1cwP9ZOYWt/6WykVbXiREfpdgYxRY+l1tlJws8Nb1H82EKw
cvZPC1mSblLN928nPGJ+tIvAqDVybsixf1RYXK0iWcJU7ZFbgt7IysWXKXGPjeH4oissmpZeZdVQ
DvCO+nAGoLRtyN91oXLMkWPpvM/CpB+ExEPX64BZKszIJuQS64aTK5U1KadOfD3WaXeSRgIrILyg
iMFbieZCm7sbgoVEGGc85tKTgCGEbwrtObgFiJIbn47RIC24qT7RjYTWFhyeBe7bxVU6o6og1EbY
AFHCmQC6NBKrFD8PKg/5nl7S39OrqxD6IzYqSgCu1qIc644aIU6OyAPGa7BcgveoKqx5AOx+3XNM
Zf8TXkUyHnFKlhIvLExdlGgYZVMBwP3wBJBJF2U0W1917/gr/sFxXOXR37NRkeilNlYhbnL7vzHS
DNQfwAABVsEngHO68SOX7XX/NlxFMq4R83NJp/UwnLa4CMBdTgZ/UfBe7h2Obvtp41UQ4xTDrjON
EICtqHuOpza2Yg8YHX75kZyMU3SaweDZ2sNbfDcBq/6+4AwKcrRkJ9KHtBKUiraTejMDOyQav5Jq
rcripyLv2u+u9W2uIgsPorcx0LNyKKpag0ufAXSo7a9BNl7nj3OmMn05b+xFnSuTUtxQsL7+RPnX
wRHz/m47/nac6y0zzqWNBmlApxSvxPClAmGJdhcPvEl+niqMC8m1Kp+XQVewh4aW9ne6h4tSv1mh
a0qfTZk33KyfK+C46YiqvHrbH7LZX8bJooOoYGPpJRBVvmMyr7e5F3vY+Bg8wQcPUM+FY+bKYxxL
SNZSQPkNtZu72XtnWbalByDVuZWHQUtOIOIdLeNVFkMFdzTduAv1zh6mk6mk9kTu2vRSVg/R+lFS
Et5l51gMi7ChilXYmjTLpa+D0kk99T4658Sq3REXPbVK4Ndbk/6vXgm/viILtkGKZJIWylwdak5v
WFH1kumPx1eB9+UU5srlUd1PSgXNWsfwZ6ezaBU6vF08QEje8fbDudKYmyeJ8ZQlMW5FW+Tnqpvu
pCgKNC26F+ovhSDeEZK62PCykmL5JLeTT4jx4VhhjudUmHsJ0tRVXLPpHaFM1HzcChK7Bo9CnRNo
WWCNdgJh5SJjo0vV3oh6DoWn0XzIMVWYcSI6Tx3m4pE81gWTcr+Uy0MhRvaovyj6OZy5zWJqBwfZ
isJcukpN5lrTkaVQ8sIVKICxpznyI13lCZ94cYB33ZggPqbxPKwSBR0CjVJIwPqygI4i18WXY2Og
H/tIKSaGr23TDuAPxeO1usnGl1bl7NFw/j67lwlUAgJ0fEz0yW3nlC2mW+PF/08qqMwTpgSjC3q8
ELEmX4v0Pqk/Hf99joGxO5d1ZBiZFuG7LzKx9B6bzUbmLCHIQghHE86dYSmnVDPB0rgJty4uD/No
d91ZioIkfuqHz8cqcayLZW/VBSPUjAbzRTU24I3HKgOvIefJvCdCloii6KaKQRKN/vsmkVHiMja7
Eb0MravsRihvmvVnU2re/78iWynM5e8aSdUqek3E5pTNQdq95UJwLGK3vLGVwdz7XCgbCQ8x2qwA
5C2227HD72kPrTs5NDXT7iebu8i3Zwlbmcz1bxS1ISnFHJ3s8K73QGp1qh4x2H9Kf0Y+HYbFiMjr
cvNvsK22YhlvMANmfigAvu6MxsWsgqH9pM8cG99zCBsRbMe3AUt4UsbYYG7W0urK14lbtN/z01sJ
jD+Q07gzEh0R9q8pxxh5J07O0X20zrhA3rvxfCuNyR4mKYqncMJri07yKBgLmz9qzmgLfn2OvH+z
/r0VxiQP5Yx6oqljjrLRPFEKjMJWeCtDnHvLtngTGYicYI8HqXYv2aHxSVJzL21fj+8UNV826siS
LosmAAlAmcp8IjULF4nMqP9nC+b6wIBaWmb9IZxu0RLXE44n+sMFvkpjPpEZ5nARCuaeWwyPeoOf
+epqYQ/XTsDq5MluegZ1xdv8L2qvWx2ZbyWSdQbLJSoNQ7naSqEFfQyaJbl1jo9y/3tdlaP3beNn
ASM1GdoK79S2J214iWQr5BUx9p3RVQTjyquqj0czBhxc0z1N7YcMb+zlMhVfGpHzrNmteW3PjHHn
6yJKYt1hc3T02hNoUt3B17AKEIQPdD6jOzVebYf38Zmy+U0Bf+aScOyScfWArddl0Nzim5n3eTdb
mQEawSUYTa+LX41mtqIZo0Mzj5xiL8PYqs14+4IUsjoMmHVtARs040VXf1lMfzAi99hW9p6NWzmM
exfzmiwrBXYYdd8UZ6usgqp+DEMrw5oVKr9VK1nHEve9/S/TYQHc864J56GhgMtiu1qpqfmZlv+L
ZGaj1Xv1ZnMDhj4DyXKEJoekjwHGa86rIoBJJOfkAZyP9B4INmKUtUi6roKjnxXFB9qpP0o/1Uq7
xB3I6Y5PbbdquFWJ8R0VMYQ4DtGQpUGFzhRGroZ96fy+wjSGxuUc46nG+BAVcL5RaOIRABLLEGW0
IfcU8yXhAYHuO2KA/6moZyOP1Rj7mzMhr5oJbn861yfNrr5kd9LnzgNztRXZ9ZfoUt3wWtvvaGi/
hZqrTDbfGOs11NQUzn+ypTN5VM7Ko3EuzslrinHbFtwpi9ef6UaYhFggOaXPY0riac1OnCXj1Axk
Qn1hvYDG4AEsFb5UIoWUwCwiOKlPO/rcMgONoEdqMzGPAGoxNgwU+GRBe4zq5zkx7tuis4U6+aKh
C9i2GQY0MJHSqi+zwqv97UaMzaEz9hs1VVmbMh4yy4qrqH2utfRWlfME1fbBarX4x/F92Y2BG3GM
/db5SHJwYGGVcnid4nMvnqeW4zp5Iui/b25/XydmUetwMoCeCDGQNZmnMuWOQ+7Gn40iTPxrxjEb
hQSF5qZycynIpHMRn2SMgVOmdD2OLPA42CUXapZ+jiNjYcKeElUyJk3wgu6x/qZ7tFIruNFti9H7
FnFWfvlvn4sJd5OSF0Il4nEjr+Sz0mT3VS/5VRZy8r7d2LM5TNbbgFIoqSlZyzKFr0ZuBLUQNZz4
tus5rzLY0bJGyMBg0KKDVUcuwUJ7Fv4E4kM0jc7xke1u7AJa9W/XyQ6RjWMdzaRGRACJj5/dmyhn
UywZ7YVuvFWAXJFQgf03TcCtUMaJqLBHUQCZvNNiemb4kY22+H+kXdly3LYS/SJWcQXIV5JDzqKR
LMnW4heWJcfc951ffw+UeyMKYgY3zkMqqVJVegB2N3o9Z7gVHGzTVWDsnwBh0jBkHu9h0sJuJiy4
BJolm+nCBNkTi/ywGzSzHYw71Y52A7A6hUuYm8a2ksx5DTlJuoEqiJzpTQXM8uim95I7ff9/SBKd
kXMexMq6SQ8wtsZq58z/U6zTxH54VO4CsIjInuGkHlY+c1GfYDs7XZ2RcyiYFC9DCZBXbzVL4mh7
NMdd46x6bLFVtCK1mdWh3qMZVAeBKc8NpMux1RWgn3ETGoC87gp7+6H5i052rdlt/XhZcbYf9ndp
fGgZjGYUo0LC+uPxni2ypLsQnMSxE7iv4bE4DU7zoGGVdnrOPQtkC+j1Xv4Fm/N52uoXcFmsEimF
hWoDCy0YfoCyB7LTQb7ClvJBIGnTla0kcYbY1nI2p2xKQ/fJUXcqLz6aB7btqjiDb2I8SzRGuunX
VgK5BzyQY5ScKyyfVQH4588lAsMYIVsrqA4zF/zp4VmJ4Uww0ajUzSZKqzIGnnt/OGk+Pap7UTQk
Og1nf5VcKWHBEPyzyrgmRQFGwx9aad2kowggdTtyX52IMzhjSS3asLctOaiZ3ft4SR3tOxtQzXZp
ZI+2yI2Jzsa93dkA7O65YzldD2puK7MXy5EWhNMiShbh0bhnGxzgxWxqGKZkiFiMGb4+l456yGzG
Dg8KFdHrsy0QuFdg4gIXl8KPw0tUqROiooLClkMiJz+Cit5jqyEAV3Stg2g9bRMiU1vJ4w8YVXXS
oaTtku+dG/jLQXmU7hjZk/wcw0kXAKDDMS0YnHjBfHPdUzN0U6bEkk2D75dJA82SgFmcfv5zvzg9
ht/nZ22xjTvdHt3QKY7zPmicQRT+bb5OK8mcymbAIi9GA80AC0DSYfYzm3qQ1batB+c9p5iK/x1n
tpLHaWyRZT1WgRFKR+0+0YFSDDKDL/qMMXWpxNykow1fe/WO9iWgA9w0RmtSUJnbNJnVD+C+s9FG
2hLrQCEJ61daudbyTSuva/WH4JybKcNKDBd/RhHNkVQjvlgUm5ETBsA/ewE74eDUh8apsEaS7MZ9
+CIQy96CTz71XSzfcUM4lY9yhYAqKm1yLLzp1INc9iE+jK7pSYfOcC4LFNwm337rG9MCNzSG71Ll
XM+V3bRXo7VXsR19Wc52Hr06GDv4KgVL2mFEUQTNidFprjD8b9ezT0OQHLeu4mjHmXGwFbap+5fl
CsyDb8rp8Zyl4OIA2HBXPmMnyK40fMQyVvfF8kPDCO9lcZubRytHwPfmltJMp6LD5F3zZPrqTgNu
zWC3Xo4xQ1BSoINxarzLIgWKyu97R7mOmuuM/dVULWy5tsCIlVSONiNyuyxIdJWcp4mqnHQWo6kE
1XE2/Vykp2Za7Lr/haldgai/0RZTBUwV0Yn19ristCVfIr2eGQNSB2m2vMt35kG9Sf+wHBY1GU6R
2uGNqD/zN0/Wu1QuoJnHgjZTi4+XXPWgkI0cBRhvMdsZewANhiPaat0OQY13eVxkk2LZp05qgNcl
euS0coKFYEyH1nHmjLp1JEZmx7Q90yD9HqUiBKJttXmXzX3NwMyiWhoJutXJN4XextPJ+i3EEm11
Pu6tCHW8x6AcY1NHBBiHbg50ruBreESHYNegbojZKu1ZiP25WQ9ZSeUeCLkikdGx7fzlHos/ACVI
d4ELjpMOKCQAx7DECCmbgfBKIvdWmIQMsTkBBCEChFOfu0oW2iiYG+WPWLWNIXdAG3vZFkWqw+OP
KUVOArgvNr3JiKRNtwOYCRTpKGoqbyeh74dTuTyplqI+JUBuQfYS77t71nkjNwpmxvTHzDFE/nMz
rV9J456JOawCM4hhgsUVY4xvz/qBYoZSPomyCuG5uCSppJ0SkRguplk8YMk5evWaZLc0cxdzl1jt
KVOPqXmUu+s2fbr88Zgb+fzG/2V6PMSYpmomZtHZwLt0HMrHRrT+vxmN6qjJYG/PMvEfnF+RkjHX
5jBijTg27YfUFluL3Wk4Tbf5gXjzPn6pXwo/ESjlViyxFsu7lBz0M0aDZAaxi5Tdavq5GlwSPl++
vS3HpSuaqliqjul6vvtctE2OjS3UKdT6tRwORvarFuFgbS4FrWVwWmiUQDaYTeaYD42n/AyvGWQQ
g7LWeq/G2mC0xx6QaxzGk6jms3mHq9NxWhmldacbCmoFanSfKZlNpCOaYfbUCqJo0S1yT10GNutk
ZliQUWyP7fcgdEtNEEKLRHBaqKodydQU2LNxcWq1x7pxq0QwRi4SwWmcLk9GQtlwVw2OyZQ4g3kV
Z6IMa8u7r5WBe8UKiyBFZw4wrU/ysCv0q3k4E+NFAST4eGMqnSD42XIPa3nc+9XMpJCNBQlOq5JD
29QnqZe9yza0EcrpqgZYatUiiK54n54b4yw1CYrrKiNQlQzf0gBg1xGPDNpJCrrDZXEbn+mDOM6c
yjwqgjkwkZpPxT4bQfkx1qcQiNKXxWzYjo5hNUykAIFQV3naWewpdWNbIaTptFeMv/SkdnXpJgp+
XRazFSZ+kMNpXSqbekNC3B4jeszB7Mc8g/lGdZcAvS4SjOJv3t7qWJz+1XE9KHmPYw3WQQ/2ZuCP
oiVA0c1xKidhbGMaFUxOlMleB4CLlf3RW14V/hTc3IZqf7g5LlAiMulaMAayFvLglteFl/9hgBWx
2/ev7RUGvNKdJmgjbRjvWiK/aKJ3lKq5BYnBfKb6Q9L6qByq9EiCn3O308eHyyfcNKz3b8Xvmozy
YOT5DF8x50dVv16aV4vuZuxlixhhBF+M3zQxVUxjEtbcqbKranmNTKcLH1UR34ZI1flNkzlpszot
4Yt0nxXxjEfMrB2yU4fOe3KUgNUncOhbUdmH78W9S02kIZvUEZXpfncYz9NjL9nG7eIwnD4jAf+g
wGdsbQeBHZ61s9H30Am/o0DzcdS1XkH63N7N8TlZ3Cls0PC4IuRK0m2l2AfWIRhT97KibBr1Sizn
Eg2zMrpFw1hB2rzU49lKjoXmXxbBjJYLMz+cjAslaDkbca2CVMdUnqfsrBFfSc658ccy7gPj9rKs
TTNbHYf7bHmf1Cox8dnU6btOTKdaXiLzXq1QpPPz4ikYWtF3Yxd06XTsglcVgthojVmKMKSQHMI9
g32WwDmqAXqtwjy/CO5502+tjsd5/KleoDsjqkhY0+maK9kQfKpNa7ZUU0Xp2MSMJucXA6krlZwx
29fJYxV4YY5dp8bFMJng1ja17l3OW1a5urTImv5L1ppqiR/2g12N4Ek1VUEisGnFmqwpGivemApf
vkEegOLCjJapdGp34b7wzGfd7nbUV7E4JkI83PK5a2Gc7mm1XJULS+Ti2U7w5APnqsqB5f5YiILm
rc+0lsTp3IxWVEJm9GNphnWI7mTU8Q47K3oqePG3qoi6hryNqjoqYHhPPiq3IlOsTc1QbvkYHFs/
P5tu/WTg9uR9b09fMH8k+GJbirEWyLkjeUhL2cqZOxrdTPkh/epiQbNwo2JBUcwjCjEUasifSnqz
VQ3SOM+oxBZfFHKXY4SpCm6n5Yxwc5FvJfW2NkWgGOyePjqJjzI51VClKomohdGiedq1mFJBT3ue
vaaNHBM10hpeSRtPVfWdSIL73MggP0rmVEWdlyExO5S+sqv5rv417lQUFCsvPeuY+SiuswftyJAx
MTsmkPzZGj4K5lyVOuZWJydIwjPrpu6/9tqJkq9K/lLVArDozyoDQSahpgLEb+VTDjEWoSSnPe7W
Ag8ilR0pzR4KUv1LKZxi0jYkOg1RzJMKO41/GvkuG54vv12frfrjQbSPxlYqhRprjOFcxXBH/iVL
LVsF1IE6iTjbN8z6oyROHaPZVLs+g1mzxGF+YPQa4La9Vu9ZVSY5YgXzn+9Zf5TIqWERpX3QYUHS
LbPHXJV2Vudp8R/tLApnPscaH+VwWgcU1pakDApyrjQ71Z6D8BXzbvJY2UsKxsWHy1/s83P8URqz
gdUzpgxLn2gNvFXeS9/U3MzsIrQOl2VsnsiSVTCZWYql8+BDbZpNqlHjRLo+2B3OQb/G2i7V7pVi
V5V3l4Vta8a7NB6EyNKzWO4kdOdRjqle9SMmEDB60Gp29GPaAVHBFc81bdrvSiT3xkzmPEo1AyVS
q9kOxiFyp/xRLkPReLzwbJwJF3pQSCTE+9w9Ld7wle3nKnfVrnfrAyan3PhGFBAIJXIW3UiL0UpY
LHQby27esLfUQ/Fo7AhW1xtbP/UvpsDrbl+mRlhBxUBdhdPIQZVol4KsCjHId5LshvJ6TgUiNoIq
aL31LoNL0sNRWwZjRv8N7DiZjYLXKXfiEdi/bJNN3lfD7rJSbvrFlTwuKB20fADNCPyicl/Ot3ni
9rnXLgLNF1wcjyqcJJiMohYcFFFmz+xBs1t2bl6J3mORGE7ZgxqMsFOBx0rpjnP6RatTW0kz+/KF
bYc47zfGQwkvCHqqPkNR1Vq+9MtRmgBMeqUWz2H6ghqe8xtF3A8aQTg9Rx86In3JBrVp+D0CmvBU
d98aSBKci1nopzBqdS7u3Zqw9i7RCBb8P1bH8Bh8HRyAWgI9iQg0QqTnfPdinjK07wY8+VSx38Ca
3OCrciff95iTTW8GIZq3SDe4tyuyTBNTLYTBiC+e7iCXvJeuLQe5PxrNbD+8YJDal69UYFuE8xdI
vdqsbXOENUZqq1mIAvahCT0per0sR3iZnNOox64fzEFX2cNivJpHbW/kdvts3WZ32e7/WJdgTuGS
qnBOYwYaFUla1EbP7a47QCP32MNyhqN+CG+Nu8GZgJojY0rXApjaP09iPpgDvyyS9GOhDgl8SVu9
lrqCYh+KwJr8899dKb8RksppmkUy6irT6+AaXuYFLhKMJwC/A8lJdCaBovDIw201dHGIvXKX1oXf
auahbh5RT/emuBN0hDZmLj5eH+dNjDKRm9JEdts7i8dGuUsM4ybuZMd+67LOufQsog/YTFbeHQu/
rroUY0ObEI1zowdv35KlR2PMULTHUk0Y3QyaaBtcYOqU/X0VOOZaJAd5iL2arj1m0mmirtmKnCW7
pgsWwJP2BUWphz1jB0p6J/qivzUHcodiYcef3Qj9AdGk5RuW2CWJnDMppkmlJAZYRxFYvxpKnEWb
C1saUK81J6cKg19mXt4uaQJicsmfW+uhTROvsJYrEP45/ZDttG7c5WH7QHpwX2u125Lhji5PaiYd
FisV1HhFKs25pCIJASyS4ucmw33XOXqTO1oK+AdB5V+kW5wnSpOgTxqCIDBqnhZ1r2cvw/i9l85k
EdFfC7SKXyORaE0VuYbfKXSM0lCnSqBgseDWBMfhS0JJ18ixRNGSjmoSAtCtP2QGqHVIfDS0Yj/F
unvZzYkOxWKClanoJA46lcLxpDPy1Vz5ltaFYxJtd1mM4L3g8YfbIVdno0H5Pajzqy4dsf9c2TEi
zbgZnCirPCW6p3gfL0vdqPp/8HU8FHEsKa0+N/hkg6d5+e6NOi/GwgojftdEDeSNLspHaZzbMYpR
/XNkla0alHeFGx7JVx17k5rT3oeeqOclMDAeeXhoJY3IIQbm9VC1gdOQhIobYHsPMDSXr1EkiHM8
VM8GUDgxQfO+UJ28Nv16PIVKe/h3cjiPMRFF1YEShAitc0h4KPMfLcqgou6k6DScwxiGYtSNkG07
mweZekboK5JiF/LT5cMINJ5P9WmatlVuwLB0n/Hl/IkRJ+9FSfC2v6BohaO3RT41w6vUHFIlwTh8
rDzX00FP9zH9khhgqQwWgRr8jX6/y2I3u/IVWhklcj8g75n9yVuugC92052KR8YXXXpF6YhevK0v
RWUcC6fDiBNPyx6oQSURtC2AG2NcL9bXTls8UJ5EdqOIsK431gqotpbF+UFiYhGxpei+G/cVQA3y
29LXwFD1ozwnL61n+Q2KM8EdyI1Gx3LxnF5Wls2Uci2eC8pm2itW22PcnsGhpPvlVO3LA0u7RKHY
lr9fC+JyvK6aB9qy6sJAXkYtf+0yascTFYDJbgaZazGcKwTXLjV1Asd7NuwJeyhsxwYZwjm5SR5p
Y+N5w9Sdd/kSRUfj1FMySgA4Z0i2DOoH6imTnmgmyv2ZC+JjsPW5OFcIVhIjRzCLdcTWdKj2FWSN
ftMhAuvmU60rTqCPglNtLJV+1EzOK1I5jVJA57I3jBwjbAcu++G0nABt4LCFk+mb/JL5IjXZcivr
c3JOMo1MvY0zClPvfzTmGVxGGPXzCWgH43gWKb/gUvmETku6DGVlIBvovuYhH/Exx+iYz4bsVDsG
/SIdIgApLZXd7kRLe1teenVOPsmLmoIsigy677f2MpA8MSwCAmoRwMFGfm5qKBeqBGuXhoxdz4+u
U22w598oo4KiHrh8vcyNAM3Yw6/knvRFVFr5fKiPwrgqmD5Wi7o0uM8M8KTKvtszeNLkKBqt/eye
P4rhXKYekEaSSIPWPCY2AkyKJMTRJWcEAss/NeyPgjjnmNR1S/NBUtxMcnXzpjY9Ndv9OxGcW0yW
ehhpjAEYIwao8fSSWaex/3VZxsb7+fEcnFNsyVInSVupoDu2buQddvOcoLJ1m9jI5/xxL+oRbriO
jwI5jwjIN9oaJS4OAxrXjC6gxTY6oyCWn0Bda2OEwinOIqmf3fBHoZyLjDHHJjUEGUxg7eRsv4CT
RzRHsfFcfpTB+cRpSYNUQnQPoAcg/fgEky/E15eneqgdqox2DDPuRHRDIn3nfGKDaHuUBoQIyJjc
hoAJBzzxo9Z/mbL+IFAVpm8f35kPB+Tn/vMaYz11bCmumuxBOtx0+yW8S8kx7K6I6tXLFzLseuUP
U3ap8aTErwLxzKIuiec8CFAtK/A5pWCpfh28Aq0V1qaSf+p2ftAZFrDguJsOC1OBloW5GBO7lR+9
owmQ6ilqcdrUkj28LwFC8xBLh7FjxddpYBuTaGLg8/4B7vddIv/kWPiSiZTCdzESp8Ib9r3XHrr/
B8Bg0xxWkrirNJVBG+TIVLA9PQPYDIA6zvBIDrFjHAE6jEKieFJGJJJzzFOpA82pChE30/3UA5Ye
6D306++oyOpcnFOmfdSDom1AX9FXj+ouv62d3Ike2RL1cDvv1TuBPNGhOA+9zLQoOoZRyti4GatQ
5NG7+lsLKgSfYbRX/gCM48d/KZX9qlXKY4wTECgS1NWx+449P+UUuKFv3cUIUKJ9B9bxcS9cT2Of
55PxrW6W89oNregYVdAY5Sa+Hg7Lyfyq3oyu7CY78+6fF7U+GgLnrSdNHRoTGNyuNT5KnV0BdTvU
RSVn0Yk4d01TVe3Tlir/DfDqM9Af5ifdA4O2uwjqgSI94XxJP8RUkpdBdeu+cQDRaUt9jjJz7V3W
jG0xmN83DFWlWH//qBhWQotGzxmsxDyflDY+B8Vgl1XkXBazHTNgXPV/crirGwZ5sdiODDYkFU/9
0TrBQUcg7IZfWEYqjbb187LEDcgOphHvErkLNClGBjAOjI3oG+nmXNvpvr6T4fkd8+fozW4GtI4a
7qs8RCcZoFhUsy//gO3H4C/5PIb5pEu0HTUU1nOi+VpaOHR81NvJoW2LOUbkBHW4MyRRy2DzcX8/
NT8frCQaKaIMdgCoI7sfdYh6nSM/CER0GkwxPlv3+/GYraw8SjOlyrwsRHGp6QOBqA5+NsvR6PeV
cLl22+reJXEeup/SKSQqKlDRoThoLki7nd6jPoOLCoUNrI1S6we14QHL40UxTSWMMfkZntXxHGJ/
uLhRsNqk0tmuY7eTfpLuoZjcy9oilMt56EGZh9TQGPj8ma3ysjKD/Eb7MO9FO5IiHeEcs6a1SqCH
yKvUwZUsrwFLYeDW+UFwIpGGcK6lTqkZyqaGvOoKRj/YNRhlspvJVg/NbtmlXzXAyTA2GUNg+Rv7
hB8/IedrOvSWxs7Aw8OItqsvmdedANmj2dpZO2Jw7dZyy1OCbrJoMo/9fy+ZBOdxuiwcBqkEoNpC
pat0iR11rH1iBL6lo2A6J54ZUIFfFdwxj78A7qZ5nDu8SEOdnBcp86qo2Gmk9rE+4C9R5wu+qcCp
8fgLFsrni2rgmz4sNzMCGGMfHMadvCuQjnV2Zj8n1wCfCW0xS5XgoTI4f1O3pArrDvahB1eZYs/T
NSLCy6cTHY5zNGWXmZgSRWiWttq1EX4pNeVrZtzlbXYzhGAuwJrqPsvo7rJU0dPIYzDIUbVYfYKa
CklRGZpg/NV97lf7gS2Ad07siex/Y9r3g4HwGAxdF5rlQPE01gxkHKU4yWb/jnels9wZfnTqr8Cy
sSscWeTMRV+Rcz3mNKNrAaA3tyx23fJS5Pda9kNwn4L3gh9uo1UYdV2JLCw6MCbLaR9eFbbihE60
C13RJN3b9vMFozc4Z2OVcjwSCWWCIsbwHnoJbvYiAZ4oudKPBG6cIsjGBu6J5Z0tsNSRDhLMwwvx
hJhyfv4d1KCKjpk+Q+beD1XrJK2sJwXhTnII/MqL3MEG7ufN/0cat/0h38VxHxKs4+UwmohuJgm8
S3Tx2yW2I1NUz2LZ0KVTcW9IoNN+CiW0dFu9fpJnw8cioyfQF5a5XpLBfcE8HKQ+6VAkAIoW25v2
pV1ns90PMfDStrt+vzXuhZhavaBAd8EEnKwdOgWUjUOyV4JpX3SxWxRC0DjB9fHlWuwSDH2cIINW
b8u9AWAgncHWOdKP2pW9DLtHolaXQC3eopxVVFhiQFlJB2QtWu6ZumWDn94e1YPgi21b+F/X+Fal
XklR9dCSEgIvMjyxkSZlLznYLHwI7NwVjzT9TTjxLo17FgrZ6vSWaArbDvpVwzsjCAXK/wtBHcns
Gb1UDERhkBM5ImC87XI7eRfNvu/qoJXRYuPJgKMGLjlKLhlmnMzD8kbPLbnl4+VrFSjnWy9sJSwc
CkUNSoSFc5hdd2FwXCpUBWjqt9ONmQwisxM4rLei70pcTGcyjMt/WwkMhDNys8fXHsPBjd/vfy+d
fr9JzpHMUm6RrILlVeNjmMZO0T9ouohEWaT9nCfRJhIlcYUjJSBlLZrHrLvTK/fffSXOhWhmPllm
jPdGTS0nCV2sy9QLcUzDj3XBXpfgOHzxtkmCuDcSlMYSYLV0z9hGEo4JiURwVcVeM0hSESwgR/Gd
3D0HLfhqv/2rC3urE6z0zNTiqs4ktEQsemMsv0p6Jc9ACQ1u1UUEqSywoE8smlUTlkY7ocqGMZap
PkpLBwq6zInTr8kgmtwT+HYelqUIhlkbgl6Bq70JMCsj6/vLFyf6Nuzvq4trpyJSmx7aDF7YArAR
qrErrIffkIFxM5nqaF8CqP2jDE1WJiPFLr9bofemAcZNB+X0P6dmRri7EsJ5UTWXF9WU4UWleh9P
B1RI7HGwh2EQ5A8b0wIfBXE3ZhYK6CSWltEAmn57l+66xw7vg3pggV/nm3fRrWhuZvMjrc7GxWHl
oNRZ0aCDREAikd7q4V0NBO/LH2n7GVoJ4Zwnhvk62WT7xP0c3rZl9FomYKaYyS7og29yEdhFDLKT
eL4L22HXldSeFSqsIG7q++pHcM51KjRz0ctcxYoiewvz28g1QmDVAfMd6Pa5l/kidMNNc8amtK7h
H1Xla2lJYFplN6JmKUs7vfqWVt9VADxlfifaGmQf6VMEuhLE4p2Vpc11nRrJBL0pkvZGqaxjHWl+
3ssPlq48C77ltsK8H4qzOCq3TW/qCtzG/fRKjsA4c8Nv43PzEnjKrXULfN/HWNldFsrepEvn4wyQ
VpOiZwzppBqw4UR+VtZoj73fg6uL/DS650QEECI6JPv76kIBV/Xf3q1s3keGcsAciB8Pf1w+1bZC
vt8kZ3oZirdDOiJvkI3KtpbS6TvBEK3oGJzdDXNVT7SFAqr5qU1T22TYd4IRJ5HucWZVkDyjXQnd
K3Wviw1nBqpv099JIm4+kTFxcQuRgd+TB3DCRf6cV7E9kd4eozsrP46iJYTtisq7PfFVsT7sszRs
AgVksEjJUQFoffOLdkZsiWmB5lssohISnI2vio1kIWaBdSq3TB/L8kfa3wKvAERMtRDyeftrUeyY
6cA8J3xCJ5tWtUyY33ZHCghbc19ktdOCq7GSfl1W7u2sh75L4iKzfKBmVOaG4jbuDFYYhkxsYgin
dMihdhmFSn9vHaqzqGu4fZXvYjlXmHajkcUm+lFxDQTbet9Elm02j8roTsnr5SNuW9e7KM4TZmM+
lyToUCdCPBjACynPS7K7LGNjt5OFBO9CONdXlnGxaBRtkvzX4lEvvzXdFuCHOhqhGkpskiuCXxJ+
OHbsle9rS1PqzArK2AE5G4Na+HCF4mA8MvgaeAy9tgAQ8BgBylL7efmw227+/aycQ6zGKlYwLgmH
eAwB8pj6oxftG180r/UG9/X5OXmXw7lFQN0pVVfB8Y5OdjAne/IYkYh8VB3dUewEiI/adwaM6DR2
eSW76l54x8wpXvoFnNPU2SDEosUquKQXL97XZ3qtnKrWQRd/BJNvgkKj9LXxi3Mu20LKQZGJ8J40
bWbwx6O90TyV+wEkKrIv3bDFneXR2mE5GsChbNVx3oum/wTOh88H60o1VGytYeh1zPdFWuxo37ih
2V+NtBW8fNtv61+fmEd8m2mtGF2AM2r1U2/9amX3sqr+TUj7LoDzM+MySaBzUFBYzMuf+hS4ShM5
1tA1tlR0Dm1iDLSBiS2ffpbjBAQ4ZHNDHAveXk10TM4F9clApFjFMWmQP/aR6oykcINEdQDcfkuM
b3qQORSr2Yre2VFA/GgunnpD+VoBHjY51lLgq9JjoxvHIUp3RkRuswTsIsOzHgyubGZnpANhbOmO
bD1VA4Y85AXMJygMl7EP1NLrXH3QOl3U+N5uL7z7PD4zXWpp6sBfhDGJ4MGaQEXAfqfWH8L6excs
ntLcxfK8TzvTlzJlp+ryrifl9y7uD/oyYc5Btnuz2SelcXf5owscPg+4V1dyIA8NrDbSXscydhAi
+DoRNcY3fYOFAjyAixggDmee8WIFQ1LA4wekP0ghEs2OOlmJaEdLT2XwEgWWd/lc23knoFNBfouQ
wHx7ElYuP+/VohwqBmdxbA7jHYMrT7DmOTjLjASJAcDHeD5FJrTpDlZSeSeo6XJGB0R0jYt9BvTm
JywnafvA1TARHO2Vo4RlZBEI9eY3XAnlbncuwrSVDRyVWr4xn6dxJ7WigzGr++Td32Xwfs6iaG2U
rF5Ab1hDoPWTewZYzBjbpj8KIYjw1pEsWbE0RdV0SzG5B3ucA0kLsLbhkmRflIem8ZrwINCQLUez
lsE9zYGEShGGBZHBH/ud5rX+APqo74ErPfxZmigQG4uWxkXn4p7ptJcwJ1wjCg+pclJJfyZRc9Ry
81ZwNpEcTg97QyLYZsT96efFYx8sP0YY8wyvejewwTN5I0Yt2sww1vfJqWFINb0Lkx4gl5482+M1
mkYOXfD4T78YuIWcOKJG42YkuRLJL2LJJDSkNoX30v3kC2qyHsgrWrTcUV9yc7dA80FU/xAojcWl
AKOcaimNVIx8jr2D+ZwvEpEEU26bYy/rU/Hv8Bz1cliiHMFmNdjgS3is9n8230S7IJtv/loW99rK
jUUTpE+wYk/G1ov3BmdUguu1HuwC8yAIigWqueVJ1hLZDa8cMwjv2yRGAQJm11z92agaQgx6/rm5
aXwRZU9/c0RDA/GVbIK/jTtiH9BMi3SM5uvgbUNV9b45Wd9Z71u2k1tF8PG2De9dGHc6WQaFzdse
QGw8lbktoQyS6gLPJZLB/r66wTQdh7qa2CNTuxhTz6abRlQe3lbz92NwvrGapjyuUoS1jTGepJSe
g0wQ5wk/C+cKwSUSzoUCFxV8Q/zjZl5a2xXIQJVdcVtge0GgdqJL4zwizRWDmFXGSOQDn3W0A9dy
8jMbRGCZe/fNctPHfymT84hFk2l1ZuGIimKnD2zwIvJ6LBk6za/5RjuybjoAZkVvjOhmeUCe2FA7
YzJhYcpNvzPwsAVucJUe6kPnzPvfSr2AP61qFm6QoZV+1MZQjdJJzuGtRvBDYGKmcDtGDoPBNgkz
iWrmZNcYMNv1L6JP+hZz8DHJSjLv/etC7+KqSNDD2BdXsp/OTvI13Sde6s83tW+6LOLCwOI99Xsk
nqKUe1Oh3s/NvwRdN4cW0EBxbtONAX2hVkeDCqart+Lm9Qk/vQQlqY1IVtyiNuwY9PYYZYme5fIc
0HNeugJ1ZV/q830a6K0rmqwCBOvjl+y13gLkIfI/tqj658AlyL9Zi92gNnF7d3YnXwbLDxaLarsV
fc/tAAJK9D/5nIkCHoGY6jSzUfJ5R5z0lpUtjF3rSlilCyO73l8+8FawzpT2f/I4zYVhInuPEbAE
0l42z4niS4UXyz8uS9k2x3cxvDkaZDbMfsATOx+Hqwr7KANwRCxftVMPWAkCP7etMX+did+r7nWt
DciI5RdwGNm0uw0Sv1Kobck3mmbr5B9DO4JvDovpaFRS0E5a3NPaIDWPZVb9qDBmmYzLDnmerVei
JcFNxVyJ4R7VcS7iRKlhBmyTU8PSY4pVpcYX1XI2LXolhntX6zSRqqBaoH/kqQdAQXDQit+KflYy
uIcVhQutXnT4rDJrbRKgCKAHDvaAAQK+OGOB4DUNngq0YbU8QgU78Yb0sTYmQX4gulDO0vWibbUM
VRb0Dc2jsicHhrosXo0VXShn0HqGg0oSvlskeRiqrsejZf5WGLG6UM6IMw0cKvKAN3bycqDRg+zp
iu0pMX63TEiPsm3Lf0nTZbZ7tgq92nIET5CFi8OLPlzlmBxLHcCaYdm3w7LX70yOvZuXzvOkKLJE
kzDD8HTb3clSbKeFZ4nWEbdfUdWwAFptANqG9xiAcg8thjKOtK06LK56TfxwP/oxnu/OHnbJneSQ
q9ljZHnWs2ih9G8u9F0698KVi7wkZo6ly3bXMALZ4ziCVXVxyNsq4ixs27MP9OmNW52W81haDiJk
JYeNF92xAgbectNPL3X1QLqbdtCOC7CGhMPMLCe8JJN3X7JeVhXQ1d/yuXnX2vFRxRoDO6Ion9u2
uPfr5FwYEp3FMExYQyJ91ydgad+PosB989Vc3SDnwZZkqqpUwisd0UNduFXtG8WJxCJHyT78pUvj
XVQVDKOS4tLYTqCKqJIxdAT7P1lARdcmOhPnqPIEwzgyIIRR8DEOs4x+FDaP0zC7KqkQWJ398EsH
4xxWZ1BpDEIVU8Ke4rFdgQITqAsC1djRfJaW5h5c//gociabkYGKHikAYw3A7XByo15po6zAyCZt
jgBmCulXk9hFdy1VqZ3WglhyWw//EsZzdqAIDExGzGW7kzE6lX4OtT8AanY5sBLJ4EoxMwlVq2CT
ZZUS2VmROtGyU6XfaLpY77fGk3QYLWZDaISCHZCljfFVFbFob2ve+0Vx/mjWI2yMAT3eNWQoePIf
0r5rx26c6faJBChLvFXYuXOyfSM4Ujnnpz+LPT+8ZbZG/I4HGMyNga5Nqli51jJ9RX9CsHNSKuVl
+7qYlfmod1dJnBVCrjLQYEYZJKJAcCTNIQkif1vEap+VaIwCgRCCMj/3aMMgjLS6hfnp2ZCBlz61
smPdSrcldrAHbzjKBzN21Vs0YR63Ja8GNJqpEplYkM8DjgJNugyKEWEV4xxhbVZj/79EiOvuaiGH
M36SmsajasMjT9FbA0hRzfTH8eeM7QIrdYruROXHYdhT4iiB4ISr2r6QzF2tNQIoY2KjXvLgBZ3t
VMWd0QvdMVO3D0qykMIZwlHNSdFVsoZG+eD3+ISzA/fvlX5xzP3kThcwCqzawoU4ziY11RxVuQ0j
H1uRYyPqbcxvuglI/+BnJGQkFdwgjwvQx8VchimaUMROPLN5tXPrKxDxBCm7SApnlVQ1aEycSfGi
sXNI+RZWr5bkbGu7SAbznYsoFNyAqt5pMOUGOclgU83OowgNXvCg+CFUBRiUg8xExEcMuuwZzgyb
GhAVUVawuZBBXjWAhw9F+V5K+gSzmv2uAF07OKWCveZ9i3xya1+yS3IPBBV1F5z/hx0Gdksbus4j
ifa2FKi9HqLGSZz2YhzYclBBIG/0UwyhiGIMke3gUUXlKlHpaMA46nu20IYAO3MAOJmCVphV2msh
8NiqxV/cLWcylCC1RlopaKK9kDtrN7xQ3/Ssh/TMMINCP/4pMh/rekkAhUR0C507zplptB5J2E7o
vdQuaCTS4UhkgT9eb/loVxmcG7ONwBoRfSrY06O3E1iFqW/5WLQ8lO9QdVLsiHR01UUvJLJTL15b
oVv92JswUpKNhidKxTbwJuczKkuCZ73as0YV5ff9cd5FD5XE6nTUqAe38xkQH5vUC1GnNsFM11zY
FohoVvpftPIqk1OSoFc6krOwkBX9WKcwBn4VsMGAzSVOT0RXybkX1azjsOmhIGpyyMuTPt1qo5up
h23zuK731yNxXmXQSFXNJWxKA+2IWqcVDQIKjsHDGDSt3YDOj0W31UHSXqksuaPpVFYuUojVbPWq
EPy0dS7NUdOzNm6i7xTyYoTnPn0Y6X40P6v9Xm4+kV6w37KKK7XQQZ3zLWY10XwqkCBnv6rD4Np7
ssPcxI/w23QH4DbHcLMn6s2ft7/Yv7iB359M5yxHnmU0KVqE2TqKD4kf7gaACgIG72Qf7SPbFzB3
FXrWxufuAJzGbeECq8WjG9SGNaR9ipYuLjmgh1D+LJdv2yLWiyyLD8nZEKtJpmqMEXsMbo4aJjJa
P/KNx/FsHnUUWZQ9I6QtAZkyfq5vRJ5HdEDOrITppM4xgaObtJNm7fLZF4JCikRwVkQPJDvOIwCv
NsW9UflZ67W9oNIneNU6ZzvqqihjcKxhoNg6R/F9PT1vfyPRETirMepDnMUNpmj6ttpR66nq1b08
/toWIrAc/BR2ROuwN0y2DVO+ttlNlT4SbUc7QRNaJIWLQfNOltSuYL3O8ragR9P41kZuJFztEr1a
Hn9AK1vSAhwEE4l3mDly0HEIn1S0GZ6m+xk0AchVgHtnvgxAs4k8ISaz4IPxfX2tacowxI6TN8eN
28q6azAqoSh42P5kIg/JYxEgFC6igjU4Gb7jfGQLp72jPr0T0X/+r/6YxyGYW6lS7AaWYsIY7T/U
BNN9cWHIlcQjgjclukLOMthUlYsY4yxerzgNJvHm20zfC65P4MP4riIurqcawa5hp2ABwKK7UEOI
PZk728ZIUgZzngFzV26GUzskjwLhzCh8jPF/+xUeiaAgo90WEwKOKh59mmhOZlvfmnp02i45DeDg
GWP7Nhy1Y99EFzMBe1dZuSMCPGpaToalH4WmztTrtROYsiD5FYV7BmdxMkWq5JDNcfS79li8ohcE
FHPb0/bysSjgFZAWn4SvZr3LenVFfDuyzIsmVwiuhKlzgFUJRHwYSmhSYKezmkk47YWAcqt6pmsK
CjSqDMxnziDhS1sSsSKkWt87X/7a7TO3D0CbhiI16+O9ZW+tsD+/agQXMrlAJp2Lue5AxO6ZphfM
bm49h8QlnSBeEp2MC1xmaRoiUuAbVvZTq0deau3I+Glbi0UyuJRnUMKi7Fo2MZXtCyzukDshRNaq
c11cFvsJixynC7QR+EdohUcqGC6s0psMQVC+bkYXIjhbkxZB1BcZbqrdFa8RdiGg6V/e0Wv9Tgjn
tB7GLqRxAYlUjhltc0gjT2yWYbiRqKPd1mgKIt1mMFkBxdt3rKPwVa+W0BaSuTilSg2t7xtIDo/F
mS296lgnJI9m6CTPSLtPoikGkXZwVsTGEFcczfh0iZ65FKsfan7Xi0A1BY+J37GSyEAyNUYiUiin
QHdk+Zyrp0i04SDSER4qo1SShPQd7q5gwBxYeAKvuMxgdOk9G5YSYUkIru795yy03kwHZRwpri4b
+09hER47kC0C1KwT1ATXw/+rTrzb5IWgpGjkxCrg1A0n+VoeTYyfqe9rOQFKqwp2cma3d8sUOyqp
T3e9cPtA8LzfiyoL+fFUm9EwI6ljNp/hjAeDg0ENPIX6Vme1NV/EWrku0UQn0kYtiPCwr2U1hQYW
8aCV5rkdH1VTgPK6/ul+/32+mJtFtgpQWfz9ODiN7RlsfUktiFxW0RKJfpXBeS2qtiVwnd8LdvTQ
vQCU1JV3AAfdqTEIEMsDhmQvilt4w9lGyfq+x7q10JowO/UhgFn8Bs6LzbkZyU3Cgs8axioJkT6y
KMG8B88KCgK31o3pdEcGtjkKcnLBF+QrwL2qm2BVwA2X2o8p+FKI+PxWV9aW18t+wEIpe0vJ86SG
gMof0PzPfED+wCmwcUXpq3Rr+NYX7ZQDIT7IveRb+CAJgl/RATmfp/Z0BjciRg9m66irT0n5dx7v
qj+cx0OyOjVxjW9nPTFg+PmgP5tgjGHep7wRtXdFD4JzeFWm/d+sTZCcevKQkyciWg79F/N8PRDn
2poc+V6WjJpH8x8WXKvhhtqrLTklOvMoWdaAzJZBHUsdEENvh0Dr/ucqmXNyXSZbmGrFVZZ56Vhy
4artXiOuEKBR8Nx4Hqh8TouiMXMMRpXURZtPBpNGfwjiR0O0BSv4XjwZVFBOydx2cAnU/qSh31Dd
R7Xg0tZD/avxsDnjkWBfGA1TzF/VAJitP88H+Z7te2csG0ckIu22PxL7/Bu2iieCqkrJ0rQZcWoJ
FRiAuD081M1jXezrwU3Gx21h7ItvCeOsRxPZAZkq1DhYqzk5scValkuIiv+ri3sLK8VvIgEpRw3q
EYdCl2hyJ7/bFz+TU4Ddp86z9s0RUPsu4w0EWq63fUKRhnDmA0MirVIz008LVvCyOzcN/8aLGrKs
6TZ4wDWNe1aGrGF3rg5Qj1f0H0FIDmUU3DS9CAtg3XBc5fAF877M/w8kejoF+38MPRvSix3ZyYVD
eqtquBDGue0kmqy6LjEqHdYHDXPoGPYHVTf5MY6HWgQtvGovFrK4F0b6WG4KqmH1qLzBwiyAUJBR
F9GXSBa8rVVlWAji8sw8m6x4DNCmoZELQFVnoo8Uz2pb41Y94kII96a0vhxIZ8Fe9OSrah6V2d/+
+0I9YKdcuPxGnZtsAIQo4tBgn3vNTXtQn9jiT30TuNHbtjTRlXHvp2xCm5AStVYiPagJ0EgelFFw
YeslnMWNcV7XGoIpTyMU0KJf+ik6gwHgZ/wtA51zdwydF3qX7IQGSaRynBOe9LGewRqkeablqjfd
KT9au/hOwlZJZPnzAxuQy18oxl9FTA7vSd4Hk7s4LGctVLNXa42VlbNMdQawjGOWzSkU+9yZ0SuR
szuAPbkTsNKHxBbUygTfkq+by3Y11LGGlp5V3mQUebvpKIqotcwe68b5eMgSEpvl2MkwuPJ+3sm+
ckCVKnPmE+u7ArDs27Z6rnvn63Xy1fNmaII2GhB/Mvh3k80D3KqfLRA/dZiT0lAW/a/n42xIpxil
mqI4hyYUKn+gxmCF7PQX264g96JgQPTFOFti9nWc2BRlRhNzMDUoNWPrdtCO23coEsL+fWFPTAkD
ry1BAm/Uw7EYG1eTk4cxmP6j9nGWRCnj2W4Z5KREbrrgMUJTUoQruL70udAGzpIkkhENYYwuJFva
YuUxwCViHtRPT+LRF9G1cSYkkNPYohFVPZvcm6OD8HNM/1tkwde29UrT1ZktvWR16ipAVsG6Qz8c
tj//+ryhoWH9BBAq+D/3/Tu5iUbMTKART5w8dfUTUhM/8MLQHb73wD/FHvCuRW5cHTpnW/S6Fb5K
5lSiq5QWq7MI38fgJotfQ+WUSNjSAqOrQNA7AsNHq3SVxCmGQYuoLhToOJuQB+XFrvPNU7Of30ZA
ildO+g2G/zhc1IP046zeEK90Zza/dDQE4Sg70cffYRIsYSmmJvP1ALw0o7Y1hjBTaQ5oci219mx6
VgxFcGKRIM5yqArNRrPCgdviIcgDf2itXZBNF9tM37Y/4r88uuuZOP2xIqW3YwmiusnP5eRIitwd
4tkPNID0FJMDWGmviqrJlUasaSoiQuB/0d+rfE6LwkENEq2BR0Xm7M9euUv8/qCcY2TRWLlgfmcC
RhGW50VoPevqexXMKRUl2JtRZtC+mup4TLG5WWbmeQKZUDDXByONX7cvej0kv4rjDE6t9WogVegB
St1+Jjut90zFbZXnSj30vcgoMDe2pahcmFK1ctknCeL/+GLc1UcN08BB7nQ7FmfKhwBB0/bh/iWq
/X06vmhADYDnRoBKBGCrkx7NUwe0bMsfiAOAy/8Bql7wPvjKgTYH6ZjIgAODQdy1Y+S0c+2GFghb
esFn+5eI73oy9U//KhESRg2rxycZdQLlWJLnNPOG+JxEmZvGtx2QXNRB8P7XvdNVKBemSFSzGinH
oHrW47+nmLEFi0IhgULy5NG5mqUx2DCQ6XwfdxQDriAXOGf7ea/el75+x8AWpoP1HMlO4Qu0RaCe
fEEh1G0GNgnPIZ+mV+tAfbCAeAUKyZqvgnNHxCS9epsmMnzVQqVH50fIOiufqkJlzcPk1M0gvn20
J0EhlT2oDw8OxWAgR5kasWXuwdVlp40yW9XpsxAdZYfGR6MPnAqEfSFidSn1W+vT9i2uvoGrSL4f
ZTO2PntAKFtl+6q72PmlIYD4agVPm7majZO9+49FfAnyP62YI+Srk1miL3SRtV/b51i3HYuDcC/M
1EnTRGwgqAdg2+wliF7qg3XDxj2ocNxDKI17Wm3DWoUtvhSGLS4qto4ybC9mR8Ot93QnygDWvevi
bJwjH0LSlnUITW93Noa6q335pj4xtxaeapHReF9f2vpUnCunGlz0+yJNCKaHzC/embnNzwSNtREr
d6nXvsVvyVHDelXuNmftRwsMxxa4D6mf7sXULOtzyovDMw1eqM7cGVWdJLBieoK6oYnIFIUhF2n6
19HNbzVXTBe+/tJ/P8P3YGMhUQfNTRNJeOkKcKOz4agBu3EQWS+mj1vXzHnyMpfluu8RBbJOIkRh
at700ldsXh0CXxGkd+stosUlcpZFrhWDgAqUZazpkb72WATUgQvQg3J9ugsuiPOzI2sMm7dgEA78
v6NbJNcf8N7YXdwpVfRh6CQsBrbyvKvBSDoO8UnNKoHLW68jLeRwNUsy17QrY6Yt7/Ov41t9sI+Y
DQV2hYYokGKPzhWttq3GgAuZnOkxKPgiQhmgmL3+UscPCaD2ZHoJdcPpqOh5CnSTR4EPhzZRwhm1
jnpULlpo7dsBpNoq2QvM6apzXZyJMzmJNGP5pgYgAeikPzFAqCDadzvGIakeIq9uvb/CDFgI5MyO
gkgsmSc4ohjzw3gJQeGMGDnfPtb67VkowluaBSg7LloPy9CkzQTtGK0jAUyOGe+ySnR16y71KoR7
2dYIVnClxwqdfIoAsgCY/vJb/xa58e3kAezxm4J9AO2+/DvNuIrlnnhsBqQ2QpxtNnyTvsTDgYog
pwQn4+PzQEtRtJwwfZaSY9IfG/17Xlw6Iogp2Q/9aBl/H4QPy2OShnFVo+JB+7t5uk+Nw0RyXzb8
ujZcje7+s0Du/c7BaNX9hA/WWeMdeh7OnGRujIU2IpVu0wPYVgHGkPWwrYuiy+RCCDsJ6iCMkez0
WLzp95Xys9RuMVi5LUWg8Xx83tCxNocYht9ojk0GGgw3FG46sPvZ+mDc05UqTRsIC09q7DqyeXzN
chj5q3UCOu5PUcqhr5vbq35wAUFilqTQWUE0TaWj1dJvNBmxeA0KznC4NdrBR4Pbl81yR/pfk2oV
TjsYnhT1twp9kQvQc1aZYynmoaD1p7pC6EYeOqM92x1iuGx6xSb0ZWjCXd1opYMtznOqV040Vd+r
XIvdWm88K28RikitWxPAQnU/g/gtbAs/pAk4U9L71jCcIkgdJW38cBzdcuyhTVKJssfghpL0tv2F
110ekgWDNR4Vkx/NncOiDqZGRlE1rk9F9avRNb8BOaeWfGvb/BxZxrHQW1/KZW8o8ue6xoqE/jaD
RaQSQmaJ1I0zsFFcyFOmIApPAM+Q+k39qY0FNeTVjBMQdP9nw23OvGZWRnNaI3AiaI6ncXyYy8Cb
AYWqSPoDuuY31Vw9b1/xevZyFcmZVjXQgDxhwOkOgPxH2P8YhONuW8T6V7wei8fgyq1eVlWKY6l7
trgZgYEiutE93XlHMrgLXyRPtGW43pJfyOSCJRs78wGxMaQx1Q5J35Gqmp/5t9rvAP1ifq5Q9gXi
2Ml8o3eFwMgLrB/hbG4ZZcFEVLgSO8fONy3uC+iiOVYunWd3+2oF9uIDtlKVziXKzEDGA9bGrL0E
TbRTgNcwzYUXZeV+W9q/5Cu/lYVwkdMs0TIGnNM/gX2Cisj41p7ZjJuEWkjoS4Yr/I7rwdpVJGeA
7YHSalAwlZhMTvzOS9gfaAyQj39GOeiTEJBv1UdbsmnIlgKTo3MSsbNH7EGFRH3fH7MH+gWoG77t
WehNoO+mIYFo9/k++5adtc/FQXDDq4sQli7bpskAEvgh0BiLZqHW4WMWsK5WgWkOvwXaCPVBpWIC
KEGBec7+CtSbLKRy3zVL5p7mWNLxrNaPpMco9ItORto0V053tj9FAZvZktPW3z7tqkW1MJQFHDmG
CMG9UdIqaWpYCE4SyyvKS575aiyYql1voC5kcI8xxM4IuPxwoTVSed1P0ftB8do3nffqyZMoG119
kAtxXOST5mra92ykNcp+DvKnqf1Mm2Oe+lb2uH13629xIYn7ZqOlg0U6xuVNAXo9iAgoUBgGBQOf
ra/v1IN9K30WjZELb5N7G0oHumVtQjrIMntk2ZhaT9zy3HishYbq0LPgkOvP4aohXDxE8pCo2oxD
tn3uJnnoaPHsUWDNN5cmusU1h8m9Hgmkspv7EPMtbpZz9GrfJfpszxBqASx4rncatb3tg4lEcI5e
mdApow16SkH+qlQY+EwEEfh6FW9xCM6vm/JYDjWDw5MO2SvgTs7RXr0zHWlvoNsgmkJbN5m/PxPv
4Ge5yeOWOXhWmWj2yZ5BxYmLV4Jb49E0I9BEq0AiRvbZtI4R5xdqG4KWtEgEZy5mu9GamM1bGMEp
bKnTiojbRE/og8s2C9raBCot78Gt9PpP72m6q7FC5rVuvhfiX6960Ksm8E47VMmUBuH7PBWj+0h3
5uCkb8x9mih3xD/p27Zur6/VLARyRiJJJKvson8KcqANOmKX4Dy+SS6AiJ8nL9uxc8ZCQrfVqOua
KvD0AfZgzL004klR8paEvxRZc1LZxdKBs328Vad1lcNPGVVN2kcSY9iYu/w5BxjToCfHfH7elrLe
9V2I4XxjSJrZ7kyoyeAOPuI7D9Okh2Jf3oFIyBt2bEJ8yJ34RYh+984y8cH8LSRzT4AMNtb/WkjG
IuRr8itwDUc/6Uh9M3e6J/7shOg+sHV78PAAnrQB5XUmnmATXTPnSKNakhOqYdSFQU6knVu8Frfl
Th+c8jwjTgC/NyDJqCca2RBoEb/HWxNZAt8aoFHnCMm17NFEcpJur6lP2993NU5YXDL3RizaSVM7
w4FV0iVCybrECOoBAGjzcNwWJLpHzoOmdNDrfoCgCXuiSurQ1q8iQZC1av4Xh+EcZjmNcmAaSAvG
EkkAOTZx4eT0QnrgNVmBk6hfOxFt98p3AlOICTIv8MjJtsYdKyZGTIIJRs3A2mbRFcex1C5yMN8Q
+un/+wIZJwmicV2xsJnKPUR5MCTZiOHbJOU11+/k8VwX7l+IMDUAkwEf2zL4Pai0CnotpyPar6Vb
j2BjxlgS9g63hawt4hvyVQq/DVWThmARC2a58UdPd7t9vDPvZ1BAF7HTnkaftdzU2+YcfSP3ojRu
RQv/kM1d4kxLSY9LpMRZOvt2Le/0XnPDRhecUSSGM11jF6i5xhKKPA4w7JWpX/I6f4okEbbWmnX+
4zycdZLasqI6K3CGR2UnIz9sS18+skVVHT7V9qeT5kR3wa3IPK0tCSIvlbEkjUF8HWisiF0XvaaR
KlGm5qyVcOm98GLup9TRAb6dvRBAX0Y3lms/lV8N4MxWdznmpbd1iIWlnGv4Qzr36mZwsFhDpgDZ
dlb3hRK7cfMr1OsdQA+ztHSyXLT/tfpBF8flLIulGPikFuaYFa1xMho5E/mqd4Kqm0gIF4wDd9tq
Sx02385vw/5kxo1ngx5w++pWbOQfV8f+ffHhJHAktMqAyi5bRQGNDOoX0l68irLiV5Zi+JkHms0D
njgL++0b7FKfrCy7dI12sLoG3RqwHW+f6t0fbmgEP/xA8yLOchkz16qeg0xFyXe5nh+LXL9Uen8a
e1AgytGPubJfsjxChlqlCXaPv8hmY7ip/Zx2xNOCSXUqBDMofmeuXseGA/4PZHn0MbcwGSKVL7Iu
uSojiKRG7LbZPLqRnruUBrCTGKacLNuvAIJgESw2028Aab1JZOVet6VzV7VuZ3X3dW/fSdb83QZt
FSYyD7P+pNjKOTEiNx20tyynDjXQNNPNb4bdO2SoWqcxYtAemwJ/spJh/PGFOBulTYqUGwqr8DSO
MUxO1JiCj7IWgP8hgrNOfRHarWRAhHwyMC2YATOCTXE0O/uOjbuau/AU33SWSKxI99jJFyoeNCj0
vuNetzvzpHxnVIagh3uMLupx2MkI/Idz7MIqCl7WWiXkj+NyNlGSgbUNlEh0m8CjxaY69CPW8Q4d
iCLZEiVGi39sa/3ayNsfEjk7WNlRLNcU5l/fMwqEGTVQNg0mXj5fDXOu9o8f1wALlB7lOY6WggBY
V9/m/Dawj6MIN3StQo8DaQwTWtFUk5/blfsZkHkd0t4GJFcqthrYlFG4o/v6l+3UTn+jSc5fxQQW
2MvBBwJ6an7oTIktgOSx2nU0ZD6po1t9+jVaxNv+VuvP7SqFe25dEwBLmQWK2K93uih14lrklP/l
vV1lcO8NAyi1naSI31hkpeIGc8Dj0Rt6aS4qttdYd0M+i2px617rKpR7bREZqG1HKgL70JXmx9g4
G0kqetKrQmwZQ6KqKROdn9pr0cgIchtZmGTDuhfZQVLGi1lrh061TiaVfxUKaEThl+2yfBqLGQXP
/Bzk5fcZ7lSyssP2xxT8HN67NWNX9X3GNnyUSz5fpvLGUAXNm7WBNAMUUNBKMEGZCl/+HyJFSgO2
y6nuy/d9cxmkODXQqYiwSbV+nKsozowEFdrXtYSJ5xFEurQsznRWnKls/8pALo7ERVFzkuRK3eCl
yQ8mRt6Sh2SvAAwzwLQzqxTrmSMqOq2ejIDvw1ZsFfg53ItosrmIymFGGt2ctPYwkzfoy7YurD7s
hQhO/6cW5O8kRCl6COqjbZLbthOOuzDj8CG6Wchgx1x4NJoqKTD50PLtTtFtD8xoujceAK0M5oho
J7KHq7ae6Gj+ggdGRSb2p7AYgGyVbHc4kL4bTFeuC0dW/bh/2r631UB0IYYziDWBU6ETjBVrxpa7
bM+ILv+Kb9KAxfh9Gk4D4snIilFq4bmyz3Q6KWno1P1x+yiiG+NVwGol7PkhHamjx1x9tKbj0J+q
7OG/SeGUIEzyRupDXFiV2bumeIko9j9CehM3k/ffJHH2IE1rkL3kkBRle1N7hoVrzeeZNgKrvhqn
Ye/IkEHhpKh8pbRJsXNn1FA0mhys2VOA2jGA7ZrcAVNecCKBKL5Y2jdGOZV5j7w/UvYGJgtatQb+
EL2z7fjY15PoZOt25/fRDO4NzYWcm2MO3yM335PeusTq11ruGWFO/TpEkps35i5Ks4M51bcWCA56
2TpoQXtDJd1Legb4VLsG/RqPo1cPDTJa2byQCqUSKbjk9I3qY+JYNrr5UeFrAQKKDvFmE3+P2vfE
x7WnEHunWUPcuTNvomLWvNTsAQgMBr7BPidd9EiKsAZhcnTQ5+qkTPmL0UhO3Y2D044vJEDf3jCd
VFd3svZKFLAvDI+ale7nyHLyCbtqZuiWQXUYK2BFxTnYV0z5k1oPp2psnmz1MZ/a74GRumWsfKlt
xdFp5g5pfdCrZ6xBdk4akC8jWIUvuS741muvUcGSgMaqZLbC9xnKKiqiRqlhv6ynDv3iXMucOH3C
ipRA0FoLxVhK4l4kjbDqa1sw/QrNnbH9hEm6LLhVbd+Wf2Wan8cPHdkPNlC8ercaIoGS6StOYSmd
e6VSnSbELLBPWGpYwFKkw5yJQDlEV8k5bOi3NCU1rrKXQP76w86fFd0GP3m/2zY4a89leRSu8oFK
WRLFWY9qkvo627tE+tIaAphRkQiu7qFPkmzKBSa42jh3mqjYF2X+DGaIUvBV1hqeBgobLGZDGdXk
U6USc8qtmcKqMcoUlgVGMSaMGGz6dCje5h/bN7eadC7FcVeXyMDLyltUNNmeNKvAVS+Zmx/YTFMN
6lziKZ+3Ja7qxOJ83EUGGXKowULOaVWVZ87YAc/T/VjR3SgLGapX2u7Lu+Qn2pspLDqdIS3Lp/bY
3IQAMmG1zexOBFTAfjQfYC1ukaerV5SJSuaUsESa9ajbQ3j7v8DfrbmhpRj1z9AqsyPwHRUYuw0k
A2uplwDD3h1xYwzTyJhh3v5Qq/bh+qH4MXYbEDe0VBFtJ8pzTD+rwmkd5sS2Lo39gEVU2ml9ZZIe
Nb7hVL7TAuUHes8Ao6gwQxG9qvfF44UsE9YhUBQkgI3PIOlSL5UxBvUPCCgBqK7g7lYL68svxRlX
OSusCYOsrEw6+dZT77EqUrIfTxJI1Ea3wG5O6idPQkTddY3XMYqEpAUDXpxL0fI+tyUVLoWY2U03
NYdyCH1Nzndpkg5OV0hftfhJykbfVrL9tr6slg9Q//gtmzuzFceWlJIB3xOtXslpGMoD+P5id8b8
AbDAdDQ75cYti51o72/dplwlc37GQAdtzCXk01l8HMlDZB2GxstKQaa26gIW5+NM5SDLXafMYKUh
/RvsVRBEjjwI3Mw7bcTHR3E9Cmce26aIy3qEK2OXqAOwFhiyfr7LfpqgKcDqptsfyrNxg9koRlvg
xj4WvA6x4bL2cvhQ+wxqCFurB+FI9+pj/f27+NGYUQbbJYaJMH8WF6ehrG7kTliEF4jggl6wsCRD
iLoyaEIQxmvBa6ZPTi9k1RB8Rn6sFaz09qRVTMykXMJS/jHS56kRwjUwW7zxIfn5mDQp+0CKIeZ9
YM9Nd/YxRy2X4XZZx3oneHssDf0ozcKAOYgNTY3HBy+qKrCJhM+j30QAV9ZQuIv26dm8G7H3V+5F
g1KrhVYFwZoK7iuiyTwRclyEbUztitnT5JatOzLy2uwmftMxUDEcy334Mov2JN49zodDXoXyOpha
lkSLGKERg3gDUIF5snaMKc94pH50A+YQsNkYQIRQHQPvoHYYUJkieKCr2oNiECY9LQ1VNc7UKCNy
BsDmAAa+ifa1rh/GuPql19Is8CCrclQFNXMAsoGvjP37wmEVmSyHrNXmEdXRmq9BfW5EY9DrIq6J
Dlfa0HtJqnsD0USlP3Rx6oTVvYkET6CZq7b5dzql8iyiqhaaepQhB6g980F2+2eGUVAf6FH35LsW
3fp6r8euiGxr+2wfph10KQEGQwqPUBW3A32SAp+Ggk3w1WBscTBmABZfqLGy3rAwtO5F9fcspA5Y
dPsWuHWTJ02Sv32LIlncp1IkIB93dgFtwDbcgH61JrumeTdjqqfJ/4KBeJGWqjIXl8XDVOqmCaCO
96h5zwhzGTSPaJtwdZBDAX+epQE21wRN458XmAUVqmsxLlDfl88l2GyL1JUey/P0nRFGp6fhkH5q
/OaADrAvYnJfDdgXsrmPp7QkkWVFkr38wvCHGEWpwqBH9tvfbV0Nr0fkvhs6tjnaVbjKOt1JjZvn
2KF43BbBoo4PRnFxEu5rjUPRSCEYFD1Fvk+1F0n3Q+kyN4kzSj8SUY9y/TFfz8POu9B5Goagry0R
AjXVrjEvs3nWk5tWEtza2io0NPAqhv2MhZgkrZTSZtxQ8mm8lMfqHDwWPpDgHTA27UzD7djMwVl3
6tfwXGOJQeTeVo+pwVYRQEXqROM0M8iTUqGzjug9b9xZSw+BmRzN0ECNnnrbn2/1ZS9EcYqYdLrZ
hSUbAGs+ZZHmhOVT2nzvEz9qA2db1KrOa5j/MgAghSkt9lMWt1q1KW1ShjVEJowm6Hej/Jn8tIhv
Nvtq/i5hK2Nb3np9ayGQC5j1eorlZDAwD1Y7DJi+vhu/BR7DKIjP5a2YYI+p+oensJDHxc4IDoqZ
ZrjL1vQb68VMPgkOxD7GRwE2ehqAhVJMnnnTzKQuSjQWBO+MuxYUznqMLUrwLdwiszn8BQgVnPNV
GvcKxnKWIyx9sEKkWwBkFm1RGROrk6jktGqkFnI4vciiwcoKFncXVeCZZeXXhnKKKlmAL7Kegy/k
cOpg13NJ1BkhDZv5mr181wMkenxHLRsOwg2k1VNBz7FBTmSgvnKmV5mLQW91ZOBZZZyxU+6jweco
ZeJWwHRWptnvp/bY2+VLkRh7VZ79Sq12tVw6hf01taW/ewyL38PZaTW3VHkycHrpEN5HBwZrjhX6
1MmRF8sH4okgF0Xn50y1GahpgmgZ9AIWYmIl8ZQGWONjL7DVIjGckqoAdbEVivphY+eHIW1erFZz
ijb5sf30Vs3k4vY4HU2CYFAtG/GcMd6OzbE19mn0Fkc3anbcFiQ6D6ekfadJc2bBZlVB7Nplu1PG
zlVHETos+zMfLMniPJyp6tK4SvMB+9iogoHqfnbmqvGmqvoMKEknnvKH3HzaPtiqT7tK1FnlaGH9
bQwDWGqHwb1OA/PRpLpJPJ1CqXkoir8gqzZYamRowEiydX7UuM0Tk0Y9K7bNR10558G9Pj1un2a9
br2QwUz14jiykdVxV0AGglSg+8Q7yS19ejOeBo8FcopwpXH9/q6H4uxJrUfz/yPty5Yjt5lmn4gR
XEHilmvvUmufuWGMNGPu+86nP0n5fO4Whm78Mb5zhG1VAwSqClVZmXouLu1TJPn0va2nbVh6csRr
Na4fwIsdxk/MpMu6MMerTCmPRrJv6DNqZv9x8xjf0PQRElOMo+L1/jnIvMQxFOlU0HwvWLP8l/KN
K+6wGjuvPhjjKHw1JX4LBc7PQQgZha0Fsq2af7OP8fLu9et12UTGXUSR3NXVhML/NDroK+ZdBEY3
S1W8QbV8Hp0p72QwLkMtBVJEIXZTSdyifu7bAUj+t5A73rrqAzWZyNCSB9OkwiwqHLo06RID1X+1
NzsJpUDE6zI8Cv2W38Nfv2BX1phVxSGZYpVgC6U7AgGX0q284PhBzPABczJ2AHD47UO5mrxpRERe
hccsRhW+XmgSG7qYDsj5feMk90/j7N3++6v36urvM+ev0zKpzWcNIirzqTEOabFveQzzq5grgF7+
WQPzhRoD6mlChgJVCjg9qNhBgiUDTa/AIfF0Ltc7DFe22O+jyCX66NivhU5TdJRNeVDc7ntsC5b+
vX1pHcXqRzP1eP07rmEmdPWA5Va6jIORo/7t5HbhKafCGjBDL3zyj4FgrTKbx/zIS+k4X5BFzRlk
TpVueXy2nWFlaeSFOjUTvtLjal/qsrOfX/kqtAxgZFSnFJ5K6a2oeiySzSTv29ZL0BqNZ9NvngLl
GTT4t8/nKhgXFF/qgmihEmBuXy+AWLQkH1oEGCRtu0bPI+DA1YOa/Zh6NEkLoLonoPm73NiMOuAu
t62vOswr40zUSfEWH4MZ2XKlmaHyXmmWGkFALjObzixmyglAq18S+niKAjoUEWyhX5faVrPuiyre
UZP6aDReKG3BDm7eXtEacwZK4RcjTIZgaI0c5ImxZAjRJn4SQYw3Vaa/BS/kjpagQBAPqTMsEruB
yxufXw0JV7aZbykNUaYPBUICee76O02+M9TN3J//4wqZj5YraSqWBOhECviIC5Etu9x2p9TNrMQi
jxVwd1DtwAyNDeQux5uuP+YIUQgUDiGnwSJqGzpH/egjIY/DdyO3jCT2ZuRDJUnBaTVuKpW8jWj9
NZPyHGWxpWuhc3v161sMBk4NPQ9CWZ4wpQEVS2HglpJpkyWnQBzMKj035ettM+txUFdwSDVwaCgs
jjZskGimMoAfYBE2STU7UyG4vZ5authu6DQhqwhMQ+rdZKZPZTN4Ra99GPVLRXnD9qu35uqXMBHM
1wdMI6vZkoG6cbbtMHkT/cmmXplgAlhEUn30e4LhY194QhEuNTvxQ1C0bahwqgHL2fztAXRliQlf
tJSyIl/SwSlzhDY0DeMb58PxtouJU1kWFobSoYgn7tL7EsUGajV2eEJcBMObee42f8J2q0mXNbEo
wSHqejXIsaYRTf+lBZe/N7HZQIUowCWk9yFPw2S9wqYTskypG4r++e+vQpVai5C7rrHGFrRe8wEt
9x1CMQSJFau6m/Y8Ju31Lb2YYxyOKvnyJJXLG2jqnJFgEibMzEjjYa3+bjH8fjouhpYfcrUuYfSj
QexQVSjnGNNWYvait/R5mttz1PluT8kuGQAtqHqTBEAyYk5Xgra0HgqGOanZwVDyM0m6EyKpO02T
Q6bIBsXQsYvqTRyokytPL5hXeqgj8H6R2TBDiHmE0AOypmjaGrJ8wEXH31Xrp65vD36bnMDX0EH0
eTrUkrCNMZE/DPVJ0J81ITmJXWtibvicNsSCxu1TIgJZWwOOKmhEMxVtNGOxPM6hcRcPPQiex42C
OZS+e2poaxYChsKn/jlt5n1tnEMtMGkkPYcRFPfKwhrF1BoqALPEdu8n98LQPuhS8CPFvDxgDw4x
JBC25+0LuI9zUyPBnsrDbg7UQ2kkZjfFr35V7+oi2YlU8JIiB0RT8sY2M+XxpR86sxslF5w2L7qI
QVMFjVUQszUNpmdH0dK7ydRbAlQpVlBLT0MjVmboV56mi4culk15EL2RjHdyP28n4LyL7Lkb8pdS
7Q9K9rON08AsxcgtKvXQg/5HGEpzROIoToMnZeCKHWL/YGSSGY3UDkvJ0kfZ8knn6kEBd4pJjaD1
DDLd6/DxQaS5avJjaLNdrxtW2k9mmJbnbsoeJGWaTAyj6aZAyXMFmpqsVPdd09h5qZ4rOXfUCAP3
cnbnF41bz8ZPrfrQC+OubOWXfB7cYepe1EB0Z4BNoxbQnEhC5jO/6kmy8aX2ocjoToh7rF03jawv
zKxCo7T1h9oWciBe5zg0wZRVgVMOOtZGAnpyOtuA2DxkrTRbs5H9MPzS6kLJrMFX2KF7IrWxlaTB
sZmM77raP5aV8o6OlFPm41bMYlMmqZVn43c5k7ejUW4kYbDbVMd+Ypi/z/ZiM+67CDgJYGkFInqZ
9IsKmDYcK5Oq4SPHl64+3q/8DBN69A6dbkjMAgv2IrmlG5zBlqOZ2TawsNQ7wmt+r2cXV/aYODT4
aGlldYm55MPs9ttoJ983bngS7drzLR7PGdcaE4saodWnCnQJNuYsnfAeiqWW/3P6WKQlQIxu397L
1bxlgQjgjbuM5jC5b0h7LZcIOo+kbnGrXvMcBZfKjduSk2SvYzSuLDEJcFMZgzLk6Lyj24OJQvWT
8mK6l998cyFfzy2Bu7j1rbyyySS+cTMa4jzjwzW7zgk2Oa6yGR2SLdQBwKukc1rw628mDMUsrAbL
0D9zTgBPlFutx+RER2Nbj6mZ1b9GoMTFWX0m80scV6bai+9gmny+/RX/ZXMvlpkzE5FYNyYRN2IZ
1sxd6KTeq99k7Cm8ro0mgouu5LAbOQwVy3p+i4tX62VymkGuK33q0aoZyWD54IEeGqcYXwb1YaQO
Z4Wrd/5iiwXP0qCN6r7Drajt+rCMh4Ktzlafim1hi3vCmV1fvRVUXOZsZOQxLG5x1OqymQUF1Btk
dts83ElFZyrlr2H84Cxr9aV7ZYlxZWWMunvZ48ONH2BCtXJQSCzYLHoMnv3DwvcEFwOFYPG129y2
vN7VpsrS1qa6prEYrbqhgNsgxNnDXEM8A2MbcaPsRr3z6kjfgw50P6n+w1yVXl0ZCPa6mSTTqZka
d1BGty5qO887p/GXXGb0xgwBqavEdzU1zNu/dH2LLj+USfNIXhfyKOD1Khn0LzGM3F7t3oUox7gJ
zkBOTUJ5TBSrmSXVl9c6slj6KU98lfD5FcKsVMFv6GO80dTATXp047iDoGtmkG2CDlGRIO7DorcK
UvQVtDQXiCEY0ey5fldjzqt8uYLsFb02wTiG2J96jfbwuguHWO62m9pZztQfPcCBvhYVXUaerLD4
wqQN0YLR8ABfhnUBQoKYggykzoIvpDYP/bl2PXE1Qcktq6IGYoGv+TgKjSroOlB6TpLZQhI4pZ05
AdD4J9zw2rUhJmZNkH/CWvGBwoOBcf/kAZqWTiaYxXauP4cghk21KXlw7dVjcbU8Jmrpg54KaGRJ
to/mZZsMplZUm75Lt7fv1epz7Xp1zMWSkzRP4w4EQ71b4slmQJbOt8V7evxUseIXadbQ4Nf2lnVf
3aoJRMRi14fwqoY3qXhjn2Zlk/k/mtHTMkuXjnn/dHuJawHq2iLjXQ29DMMowKlsqWqR8FfcnPL2
XZG2LW9ocvWeXX0zJvSDgKP8u4OqfqpfUGdhghM3f3jPLkefuc91JuYdEvRlQAYo/sDMdskx3ftg
MnULd9ho0R/kh8B9Qqt42UfpU/vj6ptVvgzR0AYN6DzqoXjUmDNCfT62D2NcctKn9Vv9jymFaQl3
wTgaUYqAhIYgmLgNByOhZowS14jge/tcLCf7N68oSyifSQaAFiz2yA9iFbI5YJ9CFHTHpNikqsLJ
d1cv8ZUJ5kOFmda2ZUZRqAtzMwjJNs8bk/a8YWreSpgUTIlbiVIVJ9zHm5QmYH/hTc2t5pbyPyuB
TuLXa9u3EZ0iNcBKDstMlrIhaJbqD5EFIVBLfIrs4ZX3KlnNpK9tMh4+Tn1NoxpcoDzWVlqXVoHi
X1LiwT5lT7IkWHWk2l0LvYyafrt9Nm5/OLyKvi5XoQXKI9BbtX3xnFBnkv8CAfNtE6sn/WpHGQdP
YqmYskVRuO73qvRWds85iJ8MjvNbZbW63sTl7Fzd3Vmd1YoI+HBGp0BBpTMH8iFRJLOQRCCTugdM
39XzM23aZ3nBeWSt49fUVfVmn5cTCjo/0wQcxR19rMLSIjTa3N6G9QB0tQ9MQCAjBqGiFj9QD82F
wIm6KcqUxB5Di3oY2eUyqq4OBV1vCRMQKtpLvbxIXixQg8zxd/1dtPN/orlVm8ZdYPn70kotmTtb
u9z2f3c4IIX5+imauoVSnIHQtwzG6G+yA8DVt/gus6RTR83eIe6EPMKOd4HNfZUuB/aWbcYTNamx
AH/h7FroV4pO4gB89lSC7LGAzhWPW5h3exh/hOqv6oPjTbIN34mH0IzIQ8KrpXNssJ1XDbDKcoBr
t1GQ0kQoirymIF+9fTZ5NhgH5Adkhg4GAD1BcKwx7Iya58RjSON5uc/yxdUFHdR8ipIluFYlxgzD
3VTcp+q26K1WdnzjL6N+6tOX2+ta7Zdf3QC2Rj/1vjYENU7iZJWHYJPaxRFqxEfDHveNm556b7IL
uwMvefAfd5TxRppWy2GX42RoOHUQ+gif0/Sds7h1x6qCHwWtVswsMw5Fz41Zz9A7w1EvUSSodin4
z36qJgELMGQ1TDx9wAXsi3/kzy9mGa8yTWjRyzr8mD+aRN8PsmQOshVwZ+T/JRRfDDFuZCyABBjk
hTVz04EQaZnHDm31Z2UvXCNoe0J79k/4U2QI/P5vSxnvgZYBicIGCYZSjW4Fhaq0fRPn7qwnlNOD
43081nX4QRMGHT6ein5AmUHYQQJYxbCltN5yzsm6S/xnUSxppx8OlTDNaOiIKZrUGTxiZikzEGei
Kx/+D/Np61naxR7jTfQaPQ1xXKDgb8XLwuU97pGqvczeopIcO+kzbzLiX0LrxeKyA1eupcxzLYXq
zfK2E/+a7WyTP4Ygq8US/TvDLTX+6275PL+HmYtFJqmRsljIcwWIzkVyEOpwTrDP4VR0K3iWt8Ss
tt3dQtolHIRvPLDWap336pDqjG/RK8jUoMSNLPgIOQK0Hdv9xzJaDwoS7vD2v6RVl4UyTsZPBB9s
1bjtRQ3N2dEWzOwsONAwpSYFu5vuNDYGqlGrB/JO2OQW79uuPmovN1JnvE2bd0Ghzjqg5NOm0t/C
En3/41jeTzwuqNUvir6AQUEFrIHT++sZGiVdoApQrXYyZqZvOET8JZaZSbKDNj6nvmDLMudirrqA
i0X2XuZ9oiZTDCROoWMcnk6HEhK3YZLYJNceb/uA1SupSqC0EBVJ/k2/XC1VEcVryAsChoR25ngv
SCGP9Gw58r9diSsbzJcSidyWeMguIwbSWwBlN7CNm+TxUwrTDnfcVxNvTUx46Ca1ozJ4P+22Hrak
Vz29rtwO1d0q050pQ3CaS2/o8oNShq9+Lu7nqNn18pPyZ5XNq5UzUQMyK2IStdjdRPIkH0xsSKKe
bn/A1WtwZYI5nUGmKvM4IkOjjd0Vs1no74R4hX4ueDXUVSAlsob/nRU24SyzxB8zH3na8mrIMRoo
THZyQKyAUnFYuLfXtZp5XhljYsU8+ig8UxjzMy/O3qjmajxBrNVrdmWCCQ6+VFUjsJo4J4pwHOXY
BYVrFjR3VIs4i1l/cF2ZYqJC4QM/3JbwIWql3U1oqNfghjX85kRUzY3D712QfwNZCRgMdFfXdJdk
/r5u8vc4ew2Fwm6AYbi9vasIKlkDJkClKFWjtPXVqwnlrGRSJKAKCT5VFRN8qlNYYHP6hKlIz9NG
frhtcfWDLjBpYugqyC6YLYgG2oHTUUdRXBq3HWqfkDYOzGLoXm7bWY+CV3vNRMFqNoIMSCloKEhA
z1f3goFxJvyjjEYZBE3xuYtzLpm+8BbGHFfH8TyfietVurHg4mpDQO1ulA+FepIbj7M2jiv9PGdX
BkBY31dFgNu+PKBnu4FITmhnVoVQa2xyj0cDylsP40nluAk65PR4xjadhTLePghU3tXgLYnxkbVS
yuj+AJ/V7cL70JLM7Nibi+xsC3iWf+LxFaynhFfHgzn4pMqmQO9xPP4mRCnd9E5wlnlByTL2i5Dv
7U+2euwv5tiGbdPVmdSX8GOz8GNM8zfwbJlSXnJa0OtWNLQwRVBNYHr5621O5zYNqxkoHkH3etFO
osM8cYhW1r3lxQRzrVQggzs1hwlVfKpEJzbcuXlPeTksz8qy0KsDXnZBWQrLtKggfxiSJyejJTWu
LnEu6r/Esstqlt9xZWeGN4KE3edF6pG6hlawk7eiq+DpyJsYXY/QF1PMJZL6Ok/ablnS7C80yx39
YdReFYR2zhVDXH3RARD7v3PAXCYFAIguDVDYq+1FhgEAy/cE8zzUy0G1YPIyLd6pY67SBD7RDjA0
MPaPtdP7hptmodel5z+5QYaxDEeDk4DFpWtCOU7VgAnpNBJNLSegeHwPNc41/Re3cLHCJAOyiiRf
CfHsXmhMlgrsIpWeQ31wER/LreL99qLW4696scfc2BANwEZe5pMapz1kKIRCizMzU3MESlQ24+/k
gUdHs361LhaZCxwMY0SCGK99qd6E1UZBKz/daAHHTSwn7Pdk/2KFucAA/nR6kQAzAsXPLvuIhh/Q
IzXDeQYqZg/8nHl7H5cjdsscc49LXW/SpoB7lT1j14AW42/lRl7DcT0QXlbF3OGmhGyR1BiY/9PD
7RiOpzDLnP+2EubqBkoRhuJC8DG0zyHdRtFu6J6qYRtKHs1e1f7ltjnugWcubyeXqZT4QC0tWCli
FRBW8zeGnS7aSxiNqnmlZM4WsjjsUlWSSvO7hTvHCedj2X27vSDO8WbZWdU+jpDnQs2DlJYU5Q4F
IKHP0Tlr7duG1v35P2dBYzxFW+lp13UwZOCEJ1sjOYVDZlb1Y2ZsblviLYnxEVImBCB+R5ASjJ2G
0R9Fe6sImjTpj9t2Vklf5EUp06AaJrbZuZFibpTcnyXk5pNZH8Df5GkPyj59TLzAm1ziJnbqiXsU
jz3B5tVx1kPxxTj7rOyMPqunpWoVbpNTtpn3k2LS78uzsvSygvPxVkPWlTHmWRlKcx7MDbKYOHDI
AGrvzcCbiFsvT1/ZYA6IqMQ6ZKyR0S4Zpn7wE3NhGlSdcSP/7NFv+IEH854HBuItjDkrjTC2kRYj
rc2MzJ2Hv1I/OpTpH9FDXp2Uz7B2lTeppOmCuoOZeBttsl1of5C7z3YCHwC8fIrfXPvVNjKRhEAN
u8agz98YD+BWrOKIKQNHcaK7P0pkrkwxUWQINYjy1p+bZ8f5Se8dnzddxz3mTAgBSUltTB2Kesb3
CQOaqDacxO2C2wzPvEHrVb9xtRwmlIAiboirHjsXCse09urmFPhnypuNXA29V1aYACI0VSu1GaxU
MRipK7DJ6PaMJ2IDZd/IapM9RBM50X41hlxMso8pv22rqYjgEEvBDYcXytOz4/19xjsE86Rq6gxX
VGNmQ1TC9yifvdu+dv3bXOouzDGoMWSZRKAZthPa2YUR2mJokrzEwM7324bWHcLFEHMIjAD6RmBH
wE1tVQg8U5dA5aXyeRjRtUQWXEyfGh6ipIPm8OtLSiRDMokTFeHtolP+pB2KI1gx3/wKY44L4FrZ
1rw3/CfwlHENX2wu3/HKCyVNKkB/KUVglMwF6K00Fj3N7/0+8LKD7PanhYEToxwmKqGbcDd/F7iT
8Svb++UnsN6pyPsSGnOiXc13hfpKtAcavdz+gisX7IsJxivlOUZzshjAREFQTJFaVfVcz5tYtCCf
HWCQqOUp3K2czS8GmbM5BOBnkAeCAdVBs1PpI9UGpwAlfGLwRhpXLtoXS8zhrKhWK6TCO3Uq9tr8
Hogft7dureD6xQDrnOqBABsBA0JuzhDb3GoboKS3LTp/GCqbzNapT6lDvynb24bVtb7YtWW2eSPW
OYlppIu2kgtnyLn6Vi8Fd2JNz/UI9ZVeTXZEkLZVnD0KgbjpZd+k9fwWgfMl6A60eQ2ncA8Slzui
h5tQyew2E12pG+1mJF5YoAMtvkDky/K1aS8LkE+iP6a0NaUxsIoKtMahtJsGxUwMyJ5roZWq1Vab
Ud0qI/Bsa63ZknCf6IbnQ/dUTARXmetd1c6yKQBxgVLVR+R397TwN1VaoYqAua1Y1Q9N+lMQApuQ
8rUB7WUyFFs/gfaXEh0mDKOFJd1B2n6r5NKp1dJNJhTnVIzvqQgSbOAYSTTagwiEptB4c1nvMv8l
10Yww89opwG/LkH+XVTeEnnyqgZjcFP/CPoojMb5ky3RyByo/DPSGhvN8WPb5B6IbA5U+lWr7cYw
UsWUw9HOaLrr+8pqMs0N/Mwh0AYg9eSGCjiBqajZUNba+rT+EFPVBB2Om2udNWDCzkCFvTUKaC8U
u3lO0B1ug+2ktJ6faG4UFxbNqKvUELOowgctjOwwKM2qEyz4140oS5Y09GYFpIiRd16kjpsowpgE
ETYiRiThOc9KIJ/Lpna0sd+meYvKPliMondlwLCdroOGUN/ITbCfcoL5QSq9GY22m0cQp6ryRjf8
j0aLzC5on+K6tososjQJaZDQ3imhD8lVMTIFvzShdIeXG56mWQdKvIpsspbAZ8wN5qYm6NjVpP+V
yKdCwShHO9JtW0G8MqSbqpIdqo8mtNcx74RRzUR2UyrYQX43iORsiOldNqjfQz3aFBnUeuu7rCbv
dArOpd4/SZX6ZESIX9Bs8uQZ8y9SRe1gGo5jPD5MgejNfnoYRUBYCX2kyoPSIPSpSPUVoCin2fZr
ZTsW+lFLtV0UYG2qj1GT5lsQTGefjHbYk87U0hcVbDhETOx5Rq1O0R/aIbWaWn7NonRfxMmu7NXM
FJXSFNre1v3oqIFYycQMh0tE0Qma3hIj303ywGrk7tlPyjtgm6zJT80m6F/aoTpkQuVI5V03bEGH
BhS9BjHA56pT7Homd4mPCb9Y2pN88lKhOc6lnoAiCs8k7WOcxXt0+tymmX7Iwnhqo+Y0DZU7EWon
zTxidLS6U2q1scfxe1hgIBK07eOoO4nep5Y6J1uMkD9oPdBbmKWUk+HHmJEXv3vTM+OcQ0AE7M4Q
qMz6vTT7z0rnTxi0DNE2Cu4h9O4obbxtilSDw5HNIVBfOjBP14HwFPixWSZFZRokyfFvQD3gO60O
YWVoJ9raX/nzPIl3eobZVvw20FCZQT9+VxFM9VzeztjkfpS9RhdOk6TbShjtoH7iEj3DLYpsTYTk
32T8pUqz2ff9u4rxmEybHKPzHzDMsZFCzWvC1homsPKl4l9j6GdWV8aYp/UTp8IvIq2fuhVJLHHq
X5sQeoIJJE410LN0gPMsI7RSASDRvPOjevYoaMsBRRMB39BexKa5y7rCTg0MWBjzk14JGFhP94Ho
V2YwTLYy0EMnYY5orG0BGsEDhkFxsr+rVWEpxrjPVAz7qLkJpdUXOfXxwwRopMfGvsqih6E+B0az
ATn7cZzip6monLmKvw9KbRGAzWc9xLHtN8moHLIAnV0xg6hjnHta8GbIEHDRql/jSA81WGfVOLmT
dHIIlebQVpqbJYBhQccE/30TmXpj2DlpvbTUNk0MOcopBh+8Om2B7XuP4LL8ugF+oraRmN6JcbTt
FMOZh8YFFulMMGiqRHRbjrWrk8oBVM/Ru9KJS8GUKcanalCOjyPoCTNbmlXQsCecYMfJgXQmXS5k
pUipukgzd7h6ngaFU25ddsk5fkv1MLpDpM/xLFbEQRxTPcj6aqlo95jNCMFf79vJLrNaExPjtriB
NoEHpXnrdhxfK48taKR/7DKPePAtdFEZYG3kCNagb8vES2Lhzis7IE4eqc1rta29D78YZPLojg6R
P9Yazre8g1x3UnhBe5fhG5fgG5N+xMNrmnsdj3Vs9RPK4PoFbQ2m4FjK8EJIQAay4CDn8bWI98Z8
Cirn9lauf0FdgaYwCE7RAP6arEvarOHao7CZQufd2M+zTRqkQEfcoNuGlqTx96NyMcQklanU+XQo
8CDt4dWzdAtqILnb6tNdaezFngfk/JcTcjHHpJhFXahym9Z/wyFIZfav4rfKFrzMnfbxsT3yCBjW
P9U/9ggzgNBEJcY0S2TnAcbljW8EmVfHU+9aa57jFF6MMFe6oVleD5ja/6xdAZFrUQw8ooMk4C3X
iFwpv2WPbnwywtyyQsl6zGODJzndKhBSWISLF9FAXvmecwTZN+rQjLU89HgN6ICu+PcGRmXzbzkG
N0ReX3H1YXO1f8zLNC9AidEpgKaOLv1YGvQoM24rcGenToTSKUCVHB+8NsD65Ystx+bqLdzTcRL7
CVvYu0fFbQ/DaWHfF+8zjG2ejAP6p1bu5F6O1OyZDuaGp8bIPTLMM7WUta4LJvTnFkzCaOf2vIm8
hUMQYlle9V83mPEm+tRIManahWEt3frestrMGh+WIRwgO54Dfn16ZV4PrT9Rx1g52qpAsHzd4NbQ
B1GKUXTCcMoJoh8ewGvmcGj506OLi//tNlxZYnZSL6qwpRJCgOgRr31anqyQpv75Uf5oz9NG+Xnb
Xcqrz30FL1gNLH4GFCO+LoxQCNp3BDg5JOi26Hx/Gw9LeB1NM/LwtNtCKcbRj/QMmgCrPkaPqVVt
hC3lzLut3s2rX8HcmJHGpd8b6EMN81OeHkXIrQHUDaU7Q+W0Jlfv5pUl5kPms6zOpIcDzUL6BiYa
vLEw33N7U5XFY/3+DS+bynxDTdbSiKYNpo0SGW2TLP8e9eWrVoxvNATtSaLtkVSbc54ftEo7RcFw
piNEFwrhr27STkBKErOPkrNSasC8SdtR635oXfOzG1ozzcfl1W/LRectoq5KDJ6fQT35SvqzHFvQ
m4QANkFPMO04TmatQYQ7cFkVc+smtRprEYputg7VpNE3UzepTFN7HREcRrC2jbjs0U8NfNtE/xMt
5y/GmbhO21ZvgxzGpwZvlWkmdpg1g4mvyUn6VhOIq1UyEV0TMAcfTjP8CDUHY3Ci6QlgClPyX8Ps
VR85QP+b1hY27K/Xr9NTSNunAFBn1UuVH8CXIUruBCVFqK7Rh9vH8ubRhy0mrIdVCdX2pUgrIYWV
gPHn4lBvOhNYYCM5RlrGSUaeHhOCmeaDAMhrWD0kIFK5vZT1Atv/vhIsMW5rJHImpDpuGDn7nraV
PTU1AWC0BSfweoh4GVCjBzf7YXYycOzxAErr4e7KPOOv5jqAPGOLXqnotYdiF+yCAzF9yNrEu9Ti
TejydpVxWWGrBulco5jYhJE5hnc9fRzCb6XCm7VfzcOuFsV4LX1WRBJVESYz/CIyVUUzK1KYCWpc
TZl50RhgRp2iwNXMm9tfc23463K58TUZzwIO9LA0FFzu/CBbULvfqFD9IG7p8ZRNeFvJeJFUFYsZ
HSnMK6R/xblVzg+S76Q1B0d0M5phOYwL6ZpByfwQ2Vipg9S4f6hqwyTqRwTKR8m9vXWcO832zcck
U5Qigimt2Q0NaKL5gnnrqc//d/sU9EhfXVQ4okJXDVBQHLudGL/RydWyoxa/oTvmy+hbRW7OCzWc
z/R5/a7SWclP2mEsEKSbQTCN6l7vA1BreUn2dnv3eHYYL4KzXqrQlkfanN+ht6Llm7I8BTHnG61n
55eLxfbL80lMS0lESqdBbGM54Mg6XNnpjvRhum/34mP6g4AgYf6m3ddWafHSZd4ZYf1HGellq2M3
VeOxj89BYN/exeX//9dsBwdk2eWrrwXZUEPKA+DaZdptNV84UblxaMhjWFo3oxMVAGfQnbBMJ+o8
C9DDReW4B49qfBpQmys4ySHPBBO/gjiO0ZxHvScT75puQ2UvKJ3bm7V+5C6rYI5cVBVkjghqLXpT
gRkPlWdAW9sKrQUuyxjPFBOk2jFUoPqMGJmhxknawQrq4mc/U7tFTQulYGo2pfQShb4VxYIZ6dTu
4xdhVk4B7VxCxH2IZsrt1a97xsvqlw9wdVSqEMFspnD0Y465bx+NgbA5NrO6jaZXH1yjt62tt6Uh
dfC/I8OezFCDXvSEky9/X6CBqOTuwWz/WHwMiC7LgDkwW7dNrt+1i0Umkk1DkI2FAHlwPQfXb5S4
JCScPfyX5ONigwliQZlQ3BC8tePt4kyq0QpdiIuHYDNdpnAC6T8eWSacDbEUkKpAVterP8PEHUNA
xNLvajv+Nzts0xQMkLJR+DgcNQBSEAg+DzTejMKvoB7/yGP9s4NszbqtgjmpS1TtjHyCeo89KbLZ
F5wcdTnLv7vFixHGmQCaEEp4jSGp0eWzLpVnbR4tlc/IuJq2qcD7Yy4ZDGYsLU0g11llFEgBiNg5
ESbchllQTTUEVFD+ReYcM5mtfFba4ADWT4tOmRfA7SS1+lYbYOts/tLVx5TW20rXQc4y8W7E6jZc
fh5LZdPMYRHVHYqJoQ40uiJsCl2GN+o5n3QNcEeVKztMmiLQotT0Adu9AO6aTe9mpxJ1GvUpNdEM
t7X/g9bm6mW/Msl8YanSfXAqwr100rkn54qXOKxXl68MMMFCzutGiFUwUi7i1RAA/9Vu1MdFR3Z5
ZDcb7rdajRhX9pYFX7lnZRCNXulwLwTjjqbHEtcPQzEBJ91fDQJXVpYTc2WlmiY9VlOA4ASKdlud
oVv7XEaBmUI7QOBcwjWOhy/HggkBmLCoMiHCkkSv3C5ShvV+3BB7cP2N7tUmuCbuDMs/qtzOAO9w
MJEgaTWSpaCxxbert+AK0D41glEpET0d49jhrnrvv90OPhxPoDCBoa5alNEHeIKF4K7x2s9COp94
i3ejmXhgqK3oS4umc5Q24DqnD3E7gniZl1byTj+riyQoDVC6JZbTOIAJ/EITAjNhZnVYSFLbI1g8
eZAyzsLYIZNelao613DdpvT/kXZdzXHzyPYXsYoBTK+ME5VlWX5hOTLnzF9/D+TdbyiIO7ir9aur
1NNgd6PR4Rxg6WHSpIyGXZQunOchTwwbNrI5UCYNiIqAqNeFYxS4qvBw3RJ4IpjAkZqNGpQGjC8f
HXP80nauzEtDtkUAWkbRTUAPsrhheihpuZxj/C4Jo1vcdYe2bJ3BFPbXNdluiYIZ8d9yGKOO5CHX
lw6Pp9bFYBN2coadeEsBe/Q7nXeH0JP/cGWvZDGWrceNvMy9RMGUm/38POyASnGo97Il7vojr2ey
HQb/rZjElv6UpCrGsYZiTWxY4uz3881oWJK8b3n3yHZYv0hirsZKz/I8NmhLwXjpFHcBHHYO7Hsu
utJ2yLvIYQx7jquxi/qEOuzkLCdKQGPekP1g1/vaq+zwsXz5n4wD8AXvrxINdOzdVEKieKhvemyv
tF4NvInKRs2Pc5Nct3eJ5d6Vo8LAsqCBzqt81vvfanCTFJ/LlS4HSH/D6mYM9CgK8xkfChh5meRn
gyP17vUj49kCcx+WSdACAQIrbgWGmlSQBJiNfB+WGP2TJ73iOBTPxJk7sNDELusS6AMYLKsJ/HYO
AcPfW6Zmt8Ov64ptT3v+47ySyAQKPY67VsvebCHG7Tfs2jNt0w1/ZgeE4/5smYAK4nIu8cyCCRlK
0Irgs8Bgw9wByLs7A9bJGqaHOp7cdAa99YIZJT1zAWF609QB2jTJzozKowja0CbhwQZxfgxbDez1
yJjjBDcmjrwHBvWMocdSanzOSV8Pk6BUf2+moVRjLEbFSWenbh/9pEMxlFzePDT3fJw6jsGytUDA
IEmdTqcDIK9UX0zS27V2zrPiU/5NJ2CAbi+D9fq9UkuUL3MnYWFH0ve56phAZOXBWWy7w0UE43u9
KYlpiCTNGXC79E5aPA+DF48vAl4t1z/RpiGoxABcKcVsZls9cysmwOiHFZiAKCUBZmVJf5rF5em6
mO0UbSWHifhTHVZF/FaoxeWsAUAiPhtPvTc6b3tbL8vddXmbtrASx4R7lIWrXKOVCBLv1QxEIl5n
2g1vUGQ7kqzEkPemAMyRZNQFjPUn+84bnHiX3YL7g1SW/DR7uK9xuwR4gJW8vTTucTI2GMhDqgNs
AfsE7ugiRHuhqz+0nulTNgcEE07XnWclH+yxEbUip9ufQrCvRd1qp+Kp1Xi32nYKtzpP5hqY6kWa
wAaDOXwwX40Z3l5ZtEfXwi508casMlsbB8xTL24qK84S8ZqF26WBlXzmZkDPJ196Wn+fbfkgYc+1
PndIIvX7aFeBtaLxwMLFiSbcT8ncC1VAumFeMG1EcXJ0kAoLtuqGAP+io02ZPfGadxzXYEN/lEVk
1vMFob94msHuMrbfIpBQNklqXffB7fLj5TTZ6J+E8gAkdXgHdholT/ciw2pegh0tSwwPwivPSP/D
SRp/QWN0lYXeMuauXzJAVKGws3iiK1nhoTkOtoF+a3UIPd7m5na3BlyXpoJVYdVUGGsN+0rGkDes
VcXKZn0DCDU3uGufhzsKyBrb0mFy6YNA/V7Zc2chDeSYzqZXairwpTUwpiss3WY3pAGG/Gj0ybAo
Akz3b9P0qbi9ksF4flyGRpQSAA/ExQGrKq68oDRSG1j0wQZElZ97sXXiCgxMiebmvXEKwOcUthNv
lW/TaFc/gznqZOkGQZ3QOVLjzBlrGcDnkj/HuVUQXk+W+tuHp91KFBMD6lkwckXDqWb7bg/EWZB/
Sm6D0QGOd2x2S1dyGL8PU1WRIxWxJmqfxEgGlKJt9IlNcGc1R0zPR2CTCVVOS4BzjqzzB0Yt60Az
xjREZRfA+STt7dg+GZ8AwYNT/GOZrOcXs9kWUQzdJmm5NbBRUfbKUan6G/SOrDn/NmPHKcuM++tH
uukPoGAXJdVQ8O5iLv0JmOVJn0FqWbh9eEgXLxN210XQC/2DcaxEMBe+1PZzp6dI4nvwagrdLzyL
rgvg6UD/f/WwWwy9rIpcEZ2ldavhpiQuiu7XRWzH5ZUSjE9LOYB6tRi7Ea27eMjNEa2Uh94T/M43
uQN71F2unRjjuWYvD2FOezVF5y8x6DoeB/NOSq25+72InK9D/9Y1WYzrmnhrKFqKKDGVr0H1oEw/
9WiyZu1bVDxcP8Pt2L86Q8Z7DTHUVUJXEqN9d4pOWHi5lb4SCuDpmqAMxrZXY+ln3a+R4ip2d+YN
8nJUZfEx0looxTSBfElxzWIfAIehk61AeZgVXntqO8u96MpiZaAH3QzAOBcxM9we5IPqLZE17cQ7
8Ve8NzHArr+mt6nHS645hsMCZ4idGhe1gfn8sP6SCK+j3gCR0QuiUxvWTjdyAuN28rBSkgkeIWm7
JhZxmf8F+sJc8o8cAM/ESh6Kg+BwS8g89ZhIsohIVXIaSYCmgS0H0yGVshvmCvOaWBsJW5D8fQIz
xiTgmkEBD2yvosKoWIkhGYMafg/0Drvr3AH7gh3o7KBp9i1sBKfkJptvFwrrkmuZjJppkEQjBiXx
vgSDbCud+vp5QBVYA68hxB3V8lni5SxbJ4u5DyRkmA/7yLG+tGYQJAQRh2D+U+w81cDj7zGuHLM8
mp+h7wTK1EUaE3OUSBRIj8GdN7vpnjR7Oop32J09NIfITZ4/k/OtxTFxB+s3wWwsMFNRf2wXS+me
MbJxPbZtDkOsZLDtFF0sqqoSYZqyPziLA4CXc/cCjAZXsstXCvXPe61vXXqoZYqyYRqUU4+59MTM
iKVOlHCG4r0qljYZ7LHjVAQ235ZrIcytJ/SdMQJVCKlPdFYkt4h90B8Omi1lh0D4ReonvFfs5hMp
yVooc/uJIai/0rcxFmK4dYTlyig4YvqJ98nkjZtvLYexQimacnmIYPO1aqVftIN+DPYJIA2wyoxV
nP4HD4Zn6/pZy2PNMGnmKAiADhZE54hubVeJO0nnGBNyZcvtkNK/9iGIXOyDzVprOciNAnuzzpfO
i/bVT4zo+LqXAHQNq5KPyg1x3MEVB4u/CrQ5yr5SlM1k80wZJxKAsFO5JYfyj6rYb2QQv027d7BO
/ZSe9AO5xV468DQF77ojcg6ZLWgmmjEUHQH60JCchNauJXeRXUP8XcW/rgvi+N/b3bhKOgsgsKTK
jK+pkgdFsoPidRE4FsoTwdwDhTlkoR5TfJG5scrQ3A+ZaUc1D6SeJ4aJJPqytEPVAi9FSTHWrQ2R
lYv1KY4q//qJbb2j1mbBBJM2BdQLvg8Gd/EyVvxy+Zpjy3f8c10KPZRrds9Ej74U+yQMcWGDJfYc
DOOrYsQcRTYT2bUmTOTAFFosAPxFBMq+6sRfJqd8ULDIFznYm3BS0G0vDwMAT80z8bQjdvp4ad7m
a2T9A5hQ0plRUErdvy5QAohaM//bvt8XmLvjIilyIiULCiTqJCCTjFjSYUP4L5Sn6WbYPysxEceb
Iud8wLfDXzmWsSz9FEQ4XFFV3SjANDkmGK/byGbiujq/N/SblYyGZFret1CoLRPQbT6W2aFfCkcL
vWQp7VT91aWogn8zyK4OXJHXuOM4nMzklOHSYVcywK2aV78MFcgcf8rgiaMhTwYTOxSszpZFgxgM
7gDNpzSm8beos4pd75i+egYqFoCDZh4/CefSYRf5dGkZ80JCG5fOyKSHv+R0yYG7IUJP6IqTv+3d
rb6faKZGqIUoyTQwSR34Ay+lHZ8rV5ktsGljl5a7o8g7TyaszH2oGEIFjyPlz0R+HsnPsfvE5Mra
KJmokjWlWucDwn2TPoAZO6z2QMO4bhbbIRjMd2DZM0UgzeNcV+em9HKtL7Tak5pgYZVVpwPYYZmK
x0bNOO2P/xCjLrJoUFnJCgoF88g5lq+UKfbHwrzXTIwaqfUTIEpLS83LfRpnrpA8YtXIWkBrTpSK
s//F/Q2Mpw3tkDRRjLrk24ifN72E5/mrBOxN8070uVa5HSYvGjM+Z+TprM0tNFat0S3uCm8ACapy
UOzGRueWF8O2LfIijf7/6nylITA7IIvgrf+FBuXeR+A6GM58OyLJyh35heJzXTcfauQf3e4ikrnB
yyqR03RCxrxg9DqZrGDch9W3xPyqxLyOy2ZbiagXWYzDhWmBOxZLUyi4pTfhsbXbyU6fQ59ynsxP
jV1GlgEsH86p8hyE8UGgsCxRlMEHAVBjTakd4/ZuTFflOSL9O9dOkgbS1ccLzCwCmyIMc0lOdfol
+1H+NG1ZvKl53HwchdiaF5nSyYyxTgdgflSv48oypNaa+odhyJzrxsFzNrbktQhZ32LqijZ26YCk
cJMC3Vnx6dx85Ru87gZ1pisnyJa6tDosjEiFfVRK5YOqdJdhVP+6Rpu3mUZ0VH8wtWDqjAlOQN4G
HwdSfLEcfWH8I0n6LSkbYCz32OAD3lGXpndFqH9GrI56k6ibBsjFmCCN1RGVdB0yWMX0k/BXl3xf
JqBTAWdDuifGQ9JzkO03TWQljwnUeiOF0tiiktA1/W4AmFVS1QdDy51c4lYMtxo4KPz8oxsTkLNA
bKsFTDmo/Ij2sI8PZJ/T8TWfB9C5HT9WkphgjF4/UKfwPkYBNtzVh/i+eQHq7QAWAhqPI9QLE6vx
FE7FZNNkdEOVNFiNiNv8vV8LQ9kKqWHijYP5oN6w2szRU9vIAZxl7GI9t8pGs65b6fbnu4hkPp88
ABYmrfB86/vGnrL8Ti8zS8xj4NNxD5X+/A9Ot1KP+Xxo5QSNvgx/P9/sYpn0GHh/l0l5kXjzeluJ
Yr+fUShCoWCzAew0afhCxpci5XXbN++zlQz2Cu3CKNBmqKOXu7Y7CTmApSpAXd4aE+cj8bShH3EV
78W8jsBXj8HACoRJIV6/SZ+6Spv5122BpxATsUQ1n6J8xrVSq+a+nfSXwZQfEgNDBJX8ZHa8kM+z
dua2VDK5qMBWhLbvqQG53XCs3OyG7D6X6qy+E3Nb5oL+r8lNOqXcvGZOeNDdyQZOg5WiUyRblc+D
Atps4IB67d+ezGIBBf2IN/bQY7rytrxJ3Ti1KkBb7s3nuxldv9wB2cMOeHhcEHeOpbCLmArB4ECC
RMtpc32XZ6kHfC43I9mngv5FPSZqRKkIblMa9LNFPIpAx2xC059MFQTp2pfrRskJUCw0UJKjQasF
ENUMj1Uy+eKAbZGhctpq+HFdEu/smJihmArGWSraONH9InhapHPIW3nhKcOEjGSq5N6g02vDINzH
DZA5mh6s6L3bliLv9bKZJK5MkAkagSJnAvjkUAk5yHZrj89gjzw3hWU4wm/tFp/OjZ4Dt3zUElvm
vEV5ajKBBOsCOolm5CBSfqt2/b2gtvdRHVrJPH+//s0287iVkkwMyQtjNCIBSZaUhnaRB5ai8obL
ecow4UMQhFIKQ5hFnbXWPGCyCGCceZ3avX5/XZntwtJFG3bLMk8HsCb2iBqjbfiajTEBJ3ymRI3N
jbzTbnhLARzN2FVLbdS6flLxmVThW5ycjfhGSv9IIa+bvelXBrjgZJ2ohvG2Bra6vaRIBD4kLSaJ
5V1fPRvmbccbDtjUZCWCMYNiGZJaH5HFjGCvL0QvDhUrbp40wp1XpJHtQw6zksRYg5IZqtxRWOkR
UFrUr0LUqSgha+HGHg8dYNsgLtLY0ukYZXmXxcAU7pzRrV7b37EPHF5cXJ1PoRV58jjHyBZPgRpa
1LVOw5PidGSftJ7YHTMerfxmYDJUgBli8AkABEwQVPt5JpNI78aiOeh1uRM1TLUZINMlsa/JMQAx
ZU4CtZnZrERSxVcmOIlNqGKygUJxmF6QI33vyY0hPjYyoDmy6OW6H/MUZMJfVQzqVIgNnufN3gj3
RHsC+uBEFiuanovo13Vh29/scpqM6Yd1FBQyQZjX4gMaSnSHMSDPi/ypMLg6Qsbw5wVDwkRoUfzL
/Ubdk+hOjm/ngfN63e4ZX8SY9Am4+lJqWZXDoELMfBhOClK1yk2fQiBv8Alqt7vuK1nMcyvWAHlb
pTBEAuA400u87liPluS3J+FAOYDVffOZTQYs1Ih43GlAIfwA6Tbm0xBENFA13S6NQycOGrcxU84x
0o/BRimV6LKCbQnjI1+MbJoBVvPgyMDsxW5r6o8eSEC4gHhbkR0UlSo4v8Av8IEyUu6GGLBf0EYM
ZrcryamJU0c1pt1/b+JrMUxiJhoZlp9L3FNRs8cqaxTdpoMdzpyS8+aZrZRhwhKgLzQppH3nwev2
hfd3Q5d/ZlsZy1oZJhTNQTKSBkubTt78iEd31jlZ7KYHrQUw0SdtUXPC0AowgfL4JUjnL72c/9IN
oFsCAqaYjC9RlZ0lAEFrym+hLDjhaCvSrqUz4QgFjFxUMH/qzFG3m0TTC/PeEozRWtLFTxIucetW
rF3LY8JSmiYaSYHggzq2fhsgaUo8Vbfi5xjTAiaCB1af0GeE8i4ANq+b5ab1ayJIQzHyLclspa0v
G2FRQ3SkxbLytArvhiHc59LiXhezeaIaJGioEJoaYTRUi8UM0h5OpgNhwPyjA1JEOqa4XDhfbttw
LoLYYi8g6buyDtA6TQXxTtGxndBFiaN2xM/G+ViFy0MFXrBEl89LAJx6PhzF5rdc/QAmHtfT1Mzy
VMPPh9GK4/FO7wuvGnJPEu+HqLXqiLvAsJXOqSuR9P/X102slRKh37BzpK+U9gcABBU22fECdMWO
33rftpl/PqbKlMCiALtfwojWcXJC28rpfcFqgakm2NojpkCsNsK1w+u7bGUIax2Z8KkkZp6aBcLn
JFlC7smDmwbnZeQ8Xnia0f9fnWTXzXKAGTbsZwcvTUwOaSjuw1z7ed0ZNjPitTJM+FxIrwj5hDXw
8MvfxrRILMqwq58FX52s2OEtnvP0YsJpkC3F30mo1tSPlSwf87z+kYkqJ0PdHNtcK8YEzgX7sSr2
AjGuk1hS/bVITxG5HSe/a09ze5gMR0IR6X88TCa01JM+gQkNbenOie4WR93RKZTxla4LTT6K3LzJ
E85ZslUx+NoSNBGuplA4xbUXV2ewl1zXafN6vTg0WwAjbZhHYYlgXFTgCPgi8qYvNvtUq+/EImJH
QTgHSwg7r6PGMrrE0hVQddxE0rOg+qLoRbIvVacqdMyK11HarCquZTPRoxMX2mBE9BB9QPDSxO77
AEhg0GomFlg5XILOeIhuMa83vZkarQ6ViSDy0KRocqGa3ou5q3eCNwydU4bkey70ntSEXlNG2MDs
ha/XPyYncrF7v/JkGKFQA8cCTLZOHj6ZlSsYhq8mHccTeFbDRJUJLAlkETB5Uld/VNDaDJzJic2n
xvrLMVGkj0NsFwfwbrpyKH4hz4k3jxYgkBy6jwumMcHhwtzwTo+JKESeqqGPYS2Gmdhxic2t9KVu
btvPTJ6oGspWsmhiOoet74RBGEZLDOtQa6dRvwWpnRvedUPYHApdy2B0mUuSgWwTaV7pzqiNqR4K
mf1Ni9HvChTA2PpzyIviY2fUFo/C03Xh2+d40Y+Jkm1tGoIeAkrKDL/HlQd4TR0kE/PDJ6RgT0CR
TJpTqoyFKFKfBlIE/Lawxe5mfRiDXbAUtjH/uC5nE55XXQlijtLEP8BFd0gHvMDvfQxuHjHZext5
xVHHMrPsqXbsmKgxicfiHHGq0m8bmh9epivpzGFqZojqyDxhwLKWdiSoXUMwj01xLoBmm0ff1Fo8
dEZsBdFwHrX8XjIaJ1nqPeZyrQ5g4GE9O+ATtsUyAk5saCdSdIiT5Hsho48YKZY2B1Y/1UcjDUH3
Wt0bQX3sM/0M1HhMD2VoTCsAlfvRYd69Hh/q6RdmBZ3rB7xpLhcN2UsuQgMNRLolCjKZ34p7FMOt
VH0IqoYTs3hymGw5R+KqDxO2iqvxsZz2zfBL1r4pLcfzNkP/Shv5fVo3mHUzCSW+15j7arlX+6+F
cY/eUoQGmvpFTjm+thmIV+KYG24G51OXRchIKpGSiKmOzB/f3JoiWDmARn/DKlOd1LTs+hQOkIh3
QX9S+xtDOZSTvyQyFmxDq05qK5Y4X2s7gq00Y/LjvJ6TLg/QLZZ+Vvt0Zx5LIPiHrnATeHSowHj8
24nU78YXmTfOv5l3GQbRdOCtGaB4ea+xpA9KNqr4iG1f3kmqti8y2Q61lJN7bdI+gv/MFBUT+05Y
B3ovZwBjdRYV0JH45A/WHD0ww1WILIajn0XPdMFfB1U70AENfvUMDshnXpVy+32w+gnMx5XmSAiV
Cj8hxVxbvJN2mMKyFV/0kDThbcVz9s2TXYljTnbuiinpdZQQhfGRmG6vpRbRvl0PKDwZNBCs7DUk
OdIHiZYpG29o/KDGu4oTljfdbqUGc/kk8qwMxAAbcW/c5PLjlDrXVeBaBnPpYAVJkgYCHczH/jsW
K8AJgq11K30AEJWd+tI9RQ0zrPGVrn5jgb9zzKfrP4GnInPxLAVRs7nHfFlZxm6jmDuy6LvrIjYj
8j+niCLv+w81aElRm92IJ3B/avtbWbkLSWeNvB7Ulj1oYN2RJEMBojOL7mY2QYnohWUxMd0BsMMI
zkHtX9dk043WMpjvhZWRdAwL5I6TJ3kULAwwEifJp8kqwFVe4pfr8rY+jiYiQUatmogim+i3c5F1
EfAWnGb8FY1nEENe//ubL6e1AMaHYqHA6EwBAbSRJp3Cnem9sfC8ErCUSS5mQCZ0GHiVl+0vdVGL
catA7gOhXrBOpJitpQfSLhNFK5I/g120Vo75WFoqL6pAW0BSOVj9uMsx7FeCQhUT+8rMsQz6t9j8
bS2LcSNB6EUy6JgIBV/FcUwXpy6ku5mMo4O+qG8klRWJA2+V6a3xeEUq2xgv0ctIwxgmT87FPtmD
mPQU+JUXHgAZbWkW+GJTX327XgA88k1/5XHgcD4k2ymP5hC4KgsdJ1PAEZUmXhmAf1Vu99fNlCeG
SbZyc8pDvQJ651iBaxDzZKidTzxags23KJ4YooExDN0AV8T7MDVNyzBgcu0vFCCWqdzSVxKbrtcN
32UrcgOb2zbftpqLSMb9UjWoVaGEhQahftJHAWu0LXHmKXHTqNmlyu9Uaj9BlWbK4CLXDRM5Ccyf
0bOMJkNrB5GAITC6Uz2kAmfxbvHln5S9ovnvuwHvpTEq6u0ytkuog5sGfAXC44KdzCH9dd0+NopP
74UwAYWMGZZAlVJBgqV4uZv7Ona6v/5dx1nAuMMbk96oSr4XyISWpkibJSwzxUnjlzz9ha5yC0RM
I/htyBYxX7PIaYIv15X8eBe8F8lEGBH0AgA/KIA2Vd7GYMNpG04xhn6J98EEAhTT1EyiiRoog97b
fzXJlSmDsNiZhspHr+oxJvIxqX4Q2eQES54k5vTyqQmkTIAFmvVOE9ycmCCQtaX+9fqJ0R/8QSGi
EBGQRNgiZw09wuVWkJoQB8m3ZQJYingZiiKiD+rq65I+Bigc3UoSY+QgRFpipYfrLuNLEKpuJn81
pO/XZfC0YT7PVKHjIxUGccBbt2/rB9T73d4Md0LdoAZecoxh26VWKjHfCGB8PQrGIHfqHNFeAM0y
HelDRUQ+Kjjaw3XdNoov7w+QMW4yq8Y8CgOBAwOmx8ddfSzwGgzBmboAezrxBGw9xGDY6ffijjuA
Te+PK4bCbnW3gNsAzqFIgc8oanNE2evQd1Ls4Tm44e1Sb/QTqa4a5pIJ7hr4LeNnoUEKEx0Tig4Z
jf487BKjs6L2MTOAdvtHKI8huW14S4Qbqd57sTS+rJ5LTTIDpqXoiYNKj6t9G5zhhDYb9jAtbT9g
58cnoJeopU9QubyXy1w3IF8ZSlUZgdxKOavjmyLmPNI2lhLeS2C8DyNSeAumgKsSdp2jeBSCMPMi
J3qZgLim2OUjlndfrhvsf3CPy0dkvHEZliEYmxgk286E93QKQ5Xveo8+18Yd74226fqqKOu6AnhM
dEnffzqpE5pGLSCsnZx29o3AazpPGu1W9zhqbQYy5LGY/hEBm0WYjyV3aSbOBY4yOpEDsWfU48le
v5dV5JOjQ5+goEqPeW2GjWcVvuBKLPMFFaOs4mDoyNtaCZ7B5wBzivaM4ZzSi53Mlniw6dLHzItK
JGC5x6mSDyM6kpmIoSTgspvvZ7vDRFU+2QIK55S5UjtRpKT6Mds1dvFb5dxK/0HZi2jGESuAOORh
jBVsYbd4qpfi/rP613hPPHT0hf9Ho3vbWDVMmeoyUGg+TGRIUtdOXY3jNQtLKb6W7SmQz3gr21N4
36a3Q3FKm72ZHoWWMw+/bU4XwUzibhjaiHEQnHIpuFEGcsLOpUzh142WGseH6L3SjomndajFSriE
CsAdD2kZOgnx0/Y+LxfnuhyeMsx3ixKpyZsuUZxS0l0jlR6mEewjmeZeF7NtmZczY1xQbI1MLkGW
A7bp2Vry/E6Dy3WowapLtctSLFCiHnVdJP3lH06QUqlSmmvpwyhN2qdZLdW4kXT9WaoeVZXz9+nt
feXvsxM0yjDlSyEjPRIPdIdxwP5itANa1/66GtuepRMFI3cmtrHZjpsY5oAiDxpkEW3sAEnESsGj
TRe4WsHYqSIAP4fhbGYTJmakg148CoPyq9JHjtFvn+blVzCZUxqFQxjP8O8wmXd9nfmd1P7gaLpp
8ytNmXxpqMZsFPISJ4qOd/OU7nJ3eQF8uDO5FA0GaDgdAgkP3OcNQ+Hjh/xHNXbuutXlNg5M+PNf
YgPjUGBj2QJZ80GymxtK2azaKWbKehtBdX8UvMbvdxzVOcfLDmMPWI0KBKUiSEwNX7Yx2YZSKdmD
RhbzsAkghyWOWW36vSEBkVoimqazs0lVHdSZgLCKnbmb2TiV0wu3kLOdE65kUKXXyRme64mYztRD
3vixQI/VgOwF5LS3vNL8pumsRDHxZeqMQEw0fMMeZKP1r3DxpTyyZI3jBduXzkoOc6cnQlYIrYKk
pXMWr7pLD+jqo6go+NrxM4jruM5Xwph0LFNndDbxBnP6xmq1FxRx6JBvwbGE7QCzEsO4tqjIRTfW
KGZE+wFbDsteslAkguGXe/kkHglnX2jT1FfiGC+vjXhWKyXCk988p8PjyCP245kd25Pt2mFq6hhm
V4D+InwNll0VLEAGe871sxq4UXuIxlOvv3JcmONR7DBSW3TLHAP7Azvtzb61pRfwztnKQX9bI8b2
oRfYPJ4hnkgmE8n6yViIhqCszXapeEJzIs3jdbXe2oUfouPlc7ErebncRm0bjOQtOuY71QN6hC89
VHfAf3YFO/Dqk2JnLvCfgcfe7ktn3JW7wJU429Lb76HV72CCyVhKiWISHC+dZGjt/jm4kwWrOKr+
4iZuXFjJb+WVl7ZwbJVtVciaHmEOi75RAtkdpNYlycipSfBEMBEFhD5mpfUhXgnzHxRZ2olHvrgt
gGiKjmgPzGDmnZXHZqhELTK8Wj8aw7GYOdCe1F8/Gsjl7zNG2OmBPMotbhKK5UCBTCQfTD279lPn
dBHDJMSa2g6dFuDFHcyaI2kGJtxD77qtb7vTRQRjYvPSLoJEBHS9KlvJvyq5Ly1fr4vgHRZzT0Vi
GYhAQFEcucmsOr1RixzTD7YQ3TbYKVP9Nqnt6xI3n9kmKCZMEYBpH0aNcvQZhjTKiBMFVk3Qur7J
m70yORS87X+TxNwjmCdPp1REYG/afTicU9mW0JXHAhtv7HP7FgZBCOr8oEP+MOIQEVMcR6T9TlRa
s93s1R3gcxKbYiy3txiue7iu2PYNuZLH+Og4mWkKLl1cWZJl+MSdkIfaoG4cLCCWWMAR5yal2+Fu
JZK5+w3AtkWJriGhsXtav8PyYeKEZ3ILkH9Ltgp73PHGKbYt5XKqzPdrAFyVokJKHDV+bsipxqKS
Mh8CY9fwUoCNrhQym5V2TA6QjFoPSlykaxTaf3FaK3a7I0hL/Ok+32tedOg653/7hiz9pT5Ic50X
zds3rIBAsICRCBgfIywI42//n2+4GU4uSipM4MXKlhFOCTwvUDS/zgI/mduT0j9xFKN/5kP8XYlh
4i96HqQqU0St4PwGs7HDrpkdPtFT5K16b14lpqEYEsWA/zDyY/RC02I8RXGq/DY0TkvH2cratsDL
32cCsFaKeacVMPoifhbCH6YcA8/ym5ndLH3LCYvUmD+e2kUUE4hHbZjLKQDNyaTv43Gvto4CRlgp
+5KodxpvQ28zgGgi6Lc100Aris0Nw2RSBakz0NL2QWKDvRN1lzixX//s3GSXP2omx9q3DnItj7GJ
CORXShaik6e32WFWg+MUwybSrxlYWNPWvW6BW0e5FsbczHqQ6EYj5YojlLcmMsL8pCnHidz2SmgF
xsi5pLdscC2NsRHM7dVlJ6TwqsFR59maR949tjG9Z8prEYxtDEVelbKJB9F0Sye4ez961O5agFn+
0Z5o9T0EKpCAqdmgtQLRLjnHuRkc1+KZ20aciqzte3hB+YdyOWVO9wM7YPbPiW5q3HS/eZnV5oNp
LZC5a6qlDeKFlo1lf3QXR9kZe3Ir+I09W7yRYK4nsJeMrDW6CaiZNzxvSo5AqQk1B4TMHsjZcot3
qW0lXKjBYzaAsrigiPa+BoFJTOCHSxptov+bilVDAYe3NEFNgg0nGsYgDZQb0bNmx7SA9qgK2K5B
Y1H6IlTYXe2snkf/ve1nFxnM0ZnN0JSlhm19db5Jl2cpre1e/oIxu0Hw5YnX/d32s4s05uDmeki6
heZYGIQ343sz3F+PGtdPTGfn5zCSYkxKKuK5LCfeqMteknVYh6o4r5Ntb8KrB+wkEh5A7BNOM7Oy
nkpUA8yddg80SQOjRKWf/cj+tLEFqdgi4xr5x6FjBJCVTMaDoyRtkryYlH8Vvtpzs1NR9koO3OLw
5ldaSWJcNyirphx7WgE4U8zu4ra0qxfxTrPkr3TwpT92vMbEtgevRDJmGGtiOakN0poRJF6Lk7qU
joMSQcV3ijvu/nvw+vdnydjhSLAVEGVIb4TZq8QfweBHA6fXSj/HB+e9aMQOnBUpxhSrUkGdbbZN
4z5J7/vIUYKJ8z7inRw7WCaYZhunDbKAwZvd0c8cwdWBjRzcUgIkENlxCm2bHrZSi00CIj0oQhQu
nBgN+VTHnHssPgwpb15v86mysna29S/i0YDHJwYNohOYUg7FI0ksmtkgoh9MBwyODpbUOOkbTzcm
CxjNOS6XENeIop7CZjfUp5E7RkrP55pZ0N+wKl+TAaDtWHGntV46LEIfYN0RcQTbwvxhkc2MbfWx
mJDRE1JVlG0D7/LSNQPN0YLHuia3EgpPc774nwi+korutIEtBcJSlQiBLkvGiFtxIrI1qfWDUP8y
zOpTBniRwnwkQakXxGSEeGVGi780T31+CiTz5X/ThflMBkGXXR9qxYk7EHvJqTdWk6N0vCmC7SBx
UYb5QHMgLmiNIisb5kfdfF3GbxNIZAIeZsjmEB7uPkysGcBPwobde6vLRyEW2mQG1cQg28V4TkI3
wZ5Ti7HXUv2ZaHaDsqeW3l8/xP8Qmy5i2WAhCfWcSXAo1VJ/hrsIU/vhveHQ2Sjle3bgIbdz1WQe
DV2RjHgtIcceCyi2AA+oeRGSAxBn+8kb0B/GHijZcZTcvpcvSjIGOVeLLGjBAjT1/yPtunbkxrXt
FwmgsvSqVLGz2+32i+B2UM6J0tffxfY5bpmlU8SdwWCAwTRQWyR3DmuT16QKbBQTw5+Lojnj5BPg
PSd+GX8W0Nzmmw+aHHvCeim0NUDTek4PzL2O3eJh2bcn6Tk7j5hlHH9GgSpwrt6Lwpe664Mqx62A
sUgmi+J6pf2AEKYOwvv6LvJL4oR7tPN4v2F2MPvUidrgt6OJFQNzLoklT2TObAgKy+0kmDKHh+8X
WAZOTiKvm9n+i1MqCkq3lorFevxGSgCgU8teUIJnmN1o+X1HviF70ST7puP9QYb3DygpC0WrkfZo
qu+KHuTqcwLnwChex/xQT6IL3LQEK2qcAqg7WpCJJGiV6L9hrZ80/FLJN7mRnDwSycOmhVOwyImN
YmCMi+NNpcGEahO9+6nGMXZlpFExz3vAZPRTjj1E1yVh+7E+iHEs2YSpNEZU+28kxh6LrWAV8cRm
cthYHYrjv17PKOs4Q8L7sGArKhYVuuG+OqCM7tueECFg+7U+TsV5w0qOnV8DRZhEjkAUCfQ7RJlO
6ploCHcnr/SzOxUFqn4n9Pw33w5cr2EJl4ZKOqdAK0XtpSnHMaesu1ETIGgtsaup7YNVxoOjV8Bm
znTsAZxkp5lCJyngldll93z9UTfjj9VXcBqV6IPRlCNy/lH+pABS0Pav//7m9a5+n+NQUg/Emhr8
vkSDDlmXCvPD/aNRA15I+n6d1KaiXpHi+DMeO7lOU0QBMoa6aFc7JJJOYwx4/K4XiMJm26qxosXz
aNl1ZVPV7NqgJH83R1iH3As9Bos7BbLbYy67ebl+wu3LRPZRMQnmNgkXSjVyHQL/BgFBKcHtA2oZ
hm6rr0VYOvqQBAXJnev02ONcqGf1Dz2+A3lecoBNj7rmJZ28x3X4y9IGXSaaWt7mwQ8ynMIctIRm
5gTXOak7RymqU5orgghx8+Y0Q8NUrWbraGP72ynrS/x/gj0p3qCf7BgIv4BLke4xWzimn6/f2SYX
aug2IoaiavK7n7YKOpJ2IlFVoNRUpudlOGb0EzqNfQtd1dfpbKvJFSFOcpuwtqmVgxnYdEnppXfK
q34zeCxrUL0pj9epbXKCrqo65oRNoNRxT2SPaWktrY1Qar6dsh2pP0WKf53E5hMBNQKFJVMmFo+c
VfW2PqkdwoBOC7rZK4AdgXW/iuIo46/rlDaf6IMS3/hHOopOxgZPZGeB0tyW9qdZfYxpLVAS23f2
50A8Pnwyok97wLpJqD7ZzY2bIbRdiQrSYyIizMqs2G0s9TgrBwtnaf003s3hD1UXaJ3tDNzqvjhL
1VtjZFU2FCsNilviYxQzKOFp1Nh32Drlg+QVAoqiB+JY216m0YgBW+alReVI+eT0cn3o5Tt02QkK
VqLrY39fXV+qhO1Ql6izAMqj7XZKc4NVJ9e5bdP5XN0eO+yKRLzkfWL3GXq5x8FNyaNO72rbl8hD
3wSKIogbBELE45JkNZqBwxTnGXt9T8jgml3jDAVadWkWSGr85frZtmOF1eE47ynN5CWlBUpHya+O
+n14iuZ9bz4Y8SONAnl40Ko7gkLtdaqiR+PM4BJaepUSpOEwHO7kAGan4/M4VAIq2xH1x9n4NrQo
T5UBa4vgTzzNLgvBjNRTv2oHNvTOBgCERT8B2/NFRlJWM/o8dUS3g+q0fRfIy2teYHxDSwTGQ0SJ
0xq1EhrmMuAGjdxX9E/EihwVflIr4v3Nl2KT6RZQR22Fb30uMCRughaa07Vj3J5U7akQMcPmzISx
osGxILb2TtEQIlxlpb7kmxqMd8QHTN+b5Dfe/N2oHAww+JkHhETjn+THDNUwsPwDiFo8NnIWDrAi
BZxbRb6xy30V+4MuaFh97+668MFWNDj1UTBQ6UWC+mCz8Fnr9J70HaGkF/nkFXXFW9S9j2itdpoz
m4MxCkcUzm6GfQZMMsEL6jbfaFxOkbb0NYVKMVJHUYKxR9kldurmIC3AMvDVaXddvDeZc0WQ0/6W
1VfWDEBeD1iSTfo5ip8r7VtZPv8DKpi+VA20TyMBwXk0YVe1owwXzksTf1FvzMS1nqNyf53Itg5Z
UeEELRlyy2gz+AC/V8mXGABr9xqqpWyZfH5TiehtCtyKHmeq9UW1mk4Gt4Q3FImqZtef6D48D99H
nxW9pxM2WNN/0tlprIhyDxYXEY2mCvWD6QHjWX53Ewfq4/JI7uJb1Z/30nk4RQIPYdPOrUiye1gZ
1U628hJlJ2Smp6DtToN5QBl1Ug+yiBlFF8qJX1j2oV0WqF5Nhdcu36lyB0wFgaO4mUs1LVOFdJmo
QPPZfLREhF0ONCDkIPpDg/HHEYOPcORv/kmX/ZoQ91J2GZuJzdphS3Q4J8cWbra1z2uBU7VZUFqT
4V5nrCWSUjb7VJ6bb8AhfNYrzzijpK5inFM7lYarpK64hs80Pa8q12S5t1r0ebEAfghnLj8nOagl
hpvE51xunEJ+603/unCzy7ogZ2uKKuuAbNf55GUu026s8gUxZXm7kG9EBKO39fsYrATsPqOA0tHf
PE7CoihtVlFKrUNh3M+tIHTYbJNZE+C4YY5JRNTYZGxXe5aPEcpHlNZvshvzOXlWd2wzdoRoMoQM
i4zKZgJlTZtjkV5NpnCMQJu1deh3Bmrf8h7Da8hfUjf/Vn1iA91UWPvesi2WbaoyBpxteA2c65gn
aZvYKVysyUXFwK8PbFCncKMb4Hr9ApyeM+2bvbCdYPMlP6jyeZShHDCU2+rssOGu9LpnoMxhJ+ct
KxubAEmc3kSCLqLIWbe5USfsagL0BJnvdPM2aQS8/751lWd+m6B2rxhQXCqfUMntTpclEwmwRKsC
rV3cYRj9QS0BoxHdWfLYOgmAr7XK3gGC4FQZA4a40y9RS061ER0qWpyWunUH9P9KRHJTxELmmOQu
bZGINXQ36kfgoyp+uVh3GhGO1jPRufb1nKbQlHyqlxgZgP59Tjr30tgJz+N7axi9QUAr8lK3VNP6
upg9W9mrJZHnuQiR3Gim3pnjwQ27H6EWu4Zc78MG+LqKqNlo0/VYk2SftCKJ0rcqRzOgEhp/8tHY
78WB9lr72AgMRyB6ElasmCtz7U450QrrsV3QBsRESznKQR2wFWHy8Xdzrkiktu/TRJ3VYEDrvG7E
IgUpi1hDt9IEY/wtS7Hur/Az86bRfU00YruJA2GTD2qcooybOlKAyc28uNSd3AXd3Gx4xnBVNid9
Ez3LR/oZmEouhsiw5VMQiG75OqzMDnQGVScXOyJtVY9SW0O/Thre5dWDlr218gHlpNkQYZVtacc1
Jc5bpZY+5nqPUmeSAKHSVaKfyJ6P8dN1u7nNmasDcYatyArZiLEkD/hQAzhT3qMW53XB4MEdAbRu
6ArobXLmih73fAnpeoBnQ+mnxZ0xAqReAiSVmrs6FEwsv2DbzGm2l0CdRme2fmqjEVz/gO1rRWLT
0Jm65KNg3VrIMBTo++sHJGPS/DQs6AfAf6tV6V0ntTkLa2PzwH9pcVI/0ESl2CcBBAF39Iiv+e1Z
D5pd8gycWravvv1FfQyqPKX79FbxMi/yojeRcDLbfaEJFBnrTOAVITLmbHtVdr2sJz2i/vRI6WmW
DvnweP2cW/YN+YQ/JDgFbtMonVpM2AO+42taZG5KH64TEJ2BU9gZmeUF44Ao8HSPWKBD5KesF8jB
JluszsA9la5qXV6MUNA5cLz6l7E4qfLdIguobAYX66vi9HLSqnqrK3AF7Kdwp+7tW4bBNp8VYZVd
cB5+GRDR5mUYGOBJ139TdVRyiBKQ2LdCUcOa4PFtzrlR6z6vmwx+PnIQVfwkt5+vv/3272vYyMvw
RnQ+49GZ3UCmEAcpEauPD4odXP/9bd76+H1Gf2WZ7XTJ9NTE74/TqQSMCfB9xsN1EpvVIVv5oMHJ
YDglqZUs8M9oQD1AGu4B3OkaT9hmGeQ74WIOprEvJf6DGmON1YlSdWitdsJsDsvBaaW37NUCHu7g
VZ9Un+rQMqISwWbm2VYs1NjQ/4a+Jo4JunFsujpFjJmfgdMFVH26t10UXv3xRtTrtGmAV6Q4szhM
MgDObAhqZZ3K5iWcz7rtYdyvFkGDbXo1K0LsmlfXCNTp0UxzNukpWbuxIzepFXqFsXjR8Gspf/aJ
JJjJZLJ/8W4q2rTeG0gUi9MN1kDl0UxgmWZAGE7Ez6sj0jhk2Efybb/s5fzbdbbcVBEf9HgVYcRV
YlKCckHVBXGlO3L4AtAEx5Z21+lsSvCKDsccw0ClsiogYbX0Tc5ih0aJc53CZgAL10sm78lfg6+0
pDEYs2YAUgx0AjunfTK5Trtn6ED9c7fPsHA6PQp7Y7YPhmy6oqFMSi6woUstLpUQNYnOt3bq6MDL
3sOfCMK72UuBBlliGY4nOOkmTYiYaQGGD1B8HFfSJTPo1MOcpwc2+xS+Kj/Qwcji1/hEnMjrU08T
wkFucsqKKPuolSjo9dz1RYYKReuNHj2TZ+yWQzzhpLfzF9aWM+3lH6JO9e03XRHllGaeYeVVz9im
Q8jEBndCDyOGJxPoJRpmTiJPQlJC5J6KrpfTnTHNsr7tgVZaW/s+fKFlcP39NrXX6lCcJzMqBZ2x
+Fr1JhmL7YOiq902vO0zYMIKe1+ZXF3oE6B4AphfkVEv4GgB8owmugZfIwGg7bkO4sA4dN/1I/BX
AlFT36YVXdHi3CeApIe5TOAFSNbRyt+y6NRoQkCuzcdZEeEUZKYV/RSPMKNjoAZh46RB4Zan1ieB
dGSxSgyQLIFm2XyvPyQR8P3N+U1bJ6gYoGSgam+G/ZOYhav1lqPV06HKtE/XmWMzB4hdr/95MZ3v
VrZiRZ2tBixv3dRwQ++n2+k5DmxXu9N+GABXi9z8WO/SU4+siEibXX9BIMn9fdI2NyjGG5ADjJLe
A3KQG8mGX+ii3MumKlkdkdNfZCzQ0JqAKY3yNmObSKTvierItpD7N72gFSFOZ8mjUsuGhKJEJ71Q
jIhkB6oG9hxM+kuMiDN/iIfcmdGtVVs74Vjlpu+wIs7pLkXH/hgjQdVs6tXbsGsPfUrc0aAPmdq7
kqQf0pG615lH9H6c5gJ41txILN9eLH6R7coZjycof272Qa/5k9Mo/axi02MF/lQd4hJf/6L4zQ5t
7S8R2k8nL42cBJolPjb762fb9IxW18lplywe+qHtIfho3OoiVzJ8mn2V6kMCBqrqTySNBJcplERO
1bSh1YVaA2kYjhIq2KwbWvtUv42moxyqg3TMvNLN3ho02gOugDxeP+52vPBxXj5FbQLd2aoL2FuW
GGdjncXO8KKDggZfNHIcrlO7rlWxTOBvwVenuSXGggSQanyPgHvehP9Sib4fd+U+KE2hS/MIaTBG
+yB1N6VZ38+AO9esz7OU+NePIxA9PhkpmYUhF0WHRq/2aOmBDmznrj/rMLEDEJF1WeC0b94eciso
PcEJxNzv37c3jGbdYM85nmrBUtrvMRXYhE19idqIChhKA1USjhFNM64iy0a+UV4odhu9hHnsWLW6
L1XRSM52JvCDFN+YnzSKnM86VLOy047RqQTXTanTeYsbucvztBfhH2wfDUjSBtpnlQsw6b6rJDli
bGGZXqHpzoTVweZRGz5fZ4jt4JQhVv+HDqc9AIwxq1aBROrkEhdTQIApDgMSgEMOolrGpqJakeJe
C+tx5kFmyQqzM990HZgtsb0rOm0XV/F9FlVOV75KhiiFsX1CU8EtApmRoBL/NxMC0rCZCjYkIvUt
djQ9oFeDaqZjNqdlxjasY1He9HbrUCHQ3qZ7tCLMGZ1widVUqd9LN6OnAWgP2y72WIj11p/YxgvV
V/YSql7CmeDtzOqKMGeJplQy1XgcELv6GvY0G8flgNUkb/TE7NH3QgGmL0DCvOgOMwOACquwYV7k
MG2f3QY0rIyixwXibpTGkTVaCBVSOcKY1VHKHdMoHUtyF+E9b4qK+UGLc85Mu6PKYEM0aTj6bWw+
WXHn1yoaPuNxX8iJG9v9eQ6NM8p0bhnW3jSPs2PNmYcU9KtcmMCdx1+uC9amx7H6KOaBrdR6WS6L
SRpk8qPyNEhYv1r41SBoZxEdnPPiUgAgdXRAuGvUboFcWXvqerg3AiW7rfpWR+EEiCglzpHjLVn+
IHaHm+pnvdccFVXo1s13gykIKzaN1IoeJzeGmrSD0iEMZJMRJVncJPEm+qMYXJV+yoiA2rY3syLH
Scs4o8IaGgVanYL0ni0BZLiErGuNFg7bnhu5DDE9u2ctBo3AQG6+IAbK0LJm6brFF/kpULeT1GRp
tGQ5RVHh29KMlv9ml021YK5guzSIIiSWE8AgyyZ3zkamZmFm8BOX73KQnbIHuq9P2XkO9N+Qp059
k94wj80C+KgwNbMZb6+oc3ZG0fo5HxLMmpa6fItUtpORzCWdtpcpxtOj2ZHN2slCTKJgSxmdxt11
cdz2Glf0OeNTJ2qIdZUV5HF26gOcZeBU9xHqC+YOxSWh/ttsLLI/6FlcbBxhVZi+YGXYe+WQQv3L
Tvga7TpsU7V3vRtjQEyU297UuZi1sRSiqkDI5+Q0X4a2tiN4W8BZXUZU1dInoviYtnVkESDxpoiy
nCI2rpvA9ue022TV89CxusBQ3dZ2oLSWY0/eqD2V5SsSwdffblOVrohxaq5tB0C7IovppWMJJHP8
axhnRft6ncqWHlAJwRJ5pA418wLEeTaqZiwlhi2UK4dwqt2sbb0prXZaHt4OcfIYto/o2TpYzXiO
OvVOieRDXYx+b+an2Gr8Svk5KMlOTsHIiY4Juevft3EL+DxME+qoJcCV5sTXBDZ5qiwEDBUCu35e
/ESu0FMg/UsynJwuZh9mVkaBLlM/zCNx5MUtRRXLDUfwr6NwsihJVpWULaoUYZE4Vd+iZmneN6Xt
yLTc63l1AsKDiwm55+s3yPiES/mtyb4ryJVJTiddCycZvRFKJzn93PlNKULY3LKVf9HgIh5DzhfL
iHA07H0P1DMm2/0Ey3hHVz9q++FNZD+2mcIEAgzcW03l69eNYkQYPwFTNNWpQ+Ug6/Z2LOrq2DBS
2AenySp+HxjOfP1qoXM8RQ16wvLoNi92qu7m+b4rBHZ4m4qJ5kRUymyNL/DMZWYPUQcF3c13VMKq
O+Ik1t7oFQGdzSuT/9DhCztKFHcokGEXVtwOR+ydfrD1yjFjUcvlJo8Dvc7SDQMobHx+eRzmsED8
rniyfJ7Up0be1el9GjohfEHMxjqdur/O3VtxDtA1VIb1R7Cuh2/NTXMzWYomZrvMWG9z9UwO5bd3
Px/AKNdpbbzVX6Q4jVyYQHYzNKxNS8qTNDqS+VoWRwRy/4QK+IHtE1Mu4Cn61FDCGO6Cp5lYKnof
W7d95/TFt+tUNrQCVpVpyB/AM8I/nMTqZZQ0vQR+sEnx3KrJd0kIALh5XSsSyt+xwITtQuNowTAP
pa9gaNu6S6p9R0W9zMyl4PTbXyfhjPIwpS2cKZDRs2CMbg3yZaCtMxo7XfsiKYHRo3NQ2OGwIU4g
auoAEYHbcTHoq5bguGmCn1Nj5sJOH5rs3IuCye0n+kODz/jJKVZihoMte5acn8wpP0VkFmiFLf9Q
M9ADhGl+RKsX5cpQtVqtaNEXQANWDip2bH0um1YByIsjKqRtmQlQw53pKjqgLgqVVTrXY54BeITl
MKG93WXPFjSxYQvAFDwKVyaRrSs0DKzykrHbwUR/4N8sSAE3PE8NrlBWpxcjmU66hMl9rb0fCbZd
SwZ5bJXKVWUFa9FKb1QMBx+4A1KVC0/ygP05fWC12T5Fs0w+a7uZyHfTpN8s0ZeoMOEhSI+DPZ7V
xqidOv+mmqFXZoPhahXaLCLlmOnDDVXzo2m0+4WMx1HFqm39bEptMErGPQq3Tl6NrtREtpOjNVeO
kuM0fm2V5twl2s+2jIISbbyOEQ670eobV201p19eK6XeJYbsT+bbMjQ7JR6Pal36eoKCAiJu3cD6
Ct08zUu9ixbJAyOd07D8HreY9NOt8rVqrLuo+wZ4uHu71dwsVL7ESYOWEOt1sYu9omOKqUbmyGwP
5fQWNfLPcEqDjP5IDPu4xAjrNeklt1lfAK52/GmNi2vP2U1XpF6Xtz7w4IIWPzDO8l0fYRuXNTtF
JQWL2p8wrfGEEYcjsIu8hdiZiKMvJBOQ4QBrMDH7j7z1RW8QsWISThNbzuwDEslnuFK4vP1UOxRw
Eb1b3NlC+OILNuNosr+vXCxMemvJYjbYt9rX+5a+1YssGgVgnPqXluNIsGOvSKAjUo0mQLF4bHFU
szjZUbtnSJnl4qRH6dN143BhxTliTLOviM1yrWo014Gkc+gPZWAd1F13aHf/7wIxI6PKgBLHxDoG
8jnpJElFe2wqIF7clbuh15xFlXZ0zL3rp7kIEDkynB0aR2i/siuIV1pvRfmy6JjdXAanAegEutqv
07pUqBwxzhrFNq37orDQEfS59xgeZuxZn9Td7NGdeH3FZesgR41jvMKe5GlR1cWbtC+KBqDlJHJs
4hPsGgHkkvWUxKdWF8xUiq6T40Q5rKx4pFgJbne7xT5kcPZme0cav6Ei8yQixfFh2iR6OVWMQYzQ
KRBsQsP7ZT8+zdGzXZFf199ORI39fcX1EgZt1FJvMaY2fUNU4anzTZ7/GMhjmggymOxZLoR5xfhc
tFkuctjrFPqijkNXtbR9GdUCRtw+DJJeGjxJ66JxrDDKpZMGrHxqdMfMvgGTUCn9vjhgU9v/N3R+
58E/lPjIIqus0RwoevoVWrntiB6/SkZNrRNI8aZeVz/IcMpCV7Im1BJI8RDdJXTXk+NId9cZQESC
UxRS0qdZ0YEBFAYuW5luZnRBas2CC9vUrliEqhGoP+OiMa2TklCbeoKnsZ/K6N6aOjds96HsUkzL
D2iRUUVLNv6HnvggyTFcpfW9NhsdjCL9ahhuMbyl9EeYuCG9H5M9Sq8lwO+uX+a2s7fyvfjbnPSw
mDCU4c1j/5xVgxtb+knWBo/I0c+k6N1hqjxtbHeG9Nkg/b6WH4q4FnzFhaTJrMb34QBy6lhvjGWM
FfTqlO1NhEklTdT+wE7xlyi/EzAQrKGhH7g/XFLHgHB0lkZ/u7RshwDaeHfvCHDoRBNtV71gUOwn
g0SraJw0bILlDH9rqEqNkzi2IzSAKg+lXjhD7GfCaZatHC6gfoDkqxpoPMU4xN9UoDkSm+RYhMTg
5fJ7lsOle7YZ87vmyO7yrX8Wjekz9uMu0UZunjBcGTRs8vWAFNBZQ1YyQMLxLelJMJrf1VQ6a1Ht
dPbsDE0hUPXMcFwhyIdWzbxokUZnAuQXiHeZK7FrJTFx9FaC7qpFi4sF53vPYawsi6VEOf7FlvfJ
IE463A4ljItH1WPS3FhU1Pl6cTisHFMxicQ2f6oYn+feT8pqRW9aOAXYEO7kXetUwxcp9eJaUMW5
lHBoL+QPANaE4VfsCOEM5gTPKjKjnqCHw6v7fYXoojA8ddmnyWtuuzNmvjA/k2s3VjU5WfHluoLh
KzsEy6aRNgPPsI24Mjj2bz6V7BEBuIbN1mwzrQLRa9zQk0/4CgB9nebvi6v69U57bF7mk3oQ8Syn
xS+oc+qtbdhWiAl5c4yMHvOgx3JCBnsuam3npfGCDqfB5nlSrclEQ3E1VjtiSF5uGE7Yv3bKeDPE
jQP0hajMnGlOcqdFrCg132MLfY/N7AChUqBOeff2/WtYVzNS8RbajXnIpLJTpjIzFhQlzjXmljpU
1rvAuEPkg9qOCIKYY+T/EGPIIYRpoverWYnNsETTUiToJKjhuGfWgzFYbjbMp040aC0ixJnHpM9o
YQ0TgGTG5jQjo2eNwy+jRgc1YMiuc+0W25jk40ycvUiMaZw1AqZleEb2YcSGm7IIwvrcdbLTs16y
VGCiNg8nwwPUoFjR885JaSZrSldaSPGAOTI96GE3RsutktfrB+O1we/XWtHhLrE1TQDcQiNht6R5
hz50DLMOqRPGToWVZfM+extEufNtblyR5C6ztvM6j7X3qRYZQJR5ME+OCXhNBrSiRY6o5VBEjwcc
IotOoziDzLPcguSYgO4wvAZ41ZVX/hTVjvl+Fv5CL/S4mVEs/MbpjBv9DmUVoBjmZ9NBRH5n+8vO
eFKC1h9eRxeT2AGQZW6lV9HM8Ca3flywwSm5rsQyxjHMdaS1SqfRo5u6sTKHGumTRbUgMR8Ire7y
TBSJbSo9LFP7L8/yK/EmwKRo2NOGkTgZPkj4q0NBSXLjF9Z4Brwgti1U7F1xIdPFfXPBdFXJElwC
jICPNoCKXWR4XVQsCiweXkQrw3iHnKdlc5ybWmVf9ir0aD5qgU0e4/44yu4Y3qMHWNImL5duAZYi
kFD2WiuvhyN62bg+qaYWU6g5G5DF/SHHaIruF2fyPtT7/yyWXBDjrXNnpbScWV3ZvCssr4ieNO3R
aER5MS77f0GG49BBzWW1jvBoeVK7VN63xpmSe6o5oR6YqMmXYecWhiBQVLiw4oIqZ5TzOGxiSkGV
beRj+7VizKJQrCzTXH0PiNGT9mTfLAyELNDviZf6EYpRqiCLwEUDFx/B8es49FU3K6xhSP6lT99p
uQsrT8Ay1xWAzncRkiRVyhgYxp56x6A47B6hQPniqLctsAV1IKhOe3TTed3bgyjWuW62dML+vjL+
vQH7C7gK8E9dIxh/qPvIMdGKhPbT62d8H8m6JhacgSRUNxPFBn5W55cHhhSbB+2BhXKxB3uCTAAU
vPVU+6OvusQpb7IX04vxovPj9Q8RMRVnQCfZHO2ihLujFT+JdZOJMijvDvG1g3JKR6aSpSQM44LN
phnAnjLuiy9sW3C9o8LBHCbfV4jxIVaVUEk1YnBO8nn2sX7uWL7oO+rrbnwUKTZ2MZekMNFko2iK
FWCcNKpmRGhUQtUMWuEu9MeQnFPqxsO3aQo60eKvbb78IMZJnTqk8hSz2flpnM6l/KzN+i4Oa2dB
5f6f8MMHJS7aL6SsqGUN6nqwbqWQunPe/EsKnIyZUlpqZSHDwQ6Ptf7VFuJMKYKX4UQLTUFDrS4w
c9p4pu3JNG8061eBOSKsPEzu285RyalcjqNovHRbNf65OpV7pM5KEmWqWYNh/XnJvhi934jas7al
9YME9zqNWRm0ZZgRs30bzV/aTKDdBUytcm9jYRlvpUw4wmI/px3a1JOzCgioYZfKumOL8Cb/h2v7
cRzupYbKnvOIoHmalWaZ8hvfbCzg1I8M5ql6uc7ZoufhNF2kmyVqm2hdzqdg0U4jvLlWEPUISGgc
B9RVUUXIf8BwmZNrkepTnafOoAtzICI6HBuMraEpKYtRy7MU9J6B1fYRdg4twMRv/dmrsJlHFBj8
j0jrz1tpHGuotCdZJoNmHzB4lsIPD9qnzrNYg/vJFmYdBZyucawxLjXpmwRmIwZISfG4iCBRePji
/zgyH+fh2GGqJ0rlFrxnaV8qcleHnh0elQwu3V2MTUCZn1qD03U3IbARM+Wsp4JElkDUTO4NLVID
3qqGolU0ekCL6Q/SvCx9esxKzOaZr9IoQq4VMI3JPWArJVUzVSCYxK4i/SQ56iav10Vsm0kUFblA
rE7AohtOAIBfkaSyhLxRfKg+y2cATe4bz7iTXRXt6/NJyJSbqn5Fj7tEvRu1Xg0xa/hfBRL5LDf0
G6NOFIlvuqUrYtwFDuOoarHODhdmTpf9KJJbnXyd46ChJy1zbeVJcJsigpwM6FVvFsTA6cbv5Rld
EeiU6Y/za3GTv4WAFKjuMy+Bi18i3ShsEdzWzWhxI8A7UVQ0z/ztCittWNMuhhXtsZi9Duh+sTH5
Vx1y4P7pPwzhaP+mwK/ocazTl9bE0FdZajPaZz6S/5izz1zrSQuKwHi0D0KwQXaCCw9uRZFjniZf
aBNFuF7txjhOu+om9BK397tz6GA21hNuR2bPdY0exz9zmizalMBjrAHDNGG6Iztmz4WfIMnQH7ND
AlCUekcKRxYFG5uSvzoox0eDLGEnkwHVnbd7bPVw8tInok1TAhom93wkmu20HGD6plB3Em12qXWL
VI1AItgVXblCXmm2NRnrpoEOI5i1ap+sV/KDvHbAOmbTVaWLrYjmwTwL1YyAN3nVKQ9mmqn2ewzz
jgCBshTQE13DGc4thrviZ3v/Lw/KPVkH8auGCNfZ+cmjhuAQ2JCohgXapx4GvsXsv2NEju6JCgzv
7S/Xbpgzi31HoqbMmGshe9Gj5LD1eJmbn3RIBwtOATvgNAlKcliuDZTK6UXUryeQEpOLF7s47KyS
sgTkFHn5cs6WIK+oU9pPlij25ZE9fvsAWOuqMQQ2AE9xTBtaESZlUgTh2ewYO3bYrnEwsn4yHy3Z
WdzxW4tsAwbJU+/6+24z1AdhTvUU9ZT1A3JxXlf4KM07+vzl3xHgdM0y6nK5MALD4svZDbEEkig4
AB8oVLROMekH70mqbijp0Y0qiES2s7Efb6PyEpBqS50xEKL0ANPnNc8LegIBpcPWS7UPyov5atwK
xW7Tn1gR5bgfLIdJIgL9Mj303vuK6CB/GY9stdqMwbTrb7StzP4wAV9YH7OmMWkKGZfTr3N+ynQM
SkY7ozMEAfe2av6gw/GCtjRl2aDw7hXpSxQF+Tg4s/rt+lm2pfaDBvdaPaD+hwiwaV5uIu1inVts
36P2eSGn8Z+VAz8eic/TW93YU0gQ040hMkppYNyHgIlkfkLumj+uH0zA6Ab7+yoj2KRVU6QW2DC2
ni37F7BEr//+tp+FcRJ0CmN/mcmbNEy6F2bbQVLVu8k3g2U/Ov2xeN9rFgVCn2eTwVfUOF4I+6Gb
lww+LDlWjyVy8bWfHUjQOkzRCdHYNj2sFTWOK2paaWXMqLH+0d+rVq37CBDS6R6o8/tCEFJtMuGK
HCe9ugSArJFFAyWV36Tsy9wqt3G5l8bETzPiXX84ETHOTmHhpNzPDdIJwGdDSiFxmtb05NxfJMOx
RUVpHvDkt6X6OBo/4jh0dr/AI4BiOoY3CTo8sW3pYIC2U5oO4Jvu2fBJ/LPZS6IE7mYQsqLMUq4r
AVDk2MppjUtlVYduV+ySA2ucF7UcbCqpFRnGuCsyNEsqyQoRbuiz7JZwgROZ7tVBRGZT567IcFHN
GMV2O4yQNmPZD9LjpN7P9SGTBNaXMdqFE7WiwimNrtPbsjPA92U4PyQYrosW7WubUj+S688RudUK
0dTBppr6Q9EinKSVJs2XiOJcUruPxpdE5N5f5wKL8KIVlks/KOA/Fp11COvfzbCw8eS6UF3MaOe1
lpKKkUmb2KcAU5h98n+kXddy3Lqy/SJWkWB+ZZqkUbZk+YVlOTDnzK+/C9p7eyiIJs61n1U1rQYb
3Y0Oa2FBJMzsTODcX86Jsa2CvJCaUaK1utjE9FwTepNhcERsm4HBzgrFYl5nOU1hsODaqjdx89ls
QitO3aY6V/33bX/EEcaupKUYXDEmysOZ6wdNM7D68Ib7YUiTpYynJP+8LY7zpdhidxRJjeTrEFdj
0aoKv4MB3Q215FtXBoBCMlNOvrntHjAD9N499GJdg3aJQNzoiRNozw8dlyWFY+NsTtuC02YC9gyt
eFAWgMQ1r00giAZu+YrXlkUhy9sfpjPfhkfuC3M7UmKw871+SQaEbb+hsj93yAKSI0ZT94plWJhz
O/HRBdeO05CIigFSNDmxC/FeXFWIDSYs8PCpZrckqTVLihXrvK7VmkkupTAhMo76SdRnJGpKcvTN
ylbjvWE+JWq+I1jOrCOOSa59v4U4FjZITSZ0Lihj+AS+FDBTHlo33PMXSHhimICoGkHVZAYCItnV
B7rl809A5O2prCaGS3WYiBhXU2ViKoO6XMrkCPDczovoNtF1eFRLy5//4JmwlMeGxmQmc0iDljF2
lh4/ZtqrwRufXPMaSxnUKS+iPEBUQMJBUSfFyb8ng4bCcIrt7TZ+1rRXbYj+f1sjb1nTUhzjNUgB
ZFmNLhoaIDsKQ9vU7/y2subwPE+7bX+4Wvo2MJcNhAZsVRvsQ8FvBrFWaa477WYP9JFYYAJzxJW8
E3b1LkWJdlve+klexDGqSRhT1NoR+ZJfGacK+3RSS6x8DK81tbXNvrG3xbF8av8e5UUe83AI6zDu
ZYrlPNijI1+lTr8HJZFtPM672UYPqLZ/hl9AumdyNm1XB24X58reak3MRlLkuAalQxkWaN/J38dY
W7zPPqdvUJSxqwogcYsP5p4CqmwrvpYwLsUzt70E4WRcUcecRc/TcJCSz1X0KYLL3Bazlo0sxTCX
PSjrdpYSaFmon2sw9hYZ551J6C+wOelCgsFcb13JyUB0pFZTbU0IbsVZUW3J6R+M28qhCFnFASu4
e9+d3dTN7ep52I8v20quR51fNsR2h0BoNRNBwL9QKvel8UWQjoPBUXO1rbdUk7kXej6KsUDn6Sgo
BC0OGIfwmQZS2c4cQJbaMyfv4hwssCHe+7Q2RywVTGRCnT165+6IjV2gBBsgXo8do7S+Bbs4xTgP
3W+uP+XHwOPl/qtlzIvOpsh8WoDSl2NQw0YbVwbDCiUL81/QefsmnLNbQDuADs1SHxvOa5vjEkAq
817xMij62pzhzEdvSgG2rp+io++kp/qEBjugnKqH4aTsIweNRm/bkFadH9BpQbCoE4kozKVsZ2OY
Ce0V6Z2VlVeZ4pbJLs3sVuPcfp6gD9+2kZM6bVQnquy294r0oIG1dwrvO012t3VadTQLnZiPiOUY
rZgHFN6V0cqC7/FshcJ9MTnbUlb9zEIK881qMY9B85ljLtBPsT2th5YctI/bMlav+UIGcwXbuUET
gRIx6DVahomrKiUW0DnHxRPCxCO9y8qwbHFcSe0RExP62DopeCkR77SoeSzSlXIKUz/TMQ4jkx8T
wRuHY16rE7nG5ajY4l8RlZi3SvAI9c80ZRXcxKY8suTEyyZXk9aFIOa4ZCFqaqRaNGltD5f3O08M
56uwuGdTlHR9AWQlZ4qexeSbUEa0TfVX5qUzbxdJyOq46fB2KTurB86G6v8IeVwiPD3ocS4+vDI0
WZPPaNVWAEirTz22XPz7v1KDregBRGCcQ5UWBzQrSyxfujJ56e/q7OXCvNilugiji5MeYJx1OBJb
wPp+tvsm/0/2xSJ6/ZMfXgzMYDylD4aXbJ7hkikh7XQUMZScuMI1LVQi/NFwkHkgkECVGbnFfvso
Oa6TTW2qcc6lIoFsv/N7KzTl0WorbRdHkTvqBWf4e90naATlHEXFYiRjGpE/QBytIPb5Ta58GSfO
768r8+v32bqUrEZFoqewi2Q+ZNFDErtheFcVhz85sosUJoLWBgG2A43dbeJhRs0wKkdtMyuqA863
WU9O0F3997zenrnLq2T6fji3eKhUqoVEwSVfQUBrC+50q54xM3+MXrS9+SJx2oecr/T2WltKrcYu
NGl1vvLrA2zTDUxeW209/1loRv+HhYw+r9JUqPDii6/Eo3aWPeGGduqNW2wheslVfD3axKu80P0z
L3s5Uuq9FoIDoJsE6oiwpCQ/g9gey10qPG/bx3ricxHBxAtRSI0qpU42yW/15GoYH80ksYnq1or8
Z0Hwlyy29iWWkwQoNxo0jsEeWbMnuKAZPWaezjF6Ghk+PIEuH0xmIgceWD2pRgiqKY+OU8Wt1URu
6j9XHVrwI0cvzkWWGUcx94nWawDKcPrRE4glBt8lw1ZmThihv7KhkyK+t4VYM9S6paOgAvYFpMKq
KeoNIJDbM+pHBykG2DhHL87VYjfEUp2EZRFS15G/KPpXgGNsm976ix/r5qDZMrFSrDCfKSN1lKgj
7m54oBsD5U3g5q/ZWTt80yxKU/cSPqEhD8IqqKY/bgtfDfwL2cxHE2dFR1YJ2Zp/m8ampcVfGjni
nOB62neRojIfrQ20cZyVEilMUWL3UrbS6qWSNKtonACEMpPXprtG4tUYVkcqQCP938Gye7QKyQVz
oJdaQeVSciKXxFbe2K0FJOPvtV3aqV3FNg/Xh6stkxroXZprYQSxIx5SkwaYjsKuRGJJyVFN3GGY
LB2dMR7W/3olAOunqHADT1Fkt92mWBuVTEYOp94Qm7jma3DUnM4hXmzFbrwX9yrHvaxXbH9JBKTA
+7s4SmWCBjskCntjp6KVD5Bo7A7SPWV+CX+94LiQxoTwaCynVqdvh/9mX+MH7VC7dFYlejBRjdi+
GevWs5DHfMa0NeQuz6AdHbsonih/ZPBJc4QvmtO64pW4L155wPzrCawCABZJlFRJYUNDomM8c/KR
2fUesKLd2FORWKLoBzCK/chjall12AthjN8ZK6OtJaDNOoEIFNFwBknL6E6tcdbr7oFzmPSwPrjt
hSzGz2R9C8CL7N90GVkDyqklIOkIZliGPbezJW9LY4NEnWhC3raQVjraTnRB+utEZ91t6BKxZ95y
C1LU0De0+1CfkdOyE/oQr82ksYrhJtIxzbfXjB+NcJ7rqzI7lgNvtGXVc19OVGHMsw4UcZZ7ZGNV
UT/McbmTh+BQpk/bH44jRWVyvrgtwduq0GwW3QSM0g6S1Ym8df31zPKii0r/i0WCl2m9qlVvS8Ee
iHCtmM7OWPNev64DK/vcXOXudBIDi5yn/Xy7reBqPrEQzSR+BIjKIJKjSa3gifED6d2huDUS3Y1i
0SoAtiVxMW95IpkqSy4NhSnSxpNf3MvpDz/fpfpdLH7KsrtQvZVq3oTpagKzUPHDPdd9TdNxG7SA
3GsxIJG6lhMKeCKY6y0Leax0nQSVpNwBvM4uinirzr+JNr98I4sLYBphgoI+TBEQC7QRCabLe2zK
2u2T6LRctst1w9cMwOsaBoWJfW+ScQnAoZqiVVTpYHfpBCqPxh6bhtPuWT+4ixjm2zSjPmihAh88
BqWNVwEo2Hn1I54I5tvMYZqmOc3LR8Wdwm+i8bh9g34TtH7pwHrbtOiKqGpwVAPIlqWr3Im9aDcf
wz155vFxcL4K62hnrFIOaoyrU3atYAkqMLAr8H7IAD7eVmo9KVcuSjHulQxNMsvhRHNH/yjvgy+0
vpOde+ubdtM+0emz3NZc302Puc2bI1x3EBfZNLwt3KFYwq+PdEwb8GuH+Kbe0/Vhfv62+uZdqEgN
ZyEG6z3/LkhN9X0OJI82vZOLp2h+AAfd9mn+5u5eNGIcfNVpRVyGKMyB5NcLbfUUOtpBviNeu+ue
eZvK63nNRRjj0hU111LgBqMeL1lg4VWikxl4Y+xu68QzRcZBTHUlzjpB1b+LjzKlm6gsYvJaTutp
00UVxj2M+lyNhRljzPhqvBrOAH9FpwlsZACTwPgqRxrHUSiMoxCxfiW2OTQK5OaYJtI+m/5o68m4
2Bw7yyx0NWBl6Vyn9mUEMXvuRMf2Wd75b+BGyc1g/Vma9OsE2TEFJS37QKcbxHJ1QIIUxZhqdrYt
gecANca6taI2fVmmfd7xWtfOkfzcGVcSOYToghK7xfaK+eKXnJSaY38aY+V9B/aa0kddti7POcBW
y9ZKque/1Iwx8kGNZJTU4W/bwNUA/I6tuOsmtUe3teMjr8zHPUfG2lMAX2W+iG81p7JtDqqFF5/t
68B9xmdsrESfLTN5ngzA5IzTueEO3a2/3BfWydwAXe5bfR7xIVVrBtOpvKdzn82BTxLP+XjskIc+
mbkohDjXBlyYWeLUzavGK3nzZDDvZZxjUEZ0xGKQFatIWmvQgr05+39Sv7+cmc4Eyl4XB1HNkV1G
4l2jeXE+Wk1paTXHOfFCiM4ExSgoYqx1wDgoBy3F1aCsupSTmAYRnfc2/s3r/z+/Yb79fREck7ID
NUwIU6Cvf/NGx+uf4l59arzqiu4tmo/hTvjOuW5Uh4/vyItQ5k77Smpg8h0lDhom6TBHCIgA+x+s
+PpTuJMfOQLXH64Xgcz9jlVfaiK6xhLNX9LYrscHRfyhCse5+9r7T4Vixzz4V+7BMpdczDCvQgYM
rISH8gDist0kWyC/DF/pJn8AgLtMtACUwhtb+U356KIqc7fNQEIl10ANUjm/7fMfQ0fKLP+tCNHi
8cwH4ucc7luKuTAhfQY9pZ/Tr6l4rbkv/NGi3MntD386qfJ1ilYJWoXbX3Q79/mA9p13etT2NCoE
ObarVEcSVIDROyUv+6GGsWGpb0NCC90SBUtJUYgHXzUqjhBqbhr5dhbUdpIVXq+kf/VMMt9Q3Bbi
0FeoJTOQIU5O3K6qPL1XOA5mO/sx2d1IRUlEI8/wtczZi4tjW336uy9D3fVChanUSNrV+P3kZ9rs
VODnmXbFnVHaThhNwnqQsBlIFuJ2AY+D7pUf6xPYEXfh/m0s6vB3KjHeo0iDvMuoSnriBSFong9p
casFPHhh3tU1GaWkIMz7gS5f1phxoyBglPhIczRL2GVewCUa+E056perYPl1SNV1vU/TgDa1scZw
W2JvTDwEu/wm2+k2WHpBLer596BcPvru9pGut49/hVMMLLw3k6E3FFPNEebEuxHjn6EdHYNPZQwm
cspCXtvmS7hLr7g9C47dsM0DUZiNXoiQLPRedD/sgHXiRIfZrjHEV9ryy7aSW04KnHJs3wDOg8wY
k0ffYDiV2iEdE6sFqFyV/4UzpHKYDKgDYHrlNyq8hlqcwvQKYINeqr90FQcGh4aOD84QuwWwGBlQ
4+wiRZWoUdyoeKWp8rcMbCLjU5zsA4wGiuDNTCwh5NQsVzO7hTzGRoqo9iMKWeugZhSCH8l8qqs/
etNcZLCVFgzn6Xk64Q6Qnb9D7Wjve8WBGgP2wznVAY46LNKOEuZxPXUw+TC+MoFHQb6nyZ8Mxmvg
KiEgxIQlMJ4qJXpSdRTKZK4VN+u/CppxFP2jPh1j42nbuFcj40UUYT6OSICRKNcQNaR7aXhSUDOH
95hPUsgRtHpsF0EyTT8WAcU3k44UlKHVlF0/cbX+IVN508WrbuEigwVFSRIlmOceHh4UM29EG+Wr
Yqk7EN0DhYW3FMRRiIXUyNUIrc3Oh+srC3ua0Cmu7tqUc3fW3xEoQZhEB+EcaILfH5sghoGUvQ1u
eeVVfwB5uK042WF26UbwH6m0EEbPd/GN9DHRcoC54qb2n8xYs5Pe9kE0tm1xq+e2EMK8jIgmi2Gh
wxAGrbFJK1qC3FvB+G1bCvfgaAK10MWcQz1LZojJAEVCPgXAjdEsJQAFcohpj+o4irtAcIwao9EJ
7zm2mpxdVGRnMECGMutTBdlFEVul/MXnVShXQ9JCAPOhot7UO526u0I9icmtWTxPqqt0vFr8KtyI
sZDDfisQWk9jAl9Ht4u7M2VxLGzA4H4OUQXLsQH3xgls5T/Kb5gdOHH/Ad5BMh9xUAYxjKYSKZty
r5j3BQ+0dX0u8qIg+0zvB0UeRdoJUjB4O52DI13tm/fKi/qlcyS3P+OSgeVIj61pJ/3l3WY9iFqV
URz/A1VNaXGBqHRQ3eafCsGBx/fBMRl2ljmPOzS7wJWImdnRGohq+cVBnfcjd6KQ2sSH9GJxpPQf
WVw8EDJGakM5q1tnBp2kV+zK0+T9MxYQHwOH1y/k3XSTOpyFwBl8FVVeQmDjDj9VLzpGO/PcIf3M
webOlbYaMC/qsdl9LuXqJCKresvucTGwjDo76r7fg9kdeXa6E1Hv/h/krsa2hVwmJxCzUKyJBC2p
pbYYukIgwN6MAmninvcw4xjLh7S+yH1JFGAsWvqzMRugDRVWSEYAqU7utp/evuGgG33/8QYwfLcy
YoJTzw9d/jUAF9+2gPUnioE9QwOZgUjeBpEW5kFKv5jAF4V0N3DqAx5Hp6F1xFuKjRjYBeY/AyCH
pzvp+7bc9SO8iGW+VyrKXafLiKVZ7U3zp1w5x8pRKO63paw/Ni/asVWbJB2NIexQz2y93pnc3Ct+
mG57HBzw+tx0e5GTma7XwxbymNvdTuG/yEVCa1Py8PmknmKnfAYSc/Ro7KfX4ibgptycs5QZIwml
zpgUUHE5U3CuG+Smz75wGhqebjSX+uC5UDul3KcG4BFZMX4hjb6EYNBjrqOxkzv/MbqiYUDcB9yN
TfpjW8KY0ArUjrjJqLAan43QdfZ7zL+hfJ958SfeCP7qLVtoxsTRPtdJFOi4A6J4kMgN4Y25rgKg
GAsBjA+OAiWemgodU2U3OpKTHkSbguUkdoUcyBI9Wint9hSSbNv+Vy1jIZcxR2XSi1xt4RWjwenS
XabaZnIgPKe/vkS4EMNc5rkoUOcI8GQOqtAas2QvAXe5neRTU5g7JREqW598b6hGZyiyz4aR2/Mg
Gliir84T5daQcitLJ/CBPnRKZEtFVFiSD7zjYLohZbnbPpPVBPvXP6u9uYyFw8PIu6hNtEquZLte
OcjzYRT22yLebtzvrVdjnaqo+GnchJg2DA/aTrcwALVTXMq1o77FJepnQ+/bN9B8ePkusWSYAJbJ
EY+J9fAzcP4ouVmozJjfSMYgHijwoI7IDyI41Lv015HX8ds2Nmz8vY9VMwFnE5BckHXnbo66WofJ
ceEpix+3D3e9sbjQhrE2ovh6XNKxkd7E6BDd0aFQvlj83Ycu7wLxjIV5/2OoUtVN2sMJ/RshwbLC
U0PcbX04It6w9hf2GIdqbYoGkgljPpPkeo5aJ9KIvS2E823YSnKUjjUSCVSS0/DrFICuNrYKTBXz
DG092bx8G8J8GyHKhiaifb3GbZ5oP4gc6PIwBl4skOpylFrPXRbSmK+Ta6ragdMBBS1P8ihywYD1
nNgZdQtMVtGLeqTQ+TyQSa6OTO8pLE1pAgzTW0L9hvsdeqabXNHOZeDxpl/fMpQNV8IWhsS+1quu
QCCkg9LhVY85iwawHVTP+lk/x1+lt1qHuK9OgcPLDrcDI4B33l/pIB8mMwJbqmOCyiI8Ee6wKE89
jTnMehDMGdVqql71VF2jG3A0ASDjO70lfpscuk8qAquTOIlnOtHz9q3gfUq2cx/3YlUl1FzzK7mw
kK6B3aX/aVjEqXd8e+VcQp0pVolZauhZgEmwEDzBvY/am/9Va8hOq/3DtmL0mm0YzYc2/kwaLP9B
kpK6fXiV63cCZpm7HHQg3HWQ7UxNY2sEgRyXmezjxTfYkie6lPVQd82z4oHCxZM4im0bpP7W7Fk4
SxQkMiOkz3SzOij+T63nFB22P5H+VhBZ/H7QB/E49lBGDr5OxS6vdXvwLbXnuS6OHuy7BNguc51S
2AWT2LP4KvGoEDh6vFWuFnrUZTOnGX2hGulto+U7Mzw3Qb03e54LXlcExEiiRgima9n7K5p9kJpv
91e0q2u6HRk6pgvcdKs64Nbe8CBV1k37l0CTKZRPZdfl5Yxcc4y/tOZdJ57KMrbS5DZTObMw9F//
eIkukpjrKo9jUTUNkriRvneQZvxvqHHrqz7mRQ7zrlKDxNfNEk6WDqfgXXUERdqL7raub4FU/lO6
07k92HXzuIhkXle51vr9YCJwvgHioWiZowvb6lb3QgtRlQfCwFMX27xvxzEWk/59YZVDqY2+4MNY
ouw4dHsuAQhPLSbPNUai96AtR1EhPurdrtSPehZaEy8m8wyD/hsLNfoC6xoKfZumg+bWUb2PNTCu
1vPnJlYsUE/eNMp9ofOo+9bzxMs3Y1KrWpWbPmpooYY8xZJ8bvXreC45LxeeECbg60YYF1IBWySG
rXUvYWQH5st2bPpN0L0owrgMkBwTElNOteJn71A8h/pZwWqbb/XXicdtwW/6C/1De1pr9KbRYvQC
ejAB5E7+oMZYc87sAFCg5s/MSZz403xr3POMZL309N+1RvGAOcp57roykqCmsE8PxjHDuKV42+97
uzho++SBl5ZufjmIY041nschHChcnZGjqaLc+GFqJdx8bfOG6eDjfm/6KR4qRUBBauvQ8YV7U7dz
3TZzzoAQ7+zYfjXJBwI/AWUw+IIBc4zr6fflHouejyI+WPDAe+atstMZl4/F7l/5oaGAvxmeA6xB
NsX6za7LW8miiPHjHd4St7qtfUeB16bZNmqiD4arnSWeX+adLuOW5zFsp5GuqajZS14JdjVe+9Kt
2fKyD54cxg8bdQvgFh3aIvN0OvQC6uqglp5cG9b2XedcPhYk3DRJ0utva23pg1q6ITgUlZtmPIFd
nSNpvRe3+IKMU26ztBCTFlWB6Zg/TnblTvaE1xlFNKjwVlJKKwM1Rm2VX4x9evwfNlp5h8r457IY
/sWLrNwOPY/cKYATQQE4NadxwntItgEuyluP2PamuJGMm1GyrMx8iuNAqccppXP3A4wcmBIjV+WZ
52S4p8x4mXYmkTAWkCbsNQA7Ji6lrFGfMyzT6u5oD1do8ZxLLAzTlYZ4x9vN3EwgwAnMXBC8PyE8
mxE6uugkzuFNWf4ReM7FjtgVg7AV1HRMUaqNwZ863YeZM/FAWDi3gt0wMPSwnLUUyXkNVsER9V/1
NRo8yQDv2m77/m3nljgw5lZofU78bEQ8r0EIgL6OHQDmjDymlmRrKDYmNzxPyrNHjbkGmOs21GRE
chRIu3rwEh+dj/pbGVz10jErHTyALS0/aN1RzXjVCq5s5i6k+tz6M+Vtrtx/MHCTnX/1T8fYPPBs
cX2wcGEpzF2QzUFPfBNnK5bo9WSu1FrlHkgPzng00XwcUZCknbMeVSEe9wdV5LdPE11k6xZFmIgD
0BCRSAu3XQS+aASKCWQFB6OzpYgzS8vJLNiyhSIMYp7SjcAubSxt3AXzrRi524bKudhswaIsOj0U
CK7EVAC54s7gZWOcK8cWKYZRk4RQ0RDxxhtNfRTUo5Bep/MN9hu2FeEdFhNap1FTQpO+rPrxetSP
RfGYGpzsiHdW9F9YPD/UUjEEn2Is0Tp+/1zwjIunAuMzpjmuARyI388G4giipWeFrTSH7XPaVkJi
s+OpFEMBdRa8oYL7QHPM/Mf2728rIbHpcFYoM1je8PtBsten+6HeF9xGBEcGmwwHWmrKZo5iUXyY
r6Zz7ISeek0nYzSv3qkHxHsHe+7bem0bssRmxlmTiiSvUNlLoy99j62H3BLAWdUlhpV+2Ra1ndCA
8/69nWlSCJRr6mSGRnbrVoudIdMaSwG4o1CVnKlbnjAmsptinUUttYfCsJPw0JJ9SHbh/PnvVGJu
55wPJcaK4AYarbS7xGkr3Sp8sDW8bsvhRCJgrb0/u0quunCiw/QUcNg4YosaLwn5jIafU54rjoP+
TUfs3xe1LrEztwkYp8aI0MLyQfLoXl++Lw4xWFH440S/KdhfZDHxnbSmP6h0lboGVB5a2R6x66vm
Wt4Xthhbb3NMVr8zPqu2uE8/8XqMvCvHRPi50uR4phCNfXgvxrd6cCcNnBvGs0QmrKeAoNYFEZZY
xcfxu9/caBicirxtA9nWAyiw7+0Dkw1+pRUwxBGTSvNnUzqWvNHl9VmUX/kJYRvd9dArVQuoV6cG
Kn/5SLnQMtsERGdwMCz9iAzd48E68NRi71fcR13TQmSVOrr6ZSIO+csHD3lTexH+MkFUOlCd09rl
5A67yK2fjUcdT/NwHx9rxdn+UL/pMf5n74Ttakdh3ZI4gDjtTKcQ0c7H4AZY6y0gTu/lI0WGDLj8
sRz/Qd4GShZKDpWfa36pow535+/A7rjLbN/TLBAP/A98Chz/QdiuSpMC0EZToaM8nubmefZPudJb
Wbgvi8maA1tTvpD0QTJCzuFuXzXCdluiyTcHI4CWhn5NwrPfH1LzQW45d43zCCJss2WaQAUawnO8
gduLboFlQRBQ7xonuC08PFPPvHkintGw7ZfYLxqw40LiYEfXlPvUOMRe/qo48dOMh5eCjyjfNn+X
GxB2jW8qR0z4ychHhDywzexzJ2GJwE3nu/aFcynoPf79+4OwG3wjnniC1EM/ZTc8afZ8ynbpSbju
PHMX2GlipTvwDm/LXBNpikDVM1RFISI7oCuEgiooNWIcKa7H+EYgvO2INWNcCqB/X1w5uR0S8KkC
PC94yq5NrzkTkJv6jnxfI71yJGxPDQZlN/0TXPmlXCag+r0SDIqOgkOUn5rxEPlfTd5+56o7Wcpg
wmYxCVUgNWia0Z07SHL97zk4eOnonu9GnORnLQgshTEBVI0BQyjQFFXV7vXmtganMW+gblvEB6y6
LparZjZR1B/M0pKTz2L0aSK8kuJqFfqiCEDc3luEZIJaWKZYkZXr32G55BTtorfVPTqNEDi87tja
o34pjskJuilukoRycEjluQC6pwacz/67lO5z0KX1E+c+cWxCYnH386QeGyWC3UmSVWIgLamsUrca
sCkgpj3wGexXhyCX+tEbvrhgUVAXIVBn6XHqD9QM6YOJjoiDZ4DGb9FBKP0WHnnpMcdYPiQMka4r
Ie039cQpa82S8syqeZyovONk84S4H/tIA/gY+kySR+Ep29dyr+6aAx3qTzhXjF4h1v8ujpJNDwIM
W3YlxRSi0+7SPkJrGo0JLqHZtkvEftX7LyZlZtHHtNEpzscoAhmMWFo9eZBmXs7N+0SMyyBtPpmh
gbTeJD/JaKRWXrVWPJm85SqeDX4YtjNSf0SiA98UfI3g5pXbRrpNmtdqfKwmu+6ssrgGTo5Wm9i3
d8v+rm1f4+g24EUznrmwA3l91ekN/U+QIcBcHulYeuUon9GhsHPF4oEBraZAC4Nh5/IqQHp1A9CP
0SUY3OFrcjQOmGY8UjCK8ISOmsODouU5T3ZzkhjhVGCnBrazG9wWKVDo5K/YwrKag4JJNcJLfjgm
RBgT6qtQ0Fqw/DiZckTmqk655WOY+G+SEImt3M9DlxkpzSTjzCPkuuLFtbXqzuIzseV6MZ+mPqF5
Y554UW13Y7/z4y95pAEqgVNw4bgQtk6fK5jwH1S0UnJDAe5aZEUy8YTS9tUbX+itPg1wCSNe0OHE
OHagUAFvtK51b3bY/+JUjW/KZ/m6BzsYpZlBHJdvxfs/IrBfni1jIKOMMrbYQDQdsxlvRwDP6CcJ
2GWdYImH7JDfE4wRWebh7+LPhw0bIw0MpZwMvHISS5M9keKTHP7GLj+8ievAj/qO4CE1hoMj9Blg
PR+2JWyHgg/PYKWJsz5oqBLNFUmsTn9K01OmcuxjO8n/8OwdqxGErTl9ENaeVnxqNc5437aT+PDQ
NfpONEaqhVTvMwzszucx5qzJrKqgKyIxRCJigo+ZkFAbXRiIgTxgQrekDK1W7TmHtO5aFyLYvFRU
ciwIo81FufVKlCPUxGpUu3FGF4C4B0ALp38UoBciyftMYOxI4wcdmHcEzCsSO5O8etxvWxhXLaYE
nOmJrPcyIgbFhFLc+dTvdTff03J6As9k8V7pqya90InJR5swqOsSebEj6Xsx3OvRXYR11uA7Ry2e
GGqTi7Q3jAdgL0Ax+B3Zy/blg38IfqBJaLdfCbC8c1t10jPhTYtxT5P+Wwux8ZyPZkMBtulcgGI3
VrMrbOy+Ae6EOOEdj5qYZ/bMK7ZNshIouAgnulY/Ghr8t5Zygu968rb4YEw6OuuhX5o1Ss+NOzrR
KaX9FgBdWrSbjXKzFTipazoqVpI5n5Ba94d0+yKYBavVgkrq6wIviOn4T339n1oclcmfEl/1UQth
zO0ekykQZzqwFhWDl6aN14MpABDx7rZSnA+mMTc6bnvDLOlrTOk/tcP3iNxv//5qUdFc6MFc567o
QSqZ4DrHh9H5D+cHQElufTY4uvCOjLnJIaBC1JLAMEJ97/f7rjz/GXjGUh36PyzuU6hNcZnX9BWJ
TVKM93iU6SMHmGvuJje8lIH3cZjLOxWDqUhUmFJEe6NqPWDeONvfh+OW2PwvG/S6Tijml9I7unwV
yddCeZ3yyuc8KcyVbct5lLALhtmB5ksiDJasBm4RJ9dThk3BbYU4RmAwHihvlRhL4Oi8C3II5otr
Q3/tJk7rnSeDUcc3syiLRPjyUM6elDl/lCPQQ4Fga1uV1TGrhbGxU/VTFM1drkAXMAfUmD4nx9HR
7MgFzO6uREQEGvPNbMs2QGnATSXueVM8VI8Nh8cO2Zst6D0iAfLTEnucDhHvuuFFNL4Wyb1fvm4r
yzERk/F3apnkAqFd9AqMGoJdtL3VAhQh/CNc+sWhmuT9DfZbvQ/mEBGR7Myr4W09u9hJsR2cxUP6
nBwoKrN+IPfhDx4NK+c6m4wrBNyJXrcUBkxr7n39Jk04d5n3+/TvC99URZ3SKuBOcVTMG9TBYIU8
D8szCMb71VEaZAVdlMpADzogBXwQsZUgq7NVYn9fv982CU6kVxXmwMTMT+eeruFET8ZuuM7u/EN5
Io9IX9z0Pv8SOBV2PXN7/JPnwa+QhT7D+3NUpk43Zoqb1qDvpY12OAvognEu9+obfyGEOUpNKMiU
oNHhTMaDULlpkdixeC7L+yB82T7G7Y+msmMBzWSqvkAHhfzkAYSTVhXtu67ywCdWglyp4xjhtm9U
Fcb/kj4XhizUgJss/0wFOy2fwGK3rdC2navsrGsmdGbQRFBImq+N4nGoOL+/XiZbfBumRpDVRCkq
OkhBsKcvIGUuPYokMngUDKNBUZw3ic0xBpZLSdSDKtXeZrn8s4lMFmuzmq3IgeVzuxmcw2Ohsvyp
MnSJ6kYXITKXFl2yc2S3roJpJePafOElMZzT1FhkwFhVgzTokWI0bh9hu7LaAaM1uxIfMJzsTPvi
JDzypgPoB/p94NLYls0oSrMS0m1ZShJFd7Y6DxAwe94YyvbN0ljW5Bnzu+CZQCjR2qsqOiBKDt05
zn6K2AfisSRwEmmNbdSoUhvi9kInw7wlnQPW22DeReU1iZ76Lxq5VhLVynjzedu3WWPpkc1JisSp
h4ZIqfX6Ab0oved1XGnA3fpYjCf0G0Us5wIygu6+iH90xucp/xonh1y9jbXCUtpr3zz7sSeJ3rYf
4VkJTUkW8VJsVGVQurdMgEIxjPvg0BxAXrDfFrN+hjrGSk1T0VEPei+m+j/SvmNJbpxr9okYQQKg
29KU62qvVkvaMGTpvefT30Tr/6YoNKdwZ2ajjRQ6BfA4HJM5FAHJAnTYivHVskKHGk7xT1u7jGoW
Y7ql6xaYWJgl1r2Nom+A38OwsYx5LMWJ3OV1cBpf3RXYUpEhfYgzz6I0sbplRFWtxcWseewLX3Jg
KGkUwOXSVCBb2/sMCBbRrQ5gU7mnFC7znWQhTWRDiu1BvCa8SGv8snsZyHRcxkwSxATN+C3F0PC9
bOxQaeI6OqhjgiHPJ/LWWCt2KZbElD2Rk63xBGal+qIccYDbiPU4T+mgYdiA41e3wGiNgRhXnuGt
brJ9JAlsm5d3OZY4wt1TbUm6BuO8urlPba/TToqMMFImQlT2DFylRtURryMOtT/E3ckMfl23J+Gl
8O7ShKwwiRem0LLB0CH1czRxizF3rGEHV+VeFyQ7Cw+lK/+wKMmsgC8OX2c5auyQWHdKIkk1hcD/
7iz8J6xEzHZIaJOGxCvmZEeV8RTqy5dFn0Brkd4X7fTh+onEiaR38gSXV7OpiWnRam8Mx4Cu9HM3
dYPEQRfQbY/DbbanR0WKmCnEyXdS+S2sTqlTLR/UKcEYeRa/VNGvDtmNXZWHRbMeiok5EaiYJAcV
gso7kfwnrUTaS9UNWsygJAAReisjk6P9ZLvkk7XDNvqP6+K4JlyzYyFhnOENQ5qbOKB1NJCRylaF
JP5I5Nm2y67oZ5ur/BH8KkCupnuez8iqtxKFF6m20zjPYi2CmFZ/LUO/mj60hnf9piSqIKKHJaGN
4S0dHs8O/cH4ktZfYsMJx+OQowmNie/r0mQHElyF0ZR9Pg+lBla27wtzC4zPVDIMePGVKqqaxZVj
pWoTG4q8DluC0dDsA69wUuCZc/wD0x98BgC9yY8xzyIrzsh0QnAdap6WoRHUPEaBHfqU7tMjwDZO
sif/dqy/BA1LcBkW5kuSJsMXa/0ZQ5OA9gBIAH0KvAo0nfWu8X9jmAO3TAYQK6a8725W8BtLrM1x
2iKp6XbLDpiVvOZgYJMrOhSPmi7x9pKwYgkeY1lsMzTGWvMKO3Ms5mRF4xiD2w3+dZ2UuHyxqMdm
0gMdy9I8Pe2dmj0PbevY+g6Et64FasLrwiSOSazghXPSK2ptwDGFwCRIf7WtxJ7FCRbxG4l1Oyzb
hW0YFBpGlKsziB4PgRcczEeOJv3/sV0rMWixeNcMWZuSAR4qOuZ3yutyyF6bX9qdiXlTgFSeQFnx
SZOEaInHEqt2dU8iLeO+fc7YoW4jZ+k5bdHgoA/gJKF2jFknu1Tul67EExEhYwpKxVZ6XCrfr8Wk
+Y111O+CCOu81OcVr0ZmahKlFNFhy6o3GRugJw35tSw3rfVxQrupsxsnyA/XVVL2CQV/knEiBGMk
xEPR/DRYcYoyZftoAMldovvXDRqzwn/65X7ui0TP4biU2ClMANFZx8k8Z8XL9fOIBFOCBRBVcByl
OoQxoLl4cOYwFpz4nY8Jy8PzdU3EWMGfByqUoalnG7l1nHapo8aVlzWtV04RiGFCr8qaL5ohI7aX
XOLb4VfBTZlVncRBpXlDtx9az6oKRwPHtyFZMpO4EfIWClZyqiylIGduiDcttZMZhbN0hU/DaXaV
ClU37BwQMr6yIPaUSc3dkpq+acow+Oh13Xy3j6MikTPyUieeFkS/TBo4sES/VMNHu8SwqBk7mq0d
IsNw5ggUJfp8CqbYb/tfzEzcLv+h9/lBs9kBgQusQM1JrV6n1Ia1ZvukixNXy8PXeXkyp9qvk8Vr
xvkQJakzFu0+z4ED1qpupZ87C4zNi/LpupqKzSRRTd8mBVY3DNoirZozvJx1ZwaWhvmJo+A2B3KM
z+qx8xc/8RWP3alOB2QL2yu+X5e/fbWo4WMahiGYCdY4xKwhja2jZNCc2bzPtXMXSrK9bfu4iBAM
cVTQL+gYhX2UtptmmTtm2k2sGW5jKb6eTO6QU4mPkZ1KMEk0AaNSb1EoqIbarcNfqT47afL5+tVt
O+e/ziUumPZjHtcJCWCDFLCtJrlrSA1eJsxxZNVP1bR+XRcnuUZxtxReEyMHKGNhOmp2k3g/xLu8
rty0PSqkdjCIfl2ciC7/f4p5OR5/yq0UMy+ybLGMAtP0mHlwWAmQ8KyjDpwqWDbgTYG6Zkx97OhK
eJOUravr9q0aFL8AUuTOyezSJgfwvM4OvWYcRjZggUjaVZZ9AuEhkRhp10cG8g6tPVr6Q240Tll9
UMKfoSFDnuAq8z72X65DeE6kbQc0/wZfOznGnOsJ0+PUT3eyt962Y7+I4Zq9unWaWvoMlnHNw6ft
VMzrFGAx283dT8nX3U5lLnL471jJaeGpC1uB3S+9E/BGSulqqIF+mXfGrtqjHGqfZbjs20nvRaTg
apjdpF2YI5Nnxd2iflULiZ+RXZ3gZzQtbxS7oBpgjINPhKDaWoEpINe602IoklRQ4mBE/tbYiLrE
aInmpeXyg4bqLZod5zLuJLvDEjFiA4oB6qQ2TVzZku6I7nUV2Oc/XtcEiV6LjadIifW0TKHXHGyO
Hn6/V+XLCuK+q+hOdMGd6GbSzXkwcjnj7GQDYJc1pygcPmtXIXUZHPpWmZYVxSVaoQsuwqBsUCqu
dUq4j2jn1PVtnnyOU1m7ZNs9W5Zh2BoHHRYM14wtJbQNGFSHSr/haocavKbM1Rwgwd5wvBH1U/PE
J9Jiae+QX91713QRLdgy6bMoshaUU1SA7KZgAFEf+NCd6lXufJBNS2y73IswwYrNLqrQI0dp1Eq7
z/XydVxMtA0XXvANx5vZZrl7XUG3P+BFoGDWY8vauIoVnC7tvG5qnRFATR2QFaJItvfxthl57Sa5
say84lROU1/ZNj7iLvxqY8rVm++MUwngzNjnuE16BIix5FR6xncM409v7AuF+w/bzv9nKn+dWEzu
o5FinVJHkdScnhvlRsPISBl5avtc4cl0/XL/xiwvsoTGzVTX5lK+1RYxtYm3kpfvjYfY5Xx/5IDF
E8+WdtX/pn50kSm4gmXsWm3hLoeT2KNPdGNj8YSDLxTS2UOJtorZdWr0SmilsH6V3QzdQSk7dzRf
7MUtw1mipxIH8NZvX+kOtgPDaahGVMXUxu8MP4aaBuOHOnsyk9DRmaT+8Tfv28stCg5Hr+qmJTq2
5iw7cIky7cbcdGqKUpy2uH3c3VshdReleDAjU6Y1srMKHqc0M6urMlzr/wD52lNxxESGm9zPD8tp
vjf3upvuALgpK69KvMFb1Xd1y3WeGxqxIbnSfgUpntzGIbT3lprvJYaxHRcv1yu4nXpK+8qKIIiB
lK/+qANNLQBfqZO+kAcONTv4OKFng7AaHTtZ0XM77l+EC35oDGhrVwS5Pp0BMquUTtr5QypJLsQh
dNHPiJv3eWCDKAe26JEhv7fnn10w+VqFjucwH1MWHeaGsz4Ej3pAM0et+kPdKa5uT7vrVy057NsL
efVJY7tP0xprGZ5FKuxG/ELbyWm0T9eFSA8rOB07NAD5Eua8Ez948VMOwofc1e80UB4VfvOiH6/L
k+ipuIOftmNBMSWHx+EYwULnO0WJnJiFTr0UkvuT+DiRTdcO63CIS2jqNKBUvQ8DzNtPTsZshxHJ
WprE7sUFzdZKDaLmCP4Nax3F/JnqD3PauiUoF5ObSZMcTKYY/I5XiqEr6bhoAfRzmXZp/i1Pz3km
Sdtkd8f/fiWiIDELohKpk53DWfZ7ld4wDSXyFstg8YfrKiE7juBR1D6Ph1DFd0r1T3TxkuCB/rs2
/19+4924CUAXly7Cmx0lrHpEswR7gliPkEQ6yUHEMZMgVs0ksVF8bIOHoC8dW71lUviuTQMyCcWq
lq1Z2I7788vYUVulfYKPP4CkjG9sp7epH+1UhBdgI2LmozyQg7SrxtOddwngSqrwyo97JYoicKV4
wW0DgqgJJEDpWT8RJ/Z0SQDfvMWVKP73K9VrlLKqlzFGatKcK+LGCtLo+vW6ym0nCSshogllYd9O
CcoJ6ik41WCm6BwN91ftDcli3Wa4XAkSDCmrGsW0c4welRjJXczFscLOUfNdyr4vo1/QV6L/Q8rh
3+FrJVKwJ2PAPnEcoipcJ8ri0WzwS7MfPGzCOXmhP0tucrN6sZImhOQkmIp86nCTnWfsCciiswLj
GbGrPPIykOUW+3/1cr1IFKcLjCCis1ahMjyq+yj2uvKkJMd2+TeVjJUU4QEQ6IMNiBM8r/K4cQar
erH7sxlqT9evT3J74nxBrpRRblqwZgUjzooeH5Yw9a+L2HTlq4MIDiMdO0obPoyRzwca7rt6cvT5
2AOon8nW9972/6+4CXG2IBmVaugy1JdjpTqrw4d5jH2MtfgVZoPzRPneK9WTXRufaEtdbSidqp3u
RjXx2jT+yBRyylpsVMfFl9rGphI2UTuT7HKS7Yyh38W6feit7mHGCF3byhguJW7VErxObEZM1Vq0
uVnxoASfY/Olbz01k2Rbsm8huB1CutLWArTEmhyL44Xh9PG8U0pAbRjVPm5ksJ4S5yMuF2mdmmlj
hFGP34AbHWqzHORRNqe3PVKyUjHB43RhAD7jGYMPxXdyMoF7Phy1G9uNj/MuAmk3aMLgCjIpMYPs
eILrSVNT6cIOiQMnsqVveCJ8Klw2Ni0JSOJQghKZRTeYMCCsPhjpN6hpr0lsdDsLv9ygOJbAWqsx
tBE+LcTqCPZe3ehe/aykTnmm/nzAxPmH605BdiYh61diYkH9IM9UhvvJoofCBvCnFP5KJkbwPQCw
DQMsEiMFb30FXcZp9Kfy5fpRJDYlDh+wNFO7RYMLVYsbW8FHapxJebDGXdn/vC6Jq/EV7yZOHUwD
wwCuhUtTtNap595BjxeLSw3CKrJJ3TFGWeFNdn+CvxiVhE25Ag0PK/Y8hS8sDKhjxZYkSfkb9dNN
ihRZNwxxc8koo2zoYzgKXqTl6rd8wzSYq+5Ab3Eb3Mlwjbed7UUcj4qrFK8fmsZOgZrgJczPpgcz
/bUU+wSXef17ycTw212JIVHYJY1F+fD1TyM9UHyePLg1o8N/EyN8JM1sFR1rbMSzqXIep8Ztlmhf
Z/HJ7mRjB9tp+OXihGySETaP6cId7TnY93sA2B9/w4/Enqzhtm1WF1GCT2d93swgzsDlhXdBjG4n
KE0BFB5VqLlKXs/bWn4RJfhxlhWmYuWo6gQodKArzQsd0q60RBnEllE+TZWRkAVjj9kDVZhj268m
IExr1b2uDdtVXPOv04iNIyPOcRat4/M14SHbKXeL6YCD41fpKcdYtg8ts1yxfZQvpFNYj9fSfOp9
1e/3QIl8Kg6TS3aZP7/KnjPb3e/V6QSPDlaPSMtryCOPuL0f0ZkPfKFkBERTy1vu2k+cjMnGenn0
RaaR0rMKbmM00rSiGQKxPb6Wyh3RblLr2GOfyHJ7e9fRQ5d7XX/fz36YSuLldgdkdW7Blxhapxih
goGf5hMnrMgBqQB4ZCzTh74N3rjAy256IJkwh1MUVHvlrI+OKnksbKsw2mjYiuUIuYKd2DHJynzE
m24JTiz8kVh+jz1T2fC2RIrYZanNWgdhE+rnsXqr1s6oPEbpMZBVzLZf4BYxNPgQIJqbgitTR1pr
oY4KU5oeCLvTqFuxL52+w9zLBGaC/GtHdhLL5EnNu/i9Eim4NAIqaEDdIZpyMAROOpJ4ChBVORhC
9SIrmWz6z5Uw4WOVClnCmqCumgLTa8yfE0Ydzbrpo69UtsO6mZdcRIkPYpSne71tEb31ufTKNv4G
qHUfC9Wnwkz8pvmRJTKiPsnhxMn7jvRVoPO9DLPAGNhtmDwopkeHY9v4km8mkyQkqgB7AEk4z4B4
Gz4A6c/P6HU4MIejCuMtc4slFy/aYyot/yaRvK0t2CE0TKyYmuJmMPCosOeq8CTl+BsynJfF9Uf+
wrA9IsnARDLq30UbIMz8T5qgm7M9Mo1Gy//a5LULRlEfpHo3b43yQ4OBt2kP7Ce3cvUHEHS4wLS/
fuDtm778AkFh89Iexw434S3JOQt2BVSJnjOgGoXS5qpElBiLraXXrVZHiKx93nNI7zAsfwpvOZaa
sYuPHFQTNJyedLWXB6f3DsDGvqEJvwMIyD8TwkQhdjxlhDsAAAJwZIoJ62udXzyxm9ibOs+UIG9s
z4laF4lCyMoxPW8NEQwlO5dfiV/v0S0/lWfVK07xTtYf38yjVsKEGMUSwBkVYY/1keQ5LkCiqThJ
LPt4287mciIePlZJdROHQxtwRbVVgJLWvpGcuijyYuyBR9bNJE3itzvxq1NxZVoJJE3bJl0EO+Rk
QM0PrI4A8vWVOZ0PdjOH7xVZml/KrF+VqIpgj2Gjmb0VQlXeuCZvbR9YpW+gJTI8L6mKCHaH+m+m
1zYGgJSDtQeS8klRkUaMnuZHp+hlkY2AbtveX99PbG62aTUxMuJgiXEoY/UhR1e+iR6mQN1hRuXz
v/EpF2FCEbWoK2JmEarf6filiO4ys/KC+pjkhzKVrQRIlF+EEQe5ukW6qlDBL/OZJXvDeBn1/fXT
yFRRbF4mVkrtyMAbglUux0c3A3dwyA/m5eiFjMf03sgdJsdl345El1sUnMjQAmh7tPAGK87aLvez
ezTcsdPBQan25mcpWcv2C+ZicWI3Mw+WnpqqzXW/O1b3yHBhaOUbBpbyHx2kiChbq0YT6hRrYWjE
7E2A5/U7eqKAKANdoddL3mabqe3qYIIryWqdsg4pqbd0z3XxMuWeatyW6tfrarJpYbZBASaiWoYl
zkDmMR3COTLwVBiX+2kcnWomX1rS+BGWBqckl+yObh7qIk4MpgYpMzPgeyMVwAbb+6UGFK83xBLd
3z6UbcKrW0R/h3GpB4kWMT6Oz5JDEe+n6Rxp+8XYKcHT9dvbPs5FkOB4y6LXtKSFy5g75s2T1xO0
CpjqtNOv64I2A5l9EST43Vyppsm0KmTN9Yc+eu6a56T+riQ/O/UmKLzrsrad/EWY6HVjXZ2MpsX1
cRjXwkMQe+FofMo+383fZJDskm8lDo6o9RJRq0W327JrZ6I/NRLjceW09GciK0hJLvGd1x0s8HRn
yAaiIzuBt5KPyoE2onxR3CgCSgt1uz3H6+8Pqaxmzr3eu2RudaVCMqcncR0znq8S+64FM0Dw8fo3
kyiiOD4ydmmI8SkcbTax5nJM2C1MepKpu1QzhKQtVgDXZCoQo+6BVgJYVO3OQPTXkegrQIW8fiYR
3Ob3M2N1afzQq2Rq0VstC/hiQLfDYBzmB9LH5jUFuw7ZcYnxvaxoI7tFrqsrgfigOslsfovDCwk/
ZNOXOv+SykbotyPz6lyC1xhmuwyKgD/WzpzvRsMGYuJhf978ktxRv9p3hSu5ys18YyVRcB/2VAHW
c+6BSlrd9ovTqC/meJB8rc1y70WGOFBSpREA0JeMeG2Biqhxp6gAQh0WRwdpPfHDCQA3O6KhFiRD
NJbdJxUStxzgTkMXoHrBxvw+IZXTYJfNrdp0zyL1rLfDrgiyh95AgGs6YBfOXqY8dUz/OSzGoaal
JHBLLpvyDGmlRTMxkjxtobZZ4wGa1jGqR9NO/6MQwaFEYd9Uo4UyylD0J42mP/MOKLSFLglwXDGu
+C3K/drqLNh91HSDW8Sw4wDz3YFPTcq7lltBALw5hBicAwlQO3+KwfyCpZYUFqHrgZPqXtEesC7u
Mntv/riupvwHiwdaSxJ8Shp3St9VaPqX2Dg22vLJpo2kPLL1/dciBC8CkAc1JyNynDjfR5k7LLfZ
vxkRW4sQPIiK0RjalXg8q/ZrHD6XTe3oVGZXsnMITsNkGosaC7XVrNcPzNCPeWkdiJkfr3+RTRCE
1WHElnVIylStCo0XWIz9AhzbZMcSp7xNXW0/YGntXuU0uhgJcthTKJvP2T6kYRjEoCroZgQ7YgGd
525Eya6274zhQ0NKpzdkrLnb6n0RIliRFWKmySrgGpcIby72HON8c4+3MxizW4n2bcLQ6KAh/t+J
BFsKwcWFFinUz8Sy6QPwRZ/T3mM/ei9+oD7fdogeo9tiL5vp3jasi1jBsFqw1ypZhjNS3TgBv8qL
lsa7rimybyUY1jK2uV1PUEjEM59WnUvKYp9hhfG/iRGMi4wpDfIRLsII/GXY2fPB1GRT21vBcv2R
BNsKWjWMGB/TKM4WFvfKfXBoz90bwLbsOBLlE5G144kUeAvxkg3ceB++GrQH74R1N5KvQSPbhN5s
e60OZgixuAk7e0HJFEMU488GFf2FWl8C82OlpF5Ka29uvs7qT1P7Epl0caIGDJqmJkPv5x/onY8H
Y5XNS9SIKuJvaO2ITiNWUwIF+1vdnRo4SXGjjo9M90EBfl1bNvV+JUyI9mmrR0TX4L2yofQGC8iB
mSJJrfStKKyvZAhOyornqu3GCOlbYyGbSoqdXainenrM+kdQBjojNvZne3AUnaYOM5/ykkzYsNLc
WiuwfbDkbmV9tkZ6Z3ToiGf4jZ22V6jmlkns9g27TzCRSFqgAhuq37blp6RuXbW7xeFORkH9oa6d
OF8wkIBtv5rpDmiYXvO4eFxIehdk4Z7a7WOtt16qzYqbmuTY6CkgjpJT3Hb3Ifue2sRhoXUcB/02
xpC2VbQ7I7Ff4kL9ls0dYn62HK226pymrn3NTEyJTW8aAda3TYuZUAixgYe63lSB8AiF4MxNh8HB
RobG9iS4ryxZbW/rEQEOPXDEMtRUdHF8O0k1NhgaBqvH7kWrjuHyqcqfpXQkm3WvlRgx3S76Ol6C
CobGyQfQH3TiUwWodD6BJX2IcR1+Z1CXI4kJtqFjv4yWoYqkyZn9yG0UrF0Y56oGtxFxVNXpZcOZ
m65+JVGwqnasMwKiQBS/2Pcs39X4XjZzrlvuppugwEtQQXYILFEhnEyt3RU6gw9W8tsqeQTUB1hf
MCblzlHlW9KqyqYKrsQJYQU/osE4JY5kD/botIA2de3RPsy68tBOuQ90A7covi10+Fmx4VCa3UML
UAyrDj53Tef23bQLAtMBBc2/qWrqhq4ioQPx4zvoEzjhbCAlakschAqP0l3uzg90z7leA3eSjM9s
PupX0sSOPbqjLWZAGC8uNefFy0FCAsj1W3XHeUJNT/622M4vL+d7s6TVG4Y2FVsmC3Osrd/7Nlbx
j+ov7QxqCy914YvyT+S7+Vb3Qa7++bqKbarxSrSgxioblmSswdFblx/p/A1bRERWWdp8/a4vVAgO
2rKkJu3wtm99bbccOaGm6fL1ttmjPjkErnaUQQDLjiXks+kwTaG9oOauGE82+VrGZ7D0SDz2phs1
LIQ9TbeJLnrsCuMjs4oCOOBiFrfGeNCkuaw5BvXz9U8ki9/CWcwmotowYFamVw9JprnjbEtOsp0T
AegU0UDX8IfgaMDyPpXVyFMEGzSQOThPm9d+dDicq3oGkOtR1qDfvLuVQMHVRKQKNCVHCNJIvw/o
c2z/1GPidPXu+t1tujRCLYzy2TY1RfiuuTGNOmihB5kVPCd57RRRf18AdSpfsHKD1ud/Eyd8KszO
pppWoP1C9NyNteGu14dH2qufaEg+h4n67bq4zakf8I/+dTxuBivHwZKsT2INKsj205mjKiwnZf8G
vLu/LmnTnlaC+PdcCRqCbtRLgupwl5yJdU66J13GzSYTIehgQcaelARvJ9oB5CwxvaluMqec8LGu
n2Uzql4yrfcPgNJmJZ+PrFuwzKmzY3UfCADduvvZBBbq9P26uE3zXYkTPGyaZEqw6HjdRCk4STAE
Mzgqke0Rb1/eX9mjQf/8PmZphE0WI1Mw1H2FRZQi3NmdZIlx20usTiJotzb0zFY6lO3N59HXsZeg
uMWN/mg5nArXBrH29Yvb9BErcYJyF2RI6oXC72UoHJIYqNIj1lhIfcAb+/DfRAnqbZZdTLsJdhRa
bkxvuvacNe4QS97Uso8kaPgYUTMbE9QQlfHZnp/soceqrgy2+G98wkUVBNeqK4VW1Wj7vSEIAa/M
6xxO8izHBpV9H6FCME8hWosh0kVDOSuKS+mnuveb4L99GhEk26piMy0CvCzT7GNsYhkht92kBRJV
KoNekt2cCJBd5SwoC44u3rTYUav4TtXHolYeLTLca+BrqRrVTUlxNBRL0nTeTpEuum4KTqIEQEaq
8EZScswetA/Fc+Qlr9EddRMnjhx8PR9VekkdTqKO4uqrUuuZqlRoDRvjcBPVAJKdc0cZRv+6bUnP
JriNwahK0jUoYCaxY+xbkNC5JV5nzCk+dnC+OB0WG5+kT0Lu8t49CVdXKroPZuOR22FZhi9h8M3e
6aYAvB1o3Hl/gCWubBdfEldMwYnMcUMxC4RzdpHl0OVm6lrHmhp0C76iTjdIay5b56OmboFZgJlE
pKGNCqWL8wo9JTK7I5b/sthVZ0ns2lQRpqmEUCS6oET+M6wYY7s0NIWJV0DtaoBTGDJHKSXPu817
QykCWx1I01SRrgMLddgEokg+Z7zcAzdLz639Mak+okCT9r8kyrgZjVfCBEOr0FkJl1GHsH12/I22
QY4MUDSLy9Wiv5EByG6r/0qicIdB39ixZuLxypdMOOVKcxMcrQ/sObsLAe2BlGPMHdmTmYeSd8q/
EirYHNrEA3iEMVo10bOtfA7LlzTa59Mveat408xWkgQzGxgz2LTg600YAtUPHKdZ8YND8MyvE4Sd
sir+tpdeCRTMbDEn3QoW5NgV+zEYt7Q9Tu2vrvqYD3c5PS7AelQlcXuzuLmSKMRt2yAhoyUy07fh
RfDJ/P+1GKWaIkTuIVPMNkdQ9chtDUa5c/VsP7HKST5WPp/MxKbprfqNSvABtssdq9MJYVyzZwCt
Ggiw46k6Gq7+jUOXo2TL/aR6YE/Bk2yWf9ur/GXwb1949ZhIppjMVQavYuq+2n2ugo+DJsnxt0WY
GE4Dfwecl3CoUZkSgHPiKiPiqv1jBtBGWV/uby7uLxliZhK3VhnqCdRiBkaX9wUMNgDvMs7AhcaW
tXeyj8ruuvOSHErMT7DdriAScE8yPicoqNKnSbZ8JxMhuMdYGSrVCvHOmx8N+pzNXjl71w+x7Zku
tya4w5HFWY56FBAc1D0zPiWgvqWqU5C98a9qQKDc+T8dMAUfqM/VZE0WHIUBFN4ey1XVw1hJTvM3
3ugihF/oSpfNytSMhWI4LLidfV7iJg8c2zK9/1dGo2O3RyW2qpoigm430CZS+LClRbtv1EqOFVWP
FTod1z/P5gAVUN/Mt+6srYkAg1Zfh8BkhVaHAGP6wk6gbt3F+8R07EcMA0u3wTeD/0qc4M27sJhS
Q4+pp+b1IR0bF6QrRz1ZPo5ZcANiNMecYlnpnv+f74LjSqbgz8cGaYxqox6ZW25a7bTp3mROqEty
+s2osZIiePMYeCjjxHFC51N31A6/B1P+MQvZ2wja+nsJns7OwQQxxdDyQvfj6EecewXNnTbckyZy
rX+187ESJ/puZSyaqKssFO7uJ5AyFCjFk8/LU+vZpw6LPNKV981NHvBaAYWMYKsNvbE/DSxSqFKn
A9JcMAifW86vAfRAO3QUzF6Y+wxhind4ki+BmzrhzgKKtaw9vV33WP0EwZGEWqmUQPzgjzPwr2Bc
QXHbHUfmBULQjXmMv103wU0fvBInuBQDvDXDVCfgvUTrM/yZZzsd6EfXZWzPYKyECHZnjH01DwuK
K2CSMwBCZO40J/SBka+6wdl67j4WfrFnT9K1KH5X723v8jkF28vVwWyTFEMY+mw9saZyi3SRGN7m
/RkAu7cAJK9bIoL1UmHWvtKhosPwCSh+DkU3NVgkFygTQv5USzI2Y5fbKV5fxb5YvtWRP8reKtuq
vzqIoPplZLQL41X58TRg/cgpvOkmfuJslNVr62Ej+VDtx+822C8at3BpAv2X6f6mq1z9BEH1Wcmw
j5/jJxizm0fHIPmW258teyfRRn5b77RiJUZQ+aTWgrBNuIXZDmGO2sVOSz739RFQ7ojcZu2k1i8d
0HYA//+PogVDSCJWKXMG0eS28wDGBQYTekf34Dv24p3s8SLTGkH7w8CYA9KCftMyvKV5te07RQbY
uRlQV1cphB217lNSjUgSg7Jx4zFx4x7kFwPbFcUCAoPnGK3j61coO5QQgVAQVnolRjid4/FurHV3
0IeTKuuCbXusy8HExQylHVvdZHi5D2AvQENnF5zoIXwB0Ir26/eCI3kaD7Lhf8nhRPiBIQS+UNbj
Opf8Xmu9qv/6L9DlbY0Rw9QoOlToJvKfsEohE6NJ61pJVKRAiRO1t4FynDAWFNku++ef6k9RgrIz
tbWyDrvwALL3u+pQm4dKCvf5PsGHDMpHZC30Ri0myKiCvsYoQKp6fOxDrV2CbuKkOupDDHANFDR9
/aS72ECpb2Tvo43c9U/RgnnlFlogkY6bZPvqA0otO3LMbujj4POZE9bIXAf3v396rT/FCabGCpPq
ygBxo4u+tody1YvlxeDSY7tuH3oymrn3qghxjFo2tTA8aTNBT8CRljRTF6nenCzuUBV+HleH+V9E
NojhUxaaSRCnxX2rRQ2D3jBMXOJ8mxsAX/wVLR/+qcf4Q4RoygUgXoa2APKCEn0x6l9F4I5AMLsu
Y+Nl9qcQYcZuyQHmgSVA7AZ3mjOA1WsGmUtyk9r3YXvbd5bTs58IO/84L/hTqpAXaClpuiiOMK0b
9/d4Fx5S3T6VbXqUnO59xPxTDtfNldPoGltFywCnG93Rj2/Qs8IWv40hEd6tl0F2bYxy/SlNSAPi
WY2IPUP1fgMxg1/2UNyY+9JTbwz/P55MUPNZz2eUBwLVW+oYOU+avHZ1dLIK/cOcpU4yWd48Bn5K
211AyN6KyCMJXq7/hvcx9M/jCi7MmPVmxJ4+XBiG19obBlHsYchOCb2xpNPQ7wdt/xQmOK3ehqkr
3ayigsDxHjUn8ios0aOGsDMlWvMGJPHOY11sWxc8lsJYyzpMaILoy56dIoue+zlx82U+GPnk4Znz
rR8ygCcqRyWJm5NdF5+Rl9lOG8y38aR4ubp4RtSAgCk/jKMdObP5qlvJRyvSe0ctDV9Vx2Oitr6J
MfIMI7xFj9pBUj9WOWgRM+IMae3aARic8O+Vvv8AWgujNF6nvAL5SO+bmu6xdHAJn3AnNd0FdW44
2aKcO1p+SYbwto9KN0riUxrrftk85f+PtO9arhxHtv0iRpAgCZKvNNvLq6SqemF0OdB7//VnQRPT
oiDejds9M9PjOqJyA8xMpF1Ls55CTgM7q9mRtjPaSjHImpZI+UqMMEA7z7dHzc3U+PeYmk80U91x
CXsXjWzXpqAVtBxfZ+lrb8Vnq2CRZ4T5rox0wDQULyH4tOz6ryLujzpV3dKxfo9lf7HrMXW1Irph
ylhJ3AfXrM8fyKJIdVX4XnEweEpaPe8nqvqDc5pLwDinQU8uZv3ruoJzG7omRvBSAC7L1YSPS07V
4A0jdZM535fJIhml2wwFzPfTCE4qxcBD2w4hdIb1u6VIDmX1UCiNG80YczZjiXYTmTjBS2mDaU9W
Z+CBrJqnIU4eRvZ7sMBV0bIvZt15dgRFsdNvQ94+LR12YbvqdmpmDBW3WlAsqpuQ9rS0NqAWi+We
jsrXcRyAs9iq56bXzxgD3y12BkyyOpgS46Eb/nn1Fa4AUBqWTtHXs8QlI72q1NCgME+zb06znYI+
oNuNTKZkm19/JUZwb4o9Zf2k4IWv9XOtniP2J/x9Xb82HehKguDTtKbQUlCio2AICB14aXOKMcGx
T4B3XeWvlSnpZEvfJyEFGTqnT4YWPrS48CpsjQazccyxYl/tZT508/LeXai4rBAq6JQvBE+hOQFc
adeY51bWSJaJECIXs2qsig54ftoR9a0hmJtnS0aRvPmFVscQPMBgTlFlMIa0N54w8tn7iW67Q/TE
CGBi53rPpkUSkMlOJTiDCWs/lW3h4hJV84aeYuIfaaL9z0EJ+HP6t88RmRvSSNcHsij4PqFyWfIs
mLr4HOdKYHSppNC0kZJ+lCU+p7TQBmNAqMKDsMUvfNUjnomRm9wb0FCuHsc7eTly+x7fDyjoOigz
i6QooB1xdT91B0IDjUni8+1E6v0Sxf16Byq4DCXsFzAFXl0bmWs65q0SK/6YaBjGouNFB1GZi42P
vaK2mYsZt68t0V+uuxF+lE/P1MqNCPdrhBlt1RYOXT0BAvfA9iYC3OgkC29lYoQbxdwXEnAHYnh/
l09R8tFyzNrur5+GPz9XTiNuEbbOtDhKBm0pwydWXqJc0qbejB3eb0sEvaWJRozIxJ+fGZEbTh5l
v2j7PP5zsrAPj5QjeI7ZriM253ikOi1NAZHRH0wnurVaGTmJ7DiCv7DrzBqsAbUKRX1t6Hfaaq6e
WQB9+339s2xGDatrE6IGquGRXWLoelndVstLBuonZ/hpd0+WoQbXRb1BvVxTAW7bq6wtLUCag3/D
J2qKmwwcNhmY45Svdqne4r0EFBOLQIUSe5GWnACg7XasBKRw9DAv+hPihcC2I3+aAGfUFqcoo5eI
ljxD2lugVVGzF6bU+5m2x+u/etvNrW5IiBdGGjqs4GY4os/d3dd7x+PzVKEPOqULH1Ej57hwZVAH
su8ixBA9KuxWSCF1yJL7Inae5xno13hsE6zHwy/8lJxyMw+jhqk61HCQaAj6VjOq5UMLvVZAfLmw
M661ml/m8ECamw4QimVQZ16IycDrcrfV/F2soH6YK9SyCIP5fms9aWh1zuWlswAQkMvOJxMk6N5s
wj1gGF4FUX24x5zHnQai+rdWmnYLAMDe67z8rvCMx+vn43/sZ5V/P5+gPFU3jwnuW/VT9asS3lcE
vs+/LmIDRZW7pHcZgqoADChs4gmfbvSWHXucg+6p9Dqg/A3AWsIkDZbA3nZ3jiqWTa7L3jqeqWOp
mG8/EluEblwaBZx0DOGGgsVF7G8Hdm97WDrY/W9iBKcbZemUZdjIAn7P5LVm7TLlr8qRTc1s1szW
pxFsoEuQbpuTjne/yQK9PnUTWBPzr1R5SBeXlTvbOWqYqLl+ts3o3eQZD+CyDVsTlzSSpiHFVFng
qgHnaYPR184dMUNRPACySmJtmzniWpZgbnNbV5oWLaiAU+ePCcxUl+Y1VkES7ZgSdutk/X26lLuZ
qL5DqZcjCeubv3qkezOgGMxCC7Q+/jaDJWuOkJ/PBQnaqr3Uun0ZlNBrQ2cfDdZrygAwqdt3etzI
3sWNdrSjmRaGMoFby/HFhfRgZqYyGRTJe+drX5NfrQd0yy8dtBwc6ssN8/+VioMAngJaFms04rpo
hdZOVwIzireKc+OhqvZRLkvgtkIwdG/+K0PcFaVqbOgRl9EGqvfGZ8kRJRlQLDtgk1Z/YRQNAAuH
ETvDEo2QSRZuM56shMQ6P91wmw37SY89S7nFhnSv+JP1wl6vK/umv1gdVDDkui4TQ23QM4jNswLd
Arpevb8uQpcdSbDivOmotdgdqnxGcR6MzleBqFNbr1oD3MVueUxa+7HNENR3SnyKCCuBa9ntwz45
ajN7Uuf4gOXg41wkQNmN9tlse2xuzrVZXup6xpB/8R2VWHT6hkM6lbuFKPuys451Eh9REPtlgyjU
pariO0Xusz7ylETz7LRwy/5PCpNSdFmPjrt38YlZK49g00QPMTzEM8tWPZZJGij9lyQ+KOwG8ILB
9bvd9pCr78e/7yqCcybVqPNYU/28YkAHGFFKVBu30PUbs7C8pURVlTV+HNaHqOq/SoTLlEd4S/W+
yCr4LF4qzm+NYDr0lUt/hREfokcYhmHie+WC8tV1sbLr5X9/deRKz9tYzSgY69uTlj2XbVBQP/1T
GxI5/DNd+4xCttcsLTLbboLalt9SxLuqZM580yw4OjbgalUNL/bHc4wFAKYKE38++zMDyS2n96S8
tcODSfakfggB6nP93jazaNPREKNSW6OWOITa2mOSkaKBQNvLKt+pno34VOiHpby3w0cy7ZTpplIP
ZTNKbvKtTPzpKtHHxRSfiY1OXbjKIlU6dbRr9FCi8kSsZkeSELwaOvEyZfIKNdy1ZH4qW+aVbela
+JSZbfgZfrFbjNlhbNgdmeyXKSeBxb5S1XkCjbfXa7KdP+MzLizestUP5d9spVvEGjRsTAAKpkuK
+8wcPBQ2vLyMPYzN3yrN+Bw24U1fVSdMh903qv3SOO3BGu2v4awetWE8tlnjLgBawaLCjtDBaxzn
V6eCXNLA/w9qI8M23WkGmK6JIVMtvSFdfyBa4qes+cVK2FBYPk9mdKZOt1u0ej8V4W0+Nm47jIdU
bV1LhXld14utQHx15rc7WZ1ZZ0271FqPSc6+vXWodq8YilvSydcXWRN002E4aMMTShwd+vDxetVC
ZalJe1Q21GdtqV1MauzaMJQp+qblrsQI6sZ0dOds1vICSmR4RlDum0N2Bp6xZ4I4ob+bD/+c8oTr
zfvBBL0JWdiWVogpYkX7k5AfSY9a1LxrqazHv/Wt4CzQJ6aqrtni9CF16kEZIhgSme66BWbS/FzK
x0Y5XleJTVexlsNveKUTfVwbzBoHVLq4nVrAOeD9OOgFrRwfZVpPmzoGsrvQ0/PhRikwtMdMGRb1
loNc/wjRQaqk60iCz6hqD6aTuJVxXPgUCgaA55/4L0P88388tvCgNbaRVyqF+f+ngMpD2cgPARJS
+tX+35TVqU5s8EJRywKSxMc7zvJ2yIphRNxsoGrJgPoO35HOsmds67mkOrC6sM6kwfvqH8UQACdT
0EAhGhm+jGPAQMRu2DcJJpsnmShuV6KbX4sStCaP66GbQ2hnQdtdkep3FIBoQBIaDk4fB6jSId3O
ZEVvHqFeEypcYwUeU0Wb8aopB/RPd+WJU3ZMD/UR4O83snnjzcvkM86cn5PgL+EyDZZbZozlaat4
drQeXMEogJFxX6GGZoajpF+5aQDv0sQKLZvUQQc/IdLfI1a1TsNB3zun/w+8D5kcIeeYwzyPGX8B
+GpifwDix+Avfn2Kv7O9c9MfLVARVQEn0ij2svmKrSeBAkgFuFOmzgOhjzfK2noulRrJQZI8WiXw
kO6tIZCYNf8zPqnISoaQ5MxK0mJawASt/Yl4HMYW8E4HvhaB1HF/Xdb2cSwTe4PEMjEr8fE4KWKv
apkQ1MVG7nU5lnBAUY4hS0ltfTPptjUUqmzH1hDPCXKmvunTYoFqRMfZy35pLqa9bgx3OVl/MLQX
0Md/fqyVOFET56que8hEUbo8a5hDRbIoW7vcMq21CEERqN3NDsnRM0WLW8meleVbOP5eGp/K8F+2
PtFakKANLV20gWDczDcTXt68scP9qGfu9QuTnUbwus2sdf/pAE/Gz6RS7+KGl1MbP1cy0GK2L9el
bazqgS0Y26oYhAOZCRVRRwmSYaovGQYofoIgD0oeLAcgnO2Mp/zyH76N+EkGUrAZJKyF8oteBQl1
k2iz7eAiwSIC4PrlkB6WAzlqJ3tX2q6s0f22USRasW0SLF1QBzmTuHGUluFkFxOCx3SxnxLnebHj
B8agjHX9CxjpblaOZ0Lnn30UHoyk9Sy1O9mLdpu1C5Ji9ttJ9FM1jgcst7vtqB0jU8HQaXKOUIO2
aAPm68GruynCUND4ncIdRXb3qM7TZUjt37qhHGen+hUzrE5b6ZmOlQcQnmPOZP2s7W+5OqcQvabK
6NhJhLggOi47gF+d0+/xF6Adxq7ugZF5V/5Q7mWD4Ftx5fpuBXdiNkmnWBW8MB3YsSqKrw3A7EPQ
EEzzIEl7N83v/XhiuoFgZOxVwDn6uXnWsktKftX5w3Vz2D4NJXCMGGP+NMGcdu0ElivcYErPBQ2q
6JsVP9gIl6+L2Qp3sIX+txghWmTYtasGHnlM7ejG9n1Tvaix5ZbkpaeWm7Jv18XJTsVdzsrcLNL2
Sbjg4vTJdO3od1Led/lrCiaf63K2PxC6TmCKVLHAKbiusQrVtC55jMMp4fvct2rbJ3YsEcNV6rM5
v4sRgsVMMVluZPwF69B0pL7l2JjLeiQKcGsrNxx3fXG8fjCZRMFfIQIf1cJAdO/Q+FUbDT9O513W
x16R5/7IdD9MMQZuyg66/VYjFvjvhQp6Yk8L9nJjHoG/sQNgDFxxhx/d2fLsO46er4ay6GCrjGGv
JAqqAujGvrI5h3ZZP9Lyfoh+xPOtqR4U0yvGLyAkXtjv63e7qTS868TH7OknSLyU9wAMfsZ+ng8Z
VnMmJz1YFpNh/nCt+KQ173LEfb8lbOywo+l/MrT0HH3l9CXgX0RLrQiW37FvS4x88yFfCRTCkqJq
jSQnEBjZk7/Y7VNl9h4m+H6WGr1LsvRw/R43jXwlTghO6jBKWJnByO0Q0BM16AZjjJ4mif4jjEaJ
mmzepaXrDiJv1GPEAX5IClV9QthvhSd1+qr2slV+/mM/fayVAEHxCxo2qFmV6IOe7L2zYyf1uJw0
D5tMvuOXwfWbk51G0Hna1lZrzznysCW96xPtdUxkdHWbSr46j/Ayj5GpO6OC/FZr1MAyx69jP510
vSgkwaPsKNyRrTx92tQKAS4XxjJKdzGxwdHJkDw3XeH7ScSNB6w5W3UV4rIKAKHn3Q+S+iCmdFP9
11R6LPIX5+XffB2Qy/DGtKa/+cjVkYo6GsdlRIBhY/emXmI3tSSXtvkaW+8S+KWuJCRFDeSItkKN
mbS7vmHuxEw/zl7prF2WoveUMJNo3Gaj2F6J5PqyEulkWmcB750zKSk/q114RPH+lB1UBGmyxcfN
Ro+NsgPlbVYHBfyPspKma5uibAHR3KQB6b4rBSbbCUZyjQWj6t9J3Bxn0rlmGO6ufzmpZMEljanB
qEIh+W0c7eyAvswG/Id6+DcTNrYNcAwbA5P2p00fgGRmSq1DEL5WOLv55E7tOQTHzD/nt0S29C5I
1P46UkxrATiij0BxZ6Qz5FjAEcLsEkOrFayrkhvc9IPgqtGxLoX2izgDamWsN8xRXzA3mP3ivM6W
h5mp2J19rETu0tfr4ja7LfZKnOCmHLMgzsLLHWQf7oE9/JTvw13q1XvrEN6n+yawXebFX4FyxVy0
RH3WSUxxOzNc/QLBgaHHZM4WJ9dp3rCuOHKscT+dyA47+UfZnOGmt3wXJg6HlkbVzmTizSWy+N2Y
7zMqCwI2X+WVCMH4FIK13IJyd1kbf8wyOqKgWnjR0t+gLyMJODb92EqWYG4LG5d64kD3SnNi2dGI
XozxECdflulB/eeYENwQ/lZMIoT6WePMatfiXKVyobGXlvcFOxt4EprstQE/l2y7WfapBB+9qJFS
5ChUgIPljqovtuNfV/1tj7w6kOCRAY2vLKQGankGoiC+vFSC1ZUP76hn2fjsdliP2MnipUvgugiy
7DKNBsRqaKcCtn3SvyejBQoH/a8xodjly9zQVt1JtWbMr/dupH4tUKwAWrssYtz2z6vfIURZYYjR
+RyQV/6Eka+8NVydWQFWq/YOlncrNn+JS7LHzTBXByDiv7nwlXAh6mJDNhiVzV3bvjgux+W87NNn
IJy78kHzTSNciRLcWm2mozVjWN9XlXtNe1ysnaIdW1ntgH+1TzHrSorgulDpXDJtgUkY8zGMbqbp
e/jPmYhgdZjfVrFWBSA5sSNTKDXpFV43w176FO1KMD7K2H63i0grGYKlpXqFPXEHxTK+IakGGaAa
TMuNfpA7ese548cDUGYKWajA/aB4eY6KR87QVRVEgoI22EWp4xVHDMYbCemZd89UdA9KPzmZsuRi
y5esZQnqoNpRxkBWz2XVL/EBdO0o6yu/s9sasOjtQa5//MdfO5ygGVmpTrkV40rnzLd6+ObbGOu6
iYPtKFl4vvUGrM4mLvVMcwrooQHs6Y4+BH1YuabyleNRN83j2J+W9N9YsUPQTkBsooIGRPhujl5m
manj+VT35W21Q7xwKI8dYDyYFL1m8xYxtofZU+yOY3vsYxyrlJqVgdsIrEUN1qDRsQNhRv3Qa0+2
DFxg00E7K1HCB+sB7dIoBUQ1/hxwG6hv+CxneiGAzrdzVxajbzmolTwRgE0vIuZ0CdfIpvZJwx61
OPWZpbvhnB2u+12ZKCEgqabemoYGhmYvQVkfiYGJUY/IQGVkNyjCwNZRVTiTjgR+KPuTaX6n2niJ
OuVXv6jPjdF6S2x5RRm7vT3ex9F4R2Zys0zfrp910xjeP6NYj2yXCAMzE/8Rffm1LwAr2udf6uaV
TE1QYixgarPjdYmy2xWcp5GWQ10YIBu2yocJTBIp1t7GsxMlsjhZJkgIIbTEUhPF5EdDBwUw+hyJ
djjMd9bDFOgPHAIU3JqvoTRM4nHdJ1e2ulL+u9aJK7FzmhHYu3OIb/VdegIHjWfcLR7IHXy559x6
UzHuA7x2lYJVTTSMikSkDFkO1J6iRceNwfbHXepQSfT3hqD36VgrOYJVdLRpoiG0UIQcsM6tFaCr
6e7Tfn62i9cisr9aXXtg5XjLhvho9+Mu7/pdkzQPk1YcCjbsM7Am6HSirjn/6snwQMfuCDIKf+6t
X/qA27GS79Fo/UaOTt1C7Y4xrbETzeJ7fWlr16HAL8lAQTJFy48lNzmgO9o1c3NJFvZA5+SmyNCd
0/TWdgujeox6fb809bkpjccltD09sw91YbsNQNOZk+2sefSBubRvmHKy8vGnrtanuTZPGJ5z5+7X
OCwBM6dgaDGDQIcdZda5SeKdojbAsGxuQkf39czwR73zqti+7RzynJqgzBrLQ5stu9KScVltfmfL
4dETSIT1T4GNMyQFqCkW38y/Lbar6N9DJukebb76KxGCaWYobDdTDJ++NDdRDb5MQK9dN37ZIQSb
bMq6Zk0Hm8S1jfmpJ7f5v4kxwUz89z0J5peycFjKDodgeul26U1vPtqyx2hzS2ptdEIe2fVqldka
YghjrwMXbzh3zxH4clwlsDz2jDE4BWXYzOsk3loqV8gpK0stsWLPUWhQ9MVAI9KwzA8xRQXW273m
cYxhdifbCdhM/NanFfTCTquxxToRlzqCb6n10PA7pkf1kj3IylSbCoJNB+zb6Q62Q4RgKazSMLV1
AArxRdMyP1TJqcDw9XUt3CyhOABcwBqPpqu6iMJEABwwW4WBHuZLhcSKnZQXwOZjgLHysi+y69s8
0kqYoJDYdwF2XYWGKfldl3xexVvoFEhOJBMi3JtKC4OhkYGG30X15sCuXR6xx172AuybI3LGA7uT
WcFmtLk6mBBt5v1Yp1WLFyGt75M66AFUtMxu3RzBuSI736ZrMgBGiUFQCvUQFL8YKUEogvPx4UE1
0Nz4IcdqIpi5L0WAlORV1rTfvtB3gYLOd0ZjakaN1pRagYRiNLD1XB6NTvGuf7jNIMUkSA0cHUBM
qhBGh6xQxxiY2j4ZGVgPgnqk2DsE5ISkHbX5rSgQ8gHVRVXzLaVdBSXxvGRV68CEadI/28TGCpv9
kqXf2Ozs9CF5uX6qDbhkGO9KnKDzgOK1yZTDCZOHCuSi3uKXp8RHIOS4/U7dcVrpfzMcthYpWACW
bZMiqvG0FIPjWgsHbFD2+CEyTeSu/VMctDqaoPVahHnIMoQc5ym5J3wwB1qolm7jJkHhyWxss9aw
PpagICBJI1M64yaHn5a7Y4d2b/vLI7v0PuCf9qO7yJ4YiaaIFd8iYSMhBhe403ZI/HfGsd7HN4ib
98XjG92Qpz1lnirZCtu0t/drFcFw2DCng8nPCfo3l1ovfXjTmnuJWm6WUFZChGc7c2oHFodvB7rK
236vBOzonIgLYFJP5vW3H82VLMFjVSxZnGHAgYy9tlPcdh+hTcDBBkAKLjnXpnNciRJ8FSkNsxtN
9LVz9pAlp3yRxIVcx66o/Num+8p5aGYUkblHQlxGSouJdcw6NFXvmyTdtUtyFxVP9sBOhSOFq98a
tVgpPxHcSBgTAGDEEBxijZnvQLFLeaRneRK1HRFQIE7CnhzspgrZTWKDDjHhSdv8UHB83NflkaIT
xzyKYpdUN7Zt7F2aoIeRxpq8oGhDwNPDzsaAjxTafgc2Bb7bWQPMJt1le9kihUysoJLjiLm/MkXq
vYTfc61wjeZ+KE6D0Qa0l5jzdqS6ulBBJ/OI6W3Hm0Yoqe2sHTDkfiD9dtmRAckZfA77bnQdaQHs
rdv3WVXfb5a7mZWqZkmfJ+0EU5h+Kj8Vt7krfBD7+vOv7o/muSVgXusn5ivP1x3LZhWFOiYmhlXd
Qu7/UWpVVfmsEG3BVs/kxvPzQBX8x9nM/+qAOp5IJtc3pVmIWwEcZmElmH/m1RktmyaGbSFGjg16
zLohqObbEejKTji5ThMH9WIcr59vM0pZSRTevKhqx7jQoDixOp9jS/dUs/bDAgyvjgwiYTt0WOVv
wulaak1R3sBvZhfjTwXFwTx5UB8bkIUj1fayG+kTu+k+HR1IEJitAky2oDO0NBesAuA+e9MtLjlq
tNOBHs0b4047gbXSQzNeEo1ttZUwBI0qPpaNHL649/ETjonZMcXOONqziqH5dp/e8KdBDrm/gSvt
fJAkuNDeGUstp0AQmr3B747dZbpg6x58bnA3rrk3g8nTPOWUBPETvTU5R41Ed7a28D/8AuGDMssB
uThPTZS2eAXYGVYQAQho1vkuWohbh9l5Sp556SVaWsDwOQem6BdQ3LkKAFPicAQQoeWqTvunSK1L
lMa+muUHLUt+9R07ZJjiDxKkO2Ga34Qxx7awZE3jjdCEYLtS04jjEHwr4QAa8AJbZvErNHpXs7SD
bQKXMJQBY28YGcQ4JjQCQlRRDU0r0UubA1FOdLnrmvlQpD+angWlbNZ1w3+AYZhybl0NiYeIKRAT
fI+0QhGhMgHnkp8SeiIDEOgx4VJq+1A2sMCvR3DJH8QJj12ObQqiF8h/4yQ/65PTuUr0oyes9tI5
v2VV/eW6s9p6ej4IFJ45qoYdW4CZ6kPXdN0L9zpQuuZv3cEMnBtgkHEOASyE7WW19E09Wd2r8OQt
JnX6DBNa/qLs5vim1WOXtU/XD7fhq3A2LENSBCkqNPKj4xgSABI6I75dRxh4z4FF714XsKmFWAFw
iI1YCNbzUUBYp9iC0JHUW+pLp15oVvgxJspILHnEtl3gSpDwpsR13ucj6FLxjtzHxaOVIKtvX6Ii
gX3/iAe0x0blvh8NSSy7+ZFWYoULtGi2aOZI8JG6k0F2drdva8nW3PUrNFUe1a7e58kazTDVofAN
8PUy7KRwcrjZnt1R1uzeClthxf/9WoDK/ShKqUq7JwnUQX1YdsMxPVWv+vfmzxQUaEJLpwDf4phP
prwSJ5iyGiukmwHN44+oarlOqxy0erp1dB30C9pPXVlcrGdh9Xzw7NzZY70/dSmAa5ol3aUaCAFp
eVJnbMExegh1fV8pvdd0znMYP5FivF1a695RFLdWnec+Ya6moAVsAj8zIGb2QK3fbNDdqWp/zGMV
9Nro5VYS5MDEI9N0mKPsmw1EWXOq9wA4dY2kfLXmaAIWxnDs6tTyMrzFbpkhtdSAfNTWv68bzqab
QxcCuEA6rFN80lMldEKzABj07DzN9Z+x9+f0u6reRjIqR5kg4UWvBr0iMYeQd7RLUuwiFuCtLNRn
AH1cP9FWhxLa9X4kwRdoVujEBoMj1XoXVb1dtMMuBidV5IkRQRomY3H6f+jzu0TBKfSgS8hnjicP
HBMPxQ4Xm60ntp9RMeq+yCKTrVAT+yWAhwAyuIOeivBQGOqQkrgFlkjnD37+mAcsMI7RLjw4+3JX
fZFXTLlzEe1nLVB4IYaGEnviaD7JkYMPAlPlGB3kO6dbGqKpgClWLVvHfwheoU6UFCAu2Jq1mmkf
GrdtbboJpj0x96mg3XpdS7a8nQY6A9XGrBb+EtQxqSvA+SjwdjYQGbDE/4xN9l1XF/6gYj/5uqzt
L7YSJmikPuZpX8VvX4yXgdGDAxb6z+UUQiHLp2wvqwJvfrCVPEEfgaBWI1XhoUTVubl9LjEezNDG
PFXJYYGXYVTydmza3Po6hfepWDDXMZWIljsD5QFLOyesvpnnZB/PxkGz4skd4mZfKOYeoLG3ZHK8
KJ38Whll/XPJd317v1evGEuURLeUEGF7lHi0T13VuNdqMCVTSUizqa2ahfldakF/xNJ+Fi/FQkqg
0w4FdvCqxYvMfQRE9FL3gAov0aCt519bCRMs0Kkw6I1/LKA6CJi+U/VAkaHtykTwv7+6ODIOxADz
HVizonpfWAAKsudzTuydxBY27w0ZA+/7E9MQqY+ciDZ04O2XERUW6MoeNMId4JB52wfVYawzZidU
6p5lI8Gb51vJJR/PZ3Z2NlomggD7d6/fMrpXZdsmMgmCX570YVwGg6te7VvZF4zoqtMoUYTNp0Zb
HUPQBDqnbV8O6AE2b0i+hc9O1P/J9/DjnQyNYtOWUFzQ8MZgh0vMIMNlaJSwRWYw9l+GaN8lz4P+
rMoSyM1cX6NQBVsHeBsRM0hMHHcY/J95kyx65oiPw27wzV22yzT0KJTvLBjc+DJ586XbYwKZ85ZI
iyn823x64la/QXgOWkcrswksj779vQaRKaaElUcskZ2aGN3pyovlErm+fZJomaiE4XYRa4qvXdzP
YUOQSDR4xTuwmi4H495wwzt0mW5kCJebD8JKmKD8+Yw6H8HDi6ToiBWo2gAO2cGudl0PJFksZ3ey
ftOmla8ECrbgNEat0Q6qE827ODpoyY2D3crIb2JZxXbT6laSBIMA12iTOBxw7G2mAfN89BdWo3fd
efB0sPikO8f0VNWTeLEtfSHAX7QtdAwdrJ8L3kRZZh1YONgsA0bpEgJqAcUpnz2XAzY4Sr/Y5z+u
S9w6JgFaC9JYG7hC4mR5j9msLs2hoGpziTNwlOtwlDHdX5ey1f7hJIZAErKw/ueI4zozIDwx4YRX
oA3GoLtHwcif7xBX+tGDzLtsngggH7qDXMjWxdaZgokhsPvZ+HB5MOjBqOwwy3T9ONsiDAPqwfe+
RYgKs6V2lnL2I0SSY/wQq+cplj3N21dmQA80iiUl/OqPqpD3RlEuqAPgyjjkQbSbdZc8mafSHw92
4V8/0ZYhk5UwIbLLgBVhRBi19I0xcIzvBRgRm2M7PVj1nxY8tUorkcf/PNFLreUJcd2QVFSLKQ7X
EwpWkcXtK8vX0tg1R2Ofk86rExlv0NarsxIpDjovShkWhRrjGbVzvy3TA60i15hbFFjGv67f5rZ+
/P3pxJLiogz5ZM4QlS7AKfwSYiNQOfxvIgTP24xsiNQSH4xgst/AxSG1e65i6UbepkNCFwDzCypS
J/EoSjY6udrjKCAeUk/0xNNe/TEBw9gtHhTMB8lyjLeO+ifVQMUX3gi7wugHfNT7cJpiQ7XAkNVj
Wc5X3MxPD2nQ/WgO3fy2xlYezbdxcdsj+/ksk7/57SgHqHj7l1i4qIuGjI6JqEEBYY7a+ywqd3Tu
JPq/aW8rKYKfH0elROkHh+SLjuh3AHefDzDIWuGbYR1ZyREusy/6WW8oMsQmbb3ZuQztH9U+Rqj4
6LdtF0TOZcof6/DGNr5f18+3fa7Pn/H9HgWP0oxYYK5zSNbvdMcN9/1+OFeHyePksfct/kfnNsGC
JpZy7/h86ID52rfrv2HT4leHF5wMYSQZZt6pGAr7MGb2PXrnZ1LhKZUmqpv+zOK1LsNwUGsQRCXt
sGBWD+UuZbo3usuIiVv9SMglXc6NLAba1NB3WeKIs2kxZypnZIh1klxCLIQwTfHKIZGoqLHloldi
hEByCccFKHH4gMaAVrXqvPaVKRs9lB1F8GJAH6zCesBbPee/9SF2i/ayDBIteHvwP2miTYgFqklA
4IlDlNYMfFIjghr06PmBxLL2LDT8EtVle8MdgsZtEImj+e5y1EZgYINJ+boebhb3QSj49y8QbGGh
ConpiKskSx6g/OsCd2fHN3rgWb3YCvdz9CcbyRcSpbL1nk0bQGQHWkqLrw4KAXM7gAp+KZA86ppr
kXunuE2n3WBIdIW7kc9X/C6F69IqyQcPd9mbnA1GmaogN7Btk7ZuPz+xymfJ8/Xb3JIFJnjskmLB
H7ttXKdWshJadYpOoP6hqrhOf46d3ywOkvHG0H7+b5IEJ62x0Rm1EbHx2GUPi1W4Iyjd8u6+Bfzk
MjUSvJEtW1ifS3DVNSASMFiMEHmeYiByTwFxOi/WM+/6oTbjyrUcQRmJrdRDHyNyKLC3ygmjkD3B
J3N0GNn4slSW4BaduIoW1LP+S/DHyakqyCK+nOBv+/oAcol/IvJ/qySu1CJd1AVgWqiVE+Cwdg36
P23kWthRkFzflkFBBPbGMLCAGEUwqMiyBzXMoH70YfK75+IOZWtvSjzDX07Rob2LgszT7hfFlcjl
7lY0Mf3/SLuu5dZxZftFrGIOr4yiZNly3OGFtSNzjuDX3wXPnREH5hFO7fPsKrcANjr3WjLgyFBa
prEJI3dpY0nOcjwxOXifkUBeb3lpSHnYeZ9t94gYqDGQdeCJsYB/KsaLK4HSoMZI4Xu/xO4+Ctq6
wbnK3S92FcNmUUMzCb3VoHIWlff6r255GnnjxLumAjUmTLYrYBRkU6il09VmTHAQvcrsvjgqrdeN
v+vMBDE6j1aeqvKH70PhrmU69mSxTA5DL+A6KWePqPp5/isHUQW6N7agzXZv+nmEzEbk6MR7R+aW
TMbsTlIWNQSYjWgan9oh/b7oeSiDrkKPZBQnpvZhEaRzOs22QPrRLtrpTqlTbESNbrL0iyfqzyVA
RTNJPJYGhqU00A5M0j1Wjs4ldlHMBQM4hd4dQYKD6TQTDXxVqL52pnLB5pVfAUE/bhX4MqBCNvrb
bX3fVY7NddK/b54zkBYasRwRGQgwtkrkdPIxz/9EAZFo4EVZSG/YTCMp4xS8NxbsewFI0C99f257
jrXd1UAgjKCTpaIXyvbUQJcZrfVkYvJbszEQF+UHkwRT52f199v3tat+G0GMKsxWVmttDPXTmpc4
tuypceoUw4x+lgNVufmsrk+3Be42nxQdMxcYXscwENtWy9K2n0r6fHtvcsm3ys98Adxv5oMQdBgS
I4c/ycwwlobWiGGpUEbGmeiqkGP9AiXqPj/m3SWOCnuKn2+fajdt2Qhhg+vMGsu6o89YDYaQgokY
fu/EXwWv8fIApcZfql3C6HborfVYkbmMTvXKjRflPVtyPanBhN5NCYxEscVJUV7y5DftUx6I1vv8
LV2TxvzX7UPvJS/ItLGPDYAhbF4wkUdGtFnIFqS8WfNYCA+rFsbGm9mFsnYwFk7pbLejpxgSqgkG
mN8/LBtJhVwqCfadMNAYH8bH+n1tZUEUXmK2kJ8B7/qyjTj6940dWeQ8yWDQkGHkh9To3Vm+F5vQ
THmMB7v2aiOHucNplOV0FHCHpCnOJIncNu9AeGDwrm9nBhx11Ov1MdFbPGQFKSrYrL/whXNKE+Oh
a37mlg52tWIjiXluSZ/GgxyhbT64i0s7F8UzpHnDoUU3jbhTQAlGxYPFhcHbjxqvktlea1lW0Yol
VSw/IEKlGMoA1T/RCFU+jYfbqr9rnzeimJeG7cE2XgQ89xqgrBWaoMY9wUC0Rdweu7m3ZfFU/71Y
s9HFlSwAHo6gi3ScQ648lEQOdYHuZGSbB9hMEJkEt0XyjscEjcTUhWnCRCwlFA8KLXe0brlbctmW
C6xkom9yW9xuuUkx4OpMFMURcjHX2ZtxJ80mMib1fW9gPUV3s09X7ij4FO/J7U42bqVRM7q5T1Vo
ESYD+wQeiHhybpNfiZs7uj2jU9KHsTMF2dG4cHt6+0/wekjmUquymNXeGBBVxjIGsn6n43zsTeho
o3sVLICRmicirb7e8QK+PbY3vP6raMbLS2UUqcM7oG2fPgyzZdeGiiIzCVawkguCdEiF5LXqgW0u
5kGdAHwzX72sV120YlHy+xW1ZuIs4GFZhN7Bbvjj7e+/bwSvP48J2tp46NOVdjvHpbJNoXTMofI6
NeYEVfSUH8LezS0wNr0Yh0LI1gVhrzV6Ql8fzHgIb59k3waBkA3kekBR+7CJOKTiNEgdZChoxFHr
l7nRSx6qfnHMOIn/rou6imLN3arNcY2WAUx6AUDJU4XZGiygxAbn4+w/zo0c5nGKBKBxKDK8Qz3S
1nAfDAfj6+qg0oBFEF609t5e//CVNuKY1xlj2bBoI8qArmffDflnsc520WmNQ3TJXjLhkw7OmViP
XuJiAm/rYIPA3NcFbXCrdfTKtqztXB2OolSFM+gjQExl99FwqEeCLY/0SwQ2H7WtKWsO59vvarGJ
FOYdNAlLJf82K71qVKUK7Eg3X9LDWGPpbzTdiLuDSv3nx/u5imE8eVT3ZVtX+BzCcl+ZPzQ1rCrA
ABiHcb6M1UGKf3NUmtqlWwIZh24VubD0KXpu0g9wLtzBrVIkDlshmBbLXf6y5r4GgLoCoxeY0AYX
078vsqiVQVrnd3JDxNKABShc4VnxdWeMnchtDgC/OPbu6lHnUPvKK104T/3kLPick+++sM0PYczm
ioqG0eQIZTR79aPj5MoO5iIwijGg/mv6s4t5Si5b+n6CtJHKWMMCgy9Yant3T8pn6Y6akO60Pok/
rIDSQRiNbXGimd1Cs7IRSS9i4xGLZIwtqYe/JwlaOqeeevoJSB0PQ32vzNiD/7zmvIWG3YbdVijz
Xta1xYZBB6HV3V9zoygp+vIXWqVSDoJjOO0dcZevBF0ectAqjjPYDXE2R2aeUdlNQlIDrNwVk/k8
tLqvxMKvSS1Crcfsas/bONgPOjbymFdkSIleYqoJzie31aPotcc2oHkvxbmgaKXIorD4zIt1do3F
VSq7hrwCJV1oBBDRiV/l7r6bPQMox/Elsy569xItv24/mP07pbU/TcMYOLv+iQKnmK0qIpwmHu1V
+K5oRyUJs+FpSHkdoP2neRXFeAlzgIiaDh5MxCfFxWxDY/XW7HL7QDwpjCWKZaGLgQiJ2Gy9SKmr
JQ8zOY0NJznjSWHMTGcCJS5PaWBYPrfas1W4ZHgpJ//2WfZ24FHivl4ZY1ew6xVlOm3MpSiAwJQp
76YcJWhhwTB6900BdY52UXl8YFy59Pgb46IlLdBIKviPsi9e0jX2q3axCyIntjRnl1o1/HnO3CUT
z1o5nebJ8lfNehp7LPJF2aNq8VYMdmM0RGYq6GCxJqZozFNsyZj0FsVgKkCe+5Ie0ZwJOzizJuBx
Me2efSOKHR7JzVUGNDs8iHAATatn+dlD4cN/BtWpDls/+fpnqelWJBOuFZLVRQYg9Nw8SSVUWC1b
qtVgmounmCyHWUs/39ar9/XxD/EBiqFoqSlgimTXdoW5TwSToJoct82bCi4hsUVQJg8HOWlOrQr0
s0Jz+ilComr3mTdlhzQm4Qg0KRHDOx2YFEFG5Ev996q6b0Z/EMGYPBeO3M/fVkzJ2gSVXOQinKx6
3zL+86tZgGW1ExYZhGSra1Y/y7q39elOzTJ7nWXH0C9DBhWdvds3tR9JX29KYz4NkDyUWGzh8Sjm
MCrhQLyMz2B0CQuv+sUDBN43xtcDMhZyVUhMEjqhl1jf8iVogJiufJva30nN8aTUbtz4/mxnCy2C
ODKVHqZ4eGzo/uljZfBujhraWzIYE6lLtWwtxki7WDStah6Wg4jpVLqh1byOJx7n9a6JUDZfirGV
s9wIslUgOug7BXBwzX3b5T4xEtOexixoc+UEVjB7GgrsayBnbRMe59i+T7h+PcZoCkaVkZRu4GMQ
2h57EsQlcVe005qa186gkQ57t7CFyK/BdolJLSYOw/M1ilaGOWyM9idYtGzJGgMlA4dpfq5K4des
6ZyUcu9wGxPFakyuSsVKVGRKRhuu692c3k+p0yqvf/DctmIYpUlSNQJAKYzvOBaXZujseiUHwLEe
k0Y/l5nmxnPrWysQDQ39qNfov82EY2V2c5ntb2AUqTTrRkKLD68wFI/qsbqUoPpU7qJA/wtyDLFf
9lR8o0Fu4iXn+BI7JQWH5a3KUzkfP/LV5zH61CtSV2GdktZ/RQfY077gdWHjJ0ATwjiVM77oA5cO
692G3hLKaJaUVkOq08KlaJWO0WWHuiE5UIXmYAbBtWCMr33VndSsudeV/kDyxs8mLdQq/RP0365h
lTGj5sZWdWj0onZEuT+s0+KXwuQ34jfFyP12Se0pWnqggef2JAw/C8B9CgPABwX9OK3pqRx0b8E4
+bIAP1HO7HlIXJnMdlwAjFRdEfvETqUp91rVfl0lEeS2WJbJB2xcTpG3jPljlscvA7qgciRxsi7e
K2AyEHPQFk2MTRQ9Cwxsz4/ytP4UMWlW5gVnW3c3pdxooc74AkmoZ9CKo8Y4O9ZD8kV30qN5KWzU
pSy7R5E19jve4MHu6SS0LkG/BqQxdpxajJt4iHU8vm5YwIFtHDvJ8LBm+1wbA+cidw3YRhRzuiVr
52ykF2mWiupaGfEyzXwDX3BQiyClrLBBUbS88+06c3UjlckNAG6ri7GIDMQyB3sYAaCug8WtW5pz
tjaVXa2as4jEX+LnXCIPAphNM8XlWLg9t7j9DYyFM1Yy1T0l9ixgUcyAAsSgVn82AsVZznx8H/rv
PrznzZEZY6Yj0aySAWpUNtJFWpujGKucouYe9Axw3K56wxgqJU5aOX3v1nrmUT4C+fWAFvFD9al3
idv6c7icu/9i42bXPkpAf1KpK0RjH0ffJClRJ5Xa3MM+qhhO1r+Csb0Uv3O+1l7IiY2Jv2WwgyuV
KFQCQgjaxxnuYP+BWARLjHKafBk8GUcD7KQPBO3/AtJ6/zVeRTOR59g2U57B/7tg0kbu9V0lpz6q
7IzHY7p7jTLA1XWUQQECxWgIcJGyRqlh8RvwAi215ChYtQT5AMet7r74jRhGSZKua4sshd7Dnzj6
oj42IglrE1DdGfFrJbEB7vB6++vt3uBGJOPL5lYp53VA7N6v5w4ruVHtL3XtKOrzbTm8G2S8gtpW
fdzSdhCYHY34IpvnvGg418c7C6PsnVhOStdDGyrtSZN/gGvZUF9i8cftk7z3/z+Yi+uVKQyCA4n6
jBKOoxfSq6NXWGVpN1ETGuoYVAomTFTRi+XSNurEaVDa7cfkzsjih2pefs168gSsg7DJpbtknrDi
sZ4wK2p4XVT8toB5OyvzpwxMhkh07V4b35YkvYxFdZFX6RMwzp1Flv1YVu80TMmKSvwYZ5WdV4I/
x8txJAVHOfZyLXVzUuZ5JXol96WAl23lX1GQj7PJnupThY3Liaf6u4XErSzG25nWBJC6CYqon6u7
9H7sUE6kjaYohI9L7/LaLu7VuzSxeQtSu1XirWTG4yX1PJU5LUwbg17abdF7Q3EpZ8FTgJ4V9UCH
JuZD0XW+MZocjeW8CpY8dtCXqOqpV9CJcQ8AasR4HeImHh4/x64o9GdsvMAwKAU63LAriTp4Uo3V
h1r0ZfVl0pYwFTq3Ao7L7UeyfzBUTDF/qmJunbnTuRLAA0w9eLmgtSE+VaMBkG7emu6uFPBdUFg+
sMCw2zjKRAoiFtCZon6QzEc9DoTk8AcH2Yhg1BJsIiUxKIBBF/X+MJUu6QUXONi8UHb3E23kMBem
56NZjSCIQCgrOhH2itYDYjwv8y0kMjSRGi8UXrP+1HC+lMSTzARb2BFox4UW1ujYQHvUSrQp8mA4
UmJHySvusXZ/MJ8ouho3e9sbHaB8JX9/P0Yv5yIa54ZAtHicwvIIWDVMtain2OUWPuj1fbDZCgXR
xdYBAjrGNQArb86a9L33lr3nqvl7fkhpfTNvtnkYjrsh0VUc6yIWGc0+OVko3GyCoddCcWVjdFqz
9/rKsJWmOhpz8QLtbTkGZd+YbSQzJlvAmOs8t9QHFn7c/a7b1xgYQ6vyyZhfSXkSu3DiTdXsx7Yb
mcwb6S2jiPIGM+DqY3ZR3P7VMGxsi8V3MDYOhvbRTMcIBjD5He3n7de57zU2oplnM2bibEQg04Xy
Sp+xPYISfJ4D0tF4R65bUqq7/vRqXXhfeL8EvpHMPJtsnI0MAAFofJ3pZOR0kD5p9yWmm902rDwh
HDElfgIICOfAuy55I5Z5Mpjx0dOhhiJrD2ZAcYtc8wJ6Oa8MZRckb+hcz4dVtfmb9DyVZmJTSxmF
CNAkCOAS+UlrRbvMcj9eG89Qhmdxjhyhq7+Is8hLnDgv9z0a2/iuOOoBDbJAbhJaoz3cjUGEqSbs
Fwtn4qJFHnDHTfet0j+2QqEGcyOx73S0xzHh66akomPy8QoeiMZLymdRPZTa16hzhZRnhekbuWGg
FMZAWRIN/qnDnB1aCe6D1Fvs6iD6FKcg4Vzqvt/EMiltFWnwnf8+oaBqU2lQHH0N1slMvaJ1sv71
tqa+Vzs/nugqhLlGYdatoaK1ba3q3jSls6eq84zyi9Zor9rYvyGlDIy8dUul9skquysx7+VyBlrN
4ptq8SQY3c9ZrX11Tn+bZHUGsTzWK8ArAAIjZhm6a7NN+snuBdkj+uc6BdRVP9/rqJSRcnbUmPim
PJzFuAiiRn4Ux9luhsGXO+XbMI3e0GLFp9SA2JMcSNne65LwJFWVX8mTn9bJZQZp+dKhZCml921a
2QsY3EBo6t++pf0SFt3r/f9PwXz3waj7HBv61IAtGK7OvdIBXZwU0BFgrIEG4Lz/clvk/kP+WyK8
L/Px01GOUJqju7Z06CkPZl/15QPXK+zHFVc5jCcyFlIu2YyMrz8m4eROd4mTesmDGc4XGloMTuJR
95v6f9IhUv+5Uux2/fuAQ9yQOU2Rn1WYmZKTMFWeNQkQ7BUqpDwi+tsvCds7/5al9Nmk5zUcvZkk
TpR5xvitLl9uf7B9k3+9SMbTkAwDeXqF85AW07GtGLZoN7aSP8rE7vPscFsaTz0YB2MQrbFyEQo5
zoujrG/69JgJs60PXgtqOUxkzW+3BfKOxzgWQQIUek0GHM90SHZazVd9MrGzQ+y6ap3bsuj/+s82
SREZwzcXcdfEEwxfLz8OrSct3xPdFcjn21J4mk//vnEgqS5X6lBiOiVK0H9PwBFGkTeE7tStr6XK
sbO7RwIfCuiJkWZ9AAuWh7hIBfRf3XLA8lEEBiR/AavCzKP/2dX0jRzmMykmyUyzBecmiismAP5Q
iY45S/L7MdVGBvN5pDEjhUqjuTfiKL5h2gXoO33d1QF7rnidgg5S4fBaSLsBxkYo87UiOe8spUTB
m3re9NA7rSM4y2N2HwNWAaWOp9vKwT0kY/E7sSIklzs6hJ6fUjP/VGMYeZ0FV5OaU7UWJ9PKH4xZ
+iUvktNJMmjexAZQxyK43lLAHzecC+AoELviI+eprlYtAtlV7p4mjPmbkfS8Es2B3eFFrzxZjE9o
zbEsiG5hlSFMn/TCtrBNFLnJgKgZzbowOckHK8Sg3oFz57sh3fUbs2x6S7+OitnjjGogO4ItUQRv
TB3mXCyvXWOmUlQfPEYZIOz/fvqlmCey1dF+pOFk2VOPuFi2zoV6mqM/69RsZDF+oUmVBsqEVEB9
NIPysJwog0R/l9ml/18wVtD/9sF0bqQxfiHvx2iVZFBbG5JtBpKLSMWjOOGLYwIEHXTafCaEXTu6
EcmYHDNKpkQvMMtSW/GLqb1ECnEG41JFSWwb0WQnlsWDudoNwzciGQtUK6QViAxFmQGOQLy/qE2L
k+hT4DfeGNW+Sb0qC2N5mqTXNb2AYzcAWWvlcmCqa7BoGifa3390VzGMwYn1WtA0IqCKS3xjiuwC
OxD5RTM4mM0cMSoTVwI3SzEt4B27WnuolXMdPcmFn8rfOU+Zc2nsTo2RFF3aZVAKrTmn6qnIvXZx
dTWIusxWAUI5FaiveFWFMwKN8nMNRJWW56eomfrwFug8PF2FMA129TIBAE6M5UGwyDWpPfSN1wt4
EJLiCqsYTJLfTYDq0e+z4nL78LuxGbDsAD1kYhaVZSbT8xYNrx5wFXrzBr6FMs3txjhYsmFH6p1i
EGce/dsSdz/qRiL9+yaUWZsaRf+hVkD6Fw7TRcseZ9GP/gRzXt1IYV7dmiurJVUymtzpQwo02m6x
1eS+ie5VMQk0Xq69q0EbacyzaxtTqPp5VNwRa/DjfC5JZ1s8QKr9PvpGCvPq6lrpVilqFLf9TWEW
pQPJ7BZeDrt1PuFTou8arqs4dmtGjVWlyZdccaVnPUgPyic6hD3WNp2/jrk7iRy1eJ8z26hFWrVy
IQL+2a31UwSUebFu7AXUB93zbfXbr+9tjkWPvRFUgO+t6wXAURKgm0x64hai5uq55CmwAGm5OJku
OLM43WXW7E0S9pAXDD4pSuaQbvo0l1/zOOW8/l0Xv/lJjIs35jXRVwsfdpEBJICoyR0EbEEvb+bw
6/bpd10uFvHBxQD0SkD1/PvwUT4B8E6pFLdKglY66bzh/d2HsPn/TAAh9isAM4dScYcfcvnd0v11
4gVe9Cd+sJQbEfQnbL6fSYo2sepUcUkwArcPIw+Csz71bvoTC54ny4156xe7X2cjkDFYgx5bkzjr
MCXLabFeFsPpmtOg3i+8RYv9B76RxBgtDAdl+UhNoxoQ+BwgxNJlS4tOXGPggY9kuhvDbuQxZouU
YMpIMjwFTQ/VBWNmfq371vxzRSDUwPz/zqzm820F5F0mY8OiNqstWchUd0m0F32UXs12Ac7o8iqh
PqCXM0ffOfpoMhGEjgXSUkg12a1AqS1OXqV97nlDVZwjsbscZqwkUSpAIZvkW6KjZSg4xVrfi+VX
XZw51ot3HsZ4SWu8WirIw7DBhzXq0DKfm/rp9hfimAiTMRFk0sZGmRrVTbQSiCWXNvFvC+DdF2Mj
JL1ZtExCyIGdERSBDBuwXhOg8+ZTXqilPU/cFRjekRiToQiL1HcEVolIx9ECaJHM+Sy8l2syNoKY
KZEsrA4jyAe5mgNk/2PklyEFcIx9HvMkVxpjJ4Q01zOU1BTkvMRTsLyP+m58l4YUwJYcRN5eCu+D
MWbCwMjzIvctoptFDAs1vss64Qm7ON5QfhpTI7itHvS/3bDv7HzZYMVd3A+zinnxzOmrJRzLkzz1
jhG91WPlKcnKydA4b+rDsFkNQDutwW0qo3IUlM5Zpjgk8uvtY+3GN1dbazF1CsDTAcEi7WDbFeiE
6bZp7kvmJYkPt+XsF4M2ghgTMaXmIscrnIjWCmFvdF+ksrdFvXO7DowwVnyvSt8Q3jiqWfi5JhyW
8Wu9GIfUSp25RWP39s/hXS5jTVYEMjk4P2R3ApXVFJTG65pxvh9HYSzGnlh9Pw3pJMhuXzR+Jd1j
7YDUlt/IR1TA9OzxfzsQY0sEsVmSZEYE1Vr3lVXZQ/s2Vd/+NxmMNZmKiVSIBUCR1SpebVZBmqrY
EuTFG7u5n47SBEgEdXCsMipZx32Wzakhu6Se/V4Ikcgr+XHVjhomNkTBJenLn5zrKpBRzUbQSgXQ
6fhS0SU1LvVwlBaO+u/r21UEo2+mIqRG1WE6QjQcPb/07XmqOYM1++bwKoLRt1gepEEzIQIqXU2n
Oj4O6udB+9QTjif+D3b+KonRNSVrSnkVaxVFgMXGxJXdmU5cCXYV2YJ6xN7YUPtJiwX9n0KS/9HD
vcpmdFCNyLQONMwu59GZh+VTvfwmxsx5u/ue+SqF8WSWRGYZk4yKa3bTiaAV0Eerf1vpeCKo+djk
Cxb2KVcAU0PE8tD0p6bgaNz7kv1Hh3U9AxPSypYm9Sl6wG40uU04B3UwD6602nRUhU6KRE7Lw5Pi
acaHnTzFTBtQPMBJllkoi6k7qU2YJ6M9C+Z91j11YnJYLWyQ9Jd0LO16ljnqse/O/jk0u6BXx5Yq
xAYN4qYYGfT6Nk3TWVgtbBaXnOCK86Q1xmpUywyGzkVS3TI7TNoZxe964Txpjo6wa1axEeeCVOA0
9fAmavObUfY/bmsh7xCM0WjSMkoKYsAu5WFvPeXqQecV1rhKwZiLohulVBqRzmXhECqn8lVwBrsp
bN1PjuqTzHm6vBMxBkI3x0nKCUW+MQKi+6b+XeepOcfSsuiSap0bqjGDKjKXwjq7F7Eh28xYUvqC
Ndn/7fMwRmKuc6T5hYjDtKVr9X5ULzYRvdtCeFrGGIpek8kidbRKmFpObogPUs4dkaD+7YYxYteo
zUFMZCmBnoEG4rfsoPUYKJYrvAqPcPMHhV4gxxLw1O7DyOySrGadIbuyOk8dv6SzOwmOsvShlJzF
XrfTMsWG2kGzznMV3r7RXbgmtG//DmHYdS3BBCzToiHYxbCer/6q7iht3HTCVDtAdwZM29jvWIkn
4a4KeEMhu6uvqm5g7Bij+SigM9+z7QS1rCYEAlmo+L2dHymbdnsHLu0Hbsq3/9r+kcUWY5tJr7Na
XlS3KJwqVDHFazxl36OfayAE8l8lWX/mjgbSCPCjNl2lMhHiaiZ1mqQV7GKV2/UQuQZZAo0olZ1g
5TA3U6fPI6csFSdfMB9l8YYxeadmTH8RRf0wKbnqKiY4x1Lr0A+KU0cNJ0TYrwlfv+S7i9/ECHI7
xgRcqihbuhLQc1LPeFIMm9JaKc4xsUtwT7qaq7xwtJd3PMYpmNoMLhqsAbmKDbg6J8GcAIXDpJQ0
DSa057D7VX66LZMnkv59c9JGLsVVERENGQM2eoUJBB1L7TYqnzqPfptbusP4BwG0sdUkIPMrO5AT
YIHWX0ffwJXSJnnW2jnnZPtzypuPyMSSUm8QQGUUKOaTh9TAfJHkG+t5mYJxebZQj4mDhZtC8a6T
8RttC9iTrkDuGc2hqfxYo5+TwrGvPBGMlcnrRsz0ItbcZnrGAWyrxRDi022t+A9Fg38e+gf0m1Xq
+r40wS4FO9p9oTDigpd9B5nEtwk7hOq99YWL8rfrqgwQh1lANgYLCXOwMpmTUmhE2S3M71jbzypP
Go/19CUqRztFwlPJqS3h1SG1SYAWmXNe325wcRXPloZTaYpzjFsDcXbOws4iT1FZ/Iiy7LeQRl9F
0vDm+nYj5o08xpZKq5haUYFse4xle7QcyzoVKgrtvGFj3rkYm2nNiT4hc0TxoFqdYja9msy6o41l
uJRzbFdm+nZbeXbDms3B6HfemJQhJkjsJTCTqcR4riVip/PMwf3ZfQMbEYyhrEs1kUcJBZFkaO0s
+iJKb4vB6YTzvg9jGWV5Spa8RBqnta4VBZP82tQ/lJS7HLN/FhWsKZYGZmuWXaFTmwEznhKKIB4G
lhCfTXYFcHsAW0VA6CWfRnt54EEF7ttGkJ39LZQxxmlUTJocI04yjcYuNfnOwONSZmycCqNPpsHr
wKZiJEDbtH79iXZcJTNWWTQqMHsWqPnM5bNEvo68rQlqJT64mc3JWAtsJEDsBT0hhvnp7LEZ5qHk
lT4vsN5/VddjsMbK0jVliErVFcfVFguvH4DToJ1U6UnhDnDva+I/stjkvhVEpRtpK5zykkmJjfYz
zeSQALldIITovjuZLYQr5wFwFJNN6SNgf7Rxh9bcOki2RH6aTeE1uuzf1gf6PW58Lzabbw2lE8wh
QotbljFr/CuvX0zBNfonRfclHhY270iMadLkYR4zWQCCa6sHAzEOnak5CW/8nSeFsU5ykcUdEi9E
OtIjmR7i/rMycwau9otMVzXX6G/YGNlkkpIeaP2ySxeiKHpBHJjPoAjGjk7iWa7E0QXeV2LsRb+k
Vl2oGETIagEkoqsNuL8x+14b8WGQjx2vpLqfQ26Ox1iJfBrmrhgQlk5++83y42Pq6GAvHABz/1+s
7u2mNRtpjM2QJEw5prRFEi12gg2S5bMyHCvrMarP83RWVCzkLy8F713v+8nrs2ZMiGImgwZoGbRC
xPvYOpPi8fbL4pgNNvUneraui4YYrhuPgvHYYMUbaOwCj4ZD4dwem++rdSprWYFUVBako5G0j2NE
3qy2wjJMvoaANzuU+vJai0pjd11uZ02NrTIQywEMuxZbr4o/T3GKDejpUkSZapNFdIbiCdWxxzEX
vCUB7kIsJjZSIycv5WBYrFDM1zdkS44Grg+j5DFh7PJXqVd9YKsIub7GwJzG4zLPUqifhQdsS9mx
p38RvmnYrQxUMIRiXByrJeQ7uGdC4eX2l+O5Z52xU1WRduh4osTZ9Ecd2IIYRSRnNf5pmu6wrEBd
Qk1h4SEu7S8KbY7N2K2+nWKYLRy78/+apAEjcWje9a5J2c0fwG7OKbPyrBhL/ZfqfadZCuI4UXcp
CEsdaE/qS/1jdXr0yoWQJ/AdoPCGt9EZO6aWNdGiHFwEZiMcOyuzJT3+NVqVgzaynYqFPUzGVxP4
f3ZjirNd1UiwjDlxxtH6pA1lYgut+juT0EcEnc2Qki+V0TlqirmFpAcZb2GLgnbQSOlZws8ingOL
vAGW4m7tzrUGEmRw1aMLBb2qsntJAYLeMD4PcfQt1quXckYREGAcZjvjP3e+JUZvWp3YaWoey+xJ
lOagILGtC21lp0MbRmBvQ4faBkuM0+bAfjVzR0RAPy+6o9dJOKaCB04czifbNSomiCINC+RmmExl
/I5ai0nRIGtJ++9T7ph6aIghkuvbD2A3utpIYQxyvOqYjitg/pUW89jVcO6M6ZvVEHswql+Lnnm3
xfEOxVhiqSow554QpH7kQctnuzTCTv80Shwx+2Wl67HYyQJRSEw1KlAZVR7qb6q3nqz7GTAQTusC
ENkpPHJYNKc414fbx9t13huxTKZZzJo5kgzWZNT80biQEQbZM6WfYCaaDN7+E89164yG1GOzTomM
fJPOt/dP5dcB/GPJYUGUKh54hJO7R9uYLEZRwIKHSiQdgY10V5TPKYZ5MhImmSerAO/k6D4nrmNn
sldliaYZBExuVvhLF0yggOIB2nKyF3ZTRkfZfB00nKcX+oNeaL5VTrYqz87YHBqAtaUSUrRI5SgI
TyqjIOaaj50O6nYXRJppcW8AOCo61dqTUb8qgk94jG6ce2RXZSz4mWaK0ZcqlB/Tetes7d2orpwS
ASe6YidbZ22o0oUOfI9KkJKLICQcG7VrNK6qZzDesljbfiYReoRmndpGWmNG927AGlVl/b79fHkn
ode5CfVHtV2VNsfzVTGvg4WpTuMuTXFCOIOedSNCJXIBsnLMWInH9NA8I5V1DLxZCh+uhLdPw/P5
LNg/0Zu6tVa8IuE0uF2oHBI3PjceFvC82uev6u6XMjffiTERmdqlBZjNMOx3rEJA1B7W76iwnKpP
6gvFAsm8TAdBh3P7lLsObCOU8Sha2Qi5Na6IiTU7ms66gYDDNsej9Wfjz1dJbNlSXs2sHmjugtVZ
TBqCV803Q5S2HSEo/fH7n6CrbkJjdrg1ry1tTvUE1l2ejp2ZuoQ0AYjM7Zrk7u075Fglkylc6rqo
KeMCW6hi20ACYEz+TgPWcowfxxqx860TuGXqdkA9vawuhYwwarHF5efto/wfadex5Laubb+IVcxh
yiippc7RE5btYzODOX79W+hzn6VG00Qde+SBq3oLxE7YYS2eDMZXRCERrWhA3aHs/L4/lYNjhffb
Inhx12TcRDkIS1bO6CZPPoC7foBd0IuOExLpzEcjnletX/d+pkSXECXNeLfyC48xi6oINiC412TZ
F9E+1a5MkM/wCCt/4yzOYpgPJ+iNNqldT+doKfC66rVPBUpf6nfdF1Hy4s0w8E7FfMMmTAErpaDm
26YARtUT+PTBUVQbUNuc6PGbx9b5ZIzL1YU+noYaditKARkrGyD52XLKwFPR35rhTaruhOY+0/Zy
h+rD/LSEHLWnbu/zS+gsn0nTJHWZ06pB9SEB10qdf5Pan0Pe2uorgebEPccfrvfG0U/6f31hvPAE
eIRQLHDc6BpTCLYEAJ3qyoD/jQ+8VdxVYzunu6yLauVoaoRCVUBx45HwrZDcqvrKMbbVgHkhg/FN
vWqqlSygxNeAoxMQvaZ1X2a3hYWqbIvOuIlhEQLwZA9RmyOZbih8urcLyUxpIO9Jk6DjjsJfCMiQ
DuxSSix+l5cbsDNiJ1Afdgl2zkQjtZM5zzjXuGofF8IZcwzjsbF0+oCpYRclhnCS1EnFG5NXxOfJ
YeywmvVZ71QMOhazN7bErqpAiJwRCwjbX3M1xFychzHCJC+bSmoQpnM0C5KD5Y0+MoLDHzULzmIs
RlsSqVXrscFnG/UW7OOip6eCHYOdtsVASjXw0PJXk48LcYyKaHXSxroKW+sLDBEsTQAMaKeZ9T2J
FG/MZc622rqTvpDHaEXf14BtqFDFeWfZw7KDdNXsoscQVaPZFri1aK48RjsstZnHiiKe1eBBbb/i
Pearb2SXfw2BZzO/8IheOf7EYpWkUgQho6+jLHa0dLRBGFVGPGBRjiZ+wktCJbMdshpJ/v8gc2iV
Uebzg9O72HAfFuOHu3FpS6N6TxfDAB1nV78FTvh+csYjsIAc6xYVpG0b430+JhWe0qIKwaWBkQjL
G8TvQveN8DZhtxUes1cfny8F9igqVcbUcNr2h3AY7GpJD6QC0FNlOnHKG4XmKKDEEvH2TZbHVg17
br1qL7ktpnRQ5PBUu96j0/iDl2tx6kYSCzckhksICBZkQR02DxFaDLuMusBceqcDF4eT9qUnNsSx
QE8jgoNJw1KuNXwtpHCXoBjYpMlDXvDAt7YVFnTfH7+52eVap6vxWWFHXwD7I891bkcCSWR8i6GH
ytimnerW8yPQS/0O2/ZTl+6xFeT/jZ5K7OY7icMhtRIMuJdyabdflrG3Z4kTP7dtQRIZV5JHwjCV
FdYPzfZokcZWJnvkUURIPGtgMru6GERNilA8TY+j134d9nSOrAjEh/hlCdA82Ic2udM0h/uy590V
41saq5lrwBEjpQVLV/tc3GOnH6jq0b49zt9FX/Hkl3bHK27yhDLuZSzbOAvpS3vqsdLfKbZcGHac
jAetEzm3x/uy722bi0cP4AhBramgQYItKVf0RIcGIOD5BEmgH1GdprNsxUPEjXjbTltid+FbojR1
2CPAEutGl18SLj4xTUB+HxXALf7RmMFvFWONBRE1P6LZ4KGbfKQAakBUD/gshetGgCkv7Jtbssqy
HsUYkhWWAhksQatQs+y682Yuzvl6D8/8JYUdmrAGpa41gZbnvtBZSoqE3wfNUfXqk+m2bglUP/cd
lO6kIOPjL1Ov6+VZPlNTLaQ+yecCdxbNthL6XXgVR6eem8H+JjaAKsICgaYISvGPV6cQy4p1QZXB
tDi44U/i1j8wlutNd0owu8KhcrIHA6RMnKD+jmb7WWPOYhlbL4S2VsFchDEegAnTUdXS7p3QUUCf
Lnqxk7odnkIPpgt6ehvgPRhMaADPXx9BruUmrvDIq0utv6fN8w9i/EBfJY1gAKmP9vAF4cZMvXjx
SWzZA7ytfiuXj0l9I437XspRiHtKhLft8LE+en7+AezIpGzVo2AU7xmc4que9S1+SE7xA67CkZzI
6TGpuTdw+tCjdDUc4es+/9fp363hwjO1uAp1STWUY37OTvpI64BFoCz2CPgRsG22j41DAZvAAcVL
XHkKKDO+Q8usFMCCmMmmBUjxmfjJXfI02MYJFAZO+C3BsCgft4krlUk/pjDXa7nHdccl9H4CfLxT
ojSEAfTElsFt2h/BEedF/t/qmcwkJHOpkzku4Soj02l/NvvxpOO5vYfrf82O41ED5sSfFTTOl0sd
6sXlmrU2YZ0MI3Ng8BGit35wkA9xFGi9rHCWwWQmC5qqcmfRCICXcPb+Eh5d2rHjxZpVv2hJJgVu
1/Evc5gwCTsrMeEXFWBLWpp86Eh9GIQkMPOFY5LU5D/5qAtRzJmSWrYiocTDbfDNA4UhbTwsR/Bh
SNflwPtKpigaGrstVowhECV0pOdZLtud3NmzqV2JFbBbNDO1iTBdWWn+XKOXD8DSYJQXFzOQtiKZ
tmolXqQ8V+poC9geFWvg1Y2Awty+XN7vY1S27lNge+YmPjkYBpcgTMB4DQg+jBbEX7PlexjyRoLW
EyXr/EWYSx5GIcPwICTmx8nFfiro+ogfeYMB4qTK693uGop126cOzzxXM6ULwcyVL8LYKUCQw1WA
C3GUrEOV8kqZ6wp8PhsTcOWhUpU5BF1So3kVygEzKN+Ee4s34swTwwRYLLbkCfiskMWbO2OY7UJw
iHQUeO8r+mc+2wiAf8C6rWoWGzi0tpCKYsEca5d8tZRgLBdb0V4tcBarajARTgd9XRPP0phYMbd5
XugCEuiI4nsqh17AhF/4MAtfOnD5iHd6yekC/0YTzxKZOGEBeLMbQ3zG+SD5lDMIIImCEx1vox+D
Q2e4Gqf6gRno6c+wE62zZMbqllotp7GG97F2vZeAiil2yYv+oPqFH/m8+czV+H8hjDE4+FDDMiYk
H5X8sw5lL9FuC6OzE/NO5j3z1hXzfC7GxEbSxZJW4ZXXIOGbD0Z5aNKTyOv88A7EWBnedFE7RSif
69brGI12MxN0Jhage+PjzbXIcZEy1YMtO2DMTSwtCT126AmFaKXPOtEjfnnK8LALXdydHwWtKwS5
h8k717id3vi1OXpHWz+BGs9FmNfVfJBUvJiw3PZltpQ7cInvwzzk8Tdw7o8ljlCGLGwzXC/WMwW3
kkI7lZeDOcEtd8PjduBZ70me1fJ9dPTiSIlF/ucrwbLW2CgKAFmfhI5xonG4BdCn+5cCGQeTVgR2
YMDBzM7stNfohruWF39VfQoeyjO69TfHxfEY51KaWDYwaS6jBtEu86I7wGTcVt4AJenwcA6dhZdt
r12eJsoS/DVaTDILhiNbsxQvtS67mfASF6cc+KHCdWH6259xlXvzQgw7qBaTYZGFCEsUVwU2ESOU
iaedrexKx3Kku/KQugLtlDjgg9jlQeMWfvVD8DXOzPmaPVz+COYFLaRy1S0VHOjYP0XZ1UR+6DNH
X3giGHUJlckqjAmlCLPXUWFEazk1roFzyHmerRYjLo/CKEqWk2ysYkRZkBmhXyiQfR6DTBQQonJT
B2SSXT3EmDTBmKieneKqfc10spcyqXYMufrWFMZxNvs7a6iDZeocfRZPYSQAGBSwv9tXz/siTNQS
BSkE6TX1g9khzu4azTd4SQD9E6yfu/wY9CdcOAVVBKB9go/slmAmzXXTLiXL2T7FWlZzKYKJUU1d
zGWdo5bbS/thyexlOQ2Zpzc7DWiA1sCRtuoHLsUxwSoqjXwS6aQKKMOrd27Y5oVc5Xa57zw6qEAc
lQO2wPEDbBvH0uOhiEb4OS06igVx9dEv49gduJNha+/Cy6MxQWmWlUkbVGguBTKrbpNDdTX7qHLe
9LvtK1utKJ0lfSKNwI0ZQ2filZuK5GcnLN8VpO+93IOSsAAwp0bcGTU9u5ZbVwEuIvCP+hvoqt3E
2YPembXf1xjnliJXTLDsP/Ze34u7NMNmlKgDHkfcT7plh+2rkDf+PI1HsdftEBAtQmxwkom1LFfD
Hqsp6boF4mBGHfDFFiO3MCM1+MOR+OEemNloDPG+2LraXchhchYzUss+w7Lb+14YivzBv1jSwzuv
VnUn7AVO+r4azy9PxmhDBlitUQgh0byDH6OFYvkR1Vs33WVufMere6xa8fl8bLldjo2wl6lZjcqB
oEJcajtBeB00d0RZK+Ym7KuqfiGOiTdLsai6VhaaS0gEEPAe/C7f1djrZjcEyWgDOzt1QrCt9bwj
MgEIa8VLNBaI53Jj2O14J05PQ/Q2at9m4aaveOMb6/f3K31AwYJxvZUaYwUV8U6RXFrmMd3KA+75
wwJsDKyZcKLrap/00qSZ0w2pQIqlBSTM6NB+Se1EnnXdok+YA+o8cv+kFXQpjomyQJbLYqW3gHej
Dp6+gHE+A0FGDUZfIeYdbdsBK2xfculkUxgTfEnNtm6GVyA9/ZNjfaW6AjdsfI1BqtwD3cIbr76x
SqUHVG6AixiyLGMN4uMNjpoipybtplevnZve9oFw3Qu2FdmdTUc+Af2xS0/v8LD+9Latq+tHPotm
3E2I0fe8oOtBcQL6+WAqUMzJlKdtIev5x1kI42GSfBGXZUbk1gCzITq9+NMcv2+LWN2uuviG7GKc
OOvLREREGjV4h4fZUR53mHzAc2CcL8ZuxkkKqYhSoljbZ7HdKoGgv+XllZJ5nANRxf6cUf36aOy+
WtyEihhFyJRTLCW9G3a4/67obolt0HlneiJn4ocq2Wd5lqhquqVjHIHJ4IQhD2VZQsGzyp2hKm1T
aG3LdFVMxRQ8KHWeLPqNL7LFELjfYtFMQB2vH1XtoVCuCw3sVfqtFvqcz7h+XedjMba1xOqi9w2O
FT0n96qHNcVD7Cr3GATo3XjXBPo9fUVyW5Wrs5GaeJbLGJaaau1YJsix1KC47oMioCA+4J2DMB5L
5XrufRbFmFdVSq1saJj6LKvOBs38vZK3nJLbugX/EsHWF1qpDauEuolqvFIzVx5fZB7Z7G/eU2cZ
TBwz0ywqiYFXSvRVDsjeAB84BqvRfaKkdpbXvtLeRfOMsul4LH0BLahtVeGdkQlss5pN6GNgYYwM
WB3MXjPpWZt4rwp6iA0rY4lerMnAkKmCUa3am53F1Z3oIN6CoB6xk9c/5J2Hqs2lkcVo5o5Tgpp2
4Y/add3uEx4S/Hv/c+s4jNMYW8OcDRoxaw/UeHuKdCHfTkdlR7dNdFty8h2l8aSZMvVZ2xdG9XpL
OOtFMqOurBSmrWpXGtrUuhcTIAf+7Nr7JLoaZR5E8m9izFlDGV8CIPU+Bqwbhhya2amU3KnAq4s3
QJTZmuFKvQiUTkfhFdw4HozllQSgTAVca0S2ODnq1rWU1HaFUg0PZm1VXX5lygpLvbyEVk4WkAO5
i+JEylWoPxU5r0y5urdzfmsoLIxvmC85nDEGOGhxjVZgKQhR92I5EdatAtkVr4THauQY3eoHvDgZ
o6SYIcjbusC1hYC2RgIOhLz7vpBewHjLqQmta8iFKEYlu8Igok5fb2HtR/0RwBqlse8JqFVfFemp
CANz5G54U7/0yQwuZDJaaUlyEqsyhXHYx/9Idu10V6NfH+kme+Xw6nfr6f+FNCauxYLe65UEaZT2
GSDoBwwvYpvRps65jW0S/JFbvhDIRDdpAB1oJ+DhTayvDTAHyT+Z5W87ktUA+ksEyHc/espYlybA
iulQfRDhkbpxunGwt0Vs6yCwBD+KWOTUqDoKlCZ0GO0ENlTy1E3OgMrV38lhglhZZiOGRpA1DrPf
0T31Y6xeKeT+76TQ3PUitBRyrZliCM9bGJHbThgv0JbrYQR/cEZe/04UE8VaC3QIQoHOVBe5GrFN
IN8aB8vi1eA5eq2yk6KTAHIWELTI7vQa32p+7qvEKb/TcbImiJ/Gb39C4nX2hCo7NSpXgzabFKxp
VkVHwCw/kZRgCEmw/fnWqwNn3X4/98VVyaNKlg7tbUzy0K596xQnHaNydJwm8ktOoZm6mt+7ImBZ
fNSLfJ6wFAEoTbc2r0BMbKvGsyEdxCaISMcJ/rwLew81FwcjedGXUYyUtHHzRwrn2L0oXyiWIyZ3
voFWmnM06te2jsZ49tmIDCuUALxSAz29sGfyMMJ488Ypk5tW/wNOtAvlYOf/yiLR6zyEMGv0iXHX
6G5eHrlTXqv504VqMK486yujXBTgGsq94YTol4M/NdVF5DIPRHfkeicsf3tpjDPPVQKKBANjzJTa
V/QyL72JTrmd7IVgOFmuzPFTnEtjx/fmArB/gglxzYIyoykeE+2mJ7JvLZFDsLwLAlmXY28cR8/O
XkyW1ZZhiUkSOrqZ7OoAXeZDeNS+gCDTBrscWLXCxea9z3hlY3ZgD4gri9bSXBhT9K/zhOWFzKkt
e3avy7fUA76Szs2GaSjZsIj37vuFARZGgXXH5L1SLfkxMoH4oTtQgLvmbtzxPAvvszKeJZlNQygq
bGcQc19mz4nmCPl1yLu97RxYZWsg/WSgLdGNFA/fzTS7DXdTxvEj9IdufTXGj4BwbUwLAPGhUebV
7evU8VJQ3hmYdFDWzAEk1iiwa2B0a3w9WNzCy4mtu9IdliDGPUbYuD16jiuRGVcC8tJsVumesvxe
fZt2UlDvu8DYb1sXz54Z99GpXS6FLYrBI+CmsQlpCwSgeWj3GM5UgSOMh3vCiWds2aMbo0HqMYXr
DunXsAfFulXbrVkAvAPrCDwkkvUCyNkfs4MVYtLH4JnCY5pyume75CAfFF8B52yFcWM61v5GIQBG
V3MKN/Ir3kQh5+MqTOpIlDlr4gUuROmceQKFTeRIy9VIjirBsnTJa81w9JSthJCix2y30CLpNp+s
sN5FlnnSoEf2tsrwEiCF8RxLPshqayHR0jDGjg1NVFwyjBSX+9LlU7OuK4xmSQbFKzc+FYfjppha
HTWXFq278SZSHhLlqGc3WceZo1g3uLMg5rKEajLGdsGoNH1I/zsGq/r8YjfvPEyiHxrZVBUtcBQM
RQeM6LWSSrYGBNHUulowk799VesacT4Tc1MSBt4Lg44rq+lej3bWdCPWL9siflOAOMugv+EiaJly
O1iqAe84+ONz7OR+5Zc/wkcsPu+JF38BcMgXXsNg3a4sRVN0qIX03iO/EClOLSABQbUH3tDSafN/
2gzReLFssclOWhzbw5xzWrrrwfKXRNZtGaEYFYuMwcF0wZLYWNpVgbHgygGlDae08pss/CyKedfq
aaNLw5D+m+4srmTnN4Czs9GFt3WU/niD5usqchbHqD1pkeU0EXbt6mnBkO6pFL5i3mRbR3gyGJ03
SbkY4JvC8plkh7ojNfeGyrFenghW0/U5IXMDESQPf2L+fNdb0VvW8QqkPD1glF0U26Gd6BqRrF3F
2c2UHqTMzcfd9vdad0XnO2EymkqeFSmntBqK8CUf/lkybOc+dItdkp00B0bibYtbdUlgCwQptCVh
0Yz+/4U5gZM6kWJaD6q6QLL8opIOxLxuU18TQk6uth47LmRR076QpczJUAgDRuYUJPMLxj6GHYVj
pXQTs82r16/b0oU0JrsJy9jIRANLN8Y8PJP42jI0d7amvVXIt33Ze9EyxbYOJyIb2EsZwkdLx0BM
zCsEr47Nar9+B6i3P54a9QIdHXcANbSeedCd1J+fVS93I+8+OgHbgC4+pYdCRMGWti140D2rO1eX
4hmXsqTZPNQNXXXdaz7WsH3tZdqBofsqdCPABan+cEIKZl5TunqZt9i+rV0YPPh4dkmJm0QuABhv
Zb5cHxvTLxawYwZC+M+2Gq+6gIuPzHiZpYiNRapR10IX1KqvlHEv9RxLWQ08FyIYL6NKoVlGdNsA
5t90e0GYHLH1GrwAUIbM/iMJILhRFA1juKquYDyKss19/HJ6FMt5ppF3ZgZT9iWMS2TZ3fZHY5+5
n4QwvkZDDZWMAt4Z+l2NVd0IEFKFAxQ99PpnYB3EHs+FshX9TxIZd6PkVUVknNZdFslBOMASso5p
df0x1L9FvbeMh0rnRAfW7bAy33/ThdshRjwRfQJi0YiBZwqQJO3UvW7TEWTxihdSmSDBCpOZT1qm
UWgVeYcFb9UXo8dKE50MiGrC9+2ro8p28e79JIb5jpKZ65Op4eZANhPIibnTSuJui2BMihXBNsqi
ENBi6rRgQNRwR+sZsKyiyinM8dRBYXx0i5HfMdPAVkVHJ7s9vRgKhNkEvGthlyHZ0+hM7Ikk0xIT
UcYgIBre3vKO4kfc0iEvpeSS58lDt2wHLyxy2uAcfWABMaN56GdDU9DC0kpbkysHmJGjAP63YPu2
2FT83wNalNjJhM/Q2UpZX4gZqaoZioduP7Xk6BTfUKC7cBc+6Ci7S6PD2x5kYywrlH0NtnNhDWaL
r9pgsZWuDgGo8KkDjR+t80c+rwC5qpLnMyqMcY0zmH8WitozktsUU6+a6VQ8tEAm/2KPxEL6ZxU4
VuIcKvlvTzULep8qJG+p7LNeoCmiKBo4EKB1BjuklgtGOBr0y40GHhKeLl6FsaeXHBtemYXTRR3Q
cwAVk1VFUhg/MWtJqAKz49+HbX6UHcHOvAJTsKUDTJsgfBhd2VZ+hPdcT0//8oWHgrCPkhmD6600
btsESTliJAjG4vfNsm433dFd78YubiLXdPoXLhAMoyP/k2uidyAaEl08+Rg4pzkX8j5CaVO8k2On
2aOQ6uPp9nXwEjCcyX7n0BEKjvHRPObzYc9Cqbu+CDGlavRJkwLyuXu3g8TDUNR147X7JsiDgpNH
805I//9CmDpi/yCz0GhIyZsVvi4ohfOq0euXdz4PY2jh0PQgvsG7HiAsDcF9gbYjtEv5KROfOJ+O
fpqtT8doaFTHIwBrfkXn2EneOeEoEbi4+4NsmGrl+WCMVlpiGVcRSiPQSqCT08akuU/2xSnBgE23
A+8jmB/Lm/Zbu7sTfM5J1+4Nrt4wNNWiLpoJdk089qFOIc7Mkxlg7/fGuC9O4mhnIPgC+PMpc9Mf
2Pfdlvo5a9Wxb/1LKIuWbCbagiY23neG/jShu2f5Qgq8Es03l6M1vXKEcY5oMI+NFFVHXU5zgMXp
eNFpk51F413X604sVjtNR9FrqY5knn3Jag61LLlKGJ0iDCumACeQzPmnCvDeJKpu1WxwzSZylTwE
JYIivKRGZOfJcj8kGlhJMrtPhXu1Iq6gqfexNO/1OLRzgMsrTevmoGirjdKuW/DK1qEfSV/LaPii
G7HdZeSo4L0TjolXRfE+WX5kveY2UY69ppemVnZg8PCWDryA0fy1biLQzDXdD+CDe8kSevUUOdb8
ZqjJjaaPN8AyRlyv7pYkPBltj4ULeTZs0mAZU4vrG9BHO3WfXRMJjgc9wCL/Es/WEbNAMz1zNmLz
Qolnv2+b23SaTyQjAOnG0oCh7sQKYPttdsiF4dSXE2c6lc2J373kpVqwDzNBr8U6Ff6/0ATIPU/w
dJe+QasTj4mRpxWMS26zWIybutKAP2Sn449E8IHWbG+rHhNPPx2I8cBDZhiTnr0PNgDzdEzArijv
TFAgJvHbtqQVhwVUBs0wTUxliHigfXS/EZioxkRDht+K4Ax5TNDZ2hawspCtf5BAv+eFg0+XfFqE
EimIHIRB7wm7zn0f73ILR3hSHyenfgQQ/hVvNGjFVVyKZV1Fq7aTGra4JkuyB+DD68X9YFxF0z8L
8UST17Bgc0d6YxAHRB5dN00MSDOOv49FRSKWRofXyuvCm3ZYDPCTYDkAFMWrgoIHmMlmyJ8EMr4/
6VNJiwVU1rKIPFgCCEEVJKlZeIxb9VkWNBC/jiYaoaKLzZa9AnJbe5wFx0yLU6YtQS7lhcu5aeoP
meD34RswIUEWp6GMJ/wkMS5vm+JtKV7zsgWTSZu7JNVdORtsrIE5QvxSjguv9se7AnbKf9aiATUb
hPnaMwPJrQPrXrnGbAs28qoAxLfS/u/O+6mhk4vlhMUvrCfhvSfYeP8fogDRwGtOvASbfVv+77ot
WVYBNwLQIcZOC72XzLiAFRk9AMaF1G67r1k2+4rwXKbfx+lHYTT2oIT/ebabqvVZLOOIhF5X61ym
Wjbt8uqBVMey5bwpV/zpBxGM5ZQWkMiGBQwtWb44alG5ojl5S8Yb9l93dOeTMPaSKYi5Q4wS1BT1
bmLlD+VQcz7Wb2zyl4x3MpoLV9cuqRgNBNnfBJIgPBEIQjQIuK8MhzxTcLXkZnoar3grQpwPyKqh
SuquEKIM02JikIooEJ/imXOylXh0eUfsvolUJ2nXEBRouuRpnJwenHRA/x41jpi1QC4booRVJ10H
YpDM6EJXZECvVTACnJnSTwPuogIPlJijkouyfpBhLhfZ0Y2qN64eA0yHCEdVbn5umzX1UqwXu/wN
jKKAZLJVZwWzzikKD9khC0b/HTYu2Baz9kkvxLAN/VgIlybuUEjPcitoOsEZrDxAg98p5YbjmHmi
mPQoSnQwgaK16c7FldU+dKg1CJqvmrxdE3o7G1+O7dpXmVgPmRBiDE7K3XFQT0UHaGyxdeu0dgFC
+7T9BVdmIqAhZ21h6zWYZm3mnIBWBCN3juJPD9VNeKvvUx/bcdgJwRxj8tqd0jtrL9+nT7y3yFo1
4oN4JrFRUk0oegBQIuSPz6hdBoPpG6ccIOfiEVj1rnWMT+MOXPUB70Oz9b/3aHB5cnrjF44mn/Kl
aiLYowa0BopHWfyYb3vDG94nQLpg3tUvyuMfoCd8/OCMeZq5ofQygWnUql/mO6OabHNOOAnjmju7
PBtjf1ZnlENFfU2uOIP8VQJEPRckiGr8lqYymcrSm62edsjWQry93is605V2Xf2U/cLlQ9quhR6D
0sPrmiihRsbYX96CkleTQYAiLbe9cjtqf+RKzn+fyQ2kaTI6pNgaaIpKWyyH3Rx2jlCjSUU6Z9vm
VkPc5VmYhKAygLTfUvIMmvOAJc/R0Ou7pshKql8dBLfdEe5W5bpGnM/HGNqEiRpjmvH9SsNFjunM
EGfwBkx4l8SY1BI2agxON3SP5t0ifR15M8K8QzC209d1X5gDLklEpz0+6tKPenrevpx1/3v+Tozl
yEtWW30Kh5RN9U6ZO7uMQ28m+mOudoHSL6/b4nhfjDEiWQ+nQs5QvyaF4OHVfwxz7iD3uqH+OhKb
01d1GKZ9jZc9pSXXMZKDDoDfu1hfByk5D96Hfp/PXuGXMPbJWJXhLBkShFWN6cz9DBLQ7ipR8ptI
L4+Z2V1Vk/lt+xuuh+azSKbEJOomMl866NYPi61nqCkkKLu8VSOnOcpRDZaBq5zk2gQRE8jUX1vi
WVg0QkVm6d9a7ruUOputj8g4oyY2Ciuf3x9Fkq/5FAlQ8DAvg2J16ZOTfv93H5DxR2YngYdoBoaD
UrtdE4g9CnP2zAsYHFU3GA80G2obVwssqyxv4+RGFdztU6xsBNPIetYDxvvoQhuOIcG89HxI7rHl
ijHEEQjampP5xcu2LJ4q0P+/yB2G1CB9ltYa2Eowa54UBwOL/VGYBFLzLOQS5344bs9gfJKR1WXf
FniUF9mhEb/J1o0cvW0faNtsjfc87eJAKDgoWpTj1UX5BrJjWh3SCKZ7TLCvoz5sy9q2V7RkPn68
fhnnPBagbgax1SyYk2DsPJH7Dto2IoPdTcileMwWDa51+F7rtuolX6KTAsJgJ7yh2MrV09BxNHD7
ngy24SooVilmCWJsqt235J70R8vw/urbsWsIFin0uNdRwug0xSZdbasFGlqzZBNd2G+Lev9bv/dC
Brt/kCmkm7QESWR/0DXb6O3segwARuJIwdKgR0H5G+ZblMSwE5S5xBmCxFc4oxocXZEZ19S2RTFI
A2x6iObrtFI80HA4I5qWvFkeniDGOwlCIVt9gg8LH5hmvpleydmx4u6vbsdiPNE/6r7WpLNcWdB9
ui220Pa4j03uE/Xrlsvb6VjXRxS6VDhFOh37URhudA4LgnKNWX9tiZ/nexXP1m0tWS2qGeJZCD3x
hedQJIC6LDLeM3QfZwAfULOj5Tvxile+452GCYrmMCRLXuO9kZqBiW7BInhp+rx9mnUtOB+GUbde
CyvTSNAzSEJv1FwhATSZ9QBH72zL4Z2F0bZwqgB8nmMTIQINZh5rdrrcCNwOCPduGG3rJgxHFATA
vqEM5P70mfSOoZ6qLBCzCbv110bvqly6q9/E4fNHZIKjMGMEXGnQ+lYDBblLGfTEWQ4TiCpJMPP6
0rwvycTGQVLAWlZC/Qr5TmqvKxLk6X/vriOvOJ+HiVdGUaRdO0BEaL5gPN8orlGQ39YH3jdj02ax
kU2jKcAlOhY/tR9RujesoCO+FF8NEqZnrOtituycx0tN1fmzh/91MrY5O6RSLkuLjlqrcIjM57Hh
pEm/qUWeBTDOQRXQrTUTlFUnfwIWB2BGrpurFo8P3c/8kKcL9CK2jsN4CCWdR+yHqHBFZm4v6m4q
OieLftbqbUc8VbvJ6sHbvjeO9rF0tnJVzElaCCjmLDtN9uT4OuM9SHl3xLgKlXRS2A9YVW2EL0P1
IIYcB74yjUzT5vMdMU5inOWkEiinIZ1UobDj2k18S4GfY/B/xK7llIGFeQShcOdXydEcEARwIxVX
/xmfUYmt0Y5UUeiPoCWR8Fa8eX/tBBZneYOnJYzH6GNjBlcrTI1g6Fq+rce3tPhHyLBvg56mLSr/
Hdjw4/dl3IdVJJms11hZ6sTvJD8q2KUrzX023MZ65SwWBp8q4e/CC0tvmyWxqHUtvuYwWPYy+Jr+
VkdftlV//cXwS21Ywkg1nqZKI6jFJFgzzp7L1o7U2wVwamJlx1OwLYznSFha26UQiW70MO3xQLlS
6KLAcq/axkG9wrDwflsax+RYctuuBcuCRIF9hvDbgkXISeXNJnD8hkl/wUXS1BvCQMQOazaYFQEW
p2YX2OlVdtvH4H40xnXEQzS28hBRaALJz9+UXegCPkezUXi+Ma//Ow3sBz03GT9iROFYmTkqP3Lr
t9WxwmiHlX0beRjnvMthPEVDmp6olJ8i1zN7iuonISo53VRe3mQyLkK1hN5U6fMec0M+wPVuBK1z
BUHaVSppnFjDsG7YHzRFwNhUxNkv5tkV4y5KlfS12GKWjzSaK+tOr6Avg8E0/W3Kb7ljfTzHy4JW
6x2GxbDXTvf1KDBiEYS+dihd2nsxOV6J91kt5j0iJfo0qhZW91XFupmJdCXMtVdKL9g6sImM9HA0
7LGLnQnFaY4pcAyOJRNNBznplglftZwdsgefFQKM+g+yBBB2aeB8Ql/Z5T1YOI8JFvBJTawynSVM
2va4v2h6K9SXOFOdpJ3c7dPxDsd4EyUxYkzMo3gzxPeLelOPV+n0uC2CdxbGlYymWkpZhqdku+yk
0C2i+3pwooaTaf+mJ/crqLCsoZNQRrVYvg9jSn76RpHvDQCqFI76oNtWAFCJL8qb9s/22Xh+kt14
W+r/I+07luTGmW6fiBH0ZktXLNtW6pY2DFkS9N49/X/Qup+qGqKIOzOLiVkoorITTCTSniOMsxJj
IYomLPVD5HWBfsq+0CT2/wONnqsk411EFHDCqsLLSWMdEihB7Mr3dEC4sxvAApcuOG/6IOXF4tQK
NqJji3EskxhamkDRSJanvrFBmrOAgzPyBKDw6BKKOM0Fy7mcd3vbbP4AfjKwqV2rmDh1B/3DgJtG
7rr5zupdzgekjuPvqv0B/tRZRkFEDaWBQYmejHEA2aXuk0X020z5PoPVOW9HIFuTlzRXfs45b3Zy
+/6p7E6bKS2L0ddA5RmMwZPTHyDm88WCBx/Ak8JkN7IwN3lr4AqmveLV4uBXRu/NKo/GgL6fW2dJ
zegmNCHxOIaLiWJzoX8LCwBEgnM8Dow2d3QeNSRPFONUwszs47ZXMNVYeKVe23n4ozFdSVMcUvBi
IbpT+YdamP5XRTpnLbIxXagmkpLTbrWZRrbefEvC5y4968LnRdrHpRMqTj9zEo3VqU26cfA/mcxR
qoJalkKDmiIwyTpX8XMPvRwf1Zd9ZdiaR1tww646W4nNu3erc3y3opmjjTLMtBPQOtHaLQAMpCDd
qS7qtuDuyTzL5c3zrt7zG03pv98YjaTojZJh4sddtO9IvEmHwaLoHh+Ck6yut85vBFGTuhHUWABB
0foUS5B1amdDg0+pYNnhSzGGnll/Dw3ZL9TWU6WvJRFdjOfsyvFQiK1TxTEviF8fXrn+MewD31uG
GFcN2nTWU7cXP8R+/6HcUWDO2Rfd+ZP8DQsLRzkGMid3vWTV492IZkyrJQhPYzpATUHCldOv/UUD
i3LxQX3keFf6WxtXx2JsyWiKtlcT1OAb19Ts+BPm8b0B0NlIZHtXdBNP+MSzp/VQ8UY/xqCImAG6
zUJYWk2Fg3K5YD6pvdskp1n2kwyjSdrzPHHu66qDvZHJ2JY0dV3U5LAtoduRfrC1yp95g5r0kf37
WWIH6739gmpHFkmSwH5LydO7NACc0D6btNdBxNyR9LkdYicm9RPnE9I625ZY+u8310ZdSFUtGT4h
hioxQL4bgtZvjj1A5addteNZ5/ZBSmzjKB9FrdLAJYsJxNIfyvwxSbHCMFbft7Xatktss71XKjRy
WREJrl9fXoSy/xSF2cu2BI4blVi8KqMaukkoYBJ4bffzOfGNR3GvnemicIz8z+Z1bHgCVeZDiYUc
g+QFfrs4dXvj63Ts0Shyovs3eZ8MhTuAzflW7Ex0X41ZPcGJusCNz8bTWIMbacc5xe3XAZgS7z/U
oDaSUVT4UHSuH72Vg2l48l7aUZJb2Y6eZHC95CBG4qTxPNXov98YPSlSrKwVWM/X1deyckj+mMec
hIUngnFTlSyEOkrO6LANyj4f2iA1+p1Wftk+wNWSgAxPYGqiaprsTKhZNKUi1zAKrfFy7aKoH7P8
tUYTwigEu+Y1zrVVpW7EMZ8rDlUzHqURKwg18vLI8k3LcAlJv8YxYDp60HYXjVtopV8PxNOk0plT
aafkqr+oYO5Upfa8VJ2fqfXeTONz1OV+GxoPAjHsZCrwH3bb6sUxm8pRSHcotPmAKVCvbTvfCkV/
EiZ71oBVPH9bkDdb6Tczb86GtfhNo4PsE6iCZGgcNEwSIJSNYAONWnsQwZc+aQEJrSdzesVWnd0R
MbGrYrgo5mBbKtkD/mPGbq1k6wrPE/FOjLE0hcRt3I04sSXyyglvo7TDepu9bQWrt+jmszC2phGz
wKQYkDNmGStnhhODq7q/VxNO/YmnC/MKNhUQuBUd3a50dihWvHSaK86IOk8TJgEOpXlOUtrUJ9K+
nSu7bM5a8cVQ3O0DW8/rb06MyXjnRBCHWUZeTzCqtc+92K+OzctwEP0MMFS8/WbOwakMqkundHLT
60CXEbD+F35S1W8TQLe3VeKcnMqED11nyNaIhAPghjaZPqkdLsjoljjK/yaHeYZAIamEiYgvIuR3
eX3KyHMhBWPGMTXeB2Ifn1TJ507rUcvVz0DfQZZi3k+iQ7GuFW8OOt58Du/0GMfWJcWUJwNm6/X8
XgXLYCR/F3IvlBTOV1pB2EEp/Gp4KuMPBLWOy1aD4QmBfgCvuy+d6l0OzJtHSqZs7OgylXnJzuUx
vMiP259uPXS+Ec74iUJTiaFJaP5kaY3tmWpXt53dqwOayRmWYAHhItYXyzSdqF9UTp2VdwcY5yEa
0YR+L7YkBP0bMbDAh7XLygo5AQXvOzL+Q7P6ogIcJuqdBBNWhg0aziXbGx2nw8VThnEfJhnzirTw
6kTpdoKYHUldOxrWxjgfjB7KH8H59YNpjOPQrDIPIwD/IDzq9lqQn63eHw7xS2bTdmsKisj2a/0i
3fc8LKbVZORGMONNsmIU+7pERZBS+rRICpSdCqLdfw4q+u42sKP7qISJwtSg3jkJfjP6adEja/+c
mZceEbRh8vi66C3eOk6mThb2C6mHFhFtln7IsWQ1j9+3Pxjv2Bg3MkdGPYQLitR0uekXNCSFdeDV
cDhR31uYdhO+hgDw7ELsn2MiLZiTj+CZlmdPb7HPpYx2JfNSRPqxt46NcRtdLs2L3L9Npg0u7cBH
B3lPQTyxi8CJmlmUqV+rNzeGx7iJUNXCLhHeEoJun/laEHmpA3wHRwQYh2jzp9J5n4zxGOhMxkMq
wgSTPd30aQJth+o+lzCF4zHY3cUmG4S+6qilY3cgAnvvnVB/+E/Gxw7zJ3psJNaAAkK8Nw9SQKko
/vVm3fULsaODeloIWJ6H8Q3dYdB2U9Laowo0OF5Rm/dasVuRbQzA4VnHZQLNhk10G+QrQE0A7N5y
rtUXqeudbOaEHes7bzfKMR4iyotRjmvIlHcUsn92yiABIS8QCN3KX9CFOdZgrc5P0s7aDZc54DFC
cqxRZxyIWqTYOV/wDQVBsSdiDy91nNoYbDXbO3186cG9um0062WFG42p4d74EqFuB03OUP3W7kKs
dWcuAH+Out2esGftRNiy25a3eg9UynQmA6xO0RlxUtQK9SAh0OrAlt1GoasjeW3LihMHvI1w/+Gz
buQwPisOmzCc6Ozp7FAseMWug2yvAbn6HHnV0Tpr5/ApPS0O2r5+5QyJu63mahxyI55xY202GK2W
w45CQuwWO0L13Npx9iOp26//TRLjv3ogr0Wijvr6KJ3z+JCU30TZq/qSZyerXZIbjajl3thJPCip
ptDtnUSJ7UT09fSgpc7QnBrxPJsHsTovvOnKN5y1jY/Ijj424FtKVAs1tmVOd1E+XoqitrW89Htz
OorVNNqyWdxPy0eriy5mbn7MFs1eyGgrWGkmSB9VUjxV40/D6PzJQpdlzOxcSF9zI/EsrTotSuWH
SxF0KQg0S+2QV4YXNbGfWF/FutwvNTBlSOTnivJlCIXBHkj60IbCi9wmblwUr8r8GpalHZP4ZVyy
b4I6eqaaW7YgRWdUbW1VN/0QoKHiZNmlAnSY+EtpdXdNl35QM/VTLP5sisIREuUpM1tPCIEr0yDZ
He/kBC3fSUFeWkT3cdQ+63l4F7UhB1KPcxnZIU8g4EZh2qEaG822WLhGeu7zh23zXPcvV7thV6MQ
pRhjqcE+O1d0RGCZLoFwIbsB5JqZl/3gkiTJa8HKjTzGgzd6kWJLVKPyAE4P0pXENffIr3aFF3F5
3qg73jJQxl3nElDT2xABpTW+6OAYzDjlkNX4/0YZxlvWvTGGiQYvljePbUXsEb2Hrj9JCy7bPedD
8XRhPKacgREd+Ol01CG5p/geIaoHtoKMVD5aSFcjn7fizdHOZFzKYEiZOmqIicLi3kj8Wj/pzX4W
XAzNbuu2+qpej5GdZOqbeRLe2jf/Q2ynkRE/LF8f37iRw2RNja7o6GUgNFJ30yl5ToPMDd3wlDR2
644nOcAEAvhDeVA8nGNkB5hEqdFEc8BIWBZ/0MQTxpkoF5QbVp03Sh+2T3J98+dGReZ6dYaJzgrt
hGEb9VSlsadUgE3SxH1ZpMsuIoY/mZVrAvw8KvRL2Y/2GMVuvihHtXseMvFTYz1FKB6WYf+4aJaL
mS9/JIYL/iIeHxfvXNjLOYAudqZ74SNGq4QWYx9l4pbaaEf5536uOKEjx5eyrVC9KoU5oXAFwOuc
yTfQty79fvvweQoxN1RKRC1N6HRQW+xi5UOFWcP5REQUxUveIjpPG/qn3Lz2eHZDcNshDRMzV0nu
JjEA6+62NtzbwkQu7TxbXUqxseQdNllTL/osao50yffkE50xDB1shHznBdirqfON/TI+p6sG8NTX
UEzGdMAgnkrhu6jvBiQx8nLqlJdtHbeP8Y8hpySOkmWssEWRgjyydZrwHmNA2yK2jUJlSyixUelV
Sm9/VBC7BiChHoTozWjHtHC2Ja3XZH+fnaoxd7+pxc4E2NSv6TTVST09wawKCI8CUCv5CLk48jin
pzEXuI90kUgWKthgtjktpxZ8lc1xapwBoKAYggUcQuYkPKixbQNRNcYqhypVqrzEeSpj86golafN
1SWSVV+dBr/IFXtOeWv428mCytYGFjVuMpNiTg/mToPzVC5luJsiTiyx/Qhi7+/9lTabUTAVEVLq
8l7oL6HgWUrvRLoX9pc5Bzvm9+3PxzFMtk5gktyqBAvF5jR56hPdHgVEgKJdLHshf9wWxTGUPyoF
Yi3TzWH04q19M/iz+FFDS/G/yWCMv1fiYVgMGOOyUBpJO8X/FO644nb0CoDm9x9JjVXByjH4hhpO
uMNMRjBg8JNOt1bIxXk4Nxy7Y3PxKdaqpaaYHGC3VYFrCazPMvFl49P2yXFycVVn3q2qWbIGABYU
bVo/FG76YLoa9jQED5mXPfvtPgF6fOYA6d+P7v452SNKzFenpTMvGUkNvVbo5SongCREjjYXbvuv
0EduhDBOQ1fKwpokGGBeZ+cGjObDqJ8Ts+HYIP36f083VBYUdhKxi6xKiGj09pTNX8eekwOsuwgF
gHOKaoBrmYlfl1RK5rJCbw8wlar1VOmGLQGEqG1cCWQTwqGWePDEf3lTriLphbgJNDRJbeteQkwj
HmQHxE2UPg/7V6aDpVDEytxlbp6KzDVuFyEJYwTqbq8bnpp+FGrTGZvpudMezLo4jFrrz5nE+W7r
457qVUvmWvekMAW9WWjXb/FBQ0STUpeU9pLgMaOLBo2jinbmYIxu4che941X0fTfbw44zrrcsnQo
vOSfwG1wt4wK1sqiYPuO86QwV9xqxGxJO2CF1ViKkmH4y3Jn1rttIevNgZtjZO6yDDruVKQw4QPq
QWEkH4ZudIDWiwJieFEr4lrL5E2J/tCN8WtWLacKOzhNnWA8pXI5fws1zD/v4vVcmStP6qpKxEWX
AdBMl9szP3TFe3Bcg7U2x6QK5yuu3/yrNGrWN1+xMISiRCUYRFbGMQz3Q/+vKkG/f59tNJpm1IwN
hTutQEVRd80+M+tg0HjFyvWY4CqGcTATScux6GEmJHZmy6lmcilh8wqgmFuTZy2cL8RGxp1SEkwE
o6CRnaJHoHeDb0D/TuFK2yfB/Xe1jKtmjF8pkxDTgAR9fVNFnFp+bxsnHEXPRFRs9ZwHdf3dvspi
vAkegBGknAVOsbEb4hpCaYe9IxX5fzM6ts2Y93EdWzrlsMJYrdxgoGTixKQct6ExbkNvpUkbOkCA
y+1pzL7W2K/Jv25fVN5hMT5j7JclE2njLTN34VRiImA3ivdSp3IOiyeH8QdjPql6NwBTBkDkVhv0
pV9OTwPPz/6lnHr99owjqGVsyVkzxnxoX0PFiwkMANMdHFrfFL+CJsHbPj6O42GzhrnqE7XANK1b
h1jhnYFoxDFmjktg0wTRNHBRCxhzlRkPrdof877YF03qN2blWKLI0Yd+hg23zaYKlWhiRLAFP98Q
HVXNSaT7enpWos4xlUAQ/e3DW28nXh8sFv5bk+IKKzMxhrLidh9nYWn3LXE7hbhmnu+kpXMJHEUJ
jHpH0cuLishxEXq3IKA5K/OTnuc/0xkAO7n1mkaDE6LLkjeVLSTTfvsv5Vgvm3fES9dnIiJCN7P2
vVW7GgCYym5xdTRdtyWtT0DdnAn1CTdPmaGFadj3mJ3Rz4tPF80mV/bQ6XC7FxlwrU5mo/NybkB0
hmZvwCV1oI54ywDoSdyIF8cozcMZaWl/oLvPhUsexE/d27anGQDYkzfQsN43+31h2fwjjHsl0qQI
mmkDNjJ64S5uI3sZl6BcrEOeCqZtAFVIN8lDDdy47cN+I7jc0pbxSooiDeBUREG9W/KgnEIbzEJn
vQINdtJa4EowTlpruIpUXaak2c1Y/euk4TUHRWZJHrpqDCywZM5Re9CFzKnQ0qqB7S5h2cJcygcD
Q7iC2Ppq9EUxinOIokmNWfHSUoNtNbadkPQ2KXDzzaqyNvsagLCocHsa+BqW+Me2gPXlod9GKb3t
Qt9I0NS+NcoRXXA6aNU6QJbGblsgOL1P+WfkwLjPfvB2IXhaye8tMVZyFHRprx+z25KU2dP4vK0V
fQtWPr4JxGxJofSn7wXIBtZJaxMFVhVb1NNwmFI/q72h2CnNUYgwWh/zhlD/kuorv0VSnW/OETya
2jJXqJKIBxLIPwfMjpmuSdzyLGD5qXfz59ytnBAD/e1L9plbMvyLG/stnnkd5TlXMg2mgiX8zo4L
x1iwFpGCepPHuPeXvFXXscAnS6gvMJKqTjKbyEC89wuoVbLBNu9qZwtNTcHlQZ3xpLEXQIiGRNax
ae0qTwPoHdqd4C2X0Z/d3BX2XIzJdcP8rRt7GUwRVaGKoAxAW6i0Ml861dfBnhxy/1aI8mdeqXf9
Vb5KZCw1UbNMEBIUaWJVdeqq3But4nRh9Dqa1b4Yv2Bhg/cO/WkqpiwC6F+UQHkjayzUoDT1cTJR
rBfZvIgEMzZpIJROqvzjh/WdmLcLc3MhgAkqd2UC1kfD/DqHp1b8KGLFGrhb21d95VV9L4fJrARd
UJvaQLLTuOll+Tbhu9Eqg75fgA+q7KgXiy/kEwitXOkTRzb97fd+5r1s5uvN89hkCfZQ3pwnKLSw
rY4FBJdSlfKO80/TfC+KSbNGIiVLOcyoUIHzx2qkfa3wSlJ/2uJ7EYwLi9ohn2raBx/1SxvJTqfb
AnHJeBHCoJGets+OBjtbR8cEQ0qoJ1NWh1hmLJtDW8iupuVPQ6p83RazMkv3Xikm6lEG0hrTBKWS
PS2zZU+GJx10rJ/ymHR5CjHpViVaxNIm1JSTuADrtuiGcRyMffePF7je68PENWE+VRjAobe3eQx7
PNiFJ0tftg+Npwrj4pc5bMshxZkhVI+ms9B+Sa3C3paxUhl8pwjLFz6QUIjlCA/mCPCR8FDvzPsW
b2Ut2L2f7+kX6o/yY4gqwvO2ZM5NYgkSJHEa0xkxg1tXMSBJjbtK4UKr8GQwjqEXWlGdeuvXI9nB
8jL3TniMsXOA9dJuB/rwfz4L8f44Gf9gRLpWTA3crSIDpVZv0svQh37ZmkEpKmchbJ3tU+RdLJYk
YS6LrJZqCDR1EXhaP0F/pIcOwOEj4qrTzrT2Ia+fslIGfa8k4zTyrMmldkRKoSYvE1qvynMcFvaY
7ePuKDW+aX62isQuER+o3pJcsn/ecn4vn3EmMUh5FXGZ0a8cnhQlC4b0s0mqE6mLnal2vNiAcw0V
xqMQXR1/AWJ1871czvbSXuSMV75TeFIYh4JAUVXTbEICXPaXMn7qMe+QDcRBV/E1GcbngViHMu8C
AN+iA0gRkEnsZlJjZw1w2rI8tRvpORs/mWrsiZ14rjHwjcbJbHfKdD9UWP5LJ3uaxwHZE/lBlO9m
/dJlP+MlPAgZQMmzzJ6HF0v4GFYxD/yQpxvjyFAQn6d6xjJHOHkA0rMn0SPAUtq+CfRHNl4ydset
0OtGNQpchMFv9gpAJUbccf6M1Z/lone2x7aoJm2sxVREuagONcyhdmchy+8lpbr0fXKPUCvY1moF
yOG9PMaFGX21yBZdmRIC4W54LnwddH0X9XuP4JuSXodeCqyOZme5yKm3ZXM+G7sCRwpt0uuoR6mq
wy6rSPaCBfw8i+y2xfzFnRiGYogq4E9YuD4xohOTlPWx9aa39Q7LAIQzGvaA4gQPgC+ceHBf67Zy
lcgcarSInTEoqPYkeyx53FEeN90HgSev9kK9/Z82eZXDvAZJjU5nlECzBpDKkosRo9pOd7TYQ5s0
yQ+J0z9dqfdRa7kKZGLHqhK62AjR55v89uO8m1DfIsf0kDuhb1zEu+Si+zHFWLEj7LLMATdz+7PY
9F4+NambbAM8UmGD5h4dO5ePaf15IoM917FtSdq9kkh+PU3AB4odI5c4lfy/BDJX1ZlHwez60lp6
TPaFP0Am8bq4lDY4d6LddDAxx7BgYWK6VDtevLmexl3FMq+DnGGjSBLg24rpMmbRoe9Vnxg/x0Ll
LC785aW/SmJeCBAsVSlYlzBI0GYAHlON3bJ7nIVHebnUWqAaD5xrydOM8dp6mU8TFmB+McCquJoL
DJiCrioP5h1lYk7d+cg7TqrExo35Y1IWWP9zWqHc34y1H+rhB8MMXcsYH5Zx2AsN0JAMPfL+m6Ys
+J+ApuAyRgjmrSfBz/birtpX4IBWCyeMbYr0OrudMwc8RI11//r7g7Jzs0bYVBMmV1U37r0xy+1Y
fM1lzvvB+YgsDlCymABbypDuGwD/kRRbKTBKcUl5wAx/eaauujCOZ0hKgnE5yKFT9u2lBxCq/AGA
/F7lARnB7/e5Hx+xz+Nre87HW0/+r5IZl5M2GWBzTVxAawAVwLCEgVWGQb58LBvVi+bYnprMTopv
qag7AMXg2Q59KrYMlnE74Rx3rYBqkTvKr0b3QYyCXv7RFfZUf5MAAtqYdirvsN9hyyVH9GpyY0mS
AU522ULf7b2vlaQizDD9jyOvz5J6TCp/+2Q5v8+25EOSV9MERlRsSGV2GF9Gi2Ob60Zz1YBlry+7
QrRyGZ8u2Ten+Dsqb5iw1CJ7SJxoLznLR/iYu/HYYvRfe/5vyjERgBkqg6WDShXEPF90QHIXvERw
pWSKp/BGOebtb8hEWlJDudbrP9K9tiGQv7d0ec+PH3ikLyuzzO+lMfdPGJI0AR4wJVJqP2bfMrx9
zVF1ow8GeOQxrWq3oHREXsj5hKuB1I2SzOUTy3Keloleeynz0wpZxaB6PaoUhgWqcBMUmUb70gMt
fvvrrYeMN3KZW6fEpZSBrgIU4W64i45SMAXWm6LdMd33exnb/Zz0Yv35vRHJPPR5Z5WzkKNEPNKF
viM5VAGQYNzmzOt40zP7w6PcCKJP5E0Mlc1hOWQ6xQZK9/P0qgvO/C9At96bC+M76kXJkgxTeFBG
dGSntenNC33wzYLMmEdgupoyXRViW/hxFZOunUYAR2lBi6aqamhAvAF7WXoSSl5Bi57Oxumx7Xwj
SWatbJBH59pDph+W7GmSvDG9S/VDy8N75lg/28tH0p23km5S/4XV7TPZaQApEAPeTvq6QWBg2sSg
HNpojOWlZqOl6MojqB86Z8QYiT5MbjeXnEu1fnJXMYzdLXo2Y6gH3Bhyldi9BTqOu1Q66Upna5kX
8SixeEoxFkiFgRfGRKNutstoL9dB13ze9hLr2ZD1WyO296HqERjzYtAHyLvFr4PwjF6OXztdQJzO
m5O3Xv/kdU6ziw+5C7B2TjpGvdCftniVT0OXm5ushqKeCLqIWrSiHGKp72xJtU4SrXn2FifX5Jwn
y76EH21kQlNN0Gp203cNU3TDz+3zXA8IruowL1quWNh5p7tTSlo9KaXxXPAaxjwlmFdMN0spN2kj
R8c+LIC0yHOdc9akeN+E/gm330RX1FAtcU4E5Ikptov6NvOWrnT0vOVcqJWmPvWy1wOjf8uNrJBo
Nei3ERuaH4RA8pFDAZkS8yVaY88uEMCcwuHVEXknyPiKIcN6e9HldL9NCSpzekijHvMTmrttCrxT
ZHwFKDuFEkzKmKGpQTIntHYf3lkYaVMGHrQYxyu9DZjcnKFEQtK0CcIoXTlE0VOKVrD1Uja7oXbM
nIfPwjk9thkSpvIkxiKMo62ctHyczV3Miwt5IhifEOvmWMz5jIRMOjXTqVv2orrb/jg8u1OY4BZU
p1qioFSAfigJkLM/tYkdna1HAyAmYJEHfbA6u8r3bak8xRjv0MfT3JF5QAtdcuPRTuontec03ThW
x/Y6wrlpp6hBcaDVNUcn4md5MPxQUfckVx63teH4urdy/Y3Z1X0xYwYQTzswucCHTg5to3Pcw3r0
8Ns7KIx3ILMhSeBswFVVyZ0egQgduMGJioi2/tZEwmmQkt1YypyyzvpnMkVVBQSwZpn0328UC9PJ
FFIas2BY2DZ16blpYjuLFk61av1TXcUwyuUZsepJA8FAIvjaYI/GqY0fk+RfGcRVCuPtTKsulWrG
A69ZB0v9IKWvs3wClycn9qc/8+c7fhXDeru01as81AHVkQRkxvOa71L5Y9sdDcIjUfxL2niVxcRF
AwrhUWHCBfUH8RAelEDLbfGT9CC+ym58kC2OI/9LDv5bHltwU+swVtMI86izMzvyWd9JpyUo3MRF
+mgPXgzgrTcSRV/7tH3DOIbIFt3kuMqFvMC3a16Vcm8OR+ufL7/S5/eqGuMGG0ELzS6jlaFssKPZ
eqyjD0gcOYVnjnGwFTap7bO0EHGhiHBKRQ/7SsCxcEvybKWcEG9l9vq9QtRp3dxd3apAJEAwrS7u
ei88IJ44Zi+dbWD0OjkIex7KF+cOsxvlCUjfhqFBkrgMTzryARHgJdgWSjmXmHeAjKtIUdSusgR5
R2GdFyvIx2dRedQsL+Fh1f7lXbwaBOMuJDFLzdiUfmHyZPetrRzDfeq07uwCzA7/IXcLtq183clf
RTKuw5jkyhQliBxH8Fy1n5M4dMyqu1Nl4PJoMcKAIfdqpeOIXX++rmIZLzKOZRxFGiyla1yt/6Fk
X7fV2vx9XRRpH+jGEi0jHQWNoP5iZZnXdt1e1XklZZ4IJlCSEvBWyDPIHiL1U9uiolTwNmrp2f/V
rUMJxj9UEob6ahEeSDWdZfoJpg67SJ6WQbXV7pJNr9tHtmnmkMbER3M96IXZIj4KBxesaqkYYI+q
bPctr1zAE8R4CYsQtddimFYTeXVoAD3bT8jHNvWIyLGCTRcOlZhYYpknWRtzHCBpT715UuYzaZ+2
T23TB0EE4xziOB/0WcJzuIw+5jsw7eCU8SfCC5l5YhjP0JdaKWFTS3ZnwxHq/dQ+FelTPnA8HU8K
4wy0fAan2oKgSACZeTw7QGa202+9zKMo4H0X5vaDhKwIu3xCwU3ERnUF76ZrPmhd/X/+bSRRUk3k
uCoac4xFt2ORJJOxQJ3Y1movlfwm8sueI2XNnG+lMOY8EmUcMUELhPFZf7LmH1ljPisZmJ4TbOeG
E0fa6ht7K4616dLEnuOCCe5wssMdm7JTLmkeJO/a17qVSK3mxpeKlRlbC627VeZOUYJ2vhgFJxpf
jSpvZbD2HZpLiPkLCgwUYVzKwQI8ypXpHhh7O7V0Bc4prvnuW3GMoc9hFhZRicgBaHMJeWlrb9vy
uF+JsXDF1EliCCAplHejFx3ByblvguFg7UxwLhp73idaeylu9GEr2Hkm6ZWsYQgnKu7TaS8ni522
n3vhc2WeBsAWc7Rbm6K4Fcc8fVaXZ4UawQbN5a5pj4KKWqxhZ2lAwEc/RnaZH2dtty2UY4VsLTtc
pmRMRqhoySeS3Df1x07/j1bIbqP1cyJXSg2zkHcitq5a9Puiz00gvyZYfLK+/xuFVEvSLckE5DVz
iD0x4zBbcK0U8aNCtCDs6/MSlhyd1o/tKoWJIbAxlWMeDPU2sHJPoPSt92PD+TIyTwbjZ+NqNvVq
RIYx7yibT3H3q4BtUfBuipeJTp/5PB3CO7rGT+5Cp8PwpS+4Eq8WRz0RGzBJmNH635EyrljpusSs
cvwhExZn8nRXarHflYutd1zq9nUPchVFz+TGKaaSGZeZrsDr20Jvjx7F4qVz/TkwC5zZnXbE561D
rTYVb9VjHLHcz4YITlKY54MJUqxmX7ydbuqoPaZAsLnAFcnTknHLBTE6TVdRWIga4mhT83O0og/b
1+Avrv96kowvzhctFHOAaf2/RSENrVLDq4FHSNEPeeVnnoUwfrkFy5yiq5gm7+RTOR9ymdhqbCsC
b8+LI4ct1EZVEoGLBObRyI5ioMItn2Lhp8Tde6JXa8Pi2SH1uVvEWe6QvrV5+W0m1p5oxS6XP08j
uUxm51f5CUg/l0Qhe1Ff3MlQHElsdHv7G64/P78/IVvPrfW0Qd0OhYwxCczh2ay+FebDMHyJa1+S
OEUGjkmyhC6DiqUktcbbIyzfS9ATyj33bnP8GVvGjeTQqKcWz4D5Wf9Z+FOQB+G+dkd3edBLmw61
AnuYZ5mryf/N7WYrulgByYcmwl1rvfQCvwm8jPneePy2OORTAorV+Fx82/5sXJGMQ5HqNo76EnPy
rTd76ofyPByLJ93t/dHt94D9/RHmNm9BaXVO4VZPxqeYXTPLo4J3j46xlYcp0M71XkaziTeq97aG
t3U5GM+iZl3apQKQXTK0v5XjhKHdX3y1YsCb8uLdd8avGAqZMUpF72HltPVJAxZulh5H7qz/uvWb
iiZjhVNCw/39s2M1VhqKEeZZeqG2a/HnMnGu8roivwWw5dbczKo+mhBmTWF8WMpXKV3cRZp3yb/Z
EDWpCv/ThS2wpuM0YokSoQldKSbe8nWJ7Cq31TtrV/rZTun32+b+1k7/0x6uAplYqA9NM1MpPbS6
U38iIvJSoNkLka3iejmjWwSDRykegaqwL7+C8lDk4YXwDpcJlIYlacCAgPw6PBBP6I5Z/nMxeBhY
697rqiU1oZvIRFZKXatyRAmZNZ7JlAQlBu+zUnvcPk1qaVuHyQRACoJKoVagC11noOTXZC/72YFX
4/2Lu7iqw/io0qhroZRRw9HjlxTT4cbBao9T9TQVXgeAqvlR43WgVie1bw2T8VCEFLWcFCY1TDCP
GqY9SQ6qsL5pg7HRLp8oz3BV4wXgYW/SH946U8ZhzcooVlUNXZfqIUyP6fCA4CQ3PwCGmnPNOX6E
JTQ2jf8j7Up747ah7S8SIGrXV62zeLyM7djOF6FxEu37rl//Dt3XzphRxPdSoECLBsgdkleHl3c5
J53aqsKAgWIGdkTSh1oi/raDbPshYVOwYRYJaSfS+0y4EafdRA4k9LZNrA71Xk4KT9LPvj7E42jS
7lOc1Ow29xj7tqtjfdJGW4H0H+2KFt6G59Apj+K3P+mOvrbNoEmhJKJMZBR7zaw/mFJ1GkFXIcfT
F84at4+KsHnZqIVAchhjHyXfOKTu8lLt+h6z5sQOURMIzvM5fuGY3PZDXNaft1XIzHLK6Ex2ldnD
W7HXvfxraRPMdB2LnfnQv9b73Emd8ahyGpJ4PsOAiiapRZjntCKmtJYI6d9CuDWTb5zl8XaUgRQz
UIYQMnfUa/RX+kKN7kCb+rGhCQqK/Dkb3rLofl9B8lKOjTYtCES02Y6jPVGPRs/ZudU66bU7Mtgh
tWgZ7kPAPlW1nfZF7e6F2+qFBq7ygfIghHfF1/Yb7jThaXs/ed7CxCTgJcgTsC/IDhke1VGy9O62
I4chvJMkLqsEPZrfI+QvRCdl2QWVnn08uxcvvxWswsPNc9DPgVfHkMTMdo0fnCdeYmH7svuF/SSW
proQEJE5BjoNi8DSw9tAPBb1l4rYSS5ZHS9twzPIgMuSgygdHb10HL3b1373IbrT+H/SynvlNB9p
zCvHLIxcDRuCL0EfH8dQOKJ9zpWXgZOD4h0aAydpUefzSAZkW1UvjH4M7XkxXIM3jc5xw4/HztVa
wlZUy1rDYyYr7sIy9UCYZ9cjHmxa1FtEg9znttvzjohBkVpAxb6h1Gx1G7r5nD7NETrnlXmvdAno
VSQk2p6CgtjbVnl7yUCJOMbBOEs4sQVv7bmPXiHb6ZRhdpMYEqcT8TfPw39CL/IBOVc72kVjVlUT
CnUYKi6eRLd7pF3YfWKJj4pFHd+CfjV+CGdjf5M8v9hlAEUaTU3GZCfeIHc0y9X7wd506/e/mSMD
+0+6YK8+go9nw9Uys6YS0qnEtxakt0la231UWEjEOlL5sn12HA9lM76aQHItGIAinRntkzr+uoyo
rVfBA8SDQx59wXq2ENM3hmFoqqmojKeUix7JUgxrJihVRTc/5M/pqcA9hzDd7b9VPq+VYDULdGWQ
uYHkSJuFrEfUkOepY4jSScpFJ58hK9KKdgNkUWRe3WP1a7gyyXoKumcSWULCt8OLavaNxQafk4VA
jPPVrV7gFztsfUXLhGEqsSTK9g9aTglilMrjtnOs50GvbDCxbKalrTETbB9lXVNsmv+Rb6nmZYMR
Y+n8R9ZUSVIM2YQmBbtzE+nDJEOvtJC99UptTfmbavS2HAaetGAmJ1Oewny2QwUjA0lh9UPxyvkF
dD2/XOXQf/nfX8CmSINUDrUix54m++qpwjVuQr00eKf0Vxqnrr2OZFe2mL0NeiMalBGVYOWh2oNE
GSMlkBaF9gim1EFgVr7xU+frrnlZHnODi1mjB12F66GU/ETdz7EvJHsdPErb28gzw6QUxjoVdLWg
uwgRtgIZ3mRXVHYdl85/s8Pc4TpagSBrjbxQ0u4n5atc3qO5udK/bFv5DWhddo15AOiQuxRi6hTB
CXMX2YdIpH4beMpj8UU/lB4SvtyZ8HXcutikW3yF/yhvx2WcIDwZbfIanATT6vYE1HYgX9+N9/AP
t4WE1U46qqBh97cXvBpEXDkmA9LN1KVLaNBt3aseCDbdeB8hhOVBM89LGGiGnnglaxhRRfsIFFmP
Ue5KnVuqnIBhHSUvG8lgCki89VzqsZE5eYjrZyV/y8If2/u1ng66bBjLoiH3kUAwPkAr3ceS3On9
rZBgfDA4GJo/z6cmdSSw/W4b5eyewqBHX4JSu4fCJxSD7Ejd66YdB54mcu6Y9bDnamkMYsR1LwpD
E1Npg+he90rfdIMdORiW5KReAKHF7VXxQJGlz2hTcarUBi9GQwMl2ugPx8wz3dYhP6czjRKgInfk
Zv8pHm2gvsLgyNSriBFKzIrNvfCMBAokZtsDqSO77b9NPfmhCeGp1JTT1H2VisoKTAScc33mLJ1z
97Ai00VVTzWZsHTabtJjDhyJ+uTL34z6MQ9gOJ+FwuCLmpWlCdpFdEyHXtX+bIRzn++3F8SBEYWB
EV0N02mg7SZheW/Ut1n1oGivFcrvtYQNNi0j5wXp9G/cOkcGUTAmOVX9goLHEEN5YwltI7npQfGY
78SZc/XwFsfASl6DRtUE/5BTCI5IrDy7TZP3ObkpZQvvPLvgtYFwzoudKx+iydDFj36nLjkp8miR
tnQbPeR97zw7DKzoYzQ0aY3WQTxybtIvstf7ICQ4a/sQdEeQPCDP2bPG8XwOlLGU72mBGbygQcA8
VrZcH6LgqIV+Zn7Zdsd1K4aGiVAia4RtOZ+DpVMDBdcNHo799NamXhn5ZvHXtpXVmXK8Sv81w2CJ
KcqQaJ/xwindzhEeR1exiRV/NZyxsFW3Li35UHvCPiPetmHe8ujBXgUMSR10WabjDspnK+kRbx3m
8SUSeKW4db+/LI/+jCszqZ6PSoJeSSgitz4xq1PX/AyR2gpFxc3kxwbTOHKd/tmtcLHKQsmoZLIx
w0MGDzyqdvE4HKvj34xA1QGlMWw2r4th/UO4mGSwpCimKJo1MMNXsWK1+KzrRNuVcsGRcPjNBXux
wwBJWeUFiSMkKltXOVClTZDFuBlexJTsqPB5eQWOPYmtgESiGlZiiXKOudN81SO7D7YfEEfJdu5E
Lq+DYB2S/1mexBZDUkVPewgdovvJzKxMcwvQHEztrTznVoohnf/yDUhsb3rRRrLQhjBWV7YQHtXJ
tEX5Oeh5harfPIsvq2IeOOgTLyV1QfDVOfQDh2DkHgw/Pg1PAvcPw5OLNQZS6noosi5CU/98gNjz
E5WnHGywDuDAJjc76PvtXeSujoGSqE+SaqDPtwLCCw6IDvAqpVzUKEerX/jkcFx7DKa0XVJX5O/3
1ehCinIXQOJ5cmkliS9fujrfjoyFCFYAQ1dUtp8yCWrRHCip6kIsGfToe8Ut/dDXb98HV7E0J/gO
yv47wyug3QW2bftPRriu7TOnWYjRAkJBpIQHw3B1LXooWgha573POcXVoPZqncwpVkueCHWFU6R9
NJrd+uZ5vu9cSmuSPmZ2/G3b3uqHfmWOOcSxiYIl6BHtQajJasPZNjoJU8cYdJ6196lsOel7Cr+/
hHpX5pgboRXDuZE7nGKcHwbTg/SfJQbgtQ9ByGjnKgdYVi+DK2vMZSDq0pSNCj0z8acRNJY+4EX3
vL2B68h8ZYS5CbolMXJFQQ9ScrN4urcAmWsHLx+UVBsMvfNeANTPNnaQlenOayKncQKdmEKW7nM9
v9Uq3rUtcUwwwaSSdvqS0wzl33TrBRjlYl+x6n3pjNxuJ84ZsZLVahZX41yB232ARr2RDgddR71l
4dHj8raNgX5tEZsB3gcO4+FGyu8I4uJtP+Ctg8GHeTGjOEwRYaUQwG1lGdxO3S4NdQ4+8MzQP78K
5JZWrSOtRIdrWEYWGe6j8icZObkXzkeqM5jQolxoZh3qQuVyEtTdKEpeJT/oSWYpwX0Wff9vG8dA
QtZmLXQYIVM1KIY7ifkxSU17rHljGhyg0xkskAimYcsCBHSFGrh1F2C2s9jXeXCv1a918kfdNxdQ
0BlQGOS0LaYUlFuyZCfGifSShdScJccgJ+DGNRzfNpgBxVAU4jCDWKETk4e6e+tmjs/RH7sBOSxn
KcQ6wmzCNC4Si9CYOCn7fG94lc/re1xPIl02zaC4dOXbPaZOun4CFLRu6S6e8kXeKW/VrnXqGyrc
R+d3iMp7OXPAzmCAodFSSZgxeOXUruFLbuaFIMp+mr1oV/nm28DLdawnHa8WyeBEQLpIHiVkcJL4
pgfpgeoJYeIt5GGRjlWB7m6w9fCIEXkHyIBGHBMJxIjg4UiQBJePwKW94iUHXmZ4PeN+tTYGOKBp
FAqYpwBFgUW1LKA29EKT3wqmtjGjse+eeSlv+hdueSaDHUXT9/JC+5mM+dTLb7lmFzlIEGXOB8A9
NAY8+m6KaiGHk9ANzEAYQJsoNE/a/dcFMbhh1nobFHTqZM61zlKEyBMFLXWUwHwIyHkbeNcD+Mtx
sf25vaF2uZDguMAh62moZAnnYteDYRlExA6Pte+D4mPjrNgWXSiBCZESAqXM0rDTpd2RCEnp3nSF
2PSTadhr+ssIeckkkL0qae+ycnGyUTyGC/ousmI46uJ7JEUP1QReYQ39GErsN6Log+MIA8ZftHo+
1YP+o8seu0Z8UIzRq+fW1evQLhb9IICkXQvBtBSOdqr2qRMPgcvZT443shyn6IABDznlUZm82TUR
CWa6FXynZLwFmOZMSArLj+Z3nRNS86wyAAYyATFMU5yiMGq2Mop+Sr5M9fdokXlQSf+mrRNkoCsB
LWcQgtPcGV4bkMYOL1IBzabFnz1KKD2XjvhHtdYrD2WAa+iKBfP4GLEZPMhfabb6Ah3jo/K2nPMb
0Wls1A2jH1yBHF5IbzI4ZgZSFGqUukwElxqSOygoy7fhvrAUDwV0R/yvHyILYxr0DMT+4+Ib8ebL
HDSSFy+jR839H9Qo6F+3dY4MmplGQaDRWoE2UPGkzksaydKq51AJLaOdeB8FJzhhu4MTtSrLbADz
T/baORJ0h/FfjiZYlTu/t/vqgQ6jbH+H27cddu5zGIFWz0HSc6QA5+UUVs+peaOloZOakVVXEAMC
/wEk2rZNcqBUY/Nlo6YrwYIedjgqiL+hLJLbmlO/Di5xxV2vW9vmqNv//gA1NmG2FD2GtUZMO8jN
LpA8wbjNJM5o1PYbALx9zCaWk6mHlCpngbiXmLpN9RK15zT2JnTrSs/b69mGMI3tEW7bWFXqHA6Z
RX5jejCkCuey4rgizwrd1avwUhvlMcnDSHXmwCXjLVqDLbxxw0nh4eR2SKmxPA5hNhdRr0JLoHVp
mhEStb1DoyA6ixKhzZqzrvUZg39RUhMZ+MDhLaVuEEqVQ0PY9IMDvtnVyEljFgUJx8TKHsKWO8y/
PhR1ZZgBknxMoaxZm6Dend2ugg67H4deCpVoWtWu7USrLEl0yoanibKNKRqrB5eOWZsLJa48jOBY
pLuPlS/bDkldYeMD+4gHr1ylCXSzhyonarrVbSh8F9KdxH21cb6wj829spG1paB3IHNz5M7uwztl
Eq3Y/BqIP0J0+HCHvXgroj57ZU3o+lgqUxwVwZhqPA1Wq8+WxE3lc95w2sfVemUnEwO9GnuQi+DG
9kb6oHJyX3pKb6Jd7omoVGQ+d/SQ8719PEuubC75kqmp8NF0M7qCRbuxhh2e3gfZ5RPZ86D+Yweu
rDXa0syZhnwFfeTQLHt8EOzOmj3Di70/4be5ZJ21j7LllbFalGZDjSFbqYlvSYPra0lRjgF5Ez5r
gfPK4TkkAyPmMselNuHouvIpH91g2Y3KbWHaoQAuV5kX2m0HkxrbEBwqbTxOJtCY3piaTY7QAH0h
vnqgqoeCE4ucO5O3OuZl1XZLukQ0OK+nzq9DSx5NWyAPnXFjgGSgPP8nAGH7gOsMA9OBidpPtRyj
7i9oGiW8aTZOmMN2ABuzHBEFHBMffSetTzWAaLzIM8MBDpZrt48jiHF0AWU971AH191+BBtpl/Mi
qNU2mstdIrEBR5HoJFBA3irsDJ+m0YtjvqcxPl8+nrcker1cfVQYJBPyIAcWSnpl6cQe0Ywn8mhb
Po544w75YLq4slKQSax6HefTQdiTRgG1H7zJrT1Y4l6zKiu+odEhSCwcHdNPYrHb9kDOHSkxb5i2
CIV4oNVHtXH66TVUOYTTvMtfYuDCkJt4yRqM/bVu4Ku7yGsLe8DgE33rNtw0Hc896Od9vZumYUih
BvegjPSLE9kLyo2Uwj1yDQ40ceLEX9qZl7pIhhyXv1jEVrC4bYtpfUiKzHLDc3qOKbZvGTNWlVRI
AyWvLVHXT97a59yf7+MfybcO3dq1l0LJ2ucV99eRwzA1Q5dVIpnMySVmUTbiiAWaaWlV82tmfsu0
E0lbS0vtIPgq8ghS1z+4i0Hm8KSuDhLRwJW5tI+S7ieYJeZV29d38mKCgXe81js5At+OoypnJXUE
IltLdS54s1TbZmT2bdmRUVS0CJ3YqFEEzVczPTSzn3YcD/xNjPHPaiCb+9nbkcWZx15FRI82YtQU
qZ4G7S2hehrZiey3kWLbHTDi+tlY2wRmZ0wYFojIjYEkoN7bc3cAzU1g3oXVroIu0LbB36RTL8tj
sN4cZrU29JLmo2c3ssmuQUZa86oTj+ZmHQQvhhikNwuQHPS0s6RBOiBCW+/QkOftxWz7tszyAlaq
QIyWYC1h44mlYMnKIeZFgTwb1CuvwK+LFT1M/+bS25utnSmvvf6wvQzumTCgoKeKXOsB1kEZFKiu
8Lt5ovOr3PkJ6k6/3ouXM2HAAE0xNTiskFyjOnFUZgusHejgoBw9EEvn+Dbve2VgAbJIAAYJjyyt
fMd7X5ugBYd/1S/bu/dB47KxKPbBWDV5OA4l2igEQmxTXOx8EQ5Km90NFdl17XIMIuEpm8rTlBOr
xHsSifeXShftBPMAXVw8GmZiocVr36doV4sMTHfIbm+EuzzLT3qYe4JZOnKc2VI7FFYSGRCdQz9D
VFlEjA9StThy1jnpsDhlRTROQoPjfuxLNTANJZvoZHxVPi36Q5EeQl60RL1ra/8YDIqW1iB9gnPq
m29tfMAkihVr517Zh+nr9lFR99qyxGCPQTB6UlfIHRil+S0fRKsaEw9KPscGlAJCjr4AaeJlaHgb
yMDQ1M2a0aqAoRQBJwian1SIu+lmwZvb5nxa7NNUkmc1aymzJw05P4bRnfhUuZiwR0uiwrmkOJ8W
+zSV2yVF+SVFFC36c3pcpD1EqBOeFd5V+JH8usK+MO6bIaM9e7iVMI1OnA/1npsRBVo+9c56GzD4
cP4OjWT2VSqZuRGpVE2gAUc4FehEFsvrvo1vyt1iJ+fSG3fFKzcVxNtKBqW0ske3xQiSqEGya+3G
jO02sEWehhpvK9lH6Vx0ZhzQeV9IkO1zN/eLnWEFVgImPX7D3orPy+AjN1UDzHUEU6Of76zaqOQl
bzokgsK/9GJyIlC7Vzyyeo4RdpayB2WHssR45JRqexAjzJ7XxK/BbbyNGR+PTwY0sBhFpvomuiiy
TrhEsWzOICZwyF1wSu6phBQyTPcxqDgxYoJpF9pmubiUqS861ZAdld/+gCLk009grk2ULJPJwHPB
KZq93h7H8TgMnMLJiht+MsEc2dJGrRaHuJnH0q/61kpiSKPbucLr911zxGtDrCPG5tyNerQQNDPP
duBDvPQkh+BNKveDP37jBYHrTvLv4bGJEqIuESHQ2XSi+CZN/aK4Nyd/20HWKoafVsTcXynpsqKq
sKLJi+5pO3j+Q5EtOnHbIZ3Vi5bwfdsib1HMNVbEXVnpLQzGGO9Ibif5wMeLlUsZi9KhL64a4NZi
5TPUqp8hM1uinv0a+Llb/jBv5XP9PkNXBRxrz4GtPYfIefLO6zfucbFL/fQK8jsZDKf9JBJHfOjd
eEd2VE1wOGAgG/ktPOy2d5Jrjm7DlbmlbyIFrM8Et6ZuLU5rxS7VEBaRXCj8P2jw+LSnzGccapo6
ynIMBh5ZsYT0Qa2/KWZqEUiicpZFPeBXzLrsIvM1p5GoYJp9JtCc6N0QMhexK71lmAbKzhAA8Hj0
H7xtZLtJygg03CrErbGNfytbo2PDnWzT7/xxxxs4/EhfbayO7Sap8lKdlxSIHJwILmV5r1rFHk1c
vrYnaOhPPLAH+8Ouszo3xpSE4inHws5fYgw/bu/zyhPz+kDZpo9eBi2u0prEWcK/ihS0Rn8SAX2y
wHzqfSZhlEAHfrWu7Gm1FeyDG8WaY8vwRGvccaXQV68Bk0hwRVXRwDb++XsIhNmI8XImjqDt+umg
li9F1lqgUuLs3CqEXdlho+JAbNKsQ4TQgzzAqlr1fSjao6n+//tjZPPKDP0ZV5+3JFH18xIoVkAh
XN013c+5PoVDy/neVv3gygwDWsks9GZdFDilVjvrVf0jr2tOfE+/2F98/soEA1SZULYT6hjkI+Of
Huh8bbsXd7yMP88MA1H92BbaMuAtS6Kzahyy4YuOpjp93BmxU+l2xJWxXL1nrtbFIJXWifMctTo0
4+P9FIDb4KERbgTtSMwf29/qytvv2hXYcDFTunAgAxKf/dRbcZA/6vnwfdDKB0EUrSXrrSbmXNM8
i0wiL0l19Hu21Pna2iJR4WZT5OhQfhHFztJ61eojwnHEdSC+bCfLbh4PYjJ3AoJhovuK+CABjSFa
0HX3lXoXSW/TuAPDSa3c9bwvjfNBsyM6pgkOIanCjRObj9qPRvf0bLd9gGskfZ9OkMGMos+7XDFh
grYsoh0TM1W1I5xTjCcs0FCm1RTTUR39ka82uA6LCmixQZiKtDlzlG0va6XU4ANvzBOaGzITc+0y
Soi8oZW1EjrWeDEkfQYsUtdTHpUIEf7Wq41sHUqKuMWSv2aUw9I75TZEKyFnY3mrY0Afx5ZJKX2u
ZTdhbGMoFBLKTv4afZMbPBEbuzq1R/K98nmpkfUP5LJY5kAlMc9Uc8HgsiQ+lQZYTE9m5Ii6O8yL
NQdP26tcd9CLMeYqiKOhJA0Uipwy97PW79AEnfn/zQRzDZjJFJakhYkG1Aflfq5fi4UjwsVbBXMN
TLo5R0OPeKCXByt5D7oeHVkdxyF4/kDP7erWNJRxSnsNINIZO6m76/v9CLYK6XF7t9avmsuBMMgP
0vvOrAisNNqPCs2yMdiC9ASUM/iQBfDpGLE1JjFvDpRjla26KWm8FEow/X2Pwg12f1fOee3w6+eE
qXVDFRHNs/zKaTAvyOpicWLyoky2JkF7kDeaQT+PX0OCf22wQbc+DdCyyLEUMT3kKNRUw9v2Ca1/
nxcDDOpldZ73qUINtJkljF5LDBtVRbsqzqXc24QXRq2/pM2LQQb9BFPKqm5EM0/tQqUP3bAzmJyc
ys33w23lJwdet+hvrsuLQQb5ZDiCuIQ0cHNpepHW2qqd9tGs1+Ndsb2d66HOxRgDd+aogK9cFoij
ql9A34Ym9spqFGVH+s6f8o6Dd7zDY/BuWORZEwaVYK4OknaC04zvtehFICOS/CriwBJvaQzyFQkZ
Ajz/sLTyITPeTXS+ij8n49jwWlM53xVbvs6DuUAUhQmaVHxT69rWlBxcRD3ndbIOEpeTYgBQNYpc
WjoNjp+Hlqji2YUnuiZ4Q+/o4ilTbw3Ium87B29h9CddYW4ijP2Izj+Q3rU3Qm6bE8YUOatah/V/
VqWy9etKzpq8F0ccUuPO+aEO8Q9ywNBo217KRwrv98CkshVsA+N2ihghnmgcEQxpVP4meANDoV3+
ILm1nKl6fOKGjrpH4as5jTyOMc5nDQT+vJko+sqtFn1EUdUN8dJjeNAwn45un0fB4SUB1qqniNku
+8qAyJRURdpOoCLS46+JZHpJqDvoSjwsdWIT+WsVEKsEGVBXJM/bG73tMyrbOm2OTVG2CgwPmTc1
/qQeZvJt28RvAtLL4uhvuPLLDBfMMku4AyhCOpr9tFjLUbDVE82r0IEI/TvHIt2uLe9hsEQxx3rW
R1gcH2ZbOxReCRWv6SH7kKZBx4+7bY+3iUxEladtCdYjvNJ6NTsmGkoI6EKfBR6z0jZCgj7j8z7K
JM1VLcP3XbbnqL9vTCvpjk34Kg+77fVw3ZFBklTJqjjWFIgV1top0FQr6EC/Mppvka7tzKHwJDDa
mMH8ox4Hzg235i0KSiSqjqF3tHWyXKEt3tRh1OOJRuXKJDfxhFv5Voced++IYGZIoPtsc0mVV+Kg
T0aZrY31Acy8CtC6MbSDUOc3iVD425u64iSfTDB7qjRCAZISnF6QH+XoraxPQcxjlaGgxPj9tQ02
QVFlptLM9OluUgYiEFzornAasWuo0DkGB6PXIPKTNSa2EzOSoeL1wVzW/qXYEE93UlvsLdpmBMkK
Hkiu3D2fzLGIXMXBpBRAZF3PvLlS0XoWWWYoWUqseP/prNhMxJwtCTENFMJTdXayWbsbwtpSwSm2
bWblg/60Iiaakxs8kAI08DlVfxSaxuob05HqycoywTIKZ9sY78PSGBjWklk3ApWG4oflRt4Nx/Yk
oE6R3ug+nTLqMFPFfZ5zfYRBYhnsGZEQTmA7PXUOqggeHcBrXEpvx6/8cD4xje731UUjoMrapAk+
sXChNc509qThP3oGAxQZabNQ0FEDr9PFHgXDjiXtKIe8OJ/n6wxY5FHbl/IwojBd3UMbTIcQUuwG
PP/jWGG5QKZhiNtwwVupqMlJbEWv6nKrLCdfG3mEVxxX1xms6EhSlMUMU6VYWBFITXHrI3CcCrtJ
OGVons+xlCCKrhuTqKAgp0IMDwU5m6q4KZYImqbY450Ux+d0JnLraq2u5gl3f1jZRflelHbYf+F8
uXRzNmBdZ3AiDJtqkakQkiLnBzwBPSQ5rHbKbUHp7rNy9AZxsCQTROxGZY1m8L5tn3M56gxwVD1E
KiYTQX+nnNUptcyOc2+tOweCfFHBk0JiW93rlKRhQwvFilLZQWwbwU+zfCf1UefVJn7jGxdT9JO4
gghNrWaZmABB6NHtNXSBJ50l7VEIuSlQrU1Gzh257h0Xcwwi5b1OElLV8I7cNTu3Nc/1wKnq8DaP
QSQ9ldAdHSFeCtXXakChpbjt+7dxOgKq/uwKuSyHgaU0FcsmbfBGj39qPnTMXkxXu1Mc2kkfWEjq
+Jk/n7edb21OAJfkvzbZbBuGBMqyoQ1cOXmqlbc0iawWQ81l+ZZEP5thry4HPX2MW87JrZFRfLLL
IJYc9kbbII3vzI2F3iM73sWHH6bdv5KD6IDhwPvDeOqyUibAGaHi0LUVAhzJh+z5d7RJPtOyRPyW
OhGX7o3jmax2YQ8a2DGJ8CHU2rESjqmWWLX+tH12PBsMbk0lhqTKDoW5dumtNF2ssd0JECbftrL+
ARiKggcJcqUswyd4/kD6VtCDWlxVPyCGUoX7Mnnicr2sJSXgEhdLzHoEdF8IhYECqnbSfNOiU0bg
pfTzU2qP7/I53s/Q5JJeJCgkyhgJ4jRM/uZLuJhncLjRlLIxApin7+jhjiYkDAsCYJCv5TUk05X8
euNcTDEwOUWdrBlgO3TarsLNph+KsXe2j20tU/tpNxlsHE1Bg7ITvGM8oL0PrAXhIfWDR4h5WBhl
dQgHJyk2bS2Jwclelke5oeGv4gfICEBvD91Vyo5Ho8jzRgYiUVkZQPYCOJbRliMhAdeH5yE7hMZJ
KnmsrNu2fmEq6A09UcUWSTKzaP1FbXxV7h7IPHuJKd4NY7TjnNh6vPiPV/zCUmAQtRZQAiNOf5gx
WFKgl1a4pXQ26pkSLIV2+xgWFq+fa/vgfmErmIkMZeqkRdpDdwTTG3U3X1wj9oP0qxwdxJbjJ+ug
dVkkE9CpbZ0sAyTMIZB16sp9M7wn5V/bG7n9df3CV9CBg29RSQO5bdzS+q3+Z/HUZQkMULTK1IEn
ikYdgYuWfhlT/cNDttgtbzBrPZwC7zGyoaaumRpzSY45AfX2MOBNLsrHBBzVmHxzjEk4T1PlKmLs
zCK8QglbaxD6PVpQd1HRvm3v5lrTtYLCwL8/grk3q2YqS1IhPl1SL0eO76fphS4IEx7Jufo5zBax
ox1VpOZe2OIapFwZZl0lNkvBNJAAabXjgDz0qD4q2r4XTnX7IilnDUnAlPe4WfWdK5v0z68CWHNU
y3yeAWPmLkIXJRSJaNZlfNecya73NAbjfX/cQ2bcSdbG/30mtq5ot2c6K9y/UgFKyk/Ja0xdxbSr
9TE3T1AleSB1+DbaerEHAtms0un60mpjaPbsOZ7DO0DmCpJ7eWpGCdlvyr2f4/qJMUZGLx/uu2MV
Oq+Wxdw+RpWQJtaR6pF87UCZdRVkNjuM8Fja4+g0aIgtntXOkZ+2V7iKnVdm6Z9feYsOIYelDnKU
UdBYTCxlcNLZGZvMKXS7iTorGDjB2Jr23/XHyOYUwiQYW5O+VcO/Jie+Fd3Rn5+hH3FWvy4HSg0G
kvLbwu077j2xHrFfFsvmGHpiiukyIvuZ51/6/kfXtDaIvh6h2Go3Sn8HKqFDWuP/jb0nIvEQD1+a
KrBQ/vC3N/03P8TQVUVWVFlnp7mmUtBwYwWIbOzmZnFi6y5/Vm8VK7sVLaDEC8+P17+Ziz0GhVv0
pSzpAHttHL0SKYHEXFJaRHiJG7LvGs7txcMDNr+Sgf/dzHLsM20wovkV2kbVeiDpc+ZdzQk6OB8O
m19ptGrUpREV70wHM5/4FhuGHbWyK2kzJwvBs8Qg69TEODPKLVxUb7J6Moy7tj3p5pnjHBzMYbMp
c2Z0iQJ6sI9BSYwHgQtwxjASgjcOunFuCpaGVSwEtBJJSIPNWWhJuju2r5yl8Cww8Fl1ggAeezxY
FT89a3b6YLrgFbklfu9o4IdMX8zvHIv0Kv8liL/6xBkYzaoRXQ4z3bxTi6b01g+c4rh8aIpSHgSO
tfXv6t/AgmVh1UO0iSs18skDkkW6Z36bdqbb7EKoSwNRwSwRuKI172ROBLqeqb+skiVknVB8C5cI
tHWUZ55yeFPKArwzfflBLHHv0hff+AddTQBuFTNrQCxV/oW2QCFzZpo0Q9v9laqYqQltWUEXAfFU
zZuMWzXmZFg+Oh5/Pcx/LbKZnaZIyqCgfVQ0T1s9aXbsDpjWiJ9je4D2be2h5oc8p0NFAkEc/Z1b
Eln/4i8/gMHNMenEdkqALWBoKAcnKw95uxuNp2034llhwlOpkEmemcCVSvAy8ijmb3PwUPIaFlaf
LZfjY/M5OUYP58agcaHuN+hilfZB4m0vZG2M7dpFPqaYr6KJsdNSfdQQLn0kIPYU+I17ZJD8+Llx
B5dGMbFD5WKKA0IoW3n4P3DE0ph6y2mYYDQuzBC6ivgNo13s21tiJaApmx6ocgCdt5Hfttf80QG3
ZY+e7vWa60TRqghvqUgm38UQ3KJt5FbtW1T37hynrq6CVjIB11Gb+JHyPFf5nRwgxBvrxwI4FSvy
PR6TqZUOmpVM8bFfULxEK1AuiLswbfazOlhFi7isfBgV8NhLQvw8IOY1ib5vJYjZ14Zfgc0uQdaf
iB5aDfZaLZ2WOD0OpNtN0ylRdcQyk12oBSoCk/nNEAxXycaHrun3aiNbSr4g/wxt9Sl7UPTInnMQ
JFfjbWRWjtLJ+w7KsIMevyvaY4aWL1srBktX4n0xxouFVmKrMM1TOSq20hX/Q9p19saNLNtfRICZ
za9MEzWSRsn2F0KS7zLnzF//TsvveqgWPX3hxS4MLLxQqZtV1RXPccO4vfV1hKxy0NutisVFbKAb
4s9ySn7EE7D/s7cUKNmZMd4n8jdjaEtLSR66fMytbGwBmRfokK6OT1kKeJSol6yeVOD8jWRQBsic
J329ZCZdIiPG9goz1ZtwQGTUdqrXjJo96jp+9XexM/aVYu4HsXfIXL4lqYhxetm6rjzrJS5ZRuCJ
poIssi1XwBJihKiggRnGzbNt5Apu+KJsMBANMoZuy6sQrkb7C3GMrhbo8OZKiPeKpjPK9hekk8xd
8Fh9FhdimGe/m/RQD/QUK/BGaZPs1azPfZtYZeHVIecpXH8jFrKYBz/pM6KWxJSc/NgeiT3ty12K
7WNKTxi4id2kWM6im9zhCfgfSEcrDo7lqvNeyGcSqLkIylCr8RSHlWLnYXjs+9hSjW6rRhPnPVx/
9i+yvqROXV9OagXXNmUPGOHzJXD/9uC4cAZx12qY73Tx54Ram/qoSm4QnuaBEzKuh/aLX4F5EfOy
ICiR4rrTI9kPT6EDT3AjAwIycyJHPf+VeWg6dsZNRQTl7mffagYToCeDjuZJFOgyc+e33mqt8lmx
gauwmWOOPa6+kfJFHo1nF75cqvVOTCLMs6r5Rs/esupGQ/uPc6h1I7wIYR6oWlRqWVOI5EjvkkfL
2sk29ULw50Y3Ff5sXYJOmbwdAXxw4JYZeCdkPEDSEnEkOoTTF3p2QEHm+neCnVrFroB94A1weRsY
f3BylwMz7mBSg0LripYublKgstxpWyuBWeYnUM546Ubm9EF4Z2RcAsnitGt9bGH5gHjLXwPN7nkD
cDwRjNW3EymqoqWJjfRIdK8B5uWcPF9XlHUvaoq6jE1JQtgJVwWtxdyg1zYX90Z9kwx7mXh1/Raq
HI1cV8iLIPmz1mcFpZjUgaBczLfoMVq6r6CDapWtI8fH2khsjYevujY/+ClQZFQiVtJI14CphVGj
aAukNYfiW+peuOetQ6+ebRH1MrrQ6XPriz61aKAONRss7YIilw9iuPqtFmIYfUhr2BWiOvQE0v9g
iSFtZMuMXwaAiEQcraAu6Eq4yXLK+oBIVzMCAx5k5VSAcCgQK15aSz/4NRmMk/cH0g9+iPrNLxqz
xKU1CAkw8wXQwXhfaN09XO5OZdVvCLsyifGJsDMA1JBig5wOaA3+Fi7JEXZSbnNHBjg5AssmW2qx
EE0qqp6/6MsVOODMrkEEgiM6UWj9XaXldx7JEsm2Q5rXoo88shO3SvWQNC9/4SoWV8g8KSJYJ7tB
wXlU4SUhbhEfY9NTh0OS8JY/Vx3fQhLzfuilVFfA9kNKLtu9/FQBkNFw/91hGN+gKGEV1FQf/Px9
nBK77dyGaI4CPiKx5zwVf6hGX74M4x96qYjEmaCo0bjVq34zuN0r4LQ32JqhPBW1q9y0ru7pL4Ej
8YIN+qOvWRnjM+RCASsRVj6xm9YdSxOwED42EwNtkwSplavdzpd5FUzO12PZYgcQeIdzDsNOQ6dQ
X4zIlkbOlg7PnDXGeRhBnWljiv62uBERjDcWCupP+XYA7pUF4j6HN1vPKabr7LpOXmCrJQR5MGgQ
y8iiNT/BbfdCY4173aLEEdJg8Qrq6174v2mjbjJqk6plOqUN8jah+paIg1Xx6MnXH5SLAEY5gjEE
vzZBTUgEoldRvAVJb8fpnW88Yprvur2tT61ccmB2Z6foRilpA8T0FPq0vIO7vy290NOPYFz0end2
S/cDmwrOOAIHB6+uSF3GVzv471ENNs7JfX0y1QLiE7+y2tA1wbIjt2hTcDI1jqJgzxq/yCK61+Nh
VmIBFbBfe8+NBQrxc33IDWjK6OYoIWa8Tg/vbEwC0yi+bxp5i0Vy5dgSKzN2E3h/eR7zDw3uyxUy
eUsIMrVYbNFnpl9Q8TJ3PDTn1OsP091YYwKoP8N5+m7G44ngXinz8AQAWWrCCA+bulG8+pZm3OJD
uR1tYlFsdOWu5XlNXsWGJT/o5DyXFAPTXNLthJww2vdb3aFkSSmXb2o9eLxcK/MSVVKoRbXWS8Az
o4TX6Gp7woZfLllPqhcGyHiTKfFzidBwRL0hG/R9H957W7inPKd8lAHemRjH0mNUBmyI0Mhe+BHn
P/r+Z1mcxv62Sc8oeTUhp8C2+sgpIO4hsioa4Ob6bHP1MBWdQOOFQjskuUPMwEq6zQgLVM4h2Miu
u7LVw12ksQWSqJrilnR4Cmh963+HLF/XwYUc5o1DDWaKZQFBuJ6fo3qywv45kXSrUZ6VzqnCwimB
Z0M8gUcyuW7oC8GMC5viCsuoAVwYADdmD2hg76g3e/qdVIP+IzyNbmsnD+2GN7O2bucLuYwfm8wQ
VVzacAKdqp2dEP41dgZSgs6ZnPFHAnxxbqWC3uGXZ2EhkvFpSo7dYhJgw4GmiCIqTSBtRO42P/G3
KzlKynZcA000q0oARkQpzCD0IjeikZ6J7x+yQcgtbWxuhqjiFC7XU+DF+ZhIWhmiEJOvePY68wSZ
oG50pPQeGLlg3dzF6jcye4Kwu24f68HZQijj0WagWslJAf1pvcEV3cT1He1UYTIIOHLQGh7y8wdu
4bWPyHi2tCsLX01xyHg3Y6KF5pMUQ4s40myN95OXn0UrdOcBWNr/0hUwjqcao1EWJ0gmFThq5ttU
yeyiVaxJc0ZiunF4HwVcZBVqfleOy/Zl5XnI06GjjhzPoW6HGKmxNTdCO7gChpjAY4VaDecVDDSr
sqRqGCT57FzVKJWRJ+H11Qg4lEovzSarLjnh4R90xlQQmRGimCwAdVvmKvyqj2HEBxGQpXTTOnvq
rfDZ2KMIy+XBXg2tlYs4xi4qOdfSLgPwmjzLmRWAjMSSVGF73RB4QpibCxMhbE2KCFVLzwVgLSJ9
c13A+pu+OAaj+dqQN748Qv+Ad7M1DjNoKkc729E5DmHHA9z/IMn4qniXS2O0XSdKOOkT6ME6kO7c
mA/JqcSIY47Vldvk8aV9CXbg1XBUxEipbT76mHXkLV9ybpQdacKzJIwkhZZU5gkoa0bBu1CeAObN
TfN8ygwZHdPG1ffYaqLkU5sBzOWT09r5Dwz1P/67T/jxiRf5AnAZJimKOprJdkDGy53QC276PS2D
CQ6P0Hc9dPn9BT+scCEswCS4Ocx0SWGP5bftL8wYfqy5mpBc1PLjoV+IUes21hLwDzpVtgHziq3q
T7IK8K5EdK7fHu88TGYAYk0tjAeJEo2md2I7Wr6QOpUgOGrYn6TkXRv03djqvG+2/pRfrpHxHmPe
Zgodbv4oXZaYrcud2UqedIfssDZGU6F7Oueb3vBCT55gxqPIYSbqYoCLFbr9oL0U2TloHiX5IYm9
YXSv3+0aSplK0TVFEDbJABhkwjGCpdl5DOFcRo+i28agMs493/Efu++/nnLRyTwCGIw7/rTv6qOz
kE3tdKFBGJYsg7ku8MblkwUEeicJDn2U/M3zvZDCqE+khrU+yZjp74rTLNiitNcid5a3GoR2xk3l
84oDq0+3qst4ShUw6qmMe1FbuehVCueRPMs2cvRtcmPaEwLO6paPhkbv6Iu7Xgijv8ziDkMhDHxN
Rh0uFkBF/wZm5usKsmrli5/P6EdW+5GmmPj5IOPYkCl59IXgEHej3bXR+boo3lEYdchjfU51CibX
5+NWxxAFMXhIszwRjC4UQldO/kfdRryfELbyxhR5P5/xGb5YVhk8FSLx8Uel20H4ev2KVl3h4msw
rmGo9QpwfMATMhFja/+kw90Qi1YX3ermPs4dffQ5xsP7/GzskWapUKlIT03Zzee3et4Myq6bnOvH
WvV4i2MxMceQ9EoeTlSJVTcMHLkC8x5goMR6sE29skvuPtjqYOxFIFu9llW1jzUZQRvS4NuuTe0E
SIn6oN70cb/X1XTfJbnVNf5Wkr9fP+q6z/vtHNiadueXs6+JI6gU+0OWOEV+q/NKaTwRjEtoJQqG
16Pgi3u0Z7OwqnCT8cAJOJrIIu/qUxfMqT/9qo/Qgpa0aXZwqrvr17VeH1l8KcYpRHkrlWmAOozx
QEcc4lvjFNnGRrOBiMqRRY3niytF/0ZSgSBuKAZjXGUx9qJcwriKpD2aqIOkbW1LyWBJI0by0sbl
HG1VCRfyGNsaFVPI5Qj+jhaRg4N0CDbaBj2cG24BhH7xayejH3PxSFRG1ZdRDnVP/hlv852KeSay
g3JMoOEDUN3m+sFWfcblXGzq2hqVoRAKiwdS4xE9L0w0CIU91fZ1MatqvhDDPLOBqOnRmAE4ZSrf
0fV1hfzd1AzvuhCOThDGlnJpTpO5RKpAEmvSbV93pHI/BjfhwFu24nwjwjy0mJUOAiHFrUXPvWN4
1QZMnftsF9ipy6cV5H0ixqq6JC3NPMf0nhjvR/EcKSdMaWQ6j3ePdyb6CRd6lyjq0PuagBQB9RoK
kFjgH/3RAFtc5HFdBe9Q9O8X0sJ66keQvssflUXZBhwjQBlLbwSyurLR/oktMJJt/ipZ1QA/DtwA
A0BSzBGrttbNHO+X00jfBfHVLzhOaV3LLz+fOZSKJqU4GSizkXhfhPt8souGY6/rpbXFGVjHF2bR
aEQTxibu5d7JsX6AfbFtFVvT9/HcOFhdtgYHTZhDyWvB8E7HuMCAqLLW1x+uwhXUfS7aIGa+bsHr
Y506ClsyPpGMWOWzWlSTLAZSiy2/6LlzJad/iL16O1oAatv4x97GyexhV9vTAcQye+OOV1BZ1Uq8
JrJpykCoZ5kp6loLKkyyo1V4wpClHx6Dzkq5FLX0EF88/EIKoyapOiiRRDufPvo+JY4GLtxdgR3N
0OWyoq2fCB0YzcSNmuzTX1S1EIdCjxNhNZumxSgPoYTSgxsNDYzRhUfeFi+89cJVT2xcpDIuKx/j
PJxlVCij4L7R7+Lmn2w+SXVuSfnjdY3hnY8x6TDAm29MKL0OYetow7vRexiyxMg4B+1/VfkXJ2K+
GUb11FiRMdvcB26jPGBoX+ORvfBEMJZdEykTqrbBnllkFQpwxfKDCWyM6/e13vVfHISx4mbSWqUf
E0rWFB7lPXW9sydjOhM7+yhaU2p3KEZ1nN3YLf/D1cfVV2YhnolusgGDeXOAe2yB3ylCF0eQNP6i
sDfveItaVM2+GtpvNWRh76JIS0Bhjy5kqkRWomqbCAHj9fvkaDq76K6oxpwkAVrwvTH9M0aVI2v5
nZYmjlIDaFxvt9fFrdeXL/fHgvC34AinQEVorHavmrKVwqcE4431GylmK/fvstaewHFnVrU9GyHn
rKsKSlRRMYhKZJ0Fnq7msh+zARNaI56f3HxXh+owRrxB6dUbvUhhoaclcKBHCYEPbvsHGXjJZW3F
5oOf2Rl3HnBVGReimNdG8SvBlyk4fbwrdzT48AHQrABnBBsDG16lkHN7LKGL4pedLo6Y6x0R0Ifb
JveyhNN154lgwlIBgCxDWKIA4Bt2pb1E3UaKn68r4Kq/XVwZNblF3KaEgJTKS9Q7pepGIPuMvObp
QZL+ppC1kEIPupCit42czDkMVyofO4wLxINlzrcdSOqvn2Y9Y10IYtx64qtzbpjIWIVtfYy21UY5
k1vfopShvOBz3XQXshj/HgpiNqQmErvea55Vd96O97ol2a0d7/nzHusjAwtpjJ/PG7UBgyz6aXhN
PjA/b+TSAviFk79Im8EhXn5jPJIzd6yLp4OMgy9C0ahrGe9LlO/V8CBPh5G3Kr0uwlCRmWIlBaH8
Z+0QIl1s8gJm65MUCWXu+IWMjJI3XsUTw9ygHLc1CAMQiybTrZ8CpArD0DonrFifsCCXszDXRXw9
7fUYNYveC7bh+7wF1W8Lao5NAH634SW2NWsyOX58ffr1IpR9F1u97tKugnnRfjUIvPZ1a8Vv+dbY
tKcSVCedNW0o4Ylw4LEN/sEIfp+XfS/FHo9lTRfvEEM5CDu8ClBmQG1L0SSlo2Mpb2VjXaIp4h/D
1EzkKJ+1BcC3QekHSJ/j4+xpnoSOrL/VNnDzyNV5Rk4/15eIYyGM8Se9YoS1XGGn4temXfvBP514
f0EBAeq4y5kYC4jqrhFNBVHApA9u1SrbOVVtOeQNNqwHiws5jAmA3DAJTQ3VyfBIR+ZByGoH22pf
2SGKsZb4kL/0e4rqKwhAEo4c+cxxz6tVt4V8xjoa0sWCqMIEEY1YhX6Xx/e6YOfxqQ28FNxrORZW
/qZSdRHJLp+PSYtVyZGyojWd3ZdO4YNNoeRMS9NX8oqaKEzgMU1RrysC+vY1IOrVd5mHBrTquhaH
oIHP4v00APHYjyOi0nIMXbA0ITPSdwbJ7znfZzWTXchhA47YxCathOwS3utseMFe3MXY7vpfqmDy
+otmUugUIEoZBovnl1WN0oc09FWBW2HKkxXP6c/SH9wx7e2ITJaf9I/59F7MwlNNzFMHOOi6BGUT
QAazSbybUsOO/ehZrY1ndQg3SjqdkgazLQmmWchsBWL9gr1SuzfHM2BMsEUBfoG2A1bMsJFN7UdZ
F4GljFVmiwbZV6GiWaRMUYgx230oANUtDk+igS5i/13O9bMgAoYsfgoHIGHGoT1nE0BD8vuknA9T
8VBWnW0MkiWCclskGmaUMmdUux/JENvlGJ+F2PdIoP8AOJCjRj5o0vKjSNqtn9eOOoh2WZPbIX4X
lRs/ja15mN2u9tFk/ykVA1pL9+r4JuaNG0qFpxeaJ/vJVulvexPTg7NvhaL/T9RXrp9lAAUQXBVj
4NbcKXvdLwEqnAcgfKk8Me33JFYtEB7kIGcZVKtHk8+csa4ji9gcP6ch2Rit5uR6areNaQ1zuFXa
ZwGBZxSK90Ilu8UAdIPKJ5XViBgQTjNb1fp7yWw93Wjv2yqyqtbvbD/VPDILVqeO94av2kMTYjpH
DSizgTPKs2uawwkr8Tuzz6w2D5zGJN/yqnCNYLg34vRmQMSBgsMOqNKbnnSOJEk7Ua3uhFS+G2aA
nbfBNhBQ71Baelt2NL3LY38U1M71pW99b+70rq2tvpM2mSJsx344YlXIBYQYdm2xDl/n+1wTnTic
T0H1GNQgrSmw/Be234gyWoFUe22rWuPgO0TpjpVQenFZ3U6KYmXadKeNpT01Iv6HMtnmw5Q5/hCf
m0HcCoNoIVADSmr23kjdJsgpoH7mZVPp0kUDo+7dNnnu6smW+3nflajLVj+bPLeHjDzrfXHX5ulG
lzADnjeeiAWqpmzxMdBMksRNnQwnvxW9ygTWGUiCgC13qvWf0pBYapw8zcGLKifHuRMsGdOrHOew
ml0t7JVJFfRUw0ZmT533BtTChwKToxGYMvBNN5gb5bjtPzzzF+/APPN+GGFyVEJ0rU422WMZxDbt
+Lk40jGhv0QUhxMikqEqmMZgHLic9qg5RZDWBo4wxtYI0O+E411XU62FDMaJV5P6/2DzbeOCrQqZ
sG7JQHupM86XWs24F4IYLw4+mjkLZDjWPPPq7q4ezxLBUuhbFHoclVh/Ly7XxqjEWAVwuDMkJVbv
CBa2oG9LRJ2KG+55+FC8QzH6oGVhFxoDcuFK73B9b2MpWiA8vUm60ZqN2L1+Mt63YuK+CluvZW00
klOqP2ds+uk3gXxsROu6lPXh4cWXYuI+xSeFPtGdpywA14ZZf0sC4rYC+W6Ur6ZS7gYiHEmRbOJu
+pcHZCJBLcHuejWBEV36Vol20t0kvqdEG875qKZ9jYsu+sHEe2VvgulxRGIyv/cOTcdpSRKQpUD9
yTzTyThlhvVo/bc4dm9ADOaclBSHON7RvYH/ErbxeqxU1a6cisWfU7pkbpVGoYMmpYN5ODsbNgqv
erxeyrjoBou+liQdRvwadNTineZp28JO7GQnbBIANPAOtDYbrAGcAYEYskh4BsaOo1pIi6QntBs+
/EP7dsVGFCzVKXbw9lYY2FyJK4/JJ4mMORe9MaYkxCOvwXNQbLn5RXdo3Th3gwfubjJPGmPOMCVd
ITX8FJXW7uiQHQjrj+GWAhnxRkDpZTHqgaMBNVdGWRV/MG8JEPRJWddQj0yIbSE2Tl2ecPKNtddR
k9EB0lU0Kswv5Dl6beRolaB0G+4GUJ/TBQD1pwSuLLRZn3hJ/oq+fxLG+Ao4oDJTFQzQCtjFKe1R
fOyDf3sgxlMkZQ3MKR2XBmjVPc3qo038PNsfgCQeN7hYcRTLE7EFk6mK5onIyINpWl/fjltsM9jZ
Jn7DNQLBwNgHwEDCpl1s+6fx+3WnuPKQYXBC1Amw7gm+IKP5ZjhFv2bW2/FEgpek1OxWeWwn0BHx
ECHW3pdPshi9xyRkSjTKtBsDSyfDit37bJt7/jjyWgUKglRJ0qHy5AvCC2aE5aEbh19toGA77+ik
9bDxMa0b7bCAbfvvrS1uzR0vvf+DZENDd1nTcKmMteFXEcrZRGQNnDDZ+qgHudERa9jlS49JYdFp
bsuNsvOBzMXlsl+JEnDqi2wmotMLNByiAKNzteCY8WNcnqT4lGg821iJsoDTJ5oEHXlT+7J810Uz
oaUjOlMebEuvR1uDWgat0DScF3TN1LFXpOJfUVG+rKJEZpVJrQLo+SB5qLVbfTplvD3l1UtbiGC8
iSFGWd7HGKqIEABkGQCj3WT4WXNjjzWfvzwK41GEsI/EJkHsQZdpVTALRmBCV61f8y9/AR+FT2QQ
Hc00bHuxyzXTmBRG4yPyUASAAADgRVJ6O52Q12Y5LzNadSALWYxRB8pUDUMLogzkEGSDnooV4jXD
ybwUiw0N8A4GJ962yNA5yrH2sC0PyUSreaMLikApcKRGdmVJ9kSp8647x9VIZCmD0Q4NRSGZdOiq
9R6dWYo9/1FzU4sAASDxYi7ryLq+X74boyR9Mom9mkDfxQFUXFkCnvXhEdDlT5xjrSvjbznsWk3Y
Yba6FKCM6qY/IuXH9Ev4TOd6SvQledMa6xZ2Eca4xDKVI0AMUiaV9nWQtkp6E9XE9k2OOnD08CNG
WRQlgwhIlCql/K2N8TQjHQvb7nvaabbg60/ayINS4HwqdrOmq6R5rBXkShV2FQACab4Mf7M9sDRj
Ng6uwXpa5RmSTJqvaF6zCW6C3Wwb+8wpN5pzXSl4B6J/v7i/eJ5GbaIMEmV5E8meId7Xwfa6iLV2
1KcDMb6ClMY8pnVN92gkbDLG6IkDKeFAaXwQ+j5kL7p7XeKq7gHTytQVTRK/rLQYStvKQHvDiAYO
hm6DnXcDao3F05Ar5+uiVvUPAGs6kU1iiCJju3oShIQIDWJg/Q0NZTV/bcr7YUYa+/yvBLHGW07R
3CYBllg0cxMJtaUo39LqXQS+kF9510WtBvaKKoErQjaQgrNz0G2iZ53cFTRTASsmXq0ZsAjYCvUo
6ClvanP1BhfCGGcbp6OSNJQbSCzekxCl28bTBDTS0oMam9a/PBn7uUZzLGf6ueJj5xqI8MkjHW3E
MLkHjjiOba2qIUjGVFFWdeXLZGjZyYIeNBVSlvkuMd1C+IklByuMeOP+PDn07xc23OVxFscZ3RTu
4l1S9pvQ/6nKhZOCuYpzf6uv7+JIzOubRVqkSgSiNGv04p8Ujtd0zR/SqXO6HebWb6IXjkT6RdhE
Fnz0oGfF+KYssR53zs0oU004j2kvQ+u9ZA+EwQNxKifaCS4K9+M+uKN9bf88f0cPgyN+1T8uxNML
WdztKEiKOGGhC5uigI12Zi+/oyjAxJnv5Xfa7o1ueWpDFf7aiRmXbMwEUOdCCeurtsPgFrWnx3dD
tRP924kHF/0HU79cL6M7WaSADbqHjlJkhPI2Q4HHvJkcQMZ6gccLUNcmceFOZA3bhlgB/zLsFfkY
0B5GfMx4J9uClaPVakc/2gZ4acFO9LKdsKd4euYu3Bjfpbvolseisnq3l1+AnQNryhgAwMgTnag7
67kjaIE1z+9m80ri13YkHHNZVZ6FNCYG6n0sVmoxjluYz0OzryJvCh+vK+iqQaJtaYLQW0XZjFEW
Jc7Kbqaw5ol/N4uvTcF5vNePcPn5jH6oDanQjkRO0avnLHr2Q7eQeDa2UqDF+KyObSsTudKXvsfU
6YYyzRhXadzJHXcUPy99KbFj3jzKW9/1/3P9ytam3TWQgQF/nsgG6jn091nYdCBVujIV0HnyI9yk
KGy2DwBLRlGYTk71+84x9qkbcbV/zZOpgBPSTEPGjhGbnoFSHZu2AyXQIq9B7/h+ZKWtm2CVXj6m
Q48eG0f91iYtNBUfx9TAlmRitOnzQYdCrQtBg7emAK3keTwCbwGTMT4GtipAtOY2OWGxlzpP/KcD
mFoOIt7Kw6QruiwSAkp7EV/xs/wyyA29DTH2IAzYoarPsgAemBstf73+QXliGB8dzFqjKWOHKjFA
qWQ5+aZrr2qU3Rm+zrnRlU9IsF4JPlfQc2O9iDHotDakyAdmlDNNr0YR2mO0bSd7COxQ3s/o+hN5
d/1oK+b3SaD8+QbVvi/0eYAHKYeHogVxgL+fKsG+LmQNC/qTFOY75b7a5DpBVPSBHE6ZvM/pC/nZ
A+Z+2k3b6ayflZ/XZa58M1SO0SUhiqbTMs/ng4lVEhtZi1pdTN7ECL3wOLZl83vcc6k16RUxz+kn
SYx2JN00Kb0MD9m4wu0M7j+MSnynGMWVVz79RTD7SRjjjsvRNAKfAvin8Y+gcFXDNaXC0lEPyTlD
frwLpH+/cGKkBuh9lCNKaAG5M/wnV0R7MD0A4HGUY+XF/HQiJuKbBrNS9Ao2rFZeqxx7cjPEziS1
9hju4oiTza+o+ydh9JdZHGoSmkFN1QyeOXwps8oqxcdY5LnFNXX/JIVa+UKKVkp5pw1Ib2qspAFD
GjThQADx0gPFO8g8PbBAzsu5xpUsZymThdqdxqYVeg0yVdJ6sxC4Grkpy/o2qbTHKkner1vXWgXr
kzjGUclAVfAFHxdJwc4NL3KBlWbUtnEv2XQ5RyutUeH4xlWFlCRZRrUbCc+XGniNRZY8BjufCN7a
KbA18+TPqTWqPLCrVY1cCGJ8Yu03FWDgcJW9p3jaIXCH7+SOHOln1BJrtCUbxBF7LJFnYKXacC6W
d0rGb9Va2hSZ/6E77ZGCXlX2Tv+uucGd4tKe6HTgpQOrmrM4LuO/0jKNk4pGK2ZILDLuUV8ogaut
YILJu364VetbSGKcV6EFKD4SnE0UN2pyKsiunXj3tzJ8aYoSGoYiMPhFzNx9tr1w9oE6LUAGXdUB
py1WnumoRr7hTbOuTfYtJbF9eB/7zm2kwXEZt4U7YqwKrHdgD623SQF0OwChHhVXfxG4Wf/6LaIZ
goDWMBHvfT6hHk9V3GjoihrFTWW6Bt5QwgnK15XwIoJxk6TJsTU2ohYUjIY9i29NfByM90R5uq4P
VLO+vJzSRQzzrWQpHrSwhRPJQGpHlMHWIvNvTiIDAxo87OhhsTFxCHz9WVSQj+mDGDj5YJxDc3rG
/sx2rEROLLUW95soIfwWRq914fcnsY39ssKTKWFMnLIAK1tFtMwTiG1AKKve0qmudLRNZ+a4rFWV
UIgB3A900DBr+llwNCS+FjbgY0z86DYtM0enpDmAB7n+vVbVYiGGOZ9JFCAyUMQ4P3W19jAW+6TF
7DtnT31NKzBQICLbVEUdCv75MHPXhpiRDJHD9/m5xJC2GM331w+yhklkLmUwPi8qBAll2wAyalRb
wt4aDdOZhCc10F4j3Xg0jOiEAq/dNcY9UQUPtJogIRLdKA7dmNp3h2V93zyFefIsSvPj9V9v7XNK
imoiXUX4itGHzzdganLRCqkKYnYwTgRORJ6k1rkuYm3wBlf7WwaLT1KkRJgKEd7ro3H4LL21WC9I
z6A02lZvHFlrETLa5tRZAa4IrOafzzP6fmKOPtYnabDQ75DWHNRdiiYl3tEfPIjttedsKYxR0kZK
MgE9PBih8NrE743Q2mq99ZvRGf2f1w+2+p0W52I8ceYPcyKOWNLwgTBqQKQ/SM990XHMbq2/gWml
y/0x7hgkCtUQpGhJtpiVxj50Bl45jCRbgEuebdGZb/ijolyZjA4aVQBiBYOIGFWZveGZIpMJLsac
bzq0XcVDuuF9N55EtnRWhnEthiFOScFKigjlu4Zycf6k9fMOJFMbk7s5Tw/BPkCLizWZKHYGi4/Z
ZYr4scdEIWYoi3rLDxXoB/oqR6PgZxhwMNh99iFK0dihFNY0/0WDyhnfagpNCagKVJnDrfQUuuAa
rwyLt7+5Vn+F7lxEM54uDDpzyEb4kvxY78qHELAL8RsYiAcn3YZ7LgnhuklcxDGm3heyUGqJAVZH
DdyO6biTTNWKGt7w7x+U5SKHsfKprRU0ceC++rCxx6D4Z+zNw6gXBxOlhca/lf33AOvuIia5EiXw
etAvD/O8DWOV95SsBZySSnQdLXuFvsCfnVtRBuHY5YLohNOdamL0f6uhzCgf0voQy7tBuwHtxHW3
s5p8LUUyCYo/qoU4qLoIVHHKNEX7BfVL+izZtSVafLTHtWdf0hBYmJid1FR2gzqTwlDTEmqYzVGt
fibk2PaRrfPWi1ZV5yKGtf926iIdWy0YvKgHi8gHv9Es+W+Gkc3FYViTD1tfiWYkmB/5gXSM9nSU
W3KTW97w5+o7tDgO85HCoQvkFP7AEYilot8I5hg7x3ZWIp7ljBN58mQxIRPmJGst6vCF0s5uZt+p
q4eUFCAY3kklpyzE+0qMPyHyUGmxhmPJIfZXQjTlOsVVY04MuOowNaAEa6hkI2BgXtZgVNAYINjX
CZWjiqUaRBZWXlpGtjW1k9Gb7nWLWr+/izjmgc2iKejbEodSwQEYDRjr0wav1R6S6IcuNQ/Xha1V
zaGCF2nM01popjxEBW2nbvzN7JmRlf2oD8HexAItShsO3gNbsxNP+554ExerfPXNu0hnp0KHWMJc
mgoz+zU+nmwUDNTySabWndRCDuMXlagTpQb28dEbUMEch3JbsmkcCYyq6f1w4PEMryvm71tlMSZG
scWoSYccKCsOSnsaur3KndtaDWQXZ2LsrJ/yQgderegM95PtAwUndIxz7VZH0eHfILWkL0HDQhhj
abFRNyoYRSFsSNxoMg5pI3GGLjlmxk7pKmlShQ3dMpYBNi4JiWmNQXhO++ItHECzGknjrvIj57r+
rysgAWaADLQk5OWfH8xZrarOqFG/oLlXHhHAqW+LGISQ/2htu1EyRwHE+nWR6+GCdpHJhAum2SZN
RjOQBhO75oGqY+DqTvcue+0G+NKBxQtn19XxIpHxYJUYy1U5YzxNzB+SEHyi5WlKuVOSVOG+6shF
CuO4xhyeEsiWWNKogZGP+U86OhBsidM4oytG/wN53B/s+iKS9V7mbKRiiAIbbaYaGJfwd/KucQja
fAXQZ4uXf/fp2NVmsc+MrOpQVKEbIv9H2nUtya0jyy9CBC1IvtK1mx7vpBfGSBoR9N5+/U2OdtUt
TIvYe06E3iZC1QALiUKZzMQbP94+6X90Z8cK/evtl3WTl2+D3yvk55w1naWs6Scowmryns6z3bfZ
YzxHThhhzJVpgvMgMscFClVONPDSYkM1lEmTW1Cs6MW2g0Bp3wiOgeDk8TWx3JIqUi3cEOkuve2O
5i7ZFbfKVtRBe9H1wT8KCRUDTcL8yPM8NRhAXGgTzWlXJt1WtwZbL0QkFBex68wKB49lHjUBbfGV
ognz7p1p57N6iPXUTjFlZrFuU0rGP/LFM5scdKXmmFnx4vt66NY7fTuiT2jpKzG80QGSOMpBlGUW
7SUHXCaqU3Hcw/vBlKRnGI4qd3mcCvxCZGTx0LO8ZRhKRmJ0QJGsrLa4tB9UGXEHsQTVepEZDqxM
mmV6WiHuiRH29O9xeUggtPYPzu7ZF+LQKcgHq40tlOrDdvB7pJS7CTPujc7suEju6+Z93dzlNNpv
e5SXIzOyRNfbAWVmPcIg9qjrNnJ69wHohZs4dZskuc2keFvruqfJxAlDkYr9xSN9Zp+LsuJOJXmU
wiMhGeKyAGrOkvxcBpOHJLEdWhgb7zvHYuAeWF/4RdA6s6v86TLgT5ADJUTRqBkCRyeelfvM8Aek
F4zNuqXLF86ZKS7oGgJJMZXko8lEG8BbmqIO9z2qXWTU/aU9TjQIJtpSDlhI3OMJ3CObp2WGoyT1
q5FXqE5Ut3NUHuLZeIjYV8UIvfVlrh8OyhcqRqVqNBIvnR+pO6tPbPbyRFD8vviOP9tIDkvaJmoT
RYOvzLI9pTtD3bbk1lSe1hdysS4Gpv//wD+VODSZx6LuSwVVHf0m2NM9UGUPKuDvIIBF7B86wQvb
B578Q2D1YiR0ZpUDl9bqytIIQGyBeZHWXQZjA3dQbSSfHqGlvkmd/su6xcv3j44xMKQTTItv1aGj
knelgpNvTMzNuvdqepBbaZ8UyPFZIVg0An/d4OUjdzLIHTmzzhOWL0e9ldHkWx81DcMvKEh30sus
vqzbutRIaYF+8/fquEOnWTGm3hd3jHfBfnjPoKqroW8nPLZ2g9eOvBk93WluFr6ladMdEoF90eZy
ZzBtjalXydJgX+/k6E1CwSlUnrti1wBIu95dX+3ls3da7PL3s/tviPQ6zRleB8qg31RT4oUm+5lW
IpURkRnu/IEvvU5yZbn/kuAAxfY4NfdtqjjrixG5yfL3s8U0MoNG9qIDOIeD21fdRo8Gn4TxNk8D
myaJiL9/+RSfniBnnsIdPCtnrIUbYjzQ2ijja2UJztnlXbMUVI/AbqsqC1yfrSdlBetHhggoyezK
ek+Vg8EEwHh5Cb9N8E8MFeMchjECsWLzJmuDp4zqggLt5Y9yssBd00XbgsJ0wtktopeGHceGOVH7
pcarm5jkH3nzyRaHEzrLJcIUICGtFQei2z5l5ZYoqsDP/nIvn+xwEEEzozOMRd5vEUpDUQqU78nR
cIod9RV72Gr/KHo8mVs+4pkfEDUgRtngI7WaY7JbsGiVnSDreLlYQk82OCCYxz4NTXNxhKuFo7o6
Wh55b8HjIOGRpAgWdDkpcWaNwwMjx7sPXDh4vO+Nmwiy3v0hbm3mT7fT94+puWMqC+4Q4Qo5dIgM
kiNkxIje8npHvgBcFfL1AJL+etNtRUwVonPFQQNpNSmkyyUyh4rXGc2Npg4ifu9lkz7Dz+mTcfAQ
yUll1AytKr3Ze4XkULIbo9lj0us6rApgiO+vMzD3zaalKWzqniAc0iBH1Wsv/84GhxJoH0myPsN+
WfGTNu7JtBvLt3UTly/W39vF69fXc1Mm1pIwKuV7Ft9J1B6ym0CBAKjhNCLRFQHq8cr1jRk0LKQK
1pPWIIMytpLUuW1DMsco0AowhILFibybl65XpF7J1RrdPkujAUWSjxa+6Xbgl683g+wU39Y382Kj
JybV/3s38X03EyajaEoAtYs97U15KkBH3UP0AlXkY7PL3H/U5I/A7GSSAw2p0+pAQp8Bigf17n9n
f/lLFH+ywwGFoYzzJIVwlBySgMyxJDtwp1taIqKenemquCkdOGlmi4TsBOdZ4zBjMJUuAE0Vzhls
QSayTypQJwa2GiciLBTAE99m04PVSe0W6FA2ywXWXy0yhBB6y+wG4wuZn0ONw1v3GAGK8F03slFL
WVOgh3UqDTvQyBWmd2wqt3frZgQr4yWAUM9K07zBwDcdv6qJE0NoYd2AyD10LsgIRx39dMtnKr/r
Nt3nfnzTfekPEZ4JaC0InfnI9nJpVyJ5LYF78J0Uk1KriqqCjIJ0tLbTGDzBSlY+tJ1ypbJIEOKI
vhYXcgQmGUKy9Kv2DEIf5rYyMU9GXcFWLqj+6QYzKHhspI+Ot+VXnAU2UlzEPVvq3goyNq3umO23
WbuJyWuf3Iao7pN3qbctCLKv210uxjWzHJBUfTrFE8WjB9zbWysf7LAYfIhielaP2rta20Vf3Jhx
IqgfXw4bz5bLAUtRtMWoh4jnW7RILoUYTINctzZY4kDrE9yLRgKF9jhA6a3AKuoEH1F9QGrgo2jn
q/fqcXgtdv0m9EXpo8uX0NkCuYikgJpkWSyDE7+6/1MXPMWW13oLbdHwTRRjXa4mgyQYw+Hgt9dU
zn3qmNYh05GHyNVkx2TdLbTOHUbrzgBTa1UWB70O34yo3ugVuOtqyamV0B27yZso/V6M73KErVcI
Oi0lOypqL6SmyMMXMPjsaqefyLlaq9JG62R8Akw0LdohoSe1ruGpG8UvfFBJ/qPa29mWcC4WqbSN
jAqDcErY3ga1vmXtt8r4un5+Pgrla6viHKuJ8a6SUjR1BWq5V5C262iXOXL2FozsvqaaVw2Nk6bS
JgvLnTXmG61NHtUenO1dt2XSuGkz7coEv4Q9Ve0b0Asc+6NdRtNt2Q37Nm+gPo/PmnTUD0h/E1rf
U9L/jJjpWDomwaZnDDSDRbYY7SgJHaItLYiRIwfTSz7FTkam29GMvD4ZXucZdblJ+0KQAcjD2kmK
RxQnN3XZut2gJI5ZybtiusvmyZ97CZyb9XMW/GQV+l8L/XtggkppBGd5UwreWxfB3LRMS8P0ILri
+B00IiL3MxIiQ6+D7fA4TNEuLSH+qzIBkl/O05uYG8E/zAvywyO9Is0ByGyXnov4B3WqTQiGUi97
XIZVJBFj5PK7P3nGmTHucpTyto56aQmyrZs8heCp6tD+QWqdIr5S0m6z7oiXEe7MHPcQl4okGNRa
/hWFShg1il3ruvGh0u5g6PIoArhL+s2WfGaPuxaliaHisWRkGs/cD0+xXx6C3M7AzXMdLGzsaF0x
73V3QjGsxPRDAr7yRhQHXA5Azn4EB3t9NcqjbmCP45h4sp7ZzHxL65csgeLhiObGKvbiVvqeKfpO
ndNdmLXvgap/S3LVCcbhgEFh0XP+YiPg2S/iUE5K2KzOE36RYl1PMYalD3R2erqXwntLtc12P7Ev
61/+4hV+ZpHDOb1pyrKqkYGRWky4ZOGmTFmGlorsugwCp0V7uzziIleNUoR9AgfnDi5oayWW9ojC
wrJE80Rx1/Y1OJaptKVlUAkCFchiC8xxN2pNldZql5moQf8Sh9M+l2ObSGQ3l8aG0WwbDvq9qoaV
rWqzW5rqs5GYdru0l5B6OELXwe0j40WeLJvJ0SLTDl6YENK8ibXPtP6NWsWeVmjRUFJbzoxDFFlf
mAFK7bwGG/N7HcOLrcwbJ91RJaiT1GizrCInayNbrTN/lqtror0VHagiWmanUuVIY+eqy8BpOXuy
bD3mhmGDccHLy+JBDgKvTOAakp5sSG3sm7TYh5nhFeaEhH4X2ujQegg02Zvzxib5cIuhDj+ub3PN
xJxCxXI7Qg+eI5n0lmpF4OSIs8M62k667PX9k54yHwNQHrGmKybfxW0b2zHNbNJb4MdmdqJ2zkDu
5aBwYr16ayDSWOJnM/aGeSYfDNabTEY/DEkxfGCl9DkBEXlbUEeW1E1edHulJDZKZMdKCzfj2DtF
WLqgyrYjEu3HtkXHK5rGm3x+rdQ5tnU8QtiIyWUtw8JyjMdCN6FvEs1PJGg4FBjga9rwYNRLwzcm
MeXedOWwaZ0Gj6SgNJxWyVzTiO1W6o4D3vAGGJrt1rwn1g+pwhfPlNCuxsKLMUyEzzsqaB0Fr7v1
Uzef8bazZwLV4jJxaEo7O6cR3uRWez9n3ZWRPmqB5WVzcxUFkm/W5lVZshdZAqNqHjkdmXpnNoPS
scK+sE193gdGuan68bHHKbPwLh3CxMVJu2JBZlOSHMMiL+y0DK7TPktBMKPfYbr6JmOvdZd8IeDe
0nJXK34U5D2o2oeCDW+Gnrq6VtwrkHjSxtJOwtjA6vQfgz4+JPXsm0rqG4P0E61gk52TOyNRC7sN
RrePiweFQNUgDK8YCb7FcQfCeGN2rQnIbDLW+0U1PyVRkDipZj0aSgVVuIxtSJi9jlp7JSc/5C5F
s7J+X5bhm5XGTqX0d60ueazDVHZS70mo3SXWW81AkI8p48hg9qTsyh4xnG7l9thV71JiuJSprwpw
L23KF2NcGhWU+aGZyY0cVdB5MNzBIFuTaLs+Zc4UFeieQDt/pb2O0V3AZp+OzK5r5J+q0cuZdZSC
6qYcKD5i5DWyeRhLhEVFcdXO+bEcJzc1ksMMHnMptNxqrF/qDEQbqHBH+bxdB9iLD0CTaugcgwrH
J07CnrI5DxsJSRDmQvfRHpZATnB9C2zwY4S4x/Qs0xIkdOqvinLVR4cx+HfL4Kl8y4CQCYSECH60
6GEAD71qKY/DICqjLdfN57Dn927xXL5zRgKDBATpPjmyafZmKE9E3TTqs4kY9V99GJ74gYym0qhs
SbxhwK4GlTlISuxxEk1yX75gTyviIp0sb5PEkNFTukjOqNtk8ytTLmoVvxwvnsxwsQwkYMNqlhHr
F0O+RYJBKzZJcUVGtD/jRVCLKNkupy1Pbm1wkUqeqmXQzYgbtM3HExwNFbGPzHx0NfloPHYRiR/E
EdvFV+CZVS5aMZMyHqRiIUzbQIvBmw9x4Y4gLzV9dof0g2is+RJnKsLU065yQUpTKM1ADaSoGk+a
7HrXbYr3ACxj7M36atpAIEhYWTvMVDuiN/nld83JMhev6A0m2GcV3knot0p+HRUdoqO4u8lu/RRc
HmM8LZHXQaYkYLE+wT+HfXYwjxSfU0H8H3qWR3+0UCic9+Wz6kh2cmP9WLctWCPP/9xMmhURBmjU
EjvtwDbgR0jBza/rVpYDtgIpvDjywMig4IWM5I21p9NmLAV1WQH48pLIZG4HtQpi+EjTXCtyhIAr
a11IZj+ur+NyP8XZl+KQBE1iihVPiGmyutpm8Q8GHpJarT2ttHRbot1RDhqnK5nblYYr95GXjT/M
tjpOIUaoutYmgeW3bLQVtGNbknFoInBZhbKgEC76qBwQ9VSq26RcAm1rvLEgYGJWxQ3GKW2NGqIX
uejTciA01MEQzosSjY7nIpJCMehdm9iuXkHTBc7yhQFeul//CpdTc2dfgYMgkoeBpmdI2XT54M8N
4vi2duMi2LQ1nmel6Sfxj6AxbvpWubdqy+7USXRkL79lfmODyaFSFI+zHGhoUGS7RUos2c6H/Jux
oX7/JOrDFdxe/NyWXhZRV0lY7UK9Br1NaL/L/0NHuOAM8XNbml5nejHDTEZ9iT6FGNORH9Y/3Ecm
6DMOnDJF3IdTB0lOixL9QGFt3cwzs7sKdJEjyKEb1a/MxDPmZ8NqbuQcT4I62wbgrNTi9GcZz89I
0+2hg2tr4ztIzu6kGW34WiTtupHcMuOW1eFP0ENSu8+nbz1btH2MjtmVKm/AivGUEnDyojg6jPnP
THubFSgc9YipA9Y/TVFua9nsry/2L9fzabHc9ZFWmIKNa5T4BoY2kSHwSKk6FindlAbOFCeeMo/2
OL7EQeZV8498YsdkUmwrrP0ARdb1X3M5qPv9Y/i6d88YHc0eP4YijY05RxvNJY6c3iZIRU6C83nZ
YU+2lrNzVglBfFAgWws0XrR30J24rT0UUYU6dKIN5ovgoRWGlRXgZdr7I1oFc3cp21ZPvyR92aF2
rNgWZc0ud3uckp18MVxLLbSP13gmte4vpu7qne5An33db3Kn24auSA9CtJvclRNbRpKTJQpZ6P9z
zP3+b8Hr5Tvj9NG4O6NoskEul/oDhiacZeq3CvfaRL2MfFn3xAUZVzBA4y6MlmgghejwUIpn8El3
bh7sK/22lNWNPHtjITqFl4H6tC4OchomRcTU4PiIq/aYDT/ihvBVB0Ihnqi1SbSF3J3QUGvGPDNW
FkmbgPpm/pZLEHJvRU3bf8mCn9bEIUvW0zLRl/6m3g82BjqOypf5rnMX1vF+EFzwyuUL/rcxvtaN
vcOEBkMVRiXBQ9cg5B7kfZ29syI7loOGEjh9jozegwJYlEx+Gpc7xaxtplXXUp3czzmR7dQqna6y
DtNIIb4Ujuish4KzpF3LTQ15xVEQDgo+BF83b3pLTrscvZOmUsGlIFdmDoc8i22IIAhwVWRqeS2d
Y51e0jYnwLq4PEKiLWyg3izvzKK210/Nx7TSyrHhK+ZWpDdmki5JYnCWNFLxlENOr5pB5kDe0Dq1
q+Vv81xfdZLqFbHhsBJ9vjX4ipXwYdILf6y0a43WyPy01CZ0etGrcUvCr2aQe3mlfZsTzR3lLxke
qz06v20kUfwi7O8nZDWjkfxYX81fah0np+JADXO6Pc4Gjgo9WjfgLj8mG7zontW95C5aS/Ju3d7l
2OZkjgO32Aiqog0jBIzd20DeVWmvDKJTKcBpffGUM08w8hFSgARLUjaLaM+C04r/P6iXLB615ggc
oMltoLXUxNxlt599xZO30u0ytiehQENcEQ+uaFEcpPWZbHVVhZpUNNBjPShbNUL7f4X0fN57U6AV
tgbWHWhICk6w6G7XOYgjkqSVRo/dRIXZniEbUW2gM48c5QdxW4jsBmoIIqwTQB0/U10NpaImCt7h
TZ/4FQEN/VAKVNIFeMGPG5gFsQJMpi9yXPphCCcw/QZOwtCWNVSCqeCLPFbyKVT5NEqd9wSTpYgc
0itzo16hRcNJjsrjkv5q/N4Ll0twH0m2LjrdgjuXcpXMmRakZh3up9oNNiBT8+XAqVx2LYNvLxfN
XYpchXJYkihZkGgSkBEzDrCmfiOS07goKW3LDTsunSFi8jbRZ+QApYm7ytQXTwnMhz7EM34zKhCa
+newRTlI0XtIoHU6Ys2y2jHjWJoPQSc4aJ8XAvo5DYI9EK/ElCfPs9dlUWrJBB+FotJc+GpxG5Se
3nn/X/z9wwqfHLdGU2KNMWlulG3UDnWiLvDSsBKUMz8f3z+tcO8O0md6RAINKG9epxH0ZgWhkGCv
+MR4b8WtKjeF5g4UqWR03tZtvA+U3DPrSRbc95+B98+1cEcoVQulziMM30oQGEtvos3kx/Bn0Vzq
52D8TzPc2dGTqKgsC9piVm3ctBjmZPcNZTexJKHpYXrIqmCz7gkXbv4/LXInx5jaqoa4rYp0ruxb
frWZ02Pgh7eBHdv51ybfWYJOteU//PO+/NMgd4jKtgKlKnS1XSW/lZ46pbFnTXCIRI7HXcnVjG5e
NelUl5rpAXPge61J/fV9E5ngLuJSBR1gwyCBOdJtnbwSkVK9aJe4+zbBrDydtFlz48arkkMt70fR
80iwBD7LbYYsjQs50t2SlWAEutdFci4i3+KT2aFOw7iCVMFHnUc/zAewohyXjj1pCz2SW/Lvvgmf
1Sa0igOwvEL9uAr9Whp3WkMFJgSfhU9sZwl4juYInjXKz0ly0MmVNXjrnvVB27dyQEwOA0ByHNEE
hQA3m+NN3A4OMVo7a95oDnHDYUT3gLppG2lP0luLvamWfmXp1V0cdQczid7DmT0MVbKN+9jtCIXC
9tvYd36DHra2T76EKuZTJDTvR/J917TXNG8Gu0ik206mdtQZnhK1XgutmhmjBSqYecfYqZHZscHK
D93x0Alpvg3V61Sljq4ghzYk6MbLUWhKLM0NiuKl6KhdWu1Vp8nvIymfJAJBCvxkMGt5pomGjeRn
MMdeoWQb1JnwG1vX7GcnD6cfwTA5moEaf21ObixNXkobJ0mL1rUS42ikhl1ksRPp+ncajWgZDtyk
/a5b03VZ3zZAaLuPMqeYp9oe0LoABsEI/SyzPevpVROiDWD9Qy1A9fk7QUJTUhUoP394/9kDo52M
LAw6dIMa1a5pbwLJjpUtTQTNfBfqbQteYkIP2ogGaB4XlzwzA2IcXVNYr7ql23nmJtqiiHFEiwZ6
X7OP0uIi5pc/zeD1exF2+V7295PxZQ/OjDMIYdRlTTSXbPNduxsfZujF9SFkLi2UwKjPvNShIj6N
yxt7MsrBd9l2fSvVwNY+vM8JEmA3UupPojS+aGkcgptyNQSxic+XSLvBelbiK0skcCAywYE4YZkh
1VamuwYD3XvmhtNzIpzUugzjv3eLzySzrpDnOMduYXa5ym6qTtCAd/lr/I5IP7GMlrNRyjIgL0j3
iX7bF9fR8FyLnnrLN/18mE5WOEczjaCT8JCGlek4jYZvqk6SoJHIS/r39WN7+aOcLHHeBRWIbiit
XHe7dD8WCfKBtmw8r9u48Ab6I8jhy1FFP4VQDMFy5Jt8F23zBz20l0l9ds22iFE9+ZagQL5uVPSh
OG9D+mZUgxYoHFXzsaOSFzepPTTpXokf1y1deMn+sTy+NjV3TC1nRcUrZfjWKLFbxoWv0cqu2w7t
RZCCQa/UrFTo2s6dSLkzEAKALBO1IqIg09Pti9y8bk1Ry4/Ah3gOwsiI0iGmjepOReI3c3JVQulK
AVlk2dlym/nrmyAI1a0lL3QGjQqa8jRG8Imr/kuJAeopthe+Wi1MHStotjP40tYNChyX5/+JOowT
6DritY66NHwIQtWu0XS0buRDj27lIFpc9FHWiRxIBo6HhrQZWKjcHozrqEBuRXeL6Gstyz3bv7Rt
W5MmTHdT/ZsCMTL9K7U2WnmnxoLXgODpZnHQ0uJgDFZe/9Jr/tVttAwuGrv1nRMcP4vDFbAJFSxp
gJPE2BZIy0vwBcwep6IWbdG+cfdWbvaNPjfw8mpCQ6w7zsZW6x9SKtsBCpfra7pQ2f/zoHOYoiuQ
IUdKWv81iQlFQTTsuf0eDYXesBXF7wJrMs/6oydjJ8sVtrAF69p4BWHy3XifQte93YQ3IsmX9e8l
86MLjQ5lrmHJgZTtTtZBEUz2EfLvVICV694HVcs/3bwHM0WpyAgz2mAfa8+1Vrty6mkjeqVZC2aj
azJs1j+ayCKXqlBrrSyMQNNcIy6d1lCcWGtss8zsITW3kpY6WvnVqP5hnPrfe1WWOOBITakc5QHH
LHyur6KtelAzG/IsGFK3G59+X2LFFqLT5If1KFIjWEfGzwpd6JCcwYClu7T8bhTRfT73djVkgn1d
P3gQYf/zS9blGCUFclqu3r+yRgeriRuphzqsvSQWcRGLbC1/PwfHKsvauUmA9U3ks+CxlhdRXG9U
DopIIVx0Djg8qfo+HdgMPAkQp6JwNjA3wYhuLAmuL5EdDko6yMihcJnqbq9/S8stTd+QtfuHeZNT
NMxt3BAYRaySAujYQivK+jl2V4qIr/TySk42uB0LSnA9SBQ3vxoqO4IXea1rW6OpVQzOaq/rh/kv
mHgyxm1bO7RZgnl41ZXAaRttZzDUQ2h1Ezp4TmACSGDtst/9tsYXlyHgnjOdJks2cHSJ3QOHl5IW
2Cy+ksRuP2oU5Jbe//8rxH88cvkKcTdVlcUwguDSAPya24zcF5CSbAQJ6b8kpE7L48C408ei0i14
h7bJH8tFz3hbT84iH7iI6cVPMRHkCC4j02+DfAasy0c9B0mqDhEg20ofk+o4/v/ZLf7YOj7rVZZE
6ZDn1N2KQEMAEzEFSi+UVYLAUOD0fOZL07V2UgvA+xh9Vco3pILccjim5Pu6B4o2jLtFklpPkiFE
CBC2fmGNNmm+1oOgELecz88h7umjLL/hDFzh3lKoj+j/ZpZiV5H6ZSJlZHeYlJRS6wbE21epKQvS
OKLtW/5+ZjNO0tKsl9uxAoksaNSU96Dzu0YQ6l52cB0CfVSxdN3gFaCHHqM6bQ2RqYU8KNmC806y
5fvBXzjs8ztq2NV2/XtdBIwzgxwWSmB4Kruo1ty+2aZTYBsqysPDPWlTdzS8dVuX3yZnxjgsLAuk
d0dNQT04CJ049+sYKkrbpNop2osk+W18rCcB/l70x5NJPkne9wTgCwpUsCdfZ8OONT6mZNaXtbj0
J3c8M8GVyUJWkzKRiOpGCqR1q9oJLZFcxUXvOzPB4V6S56ZKaoTxGNNsDCdNXlnudZiJW1/J5cvq
zA4Xek4ySK/RK7lcH72LOjcYdyBMvJC4Zj6aOkVPyAvTqsC+M3scWqixKbdNX2muBOLwycuhC7iI
m4xbulv4MiJQnaCvTDRXIvIJDj/kqJvlsOiR/WhN15wLuzPYri4bgbsLjpbJQUYvJ2U2GbHmyvoT
xt4Tq9k0xi7LIafSivQbRA7ChU1tT/sqqNBzlGTM7vWrVomceUDf773AQ0TOzuEFyOs7LWuQrYQs
OKRoyocdc79nVy/QN4REkvpFYE60hxxi0Ew1hpzAQQxMKe40Z97JW+N68Q35nui2igYI00t30kHE
lSDYUD5DluMM63OACJfqLyP4fJTx0EeqHQqfXcsKVtCDT3oFqlxooBvSPhDffK6WjkobeT9ooimP
0XGRVRw3ZBd9K7+LitWCc8BnwKKs7pieYcQyTDDYalBbC8dtQERMLiIzHKi00Ug1ow0BXslTG0Ht
IPEDIR36goBr28ghiUVBn5J1GmoOEKcExdUDccizvJe9cjNCNkUUZ4vMcRCS9WYwWRWyAuYx2IDi
b58eZsxsKTbaFTeiqF60gRyQxC3Tk1IfASSW/IpuT1sfMl9XRGNTIpfnMKRL2iJAuRcvlRR1N2tr
aYBf3QOz5PqhFi2Hg5BYtSZQJAN+o850a3my5TzeITO6WTcjiqUsDjuUzJSVrMbL61ejd3/Q78Mr
DW+Fbpe4uSPVAqdY3z+Tz36NGL2ckx6BPLjkbEs7ShA+Vp569rC+rnVI/ETZMcVzZqQtIuyoCD15
bGyE9Tb45DeYJEQHqkhedh3wTT7/pY5WydhSJa2DowTBhiwSYLxo23h4QGOOZDZIi4fNe2EZbp08
s6Eq7IKikLy+deueBynFP4N4ZqRyMlcIdnNztgNUc/TKBuHLupHFff+ORCbPWF1HKZnDQtdcVbmS
iodmOMY5sw3yMA5e1AoeDKIVcdAgYwy3iEYEhpn8OGtbTJLburB3dPkCF1ZkUE2msqbyj2Do3RlB
OUjaR4sRc7pjv1V2S1AIFh439I3H9Q38i4P/Nrdg79lTq4aqXwC9LXwlPIZTyBvVYeZPs3EwZcs3
abtdN3e5GKbjyfWf5XEOmCoxoQzDWpAnTXf9o7xd9GsSB4/X2hu9X2uMvdC3BOv8i6P8tst5IwhV
87nNSzg+8CIzX2ossZLrA63Me9bMdtyVAv//W7z92yQHiWjGVaC9wpArNBzZRxfyfs7s+SU8znvN
byDMu+R4iTuLWi3+4qb/tctHUyOtkBYoAcVBze5zzKWbRnSXpK+CL/m5T/bjOfHbDPcSMyZ09fcM
O1qDQ224Vr+hbG+Hj/oz28//DLV+m+KcdJTR0mcyrIjmByXHg/bnpF/JosFTgW9qH3Xqs7OQazXa
4EqkHYKv5ogIGMrNW8OLc1vaLRKX1hO1jf3H7I3oLbjunTgaf55CbRo0K1Eq8BV14S5u2K4Ctpgh
WLEIePJblr6GsmGvf8C/XAX/2VQoe/5ps0+ppFhkSTFPt1CTqsdvs+myfrduRXAKtI+OnbNNheJE
0o3LDYoky0+8cn3Qr+DVmTloyMl2JtpCe0z6i6K4y7Cm6qhYU0uD9uSfi5NSjEoOEi4fbfKqMD2A
bq6SbalowYv/c32FyzH+DNgnU9y3q+YglKMBCW4DWoFzfEMgu1HaDTqoSkwYGMG7Kr+sW7zcMAFd
uv+ujvt0WRnRQE0B2ksb6rSXMMFbHLNj8AO0AndLw6CRO6JJvsuocrK5uPDZd0wrOYlNHW/ROL+R
4KjWD1NEJXXZI08mOMCEhAi0mBW0P4AI6SnS5aMGDYpU9gzoD6/v4IL2K9+Mz9wPNZkjdULjuJYd
svh7ywReL3A/PkOvECtXxhCVAbPfqXQXKL4Vfinb52EQ9AdfmOhcUPj3nvEcqPrcG5YhWaCQ2web
av9xsGzyH24J5gWOaBrpcovdmUXuBg86qw6ysEPHZV1vkEr/GubDJlLzozG84S8gcJT0zJYTaEaj
YJsEX0LlRz7UhxJ6I3Y7xtcDmbxIYXs6iOgQ/wI2p93gbvmpCGkBJh/s+1PnWTawRt2iqJqBMBiD
Yxuo0+DSFWW4LoP3ySiHNVZdxBEZUCeZoYVcVegeraCwnqH9EuRCTipq/rowQPnnJ+cAh9AxVHUJ
mQTlbmFOkQ8QdweUsoO0FR16wYnkJTCTYbZqnQBosqgE/VL3rHXU6VRqz5jdWz+Sf3lBnraRAxgM
L1EKpgAku+4arwY5yxIXjnepPXoFOKxFN4RoaRzYgLcL07USLnsSbsLgvTE3qfYSZNt/typ+KquA
bAvowZZk8uhT9KNWaArJiqtFYnNymw6K0iJ3FGAbP6QVGCq4nEuMDAwNor97aRZg5wUakT/8j5/M
mntgcqh9NJ6E1yBfPAbID4b2Is1i5o68kR12GI/LLHm6ST3iIiW0vqmCA8dPaE01+kRSsIK6LOnB
Jfp/pF3Xcty4tv0iVjGHV8YOUreyZL+wJFlmJpjT198Fzb3uFkw37owfTk2dUpV3A8Re2NhhrUM3
vReqU+D/KGBT4LYuc24+dkQrnaGYO+VYL4oohbQnildFnCLb+jdTZVGUoDYLQd6vl6uUmlY2FDiM
g17geKSHQhn9y5u2voqTCSaGFkR1bOYe4XqnevHwk3IIJk9/ZYL9LoNZZQa68ZG9iB8H2ZFTYmu8
UY/1mxUxHaUZlrVPFDkLQ0wF+lHTaFCm4dEx5KtYvBuJhaeOOzY8gq/1c3ayxdwmU6uUc6+iPtiY
IGXE6VK2+nAcpxdkBOfp5+XNWz8CJ2PMLZLFfZKGc6e6NQagF73zQcf1n3KBJxMUEs/2LhvmaRBN
RKqqJTrF1GT2RH6qEXo/Li/lDzfUyRATnxJIuupmm2qumd0X+k2lOiM4xcdmUzaOljyNxnaCZqFM
OC9u3tlgbpCxXhoSLUjdpuNki1b5qEgGFMx0d0r77TAbHI9arbBapmHiCGg6hhoYr83EaYLGI7A9
XaQfIjGg7I45xHq2rUq3rebQZPlBKI2HSc0z3hZTd2Uj2HPbjDtj2JekRMSTmNauqcpE8gHOYlf2
u0D7xqtbr51Ni6poqiryNprCfM8YRRNipaBLUJGQqlW7yxfOetbQ6dwC8+nA7ljKiYbSEzqPsxHa
V9vMvOWcytUtO1sFc+NLUSmCqlbDhOWu96jUjemGaA5S0BzE7y9f9YGzFbGHQ+47qxpqZCZRqH4I
c8RpEE6zwURpD0J3S6LcA87fjW2koxG88XuDl0um3vzbCTktV2XyM5WgNqnW4E6ZImhqOqJIiXG/
zboUXN7X9U8nQf8QivUihnu+oorYd7IQW6hkVED9bhslV6LESbyuZmYsaG/9nw3meGBCqhlbE1nD
8l2eMVEfO+2j4CRO5S2Odig3VD5c3pSqzQuAV99X55aZQ9PpsRyLNRr+kthBTfRTfq52Qpwcqrla
38Q7nrOtf7dfa/3k2j9D6Q60sNWgIn5TmtGu+8HGpQ2ZDlynPOVmzpf7DPTOLIlZEc7RbKIhoEhs
M2lsORO9hofKvPUwSLWgRameciS0czG86aMukKsJHF3RvjZ5kiOrb4izryUzb9Ohj0wkdLF3Ql/v
O8W8Mod7hZjXyTg8tYvpKBK0GDsQ7FWhG6moVlpwD85h5e0qEzWUYSxWY4tcnjZ1TjReQ3MNA6Pu
ZafjbSr9EWefTuiNQgzB14O+9uHakq37aNS9IW1sQYs4zVifm/Y7kJwOJP0tZ7Z6qGeVVYjbfN41
WwzOgSPXzj7km26/bIa9DplvqioBCH0kx/AA2oJA3PNY83ibyoBMJOboJk7wOJQaz8oceTpIvHcT
z9VlBmT0WhE68NTQ5oByu7its+ybNxAX28UDbXgcn+W7v/uIDLYoQ2oUiQRsaZMtgVRuFmP2bZcK
m8tm6D9z4fuxTGNtIk+SriPyT7fRhjKajX684b8718OhE0iz5GKKWRp6RpBQjvW7Tg9ICfqkJ2my
F5A5z66eX5dRxwkbVhM+Zw7Pim0NAjS9sxxhkHasHnA6NkUg3qCXPtwIt5Inbohotxtryxu+4BxH
Nr1cg6Aak3FwiXq8m3rjTlgeQs3iAAnHx1musSEcSGVKADMz/5mD8xzx7IzZrJKTQuSZYVxrLkwh
FQR03TbvcvQzCnfJcJh4/ex/CId+gQgrqWUVETLyBf1Q9uAOEA0bNhNyIPFG5s5K8T4O41YQ+G7a
0kR6oDKDIXso2ytTfr3sUpw9Y/PHCR0jbQtgfJtuxukaHOwgyfd60E5etsNZCptHzqZSb4YQR6Bs
d9m8SyCGxNPHW4/tf30YNoGsgwxGCyM8cktzo0c/Zi61FA9XWfKvUM+WuVXoDJYnUz4Qv/jo9ulz
582ueiVvwK7zX0pbZ6igMVcwGisXPc9p35yo2lm+yacr2Qjt4v7y1+EcauXz72c3oxBZTabT2haV
3qM3Y7QTt0ZA/Jk77kUvn99BHNPz4Lox6Lvi6yWcS6JpTCG6eWupdMMUnP/gBu2rJ7GcXQUy83nL
G9lcP3sni8y1b/SRmhJr/ozrOwkZZogApByIo9hyaVUM9gxi3jTtgtHY1nxup1cFbAiR9Uritzrl
UFfxVsNc7sVY96OQIG+UxohxlXI7Rs1bY1gch/3DS+W0awz4kHBYUF1CMSCHREICxm80Xr9JB0mz
W0gv2JJDuyjlAq1rIG7gKuKtO/Mv659X9NmBRE9ZCP3vHLyGDiX2hcT6RxYkmNkI7emAatCBN0b9
B+c+WWRema2JIqtSYl+rl3l2soMKkW7TFWvXQLVcCPRNHvCYzXmLlL+6gpkqjW6FqO0uZmEPuBK7
gbcszmlhs4ygAxn6QUefqFz7AI7M+hjlx8vgwTPBYJQg1hShUEbT82ACzYsQGCIn8OOZoH8/Ow0V
RFBmEqIaphZBXtqy9DTLHBMcB/6Mz85MZAImx0IdWUtT9fXBtI02tknnIDmL6jcHLHjLYcBiyTDL
SBTYms3KMRUTWrHE7dDoffnDrIfLpxPNIMUizSQuCZgBau3FqDafCvcgrES2lIDLw5jtruBlv9bD
iZNJBjSkItHkWQJ/kdVB+MypkMnOBqdQeOEyZwfZ1ELba+oo0EZaDfQCo7RfNPBkK8+X9+8Pt+Kv
1bBpBb1M5NoqQqghR9pTBxWiqR2gFCTeYI73QRO7oDMEaLhADgGCQXH5xjHPWyQDDwADkYgxjgnl
OC5/aKYtbSyv+plCl85DL+q18GPc82ZG/pB5OC2ayTxIWiKFDeUiW94lH4zZ3rA3r3SbbFOwyEP5
jpPK59pj4GPUWrErUnzK5ajeNlexUzvFtYihyp/hEbxrm5YHiZwzKjNgkuXNaOYKkt2SvgFrawtx
qeWbOn9c/nq8j8cEHTKBdldjIJkYpvdivtGLb7hK/84EAyORaAnDOOJ8gGtjGGNbEqHmY/JQhLcQ
BkUIupNjVUZCe6ldM96100sd814HHKSSGdgwh8EgiyKAx1F8UMfCE9HbYGz1yUn1DDVKkD5Bc+Sv
No8tVOpaI6AmhmUNtVsu77h8tfDp70wwEUXUTJEZT8BfdXFqVbKrat/HvBIyD6QUFiXUOeobEQvp
tRez8iAOlueOJt3Ew0dU+7kOtn6IOYHR/u8Wx8AE2CHKrG0xnrE0nph7Su4tuXfZBCc8UhhkyK1B
kacpQUcvFKyaOyvmRpn0C1yI2hV69s8u/TZazAQkgSiIm5lbL1Bvf7XUY5HZ81A7kM001ENqOmXB
I/Pg+JTCgINZhW1roNvb7SM/hOnhu4UL8/LucQ8GAw8kixYMZmC2hXL3DttlI3idbQQIcAMeqRYH
UlnpUTHXl7ggMGUN93JvBpMq2pUQ41TccRbFQQqFQYpwQT+aIeFBDAbzcTegYTfG1A7tw6RVFPDJ
HcRt54G+GjeHwcFb3pOIrYRFZdUsYaIiRswh61SZVzWeeY0UF06okN2cPYhgtevgbmFS7JKwIbYu
Q78rzezMmDapOe+m+DnuQ07PBe8KZQtkRIJEr96gHjiDLEDzkTt0yg3k9tDqm3qWy1O84vglm4bt
SaQNVdMCOq352KL0JyucTP0fsqG/ghA2A5s1pC7aGg0YKrQrMi/yZJDQkKDatC/yUcQEwbyBHOLI
80vOOWaTsDVJU7GXkaWKcICn5S0lh5wEKm/kh16ZF2CHTbq2xFRiixYBBV2GzpoB/VTd7izZmcCQ
UbXaB5kiTphFnf2SSQZxwqSVkTlHlFUha5CLV5Ve2WqoeoVi92nMcRTeNjLIE8dGE6OvTnYNSEzS
4t9S70pMUkvdNw4ciJxlMcHJGBGxFzJk5FQNmgd95YnTQ4wbSVWrTTc2QUWQXyKhO0Kv+bJpDoSr
DBBNBVgExRlRJBl6e7rXSGcPHN4K+k9c+GZsbpYUXQeFE5TG1LZ3NMFVzCFQE19C/TbeWAQaAjwK
Rs6i2CxtOmkJGSm5maa8V/rwQUDcWfcGJ0/Ps8JELGAzbvvSxNZBNQbzdN0Dvg44DCVOavvzEXhp
/5gQxeisbGlnZA2U+8VHzsr7nFuh2VrUjVx1q9xayHD2++qlBUr+t0LfLwhjU7fE1A3Uc3BTGWrt
TPMcmMCRqPu4fAx5d5JGN/sshFHCOgTvERxbr5wQghEvkpt5KEncdt7iZQnydOER1+HRcntOgMH7
jAykiIXc6WaHBWpiY1ctpFmjN0kuOVcBB7jYxt0oNCD/2tLakZz9bLMtGe0pL3dJke1rknGWxDPG
wEmaxJScDnGZBA7ZdAwMzI/LVDoWNMwcjOTtHoMfoM+AVuwCHjJwM+TldZlB05WD+by4gG3ZzcRC
7NUInTuEBJG+S1pfXh47qLU3t9XgNaDpgtLvsjWQWTX9y+eSszy2d1etpTxLKzx5o/Yqrd3cupl4
BBo8EwyMTHj7NmGF84fej+0AtdsGgsBDx2uvXmW3sKxfjsw2g5I4XUrwJf/ToKY6eJB2docufNor
AFmDt8sbxzVHo68zhwbDTownHQgSR4c2xbeQira7fePV2+URCgrcpzcnGNHpNp/ZI+2cF+aMV2rR
N26t1vdq0z+acoKrNHdlTYNyYeeF6ZOpzu9dIQfGEl3l02Mv9NetqODwEDefY9eCKjGE0xN7Tjc9
cYu36grzrLYqjXdJbLpVb/hFipvLlG+zuHqoSfuoT4mfhcjl1s0VRpNteTGCtLWrj0rT7JR8DEUG
LaPJUbtPwWiPCKGdROW7qE5Qt1YPI8nuynBZEIpXPzvIFWeKZSeLujW6V63QkEUYcVMm+0iT3hot
B0HNsxBKgdBb3thFbt5VrmnV10aEJ0T3LBjhtu9miMQ2Xp+G4Pc0domx7A0Jv2CMnVgmb3UUf4uH
2V36qgX9x/Ie651jlbqradpjlYLrfDTteUy2cSLtK1L2dhaavtbNtirrL8I4f68E6VvfpB8gE/mG
UU5flng0ZZyogVWrGIGMol4Dw5LZwzRcoWAMb0PU+2Z81LJdogeXzyvnMaAzsZ5VdU1TR2iKirU3
Ysb3EbTA/84CA8qLIRhSO6JFIYlGZ7CqG1WrOEjJgxIGjHNlNBK1QPlTU2ab9FHQz4bbKuJ/Wokp
gbnbgGYIq6aDUdZQbJC6dvt0NwqY7uZxJKzfX78MsIAP/t1C7VRAohKJG9OIPSlf3GUBKbphOtA3
9y5/mT9g1ckek+EKRzHtIxoEazYtG9NssblF8j+gPKG8JMPKo9CUZcW0JChIQSTFYJAxiaJJaUwN
TBO3808MRKFJRnAMp7iqt71PH7uZDzHu7b9e41erDD5iNFhIIDdLVYHDoLUzb9p0O23XONQaN/v+
u/d+tcYGVWGsC0pLibV88PB68dFyCjx7pcLOsMzIaYLwIN3o1wTlSF5ifCVe+Gqc8eVJyFJ9EWMo
q+DqqQ+QDHK7Z0rkZKH8CRIHHlsO94syrq3WMUi/BVpggYLestWeyUf1FrqVZ9qIina6X7hoheU2
W/3u7l/Xybi7jnZ2SLZBoSaKristKMxtUnHCu5Vy8hcbLIMYCAeQnLdwWPXr4hU6U8GysZzOg4rC
jeZ0gbXlZqdovPP1ufPVIuOMsTmLWiShBSEFZX/uR9/VBwkaU6NbesIWGnSX/UKhr6dL5pjwS59N
aRwVZGe1JXYyQ7XNzthIMzqbS9Uf9Ae9aRGpd4cozcAtlRl73RBcqU88tXluFNHR1VeSjjhUQ2eH
c/6jzdNtK+UbdIttJmJ4JM7tvvk+lLi7u2th1q/bSQ3qPn9Ihcyps/5akWUOQK8A2tc9pIs+C4ZS
STPlRcTJkK87iGb1AX0nyscJ/AZVwKUD+v3u/GqNATQI1WeWNQ4oEAQF1VQvwHyc75NgOSw7zHj6
cW3zfHzlUfzVJgNn2ZKbckpPyfQeBopLAm0T+83Geqxf5Bvd1nYEubXUkY5VEKEpjHNqOJ7HkptN
Sz60hYFWnAX6NtozsuzSdHv5YHIQ1GRArJNDDRkg4PXgm7s2oE2iqs9vEuVuJINdSqkqc0Y7ftRA
OC5ucwxv3uUjpY7AUKQnPJItqi/XMtBa/d5vLq9xJbf/9SsyCBZX6GNWTcyxxNvFV71lI27JtrEb
sHDwPtnvMcUXUywJBzHNudNm7KfaV24sO+oi+4t10F77MeOAJs8Ug2BQ8ta7NpRxKjU7Um/T8CEx
n4ooCLuCY4nn6CyJmR6NA4kapCiFDdL0tLnJ3OpX1vfFw2g1lBo434sDliyJPxRD60wakFgDCUYF
Pye1LTiqrTU2FG/QQvX/iCQ41wHL6D9LZLLqBtx+5VVxKP1pT7k/FCe1013p8B7Jv2d8vx4SBlWG
Rh/1LoFfpzXo9aKnKCrtJW5AfPfA2UkOgrC0/lVkhCL60mS361F17MFq1mubqDTfkiQ/yEMFkrgO
WvchelkH2TbUCc+GwoZM4E1R164QJ5z3Om/lDNzIWjUJjYKOl5ZOR4miXcqSNzTpVo95zTW8pTOI
I6hZXzQZ7YJCdSIUyoOAVygUiDmpm1UAVWVF00wDs4BsNckgQlrNNRweczSj+D1cXvLhdVh2kBcp
BS+eOFcCveR+iyPOzDFxRCgLJWh+BsXtCdKw8UtS8iqhq7ByZoG51DuUIsS2QFhrkHAvQQHeGEPX
UDByJeibviMccF49EWfm6ILPYogJDO6znI1I/IZ+E/qFiWMnBVnEo2ZeGVOA050ZYpyuG9MkWUwT
LxM07UpXy77a0/JuessbKOGdCLrisxVpcSeASBAHD5znUJJHunCr+umORyzJOwmMK9XjKE6NgJMQ
CmAxLtvHRuCx4FEXuXTYGBdahqkUtBnoMeiPy3Svt99D8FrH+wJDXbwyKc8Wc0envS4IUglMHEGu
GpvfM0Wz+85JNT+ZY1vhVVU45thq0ZBVIJshkMWUh8dBex3TABmxNN7m8q3Y/+Sg8Op9djp6bKEo
bvtFsegUUxE7Edil2kMkeiV5KDLDFpEELJUNOCHtXt+YxTVqPRzM4LgY2+rfLXUnLy26g4XSVsqX
RDkUYMnVOPW3FYKYLw7G9vsLbYEmZDlC5tenw8lIE7oTxnAw8VGPSAEvzoyu/1q09UN+zXMGDmix
5aOOmAXJEau78/hd7d4K0JPOuiNUN1wliPVX+NnHZHAkrKNRTungBPnZO51bHMagCPSryRF9TJw7
9Tb3yoCnEslbH4MpJOnjWOoByvlceplUB8J0tCADME3kWipq3gwxzxyDLYZQ97EUY40GuVZMOweZ
3JS1tmJ65chLqa97omZAx1DFJSoyjp+Bh7I0Ejz95+mxUAa/j5/U4nZc0LESonmZ17m87gy/zLGt
8uVCFEylwlwqI2vT1CjsICwQ36vJ4Ljd+j1wssTE53UZDXWXoWbV1C91/tSZgq0P9jjfNeGN2O3r
2L8MM6sBj3qyx4QGrSx3mbSgtW0291a4l7PvmVnal2384RY9GWGiA83Ai0OEeoibb+tDH2SBFOR3
qZ24MaeSuf5oO1sOExh0xoTZ73/6eWk9GqpKoN30UIN2i3tu2nIdoU/LYpy6zsSyHjrapPPee5qv
7JPr+FlwrGsQ/236N/FfywVSqDyZY9xZaDujnCeYmwsoUnyEzXGorpSUR8jBca3PavhZJIIR0z5r
JjSaRer8rHepDfHXp65INk09bfWm2ETJzDn061nRs6XR33Rmsy51s4plFIAzDNDeQSIH00POeEO/
27yv7wV+Jo/n0QyAzPPcj2VOU2sYMcTMqVPeh1vBGZCHpaqfiWu4KQjMOY5Aven32OjXJ/xMeJyt
sygaousacgqtRwXcpX3zLB4Hjw6fat940QrPGdje+mIWOivBBIxbZX5u+aPhCto2BOWRUT8mUwCZ
jqR6aIeQ4+4cSJEZSBFkOanCHMMqWhLfq0l6Jxn5ccxrzqFZv25Oe8mAimDqIxp/YSYeygdZqLxw
HoJ+Jn7W1U45kO3lb8c5MDKDLG2SzMuYVeA/yH40c3IthJU9ooQsopb5d5YYWAHTB0mtAT3nqf42
zZNbQaI8FDEeJvEamz+bby+dRwZSQiINVVSiq1Fb6O350i+UXPw1zHVfGEJvlordOIN9UxV8Lfkx
oYobh2SjkscmQg+0WASNOTpmVBxqXISCaNgS5rqs7sGSXoVFfhKqdB+RKXfiiuz16SWnQ27CfDcO
3bZVhLsllz2UHb+XRsM5g+vJpxOiyEwwMldRWkoK4sp0O7mtnXiJXW1mH0MdPi+M5J13BryKLonH
xLBQhrCeB3WT6i8TjxZjHZMtWTbApAz2VWY1Zd+q8YDCHfh/j+GA+f99WW5a/UNC3yt3MHD9pJ+M
MeuB+mgaKYuEECR3BPPaKnyJvOMdcvmUr7qvho5ITKiCm4tt0BzrppXkGddMmV5J3VYu30xhG2Um
mjR5r/jVD3RmijnliyhIIqHZlhajYMN1UXyTuLfmSpMYbuczI8wnmpNaLY0CD3iaKZgeWnqhuKB9
PywHDOwhO05uCr/dpylnH9dP+plh5nP1U5826MOTXWuTvMKvgsKxHBUNk0izoqDCAaf1otuZOebi
7PNJEReUcNzhBQQfb5RDVD5aSFcIaPSDwoLXclqvOV+PfXQXSVjPeYLuB1HzF/MhLtyOvF4+ixS7
f4PB05rYpzYEyK0FBA2yq0hPYpjYMq+uzlsDcyU2qSTM1oS0SzqCubyQbAPdYOL8fnkZqyhxtgzm
Rhwwp1SVEMpz0cbX48WnajZpj0Lnl08g2+Ncv+sv9zNrzIVYiFlKqgUHQTnOjuKXbrTrdsVu2lAW
lBoMo7RSUm/KgFuF5e0m/ftZFAWOgMSoaa4svqKcxrJXX0eqbTlGYOw0FBHTAP/jLHcVFM9Wy2AI
gaZIk9TINHUSXhTNbWPchuP9JHBifJ43s72YLVnqWNWTf2BE8Qsv8TqUFawAla4P7k5yQFhjsANC
0TVUuzGcQ4U42luCRgj5RjyGV71bHiAE5tVvyla9lv71cO4XrGSbdNp20Y3aRF2vbsFRInU3w/Ra
dtXLZXfgeDXbqWMNDTTbZliBIG1mx6S1w17mzjdRp7qAHWwXZp3rcVqMSHdCmOuK9suYbnKlb7Ot
7mf3ljt8u7yo9aD+dBBZQlXEhoWi9HC72hu99lDcKgcNGen6Ht12nDPPO4xsW6YC7cg6Tmldssnv
SPW9G17SKqztvtgbXXdoStitZE8UhEPcY9Iq4eVduKtlQMYadbRADBjxbD0qHoR34fIpwQRa1UDn
FX9WqNK/nEu2T3OJUiXWDbywG0wDU+K4YhcfEf4iDRndUAmGcc+dzaX35aXzwwCLaqXyUqT4nuGj
6YDrzImdKbGRKnGHjfGYyZB1gfnPYWSUFJWHy8eJZ52JWoQlFiPMhf7T0NIiM6ME7bYJeCEyzwyD
M2VYxkVjyLSQT/tm9O2MhgG0z3mXV8M9sPR3nN0MmWCQyaSC5J2LjfxGu6sKp37/zCN03N4qzj1k
0MmZM2vNrNVxgoY5UKTe6FGBUTxXlKy/dEKDyQhO4jDNkar8g9F15AjgFfAmSFopTvhWfmRvnD3k
rYqJVSqw4v2jCDI6ogNmM7ydzG/JLgrGl8XRwVbTviEpdNkoB6oNCrJnO1kgTxEWFoBm6Gt7Bh8X
75yvX9+6aFmGDob7zwTUmYGxS8yBLBL6GvHCNcRu12MmoJ9mZ8wl9/Ja/oBZ6DvTwPJqyWx3zIBi
tTTQ8KRzJWBW4hkFREE6r9+mu4VXplnfuZMxxrNys+tDEYxJbpi9V/k25KngrW/c6d9nPMrodKPH
jAP44+ctkbaGeCfHr7XJifHXE4DaLzNsB0yEtvZOpex2n80bqIKCQgjNG2DppvKF/6/mjfWL+2SS
8SurbJGjahfK8Lr4E1ApG7wB7DfppruuHOUmer58Ljg7ybbDoNO+VwRIWSPphiZ2KINNyMy1Vh+k
YL24bGrdhU9LY9xJXepSbiv64C08I/Xn8qpWHy+b4K2Gnsszh1oEweqmFmFPhTpdU9l59E3MiF3n
nIw+byn072d2dLJgvivFro3T7EMg6XauCGifeEqIPKdle16UZCbCVKNNti82w0CT64XyMzsmgzeO
dv6ktntj5KkYcHzXYi5f3VD6JKICbtY8gZtotguRc+Y+iTZ+jy5OJ4GBh7oREsWgY6KDL0Hgog+E
zYL/olcJrbKLU4HYmPY+5/YAeEKiHT3X40a94/VrrFeAzvybgZFGj8iIKU74dzQ5BErNoSW4iSg6
ZVq/zUv60inVyxTet5jn49wtHNugHf56hIxl6OJy/EwFdtsaY+yYTUH4ke7+Uw/Hr0UqIoMoaA1O
YzlDn4NZ53Y67/Xx2xAfh8iZhJs838Xj9rIPrleVzwwyV3W0VIVVZPDz0aHVLjoboAt2dC3+UGnI
ijrG+GZsCeHACz2Xfz5UisjCi7q03SQDvQa5sZXuo0AXa34XjxhFkjlMbJdhRhEZmKlyIzVySBu5
Vv6d4DZFR1961fA+HPWCSwtiQCZu+rCJavQ6THFQxn5cbYbGkRKnE37W/55ukL4x/s8jFZGu+AzQ
RKGSkzCXkfdsdmqt2gLoDUK02JX+5cOxunPQKkd/maRCt4vxOJnMwpCpAJdS0h1zgq7GVEd2oWq7
3qh4B5Ge7N828GSMzdFNljjOU4VkLk1+Gn7rhNtuR9DUkPg6L0OyeiOc2WK8rNCW/8139g7Kn37m
ZdcAMUe5a93RjZzuIzzwWLZ5Jhk/a1pzNLRcR9+XfJVUYFK81TXOFvJMMD4lLUWHKXDU4ZUIKq9B
N9110c/LJ2I9RX22c4wz5YK8mIv5yfig7+a7zkWnmQuNGV/e4uqePCNAIdIuua8/zlFk56e7OTIb
NcORnxf0Aqp2OO6VeFeZT5z10c9w6RTS33HmWqFcmZFu4cjr33sPoz07y5uPvUulnPiSQLwPxlze
9aDltdXCWF4WjjQmdxNIy5AI4pXjqZ9eWhRzgwvC0GdGiSaeub0ryrci/pFJV2oUZEVtJ8NT8p+q
t2eHhMGNokgWqMWh+qPLql1qgaYOdpwFf/ep2NxcZEIFQOk/30iDm2woYFhejak24kf3vDQn5/yx
Kbph7pK2oCkz0PKrIzQaN3HuEl5/Ns+92MxcXZpaqKdoKSh+jmgHoZNlY4AOFChTtS9WML+oPvGT
+4XXd7UaRp6+2G9ZunZp9FpFiFzJP+buKMgPnI+1et+fGWBwI5nrRbJizNCY1xXIQrutvqMUcqE7
3wybd3KlONOheuRdyhwHY5NxhmCh4SXHETGGvVXUIHH0Ki4FK88IAxlGWcxG1CE+tnJ/TPdE/igE
wglA121Ypqro8BnFpH8/g6UmWkQiEANFdlI5mGb2++42Jp1/+Sutf6STFWYlS5IqiaWADaCRr6L+
CCkK1yqDLiwdLkMUb0EM9I1yE2ZNgrCz7o8jGBq1m1jg7Nn6e0w/LYeBvb6rjKatDbyNjB/iiGDW
eJYl4iy1ZRND2xLxDnxrV6BfuMGguPN3W8lAYNJo82C2SEbEyQR+zeTBjF7zgdhL+bOeW04HLGcz
2cxHAQHXdDagLjnpgVH74nyl/nvKGYScp720mIgpSixRIRmS6PkYNNV72+4Ly728Zeup8zMbTIhk
LemcKhGtJF2b18OV7ij72LQt6LqTq2JLvmVH82D8uGyUt3VMzDRJ9WgYDXhLZunFLHtvwoun46Wu
VY5jsUM+y9gtZR8iM2AZoGmWptgGGYyPybrUJDtNjzaFHvt18WQZ/W1kPisphoGs4jUrMekH8h0F
/H1RFV4ZRhnE1hJkbfJhltAdL+TMHrTO1/XOK3r9aC6ZU7alLRSFS+at1jc+QsB+tGzNSvBAAAON
HTXEz814P2AqZYQwO0QkvbrWN0LfHPLaOGKMepMNyXVVTUGcvhTjwPnOq1uOFKoEDStRklgmRGvW
dCEDWaVb9vfp4OfFTzKpHPdb9/0zI8x3lSypGdBpT8sw5FX2cj8sfVA/fbbJVYSDm7wVMZebLpFy
kOiwk9U8Z0MgpW7L67Gl0PtbCHe2HvoTzi6AqIuyThQQf8StZ2punmx12V6m4LI3rOdQz8wwN0C2
6HUiZjioDfLOyUbaTDYEpPJPGpUm0Atb5j3FVgPuM4vMRWCYaZtoqE2gOjd7KMNjEnQ+0iYrjNA7
yfPl9fE+FHMjDGouWVACQmCa2Rq4SvU+KFApu2xkvb3lbEkM9s9tOrZp/rkkM6ANxIpoY3bdyR5q
qNZo2+LIi055342lPDRUoSI9VY3638FFcLEOYH/H4OI/ue/S4TUzrNfJTqtk5890MkltmyFUHTBt
BLF5b0LWSD0KQYOJZOuBs6ecL8eSGSKtr01RhPhRO2pu9qTvINeKGiA6KHxKekzZMnmVQOq1F1yO
JTfsNRIPSoPgcQahidUXD0UxcFJT6/H+2SYyyFHqeZrpBFhIB1eSyK5tbW8cwGxz1dmTIznOKyUI
4Y6X83aTQZOxGGWw8uDbjWbqGJl8IwmW15mE89XWzSiyYenKp4TrV9CC9mPcRwqSBYZV/xjMBakj
6YcyiBywXxGMQnBinOwwu9gJbR+VFH8pDSW0CX3DloPRUzEIhN5962A9Wt/LwwA2hzkonU9CKJdH
CMVbK7OlEKI2INqICL0zZxuMuKgOfk8RUFz2g9VA4mylDD7Hc2g2Uo+weZLdJa+R8fcMyc9SfxG2
ly2tn/7TnjK43Etybja0JyVCw22tFZuuynjYz7PBwLG2gFkhTGlOzHpTow/RDETQiFa7zA06sq9S
T0QjDKaTdQ8UUZeX9wfEPK2PBell6YspRO6FttHL5qduNwqGKsritNOyJhvedPn6Ff7LIpuvEIuQ
EHEBhIWDG5bPIabnhyiyhfmFszS6bb8D18kQE6vXYj/XUYOEtxrIh/qJJvWjHXrrPGR8ruhwubJr
7BRsI7xriPM92ezFCAGLvFwwvRUVo1OP+XYpCOfMcByATVSIUrIgn4+1NdZWzGQnxtCmCg4HEQ02
PQ+df6ct/YIrrBCzZsm92Mao+jQC5H5FcDS2zX7Isl0Ima+l6R2lDh+rBNIqKW+AnndYGDiBgqsU
jRrcL55v0mork8dx3FvpO+eo8L4YgyeSafSmFIZY4TvY28Lv0FOBiMu0Gb/lUmBBTTvhtrr/4c47
HU8GWfR5Rr9gihgzfIyezEBGe6Keos152CQQ6BL/h7Tr2pEbyZZfRIAm6V7py7R3ar0QUkui955f
fyN79qqqs6nKXQ0wwM6sAJ3K5HF5TITTwv5HP97zxqR4V8p4G00xQKgk4EpFEHRNgdwEALyTNc4Y
wvtqymfr+/28YTdmjKqJhwJhD30M4SbdSR4WNq8oQo38uvrCE51a6kFULt6bDtBq7P8iM9v+qKdf
wLyj04LMA6Ejd+J+dSTM3vTf6xfxdvCUd9SYuXe4Wfy2yzmJZJ5bE8B4skmGWRpPmq9dJfc1usP1
dzRwjuGRWJMD0BN81imYeTa6HXdPkullnD2MRvBYE1FH5gt83wV4WLEN/DRKeq9jL7bVPDr5wb/j
bV06SWXMUyYk6aQCH3kYVyzV3HfdjagI9qL8VavvlCDKjIGGg7GolUr7LcBuG25meRcpbj7e/ZUf
OJ2HsclwjHKtNBANafON5k15fzCczpHsJAHySeZgJv9/R0Ck3vUkk7FHoCUbclW+Z20YHMbc4H+H
AMRTECbQT0mFmjrtimntsRL3XU2w1M+j4eKYHEtTERuzoC+qgk6p/lYa3aFvu7/CvDpdl8JE9apJ
ImGuMf8vN+FoGYVsxcryK0Evu5KT4zwZCEmAXLHTSfsaCmhpiqEPFkSHoynbMfH3VyOMQgIHrlqA
ZI8ORfVzXp2kqi1FTQCrcq2VX6qeAo9MRHE5UjlVgvcC25mVx8MgoOkNNjo6D0fsBgsqynWyk1xK
57feXpZGNeKTBzdESQWMmGISFgUoqXDCYUGtRWnnQGgkW+1XS41/gHfKlcXWNoufVS5xqgabHuVM
KOPHkrSSyZKi+NmXqaNFEWAacjucwKsGosfL59u0iDNR9M/PLnNOGinGwjbKVcWrMtqx/prwIDS3
g/yZDFZNJK3U+lyUAVaw+Isd+rUXuYXdorjTvjRO9KMBLKNxb3Ks5H379dK3YxxZR9oarA7vioJ9
hO+dW4NDO3L7F/LDj2N7/IWMap/anTvf8HdzN5PTs0MzHm1adFHIaJEu1YB03NuNeQXQWSWRbX3i
pBnb5ZczWYxbKyVzysCtDvD+B8VD+WWfPGV2sctuwei158X3yxahsuNP1bJEnbbgcUt3POjy/T/8
57x23WYW8ftMKjv8pGjqMkdAK3Y0sXSWvHKTosKCrAEORTBrRYjrJY8DgSeSyZVQUgL9k0Ef1CTz
BewhjODmASDQ7OsaQCg4r87LRq6yU0+aPmvZGOOAeqXfSGZhVWuyU5bUN3ReR3d7sOvsMhmHImeR
NFUVlHHY50eyX9zOLu7mwAAIq+yNv1ZgJS5B9XLZtVy2APUTa+hYZ0oPIk+MWuaOMr7V09UkOWoP
6hXx6bIonk4yHqaKW9I0EeJhgc4esHqVgyhodjZd18qD0gZ9GHE8NPdGGd9ipuuQYDacgtGVu/K1
Q06/IDc66i6Qty1c5yEDTYHIk3vZXasi41XwkI9IEVIVxWRZ/RYLQdrzojpNHv7sNlUWC0VI4rUZ
F3R+VUvDeoVkVXZ7oLTdcqDvLn83znFYHBR9LA2jpNFnxYzocNXELiLsZRHbe4Un3X/vDp1FOC1Z
6nJZIEO12qOKd0GEIVV02J4Key4s7UHGEwwzUoVV3vGOt11YOpPNeJReHaQM8C6/S/Frb2V2/w+G
4H83hs4xuvdfdHZa0EeKY6wvmE0xH6r5VR0KSxF2oRnIPEYcjs29dz7OJDXy0FbmZGAFYh8FdDbq
n5Sdi5tJfdMFdXzvFJ/JyeOx15oQG4zhVX5b3eUPhR/5WmxNnmLLRzp1S3i01NzvxviTVhQ6IwUo
rqMsntYcUaq2ZNWZ04c1sqfFS5RdOOzDcp9GO0V/5igs78CMa+kJWUUJkJ0YOyt3sT34yVfAevyo
QAziYuDHQedt4vkVnj97t6KzW276tQLYL2bqiJ98oy/nBdNa36GqvuJS8ibUtfyYi1LHyVxUiSrZ
mdhiSTSzMnFW+tZMAv07XTZXfc3TvvPxNTkXy6KlaOMiiaOJh1lV3RrpgfAAdXhqw5Z7snrSVgCU
KMCstPJj6AM01K8PdTDvEyBI/yVSxMm9sMgoqV4tsbAgsRYlv01vpsHXVM6+xPa0u6EAWFJVdd1g
F4gHsTWXEgtQcJ/YYTxKB4rOGwfFDc/Qt7/OSRAT2qKo0eUsRF7ZkQrEmJH4XRYS569s6ySE0bdF
08Q2VaDmgz58AzDWXskTf8im26YDIr6S3kTjkwH0RzEj9xi+svOhudFBKWbUy1+Fvt+/hO0ApB3J
srVG5RPQY7tBBTWO+mvqeK2N7QB7ksIUCsBENeProa6SIubJ34BvWhBe1Y0Gsc8O+iSDCXJx3ZtD
B1JGtGINf/Ljm+qLhlZzZGeOecsF4N6sOZz0kS36a6WYECmDzsvvz48xUHzBpxE846R425H0dCyq
r2euKZl1XUgpdUFbjTYxWisxcis3D2n0M09djl7y7pB+xzNhqhwXQ5djpGpKXkBqWY6PU+dVxrGU
XoXoKHTftPAKeK7RyAk2NJBd+nZMoOuBzDWHLSqmCyhSWgwbq6mE0Q7898p77/yhDHC6UCauySAD
HaYOdVJyVR/NBww67QXXeMQ+vbO60U6z6KZwbq+vl++W9x0ZvyJ2htyUZMXbAJgiwre4NK1J/552
zyIS9suieNbGeBddLudwnaCbir5v1+9qiXrw9O9ksEvCohyFZj1it2RYRadB1ytFshepvCcj5yjs
lrA25kAurrB7JKkpNmiTXV9OXhvzAPZ4YqhdnOm9Vq9Dt6YmuoTDUa1cPd+bI+cBwBPBtCMAnN+A
sQgXpoz7bv1SIM3nIaNxVIxlOakwVixpFep1ZVIH2KBxwcn3Q17yp6z5KY05J4jxDkT//OzOhqhv
NTEGukyR7pr6nhhP6sTrAXD8gs74BW0ATapQILlPj4Ob32p2l7kaxpZ6F2h2+3gvepRzQP1x2X62
pz5Pzp3FpVqblZhlizoFrRMCINkZrtANfHkrdnSohwT85s0fcrbfXkln3IOCucpYE5EUAkvyQEuE
g9+/TLfEkr3G4w8S8S6WcRFNhpokyelwvYKUd1Z8se49g3Re2CSPl2+To5UsnUmVamYyZvQyFd80
PK18JIlbSLnFpfTkHMpgsox0FMtppMu7kz2A9tXErkIeW9ptAjIaLA6mgfzSdHZ3GHkOl36cC+HL
YNyHoBdj1RswBT0D49p0mzRfSvFmBlLQ6pLl++X7/MNj5beqGIwnAW4e4Ctb1Hy61lM7GxsFdigE
cXi7lFZRHSX6P8JVhSA2cOyRY/IGk4sUIFQcdBOdvzhyBdlSlKuo9Tmn4yRW7FqBiWXyOht11CqM
NxXcyHG4esZAvgCJXbR0kewHouIP3syWM8bBe2KwDCNKisxgTDV0s9q3hhy0YXKX5DiNdq1Edq7a
QmKLU8yJo9TQLqkOtZ4zL9oNqM13tPS07CnIWf+fChevjL09fHxyaQbjX+pJlSalx7OGwl+Mu/SG
FoCUvQJ85uZ/pkRDE/VMFONbxGqIC2FBpcTAFgOwR4cnEEBd1hKqaBdujd0uAE64JM90nEDv9lH0
Ixw47TaeO2Z3C9IsXbuO+sdxAOsGJrB+AzdQHozWzvnDq7wzMU5Ea0UFIG1Qvx7A3WAn19BSDBWL
vOoId3EgYrS+tHhrANuDwaePxTYW8zWReyC30Zmz2ZEx71w6FZ1UeKJMbBle17x9Mo6vZPcOJgC1
5kmOQNeuLdid3U5tnKl8FcfbcXglKaduwAkJJpOkdEm4yuhuIEkRr3LztU93JLONlqPx3Ftk8xSC
HoMkw7pqTFrKy1017IzeGpqvS/KkAFhq2BW1tearlXT347qrEu+yPXC8CAu5sBCpqIzwfQU23Dc+
ARCRBCgpnrZw/L/JOBFpCdMhH5BgLuUtwDHC+ICG2OWT8EQwziPBfogiaXQSSykDBZPO3WI+y7Hx
dFnMZb0w2e5hmatRoU9IShrVCvNDvH43WifJeK+k98Lhnx2VybYPM72e5piiHCkoWy2uZqsW2WO8
bG/aik/7XZP3T4mCX2bcvkldBB0LbgzL+R8jSy6VVQ8cGIhOgY5RxE6hzc5k8ihS/pCOnOQwut9G
i9GUPaqN0x3l4ivAckh+ZMfZLWlsCS5/tz845pM0Jl4WYqyXqbgASudm9qJAQR0Qy2zB4CxOhXVo
HhPHH5KCkzxG5dMQ+9CLAOy0WQ2tXLru4n2jujLllUWS1zxli6fmvAyP9+kYI5iImqTA3IDXWixM
xtnhHggn13VQfTGvkFEGyUPk8ZYnODLZcSGZAFYh0Qgl85XtRrgv5czTul+XP9+22f2+TXZgSAez
eTpQOBp9elFLSxRlS6yxFnZ/WQxPJ9l9rj6e1SoVYd7xrt7RYce3wcNGhiVa/IvbVkkT7KIq0U3Z
1JhnRzeO1SJhRxYhFKidGYYbq6fIH11QfHj0karyWCI2M4UzgUymkGigMO5EtPNAaWjlsm6FfMdF
/45PjutMBvPIGIFwLEoFspF5lWwpeq7TzA+LBNTAopuqkmdIeAgrw7MwmpYeNZZsro+XP+KmQp79
AnoLZ5lxHE65QQhec0u2K6fUkrLbqdhdlsG7ScZHSvWiN1qM+kIpOVlbWqT4clnApsKfHYJxjiqR
FrzWKNAjTFkVZ1/NkA5M1dfZLDnvl637AgoQxvHACG1qbA7QEINg9xJqWLYByDFr8rVtni6fhjo7
VikAViOLChFFQ2R315XZrISig/PV8luDXPeqV44R1kHdLNKxls0bnKI6dkkcc3k1LC4kExht4yOd
AMj26aPiLT+LKwVopI1DK7XgoreaG2ydlM903CHxYs57lMaTS7+BiTeaHseyUKCrMOdYYsbyzrpY
+ng0u8XJ/gZO+fx6mVgTplM0CJ2JSLoG8fBrNGxpeL38BbeV5PQFmcgCTvRSiVVMnuZ9bFeYOZVT
0Y0WHr7RZtg8OwpbHl6VuEhGEYwQ4h4LEfYakF2xU9wl4H2fLQPDjLyoqwoUHE3Ij14imRYzURa8
XwbVMrP7zrwfCrtIeC53M6Kcy2F8bjUqZRrq2JSBMjyFWOGqFWLlGLmsyOBPSriX9HY3V7kVzeu+
xjSsXivB5W+3GWjOfwPjkwFXMcR4sNEFYvBJX4NmI4iO2RH+Gbn+ECg/OPLo3X3SfYmodCFaRg7J
KMsi5aE64aX9nwlsZHaHCFTSdAND4Nj6Zn1COcliFUaSpRVzblhQpf1d3SsfKD4trbcWNzxMok2T
PhPFqIwkKsXaKAgsUufKy2PcxnY3vhihpXQGx3tsmtuZKEZrzCxpi5g+dsc3OVMscwnWkQfrQL/C
ha/EgowSzNqoUY2vRAdgaD6sAu8IRD0c7ds2tN/KwDYXxlJekklFTrqCoDMRb9pqT8TYbv8GOEKR
JWy+IIqZJjuu18VZJqQUGXFA6aVsNbtYVscgPL+xrXBncpjgQrK4ULCt9Y9y97erBf7dvQ5mnvqJ
t4O2eXVnopgY0lXAaO1yVAcqWbWJJB9btXMqUNvVDXcWftNmz2QxMUTBMrmREeRtYvujE6xWe5sV
V+uv4s7XW7ubrtXiYY15TVX6t37SQZmAxYMiwWDv9aMXzklRhzNe7g7mf3eK/NZl0mFSZksi2Aft
EjtH5OQ4p81LVU0Jk7CGLAF47qPIJmznUViBkkFHdiTgfc2HHKUdsM6BUyaiW0zYNETj370sd3Oa
WzmTy6SlbSdMQ5H+BxNOsEqndgx/3EX7zB488Ta+NiC98DBn4+S+zClnbfqTM+H0z89y4q6bqrQr
QDJea/FOjntbT7LnVOCh727Ws84PyRiH2K6aFi+QE0pj41a1TjnvUBVMp2tSZZ6apq9tJjvZFN3N
ah1aafe46O23dgCUzcJ7mW59aeSbRBI1zZAVNjSsmVyIjYjOOWmPrXGV9a+Det8g57v8ZTdCvKaI
lLoWu+E6WO+YuEAfeIOcQKPoOy621UNlZ7bw1Oww1uEVL/9SGhMawnlOzLmC/6EgE8RWgtiJrrKj
4MvBdOANy39+53w8GmMspTqlC5ByEPIyLBrU6tUw8ab/P6vmRxGMXaSrKqF5goIdwVLhcpVq3ih5
l+/sc+D+KILRfnHs6pXMKFEISWnN/UHAq3CVQJ18T6Seow2fo+pHWYwF6EkXh6MMGi4UYg5pPT9U
6nCXTL+KJXbqQjoY0nOiTpx04bOmfxTKBgpdCvVep+mC8DWcUzsrX2PdjrgDIjw5TJBYVqObSuQl
Th85SnFVNbsstWLyPz9IP56GSR+7FGh4Y4E5+L5Nr8bGcHuxutIGHnbPhrP6IIcFGunaqgFfIfI5
jDsCoVZDsSx05J34plwRMLYAeo+frlLr/BjwPspkfEUMWGWxbhHw/mG8Sz2zBa735ADMzccMNw9o
mPPBWKiRQR0VI1Hx+pCkn3nU7ppUsZpFfBQibuWHY8csxMgojmq9ZjNxajDC9OVdp37PF04Y47la
wjiLEBhMQrUCNznfmV+AjuEIbhmUvygMxhSsvPb8+8Drpa/FOA6hjkYhrwEsFVdFMMXYfZKGyJp1
8XpCA73M4t1QNpaRG99lRTg01eJ1ofDST4+dLmBwfVFcVQfxsqaBn52IdrOuNiE/NGPmtR15l894
nSgCoag5FapTtVadWIvb33a+EgE2Z3JCFLlR4+ismks9xAkP7CpjnuqklWb4g1R+XpUrNbIvO+6N
gZqP5sI4nEIXpnik+WG+i4LyYT6Y10OKUwGGfFf7wo/pIBx4mRpXyRj/Ew+x2A8ylIyiAWXuemgP
oTc4VMnCa96CJsdCWahgRZ7kaK7hhMweaqa5pTE42bgvVE6I2Hi3fLhKltQrbAS5Kw1cpRp6pLGj
AmP49VszBunoi8PrGkFz2mNScvs8NEe4YEQsc3abkDacQnCd/5OwJG64g2aiy+lQYKz4Jy98vFNP
XhLIJC1Jm6TiICMf076+M3bchRiQiFzTnu3M19E/E7/M+9kFNZYdw3ptCsM0BbxJ3+0Pq6kaFm9l
DJgzJqnFU7QkFWqeSe7UNUpZup30hwT/xrGRz4Mv9MOeBDHBf5FW1HXphzXHn7qowUdh2Xa5NXIv
6W01ulLMEm/h+8tSty3/JJQxTLWpjLqgg7ZxddOat7HsXf77ebfH2OAUSmWc9nBo47G8SdLnvLA6
4/GyjO1U7fcZ2PjflAmJzaGC01QrS+0eSPSW525cgd/xWTMfw5gzaU4/xGe9PMljNGJQ8yXrRCym
dSsWtnpvid9y+bU2v7S8d9h2ODhJYlQiDbVi7nK0VlGpyjW/A+diFFy+PI4CEEYBJKKMeZ3CqlvJ
6eVvecYJabyPwyjAIrVanow4Qh05AJm0TezvFFd1dV1HXjb/4ifunDtjHbEx9FLbdhBYdm41FV5q
3BoZD1thWwVMBQyKRDQMttdSo6JTy1WCZTBBtaTHqH7s00cNHMs8wNgN6BbqFU6SmO+DqXiD1BT/
tnMHPBM7gMOvzoh9LJQ7enC/ds7ookUWNIEW6FiSKn3CcRHbF3r6BcwXzKOiXQraMlhmN0l0W8rd
VPjxN1r4/zI+jWN0RY5WY91j9C68TYr7lQfMffl7fRrDQOW+KpcQj1NMFLs61lvQP9sDSQmNsmQ/
m3+xR3H+1UyRPh/O6jRioipYiEKfm2LoEZfmt9I9XVDHUOYVb99r28ROl8fGSUA0ZMa6Uk5gsLUH
ptuCmFUOuCOE22+ekxzqSs4ORWSTtGlV/T+3eGcVd4KtOdXO8P6mSP/xBqlWngkLgcc6CqiZO6R6
VlOP6Md2za0akGFVxou81IY+O/TTwRiHXmSLkYsRnjyjt7jzrvEFe3hNHwQX/w8dNMcWdQjDUl/F
f2Vapsj4d9WoIjE1MyxR9F/76VhJ4HP8u6LJ6XCMAyF61g51CtWPywj9xNyLctmqSsMWm2nXhxMn
OG4H/JM4xlvgea+puWJgzQE8FjKoTRRbQLesHQzrssv4w5vit6T3FuSZhsxj28tlBQ1Jd0CFtaSX
0ku+1sE/FDHRl9o3b3mAihxFec/Nz0Susa6P/VrjLvu7tFr9RuhsbRIfIwGgWuJTr68cFO0/ZPun
QzKOREnmEeBkcIyUYbC+qbCWqlkgk76u/f+9LfbB4t67j+eH0xNTrcFK4+TIsQu7I5Olt7kVCva8
8pZh/vA2O52L8SUZQUl5oUQJ5Kr71e5K0DXFL+pXGfsc0wuv/3I5gpns6jbCTS6YBja+knmwAHLd
yT/XlaeO24nU6USMEzH1ETBEDWoMxFe8ah/dmXauvwOm0rZ38X3x/wKA9uMXY9xHM0jGKIVIrqUb
ipClBKCMceaDYOs2QWffybx5sjX3st1xDJzd0C7LsZMnCsKZlW7bpK4KkmxtdBqNkxJsdLs/no7x
JPOik2moQJBNY+g7mO8heqIQtO8P+MjiYfFxcgR2LbuQzVYpCFRyFTJnUQVLy4wbsw0tYihBoXDy
Yp4FsEvadTwoSR6rNOhEgXpMvo6B/NiB1aX168rWHy9/tY2tR9ymphAFy9OiarCjO3Nfg8o97yhM
QmNhodiDU9bv64MGGHsA4dlITPziRdlJr5cFb9remVzGLNaqJoZu1KpTAhwMeAGjcBy46fgGuMbH
0zGW0PZSOLUyJuIATmX4ugduz1vM6jhlED7m1uJh/vp9+kS9/avs+Ox8THhdw4I0K9jonFB+bfqb
Nt0t8/PlK9wucJ/JYCxBzLIljQnusMUIsYwJ/fUQAuQFBWcdn84qnMgbeGP6PKFs161Ws9msa5Qj
0h24bZ0sswQ7P4THHJtUip27YlDVHNfC0RV22XMYSnR6JbjQER24ERZuBnHKGdXnyWACagmXMkcr
7EArr7tsDIrC1lseackfLk+TDNUwDFVTmJR8zPtUT0d0/N+x4YAmOgd9IN29F3Dt5CG0eXWcbXeC
AvT/S2QDKt4bjdyg7/9PO5wqfx+Me5BEebnPc5VU4T4lzGfC6CWfpQpjkqC5n6BqNKOyiqUlQDHQ
p83/vm5Arfp0JsZ3hNMgi+lEbxGMCeSlmF6KTubE7W19OMlgPEe8KFWYrD2gGEU080vjaUCDr2lz
ng1Tvbp0ZYyfMAuxiFYJqeOyJ3vEmKA+5JYE4uHWjt2/qlmeXRzjMMrarEKA778/2UegSCDRx0AQ
D/ibowVs3S03Q0NpCZawKALbvwHL/KAFLKi/PsZRn0+U7163Bf26nx2wtl/2sJu52+m+2PZala+V
0tJlE9LeD/OXljcew1Eytqe2ZE01zD2ULBuetPTWiO+5G3E8EYz9twZYmJIBMG4d8WrSW6m0Nytu
kkv91gUtJozhx+0SrqoMLaYjEtGh9AQXfZzW7XZaQAFZo+//7sMwHkDsO1FUB2BBz0JolQ3YK+vh
3zkAtvdV9eU6zA18WWvuQ4IJ8BsickTQX3np1hjbJ4Xe95Ocwsc8xeJbYcxWPO8GLhIWTwUYq8+U
JI1rpLCA4Xlcxjsj3HOrxZs58slQ2OJqK/RNURYoWBDzmHWqnQz2sh4SA1VBXr+Jcxq2z0UkzBAv
AmwSDiwdruvpK9jGOB+GJ0P+GMeaWo3rpkHaWGm1ZfbLDi/8K0nRebBWPDlMOiCWDSCT1VJ1krT0
xnbarzOQzRMeRTtPDOMDpKbqhhHwRY7aBGJ2LRQHYeR17je7VGcaQH/DWehXSoygKTOef8s+9GGX
weqre4ohx5s33Ri0++D3Vdb29Uyr2xilj/d+o5t69WEEEHzq5KtTH3pXdHI3f5pCG+1dO3F4iT3H
aFnAqaYORVMa4Oqa9aqULKTfiD7OCOS1yy6OZ1KMc1iSWenXBXLE0YmFx4ZcC+atqoHfIvmXkhj/
oCqrtFa0T6ajDb4+Rt3XJrrX2+tW4Y3Scc7EgkqtormSrEDnfTb34mr3YeZGqpuRb0nzcPn2tqsE
J31kl69WQ2tKiWB0gTKB47HiSYUVHXU/D8QgtUWf1+enn+OCL2f5JFptUMWypFqZO938Wo/E7uvC
aQun0Qdbbxr/8gE5Ns3iTKEiN6R9hvcKySwzBTxHUPR/9ST6nQKzlBJ528yyOKFZkRU/2+YF1TGi
cKrC74Hh0rUxbkOURtLLhkDZfTDz3Mrl9VKYdqvmwLQC3INXNeWzZMRAWFBHO4uj+7owLL3PW1vp
CpDCKQSzXavum3K/H5RpscKheBpS0a8i/W7VgHCXCRj7XStAcHzPJWJJ5vMy0r6BvJdVATBWWomv
882oM1eaBGuMFWsqgWQdhv5UdAHYNHq7aDByk2rfZPk5W4enuRDeiBnZnQrMUSP8nscpoNo1r1Oe
q2kKLn9njrvRGG8XSs2ipnRYpUrEu6p/QC5nN5puqQMXSo+nwtR6z1y4qJTDaNJo1AJlgLYUw9vw
sfKnW9CqASkdFBCxW3Q2IKPUnck5JufNoNHfdi7bxDCFQFE01ykFi1RrZUt8NdeGO5M7Ha4iXoDo
J3+7fLdcJ8F4vjGriRnTab0JbAyrk4N3xnCQjgFch0K28RC/Od+SLZ1EGcB8ohnTeiFJ7ahExWR8
VvPVXsFa+u9OxpZMdLGOIjVE9rrs2x0luEj8EE/L1qWjiEuAYTWOwD88lQD+rKuESCZzlXK31nJB
MA6T/aLMVqWHvXI7/kWbjv9cZvNyWeK2QFOTJQNIhyK74EXUTJR6GQ6wj1zFKFFEfL0s4A+l0ZME
JguMhbRrALpPizWiTe0hvgmP0f7NiFHqotP8IA9/0h9zLjjAdi51Eqx8NIZF0MI1pBmOEvlh9oze
nIZHVOKWmVuWrmy+hlw+023VPIlkUkS50NW4VPFGiHfN83Jd7Csf08Xx8+xiZYLukKHbiXHZR84V
807KuP+knrMO/CQUPBfk7EF/iHYodMPPcKGO6cf6HGhOB2T8qArfL2o1nFuOrmDuoE7aY0mOTv2J
gYANLN7e2uaF6hoYGQwJy7cK40xnijiV0zF+2f8n/8g7m/yIb94iX/UNr35SdyFWRTlGsZkVnEll
3GjYtOtaj1BZxXiSJkzErdYg87D3eEdjTN1M9HmZVFQtUEeo1i9iJlhAZqzK3LusHZzDsHUksdFj
DZC8mN+er8fYms2XjIe+zRPBjGsnOgaASYf0owCrraX0DwS4N0gXeEsQnCv7XEgyQGnfw/ObxJW0
r2u6J7WjJG+XL2y79X36/Gw9Sc6XRc6bmDi6Ft4SMXHzubPktbQww4hmklI6ibjszALDGYnsgeBX
tdSq86dk8BWlusozwef8ok2zO/tFjF/R6zVf1hIG/j7wYpdeYxd2GYgeJpK4+3Tb5fUzaYw7iYxi
6grK3N65ikfRjUnvvGU2QLIBlZdepVcJbx2E92Hpn5/lLbkyTnOWIgrlObhWbMV8NZebUvirQsHZ
wRhvMi4gKFFNjLzm4ZWY3KaRp3JTBt6nYnxH0kwr0Sjxc+sASdnp7DloMTUhev8VXsum5z87EeNE
FnktzFjBo3PSFb9AySiNHrIWI1H68zo9JWW7ExvDRvOL4yE304aTXLZSNemLhmH6GhsT2mIJ+uuQ
3HNUnieB8SmS1ISgVAIyDEVUM35pWHJvXxJbMy3FLve1jWcOb5GBo4XsCPYoiZkkVjTbI5XVDI6G
s40A7JKeLp+NqtmnIHp2eUxi0tWFClB9GZXEVgXczeTAOx8GESNzaXlnNLzmCMc7q4zzAJSypCU5
YnaoeHjJt9o+WTlv3A1AAlSTdBP4LDpyOYldKx57fe6EEkFm2dNHT7KXb3Xgu4sYnLx8d9tqcRLE
eIoaM+JF00FQI+/1+X5KOU9pap6fv83p72dcxKxkepVFBANWOZ6mw1dNelDlJ7H9EmavhNdW5B2G
8RVFObRzRXG7C/FGSXaF5v+7y2K8A+ZzNRBKogCbhbctyrvZeHtZAO+7s1NiElYlDAAZYDi8ySxN
ua66p7iewY+3z5fCyo3c1SIf1JmXxW4aqqGAHUgHWj1h96Fbc12kOcHUbjgC7FwPTGm2tEbG6CkP
em7Tds4kMbZTZCtIw3V48wWDFaulzKVlEE7Rd1MLDA3gGroC/jG2A9eVodBklM9QEu7qZbFahWOd
24c4CaAh6yy6Gm1T0eEp6LQ8uqshHodIcFVN4Jjm9lc5iWHcWivUtdB16CSKqbqvYtBg9ZW7NqG1
YrXisgJQxf1kpWdXxnwWsC9E+mogHyI+3UcU3M4DcMaeVyRXeJ+G3uzZzU2jOubigCBU6vNDjg3/
Uhc8Afkz5vrBkzjsGgKYxUS9E5ZpPzfalwUj8eO0HJNKe1aNRbONhdjAN7vuExAi5dVhlsRdN4HP
Ttbw1g5HL0Ge1QxZ0CWTt+g9+hadJ+eVlZTlF8UUDrqZ7mSMstqZ0snO5WvcNt+ze2S8KRA4s8ho
6Ihbb1pm7aymkzTfEmzlRRPmpI7p7Kj1E0cojdyXPh7jYokGlJVUDAGSc8Sq5d0YDJ7uRzbgw7hD
1ZveHPPhGMsSVcDyMA4wLUS9yDRsK4DX11+nfi8Ur7k8uIL00GLpI5G63eXDbYb2k0DWH0YtttTM
AeGjWLq9CtDDxTDcqFqccqCYUX+1KHEmjkmSNG3WUTJH61OVLV3qoUhBOtGhmxqvl8sn23QiZ6IY
JyLVraYUs4oeQOdGYNoCP1uocOIV53OxM7KlFkpTjGK0U1fxse3BAIdFrXgMXWV5NbHxt6g6J5Lw
TsU4klALFVlY4d/XInUW2ZsJkC1ijlJsequzq2O8yDrkUhvReZ5wjrBXaA142IjAnhXVtyK/IqEV
8wjBt7t7ZyIZww67ZinjGefSvi5+j3cIeO4wk45RqdCZbtdfMTZblKverR4pwrvEOfD2RrCpaDr+
MWXE6I9+Uy6BYVJTGm36gkwOjV3Z8g/5VfhqoMhh1+5I0Su/Co7hFkBjN51Ici9r6/bA1tkvYFKr
kBRNY64rLOPBvKHzMwXQwi3Fb3aFk2A2k2Md2yOSZ/KoDpxFijSpprIt30fSdIvCIhrfQEns1UFz
HPfDl+ZIWSibF/mKJ5l31ywAfI0hDq2pIVn2JxfFzsOAOx+ukqs2kPbCU3S7uslO9EZ/ChSrcyce
jda20f7+1iwsvFoScRr7BTVPxcaWTDn8JINTFfd1awOblXfP2wZ7ksa4ITkyzXGoUDWjq865U/ml
V/ktuJfopC1AmgLjuuENa24mNqdvyyLCY55RU2tUPp0h3U3gAkt2Q+fIZXBZZbdDx+lkjCtSySio
zQyN7durdfwZF2433YKcrE85d0j/ok/x9+w4jDtSpH5MiIgn1DA+ZdUjWnaXD7K9VXEmgHE++pRG
ct6iaDuaxW1nlH5C0FIUBGwphg91iF2tOcLL2hy8aORRIW1QnOEleiaccT3/R9p17UiOI9svEiBR
jnqVlFLa8lU93S9CW3nv9fX3sOZiUs3SJnd6gcXOQwMZFWIwIhjmnHLuxrrO8TZgpTLDwWzoufBS
f3DKQ+gkDOnbjl3Rq3S7ZLiSyrkbZSBpDtPEfvo+NF3AZCwudqmO2Sf9kjYukIuweRF7xtPtLy26
DJzTaaOOkKTE+1Gj7qB+GZa/ZmFHSiCDx4IP8rQjFUEKJe3DO6W3A5+x61LXtJzlMX1RMKkcOEKm
OpFULrFRrGFATRnxq8jkpzH8Ic/dc2uJ1j9Fx2Zx3iQxq1aK2XTa4NGjvoc3OXWn+b536wMr1+Wf
5kcRboJIM+6VhEWWIYuxc8rgVBoNQ6raUTjVIHBYFudKsFLbykUyIY+SPGNywqzeDRG2MhPdu22A
25nNPz6Lx39PQjydFR0Fhn83o7rdYb5eL4vzKKRMciWv8ESGH3Gt6C47aL+mEFXP9tBjMCEGpgk2
Serpu9CfCKLbh1XkHDh5lQGQ1BA71YqNNet+2ZVDAvwAnwDV5Pb3FMQAHgG+G6VKDxe8xwxyifIv
iZrbUf8kz2f1zwYzV5+U8x3yNIyateAV1teOlmW2XN6bRKTP7a9n8Djw1UDGITJQcK/Qr+tbOyge
8BZOpHOdvPaWKPDcvloAUP49ByNFIanKjGK4NT00xq4tXhVVYPDbvZF/PpvBrx6Dxao3Swv5R/6m
ePk+YYsAGOvQj7KLaQv3v6Au2nwuryRyDqMfSvCAqcz2UQgPT1if3aVOfTY85JOCQtHtzMCQOb+R
Z4k0Vz36eHP4KIGzbflx27xFB8T+/bckOZcUXcHOWQkGsOY0Dz4RZaMiEZynUKRQiTpGcBDF50pz
sH1gD6WgK81+42MCZSqyZejINfgxbR3TSoVG34MT61YZSm0npS93P29/rQ12A5bKXOVwupjZQhop
AXlNcaYOW3WJHGWf/gwfcyd21GOxi3btaQLLAVYcdgLZLPLd0pFLoyS5CWJMb6GY944wXE9O4KIM
Rp1px16MwgfbdiS56solUE0fT1bdYEBLUlw67EpljwULDKb9GrV7ExZfTwJXu20oV4Gc/xuDriDJ
hGsVvLZlbifLLhgE5r7t/f4RwTfJpmhRaS9DxBw8x2Vv6xHKfYn6TK3AlZfUqZrycPvYtr4i5iR0
TTcA7wr8jN8vmBV3STFI8LfykXVug4OCB292FI2BbCm2FsP7iSIYiWaw/GI8GfJ90d1Z8y7v7yV5
H1W54KDYj/GWuBbGDnLlNPS5tEwVGyRuN5z6ubLDUHCdN336WgJ3z7J+6FK9BcQv2OvPkh059WtT
utGv4N7w5r10LjvxYMuWV1/L5O5XX3RzODHatiy07tDLcGmWH6rhpz4/WAMeD2V7KeoCVIPLpR1E
eHeb+dRaOnfbCjUEbyHbD7d6oKAVbkRt9YsOW2EDSuPe2AlHlJjl3TpF7ro1MVHbsDD+XtkzvcwL
3OKk+iiCY5I4c6bPty+CwGj4bePRMpelq/EETYh0KSb9ASwxzm0RmyWm1UfkV4z7VMoMWrK1Jn84
sw1qaYfS2jHapx54ar/dlrblrtbCmL9e3YJaC/pUpujhRGx2jUZebn4t9OF/vAqEcyBYotM0MM4w
tGuASzjpsQYmwk7xZa+7wxbzJQRaluB+izTjnAmJ21wBCihs0fSlAKhPDyhk3/54ImvgXMho1UOY
W3Ahibkfgx/j8nT790UqcA4kyuI2Ngnq1tb0aRjJvRo9D0QS+HbRpSWcyzCliNEvQgvyBYQhGEeN
PP1Juet24QOST18ESLOV5awtjvMRsoblHZqwDY3KibEcElt2CDhdVTQHJ9SLcw1taVZhZKK8Fk7S
a5dpu3wA/J627KgxAhYutpM4+IHRDABEZh4tl/0kx45F6//xPvMUPS3V0kSPkG6hSAq8B8Yzo961
bnvoYPZCxAB2YW84RB4OOZBmIDIpwFfJDiqYNKNnyQELxrF/xzhtRJWOrYfl6jB5xh6SasFcs43p
eDm0iz8mD9Oy15WDaQg8iOAq8KvZVh7QQg1gpPp8V6bgPX0p/9fo9d61XfnChsg0nxr0Tdky9uIq
dhHZMSp8ll964yn1RDdBpBPnPhJtstJhwlA2yl9xntmEnDVNlOaIhHA+RKfW8Pfml0kAhZo/D9jH
ncJftx0Vu0q3jI5zISSV1C4cMKnP8G7So3FQjv/NkI7oSquc78gWg9K0R12I4ffmO2UfuLHPFvQh
7ZSJy4Wbjey1fXM+ZEyraqppy0xictu75VTt1SPj7aB/gLq8EsRP0866PLaLwjSLD3R8NJpDJHp7
CSyBnwcpwMbQpiEOaTEPofTULU4mwo3cfFqu1eDSiUAeldwyUcZod9RnCMHdqXXCXXfSd6o/nglq
5KErvSRO5ovw5jfbA2vZXI6hJ7o0xGgbomFFj60fuQzavz2wurwI4mCzObaWxSUXA/ZcSzmCnh2W
D740B8NJ3MAFPAtzt0B6CuzSi/ZswTEEn4ConrJZX16L5zyHGmVKPmmoHiaxDf5PR/mLtSKB69p/
li1b80Kn+dmfRPgRmysXa7GcL0EOVxdZ+X7Nwz1Ymu9ZbLHusLzizZ7sdn6yCz3loRKtXAjcC7/s
3Vl5VPUdZgyn0G+Hg5l9Scge6491+TKG5whTA7fdmSCq8eiaS1EkGa3w3JXkn2Vo5/LLkDu0w8pV
KHLPghRS4xxMNYMUd8rxSTNyHpKXKt7fVkWQbfG1giyrFUC7oXYZlg9N75HGLtW7dBB4L5Fj5te+
87q3MNP27phRvkQjhyQ2OaDK46mgHaq/iUjDRWpxfmaRydwZHUogYZo5gDY4REDtIkVvt5JomFLg
NnnGEmue5qpi7KmEPhvluWrvZCFUkEgG507kPJPlskZVbHZMezjIE1r8hsvWX+ZDYGNP2zc/ixr8
otusc06k1+fFkEZ8Q8bdVD2kO+nOAmcxyOSBFqQ4DKFI3remPfu3TXJzpmHlRvgV8SVVkmIO8azR
nwc4L3WPdZ/sk/VkHKxXzLM/MbdZmzbdBXe5oBK9/aFViypoGpgGP1Rg5ktSUdYMBxX6KDV2C8C1
SZAM/YcH/FUIZ5xTP/aRloJXXvNZESTx0G7JTmyMIDrKf4aABvarf3Ti4t6sx/rc6igz9fJ9W36L
5tZOJtltsSdbT/mfHd5VGmeq/YiJ76TGWMaEzW3Jyw7TGRnFp+FEX8Jj7DNweNnNFTuM7Oj1tuGI
Do8z2GCsukVWIFqVjjQPXdpNdjEdbwvZ9v1X/bgYV0t9a1kBegk0vE+zb2m/j+S9HH4udNG7cNuH
XSWxv2T13GjDckwzwhyLzzY60NdHnhQcUiezLX/AgmuAPFN060VCuQzaHMul6nVkDmlyTPRzWzwB
scAO05fbX5H9zMcHwVU3LqxpXZz1AUEuptazg5nWYTzNCThqAfiuPFum4FYLlOJnCQwD+YEhZxh4
LU4kdAzzrQzsYXy8rZNICtcGbEslissO8EypdlS0e1J+zpKH9E+QA1a3mR8dqBvdiGqWY81J7hd5
badl4aehaKVUcJd4AvlkmGMlHmAHsgZEBBI4ylTsy/iPIJXX6nDuQloUNQxTtP46rC2xLd3y1dph
dOChBsAZebp9Qv/B85qagvl9DX1GzuzkPIVTH1HzMwJUe3aq8T2enwzyIi2lM3XfIuVVU95G+Umi
QjTibev4RzSfaFn1rEa9BefE2LQjPAcGIBKzZbpW8TpGMYMhoZDsOlENUqQzn3p1RRVJI8O1Z1UL
QESiYJw7jPAx9yRXSPjIzuvjxb6qycW2EluzTdKgvNS89w3VvfRkPhluB+zqyY922J4SJf//4bFz
FcnFN01v27w0UWOq/ooGW/puOLVvPaVO+NIdQZr4izVTRPiXwq/K2S2dOjVuCYT+XQvCdrlnITVi
paDQUw8CuxUZDxfZYoL8OZhwhqyuMT3XfuyDzMbNvrGkAcThHu7nsyJashFJZf++CkBpAGYuTX5/
xDLLaR0AlbjAfNkBSNsbXenIdF2E58lM5JYJcXFvSUJ5skZWoUQP3Y338bE5yQfdf38v34sC3raj
u1oPF/AKy5hyqsGfdsC6Uqv0GJjAEAEfz+0j3E4brmI4z1PUvRbJjJuLFg998GZkLk1dM/9RGqK6
tuDUeJQeQvSpVSIM53UtJubMUzjuMtocukRgHoIPx0P0hFq8GCQGrKeVem2+2EGFHpHAYQu8CQ/L
UzZKUMwzK69Vd2n02ohC9vYbR5GprurgGUZc+N3ER20AuloHWxs8FThDxUMNz4wJkfshtAMwL6BQ
4vSyrXwORAax7bZWojnD66RAktsaiWS7m9z3Nl57Mh56dBrsZA/cXgeLbLVsL59vG+J2GWwll7PE
skd6rpboiGJJBLCz6U5LbB0hl0EUm6KFqU1jvArj+6GFVYCaocEBzljQ03K3kxVvDnWvGdo3gV6b
bmMliku/zFDOysHERdbtcUccvKswI6XvTB/NB09Ujt0uaKyksb9m5RuboK+NSUYJiI37SjbWrTtA
92YI5BYGZMa9/nJbvc2EeSWPC3JGrVez2mD2xwQDTiKl52DM/KWT8YpihCG67mRTJuipvHddP3ji
lVA+yJUkaqQMt2N0GHtzd0YV8W05s4otrd55viZnuVuc2V1ey/vkJ/bUnGB3W/HtSLv6I7jY17VB
XkXoUbzfk3ccF685VTsJkTa7SN5taSJ7Zf++OtaqUgKqy2g+YtDEHlS0H5PYSeYnKRHtwG0GhJVa
nOfRazoplvS+9P2XDPaXPrbRt8r0ly78cVsnkachnKcZ6lZZBjYkzpChigcG7jPY1iu78gQzEBSc
uqIgJJTJeRnaVpnRBjAdTNxXBwbmoD6Rz3jiOeSZtWOMTyZCkiDIsh+9Ya98J5XGGtaC2Npkr1zy
pN4Z7SElyPIfsQxa5ZKdiMqMIuPku6lVbuW0NYH1A74gTwOOYbhL/fBAvAw+QJQGbkbDq8nwzdQw
UqswtiBsYLMKrb00Il4KkQTOy5ThkPbVO4OoZ2YOA4HGbMnnFnwpy3HZ5Z71IEq/RBLZv68uXJoE
ajcNRHPj8NIpr3UtKNds+02NgOWXEGJSznsMCa2oGqGgJ4Wzm8maMyeyTevCGepvNbiPSftTcNs2
J6yUq0TOhRRKNM0d20siumwPoIzuH5rwotHHpH7Grvgi70wsnWq+QCw7mo+2fxXL+ZOJzFMUZ0gw
5aOOvr50152yk2YXNmu06g/6j9vyth3lVRznUyhmnBYLG6duVt4rxaXQ/ax6aKJf/5sUzovMad+B
lIJhW2KtbXo0osSxfo5Y9L8tZnsS73pmfIEoGaYu7grMv7e7JbYtr7zUYBxXnA64eeS/G6/eNnw8
S3XNMhSFbxsEFAihqLGgAvasf9fRE2HPciSDWGZzlB0b5RKxRTNT/2ghV4ncVVuajJJ+BN8AWtaf
c624G+MAFeBI8DE3AxsA/Q1FMyzcOi4PG4ZBLVQJ1e20fJBnX2nOFoql5t4o3NuntuntV4K4FEwp
45SYAZY9E6zkpcdunx6UXXIUtcW3U72VHM4p0iUy8poVUIq/Zqc6MBpiZD+tB1jDfQd4NWENRfQF
uYNSdSxslzI8SKISm4bJERiSOzVIJ3tZggMlpWdWs1dZRmoPbWIjAN0nlYyllNKmY39Gi3sX9BVY
hBvv9hfftNnVl+CcqSmni2xKKHq02oDoc1KkT7cFbL/HVhI45xkkspoRNk+hXVjrp/JKR0JUTVwJ
iSa5H3ZstkIZhSwxIs0471kPoJwi3Yz5Q+0kgaGzVL/e1kwkgPOXpqkQsyqQvzftX2n8Bdwzt39/
83KvPhznKbOpoEFURrpbKxVaE/JDFwK9vU1/3BazueaoXOXwKRbITGszsNDI/buaiKfAY/Ep8oDg
OH+eMKTfOd1F/9zF/m25AvX4PCuhbaOFGubzgFJRV+cqeEjn7/+bCM6d9JahZUmNACqhc1W5U/DQ
U9H9Yb/xwQWvvh7nSkyMuLathTd/1La+mY6HScXm9NJ7Wm/AqWBurVSwsGSdgrjZpZ3iVGV36KQR
/212QW0egb/sByQrnDHrHYArnebF8kJ9OVqDaWd5AHQ42baa6ntVjaaTVJggp7Irp8apTOa3yYLz
b36GRv82KApWKePUrkcDa5zaPgkrp60VlwzdnZlXXv1njfKV8uyKrFI9s5vLegrxgVXT19JTOgP2
eHf7DAW3TOUcVLdQa54lNi2h1E6ndg+dXjzeFrGdK6zU4FyUrptD1TfojDBawQFE3pJTSjYI6gEQ
Nh6SY+YYomXYbevXdMvUwPQEYtLfv1wzAtwXHWOo1el7w4x9UiVur4uy/23r/EcMnwWFaVeZsQwx
+j3btp32g21eygNLgNBMFRwV+0wfrwKVVRVVNwNYDb/rFGNfinQLUoNGIQhj5HFKMm9p2+NIY8G1
204UrqI432vEtE3yABkJAaOJvqeH0bOO4sHl7VO6iuFOKZsDttCB7RTtSz9+XhS/HN8EtrcFu6eQ
f0Twtd1S7+pIqeB9tcmNzTOdbS3cNylqXfXkAobP1kjp6LLg+21nQCrL54CxpuGwfj8rVIFoHxJc
K/Rm7xk6cIDuo13sJ4cA36G6RAJkqu3qwUogM56VqyBGVHRTjHUA65lNSCx7+fN0kjHfhXx8uUgH
TEnQV+EY2eYBrqRyJhn1RVGlJdKbOD3q87mqHpB33T5B9hMfrH4lgjPFCelq2WgjNhHL04D2m/Zl
6XLbkn5p0Z/1UVayOHtM+zSoEgV569+A4Ni2wSze4kt+cUwuIv7A7UrIVRqfGDRB1NKOLdoQvzsj
b/PnewNjjqGTYsBRxIS0nYaspHGPjFgNwVrP5gd6TES9yL7hx3uQL32af/SjTV4YdQ2eUIVNnm6f
HzO8G+fHl2CWQaddQ2WA2i5eSrwxejLSx6myb0v5+DGJgb0NKgPU2CSGoXNHF6j6tJhSLLvGI/VT
dMDoeXJkjG1mQP/+1yWY34XxTqVOx35ppkx2F/IWWE+lLkhNP0ZMTgB3WHUa50AYMxbkjMBpz53+
K4M072zzSxE7odNHdngvtJAP9RBOKAt2KxcyR8o8Ku27UOpbpc3WVqQ3rJNiXE75iY6AIzgzpsVv
psEJ5HK7KOqJgXi24Dk6HIp7tp89e8Rjw3lC/yhSjkuldD3t5mTBmw8QS+BqY59TvSxOZU++bANd
1r2t2wer51Tj/H9jDFg3M1PZLcdXC/V/Y68pd/0gCDObUjRFMw1DM3SZjzL9EBRVwCbTrAZVMnfK
D7K6x5Psti4fPDDTZSWF/RUru5jqgqjDJMvAptylAbWrJnayEf+N8ZS/LWr7GmuapRCDINHhYSrS
kiRLhNnNdy5jqtmln2KAMn8xvOln6IrGrz+Er3fNrtI4zehMq4GquezqxlOn7SfgbgmTXxafPhj5
SiMuRA6amsV6zTSK0WXTnICist+dGTRLfCnP0T7Z9SfJn2O38lvBFJdIPy52aij4tKlmLm6A/Syl
qvYKtS6J/K8HrLjPyPleLQmUho5QMSeBJ0/U1tLS68JGYIeb2uiKSbEzDQhOwomR6zmWJRlXODcf
uuJhUL1geb1tfx/7d0yVqww+JlujmWRVrjLHG9+pdr/TvRajI8G+21W7cA9s4xN19UeMAoFGFdTT
ANJ3RTT223qi+I7tcIVqPJBJ3ph1oXby4kbLs9xdSvPSiTIdkQjOMKJWl3p1amTgJ3tFfVSlsykk
yNr07oxgF5j1ODCeaDdTFILkrUREbt6y3JOzO5mci+ioR/dh9DWK30zqtOnj7QPc9FUrodyNzovB
VABftbhd8DWNDnP+uaf7fPQWEdD79he8asdda6tNAsBxIlhK5aVMM7sGaKioeyWSwZ2SKUvA7KkL
2Q3k6GEs5WNCMnRkTO/2N2Pf5IOHWn0z7l5FSihFSYcwDER8I3hrM0/GboYICZj9ygcpcOpAy2ad
Jb7QEFNtDOO5xhR1U3mBcd/39a8I0Ir1VDwai3ZpEE6GaRAFlM24vxLLGURbzcncNTgn+XHx+q+Y
yEJh9Lup28t/hcbB0ohbWnJmES8tpcmMu0tApNeN381sf/uwPj70mIdaKcQZRaRTKTRHSMhAR8zo
4lkPdTjpF9NniVp3KXxgLN0WummIyAFkWVMwespze8RGAgTfCmcHzE01OksYbTAE+y6bRrgSwanV
6FKTEiaiCFJ3MopDOyfOWKiPUy8o2oiU4czdzM16nChu1Wx9MkLVJr0TjS+3P9jH1xY7pas6/PIh
qpY9IAB0Fkcwu1rZ6j5y5c/RL9YiI/b0M8AMQXxvCsZPBB+R30cMiRkmgwJjL8OLlV/U1i7DvQXe
pdvasbP4YOQmKDQMlWoUeL3491VCmEm1OSxaL7tK28LKp8KXC7mwzZEeAcIeBONdK2eCrvS2aleZ
3D1W08nQtAU5hp6CVybF/BdZdkYd7axKuDu0eYnR88GDUod6Jqcf/JQ6WvosY31/dvTvCyY400up
O6077cYDRnYu/7rR+G4uV4mcdoVZqUXTS/BS6TOJHUV2zOD5Tw7tKoLzTBNR5gavBVik4mvapaJ7
3XwshhRN973RGAITEX1C7jqXWhQp8oxPmLZvhhrbVfbttjrb9nBVh7vFUterEQwO6hio6D9m8X1g
HVrR4tFm0LpaAo/YqquGhfournE+O8Gy2AY5SeqlJG8TdaXgVzbt/0ArhEfUQ/A/hUfj1Y08zqQc
oThPDlTZG5K/VA+hLmBO2PSAKync4aDoWlZjhWcBhjzRP+nsRaMPc9Xt/kAZywLxOwFgPuE3wwKt
rQr0UGRX0ne94rXRjsReI5qb2lRmJYX87owmzNRmFZMymCkmas8UCBSLqEO/aW0rIVylAttgkZ7F
yJd182AZvtqeuuW+0T/d/mDbr9+VGHarVo511rERo+Z4j2LAFViJ+2D2I890dPBzdChDuqI61maY
UhHQ8bw3dR3kXb8LbMHvXrWBwsIUEInPskOcfMdg3gnWj1WndCtHOvz7tXJ4u5VUfrEDBPDFoCso
jqjzM03uifpiKt/z4ZJKr8n00Cm7WHolloj19SPyACeWK6oFgCjHEC1CCKj0vKDMWsZxeQ5a9R5I
PeeChG4ypQ8aunna2BR/4BDXOnNmatCmyZe5lTHXIR+yZTrMWSNwHoT9Bh+X1zI4Kx2yLKFDCfOJ
cjUCIltllzXKCo3pl1X6EumtrQbqEZu++7bqEASyZzpPXr0Yd4E1eXiPgvd7OWLfx28L5SAb6cGy
Im8MpuekMX4JbH0rMV//sZyth5I1Bn3bMVuvDgqoKNmIZXdkay9kb7kioPMtT64S1WLEiVSnfPNs
SQYjlRqkzamMgaXvpMQ207dW/RSnidPUZ/z/bf2YD/1wFir2YdH/US2VL1ZMuUKyIIzBzbx0jj6e
Y6N/icxvKZrQyKYPYZB+vy3wY8uJmfdV4ofSRUYAxZvBvNldrp96n0EpJ3ejp3m5K7n/eombidM0
XcfLEau//PM+jIbMnJtEBkb7cpTiyi+axrUkUURkacmH76iBr0ihWDjQeJSaPAxpP5AQ74LQl+jT
kr6MS2PP2lep/yz4gFtOXtUx02ZSvFJRYfrdGYIIT1bDAAWLdqd41mAHRzZGoz5NQHCM9rRDZ6Zx
JFeEWb5pKSaRNZDkEFXmmS80zdDChlgoWZgHafkxxn6JORT6UjV2ZAlC8lawVCnSWkU3wdP4bkOr
ANPHjaKhmry4YWOcERbAGaJ7Y364/SU3P+RKCne1k6SO45lMi6tnYAzNdbuJDyMl9tg+3xa07dJX
kpi+K33oUA9j0pIFe+GMXWbYK2jWaXsxtutWPrv+cEzllaA6rlJiqMMC3g6Mm+iVG1PRy150NlyC
HsmLXEcUZ2NMu8k4TD0YvAWPbOH34jK/rlMNFEOghqIdGpCOIirMBc5lnwwAm7JpVtszEVjDZjNr
/e2Ya159u5jd7TnAIbHFj+xzfIRjAhAvtYevf0+Kigqo7zsyH5zG1Sz4HZq5UzUQrozL+0a9BuCp
0Y+R1kyfGJRMcG8dOye8V8EvIZ/EpiL6yPw4Jy2IktYV9J1AIG545uRXWOOcj2Pjht39KH2xdBF6
s+gbv6cGq28cafWijNUC43mcXAY+23xK7i3HvFiP8yE60sX+k97C6lR5/MF6LADer+GSV9OJzZcp
x0aUD29fOt2kYFgGCd+HB0QfLspMYa1jEcNCqwuJa/e2B9l2VVcRXFpm5nHbjsxSKtlTxzOVjsF4
zkXJwPbVvkphudDqdMyqn4dWhRRd+dVgCbXcV3IvSDC3ZKD5rbGumWwY/MRTomLkyZIQvQaEktrC
Vl7dO7UmKJ5tHclKCj/w1FpBVZgJChUFvVfNYz6LnkDsU/BXV1NUYuqqSlXtQ0tTx9xRWSOtYCjK
1LALbwAnJxq1Mepm80k6/NEbaC2Rc+3hPHWRHLPXyDM5kl0TgfcmUnbfF4clTrGbOYkjJXb+7bbl
bV5ZTTFMRGGMh5o89L9qLE0wsWLdWDkUw2MJkL0G7D9gS2xxhq/JPhGihm9Z+1okFy6BEm0myhwh
RQwvcbxHSSu0DsssKNV9RKNBaggKL/SlCQW2u8GMaGXucmr1FUoni9t8H7AxaXmYMxkc8xNI2TGS
YRp281V5Q5ffGW3RTdu0T2LK4OEE6SDlWdnN3uppr84obQTPunYqRbBMLFZ9MM9/ft/iYfJnzUzQ
UIBvH6sfBCDy81O/gNEwcMveN+PB7umfXOuVQC4p7YhkyokJgWk924ReKOQQQZt4K8dG1vv/Hw1c
VL+f19SM2rhE+GjFWJ+yOfP0EewhI+bjqtpdElExRfQNeW9o4PBA2Q1x5+6ASHWaAewmZpTbzALW
anFmOAP+f1JNWLthBE67IPKHll0pw4E24Jox6JPUzPtM+YJHI/JheojietdN7U4u56NFknNpVT72
6h0zqzypHPaqhoFfgRNgx3fLnrgbGSEfU0mEfuX8DgPOZny6HfESDJCKEPY2L//qlDk/Z4RJ1oJe
GLl/+T2uHJl80qg/iZgdRIfLZbG0ToOkqFFblIz5izLBYJXya16A8bE03TQv/EDS7qSo829/yM3o
t1KOS2xJ2g+UjMhGFMlrx4PR7APRlMNm501TZTx5CXoChH/xNpWSkghtB7c/5l+1N1BaOamjdU5+
kDAbG7rKAypIAgPZehyuZXKHFmXt//dmu/y+U9ymPsJpYyei7HwsMt/+hptHh6hrKQpV0Nvh72Wi
yq1Vw22ri+kv2ZcB7Jlx8KgEO9yhSgqdWBJo93F5hUWKlUjuirZaE9YAsgb59q7B4k6GrXCMXKLR
Mp579xP9i/FAFY5okHrT362kcpduLqzWJAMLg8qFTC80vx+y/RLtw/r59hfdfAqs9eOOrzIqPUUb
De/TyPJzouwVUoEcZB4f5jb8i6rTEQlu5qi0+jqEragJ8x/Em8imFGa0fEWjk41p6GTknYNX3ul7
lknpeCCTvWi8bvP6qVdBXAQpjairEpMlnuRRpS+StOsiQVaxfWhXEZx1KiUJk7aCLmQp7CmUbbVO
d20fohbU2qgW7wRHt30brvI401SXtq/BZQCVACCDccFTfGd68VFyQn9yBrCTYVr2GWuHyBBFl170
NTn7DEslz9WJPa2sQ9q8BslrLVqu2gwGGvD6kHtaMtpYXMjHHmAYdxBB5nutOunxp9byNdEbUSDF
ZMP5q0Sw0pIuGhq0zxYMFsftcqda7R5O1JsqEf3ztq1fNTK5RMmKFmvGlCQys6PsaMDDDy+jp+yI
kKlWpBRn6yD/KwKzhCHS9mlBFSivLS+KPoGeVGDxH6F/mXdcqcSZvNZpsaGNMEGGd6J7va8cJm9w
wUAMKF7Jqf+K7ggmnIcvsnDCedMEV6I569eroLVAL4CvGf5VWtM+6r5TdRQE7c2StQYMGVSA0PA0
+bkSzNqVFdHQk5b2ynf6i2F8xZf5gdRufqBe85qICBW31boK5NIEi5YqCJompITWnYo2R3IOTNGp
baZ0qFeoOq4XKGW425tHBgCgGjyRM8tuB9ei91X4Rct3aepGkFr/yjOg/4j2P0RSuUhDgkFP2hma
aX77FWsf++Vp9KYdSta+KhoH2kxKVhoyV7261haN0nKoISso7yL5edYVe6aXQP3ZkVMR/8njBFRT
7EtiIJJnkAfwTjOU2NfD5/xShKatFWBslarnwmw8SxExo296/ZU0zu47rYhowZoogXwfgGClRjWg
9pPCK6g3q29KWbmCOMPcxYcXAGiAZFMmGuZpOL9VqYkk12yXoN3Nu/Ep3JlPmrs4qjO9Sm796ba0
TftfCeN8lzRY6GSXyLeaPnSkDsQh5LuhVd5tKdsvr5UYznHJeYP14BQlFfM5eMweesyoMQQc86k7
aofBUX2wznvSZ8vtXsWo5ds6op5C0ElH05ILbalEY8kyMBCAhaHeeEi1cyHC290MAfo/It5j0eoC
RFJeN0MKEWERu0RKHNKk+1zu95NozEWgzDs01UoShuGHpe3gIQ3zriyedb2w2/nt9nFtyjAUrEla
aEN9oIAOMQoizzmSt8zYmeN3NJ2GWCBiOzqvZHCO19TzAjxG2FHImzc1cMzGDdK3OTmP+QUjkgTY
kv3+tlabwxTaSiRnBwY2I+poxKeL3wa3A3Rkwuj/SiAesMeaaFZ3O5ZdxfGjQm3QBJmVwU+Zzyz/
AGKwK939XcwDIY8vIvYSqccXx9WCZPEg49Q6N75rQBERv6q+5YMWypcOoh7ldrGSleA1kOjRD0R6
2dTnDZ0wNMm69WNqR274CnISV8eymuRmYGDVnm6f37ZVXiWyO7iy/BRreGqkwC9O5j4d93N7JP2/
xeNj+dVKKS6OtaOaVVOHEQRJ8qb4Xq8dWbS/LtKCs/u0Kks1w3SkG1e/5uEQdsco/nn7Q/0HS6AA
x7EUEKzxTV2r6tJ6USEjItplMckhB8uqoxi/5kYb7a60jkOV2kuuPCjmfEzRkjKwDn/7j9jU01Qw
5k8tFdP+XBQD74+kFiYCi0SMXT2VhzwBofoYCC71puNdieHil6pghYsECCzTkPpNnbujFiFUF64l
C01+M6MygfKNIrapfUC+tdpqmIsA2XfXYvOj97v9cjfBc2FpvRNfZxYSP6QBAFvSKVIANo71u7kr
+WAuWY3llihym4O6B15KEmH16f9I+64muXGl2V/ECDqA5Ctt+/EaSS8MuSVB792vv8k59+y0MNzG
tzpP+6CNrgFRKBSqsjJ1fziHXuO2r5lgyza/pYncG2cM2QfP82TOxFpmBhRv332j0tMMzQdd+2Rl
gp7z+od/WJhJUMRax/A/sPaYSVKafYGFyc1j078WMgRs1U9K/LQUL7d9cDtIAW5IKcbjUaHjnBAY
PUZHulZbAs0nx8TPvivYMijmrcCNL5nTirQm3n7y4+reTXIOGSMPzhm27o3xX700J/0c3+uY8DJP
sYtRTRC/ti79od6vTDtNMIkeNJsDS/rVmrlUq0iqppoxRokyheKrXn0OD9Flve263dusAxRolWBN
J7Od3oEmcziLx2HXIPbhI6DhIqsGMCwfyBZ6XA4JBTzWzUNPrY49lOiW+hDS9fFzlMTN7s1g826P
b0LG0VhPnYWrdnTyTzlz9BewcoD05mt7UhzTH+8osDp/VpW5ssp5F5h8plom6wnVnGo4xskrEyLP
N6PAlQ3OncZKscAogZgjP1h3kwsGRxBe6/vur9k1/T+grl8vQGuFAuF1hV4rF3SSKWRxsr49MjyE
czdROnuonVmoEb+JM702xF2D49gAnUawLvCynCawljOUZ3QPCslOZ0vgs1+bu98n0a207Zjv6+NS
wKFGxyYluOCrkTKMaBV+3xHMePbUqcLZJU2zt0oieIpvBjxUNJBamDomdVbvvUpcBqJXE1mnmkf5
IM9gK9hp0WiPURDngqxaZIlLkYrJKCNpRY7N8q5onbm6kPoJxMUEDJK3Q+v2iXtfE+8oXRu1aGHD
UmM4OWPAjTH8VzQRvr6uPwaSdzOcm6RWXYfg3cTzVD3V4aOu724vY/N1f7U1nD90AxhfCRizXKOo
dmPVfldoclZWAqCYLJdxyRKnt5SHJKKCndp2xL8XxmMzKdYFEho8f7SktLOhBdFCs6+pcaAh/H9h
7qylIkyQyCYXr4g5QI+gfBu4+1nn6Cvmx1g7U62zwekovAkFHsLTPDRZmKYRNddsaSfRAKTF1p8M
bunvu8f3p5QhX6K2QNlJ7h8VoLeLFz0XOMhHque3iPi+UVz9xyBTbCwtDu98+A+OKsUAunJYgy/Z
33bGzfzrajlcnJCUqUlagP5cxTI9QMJ+FaYZDErygpekaFmi3eEihWIOqdxO+HSzxn4Y8eRDBNVL
tMwvLW1vmMpj29xJS7uPjdQnmInrIe8NdDZEh4kDdl/BmNp2ona1dC6c6G2XDREDqHdO0X5fmi9K
RV+1FOP+XeGWg2nLJPdaM3tKI0W3pxRNF83YLVn/Os7q/xbaeAHEdiBtZJr4NHFffi7T2VYi7Vmn
sSDbFu0AF3oWMDpJHQX+f2K5o8zERkMVvGSFf9uptsyACIIqAGQDxcyLkFjdkI/JWoXIgJZrocO6
z/41tRaOCJEhBULRPLI0nsW+I7neZDFmYaLouQ93xPKyUXA0No/htQ0uD5L7po9pCButp/l1ZGd+
9Kto7N4tHtVdLersb3+09xVxOXQlk14xNJTz0rTay0q8K9UJMvPjn5R6r1fFBZdCktp0sN5WNf9l
ABUFxY1TfVph5dVZhGvbSg6uja2Lvk5D5tAaIhl4wNF8CpnT9X+V4dlK98R6vO1yIkNcbJm1ITVa
hrw4XfaT/BhWDin2JigLFhEt9/Y+4b2q0rVMyc9U9Fnb56WMmQor8yv6NaSPky4oCW1lIHjyA5GM
8i6Vee6FyogTPYqRIYRdZrPom5IKws0mOI6sMH+IJ5iGxfe8ZMi6SvKEF2NyWvHQlp9A4NJ4gz0o
gXkX76og9IyTeM5gczzo2vKaMFx5RFpMsZyvBQ1QhrqmxOwiUqD+Esb7wYqdOLMOFXB79lS0TwBQ
Oyb+T7ZYxzJXzgpNv2bm7M4hdbW4AxFR3L2mWurXA1B8QIsZtBS9rf/hS2HCEsBVdG75zo8xdWoD
xDp61FDzGp7rXbYHTzMU0QAPAUhEvUuf1/5u5ItoYdZYzKehICXEYMs6MGTyxawwK5Qs/A8JzUr/
0e3GN4CaCIay6WtXZrggVwx6LmEOE0lhmh57KfFjEbO2yAIX2OpGLs12RrlsqEs/zVuvpqMgtVid
5ta34mJaqylZnKfrImjnAcfiygPzJyl+oD0YeBtt33ci4u7NgIMbDuzkyjq6yF2lWpI3bakhDJj6
Mbc+p9qln1/DxB8UwVndrO6Qd0v8oGKmsbmaF1haVAb23s7pF+paVe8lZuehdOZMShUgxT5JdbgH
3voIvtqHhqkHrTW8LB8d3co8ivm7rAlBcBH/7NTpRZmM19sReDMuXv2ZXKavWJUEEkUELTk/ktDO
uvtJE+QVmw2c60/BOWvWomg5arBhgM4wP7BzBpRyv88OIgnvN2LaDx6FYX5iKihLUL4S2uZjGk1r
8xDC668gNrZLJCP2tEDmUTadJsmghVg/aPl3JJBOBIhAtRR+2/xQ9BG5I1Db5XPa93bVL/bc994E
Vlet/Vot42mawktJ5AeKSaul64IKE8PUjAFzVeyylH2ySF9u78xmJLlaCxdyw6mw4jZfD6BPD4Cy
H5Wg3mP8UtAj/wdHff9m3JFQ4lknzYDdST8tEOUBZxwGKkvQbmdH9V6+U4IBhWSQGD60x9CpPosi
2faJ/Ns8P2+T6rlZ9D3qSGoLTKT0GJHj2N81BWRxFUEevZ0avn/St09xdYth8D8bpSwGhEP/nIZd
oMbDASzt3tx8i8f80NXzYSgukgW/CP+1xN+a+l7Z5g5BV0EmCnBslMynF9SQsu40igDm22f5/VNy
Idscp1w1o3V5tT9n93nnJoagIr8mZDcOmMqF7NEqaa0WiGrSdE8TVE5nR4J/xN5t3/+HnUJXGSMH
eIrwDYbcSruxoPCKZL9Ky0+7lQB+bZ784cwVoe+2uCQUKuxWYSYodjRgcYcgwag9DfpnaXg2SQIF
4y+18jCJsCKbW2XgCpIVTcd0KrdVdMxLxZRR9mbqc0QvUfPZYj9vf8PN+HFlgtsqoyuiCEQNgOTq
j61h2mYPGs0X2u664qfeBoMksLd5m1/ZW5d8dbhSc0kl0qBgSot7Wid2p2h2Ol4iKHQOAWYEb69u
0xGvrHGb1o1mNio1ygDq1Pi0mfaZ9lWvy4Me6/5tS2T9UB98/srUGsGuFhYVsjRbOnxxyIfWxgyT
a8XELuPcHVpo86UMyhVDiusgH/ZD0xxYErl6P9ZeFA6G05WyB6mcfRKlfkdT18r72EtrebBnij9X
BQc4RCGWNPIz6XGKpUtkLYqtdENiKzI0yZraTRkUvZLEKTLmQUoZBNhKkHXZJZMjZ66bC3o4PqYB
ULtlntrFXlNELl47Ngg5n3N5+IZLDlSjXxfaeyH8Ow5jyIFbuc0gAJvnqbOUpSBMbPaVCary6BES
BUTGXLQDNWc5sQxxQsXDjrl4fyfMNciBLQFpfFm2UxzmwU10UeVSaJk7WWjMY4xgHesld6Nn+NEh
9CFLCeLTlVZbhLbdvLyulsmdsSproW/ao+hsZBhSkoGcyzJfyhsnLT+xQXFve+Jb+vLBE6/McUfM
SocwV0uYWwfcYgemnNCvz7nTobwxnv7DfTDuRDJdm9ML17vJHzYCSDHpsJtrc7Q8lIH+s4nsBZCR
xG4c416p7PlBVITYjF9ggEFvQAUCnX9O9ywtpT7GYtcroA/AuYr8B8z5we2PunW6Kd4D8FWUvMD+
+/vphlREX4UrFmZMzqHkW+Xj7d/fivTXv899Ox1UiakxA/ILsr/COJjjcdLt2ybWn+DdgioqUmyw
5ZgGD8getZzQpEU3vhlVe6UaCkFB0vXtsclmkQuuB/eGLR6WrfXAZJM1hUr2iq+4dRDeVxA+Uv3S
l19F2ixbx+tqYTwuO0nLhMUprhRF+kqUR1WK7L780nV3lSmo3Wx2Ga9NcQErRxlBliIEee1uXVeR
QFsMtIwFRr4Lr3JCp/SZPx5FAWQ70bm6XLgsfyxDvW9jHK102VkNznR60qjhmK1r1k9ZcT8uqZ0T
j7R/wqkIWWbQ/0LjDIRz3MPPjKs6mZU1QjdQ2CmUe2uSvU61nFRT77Xqa603j8iRd7dddeu0XVvl
PnOcE6UYlvW5CViRot1pkmgj1/jOO+i1BS7+F5IV5/IECxJd7lILDAUsfh6KZHGKKHdD6NLpCbXL
pHqKs8VT5BY3eHeaQ70RnMrtqHn1hddvcZU31G2qQAYV1bqWOYxUtgoxFeNUNw9Ff49J/iF7mIZD
j+QsP4HJyCx/FInoGhZ9DC64KU2VgiUeb0g1CIPxsope9f7gNTYAJf8HOpLNkH21Yi7WjZk+ZU2O
Rh6rwVNMdE9PpaMmDcE4EnuG3Omo4L1gzqJlbgWl6z3nMjSrKvp2VLHnDWTNZ48CItAdGahXoFL9
IrowtqLttTHuxHZNFSXRguJ4pXyah5PW+8nwLe8Fz3LRp1z//cp5KqPu0eDCkvSgA0ATrcQ99TF1
IDiPm+20q9Xw3eU5kpLcNOEh5Cn7nF6gQ3K0LtQNd2WJoJ55UE14vh0CBCt7q+FcrYyGUjqPa71B
hz6ItmPB/61CuhnRr1fGhRq5RYkIMi7oNWV2sZfsMSh/GV7rArsBXJXirPDTyBWRt29iea/NcvHH
YF0JDTosL3zpoKkFPg17+J4Ct96epjMEW53bX3Mrvbg2xwUZVgys0FdYQmQ+xZqtoLItEpvYNoHU
AskFgKI8O0Q8JWRhOYZSTKtyomk5UQZh3HSKBAFz0w7eL1BiIBgm5hFFNFe0UjcQPWQDwoCT8jSZ
89Ew/yQhA4mXDFwmXt9Y0e8nCw36pNLjlexiAaPgXbr4g/p0e1O28hZg2TALAtZbjMZzPkBySuZl
QM6Xms4QHxMlUEI7nPx2/nnb0Oa0xLUlbvtbidUStGZXcNSw3jOqV52G/QTSmvKM2uWhOwzQ7m3v
mweQj55FtbvNo3y1Tu5T9lDfLBbwvqH/XdtUt2UoxURgwCjvDfZMMHW2iICnoucd38eTik4xKjyR
XWi6W59jp3bMvfpsRi44mQOpskXUKGs0/5BOXD255N+9pZniKIro+vQpwATOosBqGnuSeneRK4c2
s1P2f9Luv35tcZkZ6Oa0LB7Qh4+L3k1jKSBG5E6xKogcmrF1bYIwAUPG4JojmJD6fW0aJOu7eZzh
pm36ycqnfTwNQGF2lDkl0N/htJybunhkCzuD8M9jjWprwIp1M7Jjo4NO7Vh9XxLNzaPayfvRTZr0
KbXCZ2qlEegCx4MWFo/5NB9Vq/8mTeNZlVMvHtlXuUu9pVBeJhq+Kjn7pjPF7XXZG+TEwzvNRLV+
gBSj/oDV22yqdijHvkYjORKcozEcX+SIPAwtPSqY3a0kxZeT4a8SD247C3UHvA1OqmJUKAO+s+z6
Swx611qKg7yJMSjelcAE5IZqo1prD2N03yeWE0WT34DsWK3QIGThk6qOYEBc8K7Vk30zhKjQKGRX
dUDKSdEXrcwPFYWEfc9cKUUzoFq82Bh2cb9cTBJ+N7Qvox69gDJtN2ryfhqaSxh+08bu2UBTJ45b
OzLSQFosZINsl+fjrrW67zEKBmqBjn6S+FHWHEa12hE0iaxstGMzvJ8VcEtM89eQTE4z1pdy0QNZ
H19TJXuKtO44K83BzGa0ZecXM6ohTQKqcqb9zC31mIymGw3NnZEkL80yf23H5zxDVx8koRoJysws
Qd6F6eSWTrbShw+sb5ltGuVDStjRquRdZJbnMDH2BJKAcTGdK7IcU7OOHB3qd9Z9aEqdrZXjY9sN
QRHLTh61dh1/lWIo/LESZEIGszWzfNGbYt+rv+RIu2uLbA+Fvp/xwoKmjY4ARAfaEJ+smLk61YLR
ar5gNNG29PIeGAGbVgMGZnsn6ef9IBl2JycYYK1NWyJ9QNY6o46H6FwHGFpGBtocGbppRRS7Wo+a
BZpBqRr+VJXsZSiobbXmXc3qx45FR3MkD0ql56Cjrm3dWh6qsECZrKx3U/c0xWgg609djcZ1uhzC
uZtAjTn6yVjcG2G1b/TRTxOGd0Y+78EMeKcx6WeU9ij8DY5ZTF4r5XjZ9UEmdY5U9oeO9Ts2Ae1N
YqDmyeBHfeWjhf1UdagfmUBzKNXDIIWOkpZnva3tkCh7o68ciy4/8bL/K9Mj0AAQN0X/qpAqMF/G
mPrL8sCaRzce+u/TkvqmAdV4BmwsVGebujqETH6hpPoeol9FtPKlL4lvkB7UBRgNHqZHadIunaV5
QwQxuv4h0SEVV1SNHerTJU77v3IVW21hMA5sJnaq/BW2JDClH6EBh5nM5phKOQqLlZNV0nEpInsa
DG+Z88hWMqAT8zm3BzDdmCkiR2z8inoWsMby+kz7PE3EAbnh3sjNxtdlc6f2+7oo3RabUbVGbdcU
VPULjWwpNdyphbrGiIMOZmNTTYOqts4R8AhT2fiZ1tq9xBwDu0djA4C16mUOs+8aTWDZ+ESI5DUp
Cp91CykatOn3OE5+Fd2PeezH1HQ6o06cLmGXNAPkdxi8WSnsItHQv8UzXBl/TqXuGpH0qZLru75r
PEbaxamNx0arv6lWtlOa9jyb9SObiEuWH90yB3mY7jNyMhtiSyz6SvrCkwwEUGoO3tRKj4sFgqgR
wzXtXIA9jB7D3nrFTpwkS81so1ype+a7qu73AwQ3kFq4KTF9HXjkoSAXkpl7QFuegHoCwXSPBpqc
2hHIhEb5eUEColnhJ+SH/u20Y7NqQVEsW6k+DFB5cjeHDJmdYQa7NapAa4oLAlafYu5ag6yJ6IWy
dQFfm+LelKY0t5m5ThgOMw6eCRhJ5ihAF5LDkB2WUVSQWRMm/r6nxqoTA8ZXw+ARakqohlO2DKDB
b1PbIskJ5RDB0279OLdMcA+TtoxYWUzImppssC067JNsdMxhcm9v0tY79XolXBIapksmDRRmWrav
62OYZfZsnZfpj3iIMLUFkm4UaVFD456qRkO6plCRryxmYEIPTn0AjKMsPCRMsuSH+QOpj6oo891K
sY23YqdsmpgP4lYnxeY0hwtmV4Yl/4YZ6PNUYcyqAgZT6zVbKvOn219zyy+u7XGJdhabJVkqsF0X
quHmSMrozESlqy1XB9sK1aGTQaAUy33IiSxWDcIo2EDQ1o1pZzS1LWHQYIzVRxaCojxavLn4YSX6
aaBISfLIZ3GGiwERU37U2sqVmtEf9Unwl225EiaWwQyog1YPkzpcophZeSIN9Yr+elSqfVEcrbCx
ETT/4BtfmeG+MZX7WJdRlXPpCFzOmDwAXyYw8eET43kJzrz/amvyOPCyBE2pOS+4L827KP/RYKKs
j46a+srM/SIqv33wGc4Yt55yydWuTFTVrdvTaD0moufXR5IPzgAXhhO6pEbMOmigQpAx88MvlpdD
cQq3nRve431OAkRoz7qXj6BjKkWlh49vMc786jZXlRxJnUlk1fiYHcpuKw23Zdips8qUdkH8oHy5
7R0fHpucNa7IF1KpIA3uInfobU0/tWXhFvX3egbI8AhajCgR1T2E61ud6Wp9c1INSkMYJqnAoYJe
hzN8l/e9q6MOF7nGz9vL+3incuvjTn9nyfGkLR3y5fbQp0elAsVsCCDp6DPtzjJ2khQwvG+r19t2
BSeCV5uhzUiXGSUetyglvOMPGjlLSepQOuNusvPh021zoo/Kc1aAsquSwMWquTEaSKvssbwv7LU/
C55bYX/2w1X7+zfVuatWApZ2mkaIsvbKYVQ0p+2cVhFJ2ggcU+eiY9OmGZ6bGXkraLagTtegudAE
wtO+/s5veQO3GC6c6JNcE7JEmqs+hEF5MO+R2V6sr7JfuvNu+QKe3v9xq7jwIik9pmYmeOTkozIM
Gg70YB8Hp95TAGfjl9vWPlzo3Oq4YJJrOQ5bBL+wtEe1+L7M35P6h4n+TSVihflY8+ZMcZGkg1AV
kzWYar3sWQPWbVib2aNvgqW9c+Zd4hARP57IEblQkqOAukQqxL4V6L/QB6m85OG/TSu5VXHxwzCG
wcrVXHONVgHRh2HH4+w3koj1WPT1eGBrq85sMCWUfdaSY3WPoZvzktujH0L2A8SzX6EgNglEZ9a9
v+H5hKuImflUgpADS1MWSGCVjjxGjtKdLE0QCwU+SLhwAdZPU7UmRXdD9cuIZ9/Aeteiud2WzUHD
FOZtj/+HUAimYuDAoPTAvzVqpFQoQyA6xVW+C9Xhl9SVT+ZUWrYyW3sTEBm1AkWk2jxiVNSTaWs3
UKH4s1P+/ldwi07iJVLyCFLSpVeV9kqFb+6RXE7OyobPfGHWsG7Wx818t8eFy7boZN2QitV/DHt9
PbIHFgDmjOGFWPCFt0/duykuYkZKUtOIQSNegvCXpHZ2XNe7Uv/XRB1vJ+/dDBcnIe+joQiJfdT0
H7VG1vKI3I3ObW8RrYWLj2HZ9qyeMVtnmvcJ26dkNyT/Ns3n1rEej6t8p6uioi4VpAL9kNuJ/qKY
X6gFrPYo9IHVp275ABcOM8CJ2hzDgsA2j57sZT47y/sWmVXuW676ePvLbWdWoMVApWJ9ovIP1GGR
24xIRMUF3e3JcRWLoVCL1v3kEAsGuDd36d0U307Vq06PtAyuAOV5O9Jbt5mloF8WAVHcZkC8MsMF
RLT0CwyoIyD21B/Xbhx19bTxhEPwIjtcbMhiScL4NmKDNhy12uulvdzsp0mwGtFH4yJCgVH4uJZQ
wJ0rZlsRPcoKRiaqzr/tB5vR/eqjcdEgZtOSG3OCaNAsu1h7jfLiC0sNb2xLN+tRL79tTrSq9d+v
TlMej8XEQCHkap1TySc1v2var7dNfJysWE/s1ZK4oECXJZSGKVwfgN1eg2evFNC6rx9FA8eib8eF
BjNCXULrsRgjMu2ifmb6QQ93ck9cJRNEoY8ddG5RXHCQjVxLtQqL6jCMoDqFm0DfiWJpkFnwpL0p
QI+I9onLm6JUohWmqTWXRLmTJiBbLFACZ5bAyQVHiX9nwcNTrTcQ8uYstCOzdkjvamDtEz2wBMvh
31cQmyHGXCACkQ4F+8IByZEsdwLf3q48vDveh4dV+d8rb3U8VB720CDwLfyXurULMKCrgaUvfap3
xVn/o/0CQ48GciUUyThXZEWJKrsp624F1gCbFENp98gmaL7sbp+u7S/5bojzw1KZIV+mRcQNI4h4
JiBObfSjJosQy9uOYUJAD6OpmFXk4kQ3GDVVEzQWpvhEEvRKul3ZBDMqU7eXI7LDxQpL700g41Ct
GTocJ/paWZUfLcg1l1aQqqwf5sPtrr+viNuhcYhGK1YQaNPmZ0H3pQQE5XxXRrNj0u+oY3q3F7a9
T+/muH1apDE2ISuru+ayS8q9Ro9oxd42Ifp2XIyQ5SWMJmXU8XzDq+NFkUsbHJV21P2Rb/+9FB5d
G+dJWJNp1lH5ke0MTTDZMAJ9zoPbyxF8MR5Xm7bNrJQdEqIifkzJxap+DNrTbROCL/aGPbi6/Tow
/rIKimFuk/osS+2m93sDQyFTJXBr0Vq45EHHTaFizkV3s+xUqk/VhGEDwTUrWguXOFRpoqNfU8PB
6hNLfozJ974bvFqIrRacG147WFGAHzBkZFuriFx3X/gT7rzRRkPzYa05hh7z46BzmC/9FLW9/uHS
ffc8LjokcDu5qOB5xB49SCFg/tFNA+aMmCto79CiFJVz/yF3ebfIRYk2DpsJQB5ECXvl2IRi7X5F
AjZCshSRh3DxIY57oMAkvAJVPTqYKBsrKjv2zZ/V597DnsEFibazmKz2ve7SysnxiFKDnhDw4t2P
xecIeUt4zDDDVhf2nB6EzBoCH+UpRKOYLvmcYf+aZjdJTqbd5YPTZoLnjcgK9+4YpCqRIZ2MQsxw
bPtT01608ogJotuxY/1QN+4PU/09c2ZhmWSJjrr7fFjpDDtoyraYfP3XQN63PPNvBzS5yJGhzC1R
GTW5Km6dMvN09qOdG1vPnm8vZ7vO8+4YJhc/JEWqwiy1cK5B3bKv/MRNnRSgh2Cl9QOhrcCewN/5
2cl5gNZIma7liPaQAEMggS5N1DUQOQIXLiBMhaHdaX2A5p4JyJIB/EvjNean//HTcUGio6h4dDlK
tcSWneW0VtfNp9GNnMoBe7Lg9hVuFBcpElzyCwCNawAeQDS3csrnoFlZ3x3zrhTkFNuF1Cu34OJF
OTYaBckWyuuEDna2xHdm88nEYISjlPkdyoBf9LDwIy30LCgt21ZXBhGaF03JPFY0ghLrx2mF308D
T4w4L4UqI5FSIVduz8HsgGPsoXTwd82O+hRfEpTnpGf58fb+ClzV4uIJw+BtW/aMuFMDpKNmd4UH
GqL/LUOwuHBiZEkBdFKFq62408jXVjpMf/Ym+TuU8IDfqpajepoGPFmX4hE8WZmTUwhADb0hWMtH
zk5um/hYUkhk0JJqrZ5GFwM0MIq/BhQWdLKdKE7tWoHqyjaERYLGwbA08gXQwXj/27at23qV3BUA
jeVWixs1T+9T6y8D0nOdiI1KdBgtLsTkOhh7wqr5T59h7T5FD91ucKyg9KM7UX1DaI0LNJIq50kZ
wlpxinapV/8iF/VucZCPnI376cvt7/dxNoHbRS7QkC63OlYXxJWQDThh0NpfbcUO7/X7DqXJ0Z2+
NYHoutsug0LKxwSaDvxBPPahAQq4yyjKbJ0aAVTnm/qlmT0g4SZ0GRbwIc8nZu0HUzQItXlXXNnl
XDZDU6/sGlx/WbNvS69VjpN1yULBVbH+yoek4coK55OZ3KCDbuJgaOYParR3bSj/yZPmygLnkGmq
xHWpSro7ll6oHGfpARPMhSZijtmMiZDGVhVslQYpxN8PV5RgJLadMpDoYfovOizACs4iKU6RDS4k
KuoEPbdy3ZL0BJy2utyXIv2qzSTuahlcdiXn5twqNco0rXSi00MHUeqZ2Qo9ZuQeEL5RLwVZ4/aD
4soi52dEHZFjAezsauFBXpD3JCvMWYeAbrM8Nu3jYDlxl7mCo7wGho9+975dnN9VhtH3fY51pp9G
D3rBR1na1W52WZU4Fa/eN0hUknMJUnVREFm/4C3LnD8mFY1jWXqrk45evNZJC3t4s63asm1Itmgi
e7vqd/WFuSAZRXo1RiEsxiczUL/pXuqtU7KNF7/W7uTFR0xUQVSocSKfPAu+83YUef/OXMicaoY0
MAP8JzvRYCXA644oQI/24DS7fA9mXpv5yUtaCvZ3/dmPH9kE0TEeicDmcUlaBmi/wWo4lRrNjxTI
7hoj1qnhKJD1tpW020W5Kig3/EOg/tvmhypQmk+olSACWBV6loWl2ZC/cBhjdjsVz11YuTTML6b5
rKctlN9FHf71nNxYMl8dWod6QnmeVTfWvbnsbVP+fnsvBd+Urw0tDfTDFqPQXUuJbSxz0s9N78bh
5FjT88REWb1oPVwkGibZSoxJUtFPSJ7lT8pbP4EF9DQjrwean7kiLuJ/CEXvO7j+SVcJUocnspkx
C/3Nmti1lDqJZdypaeSCMvqo9CXoL6BkO6U7WW4EYXD7nLyb5uJRYhYyiWmL3Cz08EpYX2Zz92AI
X2aiTeSjj1oawOsY61eVHcNX/ByxIC7d6VDuG7BCQNvj3nQmX33893QUa/YEJZH/fyYNLgzhKV3S
XsGGZvtox2BWc5cjJBYeqJ3+lO0qSM6Y3Lnts9th/t0mF36gwqxP5YLPag4hsLjNfWXmAG0DJ9Ex
O2REYG47H71aIxd38HSoaNFiCkMPZq/y8fQ7F2AAGzwVYC/6PzoNXz2yzC6meY/q0QSdUHqe6UkC
veS/Bzj/vnE8OWJcY65mlHHil7tiP+O2LAOKNzbd58GU25VnPNT7zulq23w0W8EXFZwLvqikFZaU
sbX/trBlb8a/gK+UbYs1vmbMAo5iQcDhC0uRRuo0V/A8SpLB6ZNpN0Mm8bY7bidwf7sjX1IaIbXK
CgOVikjLnUGf7EEdDhNjgmAickO+lpRB6jSBcDuyOMBaLuswc/mLPgOh1LsJdJc1Eeu+0CAXVtoi
H0AiBYPyQXVQ9FDAbkq8ApHEKzxQ2/Te7Q8p2isulrBymRpUYQCqNJ8S41muBb8vcjsubuD9GrZp
i/wB5O0WPWfm01y5Rf54exUid+CixayG2TR2swaAfucMEFuMjWcw6wW3rYg2h68REcbinqYo/xKU
7NsLRpB2CqBbQE0G1v7PWhLvIZAvDi0RSZc8w5N8hV9DlRMq9yZ84T/4cmsvUuESRHi+TDTSDBxH
FJ7XYKRwapZPNW19WqdBrjPXikSOIbg/+ZJRD63HSRsxHhkrv0bpVWp/WZqDNqYdVZgvFuFPPw6K
/x56LS4jGYuoScFOjvvrbHxWPe1o7hm6ELblFaConV3Vjr1+Bxoaf3xtXw1BRNyuLl7t5erAVwmR
kXdzKJmodWLEL1i5q0pIQp9Th0ASKZjd0l3R31SEbVzd/kYmy5eQqNmG1Rzi0n6Dx+wsj+3XRpqI
QnO7eXa1Oi6IxFWWaWUJCEnr4Q0ITw1d9csPaksB6vsXESuS4LBbXEjRVMyqolOsuRm4Y6KndH6N
RMqSgqhlcfHEwByrZpVAfmddMKD83V/m+TJOv27Hk9sLobL8u1NQzMYYi4zYC4HCSnuhxjd1/Hnb
xD88Wf97UVK+mlInuTXldUregghSfz//hS7+rnm1HOBvnMQG2/BFs5OH/iiiAhGcOZCA/b4+Kw1p
O6zuR1Sn84u96jFv2JUvedAcKw8lW1s6K97kJTaUoJ+IAEd1O55RmXv2GI2KDhdBeyuf7toyICh/
GMxpxx/0++1vLNpGLrQoaDbpXQJwxLj0n/uixWwVOWm56Kb+yOm9hrCVVhvJPwFXG3fKwqRT42VC
CMtOytPaoBjPJfpBxRFVgMpbHPAynCF7CpkqkWDi5qe8ssydOKlikmykJTq7k/f/SPuO5Thyrtkn
qojyZluufTe90aZCFKXy3uPpb4Lz/dNNsNS4Iy0mZqEIngbqIHFwTGaqrEjd2FZyb2JcXbM4Yeqy
01zYYo5ercgYuQ/wrkpiO/6V3GQbzAOiAU6js1UtsizGbb8PN0iD4yEQuryq1OLHPJtn29TMeE6M
DL257tg0zmwaO6PEtPFUc7rhFsOuCzNMknOM414loOmHUkjl9qS+jUre4DBvJczpG010wakK0KWx
Dvm8sjTYuLvu+csB0cUymDMG7nvQ4enomEazXYEeuHIlvmY77Vu9ybzQ51WZFlH5whpz0CwrihoS
AMtU+WHSVq0Z2l281fun66vimaEbe3FX11ExhLKBuEuyDhN4Y9vXCaNoM2/v6N58uZwvVkN/xoWZ
SinnPqHoL98SDILRVKLq9i8fuqB+6HKzBtSlrtlj4SMWx2ak5X4JVAUj5lfH4ZnKdpaHCjku4ceQ
7cYU44sJ56nG204GPEZLMfMqqTQUVkEwcJDIwazcVPKuf7TlGATCLdCfkC1MRDNfLZgFU9MjvK3R
wtDs62O6pbSgQY9Gd1AdrQSXmw2mB+jrhp4tsh8QNB+iOCLzDQqLdSc7qAJSnqvRpdo8DvqE/9oi
8wm7EHRDM30c/kM7UE/nx2HpCpuw4mwq3bNrK2Q+XUi6Ws1ol4OauUbzHIarOn24/t14Jhi4N0wl
lLUaD/m6PBbdMWr9iVf4W4yCz57xkay8OGhEyJpEU7AK3bqp8tsqM71BR1YXs6XpOlGepcm+vqbf
wOK/nvGR4L6w2CZhWwUGmnJpblDB4aZ9FNmO9lEUj7xiNM/zP37NhTXdgkJVBvYjRPnJDcaQ/eC9
doP7wJbt5hA46fP11S2f5/PiGMyf1HkqCnp1DflplA9pAqqi3M//6Dl68dUYsI+GOZ4jOjFI2uln
AV4mXZBf5AGF8OZFlpW//WQMfKRyZIEpEquK9lD4Wrfg/xfRj0e83OXPgPG2kEWOPAanWQiskovZ
rhJfa29m4wfhjUxxPYPBiyZFpJbSUUWqlmP4rRPchBNAanDAHrIawUfDAQyuRQYx0pYMfY2OVDw3
KI1s5ifgy8IsHX12Zqt5zXNG7lFj8CNK20Tu6ITzP0/PzA1eA5++PHM/O9Scq4yDJB+x68VJE6eZ
jI0AY4l0jBsQL8XgAcPbZTiaGBkv5ccp4jxiOPDIstTWCtGzMEVVv+g8yulVCJ4AGc7rJ5q3LHrR
XSxL7oeRFo8V5BypZg9lpKSdeTwc5q2FAY4w6EVDN/BOGjB/1r9m6A3tONu13FN2Rg1WnyFstF7J
U8RuwSMojPJjvyod9dX6bt5TMs9x9/8xlr4cyv+LhzKDHF0AJiMrxvg7mN/K8amfv+uh5tWRK1u3
behloLnNt0o6OYO5U4J18PPvPh6DJbE8JlKb4K7JNvEaD/u1tsLbacsbJf3N6/O8TAZL+nDEEPeM
HM/gNxvU2sG9Lt50b/om8I0V7rWDdEPfY+2Wl+7hYYrMYIo+xkWR6sidZXty0re5F/kgTAMVtl8c
1bXl8the6N+7EvWw45JVgXadlA47ZEO0wdTraE9SeTuEwsoILLuyst5uBB63PedKYAcnC9KahRIA
WuZ8NxMvnG5ls7OzhNdAxzshLP1sVmeNZvSR9nEnQIfFBTkYhsuoxo0HLdXnei1trnsoD6MVBl+6
Mp8skNlR1/noLTvE4ObM96NL20oJ7yrnfD62zSvJJjlQArhL2Bp2o27AO2CLQ4bJhYcexTWt5Dzl
ObCmMIGKRawsE2YZyZHBzXN7jp/IdHt9B+nZuuKRCgMxdRhERlLipZE0kad0D91EBJsIz02U3kpF
ymly5y2IQZQhSZRyENGcN0LiTresXR73djdHnI7bZY/H0BdoYkGlxpIqtdZcBDXt5ATRgJwROzfX
cQWJT97c1/LtdrbDfB/UGNqAYMTWrSvTVxK8tINiH1lPQw/ViBE8dyau7rS8v/7JfuP0Z7PMNzOE
tg5AjkunOLUf6ItaK8cRj3s0p65Bbcg5Ysuf7GyM+WTQzC6UCv9BtymzJYRaIPpUx6frS+IZYW6A
WMpKa9QoDs+l21fhXROMXqMT3h3OcwwG79XeiMNJxvgDMoBIKjnaHkIfnvievZHV5GB41Gkjmxav
H66vb7lrxZANUcJYmSayo6NpOgcStCtR3mtuhyx1AuEm1lObJLsear96bxet3Q2cs/0Rwn053BdW
GXSMhcIQe/BBo6MZ2mP7HC108o2ROJaju+Gm2lFawWSL1hnX2KvH/lnjAeZyv9XFL2ACM3VsxxQH
FDVnDa2pAngmC09Tt2WzTut1B4ELslUHYkOSihN4Ln7pC8PM0cxbIW3CDjFFnJdOoeyn4SkUSidS
OHH7sh2wNRqiBr2pL8RycyyX0yShW0C3p/6XUdrowJ25U8GLMA0GwP+ZYRMNgzHNUYZr3NW0NyXy
VAED4oWjR65h/FFP8YUpJn9MhF4k84Cchpb6VvGSqneCbofRK+dELGLnhRnGN8Nw7hQlxQdSV+13
2atRuDH3xp3+MGAwTkaxtLmNXWiDrOfb/O++2UdUePEo6ZUpgXbTgGMx9k5smI4oN2shfu/AaH99
lYu4drFIxgujIeymVsHYYZIP4BQsnSC2K57+7nIUe2GFuQ/aZhiE3sLMqXSq9qqTYzODB9WWnPxG
RssWL1fI80V6JC62T21bMU1VuLyqv0SQ65ql0BZBTd5jVIH3fuRtIHMxgBkSetoYEnVn4bkTH7Xk
lCkhByoWo7qL7WMuhbIXkPo0kZ8JtMBBNIcJITVH1/4m019i4S89gh6Li80Dk4olCDWaz8zMHUEE
RB5l8nbd6ZbrXOcFsbmEQkv6rqOYVLwY9+Yv5ErcYQ2SXPmmdJTcNtGdKQH3tdfwWbjp/jutLC0m
XphnAKQb58wUQckA7nMFZCMKwfif4Smm5pDiu1Q0bgfxtetLXg6JLmwyaGJaiaTUI0BrdLQfMToX
I1AU23AbjL3ihuPKXdKD+/Vm/RePP2aJLj5jVY2doap4yCUb0TulHuh8OhcTNLeSF23bN2wt56Mu
z7VcrJCBkjEjgUXbFoGXeIzb6TfzNT6Ax/Sx8yB8eQKH9U3mzNbfuSubgZhnCIUZA95XeugQ/UGZ
X9r/rE3BuAsDJ0PbdniPwkTYvFkgtJbavcEbmf8q78YYYXBEiYtEKmPU94z7wU3X5WqekIySIBXs
UIJEqrQ29iDkCkKb12zFgTA2xzDKkxiUdNjK1Gw9ObZIXHac9w7nLmXTClpUT2VITcjityR4yINf
beeVxmMxnPq8dgwefSdnSWxGgSgdBrIDRLNBk91BCOan2SgOwgbO85cTW7H5BFWYQLgS0gyl6tVh
ZGvqzupd7Y/SXOeTxeYQ5IKIajgAr+atuUWO8pBuhFWy/aOi+YUZJhROSshBgLEdLoiGz0ApDmH9
Wovt5joS8j4NAxOZUJhlryDgHrXjXB+G0VH69d+ZoD/hAvu6fkgCeUQHk/otSiS7fw86Xk8dB14V
BhOkfpAEQ4aJWqhXQqOfQuhy/skq0OiuiLJGCcw+r0KuiJRKOfqypdQ8QN4gssUscCCzwuvPW17L
2RATXoBj3cqmCu413gaHDjPqUPRYmQ90GhF6SU/8+Ow3V8XZIhNjzKDiIiJE3l310P9KXjPQ6wqO
uYe6yo/ebfe6D3X0Z96E97Lj/WuU7XMP5FquJgX3U9F74/yiVfug4cTty4Ha2QQTWMhjhppTC9ag
THLjaV1l+wkMkqJ5iPscraX+XzkI29Xeho3UEgX1JhJ+T1NoJhzTgpMO+03Ycl4RgwlVXGJEO8SX
mlfE13xprUIW5UbFmCrl+x+4LeAcX2R72+euAqN8Bh6NcYvGEMdYZ3SujayU2+S77s9rq7K19+vb
SM/R10jpvEQGLbKwHaYkRNcTQW5b24zCJh9cI9inbe5et7R8XZwtMaAhDt0ETUvMruTKrTC8h91D
WzmYDrxuhbceBjeIPuQaSFMxWqVAhiVfz/NLgL3EjPhY1n9pi4EOoxLBq0IJnbW5WQ/krQ1y38wK
jJKkfmbxhvmXB+DR3wIdMssSJVZ6IjPyHCxZoI0pSexgzgl509EtdemQQ6tjanI3qyu7CIybOqgg
rVPaHf2sSHzkouYpU7bqS/MGykXbJsvWU2p6sTXeC8XrQL5bscpJbi3izcWPZb52F+uiVhu0VTe/
LfSdEq4H7pz8IuCAekBVQW0JzTHmeIpjEXVNhuc7Ynu0yRf/5NHc1kl8/cbcxxvlV+0XjjHavBaF
5dWdLdODfHHHYtxaGrQaBzVC0koSUk+ZC1tGo+J1Z17Eg4sFMoezTALJtESAtjyFqDWnd0qcc4K4
5erehQ3mQ5WikED7Jfp4uBw1v17pr5mdQngxAO9guuk34lo/Dj5fTZK3h8xJ7aWmHiIT7txlTjS/
F4Wr8saReA7CHNB5zCdwlOOOKKsfVr1F65nWbwU8ca1ok/C4PBfx7WIjmWsdiiO6OAY5ioeybRW1
nUlbfXACicdAyNk3Nn2QJrpsNjOS5AroLaJjiCpsxLnJly++81rY5oMqQ7tgC0UxdzJWmuwF8cac
RLuPUlsx3GLeCvnOVE9l7qtzyvF5zjbKTKpgpATlfZdiirPt3MTAiCp+Qz4bm0GVvevHazkzd7FM
BkCkvA7KIIJ/yLftDALowo9AUGQ9mvfaVnMq8I5xDNIf/+W2vTDI4EYx5KNMMoy+0PnNzCVvQ/Px
xIVkzKp8A831dXsc/2fTA5okzWINAje37EtPILMdZ5JjCs0NmYRHvZ9XcsvT3lkuKVwskcGTBLnp
qi51NLRGaIDrV4I330BVzqfsbbymo+VU2oUxBkNAX9r07YzUarYfMQtrrj7YUjzxFeqP686mSdbp
7p8mhU7yeR3ji7HGhXUGXpJpEPI2QERTo5WWpIWDdqAUEpAT4tEZZL7XP+ZiFuHCGoMvGJuaAhLg
RlVXATw1Ra9Ou+GnBznnj00eJHUkZ7IGrg8xj+0yhnTY91yOHAzycaKn5X6E84LY/EE+WjEKtCGS
dOBUmDbFKbzVN+nP2NFuc+Q989j/ozf+hUUGWxToVTRqjuNXkk0v/BqbTTe8Xv9KHJ9gexCEXjUH
Y8TAhKW+Q8vRSaaTrN3NKmYYeExknNPNth+oUVgqXYO5XhN6U2M5OX31c56j3RTLTpUkr3iL/bq+
uOWZoosNpHfTRdyjSEPfGxXAOdmAddkNt4ITO6bbrvBKuav3CjJ185uBvkn9yKPB4K2WwRXStFXW
qjjqMkKtNvFEZYu6ip3g2T4fW4WTsuNcsuzETdEMWVyBksOt6hdFdWY8JqKf1zeTZ4JBj8YyU1LO
KHPVgnhS58KTkQHIhWTzd2YY2CBCDJ/o8CCKqgdzOFiYpeeNe/FOMjs600K8KxwInQLc9l5+RCHb
ntb6O7SmULSHYia3HZOzd2y9PhflaNZE1BPmZCMJpR0LJ1PnnGReEMQyPU9tlVv1iDSqfui9eF2v
0Ni3STeKU/qIvHhoyAkNVCYWEWWkaIIIJeTJh2D9CvwAN9JxPilbyvxdJd5feYXKBCJ4I0OHte/A
at47s3ofWIcWfInXbXA3kH7FC7QAG0eNxyzcolLAhmw5LfpthM6EAmm4EdoSTerD91q1VmpFXsvw
uS7iO84v4KCxyoBGLgVBkTZIVEr3vUcVF5QTpaEMPeOon7QDbjhrBVla789I1c5AqTKBST6nTZs0
SA2YhxkMRcRO3G6Nmw39kumJFwbRI3wlqlQZJMG0lyXUlMGN6spL63SlrVRfXPPM8A4dgyQQ1wua
RLXwYMtb0KwSh8SY+E2T9fWPxnn0sio7ahCXWmQhzqnSb7qwjvLn63+fswxWUkfN1HGqC/gEla5t
E6h8dJnd4f9/Z4ae9wvn19QOlHM09jYyTFZpdpFDwJCXMeQEaxoDGvGQhUoRI3kthCu9xsRT/ppF
YKDhiQfyXkoagxdxVSRNAHECNHIOLh3LRJOU4MUOaH2d8GV+5iVYlpPk5wOkMdiRmGUrVT2+0ujQ
AYb4rvp4m2kpZB7C9xAkO9lKOukcwOD5BosXRYF37oTHSyQj/a9DXDbx5YzHrMVBJY0Bh9JswHVN
J5/UVnZMUC20EL2EggkxPaP6dt0Nl/kHLjaSAQejNYpQHmlTbK291MaxqTq7Sb7PGG4fJM2RtNEW
C2VdoUukzqcfedjt6CRzZmFmuxc4+8t7HWoMhhQGclpJ+785NqAI5HOpBBKiul3NwRHOt9TFzwdQ
lpN+0BSUJyMDqulrRbsteHq2dO+uAC8rY5XrsSZC/w4RwlTYIjIkmAq02/oQm7cTGsgTXj2CA406
gym1bjQlMdDBPWLmVnyiDEK5M98MDp0vi+9Tnze4wcEXncEXRagUvadteoLYoMlM8SQBvHNWbVuy
wgmAeG95nYGYcYyqGNcLHWabveE0uYLdInsgPOUvvStBng5cJK66qxx0ne24NB106659SgZvqlYO
RV2hlxt4ZbGxvv6qHfP94NFOdVXkLJYHbzoDNLM4/08LUlz13uyhwc4JQEsifIxMKb9QXgKFbfrG
wQL6ub4u0jKhHUIlbVkWqgT6CiklX/lox4fLxp7lhagTeHTox3q3Xnl0cMtn8GyQcdgZDSqZZCJD
r7VbEa/F4thxvxxvUfTfLy7aCdLAc9OgUmwWN2l1V2ZrMzkiOokCV0ntvP5WKCsZzUbi3RDxcrG/
QdfzAhmnTeREnZIeNc8qcwLNpjcjKp+7Yi1tiUduRZ+mEf/sVJ6NMr4qB/VsQUcZmebMSRtHmvYq
6k88Fo3fYPXZDOOjY222UyfjDdygvELcyAm3/0yygobNu+6Zy0B6NsXciLOmzWnZoFNf7gxHnNw6
QE0cjcdjvYJAYM8b3PjNy+Rsj7kUdSmQwCUNrBHB9z17ukN2yl1nGytMwtzz4ubl7ibzbI259AKI
tExZCg9V0N0E3e5TFNnqRoWqk4bMwkeWUgGL5/gsKO71ff3Ny/xf0yxvVV7LehWjTukOEr5fmjkk
u0+z94Kkb2khJE6k3sS1UzbBOiHoREp9SGg+VjhJf/k7mN4AqIhko4RZ5Y9wDsAOgE1XhuMZ4LQW
3Fve+4vjTyyjVZXoujLRMew6Xw2yR+K7ohIcSb1v1RZBMq/fcPmaPO8yA0GkMSUIo9MHWKH5Y/QQ
hmOJ15GyyUuVx+zEO5Zf+KyqbLZ0C5osg6/gpoq382hLq+BE6RELXp8+1xqDNVOpx5BAR/poQFrC
2MVeJdrT3ejreGByNco51wXLWjUpQgtGAKBpHFabYCpt0Ed4aqnaHG/kXBmskJYypnUlzHibySsQ
czvpt1D2k+fRT9GQHbuq5IU8YSjeyhjA6XKpzesBwajSvOTDIYxc84+a2c8owzJX1QFetvIEmcwg
XitiCsJpP+IJTv3mHfh/nm6xxFVBP1ViXtKiLebK0ebj5YfwsQPhMyX8QrcPd/h0OeQ9G2SAI4gy
rSYW7jqjbN6H3Pg5ZuZm0ie7LTJH0M2HrDNsBU3nfdxO9iQ2x0YaHnMinKapeLruN9dRxWJZraZO
11pLhGZDorxHsVcHT+rsSdrBTAUvHAOel9KlfYnWLAXMT5YsarLKXBukyoJymlH9l8YbTV3J5LZR
D4V4gEC0lh3FWLJV7Hg/8jriOHbZBEwRJSmYSnHvU0EkUFHicpTBuoRWCq5M7eLXPS+RzcWMQVdV
g4H5gaEKHYNAX6yU7q5/tMWTd2GCCUGzOqzjNkPJIu32Mkjl5a3JY6ChH+LKh2KzMHIl12JdgdU5
KhqvLExXVPv7wUz24JCmBUE7U6PErVNe/ZG3e/TfLyJfcy6bPK+pcAkob5Knidfgy1sXg/2yIVhD
QFW5ohmihiR3iknZJMlTXNdu3pneHOzNjEcDthybXXwwJuw0rK6dxx7zHs3L4JZ30tp0h638ojjg
4+DyVfO8gwk8i0aIlCylN0HwVGe5nU+BLcqb6y6oLALHxZIY9BcLSx+zEqWerhohBDc4chvYJRm2
mZ59T6fQmdCgjcaOu67Sv4th8mCW5WtPwpXZxke0553K4jYSVc0O0elVl6JftOjizNAPVId2rlur
Sk09kstQSG50uxIEN7bEnUK6lSH1+FSWbYhmZoN3yrb69FgJ4etQRfteR9ibqzMHuL66jSmD/k0y
cBnJEhr+PrslpswDOSg0kLjHj9Zwq0LhO+pBcJ7aJWoM1uTNvEaOr/HXZ4vM/gqKjgl6DUEKJA/u
GgnTMwHawaRpU+LcXf+WC/1Sn23R1V8cug5SIkqdINajPCcF2jhSr3Sq1qkfqx0+LGbpVV/v7NDF
nCqv0PbVjz7ZZlNaQxlgsGUWweoyTzbRMjuKH4wCLNzFOte9lsvuydlXNr/VZVVtqh0ApgYPrfh9
fJzekvsOjRXmj/lF8sR1+RbpDvfOp5D8GU8/L5OB7KjqK9UKcSuYB3M1bMjacuQTJfNKwY7Ge519
RYDPxpjYfaz7vCgjCeWA1quzN7PHECCnmMzbRganK1WfJnU0wEfZWCf0jHjGOG6VljhynPgc9+Qc
PlZTtQjjChPUuLxbT4S8Tu71XrieD8IRfNyY2yxu443sY+wQQhX/vfX2807Sbbg4GQYhihmLBI+u
6KBFrxYaUi07m9wh4vQs8vaTARilMpHGShFMQ7/aCZXaVuWfgdY4vErRwlj45xUxuJIN81DXoULp
cWRoosXbaj3j5YPGFE5vD29FDKgMXZloogEASyLlJY4nL5PE45BLt5hM8q57CN2cK4eLldjILLxE
SgUYEiXiyqrzY6Mlqt3E0Z08524pFTPPJb++tj7tIquqoaVA4lxC7Qj1mq3uGFBoMWz14Z/Rrmqy
9cDhueLXyOizSQZBNNJHIxEzdOE0m9jYmwbHA6WPDMKXbcQ721B1S1VFkXmX1LnRCUKIzLhakoMo
Jg6Y5jCcFpEXoxHWHUIJUuJFPomumM23uip+m8xoL6FRwap1O8jLldRrgtMK4iHQonUll5jMUB1V
DleDGkGhKnT7SfPmJLHNMlgLGYrULfR8CgK+akO12z7c6MKv1pzuInFww1Bw5KEJ7FqO3NICFWyc
IZnW/pjn2gsHKGHgVVtXow+RqxspKgu7CaO9bA77OghWqHit0Ilyn8r6StaRVyiE76amOaOgb4om
S+wJTMtp8R6Po21K8lHIR2RYtfsQzeepFv2QxditawH9hV2/E8bREcbgFRqn+zZsXxNR2Knp99nC
JxdHN45A9UGstQl95Lps36L0vehit62fB4RhhThuS71xxc5A72n1brVvICJ0RCFCd9NLlRQIiWpH
NcGuNBJHFYgttGDjAuNTFUhOQkRoixhPmSHZUi15Qix5nQqdHH1+V4xoFQulK2c/A31eGxCuiPoZ
ydPAVtRtJFmFrXXkUIaJM0eFlzSTX4TDNh5UT6xHp6xam4yvAZjmVfC25XX2FE3FWjT6QxcRb9Sy
rSpKbtW0UGI+GE3kNnO77jBVkRm4N6XG16zEE6zRSyy0mDbmNlXDvZa2ttklO0Efj4OeulatnfJ6
3pdoJtS14a7Brxy6DEntzI/m0tZHuIVhbru2fM6SZjt32luX/TAFc7ZHw9gnpiraUv+IzrrahrLb
Ru/JOhhTr9Wzxyq2wIpjrgzVdEIiObLVuEL5PHeSo2flvV6GtlzAiXU1eyEllFOEZiugU25OfkYV
KLvk93oimwY+IxLxv0vV4MRenCfmxGJivczVHNcwrfeqDqgMb8IDHcLC7wRHteWS/56S/GyRufhF
Oe+J3AIjWi9YdafYE6BYAWopWtLOXej+Zk74fB17F2H+YpFMIKBHalwKISLjYDzF2SqqnydlKwwc
hF/I2X1eGQ15Li7iomtTvOBxm4grfducIFGPfayO3QqqiM71FS281j7boku+sGVA7mMwe1yRowOZ
UqgnK8+Wh/D3BnWznXp33drS3QWsVSUR1StZYSWpTCCDVcVI64ajm8g3moYGBPGhrB/mWeLcWkuh
9oUp9tKSyRy2TYJSmQpsMUhsC/mmq45SsR6qYwmwuL6yhUKSKV/aY/xfMsTZ7Fq4xoSsbnNKqbpP
6QgzhjBa0MoC9HFR1iuVN969GONcGmaPgVVpckdwDGjzkLIewCJngmgHWgHr60tccv5LQ4zzR6WQ
dmJEm2+BaehQLTZRldq68gfKLZ+3knH/WJvzOP+/WkN3k6AiF6LHIFknYNv47x0jn40x/q8Bt8wg
RY6kLm8MDMMWPxSuhMVSTH+5c0y8G6iKWpbQhQajx4gUguRKEpRytconUmLLSennRe2O8shpN6D7
xIY4l2aZ6BedIb1lVHi21EnqkibaGpjUkSweXwnPL5jYNzHncGpkNKgM+smSHjGAL9SPRv9w3fs4
i2HnXwtipmOpQ8BFRJlWntO1NM3rukhXf2eGCQtD9EdoFdpO3F4pN4rU3ivZvWbWIgcuOB7BDr+m
FcRhaqpwoBUvEbBCO5bjtprcqv2maG8Wb7SJt3kMRlRSnMZNg1URiKSksSME3hDy0kYLtcpPR4md
flV7K5WSEQEWHedroBmR3Os3YGoD/P0zcEsSzjbyUJcVeUqLLBlDEyMI2V50kCGDzNM6X9VucpS+
lVBMKf1xXfPuTM7VYjKQMeji3My0rh7Xx75EC7sEpUw9dlMMJXTPOa9HYektdHGMTQY9QNOgtaVC
MChdyz4UAdfD3LvXvX6hLPT50zFQ0YeqBNo7nSbFIG7mVKfIDR9737QDG8Wue54cAM/9GcgwxG5o
8Pr6584q/A46PtGa3/3Ecw+2ej6oxZxXkwrQqBziE3dcQfw2cZVVtJZu202CYmGk2txW8OUvhpFW
WZeQR2UJ7RsjTweB0uDRjmUCytX6J+Vulm5Nu92AvfmZexCWD/jZIuOSxJCiXkIY57bGTpxvMNQq
xN51H+GZYNxQFrJAzDpMq0TlSRw2cvzYTrzKFf0bX2+s8zIYN4SiRpqMIzbOPAyu7GA8AMR6OTjY
45/hSoSoNXkaT+Na4Ukk/ga6zoYZhyRlMuZ5gyMdCX6EaoX+mhAf4/RZ5HfD96597pClbSv0B3Z2
Jz2UvEFXzuZ+BHkXUXjUzUh5FLgP5gwB64943Gp8fObs7sez48JIaylRaozgrUo2mp+5yGDsBMc4
GHdooXb6Byr3a7jRJuB1PCzj5b+b+/EEubDbm00pKwa122luPblJ3dhBsG0Vrywpset1P11M8Kvi
2Rxz2cWSUWkWnSmkrXmKP+wlEHSAS3pjHX9A4cezVpKHPpmEy0T0m1D8bJniwsVCu6wjRqej8z3s
NG+wZLuLAscIda/orZ0CNWwlSVa0mScSitX1VS8j6tk0dbAL02Zb1mZlIZ1Fv20LbaHRp8TtvM61
RT8Fx6ZkQjPMUA3GzEimDLyaeJkWmu6NceBDrt0dRl54tBhSXphh4GyMQiLkOeoWZrmry+9TGqD9
3s5MHgHE4q5d2GEwzajLMSU67odJB7GZ2j/KyviqazmmpAdbmI1tV/5Ku+zx+rfibSKDckNZEkmi
t5+JfF4h1vtaJG4gJPfXzfA2kcG0iJAyT0ecg0DLHS07FU3kRFXn9snIC8MWL7zzPrLBeZwWSVxZ
wG1aU9NXtNdQss0bSucPNXPa+cuTEOfsIdsJKwwDaO9LGqcTWw7eBetJizlB0SJsXSyKedEjVRET
EiiyO/V2DR30+ps53GfZrm1vJJ7SzjJ0XBhjQKs1KqKN9AJKNlBT8YONAkFZisgR51G4mPBBAub/
jjAbpcdznwGAsXNUCZO4rd3+pHI7dMi6eeTJj/H2kMGLaIYKZdzLIHAQborxRR0fsgkfzPSLfBuF
P687PM8YgxpkyqdKbanD57tOeNVD2UnbVa0eInKqoAZ+3dribXqxjwx2lOOUDSoFe0sPkGD6qUTy
ehCJ3VpQVh5m3mejDvAlNLowx4BG3+lDK5XIU9D+9gj51VS1LXAPJHfgSLctd+Zxl3AdhcEPoUMa
En6CQ22hLl7eZeUJskVWs486P5p+jPWtIB/LcFVUzvWd5aAyG7UXUqGWCS2BRqXpaF1lt2WyS0AX
ZWPCMLfDwjpiAtE3c95cDwdUWNnWqUi6Kh2QMNHz99qqffFBm3lsqBy3YTtbtRK5kpiO86gGKgRu
gw85DbZEvjXQ9bq+jxxUZnVadUEMe0XGZd1K22L42aacsvjyeVMlTdV0RTPZ4UyJpHo2WDR1JkEl
so02eWu5KR6nciXsW7m1pbnn3Gm/ccqzTebUJWCeH8M5okl/tO65eMvl6L/uXRrsmEceOfvyA1I6
m2NOnRG3RhvRvnZ6sWk/pL20Fhyy0l1a/IzfqZChxKtr0Hvl60k/22TOnVLpUkeUmJKIVRtlHyJQ
tpOnfyQXpHvj/bqTyMthwr/m2G7BdioapUdlw23a2u3LN2EeX+NYu5eT+CSY/Z2BMpkthclOj7td
AIFhqSLOqJaOFcwu+BhCVCLfyhGDPuO4r4XAJVBGisViG3bC+6g8xSDQkTtpHVgFL/e97ODnn84k
6zQzNJI0Qpiol8d6eiHj7fW9WU6LnD+/xoQAclUG6tAi9SKDPw75LH9OdvJ95ymoaUW3guYEPDl7
rkkmELB6jP4EJepoNJ1vvMXbfBWACWvyOgdVtFdeHPWbwOO8h3SPLx4O1aiKfdQD86jQMB6FDsRd
Pdoczns6cFfGxAJjTyQyFpSsR0X1B4owrTMJXtANtibt5AYCCIZD1F0T+kb1XdA5uYXlS+W8TiY4
AGVakBpUU5Oukz6QFMxYy2tekWT5CjmbYfBpDPVoBmcPUj9V4WQNwCJdpzPhtJtw95LBJSJ21mBS
6pXO7z3RK9x8Fa6CTe/XYJQR/jDaNjRL1MBtKrMs/OoEslChxws+bpxevam7XchLmi1fJv+aYDMg
adSPIAiBiZKgRXJAXu6Y6vdCUNsp8ceAc7J51hjkMPQ6lEoqjxhMpyz21GQV4YTJp4LYaN74IxQ5
L41BEbAj9EI9YGm0xEr7kCqIYCDkBu0/rbKiCe+6wWVYPNtjIKTPwqgf6FB5NBTfcFeiXCJxQu0F
IhkkjKWzDQY2EKxoQ57jcYSZOV/9VuyzhxSEWEb4/0i7ruW4cW37RaxiDq+MHSS1kiXLLyxHMOf8
9XdBvuPmwDRxyvOsKu0GuBN2WMsOb5RbDcVV0a5u0f0EahSv4bSdQl1lM45EjeIxhp+UXWN8mkFQ
J9d2bB2bAnU6e/8m/5BuXEUxXmPo20RZJHiNzq2OdF0iTOzBpkDkGPkJZl5nYdt7XMUx3qOVQysU
IyzNx9JDHU52OT41qsQ5FE89GN9Rld2MCgRKRZp+0NSDWHHSwm1Pez0Ek7/EcyU1o4BVOBrB0lMa
pGjEiH/paX+JeV9HXgWuCaxmYUuhQTArFDafANVEKs6UGOemWBQ9a4yxCLYgv9BG81HUpOdYLTgi
OF+cRcuLsl7U8wKPrEZyzf4iVJiB4ojYLm5fbZUF07fwCG8nyqJKOU0NcOuByl3zVJTT3/MYD2vD
3r7dcCyU5fKLgQ3Z1Ame/eGAObrkNtdzJ1ZhMlrpGTO3ek+99e8Z81UVGIcQ61JmjhPEZUesu9jF
U4SpCyMYAX3JK5/wvhfjEDRFK3ShhC/vy5e4f8unsyAE+5fHczoy4wXyBuh+RYoFCjpKFb3l3nQQ
PpTH6NA4kcelTuJ9K8YdAHymLhq6JCLPwJcKQX/4AJLmF1Mmn/owf8O+lD111W0yyZotCa1jSvYy
B2KpHpP2W6Yqsy2p1WH/Cni3zLqQ0sxnuUU9Ef73qMw/htE6VmXN0dJN85YlkfKYSQB3Ze5Z7uIl
tSbEsGQ6G+3Z7I77p9j+kIopA3jAFFWEy3/n1kk9KrMuIOOlC9i0ndV+0I/05ajeiAfeyixXGvMh
oxksRir20DDsP7gKKGOJZ4LisTyWwHPTeK/UzctbnY35RFM7NU0VofylBlRWfLIAr50GwneaVycn
I3Hlx/3rpKb1m5VfJbIOXyVyAh8MK1/qB5KUQD+2oyqIhMjdl7OB7YDcZiWISQ7FkiJ8EljEfGqe
K386qMf4Rrdrd3B+wkmYnnDDo66UN3V+JVX+t7JYBsZ1JBPxbD6RA4BMnyw0jCXgTsloU3vEns6x
YwSh3TjC/Xur7qgB7oH4I4/shfdDmPQxJZFUliaMb5F+tFEXjIqAdy7hmPh2aUWVdBW7RqpssGMN
QiMZady+l1Zmj5xTj3wazupR8xqvP6rnEjOIF56NbEBw49OuhDI2YvVy1hQ6Ztga13yQ73qPtioS
lzwITvYkgF15ceqvNC4mduqHd7lvHXmxcdtOV7+BsRyrSjDHpMHt/FzBrR2L2DEquULQBYT7dNu0
mqs0tpjaK3rW5zoW9zU8OnLFLkpA+d8Ri1cO39SalRzGaIRoVDClDa3Jo1ujeh3NoAVD475l0pv5
zQOsZDAmErZFo1c08Y/lNyu+0chZmS6tfijB/qUKIHviPbM3E4uVQMYUhijOx3HCroXe5wCsrG19
Lm/n8HkAGxHBrBMiI/GjZnZLhdhm3HNqFtueaCWfOuFVjpsWedQIMiCp5U/YVMvt4aZwI9fy9Kfu
hfK4aU77xIcy3FYZ4LGrioj1PzbtLZp4IUs84X1VPmcI/xh6tgd9xCA8JwBvZ6bqVRLzQQ0zV+ZJ
oj2UoXrqx8Qp4+zUYy+uKKqAYEsC7A0nMQajIljk9KK0K7ScB4M4YiLyGizU9H9XrutvYb61IFho
oRsYoRmwFUhLKsO5+IJFF9TD7PACiB3wGIl29gHjmnOwr9dbtqOJikqX/5XfSQ7jKYs6GbNELslD
2wqdHFSg89/kVCshbIFFQWvb7EmDZET8sYABWkZeV3MMdEtzNKQ7WKvRMADHbrxjGUaf87oFW6P8
JkdPhi76fYY6af03IRr/H6NVhqwrOptZZbHRhyONUeJDgUHD2OueEnd4pbSboo8aEmg3boW/WDY2
6al+SWWihzgDcFzDmrBr6m5hPozImWuOKmyGxbUMJjqoQqUDpAEnGx/MT8IFAI0eOZmu/FSiukeB
1viENpvqdz0Wm1jlE2m7OYPmT80xjRCKyK1EeFPd26rx6+5YpzJX2HRSlxlJVXo0MT4WXkbJ444a
bWWlmmpKmqGpCnaXGSNOR0WhqRv0YvoU94B1e923VN7/ZxxyODfg1FQlye3BL2gtAItJePvzm19D
lyhBCDj7dHYBNDEBQS3nyD474dQM96ZxXNpP+6d4Nw/W12krGfRjreIK2MUqICSjrzFJtpY59Y8w
KFzixcF8MS+VJ95Pp+ozcfjl8U0tWAlmXkRqj4UoaDi0oHyRJqSWgVp80Jtnzvk2P9NKDGOoWiR2
c5i8j7MqgNiJ/PT7QuzKo+k7Vghyu/N572ieSMZuR6FQK9nCWEVr3dRdUCVf98+0FZ5Wn4xd+5zS
cTHALYTwlDmx5Yn9m6w+Rsm5bEEX/W1fFucs7O6MBhTEpZuQmgOu+7Ystbsm4bFE8EQwkb+RrLG1
Ujzm0io5qloYJNGP/UNszgGub4zxBeI4VGpGgBEmB5JPzstBf54eJ5ucUocyQGlO7hcfotvujbv/
zjFhgx5+ZV5qpmkgQ4aWo4SbHSfM2NSTbbpLMHiaE32eXSwSurza8WZPaH1e+qtWUoemi8a+n6GB
6FUvxxpwYR4wmwG9qHi5HwKi9G92/tYSGTeCjXhhyQQEjtZrjrRMRelnLC8sgEhIiwDYYfwbKlIE
4atts1WbNCmkxaQTADVW4xeXAmj9QmZ+4hF+cPyVwTiSHlN5AN0AWETW1fY4mUGo9rd1rp+USvQ5
+kp9345TNhgPQmoikyHDxppwUE+Q+EQXGUQ8/rH4L7oA5rf7MyhNHON5X/DWq2p1oezw3mzJcoPk
82e9/p/R0dTn0RpuvnvXcpgXoiVYytB1qE9RtnTxc3zS7lBUAV1e6hZcgPnNp8VaGuNgwrSfuz6j
/thTsbSeesKdPOIuZ8zFdkH/Wn/hYWVuuzQMRBkgZ1ZFljlCWpKwsEoEHRB76+R7aD3sf6fN16Cm
XwUwbiWU5UhF/ESFaPIoWDSgXTFtdtZBiN7/0JpnE40wPIiX5aSYb93ohlh46AOQiPE0lXrO3zX1
+kMYT4PsBOsGKuLDz13f90qjG8Oryli4If5fYElTk7/KY/xM00/5rGt4JmLle7Dp26xBxZEAObd1
6WBE5JmPc2QLrsyrhW3b5FUyk68UTV2UAJTGWHX6CSPJBtjnk2Nqfq+z/kZTuWscf/DhV3mMv4lk
ZUibBpFjxL5KGFDICusOZHGAuaf8gfUrR6W2I9VVHuNzstYi5kynP1ovwZAw3Hd6mzrGAGJnWgMT
D8JxSmwe7tW2V/0llaWbyMfSyoYCZY0BZL1qh1f9s5k7umg5nONtu7arIMbl1I0cSb2EUarmY/Qc
H/KH0tHfwvvkixKAeQ9PKeE5x0ZA4vGVlndGxv+0+qCYC935DK1XWQckwX1XBKL+N729lWmwrBNa
LOphOy7UNCo86G9QOPbFt/Ij7TI0tv4FA3kcneHdKeOFtCQtWiWkySEGaXLEXuGWtnd5jbbth/DV
6Fm2xE5rQy2dqAPX7DZ9WQCorB0UsCRiaEioglq7SawXC+oau2N338eOTCpvX394R2X8TlV1Zae2
GKR4n43yzSNdHON3sjlOhuWa0GZJQAkIgZGMn/Xp1kh/CMLjkh20v9mJ13TTMBQFmM2As/h3hpjl
Wa6REMNJaR4/TU36RnL5iKrQQSxAj2JIpz6ZeDki1fPfY8VVJmMH6aJKSkzBCEss/QQgAfCVu/BY
eflz6UYeb5t72+qu0picX5lCKYpqtLpFOQhLvxA8bFmbvIUmnhTGBEK9xy4cgZQ5R+k+rGxpmry2
Frxy/rqvgZvjeetPxoTa3moUkzQQRUNtfIhPBOQgNBRwx/NEzodilB3QIGEzCyg81eVdnB2HxSXY
RxYKO4y9LNVtjfhAxrD3z7edM12/FxNfw7odEqkDA5tQDU5WxXfLwiNO/kMmeJXBxNROQf1RSNBY
o+NXig+GFTTVmrNqm3ZzN9v8JSmeejBB1WgnNYtC3CQQWVytuqvzh0jyAdG8f3fbbuPXudiCrkS6
GSzxKOLowNxWY8WuktCO26CIvpqZvy/rD4nJVdhvrqMciUDHJ+kl0qZZXWMQigLHKk51Al/YI0fg
pt8wZMwaKrooGixUSCIUcjLAk6FLRrlhQcFzNoGD0t4ooFrkSXsfqfjNS12lsdWVKiHyMmE+1K3l
/rOYAL8rE/xF7YNE6+wpzZ5G5ET1qAdzBR1SAbQxySelWDxRAFgvvJtlJp7SxZ4uZF42K7bQYYlH
k+26l215jNzatALkdo4aDu6YGcH+bW2a0ernM1+nrWTFHFuMdEXi/VK+asnfdPtRav/naxiMF+/r
rjLaHJGwwfaJ6tQO4gXmCyxPC9J74qDGz2l9bdrQSiDjyIW0T9WQLnGOxbnQb4vqNaucJvq2f2/b
NaKVGMaTL5bRaWqJmsngz17yTDsJWegWX+b7zls8SoanvlquVAEOktcw5Z2Q8ewKUothbgCCp0on
7IV6kXox0W9uuU02elV7uk1/yKouFPZWW+QLRpZqzwy0G8wSfAciq2M8UNII1EJ5ZaHNN8XqThmf
Lg1DIkQ93F9HPqvkSVcfzfyB89043oGty9Qg65VyOmP4zws09oBYcANgVZCt1Zw2MO9LMf68WkaV
zCYy3jp3q/xWrA9YWjZynsejRrrzndg6DCkXs62G9zO9L+Y5y0E+/uz48OYgOCdityfFRolrIccn
irLPiuQZ5GEMnyWOcW1OtKycBgty0oBizADY6U96b4De+CrMqznXTvUs2Jmrv9HK1uINt1WgfhVd
FM0dgn1H7kIN77SML4n1fkiMCb7EvBV/YPPdn85d6YoX3TY/viNpusoxehi44CTbhqfpKh6giiUp
jCG04PrpsgYBuvo4+dm9cghd8b7yQEzlJqjk8caiN2HD0Pj6JY9JdNKqaxSgTtDH/ORKbuGTU3FI
7mrgXfKAvLZrUStZjE0UuqnrejX+fBrVThHZ5puSOBW+7+gDtC8QBEwL2sKN9VeB4dch2dqBuAgL
pllUjAYaoturtbsIP/oQiYjBAyXefoFez8iSVDbz1HcCHf9tXAoeknsVkmFX836WY1OfFhB4vmbb
eV6PxwTasDSFua8x4rLoXxKEI7B6WR1nQJunKGzRYNQ1sRBEKGaHg3XoFCyY3FtO0SF74C0Ab1d9
V5fIRFgFs7LEeu8lBdQEsPBzoKSiDQDKgAXscOLC5ot9JY0JqkmfVQ0c6c/ZKto7X25oDS1yp8fF
md+rWthLcJKAFDZvsGvbzVw/Hf37Os7WidlbgPd0S4zOFOgLd6arGU9m+rx/SJ6KMG6lJAog9GR0
Aq3iFm9rh7SCM87uvhDeYRhfYo0F+G4AG++SEFVBOYxsLBwF4wxAliE77sviHYjxJc2SgjeEwM6A
dSmmXwhw6kfOnW2/X66KwW45lr0ZzVaNBJYmDBQQJPE7DFRmtgACG+KWr//pSCwvQi1PeTFgd8Sd
lfKDbIKcstY6pyNdsC+HZ8rshiKmpIulK5GbxGPyPRG/aY2qO2oze10KzFMFqPRq8VgXxXkshGNs
ZRyDe58N+T1p+aX0v1En1BbaYx3kJ8AUE9rUadUXK0v8SE+8KayxxtXaSbn4WroAKHX0zAYb8ul0
FBSUYLExL4TAtw/fagkl7rp9KUaTo8gc5WLfkXjXaaklowTcpq0dY7GsqrPbPP2rQoZhiaakiIah
sZBPGVq+qtzhgxvgWtcxMFcanAE1dTM9vEpg3EudxXjjd2gvSeXFECYnm3kcN39QpqsIxrOkBGN3
44J5dQoN8U4cAuDFHPPjGLPmKC7ns7B8pJmVGKIK1H93IY8WuleaH5cct8JxYSwDaT0SuZRm9FJk
8RQlnyMwOdXFA4l9jgluf5irCTAfZhBaI5fK9x4KkG8/xA/5dwG9sAXzgsUpj+z4wq3VcTJLlqEB
MLslQBfRA6dc0++Mda/tW+ti1B8cL9Nb+Hn/iLybZIJBRmRDV3NMUgx15Bng7hFNwSVKcxBmXizY
rtatHDUTDPp66KScPvxVUDtlPnlIb6tDg6SZctNXH8w7Lv8g/fU7LkynhdFV3M6iieC1Snt8N71X
PUt27USueiSfyPcRkE2BdZIPKXCpgbeBh8J/ulmWoMFKkm7E7g3CEmgn8s+NFHSlkwsf/5sUJqns
2lmLQ4Wiqc+JLwnGTT2pfq4D388U7H1RMu82qequbtPQgF6stbA6uhcyBsklfAbeJO50wcKrW94A
9+ViOPmRsk+Ejx2a/1hXBmwz+EGjkwkEdk6E4jgalpVUqct46Az4/zIbg7RC5JGHJ9OweBUyeod7
WkR/x+rcYaP2SkRxPULhJgSeONA82vGSJY6h22WHh3YwCwddO+QmD6eI439YKlJzig2xTZGqafKE
7WUlKA31sP9VNd5XZSKDgSZEYSgIPhYRz1M2y07ZGZG9qN1hCSMnFA2ftLLuJkl6biPrVA7Gczen
iZMV8XOuvEnggNOL6qgTQCP3oOjIJzuJM7s1lfvRekiK8axY4TEcm9RWc+2tDXN/qgfPlMP7CZQ6
0g8pyb1isoIY3Rw9Atjn8APAvbbYNxdDQawqAVxXm45VF0A4HUwHLYvHUmwae6qwLdOS0VZCbCfn
yEnC6McEBxaZlS2X6UkW1btc+FCjtWiGx7qNOBrI8Z46vduVZgzFoFYFLYMs852Brn50X5VB3/xV
QL3GbkZKki9VaOYYqEvK5LltCtvQywdpzP/qMFcxjHuu8mqZUwOVIyEKrOGbqiagnlBsSfk7e/ol
iO1uhBHFtaZriTQXEb0Mu9cg1z1ZwRD0Zx596Xab7Zq+vWdGq2+kGwAskQm8hHiS/ArwW+TY32AH
yOW97//wELmei/HFmO9S47kcUDj5RImDp6MEyG7MXDe26qsH/rL8HwLqVSDjkKVoioo4Qq6gp3Z1
pGdrAX3ohi7whzCwg52jCw+AgHud1GWtrrNdQJc4GQg4ffVNALZr4zedVxQgvHDr/rmaH3qZk6L8
oc5wPSbjf8tIqRvwytCXP21QpV54HwetS/Ew+M+7P5SGrtKYnE+YGrPO6RDi4GPWEtLKQLirDkqw
ePQ5qR0LDOpxfPBmgLmKZFxw1FjDZBYYKLE6p9X9fr4fVU42wr1ExolIpdCYcYljyapfYaIz8cNv
peJoD7KfYUZGeN4/Elce401qrS+Xmo4Eqg+Di5ZSQD6kMTJnmhxkDm/FkieOXXQQzDhN+wZzR+rD
6BkYdhJBvT5iuDIFjtNflmN/fTB246GaszSpsNeDhU7qU6bD19bVTv8TiQP99r8nH1dRjFMZdJIk
eITQ6sbgDnT0952CI/LpvCMGLC+g4PD45BHvR9iTy/gWQ52WaaiQOlMnLQB9OwHvhpMGKKxchle5
sr8CtsrBkb+3r+mr9SbyQOq2s7vrwRlHQ9q+THUBCtSJhRNpwp2QNhhT4OGEbofwqxjGuYSdIOJR
gtJelA12HIGSyBMrZA8Zp6/FOw7jVswwCTHoiKAXFi+RYs9jEHHnqug32ftmjB/ptanNQpQS0CWQ
gGkFtH5HAbkYcFQAoUbc9AvHxrfbWte7Y3xKF2JNpxXfhzfRQn+kA8b0cZzfy9yZMeoufjsaRkUl
4OBKmmkw6jjNkRlmKt6pNZYKBiMCNEz1rGhJZRu96EZT7SlT7ESS7O+fcfOzreQyWqgJspZJA839
F+UomgUAJ0esjGr2vphNK1+JYbWwEOicGBq5LZLs5ag3lzr2lCTgIp9uqvtKEKOGurlM+kzHCRrz
oglOjsFpdTxH48A50LZDXglidTEMB7PM31ueP5GRFiBS/8QirQJe03M7aK+kMZooRKEeFwk0kQ6g
myfUticbdAHY+u7hpZbJjrz+IHB0Y7tTtpLKxDiSRtNs5aHkKr1dHOs7YHe66Yf4Vj5OJ8y9fsy8
8Ww+Wod9XdnOM69i2W4yCG3rbljQSNIueKBRTGj1vrTeyRhyl/j5Ew/5jCuROoJV0odpmf/v+2O3
PlAdzM4gyWwOX8tj4aUXHgAFtakdW2eby4WqD3K4UFdZ3inhx7J54lwgxwhMxplYhjGr5ozJuwGl
EgydZ35+OyVQltkf/cXL3fHQfDAfeRUhji9h4XnnMjGsPgH4S48lCQH1kPrzxCvS8O6OcSRpnbZ6
kZhg8hEvzXwZefPd24XklfIxDmSRk0TIJgjQK6e864P4O3aCJgfES270wJs34XkRFklCzlo9lgFb
B+x6M/gZ0QZiU0oJzLc88gya94EYLxIOpTmnIx5weRGkuqtrN934xtE9WnL8Xbk1rAvKtG/Adp6t
iLRwVPBUdPBYOlve6GNmAOP4vDL8tiZcBTGJoyKIBbQBOSqADoJKGAIiGM7+Yeh97J2FsaNeUfUs
bRC1zOkSRQFycFvKvdT0helSiB/3hW0b7fU8TCSuW7OaZsqDkZS2Iblh6qbtxSIc38CTwtjPnMp5
1GEzzG2ag1pMjoFhFmDDIEzun2Zb1a6nYcxIGJLQWEBj76qR8UHpqm+S3NuTmXGWCHhKwERhoytb
sdWQEYqhp3YAWeDtrvLOwZhMbEqDJtaYwNXaw9KetewQD/7+Vf3BCVzvigmzHcnBzGdCkym5BGhz
idcc4htqN/8LBCHnRGw7uSkFoVvaSHErkp3kOfbEUfcUmRz3T8UTw4TUJLTaJRyhzjNYf7W7Pjx1
KWe4jfPx2QayrERTqmQWXI3q98NbonMWAHhHYMy/6MdOGQka72JyaGt/ACAgDw2CJ4Ix+mEudcx3
08GLKrzp54cs6S+x9GX/U2zXtMxfCsa2E61M0pQyhxJThH76nF8CIPSf+Iu8m4jM2koSY/ZGKVpz
GSEFaEFfAqCZQ44lsBIvezEYMNcFKGVwyrqj3x9TLFGgHu9Rur/kdj7zak7b87Grn8K4hjqxZjM0
Lel9bCJ+FYPuBjARZ/lb6kU+wUOuPOZv2My55Q3TbL91rrfNuAzsgtVRnNDF2+l+aGV7ILeL7pdZ
7aQ8fFae+jCeI2oG3RwNvHZEA2jz50585jMAciIG22OMOs1IKgtWUFW13yfEE6f2MZbQIyIzp4aw
PZJx/WZsT9FEJRQPHXhC8qKmdnITPshg46BNzfltQVJuOd0PIbUHTwIWAnHj131D4cR7nUkpllas
xCXBXLNkXdAkkIraLmZHECcnHn9kMicU/+HV8UtRdMa/CHnbCRmN+Cme+6cxAPOVUweDPYO041id
/ocxS3qAnYSG7SjGBJwxgHlG9pzZJjaayg8AvA0kNDA7YM7w+pc8zaHau3pVpTiaHIWAmhkbX9Bv
+zgIO4/0f+WlLcXEsrclw7r+LSVTk7TNaI9Ky0sQHYeuJU9HueMRfG2b2i8xbFMnbdJML+l0Y1h+
A2WRHYlernHmZHgymJiZCrEu1COiQVLWt1pv3ABEVyo+7yv5H2oJ15MwWl6bJdGGFhfWeuVnCu2Y
AT9FApMWBZaQfc0RD7yZW/oNftM7C6Ry6HspIt6f//5GhIAevKSFu7x5kaQvQ3nKJhdNVTvvI3vW
LnLH6cFtqt5KIOODi2zQ5Iy+q0pQ6Fq1/G2OJt1WTQDJddMPzoVuWtVKGKOBkx6VZSgRWpwRHbB7
2pFveflR9ysHQE7evrRNHbkKY4sjXTFWwFrE2z6KC7vSgsV8intOYrXpB1cyGD2cQC3V1TXFjjOf
6hEzp2oVSI34ZdQsZ6gbxwgFni/czOVWIhmlVIs+SxU6jNeAKBztmzwwn9XRlo+92980mHsFUdfy
tn+V7wjFO2rJ1kk0axQI5t9h0xI5zRVgE9XuEWVKe1EetRr0T4r0PVSmO7XUHpO0qqGqILNGDVaP
NacZZ7+qtdvMmp1YgR4LRXMLUFkweS6Kl2mExy3DuyImV0TFiCwFwdOtj0anB1VPHnGsZjtRXH0F
qnwrj50pYkjMtqDklsNN5Q+H4VQf1QPxeaGBdxZqvytBaT1aY03tcyzv9f5W5HXFeRrMOJwRkzOC
3iNpMcW3Kbkk1iG3JjyrnzPyOvdcrHVqEHuKxLgb0bDAe1G/3xsaE45y6M4ZMPLFm7/c0Fx9IsbZ
xFI8azkdliAzweQqIFUlw2tN9K9CHkfJthPVAaAiYYlRYdfYdVKB1aDCRPgg+EnnTNWrTgKSPO9b
4Wa6DKqdf6QwqhCFZi+SFJ9qag51fl8VH608KLJvMq9FvB2EroIYnUglLQklU5DeK1NtQJlbKdIP
b8KRd2uMLhR9U4RdjaxObT8b8eOcfMm709L5+7e23b9cXRujBxpJtT6V8MqgGzP4+sBqou8rytGQ
ucMBgxL5TXYX2rWfPvWH5PR3If3XbbJlhCQM01ICpjGAyylUfgzWRlq0/LvOx/Wc7Dh6qpiVnFXY
DEp/6IHkDpf4VAPP873Tnj7RyUpK/bl/uduagpVwQ9IwEv2euK+8U6yJ8mxinRuaQg59MEBT2mMT
cGGFNmul1lUO49HFxQKCQf//tdLiQgG2Q9ukiBTB/oG2nxorSYxjL4xe7pQMO0+I5mPpJeQtzYHS
97ZUTxlxpwicQNqdOT1mwPsSF07KsmURuqhIigJwIR1z5v929o1pkKhQYeFDH+TZ1+Z9W9TQeeQQ
my/+tRwmh7DUuTPqBH0VOkqgOq2jfTHvo4t0Ll67E8Wflm31nF9a0+d2DbaysrVo5iknJ3lKygLN
fPLSAegWswTE1h7F+/qjEaDC4WTfzTuTF3Z4Qhn1KZVUneUaeacwd86AxKkrjLsybTifjyeG/n1l
DZ3aFEAqx+eL8tJeooDORi4zp5C7FQXWF8hEAb0XmqycMd8iju6iYd3jdpacqvVThbNBxjsNEwVq
PcmVTkLmkZdf9egURp8EXulzs4e0PgwTAgC7ok2T8W7XwsfcC48UI5subMYur5e4OSO3lsXEAaUs
ZS2vaA57Ww224WMP6Y0+5RrsqSknyYtO9WHfmXBu0KJebaUPahHmJKWEz0rr1eRHUp+H4bgvguMx
WDbDbAnDMSSYLTc6y65bOwNNfWsFVf1hX85mwWl1eyylYVrJJJNS2C1iqTdN92YuBbE0H5Oh8mps
polEO82GfFMZnWGrS++PxcWyStAGJnYoAoqYJA9m+1JiyH7MW0wLft3/gby7Zv1KlIRDtuD3RVPi
V3lhp2LzAGQTTuFhMz6s74FxJXUJrkoCbDhXm+qzFZ77ElRmSmdLmWhjLuW+mUI/ilInwzadoY43
uglMaWlx9k+7+f5Y/wx6HSvVKgppUsse0yjiKTwVeH/ER2DB2fK55bxwN9OntSTG38Sdoln6gJI4
itSP+gtknWmhMXdQSH3ozoNtXl51TBWd29dKteMv+wfl6TfjhDCnOJpLkuK6SSANoT2GdiJ8zxJv
XwzHqVqMH8KafB3WtBeLBpYdz04PJllJFZ0cugSQvX1hvDMxjmiMxbGW6Kp6ozSojvW+Po0v42AA
IrV62Re12TG7fj1JZFyQHJv/DwJAeQgEG7uyYCVbAiMogLDy3/ydxEJPWZY1JB0l7zDrD5N8kKeX
jsebs2/moHX5t94rYt7OMh00q1XAaLyqykvJS1Hot2afqOsrYzzJ0La6aIhYvSV5MEcPZf0SYs9j
mi9G9UOLeE9HnjTGnwgxWpqljnAemR/kdPZDAwsT1TfwLPjxNPmaNn37jyrBuI6p0rN4ACyvaxbf
BOAACh87JLnCaZA9K/MsFXWbYNY+jREv7XzfE927WcaVqCnWmlsAy7kmCOVjAKGEYPMaiQX6qBlY
tjm27gXLMbA8gxqaN6MPJAtAtDVQI9TJy6C9CdZ8s0S5L5ajD5z7Gz0CUzCIzyUjimyg19zn7Yip
g8EP48VRc/lUKKpjVtptW5pfBrOJHWUR/anXnlS9vFHrzlkkxZZ7CbzwBjgIpZuyKJ91Kz+afWNn
MYp4k3ZetMKO6tRtw95Bue+kmvXDoD4lYxnU4nQYZ9622jtoxO8XhSFQS7RwF+w2SW3FctrX8O5D
pL3UUwME8mSwZcFyu0S2pfhz1Jg23pW+JZVONAEsU3wyks7D0IKtFoU7SosNGh07Vo1glhe7KRsH
g1SYY+gDqzJ9KzFPC/lCZC1oK9Fr2/mYd9FNZWLzTySg9sXzo2rdYZw9RZlPZVk58VxzQB6oZv9+
yH8eO2C9/rcpm+KiZBiNkV1puQ/l13Lh/H9OqJZExqn3kdaUMe1KT5cJCAipVzuC1+UYGqJokPOZ
1wXfRFzXxV+fjWVGEHWpSUiEZ4b4kPSOBVz/1sGmHyBMox/JKxKCAaSr8wGjXrx5pT8k0r9Es0UG
pFQjeK7gepNjdK9iU0F3oxcjoPB7+eu+A9mOlVdRzCO1TZYOIFloUQxYNgEWlSocl+iShE9CzwmU
277xKolx9nIMFEq9xP6whs0ZjPmE7UUz7am4H6oPSv+4f6ztyHIVxrh93dATszPoKGALK+gGV1NE
mFzFOdMftPIqh5rFKnObhKgSrQRKooYEmWHrFlqCbXkDWfJ8npL0GBMtcZRGsEMjvDX04mXqFzsL
e847kne5TBjozX7IWkr3qoH3DYtzUmcn0ucFwwgksjORk0Zu5zzXUzOuv0/R6Qc5MKanG8AaWvJJ
itrbDkTU1uTvf0feuRi3MiEL0fQaz7y0v+mxGpdL/tyPdt8GRnw3ZW/70miu9rsTu56L8TGhUIuk
rSjA1zvjcHfQwIz2P/Aq84yOyRk1C3tPYOmj09r557JE58zAKPOMc8Gh1UPpzFb/yehNR45eWum7
hNZMp2Isagg/JqoYzEvkmnJ22D8856OyAw9k7uMwMaHKevNoqA4KuNpykHhINpyjs6MOmRhNjaDT
wTJyr4mBGr+Egi+E2HTReK8q6lB2viY71lALcjMAXB828QQqpkMbVOiBAOdeR/U7c5Rv+9e3ya+7
ihfsWEOWSaEACFeIU1q/bj4l6JYrU4Ep2iHxrGayU+lNkKozcBK/EtLey/gTwEIfso4cleKz1T6O
U+hVBOUSLebhn3L8ITsB0WWWmqt0YLDMZ1uuMjuz6qCNNJ4/3OoIrS+B8UNL3jdjKkjI6PPRN6I3
uYvsQvlSROnXoZrtKfwexp9qqfCXavT2PwDHeNmlaix0xJI+IkFol0/Vs/bad9NjNav3VjvbJJJB
bma+7Evk6TLjnNo4H9J0QJBJBPVFnnW3zzrbtNSXREqCyZh5Ck2D1p5CM26jx6IM9poAvarf6gFF
/gY29vM7913uRtyGzh9KbL+8IYuwqYlSKSfU945O/tlEXYJCcevPjUcRRIsT8Jh4oJ4cF8SymKhx
j0iZw4Qq44gvZxgnKfREkcdkwtEUFhqTVKYoDNiBdufshzhfLPPwf6Rdx5LcOpD8IkbQgO5K13a8
0+jCkHmiAb0nv34T83ZfUxDV2JAO0mUO1QALiUKZzAU2CtVyOsgK2oXbRrvrniI4fvyYUzoqkaoM
wFa7PozlY2Tta1twU/6mDHD5XFwo0qsokXYzmpyGQAtyBI0aVER9egP5Nd8+4oXhoK3WMw8Z+sme
ry9PcBBM7tRPRMvnBNKpHjHdZNJ8xX6uEU6GhcWYVJ3rxjadBLkPGTUqFVNj3KnLNanKygKyVIXi
lSAHog+5fchE99S296/McLHAIGep3siIqPIf3RmpWM9IQZ5r3xSgNUnRmIHWTQGAsQ/0y/FeWeSO
d7HIUA6s0Temmf15kqoXyQ4FYeIma65xscHP04LeUZFiBTYab/JYrnE52Y82sudQKcTAkeQTXJCs
YoSox0lvG0cGGc7ynh77r3/SC7H+KdzLw0TjwKzJOOxZHhj2934RHXOBo/BC3eGQNE1KWJNxNBxs
fbrv9c4f5x+TqQsep5uAstpV7rWRLVCckDJU4PT2uBj+ZAV6/ZD30B5Ujw1GjjDbcv0MbD9OVxa5
w55MVm/MEdry5g81vcmje6bpIbVovxi9D8m5HftfNOu0GY+v7HInPaxMyM2ZsKvONw24w/RIwRGH
tp5iOnOOx3ErSuCJ9pZ95dULi9Ip1we1/7fgjlfGXjmiw2wnyoxvQthqYRyq0G6WsihEl0Rn5B5F
V33cgD/vgGHe8Y9atNeez0GLLWdjm5szIm29dQ0rviUjZKbCgToa3gCROp0yCwoKZLmnk3WqlzwA
rMd4JAx7u8vvJKvx5lryZpDvRUpiiMIMAQ6pHA4RKN02+InwZoyID2eCxgrc/Af6MZg+vIh5lbfr
H5fN17i8dmTbOTpuAOkW5jsN6XsOHqLuxuyC1L4Bb5ZjFYfOEJzZ3xjVoC0M2jJFsThXnufaCBuW
fCY7JsIx7DOMWjKlISGh5rZvXSxxLjxEdVPQEhvaeXiInAqv3hn3FejsGeEY8p8QF4uCJhDZFZnl
XBpGC2mYTJRIDYyKW280lNEkXL3ORhv0yywcDRbZ49y6SDMzlwwcIWlP8cB4Zh054T2TbrOc+hOB
FAcJ1L35LiIe38aky/Zy/pqBKbKiMuz2Kkb9lVOP+VzdRepbNb4qg+CS3r5U/jPGV4HBDDRD8RYA
mJJveqcGaRMfp2m5SUNrfx3jBdvJF4PLUCbtxDKqGhhlZfoa12je0qqDXVeoUSaH69Z+E+9cFsZe
0yuctfvFbjUTISprbJJrJ/KHk3UuToOPwo9buDUaUTXBNSZaIndvjuPSF1OOgzH0Tto+EGOvN7u8
vCMiUQ6Bi9jcdYknqQ09c+zlULyb4c5sb7XxprLfJuI0IsmW7eK6ctlJDlikkmahUaGNGOx0r8pT
70N7AM3msVft4+AbceRPs6c605GdhvjlLz8jhzUkBOtfFyF1zMjcCg80wX7yj+4zrfLmmEK9hb5d
t7h9P19Wy77xym/w4oCUSgnsbqIvNhRIlN0yvVZERmeVF4PWRBGFdUJP5XBmmUoNHWyIzKk5tWD0
SM55Hp6Ltn7VF/JWDJDYDs2DFA4oIL0vKdrYyPCoNMN+ooV3ffHsU/4asl8Wz0GPVkvSTDQ4cNEd
6XgTtZ8sRfBFrwOOytd8SaWX6DFDATNu0ptaDt1ymH3D7k7GTAQ3//XjqPIV34HQJh1zfMqOouMC
2t5J+qLET3n6LIkalUWr4tCmSMcxGZicbV98t8zznHyFMkcZvf/N58EMxs++GYdqY4Q2Po8x+mVy
yibfjAWp8O2Oiv9OO5jnfrbRYMKwjxJ4Y+uPfowaEaiKd+URQ+1eGhie+o3e6y71xhM6Ur3MFdEW
b/cErOxzaKPVBdgwDQy3t+AmA+YEaBNlYqmazwiSOsGOir4bBy9qMWP2mAnNN/MtNdEP9yjRH7Mq
IinerqusVsWhiqSExZAMeByy2RLW3FvFIHI33fTLR+trsIgGt0UL40AlMeIYOo3IraWt/EoN+tlq
qqdxmDzT1gSgwTzi96ABgZafPUZK0kyCkgh8nxiHtu8/S0QRfKbruKR+xL4rUCZzMkwqm6jCVKEz
gS0L0vHR8vpXp+ujirky0i5zOYUhtgyCCTvQqHsJ2CwVUxOgkuDLfByAlZk5DpVC7XCIS3n28t58
7WTqDXr9ObPk3fUViUzxeJEoWk5YyTeBShjNDiqdXJW8Nn0pCHx+499M2E1WUMLiSbg7OsgYe/vf
NnbijjdxQLx816Lhmpz6N1GIvO1yF3McSA1SUyh2jYznUI7PJCyO5mCKlsTc9le3vtjggCjukQuv
iYnKDmYs7d4JH1jFPPpsed2RPQE0FzHBrQLxkMIVPam3b66LbfZhVz5Ci6EZCra+Oq5ezHQ8Vfrs
Wd3kN8Ry9FEWuKTIHIdOcmjVU94DnaxZcmRSOzW1HBp58rxHc+R1n/wNwF/WxiFTlMiI52IQuTIo
nP0W0g8fFD3I7gYiqrFt3LjY4qApXZJQ1iEh7hV5eAJHXWBiH5OmFCDgJsOSofxnh681ang1ZdKM
Wk2DNsTFa918cu1bel7c6TWCnySe8RjdiTraRFvJFx9xti1N1XRmVoHIfBZ0rQtGbvCo5aC/d0UZ
zu2S4GqZXJSjyapuFSNeAq0POT7J0ffRMdxHPuuL7s8zNKoOTP+o2EGWNj1roueV4GvyFclpiOzK
DFvcadW0M0LJC1XpRk6qP0LNy8fkwKVEQE4yNnQWd37aPbXKU5s/GIPgttnG5osVDl5QIqZGqbGH
zeDFwyluXSrdZCJujd88Li5mOCSRFtWWWsgDeej50T6pLPf1j/24PGKEVg7qe3LK/hGpeW9OJq9P
AwcnZWeBybjE0pgouxm0N/lNwhj3jssrqFCRGQp9Ufwtcg0OVEDSnHXUAmCW6hHkfA6Zz3YjGDnY
rkit3J9Dk9Ee2rxiSWppXx0Ur8WLtAroi/psHVrQvGLA0iOPZVDdCCeM2EV95S7iS5eZFidSKqF0
2XnqcYIOUHTsnORQHlQQBGM4WYDRgt3k65ZK2lhTyUZUJeNrr1NnHFwj31+/B0Q2OCyZo6Y2NQyM
eWn8OZ7OvRzopUg7W3DG+DIl0tKtnSL96xkzWk9SBxMBEnGIJAp/RGvhEEPVG92uYjgGxTCn2b+2
auSoVPBRRJcMX5VMzbjMQxUCmIw2M8e4IDqmIX7c+NnJvmGKRrkn3bdC0Gcf4prvcQiS9mld92ic
9qrwToeOl3o0QdoR32T1vkETbN8d8wE0zsmXAizc132E7ds10xyQpNBjSTpUYz2z+US0+1DY7sZg
4ZoBDjYWxRryJocTkt2cOSwYSQMVfOJ7lstefHa6mLp74olJSkSXt8mhSZup+mxTLA7Cj6CLZtNm
1iHc22h+j4SBkOAk8HQDFERRaVbhRMt54lDbVbTFiRt3UgTpg+1WzwtG8kOCSyXPVk2R3mEtZ9qJ
7s64RDFQGrrfr/vG5qdDCkRRbVsz7Y88xipErptwzufQBKc9SZ04+RKhdA6WHmrPTjgGVfp63dz2
wlb2OLxSK3XJdehEoYc12pcP4OxEWsJECSA9Clt1N58eK1vsOlitbSgxkzOy4bYO3N7sNWUc+x9s
QqJ14zsbBQiow752r23l0DsRMYXINo9lkTnRroIUVnrAB9x3+/5jaDYVjCptQuZqiezvqyXSUNMI
hJfRs6IeI3pPsjMC1uufbNPnVyY44NKMCdUbNlIHKiAXJE5mfuhy6qHAcd3O9o5pJrFs9OGqFneQ
Y0uJepJjcECeH1p6GNAaZ6ivKXkO6XPYvw6jID5lqPcLaKn/2eNLNqZFZ7CNQSOJKr3ThJ5UJ0GV
3Vf29z/jNoL4y/+tjS/aYLmqEslowplsh7Uchp7hkbti/29l0fZEwwWbiL+yx52yzITvGRSnmmSe
OX5Lmqfr32o7hlsZ4I6WUhZTnbNEXByhfAEiIymEcPqcHjDxfNZb826Jk88xwcgccoNu3phf9VHz
B7xtWuOrboIuq4Qmufwud9bz9Z+2DWiXreYO3pI2SV8yXYuh2afjTkrvGNeFYb2U06ueiwhYtw/H
xRp3/uo+zGy9lxBMRDdxGmSImRd6WmxRZ4fog3KHULIzq4lHtCDPU+eMS3Ye0kiwcds36eqbcmGC
QbIsoSkilE5T7xUVr9IUAzZhf8iW+UCq1B8NBElR/HmBfCakgYJMFg0DCDCAH9GzdWkGBSwSDTnu
8sUj5VtZ7GR6arTPWRt0whuCuek1DOAwp52jPDIhbOkpd71vf4LCpD842u30I97nXvJHbEUXGND4
og2tqwEckB8QB1FVszq1beQmphVcPwLXkU3jCzbJQIklMw6RCiPqaXkzlJh3cMypd0qw9/6dLQ5p
9Pr/pIETcFPnQd27VuROMsQlBc/G7Zvu/06axhdtSg1jZTLTrV9yy8lM+dbq2qCcqHd9Pb8JUC52
OPywa0hSQ5FP8wrNDXf9Lg5k3EVQ+tVdMQXddfjQeLFBuqRySgfEk3FOfCuq/WqQXWXJHVOWfcHC
RBvIQYiV9FlBGdFZ44GA8lU/5S9z6tit0x0xkYhXT/aiQALlXmCWOcDvjxg0FX+OUMwUAt82jTD7
mIDOFdm0oNtnX4kT3jE5Y/v7dXOiRXIvEZC5kqgdsch8RE5hrBxMl7qRJZJ8F3oJBxx5V1ha26O1
tfEYRy26avsACcNPhT/u9UJwngWL4ss26P+cjCkHShH9hFo6mYJRFri9yATXdalEtDbUBl6vpEE5
PBFtX/WCUHX74f3f/YIXx8+e0M6KHYYsVQe5MOmONSO3u9zt4AmNP99Xr0wrpj6JQqHtvouVWS5U
0eJ0BEEczEJXbBeDjSoNrPsC4uWSDwnvu38rEPSuPqXn6kbUAi24VLWPxOIqQG9poVmIbKFa6jdn
JLvcaV+8Da4clIGUOiKqHtFnZH9fWRuypuh6RuBQRH5eeJZxrvX99RMmuFw+vvLKRB/WBgakAVmd
dpbkb0p+qpubiHypRA0zorVwwNFNNFOzEF5f2qk7Wc9KD/lB7e36akRGOLyAwLNl6CA2xtzvPaG3
anGH8O26CRFWfJQDVjs2o7lu7pm0zegqAYqIfizjzfuvNpLyR7mei7fzndwWkiG23SJQzBI/1N6g
KSi48Nn9dwXP+YSBneFxAfobhEyt6Y1ycqT9IACj7Wz7ahEcUsR904Uo5SLabeN7xai8KEYJzdAe
5HbwsxjzzeCiTeXpblgKjG+i4UBOC8BK5mHiUbBegb+rHHwMtpVHOpuE7fETwtytyF1cfV+Sm9p+
EDgKW9a1rWVbv3KUYUhs046AFRiAg2Yqo8qZIrhKfUDr4psoQ3H9oYQh7J+tFcjv90OBOr2llE6L
dsX2h27spBCt/hi0r5GTvL687ZaY1VflApA81u3cZvoBtvK/xO6WDoIR1gLHkjEqIHHcVx6boVBB
1xN5f1QOXv0AHlFQXK8tHEevIb7ReVnoKJXfdvtSESx1uw9/ZYmDFUuOo8UiOCQjSrOSA/XUQL+N
jqbfB71nfCqZStnzEIgkmgRoxrdoo+kOIUkzg3uheIpQf86Ts7nM/vXvKLrS+LZsnHk0w+h4XjA8
U4BnYMXpgGdMdkr6LipJbbupqVjEJgoxeIVkRdbCoWBD73kEnk8QiS1auh+69CTP/V62xiAz3v9o
gReT3NejVtzr1QhHRbEv3On72KOu9nly6wNatlB1E5hjCPLLsceDAzSWhmqD6e3ngzi1MaUdUxzv
EJh/0AmgGOUmiBEK35Cd6E50DrZ73AnRDGIpskFs7iCEuFotuUb2Rsnea/kgxzBm/SOh/7zbpSl1
MstDn58ASDedc2WU21UDVOb2SAHqqqSAbaJz8i4EcatIl3PTX1ZmuMgcam6tNenYzXmsfXt8jazU
LfPEG9QKKslQulZNQXi+fSD+M6nzz/ohjJa27nHB/ztiFweljko+KKFAdTfui0KELpsOs7LHOUxR
9kPcIKX40foxnVu3dtFh9Wjupl21y3ai0hXbsV/8c2WOu42toplpNaAWoYFj2Wp6Z8k+oU61WP4y
vCzjYexE2a7rrqLzb32KA58OM3vwKA9ymPlD4UVVJ9hGkRHutm00vbLCBbtopp+pudxrNUZY6CKI
ZUSbx37F6k7Xy0YuZDbTnx6SvbaX/OTAyDNFc0qixfB3qymN5qyiDiD3yl6j5mEg73ZF99ehajMW
WnkChxvaKMna3CBajhTJsfvvcb7XhwNdAl2UVxWeKQ4tKBmonUogMIoPxtHc47XmVn55CB2y/8M+
sdW6OMwI7ZxkIAeCK0DPgd6ahZfT+9j4ZNS5wB22O/wupvi3fD5pyBZXrCb1oW6rOO0u8m20/pQH
RAVvomEfgV98vE1W7rcUttEoE86uqSJfS+i7olXnsMl/XHcM4bJ4jJjGeUzYHVaj3ZmJPEfH6MVA
D5UadDt9FIrBbxcgVvvIMHK1sLSo2zHtsTBapZZraU9Ra9+1c/kSJaYb2uRLL1UPJcTJGwLp8FmH
pBPeRq4ex5E3y8+kaN0kkQ6DnR3kSBWcE9Guc9AiQd1kNG1cCFp9U5kPtIVjCapl1685/aN5aLV+
ba7lwmCkmsr8poWBPiaOsdy31jeTfh37v7zh+Ef/kihFWUU4jaybXcONkyIkUp/qw7CTPO39ujOJ
lsahjBR1cYh/THckv9H02rUlcCrPxr2FVrgUpFwztQWxiQDYPrxttZuZaXfjlLIP1u+W6tOsN45Z
/KjKR5r8rSkOa6LRxoAui2eXGRTsWbFLp+F5IOG3MP0yLLFo/I652pXLm88HjJMeGphEQWyivWq6
fGurzR8ojhjEtGTZBI0Z0iU/n0SJaLJh1CESG+25wNhiPzhU/3LdJbZv0YsN7nobTOTkiQpvH9P8
0KjLe9wa4FPK/JQ+NRI7/9NeB2Zft7rtFRernCOOpK1kEuHulg2PNm5cHZviFgQmeSk4zKLlcZcd
SrUJvg3ATM79pb4jSexM4/dUuq/b57BtnE70UGT79atXXFbGOSHoOwowQ2M/c1Ri60ABYmN6ehDA
4G9uhf/M8P12tWr0UTrhspMfpKcG5GwYuircxmehcfkkeaJ+9u2WyYsv8h13XWoWlcou8u5b7xfP
eHd75mNeILswB1A/d+mT8Sjs09w+YpdVcndfoegqyElYRuwpuh0O+j4F47y5ONMDK+83O3N08q/X
PVPw/fiOvCiW0f2toOFK6neg1bPBeZj6GREEK5vXGEjrNcPUWQc0d8dm8yTncgLswBibET4WiWuL
rrHNhaxMcDclaJ+qObd6AK/ml/NBS59q67nTg+vbtXm+VlY4iAoTqJnMEZKiRYJUcnkXVYHdnEvj
vlShG7IEpUhjTrRzbNmr+6SZLavQmJBdHMH10lNczI5eCla1CU+rVXHwpORjPhboTIbcWeWkyUHv
Hsy2dUordfpRNAS4fZZX1jiMKmozp22noaj8qThk9ywECD3Wqz448R5ZkVtZcK+IlsdhlF3pihHb
mLqJIz8yni3rx6C8G80bJZ+ve8d2OuSyNMLxDLQNIsOowEa2+a5OjrmJuZRkp+dPneVbyWeo3GhZ
Jog4tlOEK6PcIz629LymH5VKkp/N3NpHfe6SYXEWo9un2uR1YEAr0vjQZ2/xOLmDEp3lMb3Xwf9A
VKkHEQTIwK1BFf2wzfBr9cM4OIPGa9pW5oDH9y77kNEYAhmy0wrervLT4s5nBqWNK59EUiEiwzzc
VPJoxTYasobaW4qHHglMYt0U6kOynCVV1JwtQB7CIU/d9UZThx2SKJP6MjSS22IKIkHfbxuJ5N5F
C+Pgp9cMzC3KGKCNQU2kfm7owwDVtPTZ6vxCdOcKoI5wyCMnCxwlxs0wHzFfvrc+6BX+H+QVzAt+
iSBWXsKBTz21dWZbWNPoMha96sk6QETvTtqBE+jP1CuNlTUOfMY0InKYojOcTbPagexTSGJlpxza
lQRDA9Ku281AJKS/RG6yebmvLHMoZEATC/E6LncVHCBD4szqiwB9BBZ4VteU6nGRWIhZMnSKltAg
xiQQdfFazz3tWPjSYQKP7eN1o4L7iZeRweS6PiMzha8nnTPjzlxuJGHZkx3XKx7C69F2pV4s04QL
g415SGDKWvbVfvArR/ZkB0NH7vUlbZdZL1+Kn51UlaYfTcYSx1qms4De5K52E95p0MYsRGPBglOm
c+Axa3FLl5LVzip30ZHKTsESMwey4uf9LqWnaYkEyxNZ5DCkSMtySkp8MRUiPNqe7rSd4qMf3L++
iwJU1Dn4yMMktaoWFaRSm59lyONInXar532QRqr3d6Y4BCnsgg44Uao3oa4iuUp3j1JVbAjecNuJ
xJVbcNChS31sjA3cAuxImA8gmJPUkCpH1OREgaimKvpKHFrMTTVak4353Wx+qmrq1vkdCM9H6VAa
BzWaoUq2v76JgoPMT0zSeRhKu2JusRxCrXbk2JPi79dtiLaQL1AtRa53SoTpfnn3kdwL0OWKUqaH
yY59/2YLGJgEtyXPz4pqe9zqIXIxRTh4NRhKyKcsDfrwu9V9ColoPlng8PwwpN4tY5v2eIAsrd+T
yLUGV20eQMIqOL/bT9OLH/JUq9RY0KffATIqa4coDpwvxVvroa3whkDoKn0svealFXiHIITmUzMl
aSKDMBrqfnaNbK8kz7Fxmian+yPK09XiONhQO7vuKw2HLFXR4xRlbrPI6MV4t/D8UY0quO6QIqfn
kUMp5WocwG0BNrVDbVf7EQOfcdrt/s4MhxxLmKFxsUcgHFfPsQKAr3epaGRc5OwcYHR1VU8zG1EB
m4Gn2ad5OpkLyPLfo+qOzkKOHIFD8AmZsB311i6R90mQE3eHsx2w7gvz8RsYym+1HSjzMaolztYL
DhmfliGjlYVFhRBHHk23zMDFlaYeQQvGaOSH6x9NZIp7vdRRmrZZyl7e7V7TXkr0/k/hfWSJfPA3
j0ZimKqpqYrBN1lLE7gEUg2GsnODAR/Ww8J08XIhX9t236R+scQtSQbPRIaiG3rUoGJ1ZtNLyikH
97+K3sXkXnPRmL8Xiv795r1/scrCu1UKI5xmcJEUAMbkdTizgHs66Y/VD5a6o9789Y/K9qtFchHV
pBmaWSXs1QlCHILRLHLW4sBsEzdu7m1R6mT7nr4sjoumBrMktUKxOPnIXrZ47H9EU0Khwe1X0sUO
h4tNVWRp3Xy8kiaPbWJ4KEDwJ+3yoH8TjWGyLfo14L4Y42AxbZS6ixfEbgiqDhBW8SfUgq+frm38
uJjgIBFpiU4zQ6wnymJnnA5TTl2w3OmjbwvJULZR/mKLg8ZWW3Im54d2MRScqzY61YMECipTdDFv
I8Z/dviKrGpDP6ZguXBQE5evyd4+JT4kRJzygET1Udtpbh1IwvMl+Fh8YRa1tIGkGTxwbMpT3M1O
WQj1QgRf6yOuWx1h2yhNy2SKtayxiLHNJUeC0iy9sV2of3+SjlBFDTBpLepBFXy5D2hZ2SUQ5Ylm
irM85v+EaOqLvmSilJ3gAPNt1dmUjJIloTRT/rB2+j0oQQ/0lu7Dw/g+Bv3ZjBwbnMXtGYHxV1FU
JVoeBx6l2RRRmwKPy/JbX58s+Z9KFhSEfvOYvTglBxydlhsysvzoCQvCHfGnPZtojtwKXZGi9h7R
cjjYUEswAxoaRtiS5EDQCGYf8z9q/bqAO19endRQmQoJVJzxeGpA5dgem1iATL+5r9DPZpmyzrRd
f76vTCPJqcTSKNMnpgAMikGcYtOXbpiuQ78XpRu2UeM/c3wkNdGqqhWW4V+0H337Uo5HW3uHsqtz
HXA3YcJQdOhDmTbq29zHaaRRg/AiXg2x3D5Vcnps1PzbdRPb8cXKBgfqrZZnhT6zlnG0KIFQDWT3
rvVc4YE3ex+sO0GLzmchDc6m36H50IKYEipM/OyTYaltCbV5nFBQ4tnPi7KzNUEJYdspVja4YzSN
eZMlE1oJ5ofOs47avnTRrGpBrCDeF0f7HgQTgs3cvPFXFrkPhup+ky4GWtfGxfTHRtkZkKgso9CJ
ultipl7SjX6qVs9GNxWOrb8vUe5f/wmifeU+51IqSpkvuKNpdtQt1bWaQ12IhsK3/fLy8bjTpoUT
0g5kxIOPfJuym95+ub6I7efyZR/5W5mqtYyJJ9whrR/uWmd8iXz1vfItFJuyPfWiAD3yjwKbrM7z
SwC1ssmVZLqo65MI4YA34VIsHrQImnXand2Dvx2hATnM5V0hmnLZfkesjDKHWl2WsjJZqkWQwVkI
qKfiGOJJ9Z2Z41UWZrdKZrpRUZz6ZHikVSHItAg8hb+nlYkOsTQyTzE8ANhSBZqQckdkgznSannF
mJYIrwDLo2vtPuTYC2f4SnpQzzKaa3RVTM6iu72Is2Y7abXaV/bDVobNbMpNTYFhJoqpgGjXuieH
3mP9aJH3R8SKK2Mczii0yCXJQqQVLrlfT0gUqLXfz4UgLNi8dFZmOHCplLFU4g7pxaa6ydWdPidO
2Y2OHv24fhJEH42DkKKzqqhPEBKHHXjQrO4ohe39AHKJ62ZEy+FAJIuHzjZDnDciP6ea04IQZLmX
a/+6FbYpv5xqNPPrKh7pjJP3Z0cw+qZNTaZxREkwWoz0zDFKZ0peiWgW+kM64pop7iwrMaEqYTw4
rEwVu+VDQp1ktziqDwl0f8AAQeaD2h1UU/EOFbqT/S4qV21f5qvVcs/2KG5DRdFwpgl5MDH8Jds3
0XzK2rOu3JZlUNQnWp51y43sYB7PMmSodNsxctHFyzb12k5wx54WUqeqM5r92bAxiInd6WSczV0d
iAVpmTNeM8UfdGmOEtWixAtDv6nRLPV57NESX+1LE8Nh9NN1b9o8Gqv95U661qVg8rJYX7I5+F39
Fi6Gq4/760a2wWtlhTvoUtPbVmTgoJN/MTNAq0oKprLJL3z7ICSu3I6TVva4A29avQ1egpw57uiP
t1kwKb7pdj4IX5jDBoUoASPaRu7o60MOXTtcDZ5h3jZQa00OUSSau9yEl8ui+MKqIYVZlJfJ/149
O4hWHGoMHBOP7vpvvaf4NMhehC1oAs/nS6skTbRIZ01TaF04EDDMEWnHmIbU83xq40DgKOw4X3F+
vsiatXoyGAOOu/V5Cf5llrHO0xHTJz549AKRkJsAS/ka62hHpQJSU3y29DhW/2DGfk6BpfI+GX8I
VrYZSK++HocgSdZMQ9/gCHTd+FVGadDK9CO1Sgd9QX5t0qcSo/ByYv6TlGhClsJbs6p3f/kbOGgZ
iqkYK7PGCLLf+1rA0nfKIyhJ0W4AjkIBZgqOBF96TUptITJ4L7yw3EGcOMvue9HrhJ2qa97CwUpi
2Bg/ILgKWYmcHhHRBh+iOSL4Ep08Dk6SoY+6ZcJS5qO1Q8/LQ+x1+/l+cC0ncjsQ/eoHMZeGCDR1
DlNQ5U3DhOWEWp8ciUv92Cu+JgeWbI3uRF9LsJV84bWL00HSFywxO+hQyKK7MYjBz/ZHuabLKeBL
r0qU6ii/ZgBm6xYCzbP50kyCBKhoJVzQUg0oQkVDg+GXpfFDqBxZprdMnzUoRvX3ub3TRc8OkUEu
RLEtVdKkEJcNQSvDv1vH2mRF7WSC88QXXCN5yotcYylCcPUpljMUr23iX0cIkQ3299UjwwIYTqQF
M2ZFA2M49+RbPogaGDZfpSsXYIdtZUPqoxk6SLjG5mN4ZEyV9PCRl9mLqhUCcDc4dChlq69NBeH4
ck49Rd8Z7ftQB5oiYhAQHVRe+XwkuWQ2aOj38tfRZ1ek6Uo3IyPYQXpTRImxnUlY7R8HC+jsNInZ
dKwBRP+X0qdGBQbZYUwsl05zq/lMhkG0mQIn5/ODaWMvJi1b3JR6GTsSUlA6BlG1CkNeUn1ssiZY
wB0J9XkB9go8ki+1FhKpJ1nFaW4nr1dGdIhiWFp2rrv9dtLisqe8VGaeUN1emNJzG6E5Vt/Z5t5I
d9Lo9cMhMwan0/GuF5w1gXvyPe9DX82GHYPos14OTX8vF14Fzp3x0VIP11cn2kIu8qj0TDb6EBmZ
MN1jqM3RRm8eRIndbRLw1RZy0GFmGWkUNnKkfGsOYC0NwAkIciTlEWT4j9rOctjNPKVQXPx/kKay
JVwJBEwOU2K5JFJv4BXD6p/Vk3Q7v/ffjPfBnSEQUtwUBKUbgc+IdpVDFwwhkWxMAWNV9FjInhom
TiF/+rsvx8UdWWyCaKWaEUKB9zCW35owPwA/vetWtulJVp+OQ5QkoqlVszBqdIFfCDTSgP6DQihG
vlEsfAI9/rPA4nYwjOoF0YktKya3eeo8L8qgtewpM3kLklnTV0aZ8e/8nVA7Zts7Lta4bWxzkgw5
QdibESRfCZpskTQv9tmb8VTcMupxZJ++Cla4/Wy62OT2tCiMwW4YKX1SUScmr+p0DDHAgzqlubOr
czO7puX1IsWB7UD1P6s8ny8kF6PBbCOEIva92TzR1rdMp04EDrONXBcrXAZqCodyzqYKlQ496Mc9
rW/kPgDB7iJqMhMth7nRKlSYbS2FskvBCLR9y/KHpHayyhVTOfzmTr2siAvhdHCbzG2GWwakbmCP
QceSkzwMKVxycWUvDxjnc/4kiuh+c/AuZpnjrtZnQC6x0OqPq3zy6tt+Z5pIfoJ8hOkmIJlMHdsr
RkF8/JuU2sUqh9QgEY7lfoRrslyWmjnJKX8o3fB7h6Ey5VV6UPz4KFWOqHy/HUFczHIYnZK5x5Qe
FpvZ+zE9lpGjDH0whpkzZs9Vl7uRSMV1030s1sykQ0EZgh4/b++QhlNchrgVDPteqo5m+gnsYaXi
Xz/qmxeBpes2EtmGYfNVhxSsoV1U90gNls3LQMdTUbSHNhENXWwvxkZrPkFtEYLQPy8GZOtWrJlw
0WJ4i7RjKP2olAfdEkXnm7hlXcxwRw5J8bwye7wA2F3AerOiY4FSPWP4+SMmnJUp7tDNGXSnetYQ
U+MFUJ/BluzY5q1JkRjs/ETI17SJWitz3GEjNZ7x+cckSXM267tybN0ue+uNXa0Lujm2PeKyh5zf
Rca8JDOoJaATDsJG9ctUftfJ23Wv24as1XK449RPRYYWZlza8XkKCjTg5i+kAw3zGKjBsMtjRwMZ
5kHEHiZaGndxa2lstxMaZ5nCJFhUQDMX7UNb1Ja13S6yWhx/YysQWFIGBJNdUB0QIe/k1ClOc0AC
hI+tABBFJ4u7qklFpKyvkXNU6gcpqpxp9nPlEfzA17+YYOt4fu7U7jCSt2DriPYpps+FfppE6cwP
jrNf4uDLvvG83GlemGME4hTkM9OzmnxPDDkwUOylpXwP9PVrCwQSPcVsOZSYp7d6jnZEyp1ULw5m
Xvn2QD0bB7LS0IXZaA6JSUDtb7bV7kgSeXHY+61ZHa7vy/bLYfWjOcgpparVdPb4Gt3ocXTNM/vo
VYApyRuohx6iw+gtR8xkoswkynqJHO1/SLuy5rZxbvmLWMUVJF+5SrIk73bsF5aTTLjvO3/9bXjq
ixiEI9xK5iUPU+UjEAeNg7N0mwwGdVUz12qAU5QpNlSSKu1bGkBOMD4buVMi22c+VIFkEdANcxbN
8wYGjYQ6qNE/L9MO8zx0l3Zx0FNiD8hWELnwFeVHVeXoHRVu5bq25bCwghlJznyx5WWG+i8vcNyu
mKw2gf7eVSgSDnmSC3TwwjDKfZWJdhUbeyi8ek2oPhnyA3p1bpEA8LsweVlGDOAJIVpCeOM6vK/C
gNqEBj9FSxEj4FvImW90fqV41788/bDXjgiDYGOe0hotmIXGLvZkoTlIJW/OnKLTNRMMetWhNokR
pXtqArBiInUR4tnbQGu43evDaeG1XHDwy2TwK8iy1NRyhONF4Jfjfq4qa56Ow8gp1l//cL+RfU9J
RogSI8ul1t9UMr4MLXm6vjWcO+03ou+skusgoE1o2q1oU0H2+rnbIW/raD6S0Uim9buG4w7XPQ5S
ZYzfh/FQGguC4SrOMfr2PkaI+cuP6wvjGWFQJk+gfTUgqHNicZ/Vk1VNjoZS+nUj1+MbhVVoFUPF
NPUYK5m+EHO2e3kfBh9m8p0finL3iQELdRSzTIiR8c72Cvo5Bau5DV2yr79pB9pg17/GjzziJ97q
GGQQC6Uvuw6XxGyg47e+NdTZN1sBGcjoiyZM/vVvuZ3SNTVTRH+FAYlgBiXmqRQzo/rM6Ud3SIkc
9IfMqo/zkYr28Rq1Nt1jZYzBi6YU9ckkeObqfWEjU2EZQbDLjJkT5/DMMDgxzEoI+mE8h+oJd9uX
Udu3PI28bXLqy1JYeh4SIZTSaiyl8wxftfNDcKflVuaVNnFaR7KrB0oh+C8dan2Tfbm+bXQFvwHv
yjrzRipTkaRagL5cEcPitBKj+IIv7/6oiLUyw2CGLGhQuAqwyHkSrMA8jsE3beC8IbZzAysjDGa0
gZy1bY78ovQ4ebItg1w8cr4t9zmqJbkTubxRT453yExAEtXt3M6QSnIa8zR0di0dBV54unmGV0ti
YGMJKnTOGTjDvTIcl+beDEIb9FeVnCIN0HMuE956GMAw+1bARHOJTSrcTNmng93zaI42b8TVehiQ
UJs2L0ITTR+K9FJ057jbXXdn3hIYXACZI2Y5Myyhlu4n4UboHpKSgwm8JTCYkA0GaecY9dhcfepj
ctZknmACDxJYel0xno0y1pCTpJ2vlUMeale3JhQH0Jqd281Nolujh6L2nl4dI4bcOPfiZoyvi7Ku
E4Vohs42eSSjWvUaHqmfsweVN+3CveknVmUX3B7wLQBam2IOkSxFRi428Ahk7XE1uUV4M2SnEAIB
U+jNwz8p7+tuxX5rg8yRGsIhiWcZKFHPdoGHCsjKpNpWwGNz3RU3L8S1IeY4LXNnyCXlr/wfqe90
E/vTJ+//vPuTxN3aGHOwygn0dUuKHTPSH4OIacfOMuV77gzzlvOvzTDna+yzQOtobVFWbvL0XY9e
rn803uYwh6vLdLUUxUByBvJs6igDhA4IbpxR5hxi3uawzRvoriOphFc0XtAFFEhRTnmVHqBh5as3
UGvmdd1svhVX341t4lgSHOiAbo/ql26HSazCg9heZ/VOu0eu3uPlyTmnip2gr4Za7qsKvpejB7V3
Es0uG7sWJsuQHkEVJpLGub5xm5i1XiFz+YoxlHmkGDvXH4iPdJA7vepnaOTaqU21Lgo3BtVCZdM4
prB5Pa/bbol0sqFIigb5uF+fJGpRilpb4poUyxcS3YW8qsr2/kmKaKiyoSsGS0FeBEs/GpTVITg1
YDJBjtetbjCzD9Vy+sgqeY2Lm/u3ssecM0nuhQkVWmTIJXBWDMfKg17t5/sucEI/fkLbd/KDWAsk
NYX9H33NlXHma4rRQEqpxGBivuyV7p9S/QMdJ10imizKGIORWdkBeRDmWNUM3C7kawEaGA0a1xMP
fbcigbURBn2VflJGNP/DiEMO8qF6ovwz+amzxFsZnO4WFUkPO55V6uVsOL22ysBwMExCprZgQBD9
3tU8RPG+fiZHKiQOoowdb+hg0+9XX5Jxk7RYatS54ZaTFtmA/5tCkHiaPbwlMd6wdE2cTcondBmH
5jF0tXNAJa/pww5d7Kea1yawjc2XVbHhT9zP6Sjp8A9y6t14Rzt2Q788LjhqfNIgjp8ozAOoKQ1D
NOmYZWoglHMk4csU765jI8+E/Cs6ZYZapzGCLCevv4lmakfowK8fr9vYTDCsPI9latQCNG9PC5J0
jUNTwlSWAR0rDSqUiHFo87GDqQcjtwinZ3U7VlztFvXRVRpUnpe6qsC56dSj0+yh5+RnCFYby7Co
mlP/J2wt63Uy4VvejTJJaPd9j2SkGO2SLrDmBqrynHVtRiKrZTH4MYCQq65IBBBsHzRoG/UvRXTq
k5GDGDwzDGBMcmrkBLe105YvlP6vy36EsUMW3qtlky17/d1YqBCC0TBoNCoprllYxI93lCEreJvv
6mNxo/nDwbidHUg0e7xB2c2H+do2AyFFUQSVbiA2kH3Jk12wgN1MOwzmvuR7DNbvhSeDVyzY/qym
qUFrUcMwMBONzENOlgn3jxMUmC9bbqbhh55JbomVc87dVvVXly6WGPdHjrcZxwGBZOP0GDJLXXW0
VIeA4KHxZZ7zb3bdra0x3q8JSlpHHayJBzCcOaEb+7PX70Vuwob3ARn3F7ouNaYaMUCYHrQZjzMn
ma2WV8jaREawyoLsWjQg+suAb9vrkyBG0NCTGnD3NcQXVcVKc54YD88MA8BzvkwkLpAVKEyrxUhl
hTwoL/nEs8F4nNzpJZlRrHTkk/6pbBceTFd5Fx50MC20dIc6iztpsnk3r74f43xZS1Iy6HR8LrVa
N43/jRD35kefUdp9GzVtXiZvG+9XNhkX1OchK8wGiBXP73XmKs1NRfwRrLqtbLcCuG5VF2mwurKv
HzTe92UcMjDMcBoXhPhQsBdAxTRGjvZHTHH6am0MGqe5nqWFjqCRahhASd5LwI2U3Xw+Xx65bcmb
0LGyxkByKTWBPEqEzkhAnPyT4UE7yJZoZTYPgnlfj0HgSiJF0PU5unVHJwvfIt0WeYnsbZS/LIft
dy5xX45jhRuTZq3yXeym6D3DI4lSc7Y3lKKI90yiv/q3aHtlkYGPfBDzRqA0HFRZRdo1Ow0zlSm4
Cv7K9dhW51gKCPrVgYX6UNug51yK0q44+MHZILa1OTCLpRBCJFYUwQvlGyE5TBqvUYnC3LXPxaBF
0EhZFNN3HZ2HpipTw42OIWy0Knmhx9ubTXbj1VnSGZyYB9KYtYQ8KTkNjobJqdRPHptX6dy5qpe4
aJlzTWf2+fwL9JBeWyaDFHOSVYES4+0s+6JtHCIbvMVoS6Q0Z9JZf0bPPzRaCz/iFZW33y0rd2TQ
o9F6o4vQev+ZU5JtAgaS3A5Alky89JaX4dm8oFfGGPAIwSolgpUTm1l/yWfMT9cWCQ6q9HHd97fj
xpUdBjn6sG0g9gg7qq94ESi/R6jVpH7oK2AtVC3Up5DR6f4J3PwvMYvtzFVmSQi6GWCsSz/q1IJu
ttUJf3e02RbBQWyTRjQViaogiMNtk9/0XLnM7afZ5RMaTPihCgh/phk3puwnT7Jb+4KNbLN0oF7Z
Hhvw7WWniCefxAEUg4lHihGCXZo406GTvZKfEvkpVXi+wQEUgwGUvKiDZpCB+MotJY6RduR7hvZf
xa4OyPZxAgDe8TIYQEl0OeqnHNYGb0AHfIQcHOX3pZczf6ScF+YYDIqocyD0naRJjqk+dMPZKG9a
0EwFt6l5MpZzH3jieOwUTsMI11UYCEkyRTV0gigy/DHbjYy2arDuIZFqFKj4hN8xqPT/GGT8LFT+
jpig2zFQuQeXIXPGY1WuC5A102S4CIJcpIx9dV/cDh6lzWhtjKXstffJHffLAW986ISjg12yuzcO
1Gy708+fweZ9SEdmoQnR4DV5kkds5Sa4k/fEorO25vhHQsm6fLHGBA9Jr2qRPKCPLZgPpN7HyGc1
HJfdjk8uJpiDn6Cy38YiiuvL3FhhvBv6fdJbSfsgoUNH99tgf/0LGttX38Ugc+jFuRwk8F+jIo2x
vboU0ERrPkER3Ybq+z4JxVf06tjmMOwTqX7TpmHfFdNBqWRPM6f7tk9utbI/tVN6BP/ijTJJllzV
TjCNaKnXdzFZjn1e3hTq9wkau8QsdnpYv4QNcapaeQj72pvaeC/pZmbJcePpUn0Ok49FrM/pLL+C
ap8K9gCNdPGjnIgjpGAZW6rFD6vUGdTGUQrZqmXZ0tLCynuoxLezFcXCEZJWAdEddcyfkm7ejXNk
kVazVK3a5XhnpOrXSar2rVratfF1aUO/Smi1YxBOAULQVu5szXwB3/64qHc4XdAPTebvQiA09jy9
BmZ1VoPspC+LpeWNV+CYR5Q8dBjdVKltvRVKD1ndQ5sGtXV9v7Yx+rJdDH5K4A8VJVHFcHnr5U1h
dYvdi7wmp//AzYsVBjcXSRVH6CnT6+dfofpi1zvoVqX3zp9VYlanioHNFk0RRg2REMfUGlfs629z
HvOqafSzXIErhQFJEzNSQVMQNF4iVRbUoa8l0sP1naHR0zUTTHSlhOOY1TWWMY4OklOyct8m50zZ
LepbnHDKIbzlMOhLinoWR9rG2jbtWVzkr0U7+NeXsx0s/nQBVt6kNoIxbZYRDFO1k0ShHWGe0Thl
Beerbc7JrDCVJdrJ+zRW0xmnx3gnB+WI8jqINO3lHm1gDh0Has6NHd/yHtLbtceL06kMzmZqSDCN
h+6i7EvvNntKNmCA6bLb0Zg/fB4O0UP72O/AuLpD6ufp+rflnS+VAd2eDEEljBAtoc8q8lHjvgyP
5R4D7XZyz2u/5jgmq1nS5ks2TAZYdWKz3KcN+LoE5alNVWsI/1FJ7hjxPWd59B68chTYkSAxl4OJ
AJpxK5cfqlv6VJlCOfS3/FoMz00Z8DCVesh0AqQCD2UznJPunzDyNZOHH9wdYwBkCo2oNlKc7vlQ
7Xt/2AXe6FSWjAYXgUuuybmTVQZKTKQP5F6EsWqiWrmTlRuqOwcwJhuWWXEXx9svBk4gfdyBegnB
XLI3fNq7Mxxo7w4tU/N4Q/8j5fMTV1h+nUmdhiym9HHxy7/dx2PvVK/KyXiMdsNptgRInHIwhuMj
LLmOhq6NrqMQswyv3fJtxrs3Td7yhleB3+JcWEEZS6szEiK1MX3MC/ntkHtT7UTdqaoeq+VdLLyJ
YMKBNxC+GQ6gn5qokkY0YjKeQmJtEvKJjvt16kPZqIc6R3tX2+yun+hNCFmZYRwkj6ou1ikvga6E
/6T54k6R5qQpKIOKxRq76UMHO8J1k9sn7qdNndXH7jsSVF2NKqtClt2EBL/e5TvDlE6qlPpx0FtV
8Y+CsrKE8a9YHDHG8Hr9F2xesqsfwET7YVAkRSOhUj7UeHsPrZxbevRHr7eVEeYeaql0imbAZ9AD
c8A4zjte+E8BSG8WG8Vr6HKbCLq+Xl/YdmvKyihz/SRtoJMAMfxn2lV8ru3IqW6il9nJdh3EYbgM
QtuHfmWQfupVwVcTjWRpc7xqWneCmAqlVRTQ5UMsV0aTQ3GSOK8a7gqZABY1UjWfahz54LSgfFj7
8Wl6kPzFpvwI+nfe1C3PVZhbqGpIL7QZPYZD5Iht/2iUOqepgmeCuYBSBWLxeYQ5lwbTSv1eNjmX
9iYNob7aIwZKJjJ1RkwzM+J77VYgIYu85mb+3oGFMPerm8Eewevb2OZdb5Xu5MVexFnh5q23+gEM
yIiDPsoaXeHQ7tNxr4yFpSx2hvmwjkcmcx02dZYnFsyOQTLXwDM1PKXT01TeEZFzyK5Dpv6ZLFq5
vFClOejakUyrxpt4tivS23LkJ+CKR7lS+7PmxMvH+0TTlblI1JU8BJGkkxwpt1Th5fYISY4XdDsc
Mlv/fh1BeN+PARC114U5o4z+DTSY4oLsQrTe4Fbn3QEcl/jEldWqmkSsxUBBBU/YUSq1AhMO8SkG
oZqMPHIN2YziWXcqLgnUds189TVZ+IjTjPQt4EMRTDvUa0seEJY0oaUWkU0E0zKm6GaShOeo7DhP
u81gZWWagZJgEBpjoE+DEpymWf8qqaEbZcRKx8G5vokcRGGnb5rBCDQ1SVSnUR+0WLKy8e26gW0v
QW4GDKqiKrLUUF21JKCOQ1gZyror9Ye8DPxA868b+Y844WKFwS1NG1pJGZARycvzkh0hmmgNuheq
RyG+bY1bMTtOtenOzW7gNchQQPrtmQN29f+tjwGschJms9U+w+blGB+QVPAVsDrw3qr/cZn9tMNW
SQUtMeU4/eTZpNUpSvujP+iu6RdudRL2vCLK9qG7mGPiniqMorbUMUqQC5gcGc5qmls1hraVN7Mp
OSd8GyUvtuRfAwNTUWbMj6CzPlKnR1mRLLHKrAQcYn2z7HTxycx097q/cDaNrZoOuVh1Q4cJnF71
VOOVFH4YJ1aNvs45fkbTuNpxtVEpGl7xE50exBWKBWIU522NYk7rSt74XtuCHR6LjwAPLMrTxJNp
5K2QAa9CDuTB6BA4V8Khh0Z3sV/i11zdi/p+ND2V+9rnLY9BLBL3Rt4t2MPBUzz9JvHC2upyiwYM
CoZNqueGt4fbheLLyWOZjWaQfJZ9gkIx5QeP/MFrP6h4Q9dZ6tMI/gL0RDiVPb7yxrd4YKMzYGM2
BQjmS2Q20vRRDO1sSe05O6vSo6I7SrlTQ0wh2GMhWkH+5brfypuP9NWaGbQZy6LNRwmOS6uqKZIq
ChgkCygr3Vc3HQQyQ0g6Zb5+kHeliDxt6ISv138Bb/FsdXXpiSnEHXDoX9aSyI5uDUdFX2/hzn9E
hadflsuWWWdR78lIE92oFlrKcJeMaNpcGmuQ7UY4FtGOVAMHGjj3FVt0zaFgrEFOCsCnaPasnoUq
s1uDg3gcdGWLrJ0otYpQ4yPqpqUOBnTGrDl08h4dln9Uz119QgZ3llhCEFPgVaK0uzLcDRkY2Xd/
6RMM2FQ5ukPyGiex88Kz7tW+6U4HWivI4YG8m2k7Nvp5W7AF1lwV85AEANK8/uh20Yxc2I3Rv3CW
xMHPz4rZCq7TioiGTK9bzerdcJdSNmYX5Na7wZq/gyvDa/xPDRAZQ8oKp+GG54IMvrRz3xVVhzC+
6+4jcp/3jzlP6457jBkg0eseoZoBINGs0UUDnr28/jtwA/ohPmJybgeWkKUdkjQYTBwqdKztRxvD
ieAcUVBQu5e96gDp5b87xCw5iya2CshZ4JAixMaqwZPSFiNhHLfnbJPJhC1VnumLDso9RxYPJsjB
lQeVx5ezjRO6BJlvoJzKNudHeb+kQYfDOymQ3uyfp9IujY8YRe2WF4T9R3rmYosBiriSi1QO4fHz
YfwcQYnAg2jFyEFRZy/88is3Dbz9BS8m6f9fHbJImjUlWnCR/m/SEbPrI1JCmVV8YO92Ei40j2d1
Gz8uRplIJRJltTZrnK7SxN1d45/vcv3U80Z6th9WFzN0a1drk6MG70cTn5NU5yF6Gs03DkLx1sGg
RKLK81BAsgEBJcYn7PY0vOZ+Z2H+1f2kw/XQ/bDndefxVsXAxrCkJNYFBTVhofaXItiLce1cXxhn
XWzNMQrmNGtLNF3L1YNgurJwyHonTziZrv8AwJ/7w5YcI3PomrzF0dJu55fKC/aUClD7QWs5ID/h
3PdcawxW6MqMPmQ6Ij8eQIuJ3Oe0iyFqgQaL/8cNydkktrAY6vliDBFGo6EFtFtq6BImPOlD3ibR
n7Dy7i7B+FNIr48ysufOG0D+mu107jw5/Sy/P5oum8QAhGgWSRiPGE6K9pKHwOIEPtHX5bC4uTfv
kIq/7nnbd/7FGoMMU7uUyyQh+SmLT7L62GSe2YAhRPYWsliFLtppw4umNy9GVRVFQ9QkU2Kl5wpZ
U6QyMCkCti/THp1wjlTZNIUQ3wZ2tOeVgTcR92KPzSJUbdWKQgUVhiC1qvDY6rtw5kjzbF8kKxtM
6sCQxtxoCqD6aFdH2hU2U9LsGKui3J4GxNO552vTHVVdhVVZw0QcA7aFYWZ1VeIwp/3zPPtaXDq5
eE65xIabJ2tlh8HcKlqG0axpoblK0Ef0VeKJo20nHVcWGIDVcNuDW4Gqm9CpLp2k+2qIbI2ItiRk
GFBe9mGsuCTChIYp97zi5eZ5u1hnsRccG8toLAkyMagBoxLsoeP0e7pX3MrPbN5TkvMxWQQOzEVq
cwMFqEWPrCWub8005ETSmycahSXdxH+gGGLwQ89GiDqPuITXjf4NkgXXgWPzVK3MMMARTE2RpHQY
L53zQz2oVjFotyTnOsfm639lh3FzPRj7gZj0auxzq2mdTtmZ7c4cX+LMk+RT079JQ25FvBTndu5x
ZZdx+zxuhF6jQwbB84zgvQc9DnH0Z0w0uJkrODxOCt7nZM5Aj7RjCAYqjF2FbqnbSb6Xxv31Hfts
TWVuFvCqadBHF4lC//n1AiMtRlvKBV2cxZJ9U4PK09Toh5CRl7CVfCqwOEjxK5EmB1VEVLcjjOYV
8mOSN24qzu9S8MOYiVuiSArhP9MKm+Cozx34n9/qAmFlWlduSnJPVO81dfG1qrGloLbnXPaur2ML
L35ZB71gVhdxOzRlFcQS9XCqURQ4nZXvCW5Hno9T37r2wZgbf+qiRlVCAFMrHKu8sDRlN+rP6HcD
y+Xb9UVt7P8va2JObTlk2TIMi+rUSWBJbe9D38aTR5XjAzwzzKmtlDAi+pRj5gy9espjIZ764eXv
VsIcWMMcilBvDUxDludx9iXRH0eOB9DDcG1fmLOZtFI2pSEmtOZ4L/ZgTtMkSwncidhlcNtJN+bi
/t2a6A9aedxAxAIaB1hTpbkz6BbTBfIyPBqGzwnOK8tiO4T6BG80dERA6KOsgAO61QXfwiSzhnkY
LVK8CkXw1i3EMStyhvSm22A4E7VIe2yGZyh9f01RHs8X7UtAqtYSJcwMKbktqrftAOqUFFkbgg6/
9rHBCLrVm8IZsmLPXS6h30kpb6ZW8LKqPUFsBJn5XvpW5qB9kJfbscLYURmo1ii9VKHoLgQailF5
SgYNJK/tQ5wGtlAOZ5O245rl8kWanushOhBx+m421S2Uf6yoMo95WkI5b3LyMLTmWZLsrJqPZok3
XKXw+EY3rtn1aWIbn9pRV2O5R9erJrw36X3Kk2LcPkagNjFERadD07/6Q20sQjrq0H2Y8+9mS2w9
JXaXdpwrdusOwjIuZpjTKqpdKpCpVdGNLHnxzXKTj3b/1jrhHdmZd/UNqGqu+/l/QOvFInN426yN
yCIKqtOqqhVAZXIMoTQZP89tY/XGYxd6tfT8R314vyyUOdBpgSCv7jQaPg9ok2mtZSfvddCCV9y4
xaB/6/dTdlkic5bzMarDuh5VRxCRVY/SCAEEJtI1cPM3smTPcXTSzfhlGHOnbtO3ftQOUoBL2ayt
UjclS8uSfR2rXt3hcdY+Rgmux/p7NLaWFMV7fRJdSYE6bKB81XPVnpCQy8vQVtXgKShejbY9G3rs
17NxVy3yGSEg5gliV0qfJNW0umS6lVOk/ZuPJQrQ1IlG3GXwu4J8lFpXWZFW26IA4dtFetLGcNdM
aP9vw9tsqo9Rrt2reuEp8rQvK4wpTj/Stt8ZTfN9icmx67IjCprvuSieGyPZtxO0Ec3Sq0n5Lkqz
TWTp3OsyjnLl1JH6VEqioxuNnYbh65CokQ2un3dx6Q6hMFtGqNqx1tmJMKeWqDzNPdJni36OoCuZ
yZCTv+6WnC379NoV/MahFqJFvtAcZXoFV5NtROcmc5fyGa2FmfJ43RjnbLP9K1mlD1NRI90zZodK
2S+TM/DkHOm5veKCn5mT1XpKjWRt3wLo6zo/yvN9GBZfQV9oj2XKabPbvil/OvsnwqwsVUYg5EFu
glUXHBbKLv7UXeMzIGxukAQiU1WUJAme8CseKi2G65e8UZ0qeJ+ityI1UM8O9kTWTqahHsZY4j24
Nxe2ssiEZlksDssyAjEy6Gl4mqe/Rl7qTweqK6NjbJYOUtMmXvEGdNf76x6yjcsr4wz8Z4acGWOB
KQTxMH70p9w2bcVXPd2nfWKCI3PoVXhfl7kGinTUtL7A7LumtAi7v89lb8XtYeljm5D3NOC8iDe9
c7U65g4QdEUdC8xhOr34lKLnQriRq/s48K5/xM1jtrJCF73yzFId56kAQa4jjuA/Q49PKqZgXeP1
h/HMMGgPWo4SAQo4uFu83gxLjc95zTljW8kfkEn/9H62PFwqSSJoGRBj+EZ1jNFzCfl10873+V0H
kbbML3d/9e3YEnEQi3Mr1fh2kZR4mUmcRUm9eeINaXP8ji0Lq5qcF1Kc4nIsmrtEC075UDllbRzN
OvPjOfYr6Y+QcfUpGSBp4ryOqhYjG7KGGYPwR5t/xO29wsN4jouzw7jlWJa5pg6I38RD29gB1K3l
c1bzUuA8MwxOBHIuo+CCDzjV+0Jx5fY2Kr8T6Cxfdwd6IH+7TlYfjf6M1VEK1HqoDBmaeZKWn4wk
dEhFQ5TZKhXyVRZUjvdtKSrA3zVVNU1Dw3uESXaKBQjhq5GoznILIpUPtCc66b15Tg8041nHlmIb
YFzNoIwGjn1OhLoZ2a9sMzmMOA4LqctDrHW+U/un+M/w4rI2xgEns5niUdCRnJZeusFTJTxROEvY
hqSLCfbqKtNZExpE9SBYGkEzGZgPEKlwrvvEtutdjDCul6tRVCULIEKo97pRH0s5Bp1Pb0U54bgD
zxLjfUMYTv2SIcTok4OQn+boWR6sUOP0SG91Pv3idMytZIQ9BJeKWEMkk90hAvbUwQ2c+bZ3Zqex
G796Nvf1rv/KY5Xm7RYFydXhEqdezmYMmDhti+t2aJxaWB6KLveu79fWNPsv62MuKg0ar0GaVdgw
9VmWit1Yxg+Y13yos9gdRPlGVCs/Fl+SKe4tHZTWJJntXG7RkCs0llaMvJibs242GREuWdd0JNSc
LEahtflo4+zQaz3nLGwfZ8MwNFMzDCKyq1YbDYkKRFJGeojIQST+9c+67Zw//z77csiiEeSZAY5z
Lxxj8xhHzzmGtHkDUPRX/gbAsqzIEuRriKkzq0jKMFX7AfmoZN/sc8xSjh6oanc8GpPNLbmYYeOM
Ku3JpJq4TooMRXz03LlZzXFDzkrYyKLriZjKBCao5PWF4l7bX9+WzRtrtRIGxfPJmNVaR34mbDMr
Vd5i7YwhdldPKfvu35liAJ0IwI0yQlt5Pb0Lw1lA8VYZFgssLZYZf71ua9ObV8tikL0P62gUtF51
ksYRpA9pfLr+97cfHisDDKrHYRLX8oJHdhFblDQn8ciddF5AG4X+azdwea0PPI9jsL3KzFoVEoCf
upgPTQaODeGfoOk4AfTWTDIa/3+eH7bxrAQnsTwV+G7ZMfDBm/MEZmQ/PFSvDd5xzWvlih5VCs3+
IeeQz7hIne3K6f1MGK0QnqRRjakYLLIw/EKxeq11xt7Wwx2KkXm5E9JdIRCI/GHQTuXA0zbqr1bO
IEdptMaoByEi+T2VDhUsSEU5gaM+6vf6IXdiJzlxifA4h49tTBuKJtdiE/FH+oNAbj75FkP63Vws
1FyhTmwnO9qbjUH+/we55SYcX5bL9qi10tAFC8noMHFyV3nCWTnnpyjAmz05o5d2Z9iQlVMfBi6/
/EYVce1hbN/a3GDOIx6xx4O+l+bHqbuTOmTyd138KkKBs4ccuV9m95zjyvEsllmTSBJBJRb1o86j
w3iZI7gJfJryG2d+znm2c86qyYJPqcch8AG3Q3XfT6c8HZDkf+OsaPNJuNpABoBacJtUWWxA8PgQ
3H+KsKAfuzxE3nzXe+VglUfDQpXEF550TsaHtzwGigotkZHlxCO7Km676E3uD9yaL+9g0P+/AgJ5
rDVQMqgoNacdFNssPAtDuUM3Fli1RovzJXm+wcSV4SKIAwGH0WdPuWpLVuIYe7wJkPSOPS7x8MaE
9i/+z+AMjKm98Zmx0sa7sZpBVJP4KbI7bTmDDiG/S03Z6hcIf2ompx9h+1JEhwr6QommsJwIAWkN
cTJpBsZ4lJL7RORc8Ly/zzhG3ChZpVUI8QQJzbXG6xJyDGyD1mUBjFtIY6cXoEAA67VyP4oDGlQq
y0RpRGx/cHxiG6UulhifCKLUQOoNYdGEgRJkxXZTaPUemsoBjRWvSV6mkc/v997FGuMTLSHRiPOM
fjaoLBQDAorWBhGlT1WJNVfZJQ4lXVvs8UjlWetdcUDbA+8YcH4E+8zQlrIiTYXQ+ZNnkU5ke81O
9yWXkqDMO55YN2cv2cIgFMxCM+8m1TEgDpSkutNWppdNqhWXAsdttl+stDXrX8dnWRHMRu805FFV
7CZtVkXzt6PcgKDDPKv7FloWxi7FGGf/mvLacLdx7GKYfvMVji26NKkqsNIZMPZgaLI3d2JmNWXm
ZWXrZkuUcHZxG5svBpmrh6Q9Cv41mBHiRfClabTK0nyWW560NM8Mc/nEKWkl0EYicElSS5ucBAMX
PDThfTsGTfRSMOKkkFQnkO5NvX8YRuLEAWRNU93WhISDjbwVMdCC5YRDGFcI+kyrUtwm3svCH4UF
l71hMEUxu6VuCqQ6yzr2lhoMLpriwzM53s5BYY0Bk46ItVwn+G4iErdFUluDybHAObqsCs2CCayl
KQTMD+m3JjiHiwctfQ25U7XbCzHxkoeYgYLG2F8PTzAuSPKUKq2YKRCZG55o33L0OtmzUxwUV3zl
veq3VHVxN18sMqcnrssyGCcUpPXW7Cypqq1ihDB7gGNUYNJHaROrH9+CoHzRa8lWx+BRHt7TAtXg
KgrRs1VbcT67yVD7TfE9kIrDtBQ7VXpW9daD/qClmBro4Xg0Jduue/nVzGGUpEqtZQVJZ3Fxx/lL
0XpizyN5oU7z+w11scEcRnS3dmWioe1G9cMdzavkRzrWz63nbR/6ix3mGOby/5F2ZbuR48ryiwRo
o5ZXbaWq8lq223a/CN3jGe37rq+/QTduW6Y14kEPcDDAgYHOIsVMJjMjI4pJFwIUS0d78bregrYg
yB8Eu7MavwJtfHeK7zAjcq45vrl9pD/sMr6pG3Md9ouuOlKKTqVODhl697X+Nskhr3xK/6kvW4ni
lIySPfB/bGGnHfsR/KMBOh6graRiK4MvPUeK31koo4KlEkRngb3cirlVXdc+J6/ZPCsr4zQXXl1I
RQk19CKh7Ra8Gn7NcOo3KshwXQm8JGjUPhAIt+0b3dzblU3Wj00c/VGkt2+NMn6EUtOC8kWHhKrj
teO2TWnIbsEKCklPJvaZUamry4DIlIQuVUmLb8bY7bi6SnSXvn7C32bYVKmvO6PTx5jmExJaLolH
SSWfZk90IKv9Gsicr7b90T7MMV0evYYKgKEi7cXtl2K+pn/SVN6p3Ex4EX9EycD/jPcUanUw0qAY
h3KGg9PBWpp/hicRuB/FhdCFt38eNuP6yhTja0ImlXE84b1VZeXtpMinNJ7dfROb50CVTUXXkfRJ
LOluUKaYfqJtWcN4SNM7CHzZUfAt63hjazw79O+rXavVOgQxLS4MDdVTefKr4qjqiVXyYJbb5cbV
gpi4WOQ9WGZ1lBTm03AF4TcPXIFv8VX8RvkwA7f7ozxyZY/5RgNENWcwPhCnz98M3THr54jwNm9r
LAmkHB9fifXWsVQiuUMpKDXsSEqtZra08tK1l7qZrASTjbKl6K6CYMHFsm968IdptvJG4qkZhQW5
BbJwvLdcyTcc5ZoANrJc86ttmw68ssY4cCYQYSxx8eOGfhkbp9Ov0j/Q/F3vJVtWMzMBFBZKDYCi
1oKOlVwAAAP9TsOhhnlv03wJfaulsME8rA1QK9LmmJ+b7tjMqE+KdjjYqdg5zeR1gyODZnffnTez
j5VRJi9LK3PQ1ZAqkqMXAlCxO4KcXuR2dTYD08oM/YwrbyaBaJqZCDMJZv7EOT2MxcKJfdtl5pUN
JmJIQzAJRYnsfBy/m5pu5cE/MbF05TYHxXJkm/+kDwTi5yCmj1+LxpEnnsbQ9mN49QvYUKJWuZjI
8LrJy2+ME2avzxqexOlBPiqn+pFKKRmX6BRwQjLPB5iIkspVIGUofjnh7JL4dUHpZol4RQxOPDaZ
iNKA2sCUK8wjkGmyyulpWKAoY/ysQk6fZH8xMksMGEtGrU1lgjmpGfT+bWtpiZcMx/9y6gFq+nwc
w2HSs3igRlI8LnrXML/p5H6BJqX2vZEOs87xsi3RhFUMgc4UY1Cryko04NuDB1Vte/Gp4Gf3M74O
fJToUQWK7jEubwfuHykQfjLNhBV5joVhKAHjFg/GgZLlmS6VowJ4Ecoo6IHY+1vLcUNZZCKKrgxC
MQ/ISSlhjEj5vBRrAswfObiGefPKBhY/yK2FU2XYPp8akOq6ahLwMn3e4VLWp0IlyOQk4buOAbv8
aOg/ZR7mfvt0flhhFlcLMxQsC5QT29nVzdcwt8v2YX8Dt0Plhwn6E1ahckijdixUBBE9njy1M4HJ
4PJSbt/RHzaYULlEAqmWFBXCAVW7wgnBbiWiXGdYdCBw4TWmeJ+GCYsmONlDI0BWKjTXVR9bI7Ck
yoMkevsb9y8n72NVTBwcMS2oFhNKZ5SHEmqHVwXIKMilOLdOfyW5iRveom7zH40ycdHIlKHta2QH
tTvbswuNl2s8Wxz9Etv6ofaK6X9gOviXi+b3Stkykd6NrVxDfNcBVD/+MVz1EFmUH8HqEEIeQQKT
O1XizNz5mdtX5ZwcVqBtgmCQHiY4OZTtSrPT0+A3Z9rBzr0gtHh0H9vZycc6mbBZ1MI4GlCMfa+N
/EJqqP9DdvIvb4APO0zwGPDixdX2OzwrP4XQEiBTPDolDg5EKyX3vx0bjQkkUCeOxzzByqLj9NJD
8uVGBcVVCfKw5J+6fd/P0Puj7qn6sUwmtCSYuZ9LCclyWeD1cRGze3TA9xe27esmJFJ/ST0xN2tG
5lAnEPl1oBVRg2s0yCxhsgfpP5phDkatN5kYhCi29Nm3oHe12pVnLxBe9hdDA9PXjPxjMcyxKMIh
TqcZaoSd/tQXbp3eYYDVMvGeGfx9S9v3yocl5jiobRXFRY7bqyWeVj2J2auwDPa+jc1PQxRZBZO0
LsusJvY4N4IxNyitmDlcKQEQ3ahtTW1co+dN+W367Ycp9g2YKxousQAU53E3W42e47H5qOcHo4FG
D9RzFrduc+c/rY5FXaBjT6R+mgCqTh+E+rR0sqWXN0bAw85ydpF9Dc7t3DUZ9I8xN3UVh57Z/V2Z
kE/gFI22N1DTDEkDf61GmCtTjZuwjkuAKrIj8sVDfGidyG+4VKjbi/kww9yYXQA9qF6Ft45dY2f9
2zwcYlC9KhnHXTcdiXzYYS7JIA6lCHVFPB6S0ooE3a7q3MvrSygLDxHhjZJsOtOHNfZ2lFFtNqA/
qTjl7GbzpQ2slIdp4mwcew1KRa6kgPEriD9O218p2j3JTjovKvCsMFEujJesjBt8noyAB2Ds7A7K
mrmOmUE95V1INJZ9iXWrTWNiXalqTbuMAKlOlWKDztvplsE3otjNowY6NBiHSwyrbFt/IMRqg96T
huYMOXVeZOd9PCYSNrMyR2mIqzjJ6kOHmUTMJTuqIHLGjXhbS3/GKssOhbDQxh5nBGTNeXWQIk9t
jlnKscI59xr9FSsrpWEKaWRiysiooWwkK1Y9FTaRz+qUWl3h7UfALY5vRVx9QiZomDURh5Ji/CjM
AFJJvxRLl86SR2s6gaXlQDk7k5N2mZEkgqD0oB813jmiZ3LvHDEhBU1AIgshihE1ai9/UczP5EPy
MLNFr3Qil9dY5B0XJrKkUldgygrHpcGkZqMvj0MZW4aif9/fW44Zll5nCvplEaFa7KjNz3yyp8Rf
RE4KsP18+fh8OpM6GWo8F0uE1Jo2AqHy5jeiVXTWEoL6a3QIGKWMxFbR2+ERp/EWx4SZKiYGlBXp
PNJyTIkzDudE47zOeSaY6BIbvUDqHmsT4qtKdMr+fiov+5+IHqydg8fy8NbhIE1tA0GHFk3lAjLY
GoYl5Z+BcknSQ8GTZ92u1q6+Fl3xyrUlMUgLUtEToYig+XwrWl8ejwT/RwKDpHqK8aUaXt1qiyZ2
7eI6E1BGNTKkakJeQKzG0UAWXU6W13QWuYT3MRCmi9vexh45VuD2SyCnunAbdLwvyQSZJe2lVhMB
g/lV3qmvzYsGbhLhmgI+C8iHma+8DvL27OFqr5mYUhqhPM8qECQqKAIw3xMc1Vfi1kcw09NZ1GP0
9x8NxKwsMmFFX0x9zEH44yiGH1WnUr9ww/V2j+bDBjvpYGgQfAjH/hc4UrCARcasD3F1EH/TT7jv
HZzPxrbGmyGdBiIDoGiGbl9eFcWhmv6kcrtaDxNGggQaQ6GADCLq/Ln6DqQx9m9/FVt6YoqoYf5a
19CCxl3y2etA2wZB+AzNOnrFTah7lIfKD+8HC8wdDgin3NITgAizOGY3k6OVWcbtilRXip4QINiv
Jm+5kqzQBQ6T4gZFZ7gGdJa3TnErmK0MMl42dOBtyBaUzIr20Yj/ag3XEDJby7x5CK3I/DGUuZXz
qtSbZ2RllHGzphL7pooTAtKc/igs9VWvx3YMyaH93aQZ3JdAvTLD+FYq16GBHjIGIaaHtKnBpo1B
c46N7fHNDyOsdGgELtCx6sDxQS9TsD7F9xU0huw7qj5e3qJH5IgOGLWvo+tz+QdExutDqjAXeSNj
XE1RAfc0hfsqOJjoXMv/pLypr+2iFTiuCEhkwUbAAu8jfVLJpKBmoOp2cYSwF8p/IAcwbhcXKLv/
Qbhsu4uxssjk5m2LEWxJw2QOlYWNIaYX3MWn6RmuoNu9o3qdPZ+Tg+gjHr/tn5ntYLkyzTh+LrS9
APIFGiwnaP2mbn5NIFVeHwGs4dbJti+clTXG38fEGLu2Akj+l3J9fcht7Uo69E4CvcDAViyeZuBm
8rIyyPi7WVZNlpOZoj7HGzpkp1W5X1YYxlTGS5eptqK3vNbvpk0dKAGCoI1HPuOHolaWSTGjl2GI
82OhAutddA4p8ttKnN1cByUICpH7n3EzwnyYZL1yTvKYBBVeKIFYOFLWX2kt+htdwRmjoLv1JcKs
zDAOmPa5+EuqLa/+CkufTDdp2NtGe4oqe39BPEvMnaeMc6wkOgZIJfAbt9GA4c7JKVF0KmLRzuuU
Y46eu72FMWl0JFdZVo0AxeSzDQK9eLhuZ2/gTeDxvhLj5mpZa4Mu4hDqjY/ek7Bklokxsf2d2zai
y6YOkj7R0OjfV/lzDBYE5D7IELJedVWoLUgmsJ1m5O6b2Q4c+ocdxpXrom0z0Oj9agqpNgIHpKxp
4Cg9cFb8CdZxZYxx43gcY7OpFfRXc7cM/+5Ac7ckdyMIBPdXxds85qbuSNrMpAYudSbt/WJWdyZI
bE2wMO2boRHg63H72DsmQqQKGctRQ29rVkX04m1S3fbhyZjOYAEDDWuV/rftY1/ZtWKYVSLhddOL
0C+VMytQA0sDrWd+2V/Yth/9Xhj71A6AhJ2UEinILD6S9qDoD0t5DgfvD6wY0OaiGu2mzJK8j2KY
dxqddCHxdy0CCKu4m8G7ymO83jwMKzOMu6KEqzeQaQHAttdsYO09MwG7lfRHAJCVGcZhgyhIZSOg
5YnlWE+PrXpXile1fr+/Z/THfjlyKyuMuxqAfI8lTXwjSbieyuxJL0TOqd4OCSsbjJdCr6qZcsp2
0DmiDSYzZPPpNZ2/LUGv+WdTaStrjK9GyRLpeY1DPVaNEwvlSTRu0NhEX6zBPDNGrKAIllldCPUE
M+dFP3oh7G0n48H5JJa6LmA7l1tyG71i7BiDt5h7IpYJ7pL5zGvYcs4iyzMciQnK0xkWW2ffFt3O
pBcgzfdPyDs32c6aVOZ2D0d5msYErFjzqYFYLyrEmB8rbmQM9HJt0ft7zxb9++qWKtRWnMTlnZAD
YJbFomDGFmqvNp0ATb2Kpw+3XcM1VBCGqxoeuSwySTUyeTFSJPXZsb7prlQbvMMHwwm8/Nq055fJ
lQ6D2wDLHkZW9IQJEf+PZlBXv4BZsm5GYzRT3tEJIHliWslyLRi8MtI2Ta+BBRIVLxiT5UevM72V
1AX1d3C2XWSXjuTlEN6jmDmfuMFJ8vND4zeohlCRiv7Z9EuPwnHBOXBqoGK6vHFO1eaL++MHsXcP
xAhFjESBc2fwtFMLPEXlLjY6H6iR71vadpHfK2fvnmrsoz6kzzYls/sB5ULNE5Kf+zY209LVYphv
WOXCrOUYU3WMxV/Q7J1feumbmoLXkScRxFsNk5HmVQi8QQZnbOrEjeMHpclvI4EHu9quja8WxNxx
4WCaLar8qMchZoa9lQ/OIvuR+kbU0SPTUdZtzThlxA4aXxu+gS1M5zEabeYMq59Ad2IVCowZt18n
YACiL9869UmpoShR/hSMb/ufbvuRjcENXVcMRdZZ2lW1L5NYn5HbqcADHgoPUJTlkh80p3xB081W
UPEMH6JD6ep3PCro7dC6ss3cvnMZCurQoaidHPWX1A9PxZniicRHPnB7+xZe2WJu4TRKekHr4QfQ
Rj6EZ8mngJv5hWB9hc0rqG1msitjzCU8TmmtxJSMkrJpx6fKnz0KdeNt4OaTemWGuW4zU5nmqkJ5
cgoPpQAmf/O5011x9rLELQvOSdl0vQ9j7x2K1YEUhCzSgD0DQxlUbmbdi9+fnganqrtdC1mZYa7b
BgyuIAcGt4x46CEflLpp75CbHuRnHeJyfe4Orb/vAryFMdFLQJVpLkvqAelDoV9nwDNPA3dEYtsK
yGwVBXMsyNI/+3M6JJFSEjxAr1vXfEGNzm5ugaI73kV47iI5isDTc9hf2GZYBnPS/5tkoliramm9
CCgraZ1uS81zjGeO0EV2b853RRRzXtjbh/HDGhOwciFVii4DesCYekuaz9DatQTpUav9ZryvzH/2
17a1nRKkYFWoemLijM3KxLZoZCSxeFLpdrscSqjHV5d9E1tOvDbBnAsAE+QkpBBfWtNV/PSgHCgo
5k+O39oMczD0epZAHgGUXCfKvmjUKIOEbjfzyuA0lrKpJcS/dAM9QfyXZQXDRERA6phyNhkOGWar
r924uzO5rx36c3fssGEiTkKxhbATLdpK4JCF9s0NyAeg/iUcZN90xNDa/0qbd/VqYe+XzCouGYMo
KBrF5o2nwaGyzpGjU5lxTJqWV7LXHUYLEPB9o1tnfW2TORriJOltNQjv8jeoiVtpC+ihP1U3CQjl
monzgtw+678/3XtlfrXCsCt6mcTABdL0aroCyfTACxWb1+N6RUysSNpU6fsOsYJ+tghTg8ad4UgH
4aCeTS757ma7ZG2NiRVRbErGKOEuoaqBwTXFMSeQgjgnDprLmkNOhhe+UtKW2hd/mpxy7SY11to6
k3Zg1A9MTTMcm1pXrM6J7vCCPGggZytteIdLkxADyQ/IuFOLp0y/HVY+viaTiEyxoS9VCtg4DSsU
ZEw1ZvlYO65f0DO8OjX12ACfDgrd9xYGAVPlQYDYy5lqjj8MLrRFnOCSPmsz57D+y0kCuk6SdQOP
SmZ9fTnWVTVidzEifJLQOgGF9GWyIz/3tAtv/GPbET+MMYtcsrmJKvqMUoZDlEDU0FFLsLfHCKLf
FR7QbzOEgl+K6AAVqURljNV5VSt5g66JCrmFESNPZfp9CkCa3vv74WUzMQbp929LTGKnzGEx9rh/
nKRPrhPxHkEd8I6+uwnDJ0ESHuVUtbIG5QiMt6Vk4US3zRxsZZ6dih5ifECJOsh8mrzgnxZA8fAJ
0CAMlqd33SFDT2p/wVuZytogk/SBJkAxG6oFopl3qEZYM9K/3JKyU8QTuuF8wy8EMnk1ZEiK6HAI
lE5Ke0aE6Y7tonJWROPll2vw4wuy80EYlRXDKAcEteyFk1l038Q88/Y3bdvDVzaYmG2YUTziN9Gr
VgfTUASmIcyD2IEDhPANyDItKF++cmzSL7G3LiZyN+049X1LkHed4kvllYf5tjxC//JEieH3bW36
9mp5TJjOkn4o2xgU7d1g98lfowQgKDiEI79MJJTrOdjJzf72+gwycSufoTUnqDgZWoZKLd3O/F5w
0WnubXIKIa7OeyRuR8rVApl4AlGxUTMSfL/OeVfowOym4YRH2QPN84E3q7957ayMMSElLRSlk0sa
Uo7x+7VD3ktdvESC48ksGFpVAF5JZ5iJ1G+TXHma6ZHG7xXdCnmg6H/ZP5AtmZjblGQWZCS1pJUD
AfgAYqE+A4HABLQymjN7mpfc897a/xIUP6wxOd+QkrRopojSSmon4kNRBfYg12vlV8KhjTABxSsH
K9vf7MMkzbVXVzhpTbVXMhFXqQF4rYBhTgknMlOtMOoOqQCB9hqkj93sTmV3htaZg5vw3Le5vYy4
5bP8RUrC10AvrvN8uNay5ij1gOZ2448sCyxV0o+lnjuG3FlxoB+GrPCJKZ0NsfDUXo7cJQahQ5Oc
jaywMMCXOtGsnWRoRNlFqvrivBwaueHEl+3cTCZU84K+Ulj2CgkkDAOetDQPNQ7t5FSedE4etCMF
XPXOcJJsVGwO+l15B8W4V56TbJ7elXXGI4dOaQv0BNGKjpGZLbcdMNTT0Hhh68yVux/eNj/uyhbj
kPHSxZGpAg8x1zdC8ELah4yIGGJKrdZ8lgzX5GGlN6++D4PvW786TSreZYlBperG+di090IfWIN6
jgbOLMnma2VlhrnL29yUiVAgJSsgKFydisWvW07jdvNyXZlgXFFtuyotQ1yuen1fFr3VajwJ1+3b
YGWCcb1Sm+O4MrFZ5HaCehJ5HvzYzizl1B8BybnhJUDbGd/KHnOXgxamAQUK7Om3tNjQnC1ySFBt
CFxn/9hxLTE3eD9PXV/HOWrbiQ6FstrJUc2uRP06INXLIIZHY6hPpCP3RmVaubE8/pF9A6B4SZY0
hWV0afRwnnIgKx1BT60+7L2wGfwu164LUzkKheGLwdNSErvVoOYpXPatbx/OD+NMTjEaTRwEBg6n
rvp9cBqLY8RDb/JMMHnEOCZtY7S0KBtdJCO4VoTQrquAQ9+x7cwfC2Ei1bJg5zpa+iWT5CCIyKPm
0tb/cL+/YRvAc4y4Y9ZAEw2DIhgYXytInoqqAGRjbtx00OFpfwBQXwyxRfrZK1HFXF7Mjpf6ca0y
7qdnJIeKK2YEKP6O6hmrR/Ne86ITrxjw9Wt9Xh7rd1PQxAVQVYhWILE3oP8nOhOvl7Phc5+tMD43
B6GsjkZLH1SiTSdvYxCvCdcRaKEJZ/Th67Xy2RRzwkHOL2VSQyH77bEfT6F2znDBl7i1g8VTs86t
TU5E4W0hc+DzPs+7rMfjrW0vGcRswovIg7Z8vZc/L4o57WEiNWNNp967CMphR7PIPAx2CqUN0dLj
/oHnrYa5lnudmKqCQO2ksV1CCiVJjiCP4WzZV++l6wGIVkOFRFJYLGQlCuAdq5C5Rv1D1L+mSfZ9
wkTxJPScQSK6MZ+fa58MsQjIuKzLVqgS4PDN+6Xyi2RE4eLS6t8X9XnJf+xv3UZC/tkac/Vn0OVZ
gGWl4DdQj7mJp4J5HDqytL6l35n+vjne2pjIpJuh3JULBX8QqyA+yewpeNXy16b+UfJwQpwPxmKr
lDYopiXG3FcOOvVBPSzFGwBYliGEnJOxMXLweQ+ZgJSMcqWlGZ0mdesZctZWZGfO4At/g9tPfuid
wELp7lYsua8N3hLZGNWOERFy9CEEQODkqn0z09zVNOlONxXeIulB2DuWTJCagqGbewXNiEEb3GRp
Dt3cOoPaXPQsKLxGjL1cFw2LaKEfNpVl9N/2j862k//2P1bnHWNNYqzTKobRlIcW7mFk4xFqUO6+
Gd6WMmHL7LKwrCEj5cTkJYldMzh37c9R57RMeX7ARKzQDLOw7lBM79NjONwu8bPe32FmCpSxikVa
bqpK796dj8eCrqZhUrOQAgD7U+/GPqAzdmxTSm0RokECn+GHZ4+JKoEAEq8sgowzxc+pmZX7iUd0
S/81uiQ6ArfyRH1sb4VMZMnAtRsMGcKzUj1WrWxNMa+BxAuVKpPgjCZmnoUS71y6KOLRWgIUnq7M
w3AouNp2vPUwMUWXNWMJGhgj8VM8njDZvX/Ot6/n3+7E0tFn6VyoRolzbo6N1cROO73EuVW0F23g
ZDccx1WZwFF3oTYYMpC0clX7CSoVYLP9KWnL/f6CeGaYlEYzp7yRZkwd6qi/K93k9KNyqiQeuSXH
c9mGgg51+tkMAeeHDG0ZXPLFrrTC6mKAdk2LRJxXMycasZSqRTy2idIiicJ7LwwfJPQNOsiKNVXJ
SaF4h5vtHwhTL9VqMGBK2uliS/cWVOWgVC1SWlXPdHg8M1x7TIQIJzUYA0Q7tJzIi+5NPnUl/Z7W
iqrD9Lp/Nng3NNtCqCA9bM4x2EbIw+AQT/L1i3DTnFtPOtEqFYA+T31oSf/t5LMNBdoC/iVUpcdX
jXjJ8bjkMadz3JgwYUJJFwxJ1HilLPoPqbpWenDu6m5HbkQ89zibyAnqhHrgqhiFp+usBfSZMngV
OEfAK3VS7zqL8tQOT3yaOM7ZJ0zc0DtVUTQ6z6UVireEkSelrReBNqBv+sP+0jixg+VSAevNVARU
oDJejgpi4fig8p5DPBNMXrFojSybaUacZVBp7ddtmtgVVZOzEt6mMYnFGPVVQBq48RJdCtmOIdgS
d88GjxSZY4ZtGTSVYmhdgnFr0hy7+SpLTkntiVxeZHpp71zqLIcK0YrW0EK4LZ0kR3oNxJxV+RNI
twpQI8dcDCndnS/2KKZShCQznXj7fMJrKeu0rMClKD30bnBoDxGVKsLw/iW+Jt8XcN+7gHTaPZTA
rZQ3W7u5pyvjTAYjBmPVViHON4iSW6iwkwyag74Uc4LSRgsSr5WVHSaNqYQWrekMFOiDCKJfNb5e
oLgOFiTXTAAemQtPEkVLETCl2T7WE6YQCgWNGiLdqVp9UPSBA+3YvFBVAmpQgjEYFEw/73kaZlHb
iPg5jRH6snZWo7dFfw1jt1Y7t5o5ifdmvFxZY92wDtQyEfGFxRCDV0prqZCNDHXhatRkKwTj2X5g
4Zlj3DFIUnTCUjyaAg0yHZ6pIE/I0daxc4OnfruZMH6sjOUKKESiNP1AWQaLGyNWwDHxtL+W7QLf
ygLjHXKVBOACxt7R/DcGHDc80L6d7PN6BdtHdGWJdQUAuUN1BmQ8Ct3wEuPxIGC6NrgK/BHzDWiS
o3PHq19uut/KJuMWYlrXkGTDA6LNnFyBCud1NvwQeIrL3E1kLmxjrIO8N1H2lQGbUoGhMq0ovOoU
A3HaBkSXmA8Fj3aBu5/MzZ1AcG6WZXStKXpqccBR3TvCjeFUaJgDCZC4hm4Zs8Prv27eeastpVu+
ShhMPS3bHFTYTpkeMeQBBY4HfWw5D5nt3G5lhQkguRrGE6lwFyVH4kHgx/TCU+BlSF0VF2ocHp7y
3njmiR1sdJsQRldmmUgitXUGf8CwG6W5zFE6azGEg4CiHCDl8JTZ7R/dDyuDTCxphymppRpTN4U0
XMx8PIuA+2epL6eR8988nSXng/ApQLwqeDoSTLwJiSuAF2p4juK3ajwDhKwJL3yuE078Ytn5AJ4a
SdKD64QO1Ed2cRs54mtmUVyfbMnPQDRyYjPH4VmavmWS8yFPUKOI4h9peVXL/5SCU/BuAI4PsBQM
aqkVhhFgK5f8dij9abo1DG//c/F2jgkpUyQlSlJiIVnWnWdUO7VueN43wbnHTCaATEG7CFKOtFIw
bqN4tk2Q1tZ5YSujK3BH83nrYcLGgncTtMkkZARVcSBTceqhsCCD6c4yBbwC+uF1gGaBsPxTJu0d
8jgnmMXjkmSO1LXePM9eZL5JmegSBUpFaKYoWg8icklzlzG+RH0Pysf0nIBmLTX66zh/aXrdmor4
LkOuM4DbZJSqb6aB5KNbDl28KFah9hYxBWtShodKee61+D7MKkuvAbytnuY6MK14qSfQt822smiH
JS+heBGfiCFCn7o86+l06UcT8iG9lxVgctUgqlhjPqIwr6FSY1VL6KuN5E/Jq5DlPyF/5E/CdEyK
8EWtsmPZVW6TFN4wt3YAMLaSEBc0YD80MnM6lF/zX0MywQ8HuDkmHhQWnSNEyrj004J0pYbyK0gF
J8DSVNmG3vWkvmA4zGyGw/7J2sLofLLJ3vXmXMipAaLixulxN1FmZMHtfNWiGDXZKg4qDzVG/8XP
Wf7nVTI3/RIYOAQ68pjGWTzIeWDeNbjqPdnLPbB1ctLbjT7iZ2uMd/ZiOXUDRWlrxMKjGTNM/av8
l+SmHrnjcVJtZBefjTF+WinKLAwqfcBUkTuX+hO0Ql19eZvUGaVmzZdV2pKQtdvayP7Z/5C8QMdc
w0WZBwnJUX8LxfslOvfGj77lnZWvX+7TnWsyd24NwEWrYsjj/c5Fk8UTRzSrNIs2q9qfPGQRL7Ng
BQ0wfNZp6PkpOCjZUYRuLdUmrZ9SVM4p3B3TjE7rq5xriZOsqay8Ad6fQzXQRy9Vv6w8DLmeybXh
iKCkmFwgqI7SncyFD9Mz/9kn1jsLKNfnVK0sAqNXM7QBiVVdNUDVLzio6kN9pdgw6fAKchuHBUL3
EHsD4hyPbXayRSiGtqnpW1dUAdOU54deSu1kqf9g0kRfG3p3mFUKOseaUEwznZGAqMe36gg10XM9
WiamWw6aRUdNgktx4Cp9bWznJ7PMdqaYusvBdQu1rcyiDZfKi4ETXe5Bkrq4IP9zZo5rbEyFf14o
E0YnAAiMdMGIwjj/kFXhmxj8XXZQOOk134R2xWBWTtj1lhy1d0MLyP1cvQZq9LM2TWucl9sm+Ub6
/DRA8bsnXeg0aLL10XIRA+LuxwkaB5iT9mlrmOg74GkXEAIs0Zz5Q/GSaL2lFveT8LfGJQXcCBdQ
cZFlVcewGVS1mJBk9mVRQWeC6sjSFD10F8kN7oQfNRjbo1Mbc27PreiL8TaTKCZAPprMUs8BjtKK
0YxiLFrMpuGlkp+CLrP8EWpgUlXvY/F+RpV5fzu/ZrFAXK5sMsmSlIrjZGgRTpr82IbHqLvTF1+J
3vatbI0cS4qEdqpmapL5RQ7SnJRJGCEY9Q5FJuf8mgq0g3o0vJq9/A7iJKBtBb2Cp9yRR47pr1/R
gGlVo6o5yJjYpKSPTGE0hoW+72JfxngKJUEMrsrSwnjaWeeRmGw87GBPlsA5hK+ofhFji0mtKUNZ
IWTcd05wyN38CZ2CF9mjc8ejz/PcjQ/4yRxzp6nQolX6KEGjTyh9pcWLvAgOU/VPP3fO/k5+Dbrg
CscIDJI7ELyT94WvYqFcVsTQplwC/akbdZpFQhnT/gXHv7esgHZRwoAnTorIhnYNk1JJKdLGDrRJ
4lPeH9uRU8LcQhzjn/5tg43qqgFWLVFHWa2DNOkEEQ8VojUaZimECwYX78G8YeURiBk6OwVfC28I
gLPC94xvtY/ZKKikouwiMfHq8bGHBGkH8rD9j7Ul4PFpjUxAL4ImqKMIvCLiCVXg5+jWeK1+Up3D
AKsTnxWM9iPKVBbv7uKtjonPpGgKwNIHCAS2fmQ8ovHcK/7+2rafGR+fj0mJaxIqQxK+N5KoyNHg
9x4dNeNN6fJSbzb+R1ppFH2FudYOVKCClbpUVpGWhYQj767Z8uLVy0lnvVgviqxLceHH4oEMVhKP
VhPczPrr/s7xzDA1oCXomqWiJBdCZ0tFbeXtKZy/xRqnSr59Bj7egeLnbFAVWnlB8wWJLyL70FpS
dOpi3jOMsxaD/n3lRiQU8yhLkJpVQMOCsfddbJaAM9URUqs+1jEqP3TkkT+lxFsekxfEchH3hYoQ
pZOfC7Ai+ZTajahwPJie4s+Jzue3GHMkojE2hDbCKW+lwgJjx5Uk8XonvC1kjgNgCIVQloD1zAgE
Y1z4Yj4e68iwxWHhHInNa3F1wtmaYBSSIWszxFxan2tRn8Pg77ly59iiWkKjz1XB3Mw51haZJHoI
e9XQFHymCcxUHehLF1xZVojJK4ym/+Iv7a3Gqw6ZPV/2/WwDnvDp47HFwWrRhLgNMK5AQwediC3t
3KZYn9IrrrkPTbqSnaPypUioCprcxkA0jzYUHDGltPjF+RfLMy+8b/GDr+stJhN8BRK1rbLgnV67
i5e8Zo8oTZ5JYof3xjEGBb9wSr3ej3z5DJJpx0ws3vX59QHweWupd678HmME7WCK6IS3yUOPl4g5
WcF0A8T9ILztf0WZZ4oJMXUoldlY4AGfZYZfq/FRqidHDxGY49gusgIZ7EPUpH7d1ZYqI7sjqjVV
+mGWZEvo07e+F7wskpwk+lEFtVVNeDmS0BPz+zbqnSaNrT5ubfAOHaoAYXL/13Oc22SilACZyF+j
cklzKys30/gkzQepf9y3wrsk2ZqK3I35pE8o9mn3v+ZRhYvuUu4b+Zl3IfM+BxOuJJAQFoqBo6fW
mQWgoxz/1ZOfieEI8gNnVfvB90sRZahqFPloIawqLfr2m87SJQKp8+D2x+m6+D/SvmtZaqRr9okU
IW9uZdtuywY2NwrcyHuvpz9Ze/6hm0L0+g7EBFfEUF2lVVnLZgbxufJuL8ng/Pd3+JcMSmvlptB3
LP+l+4V+l7Wf1viDWL/WUuoqLYXGtxFD5dUitSbSZlNDzn9Ee4KiOmYR7o3pe6mutti64ozx2+ip
6XdJTfhuBCqrIucfpnWSdaaCO9X8M3lIsh/B3fHUfzE8hsqaI9qJK3nzGQ/CX/k+YHHncCNVs6HL
Uf/KzOdFPfTqfRojCZdSkjrkDjmAKqWkMQdGh9J5jOUCUTxowY2AEfsxPnf0DuzioNyLO0o6jzIh
Dq5SkVHeWegtLHGmoWNqdj59n7NDFt/Fxvvb5vqb+OI/H08VOXhJhdCopPwtl5o+sNgJeoRgvm0E
ZFRNm82xKQ9oc0kfKRQgPAkw+/78IYV6bVrDRIQRaRr0iljNW3L0JHfqHORlUmFngvIgFI036C9t
Etumurr6YP1/t1ZeP0MqH6eWzSiEOUSw3QYy170EGRoNCaLu65SlPnHUt5Fc5cPV2YAkuggmJzd8
WRwQGEKSQIO8KTTPgug1RUNRBLZrx7296jbYWiLamERLQ6X651OO6tkwK1QG3ai6qzKPPXztkx57
kUAcJLUQZ7WWYtZryQZ95vITqCFdxYiDNfsW68jTiBJxluxX/4qyl11xVrskZrrqjBQStCGV9T1K
78M6uH1w21/rsgRnnnHUpEms4WJIEmYpUdqDxHbcDHZWSkSEsLkZSdZEGe1YKoaKfv5EStJoeado
bNLnwJ5DY7Y1UMLd3g61CAebyH3HudhgRiQv+n0qpHBw1DuwdhJ72eIHkpDP/7EZzt50C5L1fQ8f
Vn5MWjvdS2jYU/DywnEOyuPg1p/lffVRCMzdtKOaMag9ciZo9IkaC7KOpprhcxTvByFzx/jr350j
Z3kQV9BVo2Vjm+FzU2GM8pRTM4ebTsvVEXKWN/Zx0ulWhY6Ebmd0dzlFnr1RWgLmXS3AOWD1Kpbr
lNcAovPoil7mQSZnn7oVeLeSPWPrK88IJG+f2/ZDc1mUn2E3EaPKcoksPOvPmYL5A3hxhlfGsM70
WJad8hr9gyHRPdXQtR3DXS3MxY8gB0nVHCQarn7u3oPEeac+NB+ZQEPuDTsqriJM8K0+cxXVmP0I
soYWJBrFVHhxJTnFKt2hkk+Vk6l1OMzojdJsFjYGpUm28NwiKh53luUIL3BMfBinXTqW25Cz9Zsg
f3WWHIpEU2WEPdNc7zwFFztGQx4Yjl9He31k/d/LzuzsCe8YFSwSV4IvqXTNbOlFB4udFqeIv9Xq
M2Gdm4701cY46IgyA6S3C6bLo8+QCwLxZ3mERpajvU98ai/sdv3ydl0txSOIPoxRGsK9GxPBAzdt
l++68dWYqsCEv5fay0SNLFFfjQMUa1h0S+tRa1uj95B+FtBSVb4k5aNQU7wnFPzz47GGkgiCUMHH
GQ7igdEvQI5yF/uWIz9HHnoehrc5gWVnMWUUkUjXEFbCj8xa0ppVggiPXQ5HJxXVD11iEulK4t4p
HJi0RbtGnYqAa8G4SlSDPvDRVPa3jXHT87gYiCL/7A+UliCKHavhNnKgxocl/K7PD9n65fYq1E44
BDER7dfRBJI5EZyBzamvvi0REaptu/hXO+HgQq7Q4Rovb9DLhueVXbgvnOxkYhC2xbAcNd+4beca
XE20Lcmo2f18cPqqqOWksrT4eMT734ggr59sZd2BXOfPnrPLWtxHkmah7+ccPVJvXIAYpwQVWWC+
4nrJA6JDFDLuh+P6EB8o+KA2yX23ZOhAm8l6ycXuszSDLKgvvW56n1aLnYWzc9tIGDL8ilWXXXIf
MA+1YpSZriyK1qJySKLD9G3MPtaRL0hE/PCbd/qyFjPYq6ezCLW1VgZ0gL2dqNN8D0/5P6PH4uzu
WE/EB9w2/8tqHOCbcoF0f4G4b+g/C+NDMbyrinfE4bFPcev0OKSv1Rlt/2WiolU39UXFnNy4Em2x
z4Okq10tbz1rKncKSAjrRg1UrTquCsp5E0in59qBMEdgCvWnRK/2kpl+DKPVTcxiZwxGEK1pEJkG
qCFjPLh9bs9F5mhK8q6ex3cZehutHNoNXW+LlfmYY664iCDhMIPiIR72eSy4KyTdO2mxDfx/xaSk
TivM9jCbDojv/FAxTqUeusOqHC1l8TDt6CUIGVS19/V1tcc19BZLc8AY61RT9NlcPqzC+ihC6xqy
e6cClL5iK3pG3QRhNDF9YHusNcfQTBsFlxc5bD4P8lernfC7TdXLLdZDULpz37ppuxjQu6g/yoZw
bDU4GGL4NMTVPumz2osT8/H2N6LMgHsalVaYxlhmac/+VIKJy9glGdUPQq3Budv9IuVoy0HGSg3y
d6zRsHLkV/3EBOYYRauy/x8407efwh/mzZdpwFuRzoy+wk3eDx5EYg/hO/ne/GadRb+EFESbksJk
xC75xu08NIYimpBqlQv5ScnLQ2oowZxq/l99ML4iI3b9IicqYjwrMR6TsEBwbrQwnZzysLfdtMsJ
cjjbihYaayW8jzKkRNmoi+wVj+sXlvyb/PHAWJFVCInE5zr4/yeCYfHZZWkOdcH3JyuCXMK5VwQn
h4xpphreNMmdHRqrK9TqcR4gwmYpxNkSaM+3d7ftqupihOc6jV9K5RRnTmntFeuYjzWc1ezvENji
ELgy1F4JRSRYptrJit6W5MJucMlv28tvfJDLYXIg3JvWpBusx5ClcZmsV3QYd4bXubKP73cvEKD/
Gw/4sh6HKEKkV6kQ4x6wYUXI7kKPoUfPWf3Fchp3fmPvhZMvn9WAFi9gR3bjweE7VbXKABEIyzC2
S+nUWl6gnJUcmvhLOaoUafzttTS+P1Wt8rHXDAxqrCGekRzFohZKo9LyUBQrYZfUUpxft4KXDnp2
AOkli+1B3BdRYq964Zjl7q+MBUmsn30QrQ3Vom6BLopk64EKJlEwKKYf8J5hAL57pvVbb+O0xpdR
urbqhl6AG6KL+7I6VOMfxSv/WaPGV0v6cbS01cI7kCGYFdGol7jZn4yEXwOWxiuRaCto1QsoNsLm
0cnjNi8jWqHAHsR6lJYPwkkmiAp/k0y6bItZzJWvmMlGMWUmsEOTnbnwV+WuKd18TJ2+34EjMRR3
2WQvxnHVDyOKufIcTNroGY0TT0Swtt2E9gOsNb6AEhqmEvasv2NyWHcR3Bi/R5/p8IT+yzvV1g7S
gUlAsYynsKeIlG4/uhpfQ1nEqFvhK6JLK/wM6ZunKoTylGlS14KyUs6DyecibEoZTHJCGR67+Z3S
n0dTPCEK81q99tDRshs6wbNK1BvLd2Ev+bIyu3mvEjHC7QdK4ysomZoYUSbDk+otNFSHJ3RM2tEY
dDUqN6+l+PE2GmwfroXxPkWRRJNn3ShkfTBqlspO0h3sahGPsUxYz3aRUfqxxi98G20+icbIojlo
pkCt9tg40afCMbzBNQ7CmV0g1vpk7ch3ikHZr2/FZWUOVOtsMrrFQLjV+yiOt/sCvHbWy+B2J1Rv
d5Tc22+iu8tyHLJO8pLJcfPW27L65qH002fLk+/zz5KH+I4aktw22MtqnPMGaplUNJj6tz696PGL
kP6RIV7+fbb+Ff5UqyRYMsrxbiu51vpVH4+Y3GVN89FJaT7dNsPfeDCXxZidXi0mTxCxs1IgjGYn
d2/peshkMI1hlqoPPQpTtl/by3Ictsqhpi9agixag3k3qyveVZ3uRwlCxNl6IrbGjOyWEXLO2TBK
Pfr22VqaGdRKmNg1spN91tlDq3uiiAn5AoN8BYYD0N0QSiLh5VN7ZYBzdbRWtqiLMKCH15B0G5Ky
QnKP+MIdRyLM3A4mLmfKAahYwd1vB4xAD5gqH096+ZCN5zAb7bny08aZaqIxhIAunpijb5Y+FWvs
a6kelCGxF4AY6Sxto/GPTfG0HHJdqBk43lgxYPlHQg8exmpiNzqjvBf5qo2BXbcOpFfjJDxQZRbi
u+kcmhSZkDEiRtldpfe59NAk7+XqNZ0JdH4rK9wwT52DEVDoLW2nI3E+HcLH4sgiCAlEoBPiiNLX
Xy1UCEy7wZB5vVOCbp+BAL5HOzZVwiKsR+fQJrOKeVpYj4Ia9CBUTQItYKhJYTRlNBzOJBZ0000B
DF2DBK3bo4CN5cHfXXidA5ephdSUpmOoNwPx+1uj2aHdaZiVRxRNfD1qOxy26JPSqBVro2nggEpn
dCeAQNMm9rOd4rvcAQ5Ami6T515CYSqBHEtqJc6ajHaTYq5M/A51PrdWp4e8Br9DZPr1sJyVpbDn
yKTGf6g3glfJ1MsW7ysjZWpdyWdtPC3E+B4mRC2tU6v2sJsIRCMuP6+CCXGyOdMifMgonOwIlAdt
76zqp7J4lowPeki8t9slaxlCASKGki35LSC4AmoplhazQ24fV2Dxah80gk/hQ/6h80ePyfNBXnEf
Up2Xm1u8WpP7toXe1w2ro7uNCBp96UtdfJfNdw2UVtGIRMmPU4txL0TSKLUEGW3ktTrLH6qXaGqc
OdtbxZOuQoXXuW23zPZ/AbbL1vhifGeqjVCz40xl2yo+FpJmN+YK8o9zUbu3l9r2/K7W4hxNsZ7G
PjfBqpXv+33uZwHGZ91yF9/pGMoZKKzcvPVXq3EvQ7ZIszwpyBXkHYoW/0iN3YmfiR1tXvqrNbhn
oQDb/5TpSLMYz+0Jwz+B4JQ7+A+B4hRu4lJlLcr4ZQ7/+zyLpxAccm8pJfVz7kKG+v8GV5OTEbDu
iZGyEOocucdAVdoazYIs/SkdxPJzJ0W2EFFuOrUI9xrIk2b2Czw711Q/1pOvWBVYcP65/bUoU+ee
gTmRBG1qMV8y4unO9+Cl1VB+1u+QXv27hTi4mIdSSWUdPl4tNc44gD6xU8b7Dpw6qWF+03Oq22lj
Lh1Zlysz5CBDbWtDmRNQZqW4WAvY1tG9AMFS1repONVew9BMHlDcApue12VRvsZuCsZSZDEiKzGN
/CQ/SKtbzOkuigjPnIINvtLeJ0OWKKxhrfPiB3Dl7Xrk3a3g33iY6lsgDJEvuQ+6pgwWmqldRB1d
+QJG/qx+vm0em07c1cFxoGEtoChJVWiVsvnV/92JI8+NAwuri2KptZDEZxyXya4J0EmrfBpc9BYe
UmegWoK2T06XUXIxTFTwOJyI2s6spxmP5DK6WfKtm45G8vX2yVFLcCiRarlRKSl2lBS7CEp4qvlo
zMQs6Tb/CHoD/9sHBxNmOppdkSBR2nmzWz6whsUsWJHAk5zQNr/kAUV9yr7Dr0/wZUEOLqoq1UO1
R2xRdt2nrMJYSZ4Rm9q+q5clOIAAS7FsRqzw2ECNd96Fwte02JnImf3V9+FrjVZoWlmVIohX0pdk
fFzLo1USTy5xWHxx0ZrVru1YRSysUjtMjk377vYeth3oy/fn64qCGGtgg4SXAtEABHkJIln5gaXh
VPDBaK+Uog+1IQ4NOn3WejBDoFt6vYvSO5OCT+rfZ39/5S/3mRULo44+pQJ935hScdaeTN4Q5sWX
C82sD+c4QswhfVVAg82G1UqfuSZvXLqO/mHZhXcUUm8/5z9smq8aplWSCBBmQB/zmD514kejMwxb
MhpXhtAWSNs/EHbBvNNfrynUHsDjIGsgdfj5ILU1M9Y8gl+e7qu7Ap2yIcJVEQ2WiasQ13X7m12W
4r6ZCaMQkVgEh0MR2kO63gkWVdXefoQuS3BobWXaPE2Qe0YY9Z8wcocJFmq2YxOxkTSXcGo6NDc4
lz9ss641BoQXGm5R/NBHzlTsiQ/DHPlfPszVGpyjn/cg3htMWHi8ZxJy4PU4ROfGjR7YXLdEfJpt
eLhajTMDHYwUeT5jR9YufviXv8k8qferI7qFnzvUetQBcqYwSYa86hELd9WjmT6oEsSCnNsHuGkK
VzviTKGYl1AqI/RjZ+ALGVT5azaD92xVAqtGvhBzZHncO0rVBLeXJU+Se80rs4oqYUWtUA0Ywd+U
gRGn9jBDOXosqaW9DhSf7yZOXe2Ue9qbNc+kGSrJbreGT+aMDqxYexL1b7MQEXXJDfoduORXS3GP
ulIMaS2ViAxVdNavLlonXJYRLe6YclDomt9WDSxV/ZukitrbjFOJCoC3JzmvfgP36ueVbkgtS+NN
BvT+hhD0DYsdrhhQVVa7Nu60Uv+85jE47jBFDY4Owq4I0+UDhExpkqyCxK4rSnuErciqO0oRubet
iDBePjjo+qaKUdVG25bxbJh72TgNy52l3KeGr8LFGQkPZzM5czlSPjwodHWdkwYW1E7PprAfdF+B
4Hv6aV4Oq04FPgxKbgAbL1ijI6UoROZbjz0bWc1d80F+QGLRUX0R1DpZT2xuO4682h0HNk1XdbnZ
Iple/cM6tiU78uAveuNR3TdQblRytOumh4KStd98ya+W5QBIN7VmmhvcFcEc/KlXP6bWt1KWD1qi
nGcV0uy3TYZAAYXDnSHqpnJhgQoGua32sRnPWnFUVcJRpSyFwxrUCwy16HswmnVf5+K81oKjSGdd
3We905kycdeoI+TgJpbFKF01uMVZfJ7nyJ7XL6Lq6canpG2J46OuNYcqKpqu5dhEdqPon9rkvmh3
zR/1Yl4MQhV/drWWNo9jq8FuQNIWzY9NcjQg4n7bCrbIua4RWuVcE7QpjN0sMLoR4dzW52hxZ/2x
bN4vZm5PkF+1/rEoXTICrFT5531lxZgonYzZEvEAuRiI1f9bvqH0e7d7Ca7OjwHLlc+Pjk8T2kFw
GipQOihQc4F+h3YEj6YTTeg9G9ziofDLl26XB5RXTm2Rg5DFmkt9mZEVKtZdkh5641E0A7N5lopd
jLqIQWAkcZf5oVbwH/dprmJCLtVScC98m5sENAyukBO3eTuZcnWkHGi0Q1lmHeMPmPTazgU3nk8d
+ALzL5Y02kl0jA3DVcX38wy591fCUgkoUTkoKeu1C00VGdjyJDpoDUEToYmBk+8tMmGrs3oDI7UG
54rxoCXB7bXZ5/r1CdI1sM6KIiSGuMtutbkpiwIikWV8ivPzsHy//e//5hb+WIBPGXR1Y/QVAy6l
BZeGcC7QfT4ZX+T6oEeuUjmm5IrK7vaixKb4HIKc6SCcSqGeilLSy6J9U7X85fYK2xh52RV30Qd9
bNtQwQpC642rb4SnQie+DHly3CWvK8gbVQusIt+DKglqlNpdsZ8Qw1FUVtRmuCtt1HKlrquO5NH4
UmjPuv5l/aMGK+VyXuwnXAFWJvVNPysonsaDk8WRvVhBJz7d/ia/cckvi3BXWDTiNarYnBMjaI9R
GR13Ler3rIjSH8td7zEpz9xZX1MQDRf/gyTZbyKeyy/gLnIf9hOo1IH/PWqziHjOlZOAPZbxjprH
tCGZdcgFObdAbdpVrBnXMMtlvuWy/CgYsaAQtAGdydy2FMuyoPkNVgON259oJkVcLvCOy/asmtiY
4PQD5YJTi3B7ipQ6yUXwT7qi9Tyv6Pt4HQUCIH6D9peNcLAHOr/FhBIK5iSR0CrduLTrDyPGkxWn
/iS4zYfblrmdclZ+LMc36Wi9XJv6gBvGavY5GJaOlSM46fvqHRuPw4sW6MRl+I1lXJbkvB+1S8Sl
7NmY63vm6meH+stX3T6xabXnP/RHLotxcDgm0Zj2IP51CwlK31NVuMWguWb/nIYo+6aK6ERx+SpL
0T2I3u1KH4IaY0+dVjjKkO6NCPTVifF+DAevqTOiQeo3UfLlx3E4qg+ABDHDj2OCp6rTBfNOO1tB
6WG0jfBWtuu3Vx+ag9IeMYGpMQJC80U+NJAFXT8kL8XoJU5zYp0vxRfQm2jfbpvXtkt22SAHrqlu
rdVUon4GIdJ5ej/H7lR+keaToU/uIj5ZZUZdH2Y8v3oNlxU5pI1nMLivDbaZxI56UCEimwSFhbwO
ckw+1ay0/ZpfFuNAJx/XvBkhpuWmyjex8lf9498dH4c3NWLiOWkx31mrEDOHpnn5oTP/UcpjaO5Q
4RoS9/Z61H447NFapSwFHVF/2YJYfKx33dJQt58FUDc+EN+zY0pTFekLK6kmztwE8+Jrwz9z6+vg
DihcU2nRpvSXRmFwiGNoUi0oFvZ1ltG8BhKjIJh8FWpBxv72AVLozcud98C2CU2BCB/BnifglqVu
EaBHA7wEiU95RxSSGhx+pNqi6osEzsXhsPosrOuP5rvkNIH1CpT+r1RTLoVXBrOfK1/Jsjo86QZL
YsKNiY7ZAd3Tz9mbPjPUjImj3MQO9F3I6MQzLJWnWyj1NJ31BJ2d6X7cp372MgSMvwUzHQpqH4Vr
7atjDWepdHJH+UYszk7uFyu9WpyDESWxpErRsFPtudwLdufE98Nr702u5sQYXfyjVtKr5TggMUMF
QRwm7tyo1Y6rHD1m2VnSe5C3UXpWmy7M1UocpITCYIUWo9pCacQbqv6+TOKgLvs/mje9WoeDkqpT
owmirmBIAwHPafXbPdpVXXOyzVO5eMqBPTmhN1E9iOygbnw3PvErF6nSqwW+29KeMjlo5kdZRy+3
dUKjLmGgxEn+kv6NVElNdADZAC5Hy1ekyq4X4gGg1uC8l7aU0F3TIaWRLF4pv1QgLvijLu3Lh+Iz
veg+X5Gph+k14l5DmgTt0zLVOElcZYXDjWltlXop4fGxccTYkY6Q91U+6A8gswuWU++UQeG3nzEn
jCmTlbjKlEVwLkhnFUbcicjw6rM9x7W9rmdh2g3jt4wqelC75DADjSmKFYO3HhOCkZ2Gn2u08YCv
a2nP8volT/YVVUjd9ulU3dQhXQFJAZ6rVWqiSBJqWHuR2yxYSA7Juf7SuIwaNvHBr4Y/lM+z/ehc
Lcp9zKa20N44vQV20a5zssfYtRAwNHs0+TrNB2l/G4q3T/WyR+77RS1K32qHU23rR9WCOlxrl+Lr
iIQQtICnx8aMvNsLbr9yVxvkviPSQl2oIGbAqMvoGn7jsPHZYg8v7EwdJjurX+HqsjkO99M0ldre
Qo5L6twleW+KVKp5G0AuC/wC96COzaC354bdaRRf1sQRpoA4r823EmOqlglyP13iRzA0ZVSKEcVb
hJADYn3EMS/RGcQCj8B4J3FFYpp080JfLcdh4jpVQypY0P8SIb+Y7cf6AAILewE3fNYQEL9t61dr
cQ6WKhhqrXbYmrVj5CoKhGjYPCWruEOrfv9HtCpXy3FXaynLcF5mlC3X8BCLriEe2vVpzJ9ViCPe
/mibt+pqJe5W9QvkTxtWu5QD/TAE467zm71K+sOb5ne1DH+VhCFW1AR5r0J0lOUcyZ4h+rd3wiz4
lyt0tQR3hZIIHKnQ5UVX1lyAieQgDqBJrD7nrS9nDug9KHRg5nVrPe5GpdAmKsfxzQeevNjRdvMx
Cr5W+8rPnkkHn9oc+4xXDnfRm0JSMYlY9XG9h5ibK9nl/Xo0XcMRv4J4HO5vi+x74lN5E+LD8VFa
ohZGneVIC8kQr5hqnKzqlcrH25+OuMl8WLbkVpg38ENd89PcHwfxXPSiPfReI1NshtuYrkFrWIVq
jArGm58PEj1V4GUWEUlPzuonO9YR0R4Xf9iLR6rvaBPTL0vxLmgth5WADmw8F10gSS8aqgq3j237
2/zYC+94RmGRlUYIp1CVDmV6r1kPAsVWvj3bfrUJDmQLy5LDGYoIaGzKUGq1iyfGGFM4fWHrdmlL
6EkM7fGRzvhTX4r3R7USDGqrDMgQdmYge+vOPGkBk7uhu1Sog+TgFnOf0RQ1gFuzMyCS+Mgi6X5+
d/tr/eYNuXwu9iuu7rA8zvE6xayijNl8CN4gJdBDrEBHf7y6KwOKuI3aFAe5VdtMybrCn7cyv9V2
pfyuokKGbbqBK+vgMDcTETVUKw4uP8mgVINpnGs/9t/E6B6lu/Ewo1+59ECuZjnD8Y9m6jRDMuC1
K7LJk9Hj/dcR5mG6RlGgY/EuMe2Kmgn5zUe7rMGhfCLKdQ26KEagEj/UfhVIrQMPfl+CXnJ5Gg4U
3v7mwl0W5ABKSWCKYgPSD/2xdRenfGDik8YTOo0Ht0FRiNm/cKLp6oidQiTpZ/PUFHWo0DzNXBzp
a7QbgsLBR0OuY3F7p7inPF5mfr8+n//tE9Wan5eTwphRd2I5ddkLwkGYTrr2ZKUecem2n5bLMhx+
QWdhyOsaxXlGmgSP1AbNdWRnTudqFsiTRD9CsDJ9wCDksri3196+gJelOZ9RtKx+FUcEnDPihcae
xUOaE9vb9t4uS3DAheY6JewG5DPztzGO/m14le6gpQ6R7fQKuXorqvEHBAOZvLjj+rUTlm+NWu/6
2dovyUq0t1KrccBVipgk6gR0jkAdN5chsIvxh+IxFpDp/ssvxMFXI8nmOrXoex8jzFJrUtDU86Ec
WyJQ2e6F+QFUFk+MklWilIpdi0bMYPj81pvup264BxEd6nnpl8mfTulBecgbe6XYVrcdx4uFcHAy
DeUyahUTKMgOS+Tr1anrCmdEn6vkgrX37w70rV/gylA0oevKOMFwTNFE3lJUqFKMcH+op5SZ9Q3s
eHMdrpYpplCdSw0WAl7BWrlXUsICCRDGVO3PBq+CrwCSY7hXvTu6zVN/L6H9cD3o7nxgOiQ6ZFaZ
uKBqEef3mwf1x+d6A+mrnZmrrlr6jIUHRzywiXTWuJvdyV5ywJjqYifOAsRKPQXvgHikqN6oN+Ct
SHy1fAPumRgjDMgSfNLBitJVGNsOd/mdFkD7yl92yR91Q19uxlti62rBcqxUSTAYZVD8YlWvVn2Y
1dCp5YgIc7frMVcLcaCSJBg96nqkodO94rO20nUHQWsMJqo+u3p/hfz8fPgwl1FjsSBjXu7AamwN
n2XKMSEelzfIuTq4Is3qQTQNNJ11h1BSHMiE1yU1TiezJ+rWRePQY56GWLNYrXj06718LvcKGs08
w6+g/ctoyHQkCyJn2Xn1DjSgsMsyMKkvR/yGtytztVNQoIWrPOMZ7bx2b/nrzlDuNc9AKJCBLhU0
oIHx7vbno64BPzEiz9BIi0MYi3meUbyTbEhGBqA0BdFFc186VL6YePDemoaudmia0ZQUDRtCELys
OeUNeHTNFz2rXGHY3d4a8Ry8ffCrpdRMVodcgyDQ2uzm/jGbRFsrEjuaZFsvdtMflUYut46fFc/K
oVCjiJXuut3aBIVw6Ofg9o6ox5UvD05r0YdNjpoC652Q3nXncF9/KHfCOX6/OtkDtNGC+V56mB/+
aCzmanMcpOiDOE5gMoSfUmjvKwOTZlV+aKgebuKiv8mJXX0xIbIKQbWwvcISHX0e9ibIH8aGmoQh
3HGZi3N6rbLWWgepWghmkhG1GFlzzO65ST/e/lzUdjhECSdNyo0ZWbq83YfmewGT4irlbhGIwSde
IAI7qmUNxPiX9FLaRS8sWVvarLku9BJqdoDwwvk8TGzJYBZP8GoyRpwuyP6vp4AKDQmvh5/76LKp
VFQ24djH0V2lSHeZ3BP+B2EFfM6l0aakTzpMnjfio7R8S/PvY7ZfyHQ6YQR8GTCJpyZdS3AFiNM7
vTssPWRF/Nt2tt3PdrmdCvsNV/dmsuqynQ2kP5g0pPxZ2cWdM0aY2gcbgZs8qx/Sc0e9l9Txsb+/
WlNKJYhwVw28GSO0U2svKh+KJEcqicA8ah0ubgkbfQ71FepGESZhrNaWCtQZxdFZVGIh6kNxqBBn
uQIeb7xMYnGMIDM9HaXpj953XWT/SYYk69yHmiVhNCD9yFQtl39kRohr5za4ZuBPtEyEilhvc0tX
y3HfaDSkIU1A6uNO1bex3Hf1We2JMvfm57lagvs83RwmRjgjWd9ViS2AuVzQ7WY4StmX2zZObYX7
Or3R613MyETW4j6FhIF0iCT775bg4HotOikMC/gLg1kybl1PH0ynSXrv9jLbyd7LkfFlBlMohC5L
EYn3b6rIJbhDQt8IKnC2UY0vxNfhiw1WElrxzNC67w6i5YjhbmjPUUeYGbkjLoREsjfL1R5cmmy4
uTiYew0S4CzZBP1SqqVz82W4Oj32IF7hTl+Z8gCGHFbUmF08QU7yKNyN0MwbvXSng1eacn3I3bFf
dLXiFMlzjcFq5LI7CCO3MeTG1SnxlT4+xLrW2Xqd3pVtaPfm4ui57JnrSDxVhPEb7O+vfoECamnU
LZFqyMv7oWQyAHuFHNCibIUDi3I1pVw1coy0SY+9mtvdMkPXorRXgQBaaiEOMqQV7Xs9QyWxyiDU
/SSg3TrvXIsiCN72lq9MhcMM2RjVbNXeUlEg4vfif2eyPHmvPqCBCf2C8k5/Wo7pi/R6+4pTO+SQ
ZGyt1YhrFKsaAUMG+eNYzvYYP2vUSVKmaXJ5bHNsKmhRYIcyRrprvwjCnRX0uHiY5SHQcXtY9XKa
v2i8TOuYhGyYbgTJsuo1AYjg9sH39aAcFE88Wu9cihqGMHuTg5UsblAtnRGRT6gbwZ9JWz83LGpf
DDB+ifuv9sUBirbOcavocJ5m7At8gT5y5uLD4qdwoBtM7MmEy07tioMTI/pPfXMqE7s1QVjYQtOF
TAKxT39rWxxmTNJaaE2I1yyOTmis1DHFnCj2aHqW5vfqJ0lrbInKBRHYzCvKq8Y0V7Iywtctg3V8
rxdEQEXaOwcdYwyWTLBtowp2/9Zzg7KiDK5F1VePVFczcYdNDjysUUQxuIZjMxRBUX1uUjCkrV6Y
93/2eEJOV8Icj6XzcUjd1VMpmKjaLKjSd3fZoT1qwbCv/ofky3ZmEHqk/63F2V46CqKaREi5avbq
yw56fAPQEjBOU5BdUye4beiXxTgLDFdzbqsYD4qQRne1sNwveXXq84RK+29/qcs67O+vXsdKr1VN
Q2DqLpMLsiXLeIWUrUDqeLIP/uuFuizD2V5q5hZm4/GdmnSn5oewOSnC7GTdTp4e0H9LwBK1Gmd+
qIzmUmGi0ba17tX6SzcUTrjcycLgIHwsBMLBoI6Qe7AGUw2nhHEwSfV91H0yjI9ptNdK//az+JsH
+ccR8nPmo9KWsYAuC1e7Z/n+8r7t7eaREWuPu9pT7kZIu0ADMz4IDyRn3zY2XdbmarBzOBix2aD5
i+U52VDvesR4diDfS47kMV6Qjhp0Ys/TDYPhp8+VUG2j0oDBsGFAloYPUxtVFQcvdGBGNhXssW90
aznuHasqM28zE4n42LKL2enm1cbQXl/mTmXuivp5XAjOFepEOTCpYkPIJdb6O4QPuvVkUFVzdqFu
bYjDjykpm7owQL5Z619qPXyspfBJM+J7lBiU9I9qDBdkVDkQaYxsmkrwwLqZZhy68FNkoEMbUSZx
AwhM5EfLY2FY5EzDtf5Xs2IKytIOBE+1X1ekaurZzh3qGKnPxCFJ1fVFJzISv7Ivdppa3bU6VQol
4IPXa4jGrtcbA3ertQ7F9DIyCpzpWZCp+ghxerxmw2SKSirFCGcNUfkkFJ0vVdn7ZgkJ7N2uiVyM
QeOwIqxLQZgYcW56qvfaCeIl7hrIHyWnZxGtS22LepY1hiRXL1jbTfH/I+27euPmuW5/kQCRElVu
1aa5t8S5EVIc9d71679F5yAzZibD8+YBgtwY8Dap3bjLWrNSIAVlj5M/7tZt4c4PxU71Uv8fcdxO
Dif4Cc2YaK9iAsbTscJR7RdtY4GusW2fKVhqLqu7JIgxwUOMWaFMQwZRmrG1Sr8f3gBLVIcHrXFN
6Z6yxP+xP9zF0E7rjEvM0DtuzEAdn8D95i/zY2IOjjJ+6mTE6zJ1FHxG0oxRzBqEMyPdt7Uzgklw
3Fy+wb9kvL/DlrjinanmWrQ2xlGiGywebDjIn7aJt3SreDIoEdnXEhwFEGBmwAJgCHFIeq/V3UEn
jp580RO/SV2qyQo5XM8uuHcm5BxjDE9LGaY10He96wvzVrMVNzHrrUIBKK7ThyjLwM87g8lwBH58
+RgXCXBvM8kNS9yjuAteDnmcWQWetWlz3WTfllHSH5dEMXFRYKjSaqbpiPX55ia3nsAKVoUPK8pU
Veld1hWJOv5BzWC1NrNCPJeLijotM96ydXhOFSIRI1ETkZqhx+KBNlIU+2oV3Z/udmGf0uh10Tpn
BriuDEVC5htFCoaUjPNQLICd7LMAfLybZBvt1VdVDZZgfSkC2SCz7HSCF2kUA4PfJsANSaIe2rhy
QhYeQrA2hsawOFUzbAwqWxiXxRuRm2GumyqbUuhg660BQW6arl7vzOCyrbzYz91ekThmqUSutScR
R1+aKuQLNF5bjW5VvYx941WRi01eJ7N37YQZ0Mxn6kun9q5R7lUZNr3smgVfYyREixZOI0bJU688
sax0dc1t0ttS3QHqQnZcmWkIvqaL7Lk1ErQTlz0JNFADTgpwPh2y4TORqjN9A8XINvx62R4lli/W
+VnTtPVgYZ0gAoQRUZ5RBfSM0CF6MKmrrIogOaFY6deYDl7mBp0l45rezOB5Gu/yoN9WV+YzwbaE
hxfO7p+AlI+ZhLj3PURJmagcoTW2r3tj39kS1yxJK8VN76EbtDwL+e8vAnW+D6PesaIDmEdll8fz
uQuhSFzxXhuTtfOMWhlI7fqrZs+Ru3SKh1q+rTeyfSdJwBGL+Wzti6pfYexx+lwTbEreX1Y72a0J
WQnYWbXeqmFaM4gsVHW3YHlw7k2nlG24yvRb8CHaPOtrUSAbV8rO40TF42ujfadx7oWLTL9lhxL8
RQ1y4pIB9NYbrd3SB4P90zIfqGwYSmZEgpvImNKMbDEwGGIpL0oR3ueZvUlzWVosESNW7U3s2Ld6
wTfeusbB3a3GqzZI0qvz05VH4xTL9Wu0Tkql4E3GV0r4Mj8Liv14qK7p3XIH/FyfE2aYO/opf043
lX9ZBzWJboil+0W12qROMfUQhizAEpKn15isUFfrvh7KK7Menvv0YQ07JHvGbWqTa4xJBEtmuFgM
dXRwx3dR6OVx6oZJ5IN/N0iL2KsM4Fsz4tTZ+j2L1Ps6+672ixtHdbB0kxt3xnWW5X4JBxGF30C4
fW/a7SsFdpuyPK999nD5kH+5YlPHErKhW6o41j9OE+aIagTR3ps96qv++5rLtrm2AN9pg6R48lqf
A8Zl3rSdZHCv50PoUToVQrjCFB31F4CHLts4wf+bPN6Ah9RhjUuqf3scHKUJr8Y+N3Sd9qgcT2Ad
6qeNEr+q9K0E0YXtJcrr5Zv9S9J3lMZ96El6kkJaOA14OKr3HIGvDCo3es75CupVu5HNGp33LUdh
3FxPhGmrkurDiIcIo1fz/BZ31KnJNYtlRnF+TMc4ChI8c6h2mlLyvWR7Owbljtc9q43yYOzs6+Gp
vI88GWXIecy6E4mCi1bHekBtHEebXNXlhYV6W+z4oEG8kXyx8wZ/PJvgoLGvbk40fe/MLC/1/5sO
U1zT7X3VC7fmPXc4pSsbcJCJFTw2K6qsiws8RhQ1cux+lwDQbmyDLLrTBxnMhuw2xYn/sujbER1x
zNqR4WpiDM8BfdvZ5UtevFg1e+I9Sotlbh1lkpguOeZ7leBERXOjba2SwZ1SUD0vuYopmNExZ9st
JoapGxlposz+3n9+Iq9c4PG6Ea2b8Hry7WDecpYlXv7K8A1lhevz4fC36ry/VU6Esaxp87lE3UGr
rof4LUEjp5Oop8TExVl/Nc5iEnawgzHaKEhOKBZCspuxLiUPDdlRBFeiTLGq5FGNknUN1NJJcdlK
/K7XJcH9/M7G0a7fe/UnVzbRqVWnDmrPB/449YMNO5u3BJOfk9cEyo7tbHBmywqVMjXkPz8Rq3dG
GxYDHFgXVatjplrtNPbsRVbhpx2QJKefl72K7LMJTqVntKJmhM+WF5Grx9dd/VhaNYjacskL4HxO
flRBwY1kGHsxlQ45eUfurfJqkrlHSax+zyROLk6pk8UKM7w/E6D0Rpjq943wocncagna6N96DL8P
I070V2OXzBkf+ur2+qbFkG5YOyCHx1h/61vfMXazzYgr63bJTihkI32TRayKcYNJtu+1Z8t+6KcC
mAS7IuucTPagl9jZH6P9pUpXlcMQ0xFZwVhtY4pJykKVuN2/lEmOVynkISvTsjUseN3gnvfLoR9g
nNOfpoD4fI1Z5gkl9iWO94cL1WKDAw/bmeYSugaGsvqKkbhAMfwUZQCSumxfMj9PhYwkM0kXmh0E
TmnrUKzv9Gm4n2LlfmgVpzfVr23e+cZIHLNQnCpfHaXKZGVL2aEFp6KEVpKxCS0jNgUs/wx63qm+
B0KCOzSPkuOen4k5fk7Bnyh5wrJuifmwfHWjbbMN2VhO6+hSOASZNQj+pNSKbGhCDEcr6BiZTlRs
gO5gNoeuJw7rKslnlLhJcQcAEA+GAa8MipR2P0Q/reQbrCHrqUTMeeSlY9QRZ/+N2VZ7u0QncQAS
XrPnWH/aNvTKQwcoUyCZBtHjKqtUSixdXAQgJMvtfAZYUEt/hmCpnvtA+afVWFO1iQYsfUMTKVyj
VokUoqDm20YHUFnEZDeZMk9y9hsdZYjFwIRhVN5c8H7iNKqxW9+aNxEmfXpsuutBu4kbR3UUT4aL
cDaunUglHwN2WzYZUmTkCdHw3NgvRSSZ/j7fnjoRILh9gPpPU9pAQLrjEx0E6pC5xQ6UuxtZZf68
+p3IEp6gmjJEBqVYdeG9c+On7q/AZLeeOCY7Debr+tl+lTnk8wHgRKYQAIa4UZthwPkoqlrrUzuH
/rLeVcMh1h7DLOiMfbK4bbhN+6CPfkjclezrCdmkXi0LcGQRfcIvOggMwOD6HF5lu/wmQh4e3w+O
LL87D9l9clwhHoSLDeLHGjWFfLd6GNDZES/n85D8uy4/sl3o4G0M5Lpxk3nR7bDVr2XVUe4Z/yjF
nvwFQjQw2zWzFovzGeAVF2Mf5xtIm51s2UzEcGrVjRtZZeN8EDwRKUQF0pnt1LRosRpAR3iJwRek
+MXkFFdA+n8EgOn28mc969FOxAmxoS8TWzdALwoKhe86ptQW7ecii3QSbyNWGLO01XVbh6ee6MbO
r6dwX873hcw6JPoplhjL5rd3UXd2/TikMjxNbtEXlEGsImrMGpJxxEhT64Ubw414X2x0B88I8j0G
MX5QyUSTRPkswcMs01CRIsR7I7xOtsle3y1I9NK9bCJHogGW4FTCxiK/eIZqjtA9OSy6jhvZACGR
HUb0HovRWLkJtW6xZsKbioZvbbDOjAwWOHWb3DfhqH9hrMiWfGXqJ7gRpWHdNA0MeNSa6liWG0+p
U7AHQ7Z4IlNAwVnkRWHhgIgICb1PMN2ck1qS88g+leAbWm3sqpEja7etR5fNMAfSDrdMhOAPigib
7QWmpwCH+NlcPau+Z9HussuRfA9bWBMYjKjDawnAVmP2HGN93Uh8o9mb1eBflnO+wnn0bSLTR6iS
MTRC+J30ytqUdw1MdnQab90TDtsGeE6ZpsmSApE9dKBh22Qc8ya+MjbjLr8tPy2AcRj90EHvfB+6
070sEZF8MBGANJ06MlaczmQegAJaIaPPEwxYDpvLlyn7aIKXGDpiJ8DvB2hxGDT1AQWDmAVxLhlP
kR2G//ykMsHGpOxKJWUeaf2+9Vnud61EK2QHEbzBophjOaZod9W6ZmKdKHP0HmtbnGsznZ4uX5os
YRNxstp5Jazq0ZNZb/v3oLFutYfxMAJ0t/TVb7LegVT/BAdRDoDRWfmahX7f7kC4dwh3CUCzLIen
SsuW10tlOs+92oWoaAsOA0BEVGUxRFrVS49lf9N0x+kLM0DCWkg+neR4gAv8qB7zMPUNXdBMtre9
p4EUL5qdqIFJ11/TbYtMcHkoN7IDXtZJcOR+FErSNOlnYJB6hL4xy7H617GQqL3k4aKrwsPFqBfw
3xC80AfgFnfLxsxdOr1Gyd3c4R7Bw5lelcltJpsGkx1NyDDKwSpYhMYd+J2+0uyOVLFTtRLHIZMh
OA67TxaQ02GxPcSqdGk9LfOnZpDcn0wG//mJ26DhyCajRYMOOOB9DbyG62YMJKbMP8Hf9RwYlh9l
kBnNjraDn13uMY+4K7Hept4NwexXYLWQGbLsQEIqgUlRbVbfqUqtz6GxS9ubavEkB5LJEHwFY7VZ
mAPqDNFLvUMt8a247g/0rnfCR+JSB6Cj9l0iGzaQPG90VXAXJSFFGSkw4XhX79YdH2buHeOR7akT
+zLWZn6EC99MbJF1lkawzdRi5yHdkf5GN54mzHIix23Qn2ul/klyo2JfzAIl169MuumtA/AiUFDP
btNUxvYo8xZiPyxOizCmJo5lq7GjgzEom0ywLSl+R/DR8CQdABU7hPp2rDOH2jKshfOdx995lf4e
9U7MLaRFAQA3zDbnV+NVt7FvWn8GLhaV8kdL4ifQ/D8aXdU0pJhVdBqx9lbv6iC6rw+a4eUv2RXG
oYB5VJeuxCz4r7ykM4IvAQgXibICE56/SLPSYGXXOqgaNUzmmXsEGZdpkh1M6QcVfEvTGkuR2ygz
TO7g87j2i4SIr87Gkkfle7/l0vkE19KTOs6tBfGas03F7rChKAE2ew7eY3gA/t3pT+x9pNt44ICX
MJbLFywzEsHt2ANIKUwd8YAubpV9X4xtq8tAwy/nJFgv/Kg2jOjtwjhL95qNjqJ9pfF39LswdV85
RJUVHS+XBcCU+FHYZM2mvlAsBhnXyCe9YWO96prT75sr1cs8+3WUqej5GwRfhA14PN18n3Y6Mb/U
TKmmrRylcQSZdB15o5F7aA7JLIEnNn9qylGO8KVAnIBbXPh7tkh32fRAV80F5sDWtGtvyuhOMZCr
VKm30nibGD8vq8n5T3gULnxCvSRlt1hQU8OskXMFdXdY2Ohpyz2tFMlJ/2ITv4WJm4DDGI+cAAeL
vI8c9a9GcTM6dHguWjsTCw4YnHpPn1Vn2aUc6VsiX/JB/+CirbN5ildU48du17L9ov9/8C+dT1+O
RxQyTGtksZW2GP8dg2g7fWlQd+lrN3csh9PAjESWLp23iqM8/vMTJVWbEJ2NDLXbMUCv0gd03cOC
3WjgUoDTLvS1p8vqcj7SH8UJgWLpNaMnPTyoqoPuI36bhxd1vUvCnba4ffjw34QJIaIjVaiPfLqI
jBtGvumx6hC8DEqsOYJUWlklHkamHkJ0yIy6jAgfF4kBW6o9k/mbVRgSFeS/44Kti5uAOl2qIuSA
zgatnwo72Wjzsi37yikn2W7jX4L68VsJfiXV8oKuHYC+J5cEGYfC8NgDbz0pGFKMguLb5a8lO5rg
SdJK18o0hmpk1QvtgCAyfZmA/jrGzn+SI64Dak1bWSQGMItp3cbIEsYfcb7LZTAiEmUQlwELgELO
UYuKQkXvx+FnX/px83z5ILIPJC4A2iVJk6nFU0ffpHeFX1xrAHkB5mTlLVsTeVEkg3GTWC8TnIVR
rOlUZgsGvKqbuLxm+DY6dVJtZxWBXsp0XXaFgq8wl65qrRUPn7LxouRqHK+xUXb5CjX+F1+wJ3H9
L1tzNdRW/pn0/pui9de41OslzV1WalurX7xEVZxksJw5/d6P6T7Jb4GEf5NkwBYxw7fOqK8mWnWu
TZJbO+vcxRpvtXC6wad5S5XyeooLt1kXh2pvYYm2vlW1u2zB+F1qvGaAe3Emq+wcNsoO9pfc/7fx
MsEZkcwMwzxBNSQN611CME0Zd5ikVmFXvYYVb3DZrsga5+6FSGcz/pInH4ULuWtE4QYXGnHPAdRo
L/eSt2jT+3pQBLOs1S8VJripZY3TrJrwUp327wvzaDpaHtvo6PbIarhSixN8lLbaNloHGPVf9tFW
O4Ca+FB8/hWcF6ACkR+X1VPiEsUtw8Qoosjk5NEdaoLty1g/psqdIiOgk6Rw4q6hnYctSXVg5Snr
+sqqtXVjjMu1CiiXTc2JIq3cXD7WX4oLv/VD3DmsVKWtK840m+7apzoYt5gEiX7wJjEW2SUm/pfu
wlGY4LRUonf1wuft0Xa+je86B7WMQMOb6abx2E99O3yTUSJyx3TBqYjLh7mpVBWJ8DRlmq+p3/JG
Msgp+/3ccZ7kbKOuYe+IA2LwZxOZBqeURBaJnxc3C4s+yzM16tAe0X1r9rp50443i7WpwnsqGzaR
fh/BWejTUOuoqvJK0+ypgE7unpONdWtccYeR7uEwBolKyMxK8BhGUQy1xp/WRveQ1W6bJw7Wj7JZ
8pmkai54i6Uu1MXKsH40ucnNjMkITmZuXS2B5rdYn7lsVJJDiaNCcY0VpKhHz7FRJs+eze1A6FZV
i83ayjr4ksAsbg0asdn0NSfgmMavLfCmuwd7kpQ/ZF5d3BLU2k4H1yK2+JS5dJuxdLJsdply1wxv
cxT0pUuXu8b8QluJbsjUUVwfpJGRgbocJf7Or3eGmwdYwzQLBxtxQeugrPRMUofJGsZ/6Zj8dlLi
LqFtjmMe81zHQD4flkZQ9CAUVxq3L5nDyu42Wvu3YozeuNdcoiZAh8Wpqwg0ocO2GFeJMklvQXAx
4TSq1sCLJb8QR9B485UHBe9Q5Z6vvtqvMu5CicsxhXxl0hISzxN8ZoheYh+02k9GNGegb61yQ1tD
8gbglnfBQ5uCz8n0tk7XFs+oX3jEyTsesbqV2aTMA5iCp8n0Up0LjrTHN2mo22FKKPQ4NDtn/JGN
i8s8gOBuYgML9uBlwOZwWbkpliuRVZLyZyzDPpCYvzgmRKwp07ICDhsCHZYlTxb7mZXSIUFJlBPn
hHqzWUNlxTdSNzZGjAGrv82D2Cs/WXNgOPa+v9YmR1Z2lZ2NfgytDKvXNglhh/XQeJpCNsBKdAdT
tqMsO5uQk5TNms8rp1VpRssbWyvFRgT9eTkgyI7C/4aTLCECPFxOV3ymkbxkrTvGhq9pnfffhAh+
olQiI7R51CmYY7ON2V6lMsoNiWcQ4QELllVzFcEVoZnikKpbt2EyeGZqtc4UAf9Yz7daVctw+c+v
aZq/PbIluAjUvmOiU1wfJ/AGwKPHggRP7DQI8aSCI1zB20UdQI6BOBYLsTKek/PLOifyBddhlzHw
P9L3OKTv59RpvXJnBvkjvbOvsdG4S4D/nIO2VpFkLRIvYgleRMOKRBtygpOy3RY5iPOARZr80FeJ
B5adT5wu0kzFbhWTv218+3vNObyCbAPOPE74w3kyMDx7KDfNQbbdeN4sTNNiFqa2iSpoLKurpek6
eMnadsp+V84PtP102Sj+Es2PMoRgZo9K1/cU+bNxT4LkkOzLQ/8pP8zQWJSoeRKBvmYn2zQ8/+WO
UgWN7eyoApo7Srl243W535qvWEbVa8nhzruuoxRBL1fdzPSI35/S7zsGCDfJzLvs9wv6p5YsGWsb
r1FLUbadNR3Mrvsm+T7cvf4Z/n+fQew3W2M1o1CDwlnnLz5I+QIlcqLrKeA4gmxnSgfCJWd6T3ZP
XXE7992SoTKMjYQc4/vKw+UDnXeRx/MIUavFjs3StqjLjdYzSj10KNy1eYmTOwW+cZZtivFG2cfb
A3IU1dE5VjFzrIkWpGrIVOMlJV5T/9SxDZMHarqZLXdNbhPrwSjuifk/+6SPEgV7msussTo2EG9M
rqrWnclXBbgEi0TKmaT3oxjBgGYb4FLIOlVUdyb/VkfOW6pODu5T4rebe3TRZPCSf1rsR4GCLRGi
5WFv2qiQ2b0zRrUTag9R4+kykoIzeehHQYJRGfM4NmuMkeh6MXxaYuly7LZR3Lv5Un/Tu3lftNOB
AeI9Wh9LO/ZIPOwuq+ifJvDhLxBNrlW7xUyHhngTee2Ne0uGRXqmNPdRgDD+VY4LWqA1tHICI5j6
tURV6dcIqbIvPMWT4TG/E/NcsIL3Kz+x6WUYeHpggN0ag9L9XQPGV21rTA6mPTafFLfzJo/hfzWg
AMntPnV7djscZH+F7MO+38rJX0HjLIorwBsCytv8DGiQLedtND7zN9q/kMB+vGL+jU+E6aS0LV0f
EGBUJVjNn+Bj3zV9K8sMZKoiRGjFNGhH55SXTYDV/2Ts8aLxCxd1Lht0B8uhfZO+02QiBQejttMI
9Ag0BefI0/e6zweQuxQsG/nLgmwEyyvSeUxucpf0R3A2ZUtbqlgZb7yilLxVfB5+5DAVf6Y7H7+Z
4GKqXse6RQI1nXMXQ9xRv7FLSfSRiRCciznp2jzmCcFWwuwuIH9HR0OXoS1JhIjTG1WoKCPGjomX
TNTNlG1qWA5NgstOSuKP3+cPThS8Y/0wNfoI5uE2ILWn0e2k+YAVvCzlz2j94ZOIZGbhqgGTaoQr
LBNlN2PCZh01R4vQw80jQCeujm6+XpYoO5fw3BwA11aGFSQCW9sDLbsLvrjNki4ukGAkh/uLHzYZ
s1XD0kGv+tFJKBahedIxFdY7+ABh8VA58tVd6SweX36W7UWdP9pRnOCTFHWaYyuOOJ4NqDR+4M3m
9Mu9XXy9fIPcGv+01qMYwSdlU0x7Ok3EY+N410apb6ZRQAfrJoebKJRaoohntR3plQ3kHaRZ4qRJ
G0djNiYLWCbzfaXsIs0f/ndeSWihput4AhGD6OKAZ6KnmBviOI+W8ZmtEdqCAybmglrKwX4+Rmmm
ZRi2hf6YWGyb2szGhiDSqg4zc5wqAatEEXAKsYAJVIFONrdw9lNh2FEFp5hmEV34VD0agjqJLNVj
LUo4aRwUhABk4m0Bg23Vx+5lxTj7pXRMd1m2ZhrIDj+qezGEqaLire7pA/hGjTHoJhPFCVWSPp03
qxM5gp6rqIKkdjcDxFjH5Jq5bEoUpSMGLogIFBdpD+pfc7/Y61YdR2C4YTe4Wn2rSCQT3Ocv93hc
4XIB25cRgyI2s2I+aHXu2tPkFrbuqnbvTgBy+G+3y63/xCEPMaFDGSN6MdCjqwBeqaznKJII4Vf3
h22fXK0QiSvSEmouUBhr2c5x7QzLy387hRCDiaWlWhc3qGhUq1tOxSbuvzPj3zLgk3OIcZgojPSY
q3rPm6hb+I1bbUy/96ud5sf7VaIKEs0XI/LaaUVqTvg2+nzbNF9W07Ok75azofJ4JDEgr2VT8ToR
8XTTtTYE3D+ufdMYbuYmLtnn2yyI38avgAB9lCdoElUXwzS1tTjjKLxeV94k1qEadz2tHODV661k
cEx2SsGH1GMyhyxXVE9VN6N+ZaTbcPKVqoe2Xy/SV+7572YRU7cJ0S2xrl5OdcOaFUukOjbfWs90
FiDQrZ8QAjDgjwUk9WkBYqb/LyZwFEo/GrKlNJNCFhzRSrdVepdEm5VIbvG8i2QIZqplMY2KePJ1
qamhkuNgPQ5V3Bhucm8AUm92ibteYzxDMg1+1m0cxYlzZAOLDVpBpmczf6S7fpIUws5+p5PfLzxo
LSAmdyZWYT2jvKu7R5M+Mem752z2dCJD+CwJUN7ssIHL4Msy19biIL9GuqY7zXeUYlGv5C8uZRdK
Qe3OHw7ZjWExG59M8LnD0JaVnkEwr67bqKybDyveQBRlbVCQHrpP5bX59A8qyI4iBS/c2npKIgVu
vuv6qwVA8vWabgoU5S6LOX+lRzGCF85QPW9IWsBXzV8a041m0JNEP81pc1nM+Qu0dItaGrVti//8
JDJaJiCGDKz0eXURbqJycu3Zeuwn2cTf+eSNHeUIETih9WiyBHKMa2Nvbnn7g4+AGp/5tI6s+3am
cI6k1GSGQTFGBWBW4VRFTJKmzgH82fkcwTH3tN7pD41nOZqb7zUOJLeRYYWf/WAnMoUT0pxO60Qg
s8ljkFCaTqzfjmg1Tcrz5U/2Pp4uJhrIE1XdtjQLWHiCagAyvjSmlhCvB7C7YYF1WcHGMcMipjZf
k4a4pj25VV7forvqKRn4eNvMD9vBidr4bVHNw7jetBWgtc1yqxXkpogQA0f1Mzqyj22IVF7V2tuG
RldYvtyT5WubWo6tldeKmbhDXR+IWW3horcpSXYUtkfp6q9k/kGN4tA0jTek2b+krSdHFqdSULvX
lFFZgCSNKhl6PRi9ag81tlcqD6VVKUvauZit2RTAVnhmghRLcCutPQ1TbKIcFnftt3Jlg9O1y7VC
rDtGhsFpM/TzLn/Us1HnVKTgVqJQ1WZMw4B1A+NL1M8BOlp/Mn0OlgCc+W+WJOr8RZ6tMdM0VE0V
39dJyOK0ayfIS5ze4+wOsffd/ILn1C9sXsn5zlkHligpxWCjaVviM9HiRK3Y7kKUA+HheDMqn8f6
B+tlsLTnxdiGwQyLQAeFD1drZkNGa0X1dsReaKq4mVl86iPyYIXLv1Qo8D7k717GDCY+EIs0b5SI
QFZttG8dJmGBob9f8/BWR5uc5q1rmfWGWbYTjp+Mwtj3TfnNXl7/QW90/AV4NVIbqZiQ9Gn9SNRi
iVBRcEYwksZu7hXPpk9Ai9huklvZ6OqZfjYcD+6WoqtANVvs2jALYLwpf+W818expYf8aG8etC0n
B8kP03e250Tw7LX0E0/q2HkiIbq+U+mCk62T1VhZ9i4dqa0DyrCtscsd4mLS6Vaa1vDU6JI0QZtI
C1yeOOEvOg0gl3buUOAoN+NLsY7wqfRL1ACpF8NVSoMGYGc+SD6tfk68jU4rbhk3LdpMutYMxK8r
aq6f41eUdm9QvA7wCMO2bumOGzljs0Sg2Fwxq1Yt0oE/k9mVqQLO+bPkROf8qm5za0F4xiabeKFZ
3dvtjBipbkjAy3p8itZ6rXqv35sbza+vQ3d9xNbBj8uCz2U5WJ8DSDb+MVM01TXkRXLCkJWWrYfd
S6fOM9cycolLOCcGJ9Ox6mQyHQbyMZkimtEUiYWIyMLeicq9ZmKi35C8l89QoUIfTqTwr3iSsiUx
YF5XBQl9kne7sWBBqoDbLcuMFwzL37El35WsdkFcjp3uAkh85rbq5qDTZ8fQEix4gpktGyXN3HMf
lhHbIKjV6gxf+OPfRMsqqe0I7n2ys59NW6zOasJeJtN+LI3Co0r+6X//ogwT8hYSIEoNcbykS/W6
DbGc6UUYHovAL5far82SSBT27Ac9ShGHS8CWhrC89qoHKha7aZ1M2aeNDLb3nNWdHEWErenVYuiX
BZXuXr1j1qc2/SeFOTkFd6onCmPMjRlrCk4BguzOmTbVppkc3o2e7jiuchPYu+ow31ayh/Q5Z316
MMEccj3VqniBOfRYPeZZuAJ1xMiTvWn35eZ/X/6HWZycUjCLRqXJmGg4ZVN6Ztn7i/Zgg3a2gIPR
vsS9d1n/ziUap9IEhR86y9Ab3p5IwCIJ7NCq+JpoL4OMc1amgEK8U2c6x7SDw7RAzaZvtD6wku3l
k5w13ZN7E3xyQ40JQ9+4t75D13napsPPydwl4z5Vfv6LJCwU6KaB6orIJhZRZQnrHjarhbu08obR
W+yHNXGtJJZ8Hf4CEgM30zTNQF5r27r4/uuUkGaxYhCvTb7OOpgm9IcsflPZj7i8s8DYRwFefvls
Z/UBjh+0ReiCMCq8yYqkaut8glO2YGKFwdw+Ub9P+k9qDJkkykhEiYCreWsXEIfMXcO0h/Ito9TP
vmPwWXKis6p3PJGIt9pEVdPpIRrLefxsYxMV2w2WFfynWxPxVXWM/ySpjbis1Vuq+VOPcXwvkhUf
ZBcm+CFapmOWU2jDGD8o7Do2UZFy43Vz+Sxnx35AdERQjNIYtUTwp4hEalrHCZpR+5kCGSD3Uo9E
DrsvnlSveky83JVNu5//RkeRwqNRWUMymbyvsdif+npnq24GvMzL5zo7oXJ6LkG1l1xfoyRFbB+D
xV93LCBb7DI+8BLf+C26rv1sR1wkIEH8HDvlS3MHggddSjB71k39vl2kch+DWDUwu1QjVABm21lG
y6kNYBnfTeB/Xf7JtzOV4b0KWF5qCL59iieNMAV5N1DJ0tLVhrd8/KpggPXyxZ5XmBM5XG9P4jJR
MmRvRcFHN1Q32vKHVPIGhG/E5NDpbtVP/xaRTyQKvp72LJqrDm03fTO88Ow7wTJ2/E3DY7EoHen7
6WwCcCJOUM8qXfXSMtHU5AlA51R7zBVt0I7YLU/LVjbDdDaNwjsJ3VOLt2wFK6+qNCpZgw4+Iy/J
/Fn9l6EOdvL7hfxirrRorVuTeBXywPaOJU8pxoriN4lS8D/zj9B1IkZQvn6KY2BOQ89bACloQYlV
hRYEGINHA8zceP+oEsdrE5QwrSeT5BWuTSNO95OD7szbFSVB9PsMQEOPsj1b2WcSVFBR1RJDoXDG
c6IjoMwOXWRXyNXq0hUKajdOs16AbhuDpTZ9MbQv46r5Sq5tS02/LvPJwbiCT6fIXdg9yZTA7upg
wjoUsVCwmOzdUi0+G8MgbWWtmDMU5MhR8f4kFG/gPzmb4rCcU1Lg8Jw5A7A/IObO7osNwEljFMPj
rbHlDL/aj+XAdhK94nrz56UcRXNbPXE2raashapCNF/y17FCFI6+cVf7yqYKstu8cegBW2CSHOL8
W/XkwIJR9iQHSEedYwvgiiN0p+8bENnG8FYX7B13KUAKTc/wL5/1vIodjypY6tgYbDRn5OaaEizW
S2JIlgplV8l/fnKVPVPULC/wrlHi8FCQwgkV/WWwZNDQZ9OWk7sTLJM12WwMCcLDkMze0k6uCQWd
hyTQ+9W7fGNn2zOniilYZaPrXTyZuDJeRVw94mRfRvRx32sy0hVTqVYIBmoOZZOmLVLLuBs6J7VQ
BSqNm5LWPrBVfAwEfB/D5zkzb5C5eW047K3/I+26liPXkeUXMYIGBMlX2jZq2ZE0My+MsfTe8+tv
Ynb3iAPxNja0z4pQNcBCoVCVlZkD5GMkD7PVYFiH+A0Evq/vwO6LYbPZXJKTa0lamVCkwPGIDiVG
SAY/PohhlKKNfldiS+NyDVMcCChFubJj+KCHOBI0zKv7Xkxav3+Z/HMS+IEB3ImDXFT/bpuEp8IL
XfXLCD7c1i4fwlvRZSI4eH8WvzkYFLzLlK4wN7EOvUI9PRTO/IuWxEWUUOnWal6xgbOPmRjD7oIs
ADX8D81pHSLbkVCYWrQoLppUQ5MAHY1skI6t22IKUrZqQaVkN7d9c74/7czNvqlxERlDhcZbbLZe
I8VuV6B9mA2PKQQShTzJogVxcSWKOzOtZJy+QT7WxaUxBeFRcJT4nnwIjK1m5Mgo5BPjMY+Cxaf+
cvgIFESnRDUJmuTvadHWLO4VI8TbsZiK01JodpjlP6AP/Xg9MOwmExszXKwilrRkUGGQ8c7wcu1Z
Sw9EOfftY16calM0VLb/JNhY48LQKBEjGvDec+lXKDscWVfFAiPZGrC+HBvTEw37/vka7/ICikE8
mRjgx+T7OdYUm2U1YnYETbXWjnIZasE6sVcVoo6SdLbazrKHIkycHFpbUpPc6tpwHmvDaevRIWVb
2uBXLxwQ/t8OlfWRg7H5cZyrGtWI9rWKawkiQAo9qPkPihmT5VXLflz/yjt89cjMDEWBR+kqyN+4
sLJgKogQREuXZHbxm41IrmcIGF9CVz7Sp+ozk8NmGVIc5BcRyc7ugdnY5iJMMShGX0udDH5N9smT
S3YkvvqRKfK/18jlLVFqqnJtwA5SCdQnkI65lVMeZF/7L6bId6PMZlHcp0sl00gyViBVtNpD9eUQ
90TQdGD/4p3rbkxwScsCZVZtZhVfowqBzM1voJ0OgWvZadXw03X/EJniokALLHrbACXsShpYzPTs
1HTaHVE6u5PSp+umdgPOZlVcCEisQTdqVjWHcG50n1dHpXwBvXac4UpI3eu29k//mzF+Br/vCQjz
F8Sb9NjdSndMqKH/rqIObI/egEGSwp/O7TOgH4L93EXobM4bjx6sqLXMJsW3S4/9cfgVnSxnfcgC
9ZjdzF7pYaABoITvgtXu1iM2q+XeQEVblTSaWZdqNe8pwSwBtew0uR0yzbOo9KlNQ9UewsFOzMw2
quq8LJqw6iP6EVykUTLQneV/2j2AsqjATFaO5CQ3zZGF90YQQIUfmB3TTWrRRl05paTFkk8M+Koc
8u+AQtlJQOzZUzyQhDi9bwgb9bswAWQ0Oor9qo5xLg512GRaAXrBkcUa2ZlO9bHwqguj2NRvQ1/7
Wh5Y0z5iqgyxDWYWyb/+qXefaBvz3Jfu6y7Bc0YDRIqWx7XBDMkAsiajEZyf/cj9tkruW05ge8P4
Crx4ObXHIRjPSgBSw/NwuL6a3fxwsxruI9aqqo7rgjqa1UHcImqCta8OaglSz7S+TZf2I9ig7cfj
LoraqjOjwdA76najWzxCXxNUaPMjQJx+exnOH3robpbHXRXLtETm0KF30ndeWx8GyBKVkS+jJvG/
bSN3XwyxhrdkBjulPkP2pjyYKchxoPOUJKPfG7FAQGj/znhzDu7OmCezkWoT5pb0d2s+xdqJTold
iRgeRGa4+4IMSr0WGhK40Tj248nQvk7xmQoh9Pth65/V8DBluWxbsGewBClAVdJdz4WTv2qgx2sD
PRVONIviB897mfRFRvoM5srPyuc/WdEz+CnvJESQArB9BourfPbcM9z68qG2yptD8oSYOoZRLShl
o4DUfMZkeqb+IsKKi+BM8xyYktGl2RAjP2L7OUBfCoBpB0K6r/pt548emIGDrret2hY90vdDoykD
8Au8r8qjigAk1iYjQg9g6PxOv03lyyR/v37QdpTcWKb5jw2+ytGQJSEZ3jEuWgCOJVefo3p1gWQ6
YsQN4X70jIq+WjJgxqli3jZme1LT9n6trXMpaTkqQvFtaKGR2i3DQSeTq47Sj7hOXTLl0LqWRVA+
wZbwZZKmr0jRYqvcMgdjeEn8aDXOUM0VbMsu5nK7LeyMbS5jc1zwkGVvyfB5cZh0chzbWaB72gNj
jMh/iYYad9eF0TVKNEOjQHr+bU9FiZ2qMe4N1pQ2+09h97BajXP9Y+9X8zZWuDhnRcAAmwSXoBzQ
k/KZvZykDhUt01ZAxHhbudOB3PafhSnkbkQyCVqBGlh0LB7URfqhqvA2/HdE6qEs0Z7JYDPCzvIC
LlXRNbW/m2/2uGuKDn1XmlMJloVK9mISOi24koksUoMWmeE+WqctUtYT1sfqahtzBYE6UKduRApt
IjPcV5PGvCcLSwzH3KmK2YHebxZP9nXfUFkC9O6JtvlG3OWUqh2mT9BoRfpZYZJmPhSgBm8Vpz73
Z90b3BACuNUTfsEZ389rzuZjHYhEHf+gta/8CP7qUnEN64RVipRYf15DTKcOWRzZeUVzZyq/t1AN
HdPDTCDRFAMrYvbnIiGuRhOMXFjfyoYcqzr/UVnmL63vb6wunNw6rYOoaexSXfx0vKSrjoaghcnh
ATVPFHQ1ZLWr7NHJAthO9UJgGsYh/rGW6VcrbbyeKHdJPomO4u6d8rbb/KXZD5o1yyYe+EkWgkar
sDX5Ia2/jdSdRKC13axjY4oLZUQNp3wGHtDNkxtD/4WxfVvJD1b97boD7b9fNna4DJtGbRLOCp5s
naeesgOj0NK+x+5oL3dNgifEH7eRAT4QlRf/3FHXvIZLugstq1szRFjLAcjv7PWc/LuQKWyTs/90
zRI7qptrYZzqcul1fDbMnqsQW0UL9pxcli/kycwBbK6h9J28Xt9XwennaZ1nOvZd1SP7qMoXzDKQ
6EeneddN7G4ghQAi0gCFUhBl/b2sJlG6ZWH5b6q+1PRnHj5M9ddQxZhx5WX5pw7EHMujwObeuiha
rBgFQwai8FlVnMkxzRYW1Xz1tHhMtTN0R8xRQKkd8OKAeuLyncgm5ygtJsgLCBJgLyuvqy9NdehF
V89uOrxdF7eXYRrmQzpjXZD+qF6Sg3JoDxbUNEd7uh/PSBu91VMu7fMflpFABLvfXSF4mjDkiRqX
yYNt4yGpw4QAB59ViY3y1LlqioMerg/Xv57ADI+21dZlAIEvQ4e3k2/OZpDr0jlKBxEedu+8AR+C
vMHCeI/MA7VqChKtSsLz1rhrMB+m+6yHtHzJbcb2nXrLWTTiuZv4bS1yly3tokiSjIJFMcWvfd3P
MB25Pqp3UqAetMnuBGWfvYtga4+7dpNZRgKxyGgogZy9SLsXOsp+25guTTDkjMxccM/v3QYUu2mg
3mOaJo+9yceZTlEG3puEns0Kw4rBFN7l4/ED/rGxwh20NENptAHE3837S1+9FnNsFx95TW9Xwh20
0qiMNo/ZFSp7cnRIspuFnoSshWz/+Yi/tcKlkqa0xLOWYXQotZ7DpbY7fcSzSHe1VrUNCTPGw6NO
hAI/+37/9pW4zFIfKJVpimQMI18oLtuKXT2TY3LDUnXNQ3fDF/Wzdk/05otxfr8ueILKRoiHNL1L
ktuy/zoZ/nWn2H1+bPeS8/UKYbGwtPwNutDMNnj4JEdf7Q44E0gQByaG0itfFJUFq+NlhHRtqRR5
xOry8CIRUCvf6qOglyoywZVR61WtjClUFXdZSnsMz1n6lTaBYAdZrnbFGwmXy01TMiyWDJ/P5sGm
qg+Fh7m4hOUnqnzputpJLVcOS1uRAj1zr9v+w7xwzTaX3yV1AqrcCU9ijJPdEEiTQaLsVxEYBzAc
37N7TXNKaGS8AFMaxF74KEINCiIX4WKK0gE+nWKMzw1/Dc2NVge9CW0t0Y0j2mE+qtRNKC0MUcri
v3FOPNOVn5jsmgz4U/L9+p7uYkwoKJPQ0AUYUufngzHrPy8Ki2H6HWOLVwC6TJz1xDLJPBAdgt2W
Nea5wD5i6rhR+VnZXMMM/NJjbcbT9Ht1Cy9HlW7wwye8/738IH7PsaDxzmU2BrmgYo0ZSXsDZ0KO
M+g/nWLrYdEze6W3C/kZiq7SXQfRNeSTJloZ71gqF1w6klE2+HQl02XN7CFya+mp0z9y0jd2uCth
taK8iWesqol8Gt8qYOaVn687hmgpXPwnVdVZTY2soFLAgWd+yZZXjEzZo+jVvx+SN2vhvtAYG5m6
5HCJyVl94jBOXsj24jSf0Nn+XPkYMnGUJ5Fcxv7yDAawxIDxO8aweQE2qKJIH1OG3Txm4FqZnubs
5/VN3M/lKIbvMV2MRwbf2WrjpRwy1kVgZ1nN7OTUHxIIPKNlb1OM/X1ALg49pI1BLjyDYiVGqQK5
f1waQSZPGD1N8PkqAW3p7vZtzHCRGAA4K85DVqoxwOf2s20SRzLPqnCuZPdJv10PF3ITolQ0ZfSo
sRH9GnrzIez7b5asBUOZ2fOc3UUYsTe1GWnKk2FUv1Yyf7LID8lQX0k730jlfSLEWu4mzMgiMJVK
0Pl6VxQ3RhoqOY5GNz2v5ecpx6Sa9n0ojkJ95P2nHLyTanAf1GS5U9hHlKSqhNo464z2nydMwRpg
pO/PbWQ3F9NVdJQw0xOaKq2Dcc0vopxsN3xu7HOHM4yLvNdbHJPGtG4iA/oPCk1PWtZ4llSe2xlE
700i8K3dNGZjk8vR8lqySGRhe3PNscIHOXmeRbPFAhM8kiHMiJQYs4oavhVo+p0q+dr05frRZ475
7uJ5WwWPWaiNxsDoO0J0Op/T7DJPh+v/f7daShk/Ajg9NKjfcmmCLq9pE414mE4YHwOfEqi3vjGE
aPyke+VLfh7cxc292Cud4abyJVc/islZdzHq2x/BXUS5PlnVWma4Xg3tNo6hawNq1qoKf2oV5Mtq
yc3y0occsZ3G9LyWauvO9U29kp9pHn1S5hntMsMe0t5f+kUoRbz7lQ3cw+B2MdR3NHkLABujMuIh
LZ8q9KXXQ/3dyDDLyjj0gWK/UC/0CsFjevfAbGzy8QrqG+EA6JzbdoqNsNtYEJMG4wloDjDZLBLF
2Y1EG2ucD4Dyr1tVlvGv7WVtgzw5Tt1RboNZxKS8nyZuLHEfugeDl9X1FWMexiQmgCjo8t9D6O02
P0wHSxABdm+XjTEu6mVx2fbmimUpPe7MeAGuoG9vEBS8OAnd6+do95yC1sRQKGEkXtyjqdWNtpYK
fDCqPcTVqSPP1////lre/j93IXcymK/NCfw7tP9Rd69pEczjI8CS9nUz+77+Zoa7kFvDiEJobyOx
7oNZdfT4LuqfrpvYT943W8X5tpSHEzErFCJ6d/UT8AejpHheH2aH+H0QPUn+R6AsoGZRZANjsgAH
cTeBbmoJyuqoqsfL0yi/SvSUDqhGxDcRFUkw7X6mN1N826eP5pjqA+ZkSe1UhiNVp8k4TKrAGXa/
0sYK52x9nBBjiBawwBD0kJQ4kJrFlovaE3wp5lTvLp+NHc7pho6OZj/gAM2+9KP0w+P6wKRDNC/z
I1cEn9oNeRtjnOvFsz5pIetIyNa9ghmlJsfwyUOn3WbhN5oIn5BsdvP92ghKWhDTgGNwwUFfBzkz
JjhFM45PZisFi5l7RSPbSR1DDgAUYdN0qM3QiQsRIer+nQsM+X9sc+mQpE8Yi0oxs4CO3K36LUM2
z4jJhht2CjKv+EVddr0UgJno92qQetZxFOQV+50SSyEK5gvRq+e7FoPS11FGcjA5j+ZhRP2q1X+X
CRJ9o7HnBENTZuxAqMYvl/RV4FbMPd9t/cY0FwDCOE+GMcKXniPrVrGy75EROUimznI1OqnegL68
cGhPoXas2dKgCuzvntGNeXa6Nq2vTtWHOLMQqjvyMGlPbVI6/QxYD3qpgoWywMIvFCgBE4xwIArE
YO/flgw1jyEti2gaXsDrPNjVN+IoNhOLAan0bzQxA+kraM5OKhtIE8SIvVVubPNwGN1ImlhVtdUF
BNuPozqozW/R2nvgx/CvL3MvGm0tcdFI682w0Fi1whrwllDBWzb2X9VUGI1EK+KjEQQuqK5WYH1+
Hjw22QcxzLsRjGwamqSLi/F6LxdydO9mLNvVcWFpjXMMfmF2BU/vCYXCzFMMG/QReC8hUQpEpEEs
6lzxmD9358Y3h5nRgDLSWBAm24t0BHwpXY4GBrUF7rFbUtiuizsFNKokue4R/6ZwdJoes6C1X65P
gxFAv9qY71ZwmZV3ceSQ5nM/CjIzoXX2rTfrhPCVoqU9QkDnDS9/xn+D1gOhIKTb2TSq6G7ZdVE8
MGRqUeCC+AyghTq33CZw0UgJiPGCib61/MgpeDPB3/xamw2LWqOo3E+vQMrOybEQdrf37mPkZv9Z
Bo+1SGLaa0UEgHOHMV5U7ZzsmYIjlkHmsWufrh/rXVfcGOOOm77SfBowOu1m4eA2cJRICj09/qm2
k12PlnfdmuAL8deRTIcijqoa861qYk+ZPWagdReVIXZTz+0GcjeP2cdNU6Bh71pPrEqdeendvwpp
jGS68MVEzEKL3DFTDTTdZjNlMwfRAWLSmW3+zM/ZzehpAMJnQFveEAGUencrQepugK7T1BUeA1GD
EZTUE85W3XkdOVXNA62O17/WflTc2ODOL5gxEq2ZcKDCr9Yda2b3ryZEb+eX3qmfRbCY3cC/McY8
dRMsKmskZmOO6Cxbz6WKDOEUtoBPCbZtt0YIgrh/9o3LyiydrqpG0dRbMCar+YzVMHSHW+RjgEvO
TvEpPYCwIn8WYcV2D9rGLpclLEpvpkTB8ozkZp1uJ8VXusdyOaoirm6BIR7rABoho4CMInqHmS+b
53j+OaqfWg0SWILQsZv3vK2IZxcrlXyuphZxykpSxxy+R5puN+vtCNXi+XaOHozkReCP7BZ+d29u
LHLBKg+TqDMsRF8SkN8W6CQYH/jkZvf/EsARFUx2PdLCPUIMBvixuKQA8I44DE24v1y+pJlpj+MP
qVzsTHjO9l4poBImOMUKiKX4SUllSaC1AylM17zUGPaQbo1Lc/xv6Iv3Xl9bQ9yBpmRBS/IPBqF6
adTzSH9U8ctEnEZ9nT4kPLE1xh1oeGFirBPLqdbqUtWrXdYYiphFNZk9N9ya4Q60kmdND3pCoMAx
X48QddADBU9XEZZuF3m+tcMd4LmqKm0uYKf4nSzgMlg89VIeiVcF7aGDpFZ5zl+n+841HCtYbnoH
g2aCZu+eP25+AZ/sq3U5N4rFsD75dDvK5R2Ati6hzXEERazgqO0lIVtbXLrfUNzS44yHRY3yDUiD
3QzV/KAHqUcLetDi+3VzopVxB3sopRIpD1xlDu+K/NwuroyZy0xQbt29preL4g70OBlTCqY/DKge
22P7VAURRj+WO9CV+PI5vG190bp2M+CtRS4V6cyoisKhRMO8D5KDfIGQ4+1yT1BXppjFv0tcUcza
vd+2FrlURCPTEqK2DmBMjhbpeNSQQIbH9jw/zqfRY3Nx8aG/4E0jSPbZSvjYvLXLhRZi1UrbGwiW
Q2f6eU7BAa4InHIv5QGXPEhrwYNmEL4/OhpLVBDm//0MwQTyrA9FQKfRve6Lu22KrRnOGatwjcCZ
ix38I2hrt0fpjnjpE6o1gGHneLtkfui8aHYi7MfuHoPNAjn/BMlftTKcojsYoWMMxUUPtSO693Zc
vF5f5F6SsF0j55dFYU49WqXgY4GmUnmYSjeKM1tavSUXQcdFX41zyGmkMc1V4GB05Xep9naHUWfl
8/XliDaOc74on5sGTLxIhmXqkMiR1mcDgFLyIWmS7b5xd5psdCO+CwLV6IeBcgP9GkxWJUcNzLcQ
8WDaf+SWfkSObWuUu+HkIU2rMYPfx0Ps6XSwU0NyNJM8pIZur3Xqkfn39f3cj1sbT+QuO6pNfZmz
uIVxZd02QcMtefWB3OnB4uLxjrne6wYFTsK/q5M0WcwuRFaeqV9I/U0O70YhVHb3SntbE/+urotx
zfoOPs+wI6pDHB0qmIbDOETGZ+N4fUG7SJXNR+Mn/UBONfcWe2cwBV+KSbwOzSlMFwy+eTcjDuMJ
5Uj3QjKu3Wxos0guhMS9HFaAAIAjErzCPwzg/dlcDJBnD+GdeVPnNsNqGVBTCT2GEBMsmv33d5fA
xjoXVpTeyAxIzgCw/ju5BQzUzU7tofWKEeoYhZsIWcBEbsPFFiMHPN6sEFGG9dLW7lB8aUQoLfaT
ry2JCy1dDO5yPUP4Sol0kfXoLDxsu0n5ZtO4mDK30JoxWsSUmh76xCNlYceASw4Qc1cPSv/l+jcS
RH6dCyaFZZAcKmwrihTHKf1h9c+L8TVJj6V0uG5ol4hhewK4GGKOSTnGA6qcfzAHsle6I6J/ikgp
BSz1ScGrBAy5IMkTXAWUvbU2ZYSQ0KknJGHErw8W0DxgJLJnet+K9BYFfkG5BFmux3nQBtzVcVOe
w9ywJS0W1CpES+ESkSQyq2SyJJRfloPUH0zk3sBFUMGrYrdHtPlOlAsZS0Rxp6W4XiRMyrbyp6jq
7NJaPAkynIbZBOm8XKYi8pV49AQuIlohFy9WfKw6algxJiAPYVD7ICXyslPshjdKAHAuZLES0AAF
ArOCMMXTsBZD3JJxxZlG6eykI8MrvPFVQ4I8Q6EkfxApW+zW0bY7zMeQaOnVMERYREUXAm3+erCc
7nNzozupFwFrc315gqBIuXjSVoOilSWugBVXT/4Dz3DbVCvnuhFRhkC5OCKHnQklVaxpAf3HepO7
7HKbHfMHOEzdCIzE1+2JFsUFkwQ6e5q+sgShPFfqaw1E2+JeNyFwRl4JqJIxSWMpKJz10a1q3FuG
H1WjnUNx4LodwVIMLnIozdySWGU7198Uml+0l1j0hhEEeYOLHBCqwQyVwtJUiqxjfUot1SkXKDn9
npvn66thG3/lfuTprYxoTsKUdT+Rv6GDv7zk4acukScnMRTHxCxzE45uk7SC20X0sbjIMQ7tGEGO
B8mcctT7+7V4WsubVvvIpwLlukw1wH4p31GaJ7VWexOfqmlaFzJRflKrT2Eualzt7uGbGT77JVTS
Fm1kOFzrGE0eoeciS2wjvCH641CAM+kj5P/mxiDngpB1nsskxM1CaOeQOUcTJg6M3hIE2l1P35jh
3DBt0TXOUw3pYKafzUyzq7hzJkXU8BGZ4S6wZkhjperQ7ymqs5neruvXphDE1P0QvlkK529FkpBw
mBEcSCBj4NONTmzwYfaGI/JaX8Ruu+8QVCOqCry5zMNWen0Yp5ataJUBXypsClG5KLEz9ZXGj2Px
Pe0+wCgDPSCqgkRCA7MB+0GbrCnpQ0Pq2cx+Foa3ep+dah2QzJAeQsP8QJjFLB+BzrKmQOOTfc2N
KQjKG12sI5LD3eTs3AwHs3OJqDmxi77ZmuHuXD2SaqDEYEY+ZY+rDwQM+jwGdBxjRzuHR7yITquj
OfQwviDzdnLQct0LL/697wiMCbSjUdSX38n2dNY4kTX808qtjyRY/ek2v0etxZNYwWByGcZK9sGi
8V18Y+7m31vjnMvqa4g8P0WG2nn5JwCk3fmQBOttB61CxUMVyw29jwxKQPgNKkWYyoYkIxdXihVd
rqEAGrsv7tT8sKiNLQFLm71cv3P2DvzWDBdXVG0wl7KaYaYbTpUC9fZet4e29f43M1xcGZYI004R
2k1j+hznzlygZ92+Xrfx/3ylty3jvtKC+SApalnW8eNfeJfcpccUvjqfonuGd4Hg0uN1m+xf8lf2
dvu4Ezg06wzhwRnrqtUj5CbOiSoaqN2Nl1sb3PEbQqWcIhV7x8ofeDz7xiNFO5xVH7T7j7AqWZgh
lxk0CDpRXPQqVLVWdKD63My8NdCnq17n5QOMkBsT/BWttqsEinO4nKLONpEeCuU+abxcRJu4l9Zs
zXAHiE7asho6MIPlaBedAcbqnwrellOnCjKb3Vff1hJ3hqQYEysTU2kcqBbZGe1TlH8LSAVnB6R0
94o2QuCrcNMy8QCj+9DJ+ueD8TgQMyxzSPlgmVp3iEluy8YPPft+3cvZA+S9l7/Z4A4WidapaIwe
eILYXUPXHCCyF7/UKAtPmG1Ifly3tvse2u4nd6iqNDeTosB+Ri+jmxyyk+Soxxxkl+lBRatAlCGI
HIU7X8WaNPrQweWX5Jh195FxsxRf8//V67mn5GquoZFNmNgwxvNAHoz+tmkuefcs2Du2N9c+FfeW
DAdpntJ/JVcgZIP0hR2hUQW5kqWy+9sSkl5xMB2EzTnm4tfMcmFj6cMe81K4rXSbzUp1IBFi7JXV
kc0Rihizdj8Y8jkoakL3ReVTusicMGinIMOyxidlvanq5yF+7CEYeH0vd7dyY4bbykYHoWxfDiBd
loijxukpXEE6lvaCKtvuFbIxw21dNFtR1mFSwdWm4TQlemDGknt9Jfsn6s3Gn3G3TaJojbFW6xNs
lDc9nMGLTigffi4+oXIOhj7xfNLeo5npnCpQriUYoOOu+3SNq6m08IWW9NSs4HX5rM63fXKYdMFd
stuH3lriQtNU9RPI3zHFisFf85S7zTPjW2k9xlvaOvl/oQ6w/73e1sZFp3U2ijIZ6OpCedU2psMi
0sjb3TwdGBZLB10L/gvO2uZjaUsDtVFWiR+jb1Yt2/qq2Z36PekOqYhRe9fFN6a43RsilTbdgMxe
i4Jau+tSXxaVgvZ9b2OD36+wqJU6w+WBCuGL6tR+CrUcht43fpODGEC4vySw2eqIDOY7zUlKl8GK
Y1YqTw9Z8rMug2gUlHkFJnhYWKIlczanSMjMWTmooXnAbIQzxeXx+qndDXP6PyvhQWETyUmYm8CN
GNaXTntdwoCmjR3FznUzuzAHiIH+Z8csLn3R54Wu0EkEPNZj4mFM4Wo9AqXyXB/AAXlS7equ8YH2
FMS93aRCh+4fRox0vOm4CzEbl2SB1CBejASJxAKi3JL+KgvMODWglwC7LfqxZSWI6buHd2OUi+lm
mEUkYtjcrn/U1DuZHK5v5v43e1sUF8y7dYJQUcKgiSg/yVDP6b18+DrUwf9khu/MxCGm9KIMMUiu
7gf9vjJLhwAKXpbudTv7b4+3/eJbM0O3ILozHHgHDiYcYfA39oc1sMCEKbkiHO5+4Ptn8yjniC3Y
/Vt5YQh7STm1phI0A4FmpwVJ3Me1MLzra9s/xW/WuDBbg79UQuIHUpHQC/PvrexVlcAbRCa48Fos
OW0nFvoS7Uuu3c3aqY0EJvYfvZsvxH7D5raYQe0hj0RfXQukbcvsGO1xMry8+0zDR8gQxWnm5mXQ
9y4mtjpQCBlOvwi8UfgbuAxaq8apMVh7Mq7swUN5xhku2bPlQVvYlS76qfHriwjjzE7Su4xzs24u
fNBp0GuLFXobdfys941jpcolzksM0li3eGodjDx7qLNRsN+7zAAWVU0kNhQXtMrtd7+QPm4XXJlM
osv8VT8VLxgDB2QS0zXWbeJ0nUdtnMWg/LUweIcQlcZOwbuFb34At9kQqG8lyUR6wHi/JbuEPIR5
bFzZL4GPF6Xa+wFgY43b5jKUunaEnrs75W6NBwU66U44HMbT4FK/f+6Ey2NN5ffLoypm6wlqfTxS
uI1kqzM6XAvpkY0sKef2YACFCqSF4Hrd91r6Zund6SwiZPXYyMlhHP8WWIUhdJ5cxpMV4AM+qAdJ
jCnc/3pvRjn3AQ1PTgdGMqfdsbdtE5AjlGNQPS3Q6RNt5u5ttFkh5yqjRtcwZ4MNRk88innh4TgA
U15Z/gdC6cYO5yRTkXQF0RBK80y2O+vGLBkp7qfrRtg/ee8YlqFaRAFxEH8VVXqkryZDRbay5i5R
aoPKwDHiypXMJagrRfCy2I3dkIj/jznuMoqqmWRRjb2T+gpk16kRgF3g+xq+XF+VyAx3C4U9GWvS
wYwGQFraSs6ShY4Vp/Z1M8yXr20e5+tZWPRRjgK6K0knubvLRNIr+1n+Zrs4v1bCOY278N+HqXpk
TOmouz5Ux9JLT9GdSI1nF1kKAo5/Pg/n2mE85NpAkINDd+5B9sY7zDa67WsFEi1Gs0kPGBK12Xyj
JADnCi1zzp40hWLUbCjEmMH0Y9aPNAq/6f34ENaS3bVRaJerdtGqFtCPfHmcstitrQnY08cassNr
3F0WMwvSqTpDY/Lhf/vMJtxgkwykWRqmelWjlqDjORz9AB7pugHh6rkEVxqaTFJmdvt8XjziGK/z
ETvv649sorTy80D2dYe+ihXeBAeFhxSURF/GYkHgROEYOutFd1ckX64vThBheDRBXaRrrUGwzF3k
ys41yUV37ZiY1NPaEgpJn69b24U1blyYRxY0oG8ZRuh9uiVAVSEInayUfurop2qMAkUjL23ee8Qo
HEPPnVQOZwfQFz9FB72tjJemaxwZHC6C3ySIE+8gCGkpdSaBc+dxqzpzlUNvdswBZarP0kRQRZws
b5aoV7by6BiVeW+ZTyqQyPpsumY5fr/+c9ghfhe10NqkmBiC6Bmv186ECkcDAgRuXF+07NHo7yfr
25TUglXvuhaEXsG/j2G2d1LSRC7MkbCa6bB8DeOnpnSqQWRD3V2LCRJ8TYOwLHhf/z6a/VLNEClk
b4FsfqBx2TtWhx5B3H6RrLWzQxqClgzv3TrDXG+of5UhQyLVk6+aUHVbpxPtLfQXlKAsIDM1K36b
rt+l9luNEnIPQgJTCr+T7qeZqEGRKk/XvwMLG+++w+a3c7dHlVV1FLMx2snQnHTwWxALq04fn5Ly
rkAV7Lq1/ZoeOArB+6sREBhxEZbO5VorE2v1ngavP+aoF5Wv1mqPzuqYvnRML6EIF77/eTY2uci5
ArpHqYTPIx3kU/cin0ZsP8AJ1UPsWt7kAxHh6mhDaBhO0oPIUW2mBVU6uSMi4dn1RlxsSHJAMgUO
lr8dZSDzUJYEFc0hqs+dadnqMBxKWXSD7r6fNma4BUtLRRYjw/uJzXppB7ZGNqEvmvXacXtFxvw1
ZJxMIBT4gGKBxVCR/ygY0OcB1NsEs+pgZxp+CnxGfe+if9nhXJTGCaiK2PFihH/SaEcn47HHbJDp
a6A6/khm/Zc5Lt1pMI4vrQydLQP6LT9rkzup3vABZcW/rHBJTquUVmOwMs9S/1CLxiuty5yBbdWo
HTkaRInNzsvrL2uc44HWQ8+phpdXq2hflxzaX50e9OHyJcOcRFtm4L3PlMk2h8+zqgfXv9+ON/5l
m/PGsB6LOVRhe7ZAmJOdVg2CyudJn5w2+y2D1rYWJDIig+zvm0ypVZdSMuU/z/j/SAkTv/CFj0zW
ZeZC53ZhPOOdkWpxVTBeyBZCcoRNSB8jyMgVfuSLoG8gO90J1H9Z43rekZVBvCZB5JSQvajR5EjJ
JzDauEVmOHGNeZNs9AEiO1PddELaHaaie0jC/LwOozdNAEflj1W/XrRFhep77uaG8hDnHYh1VOg4
yPpzS9SzVX/Ryry0yx7TVP3Y2HVBz+h3P/eRcmbyu9rQrnYYyt/yPP4/0r6sOW5ca/IXMYIgCZB4
5VZ7qbTLekHYlg1u4ALu/PWT9Ezc1q3WuL6YeWp3tyUUWcDBOXnyZG5dKKgIIK2aExlh5AdZaRuO
kgZ2P6MH1dFNVU/4PWbK/HTcu86D3XLTt5b2pZEy1gyyxlbt94xHten0QcLz99YCzZgM+6JHG4GI
LCbc+GkMmU8I+26Z/Xch62gqeSws90gWZ89KdGuG5cEeqrc6UyX4J0GR+MNFlhvGLj2UUAILrjTv
JcDocp/Tt36w3mUB9MZ2oV/i3sl0erCTIaAufZXtFPQSJCfFzyKRRzijPWRmda6dbsfwB9+bn6aq
qf10Gl+zOjt287zpRfcsJhqUonkax7kMDWa99319MgiGnTDCLjPjVLvzZRm8YFmSwBvy2KXg+Jcz
i3juHgSfT3n60+vTLiAZpJes+TAPusJ0mx10+jW34BFf1ucRehBctb/5xGPpmGf3KEseKCY+Mvmg
e/cnQ6Yju/6xsqxzPpcwiDWaeHDTx7osP2hTnHRlHRxpHDJWP86d+6gsInxqGDicTZQy1+clxpgY
ZIeGMuop+TUZXkRa927i010GB4LSTXe8XYIkq/e81rafFO7BSodHnk+1b3vDrkrtjQe2q8/0LH1Z
5ZisXMwmKPPkrUnaS75YT0lp7CdBXowW45fMC10Yw/ke52E12ZFZpiFd0k1vqDcMOb7NbvtIhMRY
Sf80j/jzwv0ynQPlePFYqtgxe8SxOjQzGtTDHElVRl2mcUVYv3lRRRLS3bz5adZj0CaOX7gGBHiH
0FS/eTadZidxwskxnwidd6VjPeVpFanCOyxmB7asDh0uz5rRfZvjz8T93WQswBl0ETchrlt4+xR2
RKZbHVymj0PahLS1YltgpjSlQUqJXxfL5C+Sv3Q5a4A5FF5gdjzAdMnB7tM9eq0vlegm37IWP1+w
yciSwVdtGbZ97+wJn3fFsNS+ZmrTwtjJyum7qnkgU+dikOSYzfVGSX6wh9Z3wJFmfeVnEpIhEESD
bsiScJ8L+4yq4kRIvROM7xWz90uanMbZxvnr+s1sNBlGaebfpVk7ITyI33Hfx6RRgUXa9yFvD0Pm
hPWA8zglwDAW2Ovw94qSTU9e0x6OoY4bjqwdfVVapz4dtsny2xoa4Wdj95h56nkYq2PqZJhsSX1M
uivfauz72TpbdfMdY22uL+gYVZbxq+gAkkxoDEwCcgljzL3mQ1eN75H0gFdVAQhHJm16l14p7LF+
2fVpHwAL2071sPEm8PiXoQzo7IZZ3cZCO4F02tAQkGpRmJpWS7O1ZLIphN4OFIdzHuMaZgPLVIRt
3WyLpQtE250GJ/Uz86c3sZAyOESA1pZ7GbLDbIxMa4nsBDPubXu2KAa2svFlsRs/L5fdZDlhX/PE
h1am39jkvIwwc+UAsp3sW5u8MJLvUEVEE2XfKhA45v4b1C19Z1krL3lRRmkGbXG3mBJ5qGlu8pw+
tD1/Ttn3xhEuoowb5lm99cYPQmQ4ptjd0Dh5Heb5mTvodMALAnT8Pm6n6bfApaCd7D6dVNRbZaxs
caJMfpNa3kP6JVLsySEwtp77YJqbzTQmDy6FoAgXGBDtYGLEuBEQpz8krvkdtNiwbZNoFs1P2FtE
TiMDODpu4Y0SdlkxBpTSncO08odZB7psTwrT92Y+qgBeTH7N3JArHlSS+srsXlSm43x1mys879cy
EcOHEy5Iw5nufavjW5Q+50Snb0JkYVuNjT871gmskT0oS3dunaOuxuHypjz3NTHjVCpEpaT6JUUX
5UvxYxTeHC2e46fYDsBl/ZSlyLYQVygM7BKaRFZb/KqEo32bwGc3B2UNB6JEqWbtYWy8Gyeop9MG
WA4/FeiA2O4IHUPu18SJktL53ddelFlFlInlYZHFW1PzZ29OpW/ZL+WMgQgKUrqQxnni3s4zjUNR
tz+b2jtQu/yRt3aF+aH0u8M8z5+l9UDn/py68zNdcEwS7Hicp2Ayy7PLBP5F13E7j4+C6x1TJEgT
d9tPzkGpPJxKOyRmdmKzSP2uMR9gvhprGNb4uuritpO7ocrRsDHaS59OIccNI0oRuXI+Q00marPk
mYoiMESNmJtstafuYQ780olkY1UCYdT13WUKJ/M+bevLnHzAXD7AT4dDkl7Acw0hcBaq5gVumwdi
1zirhbExtT6YKZzMrXkGQZtEWrN7w12ilCahTbK9ZRVne3Z2zNAX20Mgqro20Cl6j6zfge69Qs3H
srPwmVIWkL6sgpw0J+BgmCKT+aFI5be6zHAg1I9czs+jl29rw20C5tStr0e6S9xhh6Px0SM49zbZ
d6yLuDth7l7sDV5H+bycZs5eykU8MgPQQA1h9N6KxgY4RF60u1Z4p9KiP5lbegFwt6hzgYfAZgU6
Hce2Qcjrq92MnGxw6gOIHZHKmsfZNu+4WNC8MraQRokaacDHUoemFL+wCvdz1wuqSp9aSND5Fqd+
wtPIVsUFUbv1VUK/ly4/CJHEfbv4KoWUeqv3TjH90oZ4qEBGoDXyAAvSPAp+XMYUGcN+qIdXZslH
UUJUj1kvPcsDw0m20k32Rs92lBmg68ynakyVXykMGYyIpY4sgtKYI0qGp6qCfa4yN9PcwhDFGh57
7CKXZCeCi0X0y4fqW+lXtnhbmtLzR9uAfhPrT6Sbvhse22bTEhlGCsI6ObcmJjMGB5K2ybi1RvFk
uEhvHPvATMhKKBpQ+JND0+1XWQ3xMuZwTW1yv5XG05LPdTx0bIMeLtI4y/6oUgpYRC5PS2PHw5zs
bRtydwrC77lV+tYog2LMHkoudr0CVonEUej0h6jVhKu+/8kb0IQn+mOcIJQseagUfMTm33NJ9gmM
2SSUcFtM3pYDwn8LB5hsehxFu7GKOuiMbgMF2Ci18qMuGISH79CowJPryMVfIXkWNvaCjZ35A0q4
QQL0YflbOVaBln1IM/TT+wFX8BQM1FhFSXsf04phQYXvyvSnFulmSLzH2us26yVWD/SVVej2N7z2
rWlS8bAAg3UR1DvUaYZ2KNim+qQHel4M+01a5q7OlnedTbH25ju4FIdUpxDNoOGsjPtkEsepdXe2
g2A4haiL7isr2+raDQnzXqy2vzNn/mB5yXYVRxzSb5yPEeqxtBh8w6jf12QQkPhhBEoERezZr+HS
68/9TxPt5mrEeL09tYFlWyHGPvw27cNKJMGgk11l44r3vIb7iZtFqlPverQgbj75PQLj5E3+RDpf
t8VPgze4D0mEbzfxHZyxouv3c6JOU4I4rvgdWGgBLLuDljTfezON7XJ5mRsZzgN5kVYXmWK56+0h
Lo0CoZvGk3IiYhoQ8rM7BBULAUGnx0SrMkwtbMneHnfUEtQnXCJJoq5femg3mbPtSxMO6JLBgATM
hL6aD63Jc4zj2JBeXe4VY35W6pjCJi6HKuhqjppOILhAtP9NT/wAa9GXzHCO+BXBmP6s2IvZThtZ
DNuxgrZzrw+FCau+qQ0TiBWL7kcxNw+evGuNcUcSta9m5IlwRbd1s6XdsBtGuU0KyJMs6cGuknMh
eXny6mpv6PKbNaGAoHpA7lru2gq+m85y8nT5k1ljFo1T9pyDFCiqcpcndFO0+aNpeh+5nuI2QW7s
EfrsOjAyQD/9Mqt7Os5xWnlvVTVtBodcZrf5qGij/LJiJ0yfxvZc41Z81i5YALPaOIbxljTjuZqQ
bkxSNcFSOpBeKH+RYv5zetKxSMJe5PdCIrwRErVtty2dBM6rnBwWmEfVnO/zrHkojPHcW9a2Y0sw
tSLiJNsks3XoJhanBM9t4MZA5l6X+VNqOI+46ePKqj6EjaGvBphl/1ikaWBm5J6W7gHxKyxqeNh4
4uCVbhe5rEPvbbw0tgNRlBcXu1BpiEbLJFJmtelcHaDhE7LZjLtSBG2GYnDxQomnNl1ro6WG5YOO
u76DYWwfZ6CvlA3sggmHkheIAIwFOc4BTSCUMN6lE8BF42RlSYT9FGSghzvVsM8NlL7K3kIeNEB/
/HsK+l85WaEc6006Chjv8nPuPlB0CKrW3EswpSCZGilP/aiS/MhF+WjNKqLcjsVURYKRLTLMrWpt
n1b9hteIDSOJrDSPZsSzoVbntlguRn9gOd0sOQR1l/HAJ+krOUVWZaPe0kE/ucfJTEB3e2vBKuFc
b1zDOWiKcSoy9kDYdIYiprkvF2w3pap7Zx7Wn4rsGcKEcODM3HqXtFZg9KtG8Ysphp+08XbCgMX3
xLe9fQKf4/c8L1uqF4m4J19LI7sbtLqTsNhSyNTsEc4dREcTf0AafMjcyl8E/EE1fTMGcOQsqBDX
bvmjaKBfkMN7TLqXfKY4sgnOyfzmLTg4JaFRkfItadhDTxqA6OLd8tjzYFdPS5VlyEP698pc/LmW
F+IWQZNmT7qWzwplVIPd4BCoUY3yHoq4sbPYARnbTaLzYKjo1iV1bDF34zZWYOls35lZDAwj6ip1
bM0+XNRq2QROGC+iwUt9qxqjstax0XP8s7s0OcpAq0SSJC51k0V5msCqkN8teoz6sj+WGCCnBg2E
tdxBO+VZEf7LzY2wIBo69FWYFDywRhhvdO9tVeytpvfF0G9xRWy4zj5cb/QNwCho0zaofLxHJ7MP
Bq32fa6/KwdTU8NLq7TwjSE5OqP7izhyj8ET382hdZxYe46fs8oqnsrJl06Ne9z90c2D3+Tqksin
XP3S8zuuxW2DEs8bJoyQqI80Mzeiqu+GZIQLabZdhnmbWrOPQkeH9QgtxBRKZqaO7Vb5lHqvOEAv
WW2FbsXv0wwyeGrNv6DlkKHk4tWhMhwVmBQnfemnfSnZi2673yMxwp5g66jyvURtnlGAJB2mwoiI
Jz1Kf7Km2Z+95qExk5io+QPZFmBbBpQ/l6HEzWeIbkd1Yviw8Q2cYYgNxs7McbYObsnRwUx2ToF+
eMfVq5lKeJY1ts9beSnbyoUlCp7PqnxLG/FAPUy2Jq+OyXYVKNI4/L0PVu82n8e9UMmE/zCHzmx/
yzhgqFEV26FMFWAgcZTg2fDJDqjXQP0mwTzzEPXGeFkqMxgzWwWGtUo/dGLTD8MLtDJjCAkHANbm
gHb1wW1psPA5hprHi+flCTC17EIMcXDnBSVHGpYWfxEJRLIrDO/R4lha7EEXOmjai2W9NEzGHAmP
wXEnJzj+lIhn28hesqH86agMmjJYHcA3cBOZ3OHNBg6gKWYKBYgAFwW+rWcT5RPCx+PErbC2QTUn
HjpZZOvm2R2uww30G9Eiz14oQ7j0ljNzF9w0vwo5PWerdm/nAccQ7pNtQsqgoCj9jEM7kPusyKKu
zHZd2iB09T+bdADYVe68stuNgN+T4WNJ+wfc6BCQKLeNoqHggFCqRxCqI8IBfTLHz/LuTs5Qmx96
ca675qk2yufaFXFuJy8Vt4+YUt6MY78TjYcb0T5TPgKzSvPnxHR9tXSPqescsCd8Gwmua+EXzNSX
OBv14N6rtNtmsxHkuYx7NYdz0QcrOlBJjck6Fec1PWRzty81eMnIlBtSHOHkEqbjEkMGPxiL8UmM
dhKSxnquRbmpBvKIjRx5q1pe/VZo2NFMUKGBJMdiOh/E6gPVj7u8cF4qk6LCY0fgO34LByKhi71A
GecaEI+ZjRLBJ/clBQzrVE+Zaym4sLSvdp092Rl9km6GvL29n8wM4Wy8Z1QfvXE64RO1APQMJGKL
c8laGumaPqB95Ju5LcOmsF5tmT+3nB1anYQzEzBTtsNiTTz6NBz08qLSBdVJdbEdtQ7Bap+69p6h
tlZ99j2lfeTa/bZNbR+iXSE+w0F3UJUDJJgZmAweRgQN975qxBkCyOizGAG4Y+c0NR7cwkt8ljp+
UtsPQALx+HqjebGRkPZP4GLvjmAiVRM929Ar90ztT71ztsWPBihih6SvL0Q8OyWeXKvjiHyxVvXW
cuhv2NfvssaM4MW1SQgPx0Hhin8XY7pb6DcTX8gk2oAU/WZoPD+1bIgXNxuupk0J2IXAf3yopq2d
eB+VxTq/geOZmNjJndC9bDjAM70fZnqGneQ5XcQHKBVRmuklqPS8Ser2uelQ9klDPjhqGHy3xtzT
YATrE5R5DVHhbguzukDQYZci0pVpacL1BdfxQHlgomwk6AMgFs5BKeud1BfQu0/USQEs9qeyM4IS
l0I2tJtSoNtpW5Fb2NgjdugKz9cO2cge8RQFrmmAv9kU76TtNorJ0EkUQtmCyUBSupixV7GtQX+k
rNkmUBMNnBmpbpXgLy5AJ6XxUsMhpYK2oljoj6mpLoY31H4252BwJQqARd9BDMD1izE/DVne+znU
7AlLjon1i6RZ61dNH6zoE3MSWBKTfYvNrpWL1Nn9cKb0l7ahuM9yJCKGdcbT7GpqHdHqEH7RDFs1
2HuKn7ZFdjamAqj2BDVcnGfp5KdMLRu7de9h8/OxJGXcOLZfLM6PzoXXeGdeGgk3dFk/0qbeMVp+
t5VzRv27Tdo2GDo3kLm5aXQZDUpFXQ6FBu5u2ZID1Ko2VHn3pAKOpcAiUWpboYIoIFxoWUYPYDIr
gjqn92mvMtAAXjuP4KOJ3y0tLyucSwuUznNdAC31NutG6sxfOXXeM6tpfTKjmkTosaUZ9fO4Zd3w
mHoOatbsW97B3ttQu3VvtQSwCfQVWqf+5Qn5gGbD7zwv9u34VgCs6QTuXaGeQb6Psvx7m0LaIk3f
OZX7rBhCr/YeTM9dc9dHLupti7pmaciBtM3WNN/cmkR9n+DctICCnIcRXuxDZW0GzzhigPsFW9fP
0vzUz+RllO1zlY8huG6Jvz6aVWevqdP8Hsp+Q8BlGc3pgNHFXZH0QTdgqCbH9Y+xIZi6PyXtx2JY
+yZvN8JVm7HFiAKgurpIAiHnmBsFAhPvFj+dx5PVmKfBTXathLwgOlJ0grs7kvfBKy9G1uNVOz9c
3mx7Adv1xc7CPnd86JgpVGfGYbbtUOF/mIxGlsnuXWhBo2EReV4amqQKtePty6lDCr2UF09P+14R
X2bFY63ADSjrXToPEaUJ7IodJCKzu8WLfCQ8OTCgZgFgn3tZORgUIRu44G1TEx1j8oI8F3Eo5ZEH
EL0i87tplq/donFvWXe6vnQor3QNE8Acpgc8URAB4TMcjlB7WiwyF3BWsbe491gl/RYysZa/QK29
yowfI9oPhk6j3m4A5M938Ko5DN4QdDiGk2IvzCmeHShI2MUQlfKxJsWhYt8H2N76LhkupaLvvd36
ZlWeoLpzgKbF21IBWJyWuAHq2SrzcTHKi0alILx2N5I2nt30VMNzZ0ooavk0xN8PHOzjChXlqHLD
V1B99HS/KW0QD1xwYNYAPVXTjgCXd0X2Ovfmj4RNmyr5UVfqUeUo31ya7lzHKHaZ6W4SCkufqf5O
pAs4ut2qpL9rMPGD84BiaRIfTjbdu+NHYdPz7CkkYjDHSqsS1UL1ZCcAzxf0Mz1MyrpFF7B0xH5t
fw/OECeN+AajkV+Gto4G8C5e93folaEPbvKdqbJXLgsRlNBa9wzzwxGjbznNnd3boUj1E8SUjzaa
nWP1YBjWByCY+9pyY6NjwA8apP2WN/8k8zNgjCNGKvadqo8aRSm1nzoAhKjyfiKp9DtjPFTafBy8
fG8y4zLlA/NzMR3mVEHlhu0SOz0r7HcGwihK++kyGt5TmvO72nTvGKKnRAlRQ4esEAVS88bvl/E7
68Rdj5GUqaCxJjVBHgMzbSV+u7kJBAGyhBQJjy4DVdU+xrOxx/MlSPMidF1wUR0yx0kOZ4ypeBDT
tx4SJJUhAIslgEqTbwaBMt1c35WjjmYgj5NTnYAXBbjz3z2WxKpqT2YC+cNmAv5vEaSREO3x57RE
rmIe2Zj5Us8Ps5PuWF8Gbf/DMN2oBvAi+BTNJkaAPfCzvTGQMtujetgTPcRsqKM2ESHgGgxdk/xs
eSjgJjYdvZaFhLpBhoqZGMZxVCxC9A8hoBKW7fc+LzdlxSOq1AbXVTTjFzkULHoybnILwFpbRCOY
JBgrvM9JK2NX9CfGwW7uB+3LQWxzQ27HDn3xbHIfyVREBWoIXYzoIIrA0HUW9N6aHzZ33EHLsS1H
P/XItkEJYwj3xhzVVxMJ/9X0X6kxn6gM+bhQWa/GPGBo2D/nqL6sTh/iwj7Eo3m3BKvMpHngoRWa
/u1Rz69ojFjeMT0OZxwKfPa/l3cTzCL9UYH33ldtRhWhMt5VgRFMD2ir/NETH19vTaTfXPWK76Na
Q4+6BH+j3zt7J0KWFuYBPTGfBFY4b2XIor8zVL6ahPiv57yi/JgpkVyVoGvKly5c5bFFWG75aX27
t0U8b652Rf1JW2hBCaR14DOxfRKUdxWmuOnJ3ldx/Xxr8Iqsb+vfLJV/vsMr6s8wVawHfQFZa4w7
Lqw26MY9TKDbsXjeQt5yc2t65+bzXRF+3AmZ7lCgKzIG1p7EcDQ5mDsGOc8iSsNbEr1fUOrw1bkY
QiWg81vXkjxWtUCizsRXVyHM9fp3Lo2oAWvixg75+i3+Z5k/OhGfDuLE25pmI5Zx7uHU59M/03I+
srFzHeD4+XVwSxXna3bdPyte8X1cAFwpSsFV7eoup745ah9ybp11g/95a5mrCEMgCbXQHN1Nczmt
lFTrnNRwlbxFQPuaK/XP01xFkhkUsMUVWKbpjjOYlY69G2F7X2yRd5ouMHb00G6qs6+/9N9b/59F
rwIJJ7qGthEI7RQDOTTOQTPyrZ06Nk/oRgftwf74/9wlV3HEwlSg6JF0/mEqipckrl/doNqt4+qr
kGf+eIuCSb58r0hSGBz9bItec9C6sskG2mFfmvvmXMaoYF48jKit6xlPf3+6L2l1n5a62pDKyNKa
AuwJC8jCtxtvN0Ij/Tatbo1H//rSPi1ztSGdkXUFWpJ4h2gRD99HtLedd7NbMdObnmRfbv5Pa13t
yowaticzuC/acCoYvtm+s4dm2X23FVu1c4N13gFMrfDv7/HWA17typ4rQFMCDyjAm0iSP6wYEzrE
tAZFobjhan7rCa92ZD8usjaGlf/u0JiM8VS9IjcDFeD57w9Fvjxrn17l+kE+BUimFNfTOtE+O7G3
URFYGfmGA11+6X+OmCesN0sZ/H3NL0P/pyWvbrbcZrlt18gTQAOZ5eMM7uN4izx+a42ru0waCCBW
hriVd8feeKHkNNfbvz/G/+UMOzaH87Br8mupN7eUuhkZxnzRatqBo7NpwqMVw/4zvBGfvt55/yx0
9R0JnlpU9xizG+jwAOwALJiyeOIaOWTdgxrp6Btbfd3K/zrLULRg3IRQEbt2X3KdJDGkXCfHKKhu
v8fhhvTvlw/06fdfPVAqSTUzG9Gvm+2DanmQO8Md5RDGHbudU6kbj/PlZsCDwHuee6tT+3/vcbgy
TopMq+leERL3hL7JMt44r18GWRsVDOMOs9zrNwb6a1otBm7Dmb+VubwwgP7KyjYQkb3knnMSGBho
tLO7sQW/pNh/WvbqRQ4i17V2cHpXiv1q1sJ2A2D/eIowg7nr6P/Lyf203NXJbZQsPbfCcov9oVjg
olPCh1vP9GVE+rTI1dEtbYIyOcUiXSg2SNkOwEzyANq7EEyuHjmwhxvb4+uD/GnFq/1hDjqlfH2s
ITYDjFVvlq19djdWaL3euvjXL+RfJwtOSFAPZC5EBK+WglGEVzYEjQPJssAB4Q+NQg7u8vJwY2d8
ecT+WYivkwWf4vpiMiFZv3YoxnuZD5PP9bfFNaF+6T1bk0a/GXfkIH/ZhXOfQGgW/ayxB+lppGeM
s/taMr/1pvsbn+rL/frpU13lIu6cDK3r4FMZ29U2udkA9saVjQkmKEXf+l6/EsnEIMt/Xva1ikou
m7Jlq3dStgO2pCKxw/C6v2w9zC+J0NkNUDjFWwjlHTQtHo2QnZP9TTXuLzO9Tx9i3e6fvogpIzOA
I3yIVUkaNdW23NqYg83D/0Hdf2utNa5/Wste8pIaILmGFHlR9dBu1MYC2oAOxT29Ibhz8+WuQffT
Wm62NLiUcGjIHd/Sxz8Z2N47ygidRrjNuYHa8cjBSBaJVDge6lCfbh2mL+P6p1d7Ff2U9nQ6JvgI
tdiDDcD6ICXRjR176xxdhTwxOf9HEoc8Co3xM3SYXgcfDdeg3RWHNSqRKIv67a2Z5q+fjdoWrD6h
qfYvKR5CWV3RtUBwzcCe3O3UwyZzuYVUff14/yxzFWx53a3o+Drk4yX7HPzLZsgfQBLelXSOB0Zu
XJNf6TLiSP6z3lX803OX0WkAqmHnpg82/Mkrk03TdfEof/S838vZ3UE3P2x5d2PDfg1v/LP0vwR6
QKXph/VesTZTuOrhiR1MzXwOtTUZNzcQwC8zqE+LXQU6Ii1b9gMW87Id4w90vP/7vvz6HvnPe7zW
5eFNlS26QL7RtMdyeSX9xQSNrqhvXSNfR5R/1rmKXovIMRILXtMfV5nxrPb5ZtobG+/1fxC9vrz4
P72zq+hVaKjrohWNQvXo7dGYifJVIzE2NmW0au7f0tX+yvIOe9FzKQNpDlnbdQSDoZc1mHAS4Nty
h8bPybuA+BrqbfUuIwwZHGBmA2NrZ4uudfXofptfb91QX+4SoOsQI/W4xa+FVYx08cx8ddGBverT
ZL21jrhx4G6tcPVOR+rUC1/dEtD+bmYMjfBvf9+IXxeQn57h6i0mfOioarETwTvZL2EeYTL4Rxow
fy2F0P6+NST7Ncz8acGrqD/OjqwbCtP3Lk7PbF/HOeaBuy07YkrRN48qTCL3261VvwzHnxa9ugbA
rrFcsqryVdY+wZw1fy3Hp7+/yVtLXIViTQajkyiNQiq+1zyuym+avv59ifVX/Cv7/PQUV9G3rllW
yQJPMRSxpK+N2rZNmOkno/8OO8Tw74t9pUuBUWlIvHsMiomWeRUDBS17g/WYs2SnPjK/g/Ie2K8i
zF4FROySLUYQgK/NB/Hg3niT1rqr//Wcn1Ze09BPuQlsIUCMUVj5jzeP2CDt2zIbSkIykhvYAUDb
B7SFGNpfq5sHlFC6kHzz4JB44w18ebt++hxX0ZN31kjBJyMY6C6e+v36QWCfjP62v0DQaG1SmJBH
r29C+V9+z5/WXd/Pp+f3amSChQnDZsfcrXT8SVxED2bLZW4inf34+1N+uW8/LXYVAEAVUznPsFhn
2H4+jHFmudEM+unfl7n1Lq+OvajQ0yJoGsDCu8GwEfjXe1rimdZu+PbvS916oqvDPo29OTsaETPp
9ro/W+0Oo4N/X2I9aX/boVeHXY6MyGJVhfnftq5gmv8BZW81I75Oej59OVcnvpyKdDYmvLUOs86r
VJj8X6RdyXLduLL8IkaQ4LzleEbJmizJG4Yt25znmV//EnrxWhTMJvp1L+69C8V1HRBVhUIhK/OJ
kiVgqsfX7nkimZwtYh9bshw0EcUMT6gATQOz9lKeZAVQLFylyXH/+23WPx/rer/Srzwc47GRXBGY
ks1rXt7XSCmFO1VP+1Y4cfT+dVdWamLUgE+jIhlUCAUab31r9cJ9DFieCUxVL3CKxu2zdLUqJl8o
S5yg6MdujWDZoA8fQWUVuGRIuMLlt4At8RLlJr+AbmrgltdN1B+Mp0MtYzCqAuPBwVW0gYZ3w7vM
Sw/BSbNB2+QvKPVg2QtA3wtNdPFfVZcr80wU6EWvQ3VERSf4FuNtXulnZx1EHvk/oD/ejgTwgUma
qmIsjVWhDnsDimY1KlmgLQlSMW3YYigoBWgS8Di8T4uhte8929u5MsmkLDlMpHCkup0xplowYv1K
tMDBSIynATliVVHixvnSWwCxerESAfjSpzZwJQ8YQ+V41mZkrn4Js89hKvSzqKGDTNXnOwwixRg1
DayxBkxI4C17886wMsbs6rC0WpMmuPskR9BLXyPvTbEmF1QOtzwtsC2+QElcmWLSG2Z5W1NvYCo6
aj4B5ED7Mn5J/dYbXBn8hO3ZfPw3zJqwCS8iKtE1jaVPAWVb0mm0hSfdLt7kUdjBdFZ+jm+AeqNn
CAUIQF5e911p80Ra2WQO9LErIX0pw6ai33SRL4mPhsI5kf7GWz/WxZzjQz0NbVbBBuWVpXqGBtIc
bmCmb3ig7fYJL/o3k89qUUx4QNW2GhYRm1eHkPC6huYF1ZLV969KekvQkWv9WP+P35GJA8VI0nk2
scaMXHLwWBb+xNO44G0V4/2iIArQ0IUJubwzAwsvN9YgP/w3d2DcPl26RZcHSgvTYJw5Gk5ihxlk
8rZvZbsvDvYGw4C6j4pO6ucycunluCslXBeID6JrFO84Ee5mjxYPGPznGKO/+Y+KaGWMfDYWCUkX
4f8AUajON3xIUjvpNXPw3zaIQ1zDC24lf3CxZKhq8mrLvzkcPlbKHLy9YnZ1QgWBO2/xEAF+6M5w
RQ89vhNGT5/317rtIh/WmGiux6qcxwbs3qLqqZCDMImnjP8KubH6nkw4S3U6dhWlppMEaCEF94pQ
dQ6eyF4NtcFEXXpp88cRiNkc3GphW/j7S+R+USa41QajV02FtoB6CxigC01It3FDXPn+iVDuNlhq
tVgmrgNZ6Eg1wXlomRufgU6k/gNRQLAdQ4z4GjqYzN1f4WZtuDLJxLmgSpisDGnfI/u9YFJIBMOH
4rYgoTGMwGp5dxKeOSbkwRcz5MmAFUaKK9ZWLrgkPPSYPxYciXc54X1OVg6om5oyb6Z3pBu9tSce
ZrRH3FoBGLcw9nCb/+AxrG13dT4+JytfTWawQpgyTFYvvTt+hUCQ6Gae4JpP1Tn6Dng1faiJHZ6w
w+Y9YmWWyTpCLApG2qPNjun1sde9JgUc1bA6zCPsuwsvmbL6G0IBToHEQNBTF10eWz/1ZV/wu2//
IJ3xVsUkGKIkWtHTblXrglyDGFBHC13j0nqY03VBLkOhTWMB3R5eQ5MX9iqTdRK8pSojpeIebcwz
PFJkU3yhyKbiNJ95KkE0qneODJXJMYI2LwtAxOClzl/BrNRC3Gb2EsmPCac24pxN7GNMIRTAT1fY
OzXBkLgttBB3HgBOlsEPoNu4tmEChOswm+URxqaIougqSBeZiAeRblf1VBOW+BUkfCeAm8rjO2KR
cznYDvcPS+y9PS81dV46pLLW1V8qXMMKaHKBZdSh9LHA2d9r90rKiYdNF13ZZGqLSu8w3twIuBs1
vzAmZhWhlw43g8x59aGe/oeLrMww8U1CJcsUmjb16L4i35f5cT+sN4/y1b/PFA5lU2lZNqFpG7eX
SQHMHqwY7r6J7UvOygYTzYkgq2HfYA2SCiKbBoj7QxU70vStxTt6+jsGY4M52xgumwFMriS7FV9b
nlzRZqitfgMT162QmAoGFvEcmUUvDXhtKiJ5eT1/K0C8M2cD57NuZ8uVPSa0q1YXxoo6v4SJaTwo
h6B8s8SfHfrGzRUjC5xPTN3gTzfRKDgIXFS6wXxio1TboJxwDETkZy8dRPk6gbLa8PTqa6zeqOFo
gYYl078Iwx3H8tZlGRBQHR1ytGFQNHwue8OlN9RKx0Kh04ABYhSewWPvZTc4CLnEn1ubCLwpFgmi
ApWwOCjwRSYkQC/IEavfpnrNg1PVfK2rUzjxis+t77myxBYQy2QGYw/mebT+yak7YrIKQATcyW1M
W3BxHpuHztoak0sgv9sGpoY2+2hjFBcgD0o8XkCjgDjJHQ8mz/mIKpNRJDAxjHVJgMxswUCiLl8z
wLqkjJwycbipVZ6aFs8c4x+l1JFJGeEf7XIUFk/TL+10xuw0VGX3PZFniAkBVZziOZGwZVKHIj17
0yfFmUHqJ39vhOO+Ke6GMdkkN6GCIBfofieXAttVOMsBw96PFG9d2DzFha0UvfYOJpXIwBhitgmt
4iaY3AEsV/IAwKHK7Z9snddrO/QDr5rFWaIPo1AhhyzlYIuk+2LGwiEgLyD6PwSzCGK8CQwozRvE
lw7735O3dcxVRE2DcIhzen6Ljx0G+OqHvj2Bz1Pi6fNspuX1GpmaBFTdat016GiWvzFYbMsHUJ4p
FqjXXpMTj6eVOhybk1e2WLyGPmYCCnd8T7U5Ds1ZGjlfbXNIa22ASRsyuvulQOnrlev0ImPeBfPd
tNJaLMGmHFnAG6p3ohdYpRfdJU/kfn/XNt9H1/aZTJIGc1iFNPWL/mxDGfIggtDLS0+B86bONlDl
M2yD9bWzsl+80nk7KBTMiIEEGiK8jLOKYbjkg4JobyT0p8q3abiMure/wK2qWZI+bDBuWdRF0Wea
DrcchF/mAOJnQfWSEr12sQd7aHkjqfFrIKTuvlne0hgf7cwFfEQgfQWr+ylrfRmcRzHHxHbA/bWy
d89ahbqaxC14YBFwfY63ILkFZRum+C0tJ3ciOvtget1f0vaXBHUnRGqAFmHRxYYYagC74cwB0wYO
0/9CDE41y//PDJMptWmuhPdCM5GcJvJT3P2Fk/lv4P9rK4zrzUXTLwt9L86Fmzl6StWjzLuv0R/6
Z+r4WAjjeRqY73RtgueF5kMFpnaAa6RTr3TW/rZse9qHGcbTsjAGz2WDbRHTYyWcK8FtlId9EzrH
BovjxTkVZdlAyw0JOMBOxQis5OlZ9hDU8ctIordIX/woGG2wWYISMLrF3PEXjPGBe6C/0Uv0TqME
rb70kFWTn0t4BB7yX1MZgMtqhFxElXhmY9w3JUaK8ya+bQSpsKIYRJaz6i6gOQXd+UvdGr46YFC3
FLwFJIAm2JLSeHFrTLca04CHK+kQdLrTF+m90YrnvMqvCvRV0j65DlNyzCFjDGoeZDe5e+vSyqrk
/BQ3Exjpqoe0L17aFuxE1QyeX6FxwLnktKDoisHdWKkgvmlDPxZAE6OBUC5Lha9kSB4MU37GK5qV
682BxJEXR6DxFpVj2hnnGvRb+7uwtQkK5hR1DNUSSZPp31fxXoeaGmuhhtdmI/EqYbnGFV5Elel5
38yW267NMPHX5Rq4pxKYAVGHmnsmCHPkS8kbGthKJmsrTPxVYGOLk9BEMiEEhFd+aN4aQoSkBVK2
7mhIj0rHGffYLBvWJpl4zABz0/GWhpOgB1mfKn7vyyyzs0Fww6K7jbX0DHYsAnbO4W0GqUXaB8f9
L7v5uLX+BUyotgbo0UOwgzjpV+FW92pM00K8IzhAIuc4HwbBUh/3LXJcRqHV4splOggU96MiQRA5
8KTIn81TNv03r2SfZ5qsBd1Ej+ucHOMajpkMw2plXpG0dT9dfTiFKVKCJAox6IQPp/jFYwQJqRTy
H/M1cfKn9rW+yND0jdwGZUqRWtEvQJn+zdUcCGgQc4mSJoosikwZA1BvKsAINOic/q+mH2jvLvRy
l3rcB2V6nWJPDgVgNR2oBBlvu0xwDLpRgn83pv3LwdGB8cC8pPJAAWOl011Nh3eb3CwC1waZ0OiA
napK2tyBGuRlcXqfviaD8fKUQzZL9/GKfS3c4i6+5bVqNx10tVImIpJFz9oooY2HDsSQF13AVY/j
PPRjsR9zddKzarml3KAJTdcmm+GDjIaRHEJwIYBGQR+E3+P8537IbV8Y/jqO/xz3EOQO1Oe4nGSH
0QxBjsXryfIWxFzGlwqMGVWPugLU2eDzCi6lJhx6SgATYxIg0Th6d1vnwfr70QWvcoggm+CuJzA3
xMMlqYvTWBKPstqZoDnc/3Zb3rA2Rf++MmV0GZ5A6coU6SpgrKsILTPiHAM8G8zxlgbppGUd2jSL
llpi55lBaYGedX8hm5l+vRImggUpD8VSRFZs3clBXxZDcakfeKo/XsghsMMfHHs0Af7h5OAvkAjR
NFFm33WitkuGJAd3TpBaxYX2KqdDdga7oOiBN8HjodY3P+LKHOMT6ZAvIsnwEVWF8iPaTQneKtHl
LIpnhf595Q6JCbi6JCMNlq52B9267kK1VKdn09Zux8gRTqhOHN4b4Ka7r5bG+IdZLJmg58j0chn7
1bg8LSnmscTxMlCquP0Vbi8QfVADfVcIjDF3f/o4VjUFLYL041hfAt1XKk7NsZmOICwG4DPaIgr7
aNRMfVDJMb5hqDwmyzHm/fubT6bSygBzdMxS3pcKOFDg6XA7vKsf0pNgZ8+qC2JTV8tsyU29+geP
mWTz08mKpmoQ/JQNdmxiUOW5KWVUNn3S+BnIgfRhORsjD+HJM8N4g5q0EHIpUHhAs9tpKvFnDyo6
ZZZe9h1hS2pdgnTfX8th8oUIJNeUarhgDR5UkgE+VB0PhH0P7is4qRLwTSTf9J8Vd3Zt09lXZtnN
G0kJjQCYNfCiYywJqFF/90lhgciJ4+qE/lN/ZKiVKeakhwBzOWQkohWU5oPi+9A50wW6Ei5gc4jq
3Ee7EjD07oxbnKOj5xUdEswPR+//Cdz9702N7fwYmamL8daoGS1dd3KExtm5O6g+nnR8LvB5M/pU
2tsSgfXUNOpeqwyGad8IY720wQW8xG8NuPvIaw7zz8yafsdfwLt0NjjH2+aOriwyDiviGTDLW8RF
jcs5aD9l0P3fdBXnaWUzLFZWGHfNJuBJDRoWQfZLTG/AkGolvDNmcyW6ahh4CMM0LnuxSEG/q5NI
wR6VYWQJkOcJC9lPOuN5lBTOejYnAlcXDFaEcSGdbgrQlwITynBsr4INHltP85JTy3nm3vKItSHm
5GxAyDibZoAzTfRxzwbR5cO+a/+5NYZk6pjqxpfTADRmqkOovEpdWyxgXdRqW05KZ8KNVwziw76Z
P3fnsxlmHRrsyGBlBTFiBRFS9ai38DIIwRnevh3ecpgICqJmAH5ZA9M51WECfy546MqOU3dubP/n
1TBRk4F5MFTbFuJFw0MgP6raMVUfZuEolHYw+kYp21Ce5GTEPz3hs00mhkJ10qcxAe19mx6S4Wtv
cGpQ3g4xub2DXmhQmDnWlIPoMO3B+Y8u+0xQOOHkdPa3aaO58nk1THpP5bydMaKpAGVuutAGMvW7
errRGzDUP0qCW4AxmzRgp+TY5bgH2wMHGJm0qamg74C3EmirHdrIEofF3V/dn2fXp8WxdVqViJls
AprqgAcf75Og1u+tBQTncn1chHsAtvbN0Z3/fDp9NkeL/dWpEc5EFXthgBLU+M3If5P8XmqgNWIc
0nLiOOGfB+FnU0y2kKU2FrUYEhzh7ELiYszuW3IHIWenxxNs7lfmxFkbzyCTN1pVEpexCMj7yFHh
dRg5+ifqorxPyKSNBlT4wkiwY31yirIrGrpQFSPdSeBhRDhR9i4fu9orU4gygWRofJkGGDzrZ1Lm
AG400ACc3va9YqNG/LxXTMKAMoBBoAOhOKBHRZHoBugX3g8HEfO0HghvT+SQXONb6QgZIk5+5EUZ
k0oy7FlGWkSZ8S2MD4EJFc4HzuL+7PB9XhyTP6LATAsjh8SGdKtaIDKClLclfzP9zDUTLtcKZz1s
+RcKedMtdSI7VQgh7S8GSBTV2/0F8UwwVzt9jokwFTART9C2SaF7GUHGhBNMHOeTmUTRiHi2GDJQ
PE+96qRDBRz3TSrO38y0dfeXwwlbtj4Swb3fQMFBccYJUrPVBP2ZyCtC4ykgnaWRh36MXxp1vN+3
ysm7MpMsEjxj6kuD7DQNZ2LaeLvBmxqEX+y5uoI0d98Yb8fo31eRLC9a3fcqpAmK9jRnp1F6mIP/
uF90P1cmyqFE0ynF4atMYK21BP0x1NxMOOwvhOcVTJ4ox36JJhBKOxV6Jn14zMPeLg38T8Zxio0u
16eglZm8APZqaZFGZKTkqHoIIr96rlW7daDo6BZ+g+zLm2bjrY1JE3K46InWC4pD4s5RoI1IjALT
Y1BtjHmzIBxT7NuJ2qViUFTYrD47Q1BEqs/dCOYCTgGzgUL69A3Zaw7m1s0qkWBmPC0ecaVDai83
0olyB2a2fNx3jY1G/2drTMYAn3zRlSF2jLLHDl9qX6TjVT2upTpockw/OYgHjD/BK/2FA4LlxBdL
B5ylQyaA3VJx5AbU5GLpieaVQItwf4U8K0zKEIsqHdsQugLQkYG6QuxneehNFe9Rgef6LO1eG0Kl
Xlvg4s1LcRz98FT7wWMCJRncGucDGCe4Y6q8lTHJA06iZXEA11dAplw44cm0JV9zGnd0CnfGmY+m
CueyyjPJZBKt0huAWFDcxOJdVB675AGCfPv7xatqFCaHdNB/0BI5UHDzpkOMox/dFgdo+trdb/Kg
g56g8Qsf4kpculVOicjiUMtgVjFgicCLv1ZH/Tw5Bea8hrN2oX3LwhXPzTsRKu/Fi5NWWFBqPbTV
nIEuzwkXaDj+yqD8qVxmKeMU9jwzTP2B+WMiTWMDaU8MghrDE7QYnA7yUjz2K14gsEhUXFWaoZty
5C+bTulkDqSIXykz1eKiPX/k4tVoAO9cjtiXjkaMFsg34nSb4uLZSGcfWGJoVpi+KQIgDd2mUwRF
ReDtHSMInvMcis6jCt41BaxSKvQHOe5LE+bez2HyDRT9oEGWo90iHAx/OVIuOfGLeIs3aUz+Vv9i
qvlT/mYnWxp8aCHtEC1JC/mJ2S7BjSqUVqR5bfsMNR0dMPxkcmreDYD31Znkg761IM6qgv6sDu2U
x1zjMARtZhoDzxQS0O+Swo4zg4y/ysIexZcURodFkx+H5Jc+cclS5a3dWplhdisDMzxUtAlxale/
pSC2AaSOCsjp6ESg4PBgA5tBuDJHV72q98yhn9RZiiE3Jc8Y9i08uIuDOgx6RoK774jvPYg/HHFl
i9mhXDWKsAfcHnGYflc9cAseEwcYhcfqGRW6NTsy+KsgMHQKHYg9ef//2XA45so8e1Qs6DumpUGc
Jn0EwFJJ7JbXFtlONSsbzFFRd8UyTAs0pOhRAZaIb+QLyiU/voDK0BEPmuLvf1OeUzLFZi5iKGI2
VHTQxvMkOLX0UIWce+/mvepjSSwDN9BemVxTh1T87piC1yw+guflxCOC2z5lV3bY46AQFigSoaWk
XOdT/Z0yAAVOZ0We+Ap9cRdjJi6djeOxfnO+oMGUm+VoxoWUxKDFBgPL0mJMofqlVx3nrk33fcf1
DRr1qzCbOzOssoEKVf2G1nOLYekmsqP2JujtiPACjWeMSSE6FGmHKsVNWJVuurQ/yaLip0rkjcHg
zvPkNETinDGcLMLibnVl6SZVR86PRREsSiDsKMrQhXr2VQl5CIzNomjlJ0wWKdUJPMU9NkwQ3+QB
6t2KqwOHaRa91cmcdfGcg0kZSjeEJNYRznVy0OZTgnE/3oV789haLYfJGMIkgQWE9sCJce7630SP
/811Y2WASRGV2ojjKCN+B8FT8N4Wq0dQgXA+FCdJsOjbsWraoTXgcpA3ctpuvMLosRMjfzLj26SC
pEsxX2q94lT/77MNO3HFIqfQ0B/geDpxBElIbAEMSpjk/5mmkOzt88aKg59hMv4OghZDXJCjTeLH
ZQ4dOdQdHTjdrMTMthJbRg3Fnz5M/VG5F0WIHwvxa6JFttirttYMbqyAGTY3boeitkqtE61+ikI7
FvsHxSg9PRy/N4boTWB4s7SmliH3XD42EWTjg8KC/M+PisS3CnQnTQ3v1kLmKe03dakfy6r3yy5w
IdVttSqEnlPZTkXDXirJX5r21BftrVz3EJXDlHVQa67UvoRjBDHT+Pt/OUbU98nKVXpaCCRpzUEi
zphAC+8AKbeIB8LcD1v1HaSxMgHqZCGuWnRPKywo1/qHfuiOhTK9BuRHnui8MnQ/I6nvp83KXBdl
mgyVI+IsxUtcXWUMdeP8+v9D9NclBV6bP6f1Vi9AEqjC/cTkGURbliBeU25DaT8JqRITwKQjUkBE
BDCE2Crjrp3P3AkUjgn2jQqPi2nfFAry9+hMIii8ZlsXfv0XH1NY1KFcTFoj5yi/NKiPLdHrlD50
tbdvY/uV9CPZsUShbdIt0jzpeOsI3SY4NhJ0844RlFia/kkqY1uNbyaD8zK///EUkzluAyOvpFjD
dTkJTDsZyLdZ/p1UKac3RWghspfq6M9YebTZjgUxGtw/6PAmOKsBMY7A0zidB2s6aRcNciWa1/mx
U5/1L5qbPPHmA7f7gKuPy5y8WtmmalBgodB6dRXUZ8KN5gy2gBeQ8cBr7OwHsGIyRy9gljk415Av
wuRI8LKdjZekPMvZxDkeN9Bh6xhWTCaGZejrhd2I5/viEh7Ea3inOfJJebRGcGNRurP2oNxPnM3k
uQwT0iMZczOaUQ4W1WNtQAXa4z687BeBqsjghyBfP0AWBalp6O2wedLJZcy+zyaUUH1l+MkJO1q+
/r1vggTps2+qRlIuREOK6l5meMZyBh8fhNh7Ewwagw9KrMWSeeCEjXH/9capIg2YVUBUZTqDtnFG
3EG6+oTxGmg12tojpe4guEQm3xe34+Kl9ndOFZlCvlhqZYpz9Bvz+bYeX8f4+9I5nK9Jt2bvazIJ
pdWkKlRmFbj94BnQJXP6YdZ2Gh26/Fcn/I6r1Ip5BTxvWUxy6epRrsoeyXmGyn0w6F4L0SBdjjjX
oA0Gjc97xqSQEJIO4zCg9w1J83PQtQdMFryI3XQJWr22mmz6FsWQQYZC6Lw0qbVorRsZg7cokHUU
+paTubffGv7KaKrIJBkUQqqcS6h7RL93wwNV48NQ633gdefKJS+NRaA62P6YD7wW6/uhvbfHTNYx
C4iDdjXCE/CTeyiugUbSvK992uAVQORFKZqXb7FjhP+AfIa32Uz2MZQxMYQWq0bTIM/ORfW1G4/7
Psyr9pjsA9X2MJ9S3Gogkyvk0MUc7FRyi86LeFyq27Cejz18//sqDfRKn1VBiBYIxbHTU0l7lfz6
mIOsnofo3T+TIMjHZpxxaPsJL+Ygk1cHW6rA0pCfa0CI9r8eZ4Peu0yrJeEOQMJSQDqtgqcQaqL5
Keo5JnhLYXKMEQi5EoYVxM4j1R+0x7zXrbkm/gJk7/5iOK7AIpO0Pqk7kMfjbFAFrzG/GRinHPOX
cFE8seM9vnJOc/W9ilp9ujytZ2lSI1qjzPaIGTZKdmm62dfFBnIZtHhUT4QXzZyP+S4BsjIaZELb
NhIKo6geb8sgsYN4wt0mPEm9crf/NTkdRnRLP/vg1MahoI24aaOnc19AerJ57itL9WWbWOEtxCJ4
3Le8xTFHA4kmSRZmPEIJ041cneZugGT9TYnOy/7KaNbZyYgsTGlRDYI5BiysTk9yPNu57pqFL8ep
lY9WKaPBw8n+G7wGnw4jwmT/XjTRqZDf34Wqi3CgNW330oDYYDjrT3Ju1U55DA6F1R6HK+TEudDr
/Ypefcejr9wG5pWwrVAFUhUaYrdWjLGEAaKbYBM5cPV1eNaYrK+PU1El0TusjSp8jlfBpRh2EBdD
iI3H3MgJeha+1BWKsQgtPm2Oy54euVB+Rqa5lvFl5KscctKlzFSfoJlNckKRPwaUXxzRrTyw2oio
OO3XyorOCY5Q+XXfWWmU7TgrC2uKh14PNAFB0RoPbfxV5BEncIKOBTPJaT6neYgHUWF5FvIvxXiH
C6wo/be2DwteIrqwzNoCqIViPs/yg7bcoK21/6F4VTo7Eq4nda8MJUUfRlbrVkdsTmRlz8ZrZvUv
C5hK6y/iYYy8fbM8l6DfdxVagzi1phbCJeLyTAx3mW5H83HfBM/FmewRzkGepBOQX21xHjNXnE5q
9jBReK+/b4i3FqZUjIIujUHIjXa+6sryrVBdMl63jJN7ZSY3tKISgNYYQO9ysUe0GHLpQJRnjIU4
aZZb8nSMyMP+ojhf7w/oUm9AlEcqVNA1ucDPo/T/1RCvTB6E8tu+JV6Rz8KXUiMUhxAttPciH2n2
PkXThD4vRQ7IM02QdTZWdx0P6YPKueZzopidCUcvaCw0HXiYcXTK+qLk99Ni9w2v+c6rCVjcUhrJ
mVQBY+4IMWRJc/Ux1stLooW/KjxdKHr0Gw+flm6Gz0beXyUjOM6DaS1KwatNOFlRYWoTNWo0VcmR
FZW7wI/PlDxAuunBhRpSqBiU67gtKXrd3snDLMZpVsSoSKVQdsoI2iThIT+A0MNvIDR7jL+odnbH
I1vibSmTWFI563QREzKOUJ2y9KR4qdcmnO/IiUaFySyoSaKkSfGaFqn3gOXWT1P/y6iPZX9jtOAT
+Y93chbeJEGdMpDUEOYuVCUo+LL4l9GBFj00XwKbB9N4r+P2tozJNeJoAnk8oEKn9zXZm4791+U4
23TGTjon3mBVruiNHqXASw7h4+JS4oT+EH3jVe2cvMrCnIYljoWWNq0awy9MwNR0uwl5r2+ckGDp
ejHyXOnQ4EDDY77G8l3Z8qYWOQ7JgpuEGmR0cYe7hwHduyF5rKSTKTyntbOfRTk+yWKasi4hDSQo
sGvVzyW7awYwrxAv6vyk9dTobYk5L3uc9qXKpBK5EsI2S4ChIiV5UsIJ16qXShPtofiuGsvNFJfu
/gI5+AOVxS3FrRrLKX3CpBKxmNbBfQDk/l7qU/ii7ArH3gHFLNrBHLucupwl5xUzKV4iTO+83wJA
qf5+C6B6bjKm4nnpi/NAorLD1kKB2fy0wyrFE+3UpqcGg6X9sfF5lniOz1QtaU+aIe/RYFCqt6z4
GfCwzzyHZNJIr81KQTL8+2WBenJ4DYvnYfpaJpnV1V+j4dtQevsbxUkX70/Rq5JSy0s1HEy0m+k4
94gRK1DinYjO4yjkOL7GXGZisS0wG4mbk94cG6AcAGiTkmsCzBzg47r0vL8oThnGyiPmodoXMjTA
nEL7ocg3Zm/3Qgszr2HAe2jhmaJH+er7jXU3Y4RxUhyT2NOoWmFu2IC/ZKhYmv51f1k8N9eY9KEv
ehqILSqiqbxrWysimYXJwqK0dd1NInv6zgMJ81ZHvWe1OjJPkzpOuEqFpt1osS3oN7JmlalkNS3n
wOZkfI0pQZIEVGKaicrOMN0A3Dd1YyVVYi0571bA83i65tWaerFWy1HuANAlmjXmgTt0jVdItc/Z
LE4Rp7GpIh+aMYRc9vu7omBF9vJMFXFpD3y4Fn7Ny7i8vWJSh7hMvSQPeF8xnqBnaecuZhqs0hbs
/KU6ZOCzBB+EE00Wl8OI80F1tisOPLcxEZoTfeMkQdjIwjuZ8ZNCkRWv8ZNfSmhhbMjd/77bGQXE
DVCpAocHe//J+mwITaMCNkfGE0stgAHvcTBemzQ7Z9qlrDg3u+1Ffpij593Ka9qmikkUIxJwRBvh
m1ChfOWsaHsDP0wwqaQeQKwhNMiMSpB+IctgSRMan0kROrNSPiUGz97fNDE+DDLpJMPbZj+PeDFR
rdGlHlr6+V3gxPZi69BG7Pz5wOugbZ9vHybpZ159Rlzpqrwz4CvJcbigKj9KIOZRDj0nGHi7xSaT
HixeggnUZSR9HdRvxoSOmWFa+x74N135j8UwmUTS01Q3BhGP0W/0jSZ3s1vBDqHrIIO6C9QTYDMO
PYFzYPP8nv599QWFNk17UcZbYzM/5ANmhzMrJD+r9EifBzqenBF3jUxWKXO1SWQdWWW0i2NRWibQ
29Ut5NMt6aRfk/p92iDzeavkbCB7i1H7yFj6BseqKv5QQlcUzlnA8ZG/gZ78tX3sJaYXgKuXa5w4
5sPkQPEOw1fjWfSjn60lWSG49K3oGezGN01miQ5aYYfM5j7zbT+Kf/wGJq0oQ02UqKtRPlTBqzHX
BzPovqjgRwnyJ6kuvgk5xg2ayV/K5Ou+925HoiGaMtgXQR7LbmwRBuOgUWCyT8d/gBLEPLh44BG+
bG/kX2beS5qVu9Z4MzW7mCjgCfA60tiDAeLXkhOJ25nzwwhTXYZhbcbRJBAnzpNja6pWkMt2PUVW
GBJPS3mBz1sTu2nJEtahBOesq7dKg7ZdVNlBrrj7G0Rz1J8dhY9FMcdBIQt1LnWIvCSTngsdB5yc
H2M9vutR9u2b+hsM1Ict5iSAh4V60GCXRpuKo1MV5/jaemhdguiLh03fvkN9GKOfd+US6Zjo4pT0
ihMIxAWF7mEueNc03rejf1+ZaFCSFHqKkcd0ueJJTyGtE0T3WjjbnA+3nY0/1sIcAbUq5bKpo8Ws
yYGXmOpbUprgFfldL409CsRqiOoCqOwK7WKVRu0ECTTGo/LrnCmXIO6txgydiein2Yw9zk+jTr/n
P8xBERdlrY4dTqcM1SCqT8z2veVHOrHIa+X/Df7l4yswuWQsk9IwKly/CfQeisSSDtlzhJLzgvEG
m06IAJXMQ9JxvjwL7gynWMnkCOegIZ56+dEsj6V0DsmFtI8ij4lxM7+YkgoKYAMDfDqzy62RqRMJ
RpTyzdc0d/XxJu4rO4/BAhz/3N+2Tc9dmWJ2bclKU+4JTKmpp5UPRnRuyoeONzzIs8JsWNkVRSkP
iPfACCSUmC3Uk8rOIkJilVHFSWSb6fJjSeyoTWOOTa7HeKmoVXBY14PbZoUPU8f9L7fd6lrZYU8B
oYbqN0H9TMlb6cNzfy1/4cr1mv2m2iM5/FB4zHyoN+0b3vTElV3mOEgXpR+MAXbNpHXM/BFMlxCA
+KpWnqmeW+44MscZ2aGbdqgGcSxo1a6AqTNQnjtpegAHtx3G2lGIF0+iupNEuipyiTsutAXwfBcY
000y6WDqga7AZIIBgdd35rgUq6EThPNAKoqBW8zvhfK9070kvBUSTgN1uwWy+tjM4VEkc04qEDs6
hurUfQQwpgs6cauDiIhynPEaS8bWyntOVG4fkCuzdPWrA0VL0AghI2rF6Agxe7Agp1ftsXUozCB5
4hGwbR6QK2NMullSYVmyFAEzLofahBgep9VCo/uPk2H17zM5RtenqA9lLEaVfktgVEpidxoja+4w
sFFbiv5DHL39EOE5B5NvZqnK9DKCxWA+Ns01GA6zHFokcPbN8LaJHdjp1Fg1yhyFYOdR5OP7k+iP
1iFAkIe3PMLS7fvzx3dkx3SkcagCmXI6QFnTomes9EP70r8mNw0kSwugx0cIm739xyUy2SaHfm0x
U6TU5EHF2onvhoOKMULBVw7RE3d8kRaZf7qKYuLQU1UMATDhVpWL0Ri0J9Gf6ENk6gr3CT7o6CR4
XA4difO0vJ1KP8wxYbZA1DZfYjx8hvXbRJZ3PU2R2HoISonlRsAAx/7X3M6lH/aYSJurQidtjH50
9j+kXceW27q2/CKuxQSGKZMoqYM62O72hMvpMOcAkl//Cn3utdQwLdxnT3rYWwCxCxs7VKn5zhg+
j1BbASsI8kl3Qsa03xzOszHO7eY4VWu7wOJaHxKQXhXYd82RYchbU+fj9ZVte9zZGOdxWhqVSZHh
wy3KTtP2Uell0qmTBFa2r/afVvhn+qIpur4uJgZ1SRxmxheqSLd2KTCyPWFtn61wF/swUdINI/Cw
QyOU7jYB+iketWPmNcf5mLpIgi8Q68l8mzrtJ/uU7RbBLxB9Or4cqRJFsQd9RqrAiI8kkb41s+Um
K93Nce7LxjcdiuogQIEuq7LrlxoCFnR3/Xtud0NcbALz1IsbaFFNAsZYfFAmmmUGKyboW49C0pPJ
Zv0PIqKbmYkLe+ySurCX0wnvFAU1lDW/SaVHVhq1C6dJ74f641q7rWIFSvpVsMjtm+n8pTm4qRTa
LbO1agA3lpIZoJUKZosg/tDedqH0kTyggo9EjIYmyr2IM0Bkm8MeiPpkVLYw3ygf0lAJwRb7JnUt
qoyKXIaDnLEfkrkzcBU26o00+HFiOZ0kCFdENjiksXNF68o3+q4lqJOwxF9TQE6/jZyWLiumamva
23G9OB6N1hdkkXDTrngFtZqENmsSlKCMi7rSpfogMLf9cc7muNO4ru1k2zUgQM32qeVRabf2iStN
Hh32qjI4ViQKNNl//PXmO1vkjmK6auAIVzE70vtgMkHXj0zc2dUOjF5kdGrffBWFfaI1cgfQ6tW+
SescmV3jQzW40D0ri9OcHVbiVdGnSPQFt0cMUDn57yfkTuLQaXrWp+iLs6YvavqNVOQmi7PQIjEq
i9oumh8bU3Z7NcOrQRg7bcPL2Th3RNEJJCWU0fQx/gVynCG6Vt/oQXkv8rfti/BsiO36xUE1R0gb
QuEZg3D2vSY/WuZuXAMy/QmNynkv+WxEOaZpXEYIJGrTaygug9KZK8EttO3VP1fCjxyo1TDNtYWV
YEGOurwsw24oBMdeZEN9v1sKSgsE3M+4art9Xa0OGF21RIBOW1NCKpRcLM00oT9nWNx9nqBdWwHn
L5iSR6f8p7sBE5QvueNr+5KAGoN+ezUc1ivufY8/Ce6XjXD2nWVueVlZDKj0Yj4JfERMdI8cET3f
Lff5/i0KE6Y6twKHdwa5WzvLptW22AiyFMoHEvS7IVx3jOdKdRL/D57g74xxIDnRhUSJDgImqGIZ
8ZNq7HXVKefUEeziRmbxnR0OGrWZglGfFU6qmxmdPYxb3diXe8XvbkXe+zZkwsHwO1scKI4Gkaas
Rh8RS+rMNwbmg+3HcacNjkydAiXm6YDTwrr6kO0PoORUocMu9USd8Vtg+e53cGCJ8vagJU0LB8/k
O3BCHMfFdBf7x2p9WKfJpxS66ksVh7Vhvih99kGw5Ru30TvzHFwm6TKNo4RqNzrtmj3Kp5in05/n
yGVqDwtKjcvXWMToJ/RTDjrjpYmzkuLwqrf2ff2ohaXbhBBf8+Tv5u3qJmGzi1x6XCGT8CfCTyhK
nUGCf8pruZ0beY3H9bJbgzRcQ/NuOUWYXjaC5DCLKFG2kofvzHGYVFWDZi0J1vrv1AqTupoGBzRx
n/QnOah8/Sh562kGN+7z9U+7ceu/M8xBktVnk7xGiDPkQ3TQwiGcD0mohiJ5gq33wzs7HBKphWJL
2orwdvCUwA56DNlLbupqOzbo3n8V9jBv3Lvv7HFgpOtLjAIr+lDXe5aK6XeRZ9wkXhZIboKxNdCn
7WbwKHvXd1PgJzYHTSOpJpN2LLW1tMd8Tvd0ltzrJjYi33cL4xCp6GujiMEe5SGVStN9Xdx13eBo
0mMtagbcSna+M8WBztCqZr+YuPEZ+KXH9NC8qVrnQjUw0cfi4KVGTlWdCfpSW7B5DV5X4f7YpZng
qIt2jsOTMhvnOKoHZAuWp9QMTPN1RXm2eaiy/7805yV4QLfxfRgz1ujNmGK0G4Lv10wDWQ7Ken/9
GAgcyuTZAei4aE1lw3HnQIF6MOvxbr0OtOqWw5hIx1J07V4/2/js7xfVNYpmQOkZD9SH9OP4UfGK
YArjnfkofc5P/X0aiCQzNoLBi+OHWI0zuCxxm8w4Fbo07q249fETfDnS/L/cSbbwixBdXlp0mQxY
2ISUJgQhfZK5Ws+mPz92LniNXnMROom2koOJrrW0cmVJVGLeqsMuSl4FS2Lf4tewhagmVASZbCh3
1Nu+bOa4x6Q4GSS/rnsUZSAoOI+elL9CQ86X1tkhSvPNjq3DrPcf0L0siOR/Ax4/fwKfmzPITArd
QMggFbLTNH0wLuQwoNS3qGsQrR8l0DalZXvq+vhFsPqNxx0Oztk0d5lCNUSOiIWulmwvfxx3Uzgd
zEPzIM5SbZ/QsyHOJUzFiEmdIKVqRrd0uO/zm1HkBFsdUO8Ww3mBNWk9XTvYYOrLhbd+nY/xCEcn
OxCtevRrcahuFdS8T4JN3I6yz2vjvCIuaJvKb1WgA5svjP3SXXfkoIeSNwqgZdsdzqY4d4jSvIoL
BVBm6EeNfKYiD2en/Yo38MMAWTtjHKDDNAeSN1Aps32m+iSHopZQ0TK467KyZyrPMb4UHfWjUnxS
ZypIQ/3mPXfeKe6inOqpaWXWWU5dpteZ++UOHfpol9RDehS1OGz1Vbw7ehyKZKO09naPThlmTfaL
AN27XrSPnmnQ79VjdTtngpOwHQj8XB8/DrDoXQNlaMRPQ287JqaWqihsG8fAhJ/geLOdunIm+IkA
kua0SRWKfm88Lsx7+k8atrtxxx425HZAxV5aMGCHh41wNkW0Rg404k6TZqIggMtHzdFby6ntPZme
k0l0r7F/dG2JPHJAu7OEhBELgQdv2Pc747X1DEdxl7348b8NhZYpo1Ynox2aOyuVMWRZKsGH2zRy
Ctl+KvLM0Y1csKhtV/5phk902XYSF/YIByigPJAf0l2+N9A2KOxm3967sx3uCtEkGlcQPkH30o3t
QH0S8sJe7ub7JLS+xp6ohUOweTy/RqpTooyzxVSU/WxNoYv9MBgiNqLfuPN5Tdx5yK08inMJ8e/6
TcGTtv48hMup+sdwkKIPGrf9Kuq2/g1cnS1yd0gp41ikCh590a0S6NBCVRunOub78aYOqt3SiZx6
G4HP9tg+X0Ryy9LJsSyBFWU5kBcGWJDKKb4aT4tXY8yshM1RFMr95uV+tsm9x6y5m5emwYlUx+Zx
ncybHJrzsUmdJdNvZmgqDhOaDuTmUZnWPYgp3Kaqnyq0Vw06moKS7iS1GHot8+frACc6UtxllJeD
TYwEKBN3gdbtWrSm5JhpuW5kG0TPa+euo7QwciMlANHZuo/Js9pXDhp9qukrjW9o/WeX39kaBzEU
PWMQDETNhzHl4fmBvF9006H1oAyy2z/oAMfd99MYz7URm0VcLBo6K7to8EYQ2ZVN5VRGLFjU9mVw
NsPhTKLF/bhMiJIXguaX0jHMBFTosQPpU5FzCCCNZ9eQBnTdZTpG7aYgO5V+tJ8ObBiIiYzSUBTS
bTWnvNs/Dmx6qVkrCEjjJg+s3fCcHyIvutGf0/3qlifZAXGJq8uiJQoOPU+90RPka9cS5QM2bZq4
uT+FjAtd33e+4rKWkcotRW/9rfaAdyvlQKelTdFS/a09ADpFeBXHhmO+gPMMii7zYVGQJEY3+L15
y5gPmx3ZI+903Q1/kws4nyIOg2IzH3I86/7tBOrv2HwtpmgOivuvlIX+eN2e6NBy2FI2saREA7Cl
79BRP5bHOu2c0jb3ILz4cd2UAGF4paGlbVKSg8LXqyDCY87fwfHo5JV+iMH0HcmDS6lo5lC0OA5l
xrgldmTJrFcsTFMonn3GyGHzB7ytl4eGZ+qIcWHMSYrxBzndZ/1Tae4j9cP1rROdCn5EzbLXfmwz
7F3rGzvWNDgfjX0X/tuPtnwSPhe2X4w/TyFPzKHJLV0atOR4S39jal+0+nky0Rv9ye6/zO1RN26r
2LfUL9dXKfhcPEuHTCU5Lm0kiWb9W2ZDv9DWP/f9a1dpX68bEmALT8PRJ1MzLBQV4zr/VIMWvZ2P
0iCaJBFFTHzDWzfL5lQksKLcz2giHnclNGnZ1GZ3B5m/3fUlCZxL52BDnolGsnJEaqG5H+m9PPau
hY6mrHF663kRojODhV/fI+fzwcGGzdpzoewOIah76WjsWMdihQ5iT7nTNUd7MJzVL3xMiNreImKw
E50SLlDpi3aWExmBaKu/yADG4c5Q/hmFpcnN+FNRFZ0Yqm5Aivd9/FnltJiqFRGKZbpZ96meBCLP
28fjwgD3xaSBJlnDGsE6jxENaCFon2RwKDDNnRGyDoIDsl2Cu7DHfTJ9GQ1asiioLxrQJWbeOIyu
jgvWjqfcUVcZmpTlqenaH9Usu/acejWh7hiBd6RZDkxRvIrrW5qOu7RMfBAuCW6i7TADhKKWQmwL
zKJcmBHbpO5jMDvCX6r9cMrAUzM4uoP+HJdxrciOmB5nEwguTHKPmnWKNYPEiKNodYzoswpGgVzw
nTdfuRcmuHOkN3ZtqBNCiqrO3NTKXTtendxUnhBVuaQm7ph/prH+eh0ORAvjDpdCICsQpzaazIf8
qKnlPoeAMIhW9n9nhjtTvRHHkVUA4hZSujVi3jZTPlS6JFiNaA85l0+SYu5kDXvIBgy1MMWAIToE
diIM3a7MX3wr9jsu3pxRXsQgf0LWr+qYDNXLMruTWjoJxv+KKrSLkPZPC72jourcNtb8PPl8qswe
2yZJDbzmyRg/SSUEjTTl+/UvtZ3DP6+NT5INShnNSrogiG8eyiRMsY3oLB8gsFLs0zWCYsN3Oon6
OwQfjmfPKOrKwGAoMG6O9gWmKRL98yDvFz0kkJPooXKkhteXyQ7cL/fSxSo5DJFHTbWjDPOURpU8
T8rqWkqzs1EULKQ0KPT5+bq57QfDhT0OQEorslc9Q4Sp3bNBIcWbbnS3x4Rcjel3NM041n35zHKP
+oAh+DgQpSxE6+XQJZrGpaM5yiOjsnhJDslO5R890v1YT9ypIP715QpQhSfWmOMW1F4mqmur9khU
v6Gfc1ErocgEhyh52lfETntsKAGjaV24cf7cokn4+kJE55IDFExIdwO4cUBG0hzb+os5PA/FbT2D
c0W/HcpQGwU9fdvx+8U54ZDFaBSJzDN7QnuYqgrqQ7RvXywH01Xs+SwkYf9NcGGjHxPiGuiz43IR
arOaqPnAD/6rRBD7+r55y69AieCPnO5sTH0Pm6otmzSVEFmsauqUym3VgIl9j64bx5K96x/uNxt5
tsU5eGEmLclZ1aR7afZ4ItzGh/XOuqdei7RnfC9qAtkMNlVVR/SsG4plcd+tas0eBV40tuqf1fRJ
Su6t+akcDOf6qjYP/dkK36A05Ctd5AV+lf4zJTe1Dj7AqBHs3CZSXNjgTkTWRq00KWiCiotDGe9n
NVTyUCHeYAhYgzd968IQdxpGheQxwkpQWQSsUMHYAKRddhBV6JiL/oL0F2a4g7BUg91CUAiq99k+
acN12af1l7R5wdj+qO//7vtwKE80M8XdQTTPsIirm4pD6XhUoubluhnRktgxuQg/5HjOq9JgRUc6
u4XkSf1p1h06vzTqLs4FECg6c1yE2Mbj0PUUhdSl/5Hg6OkGpmnNP9DxYMo7//UfXqQkUrMxiXo8
1qb1mMbfFSXMJJF+p2glbFsvti3p41KpcmBdWnplioqLAe3QUfScFx1rDgliEObOFhOAYNK9Wij5
2u6Nkmh3/QxcX4zNtxsltLGMhsLMYtcnzeq8Sas/SLqIq2071FUJEA0UILLK09yVQ7uUWYZ8wXJg
5Zw5jMJ634HQ8g8fWRemuO9jjGuWRbilPHOcXpWhfJZTvEUaEcBtd1dc2OG+EDguVDr2eMz1fnk3
PbUuGKtklwlnqoEVYqbLa7zlk6i5YvuG+LmRfOyu55JZajoyZVPqw/ZMgsHyE1FaePtYnK1w6E2p
qWYR04bK031s+3X6gQhVVbbh52yDA+4O89B1ywr2/zJ3FOgMxvxG+pDv1NP6oO0UF2JvR2lvdaCe
F9yA288TjP+oGA3VLENlG3DhxI2kQvi0QO4vr1JHbmKnykEcQndS9LHqMERyu1Q3kfL1urMx3P71
Djkb5TDQymu6oKqJLFbsGXaHPOCP6wa2D8fZABfNLoZsZa0soYe0V/dVpz5oWe2pjbVXW5AtXbcl
3ELOzyp16jUTaRUvUbMg6wa3llqnGgdUJpfDbGP4CC+uFdwMVLb/6DI5r5NzPdPIqqhMKcLNEkGf
YUCRb+ldZdRywSLfmgKufDK+lmekVTtrMaKL/hDdJjt6GG7SkHUgG/sY4gC6k9zV3+wdqjO3nTCs
3vbCn8vUOC9slihqB0aaHnfS3bzS3RCRQFJGQb+dyIz63hfUMjHNDGxLXq5ne2uen+2y3jVx/nD9
wAgOJ0+h39BJSsYVTy07/tJUN4ZxWpHwGDJB99l24HneNC54aqSEFJCgRPCU7u0CKkXDaZmf8DLo
dWHTgGhJPIqsGU11GeH6gHHP9Rk9VR9skOh8Gz2Njba+dpjnmPAkEuWkRV+MA5KsXaVOUwAkfX4Y
9ScpP5Sl4AkpwCqNgxJlTmSqxgydldtS+2ZHP66fBtESOPSgUBaZlxWfKWfynh/VdKegBeC6jc0b
RlNNQ0FG3bB58cGqzbLWGBCpIYSe4pvSvu30e5J9kix/METSk9shzoU17uBZkKwzKTK8/8kaWvsZ
VdTYZQVrYb2MvTZ+gaULW9zBk6M8NcEShjKqnz6uHkjfDsojo63U3PmWHkU9TduzTJqh2KauA9L5
bN7aJqTJW1QnDFT83xoo5lDdxw5reZ7CwZnd6q5EOxW49TAfwaI6s3HKP8Gpix/B4VQ5tRlZRw3p
0lE7po1yrKQhIGr/J5fLhRm29xehgaUouLxsPFHAPT7qaMUMpEWolbfpXhdGuMPS6cuAdwPijynQ
gumeSWs3R/3ePKCl2x/dRniXbELVhUHuxEQFRsCKFJuX5WB3T6RndAaHpjT6di0qQYjWxqETRc29
MHrkTMp6QaFn/mQv49N1z94OPi6Ww8EThn+7htrI9KqFdNR16STPp85ojmjjCAuVuNFgBJjG901F
ngWosnnBXJjmkKvEI6ocFLwvlrpzi9I8SMPkN5V6lNcxMEYRn/x2bu3CHhfsYCI9I/WEWB8d946s
UieZiEN6+wgIdUdlcgYQ0ZG5cet8DbX8SRlEAyOCFfM0uSZ4sIx0AbKNkGSXtYPV185Y3ZfN6wp6
k+tfVmSLi3kMaB0m2YgrNe8C1Yb04fNgeUkcJpV33ZDAIUwOTYg1dSQvLNR1S5b/qg9W9JT3y+1E
ZZG3i9bEIQrVp66YCKMAMPRDO0e48DBxg1qWE6nz5yEx/rm+tO0jY2hID6kQEtfe4PwCwlSrWXId
cnl4WuG17VYBipuufA9SRE/aS4IE3OZNfmGMg7LSHu1a7jr4A/iv+2rel+h6Ia0q+F6/uV9/3kEm
Z6dRGi3OOrQOKah9sLE8vBbr2sHkPZgeV0EUubmos9OZHFzmSRKXBkskteDtQHm4+miCiff6ZxKd
QA4n63hY1YJJUWT6t6kJaV05zRC0o2ApDB9+jRXO+8ZO58VhyHP9v5rYUf9AyZOmDD6GM5AcG50+
7X0DnOVUTQTR/tsL+ppZDibNtNZKlbEcmk/ScfCMQ32ABPQxCXK8mpbaoXdsLgT5wBcjyA62V4fq
DqPlhz8gVFbliy/JwWcfmzK0JeDnRXbTLjuShZoaXP+Qgh3maQLNokNPx4CZvSmwDvmBpaCTUFwv
FpnhoFFNZyvTGhTfGvD0pPTZTOzPttYGelQFS5v8sOvatcdc8BAQeILF4aSkL000sNCv6sIuow7K
xYmIOnIbsM4fiWcGHPtEKeUWS4tHxJgzZOOyatcld3ZLvKIs3agxC0/P4lvwxB/mStv1WvHp+kfc
/g26JhtICNlgFeb8xFqWRSkkcBBQt8HISu9GJ+t5dvG4D5Ab/37dGgOrX7zjwhjvHZ1pA8/wGF4l
CXpe4bJ+vW5g87NdGOCOfZcaZVaxRLsR+YpauFXkJ6OoL+v6KhQ+e9zRVQWnN7ZMrvzGPqqilMH2
3MHPVSj8pGoJMVRWSGJd+YUN+gA2CICw9UO8G7/1+wKwIaJ3ub5vCj+qWqSyWlYUd/UIUiC0/OfQ
U18nwRNDtG9cQFDN1kCohIxLXTwZxj4zBf9/82a52DZm/wLyO4oYSrUVnK7RWQd3Rbeapd7E1iq4
wTYR6cIOd0timmaozQZCEcm6emu0OpHxOlQP8TDtm0KandVadqkhIhTbfNZfWOXuzZVSpZW1BbF/
SQ5ZYu3Q4eUqq/Xc5sn90JEAkqh/uaEcNui0n5s1w6lYkC5G/5EcVf6cPqW6cFSawenvgUGROWAo
6qmPJTYMxUgS8VoLNNsbMZjNyJvywSHfr8PEdlR1sZkcTvRlpOaThKMyYlbTDMvbxs+fVTT2V0Kl
se2Ou7Ott0fdxbEcdKPXFhhEuqza2yEjV9COkWf6A0EGgQVyRuyIWlYEvvC2ARdG4wIEsyQHhDTf
8jYgGmK5HSSsrm/jJmoQDbRAmiKbKo9TeaHXVQbtMg/yBn4jVc66xIfREPnb5louzHB3cZLPw9Sk
mM2eFtuZNBpGBToR+s9aM4V/tyAOoZRhSYvURN4bhE3V3GN85SVNqQA+RLvGwRSmnDDMngMG9cmL
qA9qNC0X5IyYY/7iThc7xiFUVNF0sNgFsuqumRCnq3aDcRokVO+96zu23fB6YYqDJSa1uPYWXsks
GcwIRwvLQeQSWHv7wwAW5xqKMknrmB79H8bJt2/KC+s8QulZJc8SEkqQDA8WcA/GB1ZNc/sbyJah
5ScNRB0RosPIIZWqtM0azSg2WcrzolHUYb6S3M/Sb4J9ZWHttU/IIZQ8SskyLHiKNWrlzh1ktiPk
i/U1jEnmrU28N+zUoWvsmlN5o3SjKMsvOEI8ai1LRpqxm5B/SR5z81Os/BiaOy0/acPr9ZUKNpRH
KnSCTlED6n1vUhx53WXZQ6YFxbS/bkV0Ut7i4AtAHPNVpdg6VopfkRwY7llyoDpOLiMLqm7FswLb
kfX5bL41WV1YTKQln6WCpSMeOjwES1Dxyt91hzENLyERrE8AKm/LvzCmS0XaSiUCX7rUfi+TXWl8
n3oq8HbRt+JwRZfSSIaYGDhNh0MXPaOvulVPWfx3KPzWgnCxljhfjbEmeCUMTbWTl+dClY7NZPuC
E8E89YqHvc2pXphpprw2M3CTe7WBwT40E5SKfio72wXRvmOW3VM7t07cdreWITtE77wuKW5RZ37s
5PpWtlYP7CoHrZxD8T3EroBrP40DmUZXuzWv0DYUW7gdBnsvL6vgihAdGA5fkIZpsM0zEgTdvqev
WnXsoo+CHWbX5ZVl8LPnegx66EXBh4xmhznAPOBq0B3SOQv4qHOPOqK5cMHG8R2ZZTEPqQ22O/DE
fC4TtHj9uL4k0f/nQhFAVTvQcYKgfELR9SyFdkmC6yZESMWnMY0SV1opo9uZkW+0D8CqUxbYPmIf
JgCqf8103KbXbb7NeV77UmzdF76gqVM32Sryz2u8eFWrgYBGtwKNUicnlluuWdDVGdKcX/TyR1mg
+0Cqjkoigd1V9jS1C7o49ke1cXXLOKwg9kdb6jExyG2WVe5k2k6FwKNEQDXn5V7OrA+DnT/NKTkZ
pfYY97ZvqpOr0NaPiCJsehF9Mw60VmidKCOj+mRdutBS9QrJlfzJLe7mnXyM76M70SkUIMub9vDF
btZm2uXokH9jrTTi55y+ShC1KboTXT42Qyl4pTFP/fXbgZVTUy2dEIPzZNPQ4tyMcCYhawEKNdm1
7PqWkOaYD4U/j9EXnYL4xC7+JENGfprlyyM5gRZ81qC0hp4pdAJWB11T0Pa6Co7mNk6dzXDpv6hT
9JyquHKsdU/WxyIFh4p//fRv32pnE5xTZ2OBvNqILj0M5koTJHAgezUm1B96kcakyBL3vhhSK9Ol
Brg+zq+K7Q1FCCJmMxXg7nbodl4P58xz2poZZQM2Rv6tbSH1ro5HUPv5aawc4kgopyL6Qpx/TVZJ
l5jqMPchXXdFf6TR6999ILatF/5EjZIW6oLaY9Kg9jdjz6IIJCZoUnJIJMqci3aPe1I0aa+vQ448
C6liN9VekvWxymZHg2jJCgKK6yv7TZB4/lbcTa8kRbGqBLQp6oO1m/drWB0J5t4J2PHN05/h0tkY
hxTrTA1FkxFqj8jnqPG+QVpA8vIolMabPBL1oWwTfZwRgi8QVGqcJUqFJwRxsLY30j209jeOxqji
ZG/YSR7Ss37kCjN02wMMF6Y51IgrTdboAt5g7R7k0YESSq4J6szVlb3MF9OaCfyarxYM8jgaVQQs
rJtTZMeONL5K+qEnAsgV7iiHH0u39MSUwDiuR/WPMi49tEu/ENDFkUYPIqreGDMEF+jiR1Lu6Uve
OgmoLsmAltKueoxm3S/nxJV10diraP0c4ph1PkcWLijPoqMj0fJuVAynKmZwUdvhdY/ZdE9DVnUb
TciazXdoja3V5l2J5LtkfyEpmK4UzaXJZ4tGTkcF3rmJbBe2OOcc9FRaM5nhjgIObycZToX1d2Vk
mQNPdKiOGQIi1JnUH51Ru12deqWiBNc3bRtmztVqmUNQY81Wo11ATPqvqnzqY27uOd8zAUlyEk0q
bfeIX1jjIBQimRho1sAqFP8T30FL/pGRmcDx45vReyOf2qOSFxBBxXfb6S/Mcp9rUVITVFsoya8K
AAfjebMzYbQ5hzAvJpsxuCTk4ROulEPUCC2kVJIMjF5+i++on4fIlPiGtwStl+60Q4JeMVfai7rh
t33gZ6MDn5uJlyimfYVz2SsPdW46RXTKpnt0yhqidn/2+3+JLc9byidntNloVcg2I8ibHnXtU7b6
enffjU5h3VXFacFVIjiooqVxsZhSVMNIU/jDEKCd2mPsMJLpaEf7jjYOeWAivfLgpIMjnRIRujL0
vLZYDl3zOk6n2mZ6Di8GujLzxS0rj+BeTFJvsJ/J7FHrS6dnnix5iZACV3R8+RROvhirokz/Ht9m
X/rr4OQYrHh7Lf9vpYlN2L74uhz4mJGht5APRLtHh5RpcZJR8iutr5KQSY3h/7Wd5eBnUDrFrFhf
CYRDteVREpHciU4NDzhtokRSw7in6HHCSGs8vC79y4q0cydKgb093q6thUOZsS8601rhfAt5XTNW
9EC7tUESX0VcalmZP5RSqMXQAFntEF30wZrElQMR+9sREzna9JxXYAxPal+eUJjBuzBRY6805Btt
Tu7XrnhcYuNgV//I0x/1T198bg6srCyZuhEkaoxkWaV+kR8W0Wttu7B2tsGnfKzSpkvbAxAXyIpa
YPofTnLiGcurgpnfIiTs71cQ6QpqKtsTCxd2uYCvN/txlJlm5fDCUGMMsz3kWPwksF2yyzBIln3V
ncnXAxb+qY/XUUtw/Hg2whGj8GScTfTOQnmGPFVqOEELqXNm++N1Q9sByU/g5+d3tHzo2roBOk5F
YGf3TRcY3ae/M8G56qh1i6rI6OpRrHsSvybWXUu/XzexXRG9+Ficu5ZraVlLjI9FYl9F50lznOab
rj+s6DiZH8fSjZubcmwdKnnDlLlV5dWaQFJRtJOcFy/SnDRqhBq+0h+U1k+UB0sLry9TZIJzt15R
51Zb0IK1EJD2mxD+aqwwzUU0deyXXsEjflbHsq1ET0yAuD4tQWpjhgU0EEa9uG0Ru3ak7S1JF9zS
IpOcs3VqokUJU2WhvepK9Idtpw9WVB1GJXcyYzlUtSHYyzcXurZKLi6wwFmV2ANKzcVN9KA+yg9Q
kvJVv/DSQ7+T/AoPvNRlWhPyN2k33eXCut9bUHXtF3DRQVeT2rLltzQihE3wUm+O5k71koNIQkVw
K/OcfGAoz+2UdV3UXVDG4Hsyd20WQGb++vEUmeEu/0zGcAOacOEB5q6JRlcGyXl7YwvFg0R2OEBp
6ta2R0yJeAVyDpCbVm7WQPXzh/LDWjrFRwWyJKXmyEKurm3WkDPK8C/FCr5gmCOuuwFPYVaaBo+1
em+Bi9ly9PvmyMRo2jd97TaEvFCx+yNag4sfwNzoIm0lRfk0FzZWntufuuJDpDyZSQcWeUElRwSn
Ggc0gLGmHSs87qzbCYXGcRed1FeQOt3/RyPpJg9EJD7bH9UE0ZUqG7Jhcs5Qd/J/FAB0cszqfVGX
Xp9A3UrUrr59s57tsMDyYgtnE9nfVMUWKgUGb8rvyRCh0Xo5zVZ5WPJJcPf9JgQ/m+N8QoXMfTkx
6pXej3btYQ2RWqmO8v3kW6DCTX5UogyDaB855+jMfs3xLFfBSQHC2z561Eu3Ez4ttm+i87K4+1ZL
F1o2ORLCq4kmoKMhBbIo8NuO8M8muLNONKtX9A47104fJPWzLGT1FxngDjm6WNJYJrHuVS/SvRaQ
Y+w3sgPKISd+TsIcE82O6JALDh+fv5xkCZTnIwZRu+lpVHe9ZaIErDoR/SgbotHz7Sv15/7xEmsK
6vedZiNXWk4Q/M52mu2o7Wey3rLp7FSAGIK95NOVmKttFbQS6p6SPy59/RivrcCTBCeO72zOIq1X
Zg0RAnib94ZObqKmdupJd6/fYSKH/UXEfBzysZsp6+qYPcmRf8R+7vYe6JmC0rM98/kv7XEA0ZA2
sYwI1Sh1lz0js4V+I9xirWdDkyn7DIPedYOifeTwobLLhSYW3GrWHuXZlbTbcvT/zgQHDnphFJD2
g4ly+hAlJ6PzQEh43YTIkThwkBQqt3mG06DkEA9AGVhLgObQYyuiyGulQuRMm7vGBhxMxbRtmedx
rUmzljOkvjGOCc1hEN+uKoS36ST4ONtB6YUdLiiNF0Rp3YSRv9ZnvGRMFtE4VfdJkLrgT75j89Dr
AW9tJw8KV9sXO/pHregXv4C7hylJu7rNdLSiq6/VGMylgG1788td/H+GJBf3b1QMVi9nBPKSSuLY
yMXhok/JN3S86b0oPSGyxflWQgi6SVf08jWoI5soZ/TuQG/yHoOvVHDmRaY4t8qtBSXfxEZa8584
/V5rbmwH2oL6niDG3sani/1jP+Ri/8ZOluekQ3mPidIyZWQUh5S7JWACiMvXwiUCgNqMJy7scZ62
IibSzf7/SLuOJbt1ZPlFjKAHuaU/pk97I20YsvTe8+tfou+MmgPxHryQNtq0oqtBFBKFMpnociP9
sVzPSxNky0nLvv7BeSYKRssxFU0w6v+/q1r6pEiK7J3O+iskWkl6r2WPJMNEKi8lS3/Tb4+uD0ts
pntthKVTdEVFaJtd3kf6QMRe+dqlj6zBaw6FR4E+8mI/PuqcrM5+LmtjnHnmSotYyag2U7A3jqVX
+ONxOFNyAxxm6/oX3b3+N6YYJBnVsMtUKpdMitvaHBBjvCqCHcqvdeW21cIBrv0Xw8YcAxtFuxhk
FhAQUvFEUCla5SOJrG6ywCZHfMqBPn0V0UfL60rnbScDJ21ZrEorL4ojCMdlDkz5WTVuFvFbngdG
5SwKz332j8MvR33/Dpvjh7bZrChyVCn+EYnExfPVOLQE5Wf5EVc2JIAWPz/LvO/LM8vAS1RUcj0U
aPNQJsmeqpOSQ+lBdfOZs779e+5jeQy6NN1kDJKEFy5EMtAALMiKJYwGxzXpnlw7ggykFCScE0VY
waCsumAxlXhKrbyPxYBJksXyqMkIRgX1R4WyS4exPvKgE94UAedjsZnpWK86qUwwmSmFx1BKHSK4
dZJwIh3eyWIbEOthCgtpQkA6vkUPBCKD/avp4qkSjG576R6XQHd5DSv/csn8cgM2/TzP0GWqM+Qy
G9fwZTdxwZ9XBosXvTOxhHweqf1s+wd+sC2KBkZaBHUFLLempR1aCJTGdnWRLCmo7Mxu63fhdaof
Q0lZ+e0W+9f3x4IZGBGWKhqUCJ27SjrapWEeIwPcAOH6msXJQTXz++vgzPFQNuuu9T0xlDKhz6XK
arUKdMUHvX9TUx7pAc8QgxuVJqjG3MGQsdiCemiSzFp61+h4TJicIy0zuGEqeaJhRhl9Dem5xk2q
cUvxnPtMZkBj6KtSNajgheoXuLd1ezw396kzWmUwONN58XDTHXGVeiBM+bvNYuAEgN+acowDSCSQ
siyTM6WJ32aFA0XF4LopzmdkM+9KX6dhRAkrpbrysmU4Jd3M4TXngBbLhaUYaGcYZnS7FBroMG9G
0e40TiVkvzfk4zCzMjcqqdZuDrEMwfgiR57anWvUu5fv4uQXoDULb1vlpEzP+uhd/3z73Uwbw0wU
Is94F6oryFKhOmkTL3movdjLe0u+QzOwDcn1t8gGnfOjyHs1cS0zAGLUBuaWUmRbJls9jofMpRpC
FiaH1EPnzG7l/fNv6WsiZ9E86FTojm9CklCpZAnk9JQ/MfRVO8f0fPxE0KGm3y1U8sZOX5ozVFuh
omd+injaO9yVMxBDMLos1iNNzJypnER+EN3Br24yP7d05IspUXL3yEdsnh8ziDN2JBMxAok8Ruf3
5F5bnhTd5bgT/dOvBCqs8o1K8EZdKqDnNB/i9c1IEaZrFhnupiSgvIOa4QjEg/TAortiUcHF7TT+
KX6+/mdw7iY2Gb/OHVpuJbiW0AW9+SlrbmrTTZWLxgM6zidlBXF6tI1liUGfRibI3qvyIZ0nt0wy
jsNyQnY2l1JOIxGjDhnqFPqB2LygRxEdcuec3dtfDVExny2DTZswDpLLtVaBZxhxk5ah4Js4JK9B
/fPt+ubsL+bDCnMtgbaolVKCFptqaR2519Ff096LSRmIXXma0H6HyttqGYTHsrB/U3zYZS4lXWyG
aaF8swTj++mr+Uds0OTX72cz1cQcDH2goh5UuuG/bNB/yMy4McM8iDtFqsqmofFJGpTDXdxZeeb/
1Q6xqWlNz2ZNoITTteFXpIEW4GAl6a1SOE1/SUen4b3V/iV6/vh2zC3UNNnYqB26/9E1SNuu0DWY
2Tltu/qna5A/Eb4PVB8WmdunSVuj6HqMXoG31Najx6bonDFC1zDvsuG4O6uuU89an8gd3L1MPiuN
uyivdfu1HX426Glb5ltM+FzfvH/JmHysjK58c7lNcQgEltAH3aWHbATp9WkQ7w0BLd/9yVRGK03u
S+1khE8cuxz0MBj0GIVp6pMR7/wVA+KO/CJZqZP54p12D1UbNz3OGATmNdPvz2ltTgMDJqSKQ0wD
o6mNzhUJVmenj1JgOKOd3GGi1Db4Q/1ckwyO9MmgmSTFARy90RkPMS4wy7iDcp2dPmDg2Wv6P5uo
+1gly5o/yWhtKzPMOydzd06U1jULnkgTZ/dMBlZCfVz7bsWHzAbdMfPKaUlqaxFPjoJnhsmxgcVA
S+IJ7Z3KoPlzoXiRIJ+MhOOLnMPNsm+GOljrciHF0IN0V02BBsGucQr6hIOT1KN/D3Z+nTSTwZA6
zYVymSknh6xaakKpCtKzrBfAra9ia3IKhrxF0U+7Odd9I4HduMHt3BvFDeYEfZIlgTKplqwlzvWz
zFsYAyHILNSCgjEpZ6zvR/SDLYEaH6v2Zkk57x7emhjMiPVIKgl6p5x6etTzzNVjYpUGmCGRH7q+
JJ7jMUARLuEoacaCQWMxWPSL2hx6EOhft8G7xkwGGiBWGqVdiDiNkt/pduMrkaVcRkAD5VCBiKfA
8Yl/eTf+1wUNlgYpQ38rwk/0ZvQOrX7RWihxMZvqly7o9rzr67u+WwZLNZKEupIKLRBeqm/G5qhN
50S/0XnSO/+SvvtYE4MRCabMpEXFIMtkh359VzqNHT+WJ/M+tApnCXo7dnmaz9cdHjqZ/3u2li4c
QTSL/KrYeePiSIk7pL5RQ7+J4/AcFzFEBjPQm6sWwwiPh7g5JGQeGhvi7Z0VHSbHPI43glN8vb5p
1x3fYIdbwAy8gIkY1cm0PebJayz8NHi0pDwTDFx0JVRzqxmpLHltMMa2HvsKWf7B+KNvZ4iGroGO
C0IDDAKuZb1oKX3W6TeUwEcKxsBEo4H8BAoA0DnUPJIYuhe/4fvGHrOusYFcYqoixan2aGmYh1M6
Zpz01a7jbUwwANgVeTI3BdjniGzLdQfCet0KY7dHy6HO6+OiEHdtOQwECuI4Z3ILWyLm1Opz3byS
6iR3oHdHR7x73ev2gWmzMAYK398QlQk/x4i+T2WvK1v+RGWZej9/5gETZ6M08X+PrziCm2jsUUqb
OxdKqtr0dH01nC+nMcFR3MhxEpUIjqq6BS3bbCdRPlkNvBwcEZBgSczCGritDftY8fENNQYI10Kb
WnNAfPHPwFgKgeQZ6THKte22YMmqeT0b+6NUG4sMDqr1IrXijA8JMfiABvCTL53qV/MLhqkOvQ0G
7q+4xQhn/o73eRlMjM2ZQBIKEEWE6UQ0P28yF4wV1jAkliLdC3/rnBoDJEVVLGGqod1GezT8LEDq
DTBSv9BCCV8UhvtRGRhRBZAwNDEkI8RjBKZR85ZmGkcLVP2Jbd7XF5jlCjzuvjo3G8niSomxMHHG
Jy3KU9Q9Z/nXRnsw1FsJaj7zJYmc6wfkX447CNbAQabJ2rsrb4LTOJITdG2imYP2WJinxh6D9TIj
f9z7/4/30G4gYnxYYxzGMEB5kIhoCuyL2xJ6w/2nCe/aP9LU3lhhvMQsm7GFVAzcsqs+o2hppe1d
bTTB3PBERfbf7BtTjIskXRKq5Yy6KGRLPGSPIOijHmiSLz/+UUPlxhTjGT0YDAdhBJaF6mnQbb26
K4cXowqS7sDxCYq6v983H7vE3DcRadNyUgEmq3TWwUuWWGvszOLXUfRLE+AVW2XlX7e5hySSbJi6
QRQ4IVv5TTWDpIoU4saWC7zLQaHaJ26Nd7km2ihWOpPGSWZST2PXuDXIQHTX9kkvQtTWqbvaWofV
khReFPJeyL1mgwHlKNTqJaeEFeVZfJHAy9h+le6lk0Ks+Kvmh5YRYKwWzW3yzYQGfvKYH4dXXg/k
btZju1DmyM3qkvZlBf4/7ZY+bdpHJHdszc3O4MOxm8fSlx+ub+XuM2BrkTl+s4Lac4QUASrq0Rfx
BakdR7D1p9VewEo5OaKTeVJqXTfK8x/mHKp5Wy+igfa3tdVtMf+6Kh5IceTuFK9upRKOtT2Q3q6Q
OYqNloW5RDVcZPFe6Z9EyZfkYJ5tKVZtCLV3wmxfXx79ZNc8iTmRjdzNeqQh+7KQu6S8NX/kf6Kt
sl0SE/ZBhxmT2AtqzsL0WMler77N6cv1RdCvcmURbMVXKCpTjUtQ7UDCr59P63BJI80ayMM6fLpu
aXd6ZbMatvI7YTRANoUSbTdv9Tm7yHZJWVFP+qcEA40gCQGXBYp4l8IpffJkHgaOf/BWKuNLbC5V
8CpmYriip4SAfMzIXX2+pLWd4/ZO5OfrS927UbcrZTCGdGM2VARlYLE9K4UdG7Uz12dNfv07MwyK
mPo6SznNMtbkQGLXaD8v4Zd+4vSKcECZLe/GySJl/Ypt67WHpr7nzllwUEJhUIKM2WwWM1L6dfQg
hQfSvJZFhdmtU5+ey5mX4+ZtDYMSfV7r/TLjFZomCN7i2K3D+AnUpZapE16rLO/LMQAxlhXI5BuV
JrBoCh8zn/74ThVzL+HNsQTQA+dxifBMsogRStpYV0gqpfkc5Gt+6hMezsocG2yZVq27WYSqAs0o
YVkuNC1vm4t6pGKQxA4fuxQcwIvT2+nnEi3ijwIGCQSHN4m2GyNvzhhbxY2iTFD19+mZM/Ja3hzU
LhIX/2XF4EA9x2tUBjvKRJdjeUXQIPWPenGbzwdTPGk8QdLdJ+p2TQxujDUiTXWFw3Tu7AwXGrgW
dn5SrebQ3AqO+vBX+KHSjd4gYiKamOYTsJH18tKqN1HoNfJzyYu4eO7CRB7KnKaFnmJid1BSfwSZ
VmSGzvWFcG5ilYEQAfqqarqgpz8czENuyD/FtYIw48BJmXFuEJXBDlOskkYVNBXkOS9hE1lGn9o9
OUXTJWsfr69odxBj6woMdky5GC9igxnoxS8PgqXjJUOHc2jURmz5bSYY0Vkh0SWe0Chrx374wOtf
4Pk8AyXlIuYyYgHEU91DpctuBQZpsx5esnjiOj49P1eiEDbllFXZCJ0pVAEnW7STYDY9wVZWS/Ex
B+cly5nXtc3ZSTYFZWgkNQfKJi0n4g9FLt0wxyiS2d1n0OjuU/kPyiWbzWRTT3EkoSIfo+2+Kf21
PnRDMIjfrjsMZ7c0BjpCuR/RApxozjyfetB3KLU/CIulNrF93dDu63q7GAY1cjX7zwwh5DUOup16
0Q/otrtxIAYjN4XGcwwGPJZaKcwsR3jauRGa6eagDGZo48lW6/O7GKhHX/NCBkaWXm3WTAfKh9rJ
HI6pAslTotoQI21C2gmJsifHMXZjH0VWRZWIeGfrzPIkUdCHCJeLYyTVt1QQ7KnVbsrF/Dp2qt+M
sq8PKfebUlf4bZmqjMlMXYFhdtJ5KQaTCNV7v97sRKfMrWz9UJ5muzuop8iRI4vjMbubuDHIeEwT
66tmpDA4Qb8Z/Sjds3FXBtXZ+Ea7AnkyVvuRwcYc81G7UiqLlipu0/QPTZaHJVq4ZzqV75HUUg7X
l7d78jbmGK9pCnEawEMDpA5dRXpIomOsHuOZE4Xv+ubGCnP3TKvZQsQTsf4/TWv/SBOJAS8zwXNI
ZjHlMAhZGKIoJCsVWPbu5NHSyBNo+PLRyWMOZu22biKv9Mv9mUWRNDLMaIA2aYYel8WNUeM10XMP
PakRw4bEV8AZmSNDn7rLwx9s2sYye732YAUOdTSNylCgDDF5pULMLUyChPfe4K6RuUZToraoP+H5
1LndC0Ktg2rT5lzd0W7ylwplgMwhh+iRd8Ptx5IfK2TJbMuBCBrGlFGiX+xWoT1E9nJJPcMxxSNl
+cg8XvP47qW6scjUdZRaTCUTatzOkv/UWr9Q79TR6sSXQeL2/O6euY0pijibyBWD/5Uat9i+0TOD
8twfJr+xw09oEEBIpvj09SGi6zrIeJqiu5wpG5dlwbMbwjQ3KO1gem4Pgz+eVn84U95PnuPsxrSb
JTKgKUpkTdB2iwYwcF0UuOzWoCgz3mVOf8tvd8HGCoOVphRDI6nEh1QeR689lN54KgPjkNg63hy5
O3zl+SVvWQzAiL35n8fjLP3QRCeJS8tsOBcOzzsYWMlUOZFj+lrrDX9RHyVJgT6jsyo8niLeWhgQ
KZNOSCSD2hHv+uFnm97Ionsdp3gmGPQwk2EZdRMIOc5e37h1cVBVzv3FMcF22hZjlUhrPWDyafF0
IejCo9pzZj44G8JSQWi62OdLg1slqS5j9hTlXq07icRx5t0r8sOX2UbbIY7WrI+Q4JMaFBDuZe2k
5wdSvc6aaJnCS8ortO5HwhuDNNDaoBAa46sVmUSQpM23mvxiZK6W3rcolWg3yhqotRtPqyUSXiJT
4lzSLEWEBDiQNZpX0m7VowgC+PoW/Dh3aIGVjirEaZRPclD6oc1jQd3P4G4WTF1ps2CyCmopUYVQ
+kyjwxbSgRyGo35EWHIbO51gjdCp6Q7CzeoWjuDMn/7qNBgMeJDWwItYwQ5X4n2cWlKVWTVPqmM/
fNwskkGPxuxHaI+hsSM+0MRS4QMQrdD6/9GtcvDXYCCkk6VCR/gImuHlc91/CXmU9twtYwCkLfq0
aXWkovNmwlSc6YdRazVzYdd5t9qr/rWfEqvXv8ZjU1m9VDqqIA+WPkePBM+SJs5dJRLRQRiDtw6j
rK2qPQ8Ek59RxcEIXqDEtuX2Gv6qykTxr3fIt/7QIPk1nlo89yaHthJIdmr9fyTYOVEL26o7S1Ui
ppRi1zC13jKnyY7T53SST1qqO3WfP1134f3S34d7mUzo0o01SHFiQ3Wy3CIWnW0wL8jmoPgH2XX0
w2AC1OIl+jhexnbwlkVJmnBCekXpnpbiU4am2uur4gA827sb5ZFezRg6cMLGi0c/gkCxeGfwAH6/
drv5dgz+dG0HWagF5x+jgy6tH1V2OOFtl1RW+pL5UBtF4lm2KCEmOYCu9Cx/Hk4L7z3LuWdMBoWM
fOrDVQfsr13XgBhdtyJpfm1n5SKLyU1llPYUfRVMbqxGPeP3WE0zVFE3ZHRVMtdNHBskrMHt7bQO
VRQE0eQn/UxDeTBef6/c6zu6f8d8GKMutYF6ZZzGYeyQf0xREO9ehxSMruV9uD60ySUPg+vG9qvT
H69bVvADpBTxMFGda/1eRJ1kDjAH4LSnsrXIffPUoztr7iEsfN3q7sn/MMq+kHoRbT3lgPaG0Zgv
WtXZo1jfpJ3ihyvCoJz3tN49IxtzzPMoq0R1EsiMcjG4dDASUKcHtX1dEolzFnfjuY0dBmCkpCdz
FeFKkSJfM7zCvEnj79e/3C6ebEwwt9ZcDJNR1ygclO2bmq/WYHKyHfvfSpcgriNCZIUlOlyURMtW
DZF1MzyAZ9TKIrB4TNCsx2j39aXwLDFLqeVVnIcChwpK7mJyaOTXBZWryrtuZR/11Y8FMddwScJc
6wykb1aEbKorBbGnO8W5cej5TbyIK3/LWRdbpNOkHCz8GkBqDJ+ESLLEwlYASQqXqmGvL0lSTSCF
RqDPynZEd8gwl2qDD0jaxV7xopO/E1QqkvPYI7niZJ0jLt+uf839g/thkq59g01mEatLoQMtImlB
sqGzwuhH2no5SGnRaPJ3tphosEZHSS1Ci8IRCzc3V0tYDolgmVEQTyLHFfdzC5tPyfiiPObKqg1o
bZTTQM0uofqUTy8tFpZd2uUziQ4Jl7d4300+PiXjl0VbmFqSUVA6So+jU941X2I7cTMfPVGfITOA
OB60zFx1Lt5S33++2cIYmvJVB2YnPGEwczO+Sm/DpbHr7EYy7cp4ur6H/3L6fq3y/SG3sVZNRCZR
hIbAHhS7EiYgUi95zpDjEHyNdql666frFjmf9f2NsTEoxPmotT2i7ih5HXL0BH6vQqQiOPVI7rqY
iMBoFAFOjwkZqFo+jwsK72kdVGV2zAf5i7TMbjREmRdmsWPEoqstI8h0CosslRXnEafbYf9O+PjG
9OebJY/RXJXagPYrJURguz63inf9m+6GXR+n4z2G2BiACh5e21QIPQK70Sw8N6REk/8LEo6HzjQ8
LYztoePxl+ynUTdWGawhxjAhFQfgnj3Fo6xSqWQjYnAXRw9aP7dHjQM4XIsM4hRSiMEkyvA0HSG4
Y2mnxB1DG1z7Dn2Etj/a1Ln+YbmHkcGdQqyb3syRZJLqJ3nx++RA9GMWv0zKlzQMyGIN5YFjknrm
b7Hs5rMyuDNKXQ1JDJx/yhlROtLJwOv0MnnDObJL3PWHP+Li29xT7ywWG/cRiSmCtg6L1GS7R6O4
6iOkJSBJ17iMSTTCurK49zf5xpQJ/sSKUP7J3hHtlRagUmsErav5PkcWP3O+5X4e6uNjsmxJK/qz
DK1G4p3QJ3pEJm+sIFQ8k1ORdqcmil09qw9xgq7uerbCXLdMMEiWcXcbL+qlLz/LQ7tapTBYrTF+
7lSwSqjyW9yDqTW8E5GnQzntp1lIr1qG/ckjKzYKS4RkqJmHtiQQu0gIGjqzZ0146TstiJrcGrXa
W9bSjvLEnZUJyZqyw+VJAl0vP0kdyhFEPNRN/AoFKDsvajuRiKdiO4TYTZbK73TNSiv109j1L3LY
OKMcW8qkH9YaCQFVsvF/IDVhOJoQ3ZilMlp6ZB7MOALcoldCqW5Q3UGiQ8/OGsQdNfF5EUNLSrST
CC66vkosIy/BSHQcCqjjhaFdQjnVbgXppRTAOFAOvobhlLzT7FgYXIyzjw6ogL91Q5tYUqH+KFNz
tirhU2HUKELUgzVTmaj5UyE27jCEgZnKVt9BGrfSDkhKBoq4Wt1a2cuQnWRZzKx8RcFCHW0TQKz0
hPN640RILGUHdLSKWFRQAs2FY5N8l40fPdh+QaSF3k6O93FO8m+BpjZLRUEzWChYfzG96Gja0YFy
hNLKVvfKK4u8n9Mrh4vt+xInocvmAshB73LwJzoZ2A0aqw3EW/CSQqcIbExO5U2n2hGCpbCy1+sL
5lztbCtYFBlSmNIKaYumS/VZFu6h42uWD9etcDZQZW52AdIbWrUCrfSpBvNl99jVNfRsJFvQPy8C
TxPpvcv32kdlLm9TBZs9aAXRaGyujpwTN46gMhXTzu0hqOJXMDmf0/yiq8JJLtQTdd5Y/zxp8cVY
k8IShMmSTFCpRG8YRPBSQTqNFZC9K39qUmF36BntK9ECJ0VAB7oXc/C6FOJZscAL1/cfv7+ikN9o
3HJhSWVKcK03nj47efVSaP5fbc17e+QG3bu1TMp2wtaUaBHRbiBZVykXtXqLYk7AszvqtL2y6GI3
llLIe9dyg2c25UCBLsTn/kQeegsdSl8oq5HgQDSKmxXhhFms0msWhbGihygHDbOzLqrdjt+KJliT
swiRceU27H5e/5z7+fbN7UWPwmaV1dIPeRy/j3nHowV9YD98Uh/LF8lt/dBdOWEq96MywU4Vi2uo
qZjlku/LQ4LZqthTv4ut27uSDdgIktZC9s7h1T25y2QinpCoaaxFiI/R1XwgXuODqedIRSMz9Lvz
UJITjLNd/VM9kVGUEBE0Kwa6dCTxhY5zDP4lZ/frqLHt/E0ya2ZJRYjTQ35Hp1Ibvz2pvb14oVWi
rye0p1P5jeMsHPRlmd1CuVwiDRcrLfzfGsfhkp1yJ3bq03ycnPlL6Y7PYODjBMjUJa6gI5t4HTJQ
sSQ9EoWxELliP2DAV7BHE80qa+RPymJ3ScFxU55JBpBTWdZoWI5bLj83KdqqzWOI910K3i/Vz6S/
DBcYoIlIoSsSKEsxW/aTICZRDip5NiI/rDj9blynofu7OezZqkrDSOP+2Qt9NG34gg2Z9ldK6qB7
mWcehO8qr7DECcfZZGJFhigaddp+BlabJKgfQ6dHi7pkh6fa5zXB8ByUgRetHZpalDEUNKDVM8Ek
zXKnTng3JhwH2S8Cf8AmO74/ajPa+94lkcPXxoyDEh2D+fJFlJKDAZapOm3dUP0iy0IKsT8QCEzh
c2smlmBoh0H4LEv5M4k+J3n3xjmhHOhhe7Fzve3W0IAvlaZl3M9Odxn8wu88cimglpNYkS0HhPOc
3O+W3nwM5g4ZmxlCLSsuLSjHYrqs9NUyc0kbnZpFw3FJXXRv+qXU34hJ78ua6Uxidhzq0ZMN7aVJ
hrMwNw9dIz2qxvBAqm8l3lF6j1HtECTSnA9E8/xX0ERlPCRu29zoFcz+6Wl6S7r2dtDjg6Enl4yA
w2q5U4TGiaOXmD5bRk5enRMeqcwlVEvCGkkCLqE4Hr0l62/Rm+WqhEeWyvEBtp27FwsjIxnM1GNj
lXg/GrzRQs4xYxu4a6kg4kprNyskU9JG9SWzcbLqRz2qnP2irvPbdmmKKEN8QTIxCfu/iCXObdRp
Ify5yo9R3VvdchPH4FXrE9Auf7/uGzxbDOpL4FDTwxZvqdUpvXXAi7f2VJS/eYnDXTfYrInB+6nT
FKHIcFwy4iRZZrW9p3OVnXf9fGOEgfpYndRiNlAYEI+alx0Tv3dt1YvdR94M9q4vbAwxh79Y57Av
6YswC11zhLifFSoPFd7Y1zdnP4KjPZM6ZvINmX15LqMcSpWKRxKdytft7IipfJCM0vmm8NJwuIj2
F/VhjF5qm4uykVBTVnRkAaF2XxRfhxIM+m9r0bnXF8Uzw3j3qOXh2q40+AZDRGzmdlr3F6RUkaqR
Xq6b2ne6jxUxzj0taOPXVTi3IHgjmk6Exl7+bGxms0eMZ88Y7xZ7KstqZJito/k3wUJPi4swH0Fi
irGS8ufiSaDQEz3Q82PCm/eW3g9xNn8C/eSbnYvqJgMhLbqzAEqY2Wky9DMnPrkXD+Y9nfrDUPlZ
+nT92/K2kTkCuhFqc07ZyzXoBEWPUvvQ5TfzwGEW4Z4A5upqMr0O9eT9qQa6JeKtgfYw24bVX/Ae
5YbdvEUxl5WpRG3XEcTAUH8vi7M2fDfQi9CWvHO9e1t9bBh7W9VNuwpdQukyczu8X9wOoiZaaIu3
SJjK3uhnTiNaf/Ye3Fil8LlxE2IUJTQVoCi+4B2qooUPlPoFwlL6eMoe9YfrDrJ/s/w6fOwEkilk
tSEswMjVPCqTt0gTauonpf80cK4w6gK/X5cfhhhAmctZDvUFmxa1yLMXtSWreFV3sVMV60VSyyAu
5oWzg7zFMciSdlrXVhkyMonxaOjevJyV6kU1gr7iHAAOhLFMN40uhhi0wg3Q69+awcmKyuqU4PpO
7dd/No7B4kdSjUPYv8/C/VOsBOu7aVOSBgn8L8pk85IF+ymRjUUGPSSiiIZgogk8PRt+gceKg15z
W7uUgemSz6tdPVGJmKbxOSvlHTwGTlJ1XRZ1RBjyT52ks5vpYDjqE5gAKCMT9Jz55bX9hsjNYhlU
KXMtkmfIvTrQua4PtVfZBjIXma+dhEsbaJ+pwmSJFtolkNFv+Id9/R/2dfF/z30oFvHY6chgKL2t
IvcjQeGk5ymccKBTZ8AlLcuiWAScwqp7EaLUyvTOAfUBMrLhgbOJnDOhM4FKUsZhWC04fDQfL1g1
MluJv55QGVLuR1cBceLao/eec+R5V5HO4AxpyljMU5htQdUYBaUTHWsMSpt+5SS3vEc9b40MwDRL
q5E4R//AEr7OmKjMRVuqvnA+JN34K8jJzgL2jZpNSoHToPqaN93EzrfJay+t/5eRpc7gCyhLFhGC
24hPilM8oTHoi4BML68CxbkHdAZTOrXNwzbBs0lr3szQn41PNdKc2X28WpAW53kDB0l0BkmEDnPz
coZDrfr9IXeaHyuxKIdwaOXv3O6h25f29f3i+QSDI0pT1yFmK2VnEOMbIsa+2hTBoHAdnXO5sV2K
Yyqval7B98Sj4r0Ri86CV/YhsvTv/7g7gCpIOTJMvCCWMAAyd2I5CyI+KJWZooIKvWwVIHhI/Ois
adbszhCk7nmdCJxvShgsQSIC0xQh7lcxd1rxKyKGIXv7q21jn/ONYKaVkNNTNt82UxDOb/306boJ
jusTBi2qdSmlbALC98Z6q6fmzRC/jZWBJvoEjHGK149G5Fw3ybvVCP2ym2iyEdOi6QREk+3bROco
79cTnXyFbqPfoSaaHCQ7Qj12CUQHI5U+j/GVB8eEARUlAhb3PR53o1dCgAPMuXjzSPdURDS/iTmB
A+9IMNiCCk6egTUGV/jyusSBXn02zOdqehF6zjHgXKOEgZUxEzJ5qGCo7N8i/VVZDl1336ffOJvH
Ww8DJeWKutBEtetognp9ow0xmKp/bjAKm6K4YXyfT2iUOZfuYgXkDuzvFlpkUjd84EWCnPWyo2DQ
3azBnIG8HUG1tg8bWxdHa0mMr0me/7i+6P2mo484iJ0JEzpF6/BQR9CJMZvJH4Po0BzokA1PZ5kD
KuxYWJlKlbYYOBozCa0kBhWsajpRw2NN5cXtrEAw7KCtRUREUqNlvu/I/Syv7iwCOCOpeqqHzDUm
40mfJfwh3VOcTNbcgq5BjDinY78daPNlGfzJu24ptBwoSt1JxlkMD9EZgZEH7nHOg4i7aAZ3SCbk
60T+01lJPKzxE0Wc5gDKe7B/gs6V4zb04rkSJbEjYKOETppwxVlZxPtoMKy6zZ15tJvus4ge8QL0
L6poFSnmwgjnwt8fUNp8VwZ29FroYhIjqG7T0CbgfUb7+nlMm5OhjOdeaG8mAtaSaTrJJLPDpHTV
pPSz7EFe6m8kLuwoij4lcsvZbgoO1z4Ig1GoE5LQGErEB6CTmnQqB9TcKdACQMXrrMflYexSO+6q
v90IBrT6eu20VcRFSjv4yIkClfw9O9Cq/chTW+YcYXY0bBzmloQVjpZkHgdM68sxhlEO1z1r/9Y2
DVNWTTBxsAqwJBblUKAdN0P6CnmlvnmswGMrncs8EIef1239C/j9Mvb+8811LUVxPoiQFHcE5UeV
RO4UftYLr26eldZDitlK0FTyR+z2kvZhlInptHosBLNCYhLlJogqrsF0p1uGhfkDJ+Lyc+1H5B/G
mFAOjZbxgBIWQAgthMqDxmUx2feJDwPMAzCvx0TOTQBB8ULw9qSz64Uv+eqdib7uDviDAicnyvqX
KOfDJoOs6GeadBM85hhTGlGjydwxiF/V9wqA4FSvHCfhfUIGW0fo2S75Qpv4Du1Te9s8hwgF1Mc6
CG/JO0W7qnHK8zyLTBRHMOmg5BFujqixuzRHCPDj+pr2A4yPD8hAKCqccQj6dwzwFs6YzhejOoS5
l5stZyHvXUq/o+KHIQYV+6EyBuX/SLuu5ch1JflFjKAFiVeaZjt5jdwLY9yhJ+jd129Sd3dEQdzG
7pyYuOflRnQJYFWhUMjK7BLgDDCqUc8/K7N01DD1qaR6YwNlvAxcCuYwAi0f7TAu5eiDKjskze0m
aL1WZTszV/winXayYkFIg+10VXdyAPBKBRoUYYYRrhGY05+WUuwu79GyB5f+dD6xKoWcJxLu50Te
K1HplRgZkpljECcWUdcIYojHREcksqC1ixw+WI2jATOMKX0PM2r7yysSuBWPhybyZDWjhbcsWlVu
WJJrwjrBKSjYNB4C3YFIKSfRUny9pKmf1HtqvJUYB5oEjiXaMS7rTJHFJGWJyURxo84jxJsz7/Ju
ibIMDzAsp0TPGxlRCPqnd1bF8h2cptroFgqbv5sLIpqmWrqp6dTkIrI362jUSwV8mMHRQPmSxXZV
PQtWtFm0rYxw0QjVh/8+eVDrHxd+H7Rb76L9wrpPRRXppiesbHHhkxqDFgUF6qHoED3G+2IHydmo
cUyvcRXHcErfPOCW7ESVLeoSbia3D8v87Wnsx84ANBlc4EZpF9NkN+G9lu1NVQBo2oZArwxxB3nP
DIK20LuzjyDgTDAvWwPRtA92pg8c3O3swL5X+NU++F4954KXaYHH8PcpuVZlIjXLCw+QCZmXx2dF
CNkSbSUXZnUSUaAXgS1savSf/kN8mH8jB2DT7hasGLRrduGDaGO3y7LVxnLne5ZmUQWIGmg+K92z
qsAeR+YqRuR3uebkSeKNcevhXdItVVELc7P8XJledn1VEc51XgN/AtNjusuJg/+GtZ1ppdP9SjE9
cTkglxj4csSsjC3bvzI2tNSAaiW290NcceENEQEztjPZyg6XXKKuKnJSwFGTw8IWMvyOINIQPib7
2B1OkaBZs+2XxCQA75qaxgPirMTA4Py7z+QPjDgWBkaS+eXyxm0nlw8b3MaFAyswZoeu9qiNbk9u
UgVchFVpx8FdyNzLtv4Xb/wwxu0e1FGClk3oqUFhRs4ODUvs2dqPRPNG/brRf/UUOuizwDW2O4km
4E6yriqK+X7jX/mGUmVd1b1zVXqGvaiga/vIpXgSDz3zerrt3MmtPUxYoJdI7ju0oe8vL3szEFb2
uRgszCzTsxwdhZCOzyY49XQpv25jSH+V6rltfpRt8nzZ4mayWVnkQi8KjKTDwBP0bTu7zKkt6TvJ
8lI1E2ytshl2K0Oc93S0U2spxwWMeeNO2vcutZfmV4Gt1UG51b1Y7tIEy47Rnejqsum4K9OcL01J
GHSYzwT5uXY/joNtdczO9fu6+xmCNujyfm6Weytb3GkfVW0aSi2iviOTm2rFdZvMglNe9Mm4Q94K
5ymuCMREIrAO5ddlGtp1eYox3XZ5KZs5xdQI/lFDlvkmpVVHbTjnaFKa1pU1HDLjRREmyeUs+5KM
VzbUz8k4MVgeVT3e+3U/3mc76T538hcCWaICKnfKq4j5ULQk7mjNG2lqjWWMFm8so7E38j0NHy7v
2nZXcLUkLoanULMUsBotS2q+L6ytsaP4kOKyW6eGKFsn+Erb3vDxlbgA1uZJiouFh0tr3EKNnXb2
0lq1/0rIEWCIP97AxW+etGpqUbTHg/x6iB3dBPl52sDzziEVwsi2k8WHMS5iVaNUe6LBxVtXukEd
6wboNyjPaCP6hl+/S39FRwtqCfHur66Fq3VyAVwZEZMYw7VwNP0gvSa1F5eHf+kiXAT3kmxGIP+D
i9wNngHQQA7ZqPgcPHQHeQ/cx+tle9v5z5RNVSOWpfPA5ynNu1GbDDDQ1XZQXYdp7FR4mJ4Tp4h/
Xja1Dacx/9ji8WQkKqe4bcH4OYEfX7JR/bjpVfRQMjdkNkNnqvT7ZIFExM+XLW+FNs5sHUo9WKii
cntK51yNlQmsKcxi9iT356hgntRO3mUzW3u5MsMPF4EEpEmGCHUJ6jubJL4E/vH+qafXUSE6MreO
krUp7qZTx0qG0xkrMlQGoWwZjiiS597cNE0FETIyvKrx0yGp2mqpquK1VpFvgcx5wEOmq/bh98t7
tmw9n+TVlRUupOI6YbSQkeSTg3VU9u2+BmE23u39y2Y2K+61Hc4FOtXUJDKiP7F05Tt/3i+cfMfe
eyeJ0mxVUHNvZd6VOX74NxraLA8SsKOo1Bmm0pbyh3l8iYVgSZEdzg8CkipRNMDlpqPl646yT33m
h5WtH/IXEyTx0TH6Bp6veRCcLJsn2XqB3OHco2HZSipSfga618af3hLXcpOn5qDu52+SK+Lc3wyt
Dzfhx351I81beQBtDoZph+5s5C9qdciNp0L5i0v8el3cCd2nspWzRek70OtDVhWAagb7gooYUreK
+bUZ7mQurKEvlIV4RWOPHdlJ0knq3+byWsHDZ35/2fe3A9nQLQ1POLLJExGFJOtzRUZhM4NeNLnR
sqPwjWjzaVXVPmxwFUBpaFHYSfDDd8TiuQNuUPMXeGTpiGBam9e/ta3FV1YXsRzISC2P8YmSw3jW
Tu1+2NHjAsQUJQ3RxnG5Kc9ZbIXBwjTcKHYT/6wSnB4A6P+7z8NlJoy2SBKe3tDSAboSoy0pHm2N
t8s2/pf09+f78O9qCY5+OclQNCUHlEwPYAZwiqf/4e4UtRoF+/buLKsPhPmwmqSQrXAL4pn5AYN1
SeYIFrQktq/nxseCuPwjpQbkNZeOlO5DCXLXXbFvZHnLd2vmiKi8ts+oD1vczaCoJC2QQ+DgW92L
VM+gx1Ju3bG2XK16k4prRVZ3/3J5XBpi8IkA1RIANud3+ncnuin375SGzyIv306tH6vjUlGe10Os
6nhW0SpUKm15NWe6M7eAqZY/lsm7yyvb9g2LYmKMglmGh5mhPCoGU0Hw1nQP2iIP8l95PruXjWyc
ihQP1bKlmaYJaSAuQ8gkMRUW5jjsp30UpDaesiwNQ2OjyAsXL+O88JMhLkOEUkiN0JAUV2XlgVbK
AZTa7iwF7jjUu0GmditPu8YA55N6mxmyb5G/2M9PfwGXPca+bUICNJY7NdAKmFza3melwBs3PGRt
gy9mpC4rpxQMd25V2w0kUAOMznZQqGtu9PFvhskoKOowUmgaCvmi/i5DTqpv0kl2s855510HRYxT
e+ou86ZnsfjdRmx/MsflkXbUlaRULBn4vPagof4EA8eh9kU92K0E/MkOl0M6QhDQsyy7BbMJ2Kti
T7oP3B4cvvFr64sy1mYArDaRSx/gHcRMXgzSwTp/Nbtbg94as9MrAr8Q7R2XOUK1zoemzBakWosa
cKnd9Z26Fy1m0/1Wi1kWuzpOpq5I57nH1un1Oe5MWx8BcintPsKNVTScub1xVKMKoVQz+MwBFFKa
gxsJujPTzSi7zXgMMnyw/tflBLWRBeENH2a4vBGxHJSqzFRcaO3V7JBKx1TEXr+9ax8muMSARlPd
1AQfp7RAWjhni2QsRke0A5OB9EMX6PKKtkBglKj4h1lF9Dj5xK41kGWoLUNx9Ss0Zl56oM1zf/gW
PcRocFl28xg8g1bgSnQx2AJkf7LLuXrbF3KTqPhW2cHYveNCl3fU8Gr2R8/as8fMG/aV8N616fqr
1XKuX6pshmxz9R7O3ZE9LyOVo0tBSQfxxDfpOjsVlvNO9bQLnMm/vNci41xAlKFm1Gqryu5YFKcs
Kx0Sxi5Y/q/azvKa6beqPLWVIQj2LU7FTxu9ONwqDBPa92OgaTLQkxKwzDEIuqGP9Itezc4ikisd
/qLbRuFNhqkYxEIocgZ1Ug76nEsyGNFCR5njq1gdPU2W95d3czNQVma4WJwMzLHPE043PX0wQCSU
3DFzrxXfh1hQlSye+KVYWBniIjJkNMpKnSoQ42uuyxoaBamI4lhggn9pz6aYZCgJZDfsv9H80KaH
y3u1mbd0WYb6uq5qJv+USNDcYlqly25r/pNrjdcP4VlLe0HzZDumV2Y4BzdDCopQCWYaD5PCh9hj
IAUa7xYS89Apv1G8E/1FFUzJyiTnbFY1ymY2IX0F6uOU/Biokyag0L1h6d3lLdyuBFaWOH8bSJOi
M4Dojc7E13adP+6Txml2CxC5BGZO8CK06RIrc7zXZS0rizIEairEXJ0hHbJpEnyvba+AGDrVKV5H
eeDDEKl1D8ZC4CXn/NzWFWiAyP1Yd55g5zYjVf+ww9VQI9NklGpwizlL3CJ9LCbTn2biagpm2rvq
2Rq1QyGxM9Mfe0X+xTLrd1AFd430FledP6iqrdHx/98vgt98/E3L9q+yIqs7UCApuAGwrvVZBTaw
SfdQwQpuGotTfMkdKzPceTPpxpQiGSqurB6nUbbl4qbR9yw+9NExowJjou/Jhd88EGsKog7VI/j6
9bbyzYi9GoSKSoaNwb5Pe8fF3LAUkHprLXvHriqoakxhu89l8mSo0fVMm32Qhk6rs0ctYIJEJnIl
LghVKCs36DGhAIsPdXhL85eJ3tP6t5hieaNRQQlOL2BUcISp73XTykHaAb0ddcIFQwPBjnUuC2em
P4astSvlnKevCzlxoD8lMXEF0bIZ+CvD3BJNZDQMOyiy2x3Nnwt7XH0itx1ubjv9BVu9707jX4z+
QQ1apiCmlwmVDe6DYly3wX0c1XM5/TOUdyWIEc3Hy8vaXJWpa8SE0oOpq1wg1OY0BjRAvCn5axvZ
ofHz8u9vdTKxhg8DnPNXY5xb8fxe5vTu8P5IO/vUN59iVHKXbW05IcQmFaLibZQCm/M5dwRJV4FG
iShuT+2gBpSktefpW5Q/JJXgEFiSPJ8+1paWXV05IQFtMrRVcB9sJOkphapKmhV7vIj5llo8apZ1
SKYSH+3l8vo2S8a1We5jQTJxLA0g1lwKBGUsmzu5K49ZO9rylN1WCuRzit62guI5iZQdel4OuHD3
uaG9Wan+F9pn1FSoDCznAnfixxhoLuczq1S0amplH8eoKFhxT9t0Z2ih4Dzc8lFTVXENogCmGXzh
ajaxgeBAC0PDu2aqlPspmAQM55sfdGWCC+5RlUO16OGlSZjbxDoF6Y8ii+wOpIbjqQ+deNQFzrp1
KKwXxdURaoJN7TqkE4XhntF6XZI4fVoLbhmbIfGxLr6AldouUEyG4ohRy9aH9AoMqm444YrRR24v
5JTY4kcDf8OfT8XjWKQiLqnWobcQm8MdDdVblsDzZLXfG+1wSJjpqiTaYU4JyCunZBibHufvTeZr
QXzHwniHTU/trpZ2SRSCGii9m9PfcRZ9q2PRJOvWi9unP5XrVBlJADTPEOAD3BTnRR7JOhBXflhw
ZwsxAxGAaQXfm5/ai2QFZCUlvkTTgH76pFdXZiNwYpEJLivlhqKxQUGcqGCVYdCOHyy2j6TpX66E
y0LJXDbg604Vl/TEz/N0DwI2O4lE7OaCqOcH8AB4GYskR3Uah+aZkekOLXBB1SL0Ae6A1UhnkSDF
XVW76V3Q7vuRq2OGkYCOB1KbB0Vgbznrvhwbq+jgskxfBXWpKYiOTL+nOijLc5ua4HsTnBMiM1xq
mVKjN40YrlaS1kvBZTQGONnlyrFM0azi8lMXVsQPzM2WEUy9jI/0H+41CnGxRWpZdJvc9mxkeWBq
rOVo/3zeVmj2Bpgok11aH2h+NdJrJt9fPly3N+3DBPdtTGMaqzlGCxGXgIZiSOXYKE+T6NMsv/J1
vz6scJ8mj0elUmqUKFT9NWmPluaxpvLn6Q0X/0W15/KatkOIgpLCIqqCKpLbtp5hdjJq0F7IrX2a
po/WqPuXTWxev031wwaXdBKcnNAbQudu6S1EL4mbg254geApV9JBdPne9oMPY1zqYU2f1H0lo6sQ
vjTD0YrOuWg0fQs8i3Phw8biKKvabpzqpOtjLCg7LxMB9Aaiv5NtIDl0g4OKEjMBoRNhoswOfsRC
+ubtA/vDOufpJUtpPxawzpLEZsn12NwTPBQ1qj2Ugk8nMsV5vD72UtpTRXGt4W0aXQOTRmnnpcFj
IeJoEVnivN5Ck9GoQqxDk2/J6HTBvaSWjmlSe7REtKeGwOn5WbNgzEgcdwixbgLb4MCuR/ACVVO8
68P6uyJnna2x4Cm3oh3U4FAhj3audLZpJtfDKOu2FsVeTEafjdBsSM1rUwEbMsVf2xTHZHysCN6n
Kww9G5Ni1wakLNPWG2r1ilKQUmvjPk/TEzUL1zDKPWRA7uqxdPUhd1WrtpUk8qsR0+rxtGsh6GpD
8OnYypDlHkFdlJToxhZe082xrRX5b6tVDnkR3xkZfYlLw82S5yIjh8vxu52Q/vjbO0p/5e15qDUq
AMmoGSx6biDew8aTMbzqYeFFgWUrkLm+bHDzQriKL36CLjfjdIpmXByGTtvN+WNR5TvZaL41UC7C
1f6GNbrHisJhce7EuNtcNi9wRZ63P506tWjHEukquMU0JgOER3Vy7cxEb+abqUpTcT+3NIMSvhIe
x0QNIaCA5pp1Y4BqvjpAlePyWkQmuAo27wMlWrplbmTuJwXKwJBd0kTINJER7gxpykKrmsVBrDre
U1ZhDEXFOKIQgLL5YVb7xZ0jppFJ0kxxpV7IJCS7cWZAkROXYF5hIXlApgVVmxiTtIV+omBP+vOd
uCOlBVxDnnXY7TTlZI6TIze4rEjprUrLXa1btgQBYC1q3W7odpe/n9A2d9RkhTp0aqsrbqKBkITe
Ze3R1J1suo+tbz25ljWnGwR03qJtXv7/Vbz38mzk0PyAz1jVLz3t3c4cfzGVHilynDGGgqpqM72s
dpc7Y9IxnEwa4Dgz4nMq7UPtKgFVRxB9y5rbWBUFxHYxoqE/KJsW3k355mAZ5VSRGDqt0t7yKWhD
i9OMR44aE61wHUH4bVaMK2Pc2mZ9UrQ5wnUrlUBe1Z0q88lo75Pevewlm2ZAFWFYgBpiGJGDpM6m
lHesiXBML/LiVu20bXstkdAZIyJoa4lMcQmFVgManCNWJBfXVh26xGD/AIMNGWdoNl9e1XYva7Us
Lq8U4FTA6E4GRwRQuXHAtip5yn18GKA+1l9NJ2jcC3xx2ztWJrkUM1ajwWp5WFJM7wJhYceg8ltk
n8mu9EXU5JuBtjLG5RVDD/N0XgKNFraqHJryW5n91sdfjYhobPOjGZpGdWJa1LK44mpeiCZjA6sq
guM4nVrzGDQALNe14ItthvKHHf6ql9KiBs8Yzu0p6W5S1XroB0yKR9ZhSJqbMVftORNpA29/sZVN
zvcbKZ50SUaPRtoTkBUqe8lZ9Ks1B0T7wtJbsJG8YHaY0NYwp0J2SfFLy74ZLW7o4Ztuih4sF8/+
cgdcLYrz/NpS08YIYafxRjc+LRRmUB/fN7vqUB4bWaiBuVkQr+xxbh/lZlHr8qy4bTK4BouOrRUK
WkJbgtnAl/1xQsp5+0gCKrVNu6xp8nRPetH2gQsCo4f0ar4LgV2eXMh0RXbmL+xww2m+jXdC6MqS
ni5t7PKBV2dbCzaqpI9wnA5OfVadhb6QOfO96UMr3BPF99b0zaclcyfpkEVj1Q6AU1Te5KhOeJJu
ULj6vR2ekycTCnw61H2Idzltbo3kf7LKHTrg7RyGpsVGD472Uv5CmXTKj2jl2s0rTjpwKuyk22Zf
OOANcUAMsL9sfjOprT4zl2uSPjUmkvZ4a5+fFeUb039ZYGG1XJm+XjZ0ORbxCv75UwIXISlVgBgx
gmPd/w6jnzq9I0Ktxk1khAk4DN7XDNVS+Re2DlOjpOzq/8SiAn5Xdkzc4KAeFsrL7lA7yZsmWNqy
R1+8FOrphADchf9xodJRPVGrMAM+ZqEQ3aWYsQNDhXAmXmSGCwZNZhPEUUIEw3EBYpLDsJP8/8Mg
0GZ2WS2HD4O8zYhSYjmgGVZTWzM9WdkP0THGfVeN76m6Ly13IPu4/z29lb2oCNs+Ilb2uYBQWkKo
zpDdVMz3Lc+y5GBCwnSRu5r2ojETupm7V9aWXV+lmAgvf2ldosBkfXmPJ3x/CJrnrCe1rXW1a80N
BuhLCDc2T12q78LQOMoR2dUTc7Vi8tLGeq5IvGN9ejMkNcDF5jkwCndi0qMpBVfSgGJhaJp9R8Lf
Fc0eAEs74mg/ssJ8Hof0nyJtXqKwf8Sryn0TA8uD5oTUFi0eqpqdFD6AlgDikIoXQfiuiPJzJEUI
1fk2NKE2E4DRG5a9fFxQmMSjWXkwZtUfYtDY5SxxlIqdCB2cIJSQOiT1pa27B2NEJ7yjrQP5Zvx4
8pgkyqPV9uiiJDs05F6H0jhaavaWR9MrzWeP6JFH5Q6MGrGT0eKuK0oHQ7p2WwPfFGRvkfEkh61t
jMFLnw7XTRwdIBJyhak5B3IGP0Ag/xBat9C/vO8zAqVYeTc1d3kXCMqZrQxjLYh2RKIMJAH3JZNm
UmtDRStRlQ9VfxU15/RnLf26nMaWWOZjfWWEf35rGr1lc4YzwgRMGT0pm864AGXuZSubS8HNAEMF
soU7AldQdNSMlFpFCAbVTg53CcgSZGTmRPTku9m6wdTlH0NcJdHnnTblM2paSb4t6DGLSkjZO432
UBqnMqt3lHhT6EeD4NDbWp/5EXT8HGgcJLml6Tjz+s42oPQZONLsZPrD5V18T7z8x1qb4YrNEvPx
GTBRCpi+R1d3Gih6NE4J1u/AX8jG1UN4NK5bG1zj0O/DleFK3ZE9iG4F15Qtn1n/GUuVs04xwWAo
8fK8BhlhvysnF6RcbmH9FVpobYfzGkLaNI4x4euW9AojvGrsB/MbEpAjm8SO00eN2GwUXDA3Dwtc
Y4F01C0FXcDPaysBm2jSGUEX0dyey1uaiQZ5N33lw8IXX9ElNZIWcHuk/Wpi1EPsXPed08emIH9s
vxOsLHHuQpqqLmiHtSzT1/k9wBcP9aHzy4dpsJdr7HAYF3mBO/VUOH/BsgEGrT/7yKsTZqVijj1D
pTuWUBeQpti3gsDHUeyxefzdsly0WMGH45UJ8VTQgcsHsZHnHmA8TxiNtbUfkteGNougF6H8jjzR
IjfTzXqVXLpprFmJixI73BmY8ci93K8T6JNTv/XDB9HT0nYpuNpTri7LFGTqiJr/3YB8MXfaPnEp
Al7zFaf6BU6038Iby2asr2wu3ryKdQUCPsEI3felFjxjSuwA+aCb1EkP+k4/gXsKnAvCXRVFCFew
GV3Q07BWAHU5mzfDcUluQGS86q/Jc+MuohTRW/JbBM0SLZSr0gywW7PCQjfcmvfK8JS150Soa7D8
xpf8jfcqYJKW//KzJrnRzckYA4OYHEK0C/qziVt1saPXKd6ZoMKI95ff9JB4EnCRfxUfK9vc+tJK
leGoaMI0XnlQjxDA9qIb9VZ+YOfAxhCl3wlZmza3dGWSy6WmNKRhiCnu94Z5cx97gbswsYO9w1lW
m7/qz0J+PcEW85NrpA+qISJYpqnYiyi28VxBdTFwo9ZerhfMjY4QvfLKt3An5CkRrFfn8m2px3oE
fU3cm4rMKazqRGnsptlpDAo8wP2Txh1UDWXdAy7NkRoU1fF3BbqiSa/sw+HffnBenXvINZJjMEB5
1y1QnzofXIOObsu7hRO29umt6KJjiPaeO69nzGAaEHFZ0I1gpIuRL0h4F+naN2ood3Kf+eog/5Zm
/RHzp1eTUthNpDqJEh6UbjjW7J9UKZ40I7KXh8hSQ3VjDJ42I9no0q0Vp51jzT8U1j1nTD6kZISe
tWFnA8qBsD1JDdrb8YuaoltKTyEUI8MquoUA9lWcJrvewPs4Kx0JaqRTPO/i/hnvYX4djK+ABN9Q
9Tue7UHZIB8m8mrKpcMq65RFw92QKlCyaCOHtLhA1cVjFoueBLYbJh9honOHiDYNZTku7dHGa88l
ngQUO78GxamXO9GP3gOk5C6A/k4KNGp9JeR12Ey2K+uLU68SfGipMUQa8EQ3SulhMNrfTaE8MRn8
JSM+x+UCVhQg3GGimrXS5h1uwuV4ivXbtLQrbf/vTHBnx8yaMrJGNO2NAnVV3A02HUxPMyVBLS7a
Ni6dlqrVZNq0tCx1pwhete57oe7y7vfl1Wx2s1Yfh8ugLM3asMwwBBAwkCv1/wyYaxuMw9hRLzOc
y7a2+xTo0S8DfYas8awRTZ+HSYc3RqRr2ZnP0KByckc+aMdsX1xVf/WdLEBINaCNCY+EJtOcm7oJ
p2ez6ZgZBNWDH4SEu8tr2iwK6YcVLrSiMDPrYkZ3nk1vFjCaorf6bYf++H0ueFjYQkR9uZCFErRg
vLi50Zh/eQnbCMDVGrigmSNVL5tmQgXWY3YIgLwygQBmYp6pBVqqGIhuM3VBfe8Qymyp9hKpO6nR
4+W/Yju1fyyUC6u40aWuzJZj1YIIWnTA0JkTTq4Spe442i0r3Mv2tjZ2fY/nNhYsyck4Bil6drpj
Bme538mip5st31ib4Pa1ZkEGtTwAqqna2LT91eSCgNpKEWsD3J5105i3YYVUFBDZbozrXtZsGjxE
qkgraNsQgshS8M/igRwRwJSjqWPgK2it00hjh8bmtaQ/ypaIF2D7s3xY4m7+U4DvPkulAq02V5t/
mvM+bgSJdfNOhWX8WY32+UAiZp5RGaXEokFZoy8sefKhe2kOQGP7hsDNto2pC6+WYhgmBnM+G1Mh
YxFGE+ZXYoj91eTNxISJGrt69YZh0Cq5qXMg206dKsBBb+V16Ir9j1meF80i0aQpSQWAcu5ZhRMY
wFnd9sVJNoT34mW7+DvH2hRXlAaQHysqC5+sdicP00+emtiG17kL53QMFRQRJ/JWpljb41xER7eb
0QBax32zT6Z7S3tAh5cpZxJ0diRSid48s9bWOGexisBkioaNrIDtXFYXudkz5p12+Y4eRKTI21/N
MAwZhHIG4bEb4GHu1bYEHHFkN2OB2cpuskNz9o2h9/tZFNWb+Un9sMZVGONY6VKRMSyN5g9d2+zJ
VAuaXe/IjK/OgTd5osh4GrW4NBuaGJ5BA1hB6blclhR7od1s8cALwUvdTq/AwXoGX9opc5iHsQcJ
HAyvf5Hotfd+LWblwL/wOQDzZKYsmlrFNevJCavCHufCVoTzxYvXfVnoysyy2asqdypVKWLK+0KV
XeHGRwYhUXKzvDeFrinY1s0vpxmWsbS6F/rBz8byfmo0GiFFEgC12bckPFzes80QW/0+F2KDrlVh
ZzTYs9aJrCMhxgEcLblxZUHTWWG7y9Y2C5CFSQxTVEiQMg/f0AfwKEqYlIGTKLvlAVlBx9ce3GWk
0DxMviy8um7mrA+LPJCDkq7sJwDRUYnCotPg6trul6bBwgkD0RvRzXXzAF3Z4z6YZsxNzkKssB7l
zC7M3I4r/SY229NY6/bfbKeuorVMqYU2M1cWjHVEpFiHK443nSeDC1w5kVsDD4LgVXenk+hBcHNt
K3NcGtEbkH0mMa4Qg9HbillCOMgb+6tB3QvWtRliK0PcUWqSNijV5aO1eJBYrg/hUT+07yyf8g/R
uIVgVbx0rCWX6mDWWBXDoWYdszqz1RQjYyKqtk0MhaUThRiA3EPqnsuQeTIms5xiVbWbf+8PlS85
uWSnv2d/ecG1TtNzdKU9/gWfGqp3UDApuI/p6BR+ziBTBE1sZmB5ORRPyl3HXqloBzdLuZUJLiMG
c4XndwULC8M7Kn8bo4M8uZddQmSC2zsWNHIVKljFqN2T8J+gf87nn5dNbPbE1zu1OMoqsZPWGjIK
Wg2wOSk7iOn4ELSRH4LX8gSBBMBqpudicJq/q6pWu8cFcVWFQ9OXC3wfd2Xrn3LXQ479ffIi86RX
qCIItnIJni/nl6HhGZiqsora4/My55pJQSR10I2hoBYbjpmJaTBmnAdLL+yYfI8l6Yy3MiJIVptf
cGWWO2myyhilPB1VN+2lowQ0nVQSP2KiGdDNaF6Z4dw9UwYJhOURcpR8N5DKxiiipzU/y1okCCha
D+f0Wm6B2WxoVTeM1fsoaTEDodyafSrIhcvPXPpanONPQxtEKkOKN1h3zKf00AwiHbjNWnS1ZZzf
x3M4FPOElVh17dYYzZpqT1PvZAPTCcLzWPR9OG/H/IemmBOQOvLR3AHjC307QFi0u9Gr8QLU/Ohs
+a7bi5Bk25czqAyamoXaAwXIZ6dv49po465GisItyde9ZId58d5lhwpoWNGr02ZR9WGMf5ZVaZPN
Y4V70tiBLOvWSrwIYnA6RpzA7tyXjiBvLQH71UUolVF7I6Ypt6VBlYBANa/Ud/rURREkPkJy3V9w
viIF422n/zDFVQDaQGcIdSw4Zutmlhw6/UgLwfz75pyAZXzY4D6VlY+1qhWwMcl+PvsZ+cHC31KC
GRniS/HzBKxvLIIVb64Lkiq6YQFHjyr3s3vkI6FSOg+oAdJ2X8zVfShHHqLCF3wqkR0u1CxoGXWR
XOBG+wIqlkVS2Ndf6+fYMX0gTDz5FNyLnl03nXG1NM47QlaZUGZDuo+m8UGOAZUa2uM0Fc6olbZh
Zn6nCA7SzQNmZZFzkoI2qFSlDh+wLUEx7kkxc/PImwxfJR5Tbyf1cHlbRbvKeQyrUXTRAjf3eMSD
HAHJH8v3ILcWnGDLTn2JM/KfZpIBGBV3tLTlgLcfBUdLXj5J00OrfCeFBrm7x5n+c3lBm0lyZYk7
W5pIt3paDBCTb77jwU9Fh9TUH9O/4UizcLEEElSRwdPOeb2kqTl0u1FU0WCXQyJ4vMY3uryS7Rvf
ygbn8Y2U1bQZcIFdbnzyVeaSxE2e0VpubNWOPEmzC6GI5fIhvnwoXDNRakN/zeIfBAYI4Q1jgnVp
D523kB3kDrBMoW1eyTvVlQ5C1frN77UwxkJYQtW/qJy2LShHcg3dnASQxBBUBF3hWNB4FvHXCOzw
RMwBKZOslbGZunRmFMOTh6B2+2F/+ZttWaHyfxqKGmhPOD9PE7mbjeVCZICYD0gCEyTjviki5NqK
JiojE5iGagI2yJWhtSVLrcxqMAdTzKfUrcNYBN1hsFOkshcOf4OxxheSFQ0tN/JFqiJrtESmDHcU
IHdZ8quJvlnUn5hobmSzi7iyw7djR7kCVU2J06t1y8P8LhYPCZ3DO8WCqwjm2za/FD4UWGnAqQeM
GXdszUB5B2Ojusb8ZAU/a+aDis6uK8GNYSu/4uXwjxkuoSdNOOR5geLJSh9U5RT9F2lX1hs3zmx/
kQAt1Paqvbvd3p04fhESJ9G+7/r199Dz3bFMK00g8zaYAK4mRVYVq06dU78W8vfLZ27XT2xtMD5c
q+S8q/URYepqcCFniOGX9OsMUTpAIILQ5emKc5bEzk3rYZT0CPgyBiGJVbb3pnCrpO7lNe3bIIah
YucUia2ILqE8G2IPrwAqeIvIX4XqSzb9vGxj9xZBEfv/bdATsnmzLno6l1IKj1A1r/V4XYSzVwOL
Vzg1ZHQum9odYgMn0b+2mNPWj6aiZTnFavoT2HMhhAFm7EfjUEPeFT2ACnMnEq+TzNtD5uiRItSW
wYRNVQukzk7kn738cHld+5fofVnsyUvapi8n3Nio9Yz6SpMaq4mdeuD18PZdw/v+saXI0WjLsU7h
gjA29Ju4SP0eR9C8RjZeQXch52txNs5k3KuxzlFZhrQ0CMgKJpTmIBMfL2/cm3th4+zmQLAzZH0m
amUJmM5bbKeSdpGrXpv3xpX6kmMUVbKpuGoDEHHiX7ZMv/olw0yEKuWBECFPIRiIQJsPLgRmZuF5
mB6U9suUcBpsu50NUzKADgZtKXp7jDXVaAVtRNcPUXdYrTnKnTgr3VX+giGFH01LbCGRrCzrTqj6
3WZq67UzSA0ATLqehP4sFGXQy7I9dkVkDZlqd1oq2aR5DKWQh1nf35f3X8rkjXGqRl2CoX8HRPxK
54fpLSkxveiKoz9JnAO2f23ebdEDuPE80JkakpyiY5LlBpoNblgPz2BzPU7AL1z+2vtH+d0S4+O6
rNB7Q65QOWq9XviWVY/GunBy+z9czncjjHNDJpCBpx7LmV9XT/e6s+DmKajjKb5N/2Zy3PbOkmRE
bJwmjOOj0M1sXqHpamNqCTQLC1dcfJI86QPnUbR3Oz/YYLYtmstEGUMDK/Lag3Fe3PZbguE57WrG
sxMT+G9itgRzwVzULW91zF7Osar28QD2cIxT3wLadCNl67GqY45qND3NjBf4sEAmNgy60hmtjAwy
kh4n6Wc5upfP3V7R6IMBJjLMQp10ZgcGQhX4TxkzEnMgH0RPcZeAl4/QLbmwFnZ2xgiXoRpSSrgu
3arhqa1uIYa+iEeJBxHci+LbRbF5d9T1Y2jOUJqYvcXV0DFKDSvyO2dy4tN4jpzmK68DsTc88MEk
U/qtQyEq4wEmgVU+qTdRoH81bpdzDPCufgcyhpcaJEMgLYit8pfCSZF3XOIH24zz7ggeMwU43p2p
A4s9BsFIDv42sEUSE/M8TZNZdd/9+G8Hx2D8cEGh7mmKvHz0sNigAvgtOhhWa1U3Ouea8w4O40nC
NhEzpSOKk4QoWOHsWGP7UAkvccxJk3i3gaWoA3tgFq9pp7yJdqlBiKnRDO8a2UqcjsOLvOeNP3w1
xoPo7Yr5sRklTTo1rnqZC5lcm6DHDoFqj0dUx7XGOJIir8cMksrKG7gcGEwvxYhxdAXNWDfy/iKa
fVga41TahMgj5JtRbS9bJwQSWQP1z2xwjv3ejPrWDJtsLgvRR7PBDkbyY09ivyzL+6RU3c6M3Enr
ZUteRQtoMntue7cRVndsH8Gz8TIK5nWo471C9Mjq5rWwWn305bQMQjly4gQ5yxKFujWuA/ftvJNS
fPjNTM66QggsGTqRCmj3B+OlvEI31qNeIrsSD+tRPaan9Mib8n7DZV1wvWwWO2OGHsK3ONeyWAbF
lAQomBWWVKf2nJqglvgZiqsnZX1uteJXTVQtAzpoUVqjBq5ZRZTYY6gGIH83rXK9A/brC8kHRygU
fxDQspab1m7C0TXEKhAJxjTEF2BonIVEp1xBEgjaK7UeT4OZ26YuOOr0pEN5wwLEycnCn3WOvlw0
YeBJuFYS85SHk1OrD9lArC4zLHxkQKu1g1alnXPZh+3GcE2SwMsObJn4FkY26R14nsxJi4C9MsNj
NwXtfLNyZ1joXPunnd/YYHwX5juhjdYDK9G/FsUtqnJC7KbmY0ZejfLcGd/EhhfRqbe/ZJHJicYm
KuahecMlg+bun9KgfJsu1uBQqfbwfuXcw32vuVkj48lIooEZK0Ndo09Fiyjf5nGxSH+jSI9a5yfD
oxkFtZJaUxVc/n67d2ljl/FpjVi0VU9qGRqSkd0KjtwYli7c1uH9ZTu78XVjh3FnJIqFNVMAsczq
V3BS233dW2m1WHVklSS0hOyvYuu7QbZyA/amKsEwN22XSx5NyqJjdCV6pVv6PGD5HmJD1je2GIeU
ExUZbAh2Par7uZwjjFHUgYL+grN4oUX5EoYAst+8b7efo23sMglTYhRZKk9w3pRtY3U6K/cMJ/wm
XZdf1CPViF9E+/Jn3Ku/fVgqkycJwoiWXAX0ausASPRNDcZTdlWAfKbFpAjGrDn2OO5FZjIkqQyN
sA1bKKfHg6M1lIa6CADV5mRHPDOMh5mFpTPlBMG2jp+m7JST1SrT3uLs3a4fe3/NsRCb0ATDRdbS
Z7fiZqmv4j+Eykr6k5IdpQSdh0NWcBZGr9UnR7YxyezfIOhNqbQ0ZcFMY3UMD4OX3OZHHrKHZ4bZ
v3YZ5qZrEBvV+aFpXiDJSMLXRfMXSHRID03MKbXsOpPNqhj3XIwjnuAyJMcxXmiDZEwOfy7RdawD
KzoFVfsfs0y2ca4n6ECMIV7hkz2DDQXP4nN4tdpI1I9LoHK+2K5D3qyNccg6kbQxinCn8+64IAGI
X+fqFPOIejjPAZN+0E3YLrV5AOEnvGNsBE3znRYzB/E2z3orW3ieeDeY/rsi0Jp+tCUm4mAQA9u3
oJW9whfHduro91S6tbkpbZ7LoEf6z0deERlnPBTC0kKXDk4R+uLNLNwi7vy8fJN33cVmRYzfNfo6
i6salaZ1mS3NBCOh1LtQOfAum5Eun3NAsT7uXJFM0HKCjBoexLJdWaVX+GBB9Qq3sgVbeRG9yktu
igebO9JKF3BpDxm30XXiKM0hWhLxAdINgLjVAIqgTutQAD8PLsrbTcZ5CGkmDANkdaBk0Hg56b1G
mMCGP7uc3eQtivEaGoYrFw2cIM7it1fjARhYp8A1Bh2Bnfxd4NocESaf69tIKaFmgPKJ6HXSVT3c
FLp1eUGXPYUiMp6iMKM5N2KEYhATtlChE+47AzOo+d1lM3t4x81zS2FFLVqxHVujh3On7g+KbHbq
hT/foNES8mFaH5yCgksDSq/phSPI9rB7WQklrYXV3gGF0UkJTHfyqkNkywHPGV6OXui/f7xmqdD1
RQQiN5S6wLoIVenkQFH6XE1pjiN8qy9snC4kGzqhKUAu0j+jF3GAQsh5vhNvoyvdV9zar3mNxf1k
7f0Qvv37xqAklK229HgoG2fDl901GK3EnjyIXSBdE7jcn3tjxduTwj4Gh1A3IGOMAt5kr17+TCuH
kpU7apB6fTAe12s4ERDho8lt80ujHDfydow3i53arjHLAk5Zqm5Qq5TyzooUTuLxh3IJsAhASesy
cNIfj0qxllkvxyiWQ2YXBJ2gRXN0G1UQH2PjTu4JrjBbxg3taLW+enibG6h9XiniD4Wo91/BxB+9
bDRl0eGelZvQp+CBOYjOEzgGur+Op+/GmCDUxaM4qjl0js1JOdYVai4Vj59m/9O9m2DCzVjNWZK2
KL42YqDHX7MqKHvnshfbd5bvJtggE0tlnQHd4Ujaj2I5TsLrKPt1y5FA51lhQoyYFWUu9rTKalzn
kdNjnrDvrIpwweB0Rz55x/eXH+uTp7Iph2TGLLj2Qo7Eze5o+QtlqavJSU+ZY2LK7vL+7X6id4Os
O1YyOdOLToDvAgwsvUlQcJs4iM49nZzt25L1w2Jmpo2hIvWNr3qnhdhv1ljtqfIj6K6TQ+esbgE+
jfQYuvJdcqN8E7hsp5xtZT00ZEH0empRpdDX2arzxIp50M69LvGHRTLXSZeWum5MeJAhto070Qaf
6jVl1kK32CtP6vUcWa0r2dOhPxMP1GUBD3W87z3eP6XMHNJsrsxGLvEL0oP5XHtzMN9RaQrVLh4i
bkzYz2E31phEKJ01uQdJnuyUpiUf6cBf6vSB0tpzb4VXPXjDDFTUInDaWdkN713KXSuTI1W13izz
hJ78pL4hUeAo/dXXASPPUQjizvbuvvA3i2WeVQKJ6y5MsbVS11g6vmIqQ81htksZ2XthTcVJqm/z
5Mvlu7mfob2bZYHkUztkoaQoylsbZPmuBMmv6Dzf91DKbv3pa9Vb/GC/n1xsjDKhUFvqKTMpg27r
dF9ku3TwKAExVHIV35cumsU/Ly9yN0nbmGNiXi/JRi/SInAKCWaapE0YueUzhO568I0Z5nqaJDaV
eoUPIpFumXLhpKZud6T2V0BjLq/oD2VDsF/QYQNQMzFXo166TsDMLZ76V6GvOBC/cnsXZDAuwVgP
heUbbnnms/TspqGQE/1/s8ydkIt4yooZN5K2TzRw5WqO/jK6mrcEuS0Esc9Z5u67a2OPuRShLkIW
D8cT73/Jy0A/RRzVp3oxtY05dPu/WWM75JnSZ/qUIw2k88WanbmxRw61K/i52/3g1RroVn0Ow/9u
JdskV1bDbOYywsWDgMlsgl65OheKO5mWIAVoml1e2/4VeLfGXIExTmUhxKAWZmL+4XQtDgC7eNz0
ct+Lvdth7kCe9NLUjvRhCTvSyXBelzdqR97IwR9iw7shGo43KbtcQMw9rukFgOaMp9n5TVhbycuI
wvkKxNvg0YFHSidZoSfCYefeD/XvtpmEcKiWNRLovAMEJANzkG66ggfW2M+Z3k0wgTZR10xc0xT1
k3W9jurVqqrux5iKh8vHgrcSxo2QBbizGe0JB4RST7Hc3c5N5Fw2wTvnjMsAeriepAnnPJlnu4cG
yFoAshBpQaqB9ZP86DOB5zX2HfH75jFeg9TxQFKChF2+aw8j6g6N35/QRAU51Qi4L7IVZLlcX8XZ
S7Yd3sb5MOoTXlYEqtmQWgG7Pvrc3mzHwXyu7cjjkRH8IXb/u04WgFl2/RAlOU16D6snuh2mfdMf
SJGwVgqNVPBehg7S5c+5v0pMW2ASDPJ2rML6pJAuEQVaVyT3DbqKhFcy3/dU7waYkx+KSgM3CgN6
JdxA2c0q4RKzObSzevb66nu2tkGpqdblZe2NhEGzRiKQBSEygjjjuExor6ZJjecXmJkx2pNpJzK4
dfhN1jJoMf4ywEMoxByju+dUfwNu03kBNgSoqTKgfImlYhLCWjES252T+aoRnzhro7f4U6jZ2GGc
fzR3c99TX2m8TLlFGXipTgLFv48WJAzyL6KDG3GQT9wcmrdCZlcTMpkEEmE0XzAD0MT55a0UEAzk
BNOzcqRJ2BAkNxWn67J7Rjfrpf++iQ160ppgyYkRx4XIipVTzQMH7wMfNxaYCEBmrcPTAGGOnOdn
THgor4tbguce7dPcyk9gKQeIr3L4c5+8DWVuR7uEgojpGRyZLLWTNLEmRfCjNXseSPL8H48NExy0
TP8fvke+W/z8kJ2SY+lVNhB1T8qdfmdYCL53uT3wKhS8z8dEDGnEQwi4Z3y+RbczRUBdp+bgOnfD
6+b7MRFiikSxVDTcCLIEGDKNk4O0cKIQ59Kx4aCT5qlXJ6SuYWcAZ6PZk1bYYzRZ9ZTYNZc+eTfM
UpEmMK+LMjgGPp75VFxz0ubAAwo9SIXWH/IUzPmvSvkeQx43dC4fjf0v9K8xdgJpGoalzWgJacge
jOgpztzLf38fnfC+GpV5IIKAOVlkBe+M2bTqV1BzgselPkm+ei1k4AQF5ITL0bH/3t/YZLykNsjV
AHQYOuvJVTge1Lay8vxGBNFaHd1J63O2PKuSPw7QTOWUhve205BMoB+Ijuk+djQ40sZczxMD/ll/
IOWT+ouzm/SXs/4fKq8mBt9NukDmbEiGmWFgEclk57aHDFs5mw6VaQKg5aweuM2lvctlQKBeBe8U
ZpLYQnfSD3rfRB1xmnC6U8T1VDXzMUm4PZE37plP69oYYr5YURkEomEDcZIqDwCuv5lI6C15cd1M
iVdIxk0Sr68Y73GUdvRaQwrWsHfXSrOHSLN01bC1cb3SlMqqF8GO9NgVFeBo1eicySCQGvRjNia2
WNbOrKvHWh+e4qS5gQKmlevzA6liX4jlu6hMHEmPPVkCDWU5O53S+xL4eOaQOGleWrWce3JRuUaI
Z3qVWU0pHWcgerq8dLpJt4cSF3RZr5ulsgpQCEqdftPIkzVMqwUiKpdUib1Art2qRpCgVY8zfuM6
P7WQfZub5iZtsyN4qg55FFmosAdhJf4o8vbUJuqtFMeogi69W8eiL2Sl1xfadWxCn6FqnD5bjuBx
tDPgv0uQJaw6sRJR9oaoezYkDUPH3SGaJCsSQBSufY/I6qC8eSzwJzUMe8y5mlvxIJ7nUbU6E/l0
DbBnDOULXUaTiEx+k2nXSgfaXPm3uHTggWzxQ/GrqyXzxrnA4gpLvW1iWwbLuqncDEbtFD3wiQZV
tCP5sVNJAIYnTxRMyiAJOv00kITfWSmCd2sGeFFLgIdMb0asRI7kAyjVPWVVrbb4RTQBG9hY8qw8
lXGvA/gYgRBshYKShCeAWDpSmrrTAJBpFToTfok5g4NFCK/reXLDXn014a2XfLJSIbWnFbrqyWSh
9vrSDPPMiRS7ngdic6qMyV7RUFnpjHas53khQCrRLqkCKHIBZ0cFc0Y/8niP193bqSrwNhg2gpQL
/fdNcmTWYJVAHVlxRmBHzfIgTg9zw6n47zq0jQ0mS4kyKVeGSkEETya/BB8hqJMDjlOjqeOny7+x
wWQnKXTa6mkhtFizuLpH4WtgXvTw8MGzJ7eTr5ft7T1LjI05JinReowiqRXMjW+NXpShfeLJ/IrX
XgFla4fx1UomiWNdh/8roASG01uLZ6Cgx32v7mUMG0tsEF8qw0hFUoIv5IAXqxW6lVseiCtJ9qJY
r7qvooyCQBuYtzzUxm79d2uaCe91pifiYhQEB14CY1oC7H301INUnjIhRl7x4/K32y0Wbe0xgWLI
+m5cJ4Hg46W3MUoColt70o8Cpe7G0SzJ7u/La2z5aeYRBez2tbemmReQqmXC0k81HI9XuT2kTwo3
dQxHw3cV3BpPMPpWD0FUkKGDkvzXhdOLurnsGKDLm8xEJGodVKnc6ro4zoF0D9Odk/iL16BYJrmt
D0Xny1vO8TIq42V6MFur5YBl54PfKgEmFoe/4M6WtzvLOJnZaOpCySMVctuPs+6EtTvzKkmcS8+S
32VzJ2aVPqI9fxgP6ynydR84T3TnL2/WHwLAvz75jap+85l6rY1Lg+Az/a90dKNGUMlQjtSVpf6Y
Wpft7X8cJIMq+HchMsKcyQw80/2YIx8k/ZU0RJa6un365bKNfe/yboM5eemUJcU0xLhy5H5R7bU9
T9l1lduN9jNWOfXY3UKYoYEcQ5LQmvikDZ1I9TKqVUED6OgIVmxX1xR5BhE/T4UAsae4wi1wuZdX
uLuLG6OMUzGHse0KI8PhyF76Crz7X+LZvmxi7w25XRfzoQQk7mnZpjgXYAw0vpdzaiGXKRavEjiW
9l3yZjXM9+qXYVTjVUNN+1h8l22AHYIC+guZbIlQmhQcbiuZXs9P8XtjkPEQZbEWSxnNxJF96o8z
d/wRueY9BYdNDgDoTuVBy54XxndfltstZbxGVRdErVOwZOmgJYczngOorF03TvE4+nSVicejwNm/
3ZuVMpkKNJkadapgsgfuXbpawRFN2ZhWF+w0R17ti2uNSVRIM69xJCBRMZ4Wm4rRZOcmBS5A9no/
P/P6FLyvyKQrSyR2TR0jr05aCF6ojWNSUVL5ZNQPl68C57ax5ZQkyiE+MsBFhuZXjVixdjfUHDfM
uW1sOV3p+rwG8y6lqRetPHwqhs6Oi9/EDJrl/vJqeB6LnQjrlHGhDL8E2Wvoy78SwHJjR3cHwEbA
dF37eJEM//GKszMERa+kyay9ncPRodI2DViLykCzZICBp4D30KAe48IFNxmPggcjgP2aiYO4HCoI
2tS8EMM5e6xG7rh2hkChds6qBat5UBAn+8o3k9vL34p38hiPEQplksaQ1naMIoHyDQEtbfGgFRGn
aM0zw3gJ0NGOhjgVqqNH92r7tay+dNPfNBy2lRkmnhhNnDViheGRWPDiIYD6CIiKUGoQnctbtlsf
3xpiv73UdG074dP0Hu1MlY8Ut68dumdAlHqXahdXXmmjCqX8TVDePKWZXazFcpjGoSeOAtqvWC18
VV2gsSZxFriLN9s+2RkvO6jVSIA7BxwhK+ywWfxY68+zfN+1IKzvkvGsy6K1DgJKNVFvGfrkV5N0
aGqoGsmzlYpVZZlNdm2Gz41WWKBOP1ZF/GSm517htrZ494T5rYVcapjIRxarWrQZmt3TyerRLi0F
U6+mD3djm9+4bzya/ly6/kxkgA4wKTD8giIYirerjznXDgrKRWZLq7eSe3ly8/FLm6nHcPx5+fRd
9uM6OzSC506dRzEuLOQ7TcB8FMWaSvCag7Uy1PzLti7vrc5OjCQjICrEROlWiu+1/FpqH9ohAfcF
l1OBPon/vJ0QWcW/b54IyKfXXllyPJmbCEPVUmuRsASZrh5aSoL/U4uvU1Vb62K6kjm7Qmo+X17p
HzJENEdB16bJWNXHXyDmA5D8ER7ttOAS2+pplsBKr/g0sUDQ11Mu0Tn9i5/WTDnHcaHRm2VZcSap
rVOJlnjS6mbE1ApGFOTM1czIWtfBkoznZHr9m0VuTDKOaxxKzVxknB26SMAcHXiQa/pEp8Ue/W80
GuQ3VvX/rZBJgitjALZjxvGJyZUAUnzhIEb+glHavyuXbRbGRLEyHEisJjFFUmlHAO5AShE6CuiC
vOK2eij9FSwSHCe5n4pubDLOGOLKTb/QmhmqDyjz5I4BIXBU4N3eNx2eksd+Zm+AQg43XoVKE3M+
p0WK6qZDazS+ynLk9jVGnuTD9KrbYFtHhhNxM/vdkP1ukc1JxbKsyj4jxBkWW5Bdlfhjznva0gP3
6Q5sbDClskQyl6iaMK9IRXSpgG6Z2QYEDervLaaDEyd0IVl9+RK8sYxessn4mhxKdpXSIakfF+Ia
fXRfLiu4t6TR0iPIYmejFS/Scxr9Uiv8dzECOK4h6oVp5q0jOUmJ8nMksoW2tFOFV1UneKlcHXNw
HyT6TSoWeO+pizurpZ/Kj8XS/iYzehygO6jn7EpeEagKxYpk5cvlde1nJZgXRC8MlAOfxOlHErYA
2iW0TPBM/tGUxBBGeJVc0dl8WmpZfP441/4XfLfKhF8oZtdmOWNGrV1nV0RXCS/QH5dXthvxwJeA
Th5ItjWW9h/LyitBREEH84tWHn2T22ejvKrU+xwCg5dN7Z/5d1OMHyGDJuQ6VM6duVWtepyddq58
FA94vmPX95sSGKxMWTNM9rHSN2ZkZDVaCJNt+PVkzR7Fu4NLZz6Rw2zn17Vbnjpn/pK7+Vm8v7zI
3U+G6hj4rkU0TVn++m7VGwWaXogCS3eU5vwOzbq/2ceNCeaOQW9SLAuMxThC6okYodXmn0rBacPs
Z6kbI0y+n8iRBJjpQmss/yhwR4hqGPn50QZJ77Tu5EAj3om8KoAito9KYPODi2vfPZub30D3epO4
iC0l0MIcLRxYdv1GHQ5h1fxGcF+VY+nOrgonxn987h1TNEWRekFvCXy5TGDNyTwV/YSrns2aL8vt
o2gOdiWo7uWDspf+bc2wtyGX4tqMqUdp7hv9Kq5/j+Nj9xfKFPLWChNHa0FMisXEcZzGH11eWYtw
knkA4d1gvTXCuKkuVhrMW6AeZ5wnV0U/rbCNx+jNM7Y+UujLG8f7PkywTqVaMQUFba5MPBvjQahu
O8O7bILzbXTaadscvLJb6jYbka82qg7qIaivy7/b9Ayhzct29g74ZuN0JkKTQgWpQIVKd9TcxnhN
p92BtK4YX8lixtm13bLR1hbjNdpYasUJxEso7pEjcAyAE/iCu95LqkVbZwb4UVN/rTlmeStk3Ehe
9OkqFCrcCNQGavF7hEEc5UBAUNJxai1vcwts6rFdIOMt5GYQVhFvd4BsjHuwev+Cn7Q7tbDXoX5d
9e+aKYHbpvDSRAvAPQM25+Yg6LWdVVWQh1AUIWHvGeNko83tmotiV13n5k1iiYBglO1V082HVE9s
rXtIVWSGWWQbfWXNheovkXZoawAV1MgDKYs1KhiZn1tM3piWIf5S8xZYiNBVBMGKksbKTd3Sitqv
UqiKy6Mdd7GbiOa5rhdrUVe7LBUousrnJq8OUwSty8pw5ym80tIK73/dEmXtBqTe9tANVzPK++I6
Ol19p2SVq07P41x5wpB5c0IcIftK4D+LsDwOKjANfeuOSVo5TVTbYxJx5hD3Au/2C7CeM55VedXx
UIhbR5ysTD+lw+2sP0jaUTb8VBI4LnT3XQndIB0SrqIhf9KDbFbdCJOc1opQHqdsO8pXWiCnXdH2
OAUGJ6PedQsbc8wVMloAOKQF2ypCMWNRRAByhoNaQu965cC6eJaYaxM20JhYChORD1QjsjqCAD8/
zHHli1rE28S9jGW7icy9MdKskoiK9k3yW8NY7+AnL3gwXw/m2ziQiF1Uf152e7sefLOPzDkpxC5N
9GFBn62uAKhKfUUP7aQa/Mtmdiedtiuju7xx4wm6yFU8IX0O8a1Q2Tk19c+lzp/BU/9rVkqnGMNA
ajXkUeA+BNGcCgC3nDfXKll9MRddtebRyu+HSsrxrhFDlj7JcIJkpUJdO6Lwhey76BbHVrRMCHL+
w+RKHC5ZEz2Tn7ziu0EWqjFMaNhKPdKMYU4hpvFQirHTJsBmAUoa98L3CWEnnL9mXeFI6nKaCY+Z
cfd4bX4AE+P6UtdytUFZddQCI0pBRcy5K/uRbWOBuZZjtRSFuAI0qD6o8ATGsQioPKZ8u97BNV/1
dvn0VzNE0KT4/+/I1pfyRBGGERRmwEbUh9gu7toHYDMO5lN8/caY7U5fIeOKMjVPK2h/OxUNCoWq
Cg0JJqHrjSpqtRkP7C4Pivq88iQddz2P+v73mVxOrSYoAy7YzC49xIKfjHda9mJIfzN7D9U3ohMi
QpaC3b9GNsKyl2gDRv4djV/l2C14FND0l346+RsTjF+b41qWStCPOmoLFKOvk5shfdHT26WxM8G5
7Gp2I9/GFuPR0s6IhziHrbkL+uJOCU+L+qNTfgvJq169JLF32dyuA92YYxybGZEh1xpUj4oaBGik
9KAj6WYzj7119yxszDBnbZDCDCVdOKsK7eD8JHcvk3qvDDyhSJ4Z5siZpTAvi4D3bL/Gx3ZFLFdl
K1yIH41/wTsvm5piQgQWA0ifBEvHzFzTogPsN0zju0UVGkuNwQpCSp6S2C54a2uJcUqlIoJX00S/
7DR62jE8RvcoQWDU0ABzx1dyo1xTcv3e7kBv7AG0evl87Gbdm2Uy6cMSFcJYrmgxRWN8nvT5QOLU
TyrRS/TmGtT0HHP7x/F9V5mbJhh1LBAFj0wF1cwoTI5jbdrz+Beadvh4YCSHv5BAPMQ8/JS2j9Ns
RnpptoFsfim6QzNwHhG7ZNAbG2xdFnlJC24jjByKPvGRti4QCh7O1LUD8fq0eCACsii4an4qucJs
u0VGUyeyhCojaFbZWlyqNoWQGDBOh/JkF/t4km91EN160nE4tHbkDIH5aFzz5k32s5KNYcafKKHR
a9AspjATCfTyuUdulfPoxgGFw/4NjRmYJlAfQ3FF+6TwGHVi0laNgaws66/0UnoQyv6LYircFy89
5Z8CwMYQcwXzPJvypRJQBzzOr+0BPGZnKJp2nn5HwXEg2OYhWvb3cWORuXdxGxXRqGIfMTNwmM4J
qIsD3VaOVPA2/1VHweVrvhvhQIGryeAFUj5J69VCCN7eHhdiwHzB9GtsvTz1yuhMuuth5ZQqdu+4
KUE6G7JVSHuYCFerIgiFQwmo3uZHO9qFWdqT+v3yenYDwcYGcwwXsihdZ6ANg1QxlH2lCoTmp8jZ
tP1H48YKE9ViZZ2nUQQyrkwscLS6xYvgpj+EX/+wROVPCk8lZtcbbwwy8W1ZTTmvBjrOtQxWlPVA
ZUp4mRuetn6pFuXp8ibuHgqTGAqBIIj4SQdOSBZpyd+wM21vSc2xSTJrBcWLYGny1ZryqnF7jyyQ
K0q6CJgaPCc7IYQeHVq7IT7aZMeP4Vnx1CB2RMECN3eDUaE3SrPeKmKLNyG6k3NtDbNFOiWpWrFQ
8R37wXTkSXBNBeO9i+GGyRgIXfg8Lb8mE9f88v7uHNIPZpn3TGNMdTfLGaBeaKQvo2hFkdP2V0Y7
cwzx1se4r9QE9EKS8S5XWtMxgerqVYzj/YqTIJWOPaDuhMOEtHPFP6yM8V5IX5tVXIC6isEIDsQc
sAKC17UzJ1feg9R/sMOkC7kC6kU9RQEXM/ZXsksJ6cav7SnVrf6YXkP/wNW/jd/S8+Kbj5e/3Z6D
/mCa8WKQ7tbklA4uZDMmtO+n5pqMrt68pvqLDNq0EqxPgzunr1P/+7JluiYmFn0wzLg2wxjRbNAA
M25Nwe7E6GYYivvLJvY/n0pv/VuCxPg1pTdqIkF7yFmW5kGQRUeN85Oo88YS9s//uxnGm5WjiNE2
E921qDwV6avYH6GwHvMGefda8tiwdzNMspdVC0S1awoBfBpcEN1DCiR0wHrfecVB8+KjeuBOPNAL
9fkb/WuSMFX/EHxw/zx3JntyCeXuBicIFceD0jWERy5/rT3WgO0C2VFHSYc61FqiHh+FLmXpiAZP
776K46OY38iZF0ogD+DhKvdowKAVheQSit6mrmrMGVlqcTLjCfQjFM9V3sY2Uj3M0PSnHKNC5Y/B
q68pRaN+iMDvot9yaXJ2UrIP9tnDQ6YhK/sFRBeAkcpPeeuU0DqOH2f5qpRzu66vxeXLLPxMMFvy
N5wJH4wzRyrWm9jsO4gooScwD7/X0q/yZ2G0L39YjbNGNi7JvUbKWIOZKYkfwdl7TKL6kMkp4Bfl
bdfc1XEFPy5b/bTYVS46gwkWNKLZDaZKRzE+hSTG5GUcW4KWBYo6nGsg/prZuIsX+YTK6Y0kK+em
+TbWxNJiwZKF9EAKTH62McYTFUtKM4s0YL/EcCQUBR5mtbU7yMuQojqvJIG0DKZWI+Kt8uB2oumb
sQnlusYG3zR6HO21UnxZ5w66aLphT4nsJYMQJBM5yChu/R9pV7Yct64kv4gR3Am+cu9Wt3ZLll4Y
XrnvO79+ErozFgXxNOb6vDlCEa4GUcgqFKoyZ+nLIKT+LD4sDbTCJijVZIN2kITh2Ba1F4PskBMF
99K17a6xb2Ral8xE6tGGOXqKRyttI/qBA0pWF4E6Lq64TM57J/ODRSbwhpXZVlUEi+mkHda1t4sq
O8toeOr1b52U+WOxnjLyXSxmzvvCDoKbkgnGNBHpvIaXFADUpl4tSWvckWiUHFmzJMgGmEd9+XHZ
O3kmmDhkLqMumR3Vd2kwZtsRH68nT11PeIF2J3n5sBQGaIa0HgalmyjQIKCCLAE0sMp1jPG1+Y6S
H0830Bz3UmjsRjd/0zz2wTiLMuukjLMCiWfVr67jr2icxTiKeSf41UN4PfAcdCdsfLDGwEokKE2T
QCkFCfBYWRq4e8Bsdu5OVJyA3xK0fx7enYSlxMyEbtEkqr482dXTf/q6Kpv8zPFaMzyKAU/saOc6
sV0dy47Zj/WwVCV4WLM88mZBDlpFtYus+1YpPab0VbyB8iizdzKMDyaZ89eYarRgRB4fdHqZFnLb
Vqo1ZblghXLOyzNk6ohM0P9gjKL55syJQrHWi4TdK4TuKAC1swhNhmCmk3s7U+vDJDROUuINIQqP
gk5bgp/UPnXnPPtRSM+TLNgyMv+ibSDbpdlxk9jagv41bXRzvfXmcgHtw3JuJtOJ8uK/T9jx23Hn
wtM1qjcs6RxedcQqAfmEo5PFTerJ1tTkpuMxce9vx7sV5sLTp2pl6hNOE7qxW3AqgZUtvtW14DIw
7b3ifFgMs+tmro6iGoGNl0pxx/ZwLn9qAcDWVsEHf58G6TE9yy0nWO/D4fvamN2vcLVK5R74tOTH
ev0exVcZ71a1//n+gPpbortxsDGSBpH0uPE3KtQOwPWdevnslwXvFYxmp5ccmQkepoqG8ipFapWe
6oMWkEPoDaceg2k8wNv/Zu8LYkIISMujeVoSsNUq7pD5RA9AmXHZGXiHkokehaJRMQWwKU4oxrRE
P6KJrra0FuQOonFSc27EoPt86eMxEQO9j4vcFUAB8rrYPTiAocDniLeDh64QDxKbf1FE+IA6TMxI
yZwOaYNIL8EhjCtt/KFkQaP99/0YWytvbxQb18si0F+Uy1scjILBJwfFT4OCy9zI2a23S8fGzKpm
EHNaAJ2mDFGZRvcq9Pp0aDeJisqrxZpzZjkH6q1zcWOuWssxKQSILpu9P6sHaYV6SGqJmBK57IR7
5fgPn48BB2nNK5JLkOMS77JvoT97swM9Wbd/pnyA+b3wSgdNY5frjLwFMvWRAiK/4doAlNIDxI6A
hJBQwwwUeGZ8+QetyevX0Y3EefngnOpPbw9dPS9RDo/MZL/EXJEy3CuoiFz+pLyV0b9vts4c41At
MSjpLIWrNZjnQYQ0T+b69d+ZYeDDqCGBodcJQoleW0o1ugnBVOasubMYc8IWBYYLwCEzwGGMjdzW
Cnqa9VLDhT3LHRUVSXQJXTVrZEtxCxW1zru8PN5WMeCxLm2fVREyQKW+AxJjBh9z3feXbezVX7bO
z5I7G5Iwae3cwwkLvJi0xI7W0ZsWc7UKgiETrbJWPXFkYXSXxpCsKcITMRHsvKsOhrxwLkZ7dbsP
v4bJQfK6a4lAqfrJWfJMbw0yiB8XBwQHVCu4VQrOB1aYVGSodWVWcwAaTUWQ7R6p3MJ89WMGM+Zw
6MGsw3sT4y6QwRpljdd4KgHV5Dw7mJB6HrFE6dhe46HqwF0gXcAFr1UYhCEgh1KmCh6EN/Ygd6Rn
ucQNCbqOiHVo4+XxFfOQVKEffHPuu3YMO23p6IWMrk71F1ewMgzQk9OMXr08oE/h/w/FCk5YVxi8
yRUU2SIRX7Vz6diyZKF2kNkj1dCyuhtotXJAdL908H45UxjkUQclX8ERAHY78VE2njVRRk0ZqsLK
LxDw3zXSM3rfDkU4cRBh/7b9J41lBbtHEpFEFzpauS/OZYrjkc8uSaSrIRwwQNP6DSmeonjqOaH4
H1Di3TDzgROCdiSlgCNBwcCqiqdpfJh+Vsm10Aa5gOsIOJWXezLaKRguy0Mq8yTluT+A+eBNouPc
pCB8hMowRlZKZ5BhpCohj0LUU5ktidU3s90k2qkc0qukHY9JM7itptkGaPOdy6i5Dxzvn4OJBmk6
1kI1IPCE8ouGnqnVuFp5Yh/72da7DQb9hThu51IHL+pgtgchgV6gmQreumC4fJFyO5Jkzs3iTe3w
M1r8scjqRYMAMEfvLk5RHLW3M4ktjGDhqmTYpfCaaq/RUDtJUXrasHqjcNdWIfjIyQ9l1q7MJgnU
+gFivF8zCU2ly4Mixmej/9oLvZdo6DUQuIxo+2f+/dd+wppWbfoBLpmeVi8J1qAPekCb7Cl26vJ1
3/YTgHdzzAnISkPCECZOvITOdvEHYmJFAtJdlY1Tqw+X3Yv+X5c2gnH2RUqqJl6Qo42KvbTflPwr
qV/aNOGcap4ZxosxwlfkpoovqLXaITUjP+pnB8x5wRhl3uUV8c4v29MTJ0szpAbSDNp5In3FvL8X
HdurfLGIhWEIMIj9DaMXcok/O8a2+Oh6G4bGWxIKuprwmBwF0Qb3g9s4eNBVXPUqAcE3tBHchctr
sae3+8E2k8eoSxeqjVnDW6D0Eg2rq8UThJvv4/5XC7qVyO3RXJQ+DNXh8nfmbCnLGRKPodpXBgJw
mb7CM6f4Ke3vVfnbv7NCj+YmzLfEGDCXBseJu2cTiWmRuGWfO7wW1X9Ilt53kElfCsFUUJYEINHZ
tNju/PaqR7NS5j3w+nw5gM7yhORlJitmjgqbUD4S3Varu07i3In23+Q2/kj3bvPVujlT14V+tc5V
PCNYn0G8icMw3He4sUv+/Fty0+PkUPjKv/S+zsv0OckDqzMatXOy5jLsr6Aow2TQOUG+ixzJ6Rzx
oQ9+pN8kG3xDtc1rL/2HUvb7PjJAI07lEk3dW3pGr9alh2b43sotOluILNvh9m7wtpOJnZMy61Ix
oMwTQ+VUc0wTvEPu5TNw2QReeD/u5lyQOAT3FlJOcfjdr12g9qE1JbwZ0MtZwCe50WbqpLqXUIRr
0iBfn2b9blqe4+w7Olovr4eepX+OOQpLHtHpiQShQhgyQRHRLvrXuFQ4YY0TBD4JjkL7RppIN/7n
VRpjPJhM019MW/PR4HwogcMF90ayfwP6P9dTRBZCmqJSMlqVXY50OHj6EkLJTLVmN7zCxAvHJ/7h
/vNujTrN9ogb5lCGVUNrsxq080pvvmrOqJXdh0Fu9RjHzxzdsLqAO0HL80YGW8JQG4pFRnjVz+lB
8hQncvXJWq8HnDDTpxKa2oE3oXAZTxSRyVKqpK7VZMWp1vtTqyP/u147P4IOlbiCd6D/GfISVA6O
fJIkXYmukEmE/8SnARhaerGjljau67T5DC/ZPO/hrZCBkaEy9Dmn0TRNyDmppmuzzU+DRK4SoQad
Q7FagkAF1Yacc7/gHEb27U9RE1I2Igw3WnfXycvtWnGiweV09pMoKbZJKcMYN5gxt6exskUZi3qt
+9ci8iH/xwEXnjV6SjfnQpCiKlxbnMKxmUEo3AUSGLZFjVhD0p4b47fQjf5lOOMciDdX2lgkyaC1
ZoQErCffWg2dmA8hb+Rqr/V/k+Qpb3C3sbEKZFAj9O5R/WQodApW6Rih017RluoQfTaUOZXKXo2T
VeARnMdAcDnXU94e2jbmG02uoWsMxBZfwSxSz6cFlFk6RwWBk8kqb22hGysoj2lJISJryA9RsHyh
QpDrcTm1IArklat4Xs8ACpE6GYzN9JkzfTCSG+FveA8/bBiTh6hmtgqLNCMY+PEjfcA37ukeLSdk
PT4PPDjZq/I2grD5clFiGPlKr9Mogz11d+GthJEM5z/quOmvmpcp7I00bFfHvgJ1clPoKs2WyRlN
8E7XWP1V4zTQ8i5S5HmTQzXfMIPewFesyOG24e9tHxqRZUhLmOhXZRvdwiJZUzlDNRXPGa4SUHbV
CQT0kZWdKL1q6YOFpqo4SLl3zrdGGWSJzElUUhU+g6HvWLjSlkMTvfz3ULI1wdx2xGYeQHQz4buu
SBxAuJei3NVmHMDag8itFfp1N95C8jbK07duMgOKFquVLTfT8DILoN5TXIyR/MvvxmQqaDEjetFB
3UQgQmFlGNcfEoRujfzF0Jcp09E/QqD2ILJSslWV5eMMf3FkqThGLbo7TeOwStHtXJecKLPvC39M
sVFz6fpG1UU4oFp8b4sFU/qmNdR/tU/vRpibPVjqq65RDLyK515TXIcLsmXxJVSf2ra0ICrEWdNu
pXnz/d5QZuMXidKJQr8Cs1S/PQz+GLyph1uJw9Pl2z++7wtj3NwEt3SvEw0LK3AJTVu/Ba3C5ZNE
AZy9Y2zXwvi4jt4aJQ+Rvw2VC4EI24xdpf6RZfcmyd3LpnirYfxbiiJhmnKa3xQ3IfqlePuyvxRD
NDCAQSCuyaSGE4nESipQouulUzKddEhHEPQtZwfVuLu8kn1g+GPpU/NPVkqp3iC1z+vmLKkQyQ4h
qRSPTj5H9jSFL3HB4zTfP0jvJhkfX+KuXRZQIDhVcpBSb8RUCW/oYdeEhL5vkUgQVWMlJqpkpeUQ
9F5GxM5Lr6yu+ym4/OF269mQVPljg7kUiVnTpQJNXeofUC2wBz/0x8ccQrKmHaK47aES4gpnwe7x
b8VNXSpPrJ95vdhvj16fvH7zM6grbU5wNBjDVMQC4qJUOJMBCc8WjIzCRE4SSSxFLntrKAjoGEWb
qLepjPLT+nXNyVkkwss8oLlXnq4TZUTn9HJV9+ShD6cvTZk6cxg6i/p7wldcalQ1o8QCoU0wlpPd
GX1kTT06jqtOdENptcE66k0C8TTwwFz+zvtbaSgEwtPiZ4m6nnSlaBQlvaxYReMtkG3MOMS3u7mU
LL3bYMK8FKWYR0hpPfVmhJo12Nvt9juIVK5FICFPjHzv2rc1xiDhXMvpNK8VhdzqOjuaruJjKtP/
i7km6Ku8r4lBQ2ieN4JWo/0ji3o8Uk0PMmSG5DU5GH1rZw3GrJYWamDFw7/bLgYZV1VIQq3Hp5Rr
zI2tP4YmdSudxyS9dznZLo45e2HTZTXpQ/Tgx190vMuFQdPhuYQTUHhWmKOVQiKky+cYAUV8aXW3
S69SjN5pPedlbDeYyEAqgqHkz8JpBcHbblEhmKSyjHTsLGEK7i825d0Cy94hCGQmK2SMMYHvEvKE
F15B5wx27p+hjQ0G1fU0NuuKXonNYMaDGe19k64Vnwo7Clyp07c+ok+ot7HGnNg1CzN1EvHNqlQ+
dvW3Zqi9OooeQj13s3J+iiekmkW5+k1l2kUjn+NI/BGZC3psVeg1xcN3s6+e0ZRy7kPRIWXvSmpp
6Vntkqi7SirtKWzRidOnuXd5K3arlBi3A9UQJqwgtcbcEvO5FQRBQVNilFvlob9NH8BxRBUH1rsB
d6jiRkCz0eGy0V0M3dhk0omI6KOZlij4kMYzwhtJvBsS91+ZYMdVojhq4rlDxqLLLy1kvyGbbcnD
78tG9ugEQcb45+OxUxxGpixmVuE+ZmBmxBrnBuOLIGmZaytsKrfLpu9i34FlC1OjSo1KbKiBQH/I
3D5qAmNeMysLUSFav6ZN4mhoyw7r3i2iBgUc/VHN9J+Xf+5uRVHeeCkD9WbVKm2oo62gVn6V0BzO
Aj3zG7CjTUJiNbGLoDmvrijel5iuhfrZZfO78IWoaYoYtYaqLAPFcxS2YhvpaIAHtWjye5iuhvGo
8Z7RdtFLocxOOuXEYNs2O9mYTKVCfAbLzSHLu5NQK/7lhey6L5JgCP6KoG1gX3dHHXq/2oyICaXt
LA7i9SwlT5dN7PaNy+822OfcNa+1PtUAkbhjYaIbEmxHLahs7V67A+YDSx6hUHDFfUWmOPUJxzZm
GdSE9g3pa9r0CnXfg2Chsn7EYKdn+HmQ/NUz5HaNDGiOVSbkQ0Ihuj1mkwvN0XL6GxjYrIfx+FFG
24QS4jMayq8JA1/pl6rnZGu7dyMkgoaoaRLGVBm3NnRVaRQZT2Oq7sjhb6U+18PvMTyNPJ/YvRpt
DNHztcmsu9VcplrAWiKoBmWZOxQ3ZeMKdWZ1GOooOBi9H0A35phsI8pIR5IRXp624nHSCjdrh+dU
aOzB+Dp1SpB02U1DwgezUvy1Ct0y5sDVLl5sfgATmdDuWpYJyKqcvvmaldOxRQfYOufnJWw4d6d9
SwREwRq4ywyWWrdZl6ZEJwhKsVLtyQOWqEpoveo9gzuZs4sdGp1roUysEkuki0FN1cxbxCU5D5re
EfKjLnJ8fh87NjaYc4W2dXGVRlTqJ1vHLRAPD9FxeUGP4GhFdmotQRMskKbkmN11z41V5qhNk7mA
t0EAKpLc6oqgD1+KXLGT7DQvxxIUJRyE5NmjgWBzHKKUxCMhqOnFB1oAjr3yJvZ6azqj0+Z58AQf
mddt5eWDg3B82fbulWmzVObIr0u66FmMu0ynQBJqHa1B1wNBRgPt9D0EeeaY15gmKnkncm8WRtaI
DkZ3FUR7bEvD0FS1JMtI1YrydpFfzDroobKqJtaQPRWCBybAFUOyl5e6G043NplDKLX4wqGOMrs2
e1n7uvCGvXYfkbeLYnLBKVTnPFaRk2RZdwCHwpXcZgGmOwICXdUylR+anNyIJjSHMWiGkvE5VsxT
no0HuYgxIZYdpLAODFy3Lq9737v+71uD9Pqjd2V9uPYttCedEMIAQnYjoiNRmyJHqAerxft2zbuv
7G7ueyrJMtGM69xjfBnlG2hzvL32hgda+1QD3sp2EWhjiAkjhlysRtkCHTLpbnlN6tcx4/S178Lp
xgITOVBLyLq6QFt7FlZPpJgPZRS/grPZSguJ92DHsWUwWFeaRWZmCWYv6qrx9Hzyc9wpclH2K+Gn
Xte34M+1ySCrViMuv/X+sQJDE23vJ1PnhUl5om20lz1nNx94X73B4KBZT2XdapjzDE3XML0UEzyK
elzKq4FL67V7ODemWAicFl0uMgSTyVaPInjMoxnVvuxM0a+7TV3TGXivlvt3CF1T0X1gqpL+JpWw
gd11imoilrDZucSnmlnoSnhRoWFERSzQ3PTz8tfcD2Ybe8waqykau0bHuaD6I7VHebhjSIWCPIDy
O0eO5kwB7zFzfwvf18jge5pnQxzOSEwr5NroqFqKez09kR5q097l5e22yVE6f5mqNIpgHGJwRlPL
oYkjyZm/hr5ur0HpRNdRQBWP5YfZpaybxGq+Uu5fCHY8QCb78g/Yd6F3+8z5UaM2r9MR3lqDFSdO
42dBizhwsA847yaYAzFNab0kJurrZSs4qDS8ClHkrs3kXF4JzwzjKA2kwuR6AhKsoKjOm+OQj9b6
67IN3tdiHEPAe2ibJ63ktMI51E4o3Vz+//ffvzbuwICzMozotG9Q4uvb0jfDF2SmtqTWkIgaD0ov
21FUu7mqWkLacZCUtzQGtNssLMdKEERnrB7D8IfO4y3dfbDfejqTSRhK3kRgKqF6mvVBccqH0If+
lFvYwpMro/PbkVHcnix0RzoyxwN387XNV2VyDEmGJPsiwclVPzxKaJ3XfDoTxIus+7Hoj6OzL7J1
VauiBqY5R4UqB5VBy8FLAo4BVcs4MYYHGyx/gQkaTqPRUSqcjuUhuaZqoRBUswvbOJOD+GD6IEsH
NEbOfC5tXgzguAr7SJuZakpSNFk5eH/xkLw9kFn7wTkInC371NE0TZqel8DF9UGEBnxn5U7xqxhd
DS9YHeaXcaeh7IPntne0W54S+D7+v28kAyWkTswsC2Fci76Y4zFtJ7uJvo3Zkxp+vbxOQsHvU8Hl
3TXfwt8mnHaiGpMlknGp1+ebKlm+mDWxyJo/zwZojNYWGmrmoVN735iLl1JWjm3beJUMyRK9BRfO
NwGksnqX1i5mF+1hzL+sEJWD2EegNL/rsXZxkUD3BjTL48xP4vXnHC6Uqb+5ngX0T4Fnpu5nf0lT
Kx/Xg552t7FJjiBldBpdepwi5RETWL68pPakjxBTgyTfrGhHadT9pFCPYHhyTCPF7BdkECrFjYTy
2jSIVepz0CHTEjWQ8jcRwVMCGr2bFN0kS+E1EGIVtGNhxgdZ+RKD4YvOVYPwroFYyORViwzWnxtR
b25RfjuvevkU9zPaZ2VNBFsDpoHM9ltvQhNXzW1tVKxxas96HR8XOcG7qvx8eYt2vR00oRrlHqTP
3x8jdKQ0QqdoEd7W5/mY6OPd0CWPl03shq53E2yxLyQDGFpDNNISzRlwe25iq9J5/SK7NxpDM0DC
I4Eiix3iM8Z1iJeY1qmk5MoM29OkywfMEtqZMjupKbh5agaX17VfQ9rYZDB/lE1MW1NiLpq8Qe/M
G4MQ8qqCX3gg/+NdoXYxY2ON2alM6udsBj03rI0OFdZRnkEWCc7eI7nRjpUTHxWLnHsvt5crHibu
Qsa7bZZlrVaGQdATPGmgqd2u5ck34tkD0bSbdrEFljwePu7Gmo09Jm+c5SYdqhprLU85CM+gPfid
HOZ72hy8HGqbSrvFr39VJ9sYZZJFqc37KhWQF5PiWlqum6i11yqx5ubLv/MblaLmBhX71FRUozdE
WmFvD0oQOtJ9f5yhOahfJR6PmoDjNyoD91VXSVJO/Ub1Na/zM3/yKD0GLz34h9ei97DCJHfZpKZ6
ZJp4k0r73O5X0xqT6qSajb10vxqjrS1o3vpDP16vem13yvCayuNstYZmQebGS8FclsTasR6Hh6Jv
bFVY3DJsLbHGA47acy4G+2d3E5mYhBDClkuGCzU9u7ODa5cTHsJA/V/hQF7byC4CbowxQCEU8phD
bwkTxuRaqI8kOcmmx3Eqng0GHmYMAKa6gQLlLFn1QXVTXCQResqAXq6g4OBEdubx2h72iGTf9Nr+
94LH9qmqndYXUMqh92XJU89UgXzw50B8+UFxsDpR0mbe8NM+OPwJWSx5bYux2SjLALuFsjhZcjT7
FAxPV2HKYWraLwa8By72lZUy5a2lgRS3A2msS3tgyc/kqDpULqK321/KLWcPKcJ8Spc2BhnYKzrd
GAYNlfoZeoWG1/h4VHWgER6BMgHiifZlc7ses7HG4F2t1BDlosszk/tKuNdBNtNysgvOVrHVIhFc
LFnSItUscCMhL1oWROu9yCOE2o9OfxzCYBBO1acxyZQVx0t+yUsJMxyRJYjnUdesbnr6dx+NftQN
dhdZldXFhHveVIEMj6AarsyHRvl22Qrvu9G/b6zEWWYOQ4QVkde+OSrVMRPOdfjrshHe/jMQmKbo
HioJ7o3ZYmIoHfWgtXaTkccfsx9/3neHAb8ixvheqgIiai0Gl5bd64PVC9DhghjWogbj0jljzGW4
5i2OgcPe7OSqjJGxtE76SMmh9FtUKz3j2jBABERp/gqC5m/n8ifdr+e9nym2wVNR6kWdF2ATWaAZ
JmfaRHn33G4qrFQaD6kWn008MprSet0rNQSAm9tG+kEMEkS9YkslueP8oN0b2OYHMZCyyPUogl2B
8iHpPuiqzpn9Q7+RaEzAYD0vT9wPqxtzDKbMso7O4wg+NUIIXkXiBhUGR7oz8VyVOM33y4vjnPu3
2+fmlHRhEq5dh5s6CZ9bNBWVeYyLntPkjdWtvIyB41AsoYJqmjnkcVGTiM1v+nQei0PYczaLZ4L+
fbMevNLi8qKgpdqYPUEJjOUw5byYxgkxhEGWtJUUYe3gD6qveCNkvA0LskEOFfVOvyy9xcs+OUhG
GJAp9ErSsgpINhZFaRUS5MrbKQhn+Vs68ybtdueb5I33MVCTNpEgxi0iWpVlT/FwFyXg4hqWQ9VM
v8k0P/YoA7qmVJ5l2bTLnEsIRA/T5/j95xLKNkLnZjhWI5hi8XHHwxqY9q/FU9waoiOcrox9T3k3
xOyiimmIFDMaKJAV/hy/LLGr8zhE9zfu3QSzcaHeDWVDqR3F6CzGx1XD7hWvybhYlw8xzw6zZ23W
LVWUUYASfQGSXOQhr05mxgHm3fk+eXO5Y+IBrX0IoIiit+ce/PWpp9+GqTVAxtqPPXLSaOsk3luK
54qgd0B71P+mSPtun20K1SZpzCsJmRBlb+p88Ju49IWHdwv7BwD+s20ag/eqkYMrOH+zkz9SYUBy
q1qaL3vrFz7cc9xQY9A+75JpSBQiOsqMauLym0onRxVPwZFnhbkuD2stZyjs4VQT6KDnK3rlv2oV
T3SX+tnns2vKmJaHqjZa/D+Cb1+YuS6Cc85ZtNpWdN9E3j1LhznFjfRm5A340ZT0kjXmAEu9oZXq
ggMsd6cuvBd48xK734zIuo5GQQXVBOab9XONt5yoxXOEgastVWyXO7fQW86x4pmhy9xErGzA00M+
wYw8K5Y4TO4U544gDhy428WIzWqYvRmGRmrBY4QEHyzNwhXpfHDvmwnHym46gZ4I5EOY+SLszGM2
xbIer0CiBPKsUWHNxmAp5u0EOA85pnadbWOKPTgQT8MQCR7C5FQ8pWiLnaXME4XHWnxMku9ocfIu
g+yefIeJKcA/a2P8YSVdK8xwcEd6WOzFRfEwmK8oDAouuKFCr3VpmQD89kideGOdu75uQukIIKsS
7U0DeOMkMtpZE7y7yk4r/xrTxo4F3hVjH/U2JpggMhRhls09mumkm8EFO57Xf8fFGSNB5ZHP9bnr
JyZmYkUJrUMmG+WHaCiSPMK3XMLbyjgV0znNvuai3SKxv7xt+1/u3RKDEjHEtgay4l2g06+I8W0d
ONng7rnarISJ8UabTFlB6Dvb/Bo3rqnXTtUc5b7jxPhdmNjYYbZnjMU2nCac3zhHl+psunqkIFCo
nBL53qlSIGok61TbSGL1KeVBCI2sQQdZJt/FSms1kMMheKA0X6r5uW2/XN4cZe9iuzXHgF+i10NM
RpC6FclzpFXuMo6+OesPgzpYFTEdbY3dCRNarbz4hjR6mjIcxO5hNGdbiX8JZXFIJQy2xoNTdSVm
x2ZLRX86mP6txqwgswsaQklG67B2qMU7AbxMJNbe5KiI8VPBQdVQZq2N1kqiAv1B+iksZ6eZH/qO
d6vbc8PtQhn4VWupRM0NuVMhN69LaOL3Fk+XP+buCd7aYFy9JSr0fnuUvsoKHWLVaingERcVl5b8
W58Qj3DO1m51b2uRcX6JCNlcNgj4+jmCkAa4ljFe70p+1wI3/j8qAHu4sTXInIKhGEJRXSXRSYRn
Y3VU4zDO9rzYRur8y4/JJLtyMurFUKriG0GbjjYEPH89qxAbkNzWl3i1lr3TvVmXzjQTqlKjq11F
rU0+OEmr9L6RA86KOC7INhY3qmima0ORyh6d1elsZDUvIKoESWBzaLzS580K7EHjdlFMhA6rJCzr
BVdJhLSrIlO8YZFOWif4aT4fLi9u5/spEoTQkXTIaDljn2BjdCwOLVXixLu31j4IEHXm1el3XE+R
FFmG6LqpqcYnZJTFMZOSFbK6mtsBbObZBQFx1M1Wyctsdz7cB1MsKg5EoW21aIHpHjGucrXklZV0
VWC2vImb3e+2WRQDS3qVS7mSQ5E8Lby5v+5UmyusvAcSWI1mQPhSB6MVO2+DKl4fybFORTYpGS3t
BzSuqdetbo4GRPX+sivsuPkHc4zXoYNoaNYcCtVxkb6GvfKtnL5ftrDXkfzBBJMJdnkSVp1Rqo4C
DReQpD/px+qYOv2V8CXxVQkgodiVM33ndZ3sFWdg2IQsvYg3ejR4f7wr5O0y5IUOH4wW5bmIyZdS
r/1cQItFZDiF2LryJPr90j/lpfGEKOhzFk4Xxly5tvbZNoS+aqCKAndy8pN+VN0KjytUKgClYJRC
Ey5/8u5WYl4GyqKSbiLt/bjcJYkirRuhWidrqa1m3ZM2aZz0jWeCCSidmkyzAVBxlLzzm2n0ezFz
L3+13dO8WQWzaXPdh2YltIqzhhC8StVTpeOToVzf5gPH1O5xfjfFhpFKE8NIGAysxrRkjBkotH7+
9V8thw0jax0u+dwjJ1zI9Srea903KDP2439fx4WD/9l6nTnFZigIddnKkHgV/Vb5MhiHKXu8vJD9
j4W7B6YAVV1jZ3oEQ65QKA5lp6ntYnSIcmtwGf52g4aGwARODALtOaaUNPQTZOWpDcxSBtO5Ogtu
G5jX9RUVXUUe8ZLc6CCj+4uKMVp43s0yX08dGwnVHTzNxOmpNL9rkjtGozNnfwWEGzsMEMaCoghG
CV+gyoHhbyqpB2HQNhicEDzjs0t5pAyn9nnEgrtbp2F2UwVTjoJms4/AMM/ppE/4q1MUv5TC01sT
Aimcxe1v3R8brBBAkmgY2c7hgaTPLUH6JqqgbK+VIO1+9jqvA3qvuECbrv5vRQrjKH3RFOiRRMif
bNTbX+hbm+w2fmGHXnSOnwZHcqnmhgaN0J+Xj8EuAm4sM74yxFIqZqsEeILYwWpO1zNECS+b2HvS
+7A6xk/GAqNYsWgo/2lxwLoSP3HDW+Neflg8KmZgplZTc8CQQvenYLVZGF34pmYyRpo0dZqJ8a/2
a6oF/SBbknnb1EGcHYWCN9TBcUmW6h+ziNAwLArVmWpbqINEsxvCacDeDSSbBdG/bxZkCiFIAyJR
Afep8pIJ7V1Z5nZHendIV16b+b5XmAbEjVHygmbmR1tqO6DlKcLJpgQjUaAExVn9CTG5t0dIw8F1
krNbe7dXsOmBFk7Ho4uIQcuPFuM+nyFfh5bQ6Yg2GOQW5PSfJt7M+au+jQ/G2E9ZqCbo5EFbMVRP
ffu8qD/05vmy0+86xGY9zBcc8jAUofmOL4ixiTh2QtyJR17/CferMfmLWhv1qmWwQs7kDlMhR+JE
J+Gsej00+Hj5564DbpbEwK4ZzuqchrhlNfMNqa8X5SEUeksYg8tfbh8uUHdXZKIgbLITRJjqrVDc
h9Su8aC7uNz/gEioHb6kz2glhJTTPQbbg/GFY5Ti3Ce42Bhl4CIbenPQByyOIjC9Hlf2eKU61QE6
X4HgcaxRPL9kjfH2GTxGmV7ilkJ759D3it65/tgccpf2ZV62tYuDm4Uxvr4O2pDPIQA+VX/Xc3uT
4F6gSAJGUgdbVH9qkf7lssG9QQ6crvf9Y1xfyAlkAkNFRVlIPc6H7jz42Zf8uwgdLvPYeJmDXpmT
4KBZkdupuXvqDMAHIaKBeSkmmq2TqEdEqAHD6bPRta7Qj1crZtE5K9y9CG3MMAGticUma5VZcWZP
8gp3vQKDd3RO7BUNqGKApnmJ4567m7gxyHhnKKYKWo06FWjy2pboVNaPUXNutVuVBJX8F40aKNwo
uGUaRNIA//9D2pf1yK0jzf4iARK18lVrLV29uNtu2y+Ct9G+7/r1N9jzjUtm6xRnfB8GA5wGnCUy
mUxmZkT8GYsNY2oxxYtVTM2PCYDhTGhjEPVZ97fqtxF+NFAqBsXIpUQFx/zDajwhSZ57V7BPu9fY
9UN4+hUJgzQp1XLNzT7lLyhABdEpdpNADaqj6oxPy/mvMm8wmGiyqeuqzs/Qq0Ws11kjoStVfWq0
17h6tCwM1AiO9P7SXa0wb9lkApC5NjVDnSDVZxTAOkSHaobebCHqnezfLpasmoZJwKXKN3STakRD
JkaevdQOg2TN5wV5jYvKl1N/ZfRwt7drD7SkKht7XKiKs6bWohpe3nnTp9JNnvoDcCoRiLsnyJjg
SgPLY+/EXhyMn0sH8uvB7R+we8Ft7HOBq5opdKtVuOTYH1uDOH3kY57apiKq8N3929jh9m8tojGO
mOuHy2XUHzp6IqNoEHY3RG1scGdYMkqThhFuGNWG3vY9Hi4+Ew9jggraORKqY+4Xxa72eGxbEa6V
BkIlDeIUk0fALmgdQQvr6R9MR32SfUZG00FK2hcljuw73t2kG7vcy4mschaHC0IxnZ7Trn3QzR+N
PCANlx0VuCIlnOx8BWTmtqfsVzU3ZrmLpkzrUpdMJMidh3ntr2jJAnO8BtLFPEF89Mv6fNuewDPf
fs7mxOeTbBlVWqH6LJ0y8FxWL1LlTJmgGrZ7y2w+ir9lUn2aKq3RIGv1nJSv8fSLlFCymu2wO6aJ
qOkh+iZ2SjbfRNapGFdLx6uw8IrisC4fQnrU/mZcbxtU3ubvN2bobOXxIseoP/sDQEadE530e6B+
AsxlnUUAGMHJfjslG2OqTppVQp7stqozG181jAMMorfZbqa62SUueig5yWptxcnuJeLIY+LI4C/J
tRaSa/09CZEjVLUP4eIjuppOMkGVuUwFwxd7MGQsqmqBrFTGuA8/HEPKYcDgqIorYa0DVYqeF/Qm
DGi2tImbp2YAORBbboFR6UTE0Ht8dH+Y5pwUm7kWINJjqhkY8U8ODTL1zEmC4ojxpof/gsh7P8KY
BIwGSCkxSvCnn641pGrGmjkQGhiaAwfyzMi2HoGXhKKe4oCKD+X+BXSOtnkUkbTvH5KrcS7OaFIz
KU0J4wMJOuln2fvV6Mez4OLbf3JZVzNcQjuPsmQ0gwa/xTcC4+QkpyII/RkZbWhrhzKwHFH+twd8
wUZebXIbOadFDsJP3BjSAWi8f3V250gfkiA/60/Nkd1R3VkS5hj7j5ONVS7qtEWNMQoJUYft5nin
eWjt3nc2w5mDeBaFSwKgD2Z5nexZBE4R7SX7+yY4SLQyV9NYoZMKujRMTvajrWT2TAR3xT+kbdeF
5dKYqe9bbY7RcejdyVPu2OMyP48OwSVspsLx5P2Qd7XGhaNx7uSmLUfNNfvhsFiWo8nggG567/YN
KDLD5TNzoUQZJRru+die6sIm7aGhIgjsP1zrvz+GnzFdCGC14TqwDhsgYPi/2WYtchBjhYAQATYp
dEiBU+hcdBlTpa97A2XKBSwOjASZ6GC7BUpUELIF68cPmjY0i9JKRsJSyV5KPqIamkHu+PYeMcd6
n4tdV4+LIhgx0BeoVKturP2Q1vAB/Jqg1TUcZTBttIEF2co/3ARXc1wAoWVMi6G2gCKnoECBajOp
YlD4ykGykJO2IPUtilfFzJ/qZbpLJAUEWL/CIveq9C+kibehTGeLvznZcM1MRR1ddYv1kJtB3/5Q
hXRmog3kokfYQUAjLBE9MIV6D9I9v7hYP8O7BVBU+RD5upv4RDQVuJ8QXleYiyR6URrgJ8XtY0bB
kHpx6fcLNCzyVz16Vopvt71HdAnpXCRZWgktrR4XQnpMDmBJ9YePRSA/qoHiRHi0xKf8AqLW20ZF
LsuFlW4cCiNJkEzJ5nM25/YyvCwhY8IL5igV2BLsIN+epWGoZma2qG6dIm+A4pZ5zHRBr0UQTviO
Y5hQKD40LJzUZyt+bNUAvLamiDx3P04ynlZ0TmXUpbhlU2erKro4Q2XgZAWrW3i5bzyybKH+gLkv
VySZt7tyV3P84zI2ssEEzxxShYgcyz47rcZwbKjws0R2uGBcZ8Xa9RMeQOxVx/An1tH42biLz7QI
pReogYuH6HZ3bPNtXIaX960StRPOWHqUPjOE7Gza5Tm6G8HtlNrlxXwszvTYCK6D/Qx+Y5aL1TKE
73VKIyQJamIbER4KL1Ps1oObQppz0h5o4dWJoCixm0lvbHIBe+mJUakU8ytMvKODeMcEHjJyEI1q
iXaR/X0TjZu5nSQU2FW3DU90BcDnSy2iQBdtGheMs5p2IUlZYFQ+ScDK5pFu6+1HTRVdqfuX3GbN
uBBcZxgM7JcJayZll7wj3jLNT2QZgBcgAIEpeGZll2VYnJRMXmKO7pAbTq9Ydr/mgtgiOvVvXezN
wuYQ1YszC9nRygDyhTej++Pk+HB7cRk+fhJKzom2koszKdrwEtjysJXt7Hdj4Yek8ycM8d6+BUSr
zIPwh7SQo3RG3XZp7RnTkZhSAxVJDTqD6oj71Y6fhsNtk7sXz3Vf+bG4UDOqrqWo4YK9kmTHui5c
s7ovJDcXq4Wzs/wuL9vY4kJM1U7VnEXXfQOyc7QT523fmMLpf1EOFGwc4cILiRtVbqAT5YYXplXL
YMMNGPbpxw6SXyq0LdUvys//vxXloku/FhOUN5A+GOV9mLROF6l2MRzKobKV6cttW4Lzz3M6q2qr
J8MC9bCZ2jqoh/LGIdFdHwla/m/LdGvnuDiTUAK+mhzLKJ21Ez0YwVDYjYeyB4Q0lcJGydExcFMo
3uyt9wyBl0G8QFSX339QbvyHi0FDSK3IYG/mNbyAW66NHYVkNlGetfQcpwc9ehpTFWHAsjWRsJDQ
NpcUUgDbW8vAZEzUf2/V0p9KBc2o+qLMhhsv/SGP52NBf8ij9CEvniVVNOQu2mkuAg3mLBk0xDmd
IyD73bl5jZR7PRFgG/fL59cl5seNmtys9YHgzmJvduuT/r36CLg9akuyq196z/D7S+KqULIRXTCC
g8pPHilGG0+9gud71PwAK90if5KIINdgB++GE6tc+BmtGHNcKZ7uGOk7UDq4o5E+3T6P+8Wkzfpx
8SaaaqMxO8wMsPVLDuuZTRrP58QxUKEzDiAXs9uPota6aO24iKPKJW3lGc++UE0dOaT2CmqzZRYp
a4ruXX64iCbzYpE/43eGatX/EL8FmZrKxR3a5NBHwZCqW5PElum91VU2VJpI+HOmr4vyoY1FPNL7
50xTiGwQDY1TLsbgmVEZ0Qw/JKObKIERoyf2qouK5yIrXDQhmHXPMd0PfFNh+WEt2RUUV7OEugl4
M2+75P4FjzYwZksBTOAxbqDtm1UrRUqRS34ln/rlTrdepdkh5ip4V/6Df1xNcbs1ShiyNyyYwowR
KCMyb/0+HrRHjD8EY5ABZOfc/rT9Vbza4/aqWU1pHErYKxmFKjCQKirh7VPStIIvExnitsvUl1wL
M0zVDVF/AHzKy6PMNdtvRTb9hSXoTVJKdJMQ5W2JN6mtNrXrMOVwjKj8laeopPzQq2BV/iISbq1w
AYOO5TpJo4GhMNRKaah7UiK6MPeWbGuCxazNh6jGQGMQgCGvBLH/+GkNPcN6osPxtgfsRb6tFc7j
ong1KwNPIJcABzs8Vq1rZYKQvv8hGgSmdMhUahb3Fm/jPFQw8ohiYhyocW2nzXPefYwS0c7vf8rV
Dnc7EaIqHQWPk5sDZjMuPwqwpdXRr9vrxRyVvwIJ1OD+8zHc9aStNI+bFoMoVux0/V1k3JfZ56h9
iuPnrBe8snfraFtjnJelNJqWJkINSAv6o34IH5ePqas90tnOjqtXuG3lmKqtiEQPdksKW7uc6+Wx
PsrmDKRPelzv1HPsjjAo38ln0QN/L6HYGuK8L9HBgamiKQmMj2+uH9r80+3d2g2oWwNcgNPq1pQM
K2F1oOEToo6fBW0E0avqhT1zh0P4TWBQ5IRcoKOQam1GCoOjn7+A6+tkYWzhO+OxXVzwpDV29hD5
RFRAZ1733itN9DR1BWIjGpfbKi0pszzrf7/nqwbveXBdtMiZ/rt34R6JiErk3yb5Bss81GqfmfBN
hkJMDuNd4UHeDO/s2Vm+KEF9WHymEa73rnafO4Mgyv/Dxl7Nc0El0c0qmnVUverP5V3ygbEGh5gV
tAd/cdVPmS/SPNl9vmy/l4suo5zHcTVSzMx60gMW+jDaEKG+A5OgKwZM7QLEtta4MJOCD1hTKTof
5R1Txw3dwsnupKAPWAP3tsvue+x1JbkgQ6e+zNoMK2nVwGa5lvLLjEXHkO3GDf/k2yqrFq9yOOLh
gICCIkIBoQ0nccyg8bVXYUGU7cQtY1xQWTGPMtdvBVG8INhIbuS153/LxNDj37wcthvFBZh40fSi
kHFLg9aYdHY4f26Kz7c3aLemxTIZWdagyEv4al0JxaImU/E60YsZgITEaZPeH8l0SvUPdF4Tu4SC
4KIYwM9bZ3lFAVMyz7LRO6Cp9QW/ZTfSbH4LH2n6Kp+6Ecee8fxOQeQpoTM/gdoJ4I/8Vx40puCk
77rn1SBf0OsrRTXx5GSZox9qjZuhMpFqseC7RFa4cCIp6myUGFp0R3JXS1+SFvT0QyE4aftBa/Mt
XAyhK6VayWZAGPFR9TU6GW7vdZ8H1wJqGxiy19ubtZurbMxxQaRtgR9DqxGpcD84mupH1V0hPejJ
Q9p/GLuvt42xU/Xu1G2McWEkU/R0MNsUvdpGsY1U8Y2wcaKqOhkiQsjdpGFjie3lJjE2y2RQWxO5
9xwHOjnS6eX2l+yWcIgCoiDACfE24uULDXMatKxCVvLGZQ2xlfBnc8EElpMd2fBA9hDeq3YZiOR5
Wah4v4JXs1zcKkvaW4aE1GFdHlXjl4E+eFo/Ft1rMgW3v3B/r66WuKCVjbnWjaYOKR3tblQfVvJS
1n4YCebbRFa4VEiVMhVyvAgVieFakKsy2mNFn4rm+fbH7Hv59WO4iJSRqU90YBhwdD/1Evg0a6+a
n8v1pJeB2Qi8/B+O8G9rPHK6HgqwxI9v5T2G94AaGUT6nPS7Yef3QKidasW//Xn73n41yEWmdBjy
dI3wqgnXByo/NbWgMr0f+a7/PheThjA10rzBv2/oEOF2kvFg6Yfbn7Bb08O1pWD+QAPsnadcSKQ0
a6MBuZNZq47cRY/Gon2U9F+kz90Fw8TV8iVtkKdGv5Ki+1RKkluqX5Wp8EuIDgLe697+PbuOCXoJ
GbxWOnknHDpnlhq2yoRXhzw5fWzadDFRjBi+JW0p8Jfd1d2Y4lY3h2IsmRQg39sWWiGLS5UAr3rB
9+y6yMYIF+dJYqpdpOM4V8OdWp6STHCQ99+D0FzQNDByYFaAO2J4dYDPh4yoaUuGPxql31jrUalr
Z4XSAGaK1wAVlxel7+00NwQft+88EKfGoCx0XmWePCAywJkrZ0D2MwQjwYmDsq6FjoFtvSjBBCpv
9Nsm26xtdG9v+8l+zg8kIxO/MiDkyN00VjdFcpSgFq0Fi9c85b71KD/2KMaRg5WK5yiZM7y7ADbm
mN9uLrbakpK5aDoAaRRb90s/dCEO8mTY0x3T25pFUywK2T0IG4PcPfBWbZRbHIQu7Jxllm2oeJz7
tnMwzZnaFRnADTA7hVldsnF0lzyza0061ql0AWzMiaT1pcszp9QQcVXMOGSQeZeGcwnusWjRgkZZ
XDkkTqhAVMTM8pNGDNzZ/blXdEdRWy8sCneW5RMJ6bdZ7Q8Lfe6Khx6yJctsOBkBY1VXu6RN7Ewr
L+lQPvZFYRsT9epIvwNAxx6k5fuA7uAcF06Xh1+JVn8yre55TWLNAZkX3KL5mOr1zyiK7yoJgDUr
vJSyZkMK685S42AhEpAhYFjqojOl4dfaUH7OeguFWsmdLXop4i/qWNgYKAIJ1auymseIELswC5um
L8YCffFUsRPo2YMv7DvRf5rjeN93IJUDnmcoNA8/BN3Z9lJSrB/6bn1WOmYZJbY+fBlUehpKBUM2
0D+UIsXRByOokGHEdoJB5AGKC6+FhTGtqeqdeRxPub6gOTeA/7wdvzZLhopt45Eq9aPRPLbzeKZQ
3uuGX0bUfShCDJ7gXgd7FO6sj+1q+trs9WUpOJ67SYuuA+wLjjHgfbkApyURuBE6XB/UMu1VOzfg
z51jey7volfBadx9ROpAZKG3YGoqD2ZL9FU2SgWs/oykgF290YkcZZ9N/+vH27Z2w/bVlMnROM1t
pRnFiINR5e3z3LY2lauPcZoIHgQiM9zdDgVxtU3Zw66Sq0BBok6XwcE0z9/FMcDYUAJFAOUZMiip
okiu4H5s5SQ7BnKClYdMICeWswjHs/tRQMz9xxi7rTZRLJ1QtAbVPV6rank0rfUUdeU5T2VBcXTX
jEYIYeQiBNwff5rp0pmYo4xg2f9AQ9uexvNYRgLn3r8Arkb4Zu4Yyb0elda/+Q4Mh5VCLVd7wFR5
MJxjQRVv/4uQqsrISeR3oq+SKS1jVgK4HJfOHD+ExBNKPe8GfCim/8cEn5IbejzqLTKFHCLj9cnU
zlniWvrfpJQbK9zWVK2ODi5+gtuTXz14tUslCEWwuP3FojJlopiQ3WB/33hZSVq5NEwsVivl9px4
w0Tt/m9YteBaQKgrJigUePz6PJvG0rG8ByLz8+gM8308CSLNfvy8muBOS9dXM0EJDul3/izJHzKi
Q66htMn4KxSOoO2u2SZWc+HGCBfUbNtIdZOZfFLQkAHN7I8qFOn/7Zv5Had5odZ8jONxRd7rdjqm
r9CSxX84jqpwiI0tzbt0yTAIuC1M6LHzoFYjxZwXbcHeNZyyewqFEPCROfIDmP2AMM38PBCB/Znf
3jLI5WdG32CwTIM76DXxzfDcSneZ9BDi7pMvYfJFrgTnaL8KvPlCLj+LI0bsueK4QpYdPLVMzzBD
1RSMQxcRiGc3MmxMcZFhrBJ9ljtE7TV3zH6258KLrEs7CmLcfktrY4eLDcvQ6ms9wjnwlF3AbinZ
YPnzaq8+NO4aA3WPRtCjCMwn2Dh+6hhpgyaNjByM1d2yE/WY7JMsHFfdL9ReP+5tPzdBKVzj1JIY
HBjqk0Hppi77X3/OHOuZPjHy+0bUwN89axuLXPqVmTlpZxVHWl/piS6JXdfWWQu/3E6HdoMUuGMw
0wGuOtQK/gy2A12KqWNPMDI/TBAxwrjFZGnOFL4YRAQm/QcPuRrjIqJMk2EEqy2rMCv++JJ5Zuqo
lxmnGkpDQfnRuBezTex7/9Umd5u0C80qWZ/gIBej/G6Wj3Pyc5AF2Z7wy7j4ISkQ+WqXlX0Z9CZe
slPmxK/mhR1osP85+s/IFfmHaOe4CJIA9wnwNCJIWr2Y432FaZ88fJRXX04UUZbJvOB9eLwuIhdC
zGLpi9FY4CUB44cs3fkw2/nZAEK3D+ijCHu/f9pMRp8IlnLzHUd5VIaG2jDZstGHctzn9Rid6oMS
RI9M3auBKqqIE2J3MTcGucNGoJGWqSH2z+y8zPJr6SRZL73y0tGn2+dt91RvDHHnTZf6WLEmBElT
sUfzlACnKn24bYJtxrvNslDKQXXDUkAG+eeRnge9X8IY+VMEXL0eu+qa2cmXSIodczrq0c/b1nY/
iMpo5TODeCv+aa0vrEiRVbwSl/lhTWdfbiFHZRTB31gByYVqGbqFZtmfVpRWSbQhQ23WUP0lPIz0
zkzc2yZ2cw404f7PBN/1BiujZoQmKkKdXDuL1LsK/au358YEt1YooC7zomBnTFC4126rnzQRY+Lu
uwbtRANSpwoUEfgOhxJbLa1mfMYI2hsTSoj0Q/mG4cBc/gcRWnY37m2tcXHPUss2ViNcH0B80uf6
WPupm1wARHPBoIiBZ3LXfhRNluwW6lUZ9C2KaeEo8TVnqq4Ya1LQa2s/s1u/9KFBpX6oEGYDFUJ8
0k+oNNz2jb3wsLXIXVzEiFD5wJQzxL3QKAJFWKMqD3I+/9CpDjrzUpAdisxxd1ajlOmyhBoYw8K7
yvStpLeN0LAxw17NoumH3fH17bdxW5j2VRY1BpwSdZ1D6NSAXENQxVmc+W4IJM8EYIz4CRAWxpFe
2GgSNKmPt5d3txC8/Q1sQTbZVV2Q0ghn1NLZxInum5+hTgGwd/kqYYR28S17fEosISp6LzXYWuVu
NbWYY4gtIBZHVTmgKWw5htH+0LL6edAjX/CJ7GzzUXlrjItgyYRSKW0RJ8s7gFz9Iujtzm2OSHsc
ERZgLyRvTPEYRsigjj0Qhiht5L0bznIQmcSOjUWQ9OzdM1szXDTT0SwrrRIJyJK9VsBi48Fr0zKo
lO9ZB20v4egau4Pfr6AJLKNpKOjucPbGWpvG2EApTfu6+skhf6hfS3AOv/G9ywfw9d/esf1VvJrj
UoLFGiatrBFI9d4J1dNSvxTEu22C7B/0qw3uqpb1rkCRAgSm/QoWvQaMrNp4UEAWFXWofCcxRk86
Vx6MY5K2toXKeWFVvr6kJ7WJ3Da1e0TeZfqlFJ09o6fch1ZgShBcWBJnKXuU938pIxgbMpCgS6Lu
zd59iZojlKhNVcNkGufQEXg4RtTYkcnULzok1XTp5+3V2T2eVwN8P3ZcQqVbe+Rk4fI0jU9p6RYo
105Pt63sbvPGCudVczwoXb0gtc1CgB5ATlSCHmVWRdo+u+yxm+WinDtNk0bNpJ//PVQ33GceJqVC
F28sAwou0mJD3OJC3fmxdnIn+n77G/ev6c1Hcn4mgY2mNpAVQK/xIWm6U08AvaiNs4Fpm3QAQd4g
e22UBaaansKuOUoZ/QZB86Cf1AtIU02B3wt/D3ef9lO4yqSA8zb/J/LdgNXjuIKxJUa4Z9CzcbK1
0BHNYexnRwpclppgTcUc+Z8XTZ/XkaSsLMnDjFN2xhiL98P8iq7fuXSK19urvu9ZV1vc9aJ31Rrr
lD1iVEdXPpqTVwrJ83Zj4uZ7uEOYrHVrzBIOoTEBtTAoh8gy/Xoe/DJTvKVXnUnKnXhJXDlPbGmW
nWYYBDfbG/roXVxGKgZuZCZexbdSW9DBTTMjINCbPnYrRKoofI7S1I7ryqGL7uqkxe/7mKRViWbY
ivqa5ZV6fxik9lsrj3al9IcpHR0pAZuNGWGxQNRjEAhop7Zk5Adzyuwpitxeke+nOf+JbqQ3Nhkq
qpBWlTNN5J37gef6Qezvm2xkXlpitQznxbIRTLVjfP5sHWtoRyUXMOsBTItXKHBesgBgtu8wV7uc
c5ZSNKAKmeGC03xVOi/jeaFf/sYnryY4n1zyHK+rBQcvboH08jX0ZLXn2yZ2S5ugpvztD5xPQk0x
V+dUh9BuCwQySOa+4GBHR0Ztg/6n6OW+fw39tsb3cVoalk03IAsh7fcpg16acGaM3QA3/JtH32mr
qk7NAgusaoWyn6/VIM0DqNOPT1ZnC1ZP4Hw8EG+YIksBpBRRg+Saba0/hoUE5dB9MIvRN7t7mSzn
9KWX8KyXPmBI+wJUdJBNYeIkluS0fS2YENn9PQSMNoqhG5B/5a6OsamUdYIMAHp+XpV78vI4r3Ys
CmS7rr+xwl0I5qSPMdjcVVdV7qPmqdIfRPf8/qtxY4L9hM2pXjGA0etK8e/RvwLcJaDl9EoIVE53
mPm4Fx1mjS3MO7fZ2OOiSDboY5JSRJGcxKAfTEJvHEsvzzFIWyQv/dramW6e1JAihknHrPolRyDL
DxdMIzxrQ3ufrZ2vRyCfWtnMSNcrdjOPtmHUTmqGzrKouLUrDwUlr5iqo1l0bhWB27Ymp0WVfAxZ
3i8kOcnwHjpkT72sezImiNq2t8u08rDZYD+nXjgDUEp6aHhBW07ERbCb3m6WgAtoStS3hQkoF8qG
jEsClFNPkC43IdRp+HVAwbHi/hvCIAIq7t/zG8tcnNNKkyRWj3tetYEHxlz6erZA/lgcSy8RqpHu
f6ZmWKgdyRgn4lLIwmCaigRi6Zn+OR7O8/ipDu/Swl1E7bfd8VXoD/y2xCWRXWMtRQqZprcyswHE
vnXs7djXodWz+JBdg0rF8pRfRDF296W3McvFAG2MgR2fWY5sulX4KQIUM7mj8XOXHmoRd+B+JLh+
IhcJ8lEbks6ELat6VObETtevY/xTEGR306bNB3GxoNOLbkjYUxIkth5jksgu9aEDaW4fTAcRPeAu
nd1217hI0JWh0mR4K7ntj/xo+o2DNq0nQTYifCk+9wW4yyaXDZjmozedRcDkXTTP1jp3CFMtVfJ0
Uv89mc4o0yuQ9R6MI7M6gNrcK5Fu07v0zvBCpwyEtB37p4N1I4AQxJwolw7UmSVbbY6mT+sq/ltd
B/VBCWtQBeGdGjAyvzZyqGv8FeQW/PT/scynBnJJwh78lxhW8MOgf0bEv2iPy0PvxYfq2YhsXeBW
+657tcfFAXBxdkY6YbQIYicPVpn5Vtj8bOnf0EdtP4sLAqi5YA6ODGj8SCEICsHt1FuuiYk+NROp
Be+Oh25tcSd/TtWsqyWMMS0DoDapBBHI7mGty6MWzs/yHILaIX20stoZVVF5abcJtLXNRYI+jzQg
YZB5hBfl2HnWiRWXx7Nyrz1AP/IibhXuh7nr/nFRAeqxkS5JK3Bg+uBVS203Te5kQ+1h8K6b8UBM
RDUtkUUuMrRyD+rQBfEcrD12ZIz3qpJc6l4JYiU/ZkXhxPHiC2If+zff5SWomqM0bVpAU/PxoJNW
khA8S5eTdkIZwNd6hD/Gq4kS77l2kKd8YRfJbbPslN+yyl3I7UxWNZ8jDDK3xocs/JQlrz34SYxR
cdesOxb9v9p4FuXSu2F+86lc6LFIPGh5jcCblBixiGU7I+VzH2svHQpJ7ZC4SzN62dCcY5ZDL/eA
HT7f/uzbi63I3LRhL1VkSWKcH2v8XrVpAG65s65gvjFvvduWdoPP72+FGtuf6S2pcx0wJ+RarfVN
JV5r1LZWHm/b2E+rNka40GPGBTpkJqYg8AB3mb7yCgqD3pZ99F3OIqb3/S+CtghqvSgt8CNaXaf2
slRAeLYhlq0rTi0vbitCfbwzQgyWgeoKAQGEofMMEJlZkXrUNOQA6R0dT2n2lJAft1ftnQ9wJtjf
Nw+PdqBSWaZkRX3kcylVdl9cVulzL4mO2Pvd4QxxJ9ua+rqeamiuokCcY8Zc82PpPNKPc+ZImDiT
59YezCc6g3dQJEPwVnz/43xztrnzjfkHXetlFbZP7VELEvAs+wmmIPQLUyKYfPIzOaKRBKGxEHWT
5SCChu4v8puCGzreuPT/XGRJhjRhqK2rq1gPMx3sOHxtjGAcn27v5a674J8nUMrEi/hdHzpZh2Ep
scQYGzRZaV62wePwP8cttpiARMDrTcpEnv/8GIMWzdqYcEos5AfAt6A7AxSoC3qcQBLOkby/Zzlr
3NaBQ3OQlBLWdL3zS4JdWg03opFvWtZXoD9sfYp98Eg8lRG1B6J8r7PBCfPOWdPGu728+y68+XIu
YlNpolbVwo0YJVkH1KvdH/SnN17fQHoUnhiWvrzz2qs5HoFaxlWV0xrmGm/2VRR3Iq/ubcD0wKjd
P02H9X+dbP5zqfkW1rQYi7VGOpaaOHN/HuWgGf7XIiJnggvROgYnF7PBJyn517od3Upz5kwW3Ob7
x+C3g771lDchLekyGskTQlrfHbPknAzAKohcgaV3t/aGS//mdulC6HGv7vij+TYemwvBkwUToAAG
ySCRjz0RWv59J/xt6SiInDE2BeJ89tWbr4qriIxKhK9SzcVW+9IBls0ZQsSz1EDMTL2h6m1wFJ9o
SR7z6hVsUo7e6JHdFf03stBPVQl2TszZdHgVQ9zCjrvFnQzM5K/hMUQ/QhAn9nfh+nu5i6Wc60kD
iBp3Vz7BbzGBMeQOYKaCnXi7A9/vxNUOF45IP2tDPiyI7bNySBJkMS1GEdJBd2g4HJQoPqczQM/9
d4AZ8Z+VS2Sajd1ieKGJs8KT+2G1WyMOcLpfp655rrU4cTQlOssZtUf6LFWNamflR2qlQJMah0ip
PaPtfCk2A6lTAgj23A9tekn67Kgv7UGveqCPJr8H13FmDpfOIoclly5Lq4O2THvIy68gnXZGSxK4
/e4lQzUDlLoqoAMm5yDTqjaqNjXQ8g39zPANJXLa6CmNE8HGsgXlF9xitPsyEhNAGbkoOCdZJptt
trorzQAgcZr1c1VEjkyPUytIUN+9QODzG1P81FNeTWM1dSn2NvQi7dwnxwSqt8rLaDi0f7kd3ff8
dWuLu6P7GvCVJYQttTla2mtFXkmiC5Zu1wbIoXQD8BGK4f4/z3CSlHMsKVg6qa/8bK3tMSrcNBe9
okRmuDtzNAiGBYtodQFUcCCwV0QQqNUFpXeREc4Nhg5fmKYwIlnfyvShiT+24afbW/K+NsX2n+Ax
SMAuY74DxNfjLJVgjIWYHpoby4na7EVoPbIKFerjDijl3oZzL1lpR1CDu2197zxtjXMBLJOXto7y
BA5Bv1X1t468amBGg1z7bTO7Pr75Rs4ngCosZ1WFmVIq7DajXhPF90bT+zoZL/Wcg5Qe78DbNt93
wbjLhPOQRonqopgRnEdq02ywU+pnOnWl2u9lYpumt4LoPhzsfPl82/Je8DDVa7TmvAYT43psJjCs
Rt4Yn63pVPZ3pexQIggd74tD7BPxPAPjO/q+UHv886wV8RpLBkvWlGLE66LGOErsVBTCCAVKNHLo
6Vr00lYpKpxzIvjK3exgY5vLDtJuUaCybiFRVNsnST1TORLgGfa8Zvt17HRusgFlVNNEYrlhgTZm
9zJgpLEIiHUqITaWCryF7Qkf8Le2uIPQpN0MrWt5dWUZ6hX9uak8E0R9kfLY6veR9E2fvtx2kr3Q
AnCNCkkqikPPd/UaaSBmT+EkS2vavQ6pDjWGNMPhtpXdTdpY4TZJBTy1M3U8yogko1s1neQs9W+b
2H8xbGxw22SGWTwrBZI21qzPR9SVU596s+YzCKR8yCuBwV23MMAViTQAh4xv9kRhVkPTqcWTIXdH
7S5d/hU2GBFQX9X1smiCBRQZI3/64FoldJkHbNPU3pXR/WLd5empSz/m8zEX6gsxJ3vnhJsv446z
gtmzyMqZsTcQLoQYPfTMHlKwb7HZB9WxXjPgXQSuL/pEzkfWKhqsuYZVAzjs3k+059jAY1c/VPL3
QTRYu+/2183jnCVCoy6RFZwzhYAdxZPmh6wUhI33s6wsKm6WkTvLlZlUINiDjbF+MhfQzpug8TvU
FXPObjxE0bnO3QJ4HpL5yv8j7TuW40a6Zp8IEXAFs4XvZtOToqQNQhbeezz9zeLcXw1WY7pm5lto
pQiersJxdUzmbA3qLZaPa167m/cx2ZhXTaoQLcjZh+b7KK03s1I6rdjZisCbWNiXpIMTUlOxG8z2
dwbBlEpZn5BBIINs75r6VMeeXDecIH7Z+3y/1z9y2G5Onmuxojcz/PG4+HWUPVVx4i3y+gAC1HIe
D8vwrTWHeyHr8WB4HOfB0fD0CjPyVjUtUEc6Jy+7w3XvsxtrtfNvYjLaLu/0IkoEnJ2Edl7a5fo0
kKeseslX/7qkv/FzZ1GMK9CkETXMBB+0fx/Qzt/Xz1TH9A1wH/Mc9+65dBGs4ho4Zi+oxUEmuywa
wV33JpDE70j7JsT3rShaysAzlz2T3OaA1D9swqy+rkkEpu/VyTL1kKHhkrflbTOUjhCDkVLH1FDy
rY+AP1EogEAgYu+p4hSQsENGs3YBkH1/X7/pvVi8/UH0/zc/aEnjhcQtXily9KiZJ3Wo7UzwosTV
ZwPttrtQ5jj5y8kUaLYB/BNULXUZbRnG8Wq1YlZF26xO/aNG8n1sHufAtHN0hGRU/dBC5DO5U8Vk
ff1WJON1zWlAXGkgcpUxrOD1rZOLJyL1VpUBnuJlJI9J7fYmF66AJ5dxwIWetEs6Qi6gQWxQDqDg
FvnNqcSW3L+G76O3ShvfqoR/F1BATdPIUzZ1KKLKR30+zaUr8KD/d5N8QyG0Rou3+gV6DsmFGekN
EpweQybtzyyzMnDvFofuIZ0t3h7vrqUoJgZMMHRNwR4+KuZqyotW5ibuLn/Ok3s9vMt5iFQ8EYwx
lsMU67mUoz4J15knjVMtcmC23et1E9stORubozA2Jgi9kZEJ2fsEHjUbPJx/IWEOk4XScqsBiY2y
RPKem3upxkYquxdRq3KYGguUD0wwaFi7RgmwGFuJ79PwLuZhmuyFxa0wJjQYIyFtUSJPzJpPYfhL
X+9l2SU8uLddZ3W+SI2JCqIYlvkQIfgmQC0lp256FaZfU/pqlscGoOm9YF//chwF0RhXNeVhY5oG
rrAt74XaMeXDWnDc4fu88IVv2pyJ8U2NUinT3OPm4gH1vAz0iIP4c8m62xaTh6qp+XmcnTpg4kgk
d3PSWZg19vHaBhrR/H2WBovkojOIvxZB/SQOczAAPESIwBmTFMdUixypJU9EFp6v38y+F9/8bHp1
m7ihA7RC0FvYjhkYj9haDQTXOIXB4NCdqYXLYsvTL/r/G3FYgpubOcEtSf0xFx7DyZ/6YNTeOKfi
iWGcjmI2sZ4p41/1ofE+cfEYAFaBbgNAysmD4r4L8pPxH3oYhiqjMStqunkBzlX0oBGTTQgtR78j
d7Vh5/2/RW+j0WEjgrk+Ujd5lukQUdSdNYIaBtR93kAy9/r97drnRgxzfaSvtbSoIEZJ6iBBoj/1
lb0mNa37oGJYViiTgy4mkzmNJvp3L2xoI5d15NgB7zMDcslEi/Og1y6tafJE1JLDf4uX/36TwGrB
Wq6kXyAQjUItFEKNXLHUYqs27ySTN0ZKndjlYc4SGIdgpkJt5hFSX6E51OYhmu7T5m3SrNjwxP6t
UA5SdbOmbplzPNH+JZ7lMhY9ZVGS6yFOJiRPy2Qnw2ltvq/lk5Jw9j3346F6lsRoY9WlYd6OkISl
AlvEXEX12mFGDqB7d3HQ2tN33iLMrh+Hr1RB9EqQ5jPRiURFbaS0imGKi00KPOtB6dGMv65rv7z7
5Ygi6ggKpnqB5NSOUW8qcwU1xBiuCJx21U2BmpFjATIFFpKlu8VBdNrZUk/ASnvIXSxD+pzfQEds
LrTn/BvYd+OACpguhwhZdNZTcjo79vK3Q/lQeuP32m2wWofdq8iLbwdUuKu369IvN52odYCkD+Dt
CkA2WDCj2BRW0hglEu373kkfag98bNqBuBk2SehGxFiB2YuX+u46bWAaYXoAS18X4EZGbowZgBWh
TuttL3/Py5/tHOjh0/Wz7aZTGymMWRIZc+d5j/ZEs97mP+TmMIDFy0hEOBt/MCPnurTLOVZ6k2i9
yQpQ8DG4xqjsokl5ho3T1al+U/agzO0PvWFR7F5a8KPhSP4c2dN95sW/Cu6M936qvxHPZFpRHZtm
t1Dx8r1oZC7WaDxSz3dzixW+NPI16S3KQG2roGMydBwXuP9Bz2dn0q5EnTrBUAtaH76v8CqbGicH
MmafcsIGTw7zSYtEBGnIhEPmWhDnr6CTTZRfKw8Ya9f5bK6S8atxI8dJ11KbiF+7+nUCYRlvUn5X
hK4D/QJlKYqM9zE7UsjcD6MBx9OQF1nyKmBj82A29jViI4Nx2sBEId1EZXSg4QTyQexhSkCCVRdO
7PJGVejNX3ixjTAaqzbp3iQWRhapELYOx3h5aovv181rPwQZqigqaOSYF5ArgjxL4hjiKYsQtFih
39mNjf270W5zS/bemSPfeId6X3q9ONVGKGNUSm2MUhWhVpq1iheKHQjOagdU5YpVZ5ELaM470uf3
4jI5SQpugY44UTS7bWF+X9vuftY0b04zH6//Q74kvklMwSKpfEiMyTOUdbFLOT/EU1aiid7XlhFq
XlVHExBLhQPpFSuNClsqKszhqE9z1NmykdyG8XjfEooAUlqJgmW/WdFPERmsTpTf4lzxmzakieJX
c2wOpjFYehe7lTB9GQy4+BIVm6G0yYrFQX2yTUBD5M1TQtq7yEyxqp19LZT00KOtPzXgrxXHW8BQ
uloPDZI/56QXLF3E6FxvHlqpOUnN73qe7bJ+ClftuE6LaklNbw+yYGdLe2z6srDiRPuVTMbXLMy/
TwBMwJqpIeZAGo2/SaTBRi8Qv4pSOJRaFwCG9qWaJ8wTpJxW9Z7jMEVVAyYKNmsv8FlWMhMwJeBB
T6Ing2BVyfzZJE9hPXOiwG7PcSOInVdo4yhV5AxqqjbC0VABkioZdt0pdm8Kd0Le3URl50lJi2Up
/XDdRPbiHainZIUga8JkBmOCmAuJKnDJQVkTFMnAboW30SeFOmW5PMDfHBYzfrwuctfHbGUyebyi
hcpcpjoNenT3ELQCP0db9LCywTXGPQ+zFcXUZJbJpLsLNCWcnxfxxuCBfOxen0KISjekACjLxu9S
0zLw/+HFlQGNQvzeQEsFjMPKLWCQzO9RG3J0ci8GmLqiKKaIoWSV5b/u26mT1hbFefB3mEtsqc1h
1nhtCY6Qd33d+OUsqsOwTkNUi7FnMhu1R0DIAA54XpmcekLWU24O864oGzmtpuM9l+D2iDUtgJDO
APOaV85sp3d0l27lLWTutrG2AhnX3MRpJYFJYHXmwVrs8ST7EmjriiN6Owei2+oPwS+8yDF/Xtd4
akSX50QHDZDkOtFZikFJjyZRy/DRShVjGQDBgNeq4Pr7Q4LS9HVZuyUbgH/+EcZYlyyk9dzT9g3t
eIZHhAk7+6U6ut/f9ViFyngxdu8pspXHmFhuyNNaYf8CXDnjgbzR3JVSKclvvEfPrjs2AccP0k4N
aCmMqxLDqljyHl6yLu4TxKQm/aSZiyVWn6/f4F55AyvBf+QwFxhPcVmSGC/zGThteFAFir9ih47n
eXlimHtLF/RRU9r6o2RpUpD5xP8nII/7t4bZGSD0AnmWnf8kYVXr8goxMOGseGjFJ0KsZYw5arej
4ni+ABGdzpjKIP35mMrlRKGVaFxapQufZok4yhKdaqJ/mUr0KMbFvf6N9ka8PshjLDlcKzRCp4lq
nYg5Siv/TMH2zZs1EB8k37iPDpiw9kYXqyPcRhPvrOzDRRGlDHpI83CPdDeKeur0oAsPJo+1cefb
fTgkjW4b/whW0q6aaGdf6H0jP5T5Y688JiVH33e8/Qcp9P83UhSlGqtwwnE6+UUZPaUIpJETtfYy
HEOUsJ9NwdtQNGFst89LU1Z7DZk+9jaaCmCt9W1ufstXyTPD3uun53RGCmnw6ni7Z9vIZWw5FNZ1
TkTMW3eJ4YaxEGTGVwz9crRx9zvJqoGnPBbtAK/18QblKpPDuYCNlQvIAtDCPawg6+MxS+11y/Hw
g1/SFFWS8A78KEZpTLE13j+U2x5qxZWsyC1vFk90inewVk4NdFfNN+IY7evbtDBa2hZZ4s9pfYwj
W5V/prNr9L+vG/OOJzTgcFEEwaa5rLPv2sLoW1mKdBDhwZ1rYFLoa1tfDtMcWnp0m8nI/TkfbC8F
/SCSftGNzg9h1dcgOAfHoSPafyHM14FyLN3S54H57s14fJDF6P46NkY01jje/MO8j4IcMGmRr9+S
r60r2ZIbH0M7PijczuquupgoA2IMFm9spIsfz2ikrdy2moAzerROiS3p2jMcyUeFDvUedwiuf8U9
U9uKY9RFrbQ0xHsFFavqRhZvpsJeea3pPY3ciqA/YfPVWrU2aglRxmlbZbC0Yh69sCsPYD7AFhHW
GUJ9ljlxbU9T0AmnZicTtKhVJrAJgzhk4IPFzgOq2Oupwa75X1yRNTcj2HEjH0QxMU0UlE5s1Ah9
FawLoCIgBwC+JbyxTJ4URi3QT0yw5hJjyDQL1tEj5h0q5dm/5iyStQ9nYbShjKPIkEF34oC2ywco
/g02dwwUkgBDxCMepn+Kya4/iGK0QhGKWl1niIry/jgk7UFK8n/fWPsggnEXq5wLiiDhy+ixlYnH
dHlap8r61/bzQQbjJpRZCueIDq0DiSKOiRWrE8ou3nUhMu+ymIC4zB0m3gycpFHa5zSsf2rReJj0
/h5DwSDs1kESNszOLJBADX+tvfyAfRwrNEZrXIbXqS0bK5d/tU3ydVTzz3MxBUY532GtxB2ayhm7
EGPSdcexQd5vZsJrJbRjq2Aw2+lW1I0S7SZZeLNhe5XC7e2zJZhYkyo80CBjsiWvfeisSQXnJ3E1
S7KNmy5DQ4OHaLn3Gv0gk3EtK4YcSE4tEW24O9og0zt7DBJgk6ILDZTZHLFBd7jYFTsPtg9iGTcj
h2Kj1znEzhjLUvDwoDiorZ04vNmeHXcNQQAAlrC2grV85rvJmQLMxslcnPLHWH0eAQRouCgQytOn
60q9l11uBbH1CviUuawaxIVyXOyYKKO9KoY3l29qCgC5UrKMmljYCjEwVVE9c4TT67p0PzrBxKRp
4FXK2K1YToK4mDjl6DXfJEe5wRJpRTdMUqv8ijYYD7Z3J87isGd5jAUrebzIaorDynl3rBTig970
SydzMvb9KHGWwny7IVnHOR8hRV/QuG2TL3JUuVOtHXswM12/wV1RChbCaFcP6OiMqDIqMOuzJBj3
0Rx5GTCe6apaYou85cvdizvLMaldbLMHMUrLQU8RXuU20Jsa3FUSyK1STt+bJ4ax6io26w57lSgJ
pljxzdbnyfweJzwpuz5xcxjGiIXRNGbdgBG383MTBSDQvf5Rdm138/eZLCGZYiyfx/goLfYoBMMv
tFMkP+UTdqU5msa7L3rSzWcRsVEUFgQnUbH5KMqfBXE8AiHlcP08PCn0/zdSll4Wkj7FecQsINNP
vbGFlOOGdkWoIAjVTEwXYzX/o4i0HlptXPDh8zS6rTQwR07pbVHU7n84yUYMY/9y29VSB/RbR6xP
GhIebO/y2IV3LVJFOVtGq90AkMTHk4hFO+UAv0SK2DzIU6AN7kRek5Fj9/v3dZZCf8Xmk8iSCBzP
DqmIMY1BU6o3xZj9aLLH69e1q8h4mgPM11C1i6WgOoZ7rHp8FTzerbUGSOc0gKSgtI2psaeMN4PC
E8do85iss2ZKENeEz3noiKvbhi+rAONR/0tWRPCBNBQFpItxdlOOJ3DaQ5KSvlbNIQs5n2c/PdkI
YBStHlIMP40QIAQ1WN0Bul9Y+lN6r/2cPMkGxl1mmT+je+3p+gfbK2DTSuWfgzHxAOBPdZcV73KF
+ySQAOsVekCNtCRXvuFDRdA/dxG//4hDn++jGuZYnUENG+Io7D6tw06oXvOLhrvavhHDhIXYDAGl
JUJMnmM22E3CYM3+/YTh5uJ0ltswWfDAiuhJCvHWFDFVetvwsCx2TwGIBEzhoWYospM/Q9ZPqFkX
qCZrr3LmS+SxNN3r33/XgmCooEEgCEAsQg44zAy0npB5DEppEdUXDXB+3ArLl4jX392NoRrGzlUd
pFyoT3788l0BQKpGhgOSm9Kbw8aKEh6V8K5yAZdZlgGrIuHrfBTRJmIdqRLCDoqbKPIDEtjD7JvP
y7T3yuGmRgB8pSoiJunZ1cdQ79uwU1UsVgCWIMtdYbqPoMXZ6oWtbEXd41IP7oplPu2+KNyytiIs
77bBEFpzc1AyS1R4XJGXZgx9xrTWH6QjxhOmw5jLRd0A0e2gJBbwx3zTxojPjE5vBVzARbdmTiZx
cdmMROayy7IaBRIWVGIPd9XfEP+fXPZFdGTEMHErHdU1HkpAOGkhyO+G30pS2CQRvGEsnOumcFnC
Y0QxKUVJprRooxQYlZ9kG9im9nyjARyzOuCMX/91f40Rxvh7FGC1Phsr/Gk0u8wMuas/N5XNfWtf
mB0jh/HvGBaWgDcRSk4temn7PQ9/Xb81+pk/OPSPf19lHDqpRkUV6TmwggEAwck8dsPD/yaC9RzN
HOqEongJQJhsDOzCu9P443+TwWT4uVYA8WHQQKOAcc7KTeN7IQ7+NxFMkh9LWdehqwrUPJSIsQRW
2BGPuof3MRgvUIlGh4UmeIER4PSz3YuPbclJGDj2yKKdjbJap3MIpNpldpXutpseG+m38R8a64xe
MXY/mGbf9RGgG+cfi90f6LACNrPvqtPqpm7+yi0P0Q98TY8Z45f0slxiA1+HLoGrdmfPQRvkYCcr
3SngcUXuGqUqGaANx1yvzMZCEQuvozYASBrbfI+JqT/Ky8/ryrYfEDYiGIVexbgZ0XeBKiADAoR6
6HSChcFhCwi19hLI/43fEK2yP4di9Dut+jZOlPcbpAW23Ou/h4jAlLSxtJsgcgbr+hkv0Zaojmwk
MuouFNJYiFTdoZBWIWQ3MegKRqG9L7LWJUr8aYkVjNPOzxh9PYQl6AsWdI+LFUw9JppeIZiXsjm9
GwQDVOYYhhHimy65RVr3SV0yuxB5KdB+hNn8YCZmol/TFlKIH0xJ8GiTKPX0u9U3/fo4BbwR7svB
ceZ6GBPCUqihSxH8Zi7cdMbzaLixcT9NriIAEBWw/ZlDxtCSyod0uA+LHO77d04476Zdj7Q5MWNW
YY3kNu9roGgrT83qJ+Y3Y3Wuq8FFCssck4mkYlGpuTS1wAWV6siWMJgoKq3Vj6mPhPAU5r17Xd5u
4rM5EhNRjb5rq0WlEW/4rOQvJnlMRVtZvqK+lYPDbJ448jhXyNZbNRGcckIdQ2mWo4wiZHcDRvnr
R9oXgQ0HTAwoCmHJ04dJL2YT06k4kuD0iXmsB8wVjTzsBJl+igsni1LH/5fDMqfXoKVfTfEdNDst
bNldYwsW4I52ddJtkHVhlzcDHZPpV16CDgCG/I6RRw6xhQ0PW+D3BHad/ub3MJlFNql6XiYSkLMP
oQ+2w6P2pcS63TvP7BdesYJzySzzsRoaYGONO+Aipas9ZJXdFRWyjPHfVkTfzQGsdmifokiuMBaH
Qk+kim0HYHLdNopTWp9SnlHv5gCo8vyfCMbiKlB3tNMCzqkM1erlSyYEsvRAWk4b8G/811kMY2iy
WjZmlwvS+9hA8VS4lS3YZZAc/uI8E14mTkDhnIvNZc2SKPMQl7IjqW5fY4PhUQUqkfR63dguu18f
vxDb5K4qQ8rrAmwgZqBhJLL0tNRP/M55h3AP8Jx0+pTjI2kkvDA88J3pcLfg0mRfxhIo1xt5hRuO
AObYaNFNHvH07nLplh5rI4MJN8DGRWtoQbjp3OSJNtjS2KIraIkdAcV1tgU/vhOdDls2wKGzwDU2
PeaH1E48bi5HzfbytFhKk6ChyEeYTKRrBnOsVrDX0dyR1rTA2vt1AOZj6+s8/O39mE7OwpgkRG5y
YBGO0NLuOLi0phU6xmnyaFNRcHhQN1xp1Mlsyrhj01VD1FKb+DE6gBvFyoj60rqyN/r8jZHLQsf7
Jz2fjfmkWl+1bVkh1I1e+SK7gCsK9Fec1DcOLWD/e7tGcYViJAmO+cKxkt1YsblXxo9pmOEpahmy
VV/4MfjF7eKWXmVrD+nv2U2xsg0lmgLwdP4DBdp1BMBkQDQEfi6aqh9veTXmaqorKJDynN1pfhKQ
IPVGoLrGd8lJB/VIcY+4xLHR3fiwEcpk7PGEzYgyRf5cmsEYe7PiLzyS6f07PZ+LMYxGNQWSzThX
ohyr+SBMpzi1Uv1RNzA+xFtc3n+CbA7EWEaVdXoTEkKpRswfwGaqD5Nf+GNhrYW7OMsLH7CDK5Ix
D7XIDKHMTAlKU91RoiUUizKwZFKqpSXobvovHC2lN3bpas43ylhIEgM+tQcYPgTWLxQ4rE9t7Vn3
qXaWv0K7izgx6nJE6t0mzxIZuxBiLRtWDa6cDtPROlV0lA86nqlgpeG0JfcjlYZZSzyzUIZmZwqA
bZyk2lwpjkgszI56a29Jd7M9u5VDjsSO3RwPu+s3umt6Z5FstguWE2GsUkQRqStvADznmNrvEjhX
gKLiSNq1t40kxsiHJQrrUIckUwt0HRXayJOb5+un2f9aGyGMUfeTWbeFgRefVNxjK0ZaHGO+N0GV
ZHxqi8RKmkARv3Sg1/4f5TKWXoB8LsxAAQrbC/3qGLmkRWI9OZoHQDtedrEflTanZCxdWTIVmEQS
opIXvxCvAelvGBQHxcZQDRdkmSuNMXJTjsZJykBy9xfKXAcGRpDvuKaPiPvwnygENkdjDFyq1g6Y
yPDKIoomeW414f3KW4PmaSJj0oMC4vhEodnZhNHztAwaMTvpk8Gp2PNMi0aHTe6QyBg2m2tQJGMy
5GsWFehbpGgqpT7yUY7+0V984RY3t8ak7r0pi4NeoJxaxKDJSGNXage7KDRbMLXXXC85FWL6566I
k5kidD+EmdliNAqYUBQ2pccSSfyfS1znY7F7Fz2IKvs4x7G02/ogfda9/BkOKrOKU3Ugduqmv3jq
x/lm7/AIm28GREXM948o48WGnygeKQ6Javcyx9HvKyD6paYiAXeQnaqS4woqLoBaJe/tqDwps92Z
HBF/Y7VnGYz2TaDfbIGeBBbA+8nF0z8QAMReHYB//Q9e9vv6dxbG6J+c5FWbEVhtO4Gmydab577/
NvxsgC5+3dFSz3apeX8EGYzmDWsiGU0OdhZTnOxWmh/XQfj9X0SY2HukAG8SW3HvUcbLauqBtPmr
MsdW3vDwF/dv6yyB8XGpCDKfkbSKE3ZPYvNaZEEi/8zIq8ojxL6cHaTJCyZ2/u8sjKdbmkRMxBbq
PBHRMguUXYrJAx2MKwADX+qAb9+G8vdyqAG5lkqcb7Wv5WfhjAa2UlLEnQDhpugs+bEIfxbF4/Vv
9TdafpbBKF4aNpKR0JI0HWBXvM5OXANYHRVYA/mxaV/5/ghjx2ihFpo6lnBHbYPBxEF1Czlz/rcD
ESZLkqQIGa6AAxlZaIklpv79Wk1sEyuqoAeuXyThaYrA1W5nKm8FZ9/3nY8nf4xXWMhVUhOweZT1
ZqA47NqLAsj8npdS8+QwuRIZZrMyYAPgePptipWtpw8FcY2KU5jbf5yclZ8wWRKQnBKwH0GOdpu8
TXb3SbwND2S1hs+0SV/c81rMPPVg8qRJV6S2WUAm1w7xUW3nY5gmT9fVY1cE5jlM4NKooLNhrq6Z
a6MZWgSOaf4qyLm1ThwBl3NR1GNsJDCXFmNkrhkp61cHvqjBHlzidX5hjyDiTGwC7r/CAe6Pc/1Y
u55iI5S5OTK2EygAUHLXQ08TgapwY45frougzuYicGxEMD5XC+dESCuEw46OSUYj3vuSZk/6aDVj
n2JEpEO1pZt50/27ur4RyzjgqpgyEgFmyFmbQI2DmHwVjJuGN9K4T1W/EcO42qrBKPqgoKGQH0R3
ya3i7h2rkz7HKyezO2/xEJv9eHRqn3CSwX072whnfHAUdn2VxkinaSsXo3R2NVtZ6qtWfNdamKSb
bbARXf+aPDVlM1DgF5tGBCR7RxoyW1JAPV/MbtY3QG6OJT8Rytt6TG7H0ryJl29h27uKKtwIxgCc
i7ZJLSUC0j6pfl//VfvWCRoLXVbAtMQyWiljNClxjdkPtbzTMX1kDBwBu4mDfhbAeOh5Dcuq01Aw
T+XIKlEkSxpLmtxYPJjy2/Wz0I92aS9nUYyn6eMiDksNXT7xGAXZkQ4O/pMUf9/yz2IYd6PPJO/a
Gm/LMH1uzE9gWJDVwrp+lP2+9ebaGPeSk0xWygQtGvkr3aMGvzO2FDFw5MeO8jQM4FGU7N6e3uvk
oOr22x/TDc/F8XSDOorNw6Kr1gL6itIOmX5IlU30//LY3JyRcTQRAIkJCE5QatQn0Ipmtjgn7kIE
L0xL9/p97meVG1mMt4lnQ4t7AOc4S/XJGF0RJHUGmJa+tOCTQMZfqZjaLoPrQi+B6d4D01lTGC9T
6oUqLM37mzMBFXjmR0fVBqZ2aclfWpfOzxae/kUOQpdu+wgn4NLZ13/Cvq6amgZkYgyKsBw/aSrG
Mxr8yI8i7W2R46BQgLifdJxguK8pf8SwWaaygnoQ8NmUTvlu7B6invMy5BzjIsNMjbocepDRZuFD
TnyjO6q8qLdfhtPPZ2AclVmC8DZfDemdQRjTPdZ8I6JoWjkJUPuuf5X9J8BGFuOpJMCslYmx0hq0
4mVudFQiqz+OLt0al4AUyLk+aqiXjvF8NMZjAdOuH7JMQDg1ylNUG84EthFlNbymSznJGE8U47dI
XReVGcHOprm0MoBKAo2wiK2Qx1nBk8P4pkwp53WskCgv6o0IAQDpAy2yC7Ifjie+3BZ/N+Lz5TFe
qpP7uq2AbYlUgTbvOksKTJQvNWcl1oA5WvBaC6f8NNzwgKT3S+sbLWF8VpXFdSVoOGP9A60Div3m
GMRuCZjtJbf1lQfzgccivh+tz4dlPFazkp4MOrLarkoP+qI7xiq4Qih8yhFz0po3Wv43edgfeSxY
dpn0kjbGOOL7hDDIDQBtHp20H6EF1XkDViYnReAKZN6qoxxW+dCpdGAA1I9PeCeAkz3CSxXtmMzR
v2QhxwPzbJ0Fz8YABlAbspXOHgmg6UC2N5a2Gld2nPUnucqBrQZvE6dBODbg/BnsJpM4v2E/MTrf
MuNuAFGcNPOIW84PUGCfDr2rnhxwh96pi7ziZzTGzwzKkmMLCxkuWIVAYeRFru4Kr627urTRzWsD
/c0L4nwsxtdkalsnLfjXneTTX2++7Ffixs7wxXRbV/BbNJ9MB8jyB8Ir6fEulPE+owgcP7WkSe37
hWa+Aqig1ue9znfDHpZQTFMyaJubcT2ROayhOCMkpXWgw9hHL2o5oWE3cm9EMD6m6MVJk1M89kQg
cJkp1oi4jaZdV21oRCEStr0uAI9WDSDRMQgHwLVh6QDlMZ1qvuna/2TZGzHMNxGFtm5XAWJwS0Hh
zjeCLR4GD4T1CKrpLY/6Zt87b+QxH0cdu6SaW7xfgdDjjc+pl91Gt1FijS7tI6t30fP85XrasP+t
gLeBoRUFAIGMGfeKUCpFQsm3kxNZnuqa4yb2naOJYXyKTiJeYEbVWj/OfYd2Z4L7w6tjuo29zE5/
NxXagtgRcXkKvnuijUAm55pLRSUpfWF0S3QYdLALACf5+qXt2tBGBHNpTYkS8hzT0vhXZfppVAdT
ca5L4B2C/v/mmdQPXZWXU436viDedkXmtdHEqQvu+pvNIRhPV4Gi1ggTOPDJiF5SubfWePSmBEXV
0fQAp/gwV/XDWmucBwxPLGNSpNfSUQLNr2PWICwODWJprXbXi52bVblTyqLVFiEwRXm7zrsew6T8
p4B7xxY6E6QjrYuHYoJ7JdVtSO5S8RUoRzUPvIYnhVU+zehCDFujgoc50+w7GMsnlFi5I9a7QXFz
GEYBw6hNolLAYWLFrg8kwAumt7B2hQEJoL9xYwbvVIw2dpIZpo2MGJxrC+BJnQ6ZsVGO9rB8v672
0u7wpQokX4mAVIiAzeij4iuDJI/ahFFdtQXPWDed0uxbtI7HVdCOidEH86T+ruKXeMpPeH76Y2kE
eQ7GGsxNmiPynHz15m44vmfx2erK+fg2tRjHxqx5mS72qo5uDaxdc8UbLNUOYlYdlNg4SesYLEv1
VKuYy6/eFGANNWl6WiXxExm7u27CQKZQ2HX+G2jxVmdm6EQQSy6K47qadqQOfqPFP8HD7Jp9+Tkq
tZdlbWwjrL0KbHvlXH6vwJi2Zu23iKAmgQmrtZ/QU1Prg6L+VEuwKpSiZ4LGXBy+yGVlp00B1q/Z
j5QmwhJfa7er9oI61FvVx2691PdJlbx2sWwXISD/2uQ1Ioq1jsWpN0erVEUf9SOnnIB7JbVuVX2u
wOGWKo2VjLMP7gpPGAYsR4+HXlOxfzk/xHX+ELVvIpGDEaQk+aQG8Vh/Hpb+oJiyl5D1TRKKW4x6
2kMz2LWhWtqAlT9TS+6FtfZQhnzpBcMC+MLzOIZescw8MtTdrFcFWwOGK00Q1WlsdOxAgjdlKoJ+
AMgkD2u89npHfNHJPNPR3OuquOeBt8KYJEZoepLPqHOAO/NeUYBWbHCQ0XeD/VYC9ZQbHy9ko2jE
E2ZlRm9xFafyjZ/CE51wTO/eH4CAfeZ1XPcC10YkOwhfNaYcRsOIkXOzOgxdFySVYs8iL5V9Lzuz
SftWDuNse4JN/SoTkWQeaAFeuhnfZLdB/6QOmh8oQmPE3vhMOyimk0629nr90+07kbOisCPvhjku
jTKieag/i0+LPTvZTXXb388BnmWjVa82wSpS1HOyAt4HZed/K3UIm4XO06z35LNsS1byaDjCbIG4
ULUo9HHtR41//ax74XR704xrhk2aS9KgPv0XwKjp0mfYP9g9pl/s2hdl/PLUFvWqDsiqlNwmnhKM
yqH7QvzqQbQSR+O9IHYLZ9tjMVnClGOcHEOOfxWzJKsAr1x/rA6jb6YWryT9N35FBTAhFpNAyMpE
0wkbV3HRYHoT24vvhqgexMNfc/G1r/FskCuO+WTzHIJ+faKJF3r1SZA/x05vzTa2tH3+LOVe6Fbl
89mY75ah8atMJaqcRRqomlWOqt2KhzbibYLv6+FZDvPBlEFrozaFHKqHtE9CX68oB3CelvsO7CyG
CQFxVCSCOqIo3BVAkZxyH4j6dhXxVGLX+QPRihIbAliRXUwKgZkGmBF8InN+W5rPYc4r1u5+lrMA
1hGTVRhroYPK9Z8l09K+Rk+C1dmFX94Un+XIoY157Tt/dZEnlvHLSlmVXVFArA50ACRwpahaUWhp
Kscr7X4mBRCmgGTB/CW7DDQaYGgcQ4xQDKpoGUIQD98Mwbnu+fa9/EYIE6GX/0falS3JjSPJL6IZ
7+OVd2ZWZd2H9EJrSS3e982vX0f1jpJCoRO7mraeftGYIgEGAoEID/d2stAJRCVDmN/E8rEnKZ7a
v+EBADxZFMay/HdWinYTf8n112Frnqeo8uT8ayvxqGHZ4WqXtVLeT5SksrzCemdcNoYPBfqAkHGT
a7zlnADmg3qfIVNHQCwj0Ju3E6kRSH7/KAHQZib26G+gGRVD85FXIWBOY+wNUvu85fXUSCU6ThkK
EZhRxoQNAEaFH92nDqjYBsxFxE7jYLIGUzU/dQ7fCfnbP108u62lsiRAxIw8ljB5ksq1PdYptDAG
R906O0WfA2PFvCEzZiCTVFGWLUK1QdP8gh9hqdQOESY7pKhrEuK8JMyOPIAl84RczNDaTttmALwM
yQa3n3W3SsrbQWicTFj864eE2fMF98l/lqPQJ95MU1SVFGRiQH1jPKpwRrt5/6f0j1LqI1ADweak
X8Dp+Fj9JKyx4htPP4EZdXa/gXoU65Ump/qMgyqbZwlV+Pqoyq8J7+nN+XD0Ld4lWmzoIjKhccBr
rcVbJKvzL6V4MwhIrXsdj7fYjiKBl/WR8/bJQXero65zqO6C+VzH8SCDEcsz0epSvSVUMVcHMmUJ
PB6FJ57UM68Bx84jJEPVTEvGG8yiAsGk6Xi9YvYNntrdqF4d5I52Wx8G9BwKh+evzGN4SalpTqB6
NJt8JKO66MXZVX87ru/VortSdhxBqqTyZuyZx2Nnjgqo8VZHQ5yiZ9S1xfe8FH6CBc9ueeUGpsvs
bhAqtsimOS5TvGGgtMCsrxBmUG6Iat/q/17iBf37F03mRDOORXrUs4Km27rIeJlEuT2CT6Q+i41f
pvemGsrdIeLxorF95LJCeqJsVtYs6y1UbrS78i8yJWh58hPK1052Sn1e1sS+BnfWqIMeJ7U8pApi
Z3ETBY0fHeKDFchou/EzGfYTc2eLStp1YdxEA4IssKWTttBD1Njbo3KODpNDmt6ZF6MmAJZdr4XM
OPclzTz1O/PUqVflXo/aGliaGINlltYBRXBbSQeUk2KFA2lhvyt3tshh2RUKZmOdBaVDKaJzy9fo
AU8GX/DqzNbvTEyoq6C44In/sfPfX/mbSh0/sUfZ3iLYi7rs8XxtH3Nl5a2Kt4NU+DLyQRoWjTCF
+PmjDsBy9ZbeApHtqHDQ4pGgVyJHOmy8C555G+12k0pnilSTQeEI6LwU3abCz2l80funPOEsjxnA
dlao0FK3Ql6OK4o7s3bScgsSvo5Q/3X9cueshEbIgI5Km+YWO1hVd0m3IBg/aYvTzlwwNjP4XxZD
Q2VatRU7DBwQuAJ5sWrvwPs86O78HlX2AMyRcGzwtcRz8rI9XV8iextN0VBR70NCRrk+AIyRWBF+
sVl4k+tbAjPhCe6x81vlYoNy9kJpMSzaoJg+H0GM7Yw/Ra9+SFxRsJWH9r18Jslt7M+x3Tzw+aGZ
F4KGvYNAJFJOegSmqCbdSAX4SbO8FdGXenpG90XC0IhkDxEo25WX6xvKfjXtDFLur6qtnitFRib0
Zm96TnDw9C+6Syiwa1/2yWw1TxmJfS/sbFKHQR7WKhUWyEz1nvZOkiNAcd9JpoIBrS9/tD7w+CN6
Ieuix1aEaDCqMtXB2hWqkNHDAlsncSd7WB3JwUhOgLvvyJ2PZwZMTJf8xyrlQ1OzZNucqQiYeWf3
9UvSYsBobY+TKocrFLvn/LHSLUi8CMfcQtddAcV8JzvmJHPS0Y9ZsE/p6O6XUGEVjQ1oAVYGqSpH
AHemXn3ubUjWultpd0CEeYQt72NA2HDJ6GLq816ozGix+wWUh62tGqPxgADbNvdx9Fik7ti9D0Vo
GV5RcdyZZ4vyLE3K06Uo8IwSxcquBUe27nvhnFs/9TRyRh6Z7b8cnl+fmY64Ul4MiprgMxcgH9xk
r3RQuUsc9JnCyClPsQto+zF/u+7S7FTnsqF0+EXrEp2IGi6d3QhQFzGe0nP5SMYNi58NaGPq5yn4
y7yDBEjAB3uy49NlxVRKF83t3EoLeadCQiK+K9RbOXsVpwDOHA+HrOeQrzDjvS4TuWFITIk0dNxq
c7FAt0Vx1RmCkgrYsADAkzuecAW7iKJDscXEfLBq0iiYGkgbfTYS2AEITvZyiMMbnnggbCFdUAXc
qMSMDzt71Jkw9LJptqFSEQGjgLzVzAOC+20aCH9hXhllolgJr3sNMznYWaROxixlViYDj+EuuuAv
2xZk5vhoqOWxsyKeOAfzFAIJjGgrYj9p+bFMK4cE3Eso/paxnejBGIVaEk7yIYcM68LBLbDv6501
KtY24zTGU46nKJHmnh96wEpETwu1zIkzl8jtdDYi/FkNkUB6vNY7c1t3xqnwasptk2prgeuz8uIZ
j7ZwhtYVr37KhJaDsPbXjlL+Mgq1pQwZjnyqSpVd4KhV4qkWDd8QRoAjsptELE6RUNjZmnHCDdNV
d6Ypx2nTaU7UApd1nD/N0+3ccWrfzCN++ftphv4Sk3VrGSOibGZQGZVt1vbQcsIIO+PYGaHKXvlo
RWkpYeY81dejKhReVL+2HXpwRVhLTplUXp9mqF6W9iAcrh88zv59KAfvXmtRny5SWyG0dJZsp43g
1j1XyIRE3U+XvKERjhjMwCE9/f1FmKktBLzJN5odFaPngP+73QkCv2SsOeBVYNkufzFGFrxbkNn2
8yjkWNA8fxVyEzW0MGkVf2srTu7yL1/NAruxiqFji55zN3Uh6hVxBq4qWe7jNXOt4qVNQAknSpAn
qN0tnp0ouetb01H/hMNUhaghmmUy5MppgYqpq41UHXMMI2eHTQmjMahT/7pnMD2fqIcQ3Whdp7UD
urQ3sy1PMcafHavy1oy+ltPf/50JKm4k4jhUG3GMPPIs9ZBCi6nm+De7HLFbBhUgkFy2RicCRDC4
hAuKtAISuJ9qb+hh6qcq4I42kNP6yd0vFmlEN1jVZ7OLUI4gFgWbcM9Up/pQu1XAazAyAcDAl+iS
ikFfgJDIR9x5O7p+YrwVaOWIgQluvjaIwKoVe80bWZ/pJw/gNfUXn8+xxfaOi2HqWhOzsdyKbcIi
o1uoQS8lpBq9P/GOiwnq8kJP0+wXDWuTMKukS35bfamj5+s22CVHnGENNz5maGmW8hhv3V6qUZYm
pBhjMIWqnaMMSOo5sdu4162xc+OdNSo4iZuW61qDJZG+8wLUBfDwfgSF68fBXn3Js5wBGYFs5651
yCubFxvZieTOPuUuUt8lyrAiGTGeNl/1pFPuYHYXj2nU/pGA8GavuLv7yUvQC5sqIP/lgKQ9hW/F
tojBLyEAKP2L8eP69v7L8iAWhmEvYLto6etJAoFK0eKyxqDw++p9cCF6JWQNteMUxMBec74n+4Vl
XQxS742pSRJB7xLVXR/IZIx2ir3ouQ8I6l+7RXkiyBuX159ipq87m9RtGleaEY8GsC1qJgUA2+JJ
p/w9IrHKt8zXm+lB5eq7MO/UnUnKbdV5k7aGwK5V+aGMf6a9l7Xnek45N+q/HI/LdlLumWZza4GA
B7ly7usvZmD4mW95MR6uo18fENJKG01cD+cEsypyyB2nYCYqFq5y1LZ0ZHbUXbEpmNQtRXxOiH9D
zxTUaG7pKLcEDJX6vAlsZgS9GKN7qmurT4OV4mKyZs0WxcnfxMIFxI6zqR+PQ/o60kTdsAiwRgdc
//crIu0mTcyTGD7aYQCz+9taZQjcrj83Yb3LrOKcKhjx6/IwRs2wAjB1izM7lVsAzwx7Tb7JseKO
4v9bMx4jZfsfRQUGdVj+k1ZPjj4eRrR8eGIx5Hq4tm7q+jAqeS5qUlqbFl823+MYJIglkJ+dbfGI
nJhJhiaJMob1wR4K0djf91gU23zLQYz6Ucaq3PZWcHrXrCDWt/pF2ASiYU9/Auvf26QOpVSmZVoJ
WN+YA7QH1eI1KY5qKnIeWMygurdD+Y8RdeIA7I8C+t/JrX4g2bwXnBha5x+sRJWDtXHCOKED+vTl
drtJOccoCWolZLBIHsvazXaqwvqwHvipGjnP1wxRLiK1uryqAEFiWqtzte5tTMFlX9goBfT9Ic/v
imnirI18lGsWqYy3r8BTJbTI27XeE/L3rH25vnesoLL/WFQEa7oxrWcRkxilOXpjJHvalIZxMzjX
zfyLUyi6rkv49IiVvzt8tC4jpEYAblaD1QPdEh4/ZxUEks2ZhEq9tHktduZVC+qUXxZJ7N5lukoN
+rIUQoruGhQHyccKV0AIVHt4zc5kVlI4gIKAy69KDu7n73WxSh3sfq3WTGh0crDTs+xJYDiNnlW3
sIE98bOv6uP1fWVdtBpktBFGdE2yaCSfGc8YQNoWxZWTzbPyrQNhkOCLy0/BEEvON2TaklEBM0EA
DBgp5fy13rSaOcP5hegorN9XaFrLmh2LvH4czw7l8tE2LGo/tAq4kcI2Heyk/jFo7iiof3K0duuh
XF9QIUA3ZqbiGsqPbXzt0vD6t2GCkyBD8Z8No9EQejckbTYgee5c+SgH2YtmE7Q2qKIBMYsgW0o4
jXvXekheNycJhxeMzQfXfwPzeO9+AnXscACqzgI5vVsKkyMb/WNUZU6RL4frZpjPyv1SqcMmYJKx
X1oBRZQPhenhpvS2k9zYxWk66t8Vr7rtMVSqe+PR4Jhme4tiGZCTl1Exom6bbShyUezhLcUQFPFX
0XyB9uag/knijnv6lxnyM3bRBNwDFbSTkWnK0+qbVX2aY+uc6trfZqWHslY8Gepqgx7PTdMvGAY/
TSDxAlaEHA/M1uQVD43PXjYWLYqg4v4kjC6r7ZJI9YB6jnRs2uNabHY0eDXk5jlflhnQAB1XoYgg
ap+0wy1zXTWzwcKj2/YvTDmg26g2tg4pu/UwBGvI+57suL0zSLlSjiKPGuuoki3fx1ei5oFeNYh/
7PYmCwdP9XNXcFNOzkKO+qeojQq+KeNVj8YMFQrKUV77KMJ7RYHkidzb4K62tSrF/NmpVg6rfmtI
HIvM73ex+FEh3/mTrClGj3Y5SpxLFlSdcLNNRmiO1rnLlCfOJ2TVlzQcDw2TxIgFdM+4EzRNzPSV
FBHILLsteIN3Q+gQuH1iZiK2s0SdklHIyhoSosDSHsgw+xRKKNrKQPAUnLuI3DWfPtjOEPnz3fZZ
+oTKCHlg9svsQpzO3urz0FV2EjcunxyabY0gES0N//lIbnbWUoCS1TlD2bEsULg1xGDOlkMuAMMg
WF5TPYobqGkW3FQy6gbNZk+WdFK77RRFqVOu2zPIwWytVzlQaWZqqJqo4RF0JKD8v++BYAlqXouA
Drd5b1f5z4rH4MesxmiapCJnE6FfQlPhtGWda0WLcc/J14+QLgclcPSj91tAPtdvvL46sym0s0Z3
nydpkhKhkImSxw8TS5qLzqn0ItjE7DbCccFjU76pkrdMWzg7yaqQ7C1TOznG4zq2GiokSwyqzHy2
9fpWAv5cuTX0s4bnLedAMmPqZV81KsStampOaw6QyuQ3h8SpnjIX047+gkLFFAgHmfchmf67s0d+
z85/1THJk1TsMU8LJFXvJuO9kMe2MXnC9HB9acx8Y2eJemMm1TJoi4r63Rp5RtrY2hpu9cbbP2a4
3lmh7nxZyQpxRXH2o0XanwvfvAcC3O2+NV59A1FxiBeMEFAAl8WBRzDIjNs701SEk6IiSzoFT81C
Dzst3IYXM7JTXpmebYXMgZqGoYp0/35RkrVvMoS3vDi0qWE3ql8P4aimvLSG7YkXQ1SuLQziYqgt
PCO7IZxp8+1ymjBsoR0ju4BIEK++y3bEiznqnm2iKo4nHX3LNXsaBRB0BK10isxDPXJONJM5UNN+
WfqoHO5cPhpSJEeEboQgEsrCJmKaoOV5jX7EmLNwI3twwAmwzHbP6d+zT8DFMBVLoBPY4G4HO2Bu
gN//HjSFUfv0J4cM/q2Y6GbgP78f56gShVHOQXKpFgGkUqPoe5Nx2B7ZDngxQbl5jCkqdLEH4OEH
w+362RmizlXNCUo35R80zHGr/loNdZUXMfJ3jNOiMaSH0eb1632Z+dc3jO12FxOUlyetUQ71hnm3
ui+gTfcOVKk9Qy5A7hKvW8TgujXe3tFOnsntLMu4NatCOxgj9q6Pj1J8N/R/1Kvc7R0NNtC7bQND
Hz5T7yXPC0gBUVepncGwjaCcQHYIsGOFiZjr62PmHWjzQh9e1kQIHP/ufkbcL8vU4WipxlkAbTAK
AdcNMD/XzgB1iZhKpI9AhSHtMIJJD1tEpelVQetV44wrMM/qzhB1kFRx7qVhQokoi71EC5X00PNI
15ipxc4EdZAwBjm1kQXvXowgqnq7Xt4X9QBqyCF/U60v1zeO92Woo5R3edKXBNfeJN+WITsuRvRH
cXW3HuooqbWoDUuDbyNDY2uGhg9mLs7yffUKLXBHATlj5aS9wwuq7NxwZ5Y6U/MYKZVIuD2rG6JB
nfg4wGh/qiceIRezpaTppJaBIX4QMFPxuwdzxCQSkuLpe3lGofcWTcEgel7vSddzBIQ4Poi+Bsx0
9oKHhshL1ZjBY2eeSg0ta8k6actVtxVulOohVR5BmlGI79cdhX3CTF2V8MQ0cFn9foRr1ZjBYYXt
tOqHVQzXJLG37FbH7FPX8MIFu/SLPtL/GqODFCCWRZGpwIVARNvv7rbQfNafCdxA8rJjDh5hjo+y
T8HFHvUF1VStFKFFdoh+WdBW+Vlqcs6Fwg4cFxPUVxJRJkinGA8GjGfPoH+oT7LOyaTZjnAxQUfZ
eZG7dUWUtbb7aHQ740mV7SF7ve4IPCtUqO1ioxLUBfiCuf0+Vi9ZDgieMjxmOY8XibljBhCZyGcB
fqXBQZJUC7lRt4DFrbJda9lDFgvPUcbxa+Zydlao6NSnRRL1FZKvDCOC4wFi8ZLkC61zfdOYp2dn
hTo9RpHgZVwgpuu5LUXuvIaz9Zo19xOv48sOexdLNDJI1fIsEkuFALKjY4vndxqAytXP+ZpUxJ0+
FVR2lqhDo6vrVm4mro4WhPCKD2T9MXEtr0cb/f8yM8vOz3f2qBNUju1UDC1409aH6rCgUSi5Oqri
S2lLD9n5Q77kC5/piXz/a6ukDlWZztrUCUgEOzz0hfZL2tzWuhdpiWsYnd2q/52j0OSOHeYUqo6o
Rc/165wcO/AEjuWXLcYY5vJ43SfZHeXdhlK5jNEYo5WTNz6pwJdnMhpRBs2pRNOVvIiTo8Uj+OG5
DDmMuydWYyhgdGxwDJB84v1d+Erk6G4Plu3mcUK3o+PWTYhTXPt8VH6jN7PRCxacNLn5hyEJ7IGH
zflHxpZbzOQEE50KJrJUSEs6NmRHZ299/Wjb3EU3JA+A+hLk2mRbDBXOw4sJEtV235EKLsW8KZVV
o6oX3aLiZrdO7agHDeKIyZFHJciJyTRLhwi2qbif4DKS/CPWzmkEqq+eN7HDW5BBRZZqQr0kEbCN
pDk/PgDbiExRcpZb/mgOO9W4bB7NjNQBVyEvCyaeiwwsYQFeYU6HSoZ+VLO3IbGnvnGH5BbpnT0N
wAjxlJh5G0qFFxOkWsIU42GuV+dstuv0HOnB9XPONoFiJdQ7RFX+hN/cqqjJydsIOn4l6ho4fkn3
ct0GcwRBMy5GqJPdtqAFtVB/widT3gkTWeJWbwmmcjWvh4yzHBIp58gbHe3AS97+5RNebFNnHKNj
abESLaMe+LjpbrzFNeRYL4uj+tOtMjs8ymj2Kb/Yo0553USzpiwdmTKtbV1zge10okGzlYYnE8r7
dNTJLrGySCO51qgEcMlKPiRTeP3LcUzQEDErBzljBUEwd1BnJ6kGpxBvdZnjHjwj1IGO4gIYRoFE
4fW+1wFdV0RbwTDn9aWwYWgXJ1SoDGFpUiUxNmSMBDFSHzPXvBefgFdGz3z1M4BPS6iZgx9F5BQF
2NndL4egoVnKXPdCUaJ801aZbbbfyznEjAJUyA4Jr8rGfKnslkhl37HaGRUky9F2XE5F+lZw80fe
pyJ/vruil7TutKoAWK4Dsny7AU8clKO/b05/KA8bFBQEd+PcXzyLVOjAiMFWKjWco/wJ6odGfIik
vziOwTNBRQhh6paibBAhMMnggq3HHb6B591XXVDMiD7hJMdU5uByrBKv/px7XNyCihNiAi5ZgfTB
c4xlpSFJxgcixglSIh5ogxd/FSpS9J2hmGmHNqqxEPWx2SbvsnQunSLbbkyrd5CrF3akDZ5m9oEi
TEFTvNZVGxi96JiiGoqT5Zq4gYziZY0MzsnkREwa1lJvVqSJRL5arma/q1pbzApbLTIHfSaOqX95
JvzadZrgIxJm8PhilNhttMyGyNE2BtHsGGZg1cdEfKrQqpheiukgYT42a99GKxChujlHXzhfn9nY
vpxUlQpG1dL3o07UAvvJLVZ8h7tlCpXVzzXTSRPk9xDuFjhXPbv9ujNKpRNFlA1GO+IsjQ0kl1av
waBGd6qtD7LFnM9vwk6vL5tNhaNOAcdXvmBYXw3QUTfC6PBdf7KCJWgcvlIOOS9XzhMNSpiyRVkj
EvskI9Tb0jawqxCTj12IE6fiI+f7sSMtqFUBkQPvFD21sRZJ2kREypS0g3oH0CvNyZ3FKR7ruxh6
8taB9zxiR6mLRWozpbrvtGiSJbcCuqwHHuiu5FHEMQ+iSRpAug7MCj29YMYiJr4yfK90uWuNez3J
7VlNofXIu4t5hijvn6IGMd1ETVRX3yPTU8cHcThKNedBybNCubtY5lWyEcWauPO3+dzpxxVzPJXw
g+MLTM/bbRv1ZRI9zbeIaGEXoyP5DYRJAGl6Sh9KJ74dAW7A2/VvMs6D5prNMc08YTvT1H1ciqDC
GAkmVTwS4th2AbhJ8yoT7yHFEw4Yfv0vDZI93yUASjanUDKA38sPC+5KvCYD41zfEBTVGnJfzOzl
gdZaQrHXUuhxiD7WVLSt8TiRMa2khAsEnIZwvRvBGyCCd9m9vriPa/BTCCEs2v+Yo7PdqJ5GWSEP
9KYqJNuI02fokGKs/ltqjgdzW++0Gg89c7HbMTkn5eKX2vTYIJiWcf86abKttlCjScw4FGNIG+u9
H9cYikvBORAtttUUh2r9Xk1vGojWxmbxcyH5lpiirUrlQ7uhl6Pqs5ODxXqoTV9R55dF/CpFwpuC
MXG5LPzry2VnBbvlUnk3iK6IZChUddLOLl/rnwtmBfuvSyi8dj9JSUIKpCOZBSN8VLzGPTOagYhN
w4wU/keTsSUVmLYMFVdR1Twv1SFvHiSVk3ezj//FBJVg6V01DMOGpAdxBkyWhWzYleIbJU8njmeH
Sq6yUjNHdQXbT4KLNMFcfWsr1X1q8Wb32C9ZRGUwLeqKClLX38/eqMtR3qGg4poA/upHcntPdv2+
oB5HqGF4s2UkbH06DTtzVFjLlm7I1x49ibH6IaXPYCS57n/Md9Hu76di1wSgbd5XCJtmnLvZ+N5a
lqObYbYdpprj6sxPtDNF/nwXtcQsNYtJxcHO/yr6YEt84ENW3tQIbz3UM6KMJauXSaMvkW5qwxej
o2EI9oBCafbt+s6xE7ndeijXlsTcaLsF61neJVJaB0UQ6V+Wz0AquRkHT8G1Rjm4saGkV8joHBHi
dSPM3MhN3oiuY+5rX6TD9bUxA8NlafRjIBtSSNhISIzX1VFjpx0PFi8v4Jmg4p4uqrkxDrjD5vlO
LBxFOUkz52LmmSAX287hRoxfN3jWALSTo832JqDgwOXhYj0gwb4titgP/EOPaki1og65iXoG0U8l
NLPxUT4ox8qrAt5cIms5O1OfCrvaBtg/ApK79Udd+FtYD4bAa1Szwo0OYI4BVhTQINO4+zypmlLf
0NXV1tYdmi0A5/IfJITguIKYk6rIukwTzoOEcDXlkvQMJRtVuWp9xKWrcyENzJXszFCBcxmSaVz+
KZJ89DFczFdrZzCt/CR36RxKX3hFTub32Vkkf75zt6Lecl0o8KqFTEFn2FBA6ng4RWYU2G8eFUN7
M5/0ZkPM6cDbSrC7yROZfiKjqRju59zdzPmPvTUqmKYmtJatDCtaDbSfZAf1Oh8zD8UJyOcWPaEZ
LajyKSNz6m7OCa+sQL63TUVXSNurZQdAPeaScCNhvrA6ScpgV7PsZDGH95B5qe+N0cG1XiHug0lg
Uhr3Ad29m75F4T8toQHlaXBEX4+vbIMyuN4MBRh+hWbQGzr801cyAfv9vUSxP41QlVIMN5bK73XS
/4WE+yQIsz1XkqOmL7pRn6yURwvEHGXSd7+C2mPTyoyW6Ou6c2evXgJF1uRus4dnPKS/5EHjkR2o
7yES6+Jd7RYv+qMcjpwEhHlqdr+B2vo2wZx61GFYHwzndrwavjR+g6A350IjfwudRu1WapJK0O5s
ZvK6rSuY81EEGQ6FT4T/yKjEn/TedNBHgAPbALKeBu93eaeBiRudaGnb7sZKOi764HcGr7vB3LOd
GepiE8suzccMebv8dZ1qPIZcXXq57qHM8LkzQaW5hlEl/dojStdlYAjvq84B1BLX+vRBdn8/FZ4V
rdJHqBai+CDczxCnTu67JrP74hbcrRMvlrAyz/1noSKzsKVtMyKld5P4MTbeJfQQl9ZZDM7NxnzL
7e1Q0TkdjAjzI3iEEMoXQB+OBPxgeFtoYABc8hSQlkc2yQ4LZ1M4yQ47pOx2lArWW2u0jdzipVAU
DmnKJo7Y2hFUOlQ9BKExKgMFl0aceMG1r0gFkHxpJlDAYP6X8HLmoPhtUIU7D97qlq4IobQzr43D
vpJ2q6TCRbnkoqpqeH5pdnoW/CK1m0PplS/dCaqDQefNCFWSsx7qO+4IGzPVu5imEW+FMCZNJeFI
5CuMomR9kB57NzvjMubOXHFOOC38BvXGRc8KMOCvUtCtN9XsVvkf9HR2zkpTfgnAIxRxhTqjFj+i
7i4PR1QarwcRziGn67PQ8VsboKbBob95jXmXJmFvvKDWPtU/FsziXTfGzo1234cKKYJZzkkRo9Io
va+TaY9iAESAupy1WXXi+U2RoBc8H1QNtGqLe902J1paVIBZBnRmtwmJkqa8puWXlsfzxYRb6IqB
hAHS5ar5aWarU/RNqnG4Y9MBIwlm8MQn8fsKLcoq4JUc/mUjfxmjR7Y0sxybZiTyCzfjT3BlkUrq
QXmI79EvDXjQXGYzSFdVsGVIEPQEiPD3q7mLDE1YdBI0fespDit/OGGO2pUezOcc7czYEd8ix+RO
G5E78lPowptNxNgPKJ9oRPAiKGONcI1nyB2ZkQHn0zciaFTeyzZQwMF1/2AeZ0CPDQPiHKCbpGIz
xBzaOcM8qhsVbpmfJNFLuRzJzITZMMnYoALeVZrgJR/GtitTMNgSYNNwMG9njzAVFOAAI4zruSsd
CeUr9/uxmmgGpojBRY3nnExP2Rpp1XVrBdk0OSDUWUQLbnY7Ww55m8g6ZDtD9HDt0CVitcjoEA9i
56WdejdCiPD6d2IFrL0JqigxFGq8lCB4devqPG/2qMS3a3PsCzRBfyZdwYkaTFT63hzx0V1W2skj
FNsrHLQZLQvBhvZaWD+QjKE7xTdakIVKQNQx17Dz9ceNJ3jHyon31qkUryzGPDaJwomAVgXAyGbz
dfyrRaDMvW70jZz3mmQlC3t75PvuVpuJm9XlI+7P5TshxCM9/vjv5UjIraGq53MJ+FiHbm+PCix6
JQAOhjE8N6khn45hVxBJjbd5gElQqGP55p3uQzuet6usXHNvlcoB5V7aElnEC32YnqCOWa+BBMRJ
XL1f91SmGQlaVcCSGwZGE3/fzERbaiOPQOk6DspNCmCcsDYnPNaP6JJy3PRj9IcOldCY+2WL+nDF
olaDleDgVXUCUFD2PIpWuMalZ1b3itW966JxLM1oteckcQblr1rOfXGaDpZUuxqSzjXtU3up37S2
wf9lO6i6fpOZoDfNonNVSV5fmm6Oon0tZ2Gpz3cNGjBqVD8l/djamwQ8nJJ/13PjgwihmYpwSFsv
MgeQLWfrcRQ6V26qYFLEm1YB7DgF/qUoznn/tsp5IALKoKT65shFkYO7vL+Z8DMywyicWrR4X58V
hPdbRfmcXOXQaTAiFBLqzkUEMUFbbKaL00DwreIh1pkXNQZJVfwL8lGTHvhQmmIaC1mT3PEIOR0E
34+6zOjKPmj8/Mj5A5cDj4Kh4z9ot1OXWJsmpYg3tuRuKZh8z+0URs1DxuNXYWb4xs4M9aaIxw0a
wQKSxs6yK8hZ4YG7uVBTzG3Ly282b3isa+gTKU4NygheYYYZE3fGqefFFikQkdVbMtVChLQ6cFMk
IO7iXWXMxxrkISCmp0oyrk3KTzQht/q5ABYTZQKPaKMAq+4RUSvyckr/aEJ3b44KSkK7ZZgZmpAa
j46SZl4uSzZaI3lxB3gB5w4l0eBTtNgtjXITK2lTawHhNpiZRntdF1vj7h7PBOUiNRQJ5GoByqQn
9Hx+9dS8RX5+kLziWDjWTXXLK7gwj/VuTZRblLUmZWkC9pK5CirrIV4a29BOxgDeKZ44AM816P63
2Ypplq3YP/1h9iRXQzasu9vDDP2j5WUN1+D6qWafN0x8Igk2UfqnH2lDYSXC1n1sZhSsXwGBOxaS
Q3Lh6bUjpd0v2jOR54JOAMc084JG+RPy5hrs0kgXdJnEKF5xryTDUdTtCWToE5hBOetj3pQGKMOA
q8bkH81RZphxMrfyKrnLh2JxepxOIFt1t3MPEQJSjDEOmOLlTjUwsx1LskwReTGU1iiXSQZ9Q9Md
rIlQ/POn+zbQOke9r8LVH871neAqKWc3meu8GKTT47hbx60u0CCMsx7Tu0iz6hqcb6KnljzkEDtx
3dmi8mS0wIcx1ck15xXPafjVsGWnBw4l0O8HuzxYnU1G8VNAsOaQF6LZt97OOJU1WxXYTYsZCyUP
HaJACqzoSYUuSA2CYy5XLvPo76xRiVY3JWZnkawVaQh5KEJ3zUtcvbEBk8ZFS8iS9DMBFnGf4TzL
VNo1zSVO5YpNHlw86N5BPIc93t4E4Ob158UBGODcBcZh5kEp2HZxLtGD1fBkJX++y9OLre+1SSc8
JnVjD+N5zV5r/WaJnkyV161n0kIZ1sUWFclFE6dTVbHGDznxGymcbM1T7w3USk2bSINuX0oeyRZv
fdTJlFalV5aWjBNCCl6djxLYYVLdkTZna3i6XczCjSkBm6gBTi6h3/P7Zq61LsjRBnwFEVpUnd5e
vkFP44bQI/JYAz9KFvTNu7dFb6bQdCPmm8hmKmSKG7JkWwCIALjOl7CH1qruy6f6BMSUmx0jMIJf
j7SscL43T+2rUGOGfCywr9WKqTvrppah3lm/XzfCLBftrNAUIIOC2Y4YVRZ3aN9XtfRnDSvBC09V
rXBQ2ptKlEO9AVmcYNj5YJz0uneabA3Gtg9qLbkZp/zH9Z/Eykb2v4gKhl02DGJWTUBwxbeN/FJ2
nFYJK7Dv/34q3tVNqtaJgiwfT6YyPqybU7YPBk+JlPP1PnqFu1OvVIk+RCberQ0+m158W5av3Rxe
3yniAVccVKYjWgos4SwitVGD5WaETC0hEhtuuZV63o5R2bUIse1FVnEQNLt+JWDQ5M583h56xQag
2wOBhqPHtvBcapxcg7eH5Hft9lDP1TLqUsBmzCIHH69iJ2vuR7rMGYVnBbC9Q1AxpR9jHLUcb38F
2bVh/oDG6U1hZU6uqMFk/YlOjkkU5v+HtOvYkRxXgl8kQIZyV9ly7d1MX4TZMfLe6+tfsBdvSsPW
isDuYfcyQGWTTAWTaSIkAy9MaA/9uaiBjKOUTZDfLrLYr0MLEGNJqqd2vwb5IRqP+y6yeSOszTF7
aM7tmEu0w5oK5ZilhaeYJ9iNuzya73+rRQs/Jm60tlXbWVtltjSFxkWpwmkQU6Cv4rIcUh89p6ia
RQ+8e33bOa/7yaC0LBjjkNEZ6XFxi/7VRMVKtYWIk23bDNHWK2LQOE/CTJqNAXwJD/pF80GXhMlh
6daA7kpum2iSx61nidhfN3I/lNX2z3H7U/i9SrZYNpnGogUKzBuTWwnnRfW4ncJ0oz6jydUEg7tD
0MfxolFdeBNXd38GNUom2n1fQFLJK3OeY1KY3TPHwHCe5LOeQ+oF2q3CHR2fTO3KrV7pUDsV/dzf
vu1P/Lo2JuqMRGRmxwRts105HczY8Eg2gA5fs0Hv4ZZDx/GWzUfnyltMBplTJS/nUcJx0Zi6eQbl
PXokqDwK7SySRYv3hOe5BwMq2VDlZhpSgfT2ksgvmnDKeVu4SbOwXhODJJGoBcKCmjhuGxDaWKUP
5eeT5okHnrLRdgBwPSwGPPKgM/5We6/I46DcoUq37wz/EPNcDTCQoSr9aC4FIvIG80LzbZhCTSZx
BDe2aUNBcSJ4dHkYeOE44TZSmUTTDU0GUT/jhGPYiIKxQMI3K+7m9H4c/SC4Kyde18S2r1/NML7X
y1OvFyDtwWw85XNLb5bQChG7Kr52gTIxUg8mJBnR/s7zEN76GCdsghzUGAbWpweePEHC5myq5znj
de5u3y3X9TF+2A5opDXoQE8YdpdOf0jE7hwHWm3l2mApo4j0x0spIV6vMDGCsUCO89BT+oxbV/OM
dy5LWeXxBC741LApUezwZrq0Wz3H4wcD36HDe4dsfw5Xg4y3zlEplCKdcwxmV9FvjZS3odtIfDXA
XG1tKQeVLnYIiG8WT/eWg/RImYuhkYquW56TbFJwGNJvayxbizCWiprqBs11FIMlOa1vOHrpEquw
ArR4foC/Ofy3T49NjfXTVKg5xKYxBPa+FFaef5NDP+YB12YqxUBaTFQMkNvrbBq6h7ZX1wRId0tI
Q4dnJKluew/zenQKm5uE3vzcVsaY78BQ+9AwCL6DMmwsZX6cVXcQHyLueDTPDuPwWjCHSyrhHYqZ
IFTBMcWKvElpD4cpRFJT9OS75NY88evT25foaoGM4zehGBfFgILqaNNkDdWNEezgApJrTJ+hH5zz
DNhsN1ufHvMd6GJm1pOGL5syQEtee5tCJMdEu1l31i7x0bBCW7qpn8bD8JWnPrR9uV7Xymap87gb
Wr2mj14oFAR2FJ7AughlctKcDHJnLqDd4/QrbcLKyiIT7kVylRpZiEEps3GJ8EiqAwcoN2OSlQEm
wAubQE1n+tAZPMPH0ADSfMSB15x1RMuC392YX5ev+zY5rsoOE1XSAFFCgmfHZNwlipX3X7PyHPe8
6G7zBlqtjLlhmzQdlCZFzsSMiJWj+z2Z7DTzEwxV16YfmN4oK5ap3aui99/Wx9ywISGZ2NEwthT9
NLcS7aEPrLRy963wYExhkCVMW8hYLDg5ckOz7b3fHWRkSGVcbwK3asE7MwZe5BHl8JBKxWnhwxg8
StqXpXcwpchZ0+a1vTozBkyI0WVa1cDdRb8Am3T3REWoVNQIked20sji9fFsRmErewyYmKLZzpWG
yY+C/FiKLzIcvrlvBncxHM7KNq/vqyV2uEgazT5tIPD18cI3aI8sVibeCw+FW93wBrY5yyIMaszI
aw2jhDYvEicXtYEgE7oxoEXnYyT5JSDRw/7iOM7BMgqkjTY1o4wLtSBg54q/tuR7It/JMgerOFBF
mMi8bataEUwUl8zwMdKORZlYefu0vxQO3hIGNOREWFQhRnQsDE+R8Rzypph5v89gQ5toWtykyIPE
bW/3ZumYvEiAd/YsLDSyVPcVPqG5Dt0shuqx+i2JyfNoVsdM483t865jwgADCZJIiRJsWIN6zexC
/8s2jvpb6ef+gLBDvNDOQsoxlr3w7hGePzBgEZWqKXxQwbfiUQPXJ2jFTeHnvj/Q3/j0jlh9tgxA
lFnW9S1qrDiv2NambwvpvB5iGpBBUq3aeN63xlkR24MqgDWgjWegbJqeVCiqd45S+vsmePGaymBD
p7VzHUn4iiLZAu3tI2VlW+hTAhRYduqhQYgTsfEWxUQYchpXWTHCIUmfW6oS+XmfuWim4i2Mg7Ds
w13vVUHMRNyHwmHxhmONPpbeG1ywKlnCv3tFX/1CZXBirgTUJ6Bj4QzIEow3mvEraJ77juN9HLRQ
6dauUuuDJmiaWNGzKpZjNoWXKNecfX9QOB6uMnihNch4yAGacso8d6Mwh1Ko3EDtoM/BDpO+Ryg5
x+140Jre0tpvKS2URGnyIqbjbRtgBkJcIDGDg5WJ22iK2yQgVh8zJ+6gdNEK8GHjrul70Vbq+GAs
75GMmX6SHCJieI3R30h6ZQdoHVeGKbPiSL5Xy/BNjxbRlurFkjKeXCFvSxm8gvKivEQhMu2mdtSl
F13l7Cf3+2JQSdOqpJLN8e/OYNlNvPRGuhWPVLlTPKD1jje1zLl8VQah9EpLWqOYMRaV+3F2DqVf
aoqexZd9N+F8xGw+oAukOjcxLuj0su4GIqaJpHMPofF9K9tph+tnxWYATDPGMGmNzyr8lp/pPI9K
61iectualuBPN5HLI/r4mE7bQXiNgSe9q4W8U3AjV0S5K2QVs1kQRDZepiFvLNQTMAheE49AmErt
utzKdAP9ZIFhmcKU2lKR2UM7O4mcQ2pTcKROdMRCFexp+LVMpmqbdeArkfZtasNjO6PVZ3prctPq
FNXTpG9ZE0Js56WYFxfiFfaQFXaZZs+mmFiZ0HRHXf81iv3FxDBmBk03cEFb4pyBZmisLAPU+HWu
PKlR9maM01ubToZd9XJsS20KYcrAz+LK7lPdVuRmdGrlr05EWFvP8utYkbPWq44ep5bex7YeJK0d
JyiikUmb7bEMf0H1/WROIHaRp7/MTvuqVMSepuo01C/lMLzGZndpFPBnDKObSaisp73dTe9qMD5y
PGIT1ZGmof2+aGMymc+pKaukyNMJGSiwHRVOfBLs7pQfCTLaAZcvbxMcVsaYbylSWwjgZjBWB/dd
9ZTXLmc1m++b3wZkkZnIhBaYBFVoIjnVl7+7+CgLlg5GyMnN3PiO12tGweyTb6/MMXc9Eeum7A0U
HIzhpWlOoeF2aJwZsnM0HPdXtr9zmCn986aS6soYWwM71+kHGXm7hhOXb7eUrJbCBP+Cosq13mMp
IEA3ogadiKd+sTPIbyrGkwlynJEsVoPbayScOelN6CPQplOgyAd+KmYTpbk0EkFHhBsNta1lqqub
6aErdI5v8MwwO4hUrBh1AW7boPyOzorDUBCwUEQ8hN10CbQeQmBTB4EYy2sUjVk86fGM6+lBOv7N
5QJ8fcwccABa4GA9TqfokJxwo+87yHa64mqYzZ1J5QT1L/pQyC7hLa0kCvZ8r/qik534bWT0Q/3k
+CtjzJlp3TQHXU7f9dFLmz3Fy0MEaizjTDA8pmgWQH1/dduHp0FSTYM8JCTM/nT/pVaChFTwzrkF
2+qb0RxioeTs4PbJXW0wSFhW3RAJHWQShehFNvDWvqulV/TdlMVhfzGbm7e6hJlPLY8SIxoSNP+1
XXgcsI7KBNGChoGDoHgLkUXAUChIDHlSKZsQsjJL/30V7CYE92OQIrE7kuFm1MUbPeHxGPFM0GNc
mUiDONY1BVGMhhFag1ghaTmHtEn1ukpPa0w4XYyN0ieoKjvS0/RFKCzzjtgSpGxyu1as/rvwWrk1
BAvFQ8WbS970j9X+MT44dc2UZCUCGYLKoYa6W2JphdU0jxG0dPY9ZLtfZWWL8cUBfBxCrqBSQypb
QYhm3E+W5hDr60V5kL0MtBza475J3tExV3Mco3vRbFCrD4pzWl6Wxd//fY7Tszwz+VxkEEJAFxPl
SohPsU9n1xufdyPzngcshbiqFH1BRsBg6+KJg3y7AXrvc+cGlmrLh8yeecDLcQuWR9wYzJLkIRZW
mvcNsYPxQZlad04lK1Te9/eQZ4oBjoWMSqxkCnKciDfUQbKLHBRz4Ug8CMR7Zl/x5JV5h8ZAhtbL
85Cp6OIfvMDvkXKSfGRwudO6m+h+9XadgY0amqapJODMDPVckW9t9Cgq3/a3jmeCgY0K0zdlYeIV
Pua+EZ2i6r6Nvf9mgsEHsRunNKb1gmB0qqwGs+ypNnkgxHmN6gww4DURCGqNoksiQRkitGX5iUxv
Me+u2I4mfoeDIGj8E8llDBro6CijVUDaDl8+lOBAVXD69R0a8Dm3+6Zfr4wxbhYHQV43EoLbcn7X
2ru0w2Tsc9q5mvBl/4i2378rS6ynmWEAPSOg3OTV38pHqlIqj1Ci6L3iW/i19IqfJW+yYNPzViYZ
z0ulIhhUemGF6WsJblzlTeVJM9JD/xSNrUwwnhcY6I2YRUBQWOL5sUBGbopQLU7Be74o74nxRZt5
JAybqyLXYIm5LtJUy+WuDgHn2rkZvFK813hh0qar/zYBMrQ/XdCowhHEYehP6prylNbtoUDSKo9U
Py1TTjP09q2xssXEs4Roila16IY2n2QbA+4IKJozelloOyNtxuCl1rfDmJVBmVmcEokYNYXB0qU6
77KbnnBRNYld5dCvBjEHIpjCHkZruld546T7Z6eIzLedYT7KbDBH5CCeFukoqWzN1dv+l7Z5c6zW
x3zSpqAumSqBTZ74qqccTHf0CAajefXFzahlZYb5nmM5RE9QiJtDLe7C4DHnle95Psh8vJCOznth
WDCk3Jhe0H0fIG+Z1PkxCHmHwrP06RuOSE1MWCp1R2gf5vFU5E9K9bJ/LDwr7PURJyRSU7hdPh0W
5WIoT1oie/3y74oFq4Nh8EGP+7BqRpqv8JqL7oUnKhWbHynjV2HzIJbjBR9tJatnRwwKiaUxkFZs
wznEvTt877LS3d+5zTvquqCP/MnKxjgacha0uDlC+TlNHBNpsukiNs5ScSKV7atXFRVTojyGGku5
MYRGnJcJ2jco/RFaYdyytpB0PAl+7kU1lzVu80tdmWNcPOzmtIxnPOVzcpJVW2u8qnJi5UeWn5bu
rhp5ULu5kSt7jKOrIeTRIctN8/fDhUCRHc+38F07Vm54I/mjgzlDBXWyCHnhw/4Rbjr/yjLj/AG4
7qRMk9BJJdRWmL0taBsZoLNZjM/7hraXqBiyroHeT2QbcLRGn9VFR09ajQH64mDMd1IP/ccSelc6
d1yfZ4xBWn1pxTau6cPtRbhLX+nocu6T5+4gHrNfwdPkKu58wB0ycTqntnfzukgGessRVHUiiL2d
nkDNC92E4TdpsuL+1/5ebrvn1QzjniTP5CFKkLaj7Wj0IulxkfAJZ3hmGK8MlNkszBqJY/CInudJ
Oy5xeQy6r12oYNynmawMbJWR8ra/ON7ZsR4595WuZWDwmXXTNQ3BajRMLMulbeitRwaevhbPHAPK
YPgZxoJWlURSWl0LFotvfYiYSn+vTM6xbQc46u9zY/txKgUdTYuCsDc5oj8YjHXtTWmPIE22NAty
MlbzEr3QwrHO+fb+AT6vhplQTsBM+ly1aAQavvQuzYMmhhdDosIPbeRNjnXk7Z/h9ptitVImlGvK
WBxNDR/gh3w46JFavzurqTV/RDzS1/6N917aDldXJpkITh7UMFJy8NVNnoRJTCp8ldry3QLhq8bX
HnlJFfqNfXpfrMwxEDOjyEXmDmdp5nfLeP8hcdQBoXlpL85HyOp89EGrN3WA0f25774LVXgu4pek
iXAnmR7aUh0JtbR6DDnJNgpUe6tjEGaWFLlryYBQpb5JtJMi+XLt7/sI/Y4/m0AYokAqTQQ70J/R
PugbdTFe0GegyoKXDGAZVNv7PsYHAV4dU4lrq05mzqN6u6IDecD/G2X8UtbrsgqpJAydPqNErMu5
OtQXeh3wbtbtubCVLcYh9bYuSE65M6Q76UlCd0h6aqDpALkR13imE+3mi2RjqMknIbh9ea+A7RO8
rpTxzzTLUTWu8f5N8/thPhbSl5jXsL/9CVxNMLdd0mhqmYEWx2mjzhYG9LMrIMRsJUsRdQ6gbKP0
1RTjj0namWjyQMNBPttxf5n1i17ElkruecrE/wCVV0v0L1nFtHNfjLne4LvuHEy0YgbBvFUexSNl
p4HQ83/dQuayW6S5GXtKnJ53sV1qkVOnKO5jRp5k0tP+97ZJPwLh4N++z950WT6mgQlMVp8K2Sp+
tI/gAEQJTqMDKhjWfUTfy+iYJ9rKW77tG6fexnzs4EuXiIz6H0EdkFnnROQQuUaMdhADU5HBeKxU
nujBhsP/YYJZXi/MbRbhReIsy2S1ZmpHohsZvBEqChD/vJBPxfR6nCapo0kRGnplDmizBHe+1x/Q
THEwQkvnPYH3V/WJU0U08koVBERDYv4zrWxh4U+9b4Ulq537VEfvmmRU5BLtSSNkG7/rJQjjajv3
kVmav5TPKlI9BWRRkFTndrTxVsdApJHrUix0iDBn861MQdX4uMy8txW9R/ZOjAFC3GRt1oJWCIrw
4EU7qdNjEXq18hbElza/EZtHot6gSWbf3zeg8Y8tZaCRJGEbDQMWpoiFOyZFBa2c17job2PQ1nFs
bUEWjBFDU0xMF6kqs4tz1mttNFI6iAtVRaLTMAMEMmZP8/InHov4VvPtH9aY/QTha1vnlUGzGL0b
uI0X3VNpFsOZbN0vfxpH4WfzSi/U/C8eKf9GLPSHaWZXVVHs9OijMTZ5q027BzFeqzwqmOVID3Hx
ZeA9RbZP8bqxzK1TTtmsKQk2Nl3C4zSOpzDIHX0Wj1VcP+07zFZk8sfamHtHjjppEAYkIJMPqfIY
40X5hXJYJydeZLL91V2XxYDxmEckzChSJrFbjD/E+VZaeM0JvK1j0BhE85kMuRvEBsWvirzXDVpJ
3YAnGMyxwnYIipUxBxkUQ1BnvFXL44h5XRXUBTGPyGb7+vq9Y2w7TjSi73YCUQR6pE0MwKOFDYTt
nEIm51TYnkAySeA0FHEqTe7JwTtaVQfet8v5fjQGKIx6kcicISJNjt2xuIv9BX030N/kjY3S3/kM
udftYiBCVeS6DydALn39UQWd8mfgVK6KUpl8GP8q/+J8O7ytY3AhDeoyJDGqjNRe5wQnxBg3GLCE
lHoIpSja+cB7/m28XtafK9tyUcUNxhxG0CmJg6M13yvlEJlugzpqZ1hT2NicFW6HHdcdZdChl4lu
ygsSS60rebmbOKQAJ0LvaF7lK19TTrTGu1FY6fYsG2U5IQvd0BGkiRgV96eH/kO62uRK3vK2koGK
zMSFEkKu2wmjVrd6kP8WombXaahYBlQZpcadc8HjbOh2VPB7Q9nWC3Rkayn40pER6czXDBkm6J76
Rt2+iKV4bovRSpvxsiidr6XhfZcKnPkE3g6zLRmZEQdjhLEZZzxRwpD4IXDEo3BDcxXCkSvfyXEf
th8jI1XVpSawJUoNv8zR0Rt+AU3TJTXf22QAh923rrhvk86NzdYT4+hlf7epd37CA0IVWECiK8os
e6oWdgKpR6Rmyn6xgslZxh9LPlti61S8Ys4mFFxNsWwokIsTjYVS1sXTN2OaXbFS7KUuj/sL2rx3
VlaY3EUcTKDppXyKyvCkJJiLnydPlzgwunnprIzQQ129RIWyjNNMwPN6lPJTnU8nYWp5uLKJ1Csb
9N9XNtROhMyCARvGTf6tv4UsjYMeio+HIHXF8IlHWcA7H+ZqECUJY/AVoHrObkXB6zVXCDiHw9s3
5jZQlkadBh1tLWbwPvU/c83dP/zNW3S1Z9Q5VnsWd6QbqwhYLHcBmPsyr+90Vw6CozC0h7h6JkFv
SXp+2Le61f5GlJVZ5gpIqgqCtT3i7vBWuqswqIrG4PEjdUy86LFBeYhfROR8uOyzvcVelr2IUnKk
v1SmpxkCZo/ArBcex0qz9hfI8wzmGljiIkEGEC/dZfJaxUtBwhpyUH9/OZ+6J4KhnpQojShrmAsa
9li9VxpPkD1oIe2vZYtHZnVYELT600eaWFXbBtVMXKCz2z3H1rG0USYHPfXrrWpXPmpPpsOL6/dR
SWH74cNcSNskRA/t0s92WU8OyDsjS55NJzdUzrOat5UMcLSZFA4deBihlnkOOihOHxHlY5wv/Rf0
63/sJAMYaRVIoZHR6KD+oSWOCKWRBVMkw/P+ie17n8LK8UGPdxjw2/ioxdNYYrSsuE0HXlZ9H5kU
kUEOTMhqZiOgQWhOT2P3VeeN4XIwAmnWP92uFPK5EWRsVnKRPBn8FLNgCQtI+MsjFTcIQIz7zp9L
5PkC854ccnEcowmXyDJEziAqflsSW051qxq0x1IPX/aPimeOAQpizE1vtACl5ij/bMZfYXuUh3tD
5lwj2yHab8BV2A4KZZYbuYng4kpul/HrWPoGHEMreisOboLseekyJ5AtXTjyGwJoH9c/R0wK21kx
DWG2qDRp1SunEeJ00k1eF05aVVbaH4SgtmvZMmvOC5SDHx8bsrrYQlme2q5GTJpCIHk6Vt39QpPs
QsSJOjYDfoTeom4omG9huXC0smjiiDbclLFspYMzNsSK5Ic6uzFMK1H/BScHEORqjvnq9CKpxapH
Li4yFrszupteRc2n7yoLhV7PaOObSRetchn9Rqxw002ci217W6/2mY8Sk2zxIFb4KJvqoelPk+pn
SmXrBa8NdhvCrnaYz7BZjCarK6ALaXQ7026MsLXlxt//+DYXo8oimPtFXUXC8U+EqTp9ImBKRpMc
WNmT50wAf4U99zwqzO2Pb2WHgf1Wj4K0XtARQyVM4kNNiUYghA4hEZvPl7S5cytj9N9Xjj+MwdL0
KFtgvqW14rQGvU50CpuCM9S1VaLGfNB18xhPLMZSzxUBOb7WLb/h/zeGo9zot+ERmQrkKALT2T8s
7i4yrjdlxBgTo6KDV8ED3UXgs42PjurAhB6vBC/znIP1wDgyu0hBm0EgtF/LghxG6Qk9Px7p6mNl
1Ld9IN5kunRflKHdSQhLNOFihKbTJ++VDG490VpEK55vq+Qmn6CG2GJUVBCcIs4eZDn0zDg9Q0bd
29+kzUt5dSjMdZLGpljWIcgL8+wgVG/18n3/9/edCzN9fzpXn/R6lxig4m2q2gkD8LqSTrLVLuN8
mfTv/HRl/F7Hp3q6kI0gxUZ/qUNUy5hPYuFr+eNcXYw2sefgaAbGYX9h29HGyiLzQB0LPTCLGN+o
SBlk5dcWHcKC/R10QE/zF8wnu/Mbb3KaOuzeIhn4yUwQyhgFenRbtQc/80uCHr2BVBcyBK5KnjkL
5G0pA0IBqqXos0JzHPErpz53DmWrkqwosrK/dLtzVTc8onkAZA/Fy8CTmeT5DQNKSpwGZUERMBBG
p0tUK9T6S10WnIomb0cZTIpFaZT6AmZk4bYhfpJb8/BE+l9GwQEjniH67yuQjUijROOHRGFz6SCH
Qm7N9l7rnlJetmur8WIFs0RkYChe5HoqFnxxVKrH9JCRTTz1lmag0fB0DyFlh8r5hV7iB+/FC49w
dR8EP8lRhGWpJqqIZJcePurFTd+j2epLwBsE4OwmG5y2ldaOsoDS1KK0lmGejelrKL3G5Gehc6I1
jh+yoag+CVEHOifKP3dsF1+MB8T1IidG2n4wX7GEjT2FTozBwwUrlaOBWCx105fKK28IRoMhzOYZ
OkYOQDLo7n/h1BN24OTjwl75ZCH/PzRrl/e0fkkbzDZID0kGtATdWMHZSY5nfDTNrayZVTcmdQ+E
HtNfdeZX6s2QnuKFk1rmWWFwQ+1JZwwznkdzYGLQr3CkOrWnpYCYPZcflMLt3v4x4IE2Gc00mg6B
UwkFqcXJIYOY29+XxqpuQSfr8c6L54sMhghamy5BR3ew/E5IdFdChqureK1TW/IOawD56KRZHdQY
1JNg0HZsyBdnVu8u3gKRX9S4j8ILFUCRTrjdLHKIMAkjW2B95LKk8zaWCUrkpcuXoMbNo91MUPCj
rJoRxIkya7GTQ/evJkTXK/6A1NWKBx1EIsUAyKT6iLS/Xi49gqanxTXO6Z15HHjfAuckP45gZVAp
dbHPCqCkMc6HIicXpSvtZOD1V22bUVEd0w2Iv7OFWwMS4cMUAFYmUOqLY+5JBCrRas2BL54ZJhJS
IQeqB2SGwwyO3t+mxl07/tiHKp4J6jGrDWuqMS/MBsk9iEg9QRjvArZHK0wSb9/MPzwZrjvGxDyJ
jrJYEw1/ewIVmjbdGQ8vKmia2bxC4z+8GK7W6KrXqwrNWKgyEZr0aXQvabWXg+vCnGtnGCpHDWsr
6wsvLJc3Kr4oL9JhrIyH1gwOst49ibF+X0bQl8BgX12aqTVq012X3Zt55reZ6AxK5aO9zm37wi2j
wt3fqW2cvf7pDPbNjWRGqAJjFC92FMktQ19enHHmRE10uz8j7NUKi3hB2uBhjw4HFfpAian9qub+
aX8hPM9iwyVRWlpNhWfFGTkQ9E6YMTmUIHDcN7MdTINdHO2+KiqrDKSVBEdKKmQOGsBod+6JcDAC
S5I8E4WM5VFveaKv2wf02yBL/jHnS6frAt06yGjUrhJczJ9Gy8kubZ/P1QiT6IeUpyTKeg9ONvG1
7+6kkFME/Ifv8WqAgZaghNbIKHwEs3hjubGLj0J6/LuPvv7LfN4/pO1eQPVqjoGZsRv1eFxQ2aTy
BHhm+dEz7SkLT+JXEb30eYArDxKoR43X4rAd0F4N041eIUGUxGU5F7jxApLbTZXaWmrr+a+8vw0a
Z3+RPMdgQCfNwqUGuQ4oA6LprIX5KYlHPzJHS+lGjineqhiQkIUiSsUSdSCBuEuBTJnqGv0Psb3M
C8fSR8T/GSmuG8gghZGKVWbSXspmUs5xlnqN/l2pGmusW8skamf1UvUj1SMr6Htvf0N5q2QQJOlR
t9MyOqMQ3MeZM8z34YIiQOtAPXbfEu/oGBBJQcekDw28ZKgf+tSfq/cQscrwc98K9bWdrWTndIZs
mMpcRBNBQ3I0o+TnquRJeG1NyCDi+n1cLF1uqKE7wTBSxalKJE/AKn6gbCbCa3qhycDGT24WznDa
dovhyiQDJb0A+pQlQFdPJV2a3nRMcggxJlPdE3IUjMLqY/ynuISnecJxj08cupEaCFqO6CgYdGvR
zcLC/lrmKLgC8KQLJc4LaPtCu24tPd41lKTIM4op1pl2Fzm9FZKTzNWA57kIgyEZaiU6xF4paTRa
P7waHVLi6AvgmTyafnKOHbTx9w/7bvkP75Lrwhg0Cap0nOoKKa/SlU/pr+qYu6Wf/JVhuBEN27Z6
W7lUpmR6Hw/QEfV4A/qcj4+l3Q3quFIqqj+PBnikypEF635FeeUJ0Y/9hfIOkMGTrOlLbaQHOOZu
PT5Es1vKL/smePcqYZBkbqW+TlrYoC1uxEayATuYnfsLCqVn5bhvjbNzLMduIhfoF+lhLAzcWPbF
9LbKUJnHl7Bvh/OlsTy7fTGocpyiwbPNXbM7SgRsdb1iaeZBwwDlvq2teZI1gqkMnETS0sRxhkUZ
gzM4E17ItZ2+lKcBuovps/ogehC19aqTgNQpxzSNQnYAmu14L4w4TvMSjxRKQg8GWU8BxccjErIn
WuYWLujf27fI+dxZ6t28aY0+aVFbK8tXdX7UxcN/+30GTuQuKcVyoO8gDYcn9T4Kp5xN2/yooBqu
SjpkSAhLF5eJizplGa7OsQDl7lcRbX/h1/1VbBe4VjaYD1fKWohfR4ishi+SR9zwIXJm1e4s1afc
mQlInzkWeYtivmJM/AhCRsdx8sAtR1eZj0ThHM22n/9eFIYM/rxO5m5SA6XH2Q8YLKXMsIazgKmL
CoC0DmUlEY6lq/njIeec2HYwvrLMPC66UsR0DCVu7/vxkghfB81w01K3kwkZNrEOHoSWuNIsnsFY
8hMxHiJ2w3DgqlY/NY9xVB/1ULPGLuDxe22j5+ovY759NVnaidD21Q6ffnwAHwNUev4qv+i+4qZ3
CS+nvp0eXtljniWpaTYEU4YQkAI1y8PiTM/pKXCm0FpuKY0ZpiQejHPs8dJH2yWulV0mlCgImmGL
BWffuuFhvKFiWa0nJ5b08HdHjXqs9X8jEEGUlVEGDPpJrvNSx5c6UaJfO4ovA450bI9JygsJqe9+
AtKVKSaiEJu61uYJEQWt4KUoEJNjfqTDO7x++c0bcGWIeZ3M3TATk+AZmype2Oa2odhG31qpxomR
uJ7CQBBIOEmioMjs1C7EcSnzg3Brole+cas3xQ+g1EPORshlxOZAn8qqkIehFEyLhiC3+LIgg9q+
pH6EFKriRwftr8zvORfS9nPvuqFsAciUlDaTpxxkQvIzBG3i0A1Nu1ENRyi/DdOt3t1xh1U3L8GV
SQaOerXQZZXKPenoQwqkt1DjhEk8AwyqhCrJk4n2Z8rGUzfOVlC/7V9QPAMMjOiIYE0jBtlDnkte
LIRn1eBSH9ArZ+eTYqs8UCjWupGO9MYzWFSsyQtv418SuvHAyu5L7wIco7OM1IMunMOnFt+MAFdn
xGBHVKdEEqgKdkyWn5Fgmtagvtaq6o9Cj2mY2Xjc39EPJeG95TIIohWjKokJbgLlrs0sWrlDqyse
si/Bof2GMQ47cnQ7OCavhlU9ksOToFjp3X8LAxDh/HlFy1I5E1LhwT7MT+Ki2LLyauS8BCYHwtiq
kBr3HWqUiM+C6dsgYgRMS6wp7Sxicu79/aAG09J/ribMpSRpO5p+UKE5qcc2WLBcocu9/aPjmGFr
PqY+d1Vo4OSmxm01b4ieo4rTXMAzwSBGMUf6Usg0MSQedBDDloHf8vQqOMciM6Chm0oqiQMqSUnw
EEB0cTqgHZ+bnuR81TKDHErTyGNVIhCgc9/p6W/uNoS0/r85E1OWFU2HSiDLklSo5tLOOR42dXFb
J+dhOda8mY/t/bqaYEKaIBaEuk2AELVanqUlchuyAG0Vq+543Do8UwwY6TkBU5CA54BQPHRg8hnr
yEV87Taos/+3faN/ySrl05b5lEkqbg7dGFylG9xKEaDi2Ln7ZngLYnBmMjqxDwVc8mKIOLQ5mdGh
DM4x4XjBtrNdj4iJYRQJQX8wgOUxlb6W6lMq+yrxez1Fw+r3cvkuRTySmY+P5DOKXy0ykAMBjKmJ
coScyVH/H2nftSM30jT7RAToWbyl7e7p8V43hDSS6L3n05+o0fm2qRKX9UOLxepGgLKLlZmVNgKx
Ll1Jq/F/4oHK6W4Bh6n6RqNsWtbCNJmd+DwKk21P8c8PYEuuzWxUUZLiBwgy8CwPYXwOuSWf7df/
IoPxRrlRYRB4AoiI9lgdp0eKcaA6nSt68ydh1HjgoQDQe9r5qixHGaZ+O6nLgcFC6m+57pHsm9zf
l2psSeO71nE6RRzdZKuswSCDe6NFKI/NOlM7GFg3WQDs0fY87eRdFeNAMKmTmsGMUD6SrSGqrKR7
aFue6/iX+PZyWYzviMoGcCF5Q9npRXs4tte/0LG7a960x7/kshdJjO8IljhZBAPnybAV/RmoofNs
iaYVHVIvec5f930IVx7jRDQ9rPTZQC5Ld4MiW7kCXIOlXaN25fWvvEVXngoyroQQsTF6gPw5gn7s
ymM8OWldWEt50wIzSiq8/bNxHBdbVFWKkATAb8Ts0YmcJNCad67q/RU2NhLkf26MLadGQ24uagm7
6kloj+hflGDBGY/7Z/mXTPIihXEXJkAfBpl8PvnCR3aMH2iZnzjJbE0n5QQedc88xp7OaSj/SyJ5
EcvEM01FcrGcRjqAQQvTmQOUaT+1Vcv0QdfiqTx5VN12nBRbS1XMxBhjgjeNRjatLX0DkscBE2M2
AnZ3dLDhfjDuljteDZfjrtiK6hxGpThjWRj41m6nu/FoC/Ip6Z39S+T4qj/IzAQ5zmXasijmG0G9
TjFc8ldrFytlZNzHgPpJEtA13RTB2ngUJjfVOfEA7xSMx8hKTQZ4LHqFWTcd6sSwRDKjaVdxVIHj
KzTGVyzgwcpFHWLmGS2z+EYKFqBYpncRDjcCPUwSeGsevIMxYUfWLir2FXE9SvMIRnipvU06jgbw
3C2LEbLoddoPM5YSqD0NxwLaXV11VniHwu0dz5o4B2LnzbBsISrAPsSi/XhFkOgnh2Jy91WaYzgs
TggRAY7ZEUDYGejwVU7QOhpKkqK9L4V3ECbfUZU2iXU6d9QFp7y/RWE9Sl/2RfAOwsQRYTF1bUwT
t1SRX+RhSq1wuouFj37pn/clcZ4lnR52lR2EQEUzSQmwB4q7qRxSX0E/gk9LzvtmjCeo4qEQ1B6e
dDJPCmB0xXe55Ggz7ySMJ0iMUpeiCWSdo1R/qc0XxGHnpWhuxSw/FKFkNcJwkrltne0q8T9PEgsH
QhoKrVZitCQ66yfhdboa7NkrUM0xOG8uxwPpjD8YgjYyZwVp3AzmU23wJXIfCpltiMc+PJvpt321
4D21LAiIOnXzGDdQcpncGIsjVU9a7EXaiQi21uiWNvcWIJfH7jkWnCrmVHk4Z2URQDS1qQaA+UP9
0QpO9Rs9KO0+eanGs5idsfTs7R+Wo5wsBEhaKpMZ1TjrpPa+Kc5WlSdHEDFwxHCiCYPxG4ZmYPGi
wIOxKP05rr/EDfa2hOA8BRng5SSONN6hGBcS932gkxAt6Cbz2vFJ7Pxc/K9KwjiPQA/FOo7w4VS/
BD1k4FcYtyBP4wflHAKS3GH/nrandC7xhMF4ETGfzEIbYWyds3ial57Uo4YmArD/nMDdl0U/z07o
ZzDepJ5EKdFpJpfOsS0Y403eao/7InjPL0vOIutCaegExyFf6JhT6wuu+XX0DITP0AxOvZErjXEg
IIDNzZZOddDHXraBsewETuCZfoHQmXdV9CZ2Ph9hGsOq2ESmpmP2UwOGDsqzgY6urJZYRvyx/xE3
vT6AOzVT10QN+Om/v1+zsdSxpqClQDPUzBsOKbgokxOv+Lj99VZymNRjUZpMiOgDRllQwyugaPnS
A9b5kMIlPwzOU7bdV19JY1xFoehKmYnQvgRZ93ydeTHYuyOafJym18qdfqbfG7vwRdXnJcWbTmol
mXEbizRF0hQghEJlWh9F9Jne0sAf1JuWv8mxaWMrWYz7KIxU7fsOGplHNoHvSBxy1J+KQ/Uq+dkN
bbUOmr2vLtsuZCWTcSFSASC5CBuicCEYuHOw03wfgGiicCv/r9K4lSjGhagmMh+wPGGmUOisGnXd
LLwOGr/kAchyz8QkJ/LcpcBxQnJCLTs/0Hm34mD6pYMzcVzw5su8OhPjRGoZ8IgSRXcKxq8JxfcR
WzsN5jMmQW0xLQ9G13Bige1Jj4tItptLmngZ9B4z+L0NPISvdJdKVq38ujuAqnp0Qrt8DG701/GK
N+HAUc/Pz74KjYuYmEEqmHjdSHpohvxqNDKOOm4+0quzMV5FymupE2TYeSGf5/Kha28mEPrsq/ym
K17JYHyJQJQqEHIMvsndGTGcLv3M5Kvc5Lgsjh9mW7uB1mZaluAta5LnRD2GIC8Wo++VeAjn71pz
W6mc8QzeqRjfEfa9gv0YQCI1M4aDFc8QFUszb+T5Y//r8Rz/ZylspQUJuvpxncNhLK2jjB8CgtK8
t9Lsm9n+oKDbwPY2ZisTia3w8nOedjAORJHiBqs0EBJkflx9M9MQC8jcavK2FFNTJA0wdxie+/0F
LUhQD70OLyyDui04KQfBXXzzwbRj+/8TBBgWrxawfXsXmYzHirBFVZq0dgL226tFNBx1Ac6gWlU+
iLv+BrrFuMhiXJY6Db2ipLi3vvw+TrakXDfG1cQNEDhHYrs06tRUyD5RlB/RBJJtdGt6S/NaX77r
vdERz+lxcTv/r7LCy+HYUflkTIdMjVHBkcyTKl3PY2svUBNJB3zcdSLxZj3/xRn/8zHZtk2uSEKi
xhghMiXLuI1vumN/LUBTAqA4g6kjfh8dxe5v+XDY2wnp6qSMG9NHLQcxPLhisRvlU/ym7lC5uiXZ
IkZFQq/neObtR5XIoGUGLrwIqunfzWIOglBtlgrlhOW2Cguwc9ZWOyo3gSCj3oN5zXROb1Ml8nVj
PC1k+Qt6YQDJXORTfVv5HSy5LpHeYj1Tnw4zuGO7OrGS0Q3Fr9XfBUUE/DuKpmomGE9+l0UICguL
iqaB6FdHw5sOxVV5xJKyEzu8vt/2Pa5kMd81EeYS3TiMVqg+OdEhfThu+QPcpG7hS3fLLU/gZsSy
ksd+x6lciqnGGGzXn/LpXTCe4uUmyD0jBMlLxCkTb78WK2mMMyWZltZVMuKRUKsHrf9pBNHLHFZP
nd4c1eRJxNaT1aSCXSJm6lIMFhTawHnvN/356icwvnUUWrFKKVWg2n+djZdicsTK3X8Ued+UcalS
RwpNSeAFhri12/KkZik2I/PjqH2pFkttOW8976uy2WQqxKNULqCirgHxq9vYSgN/c3wuj5kb3WvH
/cNtD7ZePiBhUsoJIBlqZiDVI8+9+2VxMgdbmO/ke3pO79rHzO+42TLnyggTBqZLG6rdBFjOAZMg
c2+biQOOLo5eUNX7IyVfHYtxoGZtyPkSg1Qmeuqb+FHof/SlgLnZ6qzkISca5B2IcSihWZtRX8qo
Ki94jOT+owiCJ6PkrRBuBp2rI9GfsfKRqOiCKNVATXTRD4v+1QT3T0Xs0PSyyI67J8AWcr7h5iO/
Esg4k8GY08wUYVuhaLgt+EgAj+wQPfNkYJJz1JBe+t59Ma4k0YCOtKQIKH7x+mWe+l4cKAt2cgq4
2+bbMwWrkzFeIxfBijPUeO7SJPKTbrIEOQJ4H8i3tOk+z/HUauW5MnLbWKSX/ZPyFJPxJh2qrnXW
4BbNtr4azXNYz3Y1YQVDdNWJE85vey6TKCZmBw2VjZdGZSDY4cermlSRF4LZpZ+9JDuR8piowAbl
uBKeNMauo35qkz5EBrmU95Vy1rF7FoLMSfeH8oUMPK777e94ORtj4PJiVklDE+VAPInzaSwKZyQ/
QVpYCTx8q207uIhi7LvLUf9XJhToJ21wwyWwsT7jLZluzZrEeWu2Zw3IRRZj5G0jJuD6xpPaOaJt
eIonWLGboybWHOY39Kqs7lobLV7y/y/x30UsY+qCIMSVETdoLJ+ro25Lh+EQHgWfXPFjW97XZCw9
TQJQTkiwPWnyytBT+/tKwOghLzah79afDuVyIsbEhawISiIiV4jE5KAC6VwdlmtK2aEPwHeXJmxw
RGMJxvvQa9v7ap5/7Nv5prcGw6OhqaAOJOwaQDRGSR5KBEoTPbfjc6Q8a+LXbCzdMK0tAEAuEQeI
dzvWvEhkS0dRIEnTRNk8NEuOQJsc0ZERGcVUzZfcoHYxY85LGzaNcCWSCR4ifcnFxEA9GvCg9QEg
OaCHrjzQmqFQ4Sj3A+bAEeh2isXfe+CJZryN1smDVOsQPetglNfdcDyESWmVoNnUs7f9u9z0bKtj
Mr5GASu6CsZ3vLzmVxXrXSgYL8mrKj5ojZVFPJyt7ZPp2OtRdQOws4yBlL0xFcQA6NAIgEZ5vDbE
J6mEO33NNX//XNSZsDYCHEJA3eBtkJEN/R5RDH0l5JWB+uay/MRaoCsqjQUyVo6UzYB2LYZxLknR
tADQRUAr3RKfgk/GvnFNU+eGtrI4Orn19dbCmK9XyTmZpxxWoIatZbRWXsECn8buqskXTnzEPRjj
Y8ZZLfQSby+m3LIn4DqAawmhw5sMiLKQm0vyLosJHHowISYRLUbUpW9MoEPP7vKWU37eRMxbfT12
oK6IE6BHTriqzitf0hfZjg89WkA62meRE4NFswHOFsCgcic7qK+8+s7m67cWz/gTXawJAYk9AAKQ
jCigRgfGyZxY5FyeKS4qnTau7NCTH/btYMu+aTmAAFYfC1ufnnUVWWPCOsX0Fm1NSk8SWawxvpnB
HRcNt0MM2C9usEsDhj/t7iKPCSgkIGREZQx5Wlb4sbbcB0v3TYgAcJoUZzFo7vQidqb0HR30+2KJ
XbEpTlX9o0oHlaPCvF/CeABxrAMjTTvUC9C1UcqPwnT3P+221l6Oytj+2E2pVht4hsX6mzL+wDSv
M4Qxx+Z5QhibV/Q4zoMeVRYwpFphKVhF+8ClHt+KW9ZKwhi7XMhJXS/QTZLEB6n4UgNZRY/JdRsm
h//2zRhLr8eyVlOK7iANpTOk+ikPtRdzUHkoxPSJ/FMNDVECWxwxZTb1D6uuC0wTLTvlMTsGfuGB
RkI9kkf9g3YjCS9i30Q6UVFc/J88+ntWZpY1IHYw6PRQg83IxdEOyyH2MVrq6R+UCiF0Wk5ItH1l
F4HMu51VtRymAor9ofpOIrR3c1ua3wzeqMu/vAMXOYw9y4YRLp2EPKsvOgfLYVdFVZ9I2ni6lt+M
YmYTobQDHcUibbhFZ92R6/Dnvs7wjsoYsqmlHd4HzBtqxeQXC6rw2oc0iPaojn9lbJfD0l+yukUh
CxQl1hE0TCrgA1AJjy2BN5C1/YhfZDAGnfVDO8chDDoJXW351oOco/tJMBig8hZeth3gRRJj1V2/
lHFL957N8TUmtd1LPMq4TbCWtdoz5mwsSdDKKdqelGqYhj/6HXla/N4ZXnXQ/47OBMgA+cY4jmj5
Js86z+62VEM0DeAeGhiWB/nS7xcmSaGk9D1ccF+/NKKjKo4RPJoTx9Y2myVrMYwRBCFG9QysjqHU
HQMtcPjFb+x04DpWfIpWWfljYptHXpOeK5hR/SgsxXbAmrzT6OZJLwpLXkLwRtf36aRYVUo8U0cV
FXlBXHdv0vxK8tiX9S/C0rqmin0BHTBjCi+03rz19edgzKSvOzVYBuQn2m3tijfR0bQmBzTodmiF
VnAmd5SXU34kVmAFr3yA1K30cy2esSChyrM2ElsFMzWK1/t0Ukj+P0y68sQw5hORXh+BeoenqrrH
OLrZo69ZX5eSjZx+aW7j2tl3c9zLZoxpTk1YLMVRSzAZgXkWN/0RfZslBKUUHdi8g/WYjwqgWHmd
lU0nv/qibFm+nPJRURKkfnQmiiKjBo5yQ+eHG/Q5peP+ObcimrUwJhCW8mBuFRH9v0VAeeJLWV8T
XlK7GWyvZTDPcZuRFDzNiPVFf3Bo/pJg5Cr71lnlkXgpZgwTrPnxJg15B2OcUYRYMCuXCUunyaMU
fiPlk6C873+7rccDubOpA+ZeJkhvf/d3RGvkSm4jTCuUyXtXGn5cow81t42thPWtASBRzou49Yas
BTIf0hgioStpg0hfDpWYWXIfWvtH2hyRW4tgPludG1OL3IjuLiRP4w3Kga9jZaF5edUcOpeCEBfY
Qz/EDgbN/0rz18IZz64mqRgsBIpCOSd1O8PoWoqGlOyVIAhXOO0v3u0x3lyO+sXAlAa2GrQHcTqG
3Qn4oHXn9gEPI4t3bYyHlqSxaCSamlRKZOnhC6bV9m+NJ4DxwUYN5lutRRSz9D6JX7jYc1u2tL4X
xvmidBMADFiHL1K8OniIpW+gWto/Ak8E426XCrxvYQhz1XsltJQ6ejVGTbCmZXzeF7RZgV4dhq1e
mkHXpxPVcNUfzrk7of6snUQrcUOHB5myrWLoihga0XXsD/7uINS46IKwQG8wzP2oulVT8N7fTV1q
RTwq+s2arCT9I4pdLOiMrBBjkJs76rVo48Gy4ciPH5pfPoG+xik55Rv6w9mEbi2N8XxaELaaKuDV
oLS+ra8fRzTQGp/HHrz5FK7lMA6va4Gsk7RQPOoQVDpcDUST8Fwfcy++5UHmcaUxvk9JwR4VUUJs
tfheRGeCmYbscZp+ZCqGraVrInllfd92h5CH/snRE3ZQRI0aIVVaqOQyXy3ZtRo+DzHo9IB7m7j7
2r8Voq8/KDXDVU61LC0ipwnZW4PFwVROD1Ngfl3QnlDr+GFf1GYWvpbFuL2KFFOIGdNfl6fb2HQG
W4t5M9+2Jar1iERvlOqvvMjFChhHSHQD2NU9RBbiXam8iskzEXn+g3dZjDNsAzPuTBUyyswSXQr2
JB8p5gxdmiAAeyLf0OgBBCHvdeTJZZyJOeRKphQYuBtAMJvKg6fXkSUlpbOQzFGT6W3/+jiawkah
YmiQPC3gUMTwWpXQhYysufankZPN8cQwnsQQ+hIWjhmNfHIS8KnXxyE61DzT5vgrdhJEXdB9Mxvc
2Xxqjsqhu6IgWX+3jrfSeMI4EDGU6yaQMROsYScOYzUYjUrv96+FowWECZG0Qg6NXkRyIJgWiTQ3
CO25PdXyw2REHF/BE8X4CmVu06SiE0+k8eLJ7Yf7LDx2xFZ1jg7Qf2jnNSGMoxgw8VH1FV6TanjV
6tyZFhf80PvfjSeDHnbl+MygkhSUC1FMSvCKlG99h4S8/I9CGNeQTVGa6SmGmoVK8NSxvlGz+GEK
0//m5Vhya0Vt1HpOELnqwIGZ4w9lVLx2Gpz9L7bZollpM0tsnRdEjQxAAzvNx+LNLq7nPLu6vRwE
u8ut4WS4s6d73Y/ws73GW/Og32pHKUzGMYj1FNTpQOB/ckzOkPEA5gMnr5ejjAVJPSGWIre8F4v+
m3sy5d+VZJDEpZQ1nLhzfgEhBHfdqT0DtNqTOWMDHL/HshrmRqsIiYkF4VRALRxftbzp4ttR9PYv
kSeGcRejOIiiGKKhXAGa0EBEoacgQ886e+x5aDDbScg/b6/JuousLYRaQxDTGr0bZtMpanmn4Ylg
HEU1Zqg6angsxvE6Tc+JwrkUXgT4B2KtGiSgTOpoAoo2hfM5neJPdnZTYnWQV3vmxex/cF13fbtE
UAInfunOmGY45fZ4NwFOG1rhVNfc9Tf6/OypNxNBAAI97QQVN9TBlIFT6RSPodvkVorFJkxPAP/9
+7727T+76Lf+bk8YSgGjJlijHeBr38jRxzRWj80cXxuxkVilOd6Mw+Kn2ezui910HTKSIQWbi6rB
rl60QHZahAqvfWJa6nwKsLmY3UvpYak9mceKtnnElSzG5WuxPGphY8hOQcKrpq+sXCqfVOObFHwZ
B9ktyK0A3OP9822+ZSuZzD02mqIsHZ0GKDOgPlh59143j38jQpN17CQAI5Ud06/LkqhGgxq7oADr
3Ry8iJR3hsLzgtsGJ1/kMBbdDPOsFAmuKniujqpNB9eR/qsWUGDO5S0XeIkq3B8WsBLHRAGRnIfN
UAy0ukXBZ5NHDIj44lng9wroU7EnidELoTOnXstmatvEVxzlEDkAS3XxmJxjh2fZ2wpx+YqMQhRq
npFoQr9Tbp8bUbwR86cl58EEcYSwdZNgUjRRpmS/RXE7Dk/J4i6qs69127WZy/18/v0qSutB0SMF
bYkq/3JXZletAFYgm5gv7XwnT48GfCQwxqLlb+LPlVTm2dezOA0LDUqYlj9FVbJy7UUoOKHhdja8
EsLkBl0gprrWIJ4RDqCuI6fCi1DcbD+60GqdwQUAxaHlFdW2ndM/esFuD0ZjUhXmBEdBUUhan6BM
Ex1A9OHvX9tmorA6GtWc1a0B/btvhxFLg7LmhMNzJH00IwZ6jOsyP+5L2n4yV6IYfxFpRlN2QHWA
AdOCEIWqioF6LPmCj234B17Lj6fzjL8QJDEiweeGhPpGgsga30weweBmowkzcf9ztSzIq1gnAMqg
GV12Jv6CZfvQVe+ExerAvFfdiFZlZyBmyZ55+Ifbr+RFLuM0urJMUp3mxPCIdoax6SwOrpRg9JLK
bUvhFiAUHDvjqCML/yobUyMhqcDlzbZRAh/uUHSgRw8cOXhS0kPEBZncjH4vn/azdbpSTDMEgG6h
R0j6si9F9RjqfkSciLdPyjsW4z4SAKiOao2wapqAxiArGMAAeoz5XWwmOwbv9BQRdxJajtFxVJOF
h63ksFcHTFs6KXk0yUGRv+Yk5gQavJPReHz1/fIwUHsTzS+UyptjCjLKxo0OOVhs962ad02M/1DH
PA5mAy+LnhyG9jXWvmmpo2J6eV/MZh9yZWmf1ICr40yJ2upKDOdBcedA8mfV181V6Qs2iaxPDHoL
Q3KSPb1z5HL8o8x4kWVRVXTVcL7Rlk+0Nk95PcPTYA1YtBcdylrS2OMh4D05VPF2YhCZiUGmUFj6
iZK/03QW7TQHDLeH1qHt+dCRua3DzexsZW1Um1afN04mZchGVD8Ma0a1t72erNR+753kIB6+A8aV
81U3k/WLOJZsLyrCMo6mT+VUvMJbDtiJUm8x7YuRsoIHucd7vhX6a1aHK3rw7kUT7nC5BSkeAtXo
sfbn0cqs6oW2PgDwz4Pt5KiNwviVWBhGFUiaWAdsHDCPCYEnpPej+rOdOBg2PEFMaCIWyJVS2mUZ
0J+cw8diECyd+LNwJeq8ltjmGuDKCBXGp9RAaxpmHd6yOEsg0km86tMEFcysWZJNwyCsV2OeZl9b
eEdkXAy4xyR9DHDECcGXPOrvcnNSohJAypJVFelhX9q2tqiyCoIJUcEfjDiAzCQkyzGnV6luejP6
WGu+nr9nVovl2FNnJ67pcFckNnOblUwmNEpnRGBI5miNW/FGPwfm/2S3x9LjDk9v+pWVJMafVUEk
B7r56c+oLUS29DpYhm34WEzk7o1uvnOqRoimGIaifEaEK8Nr2nohrYq4OdO/CVhPlWNLkzntTJ4M
RieJrEe6FgMKOgJ1ALYdu9YjGKLcV4rNeGt1EEYn9D5ehHxCSt3M9U3efY+k/rnsm5tKlG3QSx11
bm9l8/leSWQ0YsTiyqhH2O9QfQrilPqjR4eIeM/3dlC+ksPoQyELSNxqmn6CG6s8xe4AtMvhVJ77
owgK354HvbJdNVgJZB42nQhhLwbos3Seltm/IL4wui9bE/YF+On15hantJLHvGxZOCTKVMKcxRMd
qwwcOlJH5wx5nDXbIcpFEhsiD3MJcOhgQjvsp3mrebJOG4t3Kg7WnMJje2zs5Evo8NIcmWMAbKC8
YHiJ6AUio9odnOaIXOATsxSlYkd7HQ7Vtx7vuGQTr/Oza+nddBo/vA1ueCs124/D6vjMk2cMVRF1
EyZYKTkQ+v0YuxNCRBH5m+YD2NQnN7W7JBzD5KkTG0qnUjKNZQI7iV9+8WIKbnfS7rESjJkQ3rfm
GOUnu8nKn0VCK+ugd8Jj6/1CBv0/GuW2k0ZHSwL/mqSzM/c9EQApMmMkXWmcbHrRp8lqazsc3VT8
qWAKpbZnbAOnuRUtISc024znsYz4P9HMLSq1XutVi0AwJaObxH7SGrZSYhiVh460fXOAItZQegSN
A4v+LQpaqKWUxK4wLdQDMFgIKOmH3ps9ESrKc3SbAe5FGruzNGbjNLaU3jk20fsa5YMkx8f9R2Lb
l65kMHGm2MpFFqIKRimklze6KxEcu9kZbMkWQDVY+Ob3fYmbpo/iFq7LJEi+GefdDEDEFXOMFUix
02knYTxyE+TNl28lgnHXWhQg6aL72kMcnKo0tbvxoSkXXwdLnDmFtiwtHA3cvqnLoRiHDWCLsM9r
gNYWxhHruG9pHj3vf7btQcnLoVhPrQyDorYK3qAEGy1wVX76bNzMGJW8MezBFZ3EFb4XPqDbKos3
zcA5HeutDeAzDHWHMcmqra1exOaaxPl+n8nTH6nj6nSMCbeoCyUgfqXjePiIKtYNzfpOXFI3GRJb
01/kpT21qXEAPNPbEoFeosAm31DeqvViAfTnThvCg1nUpSXlKbD/Z8vQlDsRAK3aYLpmVZw64CEM
yAIUWRetTpauqgAlqIIMlprXnNNsl5UBZSmbMhDbDMKEXuoSknGgcE6yXxxBEnkKDr+AeApwi+zr
xabvW4liYq4hHdsGjzg+nGEXilUmACW4qiZ/X8q/OL7LiRirFbG8jy4uXFH40rv9jYSRFukLHcJL
HQFrjJxDbfuIizTGgNss6LtWhDn1wmtcS6cmkjx5Njhp6ObLuPp0jNFmfVSPKs3RBkO1Y81ZpLOE
Af+uuOuia6G7HRbeXtpmCeEikZ1wqItWqCUNhjQKZ8n0hfptzu6qorEm1dKE2gqaxwy7FMFh//a2
7fefz8mONjSC0kZxg3jZMI5z/yTz5mno5f9pvJd/nzFeIY+UIippZaS4kkNviG9rMPlIrTVFvJ2j
7YBVV0Rdk1Vdk1guh3xOoylbYFpaby2oyKcudhZB5jBKFvWC4Tl/KtzxMDccldy2AN00FUMyVZCM
MtoSmn0QNBEMTb1OnsAjCbw086t0Mj9RfuWH/RvbVM2LMFZRBFJpk7Rgx4Y2UnowbwOd8ETXMfbF
bDuqlRzm9UeRUJ9qAf0vKmf8LKDlZ5qzoTv/Hz+gyWhJsgTTmNNlgl9rJmglI9PoPRkxfujwwFQ3
PcjqYMrv5TMpzovIkNDkmKVThvKZcAwJp7uwnaWtZFCzW0XWRmPmaUBhs+mLTOMmCiwiW7PFW17f
PAxqEaCVASGBrDHON25VAHog/kMN9W2IX4va0w1vXxM2Q6aVCMbjThr+S2jlvX7pusjORYDCt/6C
UrF+s0S86hhPGmNLciM249DTtnhvHvshtxf55zBV740pXSUtFp2SjuN6N13U5Xx/UGQoQiXHIe7K
KJ/I6M/duZg+Ovm6VHkmRTXrD2e4ksSY1LxUYzzQqjTtYeRu+xw9Fgcd1DZY4jqKrxGHE4ujGyxX
xqIWeZaOwLdpWy8uzxGgDDKOiO0cYXUkxpi6XidjU2Je8teaTOKplWU+0KEJxRat6J5LRbjtbFcS
GdNq26k0xPJzMQd0Tli6DBzpQfHbY4eN0vh1X/d5n5D+/cqO47jrinxGxY/UsxUK4tWYtra2iBwV
3PYXq0MxoRoAXBB7LnSabLLN4LqrGisEnCiITUJyMJY3E4C08fJt/3CbL8lKKOM7NKkCSKsID58T
PFYlCknR/F73g0+m4liUhtV3sg92UZ6334w5VnIZhyLHmOVV6GhqdgZMvYvG+XPgDKcYNUHKUNxc
A3Jw/6RcNWW8ig4+0dbEHw4KENihLJz8OrYJUlnZAxGOo3PeaI5L+WMDRiDZJMVIyEhXuqM+ZVaa
/FSq9lGYhsQyQ+JwzrdZcL98UpZOIzThhvKOAoOFP4hcOEvc38FSMKU6gw+5cyaUrpq0teogkzle
jWMiLLXGsswkQwEGvXvAZg3vYX8KeUHkdiyyOh7jZTRp0IZlbFH09OWT7MYn6SE/ik7qxfzexWYg
vpLF+JdAyvUxy1B/7EZ/EUpwGjhV9kOM71TlNlxeE3Kbtk5YTrwrpDHOzuNgMK5G0KIqXDIU40hq
febxKF1jIFK1RC+6+rtdaazF/y9wYIk2dJU0BF1EZL2YFOjA5xacK12wpPRVmny5PUQFxyY4DzuL
8KQoqFYVdHGvDNylOvSCP2DBEVzdi12C4J1jEFQj9r4m42PqIquAvEEDsHOPNAADR47hKj4Fk88d
weENsGy7NERgpoQEQP8saq/eibnsFClM4L8VcbntzeYjnHjEk9vf7yKCfSLGpG6JumBHVBE8rEFk
sScoGJitNWuq7oaSc13/8iRd5DGvAynV0ZhzVMqMW3RsHEwCYalIcuUrbqaxfVcXScxdZVOO5qUA
b0kHqVDRdIP34ImOh01+7JlO976vG9vLBKBd+d9lMY+BlGeDMGmQJ6IgJg4gcsI0X6Gp1mJM71Jd
28lU+GEv35SoIpliYitj4IlxaPfNWwxe4txYvpZjbRmkxvS39EbShRNy/8t79c9PZAcKOlUc41yK
sGDlNUdg2nkC+B4agGHrSMAilPL2P8m2D7+IYwLTOGm1YVpQBejNVyX3WjBvt83jvgyqn39a5EUG
9X8rE1nSRFnKBUea5MhCfRzFDkuv/f8mhHko9AJItFKMxmaagU/NTvvrUnTknPO5No+CbEtFN0Oj
Wd7vR5FIECQJFMSp5wUVRemxyJbrXBlP6qJwAmyqi398tZUo5jWqO6ONdAqARpASCeJdU51AG2k1
eWR1mkPxvEte7so7HfMQVVOlRSnlRWqQ8clgQo790E1tDbByRyxvoNIQv8Yetwaw6QVWJ6U/a6Uf
TdIBIWzC+9eYFhYCsOVfXAlu9glygdG8a95C72aMtpLH+LeykwxRKGnZV8cSdP9o1oIdJccoehXM
5q+eI6Kg9SUSjLGzzIhVAq6uhqBoszyOdnPsMYXRHMg5PNLcL/R4VfntJGkljzG21ARXtyjjY87a
58ek871hCfj+X7RdvF7x9re8HI8xiIT0rRwmUJnWvBs0twLNaGwcK+nNiDkGvh0Krk7GGIRqCEaq
oQLmTF4AkoDEM0Wwwy725843j3Bwuwm8ksbYAnjVm2mogXINshPjVvtQ7QIvYfENzZX6jSJ9Yt8s
80NuvrIVhMqiSHTR1AjICRiH3Db9pEQpnCW5lm0BLXBAaZ07V/dS/gjNlr2vZTG6glkXcYJLo/ZO
55gBvf7YXqd25daARBEt4S45ZXbFCXe3Aqa1UEZjxHBRTDU30LLqQD31xRw4Wcn2oVSQK6CZqMFJ
/+5NhqUszJSShg3ktgKxVgM+cNOOhO/7783WwymL/4hhE70UdHVhApR/Rxuv0sWfGk9RvH0R21/q
IoJRBXUKR6M0QBS65LKLLP1GyFt3X8Smu1gfg1EB0N5KRKKj7KC4vA/83o8cKQSsp+xhRcT7Gzgc
8G2gT26KuoKq+e9301XmhG/2/0i7st24cSX6RQIkURtftfXmtt1e4iQvQpxF+77r6++hgxkrtG7z
IhcDzEsAV1OsKhaLp85BtWFU4IEq0z1YMLxUo/fXV7WVlNZmuLJSqfWRRCGeA6zGtC1K3cj80lX3
tZHbYf/zuq1N5PzaGOdvs0EtQykGNgwweoubgigpRdlWOobLUK7djh4SJzr+1am5squxxsDq1AzL
dixJwTLvG01N4g8n7QeD6xu+vC9fhUNS2w7/797x7Oo6zamaLD1bJ+P2UOzaCSSopkDCnQ2OREeA
lrUHkWTddjS/W+X8c6qGyYgy3OZ6/VQXLjUuRXBfSaJNZB7BF1vrj8klpQ7YaG0APw44exncKP7W
PLXgibDcylMeenf6RL+yDwuaSBEgbzvI3xfI/n21jXjdzhZdRQC20r1E9okiaDCKto39++rvx8Mk
ZxGjh2or2e1SgFtDiLq2onNLtE/s31dmlDLIZoC80dlrztXc+5YCSGuYA94qmo7dqovXW8XlkDpA
YI9MpsEs7Ohg7Uw//IppvdjRvrC7qnXTuhjDcVEf21XpEEHaF62TSy1R0ZQpNGVxPVMKZwkMF0Ph
bmgQm8Shez2zbO6cCpJeywR4F8i/Pz/pJJWMBwv1jpX/0I3jmLOZDhEr1Nu4wQfPN1RTtmDHtPj+
RZS0dduFNdolcTQ7koGZBwrllSS7l7LBNxPDa+bEHTvZbvrPI6V+WaVe2yx2o4H8Jk5tsgznTm5Q
SAeHMrPu8jy/HxKwxgzJaNOydEqo6+WFBs4uVbevf6Kt4CEyZmsNkHobxlsnY+V1ma5KpC90FGnE
3JFSOkbG7Fw3sVkIrm1wpzDAAGTMLdiovs/HcG+ehhf1h+QpO0BqHHVfHce96FK+idxe2+SyHjhW
onGUYFPdKd+Z0FjgVvvMpp5+mW+YgOwiODG3fG1tkMt/iSUpap7C4JyXJ0kanKLO7TKM/qI2wxyv
paj4TwNJ558u3Uo6zfQYLl2Q8HUsXyGw7fWqdq4m0XTyZh9FXfk1l5CSrM5IpMGvdfuNispmR3Lq
DA7TA4VSoiAtbX3AtTluZXSe1KwKWA+3PCmqbCuarbai4ZbNugZurmlg9mG4sj8/Xz8TyYhAvesq
Clq2R2iFV2BGV5VPsx4Lks+mC6orWyz0VqEV99U4zuWMd4W4PScNlM+t+VWik9MUlq2N3zHRac/a
+DzIySMFHRVppoOVgDVHFwGtN8/m1S/h8qAhZTTUGGm31eChykJmKb9D9p3Guy7dx/I3Qbyzj/gh
IZpEViCZRoHV4uo5QhMCVXmUAv/UVcHB9CovPxh+tcuc4ct1e5s9SfXdHt/wA0Swabsc7/gEaOP2
tnus35jT4mPg6h651AfGr1/tqDs9J8/CbvmmS5nAXFqgKQAzLPdxrborenQ1canOUL01n7OBCec6
0542TuuaRwRQe6PjQRc6EIJ5h80LvbqyzYVol6rt1KcjQ+y/tX32/eC1bvGNzU5JQtbq7X19XykX
oaocgP8BWmNu9XlGI6bd5WfTq119ByZVVzqIpuG3b1ar1XGVgqlM7RzI6N/1x97rDvWu2zMWZECC
QYX3f1vjvDaqplzRZEz6A9D9AB7VvebmNzPePFI3FL+UbT06rnaOv/zWXT9WSoUXieKmO5CTceg8
zdf2hSPC4r+hSD9G47+7xj9vykMUdNmAdXXAwHe+sWM3jyKyrcoevwwny1125Q3xumdMYLx2TuzH
r9fjc/t+976P/CvnpNMGWCjc74rPraf9gviYF7nFy5C5yQuTqAwRHPS+S2x0tQWmN4vNlWku35fp
oCdNiCtX7QWX5p6dYKYX3piedGZwrMzR3fkk6iBunmQro1ziV5tlzpQQGUEaT4blNcrRnAWNZpEJ
LukoVdabKiB1rt4cU+rU9CiJ0LaCvMY/cnadFLe1BuhwhxHT2nSmOnKkwKPLrhapCG8Voetg4BJL
awy1EkPfxh1zLxs+xYngBidaCpdIZhSg0hgjBMwc7awpthcwQeqJO0O9XTgfJkpbJpdIKBrIAy0x
zKDu6B2bM1K/tO4CIVbtJFav2bYGihxVI0S2ZMJ5uEqgONKxtTUuY5luHfpgoqnLuHbNe9FT7WY4
rYxxnp0VfShVFD7RNjdh4yjmU5I9Ell0rInMcN5tpN1AAxNfkDVK8ocMyZjxlkV4yTPuFievcJ4X
jmiCYrvgXa2OO01JPafoYKAfxOas2Vtq5FMn8BeHSRNTV3Rj2PT6lTnO61Hc93lp4RpOllszP1WV
fz35bX9FwzRkImsoxbhrV17k6QwoJd7zln0K9gly6KpbXTpct/Jfvtq7Ge6mVbfhaNEa1d70fars
AgK58WRXL+O9pdj9Tem3sv13bvhukvP50opjbWRd96E+QARnjE9p7BIRi81mjgXV6D/fj3P2RLES
BdSngER33WHOPoWZ+i3MG0FuElnhfV1thoU0aM8ZtZOOT4t8HMdAcAyyjPOhBFithHNsSEnkedDh
ETQDHDk9prv0kOxTX0jLxLb6gx0KuRbcGsErxT8cpFEYpkOALyZf2MxTzy7dp3BAMuog3CWs2DYD
6N0cX0NFcZcpBpD/bvpr+Y19uEcbi7GbA7C5Z2Vb+Hrd2Tc3a2WRC6lUTtF/13u0xetPdfRrqQLX
ipr9dSObcbsywgUUUQJKKgXlklnvlXY/9SAbJ5/CWOB4myAVvCL8s1u8zMdYJ0UmEeBuwql7Bu31
bZ4356UPD+kQuQGZcRm1DhUNdpM1CRxy++Kyss3F1qCO2lzixuoGYw2SwbOkp3YjY/TXHVt5F4W2
Su6U8ns6ONe/rWgDuWire9pVucmgTZKfjufROpSLe93E5mV7tTQu2Lq4K+uK3QebYTdkP0d5TzCJ
oqd7JZsc2RR0TTbn11Z9J142sg7JXNBRQ5nmLj64mffxubyYD/mz6S1HBgk1XqOf8z7b5YJY2NzD
dSuKq6oizSrGajHQyJV8Mjgk30kW5gD9PCgdcKOnyWM5n+pRMF2kbCWztVmuvKrjSIZILbtV49WG
uOWOeqHXncIdugwOGxlll9+wsyF7L4z/zWprZZxnU1aLwJInFe234KvssLai9aPyFqeH1LbkiqhT
txun780+fva3s8Axb7UTyq032nR9P+31h9+1pI7H83HfO0KbLIXxOXy9Qi770KYJZ4XNyBP9WQ/d
SHeoXvl0vKTGQzD+kNLT0nhSLthVwabyjMtKrBB5GNErm4sSsG03ni6x4bfRc1r4qfUc1f71IN3K
A+tVcvlnybSOTBJKPZXkTph9Ms3c00xhC1Bkhks34KOgcUAK1lNov2EayJdHu9pDFHEPniLceouz
fl+Lbvwio1wCmmoCvrgGGUHWZlcezEdiTIexzJ/+v0/Ila+qZdUYCAdcbAzAKHlXRl5ee9dNsF24
5otchpnytpbmCBnGAEZsIrFTNLHgsH2bGb1mg0snaV/rcmrhSNeGh4mA6XPGUEkR+aRPjzlm7uPB
cud0ccM5foIy1iswrI42Qmw5+DTh0Krj0pOptdO0ySnUwIt0w54wAtOq94F8kXW8OPUQyzEbL5RU
bwIrNiRUH5cIqKz2rlQguxvFHv6QP+jxYTZ/0IEeshCSX+C8N5TstqXEnWNAxqCoXtL0syoPD3oa
o39cebE12klT3GTabGetaptpA8Ws5Lkshv3UZg6Zs5eelE5N4pchrb22B89RIx9GmvuVhiepMvKr
uHZKRd5V5uCBOsIBt/BuSmowmRh2VnTPgzTc5z3GkxVMB+txHfhNO5wwBL6vMtmx1MopMsUvBvop
s+JjXD9B9vb5uhds3jCgi0ypQgF6gCoZ3GTVSKd5DQmCBkCiAfTVkdOfNQlcEgbmZMA+exdGtiTI
Rpt+R6BlZFIDOEV+zhhc2eoMRAeqBNI5rVbetP0iuOOKTHBBmksQjtdllOQL+VQF94qIjvCNFOyD
X6/WwH00RYO8uilDs6Qo7wwJjYelcNNA3xVqt7eSX2UX7OlgHA1o1mshsXs19AiZLwkGEPo2uykT
6qYVJpEINIOa4VSNmqdmiduAtQrjcjkwO1M9epECtVxz+h6M06/ruy76QFzstyRKqmUCxDCY7vKm
fElI/3jdwmZfEkxE/24zF/pqTY2CMmL8f/AYDHnS77rX1JGeZfBLoak957Zx+zdiXSvD/BhqmZBo
VmWkTm32Qh2b77a94IBj23tl+/nZ5ChMoWnMZB8k47mJkJ7cfNiZ5HMgIh3bPG3ePyI/fpoFZYY3
LqAjMH2la6ckt8U1LrvPX1sMf983Kz0vDNQk2U38wFC13akcAepmvPXVTklc+eG6a4i+HnPOVcZp
JxpV8ozonIrktugkJ00wgCqVrR2hTZ2HiyjFsarq2grZV14ZJL01dkaJr5hr4WUADqAYOteYFLss
lJNmfSNpAjGl0KsisBxW81OXy+71JW9WYKt95BJSbyRpqJa4u7ORZfAQ7KGyig65KC+xsL22UC4t
TZlJlUWBX7YzqXELm9w6kk/yXB+MpngISX3GRP3h+tI2X2JX1R4fb8hxVipprFQBwMz0obLghEfy
8L08lG5X22L2iM0nSfYxNQxKgMabR56QxgTyNUNTLAI7HnChqS09mJ6CF8nUCdzkNT6M7nyIjiDa
dfOXJBFs5n9Z8bt9bjfjdCnrtgfEnREwxfvYy1IHvczCxhjKJ/Z8Jt3EorpzM2hWa+a2tg6hdVjM
7CubztKc9fRSm6+BZZeaANcv/Lrc2WCl5tDVAFxgPwdXsiOn3mFG70GBokX9NtD6BuDrbPNH7Dsi
D95MeKtlcqdG2mV51kP03AW42WkbbV8X8Us/iUh2N9szRMGojSYbFBHBJb1JGk282uN0kqF104Ic
OXXSg+JlR2HbbntF75a4bEcjE6TWM5z1N58qal/0viEOArKXN5D2/GK6+tP1mGQO+CEPrFbHJTxQ
qSaG3JTotZvf9PkGr6H2aO6j4Nd1M9vtkZUdLhDIWI9yF1W/e/rZzeDSzwUA4emuOyoXnZFVMkHV
3C1+1kIAvGiNXEDouWTGdM7eUupLFqM3rnnTSZEdkxFBURCTNbvy1TBtEbJVZJiLD7MYUjNTgPfI
kq9zegqDBy270UTzQptuoyrA4sgaAd6ea4ZaS97UU0bReRpOUeKT2q/+ih0E/GP/2uC6EZkWjtnQ
vw2sz29PMtaPwQGFHb5c5qQv152F+fkHn1wZ4yKuVcIm7kM0RKN5snXSO6BNuG5hu6OzMsGFWjp3
kVTJaA4a5xHjOWjXafeBD6Xxyak+gffHKUGcSoXIjc2mDkauoKMBqgtMBP5ZXpijvIxgmkLfeqav
Raz5Bel3Wf2Ce5Uta81FzeVdoEl+nqFfiH6zYNWb1c27eZ5wraDKrGdvgsvu7GkO2Q8AcjDuBg19
SVFxvb2L/65V59ySamVs5SoqjMW6C8H1LpS52s7Mq+VwTplYQajNGa4mum1AulrZNyedyfqeRUR1
2xH2vhTOIXtJNkfgMzH2S1/66lnDuCpe5QW7s1n4rVbDuaSepTJEE9hFKzlS6a6B+LTyQsq9Wj0t
+pNJqMDe1qLw93RFVnQK0hUuOWWqpsa9Al8E7bkb1g80qn+l0iKIZZZb+VheW+E8HrrmePKKUSKk
8hfwd0nUdOrlPsgvqfp83bvVLe9emeJ7wmY9Z1E4sG7BQfcLV/OA9nPDneYaeP+M/ObE6MEtXFRM
8JxmB/lVzHy5Fd/rn8D5fDBTeejYQDoT7zac+JI6YIrSd6wVXok4tLcCbG2Mc39T65ZxsPCGYhZ3
WfVIpP31D7pZvOqMDspQgGn4wLrcLoVSoXfJOvyz1z4UfrkD9tlwJyd5CB28ZGMy5OGvbFqWYgFE
gVKI+4Lo0c4NqPhBjXbMPzFW+XS3mE7yOjiTx0SVFmIvjwKbLHw/+Kj5bpP7kCFkDSRiYp3JTfZU
gfk8d1o/uQVVmhN54kvJJscX4u3fNXLpxNSWKM9MC03vc4dEHDl3id/sg3vDbTy6y7xf0hfRG+1W
JbI2ySUXY5qXuU4hj2b0z0Fvnepl2OXJfAuCD+f619wM+NXiWNpZ3aCTUq7rMMLhTZT0Du9Dtpxi
sLFs9kuA29eYRZl93eDm0ixV1TVZ16BPxWWYXOkCEN2hNAmMU5JepMKZFz+QBcvabFLpFpClmDnF
yc03P8chWtTWxCQWoHPHAKTMaPrK98ZjccpsBp0r/eIZPQkwJ4jCcDNRryxziRoC5Z2us8EhBofR
b3S/eYxcKOh65pERDGgQD9dESOXNB7b1crmvmpV9bLUBkmnrtd8MXOwwPJ3avQ8hKYxPW6ICU7DG
t5vmymvCRqnnSsLXHbPHQf6Sgp5YsIGbboJzDmBzzFh8INZT02ypwxrlSFyeBkxSGhZ4zx91aXfd
GzdfY9l5+o8dLtLqsSdQNsiIK2fLS5/gCkc022QDKTp2T8YdJzEvQIL6EDqzVTUWLHPbT6lOqUk1
SnWezDSTwjiIVVx29EftEu7lI0Oj4RrpTZfZR1r9DBAV0poowQjtckm0DvsR/IGokZRH8zF8+D3v
KznZr+bFcM2zfPj9INyIFJg3PWe1XvJnvomg1qunOo7cPKxtUpavC07ehgrKmDfO6g9nxMoMt62p
EgYpkQF1Yndz0LY+YrY0egwhZljvmhfltvMUh53ymKqDuJtH7xGSyVnU89iqEfXVr+CSK+C7Upco
oEhiv6IFDruDgEwqFJARbiYLplU4dpUuWeWE6B++SzfkUfFVr3kcOlt5MM/mrsMpNd3Gbn/6m9bV
en3scFnZ1UhqZbXOoHh6gue7T6gDaGEn9SddxKm9+Zi1NsVlVbOtFWtoMPUMyVevvoCg3VYLpwO9
QHtQ92ngita2nVJXm8elVKZXMGYqIqT1xl8mygwJAnYFUzsB2PtvKGZXy+NnMaoJ1UDSx0hDdfRg
4W1uNLtzAXqr6+luu+h+XxSv41IbmTGWAzr0bWMTpj/iUs+4yQ/9beoNe2WnfWaVIhss0+3eS07i
gYHtxE4Bu6VAWn8gLp10KWq0AJ4iaYanh7IdhuVL2i9+32kCkM92rvnX1If+dW+0td4jLLLSHoIv
MWTJB9G411b9BPYTC8PWOKg+kGGSOKh1iQ3903bXG75uXUZzR43TKL9e37qtxawNcQEwduaSLxaj
EMUUmXJTVq5RetdNiNbCeTwUJaJB05Guujzeldk+SFxwt3lLl9nL8HTdFvu5fIJeLYdnwFSNPqOJ
hOVIY+FE7dls7wEyz00viAo7bQTngeDj8Vwoet7PRoVpebzN3pLWsebblPrXF7TZo1qviDtRp7I0
9UyCt1UULUvV65+Hl+hlwiV2ucg+8TBJBQaPvcDq1hXWAKWBDM4ORfvAApa0oxyYI9oC6ETtNG/Z
B3ty/D18IyrJNkdi1ra4YyYySCSHJaMYfDbvlh/aERrvP3MH971b9UvvB0+Jm4PDg5XX00/gKQSb
uHnBXdtn/rs+bkIrDvReY4NN2gU0jk56UvaWq+xohDGBHG9Cf3UIgBDFBMOapqsfaJcWI1MxJ4Ay
dLwYOwz9XbR7BIMz3iBNojEh2ExWlXwMindr7N9XCwQrSwSuGXxgKYKeAyTL7sLncodhsRjNdhXQ
vP5FhNnYjvl3kyxyViaNRCVZEMF/Iulru9jZALiKUgKf49bCke/tKHy3xflPP2XV0GuotWeje+hy
TBU1wW4MRbIYIjOcm2T4gmPeIRDT4oecnALrjopuzZvlyNovuGxcSEMzACuCa/Mj1L5R2zUvMaY1
e3fxMCXtEsGUtNAel5oTq1PipkBq/t0s019zsHyoj70bQV1uPMWy4Ja+Wf2gj6RgMl+hygf2qNrQ
ynlWUChg2NZhIlfFHdSnHAYdkIV0fJt+rwC3TEyMvZr85OtYBnj5JbhOWuqXOnzQR0GW3KrDDSiM
qngP1DTMjvzp5Ikiq10fo8mh5rFdEdtSH7XEl7rbQP0xgFp6FpzVm0G1ssfF8awao0QZ9cXQ22H+
vat26nI7gfCvfBZkjM1jdGWJC98ksVj5g97UfBmgRTa4+amBgpF5YnrLGJSub/QzZpognCKiCtiM
spVlLpjB6QApEwKOIEUDyk9VfUn7ond/1cdZbx0XzFObl0HwxiICSXo2Fwa03K7+HL2w7rDiyfvE
UQ7ZTnu4/mFFq+PiO6OtbIw6O1aVp7ks7G7xehEkW+QlXEzTVCqVlIlYFHQ3B5MdgvDLsnZ6+F3D
zOD19WxXJ+/bxZP2JIlZUNLBJRnjFvUhhlk6GlrDiqOj4KfugEktkYLjdtZaGeW6w5VsKLqMCStc
oRRfPtfOsDfeWFIacBPFQgq6zTSyMsdVYJkUNwSgfszrQKZ4MOdnyUgugu+4NYC88keNSyW5Reou
ZHp8cQSEt1fiXQm8vEVyqUovLmHZMaZUkIwFjqJx6WRpy04mFcVnXDyzuhjltyWfbS3w+1lkavPh
f70+LqFY7UjapoafMAQMG8gvnXwXf813TeKkN6yd+KZQCYTfg/T0f35bLqXIUTY2vYygSw5vsor7
Zp++kR/oh+uWBNGtcUlFKdV5afF+7sbpY4KxZs03ht3/Z4JLIG3f5VJSwPWj0EuInXW/gvrluonN
3uV6r7gEUo5jLw0h7lDJQfrc7uLzdNR8wAmc/2HwfjO2dA3MFDoojkyeQMVc1CDJU2jgtCAVYAKb
gF/bxo8J7zwWlABDITkn2+wPtfDKIPcBOypPk6TOGMMMnzCtA5T2vglDe5AEEb15gq7s8B9RKtEi
6FF7ZNTOpEueer3u6MUvS3KS8Mf1HROsiX/ylOSo12iOM7MJPbXy2wJU93hpp1+um9ku3t7XxL/K
5VMcyJmEcZvf9IqZax3UN6YE5F1XBBzYvpatrHFpt4rmqo8w/eKOR2sXnlhrDmi9/XIc3Q4sENlO
RM22Gb4rg1wOxpmSTySDQam8tL07FLeLJki5wk/I5Vw6SkkmQenVjQ5AInqYIEJxH9iNnbr/wxMj
+0RXnJ1HzpttSMZ4QULSH6sDuO2c/DlGt7E8WP/L7Dv7Ph+sGYpqgdpLBaKA+34WHN4E9zIgcpfO
ZY+2gWu4wX5yZjfDm63wEr0ZYqaiWyDDAoLgrX29umPqC81JLeNaG96qD8BioEClcJPIxSuVVdgt
LjHdrnRjX3Sh3nQUjNTiYqGqMuHVmUA8l4VWAzUSotzU5olmv4iwMb0Z0ysbnKMogdSONcXYaYsC
NT0hLaIp/UW7b976IMFr/xo9i9l2RVa5YzqdgwX0YwGO6XCn9/dgsxqqm250ricS0fdjv2K1cYtC
u2nqMUESV58KvXSkeD80k8DIJiwVyAH0T9U35lmuSkzzvvgNulXPPZo6ICr+CXaVh9EPL9Wp9+vD
mz78q+GVn2hiiyb3Ng+2lXUue9Wz2hoxZWhDsA7NZ0IETWjR3+eCLelMcNMxjum2/6aan6rMu75H
25lqtQDOAaO5yxIQhGG28qz4lT/tvzOKZx2PhpnzN88U663i3G6OZWlIFFQBhGDq/jIpO0V9vL6e
TZ9bLYfzubStpq6DKAUK7Iq9/O5zQwWv+uBeN7MZQCszXAmYh5OZFhL69lLqj5jRquf7YfxmSobo
IGF/6EOyXRni6phmUYyiZc9IVuYGO/biku7Arf8AglgNMspgSvouuS26OCJsDitcrhnmCpswnpKs
WJB12eNjDvYCsusPzU4Egxb4N/9yVc6dIVtMKrMkpa2Zn2a6v75Tm/ibldPxb1ZR24zmqMPp5ktw
Lp4AW4cqtJzYZmuDX1z2+0PuJhi1s4Xz9gInIVxuKNpsyHGsAbJlvNL4TkH3qDSPCvn/fJFvT8lg
w+6LHNSeUnskRX6LDjdNTVsyVVGuYMnmik8QLlfgTVwdhg7zDUz0jqkVArD7EGMmkFG1RM8iwhFR
biJcvpiGRR1o3RF3+FxBVrt2pNvOJjvVr46xK3qf2L4PvYca4VJHU5Zyr064D6m76jDegibYjW/q
Q38nfhjYzlIYUYFAKwWFKRdceT7MMUil8fIdnJPKVYPvxd8x+APx+Y8R/v1ykIs5CxcKlM1xcDvo
E+Q1rlzWofelHSQ5LDEqhB21H/3j3SJ3FM/dOHalhrNk8PPbys8B9y8PDH8SCndrsyhcLY6LLXUZ
1QyVISjGksdl+olmbDF+bUpPtS6aqGuznaPel8WdwfU8a8uYIo6bcDqRdvJkS0RfsYluXm8WF1rA
uy3JqADXJk8e7XTb6u9o55u5O+mOSY6BfkNVESxetF1ceJWVkuYLCm4Q+rh5nwM0cCqA2O0sV68f
h3KXWBhednJ6uZ6RBc5PuThT9LnvSww2gG7gjvTHdIG2ukiCeftWufIP7oDWaW8uGmNs/43gyc+d
aU+XEsUgNH6/JI58ERFibp/U717CndStGgTSEg7ElaBCMB2NZTeT+0jeT7EI9bV9rlhg+gH9mK7x
CpplYeRNr0IarqBn46duSfaCcfI5EdUe2yXAux1uRUmXd3JKoJRY/spQRO3LY+QvD9Mpd/rKDg+M
7CzEm4id/k8Uim/H48ds8m6eS5LTKOdaDiioa7ZSb9OgvmjFvM8bTPKoYDOMAaA12Lh8Gdpzlh/0
QbUVVXoC9boDiW8vy1t/lkyvC6b7eIlfGrw32F02HSo1d6w6PWWGuYDjJ3UwD2lbIfWKRn2KSyBb
VCxPWZ7m6DkOI8Fpve39/66KRy4kY1epy9Dhrk4eIFoURF+bdHc9wP5LMnm3weXhvmmjmhgoGsdj
sCuPAVJ+fN9BmFZIwypwEV6wc1STRCrx/I2ZQPWs7SbMBaKs+lr5ka/exzf6bQ1Sc9QGhpMc/+p6
br2vkkvLppGPspQhjxTVeMgylHDEOEVqK9iw7WeIlR0uNYdmUqXxiKrHqH31aAIXHz43+WFAg4oN
QhuhLSJr/y+Fz/vSuMzc9EOnhS2cRNpXoHYLjwPAuL+BGZIrbNqzs/JKoBlcQlb7UO3kCOC4aH4h
bQohsadifJwosMbS6PQ9+ldh6dD4dsCgUg2S/Ovuyr7fNfNcqtaajKDPgqM8tBKnouPtTCrRUbf5
7kLRxQFE1iQf2OLzIi2NRkYlyajQdei9MxgGu8+Ihoc2F7MyxH1LfRrHMknQzwEuoaXHRHu5/rE2
A27197mP1c/N2NICxb62Y9y8KRRI2VieaBnbZqhsmoqBjj2PeIIeYKLkUHB+465rYYZg1Erdi25/
2zU3+EX+scOVccUsg9s4RItNQifbINJ9PZqgJPsWJJGjwdtmzGmac+oHUu/IdfX9+sfcftZcmedS
iFoOqQxid/TBsua10Jn473Qs1NppovJx1oAu7Eo7oIqtR0liVxqQSfqwr4bmjD5G6GjLfLj+i9j2
fYiF1Q/ico0yD0hE1YR20vBIMp/Isz1XtTuN5z75m5Ew0HmigasQACl52EQ6DEFMK8Bvq/oyjNRp
ja+BqD22ddqtbPDX+zitrKbu2EBYfxNEz53hgKP/+ifbbABCFhStYSoTDN9zp52igynSGtHMZC1U
CMnu2alngrUrdgZMTbC5+5oJ2uAxgQrvIVsbZup4iTZME4LH/FvJYEWkKNkVtc09Q7uXIfdNdjR2
kvhvfHVtiQuVPNShIq0A+crmsxjgXgOsJnGHvXwoD0hlTvpIn65/2k3Wt7VNLj7mbtbLKMKVWDsH
lw4nEcijXf12uugP7O0/PliQd5z3GK3rT6UoZ29dT0w256OaIFL9MD5r1JqpqDULTnv0ZA8l7nN8
86Y+54rejjfdVDc1BJcKNC7/xAAakNDUArgQCBn31qw4qaYdVOPL9c+5dWcFrymqdgO6KB8IjqZc
LlSD0Ud35MccgC5/7G0pd5fyudc+t5IgLjYbX2tz3FHUh03WBiNgSywuxnOIx4XoTr3PMju+V+3K
kQ7qQ/JT2EZhf5ZPYWuz3AlFu7ootQhYs/G4+Nk98xjtPh9RwCyYmah2+sG8GfeiV6KtA2ttlbur
jD3ouDQV7cp8gEgX5hZB3DVADix3kmRfEy/RJPf6bm76zGo32S9avW602jSSeWE4QZyMktdYj2on
uIEJPuWHDo6aJ1M4w2Gk4ilrDwR3rbjdt2R/fSXb3w75UzYMk+r8O1cN/WglHtDMHmh+HuNqVxcY
4puzZ1r0n0ZZ8dOmdiGy8lcBbrzb5Q47kB6mQ68CJNi5ph2e2PRn9knasSdSEU51e4kmmMUMDPMB
yffnZsVKp49GgVYHG9WtfDarwO4lImFg9os/+v67GS5HF12BnjnF8Z32g52Nh1ikELfpdEh76BtC
x1XlG4cExK2B0c2oD8z8bMQ/6qh5HisR3GvbCpQ/Nd3ALDCvrWQlTarnCjIHOKy7PrRzOJ3yfN3p
ttMT4KH/GOHSUynP0ZSEaBZ23xkYu8DYGg1tNOaXh+IXQ7xrL7FbnmJRgtp0BUthBwtyLcT8/nSF
1CJSStkEiRJKXjFCh2aKnY7Ge3Wqb3NyPzX0qcwqQTbe9IyVVc7X56DsmraFA8blfUpuE1Pw9zdT
hQX2cgMj/vg/5+BquIxTQ5CNovaoF+extvAp/Rpq8Ne3bbPeWdnhPDwMZ2i+N8izweDKUNFqlS+N
5Uv5LwkCo9dNbXrhyhS3UWpqVGPCKAukVgdcba+qv9LycN2G6LNx25IG1KrAGaW4eeSQxM/IN2Px
o/HLX1ihmAHAFIBlYJP+dLmiq+euHtFIg+ZQolEXHRMvXSxcq4ngm22uZ2WJOwaLIdJj2ULNVMpP
Kn2ETmkXNnYnuh5umwH6Q9MggWDx6jtTkI6DPmNrFg1zZumM+CkPowo8Rit4/97svuBQ+tcU+ymr
Y9bsEqkIIoy2sbK3+oKZooN8WBzzSKCGFf3MBHG0eSWEigjqQDBAEZV/TbO6pS0WBvZuve4G4eoR
E7KiTIa4dBm5eeVKrki6ZCslQdcZGZ2AwQFsMX+uMWoJDQ1wM4B0SvdBbAKKPYZNFs2Tbu3a2gwX
u8bcBpUBTj2307y6tnVQzpDyVjNEXcHNMUFL1jEYDdAMhaDtn+tRS6KEmvQG3MW05TE/WkdAzL0W
yKTInb+AUeIWusBu8Uwcy9dOxc7wrgfcZvt/9QtM1g9aeY1RDPrSdsDyGmftSP0GbKVeil6Wv3ig
FHxpniFLJQjyzQMNxHO4P4A2FVMCXJRHOURh5wb9yPnYYsKoO/TnfDdd0rN6AHu0l7vxo7oXReJm
r3dtlYt4cE71htkvOM70xTUU614eLT9Ux5sua/2qllJ77rtf0ajZcUQFejjbDvW+Ym6f0Z+X6yRW
AHMHBxUt8P7G5BMzW7a+Xt9Ptgi+rsLhydgYTF2HcOKf2znLmTqkeA12ayCX/0Pady1HjjPNPhEj
QE/e0rRTt6SW194wRmPovefTn4T2/0YUhG3smd3biVU1iEKhUJWVWSybJO63dnuM9Gc5OGTLy2Vr
fO9ZmWNvhSEDGXALcxTFDGUN33oNfRuiZrhUj8mhdwoRuwvvrlsvkP77yl8HOQqnEJM0YAd+Spp7
bXwORPx93M1aLYoNpHGFam62gDljLn09fU1MyQkISl26qGLOy3XWi2EOgg5xj0AH16qXg36t7UBW
LNJj5H4uRUHJRQH2Be7/+XMVrWWU2YA8ewgWd5LeAmU4J9HyJ3ePBfATyjro0gO2/NnMAP7TQKmQ
KuYgPX7QXCpqbrsAjPYexTrae0n06fjHWUUSB9YKiHOy9aQRNP5aQ1/PZPCKYJNjim7qwGLdueOP
OtnKxVWSiJ6Z3DvWooM+Fl6AkG5n1qlOmB0hFr0YoGZEhcoC0K1Czqg9Uuyc5GkiQUi6P1/O88og
E7TIuGRV3gAeq2ytAy0v/41JEJGpcF1+ZYZxE7NW2jQ2kKZY2VYnXlscrWZvBIJ3LH8x4OrSkDIQ
lUXfymk6WnoGL/mbpoHqvMh+4otq5dzFIAlQIR2C1wv79BuCVm9zFUSfyWK7TR27JNuk/fXcypvL
4Y97uD4MsVUHObACOAraQfWo/aiywq/M8rFVC1GmRYP2FydY2WGyHimJCKkN4IiTEqBexdUwJAgo
8YO6Vd3mTjwfK1oXk/6YupmbUU9jbNo6KnpMqSJBCjwT8KQK9ol9X/aGRQq1wWEawEI/Bm4rHcj4
U2oFQjLcILv6eswdVUpN30kROq/W3N3VBiD6Xb677AiilTCXUmckQ1CgA4+Xcu6qxakbJEclmGaz
f102xN0ZaGUR1UZ1FOROn+MsykyTXjRYS5xZIFk42ARoufH834zQ1a6uWGXMC+h60IeECrhzDmmA
NDvkJBN8NG40WK2FiaX5AIJOfcILLAJ7Wpxcj0DiN/clBhzbyJmhTzAvgoMkssgEU7uQdDWnL5YB
SjSUJubftQRFm8QE0240C0VGbdwLpWMEmYPMcKNKlAfx1wKYP5QzQUrAHh48y4bB7AHWNJrMsepr
VdvN2TfbcnV0wi20qPaXnYLbgLSAwDMp/ZWFyPrZK6a2HU1tHlUAGIgLCm5HvlJAXoQAfhYFcO7a
VqaY+BOrxlxj8o7WIKlKV74N95R8RvgioPv9Ja6u7DDJMnr5YQdNDWzUU/+rvP4b8LqYUJo3HPNA
No7sV+6uehQapq791bCGKhP2zlTZhmInm33YBQjooytvWl/d0yd0i06V9ZqCY29owD2a+ZTX+PIm
cpklIDb/P8NslzGxkrotIhi2TtFx9OncYeg3z3gPuckGNP9eeIuEajf4xCNO7Ik0tP/BiT7sM06k
S0NhtpT2f3QnSCHThGZ8AcgSnUfRZDH/lWnRT4zZepQomFgZyuA3NxLYMk4zHLbwQHgCYqqrCjRN
3VZCfaK+L1zRk57ru3QSxjZ1hYpefj4m6H4WrVkjxmi/E7Zol29E9XP+y2tlh7nVzKbNJh2yRMhE
yycZlNgpFMre5DOIqsGrCfUlQvDC9C/7j2hxzCc17ElF1QxB538J3LihMrXC88G9sleLY24guTYD
aQyRjjag9tPcFt3b7m0ACfFCGQXvxUP23AvchmC9bNjQcWHrMGDzLFItQZodSc1D1gcbU3pKhgoy
c4JkRGCILbeQXi9bUk3Qb+62eXprmE+h6k/96+V9EllhjlkcK7USjwATLPMVlPLwEPsxpVd6Ngvi
CbcGCMDR/76byURqiwSaORhQcUn2zT69VvzwIF+DKxq6bo1LqVTijah/KbTJnLCkLrssSgEfpUOX
w546R/qIHduWmMjNYLdy/2SOeb1M5rBZZq0veY5URYEoQvyqgqVj2l/eMq7Lg5pQMQ1TNdFw+Rw3
VDUIzLzDqublFMRP8rK9/Pe5CAWQVPw2wCQ/TUtisICNYFcFpQ/xMYzYeV3rVledv/juAZCP0YkO
9TNtKgrZk7gp0co4DSyfUso2iFIZQNxkH+8wn7NPNrkbvVFsmeo3p2hr3YnGZbmX+4dJlojBglaH
1o9Yb2XuwRYWNZNnLvsk+Z6rTiOPzuXPy8XWrD4vi60ZjGBKjXgCWhWVsGEfnJaNvokPklvtkExs
oUu107fGJjtHJ8r69h+tM+dwaqJiMhtYL2enO+pO+PQ3N4mxz5xipzmyK/vp0QDp3L8Zq+VdC1CU
hAIWxt8gV8ScyEgK826SAOWj2iztdtip22gnvhZ4TrQ2w5xCrY2nGjUdSEZpfgVd8fohiQQfkuc0
axPMBWeHodpOGYpKVa4CYbkfwx/BdB8o10l3DETlEF4WuDbG3HK1kpJ5TnGFG8p5gvZe8CPua8fu
j3ItaqryPx0kdtE5sWXClgEnFAjLPKX1nQJvreF1kY5GJ6jucItjNvlt5L1itzrk1myk2SDh481n
a7t4GDy+MX3rhtKUEUcSAsq4FBpre8wtl8j6qKVpD7cLfUoER8fVhtwxr5HoGbfxtvWo6TpygHgW
F0l4AXttnTlygVSNXRDilZxXyb7Li4M2i3SRuek6xNxkAnSXgqFu5lLo5XlOoNdO03VrWxyj2+xW
diiVJAHLQAVW/34DwRyU0LLH4F+QZfJ3dGWfHpfVjgZWXyzpgBga/FUgcMtXhjcc6NsIU6no7okA
B1w093q9zDUxk2mGbuN78vz+ONmGfu5m4B5trv/F84/uEPsKW1ljWSJCEhCptpHNgngU4h0FwC7B
cXIp3GXciXA13KfP2hrjrVE56yCdg7/QN5+5kZ3ylF3Z28KXbkXvZ+5p/9g2i3HNOQkSUlZYWJWA
D7u9UoxHWzRNLrLBxPwhBEUm2g0Yt57sXW43ZzQA/DJt3cs3Gzcgr5bCxHwyd21CGpjpldIp6/kQ
F2iCdpE7thXkuUZnQNfkssl/2Cldx8gQBauy4lipVqoxbgGK5RyAHe231qsGH8xvm62o7v4PJ+zD
FnMHDHGkLoOCBDpCqYOclp31wy7wDh+9+paS7I+K4IbjR01KAoDcCGjc91+0OtOSjYp5kgBf020G
NDEUH0PSuYNBnuFKPc0b4iV+LiOLprOc6sPlT8uNmSvbzG42VTZXkJjBGaie5u4E5u/Lf5+biKz+
PnXa1drKLI+mQQZ8ZNgMx9yn4zz9UROC8XnPK0BHfn9CZtMsM5JaTQEItggeg/Jom5WT6jehJkrZ
ebMYaztM+LfnMbdnG6DitnqqS7/KTq3tT+bDAOp0kp/D9oqYr5e/4D84/8famJA/dEunViHGJsy4
dCwDLclgq2ieZrxNmGGW/QGDjnV6jNR7gWGRbzCx30iaOtEzYCuDEzDUJ1r4C31QpD8uB/WActSV
sMpAI+6X+I8aDXpEFDXNdhBryI1OIIcDEgxnjw7hFkjVZVfB4GMkaHVww9jKFBORSd8ai0Lzr8HW
XFNKfa2pnTL2yw4ScWBqmQV4A+7HBLgCqBwLdNdsp00yRtMYQ0wsNNr3qlacori7vF0iA8wRaPKu
mwsa/svhG5Hv/+g5bK8WwLi+VFtJqeVAvBbtyegfDFUkjyFaAOPnoWxiSD/B5g/BTUSgdQW09+VP
xI0SqyUwDj0GSb8EJvYAsOcFLJiT7eqWVyoiIBb3Jv6ww3YhE3k26iZEcYLYx9l8HCUvnwS7za25
rLaDlWst0wjPigTvy2RvOqfsluZKQwhGIdwUTn1/xnSrAFIgWhVzYtDyD+wiQKernXfK+JhNk1ua
58s7xL0uVl+OyWGMZUkxLAInJgcqdWbsl0MP0UtR9UPgCDZ1xdWtNGu5Eo5gV/G6+dqIfqbSVgnO
jag2ywVErPeIufykUZZ7rcIedZtm328nILfNA2axXFF6KfpszNmvIk0yCxmlKloFplh0iknoMK5w
eXf4V9Fqe5gYYAdlMiM7Qol7Q6UJF8zvmODb+TdvSdGSmGiQL6M+yTOerlFcOMv0Q5m6XaAVzhhb
UCPppB9FAGW4UJSM8YMQQAq2qiObYOcJyrHrK90C+E7XvmfpybJFGQTf9T4MMK43ylpSADqDKKf5
+XW/jbysQxl99HpPP1E2kswfwSoo8hDu4YXoIublCEaSWARGZMpmaSjUFZPHWL3WC18VujsNAF9u
b0i5EFWB8oXGtsIHI66bmCqoIdcDuVoOWQXrgY6vZb70KjrC/AV9GGNcnlTzrCslGLURLArlemje
QCkruC/4r19Ki4DOPk3AmHAEThCgs1o6IecDMu6DOvan6U6uvc030q0IScs/XUCYoU1FB7nYfu5i
NKNMGlgzAMCkPNdQMsLoansvJnHheuHKFBPL6yXLzTzBXLjWad44oFQh/7KzA8lfBBGD6xMrQ8wX
lIY2s/oR74tkMlwVLC5knvYAZ3gT6fwybvejBj1lM1ye51p2rSAD/7qItoCb6q1+A3Pk0BGx21BG
zaQfFocsDnQxnHS5KyXFyTvXjEVpBjeGrOwxYT+fgKOvTJyDJn4stBdZ8y5/VNHmMa5vSCjtFi24
NCHL2RcYZfiuy+d8+CMRTnu1Dibat5O9RAolpVWXdBvHwNXZM7Boi19Psi9Z1qGB3G+t/CxU7cqa
7E0fxLvLK/2HA/hxJJhbICNJX6W0wKycq330sjgBdHANR88ceo2K3v7cmLJaML2TVmlBFLS9YnUI
klZxXegnVJgnEUCNK8+0+qhsu7HvDKkPQ1SCKLv84uFhTNHl6Jih8+8gJwXO295iPNvDSdhPp8i3
QkfEZcdPTKDYIcsQOjag7sAstAnB65ThR/QGcfV6O/RbVdov9nnRXnQrcDVjK/eCBxe33WV/GGWR
DlJR9LKC4dL3fgxdbXEDwsjcLSAdX3uY2sPVNzv9c/wc34jGB7jZhKEaGLsF7TZC+ecFl02RJial
XAJ+5aDuYlAPaJvsIHrAch1oZYZx17LIwoiqlXiS+qNNtgm89o+qfCaIiAE3wx3BohkM3Rq0SsJK
+hIYjWpTRZ1nDE+Cc8cNmSsrTMjMJKUFp6lEqQjdzrNvFpCjlGfMuKU4fQAU75T7+JY2Ef4Flxn3
I65sM+EzWIqxaWuEt0alIJFN99a/LiBj+VvEOfAXVP1EG8cN2RDyVACVtmm797N/1GHaax0drEuX
kyx/I40g7eOuafX3GccA+sSakhQlvrx2Ne25lE6DIijXiEwwZzrsmzEtkw4ZXr3XxocOwqCp4OLh
10Y/lsF2cLWy1CF6ihpAnjlUDjT2A8mJt3LzLtICeTdM5uwFrsjfGhBGAeFmqhrbysykUa/rBQCp
+bB4kSvvYFK9zn4Nvu4mvjk6+ZsiCFX8T/lhkvH+pqyBYZJwgdvxZpp3IUDlInIJbkCiJDn/tyrG
yVuIuhldDIegXCj/nqSE+u2XlHxlhkkVspo0U0krHvMZBPNOMTxZmO+ZfqiFCGXFTUpWlpgTlBQl
2NhqVGBVcH8giXXN0vwratRjkVjfBS7BLROubDGnSe2lEioVFNwbXS3ZSxBuLPlqSF7K0KvVfRbv
KnN2UxHMRbRlzAGDWKyiltFM75D/nzlsbuj9WBzbA8ttkgwaoa8oRflZkgjy6t+L3vxLA9BTtWoU
KIVVbcERY8uuZo6qayfjZlZMF4/7ydo09f2cujLZStNTXKLR3jlm89ds9I42+33/8/KGcr3URuND
e+eWYJEa8tRITVfRw6C+4KnQJ99jpXXk2JUVESqEu9SVKebhkwaNXk8AA3umvlMh9I0x4MtreR84
+XLkVhaYF8/YWl1pUOQ52VrbbNtsmqPmx34KeTAQb13VHkXoipUwuTFrZZaJWWkU41nQ4xvqy12n
bUbQjOaiUMw9dysbTNCqZwh0TSnSm2RP8zf5Kt7SZjdtPItwsaLlMIGLGKE01jneHlpSVc4UZOcm
y05yFQtuTS5qE/jC377HxC0z18IcU8+05axu5hP02MEJTwBI8ifIz3Ylum72D4GLiJyQiV/aEGvZ
kALb2IPdFKMj76ik+LgAn9e4zbZwRWy03OAMWXQT9X+dKF/AJnlhTPII51DDyh2Cjdb8VQU+Gq0C
5xfYYfEmmCKtgySmoJbYHbXbEKSF00HITcz3jd+rea+jrJ5pVhmmBnC+SBDb2S114ieN5amxiH2Z
G+8/Ptr723RlJjB0qINnSDzoFS3jkULRYpUw9eS/cVd2mIBhkEBXKqqjSXFqkgNipBvD64A3p7oA
Iry36NsxYSJSzIroBXaoqB8KrXMCMJgOsojXiv/AtC1CDAv/6SxMZukgdmznaPv2I6bQZ7zZ62BT
tv1uIourh5LbzS/dsjiQP9sIDhf9XF/j74dp5nCFC/SzR7DCAU3eY+y+8KYd6BxRs6MAWDHQj7d9
OiEQV4MSKhiRWWxCGRohxqdDxPuzdpAccgoP9rflV4n+qO2Jqp4cn/xkjAmLukS6FJQMeP2RLSnd
gJxI9yqBfnzWt0oBrURRvZrjLzAISTPMtBg6qsefH0a6FYMOJkPIryXfxNA9yTea+XB5y3gz9zBi
qTI6vkQF4flnI+PYLEmJbgnuFXLdeNW+2oCqy3Qg6bkvErcDJpWC2kcnpg/OEGk/Er3d5R/BCV2f
fgObGADN0pCWJgaD0/bEMUev7X/N1fayGe4GouqCQXBLA08D/fdVUKkCzSpb+b1tt877Re9Z7rZ9
mNEZDgG7yyzDmHOUkjN/+hGpN6AZvbwQvt+vTDCblrVKquu9Rav9FKuVbQriFADAIUae6rdcBGXk
IC90IusywIy6RUCE9PnDzUWnTraMKNl006Yxcx+Mdg6JVIfYGEDQiq2aP0kaqB4l/SxYKee6/mSa
iShtEdRVn4ESAtiLBgouxQZ6IG5eoBNAexvzmyj5+Ydv+7FYxkuaFsOEaYirpwcPmb7JQKbttK80
1yI7/VXU2OWk3+v1vQOpVz5ph5OmBQTNgGy8N0JXCUo8AdwFazMbQYLA63F8ssV4TTSA1G0wga5q
43G7dI896HXbpb3DWEes9semvUm6b4n6kkfpH3DywDSCNODQMgIaPTOrZWbgwgT6fEBxrnPDGdyw
u1oIuOW7yocNJj4v82JHOX6FlxTnWetv1Lk5jnLm9vF9rVk/MEfnzM19FQTXYOt0BhK8abN6VU2D
CKjKDwAfP4Q5LkkVFpEcI5xJ3YuuqKe8lJ1Rtf7gsv30TZmjMYM1RK0GPFapzKGBepDkWsfBLRwq
zhq45P8fgvDJHHMusjjSs7DBFmbjlSRDbag4Ba3IRQV7yKI3wrwtg4HOcQ7fG7DopH79mALySl5o
xZPS6ESCO4GH5Vgvi8VyJGQ2bTPE+zvah9f6BuWgxwqjnJS6RwX4Kfsr8OPny0GN6x+UUxgDpJjE
ZvvcSiwbUdegMKQab2Oju2V9ClFYu2yE97jCc0PHs/6dnI+lrmtGqYgLCTiLBgIw8lHe6YlbJg4+
5oYW79BpSNxQsDL+10S7VsWAIeWFYJyETIE+Zzogy9QnI1ffhb50rXn6gebTdK7R9nr38kKpmzM5
J9b52yTrMnoS9NrY49iPtX5TdQ+guftm9qZbSb/aHgqjdiByGU6Wq6PPrhogvQCTCMujXylNnZsj
eEoa8A/W1+khh6LYcnjHym2kvQgHznWXlTnmnGtjONpDiIM3xorTxQ9Ldi+J2pp8G+BdwnsBLRq2
2Z4WtSzZYBdB7CROWut33Qj1SJUI5v24xxsN/f+Zof++ugaWTO1Me7ApnNLaQ4XhXMfN7rI7cFei
KQaAysicUff8bKKekyUEfQeG0+J9O7kQwIhSQT7EXYUGZDAo2TCxzza0JiMM06qC5kaQyVs96B/m
OhGYoOfki1OvTDB7nneRReYcVwjZUvTSsGshSCbmneR1REHTrdggIQHdssZOBc96MUag90Jm9zLh
knKDreFidNF/qE/Ba+xmT/Vx9vzlEO2gGIVRwsIVVXa5x1cHuyY44TS8Q5hHzqCBxD0Hl46nY3xp
HkMPw+DOkFkgjyTboMZwa6QIDjD3465MMl5ojZE0lSVejfXkjOlhshzFLNw22+SxPz7rjQhCL1oi
ddmV1zeSOpRahnd/F3wDHMNp81OqQwymceYI05lI9i4fAV4U1jRKkKmriFDw0s8GFSXsk95GF49W
NaimrflW0rT5uxy9j6EWqaPlYPcTXTmcwLi2y758jCxaSFMhIzHoiHm7DW5Bk2kocKPJL71x15h+
K4D2co77J5PMcQ9Qj8pjWgHorBvr2zzfxi+XPybnbfrJgPL5W4KVeFTBD4z6/LzvAPJUlGdd2Q7C
Hg7v3fHJEHMQ0Ciyk3JCCKYTMfIx9fOtet0CwVVuip+itEf02dgjkJLKmApkPUWzM8CqN9z3y9t/
+3CM18tqQTqMiCJfLB8graLJV4XxogkFeziHC59NxTyyigv5CwdVM4zjpE1QHKAybfKNtdX8ZNNc
aQ4UPl9hdk8VCKA/9yzkGTe/xuhPlukvWx3rWlVbXUFBxatsp9nnPvD5CdjeuivraNzMEKFttuot
6DIezePlL8vfvI8lM8d71MO+agMwOo2Sta2MzIFo7LUsiV7CnGtuvT72aWpGtGHT0hpsck+ml8Vw
/9My2AR1iaG3GGro6dWhE02Y1J0Po3CAgx5P5iL9tAjm+AZypWnmjOwwO1LXKJGptf+niCIWjxb4
4vttu/KIqq+UuF4mKM6W1kEfwelh6Rut6v3YMq6gJbRtQ82//BF5af6nBTInOe6UyMiCBZfZ7Ga9
+zc02LwONtKpiNzqiXjKTogL4Af63x7Iok3zqtCGZcTZHt33+pOXWr7lTej7guqAyiVUiWCdAp9X
mMd9PYzDouYy2jbLLq03nXSrBd5//JT0wK+2L8k0fYEIDCBoJMJFOVfXi92fy27YBmoPQfDuGfxD
v9QW0tLNt7TOvusN1D00s9tNdfT98o8RrZcJLlqQT/PUolbZ2IcwPncQ6zJr4RtRtI9MJDH6MdOq
GOmfcu6t9ys7PyVvxezEuUuZb+TXP6girN2VBaKN0WLP04Tz2Fit00vLeTCiU2HF3y5/PkFsZsU7
9T4JlLymx36GRpfhVJ3haNK5CTfp+OuyKX6C8PsssGqdqNIH6qINAMtb0iYNcAgadRsMhq+qtSBx
5cL4Vpcdmyy3UtTOikHxCZtwF7npOfCQ8fgBWla9Z70oTuS3V+POcqWdKGMQfVEmziwgOpitHC97
Jc/uyKj6oPAFFXB4APTJaVpRK0n0Ven5WJ1FA0CBOS2xgbYaO2bgxAHqQBPaSkn9364hVr5T7XTD
yHN8U3O4khVftW9nESGF4CZlEW69HdvDUCNHiRT5Oh/nX3VTC/JgkQkmXuSQks5HWiefOnLqWyD/
dfv+sqPzQxL4uVDCJRqe8J+3ZE60oGgSmmll2IanZfKsaHPZxPuX+Hpdf9igbrHa9gV0mMA9Iwkm
AwYup6TZj0vuJEZ8bWXF1TzKN2o83tSAwE1d5C8d+oqhlLiR3hZOTUaoHhHLSYr+tVkaR9JSiPek
GoCFyvcpsbxEm/bEwLO2bkeHTBLmF4ivofc1SuBKLZZtKp1h+NRH9TnIo2M/9btSKrd691cZa6+X
18oF9Gmqhm4UuEIMSDN8Xiv4bUgXhmCBMe+t7fBAlekJ4BYYRxmu0WW7EXXZhAbpbbD6uHG6lGQi
I4U+aAfQdGL+BaW57eQn72ytoroVPzVZLZAJGXMwFcsYvzfxy+vcL0/avgEWp/aqJ9lF72ZXiLhB
+VHjw32YG7y3DGtpWzrgU80AMCEwJYHTtrtwEaTg/Gj4YYg5biOx9ayYEDR640oib4v0UlnHdHD1
4OdlLxGtiLmhqSRO02V435YBkGC7st+l5S4Q3JZ8z4DA3f8dbbaGOsYhpgsTfLe/uR8g+HNfvdHR
KPugoemVP19elCCSsDV3CKokQbaYuDIzqKAf8mY/S4ICGj8V/1gRc7iWishNP9ESCJ7S2lmZeq8Y
7pYGtMi1W8v+5QXxXX31AZmjNVkxAvzwrjagvUs92n64RXLjU5krfd8Iqf/5NR6FmNAaQDMbFFmf
DzOozUMzAqEBEDLBgbiKm2MkcHDkbXatbmcPrPEeEdEvcy+ZlU3mQNdq1hjyiKS00O9K+RgTT/AZ
ucdqZYC5YkwZw6EJ4FKgoKS91+4+PIRH6U7z5hg8fsSjIJLuNduKnrr8A4DZd9tWIKwOho3PX7Os
FWPI6N0m33cYn/u7y2w/Ti59x8cb0UgE9wCszLHeSeK6Nmc8fWdl9gwpeAjq8m7qY5GsBxcLBO8w
VPQZZfsL+TMAWkuRV5jUW7TvZuktvY9OgjMti2uQH0F0IxkvuS4o8vMrWR9G2WhiA+NkWBJcs9tM
mEZEVNlKd3SeLrtTrkTUj3yX+b1CNpZMlaqGICLHm1s6WuZVkAPYRAxHso+FrLqX/ZMG2y/ZyWph
zLaRDNpoJeULJYd4Fx+aXb6nqDThRU3/ziU7zNlOQ8xeBTGe1+qNcUh39FxXfnADwU6QqosK8Fyu
tpWPsAPZkV4GydijnTW60g3x222BOZ12m5+gX+CBWmOT/+h8Dbob41VyEGHiuNuHfBLaVOiFovv0
+eBNsSpXRgBf6THRUD8mnQ9gixtEW9zggugiMsXc2eViFksX9di9dFemT4a0aalQpz+LBulFhpg7
W0/zfNLqDm+X+TZIIZsnbeLqkANsagruHW4c+fh6rCg0QcmiCFU4ZFOfeimCMqBvqAINDcFq2IZa
mAShnVcAzLbFtVb4Sf3cm499slkMQU4lWgxzuiCSiedtjT5nbD93lRPHV5IieCWJ1sIcLCOsiZRK
KOaHwW2hHzRUdeRfhuTO0fPlSMG/UFY7w1yVXWxHg90g1zZOGbjCEAEBzqC8SQRXsxiBTv/cl4ix
Mke/7Sq1bzPVqKKMIKNSJkeVX5X4P3oa8zAbi1rtOxNPJcy9Qvq8x+DuPH0XfDRu3Pt4MLBlxWQu
ZD1scS1CccenDSSgB9xxM6L1qIgJb/j+9vv9xZYU8aLDlRljSdm+26cHaFdot+qdfdI8E3jV1Ovf
SO5MoiuZ74IfVum/r3aqGuOpMjoU76UkdxvIn5q+vtxU2fXQ/9F5+rDExLsCKWmayihMUZWfPI03
INrdQPzc+Y+7xoS7EVD2jMQoPdBiMKUnnjCbMAD0WwIMIRzUF3y/LwVEECHnnYIooZ0pT3foK+ha
H9M9uSGb9w71o/4wHvBdBQeA+xD78E22ojimS6DqC26PUD5r6R66f3P3Er9d/pYmN8NYWWHOMdFH
y2owI++VY7mVYt2BouJDqxfOkDa70NI6NzCW6zgIPCuXDgnq0EbfHOI69UEQczClyQWDmpfVw21h
gLY8tjzoivtFTjxJkzdLHD91UnVaBpDwF1G3hwTkuU+AHiOqjrb0EGEUGZpbEQaDq5chthwplH4q
9nyfdH9B9wcaMvp9Ycm3oOrcWQMKNHkNsrQBm549lqnsFkt1NyWTr3Rp7ynGE2nKzCnz4WhNs6+H
8iZQG3ci6UaKMr/rgqOcmE5vGrdGB+Kcyn40onarhovfTtriLlN0UuSqcwq9fOym7M5o1UPbg6EN
k9NTCwxqNelX+N9f7DJt/Hnuv5MO7FxmJFJJFIQKtkbYKkmYWjICUyVL7qTdzAt66qkAYCfaeyYy
jGi1hRBqQTEemA9KKdQD8/GHRI/ruhMTFzSrUbusxF0xukbjgCh0S9O8uQTeLcWrUTjwzr+bfsch
lYkPIeaJF4Wq0XZecAYLsC+ZjtQ6y4G+raqf0c/2SoQJEwQJdlZWisyyzjuE9jTcmB1Ei+VDHGzI
8jZI28snlv8O/zix7PxcIU9GsJiIssm+vG5xqhzlNdzmR/kQOLk3vgXusAHY4rJVgT9q9CJdXSIa
uBIWYHnROk0OM6BB1s9IpLIrMsGkSr0dqF0eohmWacluaKYjaRJXDYQvb26hZvX9mERp6et8CjMc
LW2rQV7nnpZPINboTaETn4qrMMbIe3FNx93t/fB6+TMKN48Jt5PR1kVEaapH13Ts0oEK/LPkNj6d
eZjuzC3Vnc4S77JVkXMyqZSBYdYKkRtVFPko1ed49Htoe87QD8WszmVTgktLY0KKNudJZ/RYX4ZB
PhvUQORcKNuk2lw2wxsigaLn7yOuMSFFzcZOjSSkGS14leKn4bX2wzu8+93SzV37W3MV7Ipfo4dx
xb2KkcVQLKJIPf5rAvzxC5ggIw9Do+UGgidmc/A4r7cBatvSiUo/RL7IaQWflcU5tYOWmrGG47fI
mILv860k6Zj9/Cu2FMEGCk6hztSlxlHTo5AuS0kOjeKm1Tm2BZsnuHZ0JpbMaU60hp6BSjobWuZp
9uMcjtsgzNxomjInRFJR9iKMvODYs+XLGLqMTUk1LYz8qgrftOQ6HQo3HlxVeZ5j0TkXeIfOBJkx
zZVcItiw6Gh/h1rPTvKrHTpEoD05SJ5IRVTkHkxUIUM+xeGItaXVd0sDsSUB7bDTi4QZudPOq1On
09+xugUSdVT+prirMtc46LvStfbNTkXUVO41x3Jo9JJ+SDtRfUq0PiaqpHZbgqIbtyvtzUbWOVbv
whjcms+Xo4rIDBNU4PndQighdZUUTlP78Vi73eSVie1cNvQPj/XfwUNngoepSZiNo5WH6Bh+o7lX
iDZVUDj5Udl0W9vTBJkel3V4tXNs3SYbg7SyJLQ5Az09q+PTUKVXYT87Zr5sO8k42lPrkJ7sxkq6
GU3lANZz8PUUjt5mN5aFicNkwahQ4syBaG8FlxNb7dHmepj7CJ8iNUa/7l8NVXqYVHKtNv3PqK1E
pWIavy6EbYMJPtaCw6LIMGcqcGH7iqJUsxlvR2uX/lnV/eOWMpiUJrPKYY4nPOG6QXbiMXXt/oYI
B/X5kQ180iomO7QvUmRzj7nlqAMBaXS0kO42N9Cn9+OzAji1AaqWKEezNcbM/nwlQiRy9w7wEBPE
6qbyRZNsLsteiwoFcwnTc2UiobEeInKyQR4mj3+i566tbDEbl6lx31oZmBYK9dhWPTxz8KzlNgLy
14TEzuUDyr0FV8bYjQsNtUgDbNw0X2fGOUUlVYQv43dKVjaYK6ICR2NbqChzjsU2/1YQTy5B5H5S
h52BKFdZfpS8XV4VH82zMsneE7Id1TkNOx2IyKb9cm+BexCoaW+unKIBooeKP2NozSs39r4XvSFE
3sLcHrXZqUVbp+iVyz+jcWOpTtxC3vtU9IJ8l98PWq2T/pLVPTUuUm+bCRJeWmgDh9Br8oyUAplg
tVVyRzStKloXc22QbEknjDwAxVcmb4amnEMldtK2cfPJvKryQFAe595Sq8Uxd4ekkjgyDGyiVmAm
PCOeqrVu3XrBtPgCf+EGyw9TLH1dVKmhBCVS+lSiFCCZl7vhlj5S5p0oheEmhStTTN7ZVnmYRlTD
huQ/quSxGyOntX4qBYZ2AkfXvRaK3YLViUwyEaUtUgklJvhjW7njgSqYLOCKG/Ygur3NX0BRh2m8
CGJ16AL/GQ/EKpyxRFdgPZtNUqIq24K2QAFlTLIB29oD7Xs1W10EU+FnbqvPywSbKNIh2RVjJ5Nj
/64+Fd1UV9E9xiNw5sFe4IQbBQwGfwS+XJllAo5hR3JQtxSHFt5J83fbfu7Hp8vbKAjVJhNV5H6y
/x9pV7YjN64sv0iAVlJ61VpLV+92234R7LGtfd/19TfYc65bzdYUD+YM5mGABiaLVDKZzIyMkJQW
0I4qe1pNm8TfIiJgCBOFap7gogyV0pRUi73aRzc5rwcmJgXdl1MnAJGIFsOFkmYcexkMaPhM6hAA
QvIkpVAJk6nADPvaH5KgzWfhQshQU9JXLT7LZJEDMdCVz0V6pYLDZXKcBEOzjFM8sigFkmqm9aph
wzAVcbj+9QXBkCeTqOVssuQReGIye3F+U1sPtfqgKo/XrexqWW5OK6/oMuh6nPcyZsYmx4wd/bNi
R8ixmDLO4tbe6OWPKCxi+EJgVvCdTC4NSa1wHdMOvq0HoMhncyagj5aP7Tn+TbGd8Qnz0IkIlS7a
Ui5UGAVUeTJkfK66Nl8MqLc1RhcMqWxXKKFfX6BofVx4KIc1D6MS77pW8lv9myaaW9l/Z705uskF
h1TV10wrEPZGf/UzFGlyKGgA76h56gH6ScEoarbtUR5grPBPSmxyqcfSyBFRE/i9Gja2XMtgl80u
caSDyrwMljkBRjTEhZM8lvPdVM//pgO3sc7FDw1FB3Vlp65Y7gb5vNZOM/rXv5kg2+EHrttkGge9
0QFcimV7Gr6bMppgrWYjk7XNahZd0gJzPLQnz1UtWth+dh6TJFFxBiSHOqGbOctddxPacyAfqNuK
bkyNbdXHGAmOGkORQRjGs+ZCU9yKrBz9dGPMvyY56g6kOBh9f2qlycnD+NdatT+0NrsbM8PRG3SV
WjBNFPSoxfK3UF4A+o0BPq0bb43LG6OQfuixhffYNNotARu2Pp8VK/flKXWIWQdVE2Gehc5OkUC4
XMrj+0SGAJGSvbRUOvTV6mm0XewRJMxdIh2MqhXcCfvH/s96+Tanpg2zRicgOzTlRyWfsw6o64dw
Er2/97/nmxkuz6MED3A9g5n8CBkLt7zDXQccMnGl2qmemXhoGljPkS8qM/zDm+DNMJftxWo8EGtF
2Z9NO8ZO7o8v5s3f6RaJbElwSvYL/UzU5m/34QcnUgTQsmlRoGaDE3LAeJ8LUJeh85XmjO3Lj/yu
8YRzUmwVV7xW44J3uC5FuSTwWj3I74nTYPrM+q4Fsg9VwINQBF24qVwAb1XwOJULnj6zH2LYrbxD
EfyoPTA5Cp3aQuDY/nvkbVO5cN6GlQ46ZDjPciInBj/Vf8JNXUhL+wRMixoIc1InswcIaxdufRFJ
Wu9fV2/mudheNiuJqgWxCEJX3lInQUpEH3BXchAXyB+/4SK4MkXpoIasC3YjgzGcNTTkSwxKZiiF
n/IXBugBc/5ZC0av9GoUXWVB6UP4TbnkUEsAAI5ldGvNb1AuvtFQuu58qPMwHFHki8gKReb4zunS
LFWrMsx+fFO+ypf2Z8OTvhE/9UJPdCwFQY7vnbaglKprhqeswCWYBeAns4HTVlEsv35JClfFRRsZ
z9naYmGud3UwGZcIcgUurOLY+OVFRC+8/2r44zM6lyZmWVhpehgB4UNHr14huqaogQFas+uLEm0e
F1sKUqndBPika5Vfw+L7El40TLqIWIZEVriQ0uQ4XKtGgPuqP5flQzW1trY6NRXW4AUXvM4Fk0Gp
8ryo4ee9P3gETWDtBaqlJwJyetVvUTO1IHYTn8ijaLBN9Lm4MDKvxtquK8RuQOhXTV6vBEN9+N8+
FRdFUlqDp/EVhUVcY7qpV3tJ7kTcO6IvxQUKc4oKS+pxxVXUdExNt6Gm85ikmkvLPLi+nv3+xVtY
/NAAlXN1mQAEAmlSet/79U3z+++2SV17SiAFyZfwSUfIKB1F8Aj7h4hsYgYMWjoWOLxx5W6KiUVv
GuVC8IagGPD34p/0bN4rt+MpB3VsfWB1RUyC+Wh+YcJoODj6Kjh2++7yZp/b5kYvDSnsgWYh4e3S
u2pzUWYBSvUfChz/b4PK3GsdUK2QzBRpQ9fXL525uEPS28pMXQkzl5M5ZW5Gb+VxDlY0nwXr268U
vNnmMsJ+VkczZr1t+fR3peC1tIKtvO5C+976ZoaLyKGUlbM6oCaczQdSfloTp89+6MLAz3bqYwL2
ZoaLxTRVF21i7JYhQa/NTdtDZdyCTcpRynOffgbqDfS8giv7uodQmQvMU2osQ8PEAA3l97o80tAL
a/f67olMsL9vDoGujIlsdYjKmfqQWb91VEalx+smRB+Ii8d00hIV04Jo8Cz3ahZ0ylM1BkREyclO
67XvwwXfASPFpIbYmCvJbln4tfa4VCVUFJ8gD2hV/27eXX9zBy54xMhtwC6H4GEatd2MQFk+d+lB
Vs9z/juVezsHBTXaLpD2yRqn616ub+l+wvpmnQsdWlRaE4B3cMbyLPeyna4imkXBR3sNLBu/CI1m
GeYagSNcHLX2remmlLxZ+nl9Hf9QVfmzEJ4EegnNuFbQaXSnNnG0WT7HJaZGZugfEvM0GEgQimQC
kCS/z6wMjDnKF8EPYNHhitu85nubdQ5NpSZzAaKNzitHQBiTk+Wod2iFOODZ8EWDrKJd5YJIPZez
NWh4qw4riBEeaeOUSPdn//qido8CJJZBCqibJvjz3p9pY9DTIaQIvIlpgR68sDVzBN7hlM0+kf7K
FtFH3N3DjT3ugM/oyFmY22clYfa0Kd3+R4v785Vv6CKsne7u4cYad9Czes4WylanfrPuRkgyrscc
KD8KXn5yM0DgOfma+aJytGhLueNOSBj3dYQDpzWHSA3kGJ33rgHFMMF39MdEAOvYPd+bNfLnuyaZ
atVY41Td1uVnEgpqQrtR/+3/z/f/NIzozrKcoojRGS7NDRv1dh+9cfu6I+4XSzZ2uBSglNaWkBYP
mMlpb9hTN3XNYwciztFZHc0ZLxlSr4PA6L6DGIqqyapKdL5CA4aVJaYmQnPn9TfJAQWhQwK5e8tb
A6YY1QEJrUm2SA7gtQLzIZJAMfH/zbJvuokksZUnZW+h7W+gJ3doCPWIXD3ETJg+ngGZXGxw0Tt6
+tcg1zeyKtljYtnxQF3FQsdpbfyobDzoTv0yR+uzrGWuSTB2u7S5m2f9QVlxm9DqouiRU+oSONdC
4NMb7F+rN99KXDdzFRm2tF7q6cESccjsu//b2riIAmr5bJzZi0DpDGiHSDapp1PUVbZVTLckKex8
EmHY91/am/3koooEeafEYCyxjABUB7ZcNkC4NHoKmv3pZRCF5v2WwsYeF1eKqSsb4GZR8vrC7CmH
2O1PJfjmMLbrDmdRX3z/CL5tKRdRmqQbBiNB2ko7SLAaky/T+NjGWnD9NIjMcJEEBQSAaRekkHX0
fdSOw3yGUON1E7t5/tvGfSj0rKuUSCamPqEnAnLY/jD58eHfTllt7HDBxFqgFWtSRjH0zbAn6Hww
4ok5dADH/8IIdkEJm9qiEsw+tGZjlV1+m2Pd1VKXUYgGYfxu9clnAIZQlMQU7e/KYVyaUjBCHmYJ
yEvkisSYmMddiSh8+UezzIpKIZrGlubok60VvTdpf8XQ+ew1YdWEpR7XjHHha85CUGSyluR0IgGb
3Q2PlhceihvdVw+Tnf247jSi48YLLvTVrOdDj/kk9i3l76n/bNyyIXnlAtlcwXW3f53+OWt8Raie
VQWK19jIuLpTht/l8nx9MWT3cbhxEi52yJFhttKIbNnM1LMSo6ybZeeBSI+0Tb91M+j7uvR+lX+m
XX80zeXQacVRGxRnjtKbNaUsdgekq209BLexIYNsJLvNJu0mjZf7Iac/R309NXqITJyerLT0pnTx
cisKRkMb7ZWGjpJX4MD61ebJZ1Sab1KiOGFTOHPan4uqPZUkPg9g1x+q/LSUnUPmOwUEFmkC2tIp
d6UCFL3FL2WZ3MnUofnyXRkMzBGAzcWKT0lOf8hVndip1vuq0brXN0/k5VwgrE21nlDfVN25i90O
I185SAYaU3MLtXGkehSlB4K7jKc0LVJ9sqqetY6X7A68pzb08Jwmp04ZRedq+tFm6XmRkdstutO0
X7qxs3UDFEAhxmGbw0SV+ygEyC41/Ov7ILrw+FKYNKF9ViY4Ea27ODMUhRr0CIzb4qj7eBcJ7oX9
l9eby/LzAPpS1pKUYhsMGoTDY5fcZ9NXaBo7vfEkK6e6dBvglqXh4foqBbvPzwgg6/zPdIVFjuHo
DdAjMYKs/1oOCZqtk6CAsg+PMkwDMpcgWDZl7s6YCsQZs8PUgw4abzBrpu54zlGzzxzdLp7VvxaX
QcFyoVTTP2zvm2Hu2qAYqB8xRgjDUJs4akgm0NfOnRk4zMQXTZEIrXHvyjzC44RMWCZrphde7CNF
k76xThKag4ZgU/dTirelcTdFykBZLeph7qA8t/mDKv8eVJH48j8chjcjXMYpzQO67K3O2qwTYHS5
i8cJxaOBoejMRxGMXrQkLtdcpUUvBor8thwbJ51+x/liy+WX666/H+jelsRdEstKIzMuQCQ0hsda
Ml21U+y0uWlb2QfM4rqtfSqOjeOzc7hJWxbAKxqT8fs1Q2jYKejNmqz+VZvyV2kmd+aQHMdW9kIK
ecACR4AkBy2sKjtRK7eJ2+fWqmJ7opGtKPEBg8QHWV5vs6EQxH7h+eTS0yWxSGJCM9zVLyDaV9Gs
SU5ZoN9Lt+aNnd2wIsJ42wvRZYLvzVe32rWO1Hpgo/PZ9KgMqm3p1gE4dEFIZyfhY07154vz1S2z
paPZQhfMzYbSzor5pBnlv6oUvJng4ky/jJWhtCh7rqCnLJb8BvNJgqtiP2S/meCCy0LkIU5q+C1Q
tT+GMjrqkEMp49BtKxL0lhRU+SryCxaXr+0cF2MWmnUD3mOv0xz9jXWOvNHWVXTu/kYFXT8s7HRf
M8bFGssaegB2wQhL69mvzeRW1VswRSpnzI4LYqfII7hA0zVDL00aHK/vysckjF3M5wg8Yr+l9nb0
X8/c5uhnfZ1MPRPH7ND9LLz+mJwTbzxkiW0ek6PiQLMDo2r5KfIXEa2XaCe5qNPhfYYubwdvpIc4
wrik+TTPx2QRSRiLXJILG0WbTj3p0VKIktCegDCaNP1uitVjmmZ2AY7wVCk//09O8hpwN7taaBCQ
yhjiUCltkhcQrfLW+YssIocQRCaePqyoJCUzWVqmlc+l5uUoi0eZIAcTfKXXGdzNUoawbaI4YYx2
3SGJD23rN81pERZUWOi5cqx4DutupJLWdbjC8xuWlMwHA4BaKCTYbGxX9FYWHCyVCxhpFxqz3KOy
Xq26q9H8ZehWgQeIPg0XJlAFMCY5QpIQqoBfRq9JQpZ+ve5mosSH55IBhXJTrCUixPIAqtLTAIQ1
Y4/rjgbY40LvujWRJ3ApiZEmtJfCGlA9qb+Yc+GDGOhYGJkztyJR0dfRx2vuwMWGtjXVXGMk7Ulp
3Rlaeqnb0htK/WVYykNrDoCD0Ojcxn/1XXMcRtPWu+qnlqLuUXXflbqxc0CWMeBLp+mgNEZmyxIE
ldrvhYkEcVbv58h00jH+PuWhLcmWo7lgTQIVSGmvEUbnYkpsteocPc5ureKliAyfxr91o/jaT5mX
VblbqvJdWJW6k+ERWtLOLUvTgeSqo875VyNXHopFctuYfIpy1Tdo3tlF336euvS2USH5mc3PQ5Ph
xWqeLCrK8Hd9j4BUECK2MsiEuA9lkVAn2gyYxFSdm+mUy05Rudd9Yf8RsbHBfSCiSyVtO1QkO2/4
XPux35/QsXcijL2Tx+u2duP3xhQXv5tuMJp+xXulqIKo9UfLpxDKqn/KTUCH43Vbuz7+x5bKQyDQ
CKhTK8XtHk7LIUulADOP7ixljrb8mwGujSXusTnLtS6nFqYmRwNiJbheG8NZyZPePl1f0X7tbGOI
S/omTa4WdcT2aU/LKQxqPzzqR8gsMdRr4ecXUW9jf0xiY5BLAZtI64nC+s16oPnGeQZdUuPE4EVQ
TlBkPea3pYdZR2pfX+d1L4HMJi6YzT1VVcncrgMqQ2lsXjQC6m4TjB7RYw90X0RnfxgWQe60e4ts
1smFeCPqSTZqOvrqUQPQe3qhQy4CSotWxfx1s6oOpEQTHdAtLcfx8zIYX7rIzunwkKKNEsmzHaLS
VpCbvIrv1BEJXIveGenB+wfQpmZ4UzamjmkVrtKUgv3eyxwhom1qqqKD5BNFk/c/TYl7aZhbhGjW
crEgWCmhuM6aduSYNHYC3k3iN3cg9onsRhh+mNNy98M741xMILIVy92YI8Q9GHYYgGj03J+t79Wx
8vNfouRkJyhsjb0WdDcfATIvUdhBdMs1lns63KvDAymcfHq+7sA7UfudFS4gVFm9lKZV4/23XtTO
z8w7aLleN7HjsWCahRIt1QBhw3+9/2Sl0ap/l7ZL8qj1qNFWIhjXazr44cNsTHDRRq3iHqN4EBYd
w/7SruWlQupIwZ2wJMbPUYtdSZJvoY6CcfTiLzWRvNAaj5BfPERzc2np5GcFuAe61NWnn7EFtHFU
PVlZ63ahKHlmt+C1X8qFqTg0LLNTBygLELcrnjqMYHSTP8aXf/dlN3vCPsvGf5KwsqRVZwW31m9B
KVwa5xotmuvfdg+99+7jcuFI0nMAzsC8B0DpieQnPQvk8mYpv67ZZY0uee3XwjborstuFsZFJyiB
LVXfYwuVIZjjyl2gbNaOgn7MHsk140dWLE2jsgnJxffbV4FEKOkbWIFmptMk2TFf4rNSlUHEClEz
eSrk3J2VHn2v0bJ7XbGpufxQQi0ws1KQH+zlPdsfw08i9SkmuqAIA3YQy+60YKB21/hsdHh2zBHR
TwtWEB9UsWCka99Z/+zBB7phGVJ6g4ajBHW6hDpEORUj5oHA+iU6wTs3zrsFcgdYyiFsCSIJ3Djg
lY/zT2b4a5Ee0h4Bndhtkgncdje2vn1cXgGykQozzl7xF+sF9cXYfJaUIMwFs7ui7eNOoILhfCiP
sbYRGtprfZKaHxCpT8BaXgpC7N6T7N3+ccdwgFpFahRABrSuGazHxoGe+aH1mGp08iSi3tg/gG9u
wR3AMh8aDIVBddKc3XX6azRuzVKECmaXwsc4CVlhS9N1Qniq5FxN27bWkOmPvoIu+npevqbfGYkC
2H8+XY9h+8t5M8WlFJpZt6RqI7zL2x+xcTeWqd2LyNdYtLi2HC6aZOvaYpgWT2aGBhsCMDJ5zTE/
idTY92rqeICpGrQAdFlW+MlBDPE1WTyhKKndjW6tQw0RcCY3eZCc6GZy0wPrT5g2YibYCCV3Fjaz
2Dn9sE4duum45jUTL8H3UTPMZslsW1TXYhzlI1Jhv1zd6V66gEj3F6ZeBbXK1wLNNXvct5uXcA2J
jgiFmckLBmB/F5JZ2NIy/xoaw1chwF02+U+j0NGvRuu2zZ2lBbBK0V9C0txaSndQjBQdt2R51DDe
GMrNuc7mo950zlJ1KGzl0eG6t+16gm6pOkTXKTF55KM+lNOaMRHSovipG/gtPcQ79ORidRScJP2l
U3tv1DpBgNgNRRur3JEdtdWIUh24Y2K+1MaNMbnDeJTW46J515e3G1k3hjgHAL/aSCawIriS+pMW
fjQe8YaV1X9j5VVvUCEK2P65LEoBg1WGATjZTYrOJuNzD1KwfgnC+PlfrMaAsARVoPAEwcX37gxS
yKWG+jNYOOTbNnTl8GRE/twKVrMbgAwLjXwFSHnkyO+tkNjU696skLEu900IQhUpqBcRin73wyCc
mhZ0Z2UkNe+NLHqsLSWkrDGTA8p7GQqBc38mEWSBRupf3zV2r304lBtT3KHMRmJhAgympvSJgKjd
SD5fN7C7YRsD3IZB6aRSNUOX3R5luOEG/2WPIo6kfRugzIFkMIMps79v0me9SjpG9iy7K4DC7VMP
IRUquuR2YwGmegiG/WQq80Qs5gLZgzIGLI1xBZFTcyrvCoepa88P8ysFjHz4uxStHONP17dw3x3e
TLNvuFkeVNz6qZFC2V2q+7g+tupd1zyn0b9RyQWs4c0Ot43aslAJ3igDeTe6Mprk44t637kmpBOb
pzwQ8SHtp+0be2zdm3XpKOkvhobIEH6a71sXjTkfsiqf8nO9YPQZE5CBKBvaz70owZVrUVPD1ffe
pIyDNYwxlpjfRIcpAOWvQ56aY8oIfIT66PtPAaBEiGkZGCbg+WBGY87isoFfEgnEAJ1S20QJn81F
cmLrV6O0di9RB0Qu9qAUUIZqBTntrstuzHNneyVFrIbExGKP41E51wca4FUihMPtnr6NGW5PwyFu
J2XBntbSiCZuFhQacaB+K7gWBavhmWKUqsrihkWq9JWsi2GvGVOMKC0TrOYDU8wyN3m/wimnPLZT
AysK8Vxr5Vn4HN8NvWyoQgaaiMkEv/dFNamGTtaRmuuX7FZ3hmA9SI6E5szkgikviFwh+HQ349tY
5AIJace+oQkw5YxsoPbns/4zPIyeBoYYeoS6+fWwtXPYLBn/UFOn8P8PunxtaaL7PeFZrgevMmuB
CsD6AN0WDeVd62clyjA/xklmT1eZTpMFok9uQxvLmlSWGbhyhw51nTW2AbJmqFEdDaZpIFjdR5Dm
e2vcZhZxHkeQyWPDCJASulkP0cUA5Vl7EU4gfHxfMUuUGITqYI/ii3LmMvYhRKYRJ2unP+Z+FswP
xgM95d50EE2+7zQD3htjPrQJygAuxLI+Mv8HaFCFaAKGHS6j3dvVcQyWcyyIUTsx8r097qOZqMQk
fZmyXgDGOh8YwaluK077KB9EG/nxaL83xX0xfazMusywj9AWlzGEpjyvc3DdK3ZNKEgNVarga/GV
qMJYdK1lya6leQp41rMV084iisuPkRDreDPCV5iipa9Dk+BaQXNRIo2jW40jF24R/upaMDB968HC
cH1Z+0d5Y5JLrq16KJpKQemZPLAnfnSSj8rJtKFiCU1lEdeDYBMtzgW7gqZANuFdUi13UvFFnZ+S
QuR2u6cXjQlZJhrmBS32GzZuroZSKK0SFsROb3boLvWZEYOIT+9OvRtfSzVVCgE3kK7yz/x4JH2c
N3AJM7MJiImYnKbx2gYBoPqRCcmsASQlvOQ+hEJuijRLpES2GxcRfk0Zkp6gQ+eOWF/ky5CEeOgD
1xXOqaOkp6a241DEhSSyw52vRWpI2UBq3JWle4MEy/Bc9ZdMVKnbjxib5XCfLjX7up7j8m/qE93R
DuExgxiPdWovomFw9ovfv47w7TamuAw1WvRUWSlKNK36y8guhYj3cP9c6SpSRNByqB8AxUD+ZIba
Yy3rXyO84m+ugOLL4MagGc5EzBw7JRisZ2OOO1nRlC+rNaMjl0L6aWZg2IfVB0IBIb5+SX5ZXvdl
uomc1APFoy0FqAm4ytfroWT3cG9+AueMg0pqK67xjpLLJygp230EKj5DEK92PXFjhPNEzLLpSZmB
oVtVTkbqzxCpQ5uj/nR9KfueuDHDeaJJ1WFOaQH2Fr/7TP0VkKT5N1NoKh1RbrPriRtTnCdSqSTd
wiabi7Q4rul6mMrn66vZ/zCGbqDcZSgKX9lY4kytUZrGYshiZ9V3Q0KRA3TD/5MVflS0HCcrTELE
CDAmW9VpRtokKjj9w6H6sxLKXVZLpbZdX2B8poss28pH8OuFnpWpj4D8uAs6UUsxn+Uku1kz6Y6g
9x1piSA7/FjDYwft7SdwBy1Vi2jIdQXd5+w0ls+meitrkT0pP9pEkHHsdPXem+IOVFr03WS+8kOv
npz+JJjazJ716WVU7+rINzPFrmMRHnzfV0z8o6PbZvAFqqqrNcPCVBDwpkx0bSlvUkvQz9oBibB1
vdngXq9NPMs57TBKX9T0Ni2pL2lgREvnYy6Zt0mUn+cJPH+66nVAOdBZDrq8PdVq7WZLDWFsK0hT
kejFflh5+0ncS3ftoDU3zDjvhvwrN471kGDEanWqUhK4z86k87vF80OQ+VxotDJhCSgNl/q5G31L
TuDW7Hym7Ckfsh9Tb4t4ywTL41mvitps5VUBikHNT8qU2EP5tYWWlpBQYD+W/dlGXiRIySdQ5fQ4
n+msndMI8QxOez3MiJbCHYo1bvK00pDypGawqH4HMj25dQGUEdhhTvghQXhzUp0tdZNGLoWUhVYH
cPSkDV6trig8grmvbu+stXCKeHCGvveuL203tBgGhfQZJQTC2O9NShNLJCwszaKZvXQyhORvKu0A
/CBkc6+b2pmngBsarM6NMpxOeI8ojTHO9AIewfIFTKm5DHebBEqQfp9BB80YLer/An27+/WICgI5
tMY0ma/SNabcoHSGTlGlPucYH01/zAm04QQX3s4sLlb3ZoYf28Dged+p7MabnHi0Db8Jol+xrx+t
R+W2P1WjDRjaZYpsPZi//hdyZ7tPEEJkYqLSDyZY9qE3vhOHejICf8A2V3UwnneJggUlLfG7d/e8
oY6PzI8C68nPxq7WVGR9weAR+nys5u7RQtvsuqfsXggbE+yLbtbSxaVMB6YbPfWPE2KGEd01oimO
nYYpvhf0I3QZKQrEsDnP1/NpAesgHjGGPbqri3Envz1HD8u9dWtc6O3wBeBBZ7HzS9y79B6cx9fX
uPvs3pjnzvpQz1PRyahUxM1XIxofR0iylOG91caKU0W5HVbtXQ8AlcDs7tZuzLK/b7Z2Adx0Lnvk
siWdPT2KPD1L3coUoSP3k1lKEFRUnHedJ5FWo6xKrAqjAoTe5sWNVT2v/b3KxrUAz8s+5WFr19Zt
OwkaK7sRdGOW29UymxIlSnEZmNV5Me8B5O7Io6Gcgc8sKoGt/S/4tkRuKxNAxWOToN2dHhnMtQDW
lAkZil6N+ykZcI9407FWAz8yM/ZSOk4sbLZW/21qkI4t4N7QKUwmYCgBMCiVEjuvntaxEgU1dgg+
3Egb21zalBm6VjclbC8Bk6ot/RhcNuO5PIC/EqP3VJQK7u7pxh77+8Y9pU4366iCvUwjh8yysETT
N1L1oE7twVQrp5TnYzObgnUKzPLzM0nSpbHSo5TNyobaIQsyzDWLeeOZ913ZTb70SpRuHECPBYBE
81xXLzG5vx5Tdm+6t93jZ2ckTcrb0QAkL5m/xUVjpxAV1ZKfmmhOet8OIaau4NWBQtT7r9TnY6tZ
OpKGIklvpBhVvPFblw9eqNcCzPN+AdkCngUlSt3C4+C9KUAyQ7NjzHaNN4Fgt/SxrCQAiWpAf+uH
0BOzC+8ubmORCyHZkGnSPOFeYMXJ4bYDeXLoS2DcP6CkByYPtbeln9Mh+nH92+36xsYst6dh3euY
8kPAbNrentevVeNeN7DTIMWFZ2mGAYlxE17CPWQRXIyFJpinYXPY1jn1Tdf61GLoSfEKv3So23+9
bnH3VG0Mqu+/HXqYVUTTCoRiUPldht+9QQ/F2D7GE1ocBIzkfe/HUSU4BK/MIx9O2cYs5zKDVAwL
SZA9hHEc0KisoDGm+cOMdpHZ342h5aakdpKqsauqtmla3xF5DNLBsqflGYS2p2QNIVMdBSsE2dLE
OpVosTbqfF+liV8l/XO0kOOgPc3U9Mp0sBWqHyRZCiC85aeL4ZlNXNtp3t+uCfr5VnKDKX+nj6GG
Lid+X6HHQ6v6RsrWH3UznqgpKpzu3r0AyOsyCGupafFymOvQGyVpEEQnR3YgEgn1aOotPvHRrT1c
/8S753Nri7sg+nGu+i4FhM6w1y/tkSlVS558r7tgG3cx7yhqqO4+5LcGuRtisdQuXFe05fLBYdz8
I0aO0E/Kz3+zqkdQsSudSIg3Y8ePd6qNWZ7/omqgC0v0hFWjEVel1iFdeTZ1Ed/I/lP9FSzP3hJo
9b8/M8UUrpk14MwUrT37siPZwyV2ldSxZKe3oSvqAMInQxHPuf4h9xInBRUSVI01dJR41GVSacCE
VFhfUTwt413TuwmBmjrqtsAZGPW369Z2d3NjjfOaIakou+bRL5G/EnofxbotlY/Xbey75sYIt5WS
1UctKVH1mDC7r/jQ+jz29uTntxBKhoeIdnB/TRprlQHUA/TQ+y839nWPT4ciXRM9rPHdbHmL4l1f
0m73B//zPza4h5G0kDVNZNxNCxZUeMPv6hZavmfKdJwuyz04iR9MH0HqBWCDQ+vIZ9F5Fy2Se2WG
01TGyDJw3K0LXV4IuN4UKgjgu2dgu0rOOxLIg5cdu4HLLwsoG4mT3gFecKi92ZtwBSufxHDS/XXh
XQTshK5QHhae11KuJjXuxlWx1fRz3Pu54l//eCITXF6B6kfbZzVOtlShJ9ITv60sp7NEaL/96M8e
tv9ZCvsdmxR6mqMiJwUmBlj0V4EDri6hT4PSS4TyFrtvaBBU/7HF+aM6mWWYqHAH5W4BmKAL4icm
sBfML+2h9xZw90vucMhPIciebHHRQ7SlnDfmSjFoicwSDGDMrME2m6OZi8jH9iPj2xo5b5TbRK/z
EEZG9WYFycig3+vQumx8MvmlKoLripbEBS09XSYpyTHHjYZWEWe23v4XDa3dFOntu5n82ClN0olW
LSru4Qga8VoPiAUW86n4RDNUqDCQekkNCRBhAKlbQKQk64zeJRCwnatKMegnIOZt9LEzk7/Au+iP
pDn32KCwbgAY0L70BXGpBRIx6bcKfjBUn+2pwDRHQmuPgLFK0cZLESbIqSSf6qCT7KAsDdKHATpT
qvVVYpRhBTrLoRo5qtRdZEU0Wn79m35olHZyUixLjTOiyPdNnDtDcqb60wBOTiDAdcFlJzglpszl
wdq8mmNKMeJSlJO/KhlIIfTMjqLpPpuz7+uaf0rV7NdYQQp+aB+bPHbX9EXrosCI2mCM4xeaRJ5a
TMdu/VFanTP2qeFdD077l6WBZ4GFAi3VXv++iRqSYkhapABXwKYuiJOdkk/GbQ/dDza0a2BUXTRl
tevoG4N8OIzRS+o0NMPZk7t9ShkrFAGtjz+5EdTME384Ry+YkROsc6/erRBVpXgG4V8ekEfUNm1C
CeMYkwPhX+81Pw7yzpEuLd5343cZuUEaUNyfwXXLe8/KrWHOCeZMm/D6x/Rum4GgkQYreTCa1Mbx
uW5nd1//hGRkc+/Df07leZA7XJ6j1dspWe0yPwyNyF1EB4j7eoPRKyveO6xgovkg91m80p3PIWa9
RwfMXo+yb/rTATW43hZpKu1uJIIXeoLAoGAK4P0C54Ykq24g3EyRH9KbOXuy0qAZP/+LbdxY4T6X
sTYKReCCFTmYpN9GfDHVw/9mgvtSFlXLeRlQDUoWL+0CEp6af9W8RuEEUwyWppgGDxfKkkZWSf9/
pH1Xc+TKkfVf2dA7tHBVAL5Y6aHg2rHp3bwgODTwtuAKv/47GF1dNjEtYqV9uRG85HR2uayszJPn
INBuIUUHB7RLHOsoX4JCwkX0tpasmVf9t0eSqsi6Zs4YzWWHC+2NuJE1lAZmtSukTvAYDDQGhVE2
dyDRx2E/Pn8/h2eTGsAw/mly3i0nfsssSoiGq9juoA/f0RleaEsc78GZwVllja88r5WSz+6/E4uL
oKOIw9Ks52Wjlk3poVe2OGRy7X0/sLPH+MTKIupQ+5jEosMNNYYv9bSr8php4cf/zcYi1gjNIWjR
7o9ka9s4AwBcjYrUEKcrQznrK4CRMSyTaBpdAsZ0YehFRBEk9oYPhi6mWXc1gFaJP+TP5Rpz8Rma
gDmJ9mlt4Znglka9DfDqg14LOBWnvQQEaBIx+tyHbOYIyG+1Z/TPsvTRePt+Ps8WOE9tz4t6shmN
INazMUH+VUEPHsh4vahgJdrwriy3dmSP4F7L7uPLBhWXlev0/HaBvBuZoYHAc361LIu+saS5ixaU
ASlxZPlBJisgx/OH+9PEwiNqvRiThsZzGeLCGnBzmSsYjfP75NPAwh8CoACOcgpQUlIlTpsZEJ3R
ngNL2IkR3+Z6cVXj0K2s2PyZv3usT5uL3dIYVZMpA7Ku3JUuw41XeIkjP4sn6tnt/Roi4vzTTP20
ttgfRavldRQhmQ1BV390IKO6I8c5Mddc/Efhxomp2YudbMWIJCNVGnTRjn29D9LCq2Nk0E3xIeLV
Izdvrt8mESEj+hrn1McS6zUEvdT3FDnAId9PaGIabuPw1rCQh0BXUzoweXSniQXtakvA2dX7NLyE
f5kBMDNxP8c6HnnSnOTSQoJAv+vQ5ArG7duwZSvbZWWkSyxYAp1TzkcUPmRxoeTc4cZWkkNPDpxE
8Wl20ceO3tjdf4IUUjTdMA30nZnglv+6mFQSuR7PhA5yMDDw53myjk5lkSFVoawM8ewpB4YZjcSw
pCyb3ww1yvpeoHO9AD9VQTo7WuOjPguUQIvwnyYWWxNtRIJHUoAkVsEztyZgeJOkLS/Dbdqkd7zM
t7j7AD5rWatlqp12ox8kqa/WY8QiWXPHcLzhqeXHyrSDHuJH15nu9+t8Ps+m47pCUQQ6DUvIyDBM
hWXNrAvRwbg072dpR7B0gb2vZu3mH/IQucMPCrLq/yB3T+7XsEDnE92f32GJJzGkriSZjO8gXxNo
MbxBPdSZu8fNu3EX3lk7bWd60jZ+/H7o2tmbBB3+1KC6jjzwYq9JxqhOAqQWjiDTLYiM0Kecd7si
q52klTZVAvyT0dY7aqlX0Ju9hT87yt2sbHWbGnrE0qDwuDm6yYi7Lhr8pNK2UvqhVzXLgTgwivo6
yXJfqiDi10G+wNC8PuM4OPk+68uXEhwJMHHIsvFyDHRbNaLr7we4Nr5FYAUYL83pLHY+jK42HWvA
nugapwX4iM65xJNZXIRWwijygVRwv6ZWsWZMQjZF2i3IQ1iVThsQlhoMdI0+2BQAVxsdsG1con0a
+/y9qfINxVXItMS6bppyQweyU2rjhnb0kcuSl0m9ndL8KS2m1yIELqyjP/pE7LRA200SYKhhf6lG
k51ksguFxk2ivVTd6BldZXcE7QGRJLHMMlivabuYhw5ecoMdJskB9JSXZkGPSX5Rk9dMuTMTtwzw
IG6gqxpCBbgXG9JAiDxGiQwHk9P0esjopo3JQwmWVwZCFWbx0JZD/S0OhNuYOCT6KFiVFAeqT0+8
kQkjjfwayOHFlIfvo9alTMqVjRoJHyD8DZliZpH2MrQ0pkZUYYOl3RUx9bOuu4vr9DZTDbfRkm0V
qQVTO7QGWsU7qQpvmOhgCxH4w2QcoG9MmCG91YMVocI3Ak7TqH7Ja78phvtKoy7URgF5DJrrXgo2
go93mtS7dV8LpqQKddBfx4J8Ohai9popPo6guiQZDiDa+NJU+KZF7ZzrT9o4OuNoHBJu7mO0h02K
9Zq3041UD8dsBHIpbfwy4SAmCJqLqHg1dL4r5NyeiNbYTVPcqCT8yM3kOCXkR6s1lp31uTuQ2kZV
7VnSyb7nomB5k97kaWRrVrUnI7kkbdzbalNkANE8dknFSiUImTnUrJCR9g+vRiXeBdZ92WJvgUe/
UpUHQ/fKfmNutWvKczRiFWjd6JuIEezQSFYfSuuu5Sa3ZR3vGhk6tnrrdqANQu/rdrK0l8EKnUEJ
TFbHwo40C8RgdflYRqkTpPL9zMcelnXOrEm3XDWRQGgYJU7Y6RfATtq19tpJ2gGEVCzs5bsoU/Zt
qrOMPwgpPnRj4EZmMeG7CBs68E4RTccgyC8GKh1VtdqlUEsLlNSL6scW5P+86B2rRFuXlB+5VLCx
TzZ6HrBUV9xaf9NFdF3hKi4D/aUZTF9Op5oBsW3nRMHuzpFpFHcisrzBAOTDVNfo62cX+Vs8dJJj
WgSyVlZXbTkHstbQbcap2WVl6xpl+nNSlN3Ug+v2e5c2X5i/2yMGoBiAXWB9voYHqQlCuAyf7YTT
JhmPVsuZGtxH0AT4P9lZ1kAjwqW0i/G8B02PkDacu3V7oa/xZJ0fDYg4DAIBdKQuvo6GRPEkVAoG
d0VuNpqFprAscRrcGSJ/+n485xOzcyeVhlgHnaWLeNzKSRMb6a8cpIbQf9yj5LlNLotNaedQgepd
gu4LsIpYB+6GXrn53vz558CJ+UUgFKY6iEWRsHO0hhesbQNfItIG9T2bCmPTW/pFW/R3FQkzb+or
L+TRCoLt7F0I6K9i6WCww+75OtXyVOoqD1FLxzEA2RNDH41hNCu75nwgc2Jl8cbiJaFlGCO13Dqy
XR4jO95VoG0wkKWZU4VQMnUz8LuyeC1cP3sOZwIvNOahX21ZS1cokURCVdlRhwlZhwmYudShkAMo
eMpiUBd+v54r5paNlEktlIqO6MAOS+M4VabbIb+LG84Veots7JoI4tlI3bQAdtQIoALLerPVxHHT
SkByjgQjgvdruLm2dOo5z3JiY7FDmyqJa2nE0pHbziWeArQ2uZhTa3Nhb62Afj59cmJtcfJ7wLTj
YUQnqrzrIZsH5XFwPBq2caMz4U0Qp4B0ZWA33r8vsICU0YndRUiIi4fjToddpdlk1aORoeq2kp85
69ROTCxcNJKUDa1yTGSsBF4ZodJjKLcEZJqxXt99vw3nb/vbbfAZei6ZDaIuTIxoVmoJEpWBICJG
oCNlRwNtqfk1OEq/t3Z2F55YmwPhkzxDOo2RaRQRnuDS9aQaTEnWkspnndSJhXmPnliQhYWHRY3x
tM7kSfvObbbVpeQWG30b3E6uuQkv1wiNz3vmEwTV4mIwRBRpuoV0U3icK+jxj2pTMMQbO7FZK2ec
hfeeIIuW+k+k0ECf3CFpOIUvSNdfD8nIlNZ8mAaZqTKAqCn3qgk6mYq0Rhpx3mP96UK0uafgZGqH
1hQCwQoClamwuwQUWb1qVxHZUa22K0V2v98rZ1cSdQg8nec2jCXIQhW9lISVhHyzLLyUZLvB+kmC
Nfqe8xN6YmZx3/Q6WsvJgNpUEehIskFzGSx8W3jJxyYHg60ubtspvwzwlk9LbeV1OZ/j3w7fie3F
xkFBcyKI2mcXNkcUuT/5xk7drGmGnXUnJ2YWfrmfDGEEeL7P3Ju6dIythg36xyR9fL9g55E4J3YW
HjmoB2XqTNghl7Itu+js9VGoupoeU+jQ8m3zgySOtv3e6PmxUfQIgazKAoTx66aclDbOyx55j47/
nLJrvCVL4H36lb141m9Zn1YWXsUK24hr6BYCFvOyEBsIyXw/ivN7/fPzF6FVYaSqESv4/CZ/zqsX
TXvKqrU0w5qNxUZP+oBkqoX4Ri+PrbQfwbqqrtxbZ7tfUU+QDUVF8hEomK+rEfF+MLMEqzHjAuqb
wjO31stoS37rg8JurTx/bkQn1pYOiaejlssJZg2PJpCTNfSIN+S/vzCnJhbbSxQyb3oJ3kEd3Vjb
qdJrU918b+JsUfLUxmJzlRG39CbFA9Bo7fnWQhJzr7BZmVEfPdXLneZ+LWV5fubQV4f3hIJgfnFS
QznVpaQGriGsX6vKGeOt3K5s6XOBhSp/mph/f3Jb5OoE9lSKgBOP+LG9k/PLhjp9YUNuWK7c76fw
3PE8tbXYdmWmqaHVo6SgSoehu87Slc8/e0moMrV0TVUJeEbn+TwZTFdDJD3VEKzTPPQmS9l2hdgR
0gG0NLmTwe1SrpnWhjdUb1feCeeX6tP0wnkngFhNvMKrMysuE8mOtddEu/1++s5dQ6ejW+yGAqTW
WjXVeEPrkT2pbt+9a0gpCu1Ap0OW/jTXlFzPJvVPLS42Ry0MbnQ6qoPWreLNqWqL6fhvaY9AiIK2
BqSnM4drT+zAFps1v7G6nIv90oy9oAbYAR3wQ27zNr0YzIEZmmx3PZryqcFUvd81/C0t05XV/IWM
Wl75JyNfFqHKOAugjoutmm1BOXSRo7XU4a+zWmhrVzY9ZpL//eKe3T+os6GOCOZfc1lP7+vMTKYU
/Q1qHbHQshyKeqlkBStmzrv+EzuL6yUONV3qE+zTxpnZRMBO6Y+MHmQPUNLbNf/1q/vkt2lEWUgh
M/wM7T5fDyS3WkVME6ax9zTP9GcaEeSfJeyh0LXsWWut9SVHY8Ap3pcekns/v5/V+Uh8Z3/hsyOK
wLTmODIUrOaA2Fe2qmQHTtTrLovvo9FY80Dnl/FzwIsIIRmKzGwqnJhuJ2zh5q7ys94Bx+2rt8jB
hHbrhwWQ9+z7YZ592swMvf+c58Wqgit/KlKod6MGnb/obukXe22nuCqTnLVnlHr2xjixNU/BiZMd
Ry1qKgk9rq0DGZwHALkdkBXamdf55T3oYQAZTqEHGdvCy6/6H6mX+YqbznrWLSv81fzC2owvHG+k
5HmlzF4RIqsNS+Tinlt0Q0tx0yYCDH3iCdkwRpG0zdXeNlRlr1qDXfLxImtkm1jS3cpazEv83Z5b
uGm8bM0kgGCKo/rC1Zx+q2xMJ7XYzMrQ3GtXa8W9f3GkPxd/4aVzhaJO081RKY60Bj+dOLlfbGQP
OV13Dce/Nt0Ln1zhbWm0MSItyJzuIvktLEyfKPKK/z1vZY56FB0t40vwQdLROg46XOTBiMsGeEOS
IJNb9yvecMXM0suLpEubnMJMn3ooqtHG1daeDP/iaP45lCW6oNItOacDSq/JQUHMiI50x7gB5///
gi78X+yET1sLd9eVQGyoM5N7ss2uKg/k/mgukvwE8NfCX7uezz3p0Lf8zzVakkygNqRIYYebhOYQ
jXOF9WGoz6ReU/FaM7NwbUI1O0lpUXQl6aGvnEl+7pLLVce9ZmXeKSdOTRG9THsZkbYc9HY1wI0W
91KLyucqWPnsnkNoARwGSCitJexD4dTolRyZL5M89ZYE1PBeCj5++aD/fh3/X/heXv3D2/C//w9+
fi0r0cRh1C5+/Ptl9V7cts37e3vxUv3P/E///NO/f/0R//KPT3Ze2pcvP7hFG7fiuntvxM07B1T/
l018h/kv/7e//K/3X59yJ6r3v/3ltezARIBPC+Oy+Msfv9q+/e0vysyv99+nn//HL48vOf7d1Uv2
0v329+8vvMU/1fS/wnGjUqYoqgYSEjil4f0fv1H+OocdKDnpFDUDGetelE0b/e0v5l+xd8GqrxID
LCKQIMKveNnNv1L/OlMcI5uFPAUS8RrCln9+ry9z/7kW/1V0+VUJJBvHt5mDnM8LwQSk2YAYNKg5
QeSPL7FEp3ddE0N3o5/2ShI8qJXlD3wKHEN7EehUJSgchvrwE+KwPeTO6UPb8bXWq/nYf/0CJpIu
sjkjuXRAdBabu7aUoSBjou8NALn0uvGtVuM2H5ot9E3cPvtQy+IxqQIWpNGh1OMfgR7StRBlTjsu
vwTKmGBftxQAvJdv2WDUjF6gK2VvmKnTShP016J7M009RScejQ1Pbrmjx6Edq939yU75Y0VOV2Ae
36lp0OCgB2KmWQCjs2Et4U8tuIOSKu/qfVh/zBUWVk2bMe7rf3eIFFtvzqpAKUE1gZtbzLMeSmh/
sPJiP6SPSl5wR+uA1hhk20inN1OnLgAIntkogpXd6vwudxmVwcqGtQWEHvQn0PvDJJx4MNFPKOOS
dtqrieDMQHWqCHK32pdP4wjxy6E7ZloGMb/GDabm37quMbWAlMmgGZonWMb8LmyXfALdHE2agzEi
4FGRU5oMp6/X0FO/rePCzCLQiTs5i7oKZjh/NcrCLgOV0bVM5XyffNksCyOLAGcIJLOygrQ5hJyD
Fq21h7XqyuJx+cd0mQQ8m4DTK7+15bTaWI6tEVSHmVhUtzlLryHqASkPxTY3YrNakv7VG/7bmKxf
O0QHAmxZfS9kYNJTiGEc6ji8L3IgNWq7KWU7S8ILbCYHAG8HQEcwqP0ci6de4rZCM0fhrRtXuNxl
6bKssisu6axD91gBUPnQAZ7ShJatRsWtXik+KUxG8nyycwoWu3ZCKFWM+zjUgVwIAGsEJ40KbYc6
ZFHtmyG5soB2RB++V6dkx83QBcvlLq6GHwn66nVE8qWgu0wRG0OEBzAosNpUmTnJO0UO/aYR25JD
GlOb7K5qN6oOtyF/EFXsrag+9Lxz9OhHI0OahysfdTh9BEl1HSjVy9goFzKZWNgET1MOYizc7yrt
bA4YYmJWDHqUDCJqRy0EP2/YMZFAcoQ8cOl5gEJzUUjo5gKISUZiFvyoUo4XUFAexuKtFeAN7MYt
Ia9TGvp6qnmlRexI2hJdsS1gxIIu8fqqu6MjWqGswY1F/Ki0H0Ar78a26my1Ui6kMX0oZHOvlqHJ
xhKj09rElzPJlYzqUXS1jf4VWxubJwFcVykiyqK0u0zpe9YnNyQ+ouTmhvG90YBxD7fLCKhKWbsd
QDpU8YemtDtpi/E7cmjtMgB7SFzZqcxt2t2D8mcPNDgrpR9p2tlmUrIqnPyCCreSs+33Lln7+or8
xxmAEhcUKqDsALKRhcuQM+Q7aa1Vh4yHQF8VWAu1SaFH2D1IhbTp8mOs4ke1my5Arr7VBfpOyPsA
0CTkil95+0QKwDZJyXRJu1JTgJHkigmK7xyoeNVBV16SvIR2LoSCGttSO/dX7o8ojBRy6rZm6FTB
TZYr2yGOfgpj2KncbKDjC/KyvH7/frTnfAreZ+A3VwGZwFR/9c0IS+KOEFIdCgsDnGyjaZ3vLZxx
jdAJQmyBySS4ShZXT4RmXgHulv4ABWdoUNjqcEhXmezWjMxB9MkV00LbSbOSsoNSZMnMpmBNcCut
crXMn7JwVuAhQ7IbNwl81bKgmIY0bxoj64D3K/2mA1ZSfUv6Z6qsQTsWhbBfe/CLpeXTQg8DUw1h
CbDCy8APHgAFtOWtdA0M57aFCK1xJa20Q5ybwtPBLdYp1rs06UncHQwZb/XMHSfZ1vL/yAgqhdRE
Xyoirq/rJI+8MZW+6A4JCOp4hEMfv6Tm2qW/SM/+c/o+zSxem8ZAed3reXcA0NBF+PFMrReKTvEx
gX/tbxUtYRKGJ0AT+f1mX2BKfre8yLIJ3utD3mGAum+9orgtIeFBQKZutwwPUQcAL4CoZVxI6z05
5zcN3hmGicNsIeD5OrmNJBFaoUcdm2bmRcY1KTMlB+ypQLskQ37Yz0Ar6lar0ivzdP52Lk4ML6Kf
Qg4AEIUe/GHWHJNDu9NZjgHPgh3l4KElf2WWz57DE3uLQIimramLMsFAtY8mqfyEHvP6TgrW9EQX
VYY/VvNPQ3h2fZ3RIK1JiB787lB+FKFboGnndnKQUAR6bjPao2td641rIOv+Kjupt84lPw/kX0/s
/Nr74tYiwMyaIoH9f/KEDd5Mrb1G+XbmEkD7JHq5QPpv4dQszFi87VWaYj6BxbAVaQ8E3UoYvoA+
/jGTJyYWJ7Li1mBNvdRii0DMog8Y1HvRhe1IRzThzwFmfSccAPDL2Gns9DKwN2tUb2uDXJxMeawM
TdLg30agc1WDM96tQYfOnoOTQS68Nmk7PMHGtEP0PLjZM/dzX0dnaH416wT/e0mu32d04a+1IMlS
WYq6g2JeVMqbAjVd8FEnq4gr+ssp/7YLT4a1uFyNeiojLcJlNELsJ5OMgxq2vmb+rKYnq479CiFN
ltwoSrYrRukjVqpDOGhM75BbjvSN3ppoHuKmHTaV06pAhZecEfKiB3d8LN3JMnwjQMUuMB0uGsb1
W6W8JLI45F3skAgKYs+TAMa6dJP0pihQWhsEo4hSSZZDdZey0dIcWZt2dDRdQ80Pg/zWThtRFts4
7XwtHbYlOmY19DkkE3g3gx7CGfsQT90gGpjVwEOb+6KxPEW9iQLw9fB2n/H+uq3ynKUExIN5fwHi
jcvQkJ7jdvD7CoApVAyi8qceZKCS6B+kgfu9pfpNMkDmKtmpNHT6KWB4lftl3V8ERvCmjzJIE98E
hPAG9GdUaA9N2ruIP8lxeChTsOGOL3Kk+hSRITesLdQ39hp6KhowwrWxW44XlWnBlUPfcNqPcudk
WexHqbiwlNZpx0tVeqi6iHXdG9Wgd8IPWCkMLdkZeW9rOHFB3Xikg5AmJQ2LenCySXtJxbNFFLYp
lE09hDFroTlX0PTQEf11DDI29ZFnjeSZJMIV47wYwkRNtX7sAHhvi2EbtLGjAfpPhke0x20j+YVX
bW5bwaMJqJXIy8zR4tKxMqhU6dAcsxBntsolFdVlR6iTBelPapg2RPa8SEr9sjOZ6MUduuwYYIX+
SO/H3GIBQcFiilxZ+jmgumrVld1oJiLsy0nu9lbpB/l4JKbhozmkgnzTc9TWHpr2L1ojucjV2yFq
X6sa3RsjB1duJedMHnIvH7rtMNIjRc5pGBF6J+UBCSbk3NFJEA5eqessDbv7NM+YsPD/SorOEXiP
aHTHvoIyeetZgX5Rh9tGjH6CTvAyyt1kgJyjJfys14VjhmBvRy/EGEKRLG72ZZnvikTghZbUnkkg
r8LTbD8FxaVCKJpb1HFHA7INs22hK343EbttraMUVnYeDhe8fc811Ayz7j6JBgcKRa6IN3q5QwER
5fabtP2RWs8oLWFH38ycd3r5Ay1TF3IvbiQ58ms596w8fQ3KD71H/4ioxa4K6XVL0fadABkOxvK0
R4lOmCUz1KeK7tscMgcycaOOoIljYEmuXKNJZF/J+kUZEsei6rHIqT82fAcR+g3e5l6hl2zSj4H6
niS7WNLtQS43elJfA2ePzQ2GCAOvShRf0f23aYLsUnTTg6ToThMNuFtF7fNeA0JQcmNCnL6Fdk/b
MMXqNnr2aCTSJlWTzTjctPHVVFCWZmnI+qq8kjTiBybqMej2jgr0fpuQsaE31UFGYuu2ng56Gtgm
xTMnOaQAWhipfmizaWfI2UUw5e/KGLxYEirOU3TTBcZbUvELSBke8yry4DxYpgc2yGjsPn0qIE5c
YP056FzMPrWbiiJbUiQ3HfRsaCL2SaDuUNe7D/MrY+oY9LI2UN88hFWPfWv2DrQmd3V5L/X6dQsl
iQEecszABR/kXtnVYMlB58vc3ETTrSHVP9C1dBsY1jFLNcdAS5UoIjA6qSULq81oyEh7gGohUjZK
W15VIvQTA8y3fdDhwV7ZhOc/lDw68jC0yxbU13HH1FTahPhfVc/SGvGpkT6K0oIgeXXHpXyjy7U9
NtBw5XQ3VJAVVqNoD4EUO8vbTWZAyVTgTRrSrSl1LO3esprfxzyyrcorZa9MzGNRFU7VGDdyjomb
Pso+2yZdsCHickAaUEn1hyG4MevE1lWg+prUjdPyKjADVvaA60+GK2uHQkI5jxpuyyXWGi8kiz1I
aLOm0K/GAjKZEkBV+b2mhMcsC/cRVFe5QLm3klxDqWwt41t9VFnWBzaePjY3pjsjSd2xvBDc9Ez+
wcHKqA3GLkCOCFURlk6WrYsfNVxdAbJiszc2WhFtkiZxKY5PZ0LONJD8snyzWhSPx8q2tMqRYtUN
FGM/jZVXmLINjsSDEQ22FnP0CmXb2OQ/iFY4aNLzJpk85QYeQA2SQTobzOoiVkMvLsyI6YV4AzrX
oYXm6728yyIwTPC91Jhe3oHfoglsWmk2mm9Y1Ehe1yFFXQAyHFX3Y0kcxcwTcFffqxreO+MmnFqP
Rt1FFuMiG3rlkOiQF2i4Vw8jI8hfWRHa5DrNHsryUSJHGn6MuNZozv02fW+Q4kHMhltbs1NS3XK8
HEhRQIGiPab8o1OUbWuF15xbx6GtZ1VcNFIOTlpN/tgVUEzHlTW7WFAG15V1COTRMWm7afLMzmNE
RaT34x6k7M0rjrwXa5OT8NJNY3mDTtStEUR7k9/2jS1ZqiPiCrTVLVgIY0iwqV4hIDhkXrUq7pke
PWnIEokaHD7dcSzFZszApjakN61xrwfozR7ojSLAv1CD5yjKbw2eelWQ23VXOxo6qYcquSkE2g0i
a1sW4QZsAPdoU91rprS14thtRvWgKJ3ToDJCURVTOLI7uO5LiCGN0Sukdw807ZwwG8FFlvt5b16U
BBMcGQddiZy8w6U09rod0/hqNI3bXgvs+Q9EN2wqjosEuT1R9YcYQy8M4VnUnFg5FG5ENZv2UKSm
j1Znoff6OZQCuxiQ5mzjgyZwHymPlhbsZFHassGvA47ABP6RYwdOH7UK9sGwZ3X/nsWPvPhhJW96
FNmFubPi1DOMNwppQDO57SbdNo2f7XitVg/JgPwJfQNTzIWWJnaDEsHKC3lZbUFG/stjY/FKLagS
g1z5V5DcO+GeX9DtXHPOb9e4A8+/h0/i1sWzVOOoTmr5H68nbqc/QkCw3dCVr9C1D7plrfSKizUQ
ygKM+XtcvnicEq2Me0tgfMWhuaszFm4iW9ljyyMKa1j61o+ssMlKIe3sQ/FzqL8SIif5L7NCv0+n
43nVKXdaOTnhaLAmNXyJ7uOJM5PcGFG1kssBt+u55ylka0FvBa0DyBZ+fZ4mQIWPkM1qD5mpHMaR
sAZ3o6Wibz0yNlmnINzyxYhzaw3OiKNW5+99+lqBJ0FCOj/mTl081OGliK5IZrJmgGYBfciDxzR5
DeUKHCr9ZiJ3OTmWLbRgqouKP0/po0yOMjLAERfXcotsqkCjVfzQkQ8RKnZryUde+GaABtQcClHq
dBFWiovcO4KmzC7nfH2Jls5QQeKaGl6o1F5l3alyw/QKED6aw5UENtobwSYxbCO0UTVI4XZD4Bdq
z7pBZ2Q41IMA1tavEZWaamHXo99ndDvi1TMOu0xorEiOdBrY3IVFDHPHB83RucWmJL9KqeRUpHbr
4S5GkJvi0Kog/lXThzgtWJb9tILjSEAlH2+lodnndcxooPiCoqeTzK5j08895O0+iW+4isQAwRkH
Mi8o5Yt7Ld0iTo0Qv1uok4YJuGPl0S+KelvXjRPEKLIWMavzo5bFO3Ds2ULblUWN8UlMkvNtxC+j
kfujnELZ9dqI9qO4S8AYPIzBdrCucuVYVtFuKgsf6eg9MScvEC1KePwD4uhoLC4dyGU7WZjanXEI
kfMGV5QbW7WLqo1tkoNAOaRJP7jonbgpnZK+YbljTbGrbt8EEGocKfg8wJasj0zuECXk+VaMOgtC
4UKjgSH5ZRv5JpJyuwEhb55xL9SGTW3sUUVlQd/Aea1lm84mRj93+RKKQ0s1TrOJtAekC125Kpgu
X01iTRbxfHrCRMEBBWioQyzcYjkYQwj0JU4wQbt2htep5X3veWfYwO/ZJPXTxMIfVuiLbJX5uApE
2hWa57PyB2JyXX7i0pMiXSaBxIb2gWcEffgCT7EtTXJP7jYxl1DM0j1Fu5P45EXGk4Ie8CDBWUDR
dmxjnFv0q8uGnU6hHw0g1dPwfDMeo+ImlwZ30LV7Fc2eeYsu9lJ+/H5c/8LPf45r4Yb0CCy1qBq1
6JrVOkRIV/yY7sy34XX2OpsaJJK/CHjXEjD/wtP/aVdfZAerwQysejRa5FvV3dy31YV24BSbyW4f
RPTLprj5fqwru2QpacPjKe4zBX7eVDjSrG40raEWz+/2z0EtEnVjOqCNSQ7aQypUOxifkxbv87VO
2XN1ZgQBn1YWybgyjkWtUIwjuKi24Jn5/6Rd13LkuLL8IkbQm1fa9vL2hSFpJHrv+fU3oT1nmwtx
GufOPs+EqgEWCoWqrMzP7EhAt4Pdn8ZPdsGYgp/991I+26MqczJUR0D1gNOFyVjS17b8reZAkMtL
IebLGrFjbSFVmRvGEET0PBYHin0zizYqsC0TU9KdbNHPqtx5SVRVrpzDPFAVLIkUG4PAzVIntNVr
yUsUBzWiwfE1U2ckb4wI8t3NX6QZqZHzqVpjZYWylwbVTKPtWF9nKoPBlPm5qEilqUVZJQ3sNL5D
dHyzHZr06CzYxRbvQaZGMetUUQFEmsY87kv4PDdUZoCKCKiOLp9bhkvQVAalWMyAQCJEYXK1E5Sb
IMwfZIWlgrNqBYAxjNejRQlWdTofS8NEL5B6Yr7YHsLILCIehEo3f7CWhRXK8Sa/rnRQS6Mp0rTg
4LhNC6jD94yEdj1CLKxQ9+Gk+4lqkLXwu0hHz0XaEEbuDKQBiBG8WT+wGMzWw/nCIuV0SUCmfkd0
QWq7Pug7DFjYwY28HdGc6E/lTeqxEguBrOHHEV5YpPwuF+VWLkpYJEdY9NqD7CTwdKgLmMqudf5S
Uv8foiHp51ywS78W+KJLcgSl7lA5k8VbALDutdtki5L7FXNXV3si5zV+QxAXIaPNxTiNyXNPDK2y
t9KP4DWzytrkajCLmSPOm82Kv6wv+R1eFjaDYB7ATYqGhex1j9GJaJuiEmq2X7o5bMHU5v7Zo2+x
Suo+6wJVEieUAZCCZG+c+T1+Z6fvyXZ+RMLrNU8pIxJ/c2Vc+obUjRZOTS50Oto/WQH2kCTeZupz
BGYyMd+r8a8keFZRTuHU5jZFnc9ACp/m9/Kw8wHSyfAsEER/g3R91+QvYFg5VLz8rAfczvc3Et5x
ulZAYPyNPJY4BdIFimS2qAcROnK/F9DtwYxMqVtacGq00iwNCUN5EWoJEqZZQlcBs4YMyotE4R8C
fi+jziynmzq8j8tdUOfAYbWoYQ1m2UnmxNTGZjkcFQRFqW6Nqf/+FM0j4fHnt73jY8AldP4HDonV
q2Px4algKEvxVPQkGCp3s4s2Td5aESBzKOaJz5ONp3cI1JOr3F8OwesX5MIsFR3TqhO6VPjGh8wu
ZIrsELxTzoypJcK7L71cNrd67S+sUZFx7rW28AFwPAA31xXaRuNvlfoj11Tvsp0feOTv2tDCEBUQ
pZlTQnlAj7bBtQ8pEi+9CjzN0zGdwgxMjC/33bFeBIkGiOkuGMiXgx5ffC063WgZt6pNNhFTQa3l
3zLDxGrt67w+WhIp9UtAT7P/2BQOyY4of9Wn2gsZ5Km/cRAUH9HOBY6MVimt0NSbYwGfLN52b0Qs
bj6puDpR7LCGPevNsO4fZ2NU9AuTZpKTBMbUKTN1ubEDRbDGGaUTf8PwkPUr82yKCnu1LxbqRNbl
H0dkBXyyl3x77k66DZa6e6JeXT5E/C2Q5OkrS4n+N/fK2TgVWtpU0TpRgvHeHUM72gjoadm6zU2A
x8K0q20BY2Q56rqfno1SEaZXDD3BSCAuszZzigmwqXF0GbvKskGFkwkEZVkmBOjwf3RvymY2k8/E
ig7hSXYhi3eHvJsx508O8o/bC5hwYMAMkZBB/TNTTeaSk3yS+cTb+ZA4/QbFLk9mysesH4OzHTrT
kUJdHgeCbFFM1SNxEknkvgdyB3zkexY+ezWf03isCTj7FWFpIxtFedLD5pCrwXsy+q5YnUa5sOoY
90/ebxTDIQOYjVAfy0iy0GWTUJOUphYNy8Tp4MYTPzAiwdqbQMO4CDhQILcLBPw/d1qta55DpaY+
SIP/kgRXSiRvOj3ZMjyIXAH0B12aobxUntWZjzulRso1RuZsKyARJPX2trS4B6LqUCPutEc/MzHc
YNj5B8v+mgtrkD6TMPa1okerir2aBH3ZHHzxxUjfhESxYkKllofbbuqA0O3QzAA+FOSW+AoxFGvF
6xG0Z0PXASiNYkBZZqBcFIGZaNSt0KN+I39WteIMs+Rw6JuWhg7h0uoOJZjRbAYAk/X6oU4eJ3V6
Bqma50vjTsr5bZzdzQk4HpNkK4yt1yenPAJPYnAQ8hmgBfllQMQSi8yca+E6mWev78abXpGeoAM0
tJo5iKrtq9i55K7ju504iN7YA5MgZLcgWiTqM7VyA9JxjGMrUFoYASFB5qGhSgd9U2G8T/i3WpCv
msJrA/G65+67SjJ7+XHuVZCDy+gF6E4IN8MoAUhvX2fhae56swecAY5iRW1m1gTz0aK41MTXCg8c
dxO9ScID8GNgfXngZnXbCJodKuR/3qJjb1bar5kgfWaIxKPTrpcvFZceEgM91fx2qGu7LB9mqXLj
MXJVMIvKp7aM35XxGPg7KZIdIuc4PIpScaVxBTA9nxwwinXebbuMs6b5Iy1ny48UszMATjHKTdIA
rwEeuzzLrUaEjl60L/LJiiLDTLgZfUbdRsNiA5ZSK4Z+SSmPVh0VVlq+6sVXIIauChB60hoQlomg
PNO8D0Nn8m0GLUTwlAaNicI7suPMrDo0HKEqx3f6flRO3Cw7aXBX6QLglINojaV0moEwEBPhJmwA
nUvqnYqOdRJIuz4Afxj3Mo6YnNAjCzylXppd66Pq6IHsyiPIJ9EKlbJmpzQ9A4i2ehihgYt0SoSo
m0HV8IYkmnUxQxzSdcUMMtWUxO3QN2hh3urhYcCQAeP0rSUA4G/+2yCVAMx6JOpxHDUH7W5wymuQ
bjp6fuhiPGR1E4I+Tl2ZHW8CdsMEn66e+4Vp8u+LNE5JhzEdwFmFJwxqr/11LUUOY3UsE1QInSU0
VoMpbQ6ih9kwt/HQ7tVO406wuF3+ikLOKWNcj6uZxnJDqXDqF1UXaFXWIBHGaK6DBjlkDgHqOIHU
wuo2wH/b/3KRVAoAKTk8FBVYbDkNoS8EPSLgdfmhjEOrVgqrVZ65QrWGNHfAqWVJauMY2UtajoyH
7WrhZxnIqccGBiHlqS4QyAmTTX49HAE1MT86e3zrj5gWY7nu6sdd3BtUJqKnc6QKFcwR1T5/11io
FeyTg24S0sH4JreYbYO1Byo0E8CrDh5nQL8odzJEbtCTEhYxS+LwDog2X6WTbBZbyHm+KoyLmfyx
H/fywhjlSGGecco0VM0hat7Lpnd0+RAwJ/xW93BhhPIdNe5jKWxyQA6F2ZZLwA9KVt7PWgflFX2S
tC16wg3yi+yNEHtqbrQTr7XjaOWnZpsR9R+GTdaqKM8I9VEZpRpASmU+Ff1TUd8xjhz5Axe+jUL1
j/xKbsNBw7chh7ybzfHQXiPviJzuoX/nX7Jtc1/Yo1e/Ssme7YeMHVUo0HfRDKnEZdhRIXkVghCN
W2D2GsO5vEiWFeoqqlVxrBOObKJAYDJWNlZWEuQMK6stQA2MYTLYXIj8O7UYpECx33ciOVOT1ffm
4GGaChQDwF/3jpGatSl9RkzCkXUPOVulFlcmRYwUb8a1FzQbDVoJ4DNjrWz1al2sjLpa/VDn/FET
sIFXDXI4tCcgOsRZpROffFPfV3cz9HZRYvyTZ+dyR8naF/dqCArubNIn5BBgM+f4DpV+xvlafZwt
TRDfWZiIMS0m1hE+WuNoZnE7HQMHIs1Ofhru2JW61W8lCYJOWKtlnSatVoZOV9qqbQ7A5vFBDABF
+Ec319kEfZ7RNTJ8LmvIVUIIhXIXVRA/NnsThSXw1+WJxxrcWD1dC4uU24MAuMpCBYsqe5DdtEhx
tScuZCUjqy64sEK5ec8ngOwQK62bnGIggEGTy6Mwl20FS3BaL3LDY3DFuidXo+PCKuX40PHOp7jG
bnZVYfkA3BhNBpXiDODE0mwq0Y05yZol5fZywPpmGPwRlRd2acdXi1ro05545WiXkY2nxmfs1ptg
p8Zmjvxv3oCwXjAPvRNuxIO4SY/TbX4ER8u+Piqyzeq5MhxXoU6JIQRRnRi4JdQM4oyVLQbSv3Vc
KkmAxFSk5B2WTCRcFdD0dB3GDSNLN30zx1CHxYTmrZXxQLv139P4Y8Y2U7VOCwayycoz0Z2W7PIq
euWsfJ8d0hPYqG5Qrn9hqUBSQit/4QCWdqk0wgjVPEwGuHLf3xmYSxGASBHyxkqr3Bny3K3D2yYK
Ta65jqLkJvSv+X4GvFfd9nLrqXgJqtKtDr6uBg/1rm4sRQHeNIrcyz7I+uRU5pEV1dhHco1PXv8S
pScJoLN/ZUClMg8O4j5h15FgGD3E1S4K3i///fX3y/n70nOeoeYLmPklIQOpGqQ7LLGz/W8iAdH1
9/wT98J6wDCClEoFKSOVsxlwMNR/OszMgzIyHF4rjG6r4htjbYygq1KBiS8Bx1N1rC3czm52216X
V/FVdFQP6Vt5qnd4m0FZlPGiZ3iESgUlpTe0IPJxQnne6/nGjAvxX7oEFWbUXBi09Nvnxgct3wXt
0+VtY62AijFjmmCCP8AKMgzVkOGnGhMml02sPx0XXke9Qwzg04tQxZeJt9xz/ULyJNkUds0BjY+r
8oHlcqwlUcFE6oGLG+IOTq6Eph5eD8Xz5QWxPI2KAxP0sDAegjjQz0AOG/teEzDhxjOijcgIxjTA
cS7AWZo2WAeBIYC3oLsFzQaUGZ0OJCATaPMmsGt8FkAmQFrzqiUd7Z2k4t3F34N3o/RY+7raBlxE
aZqYLMjaQOsAKsVjD8Mnp7++IzhIHltmBrWehJ59RqPihhAnMvjCEDdKu3MIVnveqNeRBbWrDclr
/tUHpYnJCqkaJ4wSokEgh1bmP+bQYNZYPHjE7X4mMLIKEVYQ34AH7Z9pddLMvBSNeJVIYI0DFkD0
f2G88EYCi1KYRFfGxHqjrIfes0HqHGh81sSDPqI+VvzS6y8BxfI+6jE4cXN599bP29kOdRwqKVX1
QoAdKMyaARShQoGpQLHWodWkv23QXeGU76u817B5gB1tGoskfkQwkU2pvv5kXViicvdaVSDSUMLJ
023z5gO4vKt2lRfamqN4eWNm99VL6LBoT9eT6vPyKG9XlAEyXdP3yQJ5rJd4f01CsB6P652wxeKo
O7LKO14HrA7vcVDGPkGYarbn7ayDYdDA8sBMPu98gEb2mR2+irf/yk1E6q7My8nIpQgvVzC0WGHz
IYoT46JhOCLNWjbqXTpGNe6yXivsSSrsYfi8vIbfXGXnD0Vdl0Hdi8BUYwMbhzDhp67OmYEHGjKX
gJkhvsUSC2Uc4u9LYvEYB/Vvj2Fi7Fqu14cugB6DNmFt/D7uN5fXtsoFgA4pD7lDHq9xnUo1Mh0N
JmP8Lm63B7D8zyYOmg3yoFPj8s/512ALDr+vnqqN7/xZInW2Te2rr3GqaChoFzRkOh3dnq5kvabW
b+2zCSr+SoUytxi4RNaxq7f99WjeZ1b4+JeKY+yEN6nFuZd39DfH7WySisBA5xRpEaJDodxNlp5i
Pyv0rTBxFNyD4eoE9ZythfkL1kpJiPp505zNUgF5yirBD3usVPYU90jCCeYW3W8gxOUF/ubd9rcl
WusIgyyBjqlUhP4j5lp6YM0AuMe8rQM4LcQyUfxwAX/ayR2GGUmz+dRcJy4rqjE+rEFF7DwfikYm
LRJoOHSK6LQgJ8Bg3+WlrsYWGWSIBg8yDuMb97c4h/UAIYeUh4MSLoJRvDKM9P+lwvWfN/DCAhUf
gd8u6jpGQQEzmru53g+TgZGOP3OOhRnqlIcZb8gc8Umt3YVj72BK1JtS3w6426zE2BaUDKFC2YpA
CdUCY4nrB2JhnDrmMhrdVSOiuB0epI9gNstfxr76zD7VbfnlI4UtroUH1DUCW2VcPqs+sjBMHf6Z
1wZJU2G44q/0ukO3PTDz5OOyj6wnrQsr9HnvfUysz9jbOY/ddtItPtas2H8f02eFyGSMndkGV1X9
HhflQZVY4NP122lhnzr4taoJHRdilfE2uBUOkTOaCcY3eEyjA4EVMAvtlKbbD5+lCxZtJ6dGl5BI
c1NDMsHOrwor+uQxb7eTnzlPNNsHzDf6lsG4qxifk65jpPPAAZCIjQ7BhTGOX630mmUKI534zkh+
xNHzdtK1C76bhEqWsbppF15LH35iCh/BrWyVbnKTPZQbEBQc2ze08T0RcHTo4AC2C9w067MSr7n0
M6R/PhxiPwJwhXRexRzsUXL66ENPF0DIUhygHqs6Q8p4Dq2XiRYLp0JREY2a3hA/Gp+7N8HObsYn
3Z6u/I7EcA8ADO6F1RBdfewuTFJhqc1KrvVr7DXaXgN0XKPhxSgek7Z3w+D/KRj+022pMAQu36ZR
VQTzade85b9SO3Q13MnRL7A5myCQtC/HhfW749sswX3QAoR9UYT12MJcL4yHPo1sX2NJg3/ntj+d
5G8b9E0MFowJGqckgXLC6/pe2yeoE38pHyMu4emTTCD5rubV5viKmXVQCOxaa5ZNbTT/B8zC+uk8
/xbqQvaFUIBoAr4l4R1TDuCzNwVMMuR7oJzQvx8fCu6P4Jjad5fRAHHyD0JZXuHmlA9QLAmAbouL
TZIxJRNWH2kLE1R0TwM9b3IZp8JAM1P32m0qmFgb6Qz7du3wrnGT3nJf9S6HmLHNUif8xkT++MIL
81RwD+Mk4OsC+QGp3ZIB/QivRNUFOGv7B+56NkQHdaHn84CTYGgAg5QOLE3MpOMjIevCWuj4bfAp
KJhISKuccqu5w2vktE/zKbmvXLk1409W02o9oi3WJP4zhvJN1I5ShTVhLSruKmMf3HSxZ1iYlHOq
6+oOCOH55d/tIxW3eUHMqoJAWKBga8Zo0EFrjHFFrV/Ai3VRkXqQWz7OZ9joXeM5B0nbC8TZPqUN
qSBgYb9UcPyE5vDOCmmrR3xhlwrXjQx++Rnn4dCrG0EEbaOOTvQ8MgInicOX3ISK07Xv93xYotAa
IIWR+k+jT0wj/NUq1uUvxTpbKpUeTkiawjD43kZgKzf9RrrBvJkV2X/C5rkIUyoVQ+Sg5ZKBdA2j
4MiB7yWcJ3P0OYexHtb5omKFX4M7fRphZjZMAZwMIJ1sW1M6RdvBNnbRM8+EdK/ecWeHoIvVlZBU
DV+hhCrMdwG4ssT3y0tiuAJde4aI+NxNBVxBUW/TEdzI+UNeSCaHQtZlQ6xQQVeeY1Ec+yzGSiSz
c3xPdDAv7wJ2b3V2dt3gMJms6h9r76hAIUxgd6uRkhxm7WFMFSsYIo+xKIZDaFSckGYjybQeDlF9
FSf9UXyoMBIfWZqXBqhcgdCPcYesP0UW/kAFCEAzob1QwiBhLCejLkTzp91F11Dc20Q2awtZgVCj
QoXGQ7St9GEv3tb3xlMxm9Xr+B6/Vx/KTYXhwuKq/YxqT2bmkizHpEJHLehDOLdoboEeo3nkHQCB
8jsuM4GyNY7A6Phmf6PJJr8PbOn68lf9lvi6EB+/iWAWRQklj/04hs77QYxGpxCfkioFR4VkqkJn
GjF4X/zZzpLGDAblZpRnG22GMKysDIiNSvfdVjxEYAtD6uQJA/5n+BWm+6wIXyTtM1bAQwFORE3G
RGA7RY4UJXaiGWbDQwtdBU5beuzFlOGnrJNAxS0e9I9y45Mrs9/3Ye4IgKZd3jPyFy5smU612OUy
h9gTSQTKQoaMRmQPCaqNvW4podtMBhiWfRAdZvZlqyz3pIFwSpJ2WqphYY0zOWAS8R+nh2hHZK3V
q+haeJuP6U0YMLNi1jHUqbxn4Npazrnvi214BFwRKmqk+Upw+4CQsHG763mBAtohsHFL8o8S/JDI
dRghlFWNvJGACMIwTSMUrDrS+qE7m6FOu9KmeABrcHzZE8hYS+qCRAwzLMWGsxobdEMnkIFysVMh
mWQ40G/uh7Nt+sDXXavnPrmJAKrnQA6HgXTOabGnGPgAB95x2DNtsraVShsMtQ61BIo+iKazm4CS
4z4Cq0QLPUV4LjTL7ngTtIJMEPb6rXFeKnUc5yjvi0GC2fGjOMkW5loSBwUelJRAoIn5Ct5k1XJZ
u0tLv4LqMwLAFw4EhdRkM3/gleWCbtIK0ZJSTcEa7sErzYg6vzklOnmay9C6oAnkoQTb9FyAbDbe
9jZK2FA4Dq/UrXo1HcYHNoRu/WuezVGXcV9KCZ8bAN8mGcj5ik1Tv1RGxAo56x/vbIW6gdOs942R
1OaHXZealWqSany9lztzsPNTvE9vmPu4Hr7PJqljKTZcVEQSFiZ7YmqK1uBpIBt716ziMNjZy3QH
Is2WRXPO2k3qPEp93HRSgY8XzKpXzp/GlJsguXcYEXy1Aw0WqP/6CHUEtRK9836EmbGItkJ7O/W6
l9ZoCDfo/IVfXYt5ZeMwZ7eX7bJWRx1BpfBLJWuxpYZ/bBSAPIXXMLi7bGMtmuq8CllnECjiCFCe
MhnzXIxZ1R6y8qS1gj1lVxrpNIIv/rKh1eb60hLlIEYnGpxQ56C62mEcEQSkYKlxxg3Y8OsvkLa7
010NGj7vT5qoS7OUi/QxRq6bFmYx/WXWWm013XMfn7Lh+fL61vx/aYfykUkVwFWSwI7C3UfDTYX5
nMsGVsPj0gLlDg2k6utQIStxBwhpEvYVIbaA/zFFF3MqiYlJTtZbfxX3A8FcTJIoyOil7/C5SDOn
oat4YYB/1PyvUMAkZ2d2aHVX/ZtWfLQJBpH6Y4ynuZiwCtFrh25pmYqU8SC08zw07aEq2pd0kCwd
dL0gLgFjX2HWAmdmYNBou8Adow/GTq81UZemqUMBoGcFbg0sugsBqx5jzfQBTK05zVWSeJf2D6px
04le1nFWwVr32qFf2qaOSc9XtYGSP5iqtIde2abZVyZvLq9vLQ/GPK5KFKUURaUT0pSDxlFfRO1h
lMFOK7fqax9ftdGtNCdmnBieKA6J1eQ3l62uFlqWZql8NMpavsaTApQ63vDYeeOG5E3pLWafGetb
38Lz+sjtuPDZWZSmEiV+fL4uczqg57QkcNP+nbGedS85m6EcNMjFRMXbGhRVqLRx/luk3+fliywI
XjAqDp8W+2L8FWrjy9xLLsM2WQL9lNEFjdd5NKQhlEfFArlKKj6HwiD2cnK499QtrMTrUaaQLP89
ugtZWRL5Nhfs0XMUbZFJYSbAHjfHx0BuNjIGraN6I3bP6NM4wpxsuM63ZbnCwxM8hDXrkb/+Tf9e
MD0ahRauXEpC1h6kinO1+jqFrJjBGitlGaE8lMQ5ueVIhIWc9uy/gB7M5CCGcfnjrR+/81Io95ya
OFcCpWwPwpjvo6q1FBEaaCikhj6YGgXDlCLf8ceZ4TOrGJ+FzyiUv4LyueB4HeePzLbJs1VeSxEm
nq05N4sHsIO6+QnE2BPYVt3JTp1h321U5/LSWRtM/n1xMkOIMsRhh5/AJyq4pvAK546a2luXrazf
lOfToVAxlMNnLHwN33FMMFfe3YYaSkL5a5WkJgRdNkMsmVr2IYFUHhlp1XylLaYb9MZm/AzGIaUn
KhS5+8/PyP03qcbsu5cJVlqj7BDYbQleVuGrzDCHDhJVw3hu9ISx22SZlw4tlZKIgR6XEYczA0Aq
KFrbo55CQyrPoBcQ/dstpwKSAnAHnw+wVWuNOYCsT+G/BPWqCGRbmX41xmhKwkbN9sGsgxFUBlPD
RxK0rLEoxo7T7asmjEHhzeNXqL1tcIOlRhJo1t/wGdwsy25iBUNm0wRRk+JJSPDckyAcF8qMbV91
cpFXBFUG1veHfmLnoxRZQ8rgUCWfuY6BlPQ9ahjDB+suvjBCfVspig0RwtoIyBuw1t+Dpc7BsGO7
Ie/k6tegA4vAKgmw1kV94ikBIUUXYF2F78Tt3VicuJhR1WQti8b6ghJCDblcwHMkNbMJLFC8A62V
3pFfwCp8PchWbcU3yRPjoCqr19t5N2kSKK0zkiApeXivkdxlQmnnYWmmACnV2YsM3lgt7U01v6vn
rQDwUNF/VRXv9OourwI37wGTDP19lt5onLHvRDBbQLGlxgBCEN7VUbjpwLqRgZ24M0AhHECqACTX
GdSpw6Syu/xqhNSmAQXNSh3MKM5ssTcckNBslXw2Z+FG0QezMQCtGwOnjqVdJzUoPCluJYCFK4E2
RrQLU9k0NKAJKwHPm3GvhaAiIe2fGMJNEqiQMBrFCxiT0zGOCKGdYCfKX2EWOJ0fuhkP2hsemR8v
mnkEHoz4s0hqt0FSXxhXmR/bo7oXWqAXFTBXqO9J3rxk0Avq/P4wyLpVNwlw84kVprU5QHhCjMBo
09d2Uj219ewoDTi3Mb/lt/0vmQOLt8lLEljGT5l0nMbDkClWVSSW4GND+7cRCJf52OelPRIeflDW
8KBXAMmzMYC9DkHzQdTwasySLdRo7pqkhsYIUp4+BxGeui/1jxRCg1F/H8eTyRellyvvHLA7WlOZ
hYAENzeV6qkUcBUEZial0LQYnwr07FVdtGT9Uy+zY+vfEZkcqSghDKHbAsQE+8Th4q9Ay27kfidA
eESYp02bP+s54Jxxwbo3GAftG3m5uCVLNSjLIsAhIMMf7X3ppkDiRp5sxqdw03rAGp+YVUbyDP5x
VyxOAImsC5s1kmat5HAChhqtr+xW/wxGS3gCmDqxSJ4O3YPQq632GEBqlAWvIJnHJeN0ZiKkOtii
sWCNe4v7wWrDmrGnrC0l/75Y3lzUMuZSpRZMC4nZIUvVBwA4IGrCiiSMlVCZR1wXwFeniJGN04Np
HTxamJQFVguXYospagC3rBDspfIfBmcJDM6yrPEaDeCuwViTpwOIxBN5p2EmKZAT0Oaw4GjrXnK2
Qi1PDsdSmTLwrufoViLApPlkcnlixdMbhFH/6JudjZEfs/hmSZZMei5jSUFYm9oE2U1dc+KKIZmw
7hlnK9RFWnZGLOgdrNT5a5x/FuXWl7zLXkH+xE/3PpugLs5S9JPZ92ECzznLTzAHKT7lnGZxE2cF
anIVZQPDD9cP1N8WaURYijEkua5Ag677d+JwI2lPl1e0inbVxbMBCuY1TWmZYmKA+PnkkO5AsDPQ
B9G83OHfWe/51Rr90hq5vpeeAPYopY2xgRAnBj0Lod5pnwKv2AaWCBY3ZtWLtX1UMPTnuRR6HdvX
iDclMgF+ZqGgWBbIvy9WNEFGUi++LejQeuquVJ8FD2L4tUFFPGiRQye7wJ6ho2kO/qMuBOaosPyA
ZYUKCHMpjVrPw0rEA+Os505l5LYKmfVZi/elscc0jQWxKDcRRjPybwvgRyXd2KgBEvKSxXn5m+zx
7JVUxEh7dB1LAUlxawvuuIW6W3pszcZOVbM8QVkGOoHmFLqXzwJrC6gAkgWTkOYiYmIEvl1JTi1V
vVVbjvHAYjkMFUMUqeeSRIEVNeAsVQqtOGXl3utJ8H93T6eVVbnQl7iEREIpmOwE7T4/BwMiBsMa
2fcG4NhyHax1UOMKJWmj4FUNxPO/2UqdFj1tpKSL8hyLjDVpX3GROYkV6O9Yyqfre0kIIWWRN8A9
8s/DV+ltryfiAOb30GnRuJWgwHd5ISwL1PEGLgTS6iGxIEi2r0+WFLTOZROrI8IQFf57FdQBn8cO
jCpTD2d3J0vGaCQRpQ/NXoDUnSkBcUs4QSDjupPd2Em9Yt8fm/vaM+wJ08E+8jpWXWv9IJx/EBUL
Gq5QgkgdUdfSQDoYgUIUuVYvaYy9/c0pP9uhTnkhtX4qG1h4uOV3ox3tCQKAzDpUoOJBgsXWdV0v
nUmQsYNkuaxBl/efHtPNRSFqEdLH2m5SiB6avBVfj1vCTKa/aE71od0Uz+FpdkYILV0FbsBMLFdz
iMUvoK5AX9O0OW7xCwz+CRXQAX0QFQxAXbYdgDwKxocJM52RauldZnXABccQuhaOQdibRaW6kf9h
9OrjZQ9c7+gtfhN1jsSSG5U4wG9qnBrcu7wDWUpVcJNPQnsN6eDEGgwIJ4LcnVVHXMXU6AvT1AED
qh7DmDNM964EMj6QP4JUMjny29ZB/eO6tXQw9lemf8t6KK2e7IVh6tSBCY8zqoxcMRDGVWsg7sve
vryvLBPUOYrjOlVqHSb86n1SbgpIMV02IJK/8CMhXSyCOkFjFXV9NuCxV03pfYL6QXsl5bHF15wl
jpHFc5GX6x/ZcMCFYMbSrwhoD07qgVgF2SIE2sMSqrRya44iEH0FdMVHvMmbzAn0F2lAlRNUiciZ
mA1Q4k+XfjZ10waRUPNJRTbm2KS7ZKPswYsIQAzqDhB1+SU8lID/e5f3iulp1MVrdLowJOW30ckJ
rfvKM8h7/Fg6k1vd994DdLdYsIb1EHf+QDQSZgiFqS5zGJ2A+VEfZcLUojidzWNGJbsafk0bVpuc
aZIKcSo4VXNjgsmys8rtcMSgXLRLjkFhJpABVx46wGDdP5KFWJxjiQprlcSrE8bSUal/tsHqY0Is
dZ9Zqi3sdHd8YOtsrN5Ri42lQhYYhLSoGbDKUdtmQg+kpGpqwwvDZxiOKlHRKZW1NjZGWJHupi+U
4Q4tWixenYF1TLCg4cRvWO0x5uej4pLS63oVkRuqcqQPyYXa5547CSe4zPecSHD1Z8gAdDMJZaYq
gsj6n3fizPEoUoEvEdF/tKUDmRb3N+S74UCwUtPVkLiwRZ/8dDKUIYctEQjb0J40W3KhGbuXbW7e
1JDBtqHxwJYQIUv4EXAWZqmzr1aR0Mk18lHhoz/g2AP0p1rJrjgCW3yQnMQ2bJ+zOPZs5Wpr+WyY
Pv8g1mx7NcZ6A+iq7yBfDQB1iIqm25JJbtZ9s3odLKxRR79om1DUSXEsFyH5ihJzIylO3BuuUpWW
EPCWIQ8PkVg4qdbaw9wdDZTEa7B3a8lbGrSo/sQzZBw/S7m2hTy1kkrYJZPwMnWl1w2PM7Rv6xot
rjc+DlHC1jeDAh1U4Sso8F6cUqdQrrX2nZ9bs2pT/NHM9CNMzSipl2sYG+MfxKoD2ELbBJC464pf
ecV6eKynMostoOIQ5NWAA4QICpw5uJ0cKGJ7sZ2/g2bxxjfJl849hRElvoXhLnjXN8J7UQMoeQj/
+gm8a7AAMNkp+34zHQsP1dc9fsVG9fwvDPR42mbecCaEjxxSAtbQ5Yck261iFVe9g3T3BtmVCULr
TelhdPopt1htn+/k9tLvpKIZRLv1thbhHvqDvBPuZzM7Ah7i8h/xlW4jqBHzuZMfc0gV4hQ2T6xf
sH768SCVRVUywGj9z0gTp01Y8TJeU30BVvT8Sws3jIC9ijWSzxaoz9/y5Sg3A54u8RZ8w16/SVHy
7rZsCk9hNY9fWKIuIDUFp1fVwRK3zwvzm4Wlv1f2yLziO4gwOepHEptaZeluuuNsVva6fk0szFPf
Umu0PhpLmEfieq/v+qvyKnSJoFZ1UN709/9hTHz1xl1YpC4mnoMUtDrConYXRJZ/A6U/JBaFl1gf
QwdMF55s8p45gsJyGSqHlnO0huYeLhOnVrqd7a62hA2aOSB11nB5WD2ODSuO/iaInL3o/0i7st66
eST7iwSI1MpXbXfxtR3vcV4Ex3a077t+/Rx5uj/LtPpyOhMECBADLpEsFms9h3sR2QAfOYk+Njeb
AdrY7MB5jmKdim7t0Qbzao2X3ydul1nn9XfbgH8K5p5HU8mVhC6nqnQVIrA/I+AFfHM/+pV9XpBQ
fbkXcerlsmsV7Csc058TZom94ngo78b9eGNoILNxY3CE2+1OOoh2d/st/meN/JAZ+sbQJ41hm1Me
Z3YudfYExA//PmAPxSBwNz6aib5ZPI2oqoyqF1pjuVXqtabnM10KcCR3KgYW+LZ1qrK2xwTjveOP
XHqQo/sG/Lkj+IGBLePmMUiDsvjdBBJAGT716USsWumPpkpOgA4Bc0K7nxV0mXQHra0tUg/OPL6A
oQNcrpodobDRA3PHKHobHb5FcQF2Qq8t7+sRKQ3lkmaYuZmAhl5NVuzPB7Mmtqo7sfagj7czVR0i
/cnBEVal9wEgxRipdoJz39Swzx3hHZLOH/6VMmsmlAdVOwPRDlySP/nFQiegwP7HoPIC8ZhA7qYn
vZLLmf5AibKgHqBv6YH+gem4ie8k++MFbKzmGjRoIgUXCeReAsOUiN8XOPrpaO7GQ2Vj1OJYAK2Q
YloeD6x7foGifV0+Z+UD1FKfK5KPSNzMr1gFAL+0dtX8em57UcPIph1e7SRn+Sd9LGvDQNasO042
smZ7A2Fs7LR7vOReaRmPshD7YPu1WcnkbP/MUHs3ysUKn2D/vSFAdwIkAroQJljOLf+iV63s6fyW
bpr+lVDO9MtaMfQEQKenAONc+jC5tdyItGTTP9dUMEBRQkCVxFl6Ega6nlbV/1boF+5aBvQvh+0K
TzrogpPbPrhPWZxxj/M8M8quhPdDQerZ/SrH26QR+aJbgc5qPZzBy8DU3HcN1pO24V6P0h2Vb//m
VP69CsIXF6bUkMxq2bEK1KEG3oq2EzSMb547EBaBNA8CK5N3pyOjkUpUf3CV2I8ufS2YMCuz+QSt
JHBXSDdS1L/9eXGe8Aw9a6foGLwDeBpBQrxH989zDiYQMSvAsvnfXqOVWO4WBWE8+rkEsfJR8To4
p7VrHNudCPphu8qqawRvkqIQyldf1Kis/HDJjSyQ0wt3dnQENNROOdYWtaSDaBx+ezc/xXGWVhlm
DewXCCsIGHEZ+2U0o0P0n1SK7EE3RA/JpjRDUxl6XFRd4Tm34lIrkgI8eDi7+oDZpKfmytind6Ez
3mg7YMJTZ2Fp7Pa9CF9gUy1XgjlzVAHRKzACDQPe42ANBdraiAgqYTtHuZLBmSODjWNTMx2DQncj
tdLeLt8Wvp/BcBsHpbzSgi+ItheglXh/F1GsZH8zT304qyNdxhMHF11VpoZXhX1MYqK03f5Sn8Rh
zKZJXMnkzFXgKwXeMuypPmYW8Z8nLbKq8f28xdq+D59SPuYZVm8zUls9KzQFw57oQ6R27iCLl+0i
3HcMtt2WDyIkWoGm8LS8ZqfSGZcCcMzNLfqjnRJkVOeXJJLAXblyCE20ChoYscaoUEATWyUv5yVs
N4asNo1zaEoqtU2OQe4PdaAY85Dc3iZHaYcZzuPfNYaspHEWOcu7TCUytozejOCQr46x4x+i3cJa
rz0s5I//z9VxprgraEfbFBsYH4qr6CJ2lkHczknewIFtCaUJ1Pzj2q8UUDHi3ChLXOvW6Z0oR6Wz
vluAl2uX7czIGu79i/LSd8+vcdMjxSQgxZykCdJy7gDJVI3BPJuYdeyfZlk+hqFi07Lb490WdF7R
5Vd9e9hWorjTi6WC1MEEUUsGGVgbF+Yxvu/vp/cisItfyHeheD1hRMFW98aOuKlrJBeSIyIg2PZS
V5/BHSqaddvWZP4CTKjvTG0pJ+79+ybGwWpAaHkElmxji8LZ7ZIympp0FeyUivyRHVwd7tiNxChC
WJfRi3/IoPeU7Qo2+mp6iD3TGTz0Cs/HcJ+izdgGPyMYnMqdsGqwqWGrj+AMwmQYSR7VMN7JY33o
rvT3ZbS88eallA7qcad+6C5E2TyRTE7BtHZogf9EILNQLufEtGkRXPrasD+vx4q+qcmrxXHqRbGy
RgmwuCzw3UnCY0QTNBGiOyLvk4syA+ujcspL/6KQNLtVTHuYClebmJXJF/4oWyyTLb3XQIcYHSdN
t+nk71sDPdpgIOwbTJX1udXNzGlou5PprzxULR/12qzqruk0WCD79Uw25DadAbYSgAwSc5NJDjye
Ub7Qc+WgshhEo7et9uYXxA61xDbVAxrBjp2ZOugTt7W+c1iLsLOSfjKK5mt6qYNursDwcRM/VOGD
Lp8G/d6PPaW/MIxX2vfOnD7GzeAVJpoya6D4wqliPmwUupSb+FavZbtvPV0tL7r6KiOFPXYouvlI
y1d1gM839jH66crev0hm7ciQbaaxm6B3Pch2OcENNIc9C2N3INQuAn0Xd6NrhO1OwyRoET/XQMnW
GPjqWi9rr5PohkXVg27+ikA83EwmOokkC5LcvtGtKirQb46WYlU9TtPkJgsVYTLZ1Xyo/eFYloE9
sZs+jW001VppjZES1u4TVbslkY/Od8WKYRMbKcZEaMXAj4de8Fw60DDcGWPqJuH13KcXE6hZmu6i
aeFVtpOVJXcJWs9Qyx59GdyroIXFBOQoo0mtALVke63O3SGvnoLgZ1roR0p0a8h+SCHdT+ojZcyh
5Mrs9SsGY5XlTpfuMvwnGd8VGtmleSlHiZdhVLtOo/sSVOMBGDPRhXcyp/G2HmN3rku3bN/lvHOq
wQAORz7ftS11zNk/dPX8qEizbSY5+ClBKwDSuzg/YMrQjdTRnQsDuMxoiEdqiZXSrtRlZ4pKuzbL
p0Dy9BylknmEdmUHMEpW7DrIH6X4VtGiyz6iVzVa+1vft7WCOil46M0hsMJateesOjVQ8nECWphu
pYxd10AFT7X599SnnlZcaEpw0mrFMqfJbpvMrmXgXIaaJWHkvkIRCC0fRoHRba3y9Fm3jRJgx8nN
rGm3iXkV5AXwZijcs2JAWUe2R0l6DMtdCipeQMyYbeqi1aG2MpQZMEQPcpDQ3Osg0GILT6b5EBN9
F1b1L7PMLxa4fDksdjE+Jg6uZUl3ekXa5SnD89sSKy9vW3YrBbYm+16ZvaqYqyMVcSja9HXpWaHA
y5gf8ZkhhmYiZqvTHcvJMfIZunLpCZU+u+jBEK8UWICJUYVrikmtqUZD0fhjwgXsw4s6f1OSVxJc
9pN/TbvCDeOXrJAw7gSMnxpoJPCycx9OYmOC4RWXRdNxLkaxI6V/XZcIMYLaAw6uE6UpGiRB/jqY
14keWugQc+LkFPXFRUYelXB2hvIJzppXo8KmDZUt6y8+1habsRv0IJTPp2M1UYuql7NcHEj+bsDO
9EbjNPIz+lcdUEcHObH8InJUXLem09xe7U+GrqJPt6KPJL9VpaeoYFZBEd/hjhdmafXIGU+pacdZ
hhYPZW+AKlZrcmeKiT1PmhMUuG99DABUQwc1T3mJPfBiGAeWPOhdLQrbNmPflQ3n3mZVn3TkrGDD
jTtMm+A+ZZZ8GbnmD/LEXOyd06DtI7nOfmToqhYzcG7meVbiueCNSH1oaDPeqgpbo2EygeW/CLga
8xFNx9O7rrtaWO1D/yWudcH7tR1+rGRzQZ06aRVRJyx9CayWcJxchKixV85Hk/WTyBfYRBE1V/K4
QE4v00BCCAJv7M/S6AIGHfjS8874nV7X4Oc2rjBxC8ZehiFj1UscwHkMv+cYnO4NcFOF0FqL5/HN
NzQ1gzEGA6LybOSa30Ytmz/idZiXfQo8f/u1c/LbGmXOThTFbmYHPqXxod7IYomVAfx6tTOsqADH
CQGjCnmW1OcxI9fnPZP/cLL/rI0P9Pxm6ho9xNrMS/aKe76L3OShe/avFbd/yN+FOe3NsG+1Os7L
q6J5IlICefKRZk4UeOCMRW/cAVZK8rQj/KF5176LgjNl++5+LpNz9PymyerRx6amiW+TDpVj9U+l
RDbNiaNPf/zpNpNlICto8KYqK4q6Q9srt1MQOUEPOJBBtlNlOCiw8EbRLr0H1oQBXqA/gN4rOMwJ
RmnQD0BC05oAXp7VuV2hjGrMvqM3MFatavt4EzFBN5mXY6J5eVU6+kxcMPkKzNS2S/u5Us7TDOai
7VMTYWhBgyN4vH01tiajdgV6s22NPsVwxjAiRedL9RIPVk4RMBszHjYxOigr3jP1tym9dubvKWx2
ARX23m1WyFc6xFnCMTFVDe4CZCu3Q6napvQ2gIMo1wCqAk4PNqAxTaeWSh/OL3qxOmfswAeq/CpM
isy0qaIln1ATdNy18mHMc5tIdzJa/kzSHcdOcDs3yQZBwv1vy/NRAl1JpLVe5B3FLqfwhFvQi2vM
OAVMhnOqWSU6TWV6VzUvQXqXTLg6PgpiCviYfOSIlCdSza9B9zQUj2pROHnx0M9PGrS0AQwTySNX
7t+15nflvw+mgWBA8GaI9JDLi/mgQRv6EZ8OmKIYg3xycd8pIqaV7Xj5c4M+ItvVBsWtbNSNjshV
3WHxul398h352UDvryXt5kugr6U7Iae4YGl8B7Y8yOWUDLhiYSc5Wfy2OGlDLCqkb8K+rw6fH71k
qRKQtICYAW7ToD8ntLV9f7LRzVQonaWh/8yko6eOj73xMFB9Z8zTAUC1Hgi4rVlCOAZsnOAWQ2WI
GxBJlihT5veNkR8Sn3jnr8Z2MX51EJyBLU2llstlT+LT7GleAnKkWdu1T4YLYHwXTQ6X+S8NlNnI
pkv352ULnhSe0EePKAQT6ABjN6b/kuk353+/4O3gsQSjtGkDZXki48PSR5HsajB7ittxRFrFWbUs
HpO4KiEmIpqrBgc2a27hC/ZKJIRz5HRf+1fSUB5Kh6XXJd7AsBKhwG+fCKOKxgAJg64FGNLVrRzl
UMoCKUBzNGazZ3k4FoBr+ptD+RTBeYhRluikL4EbpNNnc0KDLjzhSQvBLBZYE0PyCnE6i1PB4ypa
GGfUgng2hzSTFtJZZrPuQcZk6/l1bR/QP+vicUE1PzCrOICEkb535Oc4XWoYWD8v4z84fZ9Clsd9
dT65zHJdm5Bl1DA8srjzmExHBAM0Y6s8xkdRMUEoj36V1xhlyCotxGGRY5+MXm1Qa1RfSAdMBczh
G+WfJp0synKLjKZjksTS9MoRLFpwdiZnoUIyZLSK8RH5aXAHZtd32u+lpoi8Vg15oM1qVUuMy7us
7bvT8LnXy2et9jry47TNZex143507AJmjrnjUoTwAkdkCrdN1aewRbtWwrRkzNN8hLCqfRn8aVeO
b1NXOaUE7wFZJwM0q/KcCHZWtLGc4fI7GaX2GbfdII8MmZzAECmsaFmcPWm00iDhgKNra8XOVLRu
zL/AfunqUY7kS2TFE3CdkWE8rzHbgdjnZnImhvgpnbMZVzHRNS/qb1T0l2bJ7wzp1xm5wr8QxiiY
cSDQJDz2YTXUFTCUAeAVjoozVYk3yilwgBTgAV8ms6h9YNOTXUnjjkwnZqbVPaTNmQH4JdB2N8ih
JrddrLt6WbuNTASbuWnXVhK5I6QtZUnUx5gZo7amI3/a3HbTX80Zr4RwJ1a3pTmBpu6jg8kE8Yha
3pfIzZ4/qW0YwpUU7hEw20GW6gnaqO6CvYwxHxgRKCH4vi/kfR7/ze1iOgGOArIP8GO+XukqSjKV
DYhcpXrf+G9V+CxYzvILvhmolQDOQI0a67uhQOVLuV7qlqlT7ILL7OR/cDXBpxa0EG1ai5U4zkQR
VsS6Ciiik9/XtlrFTtkfBCvaNLkrEZx2p2EogT0YVrAn71FW26zA7Kd2nbC7Sit/NukVy9/yrDlO
inEqKmFf6vLrz20op+pK1LB0UCGeGrYGFsvG0d+X9vSlEqw8JrUzDo5xLDzMnwvTK5th+Wrp/A3Q
Vcn3Z8heyrQghdmrB20HhGRL3otI2rdv9KdicteAZNNIJ41BbypnxGynXl4qs2jW9COAO7OZfIDH
pmgIOx9S0lPvIHdu7oYbwqxhgfXNwfOFIo56kK9bV8ldjE/7F5F4AkawUj7eM9JOT3S6HOgOcF7E
I47yO28tIGUAXulR9cBelB8TT5QFJcsOnlv7ouer17wnkt4YDFc/GX+FMXOr8dlv/nRkdMGdZ7XV
U4Ksh6//7NtrKQ2vjPC1Gelln5a7ZpIfh6Z2O3Y5x+/nr5chuF4fpfTVZ3WsVrK4wnbMSEhIqJLR
ADj+vuLFGIjqXgfqqrVudUZpF0ZkS1Xh1bTc0XK2lBo4Z/WPHJ3hrWTsgpq90bhxpb5C6eqaNKMV
N1daw+x+QnFmIo6WPZoa6CnVFKg1yD0rJ1L/6KOj3NpTcJtiPGFQH/PhjrFDhnJTbktzYIcG2A8S
6sZKbSt+40X0nQKJqZseG/86LqYbfapt1GCdTP0B6DcpeJzm+GKIbse587rm6PcA0QquggLw4rqX
+7qT1a3NsleKQo9Z0n2c3RlMhNAnOmzODNctiZEbxa6qu/qQe+Zh4cqErN3509seDPi0EHw0O4QN
BX4DlGr8OTpFbXcP0pV+SC+S3iKP41XodiBo+VHsBWK3XxmmqYppgL2Sx3ntu0IHIBecqRKGCf2w
++xoPr9qO7aLfv4fhta2Xhkm6yrRTMIIGha/Xp2BVGbYLXmhCl5329sLuvN4s4w8Js/oSrsRtxJs
dhutRXKmNwCbRdMvaYjRS6XLpV0bRNfabW/LaGPoXDHf6GZYtZbIWeAxGqMk7iGxxp5Wt3i5H9q9
eb283O1DeikqTGw6PthMA4MIKmC6eTuod6qZp/2S83UGF3G2dpHsOq9/qX/ltugl27K5a1mc7Zt9
5EPaFrKG4rcaFO5kFHYAl/i8Wi5qwFvYtRTOueqmQYlKAimT1rhKeFE2PxTdcA39Si6e/n+iuPut
BvGkDiHuHZMBk60RK2ZXMubXffQLDqIZic3c4UfkAkhlU1F5uM80KNQ8k1FAm9HKQSq6J8W8b/Xq
GFZPcwCOrCG4VysDZW6Y6hINA5Za1ZZvPPqor/eRHc3qfSGVV3I2AUEQPeXkWKZXRrOHKbxUpMP5
vdnQZHRhA+6UyCZGXEx90YbVk2JIbVsFftWd1GY+MkxzgoDWaXXNzoFq3xbVVRKjZ6KOnVRDidXM
PRIHP+Px5998hm7gTmmAn2e8r40mNG1qpKk/yTtzR5ZeetQd72s3vvV7C8+QuN/ru1nEwlcSOa3o
iiSLhmJGPRl9ztVVCGLmEBzoqKkc1JN0+IsZd8gzCZgJVVM1lW/QbKGiNswc+1NMQ9swkY/NdUuF
G9yVXlUUXqekR5n8HlLfxpSllatIHIA31pgEF2/7xFcfwvnogwxK6oj0HWyJuVt2urD7p95KreJQ
OPGNfis42u+O8deFcw8CLfISjQj1AFs5FxZ1gSdg98fqRC7FDuP3x+erLO4lIL7kV1mPtSnhbdiH
KPuJFPW7C7ZI0GRTV0EFYfCoQdQH20Sf4xhrBy0ywH5BDPq+sFqi6+Tyv3f0vwrjdJRpGOXXw344
+fIxmvZg0mG9IJu78bR8lcEZALCSlgrL4h6Pp7/LjqGnNFe9DTIpTPCnkWCm7uP1/2r2v0rjlC8K
A3M0KmzfghhXB+kHJYlyWznUk5NbkBJhOjJyujfxXOaWamCoAWN8OroJVN77mscw6omsdKcs/9NI
t1R7PK/n32NPYDrCu9I1dMsa3xhkcjVRS8nQulOXP9LqgjShnSPYRcR5Xs72Oj7lcDqRJBFtSQE5
Ue3NKH9ms7DrQiSCU4mgH0ApqUJEfsoxNTuBmxPMbZiFLg7V/XiZAznq/Jo2iolfN49Ti8LsFNJG
kLjMZWQvoeyh17ZFc0Lx2lFLz7zMA45z+CAQuyyE18b1mXGmyRyzYixqfRFb9iCR+hAaO6piLavN
rxQXqLb/Fz6NrR2mRNM1RQX/AvTl66sr1ZmqRRMeH2f05NQqvXH/CkBQhNYWMHacNwEi9pZuUsoU
ZqAuZALt7Ks41pNYC+ayB7VyY4/kdjJVQO2e+vxFsKFb1nEliO+gkbRY8cF6OpwKY5ysklbOpMhu
OAD+G10Kclq/AyPPktXektPoRm9uzKIVvG/q9x4FEJUwQFsi1sEffgKs9MsqpXHbAdxlsOMG0Fdm
60XjDyqZjj6iRy/A64p6lU/nS6VWkEHxBnS9KiYFm4fvpYO5b+LANeTYHeXfCrztvg8AGA4blezQ
2nFXkmzHhvFBb5WL2dcwu4tOWKodFrTopTmRDGCX9x/o7Fu5+WcEgnI2wk2fLqpO/i3Y8C1FUkD8
YJoGYOwUmVOkQTajPqV194GAFTXv2ikGUyX6XWzyEjXP46UYAPzjEPlbA3Y3GZGIDLeRDygD3Yea
mQnMg3GQwY0V72vtBTDUJDScObopqpuwT/bnF7q1ThXuKRwnLFPjn92qknqp8svuxOa7vAJJwigg
lFs2il+UqlKVGov1lvnnAUjeGikKeA5ao6Gfu7FNItm+OjpNNjutsNVs0wsD84qpKwYB9iBPODaZ
sc6GAX536wS6hWJtdSQweA6CVm8Id2CUskXFwO95DiKrGiJyoiuLznC60uqp2VEl7FBND/b/W03H
nLqYS23zrDA3QhUVNWiZnx2pzLye4mDEBbwevf6knZJj/xvdqDvZU9w6gTP/3w8TYGUricsXrYOY
Ru1mNZ/xtkuD2/S+HdQIxNGAfV4Jtw9tJYd7GOcqVmtFnqCFuQVfdrhCt/Fd/0R+ERM4IZkXoyQh
MGebT+N6bdzTWKaIJzWKtc2vg0uc/hq5uoXCkWA7jdnWQaVKREWqjZmcZUMVHV0ES8qBH0uJIgm1
nBLvcf0zvqd2dzMjlkXWqlSs4thfICJ0CrDdGLaJwnWGurFNL6JXSchvupHa+fohy4OzOlkMXSjU
SPEh8Uk/ll52GdkKMlfL9QjEU4xbz9d62UvMuJJG0RDdZTKk+b8mYDxVl+wWsQrcnnFXvgudns37
uNpkXmvHWEqiBNLMxMoPBBSW0xXZZzvkTcHsrnfoo2rR5srecmR5/kavYAkUAGjKGhi9+HgUXVSA
AqiC4dT+BK6x6mY3oZejw9e0kjcMXt2J5zU37MIXiZwm+wF8g7GbplMFLOKSATJLZ4JnYiPHSr7I
4GycGSbjhJr1dFJLtNNqdWxnJlLYtSGhxaK/Cepo1yihRzFLVQFR1sjm9yaUjwmlN5kObC0jFN2l
zVVTGdUaIBcxxqfuJCr1JciQ4HsVoIACMmv2et4qbRRqsOaVBO6OmPMw1FRKh5OReEi5Hqo/H33i
+6I4sQUZERUaO3Wni/FleCtHW+wRbLydXz6AvzZjKCu1Pk+ntK+cLIguCnqp1dNjm8MslonIIm4k
FMBBB8heA6Vg7dtTPcS10VUdcCnTQ7QfHpbhy9EurfpW3hcCx3kjQPgiilPZVNNnOVOl6RRncJyb
p7y4moiodr4Vgn+Rwikta4pZbmIFSgs6kL7IL3spvqwM/RAMuZUHxo7612aVR3adpXvjb5x27CMx
kHkjKgY/uOjA1BIa0uQjE9Y7GAAEtkDpyt4SiieOKKWxlQFYS9MW931lY+c8MdI2grTWadE/sus9
FXwoxxwcrybY1g+dR2wNhWMk0kWyN/RU0ShCcwoEX5RCuIWqLIfqVGQ4VYACT+LhNCm1ZVIdiKbJ
vgz/+4YygpqLAjlIrGqEv/lqXgz5aFYg5kET7pTLTlQTwJ8H7vn7vxHcAY9YQTkSlwFeF+eUFHri
q0nV1qc2xmidDobEENNZwNaIhKTLG7bsiyjuOmCUbZL7pK5P6k38ppwWdLx2v+DwYGwu3sdgka+e
zi9uoxK7ADAt49uaAT+ZB2FKG5/FIAOpT3r5VqcY76kKqxzqZ1XuLJKCP7DpJov1j43k/9DkzjWQ
TFfm8OdIEzcxRydXejuvu73f4KiHSJQOXEwbFzbg8zB7TjRVU3Tep0YiVfGrdKqRQVhSJd3OP5Ad
OS5AQRhgEAIFbTT7YjsIoGYMQIfD5nOHrZpjbY5lvsgbnfZQYogD01tgXWgceAt2Daewto6gsmkE
lnDrZYVk/FVUhuiBD6uVppiCVC7rD/BN+H4g3wQcIUZHA4yXuqObRQ6mSjzYSVFB6kODv23ySjTn
KMF/MYAxjUX7SN2Nr7XybrSG13VlZaF3xy5jyTKl+UdahqAdUl1U7y2pjjyZzb/CxrwywSOkVr6t
Z79nct/Xmtfpt0HTXkZS8qb6vsPM/75tbvncz83ijikzwhG90bj6Uak8J6X6O0Uvvlq+RGn7kykS
sTQfTbIojZ+/LRse5RLDoj4I4QiS+YeEaRIYirv6XxFevx88aSeuZJtbSr8Ss/x8ZcIzPQngj/Qw
A0W0L/zM7rPjrNyaCVI+hf6rE07WbCvfSiJnuWVtlJC2gcQ6+EAszJ0lzYE2JliBES6r7rU79mMU
ZauXY/qmeJ9iP1JNq4W2ocHCIMB+DvZCaeW7JW5cYUt2mTqAEKyt+aVAL6konN14p9bHyEdfzUzT
0AghduqQB1evdNb/9CnikBq+h68KKgACpVE597GXR5N1Ld4PtCZYmjLd1JNyJFEBzivzrtK7nQqI
I1Hv27YKAaNpAfBX2DcgHnVu0jKA3dTZ5Mj5nb44puhf6YObbEqsqhbM82z5WKqqwFtkiqIv7Qlf
dbYkSgtGteUolWOW90fWHFoMJZtR8KuOA3sYiYUOggc1l36XLBe4rFvv5lo4t8VjMTYYKcEWh3Pt
SpXuKNQ7f/O3AuUv6+N8cFQ6A6mcIWKoAd1e6YDW1acdHYLaNnWQPWKaBYnKGm3C5TIvfh0DemCC
7RN8xoZv/uUzOFONEudQYRYF71MwzGChiI6miVaf+iaW/X1UXAx64wTm7yIenvQKI+LnxW9qFTKE
yKvLyDzxee5JnnXTh7RTXkgOi5+DjF12KKTKyOdp4egkzXx7XuJWegYL/kckn/FmbaA3RSLVJ5Ll
T1Ws/yxp4mjpU5SMtgJiOlbVB2YEdjReSCE6pPr8rmwjp0huBB+y5QbiwWFIr5uI6vnJj7jKE1Cp
4EOiyQK+FLvGSGnugE8QnHESqKqt4E2bbWROXdGI56Z2ryRzz8FQFlk2ZQHGZ5pT0LxVcAEEa9vU
qpUEzvyPbZMCoQJry8Nq1wwANm+v5/ym0n0vSP50Idwf87GLzRcDz6pA9nI3v70BGkPpnmgU4Tv3
pkpofzFmw1/eVPXP+EYuQGsSgWYEkDS6FxBrFmYZN1+dlURuP3VaTzWQaJZXZ4ZbCfhC9CYkqtVb
GBSpD6Y1HGL0iQtTjZvniJSfpiBXsfzz1UT6aheqWT3Xp6R/qOTjMsgp2MvNla0kcNbBTzsz8Bms
fmejBxAIwJmVeiA1xDA5ME9HF9VMPKfCVNfy4d+OcCWW88aMIKpYGWFho1e9yC+p5zuLSIxlxBYw
vf8qt6bCCP2zk1ycJEVBQ30dAhvX39GX9jpyMzt8Wsrb0lLjy3cAlTm/t6LD49S0LCKmDxVEmtO1
GcMn10V8IZsSEMnSpYOF6nz0rKRBl2Pyqz4ZFNSM6DrWRsEaNj2RTwk8Xx1NVZrqEySkcY6YfHQG
A3BXffNaID5PM+Jmcg5KQxa65/duUy1XcjnfAJziVapRxJhNYdiqAsIa+hCJtHBbCCgSUJ2kCGe5
A8Kkb+s3M3R/7pmjhQieWIkLIBpC33aVgUj6bzmc9WgRq/plAkWgN+Quwmieq5wQljqGy1KH2PHe
/NmKaz6bVnIllbPQUlsoY29AqnGHF2hf7SRgw+cvS3FAXO75D2tEIwdaOZYSBXehowL7pow6/KnI
qqmlAcM2GS0qwUQGGAgHEnF/U+9Q/hXl7LdyrajXf0rmbnYwB1StWgOqMtkNEPhBVgIzhtsNUPPn
SHOQ4F3ig+CE3j6UKuYj4LoEr+H2Pfz8BE6RyNwMtRnByWGwJUF/GeZP56/Dtk+zWiSnQkY7GjFK
l4jvdtrP2cEdvEFr3EsKDpjAXvoTQGB+XqRoTZz6KHVCzCRb1tQ/BeNeykUB+Vbpbn1wPHR12LI6
0wpImF8xzfBjukyB2ieDSMLpH7WH8Dg/n1+RaBMVzqj0FVjB6QhN6b1Ct9AL0NgKECP3o11Ul7Nb
lHjrfFcZdgK5y+F8e+w+D4/n0qFzXqVVg4UiokGKlToy6tmgy5zRFt3vlcvOQctpmhypZ16ErrDJ
fdsQ/KOdfJoI6MEgvVEgfqGzGJ0FPhaUQfaE0m+5CwWLFagNz7DTJUqJiWd4SkiSe2lquj0cfcF+
bvqeq/3kbA3KoA2bCBYU5YMX6MAa01oP/AmWoQT7QroNy2KnNpU3NqYXgqL2vPjtV+NzOzl70045
yNsIwwqVW5349mjAkQhEFYjFZJzTmeXnqzwHklNEGWNIoTCfEuaCW5Bim1CgRu4x3jkK9lQVyeMM
TI5+m6hSYb+Nwdh1s2FPMtDAfcVWxgZMY+AHzz0DUGrF9AK7cMz1K1N+6eRkH7XHuV16qEGXqqRg
lQPScsScArws82tXXBbdDcCiUC85dcaw9wfqVBhemYNx5/uS12UA3QK6WZ9fplLhltNod1m4Dwpt
X4yvpVp5piT9HJV7OQT64xxe0fKhwsTM4N+cP1WR3nLmLggpsskFbMNQtGCUP5Vy6pyXINhhPnM1
TCVGe1JIULOLYq52KlhJZzZjczO3penhvDSRdeWzK1MGDDPg5NYnGfhx6FJIHcyjTYo1ecX9wpuD
HjqhpRFcDT5vpQDrmBkTLr+0n+xgtgBip+4DF4x/H91POjpp9qaQ+W8zzP40B6ry9aowFZ1tfQyp
qQqPI/SdujbdlhxkADGe39SP+tCZW6kuWrS6leVMR31QsanpYZj/h7ova44bx7L+KxX1zh5wAUhO
TPcDc9EuW7Ysl/2CkMsyCYIgQBIkQf7670BSfyWlFc7unqepqLAjnQtA4OLei7ucA6iARG9msWm+
JMDnAw9Q8n1A1Wy3R31ZVTiUK6pTgqSDOkboecySHTZIJ2s1KuHdAY00Fo7qKZT6jte7rAfBI7wc
u4nRyb9F//mvF+DYBh/oPlEPxC4RtIQLzmky7oGhh8axI6J75Cg+qqoXi1yFA+l57+0VihIi/bWa
jpzEtyNzLyTmQNnlWVCO04IRfP+V24Ld4aO5ANr4LgGM7bFbxrHHOdAsFLhY0xri3Hfq45iDmr05
1rjzBsw4Eht/Pc9PCdzeUqVXbyyuULy6W67rPfvC51215/txW36fUX2wK832GCTxMd+bHnpUVeRD
MVjI+swj4I/IPpLsogNE8FTM++5sri6anQAH3Pl0FfwnnCB47iwG0x3M8c8F3j2VCCJkGD45ifdA
3Ey7nT7xOHjNNdsvwKeUxbFHfvuig6Yc3LYTMF6xg0cWdLJlyKn3puaduU1P1UP7bdo01/HmtJdA
WDrqtr556F6M6P27F+dhIWjCGVKMyM2G2k17luzAIDzuu7mYPifbdUPQuFIAuPTYs76pWF8MfKBY
+zFZuI4wcDCnW9N/duFXj20rvvxaqbydCHgxzoFWBaxTTIcpwXG89GUyoO7dohkyRn3MMQv15ll8
MZJf6pdLCSPPggAjaXTZ6uGssc3J//JhDlVk0q8ojH2UD4D+XqIt8Go9B3TtzfGg1pv7g5g6ipjA
roFQ6OunoUniOqagjW32PVDjSboAVEV+7Lv7I8/kN/ons/fXQIc3tcEOQZaMGIhfkY3HRQxJkXzx
VQbrDuDBy+l6LM335ka9GPHglEUBGwmVUJrDLtxzlIPYTfQF8Kgnw233RWzzuTgOsP62y/Ri0IOD
lpeoFbMO6iT7FA5/lKf0stkCCujWRF/W3fyu2h1ran/zZL8Y8OCAzbFTPBN4SgTyCuemLRu6bTOV
x2Ty2DgHB2wdS6eqHvvXb+tbfpLWAHFEver8JRvhmKEK5g+A4ur0/D85biCvSUKGBDhLDwsaBemm
uVpnBJdHDpDYaDuU8usR2Xzr2V6OcXDeUrM0qhIYw0tKHRftlgKzuy3Ytrqbt30BmuuGbjtSHEsJ
v1n48XJk7/C/UCYlWRNVAc0PVre9REX692Ybk8JmxRPpubgFCp78Ys4hN+hlOOIkvWmHXo5+4MP0
NKuHgE39pVInwOZG4+Kd3HHQrU9wS/9AjxP6xRDoOxZue/OQvBz3QOnIeSALKhtxSK7m3XLfImaD
pb7O/ihRmnY88f6WIqDgoqFoHkFF3GEGpA6AINKmDkEiFm6zxgO8H4Xre3MMRmnO4iTM2GHsko21
VZ2Gyo5O1n2yyS8oCCTQarDP3tWn7HP58dgiHhvwQGbRt5utQQIz1HC7W8a5iPM/fn0s3joVDIw6
jwhK0U9AOS2Zu4ypBf335tYCm2OIu8KZbvfrUd68h7wc5kCxSAxC1wrDZN1+hosnb0k77ybu3jPz
beJNMVvEgfOvVqEOSKtr1fbvyuZYf1F87Gn9+y9OIkG15hgJMly29n2AGLPE3Ut76vkKeIsMRKgV
PSFBuGf9VQwGRh3km7Kab1J0dy0ZPy352VLf6HLY4hkAZ7pZg7Nl/AoawW3Cx4KTtYj6foPGoq1b
boXzGOFmV9FvGZDxU/aJSADbAPfkyOK+ZXVfLu6BlKQdDeRgsbhq3vIbC3KkejuhHLxtTwhc6n/B
n/YG7tDOvxzxQKOpOTD9qrCOyQ35ke4BRIJS+7TaxDjaxzuD37yGvRzuQIW1DU/dChbSS7uvbssL
cY4oUwE6ASA8/wtP97aQoHMCoBskjw5raicn+IjwL3LiE982KFaySPgcAzZ405cF5fY/Rzm8iqFK
L8kswShANgJxOqDYPvan8Xl2Kt8dq5190wS8HOvASWpNT7vIj5WcgCDuz/ETChoAQ64vw00JjFHX
FeX+qN15Wyr/esADJ6n0ayhLSOW0r74nG3pab9mX9GuO2zOKk6siPHY7OLJvhxZg9aC2usWAkToJ
99Fdu9fl2RN5EWgB9j1cs7ZoPh0tcfSr9/Nh+OtBD3TbKsDslpRY3UYNoOq4UfKyrNrTIAfHgTob
O7LV+XZi78plLTL02Zl1XyfDVkbdSUM02fD5D9E223HqUeGBE7xQtXnUEP/1p/vv8kG/f5rM8I//
wes/tQGdQVnZg5f/eGce2o+2f3iwV/fmf/xX//9HX3/xH1fiz14P+oc9/NSrL+H3n8ff3tv7Vy92
LaDdl5vxoV8+PAAX2T4OgJn6T/6rb/728Pgrt4t5+Pvvf+qxtf7XSqHb35/fOvv+9999791/vfz5
5/eu7xW+doLHbZv79vvhVx7uB/v334Mw/FuCZtMoz0hOUwLKvN9/mx8e30qjv6FPAV3hDHVuEare
oVRb3dvq779n8d9Q+paichjtNwzsP3hr0KN/i+Z/S1FskmU5gzcbp/T3f87t1Sb9tWm/gd/qvRat
HfAsr+SKolyFweX3v5OgMAiu8WtjpZldUHxXz1edQ89EtB0zB/T0xI4iNdtoKOMgu1yU0EFaNMOc
8bNZxay749mkzBH4uQP77eeCeyO6HZH9DtHIeYgWnFJaD3mShlddVDIQyjQxqex5b8UcfLJgt2RX
sdQDgN9nW6fgVCmXbqo/i8Zlt+2QCVvkVkl9FmR5sJzkk4izmyFoxXrE2f1pyVCyHzFsqI/2UJod
GIrJkZQ7GjdXQUQaUIfkY+CuXN7G82e04okF2U9R1ifouSnBNROyqt8OA1DvPr+Qsued/OXOYRpp
iK7eGPAsWLCDnYuXTi8ua5orVUrRfuvjaULfEvC/ZBErplH/PFukwLd9W5r8oiZTY89L63T27dfz
OGj3hStMIoamcYpGsYRiLgfrwWtbR0k25+dKZrwKz5m2ElkLO6qcXBhRrtGtFfDUC9YtAWpb2kqa
szpiSFbxlixHqlXfmk4GOUL1O4vQxpofmASX05LPdZyeGxWl7c0IgGgUvE2qWpB6d/nQJvtynWXp
ijxA8anb0ikJBkBsSYGiO+37bE6PrNBrK4WFYTmYZgGhg4ZX33F+4DvlpgZLRx50qCvXKwDZ5Biv
u3pqOEDScjWB6XTg0zfdzQoQ3GTiX1rZBSC+aZr2SroU9Bn1KttPswKM/7G5+eX4y7A8zi1NGAHe
TIoecRCNvVYAlVZjp+ja7eGjsHhXTVlzGZClv+4IKS/4TNWn0dbtp0Bni9nSwKKeoqxpexLqWT30
olvEkyF5ZUdeCvbBVRZTSlGZGcZoek5w3El6MCVHJm0c2rn32TzEfTEPuv8EnMGkwWU6RjP06rLk
ZGyY+AbIZ3fFVwYKRMbQeVK0Stfgveoslm8a8Bsb7VJUkSVtveys1BUcZ6UIegOi/JiNPvC2/LxD
lNE+7jQ6bZBteL2U0bIO9RSwZp/MzMT1NlWzEp/GEDlEVHwOS/rBOgfcXxuXrbzv5zqr3rfIUPdf
qAxtUEQqDsAIdkT4XnsOflZRBgOTUuJ1KqqpX88qMa0JYqbEfiBap0Hhhma0qDOLuky8i3iTsfNx
HAJQpQdL0q13jV7T6cM6j5zRXYpIfm33LkGz0sdfT+wgXI+J+YpJaAzUi+UhEFcOGr1aVq0T0Mz4
jgZtj8bhmCeAYLiMy0nOsnDpRJNTHS0I2RRT6pS8b0k0dx1YZBQb9qOh+KeaGI0/JZHX+J6jp2D2
pfbSiHkGXVgCUAla8MDV7jTJh5p8ZyzrMBTqH1ygdr9+IH8feXWSMoT+wwSVoHHKEF86WOhlzQUM
Jsl3oEXM3F6LkeiLwLa8R6MRqq51wXnMkVJOV90e6b7xv/1i7Ahd+zAEDJW9OYozYctfb3ITA4zT
8Tg9G9nQ6AW8HyBqO6ltSRVK/co6Bd0CaZoFWML5SFX9g1qQih9raDtoC6cR/BtPqwwYBnQMx7jW
vJ6GBS9ZD8bg9YwvedXyr2kfD6K/pGTIKeCzeCBMWUSkS6S4Tsd61XxTJbkBJR4InAykUo5zV/8g
iaNk0y4gkUK6OAi0jjZTUFblsotcsCwXpUW/7n3lXAY8GLTWgYBxsmkn71UdT/4Z8wBiwacEf9rR
lDbb/nqvD60MCqhjCG+cIz4DCU4PnxRAJrnqxcz3PM9DCGWqmmnRZ0gd4DqyU0PYBg3qCrrJv9dM
TQyUy84i475PRJ+3wQZ3eIsH/vW0DsQAnfhQ4+CJRIQTXhTcztfrb2gsFrCPTqDVq63cB5HtzHkQ
riUAq0FGfu0qOAhAUq+C7KTLxrY8ZnxfX4/QUORJBVAcjArGKIaTdCAAdOZzquHi7sOgC+2Vy9YG
NbvLQr8n0UyaqyquB/u+FxH+OZXO3lWlNATkF01Nz6wKxxkV4koYMCWSZgGoHHHrlxXV3esRI+Nt
yIsDA5MM/Rx6PI84Rq/nYSdACsIYPfDFekYOlu3DAT2uRdRVw3DVKtt8BKXq5E5/vTvoln09Kvip
0AeNVQnhC1DveL/eHx71LobFr08W06Ge5p1DwwEEJJ8Dh78AHlHqANR3+Ty5ryKeknQ6kwo0d7oA
Dmr7jnUzs1/mR0mv4wEnpUqmGVIUjgh7AYZBNNplm4C4ktSnxFiAbJwQdD0G5jSSoVrvXOt0/SNO
TdDclkSv9Evdaf8LcB/ZxyEpWZ1hAqRbsk2oxjriH9U6cW43xJQtiAcXjKC3uWwS6M9hrXOe71St
e+A/MpRCQehl0teB3Yg0X/CRWWnSGWAYjV2TnwAJR+Lry9JLHEk4NX5oTleBV1kL4Npsq9BSBY0f
2mwc853IG6/fK9XiVJkq8yfZ1UCdXLYxL4dBnJQ1+NzjAleblrkPakrZDBgK1CUtX0c1LPZzqMsl
bM8ThiMBT2tq8RrAPQywuCd8CoIajUXguVUommjaJAG9YdThMVTXxsDntxXCXnVBJcfK4fqc+/eM
ZAO77kH/4P+NgbSKnmZK5cN6JhO7puU+xWK75l2gGJvjG9zSy4ic1J1doCMMQ09h3aGOigJBA/sj
5MIuZgABtP17Ek6s1NfPsxUdBCncr6tLoTlqN1JaFUwPcxRs1pGJ9Y4vPU0As7FWYUCLuqVIjl1y
UGHikSFGzawvEJOBZqQinwaEkWk0GLkvxzosx3NQRcUQvAq6HEvv4ppgzUmQ1FjYKgLo7jYH7S2e
eKpsvd51aznADEtm6h95WdfYJ/NsoPVcYdPloBSWhLedt7LPrzRwrLBAqVgUnp5FXa7vUEfW0A/Z
EDfr3YR2VXudM17+YLgzDZ8aIBagFXJqibs0oVPgHrV9N3Ky7VB0lYyFmPMKeznKwA/qqhy+5Ibx
Nr1POtoFN+EivN513eJ3qx8l3K2waQn9hN4JUPcasUzzdmyrZbxjUVNjys3TzKsEVuc+1bwFaVNf
y2E2NyaaA5mf2ICEAy/qcUV0ZBu6NMOpsJp4Zyqx5YwHzrKyA+lnvoo8Povmxet5OZcoGDgnSZvb
5irSOY9BcEn7ASyjqmn0BSgpmQZGPU/n4f1E64mBYl4Qm5GizKfVAQ0jsBnKQzV0Rb3tfA8n8Jlp
DK1QocE8p5ushft3Oy+q13dhH06uEFZDAxWDsNK5Io1WHX9ddeCnXOMsxWLrNFsl+n3MNKvxPIo0
nnGfgm0VRwtxQzp9IGjAgyMGwk653pnMtljreW0gBxEBbdWCnlkIj9lXKFULzfssFCtEsEFTMv4x
TERp4p1gVrLguklzLT6shns/T7QsTU5rXloIW0plC2GjfPJ/ycm1WM4hyGX94+mUxXbyX0r6xhvW
aM3rSXxc4zkMcjRYtkbej6quME9aiQVnBSrGb7pIeO/Vmu4hq3Vfx/UfYcD77hRsgcn0dYLqi/tt
NesmP60TRGM/tFOk+lOQ13j10xhwID4QVHJRyFFZ+nPhqIHuLOH+WFkIadkUbYyavEs6l1kAKIua
yfgm7+pe3JkI5YgnYQdTl/nIf4je1yTWS/0RGnDKP4RLvOKdVMYrmDKrRkf6knfhMnSb531aqcE9
tcCnCVS7QvX89OHpgUUl03wqqAhntK8ttkNgpEnM+CcKs8Eq1stSpADojmdETMDe0jpSZJ02a7sL
ZzMaMBhBhr6jWbQLrsK+b2W7RzwFPXgW8PjIMRnHKlJUwQiY7WFcgwtpx3KqkPBCdeDpVCKecN2P
E+CoGOfS1ru+CYIZwGkG4AV3SQmm6GjDa1VjV56ORMwpNurZE8P6tSjFD9uodJ/EmmrkRNaq77Xc
Rkvvz9FsxxVoaHln8YLr0nuqY5l6U5lNWbhc2FT08h5to14MHUDL6VkpB7pMe5RxqvyD7ZIBX4XD
6LCn8C28NzbPXGJBFbWaNiD9E7UaoVhWy/YrSzt9GY+TEJcQ2LY7A913iI7PsAGE0gAxybLzNA8y
HOhkrhEO21RMeB1nBhvBzMWwRUGwbfNk8KyoT4YNNwDqppPKxAOyOZb2YfW+6RwHISaAErBGzxea
JOReXT/bctnU3PNCB7M/R9WyxPh9nH3v1z6b37rS3lF4NhIRpyWOZh8m/k7zdDuilnl7NbUxSGSB
lMi8ElcjYo/gxl1Db4vrTnij2s6Dt58tLwW2q7G89kuVpP7oP1s9DRBijo4sR7iI/nnDYEHl9WbK
XJ8HQK+YQalAsOqrK+iTa9u08+Mv28ifqFw7Lw8lXby73GZZgLWsGwInBinBEj9F2wb7tOlZjSNL
WVUN5YeF8LXpP9WAbQ1AR0mkBi1vqCWI48AyOONUdiifg7ZNni6PCBw6PHBfznm7ANubyCw+RzVm
CTsIIOMeCsIFicYX0lB4f4BYCld9AxYg71OET6ZPpsrLDfwaf/REizIdt5si+XgBeRohlQQImNt0
iaKMANug8QaUlkpKcpLHzpQI3zDtzZPqwJhkP8moD0xz1/ejV1Y5FwGpv1YR96verSnC7WYzuoZr
BcqjdZn78HpUUQY8IjpZL+axDr1ZHoAYCrnQcavwkWWSITadyNw/Ba69DRYSbb4sOTVkitfwfdQ1
qq/vUfUf9yHInqnEUmgxUaQgi2kO8OvAKrMEvp8oAPv7uFJtlfrxq4bjEifAddA1d89uQSiksN8M
aLrHT0sQxziMCa8sKkzrBnGjTaKsV8OiSoWftAHoabOJfejYgrQZzVPiWtQVzL4YtcUi24VJbMez
7yGiXuPzoLT1D6mqHB7xRxDwsOlDn3UlNnPKFToeISv+B3mvQJByQcdR4xAhzBo4uFZFPgwRQ6gR
CkMnQI+J4txLBSWtv3IJsItias8/kSo4u/qsN1ZjajRGeVG0ATumwhEJukrjZ0ItkjTb6rju+ulK
P8lzO2i/dWB89KfoOVJuKsUwrVjF8ANiMT0OhzAxflIiiDpDyDvd1j/6oeq7aAsPv0RxOyTEP2bd
9HZAPVM9yuiiacpBoFsATOFE7YI4SMtr+P1a3KVT0Ld/5BXPuoc0x3ibMWxJAnyDdDDtH4lpCAKe
XS2zsi4IUb2ZTkNnGjyxaugAIs4Enue2rhFn+VxXpANOh1MCOett1aUUSC1iGPLxvZbrunzuWh17
BvMenelT0fYyghs2ddiZ+KqyEteOQuZUCwm8OxA3AKBHzFnVfHLlEuEvtfaqY5sFSYXRbVPJXZqD
QH1Sbte5csaLBZF0QGfKBgL1Hr9LEV+sbBO13wWaCG2/6SoAZXYF1kam4aWdMl2bDxmyFaTZ56SZ
KNjYc+my8cRMmodQdqKkN2FYZi144PPBj09KloFWvQu0f5U0oUlOuVykCnYqAqTbOzNMgmSnrrMZ
YM6zdLFtjCjCWsXhbh16KfimS9akC/dTmPIFNrKtdX3qBk0wt6prEU8RRe5W9D8WKq7aoL/qXesV
3wzx9hqv1jDg/MlrflbZRkQ58gXwbYIGmpgxr+PpxPIQMF1ZvdT3w2AoyocUH7oy3Flch9THWi2G
VFDOTUmLCnCU+ec6khl2dh6bFI39Y76GarmyYTOzggYpaRS4UA01ZJOlYrbZ52wNITdM8B4g7kkZ
CnoV0dG7q0r3/toWPxm52sHONJuoXhY8Qvz0kZaUSQYAGRBwoZ5iRt8n9CguIANUxtPdlPat/60E
xTkLqNApTm/dunh17zl3ybCH0OYw6RAUOJPr4/WkzutHu9DgOxejib2tjxfELpHfjP1NN0pKb70Z
1NqIkrsl4trtgePEa3H9rC4QOmphEUZjvNaH48f7EN1UJAQl7SUoICIrPuCeyKewYDKpW2SIQ+Hv
K306edUOgHnvY9aZ8gY4zUqcVOirFJq9mmnE7Ve+MNZYoBnJR5+UK78sz1EewjSuWXGZeYWXzSMg
aQA1SfCEuRknrGnUGh/iqlVg2mkvx6Tu5SljplqykxzpNpRIjaTtbmIbdxH2esSyQWtAakBULyPY
1dC4UP7TjLesdtCRC2WP6/J0jQmGoQy7gjEGMvZ+yFB+VSaBhWYjaw4p26xVvuJbsUZ26zR6UssC
fisuSE+Osy1zxFX7IPZhxBZ4/NBn6knl2arJ4c88G1duAoENkWiJaQRQyBTCnoXm2QoZNk+ej7Dc
67x4Id5ViLLSK1X75K6XHKAAQJQnweOFYgEa8qmqYh9qCJ3zli4bBRpyTrMh9I4W6aK117tGBHl1
MZuFL9HXJcjdvJ5QLDBKzCAhWf6RoP1Sl9sWVALlwwgUH/4xn8DadrqKKuDrZqqDKZ6KHPKjQCpY
dQmaQxCiCPtTxNFl9oAwAbntNO/A7DPHPkFUldjGk0RNwpxFU8mXO8OlQtsQW+P1pDQ2Xm/hWq1d
cDLonDpxviA214ltL9GYfOe6OiBfIq7CdhdNVSRAViDBxgea+nAcelN0sxz1B7SsrgwQWU0sslMd
ikDAkK3LIndWe0ZG3rjoLGhtV3+rbRRu62TV4HiPXd6157ZZJ3a22imYPqo4HPm7qRT+XA5tWWPR
XQcH7wdfp7rMt2zIWrlNEGhjuLM00tDTRUNjWWDZGtLGW5jJhIsrfzXjJyR0tm0RyMbKwXkEyNiw
jxtBwuYSrPbD+u35xvXsZcMN8F7PU5Dg6b4SxNwbXMAH4FZZ5gYOfBrj8t5uUz0is7ipTJtCKIen
i3qJ59Vovvfy7558qOjpVLllRU5gRvQI4iGQlZb3T/cLyVfvaj77uc9HIqWTd6s7orwXHsS2I18Q
NjDfumkRAGlYEr/v+zXOzLxsaDoqExURIpgTlHaUQcK2lZ2e3RHvWou689piQPN0DXJtQPS+0xHI
bNCpGRCtztNpBRvVdimdVxlIvPh7UIALAobPE+Nw+KVW3F9mOMFV0nQSZDhbMoa5RNaYY4f1tlwM
x5mRYgzLH9BLDVTXapYw38nO08pscCubm1scKYZONeSAe4KCOtpre8aTRc3X2EAzX5dSZysrBAHx
F8InrFvJDmlpNzzEeT4OD/AlxvpblXVdfSfqnEAMh36x9TdbByEovGyaVMA2z1LWJ+NmBP4g1lcs
s4/Wru3aLl/NrHz4y7XagERNxvCnT/igJnwuWYhXgqR0Xn9rM5EQUv4YPEppxNAmNLRI/QJcITB+
OdrOESjSHh4DfKNOULyY0KLKrm3MvSVwYQRa9v2zDsOJyxCeqIYphocjwi6U20VSAMEVIe2DRr3v
yrbDhrEnOzSSWGE6zZM735PY3zb4knr1lYcrfFEagMk72xociWTd/tNI+6ATll1LLwMypAiDsDlC
5fnJQgkSLgiagnPqsqXaC5/oiMZ+qxEeNWjdhtgHNDpmhgGDsbDUHZoz42lEhRJ1HILpnlMeCAI3
OWIewDViW72GDdpyojGXJt8CqtTHAABrgIhJGOa4RAedw/nhLeALGbhf7GLPMjtN5PNqBNJiSA8Z
dp0KE2HZsgY+1m2ZhON0+2xTSWseg6czMuDLjqfcLN94UnbhCJKdYfaLVoKX1OxnJC/x2HC5/TLx
ygXQzAHBKdcFvjqYDUygt5p9GC0WVjNOEAzepEGksBgEUIaDLQbpmrHduTzmwYAvjO06XzyHAaRk
3tNAAEJCOfTPsTzEYeE5WJt6JfJ8WSwnDtbLvRqZAt0mrpWZo1vRTQ4CbKcF/ZxpF08Z3ORl4VAn
/UBnHx0qB0TETgU4qLEvoQWaMQC0e52hh1VOtf+rzTTmhGBeR5MWMlQpbF2vWh93KAPmHXwlWuy7
0LF/EVQtyDmvRComZbvN8hRRE3JKQX9mmDbXjUW872EVTUnge4VuvU6qaJ7qTZxns4uO1ID8lIYC
wwiJshCJ3RS5qNgXEL2sNbVN7FBiWoEcDRCh2fVEVsE+8VoG9B3O77zukVLR5ccpG5PuFNqYN1cd
AsZDYSOFG/OR9NMBGCNSugw1IAxpewqaixRYoa+nwyNc8eEQDgiokPxdphEk2o1QDOpsVS5ExQ7Y
CG+YWXtcrqsu3LC8Hm9U3Q9sU4Go9susJGcPeVCzq2ggDdodGCJnmwhxtQRlayZ2G/jftAUJnLDB
kcU8qOvxkw8jkoGegKLcih5CNYZLl8y5Hvq95GM23cjZ1SnfWOFiNA87G92tC1vdu8msQv+YJ2jc
IpEZffh1kuigDvVxDZFPRA4NOOLgmD/EE0psQgLoyg6UBJE4d1CsN+McR4gqlVNXqkLg2hTuGni1
5rIRti4vkOUuwTbjuHMnCoUjyY8GtXcwIkdmdpjcwwKB1wZl3CjlBidFfJBdrPIECaGcISgV0Wk8
N8M8p5uy6epxG6aVAZIHtUuM6ouqHTeSVz59Qqko902dNOltkmjuyo2ChfvY6EbSdw5EOvIdJBuM
n7+e6+NcXuf3UI2BkhXA1cJGAZfptSSO/dIsKXJIezOk6pNNx7TaLU2P2xk6Oo08V2GIFrUMbHxo
OkGVyyZmS1ieRmbsws/pEisLgxwrxP7UPO+XgVb7dA5Htyt5qDYJCiUAQQGAbqDE8TW9RwZHuHOn
zPRhTkmHsJTIRh/tmti5QGVeoovJOKD25hHUUl/0ruw+pvE8AiTKJBghbTW+Fdbxau9/vRQ/lSWA
ZgzYqPgPf+BQHpQllCi66k0Gp82F6yJuyNDMUKKwbfR9jM3rzsRKxWVKAvXpPxg4gz0H7inwgA4Z
DGymS1AtxePetkrO25wOHVx1VlZ7otpuPE8EQU1+M4TWHgHze+Mkg6wMoprmFBUmhyCoaRtZkHdA
K6pqpe6jqmn6GYks9bBCtedf0iUto611RoZbMLEhwosu8eYY9/Yb644CCPSIeAYHgurP1xKocS9O
gmy2e/jK3bDvRheixIaGtd4YGpbzjclZtpWxBBfhv73wOWpqqM9tE6z9QRI+7JyZs8zYfYibANt3
E1f8x4AzvRHDjOwiuoLCAfAGWd4fyXD/XAKFRlSG7BCwbkO0Ah5Wk2kpx9Yt+bBPKYDywVwxOF+0
Gea4jo9gRcFtL9yuEdJNgEZLeXOCGi3WbpB+58OFJgSL8++vBYJWgHRGxw6KZA52oR60UW01D9AD
ugXTRJabhyZT+WUXBYF5mHrHztfMVeMRZXlYiYGSPxSxeSQn1AOlUEGvd381LaBwUfS1p0kzZ9vF
tdltb6LhdjYdqtIkwpvITJaRXotyZEG9+/VjH1Ya+JJDEgJcGuUpgD+CJXk9vlhD0UerGfZysU0O
RIy2m3aTTEW6TZCe2IREkrwp6shQ9GtlNHgHDEp5gVqAdT6PoYfeTdbkcPxk1w8F8lIT2/96ij+f
D788Cf5HSST+Opjh2GejCXiFGQqxAHpRsmz5Y3VhcJbnHB2PwSyRpsyyqT+yNW+tDeqLQduNJm1U
qrADmUCfXDrmy9rvTTx3t2NpqwW36ShGRCxUaLMBtZ77LHMbD0VaN+xizAHBAQ8+uiEoxhhxcwS/
VnVJtazuo3Hi2RHj9YZXl3uXDjNDrQiKag+Ml6km8PfOvNsDB13+OcVVjZzA0kq0uEWKsI2gUQ0w
qST6EC9hfdYg1DltYpQcdEeW6mdFCkUCxpuQoWwdKvxgIpGVkzEGqChlzqoAsqwy0aNPJQrO2ggx
iu0yU+I0os1IlJ+XEQdgUELK+MOjqPxbrQW3WuH/w26BVx0GJw/al+QPv/zQ/6XGA6TKX5wp39jw
qvPg4z08h9/ei4e+f/gNDQi/XYlufGheNy88/sZzKwJlfyOZbwZCHWjuq36x38+tCHgLTm/GSIxq
ORS1/T/mrmNJciPJfhFoEAEEcIVMXVkKJS6wLtHQAS2/fh+qSXYmKplYzuxhbQ7Dse6hZyCUh/sT
fxMRCP1jAhFQcASwFgRtYrz8SUQgyh9AlU5pvsp/URTEf8NE+OUydpqzTZk3UKoIArtRCszN+ZlF
uEYKQtYGTjBK1Yp24RN+sl1U6Y6GdYH2OTRjonHwrUSoYZEZ3AHcsB2Zp9pqGzlBgj9B3hes5AgE
v1qQXuUO+nYNX1hwtYc8c5huSTpu0A20QYm5b7LktSuTnyQnxiDTLY7hDSoWaG/gNtfDPvpAurvu
NOKqQQZ8uNfXlthkaL2gpCvkmjH9Q+TL8ECIgtwgvf+WgoawCunYGkhLe72VKBTFq8801jjLm5qI
RatyVsz7UNojwi0GfJAIew15cZXJMW9GnudDPyqs9AAO2QHUcqF0NGYmD/uF/TiM4wrlOjQWSKBr
AJIZWhj9hGVohIdIiRerXDwnefqqZanFBG9TNzjBusjbDC21hQDh0zp+4+VSc5DbQhVDYPmvnxVW
IrhuhewkLYM3eOQ/atxNn0vHcVRjCy2X125QDoEPJEFVhx/oPaGqgF8yYvObTIHbUVjzbhq0+RFC
6uokEZUYfYeCsEgbs6HRBzL/yMjitzL1UzS8CEpseXMgmfCUVuAFx91rq8AFvMLMhbHS60MavHUj
XY9qlMOJrcyRvUNTo/KUQzWmVhSUtZWy5Mhp49PY4TuJMuYImbCOZuBtU+fHGFmXEQ0YT6yNmtGp
suSI44SVEnZl39QbNOqHoivslELxkPBGljStDRNlALFD8Cy5EUbn5IXyrU47DlSyBBm/lIVvXtUP
W5UD6dJvRM7SBhJvggzlFtg8+Po4kFuFh3GF0jZGKHBoRFQ9jEjQI70jkVTbaISgIy9L/Sbx0KSp
YjTRq5KYcaD01jCi/ctgQgdQQQvQHwoXMdMGg4MCtyXzTfWAFgQ87QsJwNca7jXYzJD84YMMhrDe
Jip5oIZ64vQeQGshkRwuaSX4I9YHvIZqYGSwNBM0faGeicWuyI1Oc8HqIDwnRdoa9AKTCOx1BCjI
RNvGxht9I5D4LonKI+Ux+0FRH1O0nf3IFosl9vyUE53tf+SOPD8Ra2S0YVBCON//CuMz4jfUd9QE
yv00k50hUlaAx0lYUMkSVHW65b9Fm3CgIPPwOHNm0dpGEDgu8HyHwmNQV3zNgW2Mw2XsGdSj0YsP
ndyhENWiHxpXzyfn9PFXlDOKwxyUL05DxaEKN2OoBn+74VkqSFkmi76DjPlNkvnMVLjBEIceBxy0
y35NBHSSNS/ZqSzdcSO1r/+Eefo1/QKk6DjScdKi6jFPgpDDo+8s+MBctXsipqATKuuiSI2BJFbm
xQuf+8vUbfa5QXHDfYEaC5hcc8A0k/iqBMbNdzx0ngC7QcVncMv4ps6x5UswutC11x5gVKIZgdy5
EVH2df4mFoDvyCDz1z0sE0NbrhnKHcTVoN+dNtsial01U+1GjFdSXhxSrXDGD7QlmVGgT0eHHDJt
OI9YI92yQVX1saNrSOH+iLpqzfnV1isCC6eRxavBp1L06Jc0yWufcLDrlYQdKFalgR+O2lNbW1Eh
oGKAnnwQdD8KSXtIAWLUY14qtyJkVoy2Ix+0gCEa2is6wRXm5I1wGxBU2xINOI7EB2oFYEgXzIsH
XxXdeFAfgpF3B6Du9LBUD6KsDkamBhsWNnaWc6tc4eVfD6L/61zqH9Ok/1XG9f+QxClOApv/zOJ8
yJiPwsovPuhE+vz6+39ROKkEouY5GfPPvAn8yT9EQcXfBq8BzmIT6+NPCicnyH+AugkKmoZCHvgt
kxbcn6kTJ4p/INNCxgVWFXIraP7+m9zpPE/HUw8bCuGRpiG9A8R8+vMTyQGxbMOMwn3GLcE+ipN2
HcalUcbpntJkiyeDgUb6DoBP/eQTXTrGvgxDfu/qb4HnWjxaCb16j680V23abY0uFunrx9JHQzuW
gZuBNTtwj8B2mnJXmL4krLqc01G73CsFf0zDVR/qXGoPnz6DoW5WWrCusQJlU4rpW4st5/fdwesT
c+B4y0uSWxa95EqgF/6zABmJrh0PPghD8HLM+/g+6D4hII7O4SjrIIPlJmvKB9zJuhizzTBERp/y
D52nbrX4QVM+QdbBow6yQThjdL6E7szQ3w3tLTo8cA+FVCgtrbYrbyp+79faHibAg9e/90P6VBfe
JlMSOA5FN2HAH+Sk2aaCskJR8D6QwCtsQbYXE4N51S72OSDQ8zWjjcVUkHH4vAW/Vtz5HfeUcNUm
9jBVzC+YLrfUUPwEQLsOPWkIRHBRslKnCa1yNIRcIXvTGJrKqbghrWR8lfEVtCL0gipGyWdWyGvI
QTSUEfn+TmPKJ+WbG8ZUMAvgWpdP2YnnjSbX8bqMpqEn30Q9jPZQRoYpbVP3h0DlccwGmpl48KGL
042WUKR27dTXl3I9E73bwqMwp49EA7Ua5BV8YKQtZ6Ojdtf2HgGocxRNOeZcmkKBX9370CRU6iU5
0lmf4a9lhzK5iscp+Kez2gENG9jnZFH91BmFmx0CAIz05hHntGp6a2JWJnX43QB4thPddk+4W66v
+/NC+Pfws+2WpaibejnCA9em03RfqDdaeH89xuUt/fcQ5zuraAK8RwBRfEp2/kpaldvJwClZFEU6
TwP+GgqIzBK6SKhYTX9+cnLkgMYW5ThQtwOAd+rFAjxjyFBOiCveonBCvj6qGbfze7zZzKXoDwUJ
4xR32MjPAiBTmc49xa/8Y2TClMyKDqUCwVMdCOv2ENtLElez5sr38LOZE0uBa0UIyLlpP6xASrMz
OXrBnt7jvDC4EhqSjNzTVN60TfWiiM2L6g+/LuB/prdOz9jvZ+Zfnxw52Pkn9/sxC7pIpG6lqU7r
DXpMsnVTqXdqyBtB+FGET63/2Re7JLkf2/31CZi+77XgU2J6Mt9oD4RZxKXUJWKm42MAuYhmdZqb
SisAdECPfDjcXg85E2n6+ujoO8BbHP8BE/VLOeQkplaAZ02rWnF9KNwY4V1gCDAyVkwckQAlGrAw
Wihbke+DlPGCgmci7PxAuZ4NMvB4n7K8QsDqXZb2Xb2wNy+NSIHWCcr7AkoQKHiff8Uq1KJACATN
7QweTmeBEeC8hPvGJEHHrG5FF7LnCwfOWbxpwCdfEG0diApFhebK/h3HAWQAk/S2kJzrEyWeP8C+
JuoszPQzTsIAJ1jL2POaS8vRjECdbVMUAlpTC8LdODCjClsUFUA9QuUP/AkdWGBHxJ+3HVB6/j3E
WJFyP/JsxxgKD4pLghe8UXWJ3cFvyOZDZkE5c2Gulz7N7BlHGAPQppNUV4ARVQjWN2+xZElaCmnb
9yUFviBKxkD6oqdFZmHUgq8lUC811xOyg8iC56AY17lcHDoUyDeMx6O8BfVTlwrvoVPLbQ8qHr5P
nhoxqNfo2e44qXeSHPAZggdL3h3zJjC7sXZLYA15HhBfwSjkwe7xt1FoAICgNEIfZdZPmjAkKNE7
hCSgcAHsjA/gfOQ9DJXyqgjKmqqxWUOyT5XWTd7ZAu85ePCbXq44fd1soQh+KLk6tCWphm8v+gB6
E5JQ77jSruKyMLXsqChxqCOHgmV17cQaPaIG5aQi8F5R9MRCOLHE5bMIdz9YJEom0RJLinpIMlXo
XwoD35hjpmZ6UqKlL5XJq+hDDbTueAHNXgbia4+HdOYfu+gJJESrhTdIMsqHiMQvQesbDIUpVQug
882efXQHOUAx8P8z+9RBluhw9cNYxvvM43dipxrQ9ipUgJibtw6wn4xnTpfkqx5V+VR0aBmgZuNv
BOnHwG1i+BYD64C2B8Rmw9RgzTGo12PxJI8qClMrLTr4HqhXChltLv1Rs/HQtAlw2OmzDH6eXGO4
k4GE6pmMyw7jkK8LL9wkZDRI2Bgsqw5c69sjy/ZVJDyAWufkhWp5+N8y1RyUfPSEykbTKAYe1OtM
CZwif2HBS47Ed9wP6NCJ4UdeDutQgvp2JoDyzEyli0A5AMWJ3Uh1YHd0sGsutuRGewVX/1iEZMV6
QNS8EEIWDFg8H4unhlgC36QGrwyAVLN3xeMiXSXjqhwyqJ03K5TmTeBjTeqDgN1TUwY5ixtHA1Im
rwGrnlG0XEfwle9Sz65qGLFXqF5VkVlhgQCZnegNlx6wuFdNSz5Tvn6oqvjAZ8oTSYptKDarpKrv
aANRTL9wS0gl0xyLJsknIj+aBV4DrG671kJM09A9NFVgy53ogm11GOTgXoj2cntMhnwfRrsytATh
dsz9Fe+ts9G/KTG/PENBSAMyvEYhlqy07r0H0wSARwC43VqytbhwNWLXdWUnJa97hVMmyJr9fF/x
6Q0otTAaHg2tHAwefzkKN0yOVoCWV6YcbYUgMUGVNGN5q3gPiRwY8vjTY77OsTUqsgb+y88+hOEj
yW/S/qOpVnJJdB77EfQqcKvYMyeANID3VQy+aVFCGWYXDUDyP3HNi1gCDCGi5BrfjNxNmPc7rElo
tt0xzQUIfx2Di+3H0kvXo6rsRtyLINcWQEYMPwMQRkiaCqukedaURyl9I9IOmC40kFeCZAqoE2f9
R5jIm7SHlEhCdCDcoTG54ka4j6RDosuVugLOcR0lcAuP/E9Fg/tp0eLL1MlLPCDF0wjKTdkLGV4k
6dkf9ly3Y5ViVcJ9K8HYo/+Ziy8aJ5tAjuMJwVDThsxUuh60tRYLeh48Sq2HU+MdZBpggaUjTdDT
x33QxBCB4ZBMoMphilxghpVqSDnAxPGu4LGlJpEOAEDZDuyn5xqmaH2SgvoVEbsBkCl+B2ZZCMAx
lsCSQ/ucr/VyvG1KW1FffRScGQ6lRNxW6StgGjqqPCbzfqY9BFQUkARw/JSvnbovvR41W6goahbX
rgAZAfkk31FfefP9wU7GatNHgu3zbM1iTfeG4ejlEMMfJo0TYuYc3NVbzy79tV9qtiCsB9/bquk7
I6Kh0DtYWCvFc4U/SWID0D4DfFS7FXNdaXEk58cgdbuQmIK0AbXZycS9AkvImj432k/WHVs8URX1
3eN8yxMa4OQdrus2Itl1wb2CGUlhV9P7pspHt54MLho26Pgej5GZFSs5uOH6p8i7raS7XIDAu9qC
kgYjj1EwOB/roLBjDu82YF3MrMlAHo32SeIo3ZNX3JUhwbOPiNsaR0ibhLdlOODJLJFbrVF0VciO
uQffITG4AYCjwfUdguHUZRYVshtRrHc+0Jx9HK5KEXPtSRDW5qF3xAXFsGqDrtA9MTDBNYYwYN8J
VhFXq8HrNkn2kxsaS60OoLZaRBt0gLz1Kii2Q7xnIfeo1IWrpnCy6HkQ3VDRppJXmgkozHvmh5Yq
7dHQcErg/tFAqCtjCwpt8JmKIP9Rj7ZGqzI8O8s1yCvomGBZa+J4hLA6rCCIgBojuEe6rK5B95Wd
KC3hIc3ZXixIegLMfVc4tG5xh6+l/sXL3UZ8ZN6PIRNvSZrYCYeDGLdOBAf1onumXeKAeqpXA1mX
sA+Uh5umiNBi0dYhDqCgrQxBcmCRg2quHar8G5rICS7zSeBZzDNd6fC+4gs9i4ZbQO+dRMMTlde8
N5KNTieOltYTBklAaOaBo9tapVYtIGQuZrDIkSlgYsCOQZPoPNUDCqUKez6fMtjOirdggMJnDd2m
H4otvnlGZl1PLS88OwAI/B1ulsAmZdygEh9qrhiuWxFFA+WBaS9JCYZwiPN1SdXoUlJ4Gm6WyI5A
kid+4mtunwLdf5tKRlGPC4nn9JNnLykASmB2jGcAJFK1WQweXC1weAPNFVC95woRyzldei1PD5Vr
MWZZJ3CvtKxgS+qmYC57kXoPdeOVBgi/DNN3Er0OmfYAyKcDvTFzDPr19UmbSTr++R44GeKsOBDx
BaC2FZ45v3yehgM0XEz+BgpMhmiyA4halvRyPeaFssfZV53VB3xOHVKGrglCqhtpFTvjhtiw6loY
2qUFcjp50884een0qJeC74DJy5q7FGltjLQJcOLrY7m4yX5HASDoPAp4vLzCGB4N8k2+HkUjgjxx
8BO4Q5zLemyzvXS8HlG8UFs4+Xzoo59HTOuyIvCaV91Jf5ra8R2zkYCTo3dsHFifrOLH3Jp0qEvF
5FfJXlrHlaFY13/EPywbYK4ghwTg1bw614IVDuKOprqtLVH0dW5ku3IA6tbb7JDKVutCNQ8Qditb
XQ98eVJ/x51NatCAjS4MiEtaMx5uB20fee71EJc3/d8h5lU5CtGHAUVJ1e3r+7K+k/yP6//+mSjW
X1vud4D5BPrI7SUZC7M2O6v8AFR0EoGWTCQlOQoM1BGPvTGppCMhju9je2ljXN5/v+NPC+xkYyS9
DK0ddMRdmbU6R9VaB+LH8MA3hFrPc5riVdt2zEiqJVn4pS87v5D8umw42Ge4gYJXNJyfgp/XP+2l
2h/2xu+hTb/gZGiDyA9JLiLr7jY1HA8z6Amj76vHRxGuOEti80ub4Esl+iRaDiphIjW48aJ1Y/Wm
aI0roIJNRdcc34is+9ul2ubSB5zdFV1YdiwIsXIAjQBo4LGinf1ffsHZfZA1Hg5NLdXcwlIdycwc
1ISm1Qjm8IYclmwXlgY0uwqGMgLaA6qFLpFKO/FsWgsLBa8ZEvD7bpudGCoqXjnAyL/qeAUOy3ZF
cLkV5tcZaTCD+7j+CRfGNNdpk4Ha6QgQgy7gdjqJgFhZuHMWzsC50VbQV/zoQ3oPD8lXqYiMqL9h
BTGuj2IpyOyQqHioc4WyokIV5i7oNKg7ZbYULVkyztTkvs3OvMoK/QdVHBhmBzjhzvJX464yMgNW
moId2NkmsGE3s6ktzQmgcXcTmtUKPUGdLkzZ5Z38u9g7b65yPO/JkYcsCOig1JBtYqFmz0y4Gu2E
DQSf2R0wUE6xoOh3caX8jjq/acKszqNM7TWXp0Bk9ZuBG/TrszgdCN+Sy5MIs6sGahhtM2REdVm5
FmOyVpELJIIKVQJ+Yb3MnMr+nMmTULMFk8ZJVYpDp7kS/LBVZ0BS/mO4ZWvJjEzvKBwEh4IWBAEZ
QwZ07cd0JC83f5bGO7thpIZ1fKthvF7XWGHvFIqog41uas36+oe9vHBPhjvN7cnZ3wUAwgUquuLB
2rsVjUKPrSg2Ygfv8tcIphj5Ch3KDVkljxyMm6BLO5ngLt5AS+OddvHJr0gFkFKBtkRvfs8PsPlF
OmiNW84KHW2freWfop4bwetS7+XyNXsy+OlnnYTl+YQMWY+wxKl+pFa/Cg3lRnOmaN12yc7s4kl0
Emx2I2nKCI4PMl7XJ3D76IjuATYHvwnz+owunQHS7C6KxbgsI1XTXG2V7EBFXOElZOdPoQOB+3Vz
nLxGyJIc9sXH38nYZpcTMPjoy8t4okfrcMVu4H6g9wZvC1awWTpsZp5t3zbo/F4q44BmdYNJQwkb
BtQ6DC/32oFa4NtZAhzJTcgYWcrd0lNhmp4rR9D8tool2udKjYuEct6xqFPUsUITyEobeCwDci8L
bbTLD7Lfn3RuCclHGoXCmzR90mCHQ2jVOOFe3TXYjbKBV+bSspmOlO/j0yRQT1TIwiqzI0fmZFDe
BnQ+J1PhX67XdNSzZ3o7Wgn6hCpbijidpN8iSrwCzD4QxNAoPd99MkFpEtQTIIEYGKAbpRsbUFiB
EwXPnPkrX14lqBx4saUEjVOMSx94etFeCz/b/EohMylmCM9v1I2wmhyAaitYRZulCs/lY+ZkoLOd
n9U+uAld+XXGOhCcXQvOYKOVjZrEv/X9+XN7nASbbX/II7WoN2NYXLGmiWJBSmVp4i6e1ichZru9
z6AOC7ih5ubv/TtVndGUzH7VvdRbPrZHmJ5U99mRX/07V71pZBDGBsAfgFtFJMCBztaLHEhJSXoU
DLRyHYLqAymDbQk4shz9+9rEeaj5ZhA8j0fPDtUQnerZHd2WeFQ+Qt0m3udbEQAlK143O2Yhl1q1
n4khrNHoDJf8mr8fOee/gpwPmJPiyC8JpS5j8qHn4AYLpFrfFmguNitJqhbmdVoZ5xviPNxsP7IR
NaBSYUj40fJqIZ/mNfRB47ZQxoFPiAJ3H3/pmTaN4FrI2R6sOyJD3ifBKw11AloYHGrl16/DpQiz
vUc1AapZPeCGMpB+o4TMkbf/uwizDae1OUpZUqm6Kf+qih9a/vjf/ftnu43za4XC5hi5EfvIOFgt
BYVzPcL3zORs4rVZ7Y+TgeIvE4wg4/eU7aPc5fqH/y7ELIEHeZCDrHqMhFbWrECs0RtXd0VpXY9y
ebIn6rACgXEoPJ9vGEjQNrVKgD3xASRMwTPPl2CkSxFme6TLmMISYGogw7FX4ndVW6yjL0WYbYlY
rjuugk6g68foCwEDtZUVyIzGkFzKlJ0XDHbsQ4Yk8CxJZEDft9BJyh5hcAD3OvU/WtrQSAc+aSJO
zTZPUmgeWDOp4kKqW0+EzmnyemHKLq496A7CRQ6cb5GfnbTwlVOoFnMUSHOsDR9jgDIKLRbejxeq
J1jikqTwQEZDnukLHHyS6UMUTYwnhruLPGQX9rVeKLyBvhZMiOBVV7p+Dywf3nHVU8/7lhLmK3A+
HK5foEtOQO5vBx640oIGdtq0SmfDhWANMFEQrUOzVbtNfVQH8sjIy+IdFCObQUASXfLKhfCkXUL1
BRhbr90C89DqmSra0IN4xkLYA94Di/l0vEOT8jkM01TXoGbXUn8NQRbH10AEqGUD1MyNRJqfYwHV
OTU8DFlxoBmgsCJEMK/vu0s3x+moZvuuIFB6BMahcmue2Hnj70eVHAjy5IgDBJrPBh2eOAsL5+sd
M787ToPOtqI3Dq0kEFa7BaAZNuMhh8KlJIQMTP/SZc1Dq9QoQssJD++50hWSyKC59FlXwo6UzPTE
J7/sgWbm9omk2RX3AYlAN+C7naj1AVSPXhuSW7IKPIeIroAcfXLcMOnxQYI7BWqJiCteCHZFUb5V
Y9xAII5/8MMWVBEpeokpb1QJIErXP/OFvYJUGYU39EDBZZRn2xHa0wwAgrB2/eFG8CF468WGF4gL
H1a+HEbD8Tm55MAt5/wUzciA6yCjtZsJ7Sbj/Fep7TddJ9+OpDZZ2P2IGH0eWfwKdbtblcSHwavM
lqIND6gXIPRpdFNSAC5CLXunvmQ0KtunSYQtJ+xa0BV9Ir9keNj4sbZpxvCo0GDDo30eTly6Srql
gpxYedJtSiBEoGgyDOvKf+X5Yy9Lq7RRV5yMGcn5z2KAX5tab4s4gSB4e0+GctSFKHAyT3ugMme2
PhiMMbkHA/KuAgq/TcR4Q6Oll8z35Q9axCTFgu8lom4/W/6BxPdqNwYtWp/vafDkSdC1l2R4lDy0
qW960fP1ZTBN8/nCPw83mx8haoWAJUrvFs1bnFHdyyGINEIllmwVcaE+9D2WAm0SXKigi2B8c9Ee
FjI1AKKjdydGUj74QO7g7AmJsg0ysmo99nZ9bBeevQgIGRBeBcJFFudiBPBA830fepduB4QTAYNE
hxg0iH2tqCtIsLuI7X2JdxsKfaQgvQ05eauOA0h34cJRfQG4j1+iQiIbFk089t0sK2pI02hZU7Ru
VcvPOVCIWTda0PJ0mirKdFJUVuDhVyQgSqQJDpROBtpwpWnA9KTrcBJwAD4oAMsT1xoIYd4COnrK
A85XAZyaJEVAFRDGNN92KRSsKrT7u8Hth2zVD+9IbHUu/gh4b+FDXFgCWNrKRK5XIDX0rTvUQTYZ
WnS9m6kHDjsNhlU6ZYcRO5mnS+nPlMx+GxWMOWAFNJGQ5gZdkLRrh6qXBzck8g0NxHcYITvofZjA
VyXAaKkW8vmNAJbO9XV38WuexJ0l2ZUW9GM5LTvCv9QwYRKyEXhC5FbRkmXUhdMVn/PvEc6XlShk
kYd5bQD4hrjeCMovHGHGlHOuD+hCGqnJKqWw8YKsDWiZ54c4ns8DxEpz3g3pcyjfd5Aavh7g4jhO
AswyekizKYTLYOtQYAPELfwjjrH/ej3GhcoJFvlJEPF8FF6gtFnZsh59UJBbvU28mfwrWYEaw1cd
euGxeKF2eh5vlp4xCQ2vuMCglF6+EdMUFh+QLfUg2xwDTiiQtScMx1RbR5600lIP2tiyHgsgIo2K
zeULo/+ao2+bQQNVb7pWsAVnT4E2bZMgynD4UkgiyepoMNI9xYm81cpy01HI9UjKfS6Jq1akgAxL
UJprHwdUQkHsgrK+gawbADzuQQzfGYrrkMGVgHskQHopH2TkHRKn6JvzALlxbi7JN1BM1H0KT7D2
oCUO3ms6/IwOCv3EmcJnsEGo3ysSUL1m1JjYWWQ8ChlMghuEkta9r258AvszP3AjEIODplmPyL6u
L4mLy+7km0yn1UkiD6FqTYWTwuCmHLVE9Pq1tjQGwAevh/mSLrv27WevetX3YV3Ai73bl6LlQTN8
spTLg96oZfYKjTrw8T0Dcll6IY2rmoKqn3GWDyQg8Kz7gXAfZRmYy0XLS8OfimAUjorgQH3RIk6G
H5I2GQiNepfctjtgVW6lJ+4OgM69dwPS3z34ycrdv2d0KJCEmp7UwIwAPTbbFIUqpgUV8971Bd6k
3jrogZNXFwX5pn/N/IvDZg3vMwhrYmSzAwU+WBXYahrSmvIdAo1IyVu99JUXcXzoABdXSeOMnvjY
pq4niQ6jqoFm+8Lq+jp9v/0IEWpEeOzCiUWZ3QPNIHANNP5aV5NjnQjpTduHDp7HL4wOwLtOLIHH
okwPsRwuhL50A6kQGEJxE4J18FI9X9hy0EFLFNeOC1VQHZLIeg5/Kf8Y4Z8Wlvalq+E00myMldxw
kFEre7x2AiMHsjTJ0DfxISIBayLg0dMU5gqMgytcZajwIAd9RNXTTN1VWv9Tgbrn9d9zaUmf/Bxl
dlMNJBwSL8W8e9knB8kGgufNQq3/UlZxGmK2tAZK0jxrKsFVtUMMOn3PPRRQxoCPJvqdcW+n4Khq
cri+PrALt9dEl4bFmQp6F4Hc2PmUdpqUShBhhnaAOdqCmZj1k2cDhGLVTuIs9eC+oGrnS/cs2ryK
VxS9JBVN2blKsqlhYt0WOg8EOJEtUjNoZfTvXN2tlGGwBCbhWQRpQNEURctIuB2sLQDzfxDVR68d
7b7CI41rP/12FwHTKIdWWBwK7VZSf17/Qt9Ty/OfPJuXDIkt6jAchBE0wMhhgiIMQFKnelVRR+Hf
/pNgkKokOD6hsTa7OfKsljmotIK6AHw8bOYcaBpCDoqOJgMyomaLJc/p13+fkN8BZzu6VAY+bQBI
d6EzfS+kqRF0W6q+U3mEZYLqUK0zFBgOiv6HzwFTH/VPPraCXsEgO1ByK01Ku6h7R0h7EzIkVjH0
9xwI2TzX6OAj2UoAb6yhhDxaZgxAe+SZsO4HZV0nglFKt02m2VCdXkEoXB96q4xAvpbZA0RWYF3z
CaeGFSV2WMONuYEfg5jsJMk36nbkIH7NdmmdN4D0y0bh3TDuX+/4adp/f5jZvkhLUYXJpzbgAXun
ATYIeWaou7ULydz3cwVRcI1A7QDvSegNnO8+IkQpjF5oj5IfJG6ardfCjuBfI1+mGH+//CcNrNNs
JE9aiqOrrd28eVLZDz4JFm6FizvkJMBsEA10+SCVOrZuOPLP0KE3BO/oN/1nLvGw3QkWPtm0Ir+t
2JNosxVbQ59XHSjelE21y7rM6OAyDJ2CdavxRlGBG8+al/9gU55EnC0FaLJXahyWeO81jzX8sUTQ
LcQPOHHoGYSQrse6vCD+nqz5y6uADZDSachjvCqBuoqdxLGRqNrC9fr9dj1bEl+ykycZWh1XDaxr
QzxZWrDEh4eIHK8P40It+zyCeL7ooHlLWpj78W6CJz9EwPQm6+47obY5nzNHbriTeQmFM3TTK0gj
NlljFqTUi1xc0Tpe2MpLo52SupPRKm2bNBGJOtcv4OUtvHG0XfieFzJxDBfZ2GQfTyA2OE3rSQhY
P6mEK70Rr6B3ju+MMBdwahzZkEB+yocAkNBvIQe3Dqr6QYueFPGYth8qNMYkiX3mdbnWRH6BkvI9
Vzv/SfNtLwGLFTQjxNgp7NVqeNg2tzTz9RwMquuTPa3/bzsSPQuKWg50Muc+zTk8ZIMYb0C3qASH
9Amch0Mz47JNTtu9AoIUkZFcNNb1qOLFY+ck7Oybj0MSK/DSbNCJkA8iHIN0WHtttAwEw0CBrAac
NbeDnDleFm3g/bOX86cs4qE/D12NAZ5kuoBamT+WN3lDnsSoWamDuuoYmH1aNr43mv/WS8ndWHMH
mSNrKQLKvmJLiJ2ZsPIEGMA0IcFBBga8gMxPi/dk5QzQMxo72tXuyI13fZbhrhXBq2q3ucAM1bsj
5TsEoDZCvGJBvW3qbVfV6xrKd7gwumTXqNB34mD9jqrz+Amb0yi8l8SXHLRU6t9W4asm2QFYxWnQ
rb2+NYliw/nNuT4VF4/kkzHMZkLQQBOtqNAAznErTcixoMqmzoPRVTCkwsNc9uERcz3mBQwk5L7A
hsDn0/AVv0qjJx8OTtsJB8e7xq1FcRULICpmsqJ7NfyfxEYxaai9AmSaTjVPqCIU9aM0EZmr0JA7
+Tj66DX55cug8Q+T5rcOBWqzZPchX1V6gc92/cdOH2C+Q1Dfwg8mEBOS58/GAlVgn7a0wZ0l6aA6
hGAdDkGwsCMu7XiII0+q6yAZAcp9vpSylGvCfpArl2iHRHifir5KvabD8/XBXJptBWKXk4wlgaP8
7DrUYHAFowjQaz0PtUc4OcERYxe1GRK0yCmbyqLsx/WIX/fRt++HULgUYLouzdNiyo/oubDJL5dr
bN7Pj1wZ41BL0F+OVafq9rx34/GEX8ORNWdL/fSL3xW27xgzEnNl3l8IRBHGUmrAuzkQvbynmUHy
k/cfO6X5Dy5/WH3/HWg2gRFcx9texaNXiYQVpKb+h7Tvam4cSbP9Kx39jlkg4Te25wGOnqIcpdIL
Qq7gEy6RML9+D9SzXSTEIW7Pjeh+qFKJyQQyP3u+cyw5QhlDxhD09ed58TierDO+4ZOrE1NNIkE1
asYVH5EU2F0NHae/pwj9p2FDOglWLg0ZuaRPNmNyH3KSEJkDE05jo0C6Zhooo3DVDFFaXd/Pl3ud
ng9dBDOYitWg1j09kgYdRJ/o0MGtwX4C5clW3BjsKAqbsghcMA0j2WBu0oeHrn0qe3+bQEeBtjZE
7Nd1mKx7cRGGogdxjZ1KxWWvyytWJTZV02WZCojD4o1PwB6oYeZL7leq9GCgb5tmyx7TzUnpqcNS
iwF60FdZeG+K7VrXvVpZc/klh2+HTuWCgXBP06OFZPJdpghj8/s+yrtPAXSRdQjS6kSFFOFdzZjL
DOMpJJUH9ZbVoBHHJKoLOqRawpQrrxpX+PBvCycSIZ9Bdmk2AHEVQnf2EcRRditF+9aHOI8bg21S
gLevyU7v8UHlM9f4VvCRxaTiKjPqTTTgqs5l+N+vKi4JQU8MlT9QIKH5dX62NCVQmZEE7Fg3xlqr
2gXkiTH63D9UfnibgR4wyijQE9T1m2Zd6ZE+4xe+l8dRJUYBEKy8CuA12leodnK4hUAKOGSdGbis
Wrd7AOHYDsPyO7pMVqDoIU7mmU4pzZje7/Hu+apT+kejRIPSh5LjU+36YCbEfBmSXBdJ7p2xhBTp
OvDmoNrfrBJWRMBgInoAaQ5qn+cPWmqSkugCjY9pv4/k5yF5roYXQ5Fnnuc3W4HkFAsg6kBBAsXV
yTJaShpD9LPkSNW7roVHKQsrrv6ufxwXQV0R9PqQOkEv5XwvYLflUqHH8bGqe+D3bxt/ib3PhKnf
hzknq0zMHiuFPm8lIz6WiAp7hMHIS5Zh/mO8J5V5A4qOnYEGXqtAFTQOd2X2owd7R4Cyhdy3ngkF
uCH1950RHIZ+WaC16BMTTLJ/m4EHX9M0TPSzQUAIlMwkcNcq1uR90SfHiN8VAkocUD9dJ3F5e91o
Xnqxp8tMnnkLfdJOhujsMQR5Xn8blA8lm6k8zC0xeeAAwkIcuA6So1pwiCnm1iCC/kCcK6JIXx2F
7/ZfATM/whFN/BogObnzap3QARrf/RFoME/lO6F6SKXc0wp9b8o9guPBC4Rkp+Zg9SHqZ8ZA6gx9
WAhWLnTIjalNtMgZRLrQk6J9aGOyXrKIupHyal9FfME7L4fEF9du0yzzWngCQc5tsYeCE/hUMCRR
bBKltCKUoEHfYI3dqvZTDjY82UHK0lZyEH+Y6o7myrENTFvOm0VihEsBqrKNucvggfPoUYzc2mQW
dMowK+rW3LdJXoBzAWJzAUrgRmBrQnrvB+COX+Xh2qiXhl+9G/ldB0hdDZ0U4d2sU7tpb5LwCI5x
SNGB4s6M3qN2kberwQTbs+TV4VsTvQvmttHeiKzu/fgmM427IsPOw/BWL94asgmFJwgOLkytXoKI
B5SSyM+tLmci8khI1Jfw4V3qSV2wMCrJqTRwzJmMvkEu3fGT5yhcFIB7sRCs29CRD0H+2kb9IQ4U
B4rPVpjJ95CO3xkUbclK3JXN4IT8CZHryszjfQxqjsQE+wRQKTV/hOudCbIu5uqIxMFnppgYrPui
1Ds5LL0fkFCo2hwjwcai+dm6od28jJP4tSf9DFOrc1U7dGvRmh1fGLsEZ8d09I0KJMNQ7VNUoJbO
zVwshDAoSIqPvqkXFvOVYympAty47MihsIeGzj7ui23VKx+pKj9dv+8X/MXZ4pMqiM9kMSd4skfo
S490Quqb3kR2K27lOTKM70PXX4YWGjWIxfCIldEunD7hVAQQPGDxkXmYMwTtz3PhsRVYJT/58r31
gkN24HfBD8NLbtJFuLi+z+/GYLL6xH6yDP2xKEXQLCNAG3yIxJbFQddjT9CEUXrVgga4NcSviQ4F
26i7acXYLmGUWtpB5z7+9Mm+TFNXzJA6sQc5BoPJA6iKC5EvwL6ODNNcJ+Uc+8UlU4k5978e2cQa
U3BwkcBX4mMTJ6AuLy2hjNy+YTOHf/yY8xM4Otpfy0wschySAlrRWnwMQEFFxWHVlBCLT6tFjL0H
4Zxyzvhx15abxOWBAebxIM2TI8LZNAq3OVhiGh66asmXSYFZeGWOEPPSc4RIFRJgEBWKuOXnR6/J
ODOHCD4e5GvrMG7AC4PJJ2ihXj9kl57j6TKTM5ZFES9DXUZUBBsNbUBHRINEBsbErK2hK2be2neW
zzEkONnV5HQo0KYtSiKnmLMC5AeNT6u4D0AnajWtJb1Ia9kGlfyLokOf0mqe9Ifrm/2Od5ssPzk1
fhGpBrTo2FO8Un72u9jDFJJVO8VeRpcw+g8i27Pd6pNmqyrVUJQWkgS142hVFE+p3Huk/WnOdbMv
v8SxhkFA2q7IE4sILak2ZEWHeDCGL41WEYB8KqjWIrg8VLNmgqELKcK4rV/LTTKjDMByrQuFGFwi
4ILI70IwSqN2YpmuuuNu/QD6szixyJy/+ypPTC/h6bqTK5G2pA9EpQZwOKULCi2pVutAhK+t065Y
9EYItiuN3TO9DUAfZqw6DD6UCVMhssm2qjocmtFUhPGhHNRnA1llJIF5WdibUbNVfeFBVMktMUBa
BixyYEX4bS7KRxN6CTWKNYlc7qmc/2AdhUB13YHWyjw04ocJ9jKo/yCaCFU3BuaHQQBElN9a0IaJ
emgPmCtoulEl5KAnkQM4w9Lv+ZuifdIyeGKgv6yBWMw4sDViZvWNPnPBv0cJ45n/FYVPwfiDUUEi
PC1huhbZUXjP79h9/jJszDu+BiJ7cKs9XxSPKtg4Z4oZFzLo85Unt62VIVZUCmlyVEryKJLAAf+g
kKIxAjBA4vsuaLExycVcAd1SWcjmNj6e+m/H5WTjE5sNFA0MUW9GX0xWfJW54Y0JPNtgS7ayDF/m
aDYuXsJfy00nZfUW1dasNOOjP+yYAscsYMgReHe8dPS+Z5LZ8Ypd2dt0PlYGFzmC1D4+9p3vZNG6
jDLvuq2cW2ES4sldmgdqm8XHog+duB0gTz43x/w9kDs7H1Mah7wHCJrnRXIcbvp1eADN9DG57Zb0
ia8bx1zj4gBstjQ/rm/sshM4eVET8zWkitwyJkSot1dLEcLJef7IS+pGabELugWJgH8F3zWU1Vda
QCHt1Y+FrePMtxif37U3ODFm6CnqekZwOQLMpQzB3hABEelEjwQUQxDgy8+K5UAzN6hhqXxwls/J
EF6oL50//sn9UAcSFuB8To76feuqHpIhlAB34g/Nylf0ju8Lmz7OPfzvuJnRGiFxwH8Y/oFK/HlY
4wN0Belm2HBQBB7qVroBG9uGxZjNVz8HQfGA5JbNDUZzFmZwE5XaMiMf4IJ1B1mwGtLbCeqGYKhe
KQGzo1K3Yy23dfB+xFq6AAupa1TVh2jsWki4J/OAtYuX4uTbT8KXvumI0qYoVRm7GABcK/UEV7cb
p3egyjpyUzj1jLO9eEdOVpzYUDBXId0xcoSB3HSYso8xUtTDhwjJ2/UDeTHePFlochoAvccwXzNG
uOi20OEjau8TiO1cX+SyM/q1yhQVUCQdBu18JTk2ayhWp174AyoItc3f/CVzu1eooZZeUOJpFrMz
9zNPcgoVoFEcJk0qx0fFyOxU1y0legOXrCWDS/T6LsdH9e1qn2xyYjrFJJQ1no6hO/moWfqkdQDv
i7Kdy5pFFGabICBr88G7vurc/iZBoN6T0BwgKH1s2F3SNW6vgI2UWn2uzQTxMyflKzw8SYolFshK
ZorxUect5hR9V4yLpTTMAfou+tOTpzgxkEkIfXdKuwTaX6ltip2TR8yiYA3PgM2GEvPM0bywK8xD
QsDNQOEMxdvJ4wu7wiQRCZMjRxe2z6NNJ6o3AlDV19/SpeD5bJ2J9wn1HiM3cRsfsyJc+M0j0BxF
HLp5Cu7LvF6UuWDVOllFJgUxYPMsRNwiUC0q+lmoxzfEHJpjpzuePGBQJIQDVE4Rxgv1oc4kLwqf
aEBXChU9yuStH4uQufowU9DKy+KM879wWs8WH39+coiaPmAgTI/gfFDDCVvULAMwLQZGizaW7Fx/
5nNrTWxoK2bgp8/h8CuZWH2CJpSxEsAUDGzFTMw5c4im7XE5A9JY4nCpBf2hM81OZJAiFzP42ksB
zOmz0yb2BRrFRdr4SPfU+wLFqNI2DuKqBXkksaoFtWfzrgv27Gy9ydWIFFFqWwj0HnUleo4b6mnc
sGTGt2NXjNQdAJHDNmnyDW6nbTaq1frtVlEpeKjjva8LO5a2kePLiqeq+W2pDivWCIlVpsNtN5Bd
oD4Z+mstg1lbl1Zmn6CbCR29CINmagVsLFDSWlPeDG21jXV1JRBtzaHMIyk/IU2DMK1yh6KFVEVp
9WZrge/bleVbznunSHvHZOaWa7lHCnHZdT+0/okroCcHSbfyqTe9S7gGNKTo5olpd7MdkO/YjvM7
NkUUyUPb97LoR8dEf674wWyWvvJDNgYrjB+pvit1eAZBwqwI9YoCI5hrvUcu1CwZhxwfRBS0LgU0
NYwtX1Gg8z5XOLjkj89e7cQGQLDebH2CKB+M2MRiK2B1qRXchqJlbLt1eDfs8tLNHWBfnXLmrlyw
72dLTywAYNFNi3JGciwTH6MH1Gkwd9CA8l+SAYYNixkjMHeIJ6FboIpBxQG2QOXJX8hLwW08YQEZ
oMX/l63RJrYGhAs8LDkSszgFabTfokaxLDCOaw7FjMOa29D48xMLipSkkzCfi54U+WwgKV9L+UoX
iKPUqpXrjSf7P9tZU3ohAD59adOKli9rNKrQ4DzqWeMEIhos4sy25hykPrqtk33FeeIrTVQgjlkX
W3+hL6PO0lGsQGrksEe6Rjdl5iSO72QSr51tamJPjWIwWjVDpGEE3AFQYdG061BchyxyRYzGUGku
e5/d48SiylJUgmNYjVBBgxBtIsGKSxsonY0UykboSOBn/4y8OUqfGe80JeyQhnEWEhQIxyivrSoC
hZdR2Gk4zMSHyqW2ydkDnViVHHwZreKn8RGRrpOltRPAxoEI3YIAmGWiQ2c2PsC0MVQuRWXd+LIN
aXjPKNvbCkLolQLxRHDcJxyzz4O/LTFuJ0uCncDSB+kNa5QbKK1uaxQdq3DEZBgxxgOrF1UWXdy4
VU2glRFxV23JQgRlYZQksZWA6oqrgw2dnKL/yCD9Wwf3IQLYTn3NWW7FsuAU7NBlj1Bht9IwQ6T+
qhHIuBkuGI9iH6XDZpkYmZswzYuN3iHQUBcJ4DdZuNAGnBZMzEqPQPZYDFe/DFBpKv1NVwpenOdL
QE6tTM8/oiZd8hR8RrI13ApZtdCkO019L3L+0KOnKBt3kLxofVRDROg4GNBTUdVFhGl6gwCvoIVQ
aceWk5E7poDMbvYjkPmmzrKFKNyTdicP2q2mgb9WA99VUjoc//s6XTS6DBFJ0SrhiKm5YVRyY5ps
e021g5KNMEcrAysQk4k3SA0UVkQn02rMHlaeGba3pXE3jihUsrws8atQY0Z597XLMkjP3oBCxaor
yW78AwSRMFFxU2ngcOrRJe+IXXQ/4JrBNPLClXdJoDZnHxmUh3HGVWgfyAYeGyWeXoOStHkXs+fM
BJ9xkB2KRPeGur9n2k7FOGUlS44sBcuqHry4wTvCAI6VtAsVyhEdeTeFwjPyDFXMBrCisn6vi3jB
VXDvSxl4rjvdLfPaNcmiyhLbgMJOTWSbGK80pivCoZlbCkvocy7L9o2V6N+GSyNY+6x8SITiOSOt
FYHcuAmFhZyabqBwL4eaQ4eaWFcZTiYeB6NfGFJv4+s5wJAC38QwPg/gW8rWBSaAxCaAFo47hCst
fmnSwgmTwc6ypzg1PBEHvs/EZdlQm5n9HQBg9718x1vxiYpPsOWLXAMnndY9xBFos4sC5ewmX0SJ
YmGsGyTCcfzGCLSrlXVthJtK+6EFYB9hrISqT++mSrs3yn6fEshgd+JaRucQSj1QU6uh0QdVKh3C
TSx3QxC1SE3gUuJjPIVC5zdYqejYs7JYxQq4HiBpwnn40if1Q5MRN02jg6C1i4pwJ8wRpJX6Kx7j
a15D0XCIMDLTcpvUO0h7W7GxrvrExRjpR5IKq6b7SHGMuxY0E9mPmFe7QgJmBhJHcretxMhRK8hE
C8dBIm4T8Qczy8FMwBdN3zlBsKhRrRNgFQgYMpVcRa0+sNQ43kRxuTeGfF2Kt1KfryKNr5WhrB2W
Z0tMPJW2KBj3kEfcaVBGqUJhCekGtwbzS6eJe0gH2n2Q2EJJD5CPtSRJY1aiH/XuzWDGUkwElKQO
JtNva7DDNMoD8XEq83QdKbIrKcG2BOrWAIjUx6QRA6d7Uu3UlkF1QtpAbhd8M8SFagZDNyC09O6V
QrzJzJ5DNbO/hovVbUxfTElD/Be3DmkEoO4kqxORkUq916CV01JqS+FLLmGCJy/D2qm1ftPm6V7A
uFNU6DblKghVaqehaE+KNNpqVIOqTyJD9QRDvKZWOTlU1DGROGBcWR9c1X8BPAkIwghC4bRF22YI
rc7c+v6oFqPdYiTTZxL8EbWGCjqSWe7FkKbMFPlnUgAW0UJGwtJxrlkaLJUi3NJBwEwZ37Sa6hSt
tpNQDEfPza1bSF7o0KfJupsQOjViWKxkX3nUoI/SS+0SjLY3WQ3DhPF8UP0/GF23TwTNLVV/1dIB
ZCTgB6qlW1nuVlKVH5CTzGRVlyMbIG8UCGES0N6dhx2VydJBjFCY7GLgYNBFD/hcz/qy//21xCTO
iCW1YUWFerfeAScBuzUS6zKIDFwPQed2MgkuQNmpBUGHvgcVburise4/r3/+v0kafu1j/AInEZrG
QoELMU+OzCTPDVIY3moe65DGkNYV1e5Ji8o12mSOQMDbS6VFpGv3EXnPWgT3an6X4WKNekTXv9bl
LP/Xt5oEHUkjSZz7oBVK2aKKXpPWtxUV4mvxTEXWmHu+k8QFTR49HGKAQmJNskUgMDHfvG5r4zYy
IaXVyotE2ijI+ml1RyOy0YMWwVZv6xQasTWw3utE31ISetR4M5pDVz9TjEPAUyoCtFuhaUu0jam8
ilBHgiD80syB4DAEKw+NTYRhxUHH34++ug0Mp0w/dJFA3DUZBsiRVVszg5ReOSy5Eh14AtuO3zIg
KNMy+iSXkmaF1HfrulnrPsTBABoGNwZ4l/zXAeOpPDLWnZTaIQWotYzv++C9V1SAiKGaQ9kOPaZD
ykSH98k+F0GKGrWgMe7YTsYwzqAUXsyJHcmFGyXEM9GvkMXM60wY//iQ1fFbL+iPeY5pj5CoEGQT
X2RI2l8/A5eQkYg8fx2CSZYHzfs2g0wcQtzj4GlH8ph0Tkq91OuWwy3GOXtnZFeNCgujYsviNh6+
aiZzSeD3WeSvtP/X15hmgTIRuyBGxelPmEO07t4EGwTyPzWvXw5zyFb5cir4a7lJKkhY72OyD0DL
qnqW4ekHJX3zoU1PJe1ASASVrcZO1bvMBL+PmazqYtnzdy6jooCYPOsAtUif/BCDrSPXXZdZrUpW
fQh8Uah4Qp/aFVieUn5j+g3kvUIXOlK2qvte1lJ3ICtJQAsETzIeFKdscaw44Mo1ptmNvw/0PH25
8gROUbNEYMxEMUUcdlCYw7laFiGdyV5mjPQXp9yJcUsGgxV1PtZn6U/cGqsufkj9w/Vj+p1V+fx8
fM1SnSwSq2nNxRaL9FBcWdV34XPyIrijwkD0Ibn9iizTZbEwZrY2Y7imMBF4uKitGHpJpnRg5oPe
zJEdfJ9km+xr4hkKH/LLgvRVmQwP0rt+UJ3Kqba9q9iSFXu+A2bDYoM403AiMFbre1S59ppX2eB6
gLbkTF5/qcN5dmAmLkERU+S8KCgeB0pWhdbtFKSU0KPD9NlNSV9q6MxVzY1e3mJMLhQbW4ECG7IK
KZh53/8mIf7rgsoTl1G3mZZjegshrgNYOHCakVthCsMWHgEI8sRtYQMcscCsuK077dKcCW0uAQnP
nsPEKppy2MVJgONGe801AJaUDbruxFtfy5mTAoHBGtNRRxU0PXO4fCdoksPoY9dv5Ly4aevMRdsq
h2kYASNQRh/kel8bitfnzTYTon1MZeDOdQSt3L1+U2ac+pRe3a9oFFBepFBylOyO3qYqsi4oxQ/Z
0/WF5u7GxITKg4xkUYXjqMzEYuDirthch2lmiSlARAO9OPXHsj3EFUCnBqVCFDyv72LOsExxIRrr
h04ocMVb0GwjO2dWfA8W5eWozCW5/lN827xB8NG7vuzcziaBrWYwZMIYTT7qYgjSwRR4cef6CnOO
fYoVkVpDAzmLHqE9t2XpjRQTr6OrNNm2UeQwQDb8KED7SFgkTPUC5Cp5+5BVn6rcuCzhbphjfgfx
UK322zgQoIGpO1U809OaszfK+JxOzDrFUEZQDgHgwlG05jR2NfNnWYkO04pDhTEnpSYLLY+R3WJO
s4usgPA1pKlcFWKYhTHzbWYc2RS7XGlh3xp6lRz7FBP4FcLwIm53aTt75i6WTxUM1YA/H0SZUxmU
qI0VXeHGiLNKXvk22LSP5ia61e9SC5JirWKTLdhNHChBz5z2izv8tfA0HiCx0YoRoDpjPAACBUsT
D2l+d/3gXb5RJ4tM80IMJnVQa4uOZTdg4jWF3qlhpX28TOp07/uGZYZQiYvMZ1q1Xs/gxXltBYD0
QTgXFZ1nGfq617/SZW9y8pUm103F8I4S1rBVqpE5FBxRVC69phSs0shRSCqgy4sRPr9xfeUlFzvb
jx94LW5koNE0dHZog65a5yMQLyNwg/qYpKvjasb3zr0b+fwq9CgwlUKB/m6gP6fdR5dvhOzt+nO4
6BtOHsPktokp5mvLBm/GKCqbSM9KAYQMIJVkxjXMbWX8+cmtjsQC5AcKEO1q8aABUdFAhldEA/L6
bkYf/K0JcbKbSYiQKiifkBhA7FQCQgQC1SWySUXmLu+RQSV85v3MLTf+/GRTaKQGUKmEddAklJNB
UzPUpa1XrV1F+jb4+8TTY2B4srvRhpwsZxKI/UJeNT7mqdNIGN3UnrPkx/Un+J1DdLLIxIe31K9D
kZPoSIhiqfK9qbbLrvgxPswMxUeqyA5Dl3gc36xCL05+htlgxzoMh/lD8TUMBiEHFiGLoc0Rbc4c
oanrT3qZF5qGoypptdUHodWjYhkYc2yX/8ZYgdUM7BUgE57ye+eyLrZ1hDizxTifJXvDinrBmkB0
2ZFsbRkuMwcUAzdz2oDjTft+dn8tO7mJPSrKCQPT9pGbj2laIsGfq2ldGhzAAfq1xOQSpoGaiWKM
JcRFb0NpeCNvxcdywZcosS9CdM0s2a3WyX3gkBkP8KX9cm13k5spaKaegFkW9R7DcIWevvrpMTSk
VWmAOVmDcnHZc25h1nFJkxZjgX75Cf1f01LpvlTFziKDvuDEd2oVZdaAZQ9hbC7l3l/HcrhsFPUe
Iz23hpnadWsihIbyQ1tuO2qiRAvNeBwYXd6FfeRmDVpJEofzCQ9iMXjyAOx4WT4i134HafQDGVCH
1+YYdv7Nrfr15CeWQsZwHTQp6vFMibbwzB/CZzTDaju+11a1Qzy+k1wSWmzf7TF9s7h+py9fnF+L
T+xGljQiw9Aw8BMwUwTlLxll/zF0ur7M5YLNyfGamA6p4EWudxIwwc/Vlq2aXb5LnyBN7/F9fq/O
cAqNH3blQE1BkLRhJRgNsZgmrRNJtPNAgpAbuD1EwB/DrdGWTkrK++tbnHmS3+CP9WAIjdRERzPn
djQ0DqHqAkSAMzHZ3EX9etInlr6KaNRLA7IcZeFXFvQUTFwUR7ORinRL3W4ddJ5AgKj/bNAWVoHE
nzNGX4/v2uOdhB4dqOUbIJsBjOBPYK13eVo6Kslt0B55beDbbQezWCcehFb+kzzo1yn6avuf7L3N
i6JjIZKUBCMwJlkK+vP1l/idhv/Lxf11H74ykJMVGmXgUdsPMIPVR1a9aayzkeiEcuig7znO5lrB
2Msh1NPBlNrD8vsiXYpo9YZc2ahGtSx5fZTNVdM+5MNeVyokJ7ldCHCYYIe3Kk39VFm/oR2Kgz7f
x1HnGoaGcSzfRUA39q1SUVxqw081UME5BE8WzyUuM97ky8md7BG8MJUQhjD1yXCjV/etMcPlPXf9
JgZNGKCO0lIggbK4WshxuSjMrAe1F3sUlZ95WSI1GxQL0+vr6y9v7gZObFnc96UJUo5oFBSow1UT
bc3hP1hipOcBoytmsPSpmABUv2PeQijgCGJ/UHktS8yBs3pOweZiAnK6zMQj0kJQC6OpYS0d7oCZ
4iE+KOvBQcs7dtBLXijvaLCjVe6WN8oTRsGEh+tP8mIH6vQLTF5h3UhmbKYsOvZr/7bcFwd546+M
B1Aoq5Zkx1bs+vvkJvD8Get26RWerjt5hZFOEXcBTXrkNXFlqtkExJ4VKufX9ze3zMQbVXHVdk2L
7Un6uyBj9kyL3aKrj//BKuAi0hS0skVMZJzH5Bi6SGsRBTb4VsjNUlBLG6mdl0/XV/l+2wjIS0ww
KEvAuINZ+3wV3lRJ28VCcIySwGNcuNFKcyV0wJyEBYAeimaXPbH0JJ9p033NtZ27AUJGEQURlQnT
AEb1fGGtGULGEWsfO2MHf7uJer5KZFCIQ6v6lg0EZKTpHQ1i1+i5pzf7DHLWIhqYNTdAO4Mwq+WO
0SW2mKQWONQ28qgfU7/SurHJIDsjbUaqA5KWvSnqHaj57BSsUQlwv7xeU8l0ST88NO2jlCqOkh8y
MNlcf7Bf1aSzDeoIAMGdgnY1qMPE6QaJKNACzV7+SMsO/Ka0sCHUeJcx/zXppCWtatPz8wKAWv2j
qVC0qGmJmmNebuIkyTGMkHtILR2uoKiLPofZReg/6Pw+yUPstb9rjGxZKTUGziXQ7SVg+IsAws0l
AmQEsYUY3BFmsdWzyM2DjzAJwSdLoQmT37ZcQMyreRpANG1Z3Ef0xWgYtHEFIGVyOJmk6n5efxbf
LszXo1AUWcWw9Hjczt91lgrUAKcLf+xQve0yFGQo94Y5cpfRrH1/4H+tMgU/yrIpxATArkcB8jYE
ssacfghtCvjJTGXjmwc8384UApmXasqrHAspZQ7qPNBxF8bq+hP7HvFO1iDnj4yEesDI+MhkkbwS
mS06AyliLHmsMtyhlpaNKOwU8wg2SzfrZcz3JnMj7t/9yOQ7TCxQH6otrRWheUy3+rOIZuKquAFD
sLDHCJwNnkcvwUz6ujvGG7IpPv39XEV+dBPXXugkbxWkPoB6Mm5Qw5T7IUtX4A/yOg1i0aB5obI2
88znlpuYQi2iAfrTWE5pYEP0UdLklpi+lSjM7ZN+xonMrTZx0nVlDEVJsVqgFLbmx7aqLIX8AEkG
pyJ/2zGOb1JHnVeWQNcHi3t+mow27oykIM1j7aOXFaw74Jy0ZM7tX7rm4ImBUAyWkL5dc703Ew2i
2wxGNRTtAdg2lucPPma6bUka8oUyDlcDDcpFgAE1TbKCrrVNAKO47z9GQXNbGKozc4/U0Y9MDpEE
+RQwoiDu0og4sT0ofaQUgibqY8cXEmbQuVTdEeWlEEOnAttMAGg2r7KjBBYMdR1n+bqmkSPTZg0e
zp3JIbAUAW0frjEbgcxIriyxWAyqhIQJdOkCJgsLt+AHlaNxmEcWY09FUoAYHxKZIUToABouckyK
lguxCK1c2YdC5wiQo2DxNjJFJx0ET6A3Rbrzwx2X5ecI8xpKCTBZ/KErP6O4csAUuuHivZwteS6h
MqXuUjXA9E/kNcaCyo5fc0v3B/CFZF5BEicEG7/g//CNBWkL6MjDd/SbqjI3sfmkQomq1Eynz+4Z
eWXIFMxjby5iMthlDngLRh4yzMMb0SLQ7yqTOHnMe5SfMWva8Xv0T6wu0UBbtDTCvdjQTVdFXqmj
KpkvS9FD/aVvkevoQvJUdpUV8E0KbFwZZ1Yhl6iULiQUwgt/nfJ4K4peLtKnrjS8sl1wPNRyAGAU
WiYQ10ifiBDtMG9is6BcJg2xTCqu/BIFFXNdSq8qWUiG4JAgsJP0NUlUR2coMcXFGq4RYh0gTikf
oeC7koLKoZLuNVSCMNHwWGn8NkczNwWvEYptzbZLDmlcL3r1htG5QHw8Wt+PHjCeCsi1oFA2moCT
TKkpxbrn+qA+xiu2kpdsqS7C5V9FmP967/47+MwPf35i/c//wZ/f86KvoiBkkz/+cxe9V3md/2T/
M/7aX//s/Jf+eVN80ntWfX6y3Wsx/Zdnv4jP/9f6zit7PfuDC9kp1t82n1V/91k3KftaBN90/Jf/
rz/87fPrUx764vOP39/zhrLx04Iop7//60erjz9+HwWv/uv04//1s/1rhl/zqk/6Hv62aKLXkejz
z0/8v1/7fK3ZH78LqvQPDQz3IugwRk45QI9+/639/PNHyj8QVksqKF0JrCrIkn7/jeYVC//4Xf2H
riuwFRDZhewWyJaRSNSgfsePyD+gymHKJoguVBWssMBY/N8XPHtTv97cb+gTH/KIsvqP389DFnw6
7LEMhiYV0quaqBoTJyBleuO3xaBZ4KUDMT2UtIhh5+zWIMNMOPptJdCJEkhLwxSKsNHTTn0H3koe
q0xF4X1YqjnYuSqjgWw3kJQUqeL/Uvdly5Ui2Za/0j9AGu7gDK8c4AzS0ayQIl4wxcTggE9Mztf3
Qpl1b0iRlepqsza7XVYWZVYREueA47732mv4CLDbjub/XvoRErNR9sZ/2piiq3i/66qBjDM8bwH8
tqnNRpil5yAvISEL5M17Z09QBsJXNf/I+ertt8RlfbgOhT7Dg3Xhqf/ecsttly6grAuTJgZAEhrU
spAvOuPRfMRHfXvW/X6ld8dKHAnI8wtcaR2XHPGGkMuZtGj/syrht8u8lmi/bCEB6ZUZgz5MoPh8
5gX53AYsn7wAvOTpYh34R4XCO3TuzwsG2LGIx6I4RhT52z3LRQqIA1giTOzJy2U+HVQ6p9BG5x+x
f35/VIBAtuUfIYE0wBJ5e6FupaprqQ6TMBh+up0+W1ccvbk7NrBd/WA5/t21EJ3lMoRmw7X4/V0s
I4RHGYEvVUdXAdM56skMPAzYuZQfXOld3b7dP5QY2HLwPvskxmJ7+7WI9WiNIDrkQqULsBcY+aNW
XjJ7j8Huh/D72wPm9WIErSU8qfEnxSN7e7GmcdqQcRfL/VgevAPfe3s/p4ePUP7fXmYfxrq/XGa7
vb8sQszeYrpEa5hM7E4Un+L57pdt+69d8ddd8B0W8Pv3eHdQFtwt56jB9zAZyVnepuJK3TbXJC3v
SFpny0VwCVPknBz09Z/J9Ci/dsMZ7KZj9Bx+qrIWUM9hPPTbEA0E0o+YDB/d53e4klvA4SGa8Pn8
fXkweyfTmTn+10H+5hz/9T7g7Hi3a7670e82FT0U9eA5uNGo+jJukgYRZCahmdqvORLG/AQ162E6
eHsJZt66g6I47Y7eDmQxlhp01flHlMR3LeCfTwYvTAxHP/xP9Eq2/uXR151XBMsCcVRxVll/9CA/
SP1dm5YZvEtzdgrP3UOU+xcltvKP8bx3w63Xy3tb3CQOW5zevycVNxD4DRpQzuaxO9/RW34HTFvA
Q7HeRddFwl5UivL1gqft+aOH/m5U8tfF0VKim8Fhhtf57bLXBm2+U4FC0hwBTZ08REqCipGXGXSw
eXjaIuUSsLH3MjUfezj+zZLbgOIIYdMoDkDdeXvxyfSz1/jIGXXWBYaCUwqhMrwwytwDS78ZarQY
aFEq+lG/tP3eNwc38Jlfr/uuU1xCSwKIsqOEOOsOsaY59s3djHZOWHZeRplu0W6d93UoRdaAooWh
yv6fd4O/OYLefoRtO/plzRWLF5jKx0dwVgL1SZ2vdXtfoc/yinY/NPKsmi+IGcjm+YPB3+uQ7d2X
j6AwQVAODiXc3HdPvMaJDmMiE78ut+BTdwv3wKNzGr446Yer6/cCgr651rsHDKlgOI8RrmUyeTQm
Eacm3RYWorefGxABmqw/f1Qe/c1G/uaa7x6uAj+bhouOk43nQLrvIXv652f3Sib7pzv47tnV3qhK
6BbipMWJRE8sZ+mSu1mf0gyd54/6XH6RF08ICjySfXENp69LnpbXA2i/+8O2h/zzx/G3IuKfPs67
A7LyTRxwDx9HZf6e7tZLRBXuMA3ZmX0Hfu91d+W/QOSY1ofuBN/OjGWb8Nw+I0p5Z7C/0KQ/B4fy
Ot7Dzihv7tgOoYIfHa/vDCNeN5o3j+Xd+RqNvmoj9boU0LTvwkNxRNo5JiUEtocfL72/XQWIOMAy
Z8Dfo3enTCPqqp+2lbdlewv1JerIB/edvfOR2r4SRJ8IS0ZusUcZ5gtv3+Eayzs28wTtX1fdlGje
01I3/LGbOQfsIsRJVC4gtdYWQKOD0PrQTSLxmo5FfzmQucl0sOJFj5rxFEjtPqhq1IfICHpDqxk+
ums3fx77bt4vjY53o26nm7lW8+eCRDCA7cb5PBvkM7RaNnw3D1yki5mql2m13c0A48xL2vmwfBwT
S+yFWyHfsO36+AY+NjNsMaZ4Q27aC9dKP5mU6L5MI5SWBHnPV4MiMOUOg9wtGu/IFsKuYchZQriq
g2/KGU0es9XLC9qTFyJcu0PKfH/veSHPu6Cc06UN5mfVC56z2pinga3zAXrs8cqZvfm2GWP5jAiK
9UoVtrgYS4Mo8Mb9Okaln3W1aR5GOpNbxMoHL4FFZFi3Nv7B1DEondOIwJaxRSIwbMTTATLF+LwQ
4uS1dtdHGxiRjl0tH1xW2/2y9t6pHema1GokeBAtFKRrxY4qmEk+Obrf4WvxhBt/+DzJrgYnWpSy
OJTDGn+fEYDox4OTq4UBbB+Q2/bUziyG9W7hernvtfKHM3lz7usGwkbHqOMk3AEZpaDUcq8uDkXg
LSfb6QWmCMamVanQJDbMbeOTYJYcZzMBCcMEJL6rJJG3mugeQsh4PJMmCm47Q5fTCGpNFoCyc3Kh
eRPQ0QgvE1W5pmVXAeGK5+YydJSfIbq6fB58LY/wZiG3gRqGfYEwqAcKo5srmEKsGTFN0yTTSmN+
cKSDuRKSZjYVvv4BvB8W2w0e17EbtbnGNH5CwmlD9vHUCOBfiL0plvDZG+Ll0Z8JTRVXAZbWAj1z
ozYKKoy3HYQAcfgb0VxhjAUXj1a2F41c4tMaQEnJhnrJMbT3MosS8NlqMX3m4xRcjjbKEXxdffW5
0+B3zU73XVltYRcZigIaIGLNGaSDMilCv+gRGDEJSLsU3iFf95ju1lWh/UQ4VNvEXRlUJX5Zec9d
X5UPUdixq3im3SN8WvgJrlfF2RYzfE6qLndiqA9YtIOAtAUVhWW8cNb2nsccenfbeSP0zboDuEtp
q8ZLbqoOEbptPa7nSIIQNUy0PQHQUNDzV3GwZSGt00GHNtIJZ475Ooye8xjNgTp3TgnEkuLVQsiE
oFeRENC0kmaTwsHLH4oU3WKyBT5vIHeYFMYgaXNd3TB3FXPCx7lg+wIppdcBVHTDJv6eynThxEGR
FpftsfViMKLw1p3rpWzpZSXX+itc2O2C4e0MVVUjgtPowDM9DkoEIXWeftaRv34RfBMckNkVz4Vy
w+sIE67EX+X4tA5leZiYwIuxrot4wQZBsjoC4ysbihAJ02Jh5Um7it9CW6J/KmwVOanD9tINOsLu
irEughz/5glyo3nJZejBTQAt7LkThDxoyLdzf1i7ywkS6q+9S8DRMQqWCwODihh7+L4qKSep6/VF
/VjZAOY6hnZReKMjMV6tCBsY4KM2IAKkgltDh9n4TQ0Lvx11S4wVhy44sn7k2aRl8cVRwyqSIYYD
9QgHwOtCNnHq9NCNUHy3C1754fVQVhBERGzmOlmniGFbhUOrXYI4c0H/e+R2qtpr5PNU3oWuIxd7
WWMug6JaT3QazAMjJZyuS0quCcjPuwaoKQKZiQChrgZJPaknv4LJu+sPMtVq9eHqLn1H7nvpV3K3
rLV30+H28H1YBTBsh6R5vQ8LONLkFD6+1bF2nFolDFYHF2VFldrNK1zpdyDAkOcJ9u7IPtHl8pW7
ngqBC0XBnJrQDC+d0NVdbeizDGV8q7sguhVVLZycKRrNd+NG5ZEcTc8cV9N5dtugPLlrrMVeTPq7
nnypYepS8etK9+034JxAogmisqZDWWCausxdue8wyYeLrCVDkXrDYPZkmeFqgBm/863vOtglYDcy
5xDavCeiCvcomg5mCUi15NcuL6BRcOfiSUDF2iTL5PsVIixniQqrCsYcdODuUMJ3IneniV8MzhTA
w1/MIFsAdmECnvmt30Gvr7pDG4LENnbFcD0pVeUFmeADhRM8xMgjQO6LhSW4TTnxG5O5q0/SuKrR
cGgSz8uuLl0JS96wwa+3q5bJFIVmvwZCXA0lie9nr6SYUdObSfIZMZON+TYg9bW7jOiCjGq8FFcC
L4BJ3EEWue1mc25glXXfwGIklaj6p51TuDXm4nAPPnpQYw/71fb2YlgKmBCR3g53oMfV13DbbyAS
mdVwngQd4VaB7NBRx/LU4YzNa9a2MlF9CMJlNyL2OyT8uan6+ljaiO7sXGUQe68Q+9IVYuTK6kxN
C6q9oI6OLcqD6xbW7WAaIOimK1z7DQR+56xZWRx8ouxNCQeIKDWkZyeyjDgnu+BeeU5w9p3Ay/rB
rU++s06JhPdIirO5rZOaLzIlvi1+UNcMnxZP2wPr+gCOpiP8TOthveiqEu8c4Y+FdEs0P6EuktXr
wqwgaoD0KzK3AV65m9FwnFRdg+TTeWX0vPDV7BbfbWAHoNbbYWLeqcRmKUKQ6lpigk9NJeOXqBTF
18AUkBn5OOuVnSEgXdr6yJgfXrkGvhuSxTGwl0I5J2SdTzDrKFa9JaViwMNc1FEWW6X0Wv/SHy0i
6LVU9bVT4aYmK2ftocInu7JOX962ntY/sBXKC8+i+sPK12gGlgVAsxkZ7RMua3XojZlewN2HcYs7
6Sz2R9gsE2eSF6qIqmt8ZXiOjF88/gj7DLhhDKvywZmA4avTMSer6TblUvMNa1l4u/QjeLzoWg+d
v3YMqDbvz2NFY1SVw1xXyTisE6qquMm6WLuIOBbz7YLZAHKi9LqX4AJf+k1vHi0C/j5oQ953IZi5
ggbiYi5KURK/Z4LMTrw0U2wwq2JREkmcwLpm1Z8X+Y+mQP8433kzF/q386L/iVMgtMb/fgqUtf/r
/qWdXr4L/WYGhB/6awYUhX8EMfQNLhoRRLq95qr9NQOK3T8IZZ6HDgV/xAjV/K8ZEPH/AJUk8pGi
h7+Jgk2O+9cMiHh/bGMhGOW6gIe2kfJ/MALCZvpmeWD4A00WYYDaGcUI6DeMLfTXxcIYiEGgXzyM
gRvc88URLxQt0GFgvGjRakDTgs6gK+Dkg7ZjN00RudSk0zfAYdod9q0W9nC+6+D9oniBkt5n9rMg
xl4EgcQuBKOR5bqMwqJCYcvMEVGKS9rXpH8krK2/oBpHJljg4bwqK0FuoYBzIRkl/EKKrjqEZTkf
a0aXAHJ0HMahVgJcoTD8qgeUYpRthOXeTuDBFbrV8IQZGrEdF95TVTtemODYts99YyTOlipwz1Vh
wNFSa+fcNjgwbzvSse+y7hWiW9ZNnjAanIL5qGsfWQcTxQY4+gZkMLK24uC1mPHsCnyPEAVqHcaH
ZiGoEVVHA5lA36w+axGulwslHOU5pv31ADxpN8DsfN5ByiOaHbcsfpJz6b/wjoGm2MJSqY36+Qta
AhjHSIPUWNX5aQN5QWJNJL87fQvskXkWprRc+qxN8QC6bKjK4bqlnsZXX7wzWdwK0A3n8JyQ076f
h1PP4wC+ZRGy/NjwUKK4bMD6jGE9ua4o29VCm2bnhlF3Jq3TXPWyu/Fp23wXAXTByMAKULq4OPeG
XdiZstsxp3UfyxHZo2koR/EiFgMzKjrF1QHB3fLZtcPzwhXis3ykVbcdWDqDlNs1Z50WDf3c+YNX
QouFSJiGOeh/HA0zvGkqfxZexPZgNTSJasgjJ/rKuIN71sUIbY6O/S+Trr7waoYVFXNqzB2G0lyg
xarKZGr1LlQzTUcV1nuvlqcQLXg+d7CmqAfnbIPxqjQ4eULegVXYRYvBTQn5IY5cxyad09pblNjB
mfdOuIlvzMMadvwbG8o6YXbu6s1Lah2wgJBbt67ESyvSgJAg7cNaiTKnbSUPgzeACtH1EchuHpUi
MYNZslIPQK6birFct839FMK6cUEFW3b4v+NogImj1/8M5rHaOQudYOrtOD8YAay7mPEFXVSTuOPw
jICD21Z48O7hsPvpyTReVgMglMZpkDw3fgk2aluBbw3KgfdVBRpaiCqAlIjGDhy0wmxU7QwonUUw
s2pHeyw9mFSTCk5lKHiA+cPwdBniW1Nw/PuG9A9cxT8MwWLHuLHLRqFvJINzh5BEJcJgnTpocZAR
EIoVAbIjklxh4QRjdrd1nEz6ZDnMvKy/iNh1n7VPkU5F5xlWJlb2ex4g/9Vv6a1wwTeUUSPSaAAN
hi7uDERu6fK2Cz7ZFfa+g1i8rxCXBgz0GeM9azsxLKBCo/O1IBbtVN/EGHChCUEoKrnRI8PbxNFs
MMd6KcJx4ypxQO4ZPHjlEsWmHQLhMcKIHHoqdVShtYTJVoOA3J3X0/gOdb1OQiVIhoyieFc7wCyt
X5pcwJW23M08cND69ib+RJeQXDroN7EBueuULUUbwb2nVcWDH3cOS1dVR+WVO0cm9y1b945Xe7Bg
suGdL9c+jWRYDPAvqtQpVso82dIr7hdrZ/9GIMs8U8SvES1Vf+Xg9iPFyPJTPM/LTds2wb3Ad2pS
b/aXG15XQZOWxJLDaoy4L2VcPAxgfxx8PsT7SA8m5X7IT5ErTdpg18iDEO1JZxfnbp4GxIzypVtz
jGQbtMqbjL+3fbyf1ma5nuaFXIqllXan2iXe4a/7PZsXY4GaMSTBsAXZtyRcbmzTBD32DDH9YIBH
0nUx8qXufZwZ8dIXP8c4kvymKCP1pLtF4g0OZHDfq9CQSzSL0YeRab8fbiBWMPAvEOyHcM7tFP0V
zKc99CasnjC0ruIrWUoP/KMxcwd+6mp6goE/knN6fgjxkLI6pCaRHA62XD+ACfvEe1WnQbSaD4B+
+hYC3Y5czFUIIlYhxcMR/orI/jJiwGTFdaHZYvnoVHA3dIon9OCfgCUEiK1W3nEi6wOBwS04Tt88
LEZM9wX0MJXzwOvgCtS3AWhYg7hRBKzIWMSpz4B9uEP0gCyoebea8WcnxJoY05y2xfNLgfM389J3
OsI/Pz6oHCE4Iy5zMX19e1MDHRqJECd8/NH2+1hVpxkgUDmLl2hB2d7K4iGIxU2rzILQoHqPJE7/
yJol8RaVjQHfl1MByzXykXTj7fzyr8+FOTv1MC9DzfsO9UX7E8cDCDd52G62f7L/BKdGRK4wAqJd
GGQwJT683or/qOp9EB3++57O9H9W7r75V/sfYmMWmfe/6n9gTRwDtP/3NfF+fBl+dC/tG1bU9iP/
qoijPyhBxROFLgpcsHPwfvyrIqZ/gJcPtmSEPyNUvvirv1hRJPwDyiaXxSCQb9OxDfT/74o49KCs
BycqgpAA6P9/UhJj3vi2JMaIMQwoxQa4UVEwdn43t+Fzxydv7fneV0ud9a/H3XbwoZi4cWu4Ag7b
ocib8me0HZNuqJ1NvHC74ARtGqtTkHOw3y89shJGao8F4+WR8hCnb4RzuODVfu4VcrRsCcMFgdMa
OFefWh+ah9HOX0RTc2hBq2Tt2XgZ1T5KECeEHM5zb3k0PQOzgWdwMb8QObvI1EXpFC7RBKmprXZ0
Vj8ZCtWsbAIIL71gt8IMFBTH9r4PHZb7SO6r0Adb4CoYaSRjNaIjNq+VC5izEn3xCC3G7D6UW4Hj
1aGXtlvRM8TKBSRb+n29b3UDJ0IAG98sYJJLjDG8HH8dnOm02FvZyHJNPNO0h2I77qLXmmsusCWN
dX0VSnK1bIVZtJVoPmq16bVoixRNm0IjAHKr6LxZmovxtc7rKyX2lafZF7WVgnorChtUhxJVolsQ
wBGcB/u1d8qf8Ws1KeP4SpTAvUeMUMo0RtUZcTCkiEBeE99K0norTuetTIX1zXPZ1Wff6DX3O589
2s4+gvRCYffpluceuOPR9BF9EUDY4HRtBz+tcWR/aedB7HoCKlEyc+g62NJ+dufAfmehMpe130IC
SwL7LBTQZirUC/K9eySPAFEcINtFy59QDV4wX+2IzTGMkaMzdzNiS0BsPc7Mia/jtsKRxYQ6AW3H
qKrr1cMAcupOBsZJEAOwM5K2z6tfgIvC4c2KkYC+iMwcfEdhMyIRIeDfaxRKqL/VNNLbCkYzsFyf
VTMcBmRgwfsNB/9lMQ9OkyFPmJ/WzepmB0Bq0rsFOHAaM7fYjUupelCAnUI+FVHLm8NoaX9XlahE
ErogL9Odw3UnWDhcrpgjXI79eIeWc8kYXEF3PdCwRK8V0rB09BTM7VUcLYl1kFraSdBthxkdnZWf
UFSaFOjUPeYm/j1vPX4RiqpHW6U4WqTRWGC3bhVa+yTh9KaeJ6cVZ6a86DBo1EvAlM3T4sx1DgVt
+C2C+alMeeys94HhBQ59PMCyhM+7i0I5Bzg63Dfw8brsOlY8uKIDm8MJgfXohUUXVAO9HEG9yUOA
sXdc6PYaGFL37Fm8su0o3EtEtjdeVo+2EdfUzg7WQ+fVeT9HzpPoguVm7OnG9EILiXcf8rsKz9CB
96zjioNk5lZD7QJupAtYUMDlakC7F0TA5FZCSArQeTwBy4YpXtVdt0XxzJF04Uyhe3DmawXv13Rh
Pj8imbQ+KN39GBfgpAAb+lxNbt41oLJ1fTsCXYWjfg9IAYNFf3nYvFp7cP5NqGnWd2U+wvXmDh45
V7Qx3zFCG34MlZb5WMcESaG+j9HLdOGTqnIeuQmiqr7UpdO25kr6vGY2K2ezNoAswY0EfhqwgsYi
NbMcP7mRd7Giv/8GNwn+fSja4JkJzAJgxuCflCLJoIebdXUQmFgCuY4HjGGdaEUgufK7g1w1hYQf
gc23Tc2+DQMsEpslBt2qADJfTXHW+gTc87KaPpmq8K565y5Qxga7Ighl6mN/PI8KxFak8jSXccSr
z008FNeeWqdzUXfleRz7VmUUU4y80k5w1Y1mgPuz4+VMoIWf60uMUy6iUcOPdum/UusdYxftBBgy
8PqQUGrUS30sCn2PyQ5JTezesnW5KGQPry40jDuPKb4zzQIaDVf8JNRntcDhy2NTUsp2uOitim50
W9QZZMlw0Ws6KCLRowOwhtmEbN0egHWhqgQeuK4Dhr9mORpAnsC7JUTAAXKi9oQIUWdFN6erXr+1
zL9dpAl44nrzdJSdpMBaKu/nFIJg0I4Bgm4ne7vtmbuQBefVD6cDW8kFnhdcjwMQISHTXhKmFGJA
l0o8BMh+D+uAXEeQUh36xV2+U8bbfDYmuIlLS07LUN8bBDMAm7HiwQsKaAWhUdxJFJCp1eGcSarL
A7LbSzgAhnJHapD+QCt171vtiDtMWyEjXtQzPHjbi0E1IWIfy+/Yp/IFoScILsUbJxbku4Rj3NEd
5gTr/UDiT6wUYd73VY7qgKfr1D6Vsp4hdUCHiDoZociu1TclXbAelwUjKYyctS4uWV3aL5hv1WlU
Au4Gt8fNg3XGVLPtU7FgQItxe1Z1MZpRAhUn5Y9+O5V71U/QQSu15JHPEUiMs/IhHMrHwlcaj9lE
qeDh/TSvz+s08/vJNLDY9ufpsp1Yd/AnU0HMP1b56BZgpVA4NzO/3Hm62ZO6F1fA469MjGabYPpz
ETcyRhARhAQDxRyiiig5tOOsd4WPcwy8QHzRGcSsPg6brEY2hAldF93whARj5dxG7ghQZLD9zmuK
a9B3r/gGA4jRTDn3myKJwklf0KBYdsDVoGlesVOB1PswLpuLtv+8rvBWrydHqbtqAU0bB5ChrPFP
3lT5AMu9CoBiQi2RVVbBMzT85LQlR48bTTSlQEqGF2Nkf21jcd0TmlOAI9DDfMLWzRIw4OvdMA0k
gytgnw26anK/oACRJv+JDHABnU11QOrGmW4efH0z78hkYSfq650HOgQsU87I5ciD2qa9LtMGAYlo
do6lhnWyqKN+BxQmb7ZZd/2EY/UFCFPWUIQtxhAKJRbLAqrAnbYw6ymHILPucGXWAuBlUV0EsT32
FbifMJI0k/42yrI6l1O83DtzdYNS9K6eSJVX6JEQtiXclBr4bRsPp12QtssEN/QQ2j8vKvg3JSpy
LweOtmSr0yqktVJMjB/ZLKuUFRh4lWLE+ArTU/xF/IPFI0YHxGCTWfxvi1m7HORhfevoccIhUgzy
WvLmEqwXFy50oz/NtEpja+smG1sU3pkcIwZDBYE54nrWuqRjOkSL4Fe+AQx95qPpMCD22NKESLoZ
5jmpaugvj76tmumJx3Mdf4Onh6VF8v+kXfp3jdCbbun/pxECVAH/1C9d1d9e9Es5vumXXn/mXw0T
/QPQBZiY0GGDNxVvCta/GqZtuoC5zqYwA3qPGQK6on81TOwPtMIR5gTQkLgQ4OGn/tUwuX9AlLIF
Wf1fNUxv2yU03kEEMQU0F7g+2qatL/8Fzghbl8Y+uv1c96tKjGIwrfFhP+MVcJb45cb8DfbwW4uP
UYnLfGAnfoAW8f0sSwSeZE0d63wOxVF1w22D1gb74oOvi4shdP7s77GQ/l4g8/vlcMsJBVXNh5I6
eu+Sx6Ub2bkGZT8YvQe/iDIPjRWCc2Hd39v2vEKkl//zF/wNsNoeMp6wG9BNlPO+9ZxA+9V2xBUr
QPy72ahsmVRWQET457v4b7/aO241HhquBIIchI5YCfjzHTTGpNBNH1mNaMfCHLbyLKsJkPlkkqU9
CYgVLxgICg8wJpU4YacjHAPv8ZuQ1IDMAxvse4HTIAnneAW3Rl+7fiGzgMJvDhXPHRs79YFm/x0z
d1tmQYBxV4jHESKc9b2OG0FMlLTg08BlfjgHQl3aDgL0MraXHSqhCe5eKabPPuJyCdTCs5mzf342
vwNf2weIgSQCF8BL6G64wS8LfQEFhYo24jBaAp0QokTBLwTOrDyGY0EdOn1SxeUxRhpJNMLpogsv
kQJwWkr24rrzhSgXB4bu6zcKj/4PniZe5V+Ypq+3BngXlP6AWWFowN69gnVUYbwQdh2If5yNGSpu
uG6XHkZtw9i7oGPIFUMGiZn+TNnsp530vQ9QzeBVLvbfdNdtF4DLI8WewiIPueSvLp2/3J5mDYVf
13EN6+ex/Ok0ln1ZrWXVLkYti2QuDM+SSq/8pq/b7rNT6IdiXte0wMge1gN0hpudXHHfaMTu8GPy
5LLVzf0o9nMvnB7GYkQfOpXg3uMNSWMpYFIjjpaV/Hkpcjp58PgwReVkZTD7OLs7Os17zLRCmjW2
qWUm0AiOYC8BVQcNYXK/BnIIp7vSa8nXqG8x/CqEgszWOvFnrerhyeA/T44o3K8W6KxEfaDXMO09
cNKSxarlpunrjgKDLWyOSBHg5aMGP6AMzIY1uP0FcNn+KpzBNEwqYaYf9eqNVTIHYwE/PaP5i3GG
4pPmPbSi1OfwRFmWdQ/yJywae+Xs3ToUyxPAGtLswW20wYkFU7xf/IYfw0AjuiGUQX8FNanIJoSR
/OhwsQePtUGQ9Iilv6wU2UBtd/hJLSaTSBOKiqvWDAKjBqMvJYevWuJLqxicwxTe53paJ7FHc9te
ejocflaQEx0CR8RPfVwUSAxfnO65D4Piql/j+UzCAWABaSmYKzVXiSP9Ke2lBwhh4NGAEB4Ws1MF
SWmXgEpmD31boBJE5B6Yt6wb2bJrYwxbgcvH875CeTbuzQy+chaVEgEhJAxghGPgstG01HyVdeVc
lyOT9ljJXtqsKQG0Z0DVXD/TS4DoisJrqiHHvdwgBfBShlOnXH2Myxoki4RFHBUaWhNlj0ozwo8S
xwn8YYeK7VAwhTnGdHw3KYmWywB0iK5pXVtwnSx1C9gfc/SzYyDWHaAVohPfGx79kjUuEuzM8kJ9
hfKONHJSJw7aUpBN62DL82pKp0ndpvGhPOTNbcF9BIGPtnMeSgEfEbQU20Qc8TleNvIJmD1bI8gs
lqAN1rwLJRV5oUN2uzi2qI5ROc5XwtTtT/AZ/R/RUMwlPi0GcLwI6wPcGPqzYtFwxo1rfuppkhmz
0U1hAQ94bfmIRPAzr7rw+xr396A+scew7/iF0yKCrvYixBu7WraYkmqkKUl4vvdtbxG3pNDzTZBY
i7EIbi3CzI4YU9CM8biEPqjyDquEo6ht/eaiCilcUkaf7SNv0mmF9FhE6TXoqdZYPCJ0XLwUTf/k
LBBRU8+2h1YG2zyqCFOUuV/BQcJMdalh0B9YxKYQAYsSPTi3ZRFhrNBEM6yeqxr32vq3YlpOkSfD
i9lX5AB7qDFta62PoFX6gKSQXSc8ciWc0ssc+r/ZO4/lyLFsy/7K+wGkQYthQzhcUauImMDICAa0
1vj6XmBkvmR4Muldryc9aLOqQWVZ8jqAK87dZ4v+apb6oySX0LUsaxMm+bRLxEYifadbtotk3glG
SiVOG80eBGrvIhOuxFKBBCWFkTe1HfTg3sh3XWlWF9kUF4hiWmLfZav/IusoaYtavpbH5Gciifjf
x2FGlS9o94IoEZWzWISHJulLHS7jhViQazglUvyQs29+aYw82jUx0vChK27CKNNBBXN28ryxcq7M
3GkgHsduZXTNXskT3R+TvvHbcBBYuCpLrBj6BRh6biq3UnUpdsc8e4Isr2z0ML6SYU+g1Cot7Af1
yIxtMc2p2uSudJtKusUsGSa6aY7WPVcu1S3GAvaABA6thWHGrMqbS27r0W2aJw5pj1/VVFYpjcri
oGupUThismhPNeDEZZD06SHW84FID6PeD1HXk9AqQ9AdS2MHQfwI+WHaFGUWXxZ5fDPG8CZsfaGC
pHHcNKzoarwcsrn/GQmmsuILrQ9x2bS7ZKqe+kbBGUMOl8TXKwkqRJjt8m4MHY0EHhiJ7Y9ExdjB
lJsaumdTFZjsiILPTaz/2QH2IhCxEiCxZW6yrTFSVtgVmKtTqo8TxGRPNKflqMItvSlya96T9VMT
jKUmeyMxlMeIzcIPw1L2haaSj1I3GXAPiu8pStOrUTJzn+bbwm1rubUEaLpY69lNX8LJlpVpwSzF
UmPygKhUQiTj3/Klmr9kSlfss2KyXrAWm75lmbl4lqHhXRBDKz92XUHIUQRln5ZxNvtVrmjXdUlV
mCRxd1/O6bKREHOD0GSdUxtK4sGwlMiiCufdSJicE8siUio5KCGG0i7ddFNbelJC3ESgRF+bKCSZ
pO0X8IZmbi85krl6xqQwQXSujyIxbZ4Zy7GtTwF/P4oWP47h7KlK/TIUy34ol+e0MrQVVsycikco
uam+tGxPnpkXtxYBnj6evNdKLxMqFzXPiCQSP6xl0Umqst1VTehJQ9xcL5F+VUXjXdFO8qGu5O+h
YjbuIC+1FxWJ5opBOm1CSXJaYQYXGmgiawk5QbBYX+ZsbK6aYLJ2gQiEahHwBAgcS3PgF7C0PT3m
3EYAQZBWkX/L5yi6BpEfnarqhFfZSG7DAos8awG3MqPMqyTONgHL1Fe9rqRd18TRhhQX6wbBxwQu
Y8K+zGhpc3/vVMW2YGvbYsVGlanwYhPSDPTAkl4Af/vnSI5gMsxaO10uaWVtoom5jsV3o36h2tAv
F1ZX5AwyS2Y79Un2EAtdDfZuDvcVJAqHVo1yT2x0T56r1V8Hnd5XXpTi0JeVunXVhDG9FX70XVbG
wzerEWIQlybtnQFoMD4spSwdxzmyvi7poqu2BOFBtHFlFR9ZCfGONkPT2KB79SssQaaQFWndl2WW
ohtJGCc/roLQcMu8YFOs+lQKHKZvUDjxoEDjkZauM915MiGIq7FCTRdXIjEqcoRAx+WGmmLBnIZ1
7uAvIV9pkVZeIyzsAQDzpnwMdGES3Uqb5Hq7TFZBVGsdx/dlnCwEbbUjZK62IolYyYuVlm027c+2
76fKHoWJfC8lNWHBN1pb3Wf1Qq0XNdm3si56Fy9sdqFKkI65UquXcb2UKvqP0Aj2hMFNra/njXZh
mnHyQ8/MLPRCK1J2rU68MR7A5rYKVSi/c26yCjmfnxL2AAdFSnE39aWn5Op0qCJVbWxd7Aq2LDH4
OqeT6ud5MB7ofo1bWNLVRUzH6AU0jAoTgnhhfZur0fyZ5RhzMcuXm9GA2luESiK5VVsrPkQ30pJY
9yhhgoHg4ybNjB4Me4mBybMlxJQsna8TOdSH29gy58jtYzHnCCRXKzQ6hT/bJoMz9YaFuY+Vh95C
lVM5vcwmU3ZJekwNDJcxhSmmL9KYWxdi3WuR5QZdJxLWkEQUtZFSRPlDZmTTd4Or1Suo0nwn0efC
RzurGtyQMCx0NSLbK1duRPEF7xj2cMqk8q4Oiyy6HiALggNb/aw57BucwnNp8S2DubytMyaEP4Pt
ImmagCjrnDDbBGmKJ0tR+0WIZOtLy9+OPAnFgqsTm3gjcUfYx2XUEZ20CD6qoe5ojNBmWgguMQX1
QmKNKA7TYzXPxOg2dR8MNhSlSQNBtspyp5JGhJllvijk6wXToD9msbYquBbtgpAMMXPgDpKCYbVz
avNpk00+J1JwiaxgDmwj0prqlR2+6RAuKVJu+kpFq/pebLOIFApNSHbIEKgIrMkSMjubtO4xTfLw
OodfB3atT+ltLTc0bdWZBtxYK4OTi2XBi0AeI4QDTttJF2BPQdi4P8gCZ2BT0bwjV1A7QELmKbmK
13eLNLZfk67LJ1caY+MnuqFxm849PjgY6gyT2D7gRdHbhpUsT11cxVt5zPLe0eGX+7JZRO4QWuVO
H9vAq6ZJ3kbC0qACWKKLFHoVZwKNqLBoagjPweJYgVH/kIMcvDEYwoIl04vQ3oz+5u2G/f/5FGec
ZlD6/jud4n81/cvv0OB/Myl06w9T16ARgUtokBY0tJt/AoOG+AeQHF0PmmM60OGqJv4LGJT/0OWV
cKxDBv/z//oLGJT/wO/RlC1L5Y6l4dTynzApMNj7DZcwVYwVVUOzRMUEIcRx/ARkChZKaUg4hlsF
F3kKjCTZKK7cgWJRWAKnzOQ3T7BaLx/FgJ5bTVcsvEsJSxjTYEPeaRCr7mjosRdih5U3t7HARQdS
fSslMNTaq3ZNoI7Nu6UkDnCEl9jO1LV0VzEA+5Lrnd+P/S6z3JJCQzE2mS4+kYn4pdL7hyIqXd16
QDrxVY3CG53agzi4unscQn2fF1TUcegFS+hMZW3Lw50M2UH4tori+0wglf6LaelfUxlKM8a6VoLI
st3FHRqgINxIy/Uiqb5JxS71TyFEwDZ84k4F5xCSZ3YjQQEdNFBE9TVT8ttU8iPgj7aoIEyHF13R
eAoZl1WHPGDRuAWLHr0grlOG06jPM1YMY53fhbRhZwNp42wH0F+hs9rEaPLwl5V5b2RsILHEnnUX
yo+J4I9qeNVmj0YNrBg+9cmLsWCBRjAGwtg0aN1ZL+1RXTj0vk3l4ziheiAFtL4Qu40ZGwjwn4rs
oVp/mUWQxhduTHaUHcvO9GEa0/p6tCIkIcpAVzBxSvRGsrEk/APCTMqjoL5CANxUJW0mhaTLarjs
khrubuVqw7KNe9ExaWwa3jG+j+5SAX6hdhDKErrJRRYeqvxLUz+q80OXWntR/ZHg8R1PD5ne7jTx
OkzE60HcpxWAJRsUUakV1ovLTVBkVHN+VPf+1G7NIee2GKQ8ZUKynZYf0CzhCMScWVrF1krhOyJF
H3hi21qV6tK33xqK5Akq0lQS+nq9v0ggBPYBaAXgIsxbMb6dG32Ptu24BLWHatWNssTXMgitYubP
efSzj/ItUCjDjM+l2j4n3KTgftwXXHSGoLwhuX3T1P4kwDmIxk0VXCJhRMJnYUZTvXYxbNogmz2a
a0gXpxF3TXGTMY5JL1knsiaEbG79DEeI5bIfZdMutKwnk2RFJXjM4U1kNVpc7UnVZ7tf5G8rp3xu
WRxGe1vPJAA20W7WRadQr6M6/ALx/zbQk02aIN4yL8vySoL70Qpix+32OuOCKYZ7Pf+S8NISzOW0
IfPkpke7Y0RXBQFytVK6CUSGDrf5vkVCTi9tAoJ0jZAjaHmJjStVTq5kcbcEpLJSo2VBYQemdqhX
wNShvprN+xxKj5WRxlVDznXC5DbXksUxIOqaXNpmfUHneQi7YMUX9ks5scAzJKzfROvrnCEwTfnw
Xf69048l7VczNFDxoSbtzNX/jRb79zoZD4WySU3VDVk1QzJcCjjGxYqfaQU8+C3oozuwGg1B7Zy+
Uyq7bEh4acV+E5ncP1bH2NS4teRqm47tNw2aoRZYDpUKMq6ZwrqF6bWTTcnLF2O7JtjGwWWYWajG
AsfMdaccjtIkP0W9cmcZopfkxaZL8n3Uf313VHzQMPm9n/DnBqwTW6qatEzoYvwOWZvFFBamAhlh
Cn1DwnbR2g7B7edjvKWf/g38/jWIpdCTkRCmnLZJMD5OIszVDHc10FEf8huUwspL0Lu1T7DhPbuV
S+GKovYhv+LSWLwShHvOOup3Tu0/f8OJi0Eba4ixmspwc/ItY0q4QHc/f8y3jshnj3kCspNhtYRj
xRDCdvoe+BWJdWgrLbvzIIr7mSOeea8nRtb/fCZ6e+/7DVmv5aVl8F5X/xlJ81Snwv/FCG3zSHfc
hWLrNRfSa3XWqePUR+rt3DZFcW0oGLqp6idvcxQVORdD2YC7YefP82OEd7fOFddhL9U3lR+Izucv
96Qd9etZSRWW1qpDhV13wrlsuiqGQd4Z7rBZTY6GLSqQ+NW8l/qN1W9qV9wgYHPBT4fEK5Vt+FJ7
51LePpzH73/DyVOL5jJJXdMbbocBkmBnrq6601P/EG3QBOlH4cHwZXfeIkNVdv12jTK56JIznZx/
efV/v4iTWWYpI9T4eFh/BPZubmvXDtEInoFheuW3Z3pq8lqAnc7p9498MsV6QMQlFnlkzR492Wmd
9mF+QMgsPWGk6WR3v/zDwG4lj3P1KV9cLkAH8ZxG8aNtytL57HSQ8M47bUZC3VsozVhaiVXKThd4
XSjPzhD7n8+yj16uRp+MGca8pidAUfx+RVUBcywueLlvs8xJb1T6FGv+DQuYpCvjbDLNiQXMupAY
kNaYRJA5jeuTr5kQ6Vfk9Wi44p63a+Mhhg2n7ALanmlVn3RH3xbQbyOdfEmKQqEeOkZqvdkbrsJ9
eMTjlM911tbmn1MGJa6s0UrlVf5jtx8nUOR6YKBe36SDCVBwVrbx4Vt7N8TJQsyHqqutWDFc1e92
VKme5WnsO+LWPNfS/eCC8tvDnHyfPJ5NLQ8ZCW0RAZuRsxxMlyTgjeyeX20fnFG/DXbyieJm0Kw4
lwx3Cb/pXGxgs56ZBetfOFnOv41wctxbmYzocGGEZvCbErMZWbuuVPmAA/91oo+3lRWd2UHOPJO2
fsp3Td94hk8ZtKLhWiVc6mXY5LQv/ier9u/p8Gay/G6MgDRR6P/Teg4ObnUNu9Vf9yUyPy/lwzk/
pHVunbxCHZ0B5At5/c8pm4XWqJENNTOiKe8XU9uLILKGJKN3bf8Hz/XbUCfzYZytpQkwt3Brz2D7
hRa6Hw7gWOsGcXHuuU7YC28bBKMZBpIjXTGt0z1Wa4g/j3JGkwh63uVesomxh4w2ub/4yg0sNKcj
iFE7uwV+sMR+G3edQe++XppkQi61Glvg3D2rUflgFZi7DTlm0LHmjVyOqurQj9ljGNNYzONj1g9n
DtUPJulvP+GkuKAXpOeZzqOPK29deqxE4+7MHP3gIGUIuPDk2GEDq55sJGJda1IJRuMWx+ja2JRU
vsOedpC7biSBI+0+H+/jJ/p7uJOp00qBtuhw1d1e25Rh4K5BEp+P8C/z5e8hTvYSMa1DmB4MAfFy
Iz5zQ5VSrA/lxKXfZw9e6a53NkSci3vW/P/DRciqkhHHQWg55XnhupGPiWYytrQX5/rO4LYe7IK8
PkNa+aim19Hi/fdA6+R9Nzmn0qqEFu4cTiP2ekRHTvotfOgIxA1/iBzTZ1fhOg/+sb28G3CdR+8G
HHJjgczMgMkuP7Te6mdpbWpc8R3pECA/t9UrecOtutoHZ8669Xt9MrJyMkOjkbZDODJDxX28jffN
1vCltaT8dQT9Rxjuv5Izf6NwfuoX8f+g6o258QlKi6M4FM7/ei5+/Jf93Lz0P37DbPl3/yRz6niC
awZtb7wcLdWSV9fRPzFbXf5DUalOIRqSzwjfkFX/F2Zr/GHI678BwGNwKBnMm78wW/0PaJeYpOo6
FzZTkf8TyPZkX+Fc4PJlEpICvRKnY/1kp7SKNprMRBldsX4pidIOjdd3b+X613x77zLLz/ltGr6N
QCwgKxsCqgmR7vcFgAqsUheDEQTjxQLvXXETHG0AxXJXXW5UCXF823nw5V+qKNoVY7Ad+oe63E7k
EpCpMuaCJ8ali2zOTwAVwvqCFeWutB5j1lYG3pbUHTn7pjUPs/rNaB4i5b6pzkXZnazj08c4rXsM
a8gDq+QxTHIXEpjzGdBv31n48dRuMo2bz1/b+t7fLd5/DHdycdFrrJanSQXMa7DZS+4DwqLhpNuf
j/IP09n180PhpUowZAPP2ZM9os77aMFrjRw+yba+R4NT76Wn3o824g98ECxn2uc7ySEpG4pU6p29
w5yUr7+ekt2eTX9tHJyyX6V+KItw1pkb257bKKLwjXCLvwXWpCmWlPG9vimw5fND91zYyynW8jY0
4XxQb7mokSJy8uRVLJIoUvHk+GIdOQW8/BYP2BXAajzpp/I4XNTXgz9uzx3k5iny8Wtkys21cpAI
Sjn5tHOJv+4CZdHNqosmeVbF2V2CTQFwq44PVZQ5SQLeK0/QKEnqCJwYM41KBiFdWlcnpG4CgpLk
q1R9NKJ7eCSupqQOvIMgrGxDvVEVAH9R8+b5pSyHq0otPU0IdpHY2noWHvOhfBJRCOG8u6Pl64mz
6pZliLFhiNsoGaor2JzsJPMbXpqo4SKnWW4lqd8Sd2JXwrCz4v4YBiL0qdHpjNgFvHXA9p3YIOAJ
bRj3HUdtwQDnypGz22C8yPNl3w8I2eXWN7oYuuNXFapRhU2F2faPOjSgA25sDXSZHh5ccG00mTsO
8mHQ431LXwQhJtBv52DHZ1sC6YZqgweLl9Sioy31RrLUPepBmGmbciDd1rS8PCTHN5AORal6sHvd
Cfex2awOSfs8WmDf1TZIVOy/XiYjcwtz3EyRaEMmsqF22JWYXGqgPXo80HcKfV3Nvdh6DgXUjPlP
TXvWs7s2y+xU1CAqoDXHEwFgzbXqbgczc6PLr5L0krfjBhsPNywKQO/Zp4x0BPkCjG87z3eldZ9H
4obMjm2gFLjdBKDi0abWTdQ9jdNpCY4zMX4Ms70QP1RWhhdVdwkdFtrtGjWzjGTwVoxST45FbCiw
X2kyO5JzOCXPYRBgIkOzXkQhR5qJZka+sXyd8tanN8Fcec2CZXYk3e81lIEGZmOLa1QT+qwQAVHg
IKu3cVnwkVJ7sdjciUjH1LJFrgfVA4sN1i0NAvlCJe8rbFNYa/Il3HkQ96MyIUDuVFspMqcfTUci
4Z5i/LENv5SR7qbxgu+HuZGbzk7KEMO1WwtaTcrRIxSPenQ387+ggNhlj1tEiBkOfjt6Q5sHnwpR
ubBIltV/RMONJl1ib+JoCi0dVaeTNWMeiAEsLI92uFsAL3sIBq3wavWhN0yvBtzBTLbumSHe0FxJ
Y7CJk9uSxuRgYfGW9p6ZXeJXYpdh5k9xsw0XXHFFwYv4HCYGLGaDuSo+GYjsHK0ugCZx/SpTF1lS
U9abAbw2t37q1deAkIsJ2QCavGuxpWuGBsxSBbsfUFeRPmqU16Mi340wGjO+JxRItw2CzYTdEsTS
TV8+zAmtUq22c7PyBVPgXdLRiBFtqyXUbmnTY6qSJ1+apXZjc3SiUXXQ7blt0+tOVc7k8U49TYhg
34niwWACGHrlJcbg0aXaF430VE01vIme5eAtzRO2nS6iItJ0ZLSzLt5WTlDJnoC1h1BJTrAoBz3S
72stOqhJdDlqMpqyeqO1ApZJgi8jJ+9o0DXDg5bBLNBqHF92UZ04dZh8L83ZnYoLQWRaQACyIvM4
Ct+mtUVWEHZF60xZVKeoOzfJMnBX+qS8DHSXbk7vJwyxgxKvKm0/ZVDw5B/4lHtLuV/C+hhnCJlU
riTqscaab1o4/n9Mw1MVflHUS22eroT6UYyw5mtbBw9VAuowwV1+VGqxraTUS3GlHopwi021U2gb
KDYbCGKthUeOLB4WctwmzKWII7iEF2tbjVnY1VJfteGPCaucUt1azLlw8s1h3CGIuRLxR+kWdlRh
hCGbQNw7QChzp2DXrETIWbLVfDeRaBah9p/jGxFG1yJC8QxSZwnwbBlB2xNsI7+nBgGJ6g8cYZwO
xW4/IDyE2m4m3+Iy3RYwhxNY98okPEvzDyNQ3YYplqHm5Q93+qMWX2JQa8vVIy54L4PaOxKvWFL5
yhJMNHHkhFk2Wbw1OWiinsYuUuzctoyFFceTwoqxcnDotCWWMXJanU5ZTdeSrL8IAQ7svD51TTa9
smtuS3O5TnA1SYNpW5H+JBM0qqsvutl5aTpgHChCt8NfPHyaDMg8GhK4pXKhmTI74p2BK948Bj+r
UX1R63EnwUhvdAXZMgyy6iAmbCB1jnFnbYeS+CAVvOPSqDwh+YE4n5hW8ai14usYm06uQSrvvk+8
MBjdNoL9BuO7xCG/daPBN7OMQ9TOu5mNT7fazB4GX23vmNheoG17HBbxjsKisNxJqYCdX7QXm3GH
ncIXgzxYq71AgYqHybVWorO1XtbtdTU1i6D1lEKNn2rsqEbohNYr7gWbQZMPmThvCqXaKINwxNd1
owryrusmb1D1Y1X6sRZvJ2xnl8nwRniYgsKyo+jKsBswxls5ln+YobYxC/Su6UtQXExT6kUj4g6c
Cqr81bKOhTWgnrYir1OjW63Md5UpXKMvdqVB9ix9uTKL4kiq3VVqUNmLhW3UGKdOOEdashO2iT8G
kJLK6E7RXYT4dvizzW/G5qIRv01a64RLv9cKNLIWHmvIvbV+5WZEd6M2XAVt+5yr0S7TOZ7Djl99
UU1EYyYidhePqvbdEm5N1bxNims9r10hex71AgRZwk6NA0EsrqRY2wXZFvwn6B9MpXGnOfODLPEU
UoYLdbR1ufTmUPK00W91nHPjxsY20kuE20TEc0q+MbJ7cUQ3zd9V1K2YZLshHg6NGe46VJUFmUOy
h6nohjTRsnwICWQxSc+pJNnXyTedsus0zG2srZ1F22vl3UhTN4i+19V8rYg+fhH3Vasecym04VKz
YI2DrrZOH1xGhuC2rCi9zF5qZeWk3KdD9LWku93JIlMet4e2O6L/wA35ukDm3kXZrUqt1NTiDmnQ
VZ/hoBYpE310E7lq6rfcgFYeapnCaIF+KI2922KXi2P5HYzunrwwGt1zRSDBhVVvasjReQFjWby0
FmODiNypUnY4YzqwzfuJ9tTD66vbZNfrphuHFBhGtxHifqdTPMryNU6bttT8FFthr8Wia7KA+3i6
KThBG0xJgmI8jDU64irclIrlLLXlRIbu46zgdLFh49K3mrE5WHLCvNeOuVnupiWiZTjfJjrOySm1
D2YTcR7blfld1GkwyRYCwfp6tX0d5OkOWG5D2oI98W47oXMhL+2msHXgHG1aGZYaUmnDijbtfDXI
qr9UizvHr0sOlzWEG1GN2DO3TqYf5WTwgnjx9CR36ynxe8gQWGy6RYfhgoW7QvJYdvC1OMiUmsw5
yCrq8iDXpoPTx1Oj3WsskDJcz+drLShdq7kRuxD7tvgwzDlk4wO56Pyjx6AOnvNIOCozwvPQ2vQm
duCJCEV69gpeoGBd1FHthuINkgU2ec5wvqaJHmrJ2/0SHxf9TqfeqqXvfBGcbXcUjz4aH0Kd0JJX
kIr498zxyBHkwNl+OnPXO0Es3+4dGtAW4PmqbnyLg3mHROVaj1d2GtCb/7P1Ub/mDnsowS7VPt5E
Z4K1T6G2f4x3Aln2otUUZfI2XnzJEU+KS/Cj8iwam6QwbM51c0/grrfh8JAyFO5zYIinEKKCgzVk
4pSzcY2/O5i7caMSFXM2UP4jPAPtq6JJ8B8M1Km/4xmoHVqzwF/dxUnidiguLLE6TNUhCDGzydNd
jPNDD63cJKxVkEanAOU+8yE/giLe/4KTbtkoBEmHMcvojmCldvRD4D5I37h8GOzORixGYIFLSagf
zl+bzw19cms24abLQ8LD0wFdrfucChMMSbpIYpNC52wr4QQW/vVN373rkym0iKv/pcGTUs17I3wI
HV6C9ZZGJDm4VNuRh+zf+fz9fgS9vH+9J4DVFKeVWRY8YyuheTqm5Vdr/IWZ/qsY97Qv/evBVNA7
+t+r9PcEFR5NJQR9SCaa/hNxIK1TmHZzmBxxU1Af2PWZtf/hI2GwAAxncRs6bYMn6Wj0RhdOrjmj
yEOeYoTLvtAuP39xp3yKP5/q72HWpfNuhzGVaKlhkU/uXGTXVSs6eV5vZ63YphNUvPQZmxDXMO4R
ZByqIXVF3FaL8WpBcDQ3HMhq7VWIchJTJfaBQAhsRhX9//JNnLx4ztM5UiJkZm14EZPDOl/pydfP
X8O5l71Cru/egjZZcRQmvIUCqqSEkT9awh+fD/Ev8wfsCuc7UxFPaV5C2FqYbLDZifv8cnGlbXCN
YfaGvM9vxX9Ktfrzs/73YG9MhHcPNGWlIGKHNpH9WjralLtKP/qfP9Db4XOKd77hz78eSDoBxZDV
lZ2usiBgAGxQlF4j0XCAfSIXOsA2c6kZicWqb6gq3c4Tgco2zWVe2dE2dRG63X7+cz5Cxd//mpOJ
nMizmkfrE88Njj4DPumL/fkIJ56Q5j9e6slE1CbM8uqMIVauV7PTa4KCeO775Th75BLQry19yyHD
ZKNbNkZJtYN3TX0lnEdC15E+e/Un8zXpSytIpLe9aPSKr/gR5Y7uTg5Ximfim13t3OT9cEAaDgo9
aXiKpx2BJuryGuPmPx/9uvdjD32CXR77HSYo5w+tf+QyrSg3lPm/BjzF7vsRzLI0eMKBK11Filhn
wl0oEzihuidh5xYYlHHE8JgLPtTKqwZ82cWZv3B9rKgq8E7BXk+gkxaJbpc3XrcCLUvgdjXaHFT4
eSdvROxSU7APaBiuNNNdHI9ZwI3sK2E6ClmkDYaehhNGy00xqpgLRzYMTr8zyIpCgfL57PoQ3dYN
DPkk0dQkeku/70GGUSVlVKEWab3M8vvFa+35QXrSBZty2kPaguTNVx6NiZbnOY7NR6D+u7GtU4ZI
QpCPEjK2WAfuqKMFKg0PKgL+VzgnLPsWRfyZx/1wyzXg0AGzkiOqnSymeso1wuNKxDF3MMIxCyp2
xBjSvB41B5PZobHXHmt8pZzZ6j/eh98NfLJ2JvI70hQbbN5zfpkvtnWYiDAdPEylsAlwzjZMPtyY
SAjUoGJhpXXq+zAMMibAOrtGvyeMr9vRtiAYcdyQcHRl7GU7259rYK8z5R+7w7sRT0qwiXS1XyeN
6je71v9VVp8P/fz4Tb4b52TGhumcCdPApjBszP0AbdgWnO8Q9Zzhhrjbc091Snb4tf3+PZx+Mknx
fytRr/Hhhg3tn8oG7fBIp9nCPvUVR3rA4cmu/HOl5dsx9snb1E+OuZlIKXoBfL9WeAqj4iiSSjWW
m9F6rvAa7yqcyUkU6Qeo58u5bXc9tD4b++RQw9S6nephHdsTHTgcXhTZ3yVf8PNNfKfsPl+SHx/o
717wyZK0sFNFeMho4o3uFcdqp7jk0Bwke+VcNMdwS0SzN4R2hf8G8armU2AT32yLOGj/nxwBZ579
ZJ1a4WgY2J9PrtFeLPTTiuHm8+eVPtqCOLJF/iuDUZw20sUJDCTV2IJWTny6VQ7pRXawsQVx2HwO
4+GndIbK8tHCfD/gyS3QGPQJXyIG1EFdVwfOeZpsmh3bzmjdBs2vAIaWLeqZvfbDwuX9uCdXQGMm
L77RWTlq+CVOaB/RTwhn7vYTsPo4XQZqs68zVM3BcW40MObpoS8STw/0Q77WjkaAG0hhT3qIcVqP
2yjt/dG4JIrOJljLViTzTG15ypR9W+ucDRb3LYg44iky0A/Y2XKlW4vleJvuY38tlCtHcM8xbv6R
R7kWGgZx7aAP+nrRWifJu0rZCHsccep+rWyMK5F+nAN/wc9paQe7Adpxe1Q3/Sa9No/tpnffTmEn
8OptuSl8TNzPxn6+WfCcrnnCdFEFkjhCk/vkYzVFoBVxu6z3zJEaoCOLsnDr18Cdr+uLbiterejP
6nBPnSddx3d0wm7PLIy3hz75DTBV0BiuAkTUBSd7nj53clNWHYTDRiARR8HEIr4Yexw0gBHxnA2a
67TeCoplK3XykIb69ZJGF+Vqj0r/K5DImcjvAxmvgf7JoC1LltCNMmBEHuBPpQZeaqgQ96snoRqO
eC61oMQjmPIKpRcG9rbJdToq/qCIe+LnaFUCjCrLd6IKN5G+HAp9Jl9o+NaFygEznz1+kLu8Im9h
br80XUfHS9k1CbnISiV8b4Ki9uIA88VqlREVyaar6HYRWIe1MEKXotjhyDHag2LqdNSnW2IOLmps
S2n6+2q5OvHoG0HRt9WAS0+kbpeCHKNAdsWY9vtAHSgtoSto1DBBjldpxzK5x6HeH7KSjv1VA00U
Gy87QAeVNsp3q4VIkxIGYJMH5SqB9oLJ4m5YquOIbcU0HxRVuawadauYC9xteqylse3UzleSxRPl
79b4Xbf8UZQvM2LQNPEqVMHOuW2E0Axa4yJQJndh5YBHZ/RJcdKXae2OqvItK0hQkGMVVlsb3Fhp
+YD9LTVy+pUzSXaUtNpH5CDRXFavlA4WQ5bhqtaFV0NUXKHQJvip0+FdWylu9wVSe5Ir6O/HhSvq
zQ85RJ9IEzEndMxIs720iI9mHKkbS8XrskSMbyzW6wg9Ji3bTdU/YLkVVosjUWnLRYU1dLMTVPWq
T2iOVApk3jw7pEOBnVE7v4JKX6fp/2bvPHb0xrIu+yqNnrNAbwY9of18eKOYEBGhEL33fPpeVDll
KCsD1bMG/kKiEqmQxM+Q9557zt5r42JDFZUx6iQqyaz5hglOfP3i5v9cr1k4D0yIa6KkUIr/1ucx
Z1EnO6+eXetODxavOjTn2GUEHBTft/qwdL4M+t2epl+fNq6oi5KMInUzIqifoWlxZFpyKHczMzOG
FkuBPqnyiBVz0+lF53ugCwTQLnYXorm6vHH++zeMKk1mgISwZQs6+uMKmEF4Qrkxzq52172WtCHt
uec8+Q5Br9kv9y0RW+76xU7422nn53v+90WNT8UcLYVCIMEadhB1RtfaiyMMTnGrOgkBu2vlwfCK
7tdHeTc8QST94h1/Ps1+vvin5a0fBtAR28V7d/jRXEqXGKUnBre5LQQMMY9fnjn+5J769SP+nNU9
6EY7Au3aLphdjNyhqPElu/oAEYsoxZjcxk+ugKb+9fv8XN/8/W3Sb+LcgW/ns5qUljuY5YyrlmhD
Uu2FJJcpvP/ra/z5O8PBrqLIgr7w+eahNk6lfuGdzXcaqT806r54F39+qyi8Cf4nmxxT/3h/DoO+
WEvMJZg3uuRXgVG+Dk/ck54SzEica8fay+f/hy7Lz8+PrjhqS1xPPCB/vLA1tWuxMviiaZ9dkp20
y5x3/Wr2QrtwBferg8afflv/vtrnjodFHnKLdICWXfzUwNlAOKU3X9VVn7vzvCW2c/rXhqoiI/xs
MBAoO8S2h2dbjrGbW1kAO8KTFNqR6XPCk9+Wlhen0ZVRM9Sv9wvIdEt6hdF1m6XfZvJtft49/yNE
/t+bbPM/K5E39TF5dB2KYzTJ/bL//n9+/ol/6I8162+ExlH3ysSkbFwIzn3/0B/zI52JoMQYQhL/
GEen/A1gBEWsgWDZ+MmF+Jf8WPnbT+UiQMxNwgge87/RH/8+JSSkhbS7DSW7/Y2fN4ypKPKVbqng
xCdKvOh23Od+lXm4QcM71a9HN/G/GuEpvx9Ot4saLGO0x+iem59WgR5p4AC7THBEM/k+Lf0uEhjC
C9DjrOxRIUhq7YjmHHoxsOIeNE+xX5EAFblXpsIuW2+R9hRjYfdmFkjzBYQPE7mdYb5L9VlNDloT
Boo2CW6LaEO5nsbslVxwJuDkZS0AMKzwNq0VYp6CXGYYHpmvlkogk9lWDvEZLH4pgP3z0kxQu2eH
9K52KHZSDfYmH96QwTCYKk4wJpyc6fOQwkVddoam+vEqAKkrr6tVCpoRHFornnLkC6TvSegc1EAi
5ipuyJbvMSKMMtxO2p4i8hrAkYDNORxHx8o0mcLMFHmiL8eXNKHAjsWHQj0m5VWt18cVzvUqrp66
vBa1da5bHCGIdC04WNo4OVn+lPLRAIpfjOQ4xaNfTUg40X3eW6IjaciKMJcKd0VhEjqBfLQ2dy0G
VHHjQI11/NBkwz5tiKiezPuksfxlQh06DdeDstHBAWDiy1dIndioHVbVwlfUXDXsAjWav2lL+QIJ
jnRO9V6Y6mO5hp5BP1aZYdPzcBQkhzauLi2vKmoTVy6a+IbbIwuWrt3Ljf6jzSRYebIOr4uucJU4
pCBiguE/yA7z+2UBlxa5ZFoEiMo8VeoOhDc4eZf7XYUswoxdMzwP041gvhcaH/L0nM3mmyyfWO72
agaCy3jpF7D+a0mMIgkib/36XZS7tznjRjPrF2AldmbsLOtGp+xOOP9km1xQDMLlJQWdoOgEwAjy
e7cGa/ejXuOD3qFDl6p7I7vN9QM3l62Kz6hi63JlAG2gjkSr0W0w9WCYnymOEbcN47MSorBBqhGh
QoPTSAzfY9TtV3JpNQGdlh7IxquBqgZbbtMyFAiPyyTBWVd2fYuwmHOI5aQhHAyUf0pyyDLYdNOq
uCTlnIRQJve1VV9AqF3VYssnQtR2B9DBIWkcvbESIt6Nb3rI/qDRj5EaH5AtXGmydtMYlROVBF5A
r4N7e6ii5RyLBdrZeXiDDemXEv3Bgn93QmBGxauQKA+Fqd4iFtmlJtyOOCVRGJpbv/grLqlMMd6I
aL1WFOUkrfquq+T3uBL3tSwdCH5FYFKdKk29qJw9MlBjS0+lyOFPFcl2rYWrEDmXEkbHThSfiviW
WONzPBWnTEMcYnSJIyk9ma8G7D0g+EnmhyPgqFS6JdsQMZ+o+0ZZI84ST6VMxuPQubDzkA2S1SIn
HAIXGpDpvL0aXHrma9wWvlgxElHD82SZPpOJu0y6WFJ3G8m1X3dIjtfvrJm+ztMDmaZ/n3JSP2L9
FezjZdVET5Wv69zwrLq7URP9sMijOymlEy/VK1LbH79sNdd/P1j8au/4rQvFSkpfARiwYYoQJz6V
NcOyyMKgiDwT9FaKQxZke9XvvzQz/i6aJ8lA1PQNX46h8TefSt9awwBDFOzo5hCOTupNGMTO1uJ/
T/YrWgDy5230qgfghIn/1anqc2FKcpUIcEkRddJZ8cl8aoJHGqHdbSxHLmd6FpOrkkPN/xQvfy9F
KON12k7/uX65S8r+f51fX9v+o/y1hvnHH/ynjUr+G0R2haM0VlYMI1sc2D9tVATkApyS4WEbeAT5
+b9tVOZGxQJvy//xc3mrBP5po+JH4LP5VrlzwWhr5n9Vx1BFfTp3/8ReoXT/2fv7fLAIDcQ/o9jR
5WYShMaXe7MIzJN1k+7Ep+oLE/ZvVROV3AbZ+tfVthv210ajPGcg77gadKHF2Zrp4Bu8cFedFpf9
3f+KAfAZ7LWVjpZo/DTVbvHBP6Ufv1wQOFK29lFPiq5Xn0bJnhz5tnfhbO5DD0yQcVXvexd+4fZL
7jbP7e3JV3YqU+x2V3v9rnPLS7FXbYamdv44etYlQaYERpkKyEtoVfi88kvrJC5Eg8PkEFX7y031
JyuV8ftxZcuSo8pUVFym2udviAV7LMOePLHOs2yWTAzRnVd5g7fcjNthcJdcjsWV5S7YjTLbuLPu
FfssPSMmg2tjXWyomjvTVQLp5gMuKG+xCwgY4YNXOlsLejsLdDfaV/vBN3mfq4P67Lm6pgHiMYH0
EEse9N4W6PGixPx2/F7Y0yF3XAJp/n4O+s/iIum3luv2bVHxE6hH85uD9Kc+tIgbIlmXkei0AQhk
sA4OiXUFNt7lbNYAF728d8vKVnx4g2gpXnOawK8iajJH1WzW12O+Fz1ycc7UehAwneSCUQFMocwi
3wWt5Mj78b561V8Q9JSaF8ognM6dAKfSCeEaMk1Tp11r7awIZv8u/s5OtTlGXsTKBekLNEmxlSt+
Bcxu1vobeo2ssfdEt7XvvADxGNN99NpuJ5tOZOKYjZ9RtqsfHe67gGHdWNrTy7Tuie3BZbIs3iTu
F+VAdOsCEpiRIVLZnFmIjT8IqJyN86mDIXsmoMeYjupLaDD/BpC1gxo79sGyXCnGbpXd6cJQzNUu
/SHbQ3SisKqvxYZuqL0+GZ0z7iwPdtqhvlpP43V46DZ3tAf8+DA9IFC3PHTpF35/8TB80MQOKL1x
Zyho8np7IZ/Op+2GItUkP+oGAsvY3EiDU98PiTMF4TfJHZ+Hg3wgGuxxqC9R+aN5hB55i/1xWOzp
R+tWOxpMq5OYMI+2LxRBtWYGyw/TdPTXQnvqjQOs6Q4B9sEMvTZ65Xtn5DVz+2UOem6wdlssEs6E
wet13Nz+2voFgK/s0upBXe8tThwEdQ6nsd6LjZMVmJfA6jtt+KbINpyr8Ts5fxE5hueYFLiC8bqv
CAcrB8H8GMeejrxLcg3V62qnlfyICt8lTInQax6wwpmoARtnmz1Ot8UNUooaOiCcr8rGNdaf+m4X
lQFHE0O8nuNAuGIVbdxG9hH2WwhxI5w09NrB7wGjdQfRk6ZrczpHxaVHzUH8iLnLu3NnHPFGGdgZ
J+4y5jDvfOqGua/qCxnbpBfznL9qezEQD9Guuvk7AiRzmIPUdnQad/KdTKubPFXGNca5fJy9yU/v
tt+QvyKSvt68koIX3rWe6FvnljsJMgWgUdi4DuLklMnWHfFF5+G8fKDhAa2+n1gnQhes0B3dJqjX
Tu4Sgz3xXEk73HEP9dVMNyiiVwl97yH1c3/cpVdFAC+W2i0+Nz+lj6vPI+mH33hKIhyy31VuGo4Q
rUY6J1lUc6sjyZZfSs30teyw+IPceqt8P4rn3pupSB0InxpDlWhwo5SyFd95hFZBjr+3qkJW3SU0
PKVpba07orWeYdTxi9Dbkem5UN5K61sE63A+JR/xcjKvx9UdjyTnrbsZ5SJHLdT19yvAuOuUgedd
/LhgDFCc4lQ+KkHz3KHaIuMAnfrjesgfp/fh3XoY4AqxjNkYfZbv/AUtweSAIrG/hce2OliemlyE
FQCxj6SelxwIZ5T6h5KIZM46SPLt6WQRpOxk12Jsc7aU/dfxvJS2vjN3B9nngMDqG9+Cjmc54Oyb
78jWax+r2EsvImRjpm6EXVNtx0EYvclgzBY1u9PkJTBiRxP6x6RD1818dSGGXl2zoF2uJM4uFpag
YJiOWX0fWVe6+crtsnocU+zouhweij34szsWp6A6xl57GO7L13InX/deKu3n5HkhFxGx40KfWDkK
LvDB/NzsiieQ4rjidlAIHkgLzOzprrB26mm4S28iP7yVL9EVwvvpjVzR6Y1Dg/gUOmgj7nOECiPN
4Ok4dDsYitx03ugLzbnqj8Z6Hj0NtP9hEwa2z/VBC0jLtrApsdgHtXgAS8kZnuTv4l7YDwf1WJwU
J7VN66bon+YXeYeQyYPkQYXNnZuQXnaL+C5CL7+XrzEJWE2wru9DkB1zNwtwVrrTElg8Nlq5R5pM
7CAOW8VdgdG5Cyg9mxLBr8xTdCt6rNSp3+7CXb6+bLtrGV7zcDjL1Yr/1EuC7pmYNl+6uZVYewuY
5PfVKeYBMd30LvrIr7KH5pDyX507Hzf18+rE7C8uM47SXzuHAAen5EnK+TEprtfLh3DRXQT3HrNZ
X/Oie/PZvMpOHWES6b47waHsHeJeAlrrrySe0tvsmBRzcy1Pmhu+zFcNFtGYiZXN0bV8iINl154X
zNHow5hfjqfeZB0gF4+w9InAZmyDW2Y8J+VrJTBgfL2WgkdKI/51TD52ftOUNwTm8fqJrqv2kVO/
0BKKj9Y2PdCf0kC5m78VP9Au2K35WDSBCJercxbLT00vnZ3sKuKwsymhE9dyrQB2KGMl5BSYktxl
wj2EJwGm+2N2Z9HyxiEjs70armILd6F8wwAt17xYtovC0zU8pDSUBJ27dLP6BhrMMyA4kvB9Ti/t
cmjustRu8boax0Vxq/hCh0rFWLaNB72G6Fgssys2fw8Us9Y7isQMCjXvfux24tFy5ct2aEuOmMek
+5yKzlbPyQUbFvtHyKev+eHiiDSIcleZAtDSWomrJchYEJODKTlm4keCq5OOZPqVemW2T3fkwzi9
E3uW5mTfKlqFsUQujLuZScNd/aBcj6TJ0+N4JQEhla7LfWu+bYbUdAjaFlvpLZmTWYl1yKl8CJz8
Rumu43PUHPFJ8ei0uINDha3c6yxU3wx2CHQzbMPLaeFatmr5uFmib0PsYbKcrqQP4xWqQQNy1KUx
RQeJ15cHPWhpOk8vpN61ole4Ih9y52tOG0S+ORNpby9vENAonle38MKDHm9l2MAK9C474744RIur
CC6VUG0EGdvgd1P3MZJiqcQGKINdZJcwzxrjhHpH4TXcmI+S+jjIB8VkDOrRwbOn2FEGmxgTOQD0
zHlB8gU7o6KNhXMdBeZhCi8Vjs3uhOq9ye4K8xL1KsXLeRJIubjJlScjfhergxxwk89Bdd1SQXUa
rreelTjjzDGw32IOZJFxs8bLohP26fERD/0bkqpgfGwfY/We3A1uHWRk24ZXBO/IVByNqeQO0PWj
8CD6M8YkByvFDXP6MmiOuA2Td5PUAJi+V5Rw9/UB2CSqPptJf4pdZ3HTq8gGmPdU8Zy523hVLr/B
c2ENyw/zRxno3rSt3rYq3+Ik4GMvV9W2sg/RF4yjuDPYUnkbuNwFnpojzTOWpaeW4Wx8xgyPlzDb
r145SNfxIz1ONlAetpRMQi/rTrBhu9rtz3x/3/76vCL/PsOhiGd6vE2OwWx+FpPUA42IQpAVV4vx
yeLZKe/l1zBjMwYTOAXrsf6G9br4YLajUG+VQYQ7Hj8IBSRM1LfpSWVL7r44RUmfWyE/jxaMtCW6
MIwBP4tpLKsLTSPVf56i8NZvGhemrE78pt1YP6ygv/TBV/367Wj/29la+uWa29n7l8MnOYzmzFEY
O0Dk4tsaoEnlfrncIbgUiUBur+DpeJCkzR9r/ciaS5HjtEDMH1WToV5B2Mnt9nzh61Qx/H3xifzp
9wRJQpf4PqRNAfTHV8dLi4S6IDWbJ1a9jH5OB+/HhlYczsoJBjLAYGrHtT8V92Zik+tzSdw5qAOD
cfXXp1xl+zD+KAAgRd2ES8UHxiH3p/Lx1w/L1OjQhyq3DbdM/H3bsyNPI3/ZhtlAxXSsfJYkP0YK
FL+bj+bsNHaJHk+yN429sptupaPodXQvKLpEci9+MPoQ7kQnORYvMACqA7EGxNNovTcW/lQGQrfn
jauk4/rTI8ytjGevcK3odphf4umYnsIXS6FeezPGozb7zAjFnGCR5EYAhk8UUmF8KyqX0O1FeSGe
pE+9svKrJkhSKviJCpMwpnK/iBmFoKuPfmPaMFApWrzWdLYHkq76gCx+cioTLb1i56cB8y4n+Joo
FKfyzGD068UPg/a6xV8/eTOjBv2g7Yxy3zjhteUp+Rnux5UkHEkWAYfsUcnrrCtc3O2cqX5lz+ps
OdgsSEMgNLtosc0b/aB6ix4xM3LM1/DAHrZ48fvECeVhPQoeluoydVpcq5Vd7XMOoc9jTlkVWMVR
AF99Tg4LSFGQ3TuAySsFjhYgqyMeacd7Gu1MdrZN8265LyaHkDCEkjgCjN7unwYFZWHUXWGGdKa9
hhc/2cMats4IzKfj4gtgWwbzKnZpfwekl1MQsIwlfEKniO646lq35AcITnYSPM3w02zX0cyJj2LV
B915Ppr3WX3DNhZvkasVqTKTbRaP8bCzav5xi13qwq6SnFi7Mm6FC2sw0bSKYWOxxcGuAr1QXcgJ
T/wLv6nGupzuUWAE2Ul1VU5A9+LVeswp17YzsnyPSMNyCSbqTnJ9sx21SnGvaf5QOOmxDQRX+i7k
jvRe79VA8dVgzhFW6zfVsedAVwTGdepNLg0Er7lmZ3WVPUlWtNdvYmrjj3WCd+Ev6i5sDop6kF6n
E4fn3daWIbN2t2nuRFi+cMqhWs/2fKYADH8W4YTUaZwgFzLWbdofio3ZLq2v8r0cDBFRSucR9NuD
SGjNlvVmi62ra7dJ7tdvW2er26ONTBa/P+iubJxa+l4FpwtXVuz1lk+E5Aoiwmsvo4nP+WRX3hG6
3H+PduT0pnvoZOaZ+3YvvCmWr5143vDQNsqx4SXGNkBsZ7ruj8ItuHVoCRj2HT21hdRJAlAyjwKb
qNfd1QdChYJa8+tdfAX8gBvjHax8+EhfRnd0hAg1gSuIIDhbPZMoHqj74kMLXTHaxcN1QleO+l2l
xyUO30rJ620PpvPickR+th4SwxskF99sH/vRx/LdQklhcUZbfFDrefpUzMcyvEvzZ2G2mxc9IILo
rgp4VMZj2gJwcLePPmp9zjpu7NH083rhjGqfQd7NUPrmSN5LTHaHDEuECYx5EXkD9vqYxM5MPjzR
Z4lP1DkLgn6srtKP/DDtuuhUzjY5f3hvRZsZW/MW3dUPtWPccKTx8jO7PWqL+iF0CN5yTL+4S4Py
JPl8Ku0zkCld9JLqwCjPSi61dCxC/nE6kbt/X9Cqs/YWNaDgRJI9UnyxkhJPIPM2Yko9/Yw3/6Dd
6yA0vhXko2SOOHAcpENGTiV4iyPDp+/JPYwRpDr6vvOLU3MyDpoT3ww7jhJH8arZ0wvrneko3C9H
FQQyGrFAtjM3d7gFWx7Y7d5aPSbEd7TR0n11+T7ZPUUyPyQR5M3iYPGgcO7ddsDpyK3bA6iwVewP
PBmp/WPkeeJUut9+o/ZjPmtcYthRYvS+9F6+cyKvnsJbjhsutVz0JpCKh6joWQ6SNyaFJK2Z5T7L
rg5CtI+anSUH2mN3Jz6lH5UX34Pv+QEQoG8cIrjam2VnOnThql2ZusNusPFLH7LXuLJD0gvu6hOl
eX0Sg+FY7ZYb42qh18K8MH3Pp31IYXusz0viJspW0pAlfyHnu6aK26UHRIOUnGqI/zP0NFt6L56W
ExE2h3/wkv8rTcn/d9g6KoL/PG25jz/g1cWvxesfBCOoOP4JrDNIH5ZkdYNjiRKsRPPfkxZT/Bvx
HiipFYCXukYIyb8mLbLxNxmGGOxjBUkQ+ir+1D8mLbL4N5xeItoxHNNoLlTpv5m0fC5w0BrJWxwr
2hPqrd/tYxVCwDkf2sQHpkOkW5f12xKaSMgbJIbfba/YUNRXr9HT7hLWdEyLoudxBnFz1+updVbw
pR/zanRI6XvU2ix+03ONJyDpSH3rjGYfSsW3MMs0G3u/b/bRespUspHUQqrp7pYTyC295JCeVmB+
wpwYgdBqSVPqcjKIYBb88v38yeDi09xie7+4djchKSpSNGuf6su6ImsisZrMJyhQOiYtqgRtXr6t
KiEakRR7f30161OxvV1O5ZtnqisiGmfa9sdyNiX6kz2/y/ysUzd2iwFrI+xUd1gr6GGEgPoQrr+h
2CFxdBxCHLzVi5mI8W0j5O6iUcoUY/xdJIKgtqpHeSZ/pNa7botZpxDKZvF2kmFRtmAa5MICmbHO
hzGE8J5yyFnRN3ljF+l2T/gAlURE0GWSq8fMGBk/yGb3uErFxNYgU72onPUF3eodbcohASb8+iCu
10gKgoTolKoznqsiu49b8T1LhF2uiSmnxs5dxfnU9eSbSdF+phYlYu5aNQb6DkWVuHEHM1MTdJ1w
M1F6GPJZvMmKniy7ar4llPGHlZiCNwli7ZmqUL12wIrImYRZZSqMwrRyQe/d0CMgqhV1H6FKFIEa
raPZ/DCycDnKI8ZVwLf6iWSymR6EILnzqjavaxyDE8vkIjxZ1qA+NOokvPEBSnZOZ2Y3T7rkr0b8
onWrvqkurMhThmW4x26s74kNNJxRrLWOwJAlUGr93po48OvKytv+65tE+knm++WUsaHrcK/zTHPQ
QNzwWQ668mYsYDSJHyaZ+UCKZrbPG8OLmCLeWlJde02oyo5mJOphzBWBaE1J/ZCGmQi4bMHl3ol8
ut1KDto8aVeRrpxDgiM9oQBApQMvGgmhXqulCSpdG3xNo4cWEVRNFHB4ksswk4m9MZS9YVbxKVMk
qHfZD6Vsb+DIMa+wlMiJuxXlUlIESpZxv0xmuDP75mZWlwsrXERNN8zQhSaxuaAzuatk64M8xv1Y
pGfd6Eh5EGBGLSFdhkygY9PTCZ8igaoRHUxQiM190XFekJsYAoEBGmnV32vQT6CSmpCgSWvjxkxm
dj2bg7avwh5H29hPdHgRwsepbN6FvUrLS+zfDWl4zkxlfSTzJ3V7SauhlJW96IgL9gE1yhen7Ezx
BIWte5anjAlKXtDzi4Z3Qop7Rlgzgnh9ksnEjm86XdgbaXZV4E0V5pxjTBK335mOu2mM1bWustir
xO55iOvUX2KARGWrPOpyMeLFKhM3Gmgaa0pPBisoNklqdnqtxzf1SpdyJtSMtGYpUJc2u1PTFPiN
OBK9mJmmG4Z5BEpHZvMfS8CRDT5+Y6jnCwxTQGVFJTiEHQh7TS7j2zQWLouSLHdDGBW3eaZGviHH
aJwUeKBDSRppk5OcOq2SdiHSeW+GzJCUte/hCIRMJsR1OiWdjp9jYJWCxuXNelk6Mtm634ib7GzC
BOXTqAnSRdErotiyBvIBMan4Fui7zpIHgkrdVXWzz8LsTSwS6sVGQCozrdmOP/zSAwmMZQrFcOi9
WJFoJCzALkwzIvljNtV90kyht0glqBsrjD6KIuKEWRIGVWVJtpOHFV93LsY7kxzElURiQlG7K6VR
Oz+RR+uW0NbFAa2kXKlTTWVoZelutUQGUZGcBVrT0swwVidtBWZV2bru+5G766+f40/NnJ9rvcE8
Xye3gPyvn62NX3oFrTQSliP2ObAebLJqoRVbstTury/y24aCCxm2J8o0SyMZ4fP+pRWLZlWaGONy
pEHV0IPI03ovrz/WVnCzBSOKan0lTd4U/39cnmBd6HAR+Mdiqfokyic5N1aUNd/8OeLtClCphE4U
8WTUk3KOjKtyyM4iI6x8GL7YP3/brelDISlBbsvFf09Ak+tUGGTTyH0sSU6X73UhdnRm7W36heth
2/Y/vUV6g5scSkG5+Ns+vahWMYdCVPhtX/mz8pqIF2Uyvng3n22NrPPgYdHPoCQwqLeUT0rZRlmM
RtbqGnhU5TeSaU8th4SZkZ51DzzSF0qkAhxNIf0gh8V/IEUE9SIPTUPixKa5Ovz1zfTZfri9IODH
FCibn42b6lN5IljzOglJyWm2Eg+rzFFNrHD1dQkHsar5ICPYKdrlgW9n15ajL26c0ZhGheYX7K2D
JV+3U31LptS+idUt8zHy8mi+Uct1tZtUDDqZw4f6JbOHcvrTt6XQwSV8TxbRHUufFRn5WJjJ0Gm1
b1VwHkaMr8jzvUEpHMNkL2MQ1GkEk5Foa8sN7nUCyNg13b/+8H6/ZXgRmxsJDDONys8KGGFoxjQq
9dqPJxQwVFYxUM1Jff3rqyCp+v2t/nKVT9qkzNIGTEC81TZ5mXp6NRx8a87EDdhV4YsF7PenTcGw
R5OTbBJL47zCa/llAeMRVBZB5G5gN7sIanUVm+r3HrijPP7463elKL8tllwIFSplMUhu0fi8poDf
62tZLmp/GdIS4bVplH5W0jshHIXBv6x4ra6Wh9VMUAnrDR2hhUNJJnUctEVcEFrOaJM0hKFOj1Ha
DcdVC9dgSGvirTMB7QNVJZHHzCzDsvO0mammCOEpGU+oxxdXm3FGE3mf32aCbj6U5HKiBYEAaNnx
miwPM6HF4FWz8ST0I50qg15GVIW50040Ktoh1jzTXFqYbpThiagah3xs9UPZtO9iZo47coVHLm01
rsTa+dCaiJvTkS1dJleWhm/dwkvMqBKyxjoLkgrelVPLXdrJrG4RKiNVYqTep7QLJhB6cyX6U9/v
y1R9hUYROUmpu0Wl3DTqeIqG1tjcks+mKhLyggESqvZbHMu+lKXnYk32g1o/pop1yar4WTNl6qzh
1mgIaR4W+Zu6IijSs+F2XgQvyrXXRZnM/WpNV2oX/lD08SZqdVjW6PNt0kpKpxVTlM/l4ItS07qD
CjtclVislkRkkS5Npu5txxillU1smWh1pzG+JUgeIkioVUHflAU6ckrSvErpb8pL7ZVbmGCiMP8Z
Fuuj6SO/JLnLqSXGeTqhzBxg6GCJtZ4ex4jFqZyY2Kk6gZjqWmKHI/EwRVYWRosXFToIzlxl/AYQ
0u1U86JP1VZ01B8jYQmOlMqMM02aRZN47FMDr8AkYPrOlZc212VvJO3OrvvsIC99AF0Uziw513ZZ
99f6Ot6FIjPbcrkIxI+zxrUv80py/ZCw8YpPksA8S2mH1Z504Rq15G3bCW6ZyDdmSrVVKeoM01fg
CUv5+8v4XbbaXRnX9KlawrCmFs+UJOxbiZFfZYhO1VcwpavdKOSKZ2JxHVqQiHqOwn25hx8W4rmg
fswLgK/yvEPze8XxhWFvk8a2oY37EjGGrE6HpmSBalaZCey0+TCkwk9F+Vs4SXTp0P1XMwNrQxlb
XkN80uClhpoJNrXc13qyXxK6v5T5J93sdmUJjG2RrEBNk8wNzeFRaeJdJatPWSHekpN+qTpofzgI
vFEB3RIWiLtqpDpmWypONa0PIhnZV7ke7VUifOQ1QdtoImyb22ejzc5qmND8tRZv4fkvZ8FLicuV
zPE6huKLiEl+rc1xBACKaqKr8o8GTKUqNl6qWoprzOFw0tY535e6lSLVb9H/dGi19GnlCDGiH0sz
fd4PQlYel6hGYCBnCHrG9FG24EjqfXHbDLT5Q/29q/P0Wm/XOshVfPZJMXahnYx6+dhGa+K3KvO6
RK6J6ExSw1lEM6aKHQKe3r0VZZxVpnI9KyrCoD4x63M1gBwt0+U+09DDVLrxIs/lsdOIXUwnqBF6
Gtmt3J9SMaZ9OQnIUmqEbqr83JbkUSemWYM3DTUbRq1yIal1Ova6qO2SGg1cxVPoTGNxNkOEPHqp
nJvGuB/G4SHXssnWJKLP5XTKXfK3W9ckXDunuGKrVHw9Vgb07MyqF0R1FsYWlY5qO6nHalLvZAkV
SC4vZy01OQz0po68QXxRm3U/kpiOakppnWgZK0cdDFRlhmqh9DALGgrVyAxj1h+nxTRpYWrLbVKv
fhWnN+qcfRVS82f7pEWNyJiOepHmzh/3LgsH7qrkuAtyuOFSyywqNoizVQ5zo9I51v2/3sA+YxB+
Vk6/Xm8rUX7ZK9O+xKpqcr1E7LwI0z2ncs160NRXbeRhFNIrMvnO0DC/2KP/7MIs49KGRECe/Rsx
0SKIikzyggvXHGJHcIlFhxSM83CFoyWprJNSyYdoEKZd/dUU/fcCgUvKeLw4A2wQqK0k+uVNQ3fV
cmLFVz8dWEKVElTTQSTNYNKXqy8+399LPEbAJknLBj42TJ6fSuUcp1A69ubiw8V3Fw+A8nlE11fs
093yNYZy+9v+WP5ztf9L2nktx40lW/SLEAFvXgtVKE9PkdQLQq7hvcfX3wX1xKgI1iVmel46ukMd
OgXgmDyZO9e2CEUsLm904c3iYE33/ZTwf3SGA/Qwu/vFbYb6NmUtOP4iRQ55SUB9JfTWYV5yC0AD
QAp23sKqtSLWkY1K0B+MmLj6HvzzBHtjJDyFViocOgIqYb3Q0H+kmR03/r0W5P46EHvcHKRgq8rp
2iWl2g3xUTa9r5rU7wHlDRu16+DHD19MTiW7xlt0JQNO/vz7fAzf3v36eUusXoZCYCVh4+jVc6bv
NGqanw9wdT1z98PhBT8JvF7fTzVyzkKiFWbucHqdkgH2dZUgSP4Wly6Q/qXR5tYdfy9nzN9gnZJ3
J55/P9wgg/SNLTd3ki9tswJL+4RbGjzddXQsH3vJ/oHocryZyiKRs4T4unaRmABUmjJpDOgSfT92
XuakwkuPuvOobtrgaSx/mEq08D4/Ll2ueBeDTHmFi6VLh17mtQODsFGuYvdYhd8keNlmtnDHleed
AbzK91Nj9uVo0OqlcpAHJ+4Gbd1V+akJcnetBv1DD80R8WwvEHLRK6D4HY4ECgkTVeAAdLvnzEA+
bRTjqcl7pzcGJ+wpqpbEZnY3Jru6iL+EWbJLvZEeSkwdkrxaF2V/4+ErvKareqcYWbU2ML+yLV/b
W4XRbENXsPuoe3KxHhY0rE8D8RhoyUYY4gepHfeNFd63Vnrb6RR8cyFcKynqgFYUz0ZUvY6lcteM
6T2pTST8vm5tmskJOHVL1CfKcG+K5FjLVEd3PWpdtGuswD11losfZufV0s9BFFDpy/tUE7AjN3F2
HiM6uuoSR3RaHfpc/0sVrK86iiM9E25Cy9pAEEQqho5QdyOLyDwin53ypiyS4HHh22YvT5NTFFY4
0WzEhAiwNNXWIcV8asvRR6s/vmSV9F2k2ktKLEVcylCw6Q8kF5DW10ixNaGgw3DgTlAhk9ATr97o
Zqs7g9X3UPOFu95ArYaC1Kso9yqSk1lTqVwZbMvKzm0vA3qniTdpvnYBTQEdN63R7e4bH+hQqpzG
sPqLbMBTk2LFVct0b+hUd1IJedWQN/eaH5k0SJBnnGDqokvow0/Akjp2zzqc8E7KH0ZXQJqf7NxG
QX/uEmyNo0wqcghwRRi+jBVYy4bAXTTYRLmMtauwY8PLK/1WwQ3E9moKSEWkPtCQqW2UyPo51qTB
BeNUmeaz5w6HSpRflcGy7lw3fJXoEZCaAdEjrmxDgom9LzP1euuu072tP9QnTeuodvnV1tUOjVfS
7uJ38TYcq+9dohYPQtoevKIIH0sKXTYdnN+bkYfLCgO7+/SggaFPEHLqCgR8qQ1vVIzUpS5VtsCc
brVOKldh7NECHdL6kcF2qVLpWy4r3xtBLVdKJR56TXI6ITv2Upb+0D3UOLkBrq7sQ6ejHecYm124
qTOLfLqOqDOFzD62CE86yH15ulN6JKs5jixVr+AXwO2DnE6307l72VrGFGz7Hw2N0AfFKt8GRaDn
0bDWsY6YVaSZWhtbtvnW2GWu+aay7lpWIEUapMF6uPNVri8iuTPMLOHtYM1oN9K4l6wm4kqnnZqx
Vdd5GpzCoLgJ8CzIZYOGYjRHrTvVGusnxFdrMgF7OfZ3XiLZkW7c06ZorGJORTTea0XS3vxEfnWT
8gFq84vhVsnWrQr48NQmOfqGB3NQbTbSb3XmhngLVOreogsnRCoMlNPuFZMmY3iTOkKCmo5Y7pTR
RsjCZ63pt4Ig/NLaJliNeZEcMr13F4C+S0fmFPFc7MCDFfqlW7qIWIp1n+qQUM2FPX46pOZRzGRm
JooGZAKOsvcjNEJVZkZe9Nz7Y0xb0icAh2eTfC22Eo6c7TEoICn2/PlBfTWQuRx1drIAQTd8KsF4
u++Ntb+XHAmdHq58W64m6I/P0bNlq48NuuzwGB/y55pd7xnI0hIv7MoZTj0cB2wuAQAJqLi/f/wq
rpRIzPzR4fJ8YyBcXE+UdPWttbV7ePUrhE27dCPTI7DU0TonEf4+8y6Hnn1b1YzI2Q9l77hnErXW
y2RgGZ2yJ7KQy6Nd/cwT/mtyRiZfPXvO0iolIx2D0UnV9i0Q1L1rKOrG15I9pNBdrWj+mvbkrZJl
3z7/1B9jMl6wSeqaZkmGngcqYt14VmUS/g/ZTxUKW/UFsx+cXNZSsJCOv/qIFyPN5pQhR/ji1Piq
hBOn+Bygg8LA+LgUeU1ugR9XzMU4059frMm+IoqNk+mJttVGcfAhWkNPCODRonr9VdK/1GJPL+7c
7KARtNyMb5+/0Xnr6TRxKG6oRLiTMeEH6kvvqUooV9MPoOdkkkcW54S5U+HYnjlcAJZaT69cHxkQ
v19adbHw/mASZw1xys6R4FhzMg/RoTyiWoSsFKyF08KjXXm3sqKwFTFhJi777LLYmpVfDGk6ojFE
h/caGDZizuSsbdqN6uByJG2SR38Xb4YdSqp0u7gmpzU32w3fjT9FxBff1hpVRUh7lomAvuxUbbk6
4cBn3o6bv/tiFx73+nCoaaiQ4Y0+r+20HhGZ1/Jiy/XoSGu6MNYSrT2qkzjNLllqWV4abVYW0GQq
ILELuGA4SA5h1K5etba1LRG3/Qe4paXRZp9SMgQxjKZPWb+K9tTCClXiF/GY7R/BgO0+f5Pyx6sK
137y26jAcRUm0fH+w6FD0ZPAqjAaQnMtfmkfG+R32b54nhqQlEOz18Bpb5Q9okVnajD66y+a7LbF
7TLrWrr64H9+ijFjoaEEEaRg2odaxEx7wxl38lsi0X2nOlje24vstWvjcXBZsBlgvlGJfP/oQi/r
ABjJQxjlYXJUJ96d7NvL8Vzsy8Py1fPKjg7P8s94s322J4k9+o1He1u9rWvi+fyuH+illPqtCG/w
8w977ZR8N9rswyaCJ1keZglOdUj33U1wGB8SurT03dSmvjDWNCXnq//iyT4giaVgRE3Ck42PUyt9
c4PUO//uO5E9QCSmsaveButhqSZ4bc+7HHV2NAupPLaaH7QOHJK9tKt30X46PvztwtNNf89nTzfN
o4u9LfNlK7emN1k7+pZKF65Lu/SY7GmmXe4YuXpmXD7VLBeXV63YdOSgnRA5CQ02jqUMXzG+eMtC
+XuYyrQP60drROhP/9PnT7r0Qmf7HI5uSdnBeHFkDhFlx/DbaektEawX1sH8rBoELUCuIjScFe1a
KzgzumeZ6FUIUTSrC3Nz+s2ffbzZwVREcZwbCBEdN32h9afEhvfzl3Z97k8MD23CgM1zp2pdJAPG
TePUT6L7tEmrU63L/t8GmX0ZBac0MdHZGo3WR6Qk6K9lK37zY+G/vzYRH8m0A+ERNKXI3k/1Yhhq
XH+IkDQICDQNlv6Xzx/k6iavkWxGX8K++4Gy6cH2LLSBEdjkqVisrWNI8hf5qrU1d8t77vXxsAmW
uatIloiA993iDXNp7NIuVxy3p5tG3aAss2NcAbPVFPShxN0vPOCV7DY55j8DznYLxRWCvgzK0fFP
06EiyTSZuWvlPHIpEmW8C5Z232sT8HLA2YYxGFkfmAnLyM3KxwF9ySoPBDvI1IUnkz8qk1BNXzzZ
bBJmQ+CmptxRDaSREt+2+AdIBQk4hg01YDuxqbEcITOEaMV87W4pVyarxUvEtfV8+SNm0ZGi+kbf
+aCnaD+t14nOxRPyhRNtfyilM2Ewp4aM//GTzvYQS6jqxCiYQ8NhIpZOrSD0JCEWWMvrYUdZ+Ovn
Ay494ywwCfwqLbuA8UQBbXf3EAWIFz8f4vq6oP4iTbd3wr/pLLg81JI0yCOJMUJ6SP5+pnFrbD0b
U5plrssU2sx3Ye3PaNYstIP04nKIMnU6mK80GOJWre8xGt6Mq7iyp+b3Cf5DVZX2F3lhT7siBGPe
Xgw+2wJI3oVthOQEZk4nH2BRSDuwvmWyadY2fp0+bglLU2bpeWebQN+oWk5pGtQZrXCNdKoy8x4k
OACSL3pTHEY9WYrjr+4CkMy0iQo1sdzff88OlbAnJzVBCrj0cR/iQ5687nEfjl97x4NmFGxQpxrb
eiPRd65FOKxFL7TJOMbT5zPr6g9Bt2jRLoHCby7M1PO6kbOBT62DK8i/Jy1+zP1CSHYtgtAuxpgt
yDYzO1jZ7LGiGB/Rvk5n1V2u+Tu5JRk8jAs739XEgWaoFKumNNCH+mgRhkKUDFySxAOSJTtOz4gW
gvV04fRJeW5odowWYrHfza4flgzNsArNE9Ojzj5oavVy20oiS+a+dcCXbxR/ReE5f4vu+ZA/wDKJ
XMjkF/qCP/+A15/2YuTZPQV+u1wrCutlOsFGyutbvO03Hs2Hil3Rxg9kYmHEaTl8fFYEakwYqsLz
iFC1xqKQ/GF0rN10Vym48o4gt+DKc29YWptXJ6j5Z7DZ5MnKIKy1ympBMvBS4/rYKAZW2PI/KKrL
2sU4sw9Y4cCYSKNJIL9Pn6asAZnZlfk6NcYtpymnH/3ZG5x9s4ESWKy0RKFJLIzrwhPPZhWfy7jI
ETtZ/ySovny02eFBKZoKUYgjLbTmElFZEK9EbGAXZsXVSOrPC5znA6REaGv6b0jw1IBYTHiaq3jt
O/UKYKzsjGd/sxRdXD14L0acnRR+40ai37CJwjZwCiF1uuSfLet/zz5jdjJkSiZ6lcwQfhBXG5lO
ZTkpsdmlWhZJyvOga44w5G9ZnVA/9PbFUEkofEAGSZmhOoWX/Kw6lI1qsPTLrh5ZF88+CyMJFMYx
ROzllN2j7vY717xTB4SFPXKIgUlrSAv7zMKUNaaPcRGBRJI05L0sT5Rd8dUPJ32XD/dhCKpdFBQL
Oe6lwaZN4WIwKcnKSf7SOhWv0syf2QTWUt3Y6dguhRsfJpEJahMlvcZhYRgfHb0KKqOpGxjcokW7
Fc5TdzJ3jpX/jXIibuPEV4vp1/mexgGBlgGfEnCf3EN/b+kXj2eIQx+hqgBOJCk3fSmcraxDWTEM
5cpTsLLvlJ5EWpyHdNGMxsEXXestGpqCMmuqf4tbrNnd8V4Ia/vzNTx/7bRX6SIifF3+famcH2JR
FhuGmtEqbZoCjXDBKatREsdAiGApr/+3sWZboOFLgdUFjJXk7skslV1BpxDC5TJb4mZ8fNvvn2q2
/ZVuoiJ5xTp9UJ56Qz6oSItV0VvK6X98eVgJoFShwkjjKdCS93M2HHqBInqROX6TvZLry1eq30fb
Hn31Rs+8LxYcrNQYaMUZVPRw+JwIQI5tYegeW0W7xSgFSYefilvQu+LC4r3yCiYtPr2skI0l+tXe
/7YOkZ8vGyhcDHhPcti/+fCKjC5fOEQ/vgIwLfT3qCYFZ3SGszPUiqgXNT76O0vEPUXsS1sSQpgg
hWgARqzGhen64VbEfKWaIKkyzcAggec2Dr3gjxZ28oXTHPStS8lGwK5lRSGDAgqFqSVnig+h1my8
38nAi3VbyXgPjF5dkMI0FNugjqs8DLfGvXenO+G9a2tPn6+RD+n+acDfMaVGsYhGlNkLNeWSflez
RdA49nBFWuApU2ETMaeFUbiOHk9PDkLWaWtRnxwtJyQ11d9JGA8pwIsl/jOpZKh0OIyKZv3QW4Xy
gG0Rxj9YiKm09SL6ryOHrUbeDsXQt5ATaRyrRB8QSaN0C6t+vtvOH2i26sNhcGVPbQpHEOR6VQjq
l9wtNp+/tSuzEONx1qGKphvR2CwsiCX0ilaEXq2fAPDeV69l2dMEKv2TcQBEq7S60Mg8r6kTdntF
Jhk57eHZoZPhTw3pfdZCvXTDx88fafrOl/Eir41yqEyST+RK80G9EFVxWUslj6RlT00McUXelAjx
6Bal12Bhr1gaa/aJynwwp70ZORANLvByUrnZePqXqB+p/BYLg12ZD8g7LZ2GagwgPtTrRzqLtaqb
wOcCkYyH6PrL52/uys73bgD5/c7XDKFlJOmkfda+mMn31se6Toj+wUaEWpX2QS5ETIj5RjTQf4OF
Jt8nxF43awMUqnTinvwa28HhkJU58q5T0MGAA83eugvPCBX5yvwwaJBGnKkj1f3dRH2xMemVmxJ+
5ywr2TwJVa6v9HpIN0GcxBALwv7WjemISthBT4nkn30p3eaWW+zpZvk5IE9JVA1piJ/TN1mm9XiW
mhyFCufQOmgxk/DI1bKbmA9D6MEa0ctfnlB9qWRxj/tqeA7j/ksRYPJoisNXxTNvVFULd15f/C3m
kskxrHJzwG7AlNZ5La2DUrmPwupOzFOHEPqZYjQ6MRgLgZai9zUBgrQBLR5DxnEVGuMuNvQ84x2i
mKJHepM09F3pHaIOzXhNalNbuSh/nSGSd0ajFds2RCuH6bd8FyhW4mASeGfofnWKxfFnU2aP6IAA
y6renlYbjDCbUsMaV6meyqTPD2Lh48yTDN9lsXTabGhP0YipjNmBWSqkYScXkfScW6m8Q3QWbzMr
925LuTAArWoPmC2vI7/QVlk19ucBgf03rFs1AKcJabO2rG0xK261xPJuTCl4RGTliHpy0pCu4/5B
V4YlBfB/6xSKygioNK+sBz/uTm0Xg/kJ77oUJpbRK07tC47V9T+SmiYdvSvvPSt9livppW/BNnQC
VhSavw9LjUJ0ovprLMNOlp9GhwbeAAxKiLG+dud56OPVYR+6lrUWhf6uVDSKPGUhrmIx3Alx5q+E
js7FPqS1n6mgrCTFf8EP0knk4iH1EuaO6zpKXWtbD06TWKeOEfnpm+7rBdDgYYMedVhZavAquqpk
V1ELOksAFan4GlBe3Voq8HyoyGF5RMOhpaJtnNjUc7FBraVFYykNqkxDy8/0KRBikp+F01Obji7k
whFt4raGZijF+kupZg+f7zjXf4AqmxxCikzINTt/ClynJDHsJaevBrsWnaaA7KTFdijd99NKAJOW
gNKplgwzP+yl04Nzm5hqQfzbvPOzqNKmIpVAfrin6TP/ZcgvC082v3T+frUXI0wn78U245qBUGi0
7zn42+HXd0q+8H3XmMmsBQAelA/gJSZv1DvpLjoLzsLoU5D67hCcPd8sGPIb7idFxugFpaH6LtiY
a7I0pIXdVXufn4slHcmHo2M23uwgLIqW7SeMpd852rKFx+YdBNs444BynrCb8DVfFGXhQPyg1Ju/
49k1guBobJBV6JSvky8JtLfUEW60m/Al/57uOgduEw6Wq+6l3P4LQfT/4tyvPy/OF3RiY1Y0vyRA
9SgUpcwgf7iYCPrqr84styP8lKVHnB7h44f8M9A0kS+mkSKNHB1DpCMHAhruogksngERbMZD7tsS
IpYcUtP4RtvaNgLbu12YR9fXyZ/hp/dwMbwgurnahsyjEEEmPjLA41fp0cPcQ3Wwgzm5D4tT6UNM
9Xsq/RlytnA6WTeC1Ch0x81t96v0w9v1e4wpJ4ga0qQz+P4n/xitQcYvpDeWvulszci631hJPEjU
39IdAaZl+4HkpG3qLYRAV5+Q5mi0OQZ2kPMIqFJaNRLCQnJyX34UGpJ/RWtqsJ/B9FRlCdd4sMqF
7NzVh/sz5vw6pue5q0x2NmQcC3Bx2g/L9G4UcbEB5uqEuRhntqFn+uD16cjGKun7qUg83AQb6qlw
wuypEuaaNL4szdKlZ5sivotJipHW2Le+hBEpRejMWo0yPbFL0ffHC+00Ly+ebNpyL0ZpVF9pA3PA
hWqvHzxtRftwTHEWVfChaZE+Cmvt58Lqm17Wh8V/MeRs8Ztq0pihkUuO2K7Vg3ie9AR0flhbkOkw
8xZGu3pmXIw2W+sa87LLdEbTzwOITYNe0X+X98MBlvCi0vrq5qajAIYXaOF4N1txXZSa1tgSfkyi
2ewQ8M+JXU9+yzYhBhvbdEOP+rjRd91uMbE4r/n/PjwuBp8dWaoamnnUMHiH+0GwCw4GqE95HTnV
buHFXl0TyFd1A5NJFera+5mDREfu8oA1EQfPpfGXgk1DSltuC5xKxHDZnXCbhbRmxQz1a+0/msXO
CBYQHUu/YTaVuo7Y11RHRJ5mymFMfnrrF6ABFh51WmofZuzFo87mUAuMIC0UC2nXv8pd/lo//avc
tWgANccec8tnSV6MNjsqXKEW5MgzJafI7d6Z/H1Sg0WS2P19A1PaAEGyuNlcjesuxpzN2d4L2sSo
GDMWkdwEL24uwhan6xK+hRveZu5SaHV1WV4MOJ+nsZmNZs0rnTirgbGSjlC6XVipU1xl7nwAqgsV
hcX3Oo+r+oEEeqQRV73me+ElYj2665zl0X+JdwgeF52Mpg/1YdqAlZgoLCSG58nQuvDNMJbpDoMy
4aTcc2IP00LyvzA4lqbo1ZVwMdbsfSaRJzZtVjNFH5ETnKSVz4QZb9pNdQJY73iAOD9fFFcHtETQ
LqKuY3A5m6UhdLo65ibiqFHi4mtTbY1QEJ3PB/mY353WwsUos3kpR6EVdHEnESiyg0/474dJN446
3iFToa0/H+7qkXsx2uwlgiJU5VFhFVjJW15tFeVVjZ8+H+KDzHda3Sae2dR9FNBC89I5fCaduyjv
LQ1Id/ip96tKw30phMraCnSYe2i0Gq+BjhWKZ1gDu0DSvn/+Gz4Iw/7+DaYBTo+a1wccQCGGRq8H
OsHoM2j54svkopRtYQU/WDfuT5l2JHeVvRX7DHCrtTaXwO7XIkXkl/8eftpuL2KOrMo6Kc5YiE07
riwsCCzprWvfBklZC+7D58+qzYnuf2+nFytjtuwpSEClGIijdMvXbaPV242fWdqr0kb1Lu7lcKP7
orxqDN/CJxG6bVMb+irz0wZgY3w7urRUA7yAUUnzaCRI3jqBW+wO4GrJx9KaGWKUMrIeVllYH81G
rVadFOEGUwPvzLNsX1mxTYPl1y7quk2lBvltmuYkA5qKqZyawGjyQT62ATS71MAmBbbnuhlyWq27
va603/w0cB+N2EPwLmQ4NYTiN2PAt5a/88VVvF9A2HfFEG4SMlXrWvWhdldauqlzwRG1/otLtQLQ
CQATo3j2kF+vXEF4rFTpxqwgmvSpcts1FIz7EOeIzK32adTd4/nuxNhLrsNIOmRt/eTBwcFvA5S3
69PJBS8uewgaPEhV+Ch6rGg7q9R2TTIeK0iAq1AdXo2mFne1p+50QdgXRc07jt1fyB+RiUgJBlGA
fDwiIVUdaeT1h9sygV8pFcKvxG3vBa/DbXa0gG1aqXDj9dSqVCUo9obbxge3y4ETlZq/9YQ4tQ0N
MGuXo92S3O5cpCYP60vrRKq1sxR5j5XVabs0EpHT564J6wOCdg/287bphsihH/Yezj0cmKmM4gW4
ukfNc2sYJ5A02u2AwPalm3iLtRXvgzA+cIFcxYXlryOhCPd5D6o4bcGO9367NZhwW7N0pde+DA0n
lmuir059brtI/jZSCtyqhac9BmRJd6Naa8degIuzivW++sL1cesTzSRCHDmp4CYb+JNPtZDrmyQy
fgiJ3sHQxggUo1XLwQ62v4FPK68oHEEt6W+HTtmQaCPwirQ7N8+OIFG/KqrwFLUow3MBPEL6xnhH
Q4ShpoouhWWYiWL41mGGQnPFYVRSn1qRdpeJCVI7S/ta5+OpHuNjlJE/FoXxtiyFWypPG6noQVFV
5kNmJdss+F18Mt8iPE5XggcRSU8M2xC7clXrowjqUbB2pJ8xTHK5jA6FpNu9ZobgoUi41lm+DWTs
wQRoApGQnzqAs6GgPhVBJayARPV27aGrqMT70hTXhiH+6EzDjgr/yYOlKpneo6oqb6YZ3eYKGLCh
vaMZDy8lsbwZmhJLIkpNefMgu+DnEX+vYHveYf04bmQLawDFL5+DUce7TNn7g2ln4Oa2ml86qghh
SM+fU0s4weO4N1SpORgZHmJW4f4oaukcd7W6MXX3Nky6DspvjFsBmZNd56G/qPKOx8ky5RQPfelQ
BP1e1Xl6l5b9VhPKYmqNRyEGiPTGkzNt00vCd/hdxJZDRY80Tro5XAQI7KCBjDaAlpUdJYnbpljC
S1JiQzwojVufB1q+wbC7o3yMmj7GLKW08IjyPOXJ8tRXcQByS53RtIsg2NNID4k/UAFCNY9uyFaQ
0XPdYvSk6ZWx7rJyV+kkk28a6HirpJZvhRGSTS3b4eg9WEF/HFQVvkpjPqp0YNPaMOHCswBAU2gN
u1abYoKeILxXqHIHXbYLi2YnhyNEXq29H8oYPVWa2JGRY9UmSS29+/pr4o6ZnY/BSZbLdlXUfeqQ
0P8RiTKM5dpLBMeNfZx4YuFHIxfWa5uzOjvmjymriaO1VgslDTR+GsdPcJj2kdDekEh7k/j/UjV9
qEqEz72CHyJfzumhw3g96HrX7e810Wgfxdag6baLf4kSW1Iad6+en4ADx7lIakaoMeZdYOjeioLf
S9E020QbbmUspYyJvKG5rJqu7x0fQfva7SYtfmTYVqtgB1N814LmZiwBtxrxIO+Q2P8lRRNQ3Et+
+dzxnSCiMXvU7vsIsL5qBHxwGfeYqMNOhETNKlbbQ6IgtjW7hhJLjSt1W+VHJuY5M6SdFkm3ta43
QFMh5DrwP+mLKrCk1tinfug8z2rUZWGbq2l9rL08fEqrXP6uomdaJ6XS3IWZemgyP8Btoj2l2bgj
Z/MSNsHTwO3Z5vYXrtt+aAB76TADPB/kki9vKGN8V6oQfrGXhJtASSBf9sH3ccB7CPllsQlSGqUE
nFD6hP0rjTAzC3SyfdRxgjFDAKGoP034Fn6lPRrs0lw28MESgCKt6U5cC2MZ2UaZfpW7GPYEygre
s6KtLGWi3PWS5/RivHGzIbuRSgSzEn5rieE/+r5HFk9psQxUsWZKNG3AvZE/C0hJVWr1Iubhs9xk
2k937J0875oHP0lfARljquDd9ll/7BLtBDN1XZrk7XPvJpLjQykL33TZ3ySa8GD47a2riSSAixre
CpiuCJsgDYMQkHm5By9aicZunfX5eUy8+9oUxJPhue4RStS+UAVbELrX0AviLSbEWC3lE2FNqseT
2gU4CPkGiolQGlfGkJ/itjopXW1SytNvtCHsN2oybCzgt5uxR9Uu+YL5EKOrL4GD74QkU1et5h3a
osPMbIiHtYDRedL1tkgRLl4lYvBSFAA+2B6VTSNGOGCkubL1tTRed4gHelXo7JLazSYoICEMXhyt
izS+pfVZgF9VnnW3fB1KPF6aUsakRX6mxPX6edB27W5xGSDOUgu6DL1Y90nrcfMG8/fa6ZvPB7h2
MzMhniELJOMJuPV9BOrCQVHNUpYcd3xK1H6Xyx5+VJu+SBYuMNduFKYGq560KA4581wQCu8+UuoM
g5F2uA3drsBSO4XkOyyJL6++souBZleXUaJ+lxvulOZVV6NBTe6/5or+vjVcDDF/aRkYg46mNmds
sOoQVd9pI/MkurTyj725klPRCULhrUiYvjFaI7zgJmcLYfcPvt2fn2HOWhNESxiqJGdyFOqbywcD
qyvTlk68sXSnnt7Z/P5+8fHm8g7Zr5LS67mn4DImbET50J+S+3anrodireBsqMPWXBWn/Ka7XfYB
v3r1vRx9dktqI5RaVPQ1etHTJ64eU5o0/stcuav8Pvz6T7LNl6PNltx0I+yGcdScPpxce1cCvVZa
uXC/vjpJUYtj6WBNKrHZDAq9TO59j0F0cauBqRr6n5/PjavL7c8Ac/BWUbGthzEBSESEUp6UAV7i
0+dDXJ0UF0PMSgGBnid5kgrsTcnXRCDLkqa7CCtL0ztR94iHhQrH9WlwMd5sGoj+MPRywSOhf9+5
sE0PERWc/dTM1N/8B2mypVc4mwiFkrSdlaokkMNdq6Prlw95taQw+oBF+b2XAN6QRPw98EOffsVF
CqCucH7IzBTfVEO1kzH9WQ3qsydj/1XGXFstg/SOoa2t1kvsOg1uItM7qkN6aJVwh3Zt27fiLtSG
8yAMxGSle8xx5HNDF3greobMPCpGve1Kt95+/vWvvR1iOIi9cCLkD5APL7ECNjtPdmTADCodih4m
ncpS597SKLPN3GrcMrc8jie1qg4CGM6klX90cryExLmaEsVrnfsSZQpM5WafweNLl9y75MvJRRa2
x+sMBflBxJWyXaKXXC05XQ46yxxyH9N8Mj9sbPvJElnC42hDyEffeXko8ahcrAFdzXddjjjLImaB
GLU1rHtnEAEHcKF8OuNj/TXfI9dy9LVEXt2wR/MGRAQYgaWt9WrKj94qkn2ShgJ3rkdpcgF7E/T4
iFTTvXIKDt3d1LjXYo/k2p/Pz+tf9GKsaQu+WFjwjAxfUFhY8lnfAkadcqaRDdYK6TxWsOVhOc29
+HyzWdTXZqhDTpHptpo+aGH7vFRtq2z8w9K7vHaC4Oqjq2DZVZx/ZruvL/ieBsNKA5QKtMjcFuI/
q4j+yRf+nkwXb1Bs9ab3XLL2Ez0gT8g6Z1t5X28MWqowulpuBfrQ7zhthpdJ7tmWOyrsbF3GFj8c
yA7Z3ZmFHn+Pzvmm2pfb/ib+Gm/zxZr2tSzs5aizmaLmdex5wEWxiGj27VBjVdLcdEG5C1I15H7f
hxtlVNGEhbeFGt6MHXK3TMVFvshfVLE70fN69C39IYw6a/0PZvHlb5vNKD/pmjwee1L+TeeMgPca
CdvsoenAgGLNN3gPKp0vqxwcqOoJdpIXW1fWDnHfYe8rLwScVw8rS6KrD1EDPghz5EpfwpORfdbv
hCEi+5Y6/ZHrqv8GoZGKhG1VK3VlbNForzUSEpDJIbCEZ+jB3vICn877eVBqUVie1M34tc41XnnY
Nm0JfY/FpjkjltTUecTHqdUvg8ICIG+z8C2m2ffZgLPtumwg50UTLz3c13t8XMAU2cbzhAwb0DKu
rH2xGHgvDTnfr+VedMuaF15tJn1O6BRKt7JsbevyasXdYDYrc2njXHqvszO31qIyH6FXOu6v0VEc
CbdiyvVTx6jxa7lF/doFdJLpcvu0II/OKQf1iP9FF2SyU6DMHaFaGhZSyJgum6Wa1vXj9mKoWQDp
5qkhWLgYOYpMORm7RfKjW2GD00+0V+wAh5nFA3danh+mjAosgp5DC/zlbEPTy0AIXLVijvr3npzv
uvBbLOULy/Lqtsm9+t+jzDawbkiqsG8SgypW+BTeBUfjhcS/++aecKfGwHwtTrFEvvp8PSw922xr
akfLdBWf15lSOUuxHaQL1th/PsZVAenlo83WHOzjDo0cg0wRg3Yad1gLHaTzcm/t9dDo4iXOlpqs
K5ZrphQqhONEkvaOw1cNq25MZW0Sbv43t6HXn8apnbFXftKNFtUL7/Oq3NFSp/r45D/NgfM+Yqky
7jcK3XDcsht6pjfduJ2uuvBwbU+dGBy0UTvCujpKv5Zv2VfjiYvBZ4tD0sjbDFpkOFrzOng/unip
afL6dPnzdLOl0HVB0igFTyd6T0qIS2im23W7+Xy+LA0yWwlGIsfeoDJI3GhcR8aVZ/wfadfVIzfO
bH+RAAUqvSp2nBxsvwjjpJyzfv09nP2wo+Zom7u+sAE/GOgSyWJVscI5CKrFX9elbMd5q82in7GK
jGq5I2qv4lonJ/CCOZTFWb9B6nAn7/4ozkP/FFhQFB2ejskUdEA/FoQIorR5PybCEwbI7q+vZvPk
PySwqQIzHJoS5SHZI8jUJkkDChXC8SkyPdxPdlCl7bQGTXewDSCFkiZNqA64xjVYjcT4RiSgR26D
g6Rlu4wA1iHr4EibCJPRhDwJgeRoRrNrxr62WhNEb+3iVI1wrHKMkEwgb1VAxqrG53AKgMgKzupJ
af3/ui1Iu+OJgukpNAB/epgD7XFIUR0PPLE4SkZ3atOQ0ziyEU5dimCMmyLIXVrFRQpc5v5UCwCs
VmKAzC5uX4CeqCj3QTfdRXn+pRGWw9Dlt2iG2gPr+KEfoh9l2rjjEJ5R0r8ZlJ8pcD2zIj8lU/fS
9tFhBO3xXKACen1XNpzo5TczZlLEXKPRpgQAxLe9W70/4tSb/svgJlB+hH08B0DtzqXmXMpjopFB
XTIiDmkK9nTDF10A8d4sN5Mt+GQXejzAFXqZGGHIaJiqZCiYlwDu0uW9RmVQR8tZL3thazwWHYC0
x9Af9O5Qt903YA1+T4vmJVGB3Xp9Vz9fQUzOreQyigCIRgwfFh2yD0gyNBXIwwUe8MFny3gpgjm3
lgTRQBrcwLSYLUxixLJsBX9yWhcLYU4rLdMUqIzYQNUaXaDl4M09Wei2RqfnvKs5cQ/95GunxZhG
sMPEACuvdC8SW1TowrMSy4dkrNwllp8yNDb8wSFhvpbuI0BNWLg0THY1qVFibR0BNbQADu4i41iE
LT3A6B+sDrIkiIYZ/StCKQRKziACV27OrQH8LRM4NjnK9m7Q2X1bS2G0TVazBLwhsuIZaQuSl3z5
aswo7+lyjNevhWHXUui/Y07xa4V+LAx5H3K9r3eg9ryPhgi08sS000F1wznC/Hi+F/L2Rer7QxjX
k5tFGEXrxOpB6RUwMandsSTBvkuG2i+E1F+QFu4DDUyj+mtvoE9AyMXQw9RiiLkDQFWBKam8ryVz
tMKUxMC1RE8Npox3MyX/CkGjiZm8HMXgxHiNFsBpiKILGAAPyVVyBkNlk/Cc49a1We8Vc23QwIZP
HhTFWyK37ttdTOJDnI4R50w2slUq2gEIinAEJ/9pgDYzpSEVgdiPLtDZBWL7oyFYINu26OvSONJk
y8LtlPzslC9lUtO7imLUpQnlcRHpA5piA9XmKfV100aewRU7u/Ezm4sNRFWLUb2LZTJBYKnPg2ZS
kTH6xQLQIXV6YpelZDUtb85/4y5BFKgsEHOoINtkrIM0dHGBSW4YvFS3evn7qHvX7cGGaqDnRAX2
hgyT8IkLZEDrRj0LEpyFbvhLon1X085pNN5kx+Y6PsSwAGSBNk0IcLBlC7jMxDoBHP3L9YVsxSHr
lZjMw8MIzM6IDGwVEYEuWDSFowSFi8r3KTOkO7HR9opefRUSlLoxL9W7qdy4Yaojm1pEtggCgQId
NWgkOIQC6oFzeYeY5oc6gw06CsrvmDgGyA66KDCIJ3Ha3jeKQnj2Yj4LozaIjWU2sDQrQe2mTtLf
EySaDXw0IEcDWh3hQWELP69v1EbcfymNcW8BqvGKlBko1hjhDpijxB4UEdM9odtLya5t8seyBRUt
+AuK0AROY9YMHKXb/gTUKERRA9blpynxRJNIheElvNOAeiwDZTk+kD0dbGjOPEyhrVgPdPOwRxpY
XWXMcTAGoqrHKQVuv0fO8QutEUSe7vboVDvJFHb8jjcbtuHQ1/JYVZ8GbYlIpOneZOzhAO2hLL1E
qY46CP+SPuW0wW/d39XqWK1vBPjhKUZzyBA9A9sIxGSFuwAG9brObOQVoDMfm2gyVrbXSTqDzEen
Oe37/IaGsKWNTO29fkNu0dFiYycdQI17iVvYf1AFwatLJUCzQ4ZNAnbC5RGarYpwEjkU1LUUL9/F
rn7MAWAoU5XxOj9LuZiTmwtei6QGbeVWWgNMLxg1Qs4XdG6Ya6q84JABMd/EkEEMwMvOmuw8sPT7
5IHCcou8J8qWFq3l03Nfy+/SeiDihKhA+JaZw9dEPYtB+F3PDx15vX64n6DuYPovtpf6u5UsvJp7
bSqxVnC5PXWYYwSe5323U+9p2TB1qucSmW/uaBM1M6wXXa+QCUowFCMuQtsqCBbiHeZT3jMQqDT1
DlondZqGsCIg+ynW9AVoM9eXvHVrkMukjyM08oB563LFXRWEabigsSzuMvCODfe1nlnh2PjXxWy8
xGjK9G8xjBKZSpPliYmNJX63Tw8x0B8BnbbjzW7xVsPoSiTVyEpnKvBK2+gBXBm3okLOZdlx4nqq
Bp8ObLUaRk2MLNVkHejXXjAnKExAWmXr8B5SypuZ3ooW1vvGqIZcCTJwnbCgNg46tPPqT0uaPl0/
G/ob11bDeMF0jgRRyqEC0Xgg/b4wziMGtNL+J4A8Oe6Ot3GMByL5WCuxqGhe1n1Rm8eIiFZZAfGL
G39TK/zPawJz4qVaA9kZ/bl4bL0PuBMbuARudawdAEi6/ZH3cN10rB+nRNji7ZAo8dRp2EEKeUrs
FBCL2ldqF6lNDjAvzNG/62pORMYHlYYcapkAec0Q3EsBAockeetSqbava8a2Pfxb0UEAc7mNXTsZ
ZRfroEj5ke2/fYtAkWg4naXdpk8KSsb8tP1G7QMWeCWRMRQkrMA2E2Jp5Axsnl3rm71HqYQ6V3Ry
JzqEhTWip5tjBTffa2uxjOEwWrHs8H5RKPQhIuXK6oBbcivXmdvFOMYW1KiJMIBNrW2/wjr+KIvu
PHQCaMDKJynJOWHwdWtJRMa+FBGpploSFE8F3EpAoXPb3xXwAibtAPg6Wx7vAh5Y7mbkbYCUEsC9
CtC4WGgpcBvnfTFlBPO1gzO/0Rx4s1N881Dd/wHDxrujXUljNDhVolkeporgNXfos9lT1SORzoXk
59URSQkAaxYY2Tkqw8k0I5ej1ZvGYSWc0WqcXQjeg+Sv69p8xdj0PvajG1qD7YjF80nvWcZPtmgl
jlHpqiQgLh5irPVFRmkbNUo7+q4+iHcderid/Bdx6pMI0OkOA3PWfAzBNFl9AZguRiL2nJVvKtbq
Uxg1R7+OEaozPgWU8sG9+DLezGcVfTvIAO3Jow7gdLS7OvVjt/wLKOrNd+laxRi1FgZ1VEiTEwSv
BNx22InAEX82RzS55m7igavdSdDhD7OCUbTX6Vz5qlOcghtewLVRvoCRWW0D41Wz0Ri7vEIrZQJs
AExyHyV0g1mgm7VR+HkgTrqv3sYT+Tl6+mHws+d2F34vv18/i03PTiF0UJCg8GeMEtYA/5PA90e8
PrjpKJkysmfXJWy+LYGa9bcIRvFyI4rVDHGJZ+T96FaSeKrMGiR6WGZbyu4cgCK5qZ/lPG6tdAay
e9NoT9e/Qd4MLlbfwGhcPGV9M5cwK3QcOt3JvzABkFuqK7vFI3nG2+mdoCk/TS56Sw7ya/0Y3pYA
zx/RfbLnwcD8w1X82BFGA4OpqltTwte0LojGb6qf9MQxpCZIdk8svGds0RNPeLmdjdfx1vThcVy0
Xyf3wp73Gv8HJfz4FkYJw77o40SDFWpdWnSM7PiePudkzRbcYEcH4hs7OaAuZqd3B0x63SZniVfz
345cVsfDxH6AS+xqzKjBIHypTtTdUrblcB/dULosfv/Ee/7msy38WDQTAApkBAVpBANknCnJU4FZ
fFvtrOBuOLQYdARN7C86sJ7ZfWgpvNVuXTlTBoqcIQPfG4wDl9FMHg3DWGfUEJuFE8+6M2WcS70Z
R6AxBFVRNMCgLsocqoipVznrcajFSZstdILiBRmCe9XGnJoNmD5QyNpcc7blz9ZCmUMM20Bp5wxa
vdzGNzNKhU4G0ioJ3dtODHaIR3QaW+KX6a140X2c6wOMzW25u37Rt+75+huYg23DrmomgNF6U3ff
VE+mQHaleCelvV3zwUrpglgtWgljJyUavQSWpAKtxVhVsRfdzMt9tUX71oCYG8NKdnwnuahspGjz
5d3bzUBpLZzVImJEc9W+qzBlRZN2E64MZUUb0dP439sF8Cz/0CeDHv0qIVGJYZqmWmOgJtZYpfTS
KrxgaCskWEtg/FACbmPgfkcEHJaSp96BUN4R0evaP2OQEVG34IfnESDn9FbyFJfa/mvHyPinqOq1
ocyxk0vtyPN9lb5iMvm6Wsr0NK7JYPwPiA+z1OwgQ4gLPyP6AzACH2tVsYzYMB1VGwGcI++XIum8
aFHsau5BPxxI34zMCC2Sh2cxlXdZr5f20Lb3WaOeRwXk0tEUW3Ervl7/2k3zCNYMmVBqB5QhmK81
shpDd3mNr42s+AZZvsiCXg+7xkXf8xe896DZCFP9wgfv7nXZ23rwIZpxjWIjREpT404Rv9kjt4bY
H5PyB140vNEBRjX6Qw5jITtCsjSOCngAA5EeQkIrylAcrVLxUYlNJ5GhdwRQO3o1o1Q/Pl9f5T/c
3g/xjK0UOyJPpVBikPK9pVt5RTuYZdwqNsB9jiYn+vkHd/AhjbGKSTyrQ5fAHRA0rQNU+QwKb/Eu
P1EmugZd8pk/8xJ6m07uY3/Z9p/aWNpEjSEyIb9J8TzOL9d3kKMnKmP+MLfSGkR415Nu3/op3gxg
lOYaPt7WvePCriwfkAwqs28hhxZGygdlZ+wrt3Pp+wQVC8fcc/tJqYZ/NhV/H5bKWMJF6JHEMWAq
lFtM1Wq/9V14H6GOjmi198q94gLa0zgK+5xz6zcz7KsroTJ2UOoF3QgXLLUD0hPQJ8Hr4gyvaLXY
I7/uVMflILkA63+cTyhU88ccuPIZqxOCNNGUaRAIAsPTQlmsHPkOE+jSq36UXim0F9gXbO0onRtb
0U8Z553C0yjG8sxiKKuDiNAh2cc75Rj7qi+5iHz9/5/iMobHIBnggAmON0O7t7T7SwyGrThieDZc
ZSyM0gRJmY3vcb18ADA8whOAeSKBhBlWGp+MjmqXQItQ/X+BkkYXwegwXAemcUB3hBiXjT9R9yVT
Pzagn8Wt6fb5t9iN75ujfjZuy73siDvpZ2Cbdzxmyg2jcyGWWbM5kBq4O9CgJMS0mhBbaseJrDcu
54UExpJGddCNdQcJZnwSx69i+JaNB91wruvIRmC5lsIGlgMJwINKX8zi3N506cMcYVoUZOohiECi
HUD5OapPb9aV4/rUIhy2qG41OC5TjmyhUVVrSgovLIEofX1hW5nci5UxgWSvEBN5H6Q8tLP+o7iL
bOWYP5to2vDSCBztMnAeo3NBLO3huuCtAOxCMGNVg05oUOunqrHHGsHIDMRAPPtvctcYrdyuUOCq
PflYeshe0zpX6PFmMrd8/sUnMPYVUJCZ0BQwMOOBMsyFh+l+spFjxDALQkCOCm296y+kMdYUuFR9
AhhovIRC0W404a2K8q9pLcTeMipof8qSyQJU1i9DIV/HyfRRta4tIBI9JBVAsQ1MgySh13baTlWE
+6QEg7Wh9ZYpZ09hUDlV2D1XbcYzWvT4rykiY4PDIC0TzaBbZAsGOFdpkpI4xLRKoCpZhFuo23Lv
F7vEWGPTFJI0LaH5jVPB7BeeVDnGVwIQScEH0bP8Xd833nVV3PAzFyIZIzUpGeLJEJc72aNRedfs
VES4IndpW3dalk1FpCSsSDUw599OIUA5R2qpNNpDpMjWrHd7NCByFG1jvgCNCCtBzJkVDQHQS9mD
i8k1b6P96EqOskMxMrEow1fn0vb1yg+O/6JKs2WN16KZ0xNQJan1FGscD9qhvB9OCFk8kKd6yQ0Y
f5A2mwEjxaXc5O0sc4BDk+KxGkBnguKmMXJfasDkgN7X62qyaS7Wi2NcTRXFcqyM0BPKIB3Z+SFA
r0P0RgmIgSTPQTHmSVOYSiVZihi4ApBGzgUycAUwasW9dku5Efmh3ua1W61NYaP32VC7SIa0AkgX
9+PvxaEg5xhKaezGHUBCh8clNyKiS2CNy1oo43tElCoTzIqgwLw3cPEoGzcdP5OPXEnUkn+SpMjo
HzNpLxXbzRAIjVJ3NTRkPJi3RWDRIeEcbZczcRGIASzWvONht28q5Uok41ww/5xWWYfFEfVYj0C3
6nZSymso39aSlRTGqDToSyyrEPZ58IqnCukuRJIHE7PWgJza8/IyXGmMZekEETP5JtYkAHOTIEef
2rUTPcgWnZvn9jTxdpAxJqaGNFA1ITT5q3qO3iKYkh+oMqPtr/NDBwOynLBr03ytdpMxJNKYZMWS
4BYMmEfRxchOQmB2yJrVD5ymNPrt1xSSsSVaPMZja2Anu3IGI/FOr4HXZOzq4absf1+3W9d1X2Zb
HhZBrIe0QGIFM5h2oNwNE2989fpiZLbNgeQTlgJGWU9O9d2sgCeQAAwsjc1fato6esSDuOStiLEb
0SC1IKHA5pnmYVCfW8RJ17dsK9wHM8//zAWAL3B6qxyDngEubJLhxgYDbdnoShyj2ANuZqx1jgpe
DWPmNqZsi9QkIMlL4LFgy+wTSEJAuAQLBabK6Km8iXNLfEEVCp2YceaVJ9Ez0ImZ31IMBe693j7A
D+HMhiooOWHKoqVRnmj/hWgQ7JUd3mwU2GBBclE8FYcidXidtptBMQYh/l42s9Oot4sqECPhAk4l
0EADWvB9VF7jHS3AdTtUgCRk0AE+6Ra+WtvkRBC29DuesZbpCj/fR1OTJDA9owTM3EdlxhiamC9Q
4ftqX9+nmGvR7Eyyy2eCdjv6JsgdSsUeetn9glGX+8qXjxEP+mZbCf7+Ctbnx90M7s0E5zB8CX+n
L6piAzrRW47NUfL76t2ypwCOtRKrsnkJ2G1r+yGbiQAagIfVC3WRE+Wb7h+T8U2WH67fq+0wA/Hv
/7ZZYRQtDXAmgzTTMt97jcQqHkuUEzLY9GS3YNyXO+W+bdI/JDIKlqLFgrTFQFV7dMESV9wOtyEg
DKrfFHc7BYCASqx/caU4CqUw7j8lmOgMMyiUrgCOsBfkVyME2I8ehjslB1eQNjtpmh2Bu7HDLKvf
zuiuXzLn+n5vvWwwUiqiL1gDLDBLbtmA56gAXip6CczaV3tU0oPXJbtXWt1C/reTCgzjcPgQt494
JZPxoZqhp/IgwThH+x6c0Kk7YDrM1m6RevIKW90XZ947fvvyrkQyl3cwgYFlJjjjZK94SuwAj8Wp
dsMutgdXctFBMFs0k1Hejsf6KB/6Ax53nM67rVyp9rHVoKG7dBly0XVGHMBlZHsVMHF25bXkmHk0
m1jFMB7hY2eHT7MjnuIf8vcodXmafv2sQUp5+QGBmOtVRV/qAtCXpSy4lcX5qerJTyK1oZUGy4M+
1bd6F2ocJdu8YSC0k0D9IKMVkLlhgONdEtKMiC/E4C4zhNEzI6A2KxXsts4tS27eq5U05l4BJrVO
pAEmMjjThHgF7jQHSKiOZOsvlS9wyoS8tTHhNekTQ1E6rE0Qpkd5KF9RROktGQxli2I2u/96W3XQ
N8L7YwZDxIVljGPeErMRRdDyCs0UWXU0f23G7EUxk5/lNB1kqTsA9NWOS4lzgBv9QJeCmRPUFsD5
lo2CYjK46vZ/8ZNIKK7sDeQJePwkn7f0UhhzgGbbS0AZLHExlJcGI7cZEgKmmNuAyvuj/QQ1GGYc
AdrPYl6GnZg0JiAIfFo/oIn90dO8ivuMpR98GTrQBf0thqXkGftRNfppMrwaLYtoViEqj6OYJ4G5
2u1gdp0p94E3h8G+7fxe5g3Bb/T7XC6C0b1GbzoQU4qGF/7O9ouT/ZB2gg2caN35CwKK99LiLYlR
uVoa07QQI0zLpK9d/yjIvKnHzyHt5YIYNcPIPdw+CXWvAvWxPqqPyrzLNCRUNUyrtZN9/ep+Dp4u
pTF2ohLrJTITYnhz831s3pQOvImATL8uZMPPXUqhV2v1LEFTYNIGBjZtGYUzcGoPCamSM1qC3Vwo
3SZonVpGmBqKx440biPLJwAZ7gDIejRHVCn06s00k7u8XPZNoNlFGgECLn9L8sZPlXZ//WO39l8G
Nx+aGDUTzxn6/6tvlRolXxZ0TnvtNLaW3kdvrVL8BkjOQ1cA2zPUM17wTFWGvYdriUzgkeHNjhQ7
CA+lx2I//aSEIKmNESSgVSMb8i8ozekPXhPIhB0FeChlMVD/GtFbnNaOKjCshC4aNmmPP4pCPUp6
jV2jCo6xCe/6Bm8EWuCT+Njh94hktcN5XynJXGmmR2Z7TA/dXp5QH6bdOQKw/WwDfcQoZEhfOWI/
O+BLsYwxSqZBnwg4S/3OAZuVjb7cb9M7GljhNmce0ABHi95vxGqN41zm7QIoOW9QgWbQu3OChqpG
duVacMKIN0q8dYvRXENk2gYoK2yhH7jFWtcsaeGL2o2AYVZVOisBr7S3uaSVEMYwBUQvYwHksp70
wxxNDJUWdl/5BugkOCmmzwEhDoq27YNRFPzn7wW41d51k1mZaTLBWlTTTkY2EGhbI5EwXn87Amhd
ku+TmJfG2DLra5mMG0n02KR15sxvW3CddTOpXC1bHI4Kfs4bX66McR4ikMsiE4TNfgnTly5fuiG3
2sB08vkt7St7jh+m5FfQRpzpi0310CTZJCC/plmCS5OWloHUpTGgpsEEZGkzIChQk+tVjivZ3MIP
KexwLGLpuQrA3OLHgZi40tC/gtmb5x03nivYwpUU5hZX6MQ1EbNEiI3AqG4D2XfXPVXw/Cmtarig
Cfal8/g0fUsf/2Qa71I4oyUx6RDSFILmtaNsD0sAPFsFNLkqx19unxeIcUUNkLtEZVxQ12HYC4wt
CAEqjIsAMwfjjH7ZtI/X1XH7wD7EMH5HLiNIbxC2i+p4ly4CRgUShUd0+w8H9iGFUb7AnHJFmbBn
g1g8xDHotcb2uWwBUDaYMZ4kffRNAMmClZiTHWjjg4ru4ijKj5I+2iooLjC7CZwOHemjVHoYDAFQ
zorXTIDPur4bm+YNmGagyJJk9VOVc6knRShRKvNn4Ubq4AKR/SCJaoviYi8KxwdumriVMCYgEjMt
KtGzaYB/WXTLbnQCc3SnKBrcJk7djsS3Gcbd7S7jZuro/fjk+1eSGd3C2IZZJpOGJ9OJ4tXFh+WG
0uNpu3+BcEuvwydZhoHZbgpb9+mBXSvNgv5SBJegTlk80f0fUiPtw5T/Td8X3bVr8qjCrxxHX4C5
p1Mxnq8aewkv0UANbNCNHgA6v7+uLBsFJVgCUwY7GP4hnwYkQzw6eqQDDRRcLPDxHOpDRJHwZoxb
/Ksy56ZJWMljLE/ehoIO9iHTk/3RFcVb5STtAFtj9Z7xY1EOYHk+gFqK8w7d3E/EwHD6gNBGOHy5
n4QGG2AcMb1GAeHNoYHBSwf0ehQvnN3c9Itg9zZF8C4AzoFRSlQZ26jGtJ7fT5hdm0FaUyQBihbV
MVaAndYFoAVXKmSvwxEUHe0TR/zmnViJZwxhl5NhWpq28EdbtxAPW9KOUD/iVj4vWb35XlVEWQVc
IxCmVRYUFkAkJiirSh1p3RkVC2LXvvEV5PEUSUcBBlXDQ4Xd0py1QMbUyKTKUsTbOtgXCHjm2302
mDYozjkJp81czFoOc4YDrQoKLcJrmq9GeG1Ht4Al2wNfANWH6we25bjAyId+Ipk2t7L5EXDzGJWJ
5iKvmssDaFRSy2ik+A/CmZUQNjsC2iuiZI2BG9f/0AAWPKB8cX0ZGzUkHUNxmKwXsQokuZktWxIh
kRBu4n4ZnbITR+kb1B1dZRMFvRLiYyGKKJlowvCoJ+LokApTdVqLil4TITG9jCn4mMB92C97o1Uc
WU8eQIB2qCmvmpgmtpml95Iu+JFQOte/fFOnVh/OXBilXEIBqU7dM+rGafvZHea3WuL2CNBwmLXn
CqDudXhlIDqzzYSNQsDKkpsGyFzJIT3WdmnPd3TuCDx28Fe8BN+mWiEBDoQrAjymT4BMY1FF4Qw0
mSgbfwyyepeLBsei0hP9tKJ3yEYJgKVgHL60qOjUX0qlHPDUR0a/OY2iH0ePs/Irln5ePyGeIOaE
EvCPiXUcRACfRO+S9lCpiyV/aWoriXgtppvKoGiGgdwvBUqm/7/yunE6iHmgx+B/V+Nj3SUvQ1l5
WoFZpetL2vS5MJq4KYBhBs8Gs3mTEdRSBNCNd6jd8YYWS8C/tqfKwId93txAEC0QhIK6ZrB8C3In
tnGoQMXT4GYpHtKoceoO+Qq8es2FB5C8qXkrYayNVrNMyuck8NQJSKP9b7Hl4gFsxWLKSgSzeVkB
dEj0pRheBsrMPiU7ExmJsBGsYbqtNKdNRCt713w/bn2icIprmzqiE8SdoDAFIhm96SsdQVsfQnsV
et+JL0LzhAEmS+QxRW2f2IcMuskrGUHcSmZejIaXDs9EyV0SvhTSXlNzpxV4oEm89TA6r5kpgDgz
aEdBwImq3Zr1j6n/wdH3TfO32jRGK1Qpa5exgj0qTn+1QubP4TMQ6TA6BcaU7wpvYGoDqgL+aCWQ
0ZFEiEVQQpXwR2n4s4z6ylUC3dYm5RSBWiyNhmOdwWJlpS2m+fc+aN9kIQAJabGbpOrQjBNHa7av
xceJMkZMz0N9iTJsABm6H+Dv/NUKocvZZJ4MJsYdyID+ERUnSe4nR3JMQKt4gUPD6q5wS6Bpq3uB
U3LliCRMxVUKyyQFkYQBPubxnGc6AOhS7/qyNl/dq6NkJ4Pl2ignScPW5cidoZqtONUtUAmAlI/q
cun90FBYLp0Kj/DSLgBh3FnJmTeqyLkkbFlwmORQbAZcelFq0MSLofQ42+US55pQJfjkUj+UljCm
JZKzKU9rvMQm8yApkjMryE3KmDqad9oEalaOB98O4FfyGDMTx0Oh6TOe7hoGvmV7wXPPDRzlTJt9
otnm1x25EhljM4MmEpTvqoFpaOKLbxTIxHDkR9C22MaR7/m2/exqhYzdqdNcVLoO5zb75JDL59zN
feNE466yPfMBxHlqwlidsQAHbWXEkDEBZ6gurWbC6GLCfXltekBDApCkDk4zU2eu3Vw1pMTD6z0b
ofmSA7AOYL657427/yYbsbkuMKeBekpG7zz7qK3kAbibgxL5jYQ6A8ZbRfKQoC35+k3f1g4DaQiw
kaJHhX1Q9i0AMRYJxZzBU71CtpXWro5glnRVewFz0a/Cj79zRG69l5WVSEZBer3F8A0W5w014PPE
c4iWZJTdTd9AIMZrgd7cRnC6aHgDiPjD3O9FQxJpXiBM13+JsV+nb33M8TM8EcyVRitTqVVgi/CW
+VeZDnanHIZqdK/v2qZJRvodw8IglCcau5BabqtO7yrTK1uwlcRfqrACrR4wkJYZWCkIz9XXGqyy
8wzumsgTZXdQRaubX8wIOVDQA+cvqQgK4nK2al4VfatAiz4A3HkdcHLIazFeUBfEuYiGFtu7FFaD
ImTwhtFNO0sstEFhWJu2xKB5j7Ywl7JTGs+TO2F+ntcKRBXn0pYb6HjAe1hFsQKBPj2oVQhXCN1C
MjXLfaGIQIIiOCBE8VtDR2/CMP2+fh6fDx2yVBNqjOcE3t+MrG4GkWIXI1mIwQF5bPZ1HCGt7F8X
8tk5QQgo27CjsDi4oZcL6pN8SHOjSf0+iG6FCr242WmJVBRidJtM34Weo2SfQ4sLeayNSw1wDoF2
S/fkUbA0TMO16fP1FW1um47OFICLYftYq5anRhdlTS94WSzvh/gN/RCvcz8416VsjALRheiiRgwN
QSlr1QxhLhNBE3O/dbVDg1HTc3yD7g6AjwSn6YHcxifjdkZr3Lz7gzrxpWjGuqG9elJRRQMAx6Nx
TwfHuh2aEjSwOBbo5W2K/27AIQ/dwiLlnZA/2YVw7BKtDAaUYe4XD/0+4HNRHohlWJKLnmHuHdtU
yZU4xtiBm1hMSlRBvHEurFoSgcG2m5bftTI5VdLZgcrzUJs6uRLIXLRRipC/NbCfQqLcD3mgWnhv
c3ootmUA7BMvTBVg6kxVkGRBp2Qa7pmIlH+qjl+FZvjvc030nMAMLGPi0SRs1rE1myLIlyT1p1H6
sZQ1Zi3H/FRNql+27Wleythqw/y1rTDrWqvBHYzLL02XOBZFoSbjk438+Aw2L6kWcSU1bY2pTwz/
7aO06+1maJ/FLCptQ65+D72+17IakDkdOivaqT2C9Vl0MAeMoLENQN1Td3tdqN7ScTJsvH8EN+qq
2SFlmdpDCFyoVvmllB3Y4yaQlSN8KYgthMWuHwbTCgc0c4lzaWURag7FfOg61TXaxVODsfT1osys
VDBfwjq4jcoYb3DUtTim4XOx4OIc3hPRKyeRjJEiK2mU+oM8Sa6qlt+KCq14qNccQYFyo03En6T6
oRb6wAmT6YkjfkvVaB2dsiDp+MvEI4UhTJi+RdccIFIn7x3majpTarcJ3JSKHc1/1HqIeiSdr5Aw
VkC57Rg3Ik1S0heB5ilTeYpHcQdiRUCNeKLGe7PRYJvVLgxhArGcqMBs0an1WG2uKSaxLCR57itt
eE5nMLjVQPJLYm+UdNC5tg5nN+luXZPHriwXo6YS+hxNOaOrntrnCfAMxBI92NrnElTKnOuz0XyE
rfxYIDsQH46DGMhxmfvExz1dnmgWUbfzffJgHmTMCvLHwbaCGhUA5YDglw3sKmP/pB5VtC4wcGEp
IFgu25p4JHXlkvr1+mZuCUJaFMlKDXjdn6DmgX4fFGOn5b4+/daBcy9m1mTcBX3LS8RuHdpaEKMk
TaaqiTJI1DmPyCwk8MryXY1xGzpRqt5xQR63lHItj1GSPFKFOS9j0BA57W/pSwKMKgB1G474GDyi
Xdzr3Nkxds2ZpyzvmRhWO/Gq0uBRcHgqGxZXEZB9xZ7kEBz4Gub8NQx0g1zUB7ET3jyAEXkRAby0
rx14BZsyU+Di3Ixeepe55p6cgaj+0H0VTo0TnTvQAy13wkn/OvAwlbdcwuoz2embDKPbIXyigeJw
4Pc+5oj9et/xa5dbsd9aDuNlS4QpxpAD7Fj0z+A6Ope+lcwPUY5RVMmmg07JsAe41HWt3jz8jzNg
J2+0qQVfD96HoJypbR1tHzN6B5CqJtE3Pd1fl7W1QMSc+DVFVXWw3Fxav7lM2ywRET7Xxk0x19ZU
YQ4DLSvXpWzU/VBTWImhLmZlZHMBxLhxLxteoiSx32bVBIFxa7dynt6NeooJukbV7UkDv/tIFGus
KrsJSP9UylGMGm5aOWCifWlKpdgtKUB1hPRAQspTEg2eOdSSLTVyAWdevMZN//X612/5v/XHM+as
IXIBFjRV85ZSOnVS7qoTL1WzdeRrEUwEjo5+LUDjCBKH6a9FOZvVDqQ6ThPgoQYjcH05W0ZTl0QF
DCkYvfxEUxxOIFAPMfWFZGz1a+zR8GMO5aMgmhj/D2oeagmaiDcc3loezVKtzr7txG5olRGJWR0t
UHnfS25MktzV6zIA+h8oqXrhpioFJ5VSfEsm1lYZ4QE0S2BWGdW4c6qutjF/ILqRPDv9NB9qMzbO
eQ0InrmEcQqXRzkbXBR7vqRSto+N/FXrAhXDuuEenR57PQCOowCA1OTnMEpnMcNYKBH8IRfBelDd
iqJ6RsU5CPBzTXdamsaeo/AkVopXEbQHZ8kx6sqTkQ122QtWP09gOYqcoZL3bf8zRf4uqgRLD2qf
GN9IrB7b8XvSz7aSg6U4UkHDcq+H30ex27Vi9gAkk7NQFTdyA5zS4BQ0w7HNkBOZBmuszSMKLX6u
JJHTjiByyavSUsKf2gzM7Lh+EMD3FC8AV1tySwvI/5F2XVty40ryi3gOSdC+0pZro3ZS6wVHrZbo
vQPw9Rvsmb2qZnGLs3OfNdNZBBKJRGZkxAEwMjcfICVqJw5kbpyuY8cqfWPNMUu/DCbo5wYAyqsv
BthhCTP8hqlOgslNLqHmaKoOGfWbvGO7qVfdSpVdM33h/c8kfRtFed9VfVBYVZAJ+lAU91kWORO7
lRPEo+aX0kDgL5mcVut+1Sy+IdNt0iqOBc5PvVD8CSWdgRInKkGOUj+1UezTqtrVFvOG9rmxpmNt
jAfQDXlpojmNxI+mnj52KkKqSB0p75x+pDe6qA+KqvpdCSbR4mc5tm5eoUAjoTQ0+qrNvGoAvbCK
MjQ0i0qz8iRZB8VP4tv8tdZrp7CfyqrZ5Vjb0YS6Yds5lvpSlW869rFlsouO/4FALFVCAbYDKL+z
IPwh8YPCbqccIDw7+TGx3QjeEXB4M0dS7+XI8KdBPvTDe45Vn0Tmqhz42QkyXWRAcwGcnRQEOInm
jWTE8e28Ucs9qpUPQPWfSP+iR+qD1eaHoeYne4K+V+cz094PZXSKje4+6mMAVyS3TJFia6c6pxAR
tJwSlLu5AXBe3T8Co+RorRqO+Z1I+lM6th7vGm/A5LgD1gvfTB7lqXBpnfotqzzZ4rdTVkOD+cGm
Y+MSKQZB5NQGBtw2QQ/bsUoQJFZw1S4a7+Ih9hjIJM14tL0aw+/7huhOO1ag2ZuA1DVTiK7GVX6E
At/tqFbihdEi3fHCroNWV8cQ5XuyU2zuVgzKO/mY4jwnO6F1o2dAGchRBTCOmGAdTvKQmA4pi1/K
aN1hLA8Vt1F+FZh0FJOl+4JXENuClaJTjvoQY3gsycO0ryJPU1CmA8+gHml3QwPdtAEM55qUIyAo
2bFItSdzfrM1enYP9ZPY5VYf5LwRTscyI/UGOTe/yEz/EeG/2lc4G7spngaf6on43RY8ifC6ap8Z
Fa9xP+ke02rPSCxPV6Vnw+o9O6KHekxOHerBUDhzaMN+MWCA1VFWnERPPaUBJU5b905CkztTaQLL
zk7CFl6BRU2y7FvMM5cqzWtvV8JJBpt4tpK+5fqANFYS4EYBi7Kc32HW+c1iUX0TY9b3xcwANMq6
PlC76Y5S3fJTVpdulEt7RWrcWsle0rz36158tXMpBCNQkEQ6+Ir6W3Vs34ZBfcPYRQKtt97PSfGo
JtK9qubPeTP6OZ2C0rTvKgXNzgitlrL2Bih+OBavc0xIgO67ympADC3Tlc38PapyPyL1zoau+SQL
fzSTnRrld5Ecc4/UupOmOCRJQBGwSMUPUaEHfSP9MJVCArcBO8UT2XeF7ct4bXcD81iiSS5QHMKR
WfVUSerOaiH40OvmHFufsqK8SfPke8vYiz2yd6EOO53lHoYMU5e30uCQNNsL3j9WWvmTS0nvSp3+
Tc1iIOkq/IziJzxoF7MCQuHyvqjHlziyw7QroeMmf+ccYcBWDNuhUe4rHWoLdtJ4KBd9RfPrq9bT
H2lm72NTyO4w0NrRyv5R4lAlnsZXpCIZ1EHLO1HKtyOvj10K8TY24npJd9nU3bc6CKnVzOuL9qbT
axxXcN6YBdlT2wrbKYlu9GHIdhGYR8YBMsZl3f5uWGO6GE/iCCJUQuFcGXyTVplHFWVwmra6hRCh
5EplKgVNATW1UUZzzhQWfK7AnVLpXj80T2VLKq+sqBTIVZme7FYZQ0AfTSdm9Bdy3yDP+ZNt1JXX
JKDRyGztFoNX2l3fl3c25AZDUnTfJ1V+zbX2qCUVyoJdKT9lchzUakXCOpItHyMYP1O7/JJFIMkb
qGzjhuxxdY0VNk9DtMzaZ5NO7/HU9q5o1MDM699cIgyhpyh8mxr7iMXUTerpjnPqS5HwBSpabtdK
eIVY4sv1HGg1J1FlA+RLuqIoS3UGIyLg9ys0FHT00ZMKQHXJczXWOCmAmQ3v142ttBeR/Z5Zm3/N
eQY02lmNFSjxApdB19M5iV9/FQfh88d/gEFeK3eeW1u8VS2jLUY2zu8FA2zKUeunojzqpPsuF8Nd
YoEyQJaa+6ygXqf1ftfoLVy+uOe1tM91IEgobgpS31pR5OU03uqkba384mUrSIyJibIuQxO8NCDX
Dgbp1wgFPVBHzOQ+XX2Qj7k7QXAFY8IbtZfVx86ffVgWEhs+qLFudRh0G5F1lgdceW7TZ+717V7N
rzFdjR6LqtkYA/i822U7qNI0AP6fWpAItxu/rJMHVLtDLW3966bWt/qPqcWzSpYbEF2NGAVtxxnI
Ac6Y5g21Uk9pb3n0niTTv1rAP/YWL6EaJYtMU1CV0xVQK0LND7omffl8/aNW+rvzcfljZfEYGpiQ
uG5imxrul2BxPQxh9N3ySgtSByCOBfW5t8VLMC/UsuyB4RP0KVGaMtRluXGS5DSXKzzxJlJCIKb1
Mnnrqy5byPiqPyaWztdJcdG2OqqoKmbxDvZx1pFH0maH+S4Ltuo480Zc+Z5lxbjOIWhKGszTlEK5
ZaZADOhDAu2uja2a327X7CzedrVFRV7ixIH3KX8i4Ei1QRCS3IOK0tsmyV89WGcruDhYVVPaKovM
IkSGcWANrj4k72njm2O8UYHZsrQ4VwxYTqDI58+STS8f77PKcvEc8ln3srGAWxs1//vZ1VCq7aiT
DIXFv0c03VYP54lUCBw8zVDyecQBTALXra7GYIIRByhTGhi2WsTgnKJQ2mTmLOFVnYYmPU6sKRwr
L5D4QwrW6cD25lw3uXrAzooOi72LZRvawhKCYiGYm8UmGkcbS7m6kmcWFnuW2x3vhEBJoereJgkc
05qOHM32/7vvWOxXbCYI+TEKgmKUvhrAAbuTDa3R60ZWgBOIFUAnYDoE6nZk2URP9HgwKZ3RqQMu
wckVwQzeAVSCvLE3+yFzQa/spjpOmg5JQ8gKPl3/ASu4yE8/YNlV10a8g4wos9GhrfcoPkPdw/bV
faR4M/nx7JZABdf/Ao752eyi3Nox2+psCY6pK+A+ln3gcl91sIZ3XvJUYWYr9/lR2vrW2fUuYtif
xTYXMYyxAkweMgIzUCiAt3Vub9xIrhghIQQxARDQiK2C4rqr/md7lxmCVDXaFAMGEOTU+ClR60mX
2LOm0o0kd3MXF0eCQ8kbsxSAXbIAk6MQa8I4AfiL6CHZ86B1lJv4IJ0qtjUXM//ZywU1VVykJlrH
S8CEhSqdJYRiQAHhRHKXJI4K/kH9Qa9dzT7MqDq+l3dboh7ri/rH6iLtNeVp6KsCLqt0ht8Xv6Xx
bZCyrZO59W2L0ElLTY5sDmdJsuEtxpPLk0Bp5Iks/lGw/huAW4FC+VPKwcEWyztpqt6ZCmkurf2V
Z+ke6ir3PV6ajskoqhnULvwac2YoErxY4AKSMW3gdT2Kf1m/gRdYf4Qgu/l7V5YYXJHmQ5llI5rI
gRJornkUR3AZog/IIDnrmPvrEWR1N/6k2ks0S4lnW9FgmiTowFylj78l8iqyjYivrqa/xAQSUFFl
DCXOP+Ls8mxAbsAVgWaVDE226tDdNAcBLhT7ORmdZK/fSg9DGAcaCIkz6A0E1G9D6JIB0iWc4dDs
xmCLKmU9dQWmZe5Ya8DeLq45azLTNEIijsKp8cxa+aHW4rvC7HaERMltobBjq6EIno/Gjd1q9yWE
gEFxwl/VKA2ubwAC2NoxPPsti9MPgo1JbgdehLbdvGhon6tdo3y3UdFAs6R0CR0xANECEVG2CZ7f
0bRryfg+purvXKF3ZLCFb9eYlJXML7GYbg0BEfKmZy85Hzo/HlCpyACXl4vIpdRKUI4dMSRuT27B
c+EOMeq6o97IborNcwxMTOHhB4Rdi6LxiMlHPwfhSI/xI1fWkztmNiQ0h/aU8uSdViLUUQ7YGQmL
/YJEDQr/LaANZv4tbmXi8iwmkQNSFIj+KZhVNshTbUJvpKM1yG/LKcTqo6oiUE2MdyJBpY0gu3f1
rv+hEo7CoQJ0U5UPz53MimBotBPH8LGXqQ0CYjp9lzCP4zRG9EjFUDgS4dZuKi2CKl/pakJvvCiT
dwkBq6BIdg3gM64mYaC4Sl4Fad9Gi+duN/LSRc3tu8X6d9ZG9QFdpAOxs32PknPXVbd5Kjwm9b4Z
Me5UbW6g2qvedwV3dZ0CtG6ThzHOniq9u4tLEpaqBbP5jajjJ13uHjM9wyQu6tJlBK5+DpZSp6VN
5EQM9RRdSdhNpdaFMw0oUleS+R0zg28YOgXXSTIqzoRKHYjGVJCZ6g8a6tYam0Igd/GX8LOSAQUc
A9WXtkiejJiGnVzv9cQSe62N8Vmt4ll9kns2bwB4qeEO1313hXAeecCZ6y4OtsS0pJbnDuiMkUDf
wfrNYk9AWSwA8Tw207dvkqdZzTl9UD0VWsvNrBK1kSXPofziGjv7Ecbn6KInndmArqAI6U0Lhs3+
OAT24R/QqG/ZWVSHRCJBWlnCW828K5/Ke36rH+3sSbxlYYPIpXpoYkWKI8eOussezf1/+5nLe1OS
61GgGBzOzM6grr4hYQcVrGHjSfUx6He5nACryXNjXl7OGmpgkkjlue04YaDHY56KlhJUSsRtiYSA
Sp7yfc4MVPWfzBOsvr0xfPi37aWgji4QK4bZdg4N4b9Z05DLzvDtDNfChveuJpRgUwJ5NVBzYHX5
7DgJz6emSkFmNul27pFMf8zRqHMohUBlzuODlaMHrqeMOYZhHog1+p1pgnpBivbZWPlJAa0AwSik
4HP10BfCPEgdR6G0cuM8vwfh7c+uo3nAEWcer//01QvV0NEXBg0NgMKL7EbqNJSzBCovRhk7Izgw
WfeoUNRx697X6UkvlY3BoJU7igBTa0Kv1pr5kRb3pUwsaSwmAW4G9EvngZkC5EE0/ZFrD0W8NV27
krsRYmBeEzBeS7eXLDtDX6L20yFDTDnxuuKHEGLjlTvv7MLHP1lYPCXkyWoGNMwwcNE9ROSYWXe2
/vX6FmHmes2IiXkDU8VoIQbrP7sXeAd7MWZ4PRhV+RhxDsyTbtyxMj3KcU39KDdf9db2RjC3gDMU
6qcC6Cs6AOqok+90LH7nheUQRardSUvDQu/e66GsD2qVeJlZ7RllLf4/dtsRjuuklApHVXAfceUA
suW3WqixB0JFzORQdJsM60m25ONogN0xS8m+H1BabVUNN2an/LS0/gVvgbtiStRjxDUXZEDg4MDQ
rP3cRPZ3WQNOqOCR203CG4r6rsoqtybWd4XWtyS3hFtJna83xhdoVu1Tm+87bdxJSRNmnI8uq4vI
gfSlL1jys9MKHT1n63vGM49PKE6WbeVIrLijSXZS6qZ1bHPAm73FXCsBaisfG1x5qUsEkgnadrdo
Rv5KSO03aSk5aDkGtgXlWFL/gkxh7heZDPXTTJdPgIeeirwo5wH5yDfstkUROz2h1+1VqXnLbSXI
La1yIjWNXFPYUHwbdbSFIREQyAOallpc/0BC5ova3qEabqNzRVwdNRg0OyH9YBJ8W5ejC9JhRZre
n8bYt7KTjFK1Pe1oDgzrk1IFrfFVqm9LldwwUMooen5IOA26PG8d9CwheSrFT5i8i1ybSxgn0ISD
YAJQspY8joDJuh3mDqAX233hVhQSpcJNG79YUe7hiRPEvZJ611139XScOe7iQs0q3gABgtrJqJ6y
8mXuuSuV6l43snrIrRldDnLzmTVpcTq0AXjVrCrDon2jAknRuPWQWrlMiKHr4HNTwFV5QaHeWnVM
6nGGwx7mGf3kwO//4pP5ByIdK8hfVH9ACGxZKtj5ltPztVlMtm0DKc91djfkGvcHJZvcwdCOkhnJ
0BpLvlt4ZseWLBwi94V/fTVXHjQ2ASpWBzsAJnkQoj8vp91iYoFkGqoGUNvtn8b3mZLAeu99A0Q+
oNneatFcJkOf7S18RJtMo+sTEoWUND6bKiTFgxMb0jGPvzXFXSS9Vebrxjde+uVnm4sEjBoxwcxt
gWgQzFPHuaemR9vtIKlEj/2N9FQd8Sx42jA6XwWfr4rZKIajwEQMvqAlfr8pITqh2NK8sDSswPrr
W3v+nn/oJSAYbiUlK8//z/YWV1NtirpJeNl8wI7nj9QkZ+ZcNA8zAtjcAmiur+mfz1tc7Aba0LJN
myq0E9mBkGyEZ2IdPV5fxMuzPn8TDvvHGMll16aL0kI34Zx6pztx+d5tDRetf8V/DCx7NoB+RDzG
UG+YQ1yAlwAB6aesUTayhtmnL13hj5VF1TMXcdxoKVwhNqeDrE7PZSFuB0uC/k4T/lcr9uElZxWT
mmtNpiZxHJKk8kS8g374xsesOhpyX/Mj3b7MIXFB95gIxAme1cJlhunr6udcNO6B6QKhb7zFj7ca
ooBdxcipiabWhV5eXpdFXApVwjjopKIQNE+z/+SRP3gykm+Iom3FqDWvAE2qMo81GirE3z/HRAMc
aXJWYXSQTPquA2lZNkpeA7jY9b1a0XtDonpmZxELgb0pEqvFh3W+EtSveOZDdM3tjxzgE6fZoz4D
BlkoTExb80sf7cGlR55bXkRE4EDSknTGX3tY7KJDy1H4V6DpIO3jfiMt+D+sWTKIgUAAZy1Jb/pK
zwEiGhN4TE2dOmA7GsxvwaLG5v3/y8Tzov4xtoiDMmSSO4LaTsi1oyzdkuqrLG8VwC8z9M82FsEv
pRbNmIK4pIVAcKs+CK8ArgnnCTfisjA+DNrGud5cwzlUnh3sdCp5InI5+gjvbK847Mjvmr11nHZb
wwlrVzSEKTE5+1HfXz7kq0mtE6ZhuyTzJitb16SdI7TRkcVX3NB9dNeOW7WD1QUFdxBeiJp9yfYa
lxGjrdD/8sc0vs8heKXcdp4AqOou8yLP3trC2Q0uToClqzjlGGW/YGRtCyKiTIGbzAMfRXGY9ZoS
t53mfj33pt2/0BD7eJX+x+DCL1uwNCVqC4PMao5mBE3eagQUtQlkk9+k0eh1tHDxmjlMkXXCXwE3
Fqu2Is5lavv5RywcN1cnjA1zrPP81X+8qAXT3pYXrYftsxVeeGyHVkeP+Boh6+K+BFY4jCUptwOy
LmNEZS93i41aw2rYBmeTBjIE45ITFmy+eNNApTckxNd5dsCJrAdlg3h2/fr7Y2XJCdsYtVaKPgUW
PIQyDuSxK7fddZ4UFgEGKXN3iwNoLQfSz+wtkgeQmVc9zW3kQKCEVSGjIW2pYX5kORdnwVZlsM+B
jQB4gc+xRYHeUd6zjxs92g3huLNv4l3rlu4W++K6TyA7UEAwOdNQLW7W3ExpYhEz+g+jXpFB/4W5
zb74CZcI6a+NK3bV4c8MLq5YTGEnJbem/3X4WeV3Dpv/yOFX/e/M1mIZczaZphQhRP/t8LnnVK5x
Yi4u1hQ0KljQf+XyZyYXtV3ElCJubBqFUWf/1Arzq2SDMTulGydr3enP7Cwe3Z3UQsxvwNGaMxU0
IaB3f+TvkACdaZvEJm3dlr3l+Be07cpYDPCTFDrQojk0kD+UH2fGhqaBTJCyxSi50klHYEQ1F/cP
+E8vRAn7oo4ijKM0cMwPJnUoXpkURmdOGgOUSew11pzNg7d27RmySmyFgAgVCdnng5dNE7D40hyx
MoAT6ugInSugxnqn5XeYUW3dbeDYWjg5N7m4hozRRGIPiuSwTVkI0tx7Zoj764du7RwY8kwyRzAj
esG80SXc6KGOEYUDGZ2sOPaQOEpYcN3I+nf8x8jSQ1ITAPqpnd9U5M2eyqAe2g2n3/iMpQxnlI3A
5qczs3kDlHo9PcW55kHVx7/+IerqlyDw6jZKWqg4zb/jLLPLzVHW4wJhA8pvT5gA8QpWontJg2jU
vDLt95KoH9o8vcvy7H4Uqh+p6o1aYWjUIl81mT3VfRJEeXM7giiAdMCmC3tvytXRGnlgdvnRFvEG
u8xqNmro6PHgIYhX0kecP//NkclAFYywOrlKMOcRdM/v7FDcTDt7IzdcezzDjay5/z+/ORdRVUZP
vbeh3xWKSGBAwanF3sYQm5p9u74P899ZXoKGaQLU+0GYvbwEMbJYSF3bV2FhGrekGU9sspHOj9oj
5W3t2A2zNrKxVQezQMxpAQc2L+TnjZdGnoBUoa3CSD9KpYKjkrqU/bz+WVtGFhfg2CtVjyyzCrv2
faKtY0EzaSwfNoysW9EsXTMNDXzbi7wS43+krTTEaztJXqDMCwLnajdM5U7t4+cMycsIMqWcxLtI
tdCulodfFZHflZ4dhx7/MJHkIR/QGeK6huL5eKAkcSMJk38lPwFh/QihR7CzGPfjMGBiQMck4HRA
fx9DpcVTXmXQW8mDlpYCVXWOnndsyK5FWyB9B167Zt58IXFxo8jJfUunVwVQgTLJj3mjouqenQac
OTuvEnfKm6Avom9jLB5SWu+i1gI8T5OetQHD56AK9WVah9eXbs3tTHBZoYsI/pmLk8QlGzRFLIvD
mt8mmNwh4l5po6PaCc9qB++6sdWKgwnqHtQ0UMG5YJ6SjTjGEyyPP2o3MYiIUOyVwC4CeP7HW/Io
Y77Rl/ZbecpajEPvbVbS0tHzW8KvyxocrSBVbABVmYI+Rqs73iK7X80ZQNkKliWTIEwsL1OtjM0q
VmFD/wta6AL+AgVe1w61HQUga2Mt113+j7nFRZq2A40MXYHLN5ZL1W9jCwJQzFBd37E5gbuISmcf
tThYKisgI1RXTThU0y5B+R9UD/Z9XUO2By3lxm+Gfp+byeZQ74bZeT/P4juLqJWLDHdSlTenno17
QNspiHS6rdrQmmOcb9oiBlblRHMmo16ZtpILiEyX2hsruEKPMXPo/NmoRQRUO9JmNl77oXLHAkjI
tHvQ5HmJSzB++417s5bolojr1lct7qwiiuOU0PmY2fqNFssvqVluaddsftci94+aDC1hA64BHPQs
4AmmwbfyKzsoB8WdoTMQlNE2CIO2fH7xDLBLoMdp1VUhzf0u/d03gGTJG3fJWkA8264lMnnU9KLK
4roJgTk7NEWGQdZ0p2mJp2Ql2sZN7l4/YSu4lU/+YS6S8CalaNVYWMcY8itjCSpKTQcPBvjqXnEl
eHP2b75jAFd4ZKMxteYmIEoHAhy8DJcUwnaEfkAzwE3MjAG1W+2ifgsivG4C17IM/hsweyw+LpY0
kgIl2IRCAb8RZvsks95qBW3ZWETCJM0jXXCc4dEix0TUYZIo/8LxQDEIAj3dUhRUdz7HI4Xzxp6a
Mg6n/lnLb9vqhW7hKdd8+8zE0u9Ii+1o5rfYQEy30u1fZWb8ljbVflZfmud2FjtiTpOGThEu/B4E
LIBj3gd/CmNy76KZ5m0xICnz8ixvkXObix0aJ+AQuY0zNafrACA/s6C4nQs9jTf6sgfNuX17CxQD
Jg22ylerxaVz24sbLAavlyZVSRxGJfkKnGS553kPBgVrJ5ntIaeK1xjd4EWEHFo9/rlxuFd98096
tYQpN6khVHVCm00Ly6f2Hsx37ASJEY9CRVrexY2DKJkoWyFlXs+L9T6zurhyqFSU+ThbTSFA27k5
hqq94XWmZW1DlbpbdYS1kHmWQ34QdJzd1taQKX2ScpCV2dOx7J4KMjlF2YWqkTjKv+nJnhtbXDtV
R7O6LdM4bMwJFBT0icfZbmPXZp+4tn6L414xQgCow/oBh/ykeLjZgOmuHSWcq6xW5KTft/hZVrPH
s89adoKNnlRkimByll2fBQTTGO3zEdljBXW7zexxtRJ6bm8ZBkBTMNj9xycCro12Pftq3ra+5URu
+QXyaV+vL+nGOfj4/DMXafUp1kUuqlDqXS0FwkOoznUL6yv4J8dfrmBlVYagE2oCgJx/w3zRA5Lx
HTq6d01L/aZvT0oiY6qouG8t/spM3csSKoLrP2L1M89+w2JVu5Qys+UoFoB4RUyJQ6Ut+NF8dC9c
88zCIpRC+sviFaRlQ4WbP1qNZZ7E7ftcFJYHVt/w+uesxm2ANXWL2AA8LUtDSjVyQLqRmszzDzNr
Z+9DZ2q3NUy6umpnZhbhSpjgRKVjFIdcLpzBfk75l+vfsbpoZwbmAHbmfQ1VhghTNSjWKeo+MUkY
QRzGnqxX8BdsLNnWtyzC09T3UoeHYBO2qqP34igMtlEX3PqYRXAyBswqlAl6aIrdgSzDwoCg4UY0
vcuV4Pqyrab4OCH/u/9LWDNPM5pZKj5mDGYmf7DM7A2Qtf01P1oE+Y39tGFxNfLC2eaxRB3408UB
6uUG1TEV5aKSoFeHaYtaFX7LGXQx5S90epQtMOxgUqLpsoOJkNxl0K039I1NXF1iXVaIBfJYMJQu
XoUyberBZigbWexm7E4qgXgWc2ywiP2bz9UJMESqBl3OJTx51AC7oxGSsRmk1aHlFfSAcUKPAirj
iZv6w45sBZDVM31mcnbgs7MgSaPc9lABDJvitquYSzBzEnPzQYVlddyDccNrB7Jxo64tqAXGRh27
CpDhRX1uAslKZcBn26ZjjlCtRzuJfmEswLGnZIsfYS2ThlIS6lkEHcULuMeQVNNUzXeNZfYBDiOq
I6qjAFx1ffO2zCwiMfhcxjhP8XpCUc7lRPXruHPqaNhI5lYCCrTw8IBCt3L2xsWJyEmWFMUHgJYF
Ut04PN4Cla9V06Fzi+KYYaD6DMz3Z5eozCFnwmI1jjkN5xE3cNfOiKr2AFziFj+pOq/L4gaDt4MO
cMb6w/MXh6sArNRWAXINNWu8yXXQno99SMfeTQfdH4tkLxQ7LBr9UA/UjdXpyHi9L4fkpEkAw5r8
N8qLTp0MgQbV+K5SHdDO+KaEDGY0tgALK4cF5WSQJ9vwWbIybhcZ3AZhSUjbN038iJUTjfaNEjkt
CSkNpHYzIqxstwkGXOiUzsVYexl6gLuP2j6NtMB4bl6sQ4yGXPUMg9ajiUZg+UW63yokriVOEBFC
9xH9FFzyy2nhzLQbSRO9FjS+elC80qOpkx/n5moVSPfGw/Vjs/KB6LD/hXoxAdZebD+3zNFiCria
lFhTIXxYuEUib/Kpzjf6wsmQs6CdZQFXcDn3YYwNZRGmzIPMYvtRFYcChPwuGznGTjizb1owPjql
CfqmpPZRFH6eqvhNS6IJ4twpssYIWJy49qtMeWcj+Pmvr8FazQe9CkLAKAtF9IszINQCrTiL6QEP
B58EyhP/MnofsuFpQPdzp5l7Kf8H0g9rz/9PludIfRb+WV2ZTVEK6FqczG94+35pXPqKhwbGpqkj
foxhnDnqRvVkLY/4ZHSRf5VdjFEJHUbnPHJmgXSF5g6ogvZOxgNo/oJ1zkvTjURpJUBbAIJC3GwW
vYYoweJT4YYVjbkeaOOpmR4jYP20DTTOhollgiSX2VTHCvaxAHFZmSsOyX+TamtccX3T/nyJvgjQ
6jiCsJLJdjAZJDSypHZVlmI0hehQmK+Gm1SvVU/WtBvGx9Hps2lH0u7A5vma3oqPbUq42xRiI0ta
IV1FfDr7WYsbkPZCUVIh4yjnLmRt/PROfQbsqXKzX4hY8QuDYAquxh2mUjAJjAG1h9Kv/wG5zuUF
hnRRAU89CIV1MvdfPu90CzYAanPdCLRw3Kc/q3AGniuu/tI/bz7UL7Z8tgVlU2Me9AK0fhG/Cshp
TBZGhxAt0eQLrd8zntT2QYz4uwJZee9uywdtmVycWfS6M5VXCUCr43NTsDsbogKGXAbXg9L8MvkU
MhcftjiksgCSQitbGiDeWV5FTXmvDN23LpVKp2bDnRDElTFiub9u9rJAt7C7eDFFkOARaCPNm2cd
uhCU1P7cQGiB5d6wdJF5LCwtAoIqF3KRcWxdfjIOxBMgE5oCpPcfjE9bPZjLCgusgTUAjc5Z1fgi
t4/iceiUorACeqME4z6f+ewfIMiNaAfyoputa/zyNM72UJu2VIwladAR+XwIkF53JrfwdXMFCfou
EdQnMA96H++lu+io7DAW5jQnEUJUobKfFT8LbI/dt+H/GwA9/w4IcqJIMeOgjYW3ZhhTz2swegbC
2MnaF8ucXqZK/np9Ly+yiNmIBkyGhWlfMPgvImKRSL3EMk0PpAbjfuBl7euNvPsy6C5MLKKb6E09
5iKmmBEXg2t9kcFRui8DdkxujJOlODwBFgQz01sRZl6f5Tk8/7TFPoLNIzGnFp9m05tCJHtJejGK
d0Ppnf9uCeclPssEhqY0AFZQcCnrbTDW3KmHLb6d9V3C2ARUPS1E6MWBKyWtEQiYOshJK8UHa12o
ma29sVEbRpaNE8nSIb4CnSAAMHpn4l9StvUEu0zXPlzhP9+xbNEZcapg4houPZPWq5kzMAdcnq7h
mOHfDEn79Msc+bd84QODc+kMfywvnDBWpjRtUCDDoW5P5VP1wjy0jdE28Mev07PkI0Yf5FM00zQF
6TP4Cpz8tg/LX1vI2Y9n5rUfsvBK0GaoEuuxykCiMPDuK16qOFEBJCaIqh1MiB76F/tQ7LXABqWA
BV7azcmK1Y2GWC2QagB94any2WElnSAdp3BYIwZdN5QsIsv8N2dC12YCgVnCaplISAR1YtrizGsx
2PG5XTkZEU/Xz93le2v2JgAT8TjBvCMoCT5/R19nGU/ayMDYTXxfviaH8muOyQ1w0T+i1etdt7bu
QWfWFh5kaSmmSTsJvvszP2W3UGJ32E7dl19b2Wk/SAKTU/8bzOP7JkCOhlGHd+gqfKneqo0a0OZ3
L1xIS8eqVSNqB9Ku3E9hdMjc1ieH+TqMMGV0/bsv5a4Wqzx701l4i5uo16HdTQPVdC3oSpZP9X36
rb1LAwlmVdyMhkM4uo+pb3vSRi51+eJZWF/4amYYUVxCIS2gz9oBLIl3cZC5Sqgc5n5O6kfBVg9u
9XCcbfPi1m3Tjvcts5GL1081as91lGycjfWE5szEIkHMklQnuQQTM8Bp5jHTe/QVexCrDifi16G9
NaC29U2LzFCg+FxpClxXSw8EjytD/7HhJPNPvohqZ5+0uKD0RsuMAUMBCK/1ScohkOehlg4dFOam
/0PadzW5rStb/yJWMYdXRoWRJniiX1gej80A5kz++m9Bu+4ZCeIV9nfu03ZtV7kFsNFodK9eK3HU
d+1x8Chg0Bf3vNB+jYW7dJETR9+Zg/bClGXAl0Ch2taDLgcbNKJ67FoORlTu5NIekZgStwp4fCxr
r4mz8MMWFNGJF5cIk3K+IX9louUo84vKA+zzbDBBJ0at0ewnwfKHyJVJ6Ynt+xiG/8fQdsqIz3ew
HPu+lkKaBLo0NSuDwc7+xq4K/dgcjD132qO2m36lmyawXJBVuxIIuSrX2gq8aS4aum740QljffZL
ijxcxB7dP4R0EFIlbu5Nm8ozQAvvak7uF394YZ3rPUyAwZzRLKgzgikdGNBkEKlsCYT1KBuZsrP+
guqhaG3x+V/QP6/mp0DZQoYV9TXMw14G1lzNCylRTmcG3ElPaWVnPmh2gmQLfT0HCchOvePP7V9j
SE7H5dssEwzKOoJMjgqzg19sI6zNm350PwAWdWgESr60nYZkLPPkzo583pk5ydRcf+Bv60yggGBE
HqU97mywLd/lAADZ4BtzpI2Kdx0SQvwMr/dBiUGc8s7aWejgKA49vrhONwkwXAOAA/OmBNaP63vr
Z+0/P42V3wKFg0nAAkfjyOAmm3Fy8kO10cH8+9K7JmJXcdCPg7DlhE56hK92xIA6Bi1hIolhbnMC
NHUKav8QOTG4lnAbTJskyJARK1AtUjjWVuP0mTHmMh/jBnRkBYxZxeAMgJBnwybDpLeKuT5Fm3mZ
yuqWnpljDpdJJq2QZYRm4wd4yXyQ1nvhg+H0vuhDIdPFgeY+39czhjOb7AUuq6UkilGI4oT1Lken
cUUoOHRwJbBW2d0faMRLnEmZ9ShyZpQ5y0kCYFad41BNv5On4SEtbMGpUBbI7cExbZobGVBLSe0J
Oh6f/5UDIQfCxA9U3NhW71LU7RKNuCNCA5hYGr3lrXIAGY0b7/lzR+uf9NsacyNZKngHrdwCe6dh
ej3A9xPIAghnP1dDo/FthDkTUVuSJkbTHK2p8pCZxO8Xcy/rs1PM8dP/cfuYIxHmsSBMChZU3El+
9wDFOLf3kwcoPNmJy+WdpPHt+rR/r4w9EdNc1wpUtvx4m24lH5IJe9xxn8p+2qhIliSneso84jaq
jSFKXiq/mgeebStzNOa6H4S4hKfQ6T8dl3vsg3DoHxhdaqeP4dP0cXt3eRaZc9GMsjyYEZZrdZad
LDgM+fP/zQJznbV1VM7IbbEmvXA7CaP7Iw8RxVsE/aZnScmiiDLQtrizCnV0Rlmzi+br9iLWH1nf
X4YdRiZqRhYlgcOTV+N+cs2ddKfhTUlp2qUAOijoKJl7KrvAreVeERfRdODMMvOIXkKTRHOI/VOD
7AExZFv8xVgtIKQ8kPT/Epj/4/oWEzmiMQmbnOay9H7F46fFxErizPe9G0OX1HoABxT38cr5dGwt
11ossZBE2KSS4RR4A7506dPECRcCsHAVdv/Ge0Be9+XpjoLCkLbL6CQg45FxVmeqmeFbzrtiWz8l
wJ98QO+yezY2hR/7g914o19uCW7cv2bsFSC7RZ+JE0FXL/qzH8H47NibdRG2+BFhHDsRuqN5u51D
05s7jLgTTl9yvWT+bY19gpVRXfZNgTt3dNIoQE/gfXmPv4atidTOzfzcIU6CAlv2FCdOgntfBjsD
VHy5EW71c5/9DsaZ0ykP50jDqnPDjbIJZHE8Rv7Vx7uCXoQKiSFDvqLkj1XIDRQtuhGtZ/xW/H+I
TuX7cou3pg3KSO92ZFhb0Zk5Nik1OqOyCmtGjavMHBntP7OS/dsmeEtiE4gG0tBhXnWhv9xTLDvt
J0u5bRxb4JwzL/vDo9RaXxOyJQj6qGCPYG53osV1q08pJY9/VctfWvHj9oLktfQB/JEWxEWpnK7G
nMBcSAEMsCrd73fqo+QL75avwAe9yBts4Q+BVJttOcCf3AESh0iHotmu3Yt7YzvuuRFo7SCe/xbm
IJZKPGbZgK5c6yWtL+Atg5+hb5PtsEnQXFX9wasfNNTuuGXe1YbgmWmdhv6ze0tRc6VuBAV8+TsI
JKK7Wnmij84qX32Vnis2qzm3xJw7pRPLMB3RMnvHK/oOvZ3N3YBilrzhkdOuZZ/nhpg7RK5KSIyb
tK4MBurukKsPtfB423tWc/lzG4x7zriJzSrCkRMDPVCd8diDzeknCgJ2vDi6b+5jb3xTS5cnbbPa
HTk3TM/N2feKwnmZa7XR/fBn/1fxlU3oFps5tTUPTYG/J93poPswtryxklN4vvX5mKRU6ueytPQJ
E1K7usZtZeyFe9nJkR4Sp34f3QXwMHt0Cy/60f6gRFacHadf7ZZ9Ji/NJXHopwIqLuk2P9LOIOVT
Dm0g0jBEw7PGOZA6k5Iq09JXsVqHvlKKdtH/GZfFhZQnKRt3qHmcZ6uhDiJsGGZFUUVVmJ2NKrkq
RCh4+Sr0ymJzH0INnrN562fv2wSzecI4qQJkAvHe3c6vGHdwk8NpQOWx4MpyreJDFCAoQRkAPtsr
wuQYLCWpZCy6D3reXd92kV3FkO2UQ3DFapgjFMqXsUD3yih3stH6C4azb692dT8NFXwoFtg9JBbn
ixRSIKBugFBG01IOWlsaE17RYnVDLSpnb54IlpnzL2qRAkxqbmBDu631SSvJs99v9c/R5r7I6L/F
er4K9B4a7xZQdhZz5OtOT8jYyxA6A49Te5ye24PxpAQxKPvtwoMSAu+o8QwyDhmSdqrCGgbjsNno
KcCe81Mstfakvg6m6IRgFe+ejBQ6iHsJAo9NzyNlpXfv1YqxtcBWQGTriiplAb4sjqUF2THqrf0v
3WkDwVue813oylsNLc94N/3siM1H/6zGV/pV/8c0c3kAltPIBkQLTw8QCgnt7qgSFkFliI6RZUfN
oZJlvD2/JgbBg+DcLuNQi15J1TCj96wt4m4Wh5I45tjFv3PA0ewE2pXzpP6I5eVj7pfEaTFR00by
fREVH3lZip6aW5kdKZGX1eUPiDe8QlV2N4yATShtnjwWExE2iSUsEWAqYJoF3QnPaVa+GUrUGtir
IN8hAX1+eTERYxhi8FAnQT9DztYpPT2A5tuLmoIB3IZS51t4Xz0VO4hpoC7LKxnTf5xxmAvjTHwz
NKAi6jRKg2ha7CW+gyqLm9aFezuwrN36MGMhsYcgiIgPdrnGAYSVxFxMlF5LPE9BhbRf7nKv+GEd
ByC4xc7De8URttz+w0q0ubDL7G3VifMYG0YSTD7NnPJg2C1Og7svcWPe2ePZYrayNYD0SSfT8qMj
eCqRpYUbyFvbFErIu2XXDhswjYDkWhqiNQT7LvczhNqqEBIFPrNb/MUdn6rfE/6rQirKdBMNgDHV
L6p/QYy01h7HiATUcwD2B+L81II4S6PMtloSSLem/5kArP8Ay2lDPdhNH7l7uuaeGLBB8MB7A3xT
zDoltcEkcJqlgTm4Ayr44CW4T3YDeImVx94dXpfXf5FvryRMJp6euDUorS7yi8vNTeNasowFzI7Q
UN+0zgJM2mDn28XDxwx0zuue/mPsATw3xnio0VSLagookI7QGC70yV3kaXv79K1v4vd6GMdUwrjP
ikRNAgvCog3x5b6y5YbHwbHuGWfbxnwrbCcleO6S05RQBEL5vblddqM7fkEynC+DuBY2MfF3orsV
DWBhLr+SiBmrCupTSZBIP4f4WMqA6Y+WbWrbMXkb0s/be7haQzy/ZlinKARQ7yjo7VAGcPM1eewP
9YGSYQ7ooTWotkTOcoCWwCevA7/iILjfgBnGicOEB8vkbhSlQEiOe1U2Ogy+o5dl1+kvzupWXP7c
CMsTZkyRHpstEhcxiI50iDI6RNvehfyii0F797Y16m+MyysaBjmQsGN45IrRaZR1IakMMfTFtsRg
V7A0kPSofE3j3axr6RhCFNh0ga5Xr3BSOsYu5n5WDKQkoyfYULmt0TlSbfKM7M/t99wm51q599wg
4yRdPNaT0WEbteQlLjRXCXcKLvEmfKjk/uSetbDYMzL72zu6igI9N8xEEWm2CMWdQ0oKSkHha/zV
B9DStMkW4u+UH7kgtuXyqmfXwmNIvc6tMoEFfGPCmGjYX2sDKRsU6Bzc6HvQM3Xb8hG6cygDz76C
Vtl8p27Md92Wt5ScMEPqnb9Ffhzc3oW1k2KIogHAu2VSwujLiNAufRKrqQQobNh5YgSB8lHnbPTp
ILC+e26DWXISmTOZF4SBbGsGmq8Qx/hM3RkQ+/bYBvRiAi7cW15iT72f3YYKwB6g+wXC42qHtz1I
j3mnaS0XwKvRADGequqyyY5dRJUx5BHt0WRbUHFkPkDVtE1ZvfVAjY935Zc129lG/Uy40lBraR3m
C2TUACmW+2pgUhYapekTJAP4/L1TPAv3kiu/SBvd1VATd8oB8CAMVwS8NdOrhPkK4IKxNCgHoAdw
Ja2YTlI0dOqUBuVY30sQhq00absMejBE4hak695tx1oJWDqlG0EyLOrXtJdJiko35rhgDg3TMo2B
JBWre8AwnVbmcYCtVfuhh2CAhAavAePqOYBXfaemIBDyzSl+nwUdJKJdmO+kcai8XjQgO696aqgB
W6DtFlMXvBkq0XaVWlTlXJp2Md7u0ObYgWnuEzL1QastjhzqwrHKBF+a43uzqyHmm3GC+lr1woQf
6HQSWwU4lSnFwjGJ0ES4j7v3wa2PmQuGoC+lQXseEP6v2x9krah+boxlUQA7TxETBfwC+QlqXNPI
njudTcNNQ/5FXWst1l1YZNKNudWzaBBhETh7HyI5L9Nb9II39SMm3DcCBmvAqueXB0oWM3kRysDN
IbqXI3t5SO/yt77kbfeKT178Hnqjn+XhWY3MsejAUEpeAXP0lM2yn6CVpm5BbeXgub0zPtCA4x08
7sYzr+2qGKOisrAN1W/th/UbHSgbPFd+RhnBO+dfAKpWk9dvtzr1Pc/WmfdKoVUdDCq9TXSooFdf
sUPRsa2LgnEU2v2W3ie8sgL1VibCXGwvc5d0JhS1MWaUgFOCbMhO3eZbxYt3vOSOZ4a5TrTUsBaZ
8szOxQMGfO0B2tML+MIa6041P8f6h2w8cY4Ob0OZNN0iRJhM6sitJ2QOYhmt1SABQyFOesTUTfIw
/eKTZ/Cs0mz+7DPO0HmWl5wghFZfjfYyjb0T8xql6y+QM19hQ1BYJbOY4gViHlAy9aWN4Yn3KC+A
vS5y/4ts49xD2K7spJVFN9Z0RZDypkT1xsjLX+kZvuGELAY2axNcvRU+1bzLj4ob7bL9jDlUDZQL
EZCiHMdQOdaYiCJBElVI6Ptt3um71qmD6ofwZKLVRCes+8/sZ8spN69hFi62kAkmejibhTFjfdZm
8kUPHyx20SfdKc4P4Lm4VRPeAunfn/lgtZRya44wVxdWUFnPaTv+/2egF3c3c5wTTQ+ttm5QrpiM
57isfoEQmbNpK4u4MMEcX1PLhN6yhDgoNIzbl88hj1lwLcRfWGCOKqbiidYuSK4Ax/GGh+Keqgd3
NiRad92TvJd441drx/bCIHNsBwMlc61JyImSlD7TyCNlbym3AG8ctO1tN1+5N8+NsXNYGXjrmpIa
i6rWVoxtYewk0OXmBo8jYS1H1SRUH1GbgHAZO6SzVOATTJSYUHCI3c6D3TajZzaPmBXwWh6B4dpR
Ao3qtzXGt01iDXMlLAhDzuLTUX2K9R2guIfOYmNTgRztv5h7uDDJXJF4WVdSSEJoJ2KkIhZ/JenH
7U+16hjni2KO0yiLg5kb9T+Lah6grahvwToIqW7hQeWPOqyUCy4WxBwtMckgtzu3aSA/9l60obOo
1X7YUQGl1IO0Eeckr38zTN5CYNSCoAibMWsCmaosz7JTKRWvNvklddEuwRcTUW8EbIJfNFu5hnXt
2ySbN/dQfRRInqFoNj4NxX4WMm801A3nu62dsXMrTK6MceIlm6jrUyxa+pEcJ1Smy0A6QqPzL6KI
070I3PuYtzTm+oLKYy7lSYHzlm2KvrXTbFukPDYd3jdj0TVtmZr1VKb0m40eZZMt4x15+Z3ZQlDt
cMDTPxIHa7Yaj893kznajZahphHm9BRACkcFhj11xY8MbhImtr7nD+Ot7KSB4UIdkxPQaL/ikjdz
SRrLCPVvFN4dSR5cdK0cFH456c3KTQYzJorsso6qxRVFgaz3QqFbKLOnd0n+0C28CLxmwLIw3Y3K
BMQb2W81t2CFTiGjGIiJ6QnJJlQnj+PpKwU/A8qTAFuhF4IJb8bTGx14NbkskMG0Ub2zomncNcbU
OEs838d67sda+dz2yWs8lppdSjE3RVxf4/cPYLw+78m0lIVG3ykoviCGeFQaXLVb/NGXAH/87zq9
F4tm0rbEgFQFhrPSIHkFKsJL8D4S4ZJf873yFBY2Bly+qp2wLQqHFJzQsuaa5/vNnIWkqMUJguh4
hbedJyz3Slq5C+9iW6v1Y2AfFWPQFMCBWM/UjAES932cnvjfq8oW/6SmnU92r+KRpNsTupWz7JWV
C5LNGaqYXJXKla968QOYi2/Is3pSoxBaaT+hz4w5rRx7TLU4+xjdBpBWc9voK9nKhUXm7oNgRp9D
uRdnPj5a1keaenilCbFuLyXxOYdm1ZYkA+cCdhIDHczLPByFvbgtqM9i1O29/rXcQTNQzWw0nn3D
GX9TnD4Uh9st/xW6hsWiDJFomNLBMGjKXppuhsIoMn1MAsqY9dsIBUgopzLu+DQWNxqqVV0nZ46g
j65G+iBZpG2SB6XVbYwWIwtK8S4Qo76zasUljfRBhhT+YOg76HJw2oJrUf/ibURPwtljRRuXopdn
BC8VrF72iQbEa7xya5wmkYuA21LmPTYZn5O1QSddRiVv3N5b0GltD2glOxKABxgr5eU+K4HzYnmM
v2lg5TcX8VRf6TBVM2xoAS3e/Itu7kpWd2GJec4sZJJlaGAnpxubkle1B+FoulRiFu+LP7yWNfWg
W292xsM6vctlsKsmwVClTgPFLjlChXYTFU8Eot55ZD1ZHQ/buBIVz72afdMktRo2iaIngTbLQQ88
ajTZ5cKTCFhb2dnZYeklSrXtw2qiAo5BBKw9CZSAMjXzZiZWY9/3ETWYGw1aszkBuTnMZPtYKdE1
4z04V9LTi+1i4s8EHrleo/19PdftsmofK1AjmlJoWzmPNujUhWbd4XzTmAtrCmMVAzoqypcgdPWj
aQL0Mpajg9RhOFOPoDwuZFEBHqP6OHb5m9pXLslkBfd3uBOs+PcA1SYnXOrBxmzYLjHgUKpWOAB0
On0PqHPS7ozIMl2wZVLKrZdWLTylGp2syQy71vH0XJrRX0wEkBoTEtCNkFt5kxX1faGqT3Gke6Eo
lS76ZmghjBBEN7xca/7ejvj0iN3aBCaWlW3XjpOEwgvGlCLFOgBAgkGi2la7hyTGRVq837a3lqWD
0kc9NYeQX7LDv41hNV1XA1IlokFQQLCAwuCMl2hrPKo+uLGPPP72tbEUWKQC1rKKXPYKjRAuSUlp
/nz9Md7KuLBxc2IgZti0vnm/eKFPFR3D2FZ2QKoeqVpC5nQfnGWvOvbZj2CODjHzIrcKLBvT4/dQ
f5oSFFOoSCiek5kzgtL+LgSLlAD9BodjejUEnZlmzlS+SEWeQZrAL947V9/RKQflGG7uelfGlEPk
f/HkFNaSCJCBGhRuiHERFhZhZRJqlTVwM7mo2tIkPFZz5JIcuAXw8/MG59fuxjNjLDyiLE2w8Lcw
lm7RgAC0i071aTsK7uK/0VfTz3NrzKNCllGo1Amsdb+7j3EXP7RH4NUViJeAnQvNFgtkYD2SJDq5
zWtIrH3Hc9uMC2UzJg1SCWR5nQKAuNHYU4antMkDC60F+XMzjLtAyk0crREkOdlQO5lRuR1v7mbV
At5lJ9gMWpJMggE6WjMRcg38EVnZ7zRBmuy8mWv3tt9fnTgaXTCrhLNPKQZZgi9MZVhxCPUfv5nx
fJXE/tUwpzvolPrJohb2bWNXS4IxPEpMHSNL6jU9cU+aNMqIWvtQFrMnMXIlUM/eNnE91SJB4FGD
OKxmmLoI6Mxl2lmV3UI0cal9KZItW2iKBzLEhZ0n6oOujL8UK9/GcejkKMvZ4zLzaJ+v3O9kHg9q
CXgG84pGWByBvIsWqQaXyp+8ei4xHpI+3l7iyifDCr9NMB4uLQPUPxOYkC3yV62NCbrl+XGKlMlW
oPV129jqetATB4knEBqASFxupxUZWh93MgTT4iHQ8vnRbGdHMlLOBXuVmtFtOzPD5LhtrbamVim1
Pwl+Gj8pkKLWoevWzL09Sp9p96XwRi+uUSeMSSbPDc06locOJhvwlbRP4NiKMfIcmR5twwMNCqom
PFPHzzDkDkqsfkHLoCK8Bmhz2Uec0kRyn849iKDa9p6MZYnRocWwNUq2FdcdTzJt9Rt+m7vKro0x
BbKorf22eu2p/p36JGU8rfkVI6hQgQuaKoKCE5yJ+VXeqGB5x9lO622q3Y1KbWcYpLvtjWsfDUAd
4Ergj4oMLdVLdxQ6Rez6EmrawqZ+LY/DFvVLCl9wpKfsr4kaZvQ+vxkPPFq260K+pFzYpV/07DGr
DyC1jDvYbb1/GPrJAWNXjhB0Qb/hMnjRGHWRbjLWmEPXg5CxkmNYkx/JMdnkXnloMYD/S3IUT9z0
ex5x8Oq3O9tV5vSNRCjqpoK9bnwjSWQLE5pYLS/6/y+biCACEhWqg8qE5liKdauQYSbdkqMK6h7K
C1pu/yEm410EK3cNhXT9xxj9+7Mv1g8Q4wTtRu2bpeUIUmnXYOm97Y2nFI39TmDmAckSRh9AgM34
PLpmSSbPBvX5xvDSfPlb5IJlk6HQgoxovWcpLWowmnHUiILHdIF0xOqXykvC8F2ap8yxGjJu54p4
sVQsu8mY9MOwmKmtRNCzKJEjPogDiD3ldFAh87ZAZT1LtPEwV52xiRPtfloM1VlSkjlgDXu7vbyV
KKXrIDoF6lmBogD7BimKRiobNBt9Uu4bPd+XxZ0lB1amc5LTazsaZFFB8UvpbVC1Z850V+VyURjd
6PfJtlIrTzW8juSBVnLsXFekJGrIMJFtgwflCvmfteAULosBr8keVGCyEzvKJ0XTZrWjOICYOjwf
vIaUUYtI4aiDQP+ZpVI0BiVreiMbcceITvfcB+aWANE4HPjlr2t/vzTFRKiIaJGakxyym43yPved
Xyjc5xnNLC79/dIGE5dMhcSqqWM58w6N9W3hWqlTbShKdjqMn1xGiOsweGmOCUtFYukVOCGwJCSK
juxJm8GWSq/yBk/3q4Ns2Dw+kutAeGmRyQkEdLH6QoDFRS83Ken8slPuLTXb3j5ZnG/FNjFrRUt7
lS5MazbC8lqDaOm2Afohbnyok1+eBb+4l+Quz2Bgkmtn0g5C8xtSlX4+tzYRiHfb2Pq5+vbyU9w/
s5bHZoMhLLhFcTe5Lcrg0Fh0DSdDFjVuxQ1PnfIaK355qti2GBFyQQyFkxvSUSyyV0R7/BOj1ksF
31CRwtWVvfCQg6u+AS5y9MkAa72Ch1p9kYjlUI6ACr6J9T4FXLp75uzkaij8tsE6RpXUSlQnBdiy
Z1t2qof6Zz1BqFIAJVbzaswAYeub5qAbXCaUNYehIhHo41PlRRaoVRrtBF5yZfTlGBogf+vkPTMg
u2yBnLFc3NurXLWlQgPDwBNQv8rhxiXJDZJro29KEMJOHqphtJd08UBG4IslxznXvpqhSRD8lmSM
YV2pBYszhDlrE0etSt1Gx9vPN6SKsyKeERo3zw5ABYKhKCtgpCAfinoQ6tguU05JcM01ILCBYyZR
Fji2XARW5KgisTD6gwzFOmmA6l9s57lXqzxR4JU8Dbfktym2WJRJQ1w2EOI8cR6quCaT6TR1QvsN
Vc2F5F4PwOI8n9tj0ig5TgYQHIUY+Qto20bd9UcQS4Jcj3r+sFMf4CqYeNTfsiA+kXWCjWPDmwW5
foFe/gj2G8bK0kgtfoS4i9CrRLfF1/9Fc2DlBXNph0mC67YQNK2DHVTisFzAFJ1h357IUHsfuq1Q
n6FspDIPS8BbH72Tzny0N1RIwqjwHzlotrkXgmJE9tUNr/mxehQMS9ahBYIeO5vxNKMIMvkumnzZ
jB61HAFZKjGebH3cjiHKynH4R4fCNMG2g8rV5XLSqZSbuLR6UAfKtK7oY0p8I4NUdtdtIlCoANDu
5gfwUzhlYIFIhRZxx02IN32xmzfmU/UYe1mg7mn181HnST2t/zoLRAQGFI1kNqUlKFBB/wu/rure
MB/Wxp7Z70VeIeh6ekVCsEZF7X/MMJvQK2Wi5RPMUMI2YKB3MWDlKJdDl4NKGje29DK+1W+3t37t
uqcq28hmQXAkX1XYlrkC4FErBiS1xu/sGTxVG7TrBK/F3IA8/BtBCeqbTDqDYWFJBb09Hde6up2s
cKrqtBpwZmjWPlToCCBxT1zQueFOnDCUVPOodXk2mXgQldIiWzVstq3hzSKexmZweyNX7sGLVTGR
oFO0qoDo0eBboPI0/yTVq4r+cYQAqBJOPrjqKec7yJx+aFOXhhzC1ogp9dptMei2Vb1op35l4DnQ
7Fy2AVdAa8Xi8tao+spp0KkwkA65ClSOWSBpGFlorlRS55Mp8btkgbNklkvGedOGpl9o4kdtxMRF
NVfdk0F2M6J71lRByMYK9xmRjxnSg/24VC+zQQqXhItp40x4MmmfU8kCpXuBlo0l4V7s09YeTBA1
DBWUxEOps81ZAl/VDGBiDgbAJBKCch4eU2l22141d1mKalGBVkE2pwrooAmSR4KApYHiuEqWXStX
QTqLRoCBigJyBJhvntQM757EVNH/rCCtl0jmz8KoCqdtrYBooejIhRD5WSRsiN42flar4j4vLFsf
YgAg6vyHZiDEy3SQsl18MRW2ciRBt0GZtMbWVSI8i3WcQrlJbze1JdU7XdI8oQvBBhG3xjZNisY2
08rTrKHc9OFvs12Ke62RAhK3D+0c+cpMghlAcVs1+zu1VWOvEsCeo2oRXof42InU/SGdmNp1HS57
0ukvIlRjHaUanLrRhLcY0nFeP4H6qp6hRdPKX2kDZQK7wKg3ZhPVCXz9y5S7Q9M+m2OBOqYWEnRB
8uxRijoRGuqYpXKnLJR3cUZgtG6ek7bJ/ArMp2ZhgqhBisZNH89e2grgoGv9WsaXTfX2bmqhjGcS
2Y7m2FVKGbNAKRBDgmYLOCezUH4KM2meaxOjvomZbEOIWEKesLVz1TrokbaJpBLFY7kLpgXkGPqA
1SC3FCpQBteGnRjaC9gwPK1rQAeJz903HVi/AJiyiTgdMQEG/llUqWxoNR5mBfx/8UwcDPC4aI4O
dlWXBzEr7oDHIE6u6bMtDqrTAAK7GBjvNwQvrFFr6iCAaled0rqlaL10TVTby4CeB6qnqVeNyl0j
mhuNIMtvh8Svx+SvmMmQRKs6b6jTfTXGEepVKQj8LQjFGbMnTe2wCS10wzURxM/z4uRzfa9JcR+0
2BIjR8927I8ZGu32aJg7XcDweqF91YK8Bzq9A3uvGRBczPZCkfcK6PaKON5QVj7gqjtvacSjMrRO
Z4w/CzUyX8GD8dFULVYtpB4mHDSMx86SV0eQ4ot6AnrmLHnrtClzMY8wulKn/yRj52p6+RHnJjgy
ojK1xV57QcMHVE1Rv+ARmjT403yYAGxycl1BM3mCzlZpbFU5eUqE5suIjWxvpu3gkqiNj3NUZE4l
1wAwmXYBfQVgADrRzufChCxMj5+rzl9FrArelFV/dUGv/aIEG7jaxhChk0bdyUzjRyYgHRejbYh+
nh1m0mfUDJ9N3QEWJxTT/VSDwVuRgVZIB49g7nDqpyeimH8Gtf2YkwRENCR7KI0KsaRsc1uexG2T
6IW9aPgZlQzq9TLNHxCi+uOkEAMjXQYCSDEoQEEbv41k/ImhQnec9Q9db38uvfUUpr1ih8sCfklS
eEVPIIu33EuzSewlqyJEnhH47Qz4vKWYX5MBAuMKHCYDx+/vBHtagH/IbooMs7pS5WhZcle0xY9I
AH9+O/3KwPhkJ/18F+Ujgr3pk5yAXUD1oAao2FE6/QFS9RHqgBDbVpOfpB72UzK9WHrf2/j0m0Zt
P5fwneA/U5a+i+MouNXYfZB6fo/HxJ1CHU9DUyf2IKLqOcSmk2cYsVHFt65LDcxqKq96AjZjEoIz
K5uduQu9NtUOWk6anZzGwK1I/XEk8Usq98961Gn7TE68ppb9JBMpikVuX2KjccQpRLO/nHrbQqpn
A9vVO1PdZg7gC62TN2Zs9y1B7tcrQTOaix/P3XGoIwg2J8cezxi30uO3RZ12YR1umjYGzHPajxPc
qwXFtNl6BK3AUpT2qVSIW0hkyVv0tgIpJ4/gXn8e9M5VZGwiERObZH0OopfJfDR63bHUBjjDOjnI
0XiozPIx1pKfypQ9WWO+qdoew30tKEU1RDm9c3IsYpvFvVcv3Q9hGA8xkaATFSezG2GM1s/T3FGG
4mcmQZCLxlIhDlNfj+a3aVF3VWK+NPXyoleWreREddXFaoK4lDYW6cF8HpqlE7bGVzxIFUR8B9WO
6s70Yq3uH+Sc3E9JmBwVMn+l8vxH0yZ1O0gGJOtKqC/qbSK6mtDqz5aYDn4npBpyVcTFEvedPXTk
vpSMn5NQJM4yNwb+f6qCZJ3ow52RQ8QMily6N0joKlVdKrwuUPe8F3GbBRiW0xu7IebwU0mz0NGI
9KAOIC8a025xu155Tcxc8CSxiexprBs3RXVlk2udvkUg3oUFd+CUPiNvZZH06XL2AlLCMmnQZBz8
OnO7O+ukyVJlGPvMNiJXD2blHXSR3DGpedXlRj/2SLj06HFQF0fLkbfylBd5OSrNMM9WJLWDYYKu
bvBjcNWF0e9E5tYC1jdNNdFOl0To1tJn5ZmJgmqRTEM9gCuz2Cp3y1466rbkSIfE5wE417fsP6ZY
kuNMXMAdV7XQwM6FO3WuHQGYH0vLv26n3dfYKryaNO3bDlNuGEUtrTQVSxr8aNPg2v1JiYaXHdgO
nsBf6Ncit7y2+mY6t8m8JswqT5oygc347qTpIqLVDIDRgbJJpPO/IBhYd43vRTKPC5SjBDMaGjwu
qnQvQaUgrHlUEmt12IuNZB4VKJIuZA7hflQJb7oDmUTi0Yd4401e/1zjfkU72+PVYdfKUxdmmXM8
6pLetqBMO716py/iDRvr1z8yulnP5XrhbSRzkOUQzbwohleG6Q91RKpocsZjeG7PHGKI4pJUwyXs
642viOD1qx+G4Znj81doZcbnmVZK2f4/2q6ruW1k6f4iVCGHV0SSooJlOb6gvLs2chpk/PrvDLW2
oCGWQ8vfvQ9bdctVavag53RPh9P1nEoEZzYli622x26E3WEjuVyN9tA+9thiNGd4JljcoVwOgFgM
gMwiZR2IIXnIHUoePOzmf2imoPH5rBrnjWev1ATNyWu0Umr4/LLHWY4OeKhcCXvrMfo5OCfSFoIa
n7VH45Gv2OOOh15btb6VWRpsMbipk0myBNw4umOekqNKxZ4qWiLvNIU7zge9bJaGyADKKCXoCy9h
lrSXubv3LT/xLA/T79bhW3eLsQ6eftRCzr3nT0AxRAZQwklO0bYCh9ZZOZ7XqE40upN1gTEq9pAj
DrQmXtKC/slLIhl86au+nvF4oYmm7ngq1w53sW85GnafhMMdf+cO71AZZKn70qgSBQInEZt+NAzV
ij7nu/F0YuBkrLUqHluIUGQn3y9uT7DdxnTNwcn2oNi5ivGOJ5NBGMEK03Chl//Z+RiYqv3lfETK
s86FaJ5EBm7aYdSJaULL6G44PpNLZyjO4V1ICYUibo6J49MNdhI1KyMQ0nZQcXQkf8Gucy/P39Ex
MjBsODMoVZxxZ/E2+W47QLTvqoYOIjcwnL2GG32R5kLIaMTik72OfpbiFuNcdFMSZRMM8ZFj5KQD
fqi07QNXkhkziqQEbY4zJKdg+BtBhwoqZjp2NO/rr/zj3bwXK2mMAaHtzxwEA9IS1fLQ1KXPOede
0N97dtVXEhiDKee6jRR6kkOY2RqwM/sQk79yFAgv3z+eJow36ucBuxnaHs626/eleIjLmaPJpjt/
0YQtnmmVMFR9BgnyUOznNLHNdrwXWveyHjwpTAyrd0mJtxmcTR0hiSDXNpIObqb0HGVOFnzhuyiM
mwmXsh6zBNqoQflg/U2HM6U7DIMI8m5wKE1Q6sXfk/fYJOTmjo6MpK3fio/GF/mGV1javuKrg6WY
s3qJIIk8IcPY4dMl3eOC5JGopHbffDCRoKrMH6F6zJWjmBGvyEd7ksxPi55/6Zbm/Z+dPLWw1c8g
5QA6QwWWqiDfrFmZncXIGRcmz/nRO3Xp5BlsyYylatUCXxjLOTzFHx+Xe/py0B30cWCx6NOCnXfp
jM0oXPDejBVNGVTzoPHGf5mDVtEAo6f9AFQbxacCzW1T8TCnOpq/tNslzI/GUB+6CluyeB3v9PKd
qbwSzBytSVQyVQoECxKyyTm2iWIeWKkOxvcp/d4n1l2Cp9kbvuZKJHPKaHpo87mAfRf1vO8y6Z2w
DL5JeNMC2+8/dB+IhmLpeEkzuGOU3ZKiH+f5zVm60k0WiHvhNt7RLVKYbOG1Jm4XfF4Esp0kqdKh
IwcM0mjV6vaSnb8fnlAgRCm080oaDYPUDmRXA3ecmwLC2TdcyWWAiUSFOJk1FEVJEj2XB5SY3PTb
7HYOueVPmmzCOQacVXRhYkiNrSwlsVZr0wBMMECY2EfmTdaQxzdYyEoEY5RaaqI7MYSIKe7vkOdr
YYOjWPJ6Ezeuu07X16ORVDElEGq8hpW5qcJ8VNreTxHpLm7jYP8RMoS1TT4hTWtXWCCvooM0KIOB
N024GcagPgeKeWxcMcE9+Vp2VBqplCN9fdqCpH7Mvk7Y+ezR9SPYN4Y8YVCUV9DfbnVCQFn05cjo
qVIxBvVarIwix1DGWn96wrROcjA+FbfdTrlD1QFRm/oJJ40pM+4WoK1YYy2XmvAKwTt1KJuuh9yE
hLfq0DzCnEH2q2eGXSHUeQPCoGOdsqPTRgW2b6fLUyTFexPSsHDeBtHrZ1CYpKi5Sk+XDXUzJlxJ
YiOPYpatJQuNHldeP4wBzhL0qXRZ12zz203P5wVPvQe/9FLYr7cgj090SBMBMJjt91BwwjoU45Ng
YDuncSv74xNqza65q29LMIf2u/AbR+EtR7VWmPmQc7WYambgJ6hBdVcdhl12FAJ1V3ItZvuGvHxE
1iXmCeq+ZoOPiI5rrL0dsevFxbW8D+0I2+gj0LMl3EG2LWxba8cAjxVpi9DHkLkUll1gvanMm6bY
vAgrrRjnJ8jTVFUo5vjDPH+tY9FPC1Dfhmm8y+LhI+dj0Y9x7hheoJoRpo1yLHYaHBJCYjRYoUXH
fEo+1J5Fv1hj8zaZbt4GtDP+cg1U+dUtH7Wy04cQjiiZ7TCofdoxMj5MB8p9ccUyJfrzL6nHPpEq
ZJWzCIEEofzFyP8oN7XsgaYBfWtPWtDdxQd5OnK13MzKrLRk3k0oE/X5XENs5zYfh89NYc/IfBl+
ETmKaUeg3Ojdqr4HYRcS29xIkd5xVmkdYw8adpMoaHJnMGAgQokmp4m+Dob9DEkZ1gS3p4HZRr/l
TXZuXYi1NOa6tzLIsIsO0iIJerbWsRi4lGAb44OggF2pxAS/4xS2ZjPOeL4hr1b6lM+K7lspfJ42
m/nCtSTmfhdtblWLinATVf79eBcdTMwa1zYqK9wc9mb4uZbFXD4JBXNTrqFVfKSkT/Nwn/qp5Kgu
3RoljF+uWNpED+qSbTD3r67JmKT0a9HxOropPFFtlBvt8g6FYaSAZl6D49YNXOvI3MDMEAxlbHGe
Sy3ZVhg5U5ahXMpxOjwjZC4ceirQWi9DrYzkX0nVPSq8sRvux2LCManQx1IkEDH5YZB+LrAtQvO6
3fO9KhqP+7LegubVybGFN1TZq7zoYB367eQKtrKbbgRYverrN8LbUnVraQxooF8HV6yCejR1NcT2
rNrhg/hQ/R0eOw8Pol09Pr1lEGd9rdnlokvSTeg5g4pnZUz+ZaPf54Lls2NuU4su/lqHp6MMa9WP
0dPRw7AT7spdsZfBJW3shQfsFfwH7XYBr4t50+2tT5dBlTautS6tcbq0uKlX6CsO3RAjOs2+8vOM
X4zjXHOLQRZQEWnyPEBeBzZeAWnQGjtMG9fEsoDu5Gv5BUDOFbQYZDEXXcUOVXj2qJ+cxkJd3fAu
Bys8CQyUGK1cqXoOawnR3bJTQuGubQyBxyDEOzoGSroyMwqsZ0OJFpcgt8OPRoc8Lh1iIYunYMvz
FVT7HI/NVuPGugTTRAOQBIW6eshu0CjtoAfCCJA45maSLh/jWTUObZpZa9BcADia56H9gNGTp8sf
arPg92LuZ0U3Pe8kXRRwhpSo0fBTy7DRHLrs0MTnKs6S2QcDezkyt0H/2LS7wrPydGSCkkpKYmKp
1P6x3odSv47jrTh80bGsW/blXQQ6uaLG2oTLem/mZdd6M2GKDA4wa2ggtvXUg/lu9HqnU5w8dsm+
OlSO5ZU3GCeFUeV4w3e2el+Cn4rSII9//WEUCLJY4OEq0u4XuURrGG4L7UIHw4jfgFgP55/uQAAa
7S5r/h/ekXI8YBQLJI+Md4xr0mBHCaTl+2iXJLsFmYNb+b4/1ocRxJKZXU8Ob63o9kf+JVNjysqt
EWNNaohbY/TEnudPvcJ7im2+MNEf/VMtdgeGjpbhOBOgFjVk2UE76zsRb0tUOydk69AUh37SW2m0
/+w0NcZ840ojoZFBM3TqQSzMV3NDPG0L1K8y2eHnDf7DQb0oylhuWhWKUJXiT0VB73P/vPcAcy/3
vHuyHRO+CGNMswShUK81EDYXgVKk6DT+UNU15zJSb3Du71+EMC6wVgVdHomE2GLSPNKVn9uurG0k
fg6GPLwTG+tw+aPx5DH+bzBmK7UsfLM21I9AArtoSlu2vqrm6Fjy18vCePeNJQBp0WCP/b2QRg2T
DoMtBFRUiWMFlTuBhPr3Sc6RWFrfBMYtZjVWxMwDvhkxd2KEp7o6+pd14l1nBkJmLVzqGqVAP6xk
rBxBZyePVec/HnfokpCQ15TBdfMaEyddiepGwanR9gy1Bj1gjScr1lEVfj5zt4BzxTFn1mExYTdR
k8h12noMwOgHtN++m8nnrkXieHJIJNkNhiwU7Ju/fJr/YSEvujLHOSQiySuKyGhpmBB1CqHdBhkW
3p2W+Al0dzXvXv8HXP6SeaLJXPkcSZ9jUoAJx2/Kj/oHDCk4yU0ORr/xQY0+Tg7aw/d8Yj+epuwc
ktbOgpicbvqBouXrRgr5muUh2/Hai54MPmPlWZi3BJfBQpJAOSaH+aEAYcbw1p4CXX6RxSCzPCp5
a2LXMmw22UXJIXULR3y/gBuharBEjQycKHuzorsWyKCzWoBzLs0gkD50sW+vDQr0atx1aNpYvMjC
8yjH/7/nmCs9snO4flGTgeukT7HPGs3hSFxr/tK8VrMMpJSnJv2DlwQyeN1XU6rGE9SkD95ec80P
ZiC5fX437Za73l282HqYd0PqchSl3+uSXAaDMJCgFXkPubTtZ3Enck+bM6Mj/aJFcX/FreRJZGBI
bKOsRInpp8RUCF4ktkbA77LmAR9bXYmiyCoUHTgAkm/18NzT3Tannu4r9KNf6sKJshUWYGyt6yWk
9Qf1gGZXWpKnE8soyYf7Cfs8rz1YjgmxxZbGjHWhjCE41nc0q4D5DsOWsLgIGbX3OaovQXjDf7/x
pDLgg9GRtKuwkNjHoClGpA59ozmZRXh2uu2Of11ItrhSFb0F9iv4j4l4PWgjsPhmpPl6yykqO80O
sn+Ncjyp9N9XHsTMxlwVwZzsYzJpwMtbiAWOY9zOA73oRY93JWGKu9RsCxxfOX+Xo+WoW8c2PQ4x
iM3byRvboA8njkieUgzUZIM1CFIHkdNyV42aI+oLR8J/xO8vWjGoIvSyMpgUPqlHGu8wX+0sd//6
JH4ujYMoCoMogi7q4JCG4WMstgf1VuGpJoij5KceNWIZTajcpMVm58TKKylMONOgo89MaF6euGFQ
Yojtq3wY75JD5mAKGEydQM/Ua9UdtyDAcUwq88okSiiNHX1lUv/7yjENSC1c4X95AplMbK+lc9gK
sBYapEq61yCwHzEmdtIwBdfsnuORONGMygBKsahDO4C4+C1ZWJ4salmr27eEUrMs9N3yhowvTxaD
Ja3Y5Eq74CBbDMlQW1ke6Y3Qr0k4cW6EyqAKkj65biy4f5W3+GXhGz54D/adVxU+Jda/ImHP044B
lZq+2NVh6yS5I0C8CFtl0GWap6lDl8rzV6MnaUt3x6PkjPdX5O54ijHgogupOpkhPtvvmwgHmNms
FeaS29SkviAqZUfEXIyccba3cySwOSolUyu9KnFyio7JqeaTsnQ+5/pu9VuskJHNUYmlKKKfEiLU
E3lafo/tlbSicc+tYnC+DJuWSqRQLxtq5L//ZXghJEsY2yrm1I7005zJ4ps37yMxQCHkVQO+339l
db0nB+ahDcLUNV2C2ldlHa6IkTkwrzGIEaFvE1VtCBVu1MMEHvWbBcymjhHIrhCjM4ebEOZAlMYA
BglTSepoiu+tw27cb8jARlWNVdhFb/qG9E9deANoDGgsU1T3egU0LKSnMdzp6ru4w9S+9llJU06i
j6sWE4rkiEVSEFi9qUVg88opoF/ERnMwFLErY+oBBExjgiv3/5VpWMliDGQaWhAvh4i9MYrll+6E
x+87OipVH2oHNBTxAwe4eLox5oHddlJiCtANVa+fk7/XvxJ50hgLyfQqysPoTSdJ/9SZMa4OkjGQ
WA7hSzIFxqg8dQLxOqF3ElDUYiJkiWYblulyjnITTF4ksr0CTaGJaRtCYhx53XG4jw7JdGjQR1K5
Sw8KzbcMbOgrefSwV2GcEFdDIhc4TJH8ZUZ+pMn2H2rEBKWlhBcNhtiey1eqR9cOjmAcU31xF7k8
gsnt59NKHyYsnUzww4BAGbnn76c1hzs8O02XijO+80vl2/HUShzjcDo9kqxOo5/rNHf8OmN51egX
z0AYbyPHsWnUMf1ggR6YgqeAjqq8QT2p8DtUC3hMlxQqLtwAthlgSudqkCacpxrfYp86qD8+pLEf
6cbusplseu7VQTIQ0k4kmUBZgldhcjTE2U7Fpz8TwKAGGSt9EQYI6JBtlfXGnsqIF8BxkImt/sch
dj4REzLe0HJ2WRZWc72+uGWxVHpbq/8TzAVB52tpCYmTtDXgKd/gvTbDm1+mAF7f17L6SBxFVfj3
TqFVX17lVa3xirzqZsixEshgRp6J45JKsPGskcG9f9Nm4KaPItvS3+tNyHmk0/v53xfKZKv5Qpg2
fU8vVGT46IN0ysmzwLRz2di32yxXKjEogbE7S0Jg+myJyc1yYx6VQ3hzRTDKs0Mm1qjEBZxNCezw
LLznB76Xsc8UGZBIYgvLoBdYBu2EQBlM2VlgxbNmT/Xp/lWdx7nPPUYGNIS8HRszh3KzdBgK1YuX
93Uf24TcCxmWX4TyHYjVMMPBAcPLoGuy00xdrdVFRh+C+YRyRjpNjriAPwwbB2tHT2bebh6O/Z9O
YRUDLIk8tS3F3qjPnQEt6nJR2yPon+vIK5aPl02TY/+nmHwlTKwzFfcFlmlhoe2iP436x1TktX5x
DOUUJayExCp2hPQKhDTzHizxNip7CDsGea8c5j2/cMHTiQGQqiBkqlWI68mHnNyYzSE3//DYmECj
L1VDNUtqifOXSbmNoycLRMyXPw0nmjFPVeHVsTUAQsksYQjz4NLh+dYZGs90W3coA8VBTyX3Sl92
++YpWbySWLdVSRpwfPlTd1CqCQRuzZ8qxYDGIuVxSzCU9J/l8ytSAhxQPLXVrdQaB7CkGTkO8g3u
kmfrzBtFi+VKKnWABQVF8xula2m/PNO1WCn3g22/mV88C9sZMIMoLTZbiHsLy9N2CXsljY07wkHH
YeLjpTnqE1hbbpflLS2cT+9omRVFT/5t5tjkaTJr9fFCaynlWqXJDvG2xyREYX7/s3smM3iBkSql
bOgL9q0JHA5AnRiiVyo1RIxH7CYefMm474TjMO0N3oQl79ToT1iJEK0hIiO1CyH+RtAYaoDE8vKx
8SQwkUY6KgU4KHGpGtChgL1U0GPvsgSucTNYkXf5qFr0vf8/SGSYMhNdlFEO/tAU0mjjApYwoqen
tOnN7YJQP3DThhxQOqvlm4uRLzQd//I6uZZqjOdJ2Er+gp4BC/tIaBUF66x8HWHFJ/CIHou94qXR
pytmpTjWwZbwiYoBi+Zkfzd6UKoO2E4BE4nT9k5pi+4CQjXeiXLiJpa8AQy6SS9Q5yWCsyOUI7vC
bp9iPHS57tbWPxzb5CnIgEaM/XExaCrxQvZ7Ly5wpkD31BmcwQMfbxBj9DzgVhTpH73wWlHoj1rd
6rlL50GKYaLl3zQgyP/OUKcdnEJ2I0e2hT92LwoDIyWojsSxAoz8/nOCd6AMnpA61oye2mgCikSZ
bmjnJU842Sjs1Hp9fMKAjmOjhIUgtt4Z4T736VxrlB5po2KKiQT3spHwLJJBlGExOmLN+FxjDoYq
4SmvO8cyb/Jwssvw/WVZvONj4o7SaKxE76FbLh2H8aEw/r7893kYwtbrhaleQMILZd7qJXnwz+5o
FfQUAxwEEn8fITmnx5bq40WVtJgqFzWRHZaDY6V/XT6/TZ+vioaBlTugT2IZD9BYnCHfhdBJ1kSn
BM2usUSHNOTRfm4q8iKGTViToZIH0mjwykrvJvFfJOUtct3+LCsRTBCo5LPZaSFEhEsr2lJmpHY+
Gt9bzdqHZibuxlYb3SXVHzXwLNxU4Li3h77nPSR4itI4fAWFklD8+44oSiwGMT8KCa8cxZPAIHxh
4OqSln6xAE3NkaN9mm6Athr4KcCdactgnN7zEIOC3BnAr86W/qaVVj0YESusDMXrYcDrbhIm26hq
rHkwCRbXh9zXGMco2XE2qWiVrjV1YG6r2OXyo9fArc1jg+EJYYC97OXK7AUIqeTosS+U3O9KMPcq
ucK5YrzDY+DdmCutq1Rc4qY1/XasXdAOe6BUB1MUtzBEoZv9UIaoo3ihaRa2qzGXgI4YZ+OIDzUj
7w/qxSdBcNUA3G8K0mB0wqOdwRyLRBiatblsu1uWuRbO2H6aLkM9UL8SWsd4+DD2XD6drUBjLYGx
/XrB1NEp00ZJ8s0k8QzyrpF/GPOPrpXBTZ4eJvKjWvai+lEUKkfMJef34XL9A5iLMGZNPBOsJcAo
y82s9nakfufWIDbjgbUQJrqRlMqS1QEf0VAf632PNV6gvJ8xOtbsjemKcdWteGAtj7kJkpZiyUgJ
pfRG2pHqI/YaOaJV2L31viHKH54gcxuSqkryKaOeQBAdBWuTmuVOqybv8nfa7B9c68TEODGKHmnX
Um8QdU44krskJJ9HCeyubVhKtmaqkW2YJKBrfJ0KSwkDq4snN6kNC3zhzVe5bIRvGRJdtl5gdJDz
6+hNuHRNmaiokxYhTyN8YRpC0MT7M58zsdVrmtU40ljnqzRC3NW0VEJBIbpJDpiLPIxokwatO3dw
aDMgW528xUIQUcOppbqNhtPRSUgw6bux39ma6ss+OVzRLLr1Zl2LZICHiFj7EA/42OIh2bUjkpGD
Ey+O7Iq77JPBS4RzYI6dLI/BamepVFpMwIwW158bq3hLGGFIsoX1PljQBr691w5XJoM0W5GFFIP+
o6Jc810fcGxwUw1JV3RdRe3AYltNxLDVQV0L/9fU/ybNiglJM8GZ72kLvZFcwce+GaRBn19CGaip
0EeTNjMV+v/E/r4Wxhxi0atCYWj4UBPdrZH/KE2PEstxznHT+FYqMUgjGkk76Qk+1e+/Rbc9w0oW
gxvSBCpCuTcQGEXqbslzf7K0XZIW70map7YlNHu1nN0mI4/9UChYDwOSuzz7dFnjzRjj5UewcCK2
Yjl3I36EYmFEqNbt2AhaqbELrNWpPqGj/rK4rTht9RVZPGlSFZ29EsSZEggvhX/adnEXUXtD4+Za
CgMh2I8igIYRUvpSv1tq4jRN//GyIjzjZ4FD7w1tGenXO88b8oMxrjQmVNGXMUGR/K3SNiOzlVEw
MUsTxvOcNrjY2YzZEdHDIFl2AA4TMCqLbpJfMX5Ir++ZE12JZLCEmIMpjSNECskR2adDruwjo/TN
9BNZni5/Op4NMkgCNsyhFSOcpdB5KjHdvEm8YeG97DhIYjFIUhi5RCx6hv8T+2CwZCbVAPJySHtD
9emSZpKI/712Z1FBGjT/vQ0jebLov6/eqvVULhZmft6Ex1u92D9Rg+rFoEablaAaTKHXzzju6gaK
S/eLSqL/vtJqkrIY7bWQ9OYWMt45MvghZnjpgK1nwz64+dxLoQhVjgGPaknastZwvbJ4j3kwJxst
zqvjIhpSEQxYDJbckRZsHedemt9fzjs5Bi3SrBCbcIA6b4gIeLIYzIi0Kap0iky/L+sSCNIjZACj
GrD4KqEBY9oFlviPIR36koOz24+HfzEdMtgmk2YeiylGlfDt2dzNx5GsyIqpytiKyE6Tk6bErygE
WhifXAlLs0l+m6BaInnYmV25Iy8Tuv0yXQlkMENUGlWQ1RM+qQcpvpG/Tv7i0s0RBdp2wFgzu0X8
wC9YbwePK8EMhMhaMhcifVOkzZ7yEypHjJo5RX9lu8smK5CxkscAyIA1HFOsQdGTOws/SlgcCLEi
Hhmm21fv/qa1+bfvWliLZgBF60OxSjGG6au3iX5jHopd7pp7DU3uICVoaA8sj5xmMyheKcvgS2Tl
UpxKWDaQC8UtslT3SjPa6iQ51VLda0m3CwX3ckyyDWkrkQzMjEkI8vkIIn//6nNth4EZRRLHRqPq
tT/63O72TRBi7WtPXBgrpt14/eZc3RisyVoQ1HXY+rMRCl1xMzZB9OUk2Tp0OCV6llHn8KbAi4M4
bA26SUulivvne/jSdnb9PeRpxwBOnxmDFjaQd2YnXNdHP8tZSL46SAZisLUUZLACrnysfBwj3TVR
7i4y0VWwgE8e7Xm8q7Po8c/uAVt9xiLQMsqqt9oK7+sx0GKIeRPnOaT9DPl+pu6G4IpCN4WNSwfK
wAq8lqCmlUl8Q4h28dK5hXKjjV8FHdsX+9FFjXgkyzEU/NxsbKmO7aVQ3bbsnCRVvUaRvMtnvRkC
rL4vAzlGDdaosYWzNLD1QcCy0fpJsTgytmOAlRAGa4pSr+p2xgn34HdZ3NO0xDNjBhh1rho2p2Z5
6ZQZtFHauCKYFkKi6L716gasvX6PKezGrfIUjTbSLT9nyfEXbNl6NolZzAQiZ6XcaSb2AejzYazE
98oEavkJy4KFWed4DM7XYwvXeSJnqmRCZg4mzMUSfdClu5HJE8OLcNiqdYQS2jPA/WTjy00bi8Kx
IQVrwkWQ2GO6zG49/e6ycdJ44sJXVBnwSfqxwZIzgE+YtHYf+ebSOZclbB+grhuqChJ5kS2W11pi
zYSa/ygmXlah8RnUzzkCinwMLks6JXjPlFEVU1NlPDAttg1LrLC3eJ7i8VchL/88+TPmeH6b1Gnz
TfsimXWG8TyMStcn48ldaEe6akY5XMOHvPm9VoKo31o/aYmoJ3kRjX5qYJOMareEs85hEzxXAhjH
B9ZHvRpVqkll5TbWqboqvpae5kHeWt84H2wTQ1bCGOuzpr4rzQjavPmBvumJVhLp+a7OL8wjtWsI
JNKW3lz0QdwUdAcTd2zAECefkmPT+lfy6L+v5A1jqUBFi/hY1+0tgz1+TU6VlvROv2/28i69re65
dBybwctKKOMA1SjrZPTPITQDgbXkouJb2JSiWPVJMHMJinlHyvi3xSjGcFZgMWJgBhY4HTobqxV8
kKddsy6Npxvj6BYJvP9Vjg/4prCTJ41xcjUpRMvQcZK/37a0ORFjvHw11rtZRt1reoNzlMubLP/L
mmM7Sw9qudgY5FjmnbU8pbFhX76CHDxh3dtSyKkKNpXRN+ZPi9KhvKv9oQRqPqsboA1hbc51Nvp1
jpUwpXDQGpNHjMaBX9aLSa1IsG8Cn0kO6AIDsJMFp+UM3JleDjqqLHwoRloXQgHrS627EI1Euilg
34wm+WlkNW/xnCuDYLCDFMmsqwRahc03JZOcVsudCvutL1sATyUGLLqYVOpyMjuzeJ91KOxLWaDG
KZa7J28ZHlqbOAMVI+avQ5E6l8l/Hqgw99Y33bYCtGVj66B3WbPtoHh1gAxWTHVuWll6ci8iNhP9
GxR3B5pDuWp75OZTbiWQgYsU281lRQHaU1qiHkySlIq+C7gAz7m1LGPKqPX9EqX66Cv38YPsUSYr
9cHwhFu4FDv1+hvutg4OELIEKn2GBXZYyP4c4Pz5Mu2VkbAMKkIxK5ZqIeLO0tt8PI6hr7U8wKCG
diFSZJlTyKQWS0G9yM+Wr+dIUQeR4y/6T9A4vjVt8mIiGoMgC0ba1WF89l/qgeb1BEcawEJwzSp3
np0wCJJMihkbNL4KywKNm7VbJB3vkm1bhiFboqxqqNwwd7ooRqGTaxowsmvWuSWP7a/2Ioq5z4Og
IFqUYIRKdKOIXlv/VReBXmILQ/iZAx3bJ/ciirnJItKwwjTjJmv2rWFT8uDcfaycf2mD3nNZYS+f
osIW+xTTnKNQ2zpFbr7pP2Dxp24KO3EuRRIyvRWOEcllSmOi4V2GsnPrxv0jaCCxEIrXCrudmlRf
RDJBQBlXYbK0v9R7IYPlE0dc/nIKW/SrELEtRgZRCckdLfycE96TmfetmCvcZNE0NSZuFbJoxNOF
6Qa7GG+JvjzEEd2oGWKSfhr2mikeydDcTdnwpEmV6uaTHN5FsdHYdZvGXjzJ93Ux2UvczbbRZ42d
a23uyEb1KI2Nk2RVUE3lfTUus50Nhi8hGw6evX1rhruotr4RrTbshiyCE4YktyUpreyuke1sUoKs
UkDtib8GfkpPy+p/jCaOeN78/Bx0ScE6OkqshXYrtjUjkiYidSHik7Obz7VZClSv8ZqKwgZKVJs0
VWMX7lWV0Qoxwcu+T2/TJsPabi/sPnLu/KY+iqohxlVVXWXvRTeI/8bCL8H+tWuNTnOIjEIyNmoq
aFeTLMAm/S2rqDgX1SzLQ3M6RQrDe7EClUp3qG6lx9w+yn6x1/0MFzEOPpdHrIpaVJtPV35ebFJE
C/MLugXiJElHcub1j8APk7RJj9JAs0ePMven7vQXeqO+JkFyLHeDh954Z/5UoXeIu7nx7OnPyGYO
oOnUUKx7Kw3yxE4eW7Q7Ft8TbLvP8Sts4vDpVs5wgRHIQFC1tGM/pWMapArGq7LPavKNYz/0L7z6
powEJpsx53O5FEOXBmqAW5/YqlcF8V+0NhkTmz8jdw6qjDwGh0iYi9YoJFkwH+q9cTPh4Y11m0/y
rnS441ZnF5CRxUQSWS3IejiQNBid2aHbFur3BWhun/cIph7dBCv4l8+T98GYh4kolqSN5zoN5Fl4
Wsb8rojU321gY7RiYpeIYIdEPw5p0OfELQUlaIqM84g7T+wyMpigpQMfIDFnRLHqO/1QgsIOq2sO
4T/U1hUnvOkCcmt84SZleNeLiV+kcqzixYJtNN7g0hp98i48Lgdy2p5bBnFw+VudT5O/1lJnoCTV
WkVrKgG2f6trdvoPeci8JHJawZZRdZFtUHtk97lj/HNZ7llEyIhlUKToW2UoZTUNBH3XETzxrE9t
vU/J52hJOO9krooMgCSY3ll6EbLGinzWJ+VeJsluGtsfNdYFS0blinMs2jnBJg1h2TeK4Q/KspsK
5TbTm0+X9aa2fwFqdAZq4kWLO2JMaUCwvlsYbsSotZP281xoHPPlXEKdwZhWwaBlsuCGTOrfWSnb
U8Ojdjp7M9NPqGMLI+rhcO1sFJEMMejfsgo5B7yZ6fNLCSTvig0Im0e2ksNoIsxlHouGmADBBjf+
Mggu9u8YkT3YwocFqyccrDwq7fodDjTikQZtoudKNoOeglEjTZTjc4Xh7PbNXlEm9Gt9vGwT2/5g
JYUBzFbvFuxvg/+ZD3QZngR3ru8pP5u8++3ODeajMcCptxV2AudKGiAda6vV33VZetbYO1Zxl5qV
PZe8XBhFyTOD1y20uYkaYk62tJOUdTWBPiANsBv8y5IItmVZd1EWeYs8yU5RK997UeCuNtpE0Rep
bFmHhPEyqhhGD8jn3qPWWaOHI7Yp/2h8MB9RqBcfOR9x21R+Kco2OqC62PZYdPZspqrTOmW1j8F5
Gi/7BX042Hm5zzVnrHh9tJvBy0pVBt2UaFKVxahgPLUTBoobvZO/CN8LVB+9GUNv3Ze36GnIqiqJ
sm4hBH0de2Jr1BKWHWJPLGCVbcnN3TRzut3kpHdj4eAVg+JBcfPb5U5qtyupjDNGx33UhlkT+n2T
eaY42qLa2pc12/yAKxGM5zWFtB/bdsbVKDA7SCZbMdBAVbqXpWzi8i8pZwvqyr7HBGaiIZpVZTtJ
H4yOlxfedK0rCYxrnSJxJkoDPYo0OtaS+rVTpuOg5p+lQXwfibxm0xO7zdkNX8ljDBDlYJEkPcgC
Wrr1WHoQ39UD7AK5zdu6swm2LRdBA6bV8jE7rRRzeIwMlz8c1gQwFmkpcpdXOo40gwvABlarerCS
H5e/2/n6n1cWeLZyzphCZSp7ANmIzT+UB4rU7tKgZEF1S2pb38l/Ydul/siRuwmgq+NlXFBtmL2V
azHM8m9MBU8ETSIZUmhO6tMuA7H1emxpVfBWwbY2h0+GyjtcxjelfV5HQ4k4IoxCO9QHO0+KQMyU
P7wWDKp0s6pmpZDQy4fxT/mDqvPGaXkXj0EQA60mWiTjIbSg/UQr7BRktZc/FU8CAyBW2nZSEsqw
kDrypeY9HbG8LGE7lH0xBrZjWCzAeTYODWKuW/FAl0WjMTG5o3wnEZ1vHG0yOsmny0I5eHKKXlYZ
D2WqzcZIgSfC9FCpT4v61YreqcvnTOW57W1b00wDsCiaos6Y+mjFpahQSabWPoiNvmvU4jZelN1l
hbbjLeNFDmPTnbb0ZdynaWA1IjqPdtW0j8heWo6z+fegBsSqbHH4aIw8V03/7jlSvshljDysDN3S
CDIZz/t0KAs1aj8RdlRPh/D96JbeuGsNW/9wWV/esTKW3zUisrgj7FKxDkW3OGB5tceZN8R53jV7
AsgX7RjzJ0QxzGkCQPYHPdB8aafvpWDwriPJ236dv3xDg3m3ir01Kphr/gXHmIe3sXs49g2nPdaL
rfyo0KqbOyOPAJNzmgbjXkWliJCbAx7X6j+5/rUNvynj0+UPtg0kv07SYDyqjuEhq9KWU0inpZXb
/B9p17Uct7FtvwhVyA28Ik7iMIoi9YISKQk5Z3z9XU3f44Ga0LSPz4MfbFZ5Tzd26h3WCmfe65An
gomZqOFFSaDiY8ly52di5wjNUlupoT6YovorqoJ9kRb3kW7YqpaeVTW8EdUOWArqsi8j7a4dJCeZ
JweLYs9DLVQ2MdOzYYC6ZjSbU1QPX6N2spdIRY9MNu7bOtwNqXKo5Bw0FK3gpQM6dEvqd2rxLpjR
LWnrE8Zpb4NJPYUj2FRzeLU8d0NROiSD8BqM8ZdJHc/tyAsLHJsk9KJW3q0ellEclR533b7P9WRH
qGNWeWzXwGv7374q492EIAUlR4lImnaKJ6t388gdkv80TvG7CRLGsfURFh5MmoqpIHlQdvRJLviN
XdncRjZVwSuujDCurA/rWgwjHEY8RD9UZEGxrd1TRHbxGMLqrt8cz+QYBxb1TdgXhMBfS5U/5eah
zZ8mMXWvS/lDhncxO8aBxWk6T6KEM5mp14VOc1IwgRWrVvNG7Gm29B4kgVULSArevMMfUui/JRuM
M4tHaayUEAFJOC4eLdKWN9le9oGWsKv92BdNq3bm0mqfQOXpi77mXD85Pdjnj2nSngZB/4RlQ1NN
owt1IYh9PR4PvX42510fnZoGE58Vip1glu0rXnl12wFdZDJ2Z86ioY2ykfh1Q6xQfBkHiWNvn+ey
PqzhIoIxuGrWcxI3IrokYVFYZRAdUeN/ELL6thTHd5QE7aAwHKM0nGRJ3q9f6Ucf6NqdMqaY1srY
RQJi/fC+3GL1yelTKz1Kp9aOHGJrvuhEx+45fDU/UGTRIOTYzB906nJ6xkJjBbRsjYjSVQeWwom+
V1KI7gSgUxDki/nd4BYgfG9bcEa1BXDreL/gDyH68gsYs0XrylTqwYx9cEWcaaEAndL0W/mzO7ZO
8Z2OGZZ0CdLiNq15usUYslQNJm314u69wUmBd4gmlfFKULiPX8dT58f/YoXnd11jZwCrThYSuMS/
0pHsR+4GexXuIv/R+byRgw+6rSuqxY7+tWE1COBmpJUm2tIxDiVWviRPdhOv24H5wKlOw762Aye1
Gzf389xCgAU5enEuvXlXnTVQ2Bmu6XT+eAys3EHdyM2dzk7vOhuEsjUn3aaf+drPZbKZueiKBslG
7M/Z6GXaQxDfRWa1H8YFwLXwqRLPkXM+PztUmBuKkM0EpicP+k8gf6A4rPSPHPtWtk5lyECYBvIU
MEWYNDBN5EI2C+jYaHelZXxrvPKtelleKDdn4pGH2h8fKBIMcnviJLkTvNfw3rzSx3YnePUzmMs1
l3IKzBk/o3VFmyJ89l+a2+mIgAUK9+aAEjIamIFt3nGNbDMoryTTC1olTqrWSNFSo+6IOuCpqSz5
e+YZWJMb3HbfHNo9CMf4PmXzLboSykQNVQvkSugq3VMiE1UYVYgcgNB9G4W+9JZqCdxARe5//VNv
P7pXQpk4Ii+iAPJuVHY1q3wugltaT6boYmVy6r73T93Nv6y6rESy0UNv+3iiLSuxyyyhE+wRQTiv
W+/60TYD/0oMEyOyMUqGMShQOdt3++K220kHHRw0XC2lP/eTCzB0yVBNWcbEAuOQ9VFOm5iWJNHC
6W31V/uLlBadzNL3i2bNvT3gX551r/ID07l+xO0odJHNPhSleF6ihTbClN6SfaRXzyFgYZ8AFYsC
GqwE8P6/JtmX+eSa2y7i71OzL8W5BlyHWKPUO3nZUweg0+mt282e7hX3tce3je38dXVSxheUXS+O
GYnpVMjghDs0UmU3PKhO8dy4oyM7zY2w5wX5bS+ASSLsB+mS9gnNVe+NWOs0xCLtpar2gb4vlH/T
68f//T8imDSii3pBjQI19oXlqygd1Zn3BOSdgdHOQjM1tSnQfhvnxRrSp6lsrUHmDV1tRqXLMdgM
IY+FaRhHaEPjmFgJ89KDfic9UOJxyZV3E9jV/8dvw+YJ86SUJXj4UFMNvicBzYBvklnkeUeqVZ9t
++/Pw+6/kWGUAqBlUh8CxO7Iih7DGzNF3R+Ya256G9b+dYPmfC02uqtVpguK0SZ+qDf7pQJFfd69
VuP/enlMpCFaqBcK7fyafRQ7ih75cq0cdFmfOBfIOw/9+yqOgr98MYy6RtFzGHYBulrjlDt9zNvm
2C7PrfSPCSnDSITJGHBvnTO6YW61/rCbDiIYXNGB4i+1b7v8i1owoaVAw16MaxKj87ofW3RAdYyw
jMQiS8W5QJl3g4yDMEiTL12OG2yc9Kw4iZeVVvaUP6B85JqusV987UyTccXVDvCCfvRN9ArsjBn2
dc3cDjUUxU7HaJ5pssguYWo0qFrDxLNT/L3EaF5kS9ayW3a6854jU7HBZe4R3vk3HctKKvNhdSNr
g7nXY7+vZ68uxS/CEnHG7rdfsysZzNecBaXV+xwjXZ03NpZihW8jwC3Q5MOjtkT3l1r7+NSepsNE
kdf/AdLi5kde/QLmI8dqHOZCDyctAaeEoDLStc5ScnYoeVfJRII6KIK6Q7PDN+TC6rPYCVFL4yjJ
pr+8HIRt4eiaLox9olM7JNY0WHTrKcXrbHiezv9iqJq+S1fSmGdKH2posxQww1ETrCkfnI5wDrRp
6CsJ9Lwr/6WNaZGXE15blbncxku6L7XB1vrQxT931++OowMf8/ErUb1ZyPISpAg1umDXQ2sv4j7B
Ltd1KduecnUixvV3OWg1ukSi4ziSZ3rwyl6HiVraXw0dXu2No3IfSd3qTGO+ZOLSIz0dixbbundi
xeMI4d0a4x8w0zaVCW18ZpP0BuxbLzancxfrHufaeCdhfETSJqWSxFCEJZVfchmq3RrZGVB5b4oa
qSCBGPca+aVN0bmpNGzlD7dKKseWZBiVFY4CD/Ga+xkZj5EGTaoYMx43kUQt7QOKR7BDCSs7/4rw
irE0xncYi7GIYgmtqcX9hNnJujkM6dv1O6ZX+CnXumjmR81vpSxNqRuAu0DXRkGG1U0AQq++lOOb
GgR+ayScD8r5nuyku5mmcpaZOBCRnzMJGd3yev009EaunYbxHGSU+rTU8CoEAc8eWMzHEW+j7MCr
l/EujSlUxOJUqFGL0lw1AVu6zQB7HDpto1kdWjxF1fPcx/a96XjqGlgXkwkjL5WyRFIag5ZktPcZ
kxo16q6xHTxhWsNTXHTAeO/r7QzIvIikP2mlF9NSahMxadz6RmdTukfyFW4x3WEGx9f3omRlmYXR
GATmwg7s6t18LQsLlACJNe+4ROrb/ubyY+jfVz+m7Ms5EzNE6tZdSguW7jSYb38iDyhGPtH5MMEx
civtrOvaJG2r00Uu4+dQ7631olRiPESafeGl3+oHghuIvOZY/GqOmE61wT47WSUKnrrKiYK8j844
v7GvxgpVhtiXqtd6EP15HHfXz8e7Vsad1a0ux22HQBG2D1oT2oAQdBXVuS7kD07zcomMF8v0ESO/
MZ492O4IHzTALKCm95TuFXu85Wcnn4E/Ppzm3+LYxlcq6ZFcZSFcQGePdrOf9q097apj5XYoI2qu
asnoKQoOr39JdeGz67nIZdIi7AgmUTghn5XK+ID0yGnDwO77H03PIymQt93PRRTj5UyF5GpDO6X6
cjO6i1M4eAmc1bvgtf/S7WPrFmvofrAzHl8xKpE7xc/sHlNW0z8gceP9EsYxES0TQjTZEz/WVIso
hT0GoTVNr6YxWLP4yNGkzV70xScZjE/qxGBJUxFul46HaztjH++pCxKBnHFdEsf0WGhvgKkAvdEY
Ai+eZUcVW2/hEU1udxJXZ2FcSyGVTW1EcGkDptOMtLFkcwJhwFsHmK+636WpZ4TP2sx72f3hQXnR
HcaraMVsiBGd0hgP30a3/7aA1WLxhW/TYXDpJHNi/6hGjh/lXSfjZzSpA3htBjcalJIbo1+4VJzE
4vMeK2P1jJNRk1oxMyAo+917sW8tmPxXyqA1omD5sUHGBdijNnbF3FkQ76af46YO8eYaP4jXAGd8
lO9o6Q3cIAeFS87DE8d4l34yEjQEoxSRyDDs5i5xSjvFjJf6EitW5PISHE5kMBkPEy5GEYgFarA5
NDQeDK8WhzvSLpzHMU8b2YWPpYyHRi9VWgTI9uVZR2ITuqlf7AAL4Yp4H6VO5mv7/8m6TcaNTGmX
5pk2oroR4wHWnbPq53UBvJDH8u9oQqVNQwAHnZ2qvemVN52VWcMzIuw/GKflBB6WOz4bYik0EgS8
MSHEmZdWBQyquJfF+r2pRpNjy9spkYlM1JAIqA8YRYwDYDTVGZ5AfYf3uGGcNG12SjG28glwb41h
JfK+ip6vX+j2ES9CGXUUhlmQzaWHULV6qsRp13bpUW9mx0xlTl1qe5ITpbb/HJAJadNcqZESw0HS
omZ8rL+gSecbXncD1Cv7+rG224ArWYwmmrOmKp2O1KiBLMkBtYg7fAXr5rOBltlj4fNWHj5IVT97
rcvhmES6nWNBH6ucVtaTxYv2gmnR1qPpBg6GOG0ByFSO4As35FdjdV8CmB9/sGHbt1x+A/3Yq2Re
bheQxMx4zCz6F7K0lkxmCy9Djp7ypDBxLgEUlRLoSMeS5JRiE6n4NRgc78XTSiasKfEspckEB2mU
jQ0kGzvCKKFQYftOlJzrmrIdQS93xoS3LEgVEuYwgLE8CjKxco1w7usPefPfItgF8GEs07gc8DbH
Wye3MbTl0oFbEtC9uDGzuxCqUe9LpwG+TOXOXFZszhFZVJnSHEPMTGKkONlDcGRhUgwaCbyDcq/Z
iRs66o3A+YB/yBouZ2b8ylzHkxkCPf3/gziax4JFF6fR2rSyb/2u5HTsOM6ThZqRwT1nTjRxj8XS
lcV7aXmuzNHVyWxj+d4hAnQn4FYP6CmuGD0LMzNNejNoSoRRwF21l90Y3KKST3w6LSU43O1w3ndk
XIwga7KYo2zn6zc3/TP23m+MpzDGpWoHBR0S3eXO2/JulXUoTStS+tTUJ+W412VlFxejH8zhC6bu
n9t8tgB6MVm6KvOG77dfPxf1YXxMLsilFta42P/gdALA56y1dvWW2rqFvJ4eOPkyjXb+dt0fcLyb
xrgeoGWPpE+wwDqU7ZNa5Yeil3aYOuYFwy052H5SdJWYkvYZsj4QSkkGPsxH/z/exe50jO/FEuN+
sycCuTr6VgaOxAWE2NLYlVi2oRGoo6GIIbJ59dtszy45RoX1jnVABAtL5Na6Nqcc1uKYnCYgrdZq
BcrMg2mBUE3rLcoaJxX7zsp74NeGIFH8Nvj/rlK/Fsz4n5hglHGJ8HwuSGol6ncj4poj7yqZdMbM
cimsO7jVPksdo0qdUQx9OXho2sXSwh+y9CAMoTsvpyYBOZ5/XU038/v1AamzWMV6A2PAitq3NMFp
TnTFrNtHo5WAg7txJzfMbNosBvIlR+5WZF6LZXyQVEupruYB6vRh+UsXu90SNE4Zig9JN91fP+KW
81mLYpxPKGAiuAVxImoStOJMk0XKfMArgW62S9dyGF8DqiiFdArcauvOrm4rx7a1tNLKQQ7nCed+
BKP5Rz/pWxBbTWzTqoie2LzBy80sYf0zGMfTV7OKWRZEzNbFqISnu8Wp2bfAelYdPNnujcfFxUD5
T14fnHfL9O8rPZLUoGtjExb63wEDcMSwzRAy1Y1aG+ZfYpQjRl9PdHiNd4sfu+JsRF7dItsHEcR6
KNMKj6gy7N9GWW4soR7uMwFPJyCYKVqKVk9ll2NnYxkzeAb0u2tqZeLpuhg7cwJ20EW5NUjnRJl2
zGVM3g6qrXWTTXrVIUH9KzDTr4kQfMmUIbEwAXKsAjC114GjYKX7ugFsPnbXh2GdmC7oRa4hqaEw
unQGDmjE94Ob7OZdZmcvHGmciPQBprTSBJIbS1qbNUzb3Mvxj9EwrIlI7jTOVtVXlirAJto7RU2A
6gispClzhumcDoOtg17t+m+hun7tKzLOTczGSVImmL6oFODzfc/jm8F41KtzOae2WTb76+I+tO+a
PMarjeqi67oAZ5oodnEqj0Fq5c+KZzzraIX6gw1Q3xdyj+nOdvZmDF/zx784flVmnJ0kLmkk13jx
hFl7DMb2bhxTN1tEpwoAdnb9uDxZjMPLU3hWY8ADbpq/Yu0cG7zfCzDIlzNvSZ8niHFpejE2YiUY
WEc2kdQU86EXetsQz7Escb7gVmq8thTGi4HVcwbXOtwLbcxHpMAzjrfvSm/lio6wKBUJcPHT2YB/
FmJsZnTfI9ERo+MclUCc+9+CLItOIQGCjbJGUEs0fmq14Gkyup9RJTjxwBug4Fi9wvgYQRX0qi4R
0M1xttvkRxQkNpDMOCq3WY9ZfSB2a0kq2gLzVrAw4Zg+ixnmiWmjtXpb/MmW7Gyx+IF98w26lsl4
kUQ341HPEdooOpNxiOz4EKJeGJ0x6uj1R94QIkcHFcaJEKEpYi1GJSHSdEuabsG0c91ueQIYHwGS
pKopQ9QRBvIuYBmp5Kn4tr3qhigSXVMUdk9QWdQiLMiEMUCx300hAlyulE9jnd/FJm/n6g9f5yKM
cQ7aqNRtrmYwWWLT3KPpkW/R3nuS7kRnueH72O2ocpHIOAkhHhYZEOrwsQlSvEIZ79JG8vpGesZT
bD8HTW51bcq71D+8gf4Wy7ZNpyXqJ6Bk0rcs4JhB3YVR+gjrPuDNRl3Qj2ZUCzLfLLzr2sKVy7y9
5oDMkjmhp5fspccOdMf5IXE6a3wneEJPbun8A7A8zhUbjDfB4J+RAj4duXpvSe94692PP0HXvfjS
/JFGY28JLWIs8f8D+NNt87jcM/MeA94kgfeHuUvjUcdnbNuv12/0w0l9DgEXCYxDEYZabjIKPTiH
2MrvCF5ZQxR4TdGeq2U4ClPcWWGw3I0g3ehCbZfUsReDhXZJi0cJ5DRWUnY7pYtPYh295lXtRbO2
74T4PY7F700nPDaRAIQeDQi4xbivC91Lkvg2qJRdtSju2CMZwjjYQ2Mu33XSckIo1f5rh2Pc11Jg
kg7kIljEArp7hUE6yZc9lfuA3E5qAUek6EQxJfKxMLdKM/u4xTaWgpf5f6BZaGlHdUy/AAQSryy/
eaiVMMZlyqJEuc8+bCDepQe6MyO5yYEHzLcZRFdimIzKDNqBgKgdkWaW7QG0NUoDUBuZ8x7Y7DGQ
lRjGZUpBMbVxA/0bDw3qfl+Ud/m+R3eDrqkailVJdtyDwA6M0m51ryMJAhWAb+7/VYd2/TsYRwrC
rjqqKfiS6psvvT8cVatzBb9DMZk/m865W7Z6voyNnuVDHfvN0PxAhHUmtbzRm/5fjKuuzsQWyRsy
dJ0mTYjevWS12r2szVY4y5w8aDPCXr4gi7rehdHSlyKUP43l3opa84tSCifagrZjKecciaP8bE08
auQ07zQkJNPkjUlkC8RwgzKye+xzibVh9SS+N9BfvO4leUdknORSqcukqljAa7TR1khmmYluN9N3
zLI41yXxNIPxWFoWLu0At+WLDTkXZngy5uQ8TwsnG9/OVFYfjXEiUi7HdYSxXL8JnckD2VkGAHvU
ZWR79GBpFQpC/2phc62OjEcJQZDdC6NOy3vhd9Fuz/Gx9duflPkLofsOowl8woPN4L06J+NeQOZG
lqnAMAkIaR00VKxueBvSc9XdNepTO79d/3rb+clKHONFumnRqoSqp2bpvkqr0apd+3piGYVN3NYR
HS20k2+8CiZPLguiqgrCoqU9XlfYZz+r99V+9MFOFzgmFu0BMfAXMhe3Wkyzj0/h9XJaFltblTut
kGMk78KMGblCcpYJXKd4dzXx/NIuRWkNITlNZn1KFPUxnvvXvImfhUblmCfHaHQZv3MVfrEjkUdG
Bz+XNHu5kq2gxjYwt8/AUSUWOdXsZK3EmxWtKpU8NW1zE0bVGXzAmMAqpl1WA7NDGUROfNzcr14Z
zScYVVHo/gIFNIPlNUqNm0Is7voJa5Wh8BBk2MrVM+y7xd1L0mXneGrtUhaPORGfuqR2gebr09W0
1EhvIy165Kg7vdhrCsB4q6Dr9U410UtT0PJFPTu9ER8nwB9FO7RgPZPXgN3Mhlf6xjgtAyxHSSRh
0G60zVvJU93oNrVbh/gL0McA++jxNJx6pGvnYzxWPGhhOwUYqhWHyZaLX2JGUG/VHUF7rdJ3zmVy
gozOuKq8GxTUrBFHMfn6kn/vUCjP7WZnPNE5MdTwDt2ZTzPGMx3GYRUKgD2zHJGtItEenRDMV0yP
mfCLczbOl2N3oEdsq+WEor52jmhnP+qHwO8pf5o1e0K6o8XHnrdUy7lOdvk5nyrMrkwELjGKjiAq
sjSZMj2qd33Aqwlunw7JP8gDQYrxEWxX/gf/qSqqFJW6VCkcEn3tmh/X72/7K10E0B+wEtANea8u
LdpykWL3emjnRWLPIq+GypPCWHMyY6NApLWYZFDQH4gfKjkAu6nKMWPebTFWrGVJ0+cNYmRRVpYJ
AOUkc69f1+YkPj7F3x+EsVspasO4DPBEKnUUaRM6NjRnfj/qr3Jc3mM+xldC8zUb0wMu9tuslV4f
V7sqUx7H0jhoQ3bo+vKoJ4I7yMNZ7Xij9H94MF5+IGPrw9gFFch8QFCETXnipW7imC441PwMfZCa
M0fCvQ7GyBO9bOa2xYdFQvKBHJrddscnAPAFTrinWy/RrrqPQRLuRPfc1ISWZD770L+PynbJorrp
l3bJgBh5j10UKz4oDzp2QQwPOMi8786TxZSH9ErR53SBC1X95If+8y+E0vIERLXhi8Cxye104HKu
T0kHibCgHaY+MOoKG3AZt7MRFvs5iUUrrcnPqYpuqlLlfUuO9bAdrajTFxMEXvA10ByK9YJZOAFY
IPo7HYAV9pXDG0P6w1vhclLG+zSDOg5jAvfWH8IzQOpld9kJdus1WBM/1Xepx4Mj452RcUSmGEW1
kKHq1Wf6z1xIH5NK5zghngWyzak2j2KpKKAqFOVMcZZdgcqlBPho8R/sovMOxPijdi5VLQFZol/I
2SsmGE+kGHmJIr2Uz3aGVNHA8jcAgRjdD7RWqI0GyVHnFXvJwXCBsDNeYzwAgMNjR99A36mGls4z
ua0tCyJdxLJm0AJKyaRtRjrRUKDENnogyrYbLnXd9sv/Ikj5PQbKvbAYYYInTqno2P82sbSpC5nb
RNjznELzJhqB5aQb2k4ReETEm1O+60MyFlBJM12TRbm7nLEjMGWNVfbBe6GmpxJT7yh5eOHU7Bqz
wZSF0v7A0B5neIz3cRmL6OpUAA0PAlo7fg/TZyN+kP7VaMrqQzJhOWu1Kg97OBY57XbRcCflANVc
JiurURx4GcL0ZzbuOXF6219fviljF7omdHFQwi6AYXWK6a6cUxwpQE16y41DVD+u2QcTcktT6Ehg
IgXtI4CfFJ7woDvafeuhlO12mNaSOJWqzZ2dtdIwUbdSgtSIRChsss8fKi/3F7/eB0d+NZFjGexy
iUa6UW1D9a8qNwV+kwC6yYd9206o//5YJuNgFiJJtT5TAwxv1WXYaaS0615/7OfAuq4XPEmMT8nL
PhqbHv5fS7wWXGwBmKw0rK0lHOe17ZYvJ2JcShO0/aLRAZ5wCgBM+GrqjXf9JBy7ZZdHkrLtwoWO
t8rB16LaAyPeqgnHN/BOwfgGbDArgxqigg5cTW/qdT9duPkqNcRPxiODZUXF0BCiC6PLyRinGNVF
dbxImrd+Dk+qAajapC12ZYriK0aGlET+qkeqrQK0wmyxd9R0T7koYCFgUs9yH0aWRhSXFDOvNvtR
8r3y29hieh+q00CCCiXhvlPhf83ESkbjpPchgK1H+QtYd53GGFwUqDwxVN9DMt3Mpe5FkgRutFqx
qyL3VNGMraBsD5I0PEtZulc7tFUK7RBSoj5Je00DdTeW/U0bAkNmjgwXYCRf+ja6maPBI2mCmSL4
kMh4yfNyj7fJqRXK3I4aY0/U+cZUMzuP5HNppLbRqF4fTcfZlKB0aN2UxcGohV0rRpmVzYCm1DS3
LWBcg9iAEzB/uK6TH6nNtQtjDDnL89BI5x78DL/MW6x2PNHubegioCrn8F47RigbgpwlOdN0SD7G
tzV9oTv9LnzkzRdsp2EXxWKbB0M51XWngCeFEskpqFPCT2J2t/k+P/FbudtjkStpjMGHRpSWwjAF
XvWSP4N52Vcky/A/8llXd+oSLWTBlX9I37BKgKDQv/Fm+bZHXFe/gMkkpi7FmPmIdKkBSGb8XJzG
Zzo2IrjEbmYLdI6Lm6F0xlti23ysrMQyPiLH7tokmz1WVFPUkkIF80q1SZtBdWjJ9SJYYxfvFJHw
xju2C9MrwUxWMU7A5I5bnHc+FE/NHYrSjWQntHEevId25AIUZnmUv/Ki/SYgAVnJZTILPB6SYIIf
QlpqUO60t8oDsBX4m+hYeupTbiN0HTAE253VnQj9rmzTkX3e79ieEVr9DibrSKYpbaJgSlGYn13F
QfHhMTxQ3gzil17zj3jut301CC9FHZSU8sdQ7qpYlDTGUmgNoloZdF+ShFjjAtipOHlDi/OunrGQ
I03PQBnyJkk7IVU9qWC1mRoj3YErE3gJcb83EulVbtXn645n4yEJwh5RQfgwJOPzL6s1eZ7bEp46
2VOMaTRGAECnOsEjdgKdcRfwmGE+5xG/y2Muf8lbkuidYHh5gekl+TYm53A6ltHEifKfb/x3OUx0
NKqiDAKzBqNwlSKsfC/QB806yQqWwKrnPecWafbzu/uGNE1TgPsq62ACZVR7qID7GpM48KJBfF5U
sutkuE+z2cWZ9lJ28ZuZ9q4MCHFxKcE0Eo4vda5yN8M/v/t+/xXM3WptOi8jHUomj8NJ2TVfKcCZ
fMrhVK+fd/NyV8dlL1cWAnnA6qhHWsMm0TcldpX8RynCaU6766I23nm/HYqFSKwVKWxJBIWJTsVe
O8WH5ZzvQ+BT/wOwzM/vESrLMGRkJKYJBrvf37N1H5rmUtFzRVa2X5zsPT2YcAwKcShjBV8ivajP
enMRyLjiuaww4aMkgdfWUo8UabH1MjvWZfQD/eV9lgORPJNvVHXiwCNsbAH8flJGYccxU9JMDgxP
2On+4qhfsheAy9vqB3d0hlGxvegUFaaoeKqzkV38LplR0kIic1FmuOOuBgKTbGsnuifY1x+k6Xx5
nzPx38UxqjonWYZZJhw0HxUvCe6K4L8nVYQEXZbBaQzDV1loH12apzpoS9PLZvA818AD5oEubZrb
SgKToHQRUUoSqYFnlvslVDF4rFhjWfiZBPxf8ct1g9u4MCJrhGiaJCtEYjcbWiBeAOMpxPxxhIpw
f9P03EnFDTP7TQTzlsT4GomkqDI9c6ce0iMAiez5DtHAbqziwOcrp1bLGNlv4pgMM86mHsxd+EC5
dB9qyHICD3zpzvVr2/JTv0lhP1IYdFVUReFH0S0yDsGefBkdkJuJ2NFsBpcjbiPi/CaOcVWZ0oFM
ZcId6pmrH/r7adeUB2KbfukYwJOxecNYvEtkPJVGp+nQIgq8HHjadWR1AugBSMi5RZ7yMW4pMyQg
+3ZK4VcK8PkDXxclm3NxPOVj/I8hDVE6BtAG/WZwZDDR2DF255WbhWKjE6S/PI/HuznGA0WKSohR
Yn6zb5/V8bFs/VDiaMOGg1grA7szIMlzUpRlhY9Tpk6utE5T3ZFBtOahduqJ15Pc/Ei6JCFAmuBv
N5gDaYpujGNYm15TYgK9r5KHqWs5AWrz0i4y2PqZXEpkSei6WCnfL+Zi5XEOYkTOoPtWLCIy5mx1
RURWLn+8WFZpeRoEKJQVjeDNvnrI5ZscHN/6iXqisr3hDz5tHopIKlBgJQDBslgpQpGQoCBoB4id
J43PfQX33fKaDptfhxgKoUS85DO3aqJg86xsS38CeUrQm1aq+ddNaFMCXguibqqAhmRZDkjQhlI5
y4U/6T9mgB3lHa+4z5PABAh11peoEeoC082JbGmYubNUkUd3tWk0q2MwYSE1BrMT5rbwxR48RUXn
TpPg6AvxJLX2q0Dm2OjWS4vIK3n00CtlKwwzQEFrxqQMiBgw3heAUBvjfQPBeJ/qYVMQgFEcmVsK
p4iyKstQCO0T9rAxpnViKkboi2CQU+enOhGtKo6s6/qw8aAGoOFKDBMb+mVeejXRQrwhQawCUhds
B5tIHO6Aqe9KbitZqWe2HOPlnY0JFSIpBIDmKKEP6kmpf9SkQxPwGpLbMjQDJEwaUT+jNnbhEEQa
iQDWH/gG5pkOkddZwSMtwiVudFi+UDbd67e5JRPgXqqmS6ok4S35u5rkI/bYR1CCe4McWAqCe3hn
mlwc1C3lB6qwIhuiYRBDZHx4VM6GiQwsxcpn+DCeKy+5bd7qm8Ea7MIKrOUb2J7euhteLNwybB1E
jkQyDRUkb0yZE+sFJEwEJfWzEJ2ssHIj7nLRxnSeTNYyGOcB1KQqaOYZYBKPgU/eaVVD2pkuxQQp
jphZt5Nd6uX/YDFk0w7WkplP1wFzWYtAYeVR4KH5rL3lQPii0YSS6FQ34+6/3wf4/aiMS2nnZqr7
tAGuUeiKnSDY5eKJUq3a11VSoQbMZNBQETxwYAKmYbLDVKIJf58Mqu4ZaXYGoNjjGACkQwKFpFNX
uSd1/VO9iFgEKIKHpBJQqjanFzyL0JYKfvXL9LWRumdE9MgZNclVUwEowA3amVl438rDztDMg2Ii
21tgWMBdHKrINsP0Xp5rZxCEXa1Vx6IvT8aQYLMpz0070Irckkxy7iTCmebYWNKFUawOy1xq02K6
QTHgVcYwuZVFOduB5deS87mz0nD+mYMIbRrAmBmU8U3dQY3L/lBlXWuV3eQJCbpWeFVZsiI+5LP4
tQI8uVUMUm2RIO321z8M77tQX7IKKUqmh6U8JLk/q6+ChmX+abKSCQD3pXddEE2KWQWQRB17OTrc
ksjWL6s+VaW4r3KMbCtWnwMKBhCDuTpa4SI5WvyzCXKOzm29p4y1SCZPDxrBDJJaIJ48gKtsACLm
/5F2XTt249j2iwSIitSr4gkVXK5gl18E220r56yvv4s101MqHt3DaQ/QQDfQQO1DaifusFbhAGHH
CuhBPHK54w4/COPc4YgZAiWDPvlT7GCxwAmNPmjU3mkBjr5qsnf9Ntlfu7hNFAtwnwqyQIWTptct
MS1sFARp/k0vRgBcvUb0RYkrO8Te+QJGtEEXze/sOSdKIBCTGJB8waOr9JSAlRvV9xG5xzDbTe1X
hmO81tioKfyquB0be/kiimY7Dp+CQlBHymsRA++FjxraUB04fSprBC7qb9Ugz5MqLCfsWcFWBqcp
WmaUYzdDObVgeqlv4k+aA86WDG0j3UueImBIPpHbRUzlsxOpP5yN+4zjZNSjUhImNzxV35KH8j6l
dnisz2/LE26LEKS5IiCN3RtVFEtG4o1T89k3ledV7VjLfyLZXQIECfzbva6fuwfbiOAiqFWUFbLj
DvqpkL8iqf/Rr9Rrqnr9AztQN3K4eCmVdYqdq5RBYjIMux5zSprfihs+e/amKui8KBY4OHSeaUpR
Z4VMkYkFnhM+1Hfs0wTdc+iaz8Wx9bqbklkAijTkmD+LkPx3dVNVFTz6VA3PTHbVGw+9GADrsTrJ
8C0D+1cVNsJVdLiU8lecNt+uf7WdkVKFMlxbjJpRhBeNS64WDHUWVScXgdq41DNuzfsFZCPJaTys
5/YQHbEbO57ql/+ukr2rlhvhnM6ElWIY07pQX6mpm4fkVxRX/zzjx/lUPNQpS475nNWq8MqwGCaQ
NtbnlIy3qTKA7SG6u36Pu5/sXczbDNHmkw2GOWS1CbMOl9Jumm/V8qrHrS2nuujdxO6EjwObA72F
wI2kolCTSZt1cH+h0x+YfuoWTjIDB4RV8ZTeFgFc78aArUDuI5lKP03UCA3feO68rL4D4ZTHXjRT
/TB7iHYRuCxE+xpvDZqLUyLdxz+qqYNN9qMJGEVfLlGSZIDVps4QgqmlHtbe6fXpCykA+o4XzyE0
USXtVztd2mNvNg+AKD1o2njQ0DLN5gp7K1WT35JEXk9lqQAXOFKjOxJGz6RB1KzK3GnLxSZlGPvL
XADBPm2sO9myUicdkG0qrXxbWaWrVYtjRIU7geId87oe2Gu+jg12ovSc9X3LnN7VACpyMmIerivV
rnlsLoGLUXWWqUpZIIOWdJQZQ5eCauC6hLesgb9nDQ86HbCumJDiURWqWer12VKxwfGTPgynOHYN
z3qkgQYK0MyB+Z/aw3haPxe3UdB78Wfppff036zLHnrKrYkp5es/aO/ImmoolgbnZ6Lt/fG7W3gM
kTAxDR/Z/VDkdjgJDFUkgBnyxnyA6x8uCU1NH9BBX6WxCGoqGu3eFYGAAVWxFLREuAiljVmuqfMA
sLP8+zJ+qSwhtCP7CxdfbSOB/YLNIaIktSQpzcogvC1HECOQw5LatfdGweXUD+KW417R863brxHD
pCaIgD5KnHrwn8RgJnlrqGbn5PR37+VPW6pbafyWUVOoSxS3VoHYW35ankG2YTPKi+qGcZADR1yE
PLj3xVDpshhttaJelLyMbC172aiSoNEweGY+rfrrdbXeS462Ajity5ZGqsKIhj5t0puyzWI/T5OD
UcWje13QXiEDL9/3o3COs+nWpkwpO4pXg0av9gkmZhqnuDVRxCAOPST3gEYHXYkjytr3QuBWMuet
0qzqaT7VedAZbve7S2NbbpLWjptBxKMquk1OGRu8VXQVm5BB97tM/Xb4TkTI07sPyc1h+HieJDRc
U7nDUsgNDfSb9UDeBgjGQExdsZdobkVxGRid6KwXQIJ86wF2wb9mmsR9BIGOv1n4xmes0piBx3zC
xpRixRh8rHxdFzVg9l7E26Nwnq8fl9bqMTsTFNoSpATzlZPuLWX01M/Ft1IRPYlFR2L/f3OkrkZQ
68C7EWRF0MTYjShEVDD7mqapjJsZvfSLumobRZPOQIdyROCh+ZQYAGuaX67b7A50BgKw9S6FO4cy
q4aEp2iGpcrsbrhDTQtw+OMNQPXc0EU1C3Qeqm5bDMPioQ/AtH62/iDT2P4CLuwCA6iLFMw0BkP9
c1Qw/xOKgJ53Bvk+HpJzgaq0ZsZcdDko1+bvxIxLZx3r9lYxFPNY1MCaSPOzZOgZimDFZJdrRDDV
COarHCkm5njtQTI8ebDOFuZ6U6kMbbmugiWWXmRNfpLS+ayE5Z2eps+Jgr9NhmZ0BJ9pZ1Lqw2fi
XCsyE3CDFHA75mODas/v4a7EtG3mrA/JLajhXWorbvE4BtqNfCOuNu1MnH68QM6/xnU4l2aM6jur
xaiH9Kd+jh7qQ3gcAadavCbgZnqWnkR7QbvKiY65wkhzERr5B5TeFUVTqmgtsPq0CQ6m2A9vxh/l
Y3bIwAkPKqYj/cqYGstbSXeqc/QoCiy7znjzE3hnHOllNUrliie/Kp9qoj/qJtLwLvIViTwpyTQ4
pB5+ZpH23OTD1zm2BH3l3exn+wM4F9115dp1DUoz2oOBJ1cDGtDsZnJ1sOxMB1GtZvfBtZXGPbj0
BQOvaDKDAeNtM7Cz2ayLdqxuMBcCmi3RWuCeF92K45y2qoRJP0h9HhhgK9amL/MoeILvJQZbAZx7
m5dhjnOtQT5Mb5XqL7U+lBq1NSBJXTdQ0UE4JyZVvdaGGUZ0QZoH+NPS+NJpQjJAkRDOjVn13Erd
ClWYWvKgrOROtUZBB1EkgvMzdVZZWH9F7jGT1q6Rq7XxH7j77RfhXUm0RNYEJfMBDAUwWeP7HMsP
1z/G2/4q/0ZB+1PGaKSCiiP/gg8zjUpzWuKru7ObHVS/c9LS1s8r2mrjaf49udaJNdRCJ3mZbBCk
usV9J2jL7HqO7Y/gDmqMNEnmHD6T0dI3jopuDCYzG+UNol1IeLTrKwEapqsoxesyVmw+JiTYLLRq
nSD/Gf3yCRWCWbGbl/LT9K0B10ZxNL9FwIkO71dPsavYbkJGpBeI+vd7Y5p0+ys4/Rk68LEUJuxg
cpbf4eKUGp4CQ1AxsDsMEnwFUX0S2tap/SyenNyz9a1s7sIb8NQXigTk+La8z5KDqaC1nwdmIUon
9mzERFZmmCYKl5SH7DRys6k7AzaSj+eq/1rMAhvcS8q3f5/J36SW7biWkpwhW67qTzr5sXQYel2w
7lMMwIZPvS6bvLqVBNUY0aE4B9bQjhYKE0oN05Np5EbNKFhm/H9U9P3iOBWlTaeN4GBmyoHq4f2M
xXPGQVPeAEvpCYVfjNXCJdxhqQMDIG7qmfCkAj+9ryPvP4HTzz4zw5ZkIGKKh+JlaoxDLE83TZie
gfLxeN0LiT4jp46kVVtJNnGjo9/clVhJmk9SoJ1FNdK9Z8JWW7gHaVUbVVayt9Wc3hgFckG1cgfz
6fpZdoXoiiZjXljBSgyXhExW3VjdjC8XLrcAwKhmX4mEbbHdC9sI4XKPJlNJFseR5Gu3g4d8oLOB
gOhh6wALj+UX5ZMeqE7lZn75rI4ecBHc62fc9126TlXA+Br6RddFI2of5sDpBIXW6mID8vMQAPzh
rvPRI7NJUN5V/vIlEvbHdhbKFIzr/EcuX3GaEjVco8Rkj/DoULrVbfspO5U/ssruz1gvxqkbvw9Y
Vq8EIBwNP2uCuuT+133/AfzXNWQpLBW8Zds+MIFzskqTLZelwPR2M9ntObnvO7RTXuadwQyixw0j
KtyyiDi5/WdxD010JvWjE8VpCvDJ411rLu0NmY17jIP5FqC2/zelMTlnbbW1AmyyGrQomLhqPPog
eyqALbD/F7BhMsZYMh2ye5HVM+dxkeHgeUqIARaZizYdmdKu6bE/E9AFgLL5d4t+nvPGVnLDzqh1
isfBExx090LZMIVpqJik5MsRgEBVrMrEy6AFWq/BoHrvs+cogMM+KIc8oI50FB2SOePLQyKJQ58d
86d8f9AkcTuHNRRm6gnQNdTWjcv5E9ZvAfe6yC9LnP7BpDA12UbNvyVyKlrWgIcYcoSHNLsZ1WfJ
EMSE3UvE6CGBCAzo8Q9aQkg7Dy3SoxI1PcCu6eFvzRL5MYEQ/sm6UiwPlEaDaseRfanudv0xHnqw
0RJwdORecS+ltgioYFcfTTZqBXxs9E/Yb9rkLOOyjlFoSkh2x9JL82cSKk5UPyiD35MlAOKd6JDs
S1zoBnIvNDlkjJLzE15LU+raoGJpDWwVwZy4DDUkx/ZY9Jrrtnjrdzc2bcRxZj7PozavMpJ55qP/
LpSKvdbezC2mG9+Pxd1joSuJrI6IBT0ikFrZqtsE7cG8RePfnh7F53pThmv3yOVkpsIoAizYWIz9
HDBZ2ZryNcOKBkk1p88NrwhPxQispcbwBQ5lNxXbHJVLxQYLplaOcuiPvhaMeJW8RAcCPdWeoqOJ
9q50qvzikQpi3f6zbCOWT8ustZ+JFKPLh2Xx6Jx9KxyGIKd65TeR/9o1xI0oLjWbuqLEFJqcB6Q5
YMLdj6W7yTJFYXVnPRr5w7uYt/nAje1JwG1owwkXaQCey9ZG5UUfI3qqVJMeSxKCvYq0gO9cAWnT
tXLiTN0q20kn3yYpBp+z5GnEUt9BnaIfxqB8k4ooaKthDVIpw1xk3aD7JVngEjUy4JGuJXrRiX6U
qeSpcd64qtmkXgX8yr6oFn/M1ftaTs5jLaOJrVce8AlWf7KmB6zo13a26I9l2FZ3Q3g/Z1hdPg/d
wYC+22o1Y49bb1RMhtIXqheoPlhl8mkJ5RZ054nqAu3sLgcSq93JJlIUvf5e1QBUzLVYA8wA2ufO
HNc3SlS8zGpqAD2UHBAlfwCT+WeMCOrmANa0s5C8qqWheRGa205jWq8gUgJqbaXfyjLBRGRBFT8l
pPampHSssoyfwf1i2kOSqmcJXWw7kuvXsmvnZ53h2+ZVHRTjVLsDVdyl0Rs/H7L4piOA7s/Xm66W
vXhWvFZFtrwq0mM0k19KtDoFAzlPM1AmRcmJptUroZVnZMtdEZcBbdPnyJQaG0Apv5dsqr0wlmaU
x7TfxAw1Pyq1g66BcDuf/UJWG7ucs9tKSQWWItBefq9utKgEXvNE8gsNfV4aPyxF+jnRm8a+7ggE
fuDt1bhRXx2zFhjihCdXe/mUSpjnlhUvo9F91cbH66J2y5tbU+GywryzSsNIEgPgnxNQdXM3RPnn
m+Ux1C5sN2CS/DN5vS5TdI1c5KAKRGJ0BI0iYt0nhqLZrdqdZd34el2O6Bq5yAFExL4ra+RnXXFe
td9q2thF/F2tvl8Xw37ulXjBQ54VRWtFhGpI4jXlW17Mn1baPV0Xsf8Q2zg0LjLoUWZOAGTJg/CZ
1QfyR3Bkmp/Ls/aonkK7cGvWh38dvkQ/BIJF34qLDZgMKaOUIjZgvu8MOJMH7RO5kz6PDvAuPKAb
+ib4nf66LnRfpoGsGnBr2G3gUs4atZ5JqRZUJJSbMC48Gt+oYyWwsf8nRrxL4RR/qPVU1nJDR6hl
PPbTM16ZB3YubHyekQ+aGCf8o1oLykV/n4zT/GXUclVHUQlYQoMjT/kdLRVXn/JPhjZ71y9x96Ww
EcUpf0tiRRtKFaU/6z4kTRCv94p5b5gPavbruiTR52JmuPFW8lhaydAjEZyj80wxmam29mjOgu+1
O9Nvsq077NUAMZXHSuoJ+LSjGvm0HmHKRlPq32GPxRBC/Coq7xU1/Z2QxCZJdpM2zdkagNg4D7ck
L2fXlBtv7VEoMXK/MokfFRjgWsiMgCrS3V1n8P4redQk1CzMWp10JI8WOgVd5rWJqCq069Y2Irja
hFpEctTmcR5oJUrXPTr5BwVYTNMsXArb/bIbSZwh5ouZy9OAw3TeWtn0RGwdqdMP1mWdfCloBjsZ
AOsospL9hHQjlzNNNpFNCwllJ0azuGT2+qU857b0APZPyREV6HcNZSOMs8l8ANV4jZQHSUaXObIZ
P+oh/ZSN4UOaAptqmN3r5rL/oNkI5CyzGHt04DQVgBF4p6WDXQUAOmVLRlKQexTkatQW4RQJZXI2
Wq0YYC5Y3UBrMYWkWXcAzpSdtIj8iDZfKmn2Jml6Har2SVFr7KCAIjjRDnFfiQree137jRXrXCCL
1YYYzaQAofc+ulvpUV4PqPD5bxOsX1uAFr9Yz53bAz2wAO5qi2FW0Ra8yEK5iNYnukTbAVfR9fJD
pcPnL+Gz4BMzE7xICTafmHvmrGEdrz19U+AwAI124rGJLwZDjPlcU5TCMXO4Io1nKViA/G+NaZQH
8kP+NoUfu1FQe4xnBeTAnmgAYN8rYAdF1/DKMt5ylY2/p9a0YrUgQS6in7X4ERyLmMUxHMEV7ivK
uxTuM8VWt9LRSHNUEVm7DAuigRWkNsZtDgJJ+w7gXRL3sYi+lEqc4TyMOpO+vPF12Jan2eHT6JiB
4deB9rnqHNFU9X4Ggubxvy+Sf6X2VtMjD2aQeccwiH8ahp27K/hO3whyXrq/QOCXB0tw/bj70eNd
KBc9qnyc6zyB+tMoBhr544LSKINpNF+uy9k3s3c5XOwAOg3VlwFeDpsMmdo589IKVGRfgolFVE3G
dhLlfJplal0GsEyMt03YlMfjtAbp1fVD7F0WKO5QT1NNA/sEXCCaFn0K9QUd5ESrweNbdwcFL11b
lXS/JpFormVPEbfS2IE3hmXEYVUANCPDN2eAPuSp/YmukqO62Qn7GMvbjjkAfcTwFsreVVJZxdCb
qsvoZnFKQQuqYZnlbapodoE37NLJtonrY75IuotO0zPF4NvsdZ+62M4AOfmagGvVvX7Xu+aw/RGc
xoBNfQKYkq6/vUTxxnE1CbM2INAEql36GRP9gEokohbM7snxyCBsqwGZJReP5LmRh5kByckWUpvi
TBcRYcKeu2TPmL8lcI4MO6dD2pmIBZWsOCX5oaSYEqtFWcWu7mykcE6sGKQ0BSQb0n01sidkZgb9
+XyaFV/wkQRy+Fij99VaoYrFqr70BLafx/x+uI39xAEmj00PAJ8/kF/ijXpFJJfT0AiM0BgnKpiT
Ht35WKP96GIQ61db2iu1Wfqg3w5u9cTUhN7F3wrfOmE861zc9w+RMEMVfNMLZpwqNPVVqnRfzXzF
QFlqvVPC1+tXvTsbsFEcg3M+eQjyLRCos6aF8Rv4w5/oX9UtuNvCg3bsfNkHxCmOZmJop5Pt5hx+
BxWDwP/t1sK3v4FzSXqrK0Vfg2WAjOdivBmbyc6tQyuD61iOnEa9IclPqRCEjt1sdSuVXf/GEaoJ
WG1b0wDIyklxOqf7xQrS4GJ1UkwmTWcRkcPuetNWHhdJsIhUr53FjAeNvOw7uVePk1Mf0ShibHku
g+CjrnGDuX0HoOgOwsHROs2H5ja+Lw9gwkBHs3RCUNqhX3DX++2t5Ce+aBCRWTCf5VEF40wWYfvG
/MZxmKfGqpuoHWDH6TZVsQ6kvqygL5Zn1S072aH9aDeF8C3GtOyKWB6XiIZhnUuRpfvDafB0P/fp
Uf28BqsTA4Kh+iJatty1rPdTqpydWxMrDC8ops355LX9+AXL0H5mEsE7ZLfzvrlNlQs2RtRpTSkh
DQJ/NwjFGOvRDB5bG6Sas0f9zBeGt91IszkZZ84L6rnLECNzYHOkTK1bxiTW2ypoJhm0BOzcue5B
9iWalqVjTYgt03w0I9rWOnCASegvBuirJLjDxPvfJHCxrS6IQVf2tbI28kMgHnZ/slSADW1NBWo0
Q0PiXEGvFVocymCWMZTSzjP0I3IR4fRukrcRwVm/ZvQ0Ugms3wS3ml0sZkCk/CgB3rBNU9FwBNPf
C3PaCOO+iSKhUFXGeGwsJ+2kgfGjPKsn1oP+L8ooTIcvZWkoAuLykFlxGrf2cYMB3LfyjWTZGoCx
LKf7OmICo7kXw+XvVm2w3PsfcXys0OuslmVUHLWgupuC8Dj4bFdivBUj2e1q9kYUpxV0mMd11Yw8
UJdMc1eZAtxb+ueckQpGGd/Pw+lFmkaJRSYo99D+7qdvpPk81F+u289+pNvI4NQBIznKgJ4yq3Rp
J+U0fNc8IPhEdg7IbCO0ayHdx76yvx+Ks9hVB/NxnUMndGAG9YM9Jp/1HhzrnYi8az912ByNy0iz
MEUTloCYeDlB+TBz0YKCAtgAQkCi3ebI5kPx8LL6spCcRjgTowkeURsG7VPhyEfG4D653bH0AEj5
KiFVuv719u+SqrKKJoUBSJWP/tWMGl2fmcIX4eCCpvisx9GdtID7KbUEirKr8JqOrWAZT2qglH4U
pZIJSD0NSgVZPTjJgt5yJuht7qYXGwmcYtQtIKt1KTd8Jf+i1+P92tVBX5xWtXlUh1dNum+6x+vX
JzoTpyAjBcejmsAVgi7Ij1RMhi3C/cvdT2RYQHalbAyc7831qooRcKwhvC1vQAnt5lf2DAQ1+Z7N
N8QPAPZpvoR3fxR5N2K5z6XFKh0iipZIq35CCLPXORfo3l6exPBDAHho6ChOcBKquVLKrMbltWpi
K9LvSPs1iEACd5OkrRBOJ7CB1Eor4HeDSNGdsRpvlEW5mRujsK2SnNtc8+iU3FJAiMZhfqcPNbHV
MhkFj5DLbwgLU5DEgMlCpRc0gEnXDLSTE+rrVeMm8/pDSqrlUFAk5RpwYK8r5eW9QtibNBSWDPQf
Pxpa22KCrohHIAjW6RMQZzvXAo9OXgHU5w8EYWYQoVnD8gdP8jomfdlrlQYEzg7oNoXqYCTE0UdR
HfXSyIAiYmB+TzMooAv5HIAUZhxbBZiUxuUcqZhaWp+vn2MnhH2UwH7B5rGG6SxzHsbWAkGWEdT6
b9OvAuWoB5X+G/sU6EuLjGsnskCiiXIVQ7K6hM/JNbkcQgLc3Lg9DdrgForuadOJzoOjy5/ndPAt
pcGoi8jmmE19zKc+yuXeDACcLbNJQ16o0+d6xdaKUQRUv9HS8jjoosLUjvF9lMZlb4laA+F5AOo1
wMNPVofK8FwxBpGj4g76MfFF17pnZhrwYAErhbnSi0HMNa4KaNIMFIMQcxLpegNyrGMXdbdmdBSo
zGViiqO9i3r7wBuV6bR27aYIF9l5qi+hlHNAAuTGq4f0wIl8459Xij/K44y6KPJlzUiWILHHFFUf
1cesXQTxc+/6ADkPuEdEZwZu89EM9K6SjCYxDF8zOjehrb2uT3El2Sl9uX57e4LYzLFMdIYnzlcs
DbOXtKYAqFoHMg7baMtXKZ7OaUe+Auk3uC5rVwkNQnEkQAKDIpj9mM2XaidTjw0Zxj2cVj8C0ITp
FVi1ZIYtrqrtVIBVeSuNC2pmryuYoMvRGcUrHGu1Lfge/NhNHJkGoX233oIuRwiqxj4Mb9VboVyQ
07JIbmDYaDBNqVv22U/MQznlwlAKw9S2GmCn52npy0Z6L4WLm9eVyBxEv4BLhEL4M8kkYJ74F5b6
3/QIYyBOWffCweawfDWnRJWgTTINvO0pLUFjXfoL7URZ166GKixc6wBdUXmM5Cq2ZoCbaQB1yUno
LEZMHKMnxJPMUnOAcRgJcqHdQ+GFDmw8vKwBVPNRSTMtUhO90Kk/5ZHdr496lwgk7LxtoZkbEZyS
APx7TEAEiZADAIrljgFQMFDQCe9oYcVtzztuZXHq0JgZktY+rlD3TQ6ot70qr+odq0GiUXjKRbCQ
ewnPuzRdZn3YjYUnUrokao7LI8Yxxuyaep/VX//Ei6B7RjDfryuUL+LU7RAD5Q6hjPF//FO4mr0o
jX0MOCzVBIQMn/Ggqz8AeNKkPuo67hI/xumXlHrUBGaBIbBc9iUuXIemECTCaB8hi/t4d0XXdXFo
UqC7LMNfslXNNlEtR4/716Gtnuaoj+wh13MbUAUPgivd/Wwb0VwuotUTKBHw6gHs+eBNmJUARG5N
PqM6jMHAgGLE6aEYsc76z9F/YQgbuVxWYlWJ1md4DvvoxTjDqjqzaPh115oBnQwCF8W4xDZqY6lN
ME2ZBGhKroe57SK7jkuhRbMfevnt/iOGXzFTorlU6i6zMP6n+kvjE6zWRYFF71jNip7j09QLas67
ivl+MJ45PVloRlUJ5Vhd+auWnpr5Tqqfm/B2Fa3s7KbkxkYSpxxWAU8VZzgbuTft1TXHN36E5Z5t
7aEJGXt/FkQ3Ejm1MNMhnEbsL/xBCNvPErAUCXAoU0MexExj47GkaO3DImlA2op5DXD9PWKRvXBy
qP380rPu+LME7MTr9rarlBuZXB5kZmGvkrZAR2ow7Xn4FFuiV+6udmwkcEGsmBdSkRF+OLIeUxR4
0qV3x+Gzkv2eOuHbYtdxbYRx4Sws46K0ypSxt/xr0gBEProtv5GYd7XPiNTS7DCBMSkFj5CYQEh0
nVyIo5FcaSUAVFAqXjyA2AbTJ/3OuiVO6S0H3SX3wn7Pbo71fmL+yQFADWVK6+Rvvpp/kmMJLvct
l9joJ9GTdLIKEBhbOTC9syI13Rb0cHmk9E6hWIGk106XhcFUpL0wTxGdkzN9DU41lSQFhiilBzMp
6zusC8q342rYvZ75+ogFQaOrD2s539Rr7CGMHLA4CZbEwZkwmQfs6cWXMvotDyUM0JJTFOun3Gjw
98yzRUusp0byYE+ydeinxaZKVtiYYlKcLCpfQoJiFJEQEhRrAiOr9DrN00OPrFnRy9tZ0gY71rBJ
28UqegJ57s8k/kziMbW7LPZaeTlqLTmMk/Uqr9F3S18AsTTpKWYB20M2NL9hgs7aobjbmg/jUr2g
6uGZWXsk0CS8lo5knD2lHQ7rSB4Go3jIx8Kxivwpi8fv/Zjcy8BwdLKk/dbJ8u8JA8HNOnuJ1nor
Kb+pQ+ImhXzM59xZKXWHuU5sKwlvjWkZXoxwbtw1MbWgnVTZAQPDt0zOU79oJGCzSiB2yuWoP5OZ
/FUbmJCPjIdMA1ZsHnYvTar3TmWUh3qKJLeI0ABEIytZxy9alt21SOlUC2M+c1E4YQJseyp/0kD/
WqPpusrAbLOWBam6rt+g1jw71x3bzv6HypAR9bf81sLW1EdvmjfA5kw1Q/KHBU3vGYkElprQ98ZI
R1p9soL1VgyetPdA2MrkzL9azaLUgTLl51HWOviyRw020Rqt27XqZAtOeBHpCbgfNBNwy6z7erEY
PEdjO2lSOvmVB3h1UIL660E59l5R+P9lgerCCDmJXLSoMxSkIzDa+koyP9BEtnOlcZcu/arl2ein
a/YQSv2nodDcpC8kJ1YzS+QIRIfmwsnQ1imJ2mTy53v2kmbgZRWGKIrKBjcninKiXsjlC4k7M6dH
ZjGb1bLizE3u9jfWGUAFTp0D6z3HnIAoC71wsZwwToHo1M0Z7XE6hjpd+mjR+d1RnOyKDsVHjcFk
nJAJDjWcyqN6s57/9ewjt2KGs8tSy8cz8WFDK6dF7Wb2xbA2X6uofGBGE6Vhf/XaUxuM40FgFywU
fMiAOYFcqCArCDwSSxp9PbaNQPbIIa4x7cIAvJXYFs8NC2+TSxKVWI7WLNu7TWEx8zIF5g7HMpBN
EJbCoVFAzzv5luwOqDISW5lfGZxK6yl+P30W87gLj8flpe0KAwAs646yCI938frjTsc5mGkEpXpG
cLoiAgd2ayMGpsMicJwXSRonhHMhst7Fk9bic1Vk8Xp9xMNWAAglksD7jLyfVz3FMYw0cQ0QdlrS
r/9RyTlPMWN8HUzmUHL2WChTTFiPh+Wv2WG7FpYmdoMCo+JnutNE65ZhxJHU+gELM08MoC9xovlR
8ecg8f/5w4t9JLbvbygYC7uYjxnHmUR6jOAmHcrjhFldMLSjMPXfeKjdr7URxSmdoTRpB4LcyZeT
X42EtM8SRS2RBE7jJilHdd0sJj9mjx+M4Kf/uOv2dl2ATWa3pVyMxCjoHUWLkSEyL7dN9QPwv70I
b5r9yAu3qr+LYIfceJ4uI0pB6g5KPUnPVpaXDvALIgeNuGPfA7dUHrPX60ouksg5ngxlmC6V8GFo
48fhA63uSHXMAZcui6xp/wO9n41TgWlNh1LOQfQMRr/22HyPsS/cH2rgBvg9dfoX6te3ounMNxiV
jxdqyArrq+hoTqE9xQuttHaWtXbyTYw6fl6q6pAU+n01gNvFSOVzREtq901xxvTz13k1XHOtz1Fe
B1Ku+uhoPFnl3Npmad4u1Wy5Vqt6TZp6Ur6+NOXwSFApQ3UystU1WmzJQlJmljTo2qpxprr+OczZ
X1mhYpcdeMr+WjfArYrB+zL0iVNPauRWcvRLKtE7WAzscQFY8bY0S28yY9VutP5bMrW9n9Ki9IyU
YQMoQzCb7eq3I3ADZgyPZHWL/zKyn22a5cc8rSNHMSQgHeXAK28x/bjM5Vcg2VleM4OlT+qVypGz
nPjzQE7rEmpBlySqE5EEEDRaGYPwFUNX+gxMeKshh3REBFwWNTCi+CYjlXtd93YCraFgPQI0JphL
1UHs8FHdqzAP+4XS2W9ATeFalU2w7SQB3d8GcAE6N258Kn5cl3kZ/SCSytipxqwZBiA4NzGkMdrp
FUTqwGcoTNswnyMgT18XcrkTASexlcIFJ2uKZKKtkIIFzvhp8TrLkQ28jACPEYGZBjx5QMMK0Zwa
3OmmD1RUn9b4AbAQ/0VqcRlVPv4WPoolUlbNqQVuKtRrFGRqo10f8DYH4qkYOfxynoq5R3CQMI43
vJn4cr3eGNI04hnv45H2S85n+Kw2JUEc1a5pRtTFsGHlykv52cD6V2x2X0vUDSZgDQadRiY0PovE
juYYxVtrwnCKIhkCh7enAAAGwroDOhfmBSzZZI5zOQIAwk81T+9mO+sDkpn2dQVgd8q5HXgd7Bpj
PAND1/zIVakVMNgFQrSgP/6NbyMGAmfe61IMcIJAw4n9G76a2RmoOURxBKCQAczd6FSQVP0dxSi2
KFS0OXwZKOBJNUQ+Nq6GqSHOcJQY7nHQG2R0WuSQ9ZjWN+BhsbEF78xScP36LgsL4IrCWhYhFN4B
K0WcMFUpppUqy+QTYtfHAgwWhmpHwSdGHVB6WWmfRZ2zy+gEiQbjqTLQsUZJ46MravF+sqYQEhe1
dvS5uWnAVHf9VHsiLIyeYOYKoKIXrc1wItZkdXT0VXmxe+VrFAvczo5qoxwjW5hzAtXWRUspiTBC
DT4O5Kv9z7Gv3Wy9MVsR9sGOzn0QwvnsTFf6cDVwClq9tKinzU2P+AE0LDIIwsPufW2Ow32SwZIj
WlNIMpfHsNVsTauc61+EuWHOfj6chf2CTbqVyVM0ThkuLMxOM7lZph9z2XpR/HPoI0clskCtRQdi
328jzkp0vZI6iGvN9WAo8SOlk0DEXkjFkbT/Y+3LmuPGlWZ/ESNIkODyyq03bZZkS9YLQ5Zl7vsK
/vqbkM8cdaN5mh5/N2LeHKNqEEBVoSorU1MMBcLSZ+oe1RSgXIsRGD9479xmB8IrME6nmBcANUXp
rjNeLa/pv/bEVliYoWPZqXjoNZXpJOqPmK7RlvO7fr5JnxZ4wezoq0UgXwrLECsKGX0uom6XUHYo
atmWpP51ztuVW7p8Jj7NCec7V3KtKQwsKMv7FpwFxetIq5eoqHYFhUZZPqu2pGhr0P7lW/VpVTjr
uESzHOlYZJm5nEwnGRzNqaEdkDrSC95KvV/vwMS2Xg1bKB0BmwNSeNOSMdNy1hHrpMoiANHi3bTT
981HmaPjeIHSzjwcl93lG3dOfY/06tgc/xBHu5nm/TyWM8wB2f3G6dj0YWvcWBYoDEwbAOKD5A4T
sFb2Gjf6Ukw5sSzGlDJTi3bOcFL9wZV6O9j0m2GbNLb5UO9Kf300bGFP8fAwAZ7kQzRUJPEbWR5M
Ws7fi+U3xkZXy2/1eLaj4fHyN124ggogcajzg2hVARHi6SdlUwYaHKlCsa8hdwMdnmeVvV82sRBZ
TkwI+awc51VXBAj+AfkSdNcQMpVk/7KJxa9FER+BlQFnpIiBA8NZW8UKf/qWnW0O92kTubS/0vUv
l+2ct4D5CTwyJFzwMm6NeqQw1LmyQ8HuPezGTQrZh8ZrXiH2+vWvnOSJSeF2EznIrC7qUHLun3Vi
OuFfEIPwVSGjRRlHAWmkOOGXyYQFZjsiY7pN73nF3gLPErpxUBqpnGJ9uPO8TQF72CzIGVOLnMmJ
zlZUhHmMukGyY7XD54M6ctu6igNkwi5S/y1Akq/uyJrgNeoIEIFEhrWCzLKTVvNVZiYuiefaTnpr
JStYiqEKWO41C1RLyKdEWtGobaDtBJUdX3/hjJ/xnt6XGwMe6mNK+cuqT1y6wLheqg72Mi40LuQF
c1c0cWOZCDmZr+ARjPH1AHgScCR/I42LCi0Y9f/9dC4+qcKhR9g8vNhEr9GWrZJSigNDb9Ey8NPr
YFvv9MNfcKZwQ3z01LI4D6x4sfHOa8OSyaM/xoqvjrmnS+5fXGms4ffEFbD+wv1qezkEZ+LMg8rk
Svb41dgm6EZgKsQ39v0uQSDLn1ZsLm3asU3+70eBzJATVQopbGpfpFvMtqJFhsqFk+76KxVz5PE6
dH3BInREUXiErhm8hDheANza2JExZ35n2fq+8FHKkezwSsntdKd8I9ABC91MW/u2/NsJ6ResIjuA
qBHsfqiOHq0TUwjWNIwFxq8Atyjc9jpyyfffjEM5uMNBkXn5wy6sUtXAfgwiZhM2xb0MVa2hso46
bjfXjpzfRZO6kuGtWeD/frQi8CMW5cSQCKTGnWn8aKbnyytYCJYnKxCuM8kULWQyVtAXP/XQT9qb
RlsJYgvB8sSE4A9ZoJvAwMBEnY83hgI5jJlthgbycGszLUv54YkpIbuQ9Iroicb3A1w6fOiUB0pr
Q2yEFWdtjmDJ9Z5YExKNANJ9PeO7Lx168HdFTruJN5ydQXYbALhXO88LhZoTe/zfj87CJAGPL6Pa
4BvNHuAsN/imfx0dfT+Cq153tYfZiR3wiII96CBvV60v3C1YNzCJhVLROXXKqORI/OsCPuR69Iij
GLeZL3ndHvyITp7f/kG2vxC2TywKyQ8xZiPrFaz3rCm92mdc6Gkifh6tTvDKcY65gl7HPTNG+bGZ
DBNSXmZls1m/KczkihnqfjJGzbHIsJul+I31/drb8X+cp88vLNz1dkQ1POrwG1TicCwDBkZ4Oe4/
vfE4c/5gV9e+sXD/k76aFaWEzbNvvH5+F30NRSA3waeFCCicX9ICWNh0OEHFW7a71pzmu7LlpBM5
wY35oyi0bBFkNxqGVs9Jb1giY84iGiZ/sGyGSRV/diEH5GqjLSW80OAxF1QBf4WnwHHCK+ofw4Jr
aHIpUmiFN8hffFbu1ISgd2JL+Kw0GkcyNfisvPMbg08Z7QmurwIuttSLN5Dwdrtsx4lTx1UXuHh8
PtcpsuSEo4nxZ+4U0MZEMgNhun2xlX00kbZr1H7nWhnKyTc9y83a0kzMqsQTVTYgLrRpZyhQp1uw
hXjzXHpg6wEIfcO6a2O8Yf0Y2qH5JFmeCZrBoJee5exriGGXOZ92wxy7iqS4l0PpYqg2KNQKCGYz
zjrULdWmOlWw54X+IzeR7EeSc9nCcnw7MiGEUimwWCwxmPhouo/3qcf7MkaKpjsUVtepPM646fgn
P7InxNPOavLQGGHPzNASybcAY9iycUdVxLsodArIGNTsna1Jzix6YzQKCPiaoSsA6r3TSEfkIsOI
XjB9oKznXbz/DUcKDn8QVXkUEa8Pkn2Qq6F4b6K7J9gadNTKwOcALvrxW/VB0Ni66V2Ip+gfvGSW
kiGADxWMt2Na9WyEp28GVW8heoinKFS6ghmjBbZeOhPKCG4LRpb6TgOIPXOGFPWztRj+Qdd0vtZP
64JbmnNdSysNrR5SQ4wrtH7KUJSMmIp+pgbJ8UrtfRYOMXPCOEWVnDVurKSNp8YEYF6N88ElKtTL
TaQ6swpMDvOtQHa6CZBPI5xGz8r6+aoco+/gNb3PdYyFJKx6Ly29dvQpkexYBz500lyKCVZcX8Me
AgqF8SJy8ixHW7VvnCC18Hda6xDiXeEQOUL7QSYHU9NSV8EbYmLkfVCZG0vlrVbR2raqErQLGtk2
CbW+oFiT2rml242OOn/Vtcwhc7hlinSdVp3XBkr6OBN4yd4skPMWV2i43w2xEnorV3Xh6mgQk0av
y0Bl+2wUKLC0oQgDCyCSfbcbr7uthpphdCDbNYjgUtpwYklwChGmg7KCdjN/9NQO8eoNOJwA04U9
DHhs2TaZNiuLW3D7JyYFv8DqATCFuJ8/Cyp1dMeJ1KcbdmDtSkFlIYpj2BjkhOCPxESO2M2TVEAT
qhgLpMY9RcEtlB7L8unyks51AxW84Y6MCFdDo1Zjlr2i+s0z2XOsZTO7YQk2j/wr54ifvPx78BZt
uVvgFSp9tudbM1wVKVsIIic/Q/BGRZqgWZ1AZEvFtLyuzy7Jd5dXuuCBji2YwhwcWpl9bdERU65F
DB6t+6l4rHo/KdfayisrESsASQ1tXygYzD5pZC46yCrH1CVz5QW+fPoRJtAGVbB9Yj2qKUiQkW6Y
MXLHxzoS4N3wLAmv+LOkhfYGpLMuf7/l0/hpULhu5ciGWpEr7FDjRdFNwV76ZuV+LX+6TxPC9cpH
DHKnRQ0TKsMkQVdSu6heLi+DHyQhFPBCCdqvwD3wwHca9rReN1MaTcimpgIaGr3NQqA9IurMjNgh
edcqCGGQlbPHf7hglCooROESKwRtZWFhUz4oaaFIzB+Hxkm65BDXu7YHBreF6GCxvbzCpeL5iTXh
Sk8kBTn6kM3/SU5bZyw5F5nkceVi4vJ6LATpr9eS4oXdOzErXOExyCUyqAZKX728LykGu5tvl1e2
cARhQcPzAoFFP4NShJoc4JEewv0OFCM3auakEwAiJLRWbtfSIYG/MVCn57qJImYDyOK0lpoEzH/7
GAI98abzoq28GsIW1oP3mYaiIObv8QwXzmKuTkZe9fnkyyOG3YzBjqfH0lRWwsjCvpxYEcoJoCzo
o8SAcMrMzCspy3ca+9cwX06O9LkOoYgAAvka8+2wAFW/rVKmdkDWaE6WMEsnNvgqj4pAIECJkxjj
MX6BAW3FVZ8wFJg66jV7K6+4kAkGyw7SIf3B7i+fOYXfFuHunhjmm3hsOCFDjzmjyQdewy1vTCjD
93Y4Q6SD63FXHrSDlE0ceVOGtANigiuuY6kZe2Jf8LtFZ5ptOaCiDKW9TXxIvXr8Yj7Om7q0w7sC
jJTUzQDC0vft2oVeWjk029BbAXCJoAtxuvKAKsHUSR1QWFl/TXvo+0SpPaay3SRoBA+xDeLbtZfe
UpQGPwnhDJjI10Wi4lhCkx3YR7CGFHbn9rmrQDQxcmXqKC/az9blwy21yTmK9ZWNXrqMx5aFa0K7
upPTnM3+xFqbJSmgDLENJjX/8nlauo1ALyESgAlDP+PrkUdQmalhMUG56hupvzTTl8t/f6mFjm42
ght4jgDXFGfW5aQEXDQMeNMv2IMP6yUy7cHu7HJXuuypmez1193iph2ZFD7dkKgmI9Y0+22v2n36
MyoGr+xrByKRa+djaZdMFWKF1DRBZi1ST6hBCqamWUUbDoNBnWmT1E38orM1l/PlQuWZVEBM6omz
lv4s7duxYcH/JIE8Z0UVwouW+Jr6vrdi+/LOrS1NcDQEV7EOKV5O+vCi094Fr0GhxP/XDyi4k6jS
IE1jwUoNxKs3ejMamTLKKKrNn+E0djCtzoes177fUg0HbycQ20BKk+KFKORATErSJpB4kDB1YCHB
uzV0HqKGFySlZ0h3YLyxq3m2Bx3OPLU2lKxh1RZjyPFPEBIjQIrVmSpoB7Ze/ipnIC2EdINiZ6Zd
QR0ODNeKQzRH7+wOt8Sn7uX9XSrknXwBwZ8mCpumNsARaj3rTQLpjC3/YsAUe2Xhco5tKDpkXHa3
xQw/pgnx5hpeio26ElAWj9l/9+GMDySsMjIxGb9CMTdpHnr5WINga60/v3hdjqwIqY02ysyaCngh
ydI9ivlgstZQXluH4HSkKTX6DvNFfo9EfmpNBw7RqUmzciuXguDnmcFb/DQIoig0Bl2PsFDHWmaX
fSnbgBOVNpq/pS1RjCAYUvBoAbp9+bQsP/COvqDgcHKLNHFQzJhovWZ44P2H40G9nsHDjqH9Pxg1
4ksRM53jpQoOaG6kGh5OgmtAWS6tzDutrK+itn+MaerQ4I5Gu7ElTlKkdlRBmD2/RXnUu7zsj/kp
4UcgxzfAuKLrqHWKmrt9UqlqSwPmz7cYOJC6TckgWpl8p4fYA4n/7exovRM8oPZlXWc387c/AOMv
nF3gE3jfBI0x9UyIyuo0GpWol/vDM2ijndyLvchN4R6At/vD8ig/rGer/jQpqkqxIE2GTIZJ7Yva
O91O2XJG9IHZzSu6jOsIvzV7wvUc8iHpar5ErkyCCf8YBXVwLz4yd3yQdqu+f+Fk4YsCDQEpdaB1
TOFkZbEatVY0MOQk6c204zzrqRPhOiEnibx2W24vnyLuSc8+pw5yIIpqMz3ruJkyA8WSpTOfQMRA
3Zo7jIlixPZvSpCgbAVDp8JnzfAuPXUOU4mnvhrBDmf3Le5Sr3Q01AOnX5znTnLTH5eXteDyTswJ
8StlOaTlUpgzoEqQg5Yg/tIZ9UqYWnI8J1bEMCXntJ8ISnHRrtqxmxqQmcoDiblDbLJdTx4Xb9vn
NxRbaWaUS209KPiGlbI10Kqc43//PD1ekNhVMQkIMpIUZSVovoPz4F0Z7i/vy9oS+G07eiLSzogn
XcISqjr6laXWXRHpXy+bWKrTnixCiEOtaca5wRfRuaPHXvsNih82Ax8yh/Vx5wQtKPC6DE5yU+8o
fIblrjbqF73G0Vbx73C0Trno5qjvsU711tyAZeEQXydPypd8p4LVpVyb9liuYx2ZE7wGIHGzRWIs
ufWaXRNuwD3Cu9iSQz0l8GaHXRm1He1XbzV3fmfe48iukCKbaU30HrOE/vyW3OXb4E5zATDfEWhs
r65x0TOaoEyD4CFgweLZTLQurzM6Mz/9Fb/qe7rligHjc/GLYRLgD1gclu0BN4mxHQtPesFj5VIQ
auUIxy9/4eV+ZYvhKoeALJlB4+IPuoz874nfEhU7gJ6B77AUUcMJkyiDBjWZ3tfQTS31AO94o97I
bVw5s1J9D/piZ1jJQ2DoPyKlym25lb+q1djapkkh0NWFt11bP1ja5Ayj+fMv7tTxjxM+RihJRjZQ
pcPUHXOCDRfHrTUbLG+B2462ftfZul3cEFu2iS/tC4/zapGXTllJ9ZaiFQETMf2guwKDyem1CuJ4
aPHiBRCY3bFYcwblgy6lsDqPYd67qh66eg3Bt/QWotCQR1A2cO4ssdBS5Qw9lwmXq3Hrb7Nr+eoz
cfTXGCGs9SnwrIMTHDowVK6WeJaO4LFlwVtWVC20JEGGp1XO4AKZYmcPAeAwTMUwaYOn55qwylJb
/WStwgeO5mmSKqIxoES00SlAnKSH2Y6gzy4FTQzFiRK6M1mH1rNZY05PkdHfIqFuXz5uS5UZqsFr
yQamx/mGn+5z3YIWi6p4SoSv0m18aN+Hp+ZH8qv4pvnFHhUtNbHpyhFfenWf2BQ+dl9UWW0WGGfi
YUNz+k2Y2hSQW2kPLOrG+itzOl4tGAnTNUNsdMSmklrNpP5uPYCO3Ql2zXZyQBKDQuXatMiSb4Fn
4UTDqJ3D2un3zBhDf0dDNzbLzABXRX3Kp/4LGSyGshD1AWdeeTovpkbHFoUA2ElGrdP6o+n2IfEi
f/Du/fdNtt50W1uiEAIbKYt7JsOgmZZOYSV+1t20Xbzvm1s1WE3TlwKfBuwJ5g/hqomIqdeYZSUz
xTCfvB92xoGLIamb5kbmXDFrn3IBJ6DLkFbASKyJyCA2t+eYlBZkWQHpUXO3B2lhxu76UHEG43kw
n2rZzwfAtctgZYiLLLznMRoLaA38LCoCIhgvm9Jab8sUAa/SNHeS29pmNfzcLG+btrhh0aC7Q2ag
410mra012Y9OmkI7arSr2QwOeDLealPglXX2ohZgClfRA6hHsKhhCDZOXVoH0MvOok1vgRc0aeYS
k/JlsqkMM3XKtqzcy05lIXbw6ybDkyO8nr1AjBqCyWFdyr4ZTbZFDtG4L/PvY8xsoD2cXIsdNLJW
bPL8R4jpJzaFZ4icBpWZSsrkm2a11/rvZr0fgFDRjPfLa1tymCeG+OKP8k3Ol5TkAeMQpcGVvdYJ
XyDcixy3RjKGB9Z36fGyxcXD8fk1xbcIgXKmiUIlPxw/5R7k1PJjgdsNubv4Ie/Xlrdw3Y6XJ+Z+
SKZBtlKqHO3FyafiPbvLdyj6gUZmLegSyl3T2aaZio6KCroqZyi9waBhOcuN7LdxLzl1bUY/msYA
KL0zix1SL8A74vJa7sqbtgJkAQ8au7Zy3VGrrHTJjBrBNKkgB5fQbGvpc5mbKJlWZuOUVXijpKo7
VQwM2+pNnfaHMdQP0jy9ykrwwzA7dRuN5WPZNaatlQ3qOZBIvGdkkBxVj6DIXgIRLw3oKfWgT+kJ
QAxJ8BZW9CHXyKbVDSeIigeIfyIfSoYb6DUcpmLemUG+bUk/OpKpoZw7VlLl5uj726TLUj8wIOiZ
NFoD5VDLKfo8daoB0oFxwQ4N1TDDM3UOI13smn2pQuraALuGLlV+pTTSJpIC8K+nbRXZckRHm/QG
Spi1iTH69kEdrW1NdflV71rdDQKCfjqNJ3CvDTOBznK2m3Ra+hg5TG8w2ZPc6VWcewOTNL/PI+Oq
qHrJTwfkt1pCAVaaCsM2JTa5XU/6AxzFVdpIh24cMgfMyl/bHP83mEyKG6ROzTfoj7PdbA3vMcGY
bVwM+0zR36GhpTpqrn4DD3LqTWUseZakhJvO6KGwJoEfRW0ij0DdAA+1QvfkzNhEGisRKfN6Pypd
vk2Nht5mnRSC4jEJHw1sT5ZRyYti7VWpO9TpNZ+R+L4AGUlUDi9NCGw4IrM31KWXaGS4zlDEug7r
LjyAhGfHtLnw9dAcbD3KvkwoYLbzDKTKVLkDAN9XOsiF2y7DOI7e+5ECBrSS7fVKA2S5an8mWeul
TPbQhXfkVqKvNAvfCI1je5CqrY4Hw708sNqblFJ1g16ZroJDiZJS8d7SWrkOAShyQSWT7ApdSx6k
qrWAeSbjqNqEyqheKskUPWj6eI/gFDtSjQeJQspHY5q+WsG401K2m0LQY0a0Ad/LNNpNlGLqNd2C
bPARf9OuibqRQ/nWtKTULRKO0pPZVgIBA7qHrXqD1NLcREG/H81Bc5nVg4wy2pUNJsb6qdmgBYqe
f97fzCRDXUwJVAc7f5dGhq9Z85fQmraAcIOIs00gjYaTbRS6Tcvg2ep4zzlCv9us012gAbmiZE/l
OHhKXci+TBKnmFA2xsRJfcArtvmJNm6a2HhqGjaef1+qXrsLhuC2BJw4Mvp9ZFbQYEfbJ+ly+QrK
1oeuKm/bqXuY9XnbzthuLZBgLqNPc69P264hXoC05AlT+fsgN8t9IUPUqtN+DFa/kXTdtGcuIUOZ
4hgtcLNAmEUeqjzylVJXa1iNpZcMIGyfnk14rmeNHht9OsOzAQeOSUAv/NpPe/1xAHFLDjxr7gc3
huqyxMlXCksL2dmJZeH9SKVArSwNU7bQXgFcxVZmMPsGfqBuCvavtYO5z9Y1RQUVGC+iCrZy2oaV
xADXpQ86tRO0pncctFsdgp+1S56TV+jzYKTN+qvi7YllIdwTC/CEWFJkEDDY2kbf5x6feJ/u+2fO
81Fs6u3lILz0ZjkxKIR9cLhaDYjCZLxZgL3F3MlWcpQNuvGBnWPKcrUGw5NoMTRSHTQzkNExQTkj
JNm5GUthB7IcTPj0IGN94++WyB9sUJbONxwCWfrhwxrh9P9Y5adV4dh2cl+oNMMblFMJUAqeW3AJ
SF6LRnYZ7NZ5aNZWKRwgvY7aWWfYRj391aJR3lq1Eyf5XzxysXmfyxJOS9CbiRLBcwKVC2TiB6KU
Hxf9im76KwrC+tVXy1IKzAdO0Dfmib0IeNBLPpMOFSFUcaqd+cpnA6bcLjF5uWtd4mceWAO2JhCR
9Y/YX8sYl3LhY+PC+3oYVYhXyiBMq7t4i5H5faVtTX16kKEnf/laLOWmWJxFoFOOhYqAT4VMRjXp
iBWy7irj6JhGue+jB6t9o2Vz3SFJuWxvqWqCFtynQeGAjvI0K/KMZJgTh8dbTnSB/G+n+/Jqv2bx
MhgywOxgpoLIjlgCq1LFmIcOrzKu8MdekS1tOcFF+F37g47D0k0ArRjKXoDHoCMl3HetyU0wPoBv
rpKiHXJOp44RG/LI+4sPyMvIGM3lM1giVqULiyYYWyyKD0ONN/+Qy46363XWpez+2BT/96OXUk2q
QAo1A08J+UFSNdtKfqwshh9k0UkeWxA+WqbUlhKpYGRokf1P4UGPHzX5dgi+11m/N2ZmowLnKAnY
wYZxQ9J65fQv79nntxQOo4U5+JHFOIwaEimKjC0KJ7tl/1oqlqcRR1smOMlSz5TWLGPmh83NELyQ
5BdFZjfMa2IAS6jCE0OCmwSFUauqPc4GT1pK2dPeazT5Kz/2TMzDMJd3cHqI6YwoOq/WQxdPCyac
0LqUdcMUcaejMsVNU8P45IN4HM/p1i78YQsuYjeNXes9d9crWYtpmnFkVPCUacDyZmD6/PGY73Vb
dcdxl183uOh0Y9rsKnc7tgH4Zr3FuFS3049tC5VCBinA3LAkdPR/j5eCtNWNqoffkxuxO67fl8Xz
erRa4UKWccekOQRqs89cndINQoI0Gf7fXErk0yArM3lhWciUuqnpsyLDpZQb/brsey82E3tM3svu
upz2MzBMfWzTevbK4IHomxXr/KuduQRTA8kqmG3AAyBYB/t4qtX8DPO51tk1XxUkagMkECArgUHw
1SLGYkTCcf3HoIiSCFQzC0Nenmn8YmdKnuqWm+KQ7+rc/wMYyFJ5xgCxvI7BRkTcjwN95FOH3rR6
M4C1s1nW9ZUt3kgUQZEhQKL1DPbah0SZ2hbNh/KXdDu+8jYnaBg3M5oDsgsa+9Ve7ppB4TbSNleU
lEXMN0Mw9ZXWr7a23i+fjzUTwqULMb+hFjpiUjpoD5ip8xO2Nm22ZoL/+9EWWTNppYJWzFcgqDLO
d/K42rRZinugIiWc/tS0TLFeXAaJnHT8kMsbc2NBWaCzG88AtULzl9QK+pE1SxhSYjM8FRtgLWVO
65n76Sd3VUBfgbLdb/brbnnJTx0bFHpSSm91esAPuaR8C5urLn0Y1viSlzbp2IRw1KZUnkF9D1cY
AWXZjt/HcK26uejfj00IR402iWk1fJOiq/9vfRnsk4bXvwmazjOGWrMEV7Cp4bNh1MZN8yc5lV0z
+NoU2758vnyNlnfo05SQKcR6GZBJhSlMO9pZ5I/6L6lYCSSLW4SqwgcVKtSu+W84ukdsrFhDqQTS
Ysvu49IJcmpfXsXyFh2ZEBI4Mtdo1QUwUZQ2H+CgB9ArSrbuTr+K+wonm6prJheursEnqTGasqSp
3SRDnDT6AO8AuIpyVV4P9hsQtn+obbkQDU+sCfs0TpYWIgRza5P7ASV459gKTpk37sqHfnv5gy4c
ixNzQvDV4i4Gt0yHY2HuFMt0a0wt9NXTZSN8U4QIDyOc3lXj9NziuWiDLMp1ArSIpOhOZ7R+Cr3k
Isk3pFkppS2cwBNLwvFIpCrtdR2Whhivl/5BZol3eS1L3aQTE0Ju34HZOFE5xnJ4Q1kJYN7ISYCY
woEAT8634p5g8ny1yrP4BSGxzZWtMdMv9qglMudJacGoPrgRsTFBPrsFpH4jd8htlL4jL29cxUsB
11oDQS7hpzCD/WlbiI5KH6PmG8A22QwghGI2+/YbP9V4Re0YIFV85gWZtTUvbiUGhmSIJhqgqxRC
CgQRI4kFMy5ChpHDOvsWqdPjyl7yy3R2MI9sCDEFkuVVA4g5wBp+ej/sCojIQjn5q3Gv7Xp/8iAr
9WJ9j75kmzUM3PJ+fi5OiDTKZM5lXA7EN6a7QtUcg1ZuJaECO/y8vMTF+320QmHzRr01iyzC/a4U
K3EohS6VlD0GNYYVLhtavhdHlgTn38FpAy4Lx4Xuy9fek73ChyyDeVe75Q7187e/UUDlcLAjk8Jt
l8y4kXoVR4RPoHAqPQyoPlVejbJn+LBWT1aX9wxi71AMxftefCX1NQ3HIeWucsuVYgp/2lqe5MUv
EuQ0y436AySWh/Rr9Axc8qbxRlf3uy/aIfULh9yoQJg31yir/wwhX7ILnHLNLy0GDpB9/OfniRpE
Yd+ocN49VGsA0eH9iyi7lscP/hrIDGzLcp//zYgwNuDTpnBHixosq0aO0JiBQvaxCcBgg3C8K7bk
Vretxm5usn18q61Moi6V+UDVhRcOlB0tFYDp0zxjNBSMwcrY93HPecqCHfV60FFyhB1o8ZyVg720
78fWhFOWEaPVUwUHe3jDyH/ySJ/DLSjYvW47vmXfyHMPeIvzB8QUSw7w2K4QaMxG6zVwAPzeUDrY
xiH0Bjj70c22/eNwPa6yJyzeYbS2VWSjBBScIrSMj/zJ6aihkWh9qDxqmFiQUHQPrwcH5CDQFbau
Ln/dxUWCcxBzobAH4h9hKxNLZrGMjxukXjbOHhqoa/WFhQe4Acnnf0yIz3106idI7Uzko0Miv0KX
YwO9CX987DZr2dTHJRMDyrEt4ULQwaoLZcCeaZvszjiYO67HXN+tn46lyHVsSIhc8jimxWzhu+Hb
WbY0jbldy+qPVo6BoKmHGxp3uq1Da3DFzS/Fk2O7QuAKoNltzDK0H+UUQt1ZfG/UbxJkpS6fCn60
L31GIWpNZVbNLRlRppX3udneW9l7ZOJIpt8pevmXbS1e76PjITiT2cwISYEB8I3hENPvbRg7bdDZ
gBb/Hw0JfgQNUCmdJ3itANIyVph4wFlpZHL1flixtPRKOjnyguuoCMnnecSRZ2gKqoMtY9zJm0Dn
OHgFpibv41VupMUs8fhgCO8WuSkTo2b4jJ2bDUgRIV/zgzxyVkXzGcgWDzPfgUPW2tkL8L+ThQru
g8wVaKl6fNNox4BLVbb0BkVS+KlVNP+KoxIxXdQqsqQs8UnrX9ovc8LUfuAanGg/sIfYIUAcr2Oc
Vf7zL9wDEdpVSjV4xWcYDTHUMgJj3MbkMNOXhr1I/XsdDF7SP7S6ZbeQehkSx9KA/ZWbq0YuHdV8
UdrKTo1NaUEqqMJoR/CrSVvHqlQ3lydbHYGUZjpaLmAq73tMw0/VjlpfQYa0l/IptpGX30R5XdgG
01845KNvIaVkKDs1uL98B9c+ruDNGpBfBUWD+z5o2rVBodTarHH9L1V9cVRMAoZiFGMxQ3YaaeJw
bqwqgWseARdXrloQwqe7aFvs1xsFy87505RwF/RSM4o5AceNqeLVXh1Kpt5wpdtSY04mV/vCsLaX
P+Dy6gDIA9uBZoLKR/BidR7rUtLDL/97EODiZh2ZEvwY3u7pPDQ6AUZoL2nKe2oo75dXszTijCff
52qEvVLUuqaJjNEZ3seNhg1I2/fJGwAAyKuJH7/NGOx4hFQqqpmYVtrpob32QFvqrJ38BGEP1TE1
25aTCHWuCdHL3CvuotlXkd8Odu0GDyOUt17pa/OyXkxdjEhHqxecWmkOIHbI+XxUsG+sl9Sa7CHf
jwFZyWz5mTjzLp92xCqxhaHHVJowMBJMpRc0AOF0oF74q4zhyIqQElVEUUeNzwH29DnIyR71IbvJ
spULsLYWwYPMqSFFlAdXEgPjgwlbogw+ruHfJCZHixHSnwTs/oYZUOJT/ZbKN0NJGzvKhxeledXA
+3f5Giyn40fWhDQoheAvCvkUaRD4uCMHr0vw9Tl0k30ME6GbE9rtyndcflsd2RQcSQElqxkSALjd
e+JEXMXM6WxjY/rJ3lrHTPFtOT+CVOG6cAQ8I8L3jNVsgFwZjvrwprwNV/k+30xfml/pI4Ee3Gol
i/+1S9aE71kT2qWyggNPgckO0K5yOPatOQANmppbcpXgnbw2y7IYwjGn9M8Khe8ZVZmRApfCfMDG
IkhiAmAZBxGm1PqrcY6Tzahmkq3oKWDDUlb7l0/Qsif5NC646ooP1zQjwYJlkBwFoRcBvshAfmQ8
XDb0P47NpyXBY6sDNQBUMX4/VnFUt+Ge7NS96lWb4Ga1UcP/2tlGcjpDLqUApJ1gzaq59sCE1w8v
/OTbzAWLk1TuS/bMuckKaABMEAJAJUjdVrqzdkeWyAXQEPg0L8QGuQO6eOBZZ4I+keZw0EPiQyYN
Ug6GJ33VoZ3NOdNDX3uydvP3y5960dMdGReiAyg3wqIrWng6tbzP67uuD71AqZ8uW/ng+j/7xECf
Ux0icPhPOLcYKLWg3cM9HXgTZlexA8mmuT3v8peqBVN674K76mu0zR8MwysPxlrbZTHLOLIvHN2y
0yO5HFCazaHUlV7nqDtfXiHfpEsLFM5QSjqj1EfknF2S3oPOhbl1M31XGPs+t51vdtVTj8bIiktf
vJBHqxJOThEqUy2PWFUag5OqywEHf9KDw7TGUbN4SDB/BekIlMfOwIzJCAZnwovnJkha7FGRtl2c
P6attgbUVBdfYEeWhMBr9AzAaX7xOf6UQ14xwVA8RLVXf41AXVCDUilyFLDROJwHlOMom6/hQ+CM
DrQha09K7OirCQWAp1UnsRhbjn6ZEFtq0gZBHsD5MVCO7YnHR74zA3wfwLEACrGmsvKhYHp2oI7s
CdGll8yuRYhDISHCRP3ktlvAq03IcM7b4qnz8sfkwXSbX/GmBjRrdAnQUea8cqiXU4ajHyFc21bH
KEzwkbY+98jpbF4IDtzBgbRteAeFeP5K3Vy+SMtP/yObwlWd6Kjm4YAj0Hq8ZYm5ETRiq//H2pU0
x40zy1/ECC4gCFxJNtndasmSZcvLhfF5Ge77zl//kpLHakGchsbz5uA5OMLVAAuJQi2Z7ir9bD/S
pztd7yrjnczwppNzDGdCB2t1dSGyHLMuzKd1wL7ofJWMp5Io3iw9slsdZ+CReTYjeHiDKZOJR7jB
R6eK3HnZL0+aLMEB3kQ0Vy/tMQIaPhWEpW684tArtzozL7ixlaVKYxUIWjoXmjqgKVMcDJf7eOm3
3lpjqPy0s3uw6so6ojcB8syw4M/gKkkxg0OBVU3osdjK3ZI1o60RTDjrWeslY3vVNon0ob4uSFgw
crVoRDPxPwvfFX9/1kWQJcpS9Wa+YL8Htxn8HMwU1O3Hq1WwfLiLjpipknjwBlS8MCncqVS1eh3K
THjfvYNeZ3NIj+DGd3J8bdAZyAtXG7fAublHTD1boam1IOopMXFsRqrdRy0ySO+zNvZ0kMJfXtnG
LbqmIUzIoYOoBsJ/L/cyNawpMbNy8eK4sTMcES4ZhH2dasRstIEmaB2hAgRVRV1ndIVOLDfNwkdl
8UCdGiyL45feq/BEid3MD79dXtDrRIdgTzgOc5uEBsq2HIkOckyv4uNys047kr28G/oVvgimhAPA
ey2ZrZRCwzvs32WgNsiX6yrbXV7QK18QjAiAHZNEUZUi4R7r0aqXanaRXHfztzaXNuK/AhLBkgDT
zZjNmEGs+aM49OKSj9lnsBcgMZwemZvNkLNS3aJy3qBE8+pEC5aFUKub24AuBVN+9VVp+tm8O0a2
5RkU2ZcTIKQC0z1Vy4Z7Q+cPVm4n2rXOP1z+cK+fPMKqhLOFdtpBL0J8OQVzt/HV3335GDUC3YUM
jCVuIkJGulhWzTj4fQnVP1K9BDPm0vV2m1n/C1iqy670VzWzl2szhKtV4dM0BXUbeLNPjuYJdLw3
K/pq1/KVyRDEEO5X0pG8MFkZAO8tO95nBdj+69CFUpI3d3DHzNFTWd1Atp0CiihT1OhxznN/TTCu
3CF95VmVq4ECcI/nzKH+kXcOyDPRtS+LWmR+YwiwEsZhQvulU9A2H/gdeCO91Ce6g6lkF0mIfTfs
JY4qOX6GADH1uFC+xJbyCzJXleD5dv2cjV0c5bApXaAANCGthkYLwtAHSadXgxZ9xw4UTLugvym9
PpDv6HrSXkQMgrcK+KJWRj3EZRj7w+fyfysfUevnTugnD8odes18hEdufFu6436AFKwEv2UXkiFg
jRJq1jh2wJroVBxMjN8/XUh0L48bXt3mwjoFxFFVDNDjWJb+oHwdhh8Gl6xF8u8ToW24bqpaZ+sN
EZqlHXHdGSPDueyMkoMndnWh1bqh5YBB/aFF7SUGX+y0pDdWrLzLSS5DsfW7X/ALIiCLgpf2ZCVY
DwZCfOQwPuhfwcblGu6vG2+FGNx48vtHdgSIgC9qqOdha9D1xisOa5Ty94F7i1v8gwuaOkY3DMR4
YplwTNoiKRfERK9GDKT30PbN+mxK2FJqBVUaMcREA060oabuqH1KuHQYexuyns0I+1drHBwIDaLK
+Q7PnhIUu+sztrMT5iy7NSSX3a//8MWeLQqonLOozVvWglGhuFEyywtH7hjWJ5W1jhpo10Fr2lbn
NapvJrPNqg+Xj8Xritfj0X42L2A0GQwV9a4oxIWEVrbTXNvlMapA4zagZq8AU8Bw4zBUu7g7Qxao
tjPTlUHZ9vF//g0Cbhu6QmNW4zdEaCmxUhbYVTDKmKO3sfrZiIDVVKuHkURrLHjoDhBZv1oPobw/
Zhtnns0IqMwWo8sr8F+AoCPw4/lOG3s7Hv25lYXVsk0TMFnD7BR6mwowj+imW1Xfi/Jfl+leuoYl
oLLF6nGIJlzfw/i5Hu/hhZw9XHY/yam2hHBvWIpcK2eYoNZnhpTcMKFS8Pmyjdd5FGEdAnSYhAVj
EJcc8/HrdIUx3SZe7gStO+zQiIA3wTqU/3Ma3jI1KPlKYv80GCDzNINwD0IgFVHmCDrS9x+eLuo3
8eS8yooKa11/z9kLP46UcoRqcIHjXD5MWFjid178vvLWFr74VB6CQ3yqT8RbdRtlndOvk4CCdQFM
2jE0FUPHakcn+LmSey7thwKZIxPsMehLNeNrOYmtzIUE8ChJVoITq+DehJ4z3brV2XVH7iQuJLkW
RLYvZW6VPA+yAFNUxUEz0eZa+voB/O+QLMKsoLwDR3YtWAKOVCUkHHIMLeNqneC0EGBaL6K1u3fE
iKKUUVm2iwKa9EtcKJOJmzw1WyflkD4PHbZIei5fk5e99A8mIIoejkbCtSXw9KzYNz06pzTLA/lS
ZLO2+0K0wUfeCJRF8Yzhz7RxGh5+0ghotMPRnlTQoWj6bdCmfqAP77po8Rei3IA9COQ2Sv5l0VDj
j5X3E+s8nVRgG+quzCbeJ0Wt2pf9QbJbYgI4QkePCaGbwEuqD1HqIRNM2//ockxArSyLynBI4QAU
qAUJPlCmwwFWgawA/PqgmZS9D7eD1t83FxNCHzPK5yyKYVBVj+mE2p7e+2pzHOKvary7vH+ywJEJ
MIW0XhrlWvoUdUyntaV9pbuZT5m8gW69Q14H48/rWj/mGSSaESUkGdRASNy9JVki8wsBi+JZD1uI
LSNj13QOa/Z6fjcFPy7vneRGYUIcMw1xUZYqsj8qhIpGcIylsokK2SoE6JnNuWvHmmDDsi/xfM3Y
tSljnJb5mgA3AfhqwCKVw7mt+zj/vgSf2/a6YL6SSuayJOGY2GqULzilHXRJfc7rAyknwKeuM7fi
IF9LWllbqCTG5EI4M6cgscjxT/u6elSs9pCUihOb+76L7b4E+b72ndT6f8MiLuBEQVWMhqwpx5IP
kFhEA3Hrl4FkG2XXkcgFMk5/Z7/z2QHZn2uAzij3sytMErsW/SRPOUickAsIMdQqWiZDIESrMbuO
AnSpPExBJNm8f8gB/gYHLoBDy6EDbwZN4LWZ27no//yQPoolaMRbdgwzNNL3niSU4AJGIJlqsTBE
NKr61YEuqFoGmP1CoghkP49zJLL6sCz+Fam3giCmMdHhIXyPqrBDPlbf12wE91YZ71/5dyQ85TeK
7PAJQGLmVTSwzMp9K+d2OrJ3HeW7nuU7FKm+XUZF2Y3CBUSZopS0ugHofVmeeQvKX7bFVVUMY+jY
WQuZC19Feoe0Xr5LPHZ65HEgUpG9y58P1gRQ4fOcdDTHyuZxMexlQr90qvm8RG/D0nhpOOzSEnQL
0OBdckyFTl2yb1G9rLR0v0TBzlzUHaejW5jRXrLnK7T8482KXyZAT2oNpsKXX3tunmpnstenDYr/
yEFKD87FexzWhPgkiVoo/1g6gkf0Ph351dpWsUAB2Wf7Nwy+ytYm4I9RpCA4XEO81Z9WKeu/E2lv
8aiLYIelCShUDhbItddYzyi/zF2540i1arHsc11EHlgRkCc3zCLKe9QT10G9VkPRNPFivyzAnq/t
1D2L30mZemS7KAQrpF0GZVxjyj9JR16MjLA+AW6iMK2TeuCWlwafu5DsqDEf/qPHCygz1yHDGBKe
SR02cd4V7oQq3G7xuV+64ehJx7ok+yfOViao82FaV0t8ndbogZti88hm5nAjveuW+lTXWmuPRkOd
nms21OsGe1Kg7G0UsilPyd4+QuJZEJ3qsx71GbJnIb0hTW03mixBL0PVxxDkzEQVpkGRr4HMv69n
XAw/wa8gQMmk84jFGZJ0RnG9FIs7pxhGKRoQ6CZ4Y9aSZ6/kdD9mTc4XNpDOCEmNvSs7fyLT+zRJ
dssSvbvsnLJPJIBIkRfJ3Koq+LwNaidB78yLrDFcZkJAEFVT6sAyuwA8wDEU3U9KIQvI1jN64Up5
vAzP9ioa26mZNURHYWmcyiI8ZWV1RYni1inBLBFYjBfZ0Jrs8wiwkRBrjvPACLxCfxit2zo56ZHE
Ay4GQvA3ATYgK7LkaC7iXpsfeVjsJgi/DMMnZZRBvOSOfGwgPts+qnAt5Ax4S1IkAFPQagQNdHO/
dnGEHInpUHJVQyc6qW6UXiJMLfENUZADVLJJwxZcz12AjLf5swd112UHv/wIAavVipZnq+NZ3/El
BUKs5abn5oCneENKqyrB3kdFozNrKo1B2d0AJFSQtzu6o16vEYcGEd3Dysb5X+Mbfd3gM3vVSMNG
XZOnfxDBytYmYEXU18mSjXDIJ6x9rsyP7+RPOZlnCKgR6SRamAL840XilCU/1WMhwT6pawiBRh5B
dZc1j5u3clWuC3p7ll1yfYiNgksGrvgWeuG+Pu2awrTroHZAat4Ef+nzfwREUcQ4rOIA8nPIlIys
P8xV7wVJjxrJ4EQGPYBY2wOP93967HPwKb30xLEr224mj7Hvv9/My09wWBPeNzP4QeJZxTnr0Hvj
DKfhnWaHOw6afozcNcdVtEiCIxKUFBt/gqovw74Gjjy+JOrjeq7bGsTFGUTSpedactYMIdjIa6LX
zVytLwnmQzzQt3YT1OhWjsE31A1kaxNQZKDZRHQdJ3uof7+S+np9JYH3Vrq2i+UmfDsBR3JrAFOE
heLLWj2eIPsY+iYyQvqVLDktwZBHjpQzcATdn5UnhCseyT7RdvmcxKbk/pL6oQAhSx3XVW4BQgTB
0t59Y8JdEhWIDTxWx6aMohnMI3nnLphcgur8GN7rYWlLHF7mgkL8MUNDK65CVAU71+K26cVovIRM
gnnHbNVV96psOEMSUon9PB2a4zNNidFZB8oBl/fqTqOdp4bZ4v63lYltPW01FFWSIOrIDjmm4THy
kDpW5mf26JLTvG+JLzEoeUSLrT3o36u7xkCPWT3vqR/vdczIgx8ciQiUL1yk0eQVTomfiD09RmVl
vTWtqdAIHOvWqWGWPQ2FzYpIsp2Xu0E4xC9eIj+ECMJ57NH+grkdN0G8CJnEGkU5G/JmHjpCUMH2
em9xVhJtyx0BzjJIkbmOgCidrhhmy4FfevO91jNXq+/zQtZm+nqQ7rwQiXUKIYmmqUEHlfnQBwOn
TSJMNiwZyM0Og3aEJrM9qj5eAhkomjn1O0ibJdq+br4p1iecWVthiUPMU2qldt/sJP4lwW8ioBDY
x/g0ZwA63E3V4SnmBH6/Lebc/t7ooocSPVTNMcT/8nuXamWplYmD2uR4LFYxBdhZ/bciWearvosg
bq5Zocur4GQmpgvZ9Tu9+F6rMbfRU+GAvORBWyw063YVdXUMzrsdomY70dXbeuIfF62WINnmNXD2
e4W3GkSdu6RNzcBbktI2FvRlUckR2I4kz0wIWJkzE2J7C4KfP0lZbXr7b2NgPnq5/21cBEsEeRiv
GDg0q7N0R0GoYBMo3Ej8avOmPrMkRFk9LayB8jHwcgwgc+1bPr2b9Nu4NrwhvOkgRENH9CTGi3PZ
7uUPZokp4r4ZSz6FfeizOrPTFpLcieyDbaYMzlYmxFdar9LMKNHW3B/XZsvp3jB2E3iyUxMdzhF6
96oZpGDEqyz0dEtjyc2r9cz6ugFngUnRpLk5KCn6StFzjKZqiIMaNwSNv2tKtR8fpGNZmwBxZlAA
yGFUsxxUk0/++e/afl+zSq0weWZLgMksM+IQnQ6xnxyaQ3kMQE5Y3ZB94UhXtXmtnlkSgGjpJnUk
Fg629s6yF3fpziY1IiCT/Lkt80wBSsgYL12hQ5ZXQYJff+TxSx+VYZpdA60IlMOij5fPwnaG82yR
ArRkKmfLkqy+wu3A7/3U19636BCH8I33RwHzsy0xc1y0Y5tnCuPQIYw9dPLZlMgINiQ7KOaECR3K
LEvbwmc6GAZHeigX5cflLZPgo5gTjmbULsuxgw4Y0j3zdY+I0pClDiSuJyaD2yKddK1r8XJ5HDhv
HZY+5JiVnacraNe7IRDz8+VVrc78Ksl59m0EzDBAezIXtC4Q0DX2UlS71Ox2yvQRNDrQrX24bEz2
lQS8iPnA8jpIcLKULPPVrtuDwoAcLhuRYLAmAEWe07TQB9xjcxcMLnTlvuhp4tZh4lZ5ciBJdqjT
WHacJNAr5opBLJ3TJELsv97UT/qDK1ux4byl1/0x3Xfpowl4kfZBNKRTFmLecN4pdvs1r+08t/WH
9mviph9p9ciQCBU06uRfGifZzZ8CTMB/Sj9d3mpJgGKJyWTQdie63kOn608CFBlmiRll8HSpDVNh
7anF/1nkUR76S46FmEHmSsS7uMRhN4L/KSxzNBWd8Gnnd/UPUzqbJHEeMZdcavXUZQ0unHbX5qs4
J9C4w7Svq/iNT8o/YJx5eZeK6WQrSuqp7RFXZodw30FoYk9Pk9MewIqPPJBmSgKv7XTGM8iI6WS9
z2fNNOCv7ZH5UO/Zo+V5v56PR4VOeXleAqOiKhGvwYgXG4hL0uR+ZSHAgQRJbZLcUzBRNkf5DSdz
FxFzwpaBLBdxn7HQY44mhwGsDqWfFLeN4V0+czJT69+fBXljMurtmJgcqpx54WZcP9VFdNMqZegt
amruLeTuZd9P5qAC3iDGq3O6/OExXyOPC+AmZplTNakGlXV495vDjs3D18qIPlm15lc6CKBS5b2e
TjeVJqsqy5xUzDTrmjppU5djZO5grNqHx8g1QrA3rPF67tHEkVV1JLehmGxuqKWgWxz9gAutPRB3
OZEmjWUlX05ML6sTWYhVT3iQWPfZwfSytUWAfljP3nyQnwPZktaDeeacLNTVJmJ57E8jOnA0zQlM
6bC95NFhCBGLnpZ9Ea5xWHt8Gn5/kvqlbxh+ly1HiFeiuEyapAGOWEg1QYGzrEfZ0dpejYl8BweX
EvgeXu6YsgwZyRIMGZ/lWFDXWzuJ5E1w/3CDPlsTcGqcY/Apl8ho9QDiXL8GPbmXXRnHvL3ufKku
+TYMP1sToCoACyfXY4oqot5BtluJv9Ysvu/NHpwv2sNQ68eimUunzRonLMJvIEbehTG97cvm22XM
fIz5XmPK8y8RAGxY8sKKKEr568sYZjBiA4Yat0C+1NwZySfVCyH4WVUn2dNHX3f0kmXxnRWk1UCt
lTiBDW6t8K9NPtdOhjldYqgHJDlPPIidJSTvA8L+6sNxn83riAo51YOxi5r4NiHZ9UArb+wzJ59V
f564SybFVrgaQIkAD7aBOk1CWjuC6oR9eee2b5vfGyfOXU1j182sVHCxNRi9Y2i4DRebWfm+5KMX
BJH/38wJmaGxSKxEJ6i/pRwjh0Zl15hoCE9THzvd/OGyrX8A/Oe1rdh5BlakSbtqnlF6W+rH9Hk0
/uv0udSmAJBF3E8QB0Fh59fMvdPRa1BeDG56WN8K6n7pv1xe5gogFxzQEuAyy1DlpCq+YD9/IdZH
qImWRFKu2obJ540UMCyvk7ng63yQpWEss/85ySj8tp90zwZE2CpmfdHSvvBL64om9JCAh20Y3msF
cVsCFWrrP+6ZAFxQnFvySMc1ZtDRMfhdqnilFUmgX4IM4lRVOIOzItRAv9CaV7SN7RAkw01wnzaa
xJAM/SwBg2I1scqCV6UPiU7fcLN38R09gJmq2a9zp6CXcK2DAu13yQGTYIc4YVVPU16nHG5Rhh9A
wu4oVmJbAxpYctVWslSCVNu9yeAW+3WTioNQ5UipYinADkY8GKHeo0CL6nT2gME43S4c7lb9SX9L
ynCFiguHTByQ6mkJwqYI94uCunoK3sfU6T3Lb+x1tFEWN8pARJyOys00y7sCz7cEUoGtXfPTb7IQ
5CfBqe6mk6RrTIIi4pCUMtIsJl1U+MbEbRLu0cZvp/0fNXucfUIBSBAVhK1OgFUrK8hjzvw3K0hz
fAMriGxVAq4gARWl5toLF1EDIvQnvUEOTPUuA7AEHcUhqREk9LVS1YFHwgnCOi3I2Wrl82UbEixh
QnyTZFZb93VY+Ekz+QGFqPkY212s22HUupdNyZYjgEk2z6oZquCpMGoV05E9BO1HSRQggXtxUMrS
0XrZtnnhNzEoTIoj54qda3+VOkTA8KKGCMLlJUmAShyVaqdADVPgvV9CWVErQNGPl+fCbok1Oi2T
oOJrUtHH5MtvnBKHpEBDgylRBqf7m5Cjq91VFhpH2WkrLweznQ5kXoU/rTcMwsjQQxyfSrO4pHU/
FH5Bp6PRdj/zBEGnMg2fO4IgEqn6ByVp0V1ojqconK9inux6zfw0cEVyzcr2fXW1swCsHdOoT3WM
4Oa0tq02PIXsqNcHpfJ4GN5e/sbb8+DP2CJOVw2VgpSphka54Cvoct9X9/FP8CAQe/hLAxVm5fRg
yJH1nqxn4cK1IM5XQby8SRWOx51ZgLz11NJPeI/bxeI/lu5LP+h/SFYpuYjEIjrSXn3bz3htNXPs
Mza1dtCFoR3VnbEL0nGfzNMhHKOfS1+nTju1fpBGFIoKpoRcSoISXACkxgiabEkxt1mBl6ux0M5m
FR8la5U8ncUxq4zQURmDKPDwUjqEtAHTqqV9nMwShCGTOrtNEEKaLQHXaaieDCW7jYlRSKDj8g2i
iUVzK69bYzFBGpHG+xEpeD7tsySTGPmHNPvfkAH5wJcHJVwqOpstrMzUndH+y6GCBGTUkCaYfHkh
+fLH08RCOboaijCjauJnWbVXo/xez5sPlz/e5QtLEweolKqbwU2CCytrxgeiooklLKBF/kmbg38t
lPUCb0GW/XLzVFoHpMwRF7a75gDugkcV2Olzu4plucqh1KSf67JjauII1WSFWZtUCHxXbeVAeWRo
KJBl0c3dG7SVL2dZNHGUqlGMKkgzPGMDtANdkeNTn87iozHmjV2k2/0bz+644voZbqtz2ONBhibq
gN8y426MURtB969OPkXFj6b2lP7TaMp2VeaUAqK0PQ1VqJooXl1btm7cj1DY+W8+KUQ2vI8qyL7E
oGzL300dWL3nWxARuDRo3MuGJEsR6+HaZAUhLeAf2ecBM6+GPO276YGrQqyG0QQVcr4vv1DWJTzv
OGqga8FlLUdqN9rxbcWWzTvuzNR6I505AwS4jTyqRpga0h0mit2U/1x3zdBtHWMXIL1QWC170W76
/JnR9e/PjBpZEmSke1EJnD288ugerzvZe2szTDkzJgBI1FXBMKzV1pzzHcn49ZxjiD7Ujb3azX+l
pjRC3PSPM4PCM8g0c12L0O7iPxWTE3ex14nPL6AIeks5WWZOeAWRvu95OaOnMyL1ZGvlDwtNCJKz
tZ2DOFuTgBltnXRKNxKkgTNHPXanyou/DnsN9NjHBR0uiY0OpQ/yq+yxwPEqBDuzK8CG0TW/Em6E
p16sGPYc1vspmfaElVDuMV2m6vZgLS7oWdypbe4GENK3MfugYMArKtq7lk3e3NY3Hfh8Zk6PzZim
NlEhL6kZx0q3DsuMgXkt/sLyGcqpZRB5VjGE9tzGUKVVtb8qq8qvoGGoyg7B5h16tjQBr4ax1zKi
wk1WUuyMf19F/dRDeZiHI1LFC7r6VwEGK/n3qrTrjfpsWMSvtlrAmL3ohR9gdmy0/KieJGvb7nA4
MyEAGC8rKGt3fw9iXBtelkAx1LivDtY+8rjD7jV4zTqa8SjnHlzF7l7aTydBGbHjZ6A46Bl0IiE9
Y4CMCJHDSr9nFLcT9nal0uSR5JWyGU6eLVvANROnXsv6XvFMLbZp/XPWf/BKNru2+bw+MyLgWWAG
Y8RGDBnSpGrsGe+vdIDIkjaeWFi8V5fqlIFL6vKVJ/HVR/r8M8DuikDr4gr5o2osdkF9mkaIgiw2
1WRKpbIdFMCMzUmPQWUUPFn/sWHXyfx+KL5fXovkPhB7fYZeNeNkpdVDnDCosa1Q4tTTYah7J9Rl
bfCy9Qj4lVa0q0ITD6m2OSnmxyK9LyxZhCyJFsQunrIu6oYpGojaKOZ0nuLHgeJxkYHNQFYR237M
PLuf2MVjBUrC2gKxyarS9jweZ7yJvlzyrcQ+HlaXRpAoqBzM846DlT0Z9lN2pbDIDXrvsltsXqMc
zetgmucIbwTI0o3W4GqzxuFQ3krz2x7SgpctbG4dUQnoTYmhaUTsa6m13uAgVY18et0/pPv62tqF
B/YdJUCw65mHy9a2PI9oxOSWAU4aU+zDCJUZH9Gga9hztTSnLoNMk6TfcZOEDcsxiKYTBvISYc+6
OG2ipOWlX6nKdap/DM3poxlhxKAOdlkKLcelfJcgTdPU8bHHqEOs0WM0dcco6CCroR6y+EfV6jcB
xYCNgtEo+nEccs+s+w9qo++NnFwRpbjiETmso/RmIS06bB0dQkxT1/D20ED0/zIQTZIhjvMQXckr
jwWGzuzpan5XH9hV4eeS7PgWbBNuqRBi0IlliAS3mUFQMVJi6EAUD5XJPzTap9KAwUX52JqRPeay
+Y8tBzBVlXBK+aO6yMu1jWzNFOpV7Mft+yq8QWFPie8v+9hmQ4KpYjWMgrSdiO0PKCnEQW4lpV+U
oVP1wVXd43JdFBfX/740DWcasmvolblGU90p5ry7bH/rWjINBuEUqGhZ+O/lEpMsD/Fxh9jX0OVt
Fnw3xXHsjKT8GJeae9nW5umFp6gGNVQKhxfitQUsc1UL2UovG83C7ozkykLyig/BXbvk+yDSEMD1
8/t+qe+6LPhplOxoNEz2M7bcyDQZV0FsZFj4sC+XHFLaZ+k4WB7VotIe5sGFckXnGkFl2VEETdei
y+yeSRlf1negGIibUClDPK1qxBLhEWmWOFs0FvnT58CPnNpJr9feqgma8PIe/s2hKuimmDoBFjNN
THL3WhxOi5lhkBfz8qtyl4cBHWs+lf48IGhcHhmUVUipQMKL2PfJdSabBdk8PWe/QIiyiBajqGAN
aH4JPhbtexb40sqStnXlnK9S+JZjDezUlWRNbT3J3ZegfvoJJkNvdqExRR0tPMqG4rbdGEeGqirA
yBRxKM9HbRjbnj1GxfwqOGCq2AZhmMfQgZU5XNqDIrUopBgSPeOGxZLi13v4if/orc3Vm3t6tjwh
BJ/jcMhrcIt4ev1eVT3T/JO5MZNRAxtI0NIk3qsQGi5KzCtYHgjfdxUZflpsfLgMNdtr+G1CbGVM
FJOlI+0Yuv4qvFcam5iSm/tRlPLVcWacGTjN+EMsNJRtApn1iVpeUmbdsY1K5kYquWZ4SdcRjXY5
mvsZU4g9AtAbtb+uLP7QlNmPukP7L8aGdnkD2TMwrBZGdpd0+W2bo2451YYbdbQEGE+NM0CYzzbN
ZnSTHlW/dODHisW7KJyO45i9K62isnP0tkDGufRSfXRSooN4t2m5W1fNt5CWf41G+g6/J3GgBvfd
VKc7LIc4iVbvjGhlgluMo9kGmC7NzdHjS/W+LbvrtKahq6TdJ0hAf4fvyVxg06Opga/PKQR2AcUv
QTgYuyBcBrwsS+2uOQQPyEl7sVPxe92r3jDIunnNntsTnNrkmhnN5cy8cCH/C3NO7dSYdzMG/iAP
iW+kRYmdJ5GzLN23lBTHZcil49GrDdFjzn+DAIhVVrIsJZg04ffDqb5ZuzOqTxjEO6Q/Oj98J8Op
rXvu3JyAjSVYlUrTWiwvMKf3rM0OlMY/5obZitJ9qemC7rVZcig2S6smN3QKoSnIx4rRTBI2HRmV
CcT5dP4wstHatao5gaCq/1IZTW4Tlp6aNHyXZMroFXn/gzTF56jtMD/aJtPuMghsOtn5rxGewlUx
oG27IU/aPCDgg6iL4a915Qo047Ik6eMcvfh5z60JoRSfR30kMziU58H8jBjoOhqqnVnpN2nRXpuZ
SpxgWdywif5XZsSdFSOx47jYZ+AszKJwV/Tmnhj8FEeg3Te7u6pL3CzK9oqBDqWy29Xp6Oesrmw1
YcecdbFbLSBbVoLCifM0cEuTFc5cDYrNSbsrDJCPRmzAyCVTAUajbjrWNLsUxPHGsrp/IuPA3wol
KVgnLBwmg1pUiO7CdAj1BnGuZ6aR1/WVU1btDmx6GGIOJc04W49aikIWsRiSjGjqfIkelOGfNQ2V
edo82Sb00lh2P2h8P+WKzRLvshtt3SXUQFnJsKAzaz36/FnmBuOkqjHU8OmeZKBp6KvermIpZ842
ODxbEcBhoUak8gK++qSgCQK5EX2RYDJY+yKr4xv6IjcHSs8XJuziaMRds+A7elqETNRgpj+UeLhF
Nvehxj1lx1ELgQkNwsQQkwwdbiru5Y3ddJizjRWOJ2+KJlJqzDmU6rW6NDcMmsQQl9uFRJMgwfYn
fL5thEeq0g+q0iYUT1I4vlI41Vg5l9eyiXznaCssRmsSi9SY7P9FWPKLIdy4fjND+Pp1RLiBS3ID
bwodR0E4biXLLcA7NEr0MhnsDOzkdqEwv9DlpYutl8uZKXMth56dgGnQrQDa7U++WQyO4U77Yr+u
zMR+yse4159+YWmm8LmyokLLNSOWN2l2/9fs5DfEIZC7dA6gBnLXoamudtoSAsurCIx0ZESys6YQ
m/BCW1jQYbk1TYO7GTe2nc1DgdE0vh/NevlqWHnsGeEU78Kwam3IPuW22ViZiwcnmOGNEd+kvhtC
GR3C5oEhGjCIQhqTiXlXhIdjPfSJ5XEztc1Wc7tx2U0lFBCm7xJ33krr0DNTQtY1j7vJHBaA+f/P
pCFY3xk07DlHCkmAIXPhZR/B0UHtFh6rdtprVf5X0FrfJiN301HWdbx5d5yZEw5qENEsATcnrimd
8j0G5ZylTDH6kOAxrE7RVZku7y9v5ib6nFkUAgOtmdDwHgAarOo6AqGJlv24bGAbfM4sCF+ryKPG
GCH+6VVuaheH+SY+dja6yiCJ+RZtN9mCBOhhXdBSRUV/lZ78jNjnUrZh237+2yPE9sdmqM08jNey
U35fTneTejf0X9NGkk6UWRFQZkq5ppsjNi0Izds+o591fXhIGjCrqGBuvvyFJDvGBUhZhiklTDci
vzeD/+XVMNuVOf+8bGMzGXJ2kMSUT14Ra+IBFtTPh6fpCpTsVvo26pbLLQaqwKAuU5nZfGQ8e57I
DM+zmXUWEoteOc97yPUqu4aMpV0vauRUQbGrW8tDUCxb6ma0dGZWwIys0nSwNK/RkuWsXU3QF1y7
mn4XQ99AUbF+oleXkqnhZWMi+YzXzctLMMmp1cw1EHGdoGI/wUxwUH5mdn3IvX75swleapqatqbW
oYIgnLEF82B5WjDq8ebYQXMG8nE75ur0sDjg9MGX/KOyFNSWYZNwE3ktAaZ0Aw38SWixX2UpSBi+
/xfykFstVJRqnFmEIhcrVnLmoYyDcoxKXz1CP8VJ3pGD5Rs75Vb2DF5d4dV3oybRkW3Q8eFWVzoL
XgwjmYy4xVuhjDo3DnW3111TkZzvbQS2dJ2bqHGhmCN8rph1ulG02LwnWSuEfxg0dSgEYqBq1b2F
MmUTvp4tiikuXmVFppXYQHK9aiW0/v+Rdl3bcePK9ou4FjPIV6YOUitZliW/cMm2hjmTYPj6uyGf
M01BvA3PnGdpdRFAVaFQYe/I8JLKNX+1oBCtMHVBDn0DQxTHR9uSDaLhmYcKGJ/56qkeVVP4HhuA
Fjbx65/qOwczRRuJywbMI1dL/qRwuhmUkLNg7pqzjVTqh6L7L1DqPyHZ3H4cERv2rmmWbPGZjKKx
Ym3qk9+5A8bra11rR3RZBMJwc/NuYMzZGkqatspDUiZ2XqcaoJh24QnPdQNEEJJb742Tie7FeB9+
E2M7iCSyv69MAhKRwlFDTHfpxb0+m3fqHIoMYlNJVqviPDSR8DqJLOwfc5cNXinfAavoZSAKmByw
vU3u7E0UoICjaD837R1JZUXBVgIwiXNj2jLVqV2DD6JuFVR3EgfNEE4mKg1u5pYwaEUsTbGAUMdz
yWGKcYyRXWPcyOVhOix700NO1vszArKtzUSpgd0HqoUCEuddOrskFej/rKCTpZ0h5WCeUJabqW1k
p49VTxBHbF2uK2l8d1PV0zaPGPb7b+zjMx7xnzEFb2kjXjToGJANGefGOWi9Hrt8mm1069f5IwEa
Mc2JIF+0eVpE1VBnx5HZJv9YnjW7wxTCWO4afwlUn2FLWZ58a+/M/b+rU6+E8c/lNk8lmrYhwVBV
jsSmKvlybtoOGhcewlkqnUZjdMj29Ppvzu28SP7ZPBVKkdMGXbXTrCK7nwz7WVb31igdCpkGdLGD
Uq78Qgm9rO1+FTp5GHV07PeRiN3z823IwiRUx1Td0JEJ5Ldbj8ZonmIyoywXApfZmU2XNY5hmGkG
r07+PSmdohd4nE9q9FEmv+tRN6iTWjcYnFMmNzeebSHv4KcIkJPARYBNbtVDmihzIN+bu2iv7Xvg
m6o/WRYCt63ICkXS2N9XTrqfdM3K3teDmpKXIHttu+ptVbjSUXbEd4LyKZLnVseZoTXNSwSUgiEw
vkye7uZeCmpfD7UmD9klILjOh+5a9erTsG8ED7HP1vkuWscUNjJZpsznNZa2UZPatuagDVtfD6Md
NcjtYtlujt7Nwp6v0tS8Weqh8yW5/BXLw+C0tbQTmA+7GD4EitxXcNGFZc5LKWlQoC522+vhSD1G
IY4tuLd9ZZcVbv5kH40/COU2BaOjhZhojDBVPhTW6NSDcKZF8jNC1a2swwcDt2I51Y9UUfZtTnzB
Sj9dJ2ylK4Hs7yvVmguVJImcL0GcONVTf+i/aFfR6Ge76LpJAPai+WPmylfkxRQ02n3uSuAkc5dz
Lxkd8LCTBVFBtMcUww7fcMdGeEF+cyq+Si4QCAq3vsm89lSeROLZNfnphDHsr+PSRojOF+51ZehJ
EcYLCvcsYKb71gfk005IFPPpbcNWuZLDma5C0JTch1hlAQRkrcLofIAUU1C26X6Z9/qSOnMz+6Gp
PAsOdlOTNAtWhPwgcmmcDVdSOut5ARtebsOT8RyP4Cntv/Ww3/JGZljBf/VucUteRKxmn2Ku9wWf
5TLfvFIozepoTAZ4xlCdDmZvOWWMbdX2l5e36eEx0GGYKgjOPyHFqLQfEhTU58AuOq+IjgYRdpRv
LkTHG06FIzIRPX5ciFHlWgOy0wHz1yrxhtfSi3zJndzskR6l++Ew7eqd6OEtksltHiiECvD5gEyg
LW/rvrzWktlZqLA8uaX7q5Wxr1gdkbGUJMlmeDfCpsvryi2in5ePZ9OrrCRwXkWX0SxpRzgedagP
yUgdy2wB5YxOhP7LZUnbinA+Jc6L5HNVTETGfQHIe6fS70jxdFnA5xFlptC6ZamWYslIRHIWbIVN
MpWZMaMa13uY1XicX5cDsII8pTyYh9qnvuopICesARYqHSRBuPq5+Z8Tz6mh3idNA6TrJSBfKF6E
edD/sF3l/q17C18ABOOP1+29jTCAsUZL+/Qg/ZoEffjbW3zeAE4p9b4giUokRHDxdC8p00NkLkfB
Jm9GHKtN5lSyrikG9atwBgm89MUINLx7u5eK7nvZ0UDD6I+BfG3u9c6VRie8MTvBZbRtd+clcvqK
BwFZ5FBDPdw+aiGgYQ5a9j/uIqeogLWtMgMzRUFtHYj9kpoCQ9iOnFZbyMUsLUrSmTbCEnqPeu1d
GdA96mTX7FbLTyIXIpTGPUMtAuw9S4ZStM/hqYU9SL56KP+yd6WfBEKQ7E31AGggpvdYBy7fWWxP
YVe0A9Sj9cgtRk0ALIJmK69wDX+AW46+Evc3EHsnuGfeH0qf4oSVZN76U6NCo3kzBEmvPCjZ0rhh
yvCmknkft3HpxEr8VVKV67lWa79sZRuOQMqAkwMcG/z3lxDlCtB3j7sq1nR3mDXqlpKNGqasOXVh
EA8YZLvY7J4aWr2qdbEvokh2SJsmLgbr3ggeMGUavlVkfMiWonVVs/uSpOpLOabE6RvF75qJ/Wv7
3CpZ6HT46XYiCNiVIFbJbWTZWqD2JS4uqfsRdtpXNeoPcan4tTrcSnJue33XiZCrNswJ6R60/qPO
ZJsqX7QBc5uRkZwuQTZ+D430MAA5aOoMX+A0mOvjzuaDGO4RtlAbxELaTN/7JNoDWLxcBFk73Zn8
5kVM9yBaFacKXYMuqgY9wsFiRG9GitTjEPplRt8Ey2K/c2lZnMc3h4FEcWpRINqUj4qHYsYX/TC5
ijvctV9FRZstQ8Ym6mjcI0RDzznnl7TBKslczMt/MjzLXrn5nepnfJoit7G9hWdhnI/S9QTT52m1
BI0iH9Tx1FTWPhf2em1EH5aK6rGMyTtF0fik9NjZfWlW5gDiuPDbZCtoikIiPFSbG4a5rYXN4zJ1
92iid5MwOyh5jsJRMnhjP6BUlgInQVfSu3lOHgQHu/FdSDidvRh3sMmCBmI1xFuLjdCV3nIl3SSZ
Q/zlOF4XYFTCfOIhejIFYjf2/INU7vqOsjSbiY2LRwtBpkgUt69Tp11Ec9zvU2uc2n6Qw75jFVWO
1pSQUUWgMhrOgidddSy+GnsAdv9khY90H4F9LhAp1OdmThYerfaUu7llFdj0k/b+jusP86lyM7wb
7SM9RZ7oZfN5bJeTxZnK0gOpQUvTJUivQWhQuNQbnzSv2gE8xJsrxxrceJ8fxWUB0e3HWQ3A5PS0
lHCCdmVlfk36GwTX90oEuKHR2CVp/sWWRkHcuRn0rfaVu9/rBnSl6NfFjVsijw0Xq5nOZXPY1ksb
bd+yir49PpFtLEkeU1INQZQeqzF057Z09VoUFQmk8AnsJp5Sc7agH5XP8MFBreuFo8PqKj0SWWiZ
2RWxIyIU2N68v5f2rrQrU7BIA07fHkJpUfp5caRS413evM8FfqaLBBUAG1lsVDY4XexJM0cSCyfl
3RSwJJ2xxxi3Z9/XjurhNSCsTW2uaSWQU0KMjtOyS+w5mA0d8HhlcV2ayl+XVyWSwSndMsh9V5XY
t9Y2AeXW5sBuI6V7Wci2yzivhIfi63Rp0s0YKRl9lz/qPsrOh/iBQZ6K77vNLNNKFBehZOWgWcBV
w33XgmZFThZntDHWBeAVewi9Vk9vaZakTi0NusC6tnO4K9HqR3ec51FalnoGd+xKuRvfjZ1TPLBi
BxojTtYX+Cs1UD36tf8upgR/xzD/dBeshHM3nSWPxRgVuOlkqwBhVPVWa1rvNUOlollvHq9qghDZ
mEHPJXdAC4qRllKW0E8j4xC3Kuh+MYhQ6IcIgLhJUV6bxpQGYykfx5qeutq47qvkh24Rzal62RKY
1oYSfogeOEWvCx0ABorZBV2HCFv/3rZPlxVwWwCmsYDOiIo5n3rEK1ClqdUsQdLcjClocAoiOHyV
He6l/WefsHJAGq3Bn1UqyPKZXeNUw/A1Ao3UWOs72mtveRju23DMQVfZVvsmUk94ze0ldPk5+Ogn
dBHGjhKpqQPPic8rQ8yA0NusG+E4l/GUh9qua9rHy7siNEsufljyYkkVlgIw29zpKRAGgKenToWj
sW4iPUjDzh+qONCSky667UR2ykURIS3NiNQwlvSQ7MvbZMeY18VkiVvB9tprW5zXNnGLGk0D12M4
YBG7m0+Rj04Jd/TkR3UvSiZu6BmEoasbU8sYyNW5DdWGAUMmZB6CFEedlEagl8LKFPvgz4p2lsFt
nFwniSJnWFDny27yUCLtkHr6S+2bt+Wr7DEmzRjpB1GZiP3sJbHcPnbSZFFthn+R7MMcT0/d8sLG
NUup+HlZK0V7yDmDoo/jQY+7KUhswEAUWW66cmiKsl/b5nreRe7eo7U5tkYmD++lEApObVeKHJS+
fMOVMj/NHOGrT3BufIUUTLLx1L5HKIjUJ0DreKkXnXQg4WcvykkDC3YHuJQk6K5q7/KObheEz2rJ
l6YbuxtaNUYUbZ7qQx0sV6HXeOS+ObQAeCSeiMpAcIJ8Bzf6mu1MS6ChcesV8RzorWgz39v9Lmjj
+3jgytuq1VxQA0NiYBAxAulnHVRvZuoYN/OtXDvGDuB77nxVHqMvIXI/zoA2A5EdbvuvvxXIYJuw
+gKk/fRyUfAF8jHZo064Z2SvstCj/D9R51kO51K6DvQslCCemWOXVUQRwxTOhOL3ECgu6qFfx2/2
4/+oL5yLmYclpBIL12jQPobxby7RXedJha/4IEJ8EHUN/T+3p00MxdaRw+JLZ1IeIdHH3pTlbAC7
KOpMp6i6H6lW3EfZ8gXtuo8jwBZyw9ynUvUoLyNx5KoEl6rtxeEYxDEAemnm1lH2PFlmCTJE80of
e99cdAMTmZMge/3/XJ3nD+aOP4pJPmURHgMIl2+IHcVOKKfHaQmTaxpHQGSahxiz7MsBS05xh6e7
qln2gnPaeGkhbjqHNVzASQerBYkafDLBwNKTpIJQYLqykZ9tdLd4bJ9YO1Tp/gvN/yCVizRNYEGq
Ce0QYcexa1E0PWJw1kakUsmla7RtEKHnRBaVH7cC3A9iuR2XlrlPtHJi0fWEjtzSs0a3/RZ7OSMV
+YY3picjfLrugVIG5lkdvrTG2NSLrTmT6D2z7crPh8/ZpCJ1tOtTaGs6XfVAFB8yYJvrspfoZL+0
heD1xBbG+TpLVTH+Zspo1wWo3kdPY9QlfGk4oJ6dFcc0/Gaa/7xBSzEhggDShSFDmHxioLMaK+/A
eBnMR0VzjaDbwb88o5P8vbtGPGK0vaS/5fEpAnOkuWo1Ccu3Vjfj5ET35Rdy03iseTW8ot/RFdYJ
dnErWbZeI58hyKvJ0JCWZ3FTcVO+TPAR6FhvvN5nfrT6Arp68WuUBSufz+68UM5ClRag8GNpD0Ez
pskRjRFPGdHx+ixo6xYtQD9ILR+zvPl62TOI9pczUYVosTkP2N+muVqy54aqzmUBW9fSh93klLJZ
EubJYQI0yFWnf3wHu0dSDkQC8QPjCvyDybCNmO2DTM7spgEN4HmKVbFsZ3sHhvWTfVKA3Zf60RdR
iCFcIXcJTlWlzMoSoWHxZO4wp4QuefSU545UuyWowpVTEog869Zj5cMKuSC7ntRea1TI1DNndM2j
fRUH1MGjbPRUTyxvw49h7EVmoChIB9p8RmtMIytUamhnqj00WuHLZePnId6oaLhC665AZTZeEB+k
cYF9sxAQr1cZFOaQPOgu6ve3yJAojoIrC9lcT5qQRUNqUMgDJBLMxfrIkE/JokNXgcdGQSgMaFpI
r06mp+10dIbuRvBrVQ5QADC/JVj0ps6et5jPfBl1MiN8wzN3PrKSLb1Kri0ndFT0EOau4V2WthkP
aDrwbVC2tTX++QnkHGnq5xqFpQ60c/rXdhhczFBeFrK9m2chnF1Uhp6DvB5WKFMvkRFfG8eqO6HW
I3DYmz5stRjOFhqzNtB3jVMzpe5ujIG6krxeXslWPxw0krDJZIQWnxq26iVFIaOBiN9Q+OOD+t0r
D5IjLw5ruwYiqRGwpvLk2fgqnmnaPq2zdM6FZhQML8ZQ0GBqUFeXq4eOKN5sGaKn7vZGnuVwbnOo
Fsw4RIjXRpRP6ONwn3qSG2GSafQMV3kb95bg5N47Rj/deqt95VQkRBJRl1Kk2zB0EMh+7GpXAC0N
D7aL9iQvvsFQDppnhh+IjC+f6NZL98OJckpTZVI1UwuxEpvAY5NNA5hJUXdgw02pn9wKmw237fu8
uZxTI12o942EzWWV42FX7VCjOhrH3xYuqisKN5bzZJlJS2MuYeDyfX+NNvb+kFxlPmvuHjwtd/Kb
eD9jIk5CY5JgYwXK+m5Kq+euWek2BWoIS6PJbnlnAvtU24Ps1cUghKsGVYCUiS7iLxAJ5XL5ZO5H
u5DhaigQSS0No94/CyGw9/ali055FWBkaG/kcwkN0eNiHqGtSg7QbXt2Wwu5Qqu+G6XBcGLgaLmD
RiYUsYp9o4WZWybkIVNCEYf0pmNdfQfnD6KSDADEge6W9b06Y6YdMERK23qZ1QoMdNMjrCRxHsGQ
qzgfTChtH5LOayn9ZqmjiPZp8/BWQjgnUFVZQkcb29op99L8lMqS09LDZbUUyeDMvSmBpkQrxPSE
Nletvm+N4TCKho1E58KZOA0xHaPTHu+vrr/OQnKlLfmVYTdBo1mitMJmRGaw7lrA46FLnNN4ySpT
KR/wordBCbd44ZOa+71nHn+nrbPmgCTMrmZ9j6LU9fZWniUzR7cy8Cq0B5KzEklfyk5uDk48XDeD
8N0gEsO9TIopt/J8gZLnzeE3Nl6cY9qhcqkThfs/Xt22xp9Xx9lWbZbZAIYdiI13IVC4w0U0Y759
9ayOjq18tYHmDB/Stewm0B5m3D7JFSM7bfKHyWVkp/+yOWolkDOwctK6xQ5xGcRS5hRa7dRy7/RV
ub9sY+8DEJ9u85Uczsj6cDEjDEj8rqBkD5npNTfDa3aDdx/IGOVXwFIfdKSTjfxYv6K9znDbt/J+
LHHFXwkbQpixffoY4A5ZgLcCBgc/6Uu1cogsdcYLCa4Zxapjl7im253Cu/Jbf9QbzwTpORKxACQt
8Z4XJSo31fcsnh/7TZZBL+YOhxzLT6b2Nut7KpqE2XQ3KxGcC4hj01gssNeg0NLZN/oiO3ZEH8uy
PTVjGAp4ckTr4aze6uJ+JjOsvphqz7a+j7O6q6joZttK1yPA/vvU+Mb+aeot2lOIydmRFTfJXn/V
9tM3yQeMLptK86yreD/5y18ANg/+oI+IuZULasOT9gJkLkx7HR+Alu7KSfZ5kJ2Ia+zSG4KhIjRJ
+ZeNZjuoWK2Y8wYkNVvc54iXGKCU+TSesh0rOtKb7tb2RFaxeWushHGegE6GhPc6evz6uXXy2Hgc
or+a0X7SqreI/KvnxEoY5w5UChhZw0an6egqgYIRtRoDcV8SjGmEgAbKbqW7SYRttp27W8nkruBi
KTuLsER3508o4pYBAHsV9J2ZaCiSvelrfjJGR2TrW3MAH7SWi7YTUJgsY4czrHz2jMn8BNRoL5PT
fUXyMA+KtwyLnvz0CpR6mTdcGbUTFk5zJQWXlUngEd6h71Y3S6QmCRKGOQ2GSHVs1EdGIM+FAKxr
gJ57WdT2LXbeab7tO5YGE+BDKBUC2gP9i+gUc7Oj5VnUzQ5IcIM8Yy/Mem1eziuZvBMC8/mcydhn
HXOdxnV6S9BYZT1SvCusIJSdeQ9UzcvrFInkwpApipZqqGExhlS5afRSgWr9sgSBZ+Wz9ukg6/0Y
wuPE1W1YPSisA1T7clmGaBW8kzGRA6IVzCKN4Vqs+6oXsS2K/JjOuRZFQfEhSXD5M2XAPNZResD9
70n3GEbdCR8mm5puoYMYU8usQ5rzLUC6k5TCgPblBLORannqyK4xWq9JhRQ+m4HEShTnUmTAfLVg
aHtX9N4Ld8pj/pwfZF/3WTSauf+JRoEeIo61t9/xwHoxAKOOeUge3kLWJTnLTFAAUFrJzljH32LV
uiZk8SO7ux0iumt16T6NGbQOYmJL/pqSKJhGuXZzq689tWn3XRv5oya1Ar3dznuvvo07cSmJaq2s
WMtt4oBw23pvGYiDaIduMfl5AYXYH9zPGzObmPYCnq9t2LKmapxQBfR4Si/hNBjgmXHNWuK1I1Ls
4sFu5rQ/RQIrSZyKpWTulNFMKa4SsChhtnvSvDQw74gL5kfdQZMe6/tnCC7ZHRs3FkUGm35hJZ/T
O7U1S00zkBAmRbHPy0Ah+S61BTPdm44BM8YqSNLYYDcXQ5JcSqwqwiLVOXVBTiABaOCy69m01JUE
9eNrxyAlaVSWiRpUGdjGdzYF+Lb+pZBfL8vZVseVIM5Tz6SP+8VCuMGufhXGOf0wblp/8lun8AAf
/KPZ/48S2eaurtu8a6JCsd470+ghya8wrOkq3+WgVQ6lHwUW2ikdxXAFUjctYLVOzpcbdtf0Svhe
3GLwBqjAXmm74dDvRPNVopPjTK1Fb46pp3hBhRMGzeVDlrySGqQH9ptgRSIl5CxtKJumsFOWZQI3
BQsUExN+dXKlHT2N6K8avolGEzZtywa4ucKoBWweA3cYTfR04VUc9PFVOv8MrYcyEcwUbrchnGUQ
do4r7VAl5BHyaKKBfm9jJqG8A64HQMKvze/WTvGUfXKavmmFE3233eIgHUPAfShOj4KTMGOzvb9/
r5ZwRp63ZU7qsoaR27WzABFU+S44QfYLn3zlaq2ckU8LjYuRvfzZfON4UwbZTtuVNxGCwFjwEN3q
AALq/Xk1nJ1Hs4mczMge9rtwN+ya0wKOHBA15BjaQbhreYSN/SbODHyE2pUOsuqXJ1HIv20bgC9C
Vw5g5Xn0osrEAD9gOJCCBeXHTFtvLFHwndoAvDu+YHO3j+8si7sIkkiJUpwhe0dRT3LQShMdGAq7
bB1Y9aB2Iy8V5UtFMrkXzWiESxZhxj4oZPKIkYmrrFFF7nNbaf5eF/9aQUjVxeWIoPQ3duly9Xu6
7U8u8/e8wWcFPcviTCCjEmYqDZTQFrM5KVF71MrmZ0HU05I0V4MVp16lULTL5fmb1iWHPC50Xypx
97fA/zfpVWP0b9WsIc1eXhd28UqzEhU4xXIqwwRuThm7RT59kRL5OlKSE+nNv0rQ0dIa5Xk65N8a
CSXkmDZOJ6WHhpr3/0JFoIQywwPDdCpPq943wCUrVIwltmDYmzvgt2OYgIG8KW7zojVOxVJcourd
lhNdC+V0JCwlY5zRrBYoAA9Pll24TM40v15e2qYQHYAztgIQL6CFf/Si3RBGv2910DiQIDcxIJvN
hYfmh1oQqGzFe6gi/y2JmcTKX2e5JEf5pKKMrKJtg8h+m2dAZW93VJk9ignjZAIMmipCYGOX2yXN
5Fxnldnd1LdwnXZrqBhBKSOnqfR7s66+a6H2DRewKIAQ2LbObakqaaEda3CgNLB2k2dcN4hbElDN
JL/QcIQ+wH9MdceaxkA08B9nyb9wQwNPT93AGxrNAJZDE8NLVRB+N7WQvJNt1qXNZNq0OsMkHrW2
RTNlEF8zOtn/upTW+RM60u0n72pdXIA0K1ND+3BkM87gtUydbpft3nP416BOuheFY1uWsN5FLkpa
Cg3l8gkxy5S9EO05TIMsFW2gSDW4qyYG3+/cyTipuAaGRh47Ufbwz+15vQrOaSxGqipdCnWn5BBO
Jzu860WAFVsWpWG4FLCClmESnnVgkdsCqNhQAjNTHxrYcfrcyJgYUpx2LvzLy9nasLUsTgXSeI7q
nKlAGc3fjUx3gbHz67KIzxCXMJ+1DO7gKymXWtXCwUvgIfwnEJebHnC1cdzpa6Waa7VJKYqkIPCd
gYCn+FpWO1n9MiGX0Eqjl+VdcHl5W2q9Xh2nEA36VRVjZs7BeJL1h6bblUIgLebReLewksF3kepq
KunITQFtYTf6qp+gEUJaHB0QqGYg782HRRD7C7SC7yCdTQzKgXoKJ9a8WHIgG4JLcTP5ul4Qd2kY
M6VDmCD8rHzqsclZoOBL/rKTEfNGYGxxRfGuUCJ3aShzD4DCDEuKr1lTNRpS2S4yTmTQXqCDWjg2
IZTINnnlywuaTp2V4j0fX1NI7FAohcTfTA24FP9A4tbtsd5V7vawxplgFAtrZF1e0VVy/I0VqqE5
Xlwg3NYRZPXQ/QocZ8JtaDbrSalSPA+XCrm65bsSdc5ly9pMHgL8FzjHuvwOufBxB8slbZTFwEXf
+Uqg+8q++JrtEh9zmygxsV5mE3PW3+LTvwoMz3J5c0u1uagVAz4e6UEntR8r7VeK4v3l1W36jZUQ
LqKnctM084hCfWcnP/W2+0kLsEZV05fLYjbTSgwjDggclgLQFM77ko5OJbWhFKy7N6XoFGOI0SCS
G967e1tgCgjrHOzbP/mrlUzOEQ/AW+oX1iFg1DlIc9QqxLCrfJ3Zo+1gTjF1aLl4gzzsZVs9DpF5
YynjTrDurTTTet2cXzYqEx0Yy4LO+wb8sHmrnDD4bbgLUIycztKfxrG47+fU0+kQsXC5F3zA1gt7
JZ/vh40Lrc9kSYMPpYrXjk0wLbYz9ebDnFkiQ9m0xdXziTN8NdYGeZ5tdMHDnUaRU3ojpuxqX3qK
qNPe9DukLKtgGQUqvBlArl9QfPSwKGNnsqJ6fojQHwCoeu3E0l7WPvNAdSmq/jK1+aRWq2VyqqyW
tlJLC9WCRHuU66l3ijbOXIVkz0OcfM/tV5B7fbusRpunuHpUcTub6sQwAGREgzjSnV5+U8HKZAAn
TFaEBclN770SxW0m6KX0vCcQxTArwycGCMhu+OylRdle1AS1qTErYdxW1rJZAwxZgXZGudMpwaDN
IqVkF8Cn0wIUn2mAsJcofIdXYdkYGuwk9kxjWdE8aHuHFbIXOO7iFnO7+8tHtakdK3lsf1f3bdb1
WTSoKK6qILV39AqzBI38NKgYEjO7+5lqt1GjCtrYNp34Sibbg5VMKemoYS9wdL3p0+rbaPokerq8
rO2TApQneKgNQ+cJGoa6n1UJOYRgwtRfOfhZK8T72F7F3yJ4SK0xrWcgEzAMmA7JIKm21RsdnHrO
0MfUqQnaimcKdgFALNvyTUSaqwkMRVY0/bLD8JgW1qGmpiitsIUxARjt80dx96PWG9ZsV4oWhKfR
J/F7uRKJ0scRKeC9eWdgkmLye3dG4Dg6qqjqI9oSTpnSMJTI0NVT0APFskndWPHRGCnwn8zIPlvI
eYmc9gyNUnSDXE1B292P2eBa1rNUHEA44oyx7V1WI5EspmYrTe2bWIoMmaVp4Mho8yJXT3o7+xjI
6kpRNn3bk53XxTnNidghng+wfIZEYFeO7k/7BYSIi288xb6oY3vbRZ+lcX5zSUheFsuEoZc0CZ02
yXd4cMqeRiKXDCS4vI2bkxRrteQcZ5ypVhYluNZpMPuVzPjCkGbI/D520p/SD5CGewPr1Lmpiat9
1V7b+lrUir+pmwDyINp7vpTHcUauam4SO5UDBBZAegYlGMq7wuz2pt9ZSeG21Yj7ZsrAsongO9wV
gA+j7/mh2rd0X/ZAMbuzKs/+58hQlrYSyu1uolaSXnXRxNrngN/kATjDv3yAm5tnMl8q6xgd4gFS
wNObatVSyoHZEEcJTa9Hmnt8vCxkOzAydYNF3GDx4Zs3JRyejNYbICgdyxDw5hF4skwHTcaglENX
gegtsZn4OIvjmzXloddDtYMJhOiiT8vnNDqZCAMTtFy04VWB5lVzFDmvTbNbyeT8M8heBzPOINNO
l7u0q/Y1HQNl6jwjywU3+6YqmpaMt6aFjBjfLGMlYbqUBYbfbcC/VdlTFv67DTxLYLHFyjvqSg78
vK6EJ26fJ1An1P1zH+cO1QAzMh4S1D2bQZBj2VbEs0jufRIaWdWVpJgCAzDok+bI1bVhTIIbZlsx
/iuEyFwNF0ADcwNYPi0Aa6ujm0dNyVyqFwc971wN/qp91sqHy7q/rRdnkZxepN1EmzJnYdige117
1zWyq/UP4fTXZTmbSoF5Y9Q7TNSM+M4iLe1Nq42QXtFktIKO12UhaC3ZNuKVBM4DdnHbz9IICX1g
7vQuMIEAWl4VB6ML+p04RbV5VitxnO8z49zszGHBgpbohwZ4hbyUbhEj3E+T1LspzQ+hHt2WwIG4
vJHbiaqVYE75WwuIlVoG89JPYD74CU4GJAjMXwBieiz92Bc9PbYQJSzMzFnoDQINwSfwc5CkKtmk
s33FTPq1DaoeADI3nr3L/4TMaXtbz9KYHq1Me6gS8NfUWN30k0HZjadeeSf6HN8Yj5tEMLOAMr/s
ZV7k2b8GUSC5nX9ZrZb5gZV8pQQ98xJr2nuRhfFdxN4Suh1G8u2rBiFs6Y97HVMolw912zrOq+Z1
d0zVJJ/gnTNLvtPLYp9JogfetghQ0uu2wsCTOUMfFTsGITQiITuNAciPDqVa0IG96SLBfPRfCVwQ
3igTBvFyFYpipU6uTf48gFNXFtE1bIphE3GmZRBUaHnDA2N7Y7Db0wAWOyjFLLeurM6Vl8m/fCjb
mr+SxFkaZjp6kOdA821CfcBCONKsu53pI0wl9ew0c3aSw69Lqnu9OQjMfPO4bMBeWJb8HmF91ENZ
a+ZukLCZUjl4JVH8uLUF9/TmRq5EsE9YqfqSV0aI0gGy+mX10hqh2zbK3ja+CHZx83mxEsM+YyUm
m9tpji0LNwzgKWcfYLc/yNfFfTX341UnugSYFn96o62EcYa0aFEn5SDjDXKkLo9kH/mYBK3RDP8n
ZHvbZ4SMErK1NtqCOZOaQpY0sVEAMcM7Rf41UVGcIxLAWZRsqckomz2etVbsNER1On0nOB22IZ83
7LwG7lGr57BZ1YRbGFsnKn0SjJG7XDFuEAAtJI/xq4KpJUVnnAL/JtjBWOt/d49TPzkb5SyyCR6C
fbVDh5wzdsqx7tugzySX9BUgB0FXFVUCsZtWzbBSCfpXQIjCB/vWBKh6jSAJlB7kJ4CxA7OXTcDM
j+JJOOaK+M1dieID/Xygc65EQJYgC+7M4gcQbvycDo7ZyoCNJ4JLZPPuAr+WgdYHTcN7k/OMy0Rl
IP/XWpACwmEA4y+A8Vls0B7nBs9cpNV9+4Co+bIKbSmpLYOvE9eXbOP59NG+Oys02n5CxsuIQI6i
hXIIOoxFtLYtZ2VbaL0HHBCMil/buNSlEveQEpLBV4Z7wKA46fjWITVCSxe8HM4cH1Wld0PjdWr3
Eb2a6iepu7281i1rWX8FdyPIxRArUyujSIhUm96fwueudEp0qV4Wsxnj2ThETBuopgWyyY97uiiJ
mY8slv3NG9qRVTFSVf+gGLl5iCuBnDHqbZJUkoYEWjUq92U63SWjKdCTjROEcmomgNjBtASI+Y9r
GkIdUasO9aPqm9QgPVFIQHQR+TN2ApzJ2bKCK1MHJrVsvO/s6raZkUYIDSKNSPjQ68RwhtfOLb73
1LWe8sDChEj/VOluT9wcdQlxF//GPsKpEPD8IZEOLGvu4LQZ9Sqth3g2ltK5ypUOALD94E2vAP7b
h270Q3+4rCubEpk8xv4OgDpuWxsyz4bUoOoK29mbg+GN9Pl/k8ApvUnt2S5GKL3V/B9p17UbN7Jt
v4gAc3hl7la3WlmWXwjJsplz5tffVfI9I6qap8vjAwxmBjDg3azaqXZYq7SaKrPSjhG2Pwag6VvD
doWIfqcAmio6OdWVUh4nDRUJPuGTnR4W2VUSgKc2DYX3UEcZQexHft+Dstcs+FC0xgHn2i2iGyyL
ZDac1JtLkPd+F6q5KWbt97ETQc2kNdJrlQiPfFv2Zh4LRz6Wdhj+bkyRM0Qv5rLnIBS+tVN6I+a9
jY7VYEp9G70G8QQ6kbKKrSFIPaVvGjPi44e8DvZKtjyXcpJix2VBPTFctJtSrzAGKYSSKYWBrcpF
YmVDGu0GY/KWprzl4Jituh8yW4t5tHRDdFQy3QKstwk4rGOLgWlLbLhjJ2aY56wwUCxFoTnxzXFR
+ucO0BJOUY6AQRpU8RcAovXrqYwssgPoKVGyHwvu9fKNb8RIREcNaY2s4rUg0i31ZpSntAVjIpSq
A+GsOpuTlhxBadKYStY9YOPRakbgWqLgEgS9bTQywwOeO4uvP4BKrcppAgWPEPBuLEg7TAmZOj+Z
muAzvvP8tUnQdcDVioct+YfKTZcuKfWa4/mPDT9skd2KL0AaL56TwmzJ3ILmVQtQvDi7K7Hw52A0
hIkMQ3K4r6r/9SeQkLNyWGVVtYJc4Sc09vwrBKOwYcW7ctcDA5UN+7axsPpVGuUtRIHT8RIUeDxv
ix2qtsnD7zeuYQEUWvEIRBo7DTp3UV+FUg4E3GxCGlcQOimYKe9/ingfMi6S+NVLp0guenWK4C3U
gJ3NgaXR+UD2B5eZ04/IYglMEpKtm4w1sk5+9AWJ9L5Fnixhm/XBhCKq2zdPUhPAbG+1fheNV0rI
wusi93JJGmUPs1RmGkCEAD6MPslQPS965wr5Xh55u1VYRZANZIUvF6YRnV2dZtXpbdvATQOr3qx1
q376UBKXtINnwL89iA/zD94NLZGgJfmgi1R2+wzrF+xdkg3Kta8/hQqo5TjlIQAoiYUaJ8NsbBU4
nn7hRnbsCZ402oKF/+zJA489GbOtuCrIN0H8x2Pv4us5xEXVqk0L4VLB7UR0TufAvqy421r0KYH8
gtVJt+OMfXjyeWEze3qGwrLRDJh66TG6L3lpMDxWwpg4l4VuPBTIoX5KpdxeW6V9Ok+Qqt0bPwid
YWLr4N7OH7JX0SUHyVqA2ijOfpVIeblqGeq2LuEC8ieV0NbWHodXV5XbC8Bg2eSJrIuj3RweZYmR
4QPHBpDntT3ErHVJlgTKp2FcsO8M4rZzXnF4acFWDiME/hdf/XlLlE+bkN5G3AARmDCJrRnMs9VN
uscwXWMCFj+5NvaZk3msGQnGh9FrMnqmj1NaQ2prIF2VPL4VWeq37az/+TC6biKLWO8bRSTJnasZ
ZnJDMDp1Oz6ACBqTZ1A/Vqnh/CglXscKFx5SIuYfZfohjmebWGCTMfZKwesRFF6bl/qo21hhns2x
safMjPzuA3OcYWlnD0ZKMOW3p1YO6xJkKd4IfJHqQXQUf7nS7cHC/vgu8WuXoAgwOfJYUin/vQSi
UAsypFbBXt5X7uSXidlppvySvFV+5yxObgP7PHlkNmHOEirqeymPaajhpIhqF3u8x8+ghjFBvI3Z
1u4kHYBs+ajbjbOkflF8/AT2jtCZ8lLiyZ+v3GkYxlwoE/EhcDN7+V1jvS9ZJ0t5zqDiKy4xEvBP
J35V3KZVYZdBZqap5v2PmkN5TLDe9GMJ4AEEPkkwZ4vQpZiZnVsgGv0VH9Jdcd3cpS5r3/HcU1NH
SLnOjmuVsAyn2CPTIIsdWXOPhk8MUsXJG4Bo5DO+88wZUPIoRwrAXkmu2jr2Grt3wPmM6uPgY6kf
jZ5mP/osEtXz2EfJo7xqNaRGhLdF7Mm3ClizALiaPqZW73K3nDfuRJP3WRMvLJG0Sw30ucsTBUeq
HzEctewWv/LBvfyqwOOENtP6z0Zpv34h7V6BMN9qnQjr54srXYtQFAAhmZaZ+XAjjE+BcBPMQDfK
mUBjRPe/5KiUXMrrBH1sqP0IueKttAOk7QMM3R786a7xpVvDa2/+ID1kGDy9XNbmbZ02HW5TOBFt
Lex4nx7lk+YFH1v4YDti2CXDwdHLZTq3jGqYNVCfFVk4exmeZYY0ZG6eckGg9B9q2hxSrN2HP/kT
d+S83NVeJMZwA7HpSzdH+5oyH2ejhbAmUrxQLq+CuQLtR3wVt2gox/+jycuUi1HGqlKlOk285VTs
xKcWkLZkeFYDHuvH7gMz/DN8jEz5mKybtBQMaSQKjw55y+Q/Y6zOkbdhse99Vgp1PnVGWQLlY4y4
4rQohJKQ/fR6MQ1T3sO1meleRtXR4T6GIZvFHBYTy59tBdBlVn4qMiIVTeuSZTM2E8Eb66nH3tH3
sqPwZnoEwO5+xFLGh0cfPmD0iQ+SdiIaBL/hRbQb4f2yj99UL1KVRZNso/IbDiq/SDzuu4xE1O/e
xDg0c/VNWF6X5OmyqG1fu5JFXXWz9OISkdSHLKHUewLnxjmNo5v9QSWYTTETem/TBa0kUpc9hUJd
a1MVe9x8U8i5l1U1K2EmnvPMPj9F0MsJMj9NUoFFcXwUGYog77XAVhzNK+2UCTC/6cZXwqiUNesF
Lex0KE6ZGVY4a+YiS7ue+QhgfRMVLZQMFVcVhOreuJ8AM9Ba8NweYR3iD+wK1KYxrL6JSkvHqMii
pCUaOOWntkTvSKl5zSxD5QrtJkY1+3wRipj/ShqVhVZaEURSjusKvs9PlauA0cENj73Lg0msI3d2
Q+iwYpc1jnletqUEU9kpCHlmvqrhd8gMP1qNaLXzO94tbfGNlbdtxsHVN1Iho4zCIIsqaD0SqsDE
PktqSmNyP6WoRpXVcBjGXrNA8meGCupDl42cpaFU/EjSLu1DDZ8phLbGv5eCnSQsmDSGVdMQB2Kf
9XqYwgoK1IKH9n5M/vXMD3VZtN8Y8rzSRkiYAeaOd7AxMheNNuPe5yXRmwJVM6Vik2YJWBNMPXfq
BYsdrRcBllsXwIRjcYo7eExaA5ZUyoFUjd4X4vShhaQWm+4H3lRt2eS80tUSM9qzFtjOARG/HqVB
+ZJeA3LWR1JGnH5k1da06w7KCcBwbv2TA5eKMAN9Vb1SEPJJhWH2syOzxMX6bMrHtNwcS9KC+xyt
9LrbKVdDZ4ISSwFs2w7Qs1Z8r+d/lUmtLpjyNMIQhtJCErcMAAThVXVKbO3O+F69kqJ39jN9vmx4
LM9mUA4mK8Oo1ccy8ZIdwcAZIjPea3flMUX6NtqNmf4ArdMOGx6sK2aYvEG5m7DkwzHS8sRrFcka
Rkz/cY9xWzMm2Bhhgp5cTvmBEzjiuI3kMRMf59Lwsx5BMCmcywd5jipEaSyVpgi9riS8ChsZIxCy
xlf19+6wHPRXsBFfA2pkdBcnFswS3eqiRanvN31iz5oYYZ0q5YJqVQO8nwAnXhjfc+2QALlf+fdw
W18+VaeHmqNUUtokR6AH4yhJhodDBboRDGUNIDjqLKG0Rl/aXT7fy977bNhRiOtkyCXIzJfXqX7m
ud66LOAcOZj6KsrlYDKx14USF0iwQZvInB9LD33pu4QMjHrqCastwF41EpAoqlfxydj93aPmH9sH
Uw6SxlWtS4xnueZk2L4OUkgP+EEh2s+m0QInsNxhXnCvhiazXXk5ldd5yuHE6qxWRYf6lwLGmtno
VZMbMe6spLq9aOKIWZie1fpi3SXlc2RNBJZL1icAxrELYTxyQvZv11iou6SciyK2Ij8JOEkMj1hV
rQEzhqEu28/51WXRKUtddJPcQV3UWwGT6bWFIOzXdo6i2nz170e2qQ+ivIs4GimWmWdSwyO7nAKQ
uk0QgiP+cjtW7eB8VokSRjmRvCunAjA4v4Wpmdkf9Rv1fsS4WeIUXndk5ReXnRZWdr7qfaJJZbXE
uC1ObMwBG4b6ScmZ1KSbRbTPC/tItVfWVYeThNEIhIJkNx1ab0DBrnPanegrDFfF+hzKkYRdVJUh
EZSL+yLRbDV6lbXGvuyuGDZET0UZMcDjJpJrJs1LoT8kucRIybdLHqvzohwDF4ndHFT4DAJOpC4W
aTpEb9Gpuu+eK3+yQMYEFq0ktSVg5nUmMOQYJsYIqfpHD2h1YxEY7TiuwTeSVT+Mk4Lk9TfVjuSD
Up1/7Y+RmyElc5Q9sHnq9yzEXsgfQMYyXKRAeZPJKJJE5T9OotiVrdkXNgpOXmcOGOAxtV+Z39z+
QYuL6Ml5jQDbeKDdFDFiR7nJvEikJDEk4mECryU5sC/cLsCwb6zKYhL+kOBCS0NbWsamOMBxQXjw
1QhBXy/3raKR6yYVNdz2VeeD2/Lpo4K3ixmJJ3FYl8RRRhIEspyHNZohnaiC5sTtdf4Wa16ulLh5
kluZEP37EUy4NZUHcb2BmTpF/UiFV+okDWXcJGFPHEDsc28Rph86Z7ZTTOYQCESe9eDczK3XAimn
rYigPdcLgWQUZMxtR3bwya6NeNIfJoAAy34KmqjGYzmgraR3LZfy31lRz1gfh1xdmDHpkE3HMsxO
/KwHJiaKZYaj2IyEK3E0YRPHdXGWhstvzRkeFF/fEdwE/tCe2Eta52vpX2+RRjWYeiFSIh3GGBzV
xZf36l6wyz2O1eFPvBv5/Y/lV/peu82RFYTFTZ3F3qou6wAMB9fsVxOZm3rgqwY6a9xjmD15b7GQ
2wLwo3R4MBdbwqEBtJEMdKjqmWxTzTsJI4HXs1v3e4KyyT4McpFnRrT6QZRjWuZgMXhiRCRllcDU
3DkR9In14ZtiNDgHwN3KAOGjUp0cS4y98VuMvpf81Btdzsv2LDGb/l4Dy7AMZkqBHPHX853Q5iJg
hgnspdtpb8g7NXeOsQ1nOKOb3LU7zQMo+K92l+xR6hufU3f0WTWcTaNd/wjKaNOGa2fQBJAf0ed2
t0v34kvozI+kxoKFVKfeSZZRuX/g77fUay2ZMttKkMGMmY/kKS5ENlgg0PiKb8lUjYApiuAq3clu
g6dVemKd/GaZUUOFU8HlYkyUHnJOiwr0PhhL8rJdt0NYxbdOluEJDv937VoNm4eGooEJVKC357t4
rviI15P/DzStlYZoFnXwGIFZ7ZPb4JqVSGwmtGuRlJ3kAvijVf2jyAGc+734ShYsicTsrshNNhDY
Vga4lkcpMiaQY2GMoUNjLaFMB1p48SlSGS2+Tb9Ltl4+JvCRIVDuaFCnQp9zDVL2C8rfruCDldxR
GlDGojbFTMc2GzFredQpzu3AlVlREMsQ0WavU7M7hY4KlkXVTfbLI3fDqhGRc6L921oidY6Kngl8
aEBVkuJFM4CHwrVmEL3U8kEff17Op1miKLMXZi6VmxAqMvCpJXKKlSZvY3A7zLHTSv5lWVu5O1il
dIK0AMh8Oo4scZrpRY9UK5IXO5z2TcIEhtrSQGA+qqIm41VztlLZKnMeFAI+Z3LFX1mMHb3cq/zy
MDxF/ojdBdFMXSZmy+ZQ1loqdYhiChc2q0Li8fvYl1LQGBsWdh2vu8xUXbLfq143LmsYYyvbWQul
3KZAcFW6YE68KszduXClOHJE6WdTqLvL17alIitB9NDHBJTOoFIG2JvRWhi4PLTBm4HHj9rfdzED
1+jjzUur/loYnY4DNS6a2wSxFpjdwgFQgrvZVd2OmdVsKiNwMrClIYILhc77u7Yo5SGKUi/J0bgu
QkuuOsZDbvPgViKoXF/ASsM0x1CLMtmBL0rQT4tYWn114lRmDY2cy9m5gWwFsK0yMiOFchk115Sh
ymUpVFBxm/vI/UECmQyUzujxsjpsX5EOEhEdEL6CRpfO5TqNxFgMUwTNYE+ge1EpsRGimVe06XkJ
Xwn67RKoQ+kFxzaMdMGIu8QzOJQrpsqq+dSRWtWuQsmvOvFJX/D+zQQQ4U1gy2ny09wlvtSmmWnE
/K/L373pWj5/DD152UQSPnqWUTDUPLn70YknY365LOJ8RhxJ/uqDJUr7hXDJaiCowxu77a/6Kc7B
hFVahpM8TXcEIDknmGy2dkPG1ZnJ0Ka6rj6QUlceGz1LmZFswfgow8aOPJq1nVwjUcGegwHuecI/
tmCZCbhwDFvZTMUM7EzxoKYBMxEd1fsg67ukQiqmcAtirIQ1pd4vUVwP8tZSyjut/KmrnC2FmZWX
/5rWG+e+Fk6FeD0bsM4nQNGi8ZtYA5gh2I0lx/hEaSvRXUuhbTSMprLV4bHDpLqKEXbteILjaRvg
9MRabZZRlGC7SnbC1rD4uHLapbrhZ/V+Wia/kXNbTYzd0GJLgNcdvi53dTL6RoThiaBBqCuTY81h
/EjLXvtcc7syeRPwF9WyeEyn9h6rrV4YyhBT9YfwA7up0e66MvhmNOp1G4nXqs4iP9yKUYYmGxI2
DrBSa5Diy6r0MA8Jdvo06LNR3UZqanGyp7QYHUgYOeGWM1/LoWp2A0iaMr3CyY5tY+XDfc3fX7ZM
lgDiHFYfIkeJVASyCu3U3xr+pSvvLv/9m6n6+gsoDZwBmxGnHYkVM6ZVy+vcSezmqvzW2+Ohs0Rm
ZX3Lm63lUbqoVzrMcERQ7/hrWdStud3FSmwzvop1bFRi1IBwxKjqMsDgv4RmweJH6r51QTCCpu78
XHamVJkTQxeYR0klRmmK5WpRiaEMVnz9kbFjLK94xuadmfjiXyA1fDiP/1dyIJKQAvxKN7JoztKo
F0l9bTiQksxgkjdWfsMuFWx6EARCrPgpWKahKwWiOhqlYuCBVWG3RolysCQBH1BCMzm/jdtrIX+7
fIHiVkwgkfc/AqkLzGR9yLKItKzc/BqMcZUbuWKBNyRIYO3xp3ZVepUTxR/jjqPPXzdWiNDQ2YUj
d6b4xopRrO+nrrYI0iUTFT7xikk/lH3vzDF6zFJePyoN+pYIXEHKs5bINpX4nzPABX+932jMDTlt
cciVeFiyU5AW5uVT3nzRfp4yoNu+ShCHplPFHMY/gtUYRB0wlOYqM7FZ4cb3rMclUxoV5wV9Clqh
xZ2SmU7ZEszYIZ3eclfaBbMmu+lnVodHRYA2XDpBMRBZk+QwRpVdyC9VN7AOkPwtdPa7PkByhSsT
VOtJTnRQYSH7FQE0rYEv1SbEHNm15GAHLGQylzIPkQoIqVKlo5S2yBgEWzMnmz+GTm6Fgs278449
Hs7SQSo8LH04TdhzQ6EqvEuV56xgxDfm91DxQM6DPsqGBZYVmwF68NE9IRIDhzf2CP6A5fmjd3Tp
xijHAsqrDpt7MCryzuOfChdUxRZ/IyZmjKczoWcqJgzjmcv7ZVtjHSTlQVoxqOuRg9wujJysL8xA
ZqCQnvOXkXjwqfJ0W7fm2zyU0iFwFRBn7ApX5sCUbWmhCcxoLTc7HysoB95GT9lSsfaGDHB+jh7j
xgys+YpVJdis665/DeVbKk5RtLytyEET/gGMqP+UniXdjFwNBgKMSEfOsf5aeAuLPYIc5fkVg5Ja
FMEocraSXmVRMIwZvFpcdbdxWEamGs5OPIKLC+dvdMWhbqLWVFGatS5f8n+5gk/RlLmEXIoOqoSx
AZ6sHAUeCCjt9AjlUnexpbjSVQlmYeJgSxcDpVe9tTjSY3piutpNv4RHsqCLpAFHr93WiiRkhRKT
asbozNeZTVCcgNzhGJ7uzv7ycvm7N6P1ShzlBitekKJaQBrc14tVqk4n3qeqYuoGFi4rjuV0SZw4
u9+VNMoFliWf5rOKnHj6Fj3EvoBtwN6dfpFifeQwj3LjKYGmPLCAAB7OE2qGry6+FIMRgOgKJtpA
5rJgkKG05BtCHDndEjpRjAleqQmbvmPjIwGDQuTh5aafNaMFCXi3i4pHMVki00H45AS7Bd3owAQQ
B3tPe6uU+EUepbl5pw58IRpYuEC3bThgicyMHw1LqWCsqguyVKtxS8aY99bU6RehlPPv4jwegxJ6
09j5tY4OI+mEu6OXfudHk3vKS5P/lt3xJvrvrW8cuIcwYs5FbjmqLz+CighiI1V5q8JRyZh1s9TI
IhSdARKT8BiCH3t0dTDXB2aN5pf+70GZAGm8vmYqLCRGMERyA+EdqL2GA15fbgeK7B+Vs4BWYPKq
R4H1TCEKS5nPWiS91iIlcZMXOil4nJodxhy8HEsD5NnwBztYG1HviyzKeNQhVIRUwruBrF2M14rb
Qlq4IwiUtate/c2a/NcDVYhdrTKyBlA7oaImZNGDKFPvJafQy3eqCwR+j1U82vQNn0ZKt/ECbUzB
9SEmnjahKd4+yXnvBNovTrcv+9etrOXLOVIONkynJAVMLyYbvhOqm+J9esidEjNVAN92Y8UpAVxa
ePkzQ+zGswdiDcxvADAM4GTU9U18m8SViBdmdEif5MY0vkUv3GAKyHJzzCvHoindorvx1GBAZ8/a
j9jWnU/h1E2ChTHksgWHawzFzcTnV5XQMT6QJYKE0ZWyBPUczmDqDFwhHW7nTJzNMl6eGIe4bW+f
30HdXSMMYlkmCl4iB3WPBT0/2JFn+vTUMRcHNh49X+6LioxzmzUKHDnicPpzAMCRVt/JAwtYaCPY
fxFCRYqQ5+cSATjxgsS4QY4nmZwaWGMlXgOK06lKbMkxTpA8dM891ucJUmEiBJRbrS+QSGJh7Gen
xs+xbpeemEnrtkF/SqJiAcqYjajMYeLNeB1obo0emvNj1/7QFFOwAFvtBz+Nd4mRPbFujYoBkTIJ
AIzARHBYvsfTsdZ2c/h3Tv+fD6P3WMRlrDXU2cjAwXIgbL/yCdvhmLCO0SNkXNd26vIpi/IawZBr
2C+CrO5jfLA1l7fQMzzRjvaZx5ofYZgwvbgSxovS9TVclD7lZlbfh+Hj5c/ZmpJZ6ztdS27HoM8r
vsHRHQws/AzgPsiPIFaSQftpcnis1ju8vO0QbH/cOwbM/gh2amsZ9cuvoLyI1GVhWqk4VLKgI5yE
m8GdYAv8L7KMq7+gxP3YHtLDEmI8kzCFYcLunkwSxi6LdoahrnQbzpA4tRHVKnCTvt6JdQXE5fxV
Lv3Lx741d/blgyk3AyKpvlD6Dy36vXGsjpjNIZmKBJgtwSn2hFmj+abWf8Fk95FEfGow5XAWTGTL
mhAlnhSJHkpkDt+nxwWY12YVZM+irDngAHoYY8EblDoxBTl366g/lkvDqjCxDptySDmf8Uraw6NH
eEvFaeACPsMuQHVw+bSJi7ngYQ3KBfXClPMgXMa7VR/uDWGxg+yO0NwZ4WSjx+P1S4fGlH1Z6NbE
8+qKAW35NfwWcRWEdY0rHkJ7+sadwsLuv4OdGBAW8d5wOrMAG9RBKJxhNhenwUuLVdfdanyioYwy
gYEJKYK7/fUnSFPeL0mFDCBpYpAh5J18KAHvvV8wNHcnTTUgX4RaNuyizOu9KqdWxKnYJ+rxIHyo
Zr07BEqL+gL0BKSKSuV1zXCqK6yQhEPIgw1uUBiefFMhZEIcremANf3wVquUBZD5UiyRJxM6zlhK
hPIvxq7ucsbdbJvfSg6VGilxU6ezgmJt68j7LAaKSW1hj7N/IVMRZHy3Pc1X8yG3/wACdDOAYJYA
o4/oN6Co9fVS1EjouIZkTOGkYxyI1/fdKF9pTSmZoTpecaN2XY3jFUYpbromeSnCBk14oX25rJ6b
J/35K+iQyWsaUE4ivF2aCZi4i2iHenglGKyS0UapZq2B9HOMT2NuHltUWGUvAFHfXj2Ke8EtbMxB
Pmm+FljGNfiLnPamzbECAFCOxBT9gpk6bhvjpyUoVNRu6rw0+h4t0w515SEHrqF6LHZkrTyfTMwC
oGw1imaSmVBrS5j+pNSyee+rn0D+fKXbvDgFSlhhwG4C8fQHicx8Q2osolnf/62aAU2X4Fppwtl8
uijrS2cEKD1r94NNnqbV8/htsQQndQ2bGc+27/lTGuXJy2zoMDcFwx0txTCRxQKArzPl+94ub8Di
zQxim+q7+jrKiDJuivtcwkCTJDl99kMbH6WQsey5VbyH7v7zTR86tbqwSp+4Ep0w4iTInnLsCLk5
oIwuOI3HPbCOcDM5X0mjNFQuhEYFdnXqaTVnlwVXvvRCpZiBqr72csu5f2H+GOZTNFTfMDlIOcAl
kJMmUDFlX8+nvoitKlbNUmHh02/e0koKldaVQZEmIAeGDrbabdC2fionx4BfnMsfs/lmW4khP2N1
UfJQ9g2nQ0wMAGIuwXZx52sDB/hZvOURwC5L2y4mrsRRuduUZCCukHig4bjo9O0lO0bKHB5/BCfJ
Qexw2ZxorHOkMjZprsqukGDLIVanEx1TPIlqTsst48M2PdTqwygjroOox7pZjcTwBGJCYDBqDhKU
/wfdYVWX/ksM/lRByoQ1BbcmtqjUdTZ3ykCecdXZRgRDI9sXxuv4rXltFgcLsjZ71YEo3llG+Pml
KpWblWoQ9wB+Bg5cA5e49GbKGu/cmrwy+JUIyp41o+P1siCFkd2wI+w0nal4eLOYxfeaVWlmXJxK
hZaIDyPAW+NzlHs0GgtskX3jHe453xPgJNB07upvAkoy8o/GKXftTX4y7PiNoTybEWD1vZRHyXi8
whvS/1awm5Rf995wpRxzrDeISKIM++8c2GemSB1vBqzptq/VxBPEn5F6ytXWbFgcK1szLwb6Iv9J
1QxKiKgEAi/ngIXBUNkEWFmwRrce5wyaBXYlt6gs3md2ZDbvciWTuktV0ro6jJExBUfA+zuLD85O
pz2QNy/HpODdWlPHFxIweg3cgjI94AoYyFxQEhzj8I3/dQKOWGqG2AznTPGmQjuNLBqB+Rd4cIBG
Eg+g7QGDFOuTiaGfGePqN1Buh9PicsAWN3LEuTd1/RBN3xc9tnhuz9Wvc3MYJkbu+1/u9fOrKdcz
6JpWVSVSse5bW1vqU3/Mj/z70pgE6POq8dq3kmUe29f6j0ja44hxWfEd2l5IJtCBsdoj+HQUhzz1
Gy/IwVhtMuxxWyDh0dQw+qLTk5+xEYlyVcIewXQzuRgykt4GX7alxpR+wQ15rMfmZhDG1OF/5FFR
MSjKQuszMnowoHhfElQMDKLVkSkKKAuD05LxfZsuXAXosqbqEEoXrhaQ+BRcDq2RzPKJoF6l+9CB
B3Q6B0+473+wuLsVhQXCt6GIIHrXP1ptqzQDHYqu6YM29fLuDiCxpWqCfB2bEN0+EffgX88HTMKR
mhQTt2nLt64lUxYSKoVg9ImOs91XO+VAMCTIrFj8DkQVsE+yqo6bRcG1PMo+elIAAFru7xonYXx9
4n81N7ET2ElgaQDmwJyFmdzy9sfEtF+FeDEz8wPiXGm3sPoRdPqtSgXfBj2HDonAjxb4Gr4tfOLo
hfiKP7GUoPCDIbziZv1OzYZbYGiyNIwkAZd+AOX9mxZc8nqGU1AAr9peF+7gS56xl30WYsGWKq+/
lJjySrHqbuCbCTxAXo7ugja9dSwcoG0BKki7wWRgCDqVIJdiVnaZhqOcipesA2Z7xGr1Eg08Pyuw
NeGpiY0/+j0hZFoLtkO8/8ISOUeRgwZt30ReaUxmKEhXfT2xbmfTJgDXbEgC4hYGJr4emia04lLP
yK9y/bqLSzOQaicsfjboCHWoYQ2D35Q/jTE350E0uemxn22GByLXcvbNq19AXVvUc7kslbg28Rbd
w9999c6MgFnuEEoIZvuG9cVUhjX19agWI76YjL1g+9vmEouMkzWvCVodmRcyLWDTBMniAExMx7wy
5QdUrqrbdPqwAIKe2lpRBJwQgvTL2dzD5ePcev8Cc/4/suiClFKX3Iy3R+pxYFoxqtTkl4M0n6aO
QdG06cWx96Ki9AZnTmc8/Bjwg6TAl8ZVkgAfpLHKAYSws8acP92+r09JlNeODPDXl8SsGxs0fRjy
jW8b/wcZcqnd6JbVUN5a6yGt7H8+jLossdKTRCk7LA4dchB9tjZeUi7poAMMXm3s7C7zeZ/VLtn0
LJ9C6bQmXwJMHM4z9r2WIHMaQT3wcxBZl1WDcWUqZeplwI/FLGKpLFMfU+MOI71mFPiXZWwNt62P
7+wNNWJ+sdVaUqkEOJvPdWbphR6ZAFCs0DGsxsl3YLDAYwZWh4Qjsgpv+pkzbY6hNSpl5R3W8Pul
xMcSou7RE64Cm7/RwKxBKoX8Vdr+j4dLbngVfISai8K5GQC2m30vim8aGAQkFkTT1nKbIShkic5Q
BPyLKmBU+RyC4SFAoyeqfKVP91VWPE8jf+RCnGAvxVZdtbakt9Ajlp/eVNGVbMoMpWKuUefGDp/W
3arI9ANW7Nu2vJUEyvLKEcwrocKRLUEyJ53YgLaJzMAu/GVPlpnjgPlw2zSJf0QqdHNJ6TTRqABA
6XHlUU7fw9YxjG+XLWJThMrL2DACCyLcylfFKMVRF5OcT72O+14MlRlL78jGWGF8M4iupFDPBlle
sJJBdozSxqx2wIkRrPSoHpInzmu88Y2rWALJdZ9FbQ0L7sCF4FVJolQxxhSgLAYypn52IkCXR2tx
pwNAgAGMIO1nMC8Yt7Od22zugc16srCSTCmioihxG6eQ3NnxYsnYKMUk3sO0H5x4sESfGRA2j3Yl
j1LLuojzKQsyAIju61fNXfzxhWw7KlZ9z2aO2tSWT2Fn68zyzAGvFHA4PSrJImhH1NzWSveySm6a
8koIFQgafooyTckx/jbG9qg/6tzbZQGblYHVHcnkTFfekC/0RoazwMKYqJtx3CvH2ghCN0ikk1Hy
pZkJMcgB0a5pYsVSeenYZ+0vPotKE4xtrIHr7TMFNAyvGTK6lZQFztqcVqkO+MVBTN8VzLTnw/dk
ePirT/6UQlkg+KyDMlcx1S17pG8zPIvIVd7m0+BgE4psKTTc7rLIzclYjP2CgRGPd4mn6SvLqRa0
nEBID26zS1Hj6u7nJ8EO9/Fj/BHpCNcK9yuNARpK/hfVt8rU3i//is3R2PWvINq2umuxSnpRi9ED
0e5Hp75GdguWmc5pMM8j32Ar90fhzD5gDSD7f5RMXWwE4uilNvD9ZDNpRCk/NmUMPAaHGit84M2q
rPF58sjZMzfaN9OL1dFTt11nhlxNhISBrCkJAxhDFlO+0e+xV+ek95nFKu5tmuxKHuVuuUIG5XKG
T13Q/20i1VzGW8Zpbnl0kZSdRBX8lgAk/XqP4xCVSQHD9Pp9sZt2y9X8UoBBQ0bGRFA2wxP42R0d
DyRWnWTTo68lU97CQCNoNjpokHIi8P1ibXKObKPM73TpH1zeZl1mLY/KDflGifqaaKzsCe6YmYTQ
ojhhxhkAu5WDlfJdCCSpa9Gefell3EtY+/kLqi6MD61/BGU26VRLQS8CSC46FLvxusYa6HhDcmPV
Z4cVEqPoaL0WRlmKPg1NqYDuFl2U36gIksd57L3dzZ7eWg5lFjweikaswiy+PbWZ2TxIPiD0338S
DgjpdXhkV943219riZRh5FXRDHwEw5gBOqYfhZt5376ioIjGueHoISb0saRs84c/+NgtH7AWTSci
vM5HY03aRZg4Ld7bWwIjFx90YGCn2FtkoxAQO7h0i3QmkneIBTpq0QTJpQe8L2+Gx9YW3dIF4mNY
2Sx2C9bp0tUETS3bIqjxqhmtWrcA9G0ntaMKruIQ4NElNRuv8P6PtetYshvXkl/ECBrQbemuL18l
lTYMWXrv+fWTKL3pYuGyCY3eLBRaKLrPBXgcjsmsTunljyrFVFs2zsv2jYAPIClDgG9Le2EauDXo
jEmE8b7XT8IOYEDAruE6do6lsKOiXSelckgHeuhHpRtpkRtUloylYSADfAruC4CrI7hQTiFSur70
tefRBlKN3To1453GQaiDcUJffPSPQn3JssMcq1bjX/KE24NfCysLFTYZJ6QGQSKNIjzhAJiSvpq9
KUsckDRWVla0P9IyOTYzoLnM4JYkKYZ8zOkYdPWtb7pRldvbAWh1uGj5YxgnpWtxP7c0puINUwe7
oLEEy3iJ7jHSVNvfO9QDgeLbW6CvoxTr4onfm+B9fMZ91aOhamoMMC0KRgmktx2oWgHdx3tS8PSa
8Vlyn8ctEgj4LKGy+q69SNrnIIF6A+B6+05X2+fLO2V8lFR3xRjmUCbtnu7xFLZ+g3hnDwd+52q1
CbqUxbinoRgSbGBAmehMWID7a/fyITioN9PP6LnzkieaRoRo1A2nerDUO25/Z/teFfY1XwOoT6wn
OOREdwimQZ3+R/k2nAbew6cqcCtABIBn2DJ8h/dJV18874dX2C15PKgCLRLhq7ojIOYP0t53QHeG
tRdMHaKtw82ZtlVVEZmcaRRNTJbGAbZSHutzcxPjFd6j3hZ7GHK/FTGnoO7Sr3SPd+BCKa8WamRJ
FmW0vLE3yvZBNFR6hzIO0IQ9Ri8aiA9Dryyc7wlWtkQnuw0cHtLDel6xkMgYZlxiWbVPcVr/Up/B
7XSiqADEAYRZb49uAK3yH7ihgPqbK0e8EMqYqZl04OZWoU7+swkkpxfRVc/Ns+/IPzRsV/Y4q3Ea
0GlyODa76pQXclmbTWalwQA9krXI6j/3ZzpVS99UwUFGD9otnD/Y7FxNLRYyGdttG0kt4xEuaQQW
iuLMp9D5Hr8QL/PSC4+9ctVM32WxScUoBuBnz5H54gWF9i+agvOLUjyHM+9FQ18sGx+QzR/Qes60
XEVACW7Gc7fzD72dHUDthuJzw5kdWg3aizMx5piKba43rYFUZSRY29dHzwxbG+CpHtCPX4iu/sWE
98IE2bb9WKgkGwH6BRo5Txh/jcPzbHDg+tefSYszMclB0/Rl0Ut+hNGA3xSV3bOC6SuwSXwDVsAz
HYN9Awp4TjWwkcgP+iE88s65HsAWP4JJCtRiGAIAbkW7yLCzB4pzq36pf9HSYsmHdFvN6BfCGDcz
YNW4wqgEjWCTPTvRhOzPd5QLbTaJqEm7vGkPnitlK/pEnHG2EQl26wxvw7FYYKlPFMpXtcFMAhQI
sDtxJnK5H5ZxMLpiYP4CcKjoqMmDA3KJ3AmwNlN87k+JnWCQ+hx/ko7lA138Kk7AfALahenU3raf
47hXdp1EqXVNiSakC4mE1Xgg6ZamVSq8PbNtZ0rYnCAqiOnHJRzbYJtgKpKfY2yl0upYrmEKa9oj
NHPy2NU93HfbxFAN3NKiIObPvpj4NXKu+CyYyEJCLKpkKCyA1d3pj/oOMRIEEdywsTZnsRTLuKBG
D9XM9+HtaPLaXdr94E2YLMFs3WH7w3GiMWEpUcqhGDVlQIBqHflIWeLB8/gz/9bBIdQ35BQ5iWiV
g8WRuh2iiMi4I2FM6qCmnCgUK2QG28YITIcIOJKg23B4/Lw8tWHcjj9MXRVMKPrLUe9kggc8PI6a
bKs/ERlfA+7EgUQitqlgX03egicMg/E8QpT1N9U/Ho2IbA5T9W3Y0acGuQQvb2D3oDQkh+Crdsy9
OAQW2Gi3GIHCvjb2ATGQ/2P7q72BQv57DCYi42v6KpDGnk7IUwfXH4obyq4cevmt9qq602flGN3l
++DSnyI7eCoOWF3x0p3mKgf9cX41H4Un80Aetn/Ter1xcSlMshNVjTTNHQIbuZ9cml2NIK8kYIkx
vOSWh/vPk8Yi7gRF1NUxJqV3A/Bl9tVFcKdb47Y4TE7h8UnatpMr8hZPF85n1Psqz2I4n6lWLIAx
KcKlxUxXDx/LucXtYEnezr2QFPuTJJs9XjziLuyBdE3JMIzDvHvDum7R1udJ5B2N/qCFwEbMp1YV
4XbqNLaL6KkAFv0kz16YcpSWE5XJ278vJAlpJwsmLYsoj8ED7UVXF9AwlYCa/53ylD95U0n/Yqig
FcFAjaZdgb2rREzNakTqoVrabnpprPKRvKAoDIAR/dJFVn2TfwPklZ3uY7eS7IjLq7d+u+8/gHGv
REtRXZQiSlvg7wQYqeSoJzqxQZGI2huyj4/86cR1J/gulHGzYDEDwYkM91QqD2ny2o7fOpDZbyvq
uit/l8E42mxW2lAVYX9F9ijMGMGeJ46Ef0mo3kUwXlYKtaktBXw8EUVo2U1v1X2QWA1wMimfSXQY
sOyU3mNmeHoCSI5rfCmfeUGZd5OMnw1EDZlkCGgeRU+w1zI4SSm7YfJz+y7/Jbd5PynjOhUCJFBB
wUkbN2zfOJ4FDM8pskOPqtsCtoF3puIlXEDx9QKL9I9kdkRqFqspH1VY/2BPE5iWu50BuCxQzBaR
JXvoMZ54Q1nr1W/gg8kGUYlC2Lm9uiPhYFD2HfPReJ69aK9/yg8KHB0FyiJPeuYOh+SxxxQf1xpX
n67votk3cjr5dT5MUFr/IgLWX7ICtz6Zl+Yg7hXOU3I9nVvIYvJVSUqKHrjC1PXMdKw+p70Te94F
T+T722vZ01yOGvGOR3O9hYPVulnW0xgipe90BAzVHKBk79KX5q7cAXiVI23VNhYHZAJHqY9KC+D/
383aHmXQrrL0B92ekCCPzzlKZBN3VXY97C+EMv60F7AXFQUwyKqGRy9/NHZ8K9iTYtU6vIG4r3vO
pa76ORk9RdDnoTbHbiqofTCodQAMsrx49esvofa0fY28/z/jR2uSGvCjCIqDSpwumJy248yUrtv4
4giMHzWSvpKnAuGAjhMVN9VxPOUYFu9d89hibYc3usA7EeMz83RsogiAJ7tC6mxFwVRPx7Et6g6v
sl8USQHjL4G+i30KIs8ch4qyhdGOXbX7TRcg7nnZw7qyLeQw9hQJsdDpOi7u/62ZvBDGmJMvAyU8
0rHOBaZROvLldt5wzjxeRFv9Ogsx9N8XPsJUKj8zJTj8EOibyvMAks9thebeGvUbCwl1OAS5SCk/
hiOtKmvw63RlkvK9x19474DVCuHiOIz5jFqqZolYQNmqrnK6Uk4sjVSHJJBtUy+/zJrOKfPw7o8x
JpLHc6CYSOimDPTgQWfNCae4wpPA2E9djVIyEnyhKsJuwHDuZw5a6arjXtwZk22YIpjBwwoCDOFu
HF6S5lCMLxwl4ByCfZ6RLglqkLDRYZD2oOyDL/LdfDPD59BuFZIK3+btmXJOxT7R8iEWkshHZDAC
NLTrxpLi3BvInnOw1ffZ++Wx77M0CPKsMnF5JXKkG6xXgzo+s4LzBFoizElGjpFZMkcj1nOJhVDG
NyRy2BraDEeUFaUjhqqVpjAtST8puTyAOFdsrERQHqtOdQoJGxFz+MXXW8eYsfTli46ZCrvta+B9
XvrvCxsPNTPPQdCO3VMVRZZGaR5N3/S2ZawniotTM45kSsIx74MoRt2YcmGizwqu4MoCIOclutAS
S3GYgXmKxg1+CDdXXC38qRoyGMmUsTjEWIlA4jT3WzTHivI05S+Gct+QS2vu51h8EPuHmKiCJUic
hse/OM9/pOr0Vy0uNjd60qs17GY46re/t3aQ/38Z3czhb+6vZwbvZ9SZHDVtapCw0Wmp9JDeDQ+V
jfVhPDUStHOwpOGaP7a/6Lqzfj8cE08zMAqKWYLiXCxjkFo+zEnnqOJ9qeZ7MvNuct0fvAtjbCZo
46hvM6QhqhV9HVwQk90nroqByQlbSeHe2IPg2plVe/uI652VxZUylhGXShirJipF+u1bicNGF3ev
YNJ+4neMeUdkDKRuC7wcexyR7MrD7AgyCCQyW3gxMCg+ONh7lKwJA1N/ZfvvF8uE3ExqM9BWaOgd
5a7ayRZQ7DkpBO9cTIyV5NSvJYqYhyexpbXYLQ8+jw0vLaZx9DqLfD8HE2d9vahrKc1+75EmDwBz
87KL7CboTdEZA3QyKPiuijFFh9tVoJq+JZtxLkaXxY1ioFcEkozOFl3K3lTFjvZo7jKvl//bb2Yw
bkXLQzPrNJq1mL6dp60TzA5H8alibxyJHXQ1AUUXgd4Xs7Tfqbeen2h7XVawCdy+aIAdQU+fN0jH
8ScG40/8csJaz4xYHJeXoP/em4OdlZWTDsAr67g8c1eRX8IYOkYBsa4O3NkrZqpCa5U2H+vB6460
cav3eGALbnD+TxuTDyN0vZhEJQIbDXTQ2ExS2NUyKcv1sdWTCfCG+SE6zSfjrBx9dIJ4+nhlcIwg
5iIFRezSUEF7HfhmVp4+FxPQ9USehlyVJxgpjEeua9lslQHHoXDeCnjeprfJ3H7HP9Dq1YFgVCcS
QK3UK+jwQBGyplfDyZNI/SnRmhugzQEgSU1f5Dr+lZi5aSlgZIo75ULShBMErkxBArMoWmkSFsow
m8tymAUapnUFVRk9LUssSXnVVE4GT13sB1ujAqCL2E4wVU1n14R8rLJpA8AxPAWwIiSfvDKQbogq
DVar3nPsmieLcZNh0Gu9WYmi101WpDv1gbgpul3pp3nXugrmwVIgStOhUe4w1pV5M6dknGQ/qaDj
jSLJmxMRzJS6pQLNn4yPXZI7cgd09LS0wjS47WKwPylYTBh0y0gfOmG20ln3MMlmN3nD6zBSqRt3
z+4SNWXSpv6M+xineB+rsqXPldNLr0L2ycjHvVZjiFLlbfGtatT7B2eR8NusyRqjhlBxLtx0up11
gxNzeRIYFwCKsSEq6hRDyEaxHwIvJT3n5XydbX78noSx/05Oa4LSgIheSId5iFm8aw8p8HAbB1U2
l6JM8ku+19s8VKgOL2DoWMIw2JtT4rFWRMEXvVx/aKIXFeh2op7bQf2QAbZ1DOxcQqdY+tVTouPw
Jahv+zqxqta3kyy8gEjNwQCvA4J618wDQEs2oZ0Y4ys+yNO2oa3qlU7gsgCCgFIjo+1hT2JTCAbR
GxoSuGkkkYsMw3PFHBCQ4gBsC1Ut4rNhZOjkzlXG8VlvXIasXkuY5AB5JZgXMXQJvV+8PJK5qPUi
ksFlg8rx1xrkyPnhMoBd4Yea28Je/Y6bo1v2tEqf/gL0qvzoA4oysl577CTcyJiq4cX3lbCkL38S
o5NKCJhSgKCD110QzlljerkagPqKN5K4pvoSOhEmGGp1XWVfen0wSkCHEEYvy1A1SC8j9mO2v+31
Ax5aqMFXi8CE0VZoxc0yHEVFGr3mKEpP7bm/xfCs08sHgiWyIvOAQvgH46xrB1tKZVw36BWMsCAT
DC4VRUftFCCzVF3NqU6sBYilFEZx00ZLJLmWR08cpWOjVoE1Vo0thwDmNWKJo6arTgSYQUBiMChG
Ats9SmYtyOScjF54ppsEb1nYP8Nkrf0HWdjaLcJ3YPhYpzLZDoDURW2SN5A4ypTTSmlFSy2wdlc3
lfwytnBdidl974fI1ge0JFLxpAyDcZ80+m7IwQekBT6n/r2W3eg66GUU8OSAaIedUxz0pIl8GT+p
/UzBhcrQMp6KMyhzf3b7bc1dMUFUPwA0CS4UELGwKWgiKsngh83kdWp5zgnY1ww0Xuaf21JWrviD
FMbQS7MtUgVjO17dC146d7bQpc62iOvKCj4fWo4SHJxmYNyQiT4Naco2N7vJqx3Jo4+98lsNpg9Q
1+wCR+TYxJqamrIJtj5AWIL8nfUpRtQPTV6NskeXKFXA3nkjdv6wTInJdRrneFMcqzf4Lo+tGwlF
VhvNPE5eUvvOJAmH3gx5N7iSvy/PxFaLQFILb9zgTPGh0SzhG538HZymt9sdH+ZpzWV+kMboRJP1
IombSQaP5ORKT4JsTYB/c3uArJvH4TGs7eo255f9VpLOD2IZNVG0aEL9DWIprqrpjSc8ivYZli4o
qF67w4QhaJz+YFR8xYt+kEs/8CL8mnIqdGKCDzjYAJkHamfZWkJx1F2Cncn8hrZT59Ii+Z4H7Xpd
saKGgRVuCbDWoAK+ekyASznVK5zYv/i7+TCeKHoX9BTr1bzm07oRLmQxEamXinFMRMiKwYUA4lrK
mp6CpFM8N3QQmBfZr+d/mLMxsamusKWukHmCEsV3nTvYhjsiGlrDLjg2imX8CB+J07uqrajgtDAP
vPbU+lf9527Zx0LW+51qqMPk5aS2xKizW/GihYod8BjoeDfL5rl1o0zpnEJ/xg5QFZlrCJZ2F34a
vPprf4kvEndNnHc0xj5nzHJNaY2jGReMVrnJKc8tgIPX1nxDqcHFfXxRDh0m2w/bjvx6LOjjN2Wf
EWDNrAJZgQ5RRy5eFK+OHDLaQNZVfGsAd3ZvUaqC5G78GmIvq7H8kyFafJjW1dD4rsuEsVjM6zSS
kfd4fPc18uRcu8R6+dQ1FS/loUrKZOYmhfRTKZigSdiXQduKvhZr+LSUyYm6Bt14wmigW6D0pLjG
Nxm7+AfzjKWhZ8prt33da6dcCGcbeYmuIqK0yuS1aK/Wz6Hx2g68t+f1/BM+6VII8/bICiLVKTJV
r4D6wPuBNO9eOVXPGbDPKQp5dZdgN4gPWrYW0ZZyGR1OMHJtKoOKQaczoB6Oodda1M2nmMnjVTPW
4spSFBNX2kkaaiyXwRMI4NAd9XMtZDd+IJzAc/AjiHhVirV8YCmOUc6xkIRar3EycDFbWdt6mhZd
tjVj/atR9nZTU4BuQKjqLEIWSYMujWd8NXHXuaKbgyDDwsRRYregQZGtflfc0gd9/8qRS6/qyh4W
cqlnWsgtuxbEixLO1jqjI2DNwkRp+fCb2rK5TUdu2Fq9zIVA+m0XAs1OGP0hE1FMnNRDSYZdOEWc
Q/FEMIHRR+lIbRUaqPz2VIOoqubtp1zzbcDIQKWIkRmCifWrkmjYG2gCFOXsZTEK2LLtw18MtnYc
dhSJjTzOWOAo8ltzVx//YNCQmhL70ZbSGVMD+fg0ocQwewYy7oNy6k+aYzwGT+GD6PC3ZlfD4VIc
Y25zJklCK2SAtkOtOdnPe91VdoPzm3aJ1yte85GoNINOUDEA+aoz+qGoWGlQtbH3DCDKquMPVboI
pmltq/31IjD9fgspjIqEiZLGlK/Xm3azh02Np/y7fMRDJseEOKhO7XSydxRCCfx++o5PR3yNSEPl
ow1hAhTHxNgV46SHVCk1AFj2Hp26EmbHzOz+LnWUGAFXBjbLF0w1eup4TECSx51SX31QLaUz+lOJ
qMoMSQPU6d1U2TJgeQRbT3c0eVRsbLDv43G3feFrYXcpkVGhcU5J2ShK74VkPI/znFtj0QCVS22O
UiakdiygPhincK+lwKMmuZ6Vl5E0ogioyBIgfa8I5knq+2PejaIn3wu37Z2EZQ4Vq04Uf6fHNfML
pdcWw0hkPq/aNZ2PsixAGKzBpdMWFfhyiWWCCTO/8JK469jxJg2I7GB4QAWDrSsYKHUCVrsXkdO0
5/hz4saG5f8wvxKLfDePstX+LESrFizeluz1a4cRzOhRHwJzLCfajC6esVPPGCaxQSt/kC78JtRV
yGdEMQpUT0OsppWE0nMNOuJy3uElYg9GYnV1t9O56xVrXsiQNbApUceHysPHKCVKgwY4mnb20urQ
uKItWAHAIN0Ck+SBv28cYVeWNt8vrIpVgOina6qKwgqjN3NQY1YtKlGLCjtXSGZ3UPGwEu1tY1wt
B8C3/iOG+W5i1mIHpx4HL4qDQ+CP+6TO91Ice336PE+zJXfhIY07L1PTva+/ysFtKMVOUwxgHCg5
P2b1yCqKkJKqSvjDfNgB5Jhai2Unr5V+Fflj2YC1Z3S3D7zmfQwN6MEm0OW1KyTYMgxigs7e7MlY
HCk9/yDtqsNf0FbCqS/FMEGlbMw0aNQZQUUF2Nf4dY4SZ+Yyza/l2Usp9LCLBGqox7BPCQ5DQbCU
83ySbihk6J8Y3eq3eb83dqEhJUZZST4IwAI5uNGbxyr40hcJL/W9OpCMfgHgGRUKKY+QyGgAbQKW
dakoiIV0yqeV3X4v3cte6qaDy10luHpqM9KYZD4VK2DgFaqC2Nce5h+0QtTcKHup2AMSLsT6EpBb
xsMfQCNdzcAxgullL75bK/dJMIsKXAqQRygzM56dIAWIj7yZoquvxghiUvpMMQJdiSFIUysrDkyn
8Q10ezh1c949Mh5Sy+eyS7Ac7qlS4eRJZUkzAlwlOmLMUxDegRi7EgZsEpC0QzcPa7X9ITpGPzu0
fEJLOeZu9hg42sP8A3gt206D/l8/JNlv10ibFVBMOGTGF3dmrJXpLOEaU2HYVZP5ZMZB5HYDylyS
MZwSUbIMafC2pa5f67tUxjX7k5E2U00Ub9KA6WQIjpo6BJ8v6w7bgq4eSczxGKvrSdTj9YXj1XW2
j/zRTXNej3r1LARtOhObSQZWLT9qfCgETTJgGcSrP+e1o6AWMaNHjULlp/iXJlkEYyNuid16W37Y
Ptt1gksP9y75rT+7sDVBCkI/1tH/rUHbJHwGbtG+xWpk+yIgHfoDpLyV7OSDPEZXKr3rshwb594Q
wp9QKtPQ0Z4wsBK4uq3Eex1YCaEbEqy9OeZ++7CrH3JxVkZj4gLmESr4kLGgeSSy8zriSFi1P3AK
yKqEgS2Yw8fvWAdtE4wyET2pT+wJMxOqDDQEDpbHdVJCv9lCCmPlSRvPQ+TDyoU9JbITPmND8QhK
nL3xCECCs7bnNwrIqoYuZDIaOspNmHQGwSaP0OeWmWIfUW/dJMoOIBYz53gP/kZnMu/iinhhBppa
IX3E7JMTKpOjyJekKyyj9eYxd405sGtptkYZrIL1jTkO5wT/bVh+y/1Pc91ZGfHI9ComIC2Wnkrt
VwH0wRyk060Z25EYWCmmxdLgudNCK6x20/yY9pklyJ1Fqn2ianYK17qtOJzDs/X0OQMdXDRqcKty
clG7/LaekwdTrlxAbHJcAU8UYx9lNGsYIsN7yBA7S5FCK0kCR+++lfm37TOtqyqArDGlggkBFm9W
LSPfD0oTA0WBM0U//PGOJLziwdqzR1FBnCsTFQUK/PloD2pHfDkBL5zXpnaN9kDgqjflhPckAuGO
tzhFVZANQ0thjFmocR2HfY4TvS1/nNo9TRr4LPWrYkBGpYk0CwdT1Mcz1b6ZiCrBfJje71rzZy33
TpD2VohtCIx/zQpgMrnz+TTEXB1tIZNqzcJLp81Qd7mPd7m5J8fklDqjNd3RXBZdcSCM8gYzV6MC
aEswOYnPRxFkP8pr+1jt1HgWPf8n6MOd9Dvw8wAGnoESFSVWfsq3FhWW8phUM0zjxofqi95cAJhL
xJbFeCcInau2r1HLSZLWZRkAcQfQGlrzjCdLKgUBvYuRzEYK8NXj8TJF0TPi8k5sY6/LeaTHa1EH
lJL/K4+le8VMaK9MQSF58GtB+5ykvJ34dStbSGB8RovW8SRhH+0v3jn/ohnvp2FiqFljDw1LKtJ/
BmEakY4j28pFQz1M/JNBmJXrey9JEVDbfFTFuhWMmLRQ/VgDjoL+1Gac9Py6wrgsQUECo3yxbgZA
VURom3bajlY408/0b+JKeOjIrZ2AsC9K/4TXbsWsP5yNcSWdmapVE8LZ06oQhWnwD77XOT6KqX8y
mLVdbMNJGTeCOo1Wg1AOxbZbbB4AXTsBdtIQvU3S/kWnkrlXxvkTcQCBRaJiehQAgzZYExKL+N0P
kUTOdii7HkxiJDGeX8inwNQMlPU68hkI/1ZcfK+HXaO/doGXCJJtpp+muedI5Skm40dA0DDHEfCK
sdxQWpl+FuvX7WOtRGhox3uxktHLhACTJcLIpCfrMhjg484KhHKn9aNqbQvilkUZPUxDoy71HHoB
kKvbSdxLxoESMVBsrXyy0sqWfnWtK+BZ8Ber9Uy5ktFJrMAZvqBBNtmld8bXGK8e/TKc63u61cgL
bOtXSl2lROmf2XeWNOlgi8oRZww5sGMQ1mXJ/Zx95Vwn9YFMtMaH+0cK+6aqOkPqK3TUvemtTFN9
8QFtVZwpTmvk8WraVLe3hDHOvxlEsTdU+EdxUtysOXTDRY0fY4B3xPLPJuWsL60r/fvRGPfvJ2LX
dZKBxKDWnHIKd9H4c/v2eBIYf1+1EZliA9Ojoa9bpYTHaDbttkVwtEBhDKscQr8IO7y2A1G6Lap+
pwy6HfE+DO8gjFGVOnZ2xwS6ppIHPbtP+CvvK5noBz1jTEfVO9AISJAAaC3TajEo/areUsKYwm73
NRaCH7XA6UNwEyrAqBgFy3zavsj1gKLASYnoQuIP4+LjSZvFGhDTnqhagCQGD6xxFp4xpYdmUbor
OMuVqze6kMa4eSULYwkTv7De/Iei1a6iZpzXF08C49PDVjcTAa8lbxZDRx+zh74JPnPubFuGxIIY
pgCjqlUaFnsPKceLhGYQSiBYwisOILT9wnd6nK8E4KePKZTQiEUcRzBaymYCCHC6rll8ph3MogKp
z/8dvIS69H++E7YKGHmYy46EnnrZ6TnPQ0tMeXe4mjgtJDBOQpgHImEGBBZ8M3xNThSrv3ThMgKL
sm/yU5m1tPfDkehHXT7ABlkdQZKEWLzz7/M7Cr5tOM3n9FScQ4BpoRXzX2oJ4z0kMGU3FUhevfSM
h8kl9Ux3uAvOFMkAI5LffDv4tC1x1SkurpRxJoZujsBO0vE0V7GM15BDkc+eqXEmlHlSGIdRdLLZ
+QpUQ/MrZIMvonCf6hwZPANj3ETWyXHpU8dLtPbFCJonXQ33/91lMX4i6bN4kgVYVD3eGH5iD9Oj
Hz5ty7hGW/xoRuwMHBg+4rrJTLSvGsBxEOFS+mexBy2OcVfmwK8rAO7aaI6q61Y434zpvVy+kLBw
tLgEPEhzq9SSnQ3mA0nkF3xeJzH3prz3g+ybSqZPcyDeZJXggPIRqLSZQ9J6Pw6lpfSEp8sr/Zyl
8by9XxfGozRDbswKVIv2c7pLgnmR3iUggeOBcXC+/JsjXAiCYhH0/AS4BfOTJoROmvNWajj6yxZG
iDIqgVLCLGvpV2p0Vqh9ToaX7Q9PLe0qo3u3RBawUI6mIDRDZECj1NwadX0TFcLZ14TzrBq8VJW6
/i1ZjJuR1TmpIjA7w6/Jv+iLEKSONTACZeA+iBlHEXgHY1xMKIyG0mYo0OnDCfiIVqLs5u5bYXIL
IryvxHgZKdC6cVRpYpR4w0sHLpfxkzk5ws/21+iWD/NPpOGxBR7c7Q9HHcvWZTKOR5CHrtR8fLi2
Kt0kHq3BBPet+TqWreOnrTunPEhYepAtiYwfysKsncD5i1mPqbvpivDYltNjj1abUpc/VazxbR9w
rdK0tOS3wfeFgQ1yJWJbE18QY7nkKF5o4G0qx9yle/6Ix/rhCPjQwEloEJZsMajMqlFJTesHQJet
u8NUPMZd5MzgfTCH1N4+2/rHe5fGKGdWxuheNjS51B/1+qInT0VMrLx6bNO94HOp2uXVL2dImLai
bO3sXpARDy0JJ/SiMJb/O2UXbDRF0rfJpz/AXFk3iXd5TAJT5VIhjVpD56x+0xZjdq+w5RyzVgMK
Tq3d/sR+avu6fanrDvldKuNeamDOkygBrKtQZvus+KRqBaeau/7Z3iUwn81XtP+08NshlO22VF9I
q93ksdpi2wFgq3ITWzPpd9vn4t0m42Bmwyx7bUTvWWuLgzlgHT2QL1HNee+smxuoYQ1MP6rK1TqX
H0RdkDWYT1iYm9Q7CKSgLf6r2si7MHaXq4vzqGgNGMAQt04FvCGrMYvbUcs5X2z17hZymNdIIhC1
wlwlwpuIsfvsc9F/GkferNQ1ihNNnhZSqP0tPFWSABRfFtDXptsLxEY1cNd/Kh8p5VT6S7Po/h3q
C9Op22sP27qxXk9eiGYeJ9i5jbQ6Qz25O9KJ2eGh/D7ib8VpdsnOwPIaZv1RT+Y7TN7NMjY+RUNf
yeVb2HuYxpu6OgndPedwqwnD4nCMRQu9PMhSBotG24sczben138iAF8l1w1ABZSFZIqaAciJj1+x
mdM2awMYQJU67XkhDThKXFTaVWe1EMZc3wCQkDBAmcMbgNlBMgAkl9+2b48ngbm8rIQPVioKRTDn
TihEexDvcsLY+mN/cQrGIY5EC+KohAz1Nn5CP/IkwMUDJk6xYzfnUllej4dTO8MIpmliK/p6CL0e
iJjXHRJI6Tb4Gt4ZGA2fApt8rZ8oMnxkY/w9dMLZiui7NXF0PCu5ixLXOwbMj2ASL1FW+i6d4FKE
ExrNYWT5XwDf4fR3+W3opd98T8WaxoQle8vw5FN34q3Brhre4hKYNEyK8KjtAsgnUW01omGbTW6F
Pcf2OFJYNKUgMtO8ruHSRP8u1mY7aG6T1HS2VXRdf3QZTXtgB6DFzZhclBFBJfiqKE8ZO5QSd8oD
eUrOo/sGrft/H7Cln24hjjG6OVLjpC/gs3qvAPQVQNKPzWgpjZ3sFLTv5cSOM6tQLP6GPTWEq9x5
IZkxRuxpjEBURC4bY0StnjFsXySvXTUfhrEqrO1bXc1SFrIYo0QcCtqRNqjS5JzIMZRxL5BHM0DX
VH0Um1/b0lYVZSGNyU6KaO4mghFSLxNu9L6xxO5IsKe4LWTVly2EMDZnFlMfYz0B2ij5aKWnlqzw
AI14X4gxqyhWFFmp8J4alM4t2typMTIkGpEVjTxuPY4o9mGDlkAtJwZOgyLYfhQra2wuROtvhY77
OKUGtKF3bx51kZkAzcGoW8y3euAhawvwqoKHE0Nw6TdKZNPOrrznoSmsh9H3b/W227oQWcWjJA2z
jjwSvB0Ek8P+IT2ZAFvMd8phWy14F8m4jy41DLTYEA8qobjX0h9dWR+N4UtXj/ttQetp1uJQjOfI
QEtejBN6D7XTYb06S48Ufby5mO54NHXnbJig6KkxTPhXifJCMOM4BlOMlaGBWiIBtUIwoTei6Rjk
b54YCyn0opffzIhAy6PgIkkMyHh/J2eNk/ByceoJtnSR8RQ9mfthKHEUsUtctICtQFXsdt4H5dEX
uG361dxRx8gU0IZWVrnGMc5CsVT/Lptbd4LvwuSP95cTtTGEFsIE3bdUQ9+Z5mDNk8RTQ54cRuEx
GtiJbYJ1G+lx+FXCmBtwGbT7HgADyLr8z6097XmNsPV2hAGgOVPDchw62R8Pp+QC6IMnGLR2r0H3
QdS+o5sA+YvsZejo8DR+1agX4hhfr4lh2Aq0IqnPodNMd2p2keT7QSI2x6bpR7nSx4UgxuPLoLxS
CxpUwsPwtttbYFGq+W6CFso88FzV6pcDLpIELDu6X8jY8RSNfkNEnMpMK4zBoEKedb5pVYPkbR+L
/urrU70LYkzZGPyhqAp0/OpYuIQ+0GDNHkOwgA1XnRBAqnZtCI8BUQ+Ab1E5+RzvkIymZGYdVxXN
BXSFrkk9dMh19OZh+4CrucDiJhn9SGsjQnMM6Y0f946pfDFHLu0DTwSjGaTLxkGmARpgGlhHkXxg
22Q7gANEVgGeKcoC+e2v0vr3Y7G8HTOInqQkxt1pHUHukR9kdbqrw8/bl7c+fbMQQ93mwtMnc+rH
c/d2NDO1s5f6LEVWiOVaLL7Y/a+o280uNny4DImcKzUZD1lMWagEdBkyw/z02PxqBI7u/Yub+kfx
2dm9XA+z4X9Yu67luHFt+0WsYib4ytjdysFyeGE5Mmcwfv1dkD0WBXEaHp/7rCrtJrATdlhrjKH4
vc8Q+ddDWrv60QjZgFv3TtIcEaoMU7QzlsaP8pXpSJqphEkra+PPcQ2qrNpZlgtgIzvKiEpg9fVv
Lo+hSGDtBYGNz+b0ZlTGiA0dazfWh/nY3TQPmUcv1ntW5cFWUfUpAayDCGFm16ptYHxqBoPv4eHI
sDunVgDtw9WZs5ubB1mvXCiQ4Nt24/WLFF7/9aJtZoMkbM/g9f6cOMLsusiNKM4G0LKIWrvGB8kn
LK2ChkIJpVCcCe8Gso0YTuUNrer0uYeYsbkb4y9t8ZXQycnAnSc4ut3EaiOIzwqIbBVSCrXoDWu+
SySKVqw0tK4xVaCUqmtgWQ326FC9xLhbpb7T7AzUXGUN9Oym/JZGa+Mx4vpji3zJlaO8ccZpFoGT
7f9IG+hLQA63dIOLDV05N21EMck+4AnurZHht5FeASqku250ZXCsqBPM1+yf/4tELlCsI8h0hxmd
4KxbPmCDJnEJba+6xL5J4uWL4A721fdFGBcycn2VJaJgVPm/r3/uulL7tyh+/VOS8xRdMTi6CHcm
GUpoVqbg6HaLXGgWYVkD/HEG4QEBozntVLmAjOxyAPegcjDRr4lcdQ7Vj9PkfJ+BiqbhRWcd2zak
k0tn0S/Y8zrbX8DlMREyiTFnbVXpMGJJrQ8TTxmC5SM9FXj+B3UwHTrDbYUlqT093crl9LS2VgvQ
9oTF/nlw00N1Mx+iS8C+pLqTAqkHnuLCAl/DezF+zp7Cqig9a+AGR6GKj2CzQsdIZuCxkQnoaGNA
x19LH6S+xZCxDuZwgcoyt8DHr604pmebVKAGtLhtYvoSb1rWtSj9cnZKlz435Hvi/AHe3Z7mbiVy
SbAdjyjtAsc5iMFs5zLCgtRywFUMhLSsvmWoLOLK227GsxXKKdIsW5kK3k5c6Kl+0oLKSxmetGuv
TvakJSCBL6DHreUM1UEK/scj5pQpKhbSxBNk02DyjSD1yzC6ZFrE+NHBdv9eIE90wLzLK6dkXQqU
KSZ38G3kdenJurbBQoEAVwBez6z9uRK8o/ai6fZ8Oc+XaLStyHMPYIzCPAHrBWDVdTiKagRpSe4V
s+YMlAqknv9SbKu+Vt5stKXEnvGlZgxgljqpSkSQ7IfgPM9b5BvA4ClNupF2MBEG0Nj3zgISmgLo
ZJLfe2pggZf5wV6BDdmEoumifff3jy8AK9vr74vHbpjMGQ54srw1vxkoovskwioUfR6XOCyYYDKR
cuEFPH2Yu8vymza7xip6cux71JdP4fzMqOq9SZlbMy23fpJBj56Dr6QD/Ersm94SWMD2GS5jFy5W
SIcoks15nMKu6FhimDgoptpbgOQcqS0G2ExvAOhL5p1XF9GdsePeONRq1JpGYVjOBMidTd4BBOVS
bsLzQnZ7Ji/2BoTc11LKONJA6gG0bz2MD4wKAtOaMwglsS2HNjMRdipFR8j5FHnJkqws0Ama09Kd
itmLwUMIRrKg1QtQzlqdCNdtt9i6/ULOowyT0kzFcxy86lTPvsHIQ/XI3qgg2ziW2O29mX8sQ6j5
aUB6QVQU3CE/B9nOeprUzJuR/qnDAgwGzDXRDYpkcO+PuujWBlDaP28wo273Mb2jgCRNHwno3eMP
LSgtb/qDQG/2MtTNqfLzitgT6VdsjAP9Pso9amnOooP3JVucOQdWfDM4/RSquQKw29nrRBSQu1tT
W+mcq1lpYdfxBH9G5x7EaGXulorxSZbUg0nzxc20AZwLhh65w2p4aaqLxuV2XR2mw/H0IEhnedgI
OnQd+MUQiTMtidy6qX1FH0EC0H/Ni0bg8XZjE5D4NVt/fjJzFjrNGBPKWc2eJnK4Goe+V4/nL3NX
AggwsIwF4ByVR0LtSa5gVgcvPqo/1Sl1FnB9/G8SuPgDWpEBBRVIwLbUh04GfwiwDj7/bzI4nSi1
KNKUGiWvNTYwPHxIVlWQJewWhdD0/X1QXOwhEjgTpQqmJh3WQPa1Qx0qjc8ysP5YnKLIFQLZiK6G
izi6na52BEY6pAxASn/ssbJq3es3iLGHAg4r9mr/b06RYGwRWZAOVI/X8aCJu9GaKKJOkzTuYmF4
WzRTvf9JvyXwPlHqh4k0KXwiHZTLGHAJRh2JJiL/5aZehHBOEU3ruUtbfIZ6t7gU6z2la4HvnuHs
Zn7s6YK5/bekGVALVX+Rxyn4kmMfa9FgpAy9nAEcTaD2fZ+eAOcP33QkAar0t6i04c4if76N7tPe
BeKESEH3xtUB4IH9WMXaQTSDgVcEk+SIrshmna6SUForr9o4Kf2MKp4mRddxVB2HDqWc2UI7+rzy
7GcTG/lcdK/ILK0L3H5AbNkrrQaU3G2ROSWmEmIKqFqjUVpnkojfx5gxzlUMlhX6g2RU7wQ/ZNdB
G7qt4ccQYIJxdtOmEh1SkCn8gpuSdJhq+NV0IuvApnnYinIBOt/H82LZf33zBjYwS4TZWMD/P2vl
JmXLAUkOwg1UGTSiYrByaq4MCfYDAKGH/00Q54j0Mm0lsiD+6Hl5jEZ6n1T5N1su7s+L2S/cbD6I
O8ZsLouxiuDwFtQ2Sz89me7yVAX0S9wE1UWaok2NxfnZLXRHxa7ybSJIbnZ9xUY+lwNrkjbTfsV3
Lsunuv00F4IFetH/52IrWHR6SYvw/0nfuWpnezQvRDYhUgrOJow8I78Kh8f0fnkCLH95io5xmB7T
x+qa3tEQGZoIHmwPaEdXNyfH+fGp0iPw+ODm0I78YX1IL4Z39TvMaYfN5zT12KoZlhwFSSH7n2fU
n59EySVTjntQ9QQJaHFcixI/SUavTltnXTNwEhayNw/NhPd7Ilo6Exwy38sA7VtXAjkTXQWt99L6
UUpbv0n/N23kZ1HSGBpSgYgoGEqUMPXkqIi400WfweUwpqnlWpIjNhqL4WlDhxWM6xllFoFZ73pH
E7vOlmzvIFD2utoXKRvmZNEKDeTi1g7GB9STXBBz+ckhzhwTy1oHUYVgV0E2crkoOWsW3OGIJac5
1wMLcHLSnDkWuUjXL4P8ZVguGqkQfOvuiW5Eciea6pFBIxMRUVUKAHCAwH0iJ63uRQVm9n/e6D6b
87VlIFwRfqwhivJ0SgY0nFLACyI37F1dvUgA/8dKO1PnixGbn9XtjUii6qpqA0X5DbFPnJsmLTTE
uApD2gBeeyRJMLgMqDpxzTxkfEkQXgQKhrPG0vszurDd8yWgZCC2wlA3OT8jSXFhjglC3hKhWFfI
+i0G5D+TWT8KdHb3gF8E8X2KZBxVKWH4B/GP4ij7yycFeMa9Z6Fz4P4JD9p+CrkRyKWQcpwseb4i
pYsTVz2l9gcMuwXrfXmsmhhLJ7KDKWv3/Ef+y5X+Pk2TM5DaiIrSSgC400tg8OtsubqopOFdI+Wa
W6WRq5TmhaIvX7CJcDOQUUNWtwIIWG78WC9/ZOOEX6YPnjTPsme2RjgQ9aZUC38A3IHRql4TlyK6
g/2cb3NOnIWhHkesKcdvZhN6VHcZcU90YKA6eoTZVxHF2f69gPwIjWuT9ZQ4eVltjHLGUjsA1PV+
dySffxLQpksAhos/qfmzU39jaBuJXLa1UuzlSBmy2uQS0OgXjIbzBcBKBI2+C2StbqQxi9skkXIF
YjvQVyh4ZJLwJxB7AX4ZVpEDbQVoFgRRe9eCN/K4HAud0mgYpAQ6F6OiqafZhTFPo7PEAOo+r97C
q+PSrayclCVegPb0k4pMUfGc/U1Fpv4JFdlumWrzcVzyFdMlM80hYzBFr+cAxFgFonPkPOE4EGKR
nkFZWQ+AAhuzD1MUnD9Adj68IoLNBPjJNiga3+C31XFRR/WIwUpTHhZXojXIYsYGLxn5vaVNFWZF
wCx4XuTunW1lcuqhl00xrBUqEArwOcAJHsZ3uqecimugS4HD1PTPy9tLEbCVgdwVPXTd5GtRmtwo
iW0ijlLlh5SElhQBHltFxzSszR9Fi92jUjTrs3dxOlJhDPODk+MNqlqvarUeWYgs6/igLC1wH280
TZRz7aVcGyE8lFqqla0sNcjHVeVTikUS0p5K+WpZv54/vt156a0cLmoNyENGhGKcX/t67ehv11wx
ewGsbVPWgfHH2XOe5Flj1nBVYNfz23W+G+TYdqQubRwjsi8ape4F6rF3VwaSHVV/5nbl1YNYVoGx
Q+ZB1mvDeFdKgSGChd8zsq0ILgbPxtK0czubgZodZLybUlBcqgdj+KqBTkxwW8z98Aa9lcXFMnuY
Yq1tBjbn8ZOhQv7EGCqw8YBtEjcOEyNgFBwUGD+oG50Xvluz2grnwloyFe1oAfw4iMC5/AEo3F7/
rvLkJxNemV7E4QDZkTNfK356Oz+hsQDuOEWQ1u09wDHDI2PeyABZBg/BP9ZTHGOLH4iUreL2w/ui
fnf+K3f911YCFwF6Oy5AJIr0ZHItB2trBJh/RuXpjuJGDrkAYlglALkVfRMXCJbaajVQ0ynB0qIF
2cpuYT6c/6g9Z2KC3eonetGb8d94BlJ23Sh6kC8+ztRJ7S+D/qksBeFmt3WG2UA4RaBjE42H7a/W
2IzjhKknLX6UQHOdM+VqzYkrjyjmFXIXlBGm0ez+io7kndbQ67YtC0emjTuZqeV2RnJcy/xH1xax
6LftRfbtb+O0l8STSgvEj0Azj90lw5wmGII+aqflKF5P3U1yt9KYX9okZXVRjW02QJoMoMWmDDSv
DquL8mj0oDj8A9CePR3aymMasJUXyQOaetQMjIf4uv+M0QuYpOWnx/HHdFn4cSAJlHZfpV6umnPl
embMQ4SqZjC3B3uZ3Gq4pRHceCZ6L+y51+2XcfaY91NCUX6G1+lUFwwcTiuFBMNJ67Q62jIInNz+
xakmqjIaoK0B9fX6IA01afrJnpG7H9VTfkhPtqt7VoglarhU0bLBbtXN3Ejjoq9WgUYpkkbk0v6E
uTK/DdvRJ9RTPi0Bxr59+Uv/Pu/d2XDPO4QdwUQzbVO3EBtlpDHcqbYmChDaqCZhljot1jf8/JCf
JNe8rFOHds7om0ETJlfGo0DuW7WBa1AxhI9aI3adeVTCWgVDSzEUVUgD/cSMonlfHaLbHC/z/LHy
05v6vXwn2n7YuVRIBWULBj81cKnx8BorhtmyaV0JjhnYtIcsWOaQOgx9tEKhBZSfgq98a42v5XHW
2E50Hc2aIa9jSGKZj23tNl8YfZrmtoMjo8CyeosQ1WBn1uy1WM4ml1qeLQurA5jacaknu7oby+FP
fhpdRdPxz5mr3jrX15I5dQIljLTMrUJ+PZvYi7c8MiIl8UrargZh+xo0wxhWxIP+tYGqdlPnNEms
IJftwzRHuT+Ny2XfTu8zhr5x/ibZ736db7HvehHGBY0kbo2SSFUazhM4p+X3tD5RRnUZF+5krP5A
RCuTLC6cE8jFDWQe8biqaRo2y23Thx2NHHNZRGkkO6NzUjj9jMd0IgmGL1+/q+WbFSmOjEf23zi6
1wfJqWZe0ywv5RbrsyD9NT/LTwO2uLRQ+6FfSuHz6NW1aML0beB4LZLTyaZrMf5ukSRsyAr2IlIE
RZ08pVp1nxryt9Ss/3OS9Voel8ZVrZ5betVjiKapHrHCeDc0xW2RA/AwQ5XrvF7uO5jfesmj9Dcl
+HfGEhQgrfnYTU/RPAkE7LtMNKjxqAbYAZiLX5sZcLIsCkY2OOrnPdrCk1AqBDP0M9zllQgrb/d7
NtK4u1LW0h6yeYyCRa+cqH1siqfzB7brNTYCuMsZmmokSU8JFlkfy7pwWj12YgLQLMH7ZFfpXuTw
F0MKa0TBQLECAOpf1/Hq9pbe+OpS9y5A+2c3mVuRNQs+jX/iprRLdF03SNCREq0yOSRaCYTUAy1F
yZHglnTupZtNamr2A42COTJvJC25y2TQtZy/KJHi8eTDVNfquEwmC8hpoy9ZrVcnWGqNwDK8RID+
m/tPdMEgbLvqt7bxRU3boBhIKPgRu254c42c368x9JTHBD9CDeVTCeDNJsgCsLwdi6fJq+4xKnHV
CxCQdq8R0wcGKGqwp8lzLUwoYAyTMtmBARJI7KhNF0XTX2R0/LCakqCN/dxZfRMADB1TFRqWlAkP
NmNVmdla0YwAoHjUG4ZL9RNrkjRB646HFu82DKYbs5fCW4MPsTmJw/juCW9+AXfCEgo2oF7o7IBK
FpAhZLfvH5VetPYjksKFU0PFQmgPqM9AU79J1QfJvh1mwVnuGoUJEhwC5jxQQnGOkva0V8tRS0JK
1qdyqC8HyxK8tXazdVTNfsvg3CMg43Jj1oYqROVlcfPixDZSMA/jqpo/I2ZLpUevpoOotbD7aRbe
BzJITTBRyN3RKKt1E1tWFZaWJ0/aZxRbP503tF0JRNUsopgm+u3c4RnmbJfNjIy1mmcnmmOMZQr8
Cdn1yBsR3Nn1XVxOqW6l2FMitjeRTP0RlTSw+7U9rDMFEKjuqmpJnRXYnV4/t70Lfh/dbaII9RJa
r67UZL1f963iAMZLPqhpYjtxvmqfx2iZ/DWyLUfCKrcLjhkNa5ex6iCBM++UKbV8gPVM31RT+o7V
iNGxS/nDYsmXybS4GP6600clvabU6J0Z+ChF1x0Kk1xoUnZf5TKG/TPtSlmAFVPUnVuW+AdZNWCY
APDapjrlDvYDXKMbf1Sj+bho2I/SytNMk6NtLnc5US9iBJwoIp6s65dRJR+x8Xa5WNkDWNNyvEK6
ozGXpz5errKKxF7VlXiblE1QaAgeAFbXW+rbRXFP5uI0FlMPoCjrJFsgGWhS47IEieHUT++kKnuS
U+lTpilPeWkctVZ6SmqqhH3bXLVmHjlplT6eV5sdyDOigdMEfXMiy2husAR3U+7IZEIrS1MRJFC6
9o20QserVS7iEezYS7N+L+P6falV+PkYuNf65NHqp1tpLj6iDDQ40ZBmbptO70ZSnJZxuskSTaR2
Oxk2AYElKOLQ3gcF5OsfSOWFrF2OBK0Ar1E1XVv1lao0zlC868niRFlw/kDYv+P9+UYcj5dU21ND
GwvBY0lHMEZp9UFqpc6RanqoSfU0NmMTFlZdO+mkp+/Py95pQCLx3VgY962TBJiQCaypjBaVkfGp
rkSc3mWQWM97VetV4gvnlXZfnC9C+dkhCwaHPUrEj18FNrZyTS61U1tit0k0h7JTFMYn2irmNWRw
1tn8uFCm6ksSU0LQs2bjmr1L8qfMs/GmNswLzV8OcvxRcKosmeKvdCuS/X2j4otN+6xN8IE2NpKn
a1bfX69L8LPof0UW8fr7OHuqMBwfy2lHghpL5IM2OZLdOqnx36euYLYqOmfY6TTBKsWVu4zGbk1C
DXxTcmmsFwRjtqogHO+lUVsR3LEli6GhazwiG5ax54sVkdGefLt6v1qdwMT3coutJO7MiiLJk0zV
SBDFR0vtPDxu7UxEx7areVspXAzGJGCPwTwTmheMWJTUvCEH9cAa1sfag73/VSn59SVxOZNUrHFe
YVoVORPwJ6wgRaBpnSXz+wAFrNbFoo9bhInunVf4XRe20Q12sRt918wpIiWyhEAvALpC/b65GMb3
A+CvMF7v0CLULZGJiXSFyz6USZVM0CBYKNNpgfp9eCeVTvxOu+6A2M0WJGeg6NSudBSWfXcFv4Qv
k/OYWiOP6tzkBAi1OhCqwiZIZ0eekGmEANP5nH5jWE5yEsx1IBoZ2leoF9k89qk0pNMSZ6j9/ORX
Y35lO54i/NY9P7YN1ZzNS1jAzKUyi3DImKvPPZR9rtgec3di4wCTKGcVHK3F2b+ZWWgzFWoaqpLh
xG1+UFKgHlSqR8Zv5xV2X5KGxzwwnsCwzmlPJw1jlnQoIujzarolrW5A93hLZZRapV4XuLWdPj3L
eF6kcWlsWowW2kkIB2wwxQDBs3nJZoqGGwAoC2o/zKXwkYeVssBhiCewxb9EdaWy48jGjRlLdi/Z
S+7Mkf4Xif9WBjvcjbXriqTFvYqAY4zRx1bJ3q91JuDv2S2Hb2VwFyRLURKjjsWsbPTGR7b2eddh
z81dusMA/IAmzK66OUwfhDrPXP+5E+QuazAGXBfFZVmJw0gFyfefw4eaheFDhk0q0nrht3IeJZmk
Uq+MIgpMPYjC7iOmOWYsDeNBY3iS3/m9lf0hRNxuwWZzzPx+DkgIolpL4FCYZrJEBRXPy/LI6BrF
ZQNVoJzPdrJRHGqWY76MDcokqsvc9ohN86P2wPZ62RwC4/Ey7hhZZIL0LMqxR6MHjQUEYhEF5775
/7aS52PZ/JBIr4G2JtVlCGpt7KnUGLpQ3bL/0FWWwB6FJ8xlGvZsR3qvjFXIxq/7e8Y9pIMmPDl0
YOoTcTmpog9jN7D5MHPtmk6LJhKkEiYICyt186G8xKZc7Zt2934d5uuawUbikfxuRK8fnDuHdsmP
RAbwrVzUw5VlZ/cDMcwAW3yGu0rN5Old/aGpynDRanKQQbfuUCX90pmJD0cDNMg6E5TT/iXOvdwP
l8bg/QzW7BTWj2tZAwuVrfl9PQEgeHWBMHPfhKIC3s70A3PRLxI5n2abk5IQEyNGPXC4mTISrMPV
B9unPth6BoAklZ4qO5ErYeyAeuej0b6SYKkM26W2YQHA4/W1rZjKpDmm94PpjnrdsQoAB/wepeeg
gqMTerjdqL6RxoXZuVImo19RQOz9KKwAnRunt50/++RiwZyzoQr25XZ1ciOOs4Bp0vNqxTZFkJsX
jZwAgNWr7FvL7EWnuJvUbwRxyj+0cmSVnZ2EDMYL86ax/Qxlzlhcat3FJkwOmkxQJTiizSWRYE5d
60ZauqVGv0Vusb2fjm7fIH/RZ1+gJqKT5JS0jJZosoo8CsbllqJHVZ8we0qMwZHyT/p616E80seX
Sv4hXa408lAaT9JyhfVBR/A79hXIMk2k9GynhAtY4LtQVJCE2H83Iy3vBWT9tzQ+RimSog+ZhFwt
xiSpG2v0cdS1k6riIqsGYGnYQbg2VvNST+SbQqOz4GvZx7zJBzbiOdskbQ/wNJYDz0A27a3RIcUt
Xb4AsMFJmsPSfVC7+a/830YmZ6GSTe0eYcl+7rhaASOfj7+D5BLoRYXfvFM+Ci5U9I28iYJ/GC3J
/jkwgwMmjJ6KD8wR6T57YkguXY7YbMSU/4RB4EBYD2L//twRc4Zb0kKWCxRvoE+sQvNrVJy1tJEK
oGYujP/sH54TyBmsvdZaqik56sozDfvZPADR6EFwpgIjec76tqGYSFaTtCiPt8vBBKHdCCr6ABBJ
ymnxhhtxm170TVzGDDq0Pk97VC2nqnes9qLJBIQYIgFcYgyFjLQ6QjVDVz7myQPgxwWWtv9O2qg9
51fU2UrjOEV++PN5m55Y0YxNooiB/PZd6W+n8qYE2dbWYttZic5Cepis8nKZGr82Um+Mm6fzmrCz
6IPc4uWz+AIkQQ0IiLGtHTRGVxwnuw1su7u0gffq2VUb9Obi1Et9gU2Q26ZpbsDI+rWp5ftOXh/G
hoRzk1xoMqjb1Z4GrQawxqQaH6u4rMLMig9ZtArzEcFVP3/RRnfLvJH0KAEizHJnhvLqmsDbkYAU
3A6YQ5K99QoTyu75U9q//E3VndNfKc21TM5gL9zUJYrC+kHocna/cCONU2bAHhhLsuDho2RYyJ1P
zeBXHXGW/L2efy8pdWLAMavx0yjXrpWHoyE7JF7/SuFffgXhYgvF+KDco3P4k6VEvorxBgJxTn0k
hz/I+3bd7EYaF1WqNC6y3I7LkHwiQBi6yx7Y2Ll5M6A3dcj8P4AoYHf2xs9uJLJftNGjVjK0OOpw
yr2/dugtIAvzE5AMt7MHzLjQchNk9gCPC8Qufj+n3shmGrCRvWD0tGwA7w00DXqUTfTGi4uX2tUo
GrrZzQE34riQgsGAxdJrirLBemtG1aGk4Zotx/NGItBawiWAck5tqU4jgM4lxJPsfg70VmsO54WI
LPG5K7s5OaKTaokwyIHxCR1EXxfRccT4Y3M9HXUh5j+zs3Mawtkhym+xleKTAgyH3IC050EflK/V
rB2yGVyz1hw7fa6KPlB0jFycSdao7vp4rcLiQ3XZgY/Yq7zYR0eoc+oPYBb1/sC97aYDL/rBzyar
szQBpRkPTGo7ZgIutQGwlLbbrEc7pCFQSu7/t1u0Od+SQB6gk5APPDMg/UffsptAbr6Ocy12Cjdq
5pifU8rhATRJp6id7+LBfocypNvWUTik+SdCUsGLSHCR/HqovALWONKgqT0tbtMZM/NV/UNwjqKL
4/xIu2A5NSlg2KwyMNVAxoiO9MSmLXvT/4NkmN3LGYuwOUfSVKveLhV85nAi4T8lOSucbiQhxN1u
ErS5Nc6dFOuUxQWwAbGBjKH8HOPznjSsD2tUfc8tzTt/kKK74uK7XLVWMcTIKTCN4gx66jRUUJcW
OS6bcybGgDe4WeEZs8B3/CL9Qji1Q0bDJVqpEjh8m3MimA1QRlojqwPPvFdGV3Znu3ESnD+08wH0
DVZlMpRV3+YYHorNHhC6KkKoPmU+gObeT9IIcstCzsPzIv8lcDLKBqxlyvZzcW7j/pVIVbO4QuB8
3bxmeXgqbGntn+KLMM66xgzPiCTRkPJPD7mkuSSmnwHrJnxa7Oc+L3I4q+oMVGhWVZd+FbrXQ+my
vXXi/FmpW3iInGmpXY0K25igRKJ4ljN7PzlIY8UDeMLxrxjo8MbAVt0/l8ZZVzLMuQQYmH+G+NcL
5Zq1mJQr8e7zv5jZiyzOzDps8lbmyF4HoX5CO+vwjyzxM22/Erz5Ls7KTHnKMxMU1v+0DMzZQQnd
RRlPAd3AcwfNF+j/vqP6/Xn807DJ0qLUZXweGkCjB/BWzBw9Ux/JD8zrPzckhDXZXa9vYiFZMTRg
9Ovcd86WkgHesPybp+9+v8nEYIJlAMZD5gf3wNYtN1MFzzUH3XHQL1h5ybyk/uKZkqeEiosR2TCq
hfQsz9Dfb0LbRjCnOFZXFMXQNVkYFzhZ1dW8+WAcWmwTrNca0szlZj0BT8tNP+TecFBuIpd18iNf
hF2063Q2v4M77AaMw0oV92U4R8lTk2qHfjBMFFGF+/S7ucOLIF6V9NnS+xx4Ls+xPN2ASTBXKmr9
7tvlRhqX8XVtaSZ5nP1sMwMG/D8s8uz7t40sLuFb11yXmgilGoqxKtarnO2AjbaAAseLp0BIDbab
qmzkcS9JLCti7aWL7aAoXEDHnqKn5a462gFWfGO/i4GZQZxGvSpOokqBSDAfoNQis7IED5RukRXU
aSpAq8/2rZK3kWP3f9VJ2HwmF6aKSlpTyJCCub+bUI+IpsCmsiPwcLsV9Y0ULjjNtkyXsm6lQJG8
rn6nN4uT06dmfEzRJ8kjjCPLmgcoGfe8XGbeZ8xf5WLUOiQ2qYBlFzRz6y7SxZoSd2wS7HOEtLWc
SgT4tq+kIIgEJiDBKCfhThNcNWYd1+hT/E13e3eUkmykcac6mmAGSVI08f6+aLarnBuR3InWoGtc
WmUow6L8qKhtgGUgTP9V6Eo8nL864VFyrrtQB6y3MfvLjulhMwkUXQDrzVNEO667qrL5MM5D2zal
DQh8UTJd2o+Vbh2juk2dbKoHt9VAQtjJlTvGRPCVu5H/RSr/Rl8VsywLisgvlREYP1S/1ERzLbtx
fiOC89FxutB+0JAXshK3AR/9s8RtHv42d9rI4nw0gO6rzkhZdfGKYYaNN+sh613LtcCoiOeEePxQ
dH6ck9YmtR0LHR8XrbrTxuDAqILzevgcMd/4kM03ce6YTqDGk5MqC9On5Ba4lA/aQQsSt/DKUP+I
rPBp9qlb3GkZ9jwdcZNlP8Zu5HMuRWnrpohG+LD/3qLYz303sjiHQhMSqy2onlkF5wpoBFeZB1DH
n+9Z8VS26PI4X0KiBmW3Sgc44NR7UnnQytw/f3nsbM7d3RsfsuSmgl5qONTW9dKpp04ewRsCxuPz
cp4bKucEcd5Dm2bDHpckCpDRTQRT7XHsAL/ZHWVHuZB8rIu4c+nJtVM/MhpC+X78LjaG875Z52km
MP6drZ2NdllMPozlzQzOGxo7SieCnRe4Zp0fzB7jslbW/NnMwXQ+nEr0GXVPV7zJm0dP3EdgivDv
p4uFN/x9Ux+Y6Wy0jVKUWHPG9FReLF/aCECnTdqYWOlQbqYkEXHPnddNXeYcSzSlnYFKFURieCQu
rsdEBMYpMDZd5hzLNK99ztjDfxn2fx2tFX0R50eWwowy9bk6m07QkPKwagJXKfwizn1ggiC2lwrZ
DwX+MQYZV+qySUbMUORH2Vv+qJN/3sR1nmHCTKqkmWRcVKe5fYHC+gLKT/Mj2LEnb/BAbK46xR3Q
E76dt/j98a3frlKXOdeygmDcHnVahlVMbpKsdvOKqI60Eq/GfnWoZctnPY6eAJf1QLXoKl/NB0zn
wwvQyy7PbxQ7flwS82M5WoKmuSBgAFzttbXoOTFXaj2XczlQOmEtTeQJ+EmZFfBHPysXf4NdKLjq
5w/fuAEF/A/NsOCq5eXYoDVKq6c8+nr+XgU+9PmDNzKaovx1rTGeKG3/uc+u50IFz3ouCBn7NRHU
Q3QbOPiqxaMfmdYSpcTKbbY4sQBXdQO/MVrAVAWNvVtb4R/U+5nveutOXyRzjgcQsx1tatQIou8v
48aj+zxuzKKTcImA+edzAjnX01VVmXQUZYLsCMSx8ZkFZgCGzTMLDPjJhLUt0RdyjsiYlhFQhigQ
FNr9gmiM0gRokHLtnlUo/wTBaV81X46US2XAkgKs3BZfSKIYA7CfWnNyC+Hrcj+Vf5HC+ZxMyyKq
tXgt/EUquPti36gn50VUK9azKkPa+WuDACVX7YTirtiHCCTx0Lt1mkkJkXBZgF51cushrT+m5qNV
Xkvpdzn5PNTfjOn+vJXvXxdDlWXrlijlvHaRVmTrYHRB0SPWg6n4VnZHa308L+Jf3PCLDC5pWex2
VWkN+2au8fW7SzjJsm9gL7K4bKVv5FJdZMga8eoi37FweJS+Fw7jURtWYVV1P5N4kcb5jyIFo0bS
M8+1BkmfYFrlL6hQ0FywXkRwHkOdVsC+UYwjvoJy/S+QM/u29SKRcxmdssiFNBZ/Uw7fT2dfRHHO
IldJmhaswJdi+8jt5eQe9f8viaxhzdvMTuCdELUp9/3hi0TOcYxtBAyYrJN+OY7Cm53/ssUlUhDO
d9ApnvquhDek5jc6XCvV1/O2JTBfjXmUTZBee4XWQ8fiyZS+H9EUr2OjdtZRF03FigRxfqJb20ib
K2g6ILIMZ/J11GgwG1u7hl8vAcMGB/7RH/TWBPelcb7DIkUNntRn38G6Fpvx1D9FXBLoJI+TRdM+
V9YY3aAFCISrpzyqn+Zg9cBzhSI7EnhG2lw1f4KhLPBdGudN0tmoJvB8M8Pbbi7/WfNX5JU1zrFM
uaXGVYHc5//LKyPEGJYGrAr0Sl+raWqphpqZwB5bv2LDAmARcMud4QDW5xB9iUqsATnn7WK/ILyR
yNm5OfXqKmcYiiFj0VxGo/ZUGtLtYpB35Sw5dg70TDXub4xp+jAW1XXarbd6Znr5WF3MRf0k+DW7
N7v5NZwbsKhVKwAMtsDZ2hyrj+o7Vk3qUSSISqC9/gVnHGLGi7g3eYQRp4otUTRu5QFbqrp1r+n2
/5H2nb1xK8u2v4gAc/jKODOaUQ6WvhCSbDfZzDn8+ruo++4e7hY9fZ4PYNgwZLjY3dVV1RXWOrby
5FgAbiotlQQNpa6ilb9CEJi40Sxw5k6+DM+3QHf1CYy9EDWlzC1lNH1l0sJDU6vuJKiBBnh9oU2o
E2fpQ65kv4hFXqyKXE+CMbuliXlpWU9vqswI2thytWr4SEfBr3PzORfaj1hPn2mo7QtiXPUpcQWa
TsDBkUpfr5T7NhHe8K9FZzIfMFwXXD7DzefQakGMIbLMcWgsBUjjUw3SWb3ww7b1w4b6ocir1Ww6
DUsG4iJ+qRrbWUU7cIEN8mT4gl4MyO3Qj8oUnL9YDuaddE0BYKfFEushqC1LReoNvwfwd6pMyNk2
gh+rALqdWtzIy9K2V3SWxmxeGhpCaUXAdZxbzU6zX9K4uyxg0z2tlrO4kZUfVMckCWUp1EFMbjm5
BZTTEoj3xexeFrP9yl/JYUy0BrIrEvYAxPyrqtamK7IsWZTQLyDhmP69qq6rqq6v0ZaN0bXBFov8
0M2gQByaDGBaObgfiyLbl1Q9RZVS2Ghw6Lyyj45UUd0mL0Z7HvXOmTvzTRG1O1Cqci75dpbr/H1s
9JF1vZAPNZAcxGyym9EjZkAyoFIZQaNeZWAgK9ofevoeIs2Ln+oz4agV9wMYKzMZ4xDpFezqdFhQ
O/sI06u9rQThpwawBcGV7y+f/+I1vlm11YIZPR7nPE5V4AX7UjnfjbCnokb9XpxuQbz+nqkNetX1
v4lYLTBgAv51ge+2GN+ZyVajRyk2+Z+Z6BiAs+P/Jin+I0KWrQfAWiLjO01FkI2+QtpsxEj0EMw7
OXtfZhTrw7RLpPfLW7p5hmtpjJLnVYnm1RSl297P0oPmp37oAtqaeJ0rulJi82ehN0Ofs0iDLQ/Q
phgFtUFw8Behz5bpW8tiVLQAIvcsLTgk8lsvHwcv7R3BRtePD9Tu5sMK5hO//37LV61lMmoaRjEZ
Q2kKkVCLbGUsDnpFf6ikIHaJ/s/L57dlo9ayGMubtYBYy9sCoAdZbyNwtofRl6rGzlEDzBtOCZe3
mYz5neZ6AIitFPpC3QST/BCZPN6Drzwte8XX62HC4taQIp3oYugb8Vud3M/9qR1vk+K9LRQ37HrH
sBq0aXBH1S/fOUNkHt15IpXx2KFj/C9UkndkrEWJtTidFQC80n1+28c22emoTkgvS3VucHUZCVdM
G4LN2OW2SW1luNa7y5gWaWkonEISB1o3nuS5TN7GNga50nAVRuZ9hde5TXp5T00S7zsz/YsoYS2d
MTVDHoZ0qGkcqLp1p5QonCVt/J6ZRcaJrjh6yhYDVAH9YCKZQ1+uS7xTibibzSrhCOFYTnBh/js8
UMRCx+Bhis1ER59gRw5cvum29kJ/2oP+0+YeH0dL2ZoAinSEFmlr+GSyy73i9o3TvTZuBBIqYHnl
A8e2bLlbS9RFINJ9cb4yd1Fs0l4lFty7Dj6akoZoXVecNPpVT5gbm1y1n3lbum05zxKZayiJU1ga
CgEMrZXYRidfgxT4RIbwkLTK00yG57Hrb9KMzk40RfeVVl9nuXiYSs0lmnoyKzrbqirwHgSbYed6
I5gba8SyPFMC62Bmt+lSOSjhJBNnGh5k/z9xIJs4gWuBzD2dh9HowhJBB9I9g6Mfprf/HUpW3AqE
7skylIxGhQB5EH5VhncGzC2lKBB1hYrnD4D27UG8McLORo7ajpXevey7NpsVVss0mPSZVFqdkmlR
jGmr/LYKzH1sK77uJG/RjXEvvy5BT1babWDeg60bM3p3vA7HbVP8j74ZzBUeBiAsNT0iEbEA8JIE
r+nLqXSQiWhrFm+afoOIxgQQ0vKmlIzlQjHSWrnp6nHE9U1zpB6azG8b5TaM5YM84n3R9Hpn1725
k6LKT/AQTMf5UZOlfY5OcHsSLVshphmUgumEwB514pRK3jQraApNjNQe6wrUUaXXiuHEuZabGrH6
biaeEWIhy82pCf2ZHoc6s4X+c5obu+huL+vD1ityvT/Kvw1q1xuWOYBw3q+EzI/L5lOQkt9iBUCJ
y3K2A1A88PH4thTrG7+YFg1SPLd4fady9gzqgZu4o71NrNkxMLMlYEDamRv9uTC1l6WO3gjRI+cL
li37FuasvoAxdIpszhUtjNAvRbBFW7eCaeAPI6i1zC3GvTEmNro6ryy58YBk6xjdxLl72zZt9QWM
TdM0QdEyMOL4vXVY3Fdb2tS3nHo+FfuFXZA3M7R51VbyGJMGuApRCqmUBkTVHG3w+7RymkkC1cOn
rvGmizc910oYY8OsMAUgrYJHTZztwv4ts3YEID8tJeBqVJ/lLuHsJkceG3CMMhpxcxM48GkbIMSx
s/53mh1T/W7WU7ADpcFl9dm8KOflsZGHrNB6tmgOcKBOOBTS4Iqt9BIJkXdZzB90BADHMNJASmXh
asW0pWEtUsCJm5hGrdLYRfP7Tada3mxYh1gp9qVM9h1IfO1ZDuGTQ59a5uflr9hcLNKpCkhXddNk
H+BtG6aikQMzMjXF1FaAVUzjcl+rMucMeXIYBY2nukirHCCfSj05efNotOgko6+XF7PZrQPYGQvZ
BFAbAk303zaOTlpZNt2wZLAWJrTh/n/LG1jdv8obfLe+/bJaSWZNjp6PoLABeGM5ST9H0SrdbLBy
AD8PkS3Gzc+GlMfEMH6UYqw4YWRxtnezzWS9csbgJEkSlX2VQr4J5CyF5qqdaMl1KRS7TNcA+VAB
JLS2JJfq+ZVO88IZWz2ySRo+9L2Q2NmU3Y4ZBfpzJQgcj7B59qu9Yc5eUwuaofAUol/sPquuxvph
mHhzeJtedCWDsUkV0LQxxoGJ07HKfoZN2QaTPt2VUuxbBuFCr286mLM0NrRSQRaRKMVs+TVwMmqB
PBRac4w0EXjZpvqCLt7MTjrRV4uwC0zMEnu6iOxSG/K6ljfN/uo7mJhHiMPKlAcAU1W1gjxlNbkk
lD7qqErdqtc+QO/G0TN50xavJC47s8pFm2lP0kkERVRHC4RYVOztFDD0Tl9noQ1w68mLrPGqK3qC
hipi2mbRT6iAlSdlnMDY0GW+2ci/aoIxXUuPq11LmsYDQ9F1m0Sx3cXqSUwU8NBhfjJrTx0eKxhc
iQBuM7l9XD4KTbbn2Ax1K1hYrYiJi8Qpb0VBxyRs+Tk5E/gLqyfVKwLh2bTQRVS4kTfxEI95Ipef
rzZRRC0oV1TMOHVN7Rpl7FbSB2dVi75/C4FWq2IsoZqqRZql44IOOKLnDGxhV4aTecUpcYAiBrwF
Y99hHC/BGByPm2374bGSzdjCrulEEKtMQOEeNa+futJJSX0Vq4B11STk8nM1sQ5UsIJ0UCsn7prc
UccO0dEwuFoa72ZNFjCJob6r9QhkKlOCwapc00xEu5gxE9KFXIQ33oVmzOfQzzNStcuITZDvx/28
W1jyvhrXkGjnNspxDKLBGMSkLDVwQUPlFhqdBYXLILYKeg3JEd0FsqFzUP7zORqx6PEljWAsZNwJ
idRUPTCj9WUEE9KLqHLBSPMgFKVv6aKXaOWbEKkvI5iJzDo/xV10HFqezeJoJotKn0i9XEwUuJV0
X++VHZr2fePQBlx0do5tZCFwmrSGHS50w6dJSxy8rAYbLee1q8bz60zHG+BZw+1F4q1A1TuhbQoQ
jugYHR3Lyo8obdyMhC2eYfkvw4hmZ5DV1uEcyYYdQFf90hiqgDNYZgNbq2jLEtVP00+MK6ECRlkj
OoY42blc2wqAp0PRtoZAbv0Y4wxDci12lttXHMX4tk94phmyYpmirqh48TLKWKudkANEhAa10NqT
/GPqXnPtoQ2BSJnecxb8TQcZWYwORnIrdIIGHObWL0EpuAfUOyauswJTlmCg92KXN/b4Pdfzb4ns
oOwwKCTOGp0G0b5W7Km2RSf6afnESwJlZ90jpa/c5cAw9/Sr/KRxntxc6Yx/VkKNREbYYqgotdUT
qB6WZKZlJ1fpTQH09Feyh9rV75I3/gdIZN/hwZi1M756SIpQFKWGBhNgUyYgwyCxBoQRFQgx4w69
x7faqXyX7cyf0Pl8K2OqKXd4WdXvc1XMRzDuVbCoOoOKigYLWlJ8nWSYsVWdKmg/wsHGU+fwhaqe
2+19fCu78kv1clnnvtlaRj7ja5UuFWiSDjSg4VNGvLTGleK14n8LihgZjLMtVWWsy2aEjEy5M0Jg
nzb6R5O1zii1N6GgXVFBn2297g95hOEkTBpHEgqec1XdpIOc2tqAYfS48/SkoHYSzrF9eQ++J9OZ
D2Q8ci7mANgrQwoAUx1jPMAJV+wFuL/ZZ4hv6FP4flngVxPOv5wNI5Dxp0C9bRvgg9NgnpQrXZ1P
eis72ljuR1nbWUW9EyJx1+VKII3mVauIp5YAzCJq3DCt3yID80wUkCs2JeV1JFROPneoeRMUUKpG
OYhWcmOMBlhwVD8CH1hb5Q9ZHQVJNbZ2BURvY1CuOxnv6bIhiDn7U6fX92Yde/1g2OqUu3OmOeFc
HbscPDGDdIzqHikhQb0Spdyj9UAcaoiNbY3NoxCNuy7RK7ubY180gKBWKKe0lh/7qttFQno1wIXE
RvZrnoxdJ7V7mujczP2mEgOUXANBKoZTdeYmy+AmFGcgGCKaGzzJRWvir+QJfU7u5KK35S13NNf6
efkIv7np5QRXIpl7a5RUamc6wy2EppeKuQ+g1MaWxYrYhZTfdKWw62s1qKzk47Lg791tjGTmxsbT
oAwzHZKg8Jrf0S0oJ3bUVW/Fm8nv9uqRcifxvz+eGYnM/a0BlCiZkBksLLOIEMBBO1+FrubhZPcz
wjJw0PoVr+t00xmudpi5lAmCQEMA3VlQeegI9lF5TYCX0TsLiUf5Kz1wI6JtLQJzo6mBZkVh2+FV
zKJYk1HHiLxAR788CorA/FlEmN1q3AUAdga0lstj3PwW5Hxt7lkqo7t9WVTDXMMDJ4l4jSlo30qt
PUdllv/jm7kBle//rYxRVtMkvVYUI7AUABmhLkO7T+1OAwua6ss7LXcui9u+GmdpjIKWJTWrQVFo
oFMwn/Qx3onldDTK/kWby1/zCA4gVd+pDQ/oalPuOVL7epuvno2ExlUJrIMkUIP5KO30fQtC5vTA
7bDcjggNFSDM4pLHZa6DmCpSNU/p4rLTx/Gz82KAqVC3LAEwv9Aj1476YTzzoex4cpkLkTVDorcW
SYJ6SgHBLAHGzlxm+6inSe3d3IkPl89xUzNB//x/62ScVBgP0aSPkJfWzdIiSH9FHY8dU968dCsh
THg9ph2VwhRClsbyyrO+SAkeQSfnpTfTkwloGv0Gg8rGIXNzxwFtOt7lwiuvPvC9KPNvE8eOoZEE
Ddho06Vf5fR4lz+E7meyp7vyiVf1W07p+138x1dpzO0wxgZU3iLeEwnGM62HND0JfYe3fW9fPr3t
oOZsPzVGTbU5TTMMCOD4jspnDLQf9VU55djKQHYXHu2R1w3EWxmjn2YYgicHsC1BPDYnxYgPYgMG
mVC+00LDv7y479VM5rwY3VRbKVFHdHQgYguD/nP2413iyU/jF4WAcB2BbnqnAaiKevKxuylP5gef
6fF7hYL5CEZ3owz141TGUQ5fg4u5G93Uu94BFI/fvWju5SXzdnexfivrJtH+/12UtFDuQgAmi3go
2qZQv/ejxVMeZXl5XdDSrwB2Ja0wo64eJoTstdtjTr/9MXiitwxh9D4SQMiYGVfSMbvLkC3T7tQf
4Dx8Q8CMZzmSZjHoBN0MWJ68xNDmO+Ks0WzfsqmFVZJ2OHSSSJ1Lug4IYSli2rIP3W4S3QZcDjYp
Re9vdv7sz5iLhIl7UiImR6NAUbuKlDuZmV6V4Wcn97wr9J20lIkGmDsE1nRdbhQ0DzVee5SOSzsC
GhOAAG0F0nsJkvH0iberf1Dj8/qYuzTkdUHjrKNBHtvTc/maPwjXPeCB59gZwJTEHUvd1q2zPPba
GLM1luDjDIABizd3vyu9BM9rVFu4wRV3bcytkWkmZYKOs8Ocracj8skbZFSWwKcOUIXgBa2bLlMx
0GChyZaJ0uW/L2mY1X2VEyxNIrgaBUb99ee/UcZ/JLBQOZMujXPf47DU2u/nn23/s+xNW2/3l8VI
y5d+NwBnOUxqRh36PtdUpKI0uzzOR4zM0NvmN+0BSU5dHZTOVNw1wIiPHyfkZLmxOGcjLSYqNtTZ
KtVBQVhwk+9lL/GALHCS9x2mzULbvBL28j1nwdtaeV4wEyNXXTynYoEneeWVwDejbuaUHvhZ0IPM
jSB5q1t+vrKuGOmUlH7AISbP0T4H24PyQjzNa1O7cEcPkB7cWXCeRMaGlchwtgKpk8AgmR3Pt3F9
uLx/m/qCtiJlYT0G7SezfdEwy6WO6RFfRBt3c7K8ZC+7NV8xeHKYrVOHcSARoeBzBLMwdmrpqlbs
6EfsjVfTKyiXHGBJ+xHyGk9FDxhD3tltZw1XC2V2UkeQOJUFnD7ojd/D0+QJAMbsbxYGL/Fn+jw7
1qF8Vn9g/h1RVrGT76zHyzu9CPh2M1cfwLgIMHXOLToi4iAqJWRriscyPilz9POylG3LaWiaDB5r
sFmzTH3iWJNar5okEIPlPoT7EvxvKFE6Jaov3NHtTf1cSWN8Qi8NzWQBHAE+QXnoPLIrDssNBPFc
jUkAxP4nXuaVJ3FRtNUdLEhDZY1MiPi74XPKm2OYVJzE5/dK3+LNz6tSmRbDSciVIerxEl7y2rPb
OKlpFwcQMiG93vjaobYTt/ai+xpvxtgvUF/glVI3lWX1BYwZ1xRB0ugAh5QqP5MitU0FPl6knLfG
5qVcSWGsNUiw2zmqELXQfXbfBVmgBMWjuuPdPc6RqYyNIWi7nVsFeaguVZ2ps+yI19v0vUOGObHl
E1ZaIQxybYDumaIC07qKn/v9VXUSnOqEV7e32BZLtdNA4BLI8c6JsSojMkBKXUJTWn3Yacq0q03U
eHnofptviNU5MaYjEuRJ7vMmDrqk98TZ/C2nxakQ5idgXR859oN3WExUCXr1aCKjtjyOJH9GXL7L
0besgzH9K/xqHviRJW8TGSNCQWKSTiaUfaj8bvpB8w+Nl2PiiWCshiFMcqhWImpG41tVfkSKCL7U
yrm8dxwhGmM2tMjMBiVdzEb2SrJPon+o6IC7LIOjChpjGDJTBfmTgStrJsDzS7Uf44hWT1JEhiNo
Sc7RhuWwv/mss+JpjIFoW70eZ7kBxk15o4c/BDK5wjQFUvkLZQzO7v3hDpsWytHSgqTO3KVcVEmb
jHgmioATOtQ/pxNwCh8S09PBtjccUxRPrho0nGLGRedMRW6f3Fk0c8FKNYmiZgnsKvJDUG9ocZXn
H5cPbnsrzyKYeyXJfZfVMixUHmtBWVBnUD7L6raSfK2SvMuytp+jxlkYc6MEbcqpWiFx3HiSn7tg
Z/wJ9hgvBrOf7ALx4bG7UvYcmYsufNeVs0zmiqndUI5mB8MhHmQncpbQXwBBqREoXnzDS/xtW6l/
hLEtBiShzTipi+ealTe1Qt09me45C9r2jmcZzFXrzbyghEApBI3GtiiGTq8DB6HxzBC4+y2iOK3Q
0ONSe2JFHV0ir5Ms2LGVvoJTeCe0wy3IFVyxHD1pzH6gOSq4/IEcpf2KBFc+TyTF3M4CLmfV44B1
1Y5VcH8m3EGWxT1fONivhOVKjlAnGSaUkVPCUElAX1M3XUZ2WzQ3DGh2uI4OM2+GaLtyddbfr1ra
SqSeRY0cK7gsqPWfxEn2tFn+maj6qx6BT3CAZahme56iUxipx3AYT0M77wRtdsW6C5KpcOVYfby8
25z7+3XlVp+UtvIgRDoK7q32a7BeqsFN1V0GeAyBh1rwhet8acMZa6Q0hRqBbw+5AnD+NmgqwEup
ukNL2ZOFC5zc7hc8/yK2jd/VTzT14J0rdfbktGgzITe8/OV2Pnp1FozhwmBPLSVLoQszU8+ZN+5a
O8JzCZ3xTuxa+2p3eZ95N5sxXTFmYJUhmxC3ZShOp74MSvPLEv4Q3p8vNmOpLKFJol4vEqQMBm92
Ey9ObNTg+9iPn+iL4ZlHI9BAXV29kNwmN7PmmIU7c5potr/CRN0LvUmWobJ98kYWWwqp4O5adyF0
bkAZ176gOWC86nfy3rgb3AHEF6YnHjq7iuwJTdccj7up0qsvWI5ipdI9mqsVocLJ6gWGgkbLyyMx
kNEEbBNgEkdK/nR543nyFoO2kiflMjKybZoEkvAkDc9GeEjDx2YEe/fQcJa2qUWrpTFXqGimKiQl
bqsxmicRecShLtzLq9l+aa9kMBejssKcKBLqlsvIPZpenwSveV2QhjKfVjaPc3TT2q+kMfdC02e9
aCysqBjeKhHwkQSJCrXl3A3uopi7EaOhvtMVaKVZOi36GEPX8shet7VDt68DXlFtu4x4XhXbNVlT
cRbNpTSg3pV7NVgYv/WD4Yd3k2fs4gMIH08A2r8WTnNqL52rGmYXq5c84CUyOLvLdlWqFhHqaKkj
po0nGy+0/pAK3nwRR/3NJYBaqX+pNpUk5NAXATdZJZNPeuIo7WAP02evcPJ629H0amcXr76SBuQm
dFdKyJMUZdfZZMxzD0+HJ10WAY9tORGJ9onQ3Vi5eiOE7W2Bqfxah7nTorc4ke4LYqluFw3Gccq5
jEnbu42eH1PSUYhn6btlKgl0otjt5eZoiYOCUHZod4M/V07yKLrUw5xH98E75O2wGDhy/yeXOQFg
XWn6ZCEs1h4WlvT0Bh0i1C4/FoDryQXB/Is02BmnIWbbFJ2FMgch5HpEiqVJrRvQEa+Pbku55afN
V+FqYYwlF6ZeSjR0aKAFZvB6X/vRee2+CoSF6SPe997sxT/K4K9c9UoqY8+rVKStrMTwYKVwKzTT
Lo14KFy8hTF2PFaNFN2euDNFCWrFMNWvKfCp6ghjQAL1Lxv0P3jk80kxBl2aFbHKGlyZZLL1xJYs
m/4k99V1iL86w692Nx/Iz0zz0sw1ggwJua9q6d/V2Vbbylh6Y6ZlMalaFBjCoWtEzN6UgZRqJy0Z
f0b6j56Iip2qwNMAZJCG8aP/chcYDwBQ1UiRBuzCwlyRSvZsh6B7RPPPte6WH8YbvV4Ij+IbUAYk
H3S0079L8ZqWrKuoSCCJzXxBA2gSWavHJDDr1FG7z0RVOYvcvpP/SPj2fJQMoFeb0pKR/J0buZ00
weVd3K7Dndfw1biyMr8D0QHsrS2tWz9MzY4yIB19FcMc6S7Rd9Kd8E72o6c5kacTu29dyptO4y2R
sXVyVWV1HeH1GieADSZ4rGU/Lq9xuXvfnimrJTKGzeqrRptiC9d/lHeTnHmmokZ23SUnC/Npl2XJ
vOUwFs6araJoZ7yJBie+jtDKILnJgd4QAA7tDeTjLWhpDIQlyVmoeQk65oR9dxg1h1vr33ZeZ91h
rF7fF3KWjTBJja66mPryKuOxkj8ur/dLAy9t7rL5K/2JilzEsDcsuhqMR20H6EXPOuQHPu0CbzmM
0RuNjMxmAUGi9JrrT0Xi1y2PYIIng7Fo5hiOhgD8Z3Ri/Jq12cnwhC4t+/KWfYF8Xtoyxmy0U92V
NJKXCl96S/fFFeDBj9N1jt+X2ob8MN0Wd6hHOyoQc2Qf5gutaVGggLxN8bpjKNn19YLNFXP5o5a7
duHL2GmNqtFbQGwvT+i7BYU1OVj3CTBJIS4gPq8xdbvR2JIBkSUBHFoz2BNV0A4bNah0holdvC9c
vdTtP+Kn5hMcgEuTUxpgoPTy5m9ez5VM5oSjepYq8EWi7yjBu6H/rGNe4psngTldPWqVplexh2PS
vPdduIvH+OnyIrRNi3ZeBfsaCbMsnPQKhSpKMbVA6VFopYCmoyOOErW73nzEPG7l6Fp6OxbipzTn
z7OcP1ZC5Ocd8A86wzcQZwtmn9tCmTlyMicuUJvczqQvrQpO7bDY6yZ6zeNuOiIQPZS0u4lbCR0t
mu50eQbsaytzayUMZDJciSGg0qP4ShyEwRYmGtlxpEGri/GqLVNHJ5UzjN1rnfWpq6jCWxGjt7Sa
r2oSnYB4tzfH5JBTs7SRbw7kiezxYAV9WBv+Fmb1AM7c98sbuJ23W20gkzIV8tJA8QgXXbPDO+UG
LWjv47FB54mJMUDMIxmHZTaT94rkHRvj6qoE6LXqZOKpM45O2ySOFt7WdQ1YUh5kA+9umYzPAzW7
QtUCeef6U4Vbv11g4Qjy6sadZaD1qoU/Nz3Opi7/5zfrsdpUxvWpJBabPK0X1zeiky93a2gXMoA6
AtD6LnngbSf3FBdzvvI9WapZtF7qtVYY3s5Wuw9TyV8atCODnkyte5N16RpjGxh2K0EFCYaZUvIb
ibpaLx5FPcasM0Jmzi5s+hBgnipo3gamosp8FEiWSK9PGJ9QS2cA1gI60DKk7ZCHHlFsiIDLSwAf
mXM7cHhyGUdsoRyapjIySLF1bZU/JiGgVsFZ3GK7vp/weW2MxY7lIkOAD9u2hNzJIQkGP9rxB0J4
YhgjTXKiUdVqaKC05gnDa509dmCKM4CQEU5yY4vmtB9yzR3E6pFzepsecHV6jPVG20sxiRP6RMAw
hTky3JnklO/C3eKOhpe/ajg4S2MLsZmq99pYLL5C+i1IAFijgnd5QdvtRCsRjKUr4nzOxwzdPEsK
o3GaE1gn6Qc0EuPvgiPvsyMq9a55laCplgK6BrhuZSCXHi+nwVFPtkJLLDNpuipGt3hruMPQuVPR
20W+v7zcbef7j4KybfZUn+tWLWABzPJTHl8LQ+fcgO0qw2o/GSNX9JEiVxaClhaNy8CMt6UdxUZ+
FmhHy24aTk6Gt2vLz1cWDvASRS7ICW6CAaPWPY9SBhRi3kt+2y+dd40xHTnJdRobSNkCMMOuCzlo
J+M6q/a1lXOemzJPFGNBgJsuGCqGUtF3Kf/GfMteku3c7U5L16cKxlcTrDUYzYDPAKdU9VpeI1q5
zj0gZnG7vblHyZiZuY9FUlZo9TMeAJvhgLvmfnFXkz8dqR0dVE7tfjurt1Id1rZEiVmbMdw/OlZ+
RMdyLyLudfRX8zj5WeMWbuzycQc4G8422rdSaRRIuyGkp/sEqM6i8tNoX2v6Xy6O7Z1PY8HoxBGm
jLyHmAjJrulrYy/xlGoXJmjJEr954dmURVkuuCN2LHMs0pF06bKhRf0Wt703xNKCQn8rN/K+zXgY
Sl98EJfkMUFVF87GNA06bJi5z6JeshsUV1t0Yiv6ONpiGx/rATMThVzbFSaRC+lnpShPYfswiE9E
yJzKmJxoToA/hEn0dJ8q1ygr/DDCawPtzwB1+RwGpHXD2A1bYyflpatiRntUH0ryTmNrd9lUbk+G
n9VRZyxZ35C2GzIEKvPnov4wyVm3IGGg1PWa7BUnc4kvZ3b9FL7EbvOhElv8b5WGMW+pFIu5LCLl
HDXtg6LVTpkmtxh5OTaS4JkkPMTmtIuy/qUuovsxRtl80F7BFHJtpfGTPPDow3n6xNhBdRT6iGbQ
J0OlyKp+DmLQC9SuAPvQRrwmrO3Cx2r/GVM4K4JmaepXo2/3rCiO8kl2CmZBzc77nJ3ZKw/9O+g5
KpsXdXAlM4YvmWVLTDS03i5zRcINIGHAj4COdJnavU2fs0cwYD/XDrmROO6ZZwJ1xgRm4BqeZHib
rydCc71AA5M3AeMnykF200MLuk5eHy7nUFmsKL1CFWmY0aKhzLVnTC8FgXEfTVfqb+uMUyvfrkqe
z5SF3JyHIsYQESxEkaHLvwTORbuLNSfeC4F6RR64vUxL9HbBIhlLOLuKD9DyJhdD1yfB9NXLtFRS
PjXM39ED73XHiazYLoB8aioVYBoI/cWXrMjdKuWVNf6weSBAkEXNtBS2f6fNRSOLEoSqakB2Q5A+
RG75IgXL1lmCrfF0cfu5ehbH2L+IqMkogmQjkNAQDuYYxB0NIrn5IPsLKgNPD7nLY4ydhva5rtDk
EFj0kq+41FdfDU9B+8QXvDEvrf6VuP+uGuflMcZMUULTUjtcNbqfnpVd5Pe2ivJhfc+vjv/hWp9l
MaZsqjIpBEHUkgQmu4k4sm4D8NZtMGyiPOsxEpiFafNTwtvJdusslzVkZW6UU/gVjFdAeHlbIvLG
AdogeVNB6wgiIP1ofpW/6Ft3m9zm9xib8Hk9fn/wpOfPYKyaGFZFpWnoKKwlt5Xt7p70SGWO6JBZ
GhmvJS+8Ko7kdnwv76ldn3hXczsHf94GNm0Lyo4yGpWRBqVkVA6IXWJ7NoZflhKf+n7co++7tnsy
P4a50gLTg9cHtm1h/1n+V7lyZYQKc9D0xBSiIBRlV2nvLAnofwq9U/T8lPJ6c/7gvM7SGJOnxoAr
GTKc+TLz0Nmt27yXfnwYd4mjvC11FcC+/Ip9rrnYfoqd5TLBH7G6eW5VmAvzNP02DzPShcQzvOoY
7yfA3COnM+14mqVupyPOQhkbJUtjZUVFhhQ5xTTHqNwrZi+Chb19jEj+FIq9XS3YoUJ0jJsu0DOj
sKWm2M11+Ebk/Eo2zMFFg+deqfrSaYTOL3v9SCx0kxXtrdpN8IRdZFMq/RSIMnmjIeOeyilm8rTw
KR50wGGZriENB0zoG7bR0N9xIwKdpU9fRplIXq4TAijz+iqZQyck2UnrNU8VJN25HKz+IZ953gjG
eMpZmcjGkikRA/H37AJJzwGA+GLSehQnmxwLcXjP4sV6XLCgX2/ZlV4DmVqxwgQuT9QntwIbvai4
evpKwMCN9mG7y/+/QTSX4ZDVPWbM6Kyl/8PZde1IjivLLxJAiTLkq2y5rnZj90UYsyPvLfX1N9R7
caaaI5TO2cUC+zCYzSKVJNNERiy8SFDPzJFFjFNjt5B9nEhs69pel+JPDS3JlnR1WnMvijKDrdFP
XrLz8MCu4EJ85G5zQDXcKUA4ESJ3MwJ+rQ/RA3OzxrY8/UdoQ+kZ/qP/F/f53hGT7lHLBJ9PxlEj
ShU0n5BStclDHh3uu9J2IPMfT5J1hZqKLAMjgA1M8YNCvjMR75WI1p8p+w3Y3HQd2vCg8NClZTRL
lquLAGxznUwBZCj9oV5ynwEiprZ2dFQBScU41iOYUdDae9ytim+57Y15uaioNlaWgtsGSVVl44Qn
JkZj/qr92Mew2zF6yhBKPRu/epT5mu/3t3azonJrWio2Ntmkj2WPqdp15RwDru1pjQN64Hqqxo0y
VHH2Dukmx9utTek9AAhjWJQo+wfdqKLNMbyoNgpJR3ZZ+6eRQ5gd+dBQ8PfKD7vLlZ4EA7TYpEMq
9UYSEVO7fM0eehwZBahcdHj+C+bKrZj1drHSewBebJKkGcASnYfBUHC/grGoPCsPmo9L+ZRmu7ni
Vvno1qB074ZtU1M6oUYWq5e5/ZBMn/G629O4V1fdOvq3dqRolUzEioscRz+B/MXYxmeMoDpNPuzU
UzeD8Fs70hU7DHpWViM+mXAsu7sah/4ANXvM1PYP+/Hp3qKkO9acLGSfMYqd5TBczaI6m5yfsjHb
gVDufSPpvunA0yEQ4iEi4taLoWRu0iLo5epFjeeXnRO+c7fJ5cRq0JMGmhYY2+dRZyusC1oe2lUq
wO4piNfhiZxHcKmSOBCdaisaGOHCU08SL0ZosZh/1ZBXyVLi4EscZ9HtggrW4/7H5atSisks0Aeg
ofo+I07TkrWRVeBM/lrR6iBi/hutuPUiSG0wCuw8JttXwI05yW/DQcwxQuv1CiBO/gR+b3/8bnkr
B87S4N7ZW9+mS93Yk/x3ytF0hE/htmOZHSU/+yq282FHCWvToW6MSH7bgvytVc0acwdJiFJmNxy1
aP68VKHL+j1e3L0FSc6bmlZDJ4LrG3T8qMkg7qmvCd3rh++sSGa1oLSehyobkmDkHzUAppcEeMH2
moWhe/+AbJ4P1QT4kAO8q8oNqJCK0oB2H0IYdEhLf8UKxwcN0xH3zWzv2m8z0jtQF2rXxgaSoDHC
AEieOeUMRPi3+0a2L8ubxay/4iYA1hKi5BbFc967qj+/TjPeVe4UR+opJubJ94hi9hYlnaV0HMxk
eAv/hsbHJFqICDDke2ScW/Ef4Nz/+ULSCRqYFjItQc0ZoMAfepZciu5f5Yq3NqQDFHGFG3ER5W+3
AgaTIWWtT87ynVbgF9R+mD4USOZLsYff2lwaBD2ZxUFrDC7h99+rytSJTCrO7dgrXiiKj4NeP+/4
xOZHurEhhVu1oGZotJiNWSMQw69OWWavhbP0Gh96wBpA4PiwG9JuHt8bo1KgBX1ca8YU0sq8p7Yu
eyaTmxy6IH5F6fg8fUmbK9DxiLf2bttNhAm7MSydsx5TR2jr6CCp+Es4LKCX9jX8WjjqS3GxYtQa
VhaOyO32Rnb2Nlk6eD24+rWpB5uKVvNHVfS6DQFXzNUlu+/X5nN5s0DpzHGymEaJvD6wCtOZ4bFa
sVyb3DqUM9gIlOIIsiGH9PovRqmwQxqfCKn3+i7br+jNr5DO5NLMJI1UNCSiT9oJXxbNYO6NJ+3H
SrCm7HOxrwfhjyDhxp50PgvEZAMPkaENBoZlx6e4iO1waI8Eg6kTfxYmcUb9c7GcM9Oy7x+gvU8r
vXfGmFgT2pZoOjcMgkxUg3DPBP79ac931z27s0Y5zyXAmRkQfUF7rw+a6dGcTkUeO0vyWQEn+/01
7dw7VLp3OpIupLNQf1RazVtC8KRp3n0Lm/Wfm4P41pq9eYow9LSYqYHVhB/NQHglKIDQo5t8gEgW
DxGva7m7zaq9HZRunajtq3JcEGtNTvjMv2iY91oOptv+KsAMcoX80mPqcBBGmnuL3czyfrsnlW6d
ekQrpCnxuq9T8WsMC/KmlwbIMeKOQR7syqmsfA/3XEW6bgjJzIhbWOgqCTAE4+Gt6XL4L+jSdg4e
la6boawULjpYMkAEv3JGKoA5F0fTJ6Ay2nGZnatNJhgq9SLWUSteX6rJYycKbHqCUYa1+FI76Q4V
z5/HmhLT0HRQ+Vu6Dj3t909vPixYGemKYAFwVUv+NsvHTPuxs6I//eK9EckvulmfjGJKuA+07Qkk
9mgxiCcgZZzWNg8KjsCOvT+/1nt7kl8ssahCNmDEdhUkp5fkJJ7wIDhj8G+oVd6bkhxjMQZKWVkC
d1dASBji2mPpVNPPnQX96RKrFYjeg0WMUZBOvf9KajLraMG1im81bhisdPz0wXqoLtDtQTlsd/+2
neK3Oel7QY+2JxqHqolhm5iQjx3ILlVO2du9nR2hwJPaqcdTO+x23ph1s96f5/fLlL5bEoagf4v6
IigUgDqyn0pcueo6J6vvNjW3XBIAfpMQTpjKDOnlbvOw1vqiDlctz9mnEH90ugDZKZQ9IeoACU+Q
eOy45dbqbk1Kj7fIEZUNObwS0LGoMOEto0Og5c304L67rJ9H3sZbQ/JTzbME2uE594V4LqwfyvK/
F6Pgg783Ty6mGKkwaJZmGGG/lMfsvJ6v36d5r1q55YwW0SF1wvCQaprkFCQKLUtnWE2jPXTVN2t6
CY2dQtRGz3ld0G8b0ime2CLaPsQFNTZgxiEPqas4KhQ3AnbYFyL/83l+b0xyPYUpjc71Amxn+d8x
nW2dYjCmR4N18MO9+GP1KdkVUE9ipoYLXiUy72Y5cBBvDori12kURNQ4lprCXHDxWKdkwhxOmifa
czGlO4WYjek8tGkw6MnRqzfwr7TGZRkNBkhJEegi+yxKDQz1FhOf9YRDyzqbj0TLLlo9Pc9qfYox
Xqan5GNtQpAsHur6i5mI3unL5q9FIJWex/oX+EoqJ03iaOeo/Fn2eP87pTPJJ7MwC9qCnXEpbU4+
09xTpmNTPFrDuYqCQQ13rrhNV7vdGelwsqjXqrmBWru2kjD9x9WgD3HYv8k3l2dC2BZfHlJBMvmk
VTGmR3VdBkoMeLT63GUY5utelFgEbXlKp9pph+f7l89G8QVbemNTejy0qGGRumQRgrKVpkhZUOo3
lR9gmHL1S3zKrL2EYeuCuDUoXRA8m5uKorsbdAg4y8wzTS82hXd/WZsH6WZV0g3RK3ywaqstAxZC
rlRAVUQ9zFlkl9bT0gi76PcQWXurkk5QnDLWKl0fBYbmCGctCZsrV03sWl4MrWuXOnEOcOpegW5v
ndKBmBUykDwx4Z64kTAjjAT+e5F8UiqomrSZD+m9f3Ug0DzG009VzuTYRi9zrRz75p9gTVyXwz+P
Sf+85kb3P+LWw8hvTEmuuehLmYxGDtYuEnQKGOq44ty3sO39NyYkZ1SzQS11zO2/oTyWS/sIZQ6k
e92xe032BeG24sLbBUleGRopRz0Vo+rrQ7wGusDoHqwgfAur9x7ijWoHTvbN2iSXrDExWzYQZf7/
9K5z6KFyLFBiWwG4L77vccZt7aVKEGiaaEbjLZFZLDClP4L/BbNg/ybM2PANGOOMQuSEIh2SFtfR
3OzanIb+rGtPiQBLdT18uO8cG0f6nQnpbIkZtKdUwWNsYgSJdgfI1dja8r931eg7K9IDM4pyiFML
cD10P12zfokNUOGZL41Z7J3cjYBWJahIg0kQk7B/5I4DJzwJMXvst5Er3pj+dRAaoGY82iOiagf9
a0DHg/15xG3PuLEsHeQSlZsyROyBhJIF2UH9f9lFiqrm/inb/Gw3xqQjPZioRoscV6LBHtTlrCSf
AQi47xlbR+vdVsoHmUJ3vBgA9m3dGShLCIk+mCuK5aSiSFTuIoS2opB39iRvT3Rj6s0ZbyaiEMxz
3Aa80PUK7q9ubwMlv9ctJZpNPiu+0nO7YbMfmZ5o9jrxmwf45jNJfq/Uati3FT6TpSYgwL3oyq6c
1kbSeLtrMl5RqFMLWbgGu/YgMCpqETc6DTpoEaygcofmtN9a2nYMlNR0U7cg1iXzJhW8T9F5xh0Y
5X+vZwzVE+B9CfnbtJmdH/YxsZsfSwNpkKbriA5lEFBLIhDMYxQtiHoQMU5BjP8Y07/xCAzQq0zX
NPCASO6XqVke1XCLgIprJT4MIRjRpr/ve91G6RUXIaovnFCLUNzq74smoRkRDROtMcqgo1vRU+la
vR0eR0BbQ3Lt0XaBCvzOQd7cPWpRDZqYOlqpUkWZGBEv+gycMWb50wADQ7foXtPvjJ9s3rs3Rtao
4KamHOqZaowNKQOjXYSTVIioAe1PPbMXphuNs7ezkVtur2IiGN+J65Ypu4QGj08iPibBEpd2e8wO
DRCk3JnYN2aHCKIwcb4Xhm75vcEshtk+MLpr+hsXxc0au6QaZrIYCOpXwNAqzYWJs0uHsLclDiI3
d7eYvFE0NNYKA3JvQyeMSJ9OCTEUrTUiesOAzUcVriIeebA8TIe9EaYNL4EppOUr0oOr8jTJZMVN
P9AlCkLT78rSBaV1JPagAxv34a0ReX4EorRlJuKmCsbysegh3qDR/93ZDTgWsUwIDMLl12XefKNS
b7OEaVoUMPNK2EM/e1bxbcf3tr7KrQ3pYRxARDHQMIzQQaV+cYhOrXgTPNYvyjHu3fvWNg7WuwXJ
1xItm6Wfuiow9PA1zrSnZRZ2Sv3Fil/uW9ryAG7iODFG1n8kZ5vHTkkK9LWCcTzH0ymsPszLzh27
9cZjNb9tSNcEa5RKJEMFfavn2Y3BcsqeUMGF9Fv/sCdLsrlx8GgTzxQlfxBKsa7uhs5K46DCkxRP
ADX7mvUCHYGdkHPLp/lvOzKtVA/UTRdXogqIpX6aYhagtbZXC/yzqUSNWxvSpwmTOOMgumlQvxiP
JfK3FRlp+unzXli0ecfdWpI+UDimZa3qsKT+GI/Wl1U93vD4c+eqTvHjvxjk2bjH361MehCLJAtZ
Z2X/PIhat0aZAeZNvWbxe0TO3K13ztPe51r//OaCANhH18W6QBIfefdrKvYIVjdAtO8/lnQFmXHO
ksaEhd5lQM6tytBgP30mRyjFfhS+5tZB7lRe/HFvKHpjIPy9ZeliasOWGulqmR+0YIR8ZHYwvreP
A8BzJwvTp+f6QAPzS++0Vwgln4eD6UWPZZAjSNR3LpON0ZL3v0W6txQat1M94besjyUQTl74M44h
hOjUZyPAi+lUmdNAHNQJnd1nc6NghOIy4ZRQHT0qucQYM9GFDCU/FDwmr+1qu4N9U/V/zICLozsF
UTB7Mn9C9gwol72O88a988645GDVUk3mxEkVZLz/LIb0krT6Y88gtjYZO0HX1ml9Z0tytUEZikKN
sNAVIVfNSJkKh7wuDgpx2gGjz4CzOfcfifWzScX7dxYlFyN5NYk6UavAytEDW3403RjUzS+oYDiD
uhcubJSKYcxCsAU1VPQZ5fRJLxrFInx9aMejem4PwqceOf+bwO7WjgzvsNJizOqKroEdeEoG1Ati
l116T0Bc+YDZ3d3AbttH/rMwGeTRhlFjcIJU17DoX31tMKfT2spGrOwZ3R4F7ca7/m510pWuTH06
LrOKDLGN7QEToNZPq9tprrzptf7pF79XJN3jjWq1Zj0he2qM8Lok9HEJrcnOI+3YMPajHJvJpgmZ
bXPhGPXncW5rRnXC3/LbNuvdisROqoXXQiMfhqnyzWZEZN//HMbi0mnNxQi1D9YkXpQFo38pVCG0
dnYW0Z9FovzvDwSKvjqHOLUBYKMcCPdROBd6a0XBAr4xI3mIM8O/f4Y2kHD01oQcBsOyOg/Zst6N
wMG5eGK5WxJbeQn94rjqDBFiF98ZGMP2YKFbjnezOHmmuitA+TNoURyUY+5lyvyjbeglTKJXje+y
N25dFbe2JL8rc0VflByrJM9msKIb07Xr4lqpAxqr1xJDNIkzuPO36WjiropcamtBcv2kvdT7oMeN
kB07DtJhpmIW2pDxK/VkDtOowT17d/LWRAoCZI/NkZ2nwy7UaV2XfBRubUmlpbQOJ0J0ONCKOMpT
KI4BNuP2hav7K0llvSfotPkKQAEbmRuqniqXNVRqqiSm0a7NJo/UP/tj7q8BolWcB3fxRuL9F8XO
jSjKvDUpPQNQ1RkG0iUIrtvqeVA4WMP0ILHEQWPg5sqb8xKrT8kweek0+4MCAYc2Y8xWJ/UFkoh7
52lzx282QIo1MsDlyonj60IIgzvcyEtfp/w5TpdPFpCQNoTeD6FqRDZPDD/u04tujc89rT7fP9d7
myJ9+EYb5may1rywx3xn+IXqO3nA1ntIIRsAymp0IP7I0Dp9KKhq1fXbc1/6gIacYpTbdiHXmwu5
sSOd3Dy0WFt0sDOhybc2TMPoGPvc0fqTcKHj5+ROOu+sbeuVul2b9IAoKs10SKjEkIBoP0ZaE6A3
dxTz3tq2zOgE8AWILwBeJl8Eat7NY8/GOhhWdEN3jZbYpns5+1bwa+oAsFEELWgWybx1ud5WDJTN
NU6k8FIQjh7DYAjm82xD5lCgUxoCr4Q7D7qm3n0f3Mqw35mWTqaRxsyMsjfTszsfO2ctGa03XRns
kZxvPSbYSQbxYqT0KJm+T6XoMOd1D9aAoLAYhpyPg/WtTr609cf7S9owY6H9ZRkaM4FSkJmh6cRC
BhI7ZDVkQaBQO6X5PIGCd572KPl2LMmpPMrCw0iNqAnCGIQ9DPSb1FesKmj3HGTDCy0UqVCP1Tjl
f9zYeWOUVTnpdcCn17Y+zCrkt4P/fdduTUh+AFR0qVvLUgdjRRwVGmvFReM/09TYc7j1YErP3bu1
SJdvEQEe0+S8wmWx8twCAKADkzc7oNu19c85ctH7CzOsrc9kqsAOmei/miAMf+93FshVEfDCYlIR
85TUqgEqVQxZ2UUuntsuUyy718H8BKkkceQ85J/qUjTuMMZoxWXzNRv46AwZ9ejMgJ3A0H47Giez
LIbMsbJ5uUa9nnsAKbFD11J24FmYnasyM9wRTBhWrnsFK2enmseDoRRXtakvmVlVSCnzj20SX5o5
Zh9jrs+tqyntZGOECVIubAS0xeLV4PcEGMa2bmwRJumxaZj+ME5J7kygRcATpRFH6eLCH8Gw7whV
cCgkKPzvSosrJ+wVxyjUh4Yhs6vM8Ulhpo3h6W+i7U6FwP8kQ/XBER0QgyFDo65oi6BpyWuClmgu
qgMd8d8M02GYbbTTZTkTYHCBZEdOoHV/xdHwxNPQM+PswhawaE+T8ECV4Oat9qRY3bU1tU+VlUDL
e2oae47moGLV98EUD0BFfS7S6aqGifDGZj5ppHxsO+OrRsvY7kIAu6Ky+aip+kdMw30xePVLDcUB
hz52C6X+pCXAgGlGMOiDEXR0EvYAMisbecvXUuD/YJniPEaDZafW6CsZRqda3c8y8qkkGITsROIg
Z7CgfVC5ZbScS158rcUoHB4v35cBFGpG6Y75gnm44jBlwtFJeNLU7mdd4K3pCnZY0hfFUn+atHjN
w+WbAUSU3Y1zoIzTwxInmPCmRm3PoFd3Wl7YljZDaDVEYdHMR9Ut4XrK3Hi0SHxKgEhRCur2w/g6
WeVLEo0X1VxOS634UzNcC4HuAeCerhmnkZMvqeIoWfEC2d/lcSzS18ScC/x5+ZqLYQjipUpAJxb5
+RJda7XqLrzB168rdGEBqYdAwnBKTHbRLOu8lPlBb0NAqKBephtKaWOE053i5gNTDAxh1BAYGpTz
ME4/80HtnEEYL/gNl2GmwHJneeOFTD8MSvaKPpW/FPHi6FT7HA1dCZk87auuTudkHl7BUBOIEcJF
SzdNRy1NH+aGhPbUa8fZyNyQF4eClp/TyfBqA6y8bGKRM6nF7CYFGHMJTlo8AthYpORpMsvcocKs
nBZEWkfGQUWeJSG1B5q7aEG7bT53dlKUzx34je2ZdLpNi/FHsWiHcbA0DzSx10gV32K1/kREdWri
lh5y0XhmOca4XMlw6SvIWGXJZ1XoV4Fz3egTs0ez8MaheVrUxK318IsWCai2ZwZ0tqLye1ilz3XO
xkulxqkzWMmpXtSPitmrfsF17mG3MAg/Kl7MMemTRs/Q4H1olvaojeF56NKPPO5fAIQB/6IKqtq2
B6tGm6qWN3LrQWuqc6vXp8ywdDsMu486Dw9Nl/pi6b2YVIe6Z4nbsupVkOLbYMQnBZvdqMgl6uR7
VSXnZCidkpcOtfKzOSdeHdYujeu/h7zyiiX1Rqp4XJCvGkmu87pQ0/zIirGwjYmc6ah8UarCidXk
C8snMHzWil2z8mUpTOiiGOylmeZPs568xhDE0AX/kJf5r4H3h6bGrGyF5ms3lF4EfSUtB3JyHJ1I
qRNARjNnYexJtUJPWRJ/0MZHkS9BXzFfNzG/HNbWxznJLiJUX418cAwFApNd74xp7vKMfWYFekM8
6PE7caDT7uPUmv7cvFiRFTTsU7nYaVl5Ua/UNpnaJxrG50Tv3IGKwQ7L+cPEUOyfDHLQk/FCGuvR
UFvmNUN7yEM1eiC59tqr2fy1TujXltef+6oQTmdpmR2DCyadqx+hxn6uTSS3NeePqaVz2yz6r1aT
X9uQnXNgP62WuiIllzmprhoD0Jg0xwZXa407OzJatM2wnjA8t2F6EDT6JBT6HE3dK3KDs1K3R9aB
a4dDCWiOn3nHPnfEvOC5C3JiBCFdDm1/JaI4t4QcI1U/ALR6HLvWW/96gb7Z0PbfejQho2a6CG4+
N53wF4YOsij8uFjcpv5OwtJrTOuQxcxtGHQmwvScJOkTqaITjWobI1sf58krKiRrJrFqr0tqyxtI
7dZh7Ilc8dSx+07EdE3M9Ayi4ktCu08DfndqRk/lwB4WBQiNKfPUbAm4Pnr5jLsxnlsHCi14CDsa
DPBfUVk2cMV2b8bHhSIHHEIny0Z7mIG9bcF4UwunGqprWGlPc0G8MtQPOSim+3h01Dl0hoW5kzYH
k5GeiNk9ZXT60DB+1MDCQ/LRNZfwa1zqp7wtvDIBAU87uyVgUkJHIbQG4kzrPdRZHvt0CaKh8FSE
4gWtXXXKH/QIXPxT6A4WdfSwcLNl8biS+KzhDuUGtymoYUdcpyVrXG6Jc0LIE+ioX4dCO4Dj/aSG
8ZWq4alLEneqWwdanx5TQrBzqS7TxKkoC08boVmRcQ8Rit8XxUGD/NnbeFrST34Slk4TDX6iLT5p
9Gd9Co/dxA9GVjxxa3K6rPW6vHYXa3bNgnv9kINzbwlUDXexQU/UxK9O43PaoWkbzlfGlocyB8Nl
Pz/rPH2ceOcYS3pWOfhuIVjIBf+Yas1ohxbHlJ51WjR6GER9DJfOFUV0KBbFTwvlOmoprpLxuTDH
r2NRu1WlXIuhfSaG+NAk4CEl5TFCzdQBSPJSV9qHnQBvI6B8y5wMaIegsy8FlCIDCohq6EMmrH3u
TFLZaJG/pkqd2/cNbaS5FjCeHEGkZZmWXDfJ+Uxj0qnoPTXVUxQ352QXMbsVHCORNlBJ1IjJ30o3
N90m3tVZa6gYtROoPJUfUOt7MD+MB/C4HscANNF76d/GkhiyW80C+wVUdGTgapb3SclFXwVVjEAR
+HTg0e5v2kbwjYQP4J8VRb+C+t4H39Ogdz1HwzOoluQwLMII5jB0FIEmU9hHlnPf2uZ6fluTM7Iy
7apaQ9waIPKGGmvlD0TdWdBW+ex2RW8Z9c03YhmPDC2zAF3R1N4GuuklEgOINRQTF4fq1UU1vkDU
tXmsFfMhQQRldnVQi+g7M7Lv95e71Tu0TApBAY0w3WQyrGUo+nkSi7EWDqDp9bMSrmHPru50dpyi
qqcSb4UwJsOxRldiL5/f2GwgafS3oZMVbbVmrTcbscwzVBUQRwQs9yLsQN/vZPJ7BlbfujGQZSWn
ZYeCAV8UZFrUzcDneX8H18vhj2zUWLGfONnMlIdLNEhvxoDM1gERJeQxvilW0ON1b8vKQaK1c4Fs
uQ6AJij0vBXLTBkRRHiflZZ4a3JCDIE4DbDw6hWdCc8c0Wbcbxxt7uCNwfXPb3ZQGcO+43PSBAVe
nLrR7Fi49zdwc03WWrWCMp6J1UnZ9QL4TJXWcMHRjw6d+XXF99PrOoHWdV9XqZy9du3WJ7s1KFUb
FUj4jo0Gr1AWX0FyJhAoWH5afqq6acc7Ni4vyzJ0jC3CPaAqIa0NOgdgCk7HJrCAhqOjExPrMKDJ
oprZX/e3cetD3VqSFtWUdSjUEqUkaoonTCmAxnP8F6fp1sT69tz4AkJXFlUsbzEmW2ASknzFU7oH
btn2hpsdkxyuHpD6TjRrgoVjylixlyNig9Shhk0dcYT2hrPLvLH3kaRrqGkBYiwLjoTbrO2w+TUD
S7iosxNn/0L4lL7zB+lCIv3Q15wXLa7b/rIWut9aVFAC1tx9iZU9l5DimnJE9yYnWFdMUaqKMLdK
Lvedbt0Z+fJb8Xuc6dTE5KDkEeqcVUqWAg7AdH9IoIDFc9BKtf9iDGhFQWKCizKdWHKQUTRJoY94
NYM4drOr5iVeNnmQM7IeFmGvOoErbodAkfK4s7yN/gdeagtgLijQYcJS8gytb/vFsJYqQKCfIqfP
vkxRtPgAjbthBgGONvepIOdYESc15brNi+kpyYcPNM69sC7caVGQa6A/E3fgRmrIJY4KPLVLHDnJ
VHS+mqqZoxTqYTTVj+ZsvgKvCymPOfWLYfGsfHpWe+OZKJj7NHKwRiWhnWvaNcvmyAlRQpxwYUUC
qlFKwhy1hBxWlWSds3DwumhdpNjjKDIniTIwi81BouYQUgy7R0AiBzutFvKLzOw6CyhLUaizKv2C
nnCVKYdZaXq3rtEVZmRhnS2U9OX+1m6cuXc7Kx0EPMvYExVxo2X9ygYUbzVw4aFoBRa8+4a2xiTe
WZJOQdpYSNzNrAroo3kyZ5ueFQ9i0B79OH8r/D0Q4MaZe2dNasmJQoRsKYYqYHHsxFbugFDR21nR
+mhIp+6dDSki1mIjKZYBNjqvBomqB50uMFMiwH/ex8vtrEfmoyR5K9ZmZxUs7Kii0GYmpXt/OTue
YEhPZJ/NoHuK4Akl1QKNpUHToChLobrUdzum9hYjvZFpNLU0iuAKZvq5XLuNUezfX8ymBeR21LSo
seZ675/IWe8VQhPgjUN+Da3OhcbVzho2twtYEQOaeww0VdJ2CejJZChdxGCG8abK8NE6eAbz6mPB
6p3bbws1gubXb1PSdpmF1jZDh7x4GUATbKvH3lWoY/nlY3g0Xcj8Ja2LSmeguLtTb+s+yS6+TpkA
5opeH5rP7/eRMjI2aosbnxuTo+Vj+FCibH7AvaUe6zpzp7KCz4eo3I09bTEmrX2ou/n7VCmXsQcD
8v2vusG3SxkGxw2M4BHyJ8jbGpeI96SMg3wcnoQRPRgFC1/SmrlGD5Bl3HpZpwST2l7nOe8CEMV3
z2LIvlSKkttqiO71iDEZ7LQ3m5o75YvD2raxuZtfmho1SdN0WgzSJApq/RpDzwHpNgppI3OMvD3O
xbgTLG45kaoypCs6UAxUhhxB4HAwxl7Dl0XXqgsPwhq+DBnaBl27s3VvCfMfX/K3KRl6lNMGYo0T
jQGpm6GQyY6Qx1BO+xfvVuDIVKRbqEZw5BFyo5213dT2eZ1gemwC/jN3Qdq2tgUhKAMAAXejPcI2
dSP6eWdRuuvLxIrqJEStJT0qB+EU1zWcG8/6cTyZIDZi5/1Z9j2T0rnQMFNeLTHYQmN2pAl1oLaG
Z7Pa4bZYf/gf3wz3y8oFgbSFSAub9LgmaY2tjPVfUcHbAyufAa5KnL44xH0wT8DD3T9hexaldTEQ
3xndSnvciUerEs/ZOCH0F0dViBOp4JU6LYL7Jreu6lW49P8XKVd6OgimF2UC0hoeNi/tQIPIGpz7
JjYSTTjIbxPSXZ0ntDaIjq/VssfB7Nw6TYJUrd1BKA4GN3f2cMs3ACEkloEqBAAS0tvTTksykNIC
Zxj/nmWf4ngGN/weA9pmOHVrZd3WmySwzKqC522ZBcphVbdvgvqwklutFPqJu8dQs3522RFRQFE1
jP2ZKsoe742FC566YQYhJzlRv/THw+ADTrpLBLvlCjdm5CBn7ia1R+KZB4toTosRH4a9uGB7236v
RI5y4lpjC0aRVhJE/ZfmRRhSH0+T24GRCUHby32/e6sg3tk3Wa8vqSrN5Ak3IFD9D4+uEtk6mFwq
X3Hjj/eNbYgUUna7e5LfCZOXKmUJJrr/yr7VoM51OwfR9hUAhcyJnuvv6nlVQ9ahstd9qNzo0Uj/
C/XjrbOGoIhZqo5aMbAa712lKUc4f8lXcrJ/hESWwxSs5TGOUcf6OnrUW+tj9OfO6jcmZdYI6T92
tfd2OfDFbVGCjbBobQPzcs8rQcVKnVN75iPI9z00PaFGeVw9Nz8pT/Tr/R+weURu7Eu7D4zEMCUd
7urZHy/rEVnlirTDXl6z+Y7frlM691Y59Ioyg8VzTo3M6RbtTFgae03YvgpMrsZWUjn1qA7uGC//
R9p37citM90+kQBJVLxV7DjZ43AjzDgo56ynP4tjYFvN1mn683+zgY0BXE2qWCxWrVoLnNKTwoml
W2w6FxtNw98q8KBtN+ujiY0uf1GBWnTqIXtFPzLgHHaLEGS+UkKQ7PEvuOKp81ydJxBwYwRTMaUr
Jp+6wojZjFTYn6ocIx0JmrJtVkZ22ASRVYndXo5xJUdo5GVlYWtC4/dp/w/3FSZqMX5KZBRcWAqo
ReiFuZw70F6Gka20wEQuA+cG2f7IBsHDBTAnZLqMM0Vtr+SBNqF7VIx3waIeZD3/kUdjagHrcm5A
zgSMEqVDEc6diXzgtitvKAIhkqzMMz4maSFSqgzmO2hLzo+KD72WT/Hd7zoZPvLX5lh/0pwYPP2d
ax6mO3Bb77gTaVsfm6DPhDuHqKDjZTYBOLZyMQo19c3fPHMfsXM61KfltfN5HK5bmfjaGLPkZiSz
UmeF5g3EnqbFM9STOj7iFene3tutQXCQ5mEem7bQMEzMxEeI4mVVJmuU1XhyUkycTKIl7xu3shqr
+RY+l3xJ6c214Z1K5/bRGWSnosJm6sVcj/MPDDxlwuxlT3uoXNNtgRPvfNFpzgKAI5yIuL3UlV1m
T+fQEPJUSXIABAM/svszRt6T+wDszT3yFKDvoLXO+46bzw88S0HVQoMEYZ8fuaR2BMRLIPh8bvaR
Td/I3wGHf6UTZ3xxgu01rswxKXpVhqIGGHwGQaPBUTHFmDybd9ITSopAaCeH6CfEH2970NZFs14g
/fsq/jbmNBIhizNfm6SdoUyG1QdQvAymEMiDyuqMDmxxowvhAOe24a28dmVYoTfwyrAOyBXRZ/D7
BPndgsGOXrDMnhv66D3Nhvi1FeZ8AEqXp6IY0PyB0j22j4lDs5bFjr/K3IRzs7SytsZkDaHcxkGd
BxnSQYxPOOE3yiuZ2DFArFRtNXzWv2KW7rSMnI+49c6iXUrcZCC4v+LQzExZEGoxBCVdr9dWZtRQ
ymwsdOAsdYL8WVK7EEb9h88H+gmgj1XQClwFnkbOel1DFMikys0ME5Cr5aECsvC2me0tXdlhtrSO
8lRT8yj35cfmNB7Cxe72IPx2aid7KzLouuJJnjsCZhQ5hrcyQAQ3XcGACtgaWICCkszA/YsIN9m+
gxDhsJsOBoIqdAM4S6Rx68pFTV1Cti3KAGjRFHh1ENIi0MxKQyOgaf0BONCu5TWzP5KIWyaYsNKW
0xS1gBX7i5TuJ206LbrQ2H0O1Kdcj7ljitU+HJPZ6sTqVyuYL8VYR5YxZS9aI38GqM4maXro++Dz
rAaLLUeJO0LcD5jfu7EM3STqoZoUi/dNTry50t7+6VP82SEmRkV6ZxaJrAMDrpFvyIo1W9GiH6Vc
OVPR4z6ffTku3hRo0IZNwSt1bV53fz6PwcQpNZ3aAfSmoBZIp51aSlD/TUDhSuI+thd1+sxZK88c
E7CWRgrref645UBf9IDRpwJcUxh4xFODvsfz++KTEjjAjfe726Y5fmgwJ410mhBIc5r7SXvQCFJv
JPy3LWzfpqu9ZHKwudWETJnomQrjPQgPOktJdWgLRe2TLJV3pdr+kAzTNZt5xGy1hG5Y0XWgtpEg
hqyJOe+I071kj4VBkVuGik7g1TTfoEeaOYIZ5h+4lLfesZjP0CFBhnTtatZAFrRplsCz6KXlbI2S
4uQqsTuogSnBrmh4HKVbE/zgBvpjjvmWKUpGWSFLNFf6PUxRnoluiSAC9lAu8KU7ymlLhRKEfemK
hxHzhMKpO0NceuFiybYu+vVvYT56sSRGC6oi3QPtog8U9Rm1n89xq/DYFrfsUHU3BFLAj4A6uYyj
elRkBsT6cPmmaG0qd2JAL1/Oc20zQ1tboed3Fa3bDk/iacIVH+3Tt+VEuXsMJzzN339f8dn5X+ZA
0R7/sy7mfqjqqlMV0Ej5M2QYiuduN9mzR/nFKXua9HD7iH4UVNgzsbbGXBWKWetVEmAXO0fzx4Ny
UGxM3L7IdgHGe8HVTtMvvMahDD17/T71eEFoM0Ss7TOxHvSjQkR6Q/O0s2grtoTg5wooBEi2+vqv
PJPr7WWrhNCGTkWMOGF7HzuHSg53ojUmVn6CRRtDkbzLmLdCtmaYKkHVyQMyJ/DhgVsjPi6GNYHl
r/sFHUfHWBxegrGZQ2HyTZNRtdYQ6RgPSkiVBqOhgmxybxwkK3F6v/UTpzlCqMXLB1idd+IT4TGY
bD0t1mYZV2rErDPnHlkpZZWQdhjD9CQXGBnOvbW5oWs7jMsUM2AWeK9kfjWpsSWl6lMgmm9ZC7Gv
vlC/9JrypR6X3MrFpPZKouwxZ2Qpgv5kRgMvW9iK839+C7gXLsMDplKkQGkFaGJowrFNp9e2A348
R1beGMAdgQHfvX1gOauHyNClxaACpLVtsctU31EBQUnpK8nH5JzgN372kxchttKE9QqZq2VAj9Gs
A6yw0sgB+nK7UdY5wg3cNTFXRqjFrdAK4PnU8arf40T8lHY0CBCdvqMQ9rjZPv0X2bCnAs+nqEAF
aVcsT4VW1m3eIMgCTTBabTf0wK5g5r7tfspxvZuG5I5MGI0rp97Kkvm9j6bHUMdg3NJzngObN8zq
p7AdLDkMAzGmP0X0sxOGE34RRN7Y179JB/Og2tGBp2i8WYPVwEQmAa6J1ISt6JQJgJqgLclpEam0
sh/izwyo3Q8RRmKXXvYmOrkXPBUotRf2P1BcYx73j3Hqb6sLFQwH2qCBW8SXI/kQpoklVd+bkKcb
sDVKfWGGzQ7yYTbzqAQOBYhoKv9Vg05h+pzaeEPuZafBvhpudPgHWmaDJn2SCXpBEyQ0l6vr01Kf
aiPD8GSfWXn8y9A6Tha7dR7XFpgo206YDQgz5NSNYAIs1kDt27kdYraeJGsLbHwFqXugmHiC11rZ
2IGkP9fddBxi8oKl/7htayuJ+2MLJdTL/QqFJtVQkM79UnnJx2avlPC5iKcIuOnxazNM0JRToSZi
8fHKCh7VZ/WBFmyMn5nT7QYUa8xP3a5zoUszgP+Rm0Le3k88+i/XKLeDYAwpXFFtW9MT5PaXXrW5
lxp4Uqtxi+FhTJTltfKwNPpoSVEvW2UtYrCu6U/JGC6uGM1nKYm+RqHIY5q9jj5IESgQHXTl6MwC
KXD54wBuT4VZwkys9tjtFYicnRLIJLdO9JT/yNwcSgL8UsvVhjA2mUMilGoaC0aneKhTlVbgQ7ET
FC/zw7AzUdtdMuujyefF77d9bdOsSkCfChgq1so4QTbFrdqmo+I1mBoESAfzEIdqfJGmt9t2rvu2
dH0rQ8wHl2IyZVq/KJ6IDB7js9BX0n3JLZ//Qs3p6iJjbDFXp1LHgHYG+H5AWBxmN3eXnf5EzuUe
o3tOv+Nhaa/fC4w9JnzLSpobi4RN7LweJBX0lYCXpvSuvi+fjYeyA9Mz5REDjMCDPvm8S9XzzIOZ
XEN2mB/BBPdBNwopNQbFa13yBZJxgEh4IDN7pa8kCmBQf/5FgfAq8DJGmZMixFEkDQJdOZBJETqX
w2fBxSAkyIsho3DsjyYHls3da+acNIqRj2aAZY5gaFZs7ZC7tCU97cRPMRrSQCihKa7aw4Qlj0e+
jDnvwDBXjRAUDdHrWfF0NT8Hk+hXhf5lUhLM5U+Fd/vQ8HaXuXTKOMmkRMOZmYzRVw28WbSX2xa2
Q92fY8kmWlDRMga5gYlwBMNirzvE6/3yDP4jyRG/q4cAg8joVd62Sr/RRaJ56TUfsWKV7oSpnirD
iPPZkcXO+tjK+y9R+n3A5SPsb5viLpCJO6jbF21MsMDOSWsb3Q+/ey/e1cbWEVYR9vx+8LijZ5wA
9JHbrxaIgUFFiSbR8PT7GTwemJYFsy0QlQh4M0IsV6H2+rHA7CgTgeqQTPli0DCO1zQlDsnP0BQG
R38EgSNMt33m7CrdtasviClPsAzjvXDVcjWUqosCcC3jFEIyG0QCgMO4KexNLvib+R5znazQBa4M
Mp+xqap6CktJgWTZbwxMTCsitv5Ow025Fx3ZEt91/Lfi9z95i2WuEyi/k3FYVLq5kyNYhYO2eetR
bmxlV5x5wtObhwMtZR2ULMC6sT0XkvVCghcaAowyOYbU23N/TkB9Ng0a0gDOSbwui3zs63/W2PMv
DYbSYwaWfsj6FfSqduRlXuBAGgnVpg4X1l+RYnHWyAYARZ0TLUND7ePaGGBV2tWPrb8cNZA/g/ri
XjyGvcXXRdgMqH/29gPKtjqXuh53EKWH3QTTEq3yEyLpFudk8EwwztKDE6BtIzjLbyVJMHHgJgYs
3+kd2UuOBISE77zqD88mc/rNecxqLEzxTCgdgzqE5LzpLt4HY5KLkBKr5yYsiCS3i3rXLK8qeUxT
8BMYvMLH1fOHcUkmp5DVSCRphKOufOshXo+BXRu3q2nDGK3Y450Kzt//nWOXsUp3YO0aLeiySPBx
ECiuMALOL/b7M41q8R6NZFofVO6Uc8sBJG+tFrVXEw1rSb7mZQXPXUOkBse9BkdWMIIutQICbOCO
19JcgY3YGDRTZSJBKuGqz2MkCprIBu5BYak0jH+D4iEVtZdUFr91iXmWR+JB3EC0uiZsLRT3B7s0
zXNXC5mjtsZ7ouW2ScrGMpXR7wUZDLkmSFYWTsbD+5VMdjWOSZIQAbtB6eDJDhK3Hr2jeQnINRoM
X3u9G0xmBR2AtgO7peKBlOYVZVMM3IvF25QApZBC7eBr9apr7WORFO+3w8Pm1/7zFVjAR5AXnV6X
uKdBfCWEiaNMAkgteGQMm0nyanksMEGdldkwY2wjuVcOstv65l30Hjykj/MZ5M37FjNi6mvzRumb
Q295kAteOXorIq1/AHNdK91cDtHv76j9CmeHipooVtqAsshungY/xHygxWXvlLfC1NosE3yLyiij
bMIh7mpFBzuPAQVEhTigWAjBTKMkXpMmz0E9Dk49i6c6Tt0JTJoQ2KKKcnaVjg8t+rEg1AitNGxO
JVii7DQqa4vyf+hKi7m3AEoLBjm39fJCNLnfg33mwSwK7uj4lqegXAb9FAzgA2LGnIQGZ4soQaJ6
VC8IKMX2XH6SdhTpVYLjNTqQ0h53kX/bPTez5bVV5lwYZj+G4OFR8YiELIdVPtbolA6opJd7cIFN
luBwhxi3XMVUMfkqYq06aGUvA68QihMItqB51zmSJ56lHUGZG7RroKeePtHklVeOvMZi4vCvLTLO
OQXmWHRQ7fZa1Vo8CZjuBLHPKsHntIvd+pHG/NYRvfKlOZT3OurNwzl/Dp9Vh7PbtJDHxmRa9dU0
AhG0q4L7rGlBPywCogHgNZlHK9yzB83pIw/iTJ3lhiE2y9NR+MkSaMZCoak7jlV16mcQsgmynWoF
uJVSu+AygWx91vVRpH9f3adyOplBJ+O+aZwvyoE4y+4BwdWrLDQUMbLEq6BvJrIGGG5UjFSgcMcS
0PSKPpXqjIg+eLTbn7qF7IIeObWRM0B9CG3+TLFCcJLc83hitk7q2jKTr9QRIVkUEcULwsbSqy8L
EZGB8RDEm0cT8DZMgAFuBlQRE9vqPAfEqISzSM90iQKI+NGhCE7EH53oWDqxxzso15MdH7fkH5PM
N4QCcKBKBVaGttoXHYh0vPL2ug+aPVfgix3Sg8466XqBdJ/XHlPrZtL3OrVm+NKpuAfcDHXo/gFw
M5dz8ugRv2WL+WaZpCeqmWNl4kG2Wyv/NtEYd0p2kWs+cH2Tfppb1pjcsoWCAolKE8+OGYCpbDTd
YCq+T1NvuGiTPnUZzsW4fBcKYa9k6uA1M2AVZvNMKtHmLJz3U5hrpa9HwIcHbDIo8kGzYs1nOq+D
aAfV752M+P5/diLmSgGtiwR9A2x1cUrvqCQJCr9n0VPtFBM7PE52nsuySDWxIJXRtx9pPLA+r+Kn
0kZxkLrRj5zfxdhOV/87ICy/y1Au1ZhE2E0qEbI4BSipKBimQO0eCFuH+MNr7QlfwW14z7s8NlMd
wAEBPgWxzBWYCiMjtTQJiHe9uFflT/GyNwvTwR3jSSTkeM1mhFvZYi5MDG00qhqCCKMZzKMuqW6b
f5EjXu6/WcTCsNF/S6K+uwoAddeKaA1iN7N9tc+fKg8UCijmEugbfOB8eM7C20ImvIma1qa1qeHr
YehTSRuf6L+EyTjieFihykutNsPbanVMeDNFqDkIIOLwwjsCAv9gT3z90NmgpeCeAnnzlK9sMeEt
BXNnnccBGljn5KFGJeIwePKvyJYAJEIX/Ry+LHeZhUOxJ2caz4GB+8eDv/oRTNSbk3kmhMbz7gtl
aAT6hbJThO0eoD9QH/EGKjcbIKhDYCDPhMzrFaOJWRhiUv6+P/pfS2xVD8mDbNePyy5GgItimwAl
zQVrbYaAlVVmq+VWNusckxNesldROk994mPFXIDP5hFcmWE2E+9EUxsGfNFCeerUHbJpiH5wRud5
S2HuhqgQhzmokWGIB9XL7mOf1qvFHa/isZkZrpbCXAiCAm6/OYRfKBo8r2rtSeM1iTi7xeLZuiTs
xglE514UW/o9qJcxLZO7oat8bUSr/qbvapTHNcmKX0IcwAKDf5YSW5nbSva844WZreR75Zcs1k3q
wdAi4PXpzY3mL6nudLW8XxZQr+aNJ7XqMQrrHeea38xv/uwxOyUbCckoTjRZpICoCNmwJiDBUax2
rx1DT+QN0PD2m4ncS6sUoELGBWESt58GP0k1zA5yB702A/ZqVUzAbqN2NoURh0B+DFSrfY1+TIMV
HqUdCD3d8MHo/URDVZ6OQvxbDreyzYRvI80CEgxwqdalDYjRX3YdAstiS7Z2TL36X8qCK3NMWIlG
Olky0Kdh41T9eARhuWUIocvxk80X6KrKwISVJYyHIlDx3qdtlRjHQkF+T4AB4lUWtjxk9dRlK/4Z
kaYiyugrf6ytSs+tMvsmqLwZoM30b22GyVRSsN+C1QVmBAhHy+j7N7vG/T3CH3IxG9fj4bSQ8Of9
zrb5sjbJC02ENYowF6zIrjAahzbGPnWje80ZXMWL7kCc4tPJXVCj7rjzgFvnfP0LmBPRaXHYyGBN
8kYpdBqIQdpxDWLnoSR3zSw7rYJnb5Y+L7L0NIaCbAUyws5Inm670YcwMvvAWf8M5nCoC2ClcwBv
pW5UP+VPvY+D8hi7hpOXlvAItLQrd9YnsMzjbAq8cL/pxavvwByWKRKlXCuwCzq4xOxBVu0qwxRo
DtwS5ngGVX6JsuJsmLVHxVAaOdmBd+MuSYWHSg6IbZr9vV6LD2VvWmYQ71t59Npu4mAaeSeAOWrZ
0M5B2UEACynnri3F3uoEsh+H+vX2x9i6btbfgrnFzS6UMcqI6taI4DG3lpHOVqC+j6BjU1MC9K1g
3Ta42ZtdW2Qu9IXyjUQEFkMwAuG2af3wU+LgIYJs08Tjqz3JMco+idsf9QeeROBm2reyzop2j6ZZ
gAUeHz87LZ7sQiIrsUBGtPt4OoBAT0gs407ghOetHGZtlClaTnGsx02MuFkZvtlpoHcteLvKM0GP
/uo1ZCTQ8GtS+EvwjQJd6CRl7HYf4ax86M7CA+9FSei/eH2KDTARfoipsMMj0qzmPRnyj+8YnCmQ
OgMcxIytEUweDxKmnCl7qYJ3g3AI7ml7uDubGHpzes90K7cHUUG0qw546+45Hsb7ZcwBX+rIyEmL
X9ZBzT7e5d+MfWfRUmmVQiqal7BtdofwhjAxLCAic1OZoyplYymmNcqlFKtGny2dRTDtIe54edpG
TNBFkXJzi9DWBTz28hvPRUHmesE3TorpWBd4hrYTAJB5X0/u7S3ctgSmR1AfgPxAY7ypnPtKklEh
9cLiuEgLxC3QkV7ebxv5uMUZDwKjJHiPsXkmWLqZYyFrgTb0EICBmMdDgH6m1AK2WTzXOuBoO6H+
DsEoJ6yBnw4555E6wC3DzPIoCaLcVzAc6T+HGXonM7QG2haaKx5niRvh9WKJTKoLQMZYDphG8kq3
zt0mcmnZ54On47vqK068j1+IHz9of9G13IgIME0VhcHcAOQNE2fLouxTYcQpUMJfZknJK6zbi+MY
YAnNgjGHJEVfqZ6xQK2xsmRQFd62sOmGf5bAaiZOmjkMsYIlpOqXTCUWyT53BicduKa0w4ld7ZPO
OEOgFmIiJnAG/VlCe6cHV472FdW4z8KT6kbOcjS+Lsf4k4B2BJWw7c5AZH6JHslDciL76FsrWrx5
ka3uxMVPYryGsqEvo4if1NsQKHDBImQb++XdxBg+pS6qzoE7H3kVka389MIqE16EKk/TpcFu0/w0
3MW79k2PLRHDFLU/EgtSNQ6evYU77wpUomQPAiD3Je8pun1g/vNanbrE6h6T9Ai8LzEiTxEHx3Jp
MjsIdLyzheqQqcIejbh7Qa+Rs4rkpM7hW90qj2pEzpVOXwmFUdimjqmLLHSNQj9HerE4/zefZC6X
cgD/b9D1uMt7vH5mqKUoo1fzGro8z2fuFCFIkZYtiBuJuezECVX/Ljt3weTfXsx2IPyz20z2pyVp
UrQtFtNIP7tQOxiLp85foHvPOchbL60L32KCkZKHlZbnMAShTFt0adk7Pv8m4pqPhJMAcDaPrepn
gipiXgCBKSpfYhI6uL28KDE4jnCtGHAZONhy/ljr5RJgtsubIdPoF2jI6m6OfkUBRJxuJ6+yh0Gg
2hJ3gcvNOTbKw+v9ZCfPU2nKgcOvoYN1DvzKy/3KnRGeSjTAebrT/59r+j8nMZho1AVyIE8E60ww
V4Z8HcWw2ZtcVNm9iIfmov/W9c38xxYTgxo9byYzQ+RrXe2wOCk2NHiBJA1gfhoUY3m67VtNhIt9
ZMINnv9zB+k1PLMw40T52qTOAnGm254ISn29aPHS5m2voeqU0MTVMTjGnISoWdIZOkjYTTxA9AF9
2dBt3k03O9KBgwlLRQ/IMZ7IQ8Vz2E2n+WOahRPpUyeOeTpjcytbOdRQBQbImD585L9oB38oaV99
StD/YlQEiTFhuTNnAJYKOcSnDN+mU3daTslgLY54nk5qaanfox8yunuC3bjN6wjOdBBZhQ/1Kcb7
y6pf+vvOXdz+PuY3GmjovPW7mA/QjgAagCOPulj8toA6TYKbBV/VOzoxrZwSlB/+hh3lWqebhos/
+8GiKrIsj7u5x34k+/xtfG0g75BCeA3vheXRdCHzWtuY20GjE4LMqtOjhy7dG3bgViCz7vzA5Xoi
PUs3NoItslH3VGuQp2PGmbJDVc8VQphgZ0fdL9zirL3zcCWbt81qB5hMSwJ9Ud/OI95lzR6y77il
HxrFlSfucMtmEgE1FQ2MozK0mZmHBUiKS2iv6yYyGeEeresmtihr5nRUgCqBnwVWTTHgzt9007av
upVxZpXGZJhlEtJTBhHqOrQyByTRGMqFzdwzFa5Db952K3tMeC5bqEuBBEf1tODZ6Mv9DJdKMs6L
adNXVkaYuNzreqC2IXY0qim+1bgzFS717ZYNqJFQxj0wC15hTuVBAuSrlyRvzv1YDu0p4+GSeRaY
dGfoQxWdB+gYyZN+CEMnLKN/SD3Wa2CCiz6IkRgppeRhNDjsPs2Tp8bP/3vOBnYlFfyeIK6CogqO
9SpDbjMtiGY9kqGEoD6ZmXCq0xxEIZKnt+XDbVOb1+PaFpPsFqXekb6PZa8JHQh17LvKohLnQKVI
/uIGf8HrvHV01xaZxLcxs0oN+gT8eFNugRvMi9WXQWqcBXyqfTe5QspZ45ZPmASqRWBZN1Tw2lxu
Z5cHbQpBGtkzmszSBxSoQucfdhEDGgTcf5TIhq1zCF2Rq1klSx4Besht9h9BgfKxAvePrT38Azs2
7pq1RSYG6RjUVfNQ1Typ3kH8roQUbps+3l7WVtzBxKsGQmJwcKkshG5RpkEPQDnkzT2YI3CvS6KX
N/+7s1NVNVSIgEMHGQdznmopT3Mtps4OGi0vG6AcHJWP+Vh76TiXvA+1sSSAEGEPNU3wb7Isy1KW
ib0+Tji9KOt/DBOECaqaJXCBYbBrHcGnMr98YNBGYra2yzagIT/ZKb2UQQZzL9Y2JUVu5HuaCk53
wn6O7m9/uK1TfWGOuR7bEvSpepZJHhXjBXK+k6zWz4GihZIBTbrAw+xyTG6uUDHA1wqFMAjYMcda
itHNqE2Y7A/Ffrxbjr/5lMa/SfCoczN5jaHRWwQeg2EkNkBmU4ieVV5quP1Fu3tJD9rHlCfwSHZ1
5g3TbG/myhoTIrMwUWNjwcoiME/IdjyDTyRwyJmO8Eb4Hz7OcuONdLE+Zi8xY1Epy6bFAPxyf2GR
HrJbG8pcm+WSdFGrYIkgVndDnbjGUHnzbKbOrEXEqiBwakU9JF5mhUdCsXkioYcHgA6uVZENnVnS
TIUyIieQQ9nK1TtJ+WJmu9vOuZWZQ0AEky4YocN9yiqJLLLZG9mUaJ7SUBXU+ihIwmOaUSWNfo6t
uFpOXTuEJ4Bqv5MoOudp8BrK015u0mcizk44DW6cFF40QIVpEOLXCLrfTqGaO2HQdqUaNHZomH5W
SZGF2e/zGJf7ptIAJIcqrnV7MRuvm4u1MJEftH/QUtdnCQrSiaOTZzVsbUOPjtU0+0FScM71xuVp
4J0A90eXALAl+vdVLhKaSl0avax65njUegBGKh5FGc8CdZCVhSkvlarK4ABDfloUA8zi/1cLzAFe
WiNWkK9LXoJbMjAgHc5TP9h6ElxsE3NiIwlFhrhEAjD7mh8e4wMGF8F5T2f8+XC+rSOz/ibMac3N
PleNeUR0pwBzM4PEPNgD8XFuO9rGY87AaIsi4WxCkJQdxABAEfMyQS57UIOx4lGEi/9KoOSt84RI
t6rhMEB0zLuJ4jVLnTCFghGOBVLCb5Kn2Xlo14epsHJffOgya5YxbAexLOGUlHySoy33w4SLpKIX
BnW3j+i/cr+uBP1UT5COGqB1t0JTPmVldmjC+rsGFhKsW3eJPj6QpNgnFUSYm2UG8XvV+bkwglDa
JPbtXd/6uKBYh3QeROAwAshc3UrciC14gGWPVGeiYqhH/VGMJefTbg2EmaC4NzFODIp3TWNcyKiy
IYvnCd/2kSJV1F1y3/qjj4ttX+1igOQeZ9D/yCiQHZN9vxO51OMbN87FD2DSPuA1K1TuCYA5oLNq
5SR2UsX4UebCvU45e9JFcZtgnqCmvqTO7R2ma2Muu7VptqsVRuo0NwXeA5L6SWxmquLti3Jz6lvJ
NlKA3+cftw1uRGwYpDM9GERBHGUi3DgpajAbooxeK5Xza380c+nOUHkJe5DPpSHntlO3FogE19DQ
9IKuFJseLVUIxuXWlCF4X77raUW+jKRz9R4C92kCPeuhSXYjJUUW5AjdZVkZGmuYltEbtFLzi7n2
NM18mqXSSuZx3IM/GWLYwfikphjlT6HflEBRHTKF7hB2B7yHXoYYguJDJFZWUvd7PWh/Sv1yghZ7
6UkYfbZIIlbHQR1Gayymyuq7ZS8oEDWe8vEwiHW/Kwikr6d++Nmm8g9cvl8SYZps4FvP/YTikdJU
6BuL4p3eys7U9IXdACOqKsbg4NaG6TB8kaCHZFf5jLm8rHuHGFVvpX3zdvtLbtR2KRkx5nMlRAwD
4huXl1WTg7Smww/8ADbRWjnUEFFeLJz4QGl5ZILJAjrJ0O94AMANVM2laebIhk0yk26G6enLCIo1
S3nrkYE6dH4CQzhPdKYBFZVP8zMpQCjInZC9jpOX5pkDK2VKV8wCzBenwAcHJRgTrQrVbApqo1Kl
2v8Mj7qwx76Yyqbsu0bNsNNd7Q1LYpVwmFCZOJGQ90VZNG5daK0OxcsAUJJssIxflad+TnU7PaSU
L8NVgeWBX9W25GLs6KkjPPvyVTS6XCf9++r+gSR0qvQJ9pUSQpICA5YaaESBnJ12IQDJ//S4MAmC
PqY0QOWtsQm3WOI74pzrnvKYvwHiiXch5FL38hfpr6riW80lE9JrRCYYa4SYG3Nk+gWKR5JWE4xw
d3vxE62KAJR7D0DEWXniHM+tW0UhEqRD8KKQDXZtXSDFwtI05KPgXTj9T4Q34r3rx9IeoN2ULPYp
+DK+dL7+oHKC/HW2hK2kWRKubhSB2GXmdVAXemWgVyjcDdFT2t1PYKimlPO317hxdVNDKA8SqHZQ
XbtLhwFwyFR7BYYatAbrNxS/9cJSQHuEWSOU98ldNHg6cMjQEC6s+qEO/oKw5zpJufwNTDBICrGf
O0GVvSV0peIcm59IeLi9zu39/G+Z7C2tLKmWgI8NuJpUdWPyayjB4BTcNePLbTtbcXW9nywEpZvq
IJRSAdX8yI7fJK/7AQH18udCsePVbkFfEsyhvvTa2RNkBGxeK/uahBGcLjLY9GnGh06GzpyPJMwi
IZYWnEcfjN6Q8HiJDwBH2YNdQAe6w6FMDuORx397fVIurTJelNbxonaTCC3w/bCv/RBjPyCU83kw
741b42JxjKNk8SA0kWAg9Sm/t+qzBmJdzue7rpVgIYhlKL5CCu6a4Tok6YjiJBZySt8onVOq3FEt
RHAMuGXtZmcumdPGmiRa4NJBCEjAn0F/0Spiy4NBKPWgCTSgmFnZA51lpiOT6mF6NQ+gMfC5M5Mb
X+vCJP1JK5PFHOUtmNUCzwzH19qMJDdHC8w3ChJZpFkmDFdkADHH2UFFHcdWYhPQ2lLcmcOo22Kb
KfcxhX8PpVlbRSpJjtq1EKepSINrlVfR2XgMY3YdGRIoq8Evgh7d5a8dhSgzSE6rLWcNoPv2bLrx
CXN7QPz+BeXcxt5cWGNe93WIfpMi4wKFeuoh3GEK+j6qrBZtDAM8e8Vr/ALcswut6fr+L8Rprsue
dK2qpKOxYNK68uVa1VGRQqHEWrNTtR/P06470JAxgTaeBwnZXugfU4wT1Oo8tUIHU0VHfrVaVxyg
3nTopREPKL38lofiSyAvd1KY6P9wyEDehcaGjm4/xGGZVUZVHwOmmRuIUYtMZZh3QMD60BmRbDpo
ntk8PPXGBXNhkFlrDJa7iDTI/uL6tTQib8p2Ysjtj2/EDnQjiawD2YsshO0MZaRfInCL6uAkADbk
RbJwkH1KhtI/pFgWt0YuwxkuX55wlpU9xlXjepzSvIl1vB4+UngK66HkiCAk+CsgxPUcxKU95moR
ltiYtaDSEamCQ3/udiqEqOCaDncaircy5jqRlKJXzDahOzk4FM9Y28Ox2FGcwXzkYYg2AjCiCgHq
VVUUGQqgl2cumwqhKpsWKXue2EV8r4H3gHOrbK7njwmT7uwq4MqdgEmopAOqbK+BMCc8DJbktyeq
L8CfVN082CtjTMnHFKOkU8MF8RIZMrj2d79JjngyAvRrX3kfVJBRyDV0+apDYxZdoI2aiK5Jp7xN
VfQgEkjWmII7TdI9CGEjh7OJ9KMzBi9uLeYeqLMgiTQFFyWEQL+BPSf0pg/fSDzKfkalBLrsUO87
m39jbrgIiv1IkSXIk0FFkHWRrtdUsxIDT8yes2bwumTk5KccCx+g45WHxJGRaQOSKA9Un0+6kT4E
PDTXRga8XsMH/GplQR3zsgYUABgXYXT7cvRFBeQ32eg3usppGG4uxpTRHZdk0P6yXCKtgCMlEyzG
6MN9NlbvfcJLOHkm6N9XqyGFOQ9KYZpeMYDBSOhcZVRfOA63tWPIOuDDmGpAaZOJdyjPyl1cG6ZX
xnVljWBjtTLwluZLJ9uzujzpgylZxrAEdgzm8RkTaEDGYiAI7ebICoL2mBfmE5lml/O7Nu4Zmg39
97uY6CgUphTJdO10fiS/Gx5qO3Bo4A9/LN8il5cubgDeUVNY2WO8XxokJOXAD4CGgnzB1OOp2Uvg
NAE8wUm8FOSK4Q763Z5gBzvNav4fa1/WHDeuNPuLEMF9eeXS7EW7LNnyC0O2ZIILwB0k+Ou/pObM
UYvmFT1z7sPYjuiYrsZWKFRlZT6jSnHbQtrqVO+qyB+jKtpCnq94uLMfBFnGj4sfJ5VWE1TIECWN
UG51oNuU32w3xa/tsfdxA+7x0Qxx8opOOczw5naoiOeoW2pNn+8wTONHCxWvs8KgqrljOT9qbfvo
FOSmlEhYu/3d57tmxV1/mLNFzMW1adDojOW0GmRpOgZd8J8KJV4x0zr+/NzWWsgOY4ZiILOAv5ch
O0SYprJkSMdLf65x8/lJg9CkPPCQhuYGIGc954YuYzyhTDicZdDck8KxRAHPZkT1M+RJpsOsXgxc
7iG+mNvJ1ND41kEsWh38zUhlJbLESN9tL/wQBL2kk4zW3B6I3iNoHszg3PQiu5o7/9Ndvd+u163Q
b8zn8d3m4iJkeuGasOmCi0rxWx6OF8bjcDU8tA/ipB3Si/hewxOles1CHpYgdAuaVx5tPR/WbmME
73iz4pkMVYvF4QCxQIvEH5wQ6H6CpAO9waSGWZqAZPI7r1Jvs+yxlqlSwUWjQDAQ1T3srY+HRdCu
LbouidGebwd16ETlVb4fRm/y2KV2o0ZdqPrTcxHyqw6Y2H6/1Qe8llr58AMWpzXjEGmkZvwXUNPy
s5fsWzG3+9zMXajA3kTDF1TY+OZ7fdVLoEAAaQsLRYIlZS9o7cfcsef9rcQPwu5DRvhlUqUPFsu3
6oWrPu/d1hJ0XNeG29UubLlDHw3ispVbvXQrHbVzivq/w1mCbZvalnHcuTOueQjBEXeauZZTlDtA
dbCbl+4PHhSrV+aZzeXSdWouqxyveiOiL9izEL7uQJpv/poZcv6gxXNrGhfeNhX2UFB0h78BiuMj
34HksYMfQmZcXmTHCTjjwdtq93wLQ5cR8vnMLpxRQ1icE4biQ3bgN92FczQeRyUobobH5DR3Rghf
+9nvZpbbYg/ouObRME687Ojs9Vn3pvbSTdqcVf94NvELXzXxvOExch070YKxn5J9PHWe2mwEnGtZ
1w97aj5CZ+FgY3SujmLp3IrmRHMVK31IDBQEUVZifg2qhMQXUfWQRboHed9xS4Zr/cI7G+YiVDSH
VpUz7AG9C7OocIoHHjp6nmcywu0LYH1O36uGizmVSlP3zYhsBs2/d5XwMia9VmyVsrasLKZUVXnW
SJFaO3Qw+22T31Xg9NXVrVhubeqQ8gK+EOujOb8VWQbiqLUQhQP4u0AjeuvNVPYzDemcCtps9V5x
BB+sLRxB3ZO4IGNlwVocWT5y4ycwTiNuJRHbJdflj41IaCVU/WBv4QjGWmcVGRoLsbMVKdDuiA/F
KQu0cKasFb4ZVZ5doEey3w+36tPnxldt42qGKhKaKNRlQ29elS1y5ZhZPFjBGzLna8CQsdtCNK5E
lrj+/2tmWVpxWWUk2QTktWqQ2xb3I8pU6Kgk5g+igTaEpuzu83Gt3SAfLC4igRwA6S5nb/lD8s26
ZVcjag5OUIX2reOVX8A9vEmQtQIqQvLrbJSLjVPpCsTSLEzmLEWiBsA1gn0ESnCA+gLGdvFG9PSg
bXWmrNwjH6wuto/sGxP0IUgcCQ3Pu5oHI1G8z2dza/kWl4ZNhdMMw4AToTw5MQ1KtQiUrPKtwgws
qDR+bm39uJ/N48J5ZS3rjVh/y07l4HGhgfB6NAdC7OD0B/f+ihP7MH8LJzZy1RhTp0biJhoaL7tp
vflpkPvDT/YN3cnook8CbWt7roTGH4wuLoNh0pnVCmntzHsJFRlwjeL9M+vIDHezloyYq6nKnu3I
jf2yMbsroeIH04vUAGfSEBPHYo47GTZPtV9fiq/FaTpqII2b45yUetntlgdYKcp/PByzJzq7fvPO
bW3p4HDMKUf9NOunzs8uvICCrSBndUXnbAOIHJG2Xb4COnAas1yrrV1igzp+oKdBZt8NI9no8l+B
aWNIZ3YW511X4yIuZuc5c4L0aG/PkbZ133r+zOc/8C+zz1rEbh/sLU46m8UBkQEAPTMgQBaSKgQ0
0TNDHiiiD5/vkpXG/Y9jWxz5CsayZD4VUn3SCa99opth0+rgMDZAH1fugUoK8e+9Mzhh1+dPzVCf
+kq/T8sSjCwzG5unuykqg7xzQmaCfB3tRKWBNljGTYRdar/xk1ed1NlqLLwG0Ya0r2Nco8VwL9Ih
VIZsx/SHovpVpVvphHllP1uJhc9gkKqFJPt8Zd9aR3OHlfD1S/d2VsWMr7YSCFvbeeErtFF1lHwu
PsTxvW58p/XJ1TegT5tbeeEUrFJx2prSGHT9+R306HtodwUdWpevdMDP7zjod0Yot255+tW762zN
Fk5B46Zt1jUKBNCYQWOF4dffR6jNgbU2pHvFo0fy5fN9ver80L8BXBCamfDHRy+U6Iro0hZXS1rF
XqE/2EMVCOeUlluh8erI3uuXy7Yf2lY8SXTEH23FDtzWI3OTjnt1E76bWOLVmsK282IukcbIs1Ko
pOLaMkMgzbO7uflaf/l86lbov+ESzuwtQirktQXY7dSZ8khHJawt8Vztd2asnjRuf7Xc+imx668I
gEDwYSHr2zaTZ6V1YLTqC7I+W+NfPRZnP2fhfQHWGyxaYSnHwld4GZLmhbru1g793ec6NjaLaSiO
qqI/cuFzk0xWvdowPE57rzoYQCuT1hO+shsjGm5CHudv++hXPlqbd9XZJUl51YzQak6j+BLzle6n
vZoAWaIe85c561FEWwXi388DDCJdhCq78zbGjwYNMjbCcIaZf1TDzV+AaaKys6BuAUGkGeTKNvbQ
73HPR3uLRZNZZQ7ZqCZRh7zvTCqmyS9lNOPzmBtBWQfpBtDncd+pAdzYqlL8fkN8NL5YyxSYQZs3
6PnTexIY6nVp28EY39e561Hr6fOR/r47P9parGTVxRPRIYi9M+KLyQqN4tnYKqGtxMkfbSxuPN4P
MdftkexQ6EDbgH7fgM0mrsWeN81VqrgXJTRDANgxA6IWEQhgQV4C3/6/DXRxFZpVZtuTUvOITfYV
kK1hYQ03LHF/fW5mvgl+OxlnG3XhuBtCR4gE9Umk9fXejultmzc/hDkBPcfiS81APx7P9F3aQS76
c8tbR2RxNeZT2pTmNMLjDemDI1Dqy/k+H51DMhgbx+P3S+Pjgi6uQ5aMVapNVrxz1AqpKcMGolyU
9//TeJZAgzaDSqTamCxS9SqkULIqASDTbrNis8lmPsyfrJm7uDBijbhZNTRkJ2/7UN+J62mftUjj
znmbavS30AYrGb4P0+cunIvdGWmhTAYwazP1qm88uNTjB81vIBb+1nALcshm99YjZaPWs+W9N1Zv
qd+diESTLpIbu1GeRA7k5uBsbMUtCwunojjdNHV2l0QKf9SrxkN/xed7YyUO/DiFS5dSQnCjgCDM
ThFBF5j0Tckxxmt4bC/m5nwoU4Wfm9w42O7Cf4wkS6yRYM9nQxYWWLE2fzQbEVAtCVL3S2WdGPn2
ucnNUS6cCYEGlpaqShIBq9iGztF5nhkIOu+Pe+f/H1sTWG2AviBStwwHUyqYUSA82QXGJV4/gXxM
3a+zyls5k3kkoRWweMaQutE8x1vS8usX33+tLyPFvAGVx2Th1h3t3BM1yhlT4yn1dSKPhG446vU9
+m5rcejTqSY9cNQx3l6V71ZHXY4bXnL9an23sDjmjsjUjChVGqXTd3VwHifrRLn1uLFH1p3Xu5VF
sNCiiCILTYvRXe5EKfor5c1cFWmguIle9o0hrWRHcO7myvTMh4K8xeLcSbOmY50YuN4EcgnK5ZwE
6uugPDj7fwNVgjHQK0DbEwaBy/oY9IkRwus5Woh3PdrtWrBukWlrPKu74N3E8pLJ0WFNme7yCNK2
Vy40XiCkcdX+NFtAUIZgViSp6e7zFVvdFmCOAJwIWBPrrUftLHZ2C7BLT7UF5ygvuTjp8UVn/GPG
mnni3k0sJi6RDJ2rjgYTLbIb9FZOd5+PYXXawOAFfC+4WNEs83FlDKYg2OjsMuqaW5epvtuZGysz
u9Pf7uQzC4srJBvwyOkmmwPa1R4T7TsvOr+GClk+kg1L6+Ep6BkUbGoVLm/hZfkwwc9KkUQzH4SN
t4zCnmtAXeOTRD01V58/n7tNe4tAbWpxrtwJXl1G/DAeoLgepoe/mNe3C2yrdwho3hzQQWBw9pKq
JLXAKjQpeAiDxmaEtgiD7G+ELBeI+dFLxStf2W+9X9bW7tzk/PnZDs8g8D40nZNEeuYceH+FHvaQ
y2ex1SG2QqaO5pCzsS1WzlIrrRxaExK8x2k3BcYD/zm/1og3dpBCnfPxwsaTbfLRNg0l1s1X6erk
OoYObAiEnW3gOT6OtFM7iAsRA5CUC730kFBIoMmXR+Z3SwdJKAu2EWxbJpeoBhrb9ajE+lyOF4FD
wln7B7D2GbVh+kwBCDfeOiDzaV6exbNRLlEOdV9n00DULGoCA30E+n5meoROzBUKjUA4bFLArl1p
5/YWF6dVZVk5tSnc1wwKnMDVx3z7YeZBNObxNWIjtFu91c4NzhNwtmGbZJxKZldAiuyNI0Acx+mK
HeYy+/bbfvX0n9taOLa4d5Wud8Be6e5nNpga/LZ/W0s3Mwmbu2VxX+sTKUfHwsisy78YWvZzsdYE
Q0vsUZD5bvP5bG2WxeEHlUFcWxMszlVpI8x2ev11FpCfG7aqiA2Pm9tza7ssvECMLh+ry2GxP1pH
qV5z9A7UkJAWxm0X/UFjy9YIF/67GkGkpnLu7syk7Hyjta87QQNFVlHeOjun6w4gS7mXQ3yh1W0w
9eLLaFtfEoc2W4WdtaTf+V5auJ9KTEaaMuwlesEP5sXf+9YCUm9zljdG/eaLz84IFZVmsaSZbc07
SQXZDrBOM9fPHzLvbJ3KNxDdmcWWYurq2eLMm6T/Z3SNZ+3TzQaiTVsLl+MKxoZcQ+H/n3uAeXt8
4k3fIJFnwypJBc6cnKUR4SWYpQfQ+0xoVVNUL66U0otxp/itqbX+RtixFneebZY3rdczu4k9pqMt
aBrVDeOh5TSNH5tO4U2trflTq7p+kiRpmKnFUdb1DdOsykt79b5MxG1qmvnNOHDi2Sw5fP7D1mLJ
89+1cFFVarGu53iIUfE16w9JZ3qfG9hyudrCJU1Z0ce5gIW/CLj+drnzVvqDC3rDHb0pL5/Ns9QL
acfcITtRBxIvZ/eUhMxXReBGDhzuVl5ia1kX3oiWMkvmGg5aHk+OCY52eVfmNNyYwg1Ps+wayTlR
E3e+tf65p5md1m/nAzl+BTAftKcsz0duFfXU6oRBdUwLNLOMLPOqpBxpqsPUFX4/vQyd2DgcKzjk
N+JFA0EyOmN+402L8zqD3PjEIsAd5NdmUtyTqY2RO5KXXskRaJl25nGNPuMfR2Garldm9WVvld+c
CnhIM4OiV6GLQ4//iSY58StTNmGuuA64gbJLVkoa4uS7HrjuXjfWZnXDWYoDHIGquJa+iChKogr0
L5lZJEGYiy6pMjIO8V6NBBo5AmO/hZBYPa9n5hbnVWmyRG9t5GWzjp+4M1wVtbXfGNLqdjuzsTix
yiClykGxuDtLM/znBG3nQ9f9w5m1RQAxFE1e4U3+/9M/nFlbHtiENgDSYbmsyzmxhvfCg+GRSxLN
Uo/uVogw//bfTtOZtUWIIMssZ1oMtDDZQ1IvGO+rnyOeSpAc2jtBIf0cZMB4BP5BILh6jt8t/8a4
rQ/6IGyc4zYcA/oEpdcafrDz6H39QPAX8piOCqxiE7nklwRR/Od7aN6Gnwz8N3CNCqK+zpIAhkA+
UfnWsmsxbLbYbxw9Y/78zNdzOjE3pkhYzhQl1Hl7qbgPM8NEJ/7kpbKxmsYcpJ3ZmxQQkpI5I5aa
+UM1gopY7XZpbj4qurpDl+mGW9yaw4VnGdV8GBW1KaNBeQJpsVexXxzQ6s8XaqVeD997tlEWDoUP
yWTCx5Jd3T3q6UOa/8oNHgyS+0NaeK5z08THhn4daOubVqS2XYQ+18eNH7G+knD/aOI2nN/IFrOp
bceKtfCdEYUm+n6GdzS/8r/6uEFC/s8FZOZBv9tb7Jyi7epKcRoelQV57NVsb5bG68aY1pfv3cZi
tyg9c7Jyru2a1mHmA8Xx796EbYWX14fRrw8S1frtJ+Dcs/b70Xu3u9g2uDBlZQvUt/Ssv5fUSYLa
HWPPVdIKTCH2haJMX+TQ39S8SnyibFIOrt9Q7/YXG0pttDLNRvg8mWTCS5uKeiwTeyvpwrEYrgxE
uVoHBfHSBIWX1t9ZTeYrE6Ag0F+4rlW5EeCuPy7O1npxmwlhlmarIwX38XFh7P/gwb8194u7TNdZ
alQGkouTPhyswgjA3+bV2qvKof/V7Iz6lCuRY6obY1x3TO9TvrjUbEaSSRsqVG6a63p4pvb1KJKw
Uo5sUzlr/qrPdtfiRiumHI1cGSrseO6DbgtJv2+zojjaNvlbOWK8nZMNI7vZ3tmrGwvUyLoCSkQH
CuEf3a+tS9MUYMiL7FKDMKJ5iI00/PzQznvht9G9m1im91reGZUlUGBxWtT5hqu4+VK3+XU9VVtQ
uo3BvO3as7uksWZmvkxPoplyYZb/aIzCcyBzPfq4lMHzFVja81ZqeMvowu3F0N0sQZZHdoYpvE57
roYf/2L+IKgGkj+sE6L5j0vUxJMxuTODYMymZ6vIWi83m5vKqeur3BrR+/y5udUEm6toiLyB0wNF
52JLxBrTucKw8efiQfZN3Zu21xJQgMhA80DN2f9I42DD5lp0fGZzWSZtFG4Nud4CnFQ+JXUVjPLG
LfQgSS6ypvRZKjxG9qq4KAGH3TA9T99ye56bnn/a2aaRuRylPUqyS8HHhLiOhRpQs5H2xQIjUyb/
FV8BHjbvE7zUZzYkAPgTK+NdkumgRZD0Uh/wFvt8XGs35bmRxa5hUpt4W6LbzCj0p5rLHU9qgPlr
918U5s7tzMfjbPrSiVipKOGd2/ZFS0+C/XOVh3m2TNMATyoCmbe+zzMDE5QDEEnhcVHoxDfAKjRt
VbVXwzV3ZpGD+rgGlqfFFlAHJSdaETO8c7Udacd93xeBMBW0hymWyjxtyrMAeMrQZbE8VJmDcBhU
spmHwr556NOU3tvg69nYmasrCKoaQGaROgAp/8eZrVXcP+2AkidNhCeVXY1XORcb79I174VitGrh
Px1sEIvAwo1JLwrThXMuHxvH9ux4CzmzPox3C4tQQYKO1CHTXDoDILVMo7HeOUq35UC2xrEIEmIj
13KzYDQq6v8EhsTxVI/uXL+cbpCn+gP8zNq1fT53iwiBtSJ1YsfKIiWhZVSQ9LIE3jAD40ThJDtd
p3yn1Oq/2hXv07nwzmNeNcakIK1rWNVz313opthPsXX43HtsTOeS8KRTGatJjVdZbCueMtwj7Pnc
wGqGAo1vc/lWB3XLMv0WM6NWJJhwcMvIGtSmc4uYXUQFMArjFSTIt7TxVrfhu73liHjDC5DGIwpp
isqL9RcT9HEi3XC663fnmZXFmR1iwGFAGZdEIDqekxPFz7lBoQ10dOGj23S7g3ctuDqbxjdZ3zPv
KHWFuHo7dw8wfpWNV1ID6Yn+Wprj7vMFWwuHzw0t7hNLksaB/ijF627vpl86JnydZwddRrmpbezx
1d13Novz52eDqlNoQqqE0ogVjceqyqPjVp5jy8TC7xld5yiigXOtlcuKqV5Jt2i3t3a4vnB82iTy
FII7ScSy41zDl1czC4vVHCHqdPh3kfz5Ai08YNkPWtnMB0pJdkOCbFT8L/qocRWfrcvC4XUGAxEd
iImiOWU+F5X/Bmb9SXkOYBUs82+R2Zm5hatzjV7vKpBc7DrFkVfFICY/a91jymgCgYZ+8IQVNzXg
6wUyjx3exV3WPMbAVwRmUzmBJkrwAlX9EI6xdlRVHZLEoniyEmDezRQ6r3b2VambR+DiD33sCM9k
1U2K4E93hkuHlo5fo6gV2hRCI0pyksLBR8yaPDR431Zq+otZNj6uFcOzFBIIm4HBpDUMLx77B6Wk
vVc36q+KV+At69yXrOoGv2sUKHo5lQfiof7QW+SVMOOOQitmZOwXU2r0QoJpyqN1f1cayo3elKfM
vLFY6uUea4xHAeELUDsOr5kUu0rtDqAiV/xi4NdNT6JaF7sYzM2+VNF4zgHgGN2Ke7l0ci9lyQXJ
i53K7PvJ7m+TWL3vLTf2iGiuTY0Y/qRmsZcPKOGxrEj8QS2llxaqZ7rpKzK8AKZON3Gf555b65MH
fvNfydjcqGj582ceprgn+1RlCIh0Aq1Hi2fHEa0FIMg4VYp4NNXxaFs9HhE2ABYVkCUxL45Flhwz
9r2Nm1AFSM+rY8WJBp7fDxDODoY6Q8O+XWJOU1TcnQb5unhACSVxd3rTKl4pu/Zg5oOLUSA0tMpD
n7NXY7RkAEKQnzgHzxCgfdAJ6MSr6gY6vLdZnIoLsNcdJJkUjzMaxF37pTHFZa85YJIshhMYRjNv
cOqnVKvvwV1z6WhuREd1Xwr3VdO7C57oXmMZ4aC399PIoNSZ8T0cSmBX+UNvcE8pGCglKm3fDup+
Upsmqsl0LXM1yLoW8YFJoPidv06ZOPZZdkEMBWB6tBKoFT0kCnLYqXUgTDy1Tr4z++HeTeijm/In
Ay8iVVdq3yHqgz4MQU6sRy0bnywdXWJGo7chWCNzv8vroMVWLppZqw5E70YP5nZd4LQY/Kuauyfa
63mYuvY3NyvqwKX9Pk6KLBwnMDCAiTg5MKPT/b5owaYsxyxkKWdhXI9b75QVRwyKSQj7QHN9plBZ
uK3RJSUpS9RwR0qYByd2rxXt9398d32wsfBbNSjykzyzk6gQX1PaehPJgspSvVH7ZYu7z229PRYW
XuuDsYXXstRGMSm6baL0V37VHYwr5XYmbM525h3Sd7vkSHyodJYHAXGmMhj26Y/Pf8BKoHNuf9nw
n7CsBxbaotGUAAHatT+hxHeZtCL43Mza9fbBziLUcTKlbpWe00hR3q63mSnGCf74elsJdD6Y0z7G
BDHj8MaZTSN4xi7TfT66h9a4TGxj//nA1jekDUywa4LQZxmYqonm1rGF9XNkcVda7MWU9tf/ycQy
FiVTz1pd5VVUUr9WhF/ZW81z65vgv4NY0gmmKAmjXxndbNL2tfKHgcrDFL98PootG4sVoSro7IHJ
xZNr1CGPdJCl7pNxYzXWImqs+/tIFnEnElECNG95CjizDHFJzQwB6lUfyMDCxPlJwDYSGqrzdkR+
P8LvNuctchZ/TqnFcZmj7bfRrRM4Se4cB8IUKSueW2r/wCX6miVoAGf198KEkFWnq5egX3nW7LL0
WCFvJ8e+dvQMWEKNUK+0SCQJHu+ArArPyIovpiC4S1idRrRkVtg7aernTgZtHyhVWTqchqCXsm0v
ZSegYtXrQW/xu5xaP6rSutd6sB0bCkOcEUeJZQ2+lHBmkEg9ZGZ/Yyn9TjOK6lBMg5eaUgdcGu6n
suhT0ovvfds9uBpBb6NlvZoi+zkWfRUYLoQt3di6k0QfImjxMa8uKnDxFC3zqebuiNNk1xnPfuoW
5QEQLk2I95v0uh5hFZpj7sHylnpDh8SZYp3igfpa3XS+1RP9QnQOvaCjiQx2Sm/R8dn9kkm3B1Gi
hfZR9eskQUSnY/Sc/dAr8qpm7n5syqescjzXQCe0jc9rMJZrfVA49XdVSyNoFd6rtEUffHo99iBz
aNmuZQDotXXqO655Qi88JMYkB10+NIHbO2PMwzJTr7UxvyjTClAM46FU8bjVC+orlKAdMkcrZMnS
oLXqu1ylX0ZCGt+ozVB0TaBlykuSGRQ55e40jsjS23yP0sRFVTNfyRwvVtobp1Y93uvAdDvjTpDR
8oRIgthJT1ORfql6+chqI3RoFuqkr3Z53AadAl1UYaLbu7B+lHX8jTUQGCnIXjpyxD94FCsANsZO
ZGbZfpoAHyXps5ubuVeV6avdiRNoQg9CTAis0j2h1V0cqy+GSaog5fFjjlZgQfvHatL92M2+ZWN3
1bL41Mv+ViTGRU7lD8OYjk0ztoFkMEnjuyG2Ox/hkB/3w7DL7PKqJcW1ZslD2YJsnHb+NKgHETPU
Ytq7FMAGL9O0CLJrF33e3Yy8T7xSVwI3pZdqTy7saYjaiZwU074yuBWRMQ+y0Q66rr0ws+I20c0f
Mo1dtAHZX3NmMM8caQzwYXU0rQ70KklIre46Bf8vJWCqQt9h3DujFzfVVyUtvpWTI3yHgb0nK0uf
5m7r9Y18iFmaQ6bF2LOxA4TZba8Bies8PqE3PFcCpXEP+pD7rLJj3wRey0d/Xkhqju8a69QbKdsX
mRLYCFgJ5ZdaDrKQKcUXjfumFrdNiVFIDp1Rs0danAzaLqnLsDXBuqurJz6gmbjkkJ9DVN2pbeDK
EmsBlsfAzWwo6xj5pYaWsqCe9AtFN+ixsZPy2qzoj0nNDW8qHdfTKtDnMvvQoi/YTyx2QFO0hvxF
fa035FrP6c6adOG5poH3Djg/IQNhCPdUmEj2qnZzN9rJha3oRzOJo6ZpQ33ipwHYNJ+phmcY6IHS
q2KXu8ZVXfevCYtxGDLtQgx4a0HH0zOo8SrMLmQyH3wz7R4Isx7zlD3bMvthjXIPOK7wSrU61Gpx
aCigbgO3o9Fp/VJvfGjovTiNigPRqhCtILY3TYn0YsJ/8Wq60+oUD9U2/mH1w7Hq+kOqO4dWlgfa
gBZApPZTlut3BoLZnrA+sCR8P15+u7RM6Mkda/gPpYma3H2CfvFln6k/XJKE8N1XRSeOU9GgX6if
IqCrolIZsJtrP08SfyqLK1Ra7gUBaYRZHDSGboymDPISiymNvPJYD+q1WMtCDTgaj+axG2hSeTGN
8lsFb8pUOwdsy+UeJX3g1DZIGvL0WsmnW40PM6qAX6UlVOCV5Ket5/vJIV7S0cITThYN1RBwYewJ
Tmg9xSEp2J6ildim1TFWywDP2yek1eGL6B6cwHWQ0+FoOhOOVI2yroapUvR034J40M/y7Jjr8Kct
hjZU6QlB2a7UxDdouE+BCfaQoE21y0HkD05ihKjf/7RroXi5MobWRI5a5gaEmSKwOv2BYVqoW+9j
KemhHrS7lJU/yZShMVAKxR9i8qglhe1ZzRBYyoh3eYb6Gqg/jkWac5+mBSTULHk3tAziT0LLT6SD
YknVpKpXSLPfKUapeFgEcMxVEjcQMRVfy5V8J2P7K7qZfyU2CJSgVtUEaqc8dKSMzNiGkG/lpKEb
G5HtNkGnK+w0lv2lSyBP5fAOrtviT1UiT1ky3To0/W6o3SU6rb4V2nC0exsXTzOqYSJ1JxT5dCgV
s9hpusgCJ3Xyi6qST7wS96Cgv2uRvM015bJQ6NdOw9erVRIoyN7l7RAiK3qpEdVzW/LTHbML23Cf
CosE6dReAFvqG0MtPamaF4kFqqmS4+RqDqgu9Duwf3mTGR+agiElYWWB1M0g1mR5aXJIbip5fMVV
GVaiDCcyXKqKFRUsCVyb7cbSOqUaeAKLNFRGQJTLAVy3FLkGMC+wHai9QDwBJQAbbGK3sjXn+UtD
oxfHcjCCeEQ9xuDozFYF36tKfETn04GU1kU7FqAVsceo01sk2fAIC9u2LfzMam4LVj5M0kFXpFrq
B1BF64HmsNBpnesYZKJouJnMr+7khh3jlxPJdzw1H4q2wUGjXwQOXev2EbOHPefxJS5ZFGG18blx
a+dAijGPemX2AcYAMGSJ0ILKq6GHWIXbtL8cgx4gwafuWFW88srci5R86xFggdPimCnD3kyNH6OB
BlmCLArHqoxaFRTA7jmZCd2otkuiymnltVMo7TF2EALpmbVXDIV7TWbcDgMlxxQuxteEXvuNbt92
TUxDjmFRR84V46Dspcd4euRCfCmZ62t6G9T6eFuUctdz7RRDkGuEUrLQQaNgWeFgpMEA5oQCV6ym
cPBJDQ768LsIxBwvTsFntAKEOnQ+/tRiNRw7GvS0OBiJ4Qu3PMRpGjaGvh+LZ6fQcrgdih9u/ewU
dqMSOJER3ZxceTUszU9Y/31CwTDux6vEgkvTSx3hDIVQmvJtzNSXseEYsqy+EtXYx6mKZExcXtqT
dZciJMlVdkGHLvH1CirBPeIpE3kVmZXghi+mV1zFe8XOHwt1CMggdolTPJQ1kPFdFUJN7lDbGtrH
lRIWSg7+o2LcV6N9gIhf7FsJkX7SY5Hwdb4wa2TErB58Rfo+S42LkQof2JUvneD3g0x/FKP71UK7
YMdU+Bv7SznWrxCjSw5UirAo0ALkTi99DFowrievbYfSFPTIomR2/k1957bQHIibI3XTK8LVS6qM
j2XRIUrITnqu4ULjJ4htIUtTj0MAsbraB8q0fwT3/o8xMaCxaHbSPvC8P3QSZakJaRfJ7uq2RgYq
DnCz/x9pV7IdN45lv4jngCQ4YMs5BoVGS7Y2PJJsE5znCV/fl87OdIiODnZlLWpTmSkEQODh4b07
AFA01j8UitIQjXcxKcEsG1A5zGbT7ugYATqb7xpkd9KcnlBvPHThFPAGznZx4+X48O3MkOrl2GRp
riEAMhQF9WFPG9HYLUvvtGbuUb+CNUullZnVEXGLnEUN+gYMR71rhSvSzCcx9ICgqWNJQBdMUmjl
XDeg5ls+Rm0bIJl3c1V+NtNOcpXEbODhqOGQolLZ1ChDlWbywEvljpYqVjntXTaaT0jbvQhyUZST
2CqK2ZHn+Nbg6uCA3GYrKPSVuXhUUBAvYgnIpjoYW0l1lVrYpaIe9LY7mXIZqIP6UBRlIMkg/kCi
pTTUx4yOXk/0h0bRb5O4cUDncDUVVY45tWP4D1ojR46Hb1kqqUNwZVFVPAmmwYeXKhD+ZDHI57m8
i3IhXHTWfuh4K1vmjJ6DLPO7jIa+WdMhUJPBB8H2uZe6H0aUwbBwlu3aSLFwQ3tXdPBmoSK2lEmB
h5QAJ7XadyIMqpzaldp8kdL2DhpmQag0WIGOB3rc4v/UM/jRyo6pcIF7Yn6CdjS8EpEgNlGrIoPR
ZmuMWFCq5WuBPA96w8NhTgxX0kIw9KBwL7rxeyzpNwopRRCr8VHT+YwsK4VrSt96yGGsWjLsuhxm
C4HmQy1Sn8CEWZSDS2ZccQnQ6GG/0+voqBfag6g6V43bpRp8pJWood6c9Dh24TdDjwyLmvoOrfHn
sByxSTvw5VIBPIFu+oQjozWN5CbS6Z3WK++KBN/gglndBMnpqBUekQrYWqvKG5PGwChgxSvVo9Wo
yaHj0ckMh2Osih/g9EInjtWvKAOjKjxlD2ODLIUbSM7GgR8QR/dhW7oMddKOzzCoHZMEpI8J1WF+
bKp833TJC8v7l7yaPWjAUpzQ1CIFuVsq8ClHAUQVePMQtXeMurgtSs0LWbqDZPixoeRFk6SnLhpd
+B4deFVAsq6r8VOL/hX75MdYaCc6lKCZTN07FHyOpiGfQlx0g5xUFmVpYpm58rXG92Tx9BKW7AYP
WrfTklsly/YpMT90tabWkBSZ2+nGW1aIVwmf6DSnKNrPOUtsJO67cA5hMmRk32Zo6blTTk6UJXcV
omSetz4VBTgumUApIobzkF5KL4KZN41sBnMR7mAfFVqVXCVWw5v3vp1OdFIciG+e2sJwAC9ILJaN
6AzqKv4VLXzihvI1q5sdJ9o9LSnEOpNce0eFPkGZFq9RgexgMNrvY4KnN1STg7ZEtZ4apqOiD1wb
tLSNDv3hER0INYGSIunxfOHczhMVQVvqjR3vk9se/j9WodennJUF/BHwTQXBD6vE4wC7deTB+TGt
VWxXZroxT2ZLaYzvWC57KhrsX2U8aka9j2Ei5EbN+F7VvYv8/xC2036C8PcsGm6NjKte2tCvuRwd
mgIJVcV+pgWLHJNXDZ4YkUem5H2WtIUwtCQRE7dQ+dhJY4woARi+DMUBi8jhA4ASPw0YuFntGI92
En6H4O/NmBAoY8pPqJP3tqmo44eAE4SFhPy5M9ERguBigqdgpNgVJK3DsTvVevw6hHPnkGqo7EFo
8K1KMmmn99Uj6cbW7nKlPrVaP8BEtUCKkRSzjY171CuYh+ussKH8k1sqcLWTSIKI6G9FE/spM4HN
FE4+50e4mGLlzBsFYnFMRns+Mw7TqO7Kqt3B/9FH9ccTU/8Cqr4lUyRYDJr4Bn+bFDm2qUg0u5pH
rwR1Qx3G+xqLFfa6W5rlToKzSar2dilJdiKMyGprnUBEQHU0RXciBb0LeK4e23I6dbT4nmbN8xDH
zpQ3j5TUTo33I6HphxT1CPjKs+jEU1/BF5iBXCybHh6jL8qYPqLlhUZA8o3meMLFo/ZooHFBa3QH
uL5rVYAFObT+NOkOW3EXM37A6b6NVJFbHFoAthGRPSLrjtLwUPNwr4EpopX4/rlhcT6dRG6iwzWY
e12LgqgRNpplLuCA+xy2ua3S3mjxeAvz6NpSwvwYF+n3pNHdGMqHlSm99TpwYbxyNEKsKVpyaxny
rjM9jkN1P0e9TUbdSgTzE1bd9HkedIBcp23p9H3/OOBNTg24HyeSI4XzrTJ3xMpz1epF5wyKGciM
e3NdnEb8RazuFCSpfChD6VUjUtAy4tfm9FVhsVWx/JBF3EZe5GdMPuF/bjKwd6BiPanojujU2EOa
nbqMuQYezlYaSe/hFD+CuAWw5eSROTxpXfqy/AFTRRVPRSCLc3LTjs2+4Epjl3LqQYHwbggn5M3w
6yCIFXMlo0klqTbLlNyPuz6y03l86+TxPe3NJ10r9zKvTiGAyFaCYokDPyyYxtaoFyLl59YAf140
JsVPOsIFuamCsY4+YhP/dkxzFA/ULrTGKZccGYipkzlXod202U+jBKpSgQslTfEGh0lFVkG/O8Pe
HCr60kShsAre5BZDX+XAdcktwZi3wgFq30P7kvdGcqhiOUVxJDrxubuRkz6DsS8Y/AokSxzcXje9
BGcuJb2VJ7CHh+ZYoY8F21+n6A1XVVPDUWMZVV+N/Qg7EiErQN8zz+7mLEOVu+t9vJUFXjN8cOM2
NvZq3eN5C51V0S/yauhjcR00RCbvl+ZYNCJnBpSyhpenpWe9C3XPnRKLlypGwZPeddO8axvplWgt
NK8NYxcn5imp2S1RJbQQgYGMpj0kTL7jv70rmvrboBdfSk1zMiS0kbk8uBrdrme208sUgm4tmmmo
LT6DW+FmSh3QnKIeqeKxwUpAzfIHqcqgThNKvgpbbI5yFpyxnyNIdc6c/yiiGEUw+Cn2ujiMOO7T
jL7eiCa3ADxSz5Af9kn+zOP0zphQryy7By0XNkthjTjEuyLXnSrTnyYdAMcWLyGFtRBeY+Io2syP
JsWVkuJ7FZlf6uVdQlB/qyrtkGTqeyTUuwmFwK7EljaMuw6/HaWyQBHASRbNjTqHwPyhe1flTyXj
z52i4mEOsxlZd4WJ1Imk94OAmm4X3mpp98zT3Es1Yevl/NQTjlJgZZaOSYzCltvwtpNwDqjqlkr0
UKGWYalhExDddOZyzlDKM76KYtJtg5mHiBV3aHg6RMsDudJ88O9mq5SIPxeRx8B2o3r4LPdQXkd9
7V6L8TiTlOK+VOTcKZCINPn8XSvmV7yJ3lCXFL4O4S8YaaE+OEKrZy7JS5gqD6ogh66MetQ5dPTV
mTiUKShcphAHmqFNrKTxU6QaT0bUIPXChyj1/iYZlMKSSrIztOgeztS3bUQTW8vTW1LEX2gTv2Kz
uw0uqMHITgk+UzY2z4TXjSVq3QB+LH/Twwlt76L82g4Vt00gcJOqONRmY6tRddBj7nVVdhNmZB9x
SJenSm8JpgdRhIdWnT6ko7Y35+WVJ+WwkynnH1ST72YcbIkJ1DxNbmscqQIsxeHFgpecIZsn3pZ7
DqEHIBxQFpqYDehxiijce1yqgkFlQU/MrzrLXA4W4zRCpaGsph9MFv6AZ9dOrmFnEo1fi7bbJ6r0
UU/iFi9UiH9B86+QjdiJUJ+xOhRhEgJgsV4DIVefaFifSkYe6g4+ZW3jNUN3VHSohDaojsFtHJHb
mnniiAFvtSQt3wpOOstIKo9rLWjqxI+bdg8RWqeoI7vQml0egZFVTq4h3WdhdN+Xyk3WSqc6Np0W
dxWX4UWull8mw7T6CPVplgZ6R49ofttJP7wlqM3ZUzqimW6gXIzg1nPALUTu5CR9M9Nhr1H8bNnc
F1mBWlj6LE1R0KDioE45rlETiJABjYtSdXRlPpRN6jVsAScqi4qAUt1BBQ5t9SIBQbm056JzJSUe
3LajTlbUvQXRqBMMfG5HQe97dboJFdyebfS1NeSXmdeAoA63g8ETe8C3QAsjP2lG+kjhVgT9T8ka
JRHgveChefNVZiFa69VwktL6Te/NW7mt30bcFjlpbaEseO5Re+YDmjrZ/I3zyM7rFhK0knQXp/qP
ET7kVhLlJzFqKIRUHpW156wu70phvKvY2bI27XCLPo1h+r3UK3ss+sHS0zZx1Ib5fdQ4XDUPPFao
1ZXhR5QWAEYgH9FMFFyFWu2jOQ2aSn/AFsE/icObJkEdceSzlyYp3l9K+VhH6QEKTSi7woncoB/Z
nDC7q1FYMeBzBhZecj+SArGNTC+Sln4XlbIrYoJ8GQVnJQYMqGG6g4x1tMUke2aq3xaZdFruCtuY
kZkjBO5aHTjESks1a85p40iFseuU9KGTqnsm8QPEM0GBayL1IKfFEzHa25rnx6RAQTvIaIXNML6j
wP4tbKX7OY4kWzbFMZ9lH73kl4jUH4oSo/oOSHEJjHGY71CL3ae9TnDipwNKTgFgxZDmaWxg+qy5
O6HWaQNl9Aj0yD5OqqACwNSak/wQRYbAa6VW3LIb76omvK3q5HYIk0eNo5HcyaVddg2zCi2t3bnu
K1eqYgopF/moz3OAshKeaHJ4J4U90pgCly9Nj6bZv1V5Y1qqVD3w2eSWppg/FQQGuzW12u1ixUaz
97mfzGqnS+EdraufgownddJvlYbauj4dFFFCf5+mAReyI3iyi4rxppLT3STDfEzrUXhHT4Y6bbFX
B6m0iKhfJIKySYkW5FAgd5M4O0wSiJVZVVowIZUsdBnZnVp0H6hhHyn9CGNbHb/rg49LZ2gfeR7u
hxC4A6BtnXgs9waXoYGtmz8IuimuIvepPRva7PZ5h2K4PA5HWo7IR4uRPOSNNNh1IWff4ZPbPTZZ
jwqbZMa20VfwfuwTnOFkMgMaoqSlIWDMVj1S9a4QQHcI3VaTbHqb8dC7kxrkvWYYoVNby56iKYHB
RqCp9dIbzbAMYknbKa26m/s8mOI6svoePqBaG72g/LTjI6tt0agHUzLQYZSZxu7ruu6cqSyqk6mL
8h4IyGpfqsMcLCSeu9TMfyYhULOt5iRhSx06Ve1Xoqk4z3jN8y/90KeuJvBecoxemHj2hS8gek8B
2m+6YwDU5EhG8VGn7ReCBLBShj7gdPCgHAwVnrE9hka5Y9AHdMqUIoeecLSjYfSIElo9rdxBRi26
63vF56KRHI1mMBGjQL32XX+HDgrgdzoiBmRFZ7STccTrCJBBPsO9WOi91XEdHVNYV1kpQ7sl/alx
9Oz+O3zCCuLZjzwioPhzPxrj2orU+JuKuGmbWrEBjd1AjKyBnkUJt6fOxEB9gbI2np/orF+fyv8B
tvmNSFihpEAdn3BHASU1I4WPCrzQWlvnjyNEu0NPJDcC6W3fPY75raK9XR97+dPXwBAr8BTgbWo/
8Db2GxMPekT3W2ZWX2Ioblg0lH9odNiSeF8gHddGXCGoyqTB4TAAj0EFOog0qDRyp6ncjwkCVJ2v
VPt/I890DjJZE7tpr8QIM2UFdU/9tesliCHDQdXGg8NHRzO6aWIknTP4vIM6ogaM4g3gNPGhVcgG
uf0SpgbYfqBs4cFK4B7yGXmioBWtDjGmbvb5rk3H+7BR3MZoNzBil8BUv4eBgebnYSaZxPPA0tLn
I/cIDziZPc6+5qjCXN88l47G+UArkNg8daExtKiPIDt0NdwCLc82luzCEOeg5PW3k+K0nSgHzFqf
7qX6Y06+Xp/CZXbQbxjymnaPaAqh1ImWYP3PrvImW/IhetXvoGP7IO1zJ64c/eH6kBcsID4Brdck
/HrSRD0a4SIXpnlgYBSo5L1Ee/1O+MRj+86eD6oNobJbdowdCDYdYk/fIlMu53p1ChcnP5Uq1ISf
39olsjUjqSZjzTFtKNEdx5v8hjEHOCjjFfbuLn3B1D3dVfZl5W5xb5dtfm3sFXQ+ZSh+VToSZpII
CPmgeRMpTpU/S1RY8PnV2sxh+kYUv/ydF5aZSQH8+8OosmspUC/AS/gtcn8ISnA7nkC/ze2/6LfQ
FtsW6rhw3rHIv8dcIc1mdA66OM5iXy+kPVKvG4BIHICTt9g2yzlbLahJFAWyfuYCaVyDGmfS5cgd
lOVjhr7YRfsIyQX09ZLDfNAL5/r2veDGBKew36Ot8Y05glbNqon7ixvT8D1LvUVfC4awzhAg015o
+mTZw5vQvUtx7XzgVbhphlDkOcfA1A99LvlI3yCgzJidWfWu2bNd+BbiAbzb2q+X+PCfZqx8Dqim
WvSloQnuj7bsTTt0JHbzLfPFzRiwLUTk8reufEt1hYjM8g46QxwivIOnetpRBFH6voh70gUPKTkz
f7r+OS8cRlNTDKqZBEwtuO58nlvd6EkOB1zuN70WGFQ6FT1sZswx3E8RLCC0wR0kCcCHUNnaR5d2
7fnIqzAgGlQ2+gIj813o5+4UhIG2V2BbNFpbuiCXcaZns1xlWDHIxxDuBU3xL0WDzEEH439lhxd2
yxZr/GJWdTbcKqsyWaEA545gw/IvlaTjIkbZI/NlYD27eN44/hdC+Tl2es0klXsWg1sRVX6BFl0z
A7CZPqKRcxLo1OQZguumG/zlFO43qn91HpSG93I0kOJXvGkbO/OGAMcQdQ4f+L0Ehnr9lub9pbN/
TiRYHYtaZH2XKgCIm5UKFf9HPFqFqJF0bOCDL4TsT4u5CtlGilpJOAD2HIoZdVhAnvKHpGT29UO3
Ncrq0MEEJJ0igM/8hrz0wCriXeawcPffDbI6X0XXh9APwMNFa/Z1l1pm/CEBvXZ9kMvf5Z+nyzp9
AmKjYLmBQbKRf2GSfDdprVvT0YkVGFVdH+viqYLWjaFCikZV1qExRQGsjHWAxatRhw/vKQkBYgg9
Qy6cpvauj3XxC52NtdoHeVJEmqonMeh9qCDJUX5PJfElD+Ob6+NszWm1EwjltdnXPd5fTeLWMlTj
9NuBfBF43xtbxISLgeJsTqsNYTSh1tMaaYIB1IMRnRR+S/sPLUXekN92k3t9ZhdvTXRw/vlcq5g7
0jZquwbDLTdZ7nKP9kELmVMzAAfL2Phel/I7MPx/j7YKuXMbD5M+Fsi1auDtpRLVYhi5e4wmL8Py
am9IvuvgXG9PjHG77cfvLFHd0UDDptX9jpANW9yLB+Ps96zeeqqUdo2k4U0v0fcOaJVMfoqoX2o/
rq/yxev79zDr95EoEzYoYDTAhYYQlGyU92FgEHGNGbX7pkdPVbyXffNcRsbj9ZEvfl+dQEkattg4
ktrq+4JcOYCENCJzcJasqLanQJyWRGwMNjOw5bits6LzsVZf16iKrlVg4uKz+JUI81bTC6Dq5rdJ
hvs5JB/8egIcG0Yydly1DjWzF01GU637BXvYyre3fszq05KyzUY0NypUD0QBHJz0bYz1t+ureyn+
nE1YX73hB9LGfAaUzq/kDn0Av6ap3yXv1wfZ+oTr1KElUzyM7H9T+WnX2ktiW+/Mw/YnvKR9DtG0
f7aLvkoaDLksJDNCscAo0LqV+HubDXA3G0odxeT5SIz+i0SGw1gODnroEtSI1UYNAOsTNjdKO0b3
pJFGJ5P7yRWT4cOKEuGfzv8mbJ3/zlWmUclRosOX6K/nzX+2JpcC8vlQq0tGUmuJSBJUM6Ap5gMe
YWfdz0KDQVHZWwjW7mZM3hpw2XVn1CcwROIwN5LSD9HjmUe0oVGsliGsqwFsBBBVEImt8unWRl5d
OlU4ykyZscVk6b3KIovnd6J/2tjHy965Eh7WNNOsDaNpzrCQS0VFrvdAAzgGZA0BhS2cwu+2BNgv
RgAZVTzEPVlR1o+mqJDaIi7B8ALewiLVA3jLG7nO1girZSN61iiTQHCVeQjJbobWxEYh9lLmAVWY
f+awCt9FAs4Glg2bT8m8TrzQ7B3MKdycvoEq9PUPtDWbVfhuIsLabIkzavQFfiwWmVXn+ggXqxK/
a5EaWx3bPioUuRMIL+DIozKATnGJbjBEYoYD596Sd5ReHD4xp9wIGJcu+vOBl7mfnanBABxx4Fnp
g6DixniXzKCTaMMEllHrXZ/kxbN0Vj9eHV/UBlS1aDBUO0W7wXjtmLmveLzxBLoYJM5GWW29nA9l
HE8YxQCKsiQJoKWGC5riqaeaw81xB57g9Xld3h6/6+KrrWjUCpurlFYgNbtVWxwTGm68kS8WAM6/
0moHdrSeqNHoFYpWiztia2eV0x1aFFa6E/ArwLy/XJ/TxW8FV2HAABXTZOurlSbo5hMJc5prVDQn
zdLr25Q0dONkbQ2zRMaz3adUVAtL8Ab9pK890XybCw4+pPRfjrI6XFqtjWj2ktgvFNA/i/7rMAUm
o1tn+FJFaHFH/nvNVkcJLfxK7jPsPKTve9M8GLiNgOPEDfVYh3RXycLqJGlnzLkdTRt78OIxPht7
dbYqrsNUo0H8CHVPDdFybblToAdLwMv473bG6nwBqFM0Y4nUrsi/mRGAXspzLTbaJluzWZ2oLKMS
L5cWEAEVz7iVBpRotWe5Ihuf7NLz4/yLrY7VVLccomtYtVYOjH5XdQmStB/zfN8lX2nOg0L2ri/e
1sRWubdcTy1nsI70ufoBmT30e48sPCXJltbTxSCIirq+1EQN6Fd8PlecyiwBgBWhFmIeU/RKihzI
EQI7gV02oEQ5f78+r2Vr/5HBKAgJMLLTNX3t6TTXc5uqIx7Laf6Sx1+a8uH63/+lw3ltgNWXMgXX
QpXLaLp08C1tiR4sq6i00s9IS21ognw1RenOLH/rxsHfGPzyV/s9u9VqTqhDqrDHhJWDq4Me+aHs
qU1UXNNg/r4AP2bn0btigW+7NfDliPL3wMa6FUobnpRxjcRjqUEIWFdVUJjHePQo7fimTN3F0XSK
aI9GjIGa+udNo+V5BqFPjPa7T7C8iM0DTFw3LumLcV9HG0thi7jfr/vuLO5XczXMFcOKqnN+383i
ADDKycy2lCYu35tn46xCcqLBjprMSoUpCSRWslPb+Y24Hx1wlZz50P6X01qt4JjqJdQZMa18Dgrt
jbE7KX+/vhkvnrSzGS179Wzl6NSLuhvwBoKBcDyPziBvua9f/DaGBk9vJsPsay2xmhlgWIZAZeEa
A9+hIF3r5WDiKkm9pea6MdJaWDWFMjggMFiuiUDqKTIA41EG453kYiPsXt4Hv+ekLVv/bNUg0EK5
qSF/Wly8kD9ZKR5ZgwX8kQ9m9eOWScjFch64JX+vobbKawjouUQW/zseONp2fN/ehM4AaR1+aGzI
kP+bbXE24CrFmWdQM5IWNyYqCmqGXV6mG/f+xY13NsLqKLE5rA1pyTB4eM/M3IPG79ZXWlbljyB/
NsTq+PQShEo5AMi/GjMLlg7ebq1TwT0P3m6w09syPbw4JVNDe8lUobSlrRYNImBznskMlbDmPkxA
X57HjUW7XKI6G2K1aiI1koEY1QIXOovgk9vs56Ceneux4SISCz10VQcyAsd3fe0XQ82rdIbXJfWj
wAggTmyPbD/ZgGT6QCv/mxbN2XDrVro05CCIkyH2y9YAaPB1AumfsvuNSf15LTEim6rGDKA9dEpW
Z1fNUp610YRcxnxsUWXS2tGuweSj6ve0eymi+2J6yvEE0obUuj70n/vj88irU5waZaZQJeZoTXpq
Kz9W4VZe82cEhHqwYRoq2Biglq7FfQlUBmJhco46qQ5g9clEqaTKNkolFzYhRkF4Izp2hkbXpe6o
g5qHCboNzhUo6b8AAH9f7Jul7ktf63ysVaIGagb4aFmygDkmZ6k/TsFSk/1/ldUvrt7ZvFZ5WQl2
LFgO2V/AEW2wU9caACGGpOlJuL9auYkPwtr1TSH/mVt/Ws11bbtolSIEm732pdw8RYq+a3rysWSn
Nu8RdRWIJNgZ+Fs2VBEc8L6PUzPfK72+byfoFZGu9ERNqqCY4htdAxcHRGCxFQg2vsL6+c5nkoPz
A4zWX82NBfKxfHGwjQEh2FiPS2PpGnqosgkY/B8exV0fF4VSttU/u2s6zLfgd/w/qvB/JuKMnA+1
Sn4WCqtMO7A7SnU/5+1dmh5TEgVxunXZXTwy5yOtXqDJANJXrQN0+fc2/ru18G9y4c+TWp0YnkOr
DB7FFarapsO1YEQ3OK02KkiXjsr5fFZHRWs0ULbasEZ9IPdiCSj4ynyBfen1vfDrnff5Bv80l7W/
M+eYSBICl2fq5cFsB2HVdXJs1UNZV7ZBQUHloWrTjIF4lOx62u+0TCshAiLuIvME/wzQbtQDal0O
HWZnbn4g2T3kKQuShfoUQjRg+DAUbrNwtJmOTY1T3mtJ0ECxE4JTVD5SMdvaBGIT9IlywsG/MJ0x
Um7g7dDIb0Yf3oPcdtebg1fkWAn+Ra2PeLEWDfRqNHBpdLBrwe1t/QjGfGWC+NWZe+hVWIYMbji7
LebOWhQyZynxStXwOgDGs2TyQAOxFFBcKijSNFwcZqN1taQ86QYcg8bvXUGhjrJIBQ2uIhQ3FJnb
8twGS9nSlcaVGHxzIUATjfI+iYU15g8Uej1j7PIEVBF9P7VDDq+B2cn06KSSoGlbuKr0YAAxRJoc
CxkP/3l17vPXXN28WUE1phe4/8IJQjOtAFMVxuDyvBVRl27gtV2zume1BhIJJcU4oFyCRkhMF8Tq
V13rDh1USS0Spw+0pR4X2RGUkdfre1ZejvK10VdZoFz1sgxF5wgpWrMrlVvZitxFxG9yUeZvv00w
3AxhUeQxx9wC0lx4l3xe4SUDOXuXpOVEwPORar9vLGWvemqAst3BABYpfZLd1OMbeI1LGc1ZGGCr
DJskxqQQAsjEHI12xDoLvPjry7k1wipElzzpy1HGjHTiJxS890bZyMoutGI/L9oqNoMdBVGWAQ3s
uPiYQAdtwdPvXWMhsZaQqHAygcMA8Qk4rkG4t3mFrItTaUc9+jZrX3qoVbR8YwdfnDTKGAz4XLwj
1g8JJF8NRJ1Z7TeT13Q1t2SFf7++rhcD+NkQy0842ykTqcxmkPCQmNgbi8FuhmeX3mwUnLbmsdoe
bTE0ad1FaHSR6rFq9RtJ2UIfXN7yZxNZbZCIljHUyvQaN2sIgXN7IVD8o5mZ4pm3VWu6fJefjbja
L1mZtWJAgfwX4vc/a4lvfaXVXZ6pgkEpBF9JluWXyGBHESqTNdH/nFeAI3A2pdV1PnCiUnDZIDjL
INZOwh224AbG/lKaezbEOs3l4EuyLgQus1LVnwPUxIRoHllM3DmCKJ1WvI5jtRGdtr7UOm1toQ/R
GVAcOqtALkjlEKlk+28Sot8ruMZzsHbqoZ6CL6WQ+SkpOoj1prd5Xm2Ew4uXy9kwq8sFAJ+27OHW
5VfSfFd1ha/3kKse/dg4QsN745NtHF99FSOGqeZqE+WVr5rRrZL0+xzXyvUwtDXEKkIYKZRnsxzJ
PhkgqMENx4Sa6n83xCpAkE4ClRbsWn/IJ7grpNNDK8Xe9TEu9Ns/HaA15MKEdlbXGdjd9c8kh1Of
eMo8ZHAVhIus7C3/Jv9UnMY37lDY2Bh5+eJ/pBtnO2IVIgREI0maYeMtHpa1QB0yt40v4Lba0Axe
SoPgxF4fUtnahKtogRqvCCHkBnuM1jxAqgb6fzXENUM59+qwAPJZgUH1HKLYm01f2dgHBmAuGXQl
VL3+6DT6gUvcllQD3Omc/+SLSEPO8skqmRpEIWRZx1g5VRG4rebEXkkzd25ZI/8dR7qxN/6Iryo1
KDWguQzDMUgYrnBlqtrpkNoW4IZNj7L2ZrSd1apfri/Xn1W01SCrtFcGIzfRmZz/arbjqgVmIHRg
1bPLgrg/SI65Mak/M9DVgKv810TrdiJQdcZrPT2RZ7Ww2hOU55zMAhvlKd0Jt/amyN72YV+O0qe9
uBp42atnSQWP2kJJga/EY2dvitCJu85b7LJYX3xsLOofgWM11Co20SIe27IyC3/yZE8+ziftPfVH
r9AtcsSuB2/a2gJcK39cYasxV8Eq1xZaeiqAoALVJ8UbFJ6YlvIlcbqX4XaEiC3sb8j3hWoEXO1N
si9upKfxkD5C/uAmeyWxt9Uf2lqEVWgz0kkrjaJsfEFVR4J4GuRNNw771glZJTuqlimhkHnhUypZ
xTzZugJBE7YxytZEVkFMTadBMgyYDedwIEM6ek9T4+vGjlk237XNuYpacdWrSSim4lcNq/kWvzYH
eEGgXwNm3zs4GhuBeflz//dwEGj6fBbiPsRzHgoZv2rnatAFo8cDEmz1dK+vnLauZkMuKZcgt1j6
BV2ELF6m+f76uv3p8bDseqYoRCMQ2UP3//NEoOYC5NNESr/7OtuqJz8p4JuV1a9Eu3Lh7SCsN/0D
Eqy7pWctJdYWfehyPDv7BauzLtf9BD5fvixlt/tav4Ps4sWBXh2jyYYuqwvdRWpBVa6rrT64Pnv5
0v7XdaKBtqhD0YYs//wspJG8oz1vIYCm+MUOvD7hFd4UfEB160ERHrjTbmFv8rP+KIGqwLAzFZsG
lmFEXy/5OIFGWaba3yVQ8LOC6f4vht1mgf3CscBY+mJ1RFVG1pSVIdPDPIHjr59ag9MIT3VEoOw6
N4HOvM3d0N5CCP6Zlf+a3e8R/4e079qN3Oi6fSICzOGWuZPUypq5ISYy58yn/1f1fMdil+gu20eA
YQwEaLPCDrXDWpR7kmsp6KUBqyNm9P+9n/4keJlvNdoj6dAIIAirmqorOuZcKcOSDb3a8HEOQHSs
Lge61aOMixvYnb88EkM9Pwm/YpflgUVaK2mxlK0x5kWuBTVDk7oNFHBM1wK05il8bGww/Lit1yEl
w50UJz8ae9XM7gDa/AtYexbj7m5+hQxCSYyCXDT4+u5qdRwuKEmmyETNXvna7dI951SO+oRsNyap
Y1exb0uUWBKpUIcDkP0gCJA4W0BL8oMH0voR+5JN9ly2wWy6X75jKOW+ccqTahP+tnvBaU66ZXyp
bOAnY+wYc9fgfmQrFW2QL2ey2g3q2tWDnI1agW+T7rMd2Gps4KHKuoVUnINIBblQU3EmUFP4otl4
sf2vlRqszALKe5phwJYA0Ii6ioaaGH1dAQW1BphcGD2XijVznNPPAJ1La7/oAOP8NQr3+cjyfLQN
oyVTt1HrJQ32ZEwRK2W5JVpRaMcOSkfAy7IFS1JN0aws4FWyfBND7qUJa2U7R6Wquakqcy9E1XPP
JaVtSKGwk/qKcdMvHeZrZ4uZXdClGiB1VoCjIknUCkFux+VgLUgvw7OcqR2qc/9b3Q8/ke92fzRO
9E3ZYz5CdMHn5xE3BWztL91L5N2+/5/ayqjvoOePUAyZWm4IM08XcvB7xZw1JoiZyhjgiYhY920g
g5wjP9cG+IOy5htDPLnC9DYYqgSEdWRaNPiQa4VX9TIER02ZevJD/Ki5i88j3aybqGncRw7LLdOv
QLLWtTBK1xNRr7hgxK0yylPKS35m7IYE6Wbgl6G/fXd7aZ8Ny7UwSnljPs3DBF2HngDwoQ5cGK3q
Jq3SPd0Ws7kmuFxZwCCK/GmSoWy0QBK1IfWS4BTyz5m0A6WZ0nzXAcJ+W9Jn3cCCVpKo0H3SY7EU
MEjplWBeOMVRzdtoiMmO7Qh43tuiPqVIMcILHwAXQKIYXqItT12pdQ6WHLyPLBC9oF+pBlRA9kYC
0uLhH1i6z7sIeWA4kwxFA0yhRn6/0nujU4D2y0Fe6wju+FtzhYPhGC+AzvX0neTxdmnD0v3iGZUX
ektBHkysgMhLmIgVdYMysJNepIBkxghsloI7p2ldPtfcKM/M29t56XpZaxkthzI2pVCqKRyd4Y4W
d0+av9T9/Kq9d7vFFRDR8N9IClq2pT0WukPa59tkDU7kD858nO7K+9a//T1E3N9/jkE/NIa07FC9
yHVX9oAF6Ay+4AHd898/NK52F40s14eqgsSrk7keCEyARUFbELDER4ZOfLqof3ZWU8HLgIyWSMOw
yICXn4YESwEjT57bklvYpReeRrD5AOzPVd3/wiRKLs2HSEoPefgNGcweuttwACLidEccGFnUz0+I
y859iKDUQdG4MuuNCijVD+1r2ljA9UMk1JnA5MdT2uV9CZyXZvl2+1rQFpPeS0ob0lJSJl3Hwia1
0M0SI5pmy2proBWdlkFpQisANpxTsLIBkx1x0YRm0xgamgU7wJyJABaNS1br5afQ+iITnaRI2oGT
B51p1D2sOjGWk0iD9oHCQv1dufmpwN1X901lgixsByYPS3alPedVe8mqFrPdDRhqYQU3n1+l5FhX
H0IOYGXlyhkDLVOsq+5imNp77iyH8MCfYoezOlN/is/NXttrr/k996+HGa7lEjO4ktvrrVqhaUh1
m4i/r7P0MIy7KERVKAsZ+ihtWtTVEinlUPi5EPuZA8WTxVvoIgCr0Ulx00fObL3UE46SX6MLtbPB
+Ygc8IvhjK7sogMhtgOUnGNgB5rtEWQ0YHO6Fw/cjnkGdMDz5zIAVQj2XkQ3GnUB81KQm0FQVZd0
ooEIyQ1s9ajeR37u9v7y5bZGfX64Xk78L2kXKr3Vzgd6bsQg7FLdKhxto9dfZDT0WfMCTN909iah
/j0BOx5cSe0ThhWPZc9/v/0FmzptfHwAZYNlgEvEEzH1RSSbvQFw+uXfRtJkRwUkejCGKvGSQOc7
Jk6a2xoA64BylGaLb2VfD1p/yJdXjUd+Jeo7ED2NiSkJFdBloeYRd6515Q0I2g3YuNRHGSQgfESI
T0DTV3cvbRbeBWFyVIBllevcIzDPH8Ec5jZJef73u7P+dOq2xuCmBUcYsLKMGBTU2a4aWETaW/qw
lkBZclC/GWGvwfak6ZMh1ViP6PPZ8+1lbF6ztRTKcmN0oZ9SI9Rc6R7wmk7tzed8h+4Nm82ovgG+
dn3clAIV4EnJObXSYEBrdIxa6T7IzKwwgwfeASg2AMEqPz/Wu3DE4ym0hNP0IgONeHd7yUQKHcII
PB5vpMNdkOl8VwvmjYWv4KtEcd9KiY1/mkl6DwxzO1l0W8kbwCKzppZZQin7vUQ9yO8kbDNpbpb8
GNUDpCI8lo3aaC8hW/yxOMpet03B8xwoTGCjmh3QXoHzOH4ltrM7kNmb4H3cEYJAc3Eyh12S2Yyp
1uIprZCyfpLFCEYLLBAoTAJ2/0G3O7PcFZCWeaykE2tXKRXpwlqQlC7SXX7f7eI9CAQ9squsoJe5
LEpJ4rLMaiGq0TCHkFt97eGPZLM+ym5nib7BhLDamMC4PkWy7pXtj3thnGsu0VySSKwCkx+OmQvS
Ci8NzBYU568caE2ZQYZIopkbmkG/6MNeDGR+gE0jl0fz+V9h5YIJqzPBWWLrbnqfXdIZhi3s2kPx
UqDH6x+kzkje4NZXUH5HRJlUN0BS4iY7xVUOkf0j3eH9vWfpyudS6cX7/KUrOvXMV2Y1F4wpI7oy
OhEytYmr2gNCudwN3ZIxXUVu/q1VUZHkKHQln2KgzJ2ivgc3gfQ+1+hfi4QM/KjVl9sm7m8s7cfS
KHMDOqYQHMXYQ/RQCK5qxU4Kehev3je73ovc4uD1NuYqUlM+Jg/o+3wImSlIhm7qlCUKMylNqxiW
iN/HfrrvfGFPSlLKjrFU1nWhTE6bcIFg6DA5ymS8LEZ/zIRfPdjeQBg3WROYOzmhd2dVuR/L6l4H
+lIKbkQliZweMNI5D6SxJQcpbX0XdyhLDGMN2Kn/5mQ/joOyU4MINsguhysvjoE3eonLATcRHEGP
HdtWbT2TViZYp2yVMUSTSnA4XcNXvcWWX7L3CQTPskOi6Gy2Rndx4uwfmI/Np+daMmW1yoXrFrVF
AI9o6HkQQdNgFnboyDb/o6ut4g58Knb1i6XGmxkSmUdWGeTDaOGnx1AqIwB4qdppKDskO5Tn7cR+
jtymtfrEHN6Cn2piTokV+JqnoEUFpLAH8C9ygJYN3/STcP4Zg7UjZKRttmI3jNAJyISRwRgaEUPT
63psgIYFls1dh0ajiQNjEhMDmCWF0nI0jWLMPIIUDunmMPuhE55DhbEU8kdow6UC+hysbyilfRrL
alHSUdNcVFzQBjlL9kuYc4aELXcHHFxDE5BNU+RPZU/kqju1xDAMCljhY3Yu3HiPpsCdgCpk5/Vv
zQvrzmysSZbx7MCrHhzlCJew5pV/BY1lqigBXnIaDyNQSAa4bopftw3TlnuRZWBNiyR3AL57SumN
eUo5LoA6FEftXXbAuOrEojnawNv1Eotj+JetTbwSR+l9qYG+SRMRM0j3nABQWNQ6PczoP+Np/Aw6
wuaOHRdtBQxXMimNr0VhzgQt1OGqmyMizbvqKdhVqDkGO7wXrfR5dANTtPMnkBH5RP2Dx5q1bnJW
1P1cf8MlIl6dZaY3ndp3peaC48jBjAbATLW7wTI80DqdWF58y7FeSaOCk0DSy5Sr4dUA6P9NeRoP
IL51AcX7zKfm+ILahCWDbdWc0c7dW+DH9Buv/44aAuNubRj5q8+gLnDUpiCCTxGQkpJn5Vbn5h4D
Fla8mxxSR59tQLSRviSGs2Xd6cuFWG12GhSZ2PSIK/iH+A5MySe0/4FuBf1/ZMaVGXezzpYycHOp
R0Ha4E4v9y0IADzQ0iBEKyWLR+Sduqwi06VidusuUTFLKYC7XQVSPF5pCnoTQB1ho5rsRnZ8KGze
aR+GM6oZGHQgddx6L/mlZ1ikrDnuxvsiNTNnfkLegvMIEmuBYFk+iEdou8c4fnLLbn0nFfNEPWgz
akVQ3SjuTU4G1O3XSn+Y5NoSlAdlyJCBBXdK4dXt023Jm4bzw6ZdmjVX558HmJBKS7ydsylyhgBU
CUy8iu2rjYBNQO1I+TSRh2EolPQlnDl5axVncKLvc6/2Or9ztL2AZsIa1oQ/MPd0w5lCpT7kUntq
NIskjSNUSn4odrJV2MKbvuvfBQvAvla0/ydPnc/dTiL6YFYyKRcxDMBFmnLIlJ7Ac4qMZxaZkR22
ly6OxTcc8Wm0JWv5lZ1gz77EzBvPWjTlNNCNE49VD3PWp/s6+RkHL5nOyCATH/D5rn7sK+UjFn3J
63yUVJeTfgYYwRol1whQpR7PGeCf09RsBMYl/RtX+JdIutF2MpSsl4pLJnmyhx0H/CeMRXEYrcUE
Wm4+dSdWTmnz0qqo7JBEJnAnqEXKQhGjNRJ2sVLjU5uLuan1/C9Fab/n4AUrA1Zb0+fuUHJzPgTS
S1TqsJ6qDFrC7yd0/JCmLcUH+eoL+Ip2pCQYW3VshsfLM89TzuCYscVH3q/u8OTgTZZj2LQLq8+h
3CLPh5UmzBye0rVmJV1p6RwLB4tcxU/3aCWCcnl8yvFK38M2c+2MTL9SLd4sLAT3KD4thWwXigZW
5Jk1Rr/xbr/aaOrd3rdqFPBSgZNVpMoKwNYCPjqA3oP5tgaP1G3zupWNvZJGOTx5muQAJLokmBFc
tI3uG788cnviWqx/3TNKXSHK2S1djXepiJUNrg5XRhqaOY9dymWohkHZVblIOH0IQaaT1JObTAY4
1ASr4N9FAY4x/U/R4OqWUBYVzO3FGCm4Ja1T7bqz9n04GNaMXCtgTDlmjmMr3Xp1XpT9xDNiNIoa
56XdE4CeHpSDLkqSu+pRsXg/bW0wzkLzegt7bIVPrIDlUysSCihX8im7k4VaNDQt9E72dLTBAWnM
yfc6epKcCeXJwZd3aFr1+CMeACG+ZPTB7vqltwJn+vflkNWHwAZCe1eBAS9Gc6ajrdpVjG89rusE
mi+Gbmz6qr+OVvrUE1CmYwK+PWLy2jvpDbMNAAnxSCYdZb8WbXTdr9ln7fC2RmqkIRmPUx3jp9cL
K6KgTgwBUklGuzmTJAqaSo7ygZ353DKiisDjx0BHkEZXw/JxqKoyQSarEF7VLrHa7P32Fm7tIPhX
VPA340enu295NQ2DecEhSQbnBsl3TsstqXq8LWTL36+FUHY6m3MB/PLYsGTX7QrcQckz9uxKx+ZT
ZC2HMsyRiEkeLoHLHa3RaR+JJAxFWPVZ9tlHs7lzQNtGI4CIVi2e0rNW0kCWvCBOAjd0YqtZ8QoK
4QOIchntG1tykAZBIxPe6oBVoW5bDmL3ehbRDR2OvdUshiXqiVlngnn7jDYmyFRZI2x3iiSiZ5me
+ZWWrK00CXE8ybEnvTkcQanr6WCukd9Jp1biGOfhP6XqrsRS7q0fMZU/w1DAOs9OtOPQ3V/t8Kby
p//B1Ff+7PLoVwn3uh3HpvHYOIqXniWHP3DPvM+Cutre7o9tIL9fWS1OCcE9bjQoV2ngZuaAxaf+
qIMvtzebJYRygH0YdeA7rwO3V6bImsfgJS75AUg50+62oC37sT5U6vKgSa6ds2FW3VkBfWcM9klW
wZ61FMrdYXw8TxJ0pLlxBgbbcBnMNF2+pmr1cHslm+HteimUvsViVvXtiLbLJgdswjRYyjK5Smj4
KGXbnWyMpnxhPQRejqA03blEgR9zYNExNupXRag4OyrAn2WEr5kGqmVwnpqgbFRAX58dFhDXAxLR
H1qQpc8duuZQWO+C2CniGMyZ/evttTBOhR5FVlCfUGQVbUt8V9lheQwBKv//J4EKvsV64sAyBq0q
xdkH6WVecs5tCZvGdnUe9MCxnIA+uiH2Qrgf7NAXMHumHhU0V6aA+GY2r5OLSof6a2mUaQfbx7SU
XBugdGPyIKpFE2nuILvmSY/dfnR1M/Lbc39mV0CZ66QMFLkoRVYWpH4d3wk2adbXn1vExchDHxRG
zEQu8a1lUtYnBEW4vIyViuAt9gu3g6ck+UJWhWwzhFlvJ2WAooKrlbmClSP4gSLBX76vfGmv+pWn
Mi4K6+QoEwQm9UZu5wQnZ9zHdW4CTGNXqjowGN+WpmB4MYY1UilrpPRR2HNgi3Xj5SQ3rzk45Vkg
cVuV/7XHonu+EgPdSYWCRlRSiY/9UbU4K7YaXEpHcmZfGgF2w1jWBkbXlXOmO79KjBDJiwBlI+dV
3olOa5UnlG3JRAuIGUwy8cmjggXEndq/regMY6VRpkSJ22gCOgMaKvTlrtTGI9/CdN6WsfloWd1H
Tbz2uk2WtdNCumBbp89MAgiuZqZ41zsgW7enN+kA7mfOUU5krLwKMS1i7Kq75K79ya4eS2RBn3RQ
NAxeEtGGL9LhfR6OUwWGFdLyILjJF8XnHuVz/gDs0MR2NTTKeilKtfL74oBa65BBaUgvS3iv3pVu
eJ9Yh2hXv93en81rvfok6lpLWjAGBlJNLv7zG2GxKoTpM1ibb4vZVFUJPwhr4YAup7SKfWrA22I2
BnXiiHfl5j7Mf8ya34ZflZYlafNSrSRR9kfWyiRQAwTPWW+lRm0KJQtVZ9tuSxg4QMIYJcpP9VZw
l0d4wQE+/Gl0ZEs6RE+GgzFNu3tkl73I9366MythlJOQ5iowuIlX3RqAyq0xmHz4tMiGXxaMMIi5
LMpDZHqV64uIFswB0EAmmbFJUb9XSL0Fw6/2f8kI4a7/tYvUQQHxDPhYf8Tp+z9Pt3b3D55um0q3
kkN5iUbTpIYrBzi+EzmtfN98l7z5mO3ZDzdh08nKvAjMGswqodP/2tgsPJKv2YQ5DcXUPTHDvLdp
oICDvLN04EOAYGsO2qrO/GDF7xFimyf18baebWajtdUXUOauBjV8Bfujuuqp/03YFkf5znAI/QG4
yUuXs6UvDQu6dVPlVjKpCEqZg7Jt5xJJt0J8j1p5JxklC596sxaqqTK6qNAlDJ2jjxHM9W3TIl8h
9OY4o8+owrByL5kS0Dlc6SHcN5g8hZ9E18V4EN/SN97PrOXn7e0VN7URI7cG2j8k8OnSOhKKIteL
IDWTvenYO4odvxZQSSd3Zit9BHixYzjhLtiFu/Ko7EmKIHgSfqeJiWQRCxN6+6xXH0NpkDGFmaoM
KEZnaPQZdnhZgwxNupOf1Hf+mNvRwyhY3ciw5NsB3koqdRDAYS1TUIegA2ZPaqTBLj6SEmSMkiwz
Nt+8WStZlHcSl1FIex6y+L1WmsuOdO12prAXvHLXIecZM5Oc5C9+MrcridRbsJ0lOQwAre32Q+hq
2sPc/orCHAi651QT4UxmRg6ZsUJ6kBQoxCCzx4PKzdFtuSSSnease8ISQRmlwmiToBkazRXVFi39
PErGtfzrtmJcckU39u3iXFYOfo4ERK8dFAMD2ZkZ7MlcNGaB/DkxKz/DhFPhAHi4OWV7Fo6BxNDJ
S1S9Eo3OBCnrePS7yXzq1vr8JIeZX6ji3TijGyvsWqvN62OxBLg5Y/ckRo1mpkrcPUlB4Adaveuz
1sWEz+vCY2I9nx4GQ/qpdaCVMvSfypScszj4vWSYpZ/nfdJykykNICGGj8TsYW5idKx2QAzjwn12
jpTUw7lpO9EMG3W2q5L/fXunt7MVHzf0YhVWyw14lAG0FDe0s3VUAWKneyM9s7yTOtP3qkPtEU3Q
DpwMYln9MXVRirvTdslOQpdAfM9Kam0n91afQ1nEMG86rhnmP5lRxTXc6Yj2sxhvWQLhvrzC9i2n
ymOmyhmKevmu1TakasgNXIxGPFK5B/KB28t3rWqJDpAALNk2ToDOeBF9LTnHKAOzWu42n2o6r8iA
qwCGBgiVrz29AIwedCPB9qovA4iGkM0jz/cUfUiabvVndm1gK4JeCyRavlpvlAGLEUAvmmt01jRO
pi7d8cFgogrijHps375km+q8lkadapU0c6tnkNY6utd/a86yU1uB/cfDzjvt92WunolksNmjsJZL
ubQo4/M5U2FGZhQkSPiEXd0ZJZoVQqf5Hh+Jg+/vs0fRz17qM9peLNbF2prCw3j5x8lS/k1PipDT
ZzwgSH+gYLce90N0yH0unpaD8WiQUvdCUv9IaaDaJpmtk7xELyygjU8D96Tatv4OyvfleBRPObGo
0a7a5X64r5zulWw7y4AyD5vyeWhLL9HADVXi8BD1ekt9KH2MGdkpKl7FGzLjeJXPrmizU2DkGtFe
Q+d1QwLeOl6ZdDetPERKAoeLqaMhtsalNAVw8M4Ri6dj+0wBG4/2SF37DOsu9GrSC4WkuZOb3813
aWiih+Eg8abhcKfAz5/zY3Df72QM8rU+oMgxj6TZZWMyw/MtX3UZQAMWuyChR/tai+doEuVSIAEN
2vYyszgTanvV5r6ONjJLqB2Tt1Z1Cpzb+rz1LlmLpdRqkgytQrVPd5fytPToNKsfcmEwx8lNVcWv
ck/DE+W2SNZKKTXq65LPtFjFpRIHydel3Gkx/GDMfe8qPc96u25aRzLY9799pZQlk9ErKNTKHy+k
vibAZEkfSKy4AAmHoGLwNgjnXe7n7UVuhuDrjaVUJwn5utNayCXg58UX0gvTHDqAj8BMPYE9ilki
ZpwkTSRRZQKoJDgYZq58yFXUGCoVjQA/OkxX5JVk5+pvfmItkrG5l7TWyvWAdFNDg1Gqo+edNPkL
z6TJHzzmbuaCcEREkkB2iwqdoKw2OeLTPpmHj1OVqMfs0HW1OIzYXXma7WHRzFh6uX2ArO2k3LhR
JfDis4bYuO7smmvtUn4bBq/kEMPygy10j6PI4stmrYr8frWduZBmQjDAGI3SEFhqlKHjj09ZALFk
bz7tnSiqIKeSwItMJ6mEuJe5lINRH9GzRXBjjDsAdgOhu7FmnwWWvR0OraRRa0LaIzIAfkX8Nsn6
C2bhJjZn1TbJXDcnFjrgZtSpr+RRdrStKm0qaqiBiOrjEUCJhic1NncvoIE2BQkJADdTjB1itsrm
nm9fGfKnb20sZUtlfuRLZYQ2aAAfmIKzVrzVrFHDTeO5Wh5lPEuhVcZWhr2Wa1dbDrXsNuK3OmEm
/7dyY+ttpMxm28YiFzZYS1dj0p0/kTNbBkAH6n7qMp8KWyH7WhplLMUyb+q4lnFo3uhobr0P/dyJ
94M/AMmneowekbzxgjvie28f2dawkPwhGbjt1yrX1b1c8q2uuXE0DWbTddG+kBtfHca3YeYbtDQL
nl7UhSl3QWYBddDVh6A+NHmimkNsKI0ZxfqTMMasPsPtgwYiCCAIwZVCJwzrJtSjIoaFizCZ3MPK
Lclza/yIIsm9vQVEAT/f2g9BlCnttFFs1BzuOAT/Qx9+n1JGM8kGdC7iVcJQ97+lUKZUW4ya63VR
c0vSPJ875C5VgLy8G0/lSfKRDAhNsKPOLgp0T52XPxVW+n3eK8+NXfrGjqVCmyYJMEQyWOtBzsZf
ot6VmQ1KvRIXRSAZifRSXQVTtDPfLxb6Dg8Zk6dv6yTX4ihVCtM2iJDNxgaL6CYJfjb1URAmjFuy
mBA2K1prSZQaNXG0YIhz/BPMVm7shL78EjvxKd0b6Ez6A9MxOKCJe88LUzrLCHMxjcaead26U6sP
oYdhZOA5lUmIJS+R4SApbjMBZrbcswEAY0K/jak7eqyzEmIt1HrcKW25U1PQicycFdavOprWueFr
yYHPnNMYGbnNiuhaKDnp1cWpVS6UxA4xOgEjF2NYXfStRuZsCNOL1nK93cv84xhMzqCWhVWlsZ8n
3fdWLN9LrZO9tg+/xl3uGK1wP3HAfk4NwbqtzJv2jFTlCImoQbbn+hO1aSmQloD7Izmg5qzwZu7F
yH4HJuAr9pKDedPvrGmkzdNeyaQueJckQYWlAPIqmE01TSw5YOz8Zo5/vSzqZivBxI0ceMwvU7zl
g74bMAeDjFJkKm+5laLVNfGBJsYBg0Ul5dp9tGe6ig2XeJmiA26oISiwyddbqwyilIw1Ipl+X+yk
43IQ7lQUwYUTG8Bgq5pwJYu6aaHCx9Mk4RjHfWfPqEer+H9iSebyLrktSP0mPz5xGG7bR3ezndtp
ZGYvk0NwfZnr3nDOwAoXMRAJ7CG0HlLmW1+MTKlkNAMOrvFU7TB/BD4ygjoTW5rXu9XriA+InMwz
nm9f5g3DeSWY3Lu1umXlqOsxBI/Znht+SUtqqsl9oMYMpdm4vwqqtaB3uMCm0lMTUl2OYQOWDheI
L1+DNgcwusKiAdqUoQBbxjBENG/SKF+hEA5JHQA/DTCGynOoN5qFE1782zu2LUVFHgNYZYSn7nrH
2qwnsL4cpOQyYLmV1HD6TvwPTdYq4AJVYOsBrlf7NNqdG/LUtBjFRUHTUkqY2tL91+u4kkCpezSG
c6oHiuJ2RnGU4/QUSIyd2kptwUgKeAAhNsGJULWPRoVfliMDo9Hm6JBupMUnOCXQLCBkzy4mdHz1
MB/gWm4vbatKpmI0R8MBYTAbh3R9RhWwhvh2nBVk7wJPwsBMAHjOBomIf1B13niRXMmiNEjMamkR
jQtqn/4QnYeddqgtMpTT2zoGvNCK/w+EblzCK6H0JcS8UN3KQD6KU/4YVplbR/N9nMSWDhovBM+i
mTT1oxZMYH0etcO8VN8mjSSsx+I+BTwNa8M37JcmAB+UDOZjrpt+7wZaUhZ8XSU46Tz1dRWOUUbS
GBie3/AczCJL/gGsH9RAtH/QZLBxAlfCqRNAwyIKbGEcuN2Yv8wqONTasTHj/L8URK8E0bveScAt
y7FKkm8ieM9A2pASQPMve8FK/AjhdMTKwmx1NVwJpdxUqU+NYUSwBKMl7yPMKeaAek4dHTPzgHre
6xhFARirCOZZvKAwf8I42g0HoQHoDJPzoJJAgEHpcKeEaaIDyNsbl4c2B3wSENm66FeeFv/eQ2gC
4NZ0ko3+7PqTYBTGZRzjC+B8oX1JcpYP2nqUXImgtnIchzkZdCX2MswnFRwAQpQCGGuDLNtt0f+M
KgBDqnplym1y4tsARpcXalswgkegLji3bdSGBmsK2CgJWKshCTQuwZhFCRRRTjyMGvzQc1CodTkD
t3RzvWsZlBkEwWGWRYOReNMP6Z13JEyZxkcBgPpkhvsfPPRZa6IUkQNInRiMNbBHjvJ+sZGFKkwh
NPN3lcy2OmCb4syK9YjfQibQFBWztYKqIGyk2blVPZaSQQW2rvggqna2g2AkEk3UzL7xjoq2nwg5
/ngX/Kgeh1cudwT09xFco9vnudXAhc/Q8dQFmj94eag3fqFO6phLIzEO6d2CaRs73Ne2fo/awmBm
TEijzb1eiaPPVk0w0btg1k5p92OjmzkI5m6vaOP5h9ZN0AQgpaADWZyydl1elW2fgeWa4Ji13uCT
TDN7aHDTwBCeABFINQSp49pX6xlo1jrQ/gC+PHiXtPBYN2jYLzHo2rJgtLe8FNJPEkBxpA3GeJIB
45tMjL2g6jBA+gB+UUuSHtR5MlV9D//G2EGGPPpmSpIKALqEjz1+Uu18OBWFK46DlYN2NH3PcEdu
H9hWvKWt1kezx+tJFUbZhPXFv2dL3/N75IIvCPmGhcb2b+Be+EZOkGdyRW1dxrVg6u5rA8gGxTBM
oPjNccFkIkzNI39fHgE8ZYlvmcVqXt7UtrVE+vpPapPyCZYqe+JvgrhCiv+Idki89Q+GP7dCjLU4
yrKpnQwGcR3isl3oZ3Zeo4TZPEcwLgXyIofGB44wGWeq9pzdHngfVKSP4tfMak6slmHWVlNaKUZS
FhQDgp067/yhr/1YZ9zarej56hpRblKWxzIYeTUGxtLstCY6Fy15RwZreUCg3L6yrNVQqZS5mtqo
amQco65bJf9aG19uC9j0gWSckwczggzEKEpC0cmJIAQ6ZketxY1QI6xPiGWA9YDKiJe9MBOf2zfl
Qx6xCasHdcFFYtxJl0iYByVCC2RTsCcB1NpsCwDGkEb3xhp6uy0ZRIGbxyajvZvgK2FukTakfNGl
RhDPBFoJ/e3vaCD2AMd4lJxiMlmDJlvT0PAIH8IojQ8EIQa/WZJcnAP3XbUwuBhxVo/2NqszkzsQ
gYGZ9iXIzd/TXW6zgRPJuVEp9asPoAxAL3DqDDaMxMuNc6y+l9JTrDpyz5vdxLhCl6ruJ1F4iSML
KijaJ5gSRZiq3kBBCFeoydzJRtuXnVnxb+7YuHhKSS7gizEron2dz5xjIGGzoFNkAboH4GwHS9p3
sSX/F9h0DQRzIo4AiaNPMBQgupw6FTQscCWqKSPKqljr3nLMeLeDKR3EewZ/KTmsbjJaWwO17ITY
awLEba2ApJ9R3yVGLVhpGLkMPd3ylWtplN4MeqdKNTeQF+ToAE4O/duSZKFO5XHA8Dulz4FoDt8I
sBT3JbWZ8EOsxZJgaLXYOp4xuxnEIGjYLcAcAnuL/osgbQwA/S6+GbqVgb6FY9bGtlqugGb31ybT
HQV1F+sJ3j2xN4VApuSd8G6x0Vv9nALhdFBM+b6IkEiQ0EWR7EO3+ToeDAZoy1YXxdUnUAFYYKSq
kHBd4g2GOTv1Y2GDUwWdleijyM/c3niNXZaV3DKSso7BdJm0BAGV/3q3xUVotETCWy+WvuBVZoKF
A6MvLA7QrSYurOxDDOW1JxmolOqIO5XsCFFhhA7BGTGsfGBhwihbfgxMSKRBnldlge6VyI0evelN
mnhSqiJhPWGMR59SWxNTDFwr447Xc3uqKqeQCAhdPH+Lq/kkTqgeZcCICwFcY0xAtU9nW9C7R8xD
2kkz2tw07Ct+3vHCtE/C/tig2iP1IRhnJqvlKsyItdODHC/fZXFEoqcenuVO+1nkRmXikW2Gg+Fo
y7iXF2DiyMi9dLLV8IaDfkrk8wUEMrGInEybl1ZmZKIZiNJoLrXgV/USmUDcPS4aqcCGLwYHLp/R
cOfYYFQdth4Z642jbgJeMHNZjzAy0XKX8ryJh8hBXDRLNx6VOXdQoT1rk2LdNjZbpQ40omFKCGih
JIlLea9yjKJ60Dg4D8W8zKP705FMhfEn2HcMvHJoX7BIzr95jL5Njg4yTWYyaWvlRAE0sPUpoI+i
AhOx7OeireGuyQeU+xI47078VR1Ndad4zV1/Lp9QYPnZ2LXPexJrCzbTSqvcgEbZ2xEwen2rB+S5
Krjyi/RdBXhnYgYdaYNz2ieMVb9UtvGlD4EgNB5YFmBLYdbiKXvbVEteVM0Ec98l9tTh9sas4cOt
Ot1VioXqOxhQvOT08bLE0ekfky+ExAQp0icShCUm0j+ET+D21WKsiw7CNC5tiqRbAjetf0jLUQEX
7W0Bf5Pu+MgzUEat0DNJL5Iejv/rPIOanDTnDmbRmJ0fRebgh54Gb5mY6Lv2gxYdq/NRxAAMs0N2
c6WrBAT1EOlrPVDbBgmI0ukji6TZATb8HXOUlbNgalX7VXms9/tmML/OsVAvkzwQkFATEfTIHp+Z
ke6DmdgjjYY9mpQVp2pNdpcsa52UnnaYMojnGrdo1tVTHOZWU5asdjFi5egIU4GrQvZcA52cQu3l
oBtp0WlwH4gwj2Q0NrKl3IwxjooRf5c7S19uX6It/6sAcc/QQAXJA8j32v9iC7tan0CkxIO+upoj
r+HQnxG//wcp/0falW3JqWPLL2ItJgF6ZcyhMmuusv3CcpV9AIl5EvD1N/DpbmdRnKTb9wdyp4S0
tYfYERQPItV16CTKi51LewKxMgul41ZtnTZ56ozGHvr9dSOrbvTCyGIpisQjrnFIk80DUR3YSGvo
g/wXXMuzs/j4iRBl67N4F0Qs0FlafCIrzZgVGR1yR7lF8xLVNl7zl6YAjV81UObJnXZQwzaxzXR8
ASHs5nsxv0mf/4CumcBRq+anFnGc5XgXxciDwhs6Z1YWgAjcHTwnGAuA/tzKzFfSyTmtQMKM9wk9
6c/Nu6ZMKzLgjDTdj8SoGBSsKYawIgDFyVR+rac0dRD17EczOQzSoDuJ0W1405Uyz8c/sXioOR9J
NTTlLLOZQ4PngA/sqntaOi1Sge1x1c93fTYHsVI4GUSmS2THgIJ51qohD6RG7JUE/lQkVrWxqM+X
D0YQK/6qV3/WgmulNlOYSqApWEcQSdTsIk0P7bRF5PE5Qf5oZuErO4PmRTg0EEtTdTuP7zCyIhBd
KMqTFPYb2dvWkhY3XclzpvWJDn4h/aHqx1Np3UWbCk0r5c2PK1pcdSlTDUq44AH/q8RsCnXmic/M
ee8zD1C3Wa4X19AFntCtt5oMn9ND8DQhBZ4dNDA/v4jJL9LDIYQiDzUUHkx11Nsx5dSGSji32Qg6
ZEt9ve7TVhKXD+aWWeGoCLkec/TmZ1oI5aZ5bncZVN3T+63u4tohwfA/QuGZ6QpIkI8PgZFmjdEm
uOR9ipHZ4V2tHqb6J5eFTeMt3NTa5bq0tfh8YV4bnAosKpe1B07bA5hKNoKjlZAPG6eivq9o0G76
hB/KrAgdPtxiBAjWQeUuvHOLkK/Hm5A8zVn0+BYXDnm6/r0+v0GA7qAaZQGBSU1zeTqMmPSDNuBG
/90pmWnjgBne5vvfsLM8FvqUZhpIAmY74kUPPe1LciSvnQG4Qemhw+Yoz/VZ4qDfnimat0LbFdj3
h2UuJxESaWokRYX5X6pdu9YIRg6gqf5VO6FIcp7lZvTGoexu6y1aXbcFbIGBDjS46efw6eL2mWHS
Wjg0eIoAWp4rI63333SitszMB/jCjFxWYZOP1ry9LRjV293fEjNbd259Hy+WswglmppwFibGvI85
upUIWhHCz77McnV3HpmZTtk8C3b9kG6aXTwIrCsa4JxxSmdGtv42B/k+c6nDE5R6kN77+UHIdnfc
DFzWIif9YrkLH6OzigACDrt1IZW2WpRuHE9+24K8rI0dY4r9LjH2U/LUyNLGu7TmclC4BfgcoufQ
KV2YjkNBlHiQ0gBksQeLfCd1523s6qoJYiDGhQq4AjK/j4fGYlY34oD+0pDvbcUlx2LGStJfW1r4
cWWXpy244NpzO6vG6wYiFXRo54N8cVAjRTdYXYSgmZjSE/jBZbuQi12Vx8mWP10LOpFSoZ8tI1mA
5OpHS3qTF4wMchaE3MabO1MODMfyGHZ2eDt5283gtSsIShAAw0EygYxocTU0nol2ZEqGit3cc+bA
Ps48WVt3YW0Df1W1ZxuftR55GUpTWbegXSIMk4+yE9VwntP99bOxagXFNAPyYysiggpD40CaiZt7
vfoK/livjdg707YCvZWsGLCZ33aWJFJTrrSI80ZQx1SYxgav3ekpQhumqyATa4H5a+v4rciwfDS4
qBjXfWlEUatmQVfbpdsBAt+gMTrL0TO3VBy9s/U93+v7aS6lvZAgtDNXArnlsUHW9Kb7hSuOW39q
Y7OXTFOgszIbjYDjKCeV30JDkeuSq0DOayN6X7vvlgaUkoKDA0W5xY2IrKlvWwtcpGiO+dqQPlFp
ayR4fSm/TSwCpSEtMYg7gEVGBft0E0MVN09cNSbu9eO5FtNC1RhCyjrEmz8pMnbQ2ZaVFCtp++bV
iLmfxfm+BQaqMLKH66bmTVnmrpemFk8P5n91PR4gYpCmxMk73WH0SLUA9W17GKONL7SaNF5aW3yi
UInURgAPEwziiNrmjEN02F/t6A1AI5SbynSrJ+JiHxefK5Ma2oQlgc+ynsUE7ufa2HLD6/sHlW0N
WjafdQyFrnEzEYoFWPyE2c9/mgH9k+IXbjqy4X8bntd+8dKkmhHF1YRbJbPoRsusc6clGyi19e37
bWK+DZcmCqsy8xJyt4JWkHzPXjUp+99bXB+XsTh/chROUy/hGZsFXGauR8mLvs3sfnzf7Mtv3XHc
OPCricjlxi3OIMbawE8VUwj53Rre4Cc7yOUwjGM1fvyi+oVvMju+3xo039rKxUkcVZTUQTgLBb20
eeW0u1PNOviTm4wRBQrGYnRPFq5fGuMUYiQYf4IclW8m8Q1RyEGl4rHNy72oN9ne5r/82XP8tjcH
KBenA5rgcWGSeB7xVvzmHkmdl85ZXYzIVbcxLvhrwPwWIJjudSty/YVtvWZ8EdtlIo3QYsfRbDhY
5Yc8MCL52czzUyIpAXphdyStZDsXRWCFINeJ0TNR2X3XjAer1R76ltUQN9Y8ompOw+lJmZgTGcXB
7MkurLq9Cfoh21Dz+95Af88AXkBqYxs1kLMqpaC+NdyWdgdSGn9hcCSQLH1fKmOPQUW206vKay2Q
g5AOIOTQyYx+ZyktDpXGn3I1D0oF6pV6923s6s7pYFCOC8WGglNnj1H7kLaIVbvkxGj0ReHsu1bG
GOYC1lVL8HvKicmml9TVuS41G9K9h6RCY6gs1cPYoNxeF/eCJv6kGS9KBzFcWWUbN3b1CZwnYf51
zBZ+p2vSPjYGkPylxHg3wqq1tUa7Qdj29fpx3rKzcD4Eir4i7nG85PohEV+FejPEu+smVi8lUTEv
olFAKZbBOssH1RIyfHeq/Yjlt0K9+3/9/q9a0sUNkcZE6fksVc3NRzN9tNTn/9/vL248ZyRDlRsc
lcSS/MgCL+YwbTiV1Vqz9XuPfr3oF2uA1EacTLmATi80UPd/T0Irf09Cb/MarAAe8BpcWFtcaxl9
5kzuUFSeFbU0oIVBRUIeeqfat0F+qk/R7VazbPX9JoRa6DUTCAssXgOuCS0WY5IHZvitY6Ur5Mgm
AAYpsW0lG0f6H5b329jiFdBIl/bNhAPXIjSfbnRPAXEOd/q/QnsWDNvuJq0HXBfLW+SjZmPVVThr
d/V8muxEiR7VcvqiQM22S7QbYmgn2VSPXZYcqtD4QgTZpelWD20tcwTU499bvBS0JZMetZwjUmHx
9E0xuKcIsQdzfxAr6hMefz+llafy1rt+Oza+7LLfWytjEiYpnog0Do+GBf9d1JUb12MgUtkbJX3D
m6y0f+fDO7tF0LkC6LfwWEY45H1f8zzQUgcvbhAK23Irtz02X6UHY393NznyzZwxh+DSJS7qD/Tr
Vq71Dx/8959YxFNNGaUh6YY5Hs334jzPOxk32R6UPbvY27K27kB/G1tcnp4OclVUMr5kdT8mJw20
k9e/4WoidLGliwtTDEwutKLHZHypBCztbHMChFEDQFR7um5p/jifAooLS4uL0nZlP4+dYLhZaLj5
6VErG2+ayq0MaPZgV+wsgeeZ2rM0ijMoGaEOFfAiAJ6H+dTLwCY1eQqU2Hfq6xYIav0q/Oc7LdHn
I8SyAOyC7DGmwWobEIWdpBAF8k3k3EdKaafGtP+D7TSgVkox66dAd/NjcNhzzIjzCHm4QEkVUUh5
m2fFO6+ljf786gG5sLMIQnu9B0sNh8hYaE4/BsQmtsaTJ2OoJltOoVB1fVWr3R/rwtzifdJSOcyG
qs4DomLgXqsgWZ97iCPRY/fNUbZ1FKtyGttakm14s/VS0oXpRdw1MIj+kVkoaub16+8KOBBQkefj
bpgDbXfcTdVG+re1twt/BlhbVhkJ9lZqQKIY6/dTnjppJh2notkIKv9hddRUMRwM8R19cf04K5ik
1KANbLwIdLH0CGK5r0kwA54grrgt3rjqudAR+pe95TVUxthMZasD8Zdu2CS8CdnD9aOy6k9MzF2i
8IwS+6+O6UXc1Ka6MMwYDG5qpiVo7aK7lUtveZe8Xbez+rhe2Fl4SIj6ZYnGkc3ODZgmsPbzKFAb
bHmQLTOL78OskRRSMj+m0BNKDiYEYWbeuy2w78auLZkzuq5qjbrEg1IT7daUoDAnvY0y2aJkWXXC
vzdtCaDIy1nO1Oxm7MLf08+jeoRE9A4lSfNBC8CP5PLSlW4KV97NemHjrjsmj1u9s63FLnxXXMp9
1oFB1JdHep8Xw41WWn5tDa/XT8jqUb9Y7MJn5ZmR9QVHwjamACoXeTCY7P66ifXre2Fj4Zy4kLUa
em+GPxiQVQ+PiWTZjSG5YsKYUf9WJV/L+mehoMmb/KCAOsT6Fg/2euBz8RcW3irqIYxiSqDSixLF
a+Oms2lE7LqRH8D3VThqmnuYLyvsttcPfd+fagqN2D4XzcYbsbrdFkbZ5slRlFgW252CqlNiOrym
Lt0V0WOkPP7JXl8YWOy1NVV9nSCwB2/7ABqQ0riNPIM4xKMBeMzF1z+im0Zke2FysbdFzEG1P0p/
936gufusa7Z823vIbG9Nt/2anrZmm9c/54XJRRzL0smKlbikfjapL2oqAsMcHTaCUzQE7nasPRAc
2Q1nbh7KDuPDbRZvHqk5SPkUq138h0V4K/VAwZpg4fgVS2s3yWG8yzAq3wfbkfT6DbqwtfDjZkLD
1DR/Pe8KBoJTv2hvdWicOYOXRqBHiFyDbcRO6ycVqujgcwFZxtILpkymtT6AZQXo8p1Z1Y/GaHy5
fljX+1F4ZiEjjOLjJ0mIqMNjH4VFBk8rOwKsNBaOSv2Lg6DCYM7c3o4CCUrhmJgDUzBwqtCP43ez
cHa3+2/4J1Zd/8UfWtyeQu+lamJtFvAXECFA0Wg6kgfrEaRQTvH4p+f4wt7i6qAjVWSIvdHx8FvM
Xyr2tJsLGmZQzKw1W93TFY4mYFwwGDxPBRH0N5dxd432cy+lWVC72XfU/8bvYMF3rT3qKNGz9A3C
5KktfmDMrXCg3rUR86ylGXQW58PkPBTtlj39bBjqtustFlS18Y2Cj8stTH1wWk25Y8h2C0XJvevn
ay1EhXLKzAhsoMSwFAYalEn0ijaH/1z8ZU7lKUoh0kGbA4mk4Lopdf5SS29wYWvZy63HdAjzYgI/
zj68r+ZZs1nrniQ2Ztody+0xJ2C4M/2Sed+/GIkNGuZD5jJPcrfag1v/ZPGR257UeotZF1/wR8If
SAFqPozqXF/vmncAFHJGGOgq5oAWzg/87iDsMkcs18Sg8CC5KHRft7C+jN8WFi4PegITeDjR5azr
KLaN2jjH+fQqFbl73c76SuYCH3CdwArO/+MiFK9raN4OHCMlFKyRVVFjKD/aXTexfjg0zCCCdwzX
b8kSFWYxMKsx2qhDkz3HbV48UYwB7amRqA7RxqNBpruOsnOmxi+W0ZwNhoGigZJvpGre1KkA1TE3
n0ezVV2KyWEaMq+vep+18vdyErsuz+47ZczALaYdecP/9wFVuI2Lv7/wilSMDSUZ4rd0LFwUXFAj
4G7G3xm/MTGjmmbnKXzI43tWbLiM1TNwYXjxbUhBpoZlYMlXa/XZ1IQrFNBPbtEdbVlZBBMFQ/Aw
WhEPyrhxIulFUmQ33wKi/novPzmIi7Usbgwb6nGKGKzM4DHrMOuw3FYv1QOI973KlYIM5B6pl5/T
3VzM3qrFzbfls3UMDYCKTgNOeuEUhsjqk5yh4qLQ9tTm4sFMmV3o2YGT6i6Oxgg3TN6IINayQoCB
/mNT/XizUivJZxQ1RDo6/Y3q/CDCys4jQO0t9BszVfdpibm1kD9dv27rz9yF4UWQ3aQQlhQKusYa
4iLA7tleP+Apb20eVLon/Wzc+UHPbovXCJLPG8bnVX3eaQv9/hl2hcGDj6vWzSFiYQRQj37SD7Rx
p+NQQAFARq3CjA//BXnLWswyjzj/y+Cyj1QqAwuRu8x65DO5EcIkF+ODYFVQkelTd3PsdMve4iip
dGy51WB3lVsDMVJ1mDBsi5gFg0zOLHm31c1dDfYvF7g4R9EEoT3E8OhS+ECRgrwbVWvqdJBdh8xb
HlT5hrveNLg4P3TSWxZLRgZWDOFNruFAt/RZCRCVIaPZIoFeDVIuPt/CuXYpbgTkZbLAiuogKsBk
X3jRUHoD5VtHc/WpQzsTTUWLAI6ycKfFSAhrKmAAalf7EkW2/JxBYmueGJ4Oowt5LXWHuf8/ivtA
EwOb8wDMMpHoSqDcFIIoTKsUjGWcpCbeZ+j7S6R3JGlLYmR1jRfWFoeFaF3cCAPPecS655ZUIBgY
Kvv6HV91phc2FucD8ou8M0Gx6seGAcZ6M1fsMFcfeVh7FubuXSKngTqElnvd7OrSTAPDTEDEooG0
eEEsUg7ANOCkiDS0rb5yWunhuoXVl5DiQ0EuTKXGkoixQxEvblWUC7tsh2mKPqgAWncmbm7toLn6
NlxYWry5IxgvUgVsrH6TRlA2mG67nNSOLthzq4m90WFuWe+Ue0owPKTq574gJy3sviU0ceQQGicQ
kvlB0deWCSAG+YjO3UT8iRp2maEumABTbAOuaodW37qhpe4zMfmgpzVtlZeqa8pTY6tWgt44K9JX
eUw9LRpOaj44jI1PdZPfiqb1oqI+ZYlq2lTq3zPQNDud0gEmOdCHsc7OTV7HtmJEnqTVpZdS5eso
DaCp6pJvetkGqpn4owapo1Gj710OlZ2oEvtarfdqa+yVDCVDDqnhzNyNQridObs04hJpAtO0CsK2
tOMvUac9h0X+FErU7UIgKrT8BmR5ULw15XdmlRgSheCWbGZBXkZB2Odbod+qd7r4ToszNyZNMuYV
EKORcHWBgtKchRsuiTHCpjygLaU4tZ3dpo75438+ihrKZKgs4bwbGPb++IwOuaKNopmDB2oFkw4K
7DgvnhUgWa7bWSFEMT8YWjiMRIi+a3sGjNA3+VB9BytfAJie27/qEKSbhUUnh/8w/Ok0wmW5W1Xe
FVeiYY4TNH3KDENf5lGVaMK04tjfeb5m6EAZ2jGfRWc9D4Mq5kez/pN9vTA4/6GLdIfqWZTLJjqZ
FlyYreXsPmGh4kV9uPGKrviSDytbxEF1mYV6jj/ia/xby2/T8VZV365/u7WH+tKGvhgUVxspCWXM
+Qaglc73uhc/Wq58O0AkBm2OPwJVfjC3OJMVN8yODuiet9rNUCXOZA0bL8vGpi256JhUZG0Wqxbk
X4YDaPOcggy22WypMq+hHLEScIMbyHkVIi/cbxbyfDTKaYaaKH4keyKQX7QGKhCWOxzyc2c9DKdt
9tOVB+yD1YUz6dRe7ZUYkapVG0FWAu5NHq+fiC0Li9MNLEsukRjdDDNNH+MwPUuFupHVrJsA9BpV
S6BWlrm8WkhZNxNvghFufItkgOdbbatLAD7yz1kEtuq3lflfXFxT1jIpUUoAAaRW8g0TLnCspR1J
NHhh9PCI8lX06c6MKpdrNLfTUg7ksXjMY8htVTTopqQ/NIn0F1dTF9R1e9H1BUI9eV8r4SM3FWa3
eXSr5+xNsuTbLqvn95B4UBE9a3lh2YT0D7IV+pg373xNTHYXIjTksXbuqxEDh9qPpB0SNODIc9lC
6MHQCtPpOnrM9fZoTeA571l0yqHV4gqhBl2fPGrxBKWISHVAE+5pXd95NKt6p9Ro7YPG+DaW6rty
0F1FlyBUGma3mRmCgxJ0VbasjdAeRJI6FDIo7S3zVVH6cxONT23U57cqxoOOmlYHesL8itYEL+kA
QtlZ8y0xki+srCRbEpU3RSmoUGpmm5X2kkzWjQo2VD5YIWorMfGtUgl9pR79icdPYyS5qqkXdkfN
70aoBhqD3EaJJpyRc3dsqr3Zlc99KGtOkaX9rsh0YedaVdqiFz/icKqDpMh+cF3faaZ8N3A8H5Xl
UoMTR260c2kW8gMJiY0QK3esePxR1aHmGDKW2bdIVuuwfVdbwf2Ui9KmxoQRvbKQ7J7J7Z3Z9pkd
Ve2LlYwquBApCGSraBO/vhKmzczmBoq2qNCbvyBrF8ewjxOGCVROfaqCxFaDNmXmJNoZ2xnemN4A
PnnFKdz4MIaO+dQnwfXbvO6mLswvEhaWh2mXWGh7zOO0GLhzEsh8lfgP4AN6R01TtWNvKHxti9J2
1Q1f2F24RyMlkBtjUAHKssdYRyGXaLaUbDDorIRWH/Z24Q3LJsqE0QFkEJe3NMKMq+xbsWTHPN14
VFYNXfiSxS5KVV9GTTijy+XYZd1dQoRDeh3iLBuI1jU46Aevtdg3gQn9ZBqwpP9dBWD1E6GLALo8
GXOCy4IWuv+KHJXw9AOZIJwpNV5YUeKolfx6/RCu+nvVBHuDPM+cfYKA1qal6XD4vhHWe5IMuQ22
s+/Xbaxv3IWRxbs1TAO8wYyjjW/yPUEvcTrPvURjN4s2bNiaA9pFgWqeiP/PghaBmUIFZ3KFCFC/
Fx77MXOWpK8GCA55Ca23PxhtuLS2hHdOMu8xwBHiSFAF9BOqK4BUv76i1aNwcVsX6fhojlWsKvAS
g/xaaJVtdu/xFtppy8biA4VSWUthiNBPK055fzSpN+Qbscs/eDsIO4JTCm2CJSrOHLtci4CA8kvN
Ie+TK875LaB/aPI6Y2KDIMHpKxuo0Y0DsRpqgPfy32bn83Lh4zGjkWVTjtJwhkHRVPxMisih3QRx
BCfqxUb0tOqLLowtv5VRJBXTgBTqYuWeySWx+Zid0AV2U7pFbrEGqAanJpQYoCuBktcSZSWF4LKY
GIKoHCJZtat/n+eHwO9v7avGo/fxLr8vg62MbvWkXBhdnBSu1TH45DDjq+eNDVoDO8kzxzQ3IHGr
Xkm3fhGu42VeSvyErNPKTAWeRShf1Zjbabrhy9eX8dvAwpWTPNJ0TBoCojmqbsNThwy3vVl516/u
P3yi32YWjyCClyqnM7JPZbtUcasXiI15/BT97CM7mc6zAtN2Hrd6CFG/AqbVIEATLoxmrATURwJu
mGa9k6IHQeXSVZPjUG088avh06ygAQSFZVnLehoCNYmKCps4w++UXfsvJu4tXNz6LlozyQIAhSDS
WNyqeLTMQWIAnjZegW7SWbFnGTHdbm6U2ra+oELjb0H+Vs8HiB2wOKwLaiEfvUYfJaQhGdKgYQqh
fZv1Z51U70YVbzj3lW+F4g/GGEH6p2Jyd2Enk6tEVlsU/2udDzaSIOEkVuqCRRr5QbMF6lm5VjpU
z0wTEAnwsy4JQfJk0ssIDHs+6ek3Pct+IA7ccLfz/V88v3MBF1PsKPeApn3e2At323Y6uNkxTuGL
SXVUM3ZDgierjiAjfOgQxsdbTdTVHbwwuLjJDWaq6Yxo9PsG4XtdPWKnv8i1dTY74+v167xlanGx
mhKsjZbe5kHdphiaN0s3Qh3cjZTqMCpxu1G6+3vS+dpeLnztRCCh1okSL39T6KjAqvekUo4mC19i
pv2QhygAXvSexnVgNOTQ0DRzO5qds8F4B+iGIvWCj057SXdTpfaoMnpRIv5CWXc/cIJDxmK8uUr8
UzYBNa5BOt/NqdigmzeWlZU2K9A+GWLoBgwEGVoZR07S8l0yGPYg2nM9dbLPpT6Q48pBsAoyabNE
a1mu8Si0YbxPmXFMBWgnjAmgp27ON8MTCKLPmGPA72HupSvbfZ1inrBuod5hSV7YVr7R5js2jMCA
oV5DozfWV69lCnbRkd8yQQ+WOmr2WEHBVIiTkaVfYiF/gUJHwNvQjll1kEYZGXZD3EazgmIe/ZHE
+JDE/Z2m9WBFhixNk6HZLqqHjJcvrAfVCCmnPfLTe4hPe4miflMiY8di3bR5xXZMh+DV0BD8Z2WH
VvNXpavPJo5brDdPEsXFbQrptQHNWJ1xl6G2QEg82HJZZI7K659/cAoJAaID4GpICS1OYdIpiUIa
oAaYjgT6vQiJi2EDuxjF7rqh1at8YWhx/KwkGtUevLF+BxUdR2H5vqvkF54Wpl1x2U8M0Djqubph
dYUBFG3lC7OLAD7WxwJ1FQylgULfAcHzyboDn9yRPlOn9cQNqB0c65wdLVDYT4/XV7zi9S9NLxHY
MicRpjXgvIgp4PSLc1Q0T0ah76+boXPh9trFXizRrMHeFicNiGsr8oWk8JC0HX7KkAb70RVqbxea
UT4K2ueuzqLmps7QWW8m7a2x4q/M5K9trjwjFfBlimaqpB3hde9Yo1pOVcU7FpkB6+qvdFJum7xJ
z21vnUion4dJCyhLTmDs43Y/YmJZKl+0sXaGSngJLR/R8Tk1Sr3vm5C6gqpAMeiMnOuklpxRNva0
G9xMm544KM53CgbYcCHyZz0OI7ewOEYzNMgNZKwp4TY6z+IxElYmP3UluckqFHrMaG8M9GdT94dO
B8cOSkrfB5bdh3Wh2WSUQxucffdDJdujnD+Zw/CmduKhHvhtKLO7TBYnURG3Zd1tX+hfQsJ9TcZw
aZgWTt43+T6dlNCRBp55WS+gXCsyeGidpgAOqR6heT6j8BwwPvzFi2jaZeC7cxoznLzrn3f1lf19
gJcd4V7RtaTPweKiShgzstrAiOXb6ybWMmqcVDABqnCY4EdbOAFzKEG/M9v4e9Lt34KE4va/QGCs
ZNQfbC38QANt+I6YgHzkxs4IiK9aHoTUHaqgqz6dtokr1uI9NMVQk7OAIgcNyCKG0HQyZAZYgwI1
MA7KDfysO2Nliz2ofXD7UQvcKCGteroLg4sYQknBBJqFBP0CKjk9+VbkfoPmx0hQkm1kO22/Xf98
q34GgSziWRmR83LgJxOliFJSh74Rl35h7g0ld1pBN87hhpXlmE8d5UUqm33oM3rSp8wZ9Z9ce7u+
krUelY4p2X8vZTldRzRGjLbHBJgBhcZAcZsgBHuXNw/iqDEKLltIrxWObDwPFwYX+TxXYpGAIjoB
gwXGiNHO7KFrZ8wMnHt4n35Xg04lcuasgLtip2h2t/sDCCr+AqbmLeSmBLfwY4w7DlmkayNEI8ep
eDMHeke79Ill9UZ6tXoqQd2HDrGKIf3lMAUfqzbts4H6qHWZvpFKM6mqALNxLKrIrQv10FeK/gAS
b7ZxH9YA+ZdR/BJ0VQl5UjMdD6GFQPcX7mr8GfuViQASjGwpRG6BUL9+kkAStvYqogyPgUwDsm7L
mmeqQYebqbXlF4KBBkKOpaAR6Hvm6QlicyeeTs4AFkU7HypUBJC5sAj8C23/YFb90dATNErMwpFz
CDqXhl8kA3oxUheCfooXdk7VygFp6zFiGjRxyhDc0MUEoEKanUKhP1daexNLyaG1VDQ0pve6AtoF
DY00GibblKufrMbrFdHH2AC71ND3Tm2hDWQaBYKF8JQw3SlTEAmnwEqo9fh9HHni1CV7HHtpgPUC
IOmE7HopTOyC5wBBdMZuGjXMnMvZQa9apLbWSRkwH0QB43WqDMx7jXjVweuZJjjdVi/7tYH4vOvL
x8o0d5EAuWItHTupPzG8dJ0Q96Wplyh8a8e6MF6LAdz1QsndUsZUkJDN2FFb6wWi5bdqU7pmFd12
1NoZBQtA/Q/aDP0UUv3GkGL8J8R4wtipiP4LizmjpZx0iAeAudyOuhjawvGeGJHhAorvW0y9mWRF
cpSyq51RAiWvriI2bNFOcgsqWq/HRk9FXO7bImq9Rg7fRvTH8OmeI33sXVJNoVeJ8tDIva/XqbBb
RT3zJDx17XDf9zK3uSgARpGRhwzZFKQRUMFUfxpUTFmJVrWTsA14GN23IrnNKsxXTfl001B+1Dj6
V0YZIFZ9qLjyCmhMvOckewX+CWwtbbmLkCjEIEvyKxVEcnRWprR6bo+8TZ2sARUuU9OgVKtzorLv
6FU/pdMQNBbILQGRApRFPpht89BrlROW44jhV/E85vqjUNVnheTf6jY8WNngNdw6SG39o8DVBTzp
yZykdzBY3OR64rQqmkwpeoBGgQRmntXnYgewErUHg9gSa35GiSZi6NDT1GY9KFQmAqke9FeetJQO
9pBqtllYf2VVZQXMKMtDpEw/CSJFnLKxcWKmvE+FnjrtKL3mQocYDj4o3gMaeWOljnYv5V7UZggf
y10Hdpg+TGq7irqj2hLiZR2uSBLag5xqZ0VKT6AwuC+5dYPWbOErUvJDK6qTYnEfLJVPej+cJCv8
oicVRBpi+QwdkcauW/O5t9SzEaMOinjSDsM224ty8JSwP0NlhTgVZX7dVWepbgQOWeG2w+RLUbxT
zcKfSsUD+4rq9bXe7E2mFnaNaLRRm9uRT/suHp6yEEB6qdDuU8OY0NEzvaJgnc11EByZlXlIzeIt
C9NdBoZLqS/tGfGd5OZdV9RvaWOepLyGPgWo/zUdCWE8jV+sXtyFPAb4KsUyx3ejTYOh4Ecedl/y
MbwbRL8bx+belKqHMEIsmWEyyxBOFEIlBj77OaODK5JkF/fi0cyb17bJd+Y0+RHvHlqL3kh59kOj
mPuJlXM5yl6oV8BHCmwyO2i5ggK18Zaa+UMDIb1oCmvIZVBbSTVM9IW9W7XSuQtxJNBrdSstQ1k9
Fa99AQGBgQ9nyKIrdpSDqFdtAwImZBvwgaAV4gZh5Y8sKu9jUd42tLvX6lkSke1aNj4rRbhvOuS9
ZryHV0EVQMSBDnSYI1F5V9Yj/mBeuoBg504VQ4syyap7rQXcstMAFkjzXZmQ0tNbyRM0fKYWwGsS
LU9k+j/Wrqu5bV4L/iLOkATrK6sky3Zix2kvnFT23kD++ruwk0hGGCHxd98y45kcAQT2HJyy27yP
MPFPJrSM6esMZ6J3/lgA3mZ7RXcG3ZXKGkZF/nGtwfVmRq+XQssDiVaZ00nyrppTPDf7wSXl5Mud
7JC4b10MaQ9OWpgQE1Gvpcj62lUlKGjzzMmHZSf1EyjJpfJKKmNXT7WdKZUgOdGdWrWhYhJRLxr7
W/Aq7+d6fqslhm9MdumAzOMbuDOB0VXlyz3KEhbwHpD1yZSAz2VVh2lRJsdalz+BNe4gj+tNBkkV
19Ko5JBRe8iL8kNe6aqjQ41+IsYbuQWb4yhl70czf9+k86s+iVxVL45GZV3X/fRqKE10MDT2va31
YZeDJ7jW7025u9YH+0EvtNe5Ed3J0wiGpuY1FDRB4mFAXMUiGboPyJ3UxvBMaxvoXX+vLt0xjgzZ
TRWy69L4TtUW38wmTHnp7a6QxmMrNYFSMxV67SaJqk8YPL7HbXm3Ypy/rTpviclBa1bZySNoyM/y
Z7QhOeqSd14xWIvf5Tk+fF4O3tDIptsPso9MlSD/JQp/2DPrLJOom9BKBsmGHcztAFSxb620u+46
KVTb2amT+LadV0HyUt18uqHJFCUVFFUI/3Rby0JOq6Rh8n0zAB00h3fmO+km9kvfOuCS3BsfviDV
srfeT3dt4tgQ0rpGL2d9K8o/b/8QEKnomCaTDV6XvFZKxGBSLgXZrO1jaQS3tyj1vPk8QBrYMCFT
YELx6Pn+FuBZLLqxlAJdSnHuJ0eCOIDRld7luG6rAxFjAic73OPKSLrIUuhchauCkTHGRIvOPPsq
yyAjz9QRF089oq2EESo1D/hHLnwzbG2mYj6G0IplQ83i+UrrYsT7BUQFAboDwYzxWRUV0TcfJajW
oxKCKjr5bRSvV8tBn2vkrBgdXH5Vo0SB/uWryZ09/aa6n3YUxEohmqqupDfyrgaNy8dVUNHajNlV
dGapCKB1+bdJL6SqSEkVpASS4+SprjmBuTnyyLXhoPlddcVPsa0DhPQDXuo2hOB/G/tKarQv1N2E
94k+eVEi3dB6eMjByHv5AG0vDAzmkHtQoW/Pj5yQsVcsDeoyQeOtgUHeMPG1Zjf4Y/6AcQJPEqYD
tvL8YMb9aZB//azLlCqpjZ3U4TaW5U0+akGFfIA1B4KlsccqnwhENI8OKVTEkcXh0jit2Wu6FJkg
/IW2G+sAyrxoH4d2WPmJb9xdtrb5vc6MMcA9A9Q8gaBsWtZpaDe3+Tz6g2q64Bt+0edCZ7MGhk72
QOaqdbI9EtJjUjBYXsM/7Bn57rDT7g1n9TvwfIkSApupMGSJftljt/9sWQWi6wGUkE+pMP24XhlH
1relXKfC6actIGH92jjuKl7/fAvDMtvx2mXEDvrkOxionbGfBR5o24KmgEwVkg6oCD5fDHoUekwK
WJj8bwi0RZDqzLRWlDzcemirIGz9YYRPDIHrqVDKAlxd09IgTXuj0ltzPRaq7A1LhUoxaAVSRzIE
APX78UMdHFrtoJ2BTAwa358vrbXH2qzzyA7SCQSnVu3YeRkatSCN8PvdZVaQU0OTKMpxfOG2UbRM
tWLLDMwhJ77cFreFZN3GQ5Y6KHi+u3yj2Nd4fn2fG+OWhMafGQwM6DPGa+NrWSzHfrUOZV57Osoi
azJ/tzMK3ehK9AG3t/K0SO6KobI7amUOh4a2sJBEAZ54KIgXC2rij0KumMdzqrASDtiz9VxaL3fV
hjZTjXZq7cc+ruFVfJicCAogf9nJxWrfl6yxXTi72FGHNl/0mdoB5Ez3TRmwQbXqqty3JSb/hGsT
WePClA4T9uZQYW3MWlVCPDULLJDH/Z019oUurY0DfhMRQ4pD89NZK/DPcNby7epGIAx7kbN+flQ5
8KdWrRZ1Cyc6MWmoRcPb2aIfJ7n3Ll+JDTh+bohDMCNNzQaxiP2CJkm2SRc2kffTPU27oVzyKJhR
qUadNTYhK9y/1fAuMOkbwboEX+xx3WenMR5nZGkrJLqfKMjkHN9Lc+zXEdp0R7Daf37BYOiznXxM
vZ9ZhC5GtbbERmq98JHgfk13HUh6XTDdeNbqiecXNnL5zw1ysNLpVJqkHhduPFhhesUoX5gn7Zwp
FPtSAYY9FoHOVjeZxBoh45WGFryPQjwlRui/CPV7RZ+NAxG6rvVSRYgOjGsWFafLj6j4x0UT07iK
1sXjiKGgobysMLK23EfKVaW+Fra8CD8Uhx5tiQEAKuNDsX7a/OxDvbCj9vmx4KBj7tO8jU1Yw+iB
YxyitwUkFU23hC6vGlDwAYmwWLSFHITUZEF7kQ7enNKSHuLMwsRpFyD0EoQKGx2pzxbGl/vT3pp6
AiLvcAq6fe+Sz/FDdpt4MnHYWBza2nYWPYpqjRvPmedWuZYvkqplJS9w3vZOO+QoXtXuz3vGPp8w
Phag5OPb9eyiJSkGXTL2+ZIjG2jXHor3FGT9dlAEkq+pLivVzQP6EEW90RucsM9XyuGJRou1zGyU
VcHgTY/lDWt+LN01NPaVClGhPjBD4i9OEVo7dSe/y646KJ+K+n9/j6if/wg+ZonMvGtbxGhUi3dr
318lie4LfAO7ARccEZ9KiSY4c6WSEpBfMAW4wtG/dPvSZyUBTJ/rYb9fDwWgFOXrNBD5CdECOcBB
T+JkxhPOU6EZTlZ+G0VaQoLryAuuj5AApdaEzwgxE3dddUyDT9BHUgQPR5EZDmYipH9jjDqXYQv6
lbz72oMLftFqT/CtBDEs3wO52quFwWfZCpYDmPtv2mty139ZArSlh9JXIZvE70+tZ6ePl0Yb8mmE
eFclBRoaJ0BHEmoOJo2BLPpesC6Bo+NV0LqG0raScM21a9lV3R8RJbme/M5JkLUP/r0T/PnSuMeP
UsigyiglGxfLcNChNGQGBvUCwbLY6b1wtQiHIUuXZVoXY8CiX3cksL4V75miT9w5ZIeKqqv272XP
jv9ieSKcJhxwxNG45nKFQPYpn/Z/D9EJuyBnQJ0qVE7Ril6GktkjTUnC2jKciMSCLRXgBeHwItX0
XNHSwQ7a7F1jIRUbWYKbLPA4hA9PLNJ0qC6jStJ/rJvXZSbvU83cVUbnyLbgPgugl3CoQXSrHPpF
gQD9gnJslKpvNTIaoV1ggHm0UO5Z1VR22vW74FwKYIRwMQriEwSvNR5wNIhCsLYUAe62ig7FxWPe
rBaxOG3sKbIZqmqhoR/aSDzZW5ElowbhWySGMEkPdXqoXthOBAH0UfaNtRF4tA0sPrfG073VCmlR
91MBJtFRlu6n4vtCBCY2juEzE1wYNMszjTHeYgXKSB30lVJFcM63LjB666GXCwZiJibFQ4cxaOrQ
l0wOzLbdbrXQwjBVTtkYhk+s5nXRjKqjziPmgXowxdRrd0UL43ZtMT6c1csLAPrZz+HwpF1JG6cZ
vuBT3Fd4aDD78b76q7hv8xueLZ/9/QxOlqSfyKjAIUzBJB10Fu65X+reNxyo0SrQzXNB7nv5VjDo
4MAaS7TR2oPJe6bc+twkzm1mm1oKyESEoBcZio69k6rUMeJW9HUFtvj3uDFpxlyBajfIF7/+3jZ+
57EhWnDv1qHtRu2+6QL58Xkiimu3nl/ny+Qf5sOiLvZQxHaQ7dMdbQ9sbFi+n0G7NUxeFaJ59vK2
bn/JX9vKZ9StutQlUuCprKvFBztRjxHq2l6ljYLpNZEd7oTOzZINWm/YQTwQH2HyDoxxe6qLlGeE
+8edTLQzKRH4vlCPC6ND1D3EaBeAUqwMAT5r+ZoG9tfL+7eVk3r2wdhZOrsKRCJ0bnqcleTY4L28
7pSbpxKBeP5UtIec7yujzkYTG/xCWr3KyxulDczp7j8uh/N58WIbEQQGNlJs4tfjRlr02dZxVzpr
5gz857D176O7G6783BT/HFdmC0+NykhCHXw4IHpEL4U5znc2QiBvIpPhdVamHQelFIQrG/3GqBSc
YIuv+hvNkPckQWpvCpbv1BvRxefF/uBQt7hTRxdvY69999++If8qX5q5wt7iSD7Nkv8TvbIAKh/f
6WfHX5/lUYlteB712nRMR17dykv9CU9T0EpXGL1drxNfeHQe27QveIPHZoszs1MNcg9Zhf/Fw+TK
ztHMMCXoH2pp974s6ANR4iGAgMU+tY0DKFO8PrNCpardTBo8OW3QgdhZvm023yK1PY7JUDuZ0ryh
WfYO/5efqN0x6opdn/WHpV0Pih7dxS0e3F2tvO5U9MrmVntjdiR1pVZ6rSPzp81JUBrSjnbQxKn0
YJlRFWrJlIWQvX9NpD5GU1l8h8Jm5Fe6/aqvjN6//N0F8MBnCuac5GBbmMEuaD1oQxBl6K0UnS0G
05f2nUO7fshB8T8vVZgzuq50DuNc4ChEFjiQi2OFJHqZRUHXQcCp+2aOby5vk+jEcgiXyVUSV5mR
hnF8K+kfx/k+tUDkpwq0EP4QIv7yrHwyoMpbrUoLpNhfFpMJ9o3PBihZkdICOjCYLoCqgr6GUCsU
LUkA2HweAJVrvW47ADYNCPop8TDpdkbrTb7iy7uJhpc/lOA8E/ZMOrvjlZKCqS8mrNyaoCuVYDTQ
0IOoX7X/CNJ8IkCr0xQOAuuydxWaCvId48l84pEA0TS4y0TBrOhjsb+fLa2TMHApKyDhj4qQ9G8a
WZgJFn0qtrlnFsqa9FoPArgneTn9CKo9t289O+wO4nSNKOri3/3FIKd40iGTUmeHxaWefszwIqjQ
aXqwduIpdNHd4rMAmrRK2dCx8tX1gt6Wf6+8bCjJP/PjfC4gs6pp7FeWK4KSfF7s5Y9MBSxFlXoy
URpXUFuNx71YtnuDkfe5YS5Iytsat1qr7cCCKkXvKDvtQ3lQv8u+srN99XYJCjVU/NyLQAwlcCii
2JYniZMLPSnjOWEBmhWi/eX/F9vyAxokBV7mA+qt1USDPqX7pMqOBU1FL2XBveBp4uIRas9qkb0k
5hSdUo1LEuQgYmzNAXHYs7Spjq454spMllkEK0KLHK7EFqa/MFtrv7giuX1EkDpCEyaULnS+y0xX
4npATd4O5NAIHxsp1t2PRgptJyrebePMmTXOd2OWzdCqCk1SqVEM6JmjX5pmSZxZS/w2qjxdpd6k
NIMDAjPkbXsyurRu9hOy/Zdd0/ZGn/0Q7la285jXowoAZ08XVs4Gs/uOMQERqJiIX36b/uJkjqcC
0q2+McB2jLoaATGbelsnny8vaDMoOjPArs2Zu6BID0ZzZEMYrFNeqyS5nTCNrzbKNZFFRTPRkeGb
tcAWNfTUQCaHNSaqLshdD82OlevSQFi5YNHib/Hq2bq4K9jPFkYhU8D2bLpPBea183u/w7Cw07sQ
x3bBt4BSc3T1F7dxE2vOjPO3UV4MOkIF+QXtKqIDaXH+niLj2ZSsYqKGzZ6AOj297gMw+cI3dNDF
pB8un5fN2Oxsadw7YDIr6LDNOJCSCUZh8wbyKK5QRlh4Uri3ADRBlZWQX2nNn9xe7Ia9DDrPVsRB
ywBRK6NscFLS4tsCzrz8itWwk+IbmktdFjSJwGwzJXFmkIOQzJaSta1rKcCg8rcVc/Sq3n9JYukI
9uZ3kj3kzmCKWEYEn+2RPOD8mscYN4ICBXLv+UEdKweCbU5bCeuggoNv82gymFaEIcynBMR883OC
XEEqQPjdBNBoc6+ERS0wqB+tEIe9RX3cfm+4mHMK02Mze5bDqqGFm7+7fPhFbsjmUCXTaJQaOhx7
50UhnJE/0xCctogBBxdUmkJWfdF+ckBiK9oMtgKEuz8TOvMrM2R6WWJPIwISmwOSAUgitejVDaG2
ubjz2wT7GXmmLzWQw2RBy3/1BzaHJWrXdTJIkZ5S3ol1oFfy/eoSV5PRf99N/uWPJzovHKb0Sr82
0or+Vczvvhuk6AZ5kxfMOCNoP91tmwMTE0RIWi0hysTYK3UgV3PFWKUMKN0/YKYVgsEiMHlkZrng
6GwOTerJXNGMzDYRwgsQtgcprDc5DSpBrhTSMPdsL278XvLEJA7boMI4nwhGDcCu/zx2GOpuqSqz
joIRqr5Qo3XBGuTWTeJe/nAiM9wxIaleTWWmlaGqEXT65ND+0YZvMnqVBYb+cL1PC+KOSInskCkn
xVM64CT1zC6cePe2H3jqyRp3VuzO1JeEhUOL6c54O2tuB6/txP6PQkLh9x+eKgovRs+Tcf7YVGPb
lphtxECFESJ5a6CFkdGf/UjejregtRRsL9u930/qL5P8hICqdlqGcVvsLsZLR0v2V23x4jxIyrso
FU6MbEPnyRrnihpIZ/c9W+C/1xj+EK6cbHGuiBZzhDH1x3PDuu/+JVzZjtdPpjgPFEWgMepqxF8p
9ah809jv+gzl+/DylROuiHM80ljSZWnKjQhWHICx3bl0LjgY0Ye6VemsVmh0Q6Xz1RhiguPeQmMb
m+wR0QuK9o8Dk4qk1pgwgE6zOMCrEi0ecHc1SBLK4PIesht0aVkcmHQKyBHGFCGXAhWj0nJa1T4a
yDnX0ANTNI9WbAxa8Jr7gxM/HQ8OU+akGnOodUSogiJbhaJkm+aO6U4+cfEwBkq7eiayKbppHJRU
mM4zl+pX1ekU9IkxU+AKHtk+zsJYqNQQDOKQMtR6EDCpXzv1OhaRDYq8AE+fKMmLDbka3GaGHEyk
lD3xlQPzAn8BxILdMzjsiEBw3oETgPmcf8UO0ekwOPAYrcKopBVH8qn7rDd/DIg85qXUF+elMMpp
oLma6eFxFptmgOADBY783pdc/YWw17aLOZnjYKuT64nIKYaXwFPkoHVWLz5gqB1M9A4dixe5s5Mt
DrZK3LK+19IoqCtlh4qFgxkxx1R7nzZvteXuMphsDDyzwPJkjcOteFDzumbl+QXpNqievmm+VHvV
Rc/iZ8VJPM2TbadO0QfaOZ35N19y+5yefgAHZxQTOLpS4Uuqkwd2gmsW1yqTh7H1nTiDsv1EPhnj
YKxktM6FBI3XTjFvqyH7TqMOMzE5yiWqkr4qrcHXFCog0PrD9ThZ5YBM76VlqnQs8aXNmX9ws78s
8t0JIK0bOjrQKhyz9bpFdXpUpvt5Xo9IM6KBzZCP4Nz9qKSdp1RK4Spr95Ki6+lY8V0KcWIUmtk3
UVBKN0W+glBfdE223eBpiRy+ScNaS1RFnpjNQ1TBtGt8KRxCEbeBcCs5pMlp30LAo3o8nz/fXTif
7NX1F3Uv9r/97txPq+KAxmo0M4d66Mvz7Ru6z88AgC/y1wbYuiXQKIXqnMe7qgJzoj5GzgrCHRev
2ihUFeW7kc4UPDwgTqE9CLw6FQRAMShId81qfwYZMAFhfS25SW5lN6aFNEIVfV3XpXaMKr2DZu2V
rQ3gOZQ+RSOpr5rVMEBGVUqhrmh+ZUESHaLDl4Ft26OfNpLDNdJ3hlmPOIBrKoPqJHPS+FX8+bKN
7Rre2SnnsCuSk7pRckQo62gHVTZ7Zn096Xt52aW23y/gIbXeN+C0VowdlDOciRxr+I+cjtf1LHmX
f4zoPnDQJpdgKaMzfDDJJrdCe9r4ISs+TPoIjRfipFpYzuFli38IaE57zOFaE2U1XQqYZFXuf37W
sgt94Wrw/QikUQepKh5R9N/nyATH57fGhBJj20uJWG1mmu4oHhqjY5nCZi7Rmtjfz+LOqIklq7bb
LGRzmppbeBLIjKDkYgPJko9EMNQuwjK+LaG1rGTFfBEzxwoliUvf6ehkZMqdIsl6dr8ufS0OyCIj
oWBQxtXI+y8N2a2G6pjp7Foi3TH2/1yyw0VLoFpHJ1bE4pcscVdMC8uLUAFqYy7mPEbimxE0uyEp
CP6esqVskny9QULlL3LPgjCT70LI5bQ1IVmQhQl6+boZnJ6zI0vX2bL4li0IMwWhEN9/YI7KiolF
PFhjff3UZPFVqmQHqWzRuaSYXkKt7zbY8QQgJYIMfhJhsHJUy0dIs6tdP0DIKp/cOiuvcjN3B5t+
hO/wE2IeYlqDiH02j3o5v+/Sqt1fhi7BRvN9COma5pVNNXgHku3WAjTNBSOHS8KqLILJMAV9TiJz
XM7IKutuqClmRPW0upb7Ynbnxrq1jPZd3MY3IOP5dHl5oovONyWAHzYCoZkqveTxJwjg+aYEjHqY
CyHwAlN7HsDbGJQUB0iPKH/hvmscrvQgkkywNgDzlGIitKx9aW4G1ybD/Vqm7yCRuaOSBia9YTV9
K6PvSzBIu7RcHmqpPiSxJrtGNtZOSmPLM6ShDKoezzg9zkBWJ8XeXCSmU6yST5MF5FmN+XZSMr83
qitTrsGQtqL4jzk/HGNFdDdEp4SDMq2emn4Flw+G9icPHG6ghh7RG0Q8sivdwYmShyWQvTLIFqFQ
igBFNS5aqroii8YW0VI0xb6px2/byXq4fCZFL02NLf/M18VyIQ8qBVJLIGYGJYC37lE618J4Nyho
/GO0ybaFVnctyMB554nro6JFchFSDJkAqC/Cp2er5ssLdTTRoNUGtdazYJpnxJHqlOhtDVxh/nzd
s1mL/gP6Go0HCr3sJijALjSbYe8t3uAaw1UMgnAQ6TmXt1p0/fmMeEIKRaUsVPr33I8g7NQ5aMtM
a7Zy9HoEiRS01aHMXulW4cj6u768BUO9U6Gt5vLqRBa5mCmRm35uAd8BLqMbQW/HWFB3tl8XUM9W
zcKVIPgs5L4SvMt4emN9trtet7Gj42H237Pk3fKKcclM4f3iiErQguBT5zBuUSjRUvZ2iftXGTX3
I5iCTQxDXd7HR8aRC1Cqc3hDbTNVBgInoYEP9A3Y+DHCbMHlJ7Pa7SZwvTqZUVcOTTrTqZJuPDaS
HQk8oygg0DnkmaafSXr9VgnQZrKT9080HmWQvkS+/tn95GW7bawMGlSYcLZ3VphDBgjCiQcFpeHO
lcTWRIeGAxx7NKXBslZQvpju4HXQGHFSP/FsF3uuQsVYzHIn3E7+STZZaaJRRHWM2w9IFwwtGglG
j6DSDlrSeHf5DAnuIp83H2IjldSGJWGsaG9hZNbu19dpqt4vrXIgHb1TKIp/jS1g2xR4Sj6TvnRT
Yk2NUYZmqzsTxGNkYwK75+KsFhTIodd9eZXbMzendz6fS2/mVZ6WjN3+Zf9EfmejjuQkAehc7Vs7
ZMICIhAQgTifVJdRnoYKzmNS/V/nwASe0eAAJ4Z4lG6ugNQi/rJCos3URTvIQPkC1vDqWzmIDIyI
4qCwbjLNj/aTA5GfkCkkVK6oICzcOg5UVtUqdL1H5a8DHXzfO+uV9ca6V1zVMT5jXlZwOkRr4wKb
VEoBYhYrDijf5i51mkF24NsT+6uRqF6uv9VqywVVtwSh31nUOCp4ZxscxlDIbkO/B1q57XJrFK/S
NHNL+dOS/LPG3TPg5Ce629owO6VlXbmm7M75t3mswv+2jfwYt6yn8zoZj0HLb9kkIQ8J25YL59Hk
whZjHSe5SlkQAY1AR1npdzLgOFb5FWbdbqM68epEE+yhACxNdo7OAuCSYEoo1cEZoiAOfguK/t06
zV4+FyAAr1ZwYdeNU1R4gxaZKTqjgmPCj5cbkiSlJlvv0HqsJwT6AprLekKYem+rYaC13YNaQRx0
i4ofJoct6yLr1cBcBGsIKSHdjGm+CGQYa7YnLiRghAS6j+mYS9+Wi2s0aoDuEhqhQa1qX6cy/6BM
kIOY+8IHuX7kD1Yhu1UszyHBQBgCoL2Wa96YzqMT5Rj/huuagqZVwDdRJ4GtQVp7NNprayIQrl67
YICcASRi3/fVaDvdHN+li748yEX/LgHnJtSjJWfEop0it8YrKHt9rmfL7zWEU3ZK33a9QcFJrzxc
vj1sTZfWzCEeRKwH1aAo+NT047iG6/pBK95cNiH8khzOUZOYS8T4X7ky1o8qr/hLip5TJgduZqJY
ZTHgxaZdawfDdnNET/PsjEF8WHT3i4GyZA0pVryiIN4UNm5W+OIGRoFzNLmQyo7nXqonMNHK3QDh
smt5EZFbi+ILvhvfhDj5WlHk/XpfujXc+TrOndK1Pw1+1jslNL1tT+0E+T/R5/yNH7Yd+q6yZTBO
lBBSjwsrPsodBdkptESkogJxUvG27dV9YZcF5DFAEkoGy5d6ONC0EHX4CjaZb+FfSNQkU83wuAWz
nhI7cS7gIX18NV24IhaL1s/gFyqSfadZgN+iSa66NkmcqIdAiI2ZQ222rxTI+Dk6nW4NUkEvD1IW
puYp1nwAMxgUNtIYHT2T5SrD6LIEnlaMftVGmFDRvVWjmL9u8a1obYKE31YfQITf+yudAyUG30oH
hvqEqA+SjkiAjOk+t5uPyTCRd8aIBrloca3a2s15f7Dn4phJLX6fesyt3j6Yq74EcVrN3+Ix+x7X
JQRECxkj0QXoG2LdOo7rtIRmRne9QQp3ismNbE/+gj44Qay/xUB3nga3OCRv1bVYqxzF88HL+h31
2tXpwUQS5i75qNq4izrG0e+Tg6hsITobHJ5HrSQtPaJ8JgTqWPR1Q6jgLmxaQLupDGJ5Az0lXDRQ
dn0VTSo7GkVWMAXa1mkiaS/Az03/TwwDmwiWfFDjPD+A8RwrGOwGfmbGDt0c6MssCx/0hEh8UbRC
k8I/IkgMlwHtaYX7VWB9M017ss7nhHKk2clAMfrwI00LmQB3bP+yz2LTHZ0Z4zZUGaEAuLD+g9Zc
DlIPqSE9jfy10l/UWgFqHhOCaGDheOxiPrvUWltA6LTGIwnCnzfYUF95N1ylrvoFil5O97AIK3ab
KzszyLmkpSjHeswQb//sl8n28Y7spMi1PILZmLHzxVlvkVHu5JBYrVCAQkJoHB8mWz8QBSAJLR7B
EWEI+BtCntbGd400qGRPFWtT1lVXC0mAkSaWek5d2QqhQX6b+CJatm1MOTPJHZRK7SEArDLc/2Wy
DzHpOziDb+LEwKo4rtgM/s+McoH4sKZD0rAHWzZcz1DOMW9K7XUZF16/fKuSt5d3dRNbzoxxbier
LKlDVgaT2XgaEmP25FgUP2wCy5kJ9hPOLkG3qH0qg3wunCACMnXQUICm+iD3ew06IJLmSwn6DZT9
5XVtp5rOrHKwPEsTBSs0Ph0NFr+NQUMy7aRvGhCsDIrREw4kiDaSC3GVAn3lFcUl0J2n4rUUgdp1
nK4ohCuUazSkQLdX8PG2Mwlni+RiXoh0xnpqIb191p0WK97fFbe2renEgk6FzWQquHvepUaM1hj0
lv+wxjD6r3vhtj/gyRo/u2USqkBXT8WAWme+lQb9aJWjn3bjm6Ltj3Zr7bupNJ0uUiAnlK0BYrRX
Yz8IQGcT2s5+BAcArV3LVGFzr3HyphiDYbmuW1FmYfN+nNng73tNMsNmFE5LOJnoBsfz143ix+ev
7S79ofPjhwlU1YXf5khHiThPRZ+Vn+6KlKGaIDT71CdzXjsQNzILPyqHBQuIiPqMERmw0s+6P6fF
/osZx82g4mxnOQwoGsWwshqP+59zZD+rIuKGZna9f3NOZ6a469+W4O6QNagwKPQqqdUd5u4dyLxg
4OPDZWATnUjuyte1kdUFweSyJNObZFwgoLhCm3AAweBlQ9vO72xJXCyhNgNaqBiVk/HQ+w1aT3Ek
69BUHp5agAp/je//4jhuAin0OnRDNqHLzRdBqqHPa8XEdWBzEZrbO+18LblR7zEiaeI2B3lnLu8v
r3X7651sckvFz8gmWWK5LzUB3z2U5ozSW/QScrVvL1va/nwnSxyGKjKdiiKuqxCVLF1Hb6sMHx8J
8mnbiPLLCF/3iNHM0dbgqsY4xLRXrjpMm6uefCUMj7bv18kOh44SJlGztARyPN2vfxmB+ANynGxx
KAnlQ+izrY/I8ZR/rd0nxhpGqP9CTDxZ48IiOQWpmKb0jJJUCcxdi5ZRKBSwfE4T5iKG0D/ctJM1
DhW7VSadMiAIQwGn92VXQmcHuu1qd3Lydk/ddo9Xlzj5KTiLfNWjb7VlHnsNdTi58dO5ciDcgels
UVsf+zK/Q+NpdRw01jltzRFCOYiMmGxA71b3EqL25CbbYYpZAI8C9DA4eARFl2lKPY5+od2V0bdR
yLAgWg0HFaDN69RsARXoz67Ss3MoHBITfSEOLWRpiCNJxsFQS6S1SuLYUF3TZEHmf9OKIRvgYNJM
DZD7PEBX+oIQjB5IgSGHzWT56XCwiEjJfTuhd2aFOwZSIsdosV7AYH81Ir1guH0IVfJbVvwtMfgs
vMKbmH5mjzsJ6TKXvYqqKZsz7d5Dmcmdb5ZrxOM2bvLomZbb3MmQylNedN7PDHMnxNRHM1ZmNiFj
S2+kSNJcSV39PLcrzBnIOyglPGQd9WQF7CPW6OmYNM8S6/VlP7ONl2e/gjs6KygCFEuBGx0PA0Ln
d5VHd/GRMk0c/a14EGH7DGkKSJVVRbX5IBL62pDLG2BOM5Dh+yYbvl6ICt3si/0GJNCy/mmDg0lZ
Q/pwzU0zsEo0YaCtTo0/Fd1NnbtpvXov2j9TNyCBBeE1voi/5g0qtN2j9g5EZjHcavrlcfZi9GLE
nqgkrG4f1pM1zrsNWdeurQkoTigEKttkDjp9+Rir7WFS8rCqNb+tlX0NsV9qth5JVwcD4cfCKm7r
2Vag91u5ctbepfqiesaS+1VJj7WN1go788dMetWtUrQfEOp7daSOjh1LweX92v7+pwVwDpPao2JS
RPYYC7sx0Ykeo81qboRDipsRh3Eywx2BHPU63OkzZoi/j+g3g6gzUxwqxolZNpmKazwp39scRHI6
dKrRvdWYRxUlury/bfSXOK8zkxxE9iZJ7FXD6pRmCuTy1u6Es/7sO/x+h04byKFiGUd1OZsQoDAT
h7H/W9+UHZjyPGIChzP/L7odNh3m2aI4OCyTqiRSDo/MBNY0vwTFc+Spt8UNBZ2HuN1BdEI43Btq
5LA7ij389wF4waXlWwLQ4DcZlOkpSFLtQi/CL5X3hZ2Fa2I4l2+X4Czy/QCF1dKI9EUUSLYG/W7r
s6RAd0YhDqnVvR5rb2B9cSRZE1SltnMDp4/HNwVYS6LIWoTj8hK6s83Y7cwYhyHSgHGtlPmQ3EKL
inWt9w+Xt1FkgEOPtYrWosnwoqXRtVq+RdFQ8J3+EOT8ul4mBxoTrS0yTBCEeKlE1nbf8tmmcZhR
ZctctSh9BmpKW3/UtMKpFpB/l+lNOylerMUh7YxbqUxQf8i1u0SnmpMM9ltJbsDh2GXf23GiKPtp
mKorKHxJqibQ3dEaR4pz0UHeriWf/VwOf0yDdIaxAA10xZEjaLGZV3S3YEAPPzVFoan8Wny0QVEt
+jACFOJr9Y3RtPoQ/YCFf5X52g5UTqeAwyArM6lSjCbKBsNI3+M1QjGkDNLORZfBaKlZVYCi7bv/
dLb5In2nxpY+SA0UT+x8dcYk+h5r1P9vNrj3vmmOTdkZ+HiKXr+PEyiVk3R32cT2wOfpgPCldqWv
J7XopiosamdBZLxPjvaRvk9C7WN9lUL3qrq3b/pAOaS2Y7yBwpGnh7Nnv550pz2yvnWxvN72IOXZ
b+KASZsUhGesSQiTMT5pblkjcDvuWGY/WxAQ2vvmC3n4izSEwFvzNe1+UgdLGlEV5Xpa/lraUgQn
PK+eKqUYlW1BL5bto7D0k9v+UxNkt5nsoCfqsRO5CZsDfVuDWKlwUTm9/Pn/8Gz5dXUsDs7qYVrX
mfnUnynbHCJn5b5zmK6HKOxmaHwhGLI4MFqloVBnFuIl7e1QoZ0kzEX03tu5nbOzw4U/+lLKCinj
Eon92dc7D6F7irwi6uqMn6SXbjsnhwClaGkiz/0/0q6sN25c6f4iAaJEba9aWt1tO96yOHkRZiaJ
9n2hpF//HXZurhVaXzOTCwwyDw24VGSxWKzlHLFYk+urEYGo4Wdu7sdEAF9Gee5bEp2IlZp+jGlR
rrj0fs66j4f2pB17iWuQ3N4iyp5VDXnZovBzcJrHui7dfHy+bnwyAfwO2RYqWRHRGP8cSB97vVkc
UmlbkyRkFJ/Jk9ZEFSlR1MIEuOUtNP1G++4JLPSgHa6IpA9dYt6OGO4slaq1GpKYKUH1GMUxcG2D
sXzE6/n6wu2HPRaluuGgIqc6wkGqs7of0QuOyC175njYqCIFSlBPzxwidjnJU5e767gRKJyqnClZ
pyiY1mrN+mPaVl5vLTdMqc6rNUmsQqqccJu3ESPM1PjTNkAbf/7BOrRhd2SHPv8QI3UlnwPZ3bf/
KkdUPvC7sUNQKxSVNnZlmFLN1/PeQ5IiHKr8f9s1IvJ7l8y0LKbD1/8IVlFp8fIPBLep6mfofP8z
rIqNXsL5GmxdZ2z6M2yy3ZtzI4v/vllD0E1YRj9cbs7qBDh4jLbwsWj3N/m1d13HRpxw1IYB0BIO
jTFLA4zf9KiOID3JPZpeigadCwjEM6kkadtdt7uRyc1ooyK1xnxoOYR4Vr4fVRCsGLekfWmKDyRi
bje393rxl+Sc7z6uNyKF2znKgRTYcAabn7fz76df9ue/NrIEnzKVBN0GMyqqfTZ/HufsTHrllPf2
0e6Xe+DceSVRvTpC9k/vsg8SRfkffxMZWJZtEYegJU4sjbA6skGOcwlD+DTonxO97ju2V8HCCtuO
oU1zggf33CQHw7yLHdUdTBaY9eJJdOTH7ZqOwgKXLQaKtfiymWigoreI9sDSzkPLBdRAoez63g/t
bJtYjq3bxBCHNPRSLYDBC/roP6mc7Httx1ANYtmGravC6YjSMncUjv6x3lvsxkazQeHbJ1BCzB5A
6Tjt/SiJT6Qihb2Ll7lKU44z9meoX/sh3kZFYQPT2BpNdNX+yWnc828ouquWQzBpY4l7FzmN1Sec
lcFgn2J6U62y3P6eAF0D9LOpGg7+E/x1rmgKKC6gy5yCgy4NQWYksXeZBMFFp45NkFvqlYNe6i95
RE85kRXEZSIEm0tTJ9WGDqtEm9RnMxqTkhvJoZWJEGysIhXTrAb3mnpGKdX9o4tGJlOwM5oTJ7WR
Dg/7gnoD+TABpEui1p6/3W6/EM+la1lkZMX2J3HAO6CIhtYP/khyvGw9xTU6LnnzcREMmhSYXCZb
iO80Z9WXJnaUw1ivntoPi0cAneSlZnffMNNf0tE4XFd37+Z+1dYUA7w8Qa9zm7U1HtkxpnwxdH8A
n/VRZo67HncrR8jXTHHuqCZDNzDPhf/bpNeuO9pKE8K7uKpasx/2ukHk/RnX9wwcmb/GPnMyFam5
YJC4pS/TiskGJXdz7VlxRi+ih1h9sZrYNYpwLPIgjp4qHV0iwxyUw2OX3di0k9jv9ROC5vlfP6fT
1imaOpyQFGl4LT4iyymRsBsObVdX8C1AaHZY1Niw0jPvf/mJ8iPv0eMeRAwLtoIED9OOnVrNZMhC
tf26OIaLHKa3pLqXpDJfxj/5miTBryitVq9lBYPpgzS5owB+Duwz4ChyTOClXsVKgG0oLab+pAeD
m8c1yYK7obSlUU5xU6eJx5sRykCzg/lofeDRD1J68nlpma6Ck6n1ISl7Pi5Ni0bxG9341Mx25Q5L
N0he/bJzeLGkzbtgRG45WhzcQv8eXoNIPNnlWzayDGNN9S7SMOquxNNhtermoIzAb3T0NA/yrA/p
MvWeqZXjcWynyc+0ywRyV3ulYaINY6jf5Wb/PCksACCI7cIXH9Q+Jy66oYjkCEkO6cVbbr416WfL
StY+C5fqoTYqN41K/7pfl2zyJUDcSNCy2AT4Bww6Uw5zi5QpoEnL+MN1IdL9FZyNMbG1NRrkI5Jb
M+ScXOsTT5A2599IQO9hi22cwSW7udFonJc0QdYfsvTETcbnwvjSDJq3ducKjBqm7s5aD1aNJ4mK
MrMSfNBgr7leFXqFicMlYKubaC4DbU2wHh0PZaJc93hHY4q8aXaOX7JHaTf/3kN3q7fgmtAr1TZ4
QmMs2PQ5vAGnk0Oru8OpBQ4yEmSZYQreqDaNYRonCKOo4BXVFET9J8mC8j9xxeFdzvFmHzHutDJi
w/Z/tJf3XubnH0qUpTznKbrFaCHzk2PnscFl4AqV9WJJzsWl6LCRXkeKYlQJj4v7wu30QEkR3A2y
WrV2XUcR1FUvamsEXPCP5xDHe/zRmfd7Oe+3eX2dGpZqOzoa5izAbwuxFUIdlpUE1VWA1B7Mv9Qv
2pkX9wBKzNspquhZD5bjJMNOerOSglS+BpuV1B22kJzkSTgbnEwAqKfN6mqzNDX4xiQFOUJ8ZacA
289jOw4nMF/aH9Mjn4pvy8+ztwb2TYNyRebIDv2bS1mQKfg1hr6NFigmXGZ8jAFzhgZYa/k7RZkE
Te6helzbyr1+Lt4cC0EkX+7NctKhrJOu1uIwYl+As/dg5Hd0OK754A/2U0pluH674oimW5ivJMQU
RyzplERNnmRJSJIwIYWbEOpZFv1UdcaTOqIlcJHBKF4mDH85+LBPghQIMdDE5qCj/lcNh2XArIDD
UnhSFkxfo794el5z8LaKg3hAenIOnOLUoKetlIV3b3yoIFrYT4C2TQme+jFEg7Th1HvRSb8zzvYN
O0qnvd7cU4IsYSPjbpmYtZpxWMePyoJhq0JzY/Os9z7w8Pxkjbyqv+91/7r5XBBJr62ucE+Za5Mm
Tlw0QDSYzzbTcqDoFqXmN06f33QM7nRwir/nzj7Btm23aOK7OjW/pvaSexh5TcIorm/Xoj0XVonn
/FiGuYbeh6oAIks7DUELBcg6VHdKWqN9AxxMJ4xvA1OsQo45ZUqgRfSMROWKwGlF/FVOzqkoKPWj
Mnq+ruvbsIMvsUZNGy3CxECRR7AkxWzUfMQSc4c3n4gbnZYLuBCok44SWTtubitLDGFZS5Yur2E6
2akpPS1A/71XV16HMb4L5yD3BnbnzTKwnDfPSq6jTtHxqSNl6IgBXMpKwmYCHStbc7PoOJIXi04u
gx9PyEGi5I43MDWKXKhmEMdSxUEXQMOO7ahhnow3xlV+drB99tDemZ/N0wRMLGDz+M4pyuBrpdfI
7mZuZfNv2zi+WbfoWhhrHDa2gcPZ5yc2OycjyU7dGn23aG97GLXrPHXRDgZt38UArJQcnr091kwb
zZoYr7E0McWe5JM9L1mRhEv+VTXxbE5u80qaWHoTFGBHt1KEEzrojVrUGi4VGnYnTO95isfniKon
9NP7suEA7tFEd7AVJkSNPS1t2x6nOqwS6k4KBS6F5JKULZqwb2gFAeh5zuowWjU/yw66jjeTrE3u
TfSNNQMEgOUg00vfslegfYyuyDfE4UKoq5XUo6XlJdmjAsok4Byw4W6qg+uHYVckuqxNE/27b8EH
Skqzwk7bFtukH/TjdNRDeuikcPl7GwTHYjgGnBhVRZtzSqVvrGKtQ6OKbsZ2zdySkW//XpWtDMHi
EqudoqWJ4nCttMPSgZPGUmcXg84HqhUHtUuek0it3GksJAEw/8Oi9ZkEBOxIz1PVFsu52qCO5mwh
Is3iwCBP1voAdJ9yiSUx054JbsXwE7dxHdZaW21jwzoSowuU8tRObqww7/oivk1dwga3UoS4pQcc
lNK0kMKdo9P7fWj79XjSQ92zj9k5aT5cF7jn+bfyuOVstMpy4OaoBQ6WNjR+RoB6QdjRYSzMa9Ub
R0tCQPG2ViTox1d5Iy9tzUjNOkQAHIqVs5Dp3bPjDYAU6Bu3CwvA4kviMZl5iHaZtjpOBVw+Ae6p
VT9SG3SHuu5bmQQ0U2Ygghe0KicuWUIQxztnwh76NCwWyfLtuYvtbglusGiWmVjDyN3FfIuurXA9
/467kGkihDxVEdOM9TqiShJm6xxUWunq+SRJ2O07pf+eWzHYGelCVSWpk3AklT821O1LSaeARA8x
S5eUSo5yOsKakhheNq0+yybXqP7XQytm2KwoWxHtwKg5vKfpZYdeiV1UUA5AMFUB8BmpH66fWokd
iPFabdstLQr42sXoPwKVauzPRA1x6bv6eDSz9sZIJMYtkyj4CT1PKe2auQ2tBdhLifpYR/dq9NlE
1ibNP/f9u1Zpj9eVlO0e/33jKvJBBfZeBCtkSgwe9cp15tGt9T95829d7qULdiPHiqdxzdFHHKpn
x008bcT7W/Euj0TO881jblPaHsn9+JVL6/J+3QjN+y6pHAUwsH2gH2iQnyM/et8FGurz1kN1J4Mt
1bhneCMPiBm2bugWWqvEI82ItlpOAo4sXf++xBkmsPX8W1ciFNA0BTlGyziOkxGYLRpqkir3lYWk
nmVTzF7WkesoleKD2QeT6RZ2PFr8Si+TIC+MU27NQCNW1UfWZw9D6dxn49y6gxp1rp6mN0PJjKAw
pUwyu279VSHRezhaH4HMHG7dTs9p+kCL1FtaIAgO7Z88ABE0/Vw60YtM0VzlC7py8ABcAv4AnI/r
O+O83uGilJj8rkvciBJijJIOTbamUMpU82BEAahSJQHG7n2/kSDEF03OrEap4TmiBhWHOPu2rLZX
F1poaP3jDObVP4maNvIEv0HXHlhCIAEJzfqfHrglPflumTIc211PsREieAoyJGm26Fi2yHlAqvB9
t3wpDfp03R3th2YbKUIgMTOMgHYEdsABGmoAhQV1iNCFnMsTuwcYYBpcFygzBiGeKBKiM9XAkW3B
1JXOJ4rxlusSZGdICCdmIDAkcY11G5Ckqadj19+1APmzlvp0XZBMFcH7dM3YOR1Z4tAxHK9v78tC
ZgISCWKqHROh6FobLAz9GJju6VUM1kgseTd3sPEDYp4dtTwNk2/YD46N0J7X43/yiN1ZOSWDZGtk
+gieQCEpCGcI3u9E+0q11lUbyZbIzFkTPIG16uvCoqUN/wNP4KZnDvDFC0zNHzTB8bj/9fBoXN/N
fac1GOmIWuwPl4bDw0dJLofHCseH5KzJHtYS0xZn+4ulX8bVwrumzHvXMXI/jcCSpoIrUZG2KEh8
6mXIeaPbXKyxCbIV7hh+lESKk+KCCBYDpoN6SbvoiF+85aaXRNDSPRRcRIQu8LgecYB5Q03aHlov
8dUT30K7A4e1bLjisktXoohLlLHRFBQEU6fnaxtGXwBzeexDUFGekkN8R4M0yD8AvBPH2+fYk+Ut
OFGQx+u0w1xL+2AkDv8yTLX5jmhNQdta4VZZp2fd/mJHh5S9XHdZbyf2frVYkdjMGvLZqiys7WI8
TiwcitCaQZu1nFmBl2pdAH7vaV0e4uIGv7bTjT1+v/4F+y7AdAyD2hTlEOFWSxsTZaEULqAyPkxR
eTL6SRLUvx2/v+j4KkK40nKSVlE5EqSZidvcNg+Vzy2o+0RPww3AUxVP+dj75UkJ7cP0mASOv4CR
LP6eecVZ1kW6v6WvnyKYMuh+Bns2UHkb2Lu+fNKNZyYLumUihOsOcPCzqphqG2bFQV8+jlaOysQo
uSZkQoSrLp1zUBLwBIea9zfr+AmgkOc4+fu6aVyi27cH8b+rJcKGthOgao0qRiElp96i2c5dbST+
CuI6N8+MuzTPPTvVj/witAFRIQkidy0TUFWmjlyiZov1vHgeW/BawzIjTCVhRfFm+iRRUCJCVBAc
oqSbY1y2/EldBsjsvZsBAYN6/XJKzqNb/dP4EpF7bpxXtHHckAV2RK26hSiAte5x+V1Khis5NKj4
WIepOWYHvA4x++J3rpb6yklaM+SXrbifG9miujTJh3ExBi47Cq3pAoK0PIwgJDLBOOXHviVJjexG
M1uJQh2/a0FLuQ5Nc8k8l8f1SHW0iDM/ulmO7SJbWx6uXNNPCGeqOp1HAM8CRMoo3rM18ehaB8NQ
PJEaLDZmHrTRdDfbyo1pgwWYmeBNr4Lr+8sP3rVPEOId0J5kQ647PHfGb648ZAeeO5O20MhU5Za9
vZtMOsKP1U2YRXf6ocS83tkGsL5RPC+4EeW9SnuRznYjuUPayNM1LWq0Nm5Cs0jusubjmqd+DMzp
QTZ3s+fZtoKEy2IqWW8uDBaj0ptZDyp2S/TD9T2S6SJcAmqD7gB94Pe6MXgtAL7XIXYHe/IyJNSu
i5KZg3AZGN0KBJm8BcEuCmTVAU3eB05ULLvWpOdMuA9Iv2RU7dvmEhy+lo8jdAPIwkHJBr2Bv1NJ
YSil3oTl4uoJRbDyojZreH3ddmPOjRmIAEEEuKvjCuIpRPJj0L0vgzJsgv42QiNeLEez2rsHOByi
o9oqNd4wyo+Noc89Nzo+RsyRGFn+MB3Zw+z1p6EDOBxkzn8SVlu6gwsOo1D6G+BxozWV3qbsh29c
T/NNzs6cHK4Dh33hFUwib9fqqU5QDjY0YJEJJmKqzlINsd2EBHDtlhJk1uQqpu1phcQF7lZfrFdJ
4jXDFKuvaTdxxZYAAF082iPvhkD3/nPNyC42iWoiD11Nh2Fx7LkJdfvvLPukgXautMFgJu1o2m34
2aom3DBAzK2rycCe8cLS9FX9UpyAXR3wR5jjePTSPoEO59+4u/f6fYDfAVNBfVV7A9zZj1WtF+XS
/NIgUp9+Jz+4v4EbWYLXKtW50aZEay79aaAC5xuY/M2x5LLC591Msjhh9/xtBAq2iaKrlbUzlKOW
7aYYs0wTiSPe95BoDcPMGoao30CojaqD9sgcbovHXeWx9+bj/Niefqtfavdy3sgSLud6mZakMbF+
vMEWxG88Duj9ofTpofSLEDS7173lnv07hBiagWq3pordkib4lqMMmDLhsGaB2vylD5bHarCUxZok
Jt/1y1tRwgFYdV3RAH3yw2m15/mo0H/jtPYMYytOCKeGvKvtKVabsM3GJ5WMj8Su319fvL37DHN3
cMRgEOADlL9GNkBMNq0yNZuwrr7W82kp/lqN5+si9rV4FSGcp0VLjKheYA+OufqTdo+uIIkF7MUZ
WyWEA6Qb9qrmBiTQNfWn9vtYfyiyO6V4T/pbOwK5Uf/tukr7JvdflcRMaJ042jibMDlim+6c8u47
Pegd0+3Uj9cl7XkjQDSAwV61cG7f9HV2VdmYWePUYVMjq5fi6GboAqZuqaFu9lvgltyqhCAe54hQ
CwOemmOLvWPTEA8jmuTbi5eve5TrskN5Nz9xD8gSd/lb1qO+r+NGomAh6pibYB/B/uWgjonqCKO0
w+ds1W4AoGi6Rr/e9Wp0VorinZ5k98Y63kR0CBb0mEkM6e3Mic59yKvugiXNKQO0JGah4Ls4S0nv
DSf6LTvkHocCIh6epsfBI0HnFR9k5cM9H72VLYaWdkm0rjVw2n/WwKLT+q79rTtux34hijoE/VCm
jfv011Nv2TOe5gtEVWOQkfdj92GMSzfL/zW7zGU5X+Xw79i8m7qsLptighw0R3mE5Idck6FvyVQR
HFg/9UNFBwR2jPTv+ql4Qd/fScvR2a3Ietd2HNkvqyaY6WCo4DxbSRMmVe0644eqkMT9Ml0E64uz
jLV6uTahMX1jbe+m9GmymKuxf647Fb4mb0/4f7dFTLvGigYipdnBJFoEFPnV8Dr9C6WzG6efjUrS
GvT/mPWrMCEJYvRaPcLV/Ag9LqXdm+X+N1u1JTukC/dzWsQDfFeETqsOff7Vgc/6kQzeEsNSeFq4
pHWrUBZ/71yhW7O4NHJvjLxnFGbhQMFkNb24PC0tc63hf9wyrvlGSEpWFSEibhzFJl4ToX9iQBdx
GWbznYP8x3X72KtBQCVbp4A3QNAoTsyjZWGO2slqQk01b9e6fp6q7G5lzbupR/Nwr3wlNXUdBlZA
G3fDpP+V9MkhmotjvizoN0+PZY/0E00f4wg1i7k8NrZ5MJX4W60bfxeLdaso89/Xv3l/618/WVig
NkUqc4rxybP50bYj+aH5fwz5VYLgNMfSKOwkMX7cDT8NmcfQcpOSKSP4zbUbDZupCNdzJz+QokdJ
X4aGtm+1r9oIfnNukMRoImijNRh6y2I/d/4pehlHK3eJbz3NqxTBZa6RUsRmAk9TLJ/KKogqz+4+
kLZAb+zsqsrLdRuQSRP8Z08qpclyHJK6cry0TwO1+5qq+n2GZv4ueV+lsr6m6/v0Zthem1vbalPc
b70K4ObERuY6uK6S5ChitufXg48KctlG/HUzlsnLoLd3y1hg8tOeP9kpgNtttMhaBnmPfuOnOgZp
lDWGDNhAZqkcCVisjNn2qy7zMhIfrLhJ3LlzXsa2fb8W42kFrw3gc78AvV0CVC5bGMERKzaGVNQS
EV1lLG5SPOWj419fGMlxfDOmX5RKZKzRL+HSj5kRecvQ/n3504rfjOCTpug4mzlPN4dLnfqqeu+Y
NZgLv8RsPl7X67oNA7Hk1/02ARpo0AkRaIXWJAXNhui1SMuHvLLDJf5IlkK2jnwr/v8jinhQEMic
ojRKOAJeWcdzfQyHIxJxHZ7rWRAfqOzMyBQUHE9v60xbFkRRxsLcackxY5C69XyoRzCYgihQcpft
vdk3dxkQRH/VL2dAdld1BIg0HE7W8JwB+WN+WjFsmLYnAHqOh+sbuG+YOl7TFFVl6ojJW6vJukLj
ToFnyV7vie7MjrLQY/flRFTdQdeHaiCUFz3ekqsTa2EtE5jIkGwsfNBmvftPTeu3Ju/2zGUjUQRk
NNWoQU7/Es7pB4eCmBaUxm7BfE5+BsAnGZ7CXky8lSf4P0U3inmZizYsknep8j1ePjkTEJxlPXu7
ZrKVI3isUlWytC2gFz8GGsgpaw/oX48XrcCe9Qc2spXG3+CbcK6OqZmZM/aNS/tRsfjx1sNYuiTz
LbORN1CNeW/GgE9BZISeKsxd5cF0TA30kPQnJb1Qv9iy0dC94GKrnuDElpoVxMoRjBUATkHlDCMp
xhLWffv0P66j4LwUMs004bE3r+nyfrFmuVRYu3NyrqUVVpktCq7LIZM+pTFc5c+5bEw5BFF6qSQb
Qbkc5oDpv1G63rt/tsspuDCNZKvBbMgdu1v+LnSiF8e+GeuPSyxrrdj1XltZgkdJusJcFv7QeJ2s
Xe5/L8rd67BAnzTIsw1Q/mFcV1hPvZ1aYMBj92zn0zx2bkQSl5Xv+v49UWvXzA4sJ15SSGKT3dUk
yBMTlBIs8N7+eva6TB0xtYfYJMrOfXY3VJ8H8lQARXe0R09in3txENnIEuyTjGq31BUCeRpqoF5S
Vp9n70A4xosl0QW7kcpacHatdCNTWNXSHqPRrBCtpCwOdB0Uu9o9Ja1X5dJ8+M5otLVVTzDM2VIY
yNexgRl76acPUXJMkvu0+gR04CBrD7T63HVU5s92b6CNfoKF1iRL1QxzGPCdlpseM3bg7DPqYcAs
66EKu4NkDyXrKWZLsl7vMauDE6Gey9SjXtUc+ZXX+2wM9XPkAh7F432AlXK8LnmvdWy7vLpw9xmK
Olj2lMF68uUjaPg+JnhL3RgWeQQk7bnu1xfVhitaqkNt5bdaWXkNXY6qmgZdadw0/RioY3LLCBoJ
Vuv70BlelBbnadS9MaIhLXQ/1cq7ddFPSGK8v/7xu1fA6y6JqRiWaPaYzfw9Xt+x9jBryMTozL0u
hNuXGLtu7E9MvRgqWAVWDZUztY19PUIuvqx9pf5I1tJd19gbykbS08ON65pEfuA3F7cVMRWz45jK
b/IJIBmY0ShbV1NbkKA/ZInuNl3nkeT5upq7aemtnoLLwmSpbpQMJj/4k2/i9RxoZ11zey9G+tbL
TyQYDD9HOB2ovno0mBTyW7bQgh8rrARhe40PKMwMGC61pyalV1i3zpC7xL4HUOx1jWXLLPiwRHXG
EazlqHw5k6v2lpcmL7p+ZyehQ0+lM4ZNIwklZBry3zcbO5gVVUiBiEwZXtDw61ld4c59OA6Tm6xO
oM2y7nMikyj4sXEsLLBdwXgx3fM0ZwBdyWltuGxg32un+DJHZQcDdo6kLUevcQoP5M3Iorem4Zno
HovKNgc8i3pDVzRprBaoKzHjfH0b9qOB11NM+QWwWZV11cx1WLEqPL4CWOL5El8RL7tZbpRe8hTd
dxlUo5aDkX1LzDrailkr08Jvk+Ylnl8K62B0VOIx9mMO8ipEOMD1XM7NEMOb22tA4/soPeb25GrO
N1LcOHoF73E7rhLbkikmHF8Qc+Z9xqDYYumeZn2gxm02NLJYY//MvGomnNFeUwihHTwux9VJHb/6
xwctSOBEQLuJ/BBdIcvBCWn0x4gsuKtepQsnti9jK44VSP8RNxI3Pv92hwG/99464VdZwlkl1Zw3
sCEui7+wW+/3ZfHPviZKOKR2NrUDXTCT2dvsQdXT27hUOx8sjRjJbP9JiS5DYZIYqC0CeC4r4mTQ
i6PXMP6kjscka7w1uZ2jIiTtDRmPhn5QlklmPNeX9M2APzDr+qjLsKQcJOFft6ruStMIInAgvmiG
OFsAhNxYITyV/rPUydtRnPC32nl2wzfNctAgoBHuWH51YUvF2FJZlxB89nsXo6cccO2XELyajtJJ
Nu5H3hiOjgNhWUCEMMXQhNHccMwe22i4tuHyYnKheRpzc2/2nM5NQOUOlBAMfV/32DKxgntLmNl2
ysDFzvlz5Jg3izp9ui5id0E3mgkLWtRFh94yeDPEnJUKFIgPTg2IlSzxr8vZPXobOYI/i1D7UDTe
s5SNNJh77VBaq98j1MpaYMrJ8FX2r7qNOMGBdflQdG2EE6CwtfSM0rwBk9Upa023dmy0xevJocwN
8EGOgB6YdPQYKbLW3P1UzeYbBMdWZ0uktCZSh0YaI3sXE9sjvfYljkegMOXkbzbZX+3e+JgUzep1
TfmytunXGenbd5aSBdeXX2ZJguerR/TLsxbrYerN2VKr+2HWJE85iSWJ0QWxmRnXBu7imNFPKCXG
oAqrAxUYdJ6ao9XkukLcLq+cSCq8pgZjAfinAaejrucC5Kh6ci5JKjFayapR7VdvA4CKcSQNHt+g
g3thTvbUMUeyMbtx46uRUP1XEWnpIGCcYSRNH33sh/k8DZVvOZGvZtpDEmfgW1QlImVa8d83YaBT
0nQhI5bONAwvNz2mScdddgtdZKMW376NDL1caltjGF+oukpDrU67i1gdWGn0POtz7Mazfhyt8lR0
pkeLMaR09G20fKsK5h2d5JGMGOKKCIc0CxqQtig9fXJs/F8rPSzOAbzon6wUKP2m7scl4mx0bz+0
RcqQcUJuZM3uQQ+GeprV0dhF1wXAWUAiPBtebKF7F89KtXbc0qhve7ocIiUHtB3qCCQ9j2bm9zO7
a63iJstsr8yaz22tu4W9PraafTMZmjflmV8VRUC06WmsZszTV895PPgOujtye72l0XzA+PuXvlKC
VI+/G2V8n0T5Dcitv+s2yKlAVcGc1TeyydNLEAwU6Y3WQNawhsxYPDPN/Hkov5WDEyga86hSBU3P
TuPAn/jKjdVXt6tePjal9n1i6NjV2G1c5KULfsfCnZg2u62KGQp11StXNwsMqSQpOeg0fTdHEZJW
RYXmiYScCmd6YnEcqOsAGH0W4Ln7YMUD0sg5ysiKPp4xvghovLlBr4Vyo6uosjiAW8i0OWjKwU+V
8QBMrdNCVF5GW+HHzfM6Eg8TCdhawP10VchU1W3q9c5MagwlGF7V1a5G2NM86N8HbHeTG+GsYuIq
L1Euai3lc5VmGFcq1ffL+CWp2sgfMoLAF1yWMX2uAY3sz4nydaItGNANC3MbttX4SRR7ub58nvLi
cemso5ayzKss8BImSv5xLZgGEDjjxUiQtSsamh4a0Bw6mmK4tF+8pCYEI4nDs7paS7CMpHMx6u81
dhN5pEp9hD5egmnydewGN7Krj0xbT2RKT7hdvmpF/a5WnNCgiF8rLXDq4a5QTReVqlNcRp+pmvyT
ARyrsq3VpQPo0SiYeqLVWyItwFhaaKztAXPFp8GMPo69kblKxO4xE3Oc69EMsplp54hZQY8kXGTU
QTmuflpNfgN7i8Dj6NpTeReBxw9dJZ9by3DLMfpsV4C/zWJSHtATCuTdKvqKpfw8q0gyJ0rVnghC
Tzuvv+kEjXcxKA89hUFtS+uNQ6xHqOKlg1evq+6ra35jokPlpJvITyhTujyOrRE66nxSSzxkR/0U
FbjZ7XQp3IalJ1TogkQzDkaFe9U2w7xvRo/Oxee2zG7huU9xxw6aUwGkD0jBw6LeGi25czKgapBi
fupzEDvo9l+OWYaF1d7UGnjQcmLhHi0cN08iza9XU4eFpkVySAuwGC5VE8xpdwek5vfmEL9baQOS
osHA4z9SXBsNnoeBRc+ViUphlFHfGOOPOptIMGJIx13j9kgjJ5jn9cXMOGX0TG/HUkkeB5pVjZuD
Xu/TpC6Wzwz6EZ1vvdfWjm9hn7OUHdbFuMOA7amJlGO2rAGLk2BKiWvl0XHpW7TK9J6u06/GBCiW
TK3osx1bxzUGLmE59qmnJ92Dhq8GDmVKfKbMQb921bEeBnJiahvAjyhApaw94kR3SgInlg131mI9
JQ79ahqN147L8k886cjJrVNQAARQbeIbWmk+m8DuTImbKYtXtfa7guloDKST6XVJvYRAUoXTsOB5
bBfjdD6HLUqo7oTJQM8YsfBZ0T4ozfCOgeT63aLhlBam8hmD9oWn2aVSu3HlqIrb2cr3vC0s8E9X
4MCOyqCN8QYn9RNSk+WtMxcfV0PPDlRxPJYnh0KdzvBixz5HrDlVYB+lYxf0U2J5FT5rGKvJ6ybk
ZI0qGEbD8uyM42DmmIF3+rtUm052P/+dl/r/kXZly3HbSvSLWEUSXMBXrjOj3bIs2y8s20m47zu/
/h7IuR4KYgaOUpVy3tQDsLvR6zluRVS/wd7mZAyAmZ7Blq5lySHE3sh9N8goqZSrJ7WKXZipO5ov
b4C76NItbUxPMka3VUwnKrVDaaFZbma611oEmm8BXmns3Xm1HsO2cxEC9AerUU6dEd9rlhZg3u7H
LJMvfVgodlbV1JZlMBSHffG9iZbErofi69pOPWg3igoQPMMxqWZEf+mNBdY4Q678uRABDu1HRBSk
1tjq0AhPXCrNBFNAU9EGQzk46VLaCylsaxENAYnEcJFkUxS5BkZ6tHD175PxLAF3X1cFY4b7QdGv
o/AUpWCj6C2StU1QDekXUuRHTGMfwJqFwl2TOWY1P2h1LcL22A2LMDcPcDPFBFIzlzIo+qQYKZuj
DDPplKfY9WkGQbNq9+42IriMYABmsWUNmF5gcyAUDrouYpS23xOIb6RwX6hcmqbJGVKSnpp+Okkq
GvraUR3L+6IEMMp/i8O5vG5d4nyuWT/akm8ZUFybt3AllSDa38MWMLfxJPdx8n7K85RVNPofg7cm
doxNFEeR0YOzW29C7Lba4CR/Cr9dPp0ga9W4DxbXyGjKCaEyjQBIbkz1XxaZdAyGDZ+jfAV6ZyOa
gN5VkU3gzH08XelpNis4KGa87G6kp4iQu4oKVEQghV9rs4a+jicg1wfAQv+sq6ndk/lLYfSiz7Zb
Gjqfht9mywlppMSEdpA7EDgf6D1g47E1ahzEbCSiI3G52lwMaQ8sYhTgq08TisAYALHV9a/L+iDS
Q51L18CEXZAE2FzB+gPLcs4ou+Mz9uVuAH7rAKuzfEgeRasEu34Jw7vYKTMsTCXyme7aG11RoRar
z49RcmuYAl0Q/X3u4kiydpLO6tmEzI96Zn7C0LpAD/ZLA+cjcLfWW3Jo9Sn8XqYUj8jtjk2SeHWS
35hj1LiXP9G+HpxlseNuMs9IrRYDZEZobqXzGiyyViKe1z4RLEgITvUPynAWxX7KRpSRaKtVs8Wh
9Kj7BHjBSCXt2bRrb2DrcX7SXyFE/9ccCVjDAPT0L33gPO4cyn0uaTjgkP+VSw/roDqW9OG/XSLn
bpFR9SGAqDF10JrIae/1/ts4C3zrP9Tofr3yPFXcEE6rhkXQn7DWf7ejNEz2v78dBUzJ/0dHXO9L
adp0VgYIS1vd1ZAYJ3nvL5aoYruvfWcxnLGGaasVUQdjndSP2ghwLfVLBlyMy1/nH6orZymcyTa6
Msmx/AIIrvj6ob2PHqyr4qnwupv0TnNXxzw1/uoxinMgNjj9jfUl/FB9v/wrBEEaTxjQyoBH13W4
wmLBttHUOwZLGrXYGavHOh0c8x3gpFD886k5yzZLo+hqilW2ISmCwnyOVgwZVYPAf/yDVZ/FcFYd
62WZhyRpMZESPoRB7ChX8+HH7Mwe7vIk5hbfH1bcnIsz6CLHOq9u4WtyM62ymyFvEM+0inSUM+6s
JKtVGGgDg3nCLq3xOA+mY0QiIIddMecwlK8HNxXaNLRls57GQVMOdXLUwuCyCu5xq5jKRgZnbgXV
dWyGQQabzmUDs1OGDM4HzG/AsCkKcMJPR8vVBTqyb4AbuZwBrsO4xoZZ/vxkrQxoNt23nsmI1crG
lf3Six77G9Ut7hjAQ3RnnZZjPdvLlSg2EN0x97BqhQGwXhVBD7ZxvaWI/RS1yqqoDoJ7Zn/nTbV9
c17O9IyqHPKi+ttV/4JB2KDtiGahdyOGjUDOCIcCZalunXDBxDdKNNn0j0b6MZUFieb+/YH5VTGw
mq3w8/nEGpe8SuGuo/C+7lAVAZznmouAkvYPc5bCGbjcW1VZspDEMiIUNqln0A8k+dH0ojhrN13R
AYhBDEIxss6ZAwWraNHXwOsaCiwYm6V0FfaAwcTCgy0t4WpTKOFlzdg92kYiZwgmwE30KY/aYAYH
Zro+aePsRlF6yIkAeW33S20EcZqO1mwdmkhtAyv6RtARSNLrFBAcl08jEsKpudkNI0p9eGHktrCH
FokePYHjUHBn7K+8MabNUTjdTlQ1mZUJ/p5alT8kt3ouH//bOTiFK9GIq/oSHn6cnwG04dTrTSi1
AicoOgb3jPTDVMX9UOD9H79h9MkmZelfPsa+e9/cFJd+a2mT9yNb4Dae0FLxSGjrFLxZJiCObHo3
eiWK4a78XcQ/LzIjLgeXsEFFO1aYlwbFVhfzVElf4+yvfKB2NL5ndQ9wF/+3WT4Vr6xVWTo2arNO
jzp9oNqHchKA4L8gk17QOD4Nn0OUPucFz9XoGyfpc3EAZrVp+aAf8bsnhmE6uLKrXeHRcrL7yteq
I/q1YuAtgXnpnLNoa7MHdlAExSeDlyW9N1vyfbSOAsUUieFcBaX9bHapBO1X/+xbLzG+j7HAwPZ1
HxAlWAhSDZUHBzeAv9LEcgpw9+m+qgC2jsECge7vhtfYOfpbxMtk0Sa57K1CVZqsbAP0atQT22GJ
3TGysz/LR3Tc/ORL9FEKVJtB3YnWBvYv8Cyaf0baSJFoiRJvOmRX8nDT9fQYtgJf+w/GfZbCaUMX
KxJ633C2o2Wz0TY0edg+F9Wx4U1z0KvGkT08xl7SCSQLPt7L3MbmZrGDWVZGDExWUs1XcxRFft4r
8/t81/l47FdspCzdSs2qgHvUviI47XywDTaMRdEZdUAGS4UbObUToyEkiIn3nRe1MPxADTAPcm55
1RJ5SCVWQCy7IFIGp5/QTSU3c/6XClSAy1q6f5VnYZyDtrAsH8JBwnnJtxU+FFYV/qMEzhczNCC5
V1FjUTCijRaxW2Fi+vIh9gsR+q9T8O0GtUNZfmRRdDzPAIBJMXB/HJaPdJ1tUl8XfdAvD5n8TTil
LLg9HutI6zPAeeiQ20mTPY8qYkOhG2G2+tb1n8/GWVneDHVSU6jD/yc5ZwA2/B5W1H4seBbF+V10
3zNMXeC1rlrqrkZzbeir09HYk6gqsi72ty4di7OuDH+6NhIW4figRBsOzDsyXDZMKEgB84mihGTX
J2KOmZo60dCJ4A6XqjClJUEGZOaKYmvLlDjFJMn2oDWiZseuWmxEcWej8bokY4LiGxbEuuavpRaF
uS/jim9uD1GMSnQZ7wuveKzB0HSshEjC9k9sAwBsLnzK1rj2+lBvbMMin9RItpyhAgXrhLetlrUD
iaNrXWuPtVom9lrrwJpcpNyZ5vTKrGOgPhcA9V+LyalS8q1qh1OtR99mAtym4hCVUumoOqizK6A4
KoAR1la/TuhhTudjFhFLYNL7X+t8QE7r5aG1UquG1+hVzEoUBzJYDqL790iBk5UJsOwQw3HvJGZ0
aiNiiF5ZBZbFCZBOCnrqknvZPe2ehYL8zsLXsii/Faxh7oCCzAuwO+rRAKvaYJoYeBWFobtKd5bC
bwIvoHGtgTyIG6u/mNqpNAT52/40pGVgrBwwVIbBL+qVK/oYq4Wggi3JdnbtV5ldYCvXDBQv7G1g
SXiCe9tzfRo+DZh38Z/Mo6HleREZhtlUAbYSv0/LuHq1VFq3bYShniLUny3NDO0pMlJnXpcr2oV3
6Rh+HsIZgz+ddpwteqSGdLfOq5PjYegbEB9jI4tM2VWfGFeFmbUYXmvddlSCVNYCK+lSB3wH91qc
3iZReDTDkmD6DFyfRVMrdm4YoFwJV7+trSNgOk+NNdsmJs1Ai5bJdjtjPVnPngk2RchUBg0t/Wmu
fRDfN3aXx6at6fGxrsf4BLZI3Vag4AJVe4E64x3D9sq493xdm5kinUfCdQOSWdCNKYf5EcDfQRHI
j1Flh4+an3tq6jSP6dc8EBnUbil0K5977UFFgqmNecbUGHZxFbd0swYz1rltBZWfPOqCdvyuTm7E
8chvEg2TjpRg+es87SR7JRCtfIbHjwmc+/Lr8H3+IlDJnVdrK49zGL0SR1amSxU4fde7zpiB1TK2
oTNg2euyINFFqpwDVLt+wTRTWKAwumIBXrGxZs8usjmOQVTaojrknvfYHox7Hed2afQqg95kpRKY
sXbAwNXlE+0FF1sJ7Bdswumsm5JaGs0iqPrxsM7yszFJfkiTm856157vVhbzyBtZcwE0vWqGWkil
HTUOptqWmxyN3vQ7VWyM+2dfMje76w6XT7h/h6aqMoI3lVBOqgkm4jGUlypIiuxT08jHcIpF7Slm
P2/t+yyD3fLmZFNnNlGOETR0LLEqdUoC4OB58UmEASg6CpeDTL0F/qdWxfquGdvSeC9ZukDBX97W
SyfhPNUwW8qiTgX80ik5GIEmeeOdBUJGv3AwCui1IDs/lJiK9FQUNxZXOwATSfAb9jItzFn9+mCc
s0IpaAK3W1oGtZpilJFOJzmbXZoRsF8sIJNXauGK9r4V/BLJv9Kj3CkKgsMqILZ8qo/FJ4Rjvgqg
Mq9wNNe4Sz8oliNfiR5vwfe0eL/VgD9PWWuMLddRZMuNZKcqKOUv6/8/eOPz4TifNTSz1aq0BbA4
W08sbTk+FEHiyL7hV5KL3dRFCLmyF1ttPiG/pChJVZyteQZ7qIbbJizdaKq+VnHkCI4mksN5r6qh
ddOSpnhZyEoWzBTbiVf8mQSM8VB/MjU7AqLAu8DAMQx4vlLOpyxano3pUrNepuzQU+x0mT1fJdha
mtzxw/wUuSIOwt1F2K1IzsXAsy2t2uIrMt4i+VP6Y5qP0wub8hXmQ73yQe0cUE2t+CFPiS8k3BEY
pcW5npV0SYThzgIDOsTPvFr+UDg/RuDVZ8EARA8slB+ppwBrtUCHDoBIhxIUqq0Te+a9KJoRfXTO
RWUz+qx0UXD50Y1aEDuUV6ypLP5l3RJJ4bxQr9W5NlhQrUYDfHF2mFXLKaT3rImdv6rG7zFqkRLR
coVHz8wRkSyC2is1H51qyNMrpZFzkcFc9jgI3l8/VHIsJaHFHF07OMYJ88QozBwAA/rSg0/+SIHS
IOpXv9BW/vOTosmc/1GayRpkugC0B/4n/oySArVNkDQN/uRWbh0BLDx+ku5FsdNu+UnTNEVGJ5sh
a3JnrQFxqehIH1HLMD+vHxMsNPZY/scE+yikFdvVFg01DJNQbGvyyaSeNFmcAsUkaFbjxpzWw9o3
dxb4KS4r5VtfDpIbFsQg9bJQYeBL/eWoalOOyoNvHbQTVl+cylnuMVjvtHYJTgDRHb55F1/EYWpX
tkwF+66c1ec6amll0Vm+qce2od2a2mhP4Lga/rx8LpEczqRlE5hSC/Zy/JRoXpk2blx09po0hyYW
cHT/ww2ej8TZdarIfbHkIfUrb/C0ziduE6jH3qsAzOVg8FVY9X9bkH99iXw2VE5NVVVpZfnYcXJn
rJ0DcbALXiju4E495QZLou7l+3y7H83J5HTfKpc+WwtAn05j/dzpRW+DDCaoIt1O1PapzJSv0hQf
pXk5dX0sCDje+BhONmfvZEFGn4SEQk0Ke5mOFeaJBMdjec8rl8KJ4PIiIwaVyYQ6pb88mNMVPa3H
3KVHdLxmh9oNVr+E9CkCDX2ZXNlE+NVoqCUq5kVAjYzYcSf/GKfqKW5qrJnNIh1lN3TpeMzbbIR1
8hwp8QyNYenEKDmYu7llPCP0wEqwk+hxf/O2s9skMtgILE3HhAMnTounVW8ahBZk1G8pGYMhVm6K
pQ3WJr9NlkXw9Xb1YyOOXfXmdGtkYrNQTajfK5K/VCC0ehaox+79oZysqRYqePDKryUYc5lrM2iN
4SXL43TLuCmM6+IYOSO4CIW2xmzpzdfaSGPn3ZwnQU6rD6FJ/eFUHsl1clruiyPylAOCH4Fd72oh
kMBAQmAR8uZJI3pDi1Qq8aXmzImU2i2iBKNYmZcKqWz3HeVGFrvkzbGItFrY6KyKQJ3RiVVHLcDK
6WepMxWnC5WDKVcHA9xZ0hQ+RCZWKaOZJscx7p/CpFYFKvO27vKioueDc180MmoKODIUsObPCliq
oxNGkBF2qnaL8F4UYO4q6EvcQFFXffOYY8M2HkOUNP1poK7WLo4mAqzd/Y5nCXy+OemNHpa9GvpW
hyat/DmUHiutcYdUtJ++f3GgRKHoRmhvQexLJSlaKZSoH1+Xx+yKKefPcME4iEcu2TP9xhI2wjjL
7qoeVcYVX8momjuqFEerWJ+mtUJ9TKluAND7KSvlg8DY2YTxJaFcjII9XAJXGSZB2klugtHq8paW
z938I6s/JAY2L6v8BrSoIo3ctfrNWbmQZewADx9Zf1+sDqtfb5mH+Z1rfZv7Me3fyOJiljCi4Uhp
lQbFX9G30QVEBiqPZWyDir4IogCrcGrut52NsaeD8XUSVbfeRvBMvq6AwY0p0hukc9NKlqSZawtK
VCPp9OrMH93VnQLE1F7RHLGr6enJoQ1EvYb9k28kc741lZS+bNcIhnKgAAfUnuofJeiUemw0I/TV
vWZBEtHaLeh0xUHU7jOyEc69iwCxSYje4hOn18YpnF1kLj4bQ4Wzq0D3JUrO2J97o8gbcZz1zH2i
9kaGPcYBqwfd9EVaJNswAoG57IZOGymcucRFI9VyvMKT/pi81c289QpoK6fsI/a8f4MUcP9QrJEG
8jSAkXGqa/V5nLSlFvoo5uEz+Zb5rCeiHtiuO9V/CeHBB6Ua47rAS8bNnbSTjhWYH4uD7Q2G6RS7
mhvrUJLFOGa+aChk96XYCObCbMUIDdnUcgurp1hxVZ7mSQSVse/ANyK4Z3gmjVytMfqTzAKyAx5e
bz4BCgDFld8obO16tY007p1tFSsBzZYSvjwX/86riT4aZ9pqWOlyN0Izyu5BCkubTlfT9LlUHy8r
/O4nMhWLYLFHMd5gNk0JaDAXMK36hFyPGSYdo0+XBeyeAy+rBlgPogCg9XWclBbyGGe1DGJi46k3
AIvRTXbTYAYJe/6XJTHTfOMgLJUBZuM1kPnpuHpVO7kzpgSbId+qSXai+bs+PqUWcSqtepcs3UKN
AvwW6MO/PtWqrAMKfhFYdTP6uZ8qn1h6Z4f69EeWtp60gNzl8uH2vhNVMS6uqQpYb/kKSlGvrZxr
k+WX2rUsf5KnPy7//b3PtPn7fMg194Y1rGmNMCH6oFaqE2KIUf0aD4LcTSSG8whAvE8jxt8LMTNG
gwrjezcnx0Fba3fVso+Xz/R2pwYPM2V1aNwZZtL4OrsGBFO1q+PQb93JoUF7z1Kd0Q7QLAymO3Gu
8zJNwKvgViD7ipukwETOnfXdaPl57iQI993Zbb+0rmkvHsAbIDycHEa8Bfpeew7MP7vGzRfMIiBz
FTrf3SIHC0wIYN0BWc/XpAGp0S0oUZk+Nt7sBh2Urv6rM02XAvBCLq/CcXLqFHgRYSl4RN/uqbB7
30jmgj8zU7uyUXRWhjMCS/9D9ti06HDqwUVfuqsNbBVbf2BVuchDVyBki4vSXX4SvT97HgHcY/gi
lmm+3WGdBkzWLQmcW5/KfleXwZpGt6CtOmkTvW2xJ3dZ33ZtFJO5JoxdwTIE95hLE9GzuMT2uyll
p1FdP5LR9P6TCJPbJ7TGdupWgs5RuTwrCrGtVLQJvvui0vMpTM5EWzWckDKU6KJCewGWhi4fuBeB
+lgBGFnYt9l7USmmmKhCTbSg+XW+bDSx2Jz+XR2Ybtcr5ZYlYMqNuDqw+3k2ojjjTEdD6kg+Uszd
Bnn5kQrb3Ls1ge1huLcOiz4VXczR9FnfCwOjhsPGjIHTrX42/PyUgBpDoA9CkczhbjyONEvK3Jkw
NVRPO4+e6Lfcj5l5ab7qr7hFUc6xl8Ruz8i9fFWqNXU4wqeqBuCEmjDEwg/xAWLhW0Nzt7YoFQNq
5R1az7gwsK4IInv+ZV9THWzwLIZQI4DXNA9xWbqXJey+S2cJL750c41DlWNGoUVykQCaaVieTPkh
j1wNPe7LcvZ18NdJXpoyGzmmARC0tQXUsTQ9q5itaoDaclnC274OnC/qegaWEGXj7cSbbCTjvEZ9
GpjW964oDzQkTiTngTVh4mswbKMBemVRe9OIRV0Rmsmu97BUVnvTQAT9hiRWkrHxE8eIkNmARLGe
UpCJmE8K5uo12ZUwtCYygL0sdCuQs+oY0DMA3kICwIrBc/MiUH5ckQHkBgSGlkBTdi1uK5Az8mRa
yUhynFDDsJrqJMsh96kbXTOR8YKHXGRxe7q5FciZ+NQD/QxPKuDn9C+RdbVWf6Xop+uWkLhyzxdv
BXGmjSKKNZkj0jUNHMXH6hS7GRZ0XRWo+O/zxlthXIwwRcMklxMBKTlgVWr1kKuiyaa9138rgXuO
y8pU0nZEnbLTdBBHdvZQ3KXZX2V/Hw0PAqMjO7nHL1k6iHReu+FUqcMatUTIQpG7v18PhdOfgCuG
EKf+jcbjZTODPO6RDkfdALyvIflYs0NV3S3llNW6UMWv3K5/TnxRaX1f7UFxjqVVCw1PfskznXtq
5aUc+pitMgKg2f1glN2dS0yslPxOsr3nKgE88ksgl9lnlUoaBfRyftqkbiYbjiEJ2sUiCeyjbp1x
AiKiuYMlA7bI7uinVXuXWmzOwDknwApKM3AKUAC5kZ3VVcy73Jc8/Yb5ihmEXMKgX3QkzjmhTzUm
SYaqwRTN9ghQSorx2cu6LhLBuSNDyfMuznW0+tYRQIDZQR+zfz0hy96wzb1xniiSproNdZiuhmmB
Xw1MZEu/Gpii5cv9Z3MjkvNHWdLEqlqxhyswgrpA4xt7ilfF8bfapS+TAXyiuD0g55vSCIPvFmqN
KMmtPkrFH9SvM/6PxBH6oanOBASNsn4hVrr89Xad4vmYb/Y+5a4v5IWgFghsOUNtbFBR2ERKA11/
7NP3pCubY/IboCHJrIjQNPTD8XpevxrF8fJp9v3g5jick+gkGk2IgX4W5P5t/2bfB1JAVAJKUjfB
ffzaYeRtTYHvabKv9rOVWTjh4aeX/5125u5oBFYvNARSlBDQaL+Wl8oVCrcKTqcFYQDVZLnYaEM9
NLwsxJFVON7IL0VpM/uzb5RzI5azcEVLjTBPuzLQkvyA2aHAWotrs5V9wcfbjTc2cjgrLwG/T9YG
x2PXmV1hKujWDCKn8sWtt12nBaB4bIHgMlEMeX2TmO+v8rlCiyZZAETaNHZNKk9wHIEMvoTW0iXW
Yz2LMMil+CH2mRrWgaoCC3OPLKPN8yC5E73L7Ftw3wrPP4u2gbxgosj1+mCZBuLFKY7wrdZvI8BJ
K4DjausfeSQaO95zkK8kcQ4yrTQVEJY9liQMRIfyDSOhihT0e5b3dQ4gzJJVGUVJDeXp18day7Wn
Ws1iXkm5qkrlCcuEorbIzvfSZQU7Kyh7y6rOcywuqt7IgPmMgmE5Tg6L5TMd8H4YhnDT6l71w6vf
aJrt6DyEWkTFx4J+80W5NmkXKcl0TG/Lmh8DiH4cpO/lUDxQvQrk9J4Yst2VhUNm9WZRqPTvH+9X
4rmPGKLaqvRtmgRGmztW/mesHi5bwf6lns/HGVpnwWdgCAIj/svttIaODM6ZyxL2qrq6jF6rgVE/
xTR4MoaqCqk5VC3cIaYxPeIDCnV+0cb5gcVVVP+NHGzn2Xwlk3OJDMWFygNcooQFxCHSHJr8UeeG
oyqt11bfLp9wx/++EsbZdLLUVo+JqtAH8b1jWg+qldt9K4qxREfiVIG2YT8ZeoIjKTb+nV3TJ4fx
OQ8R1CuO7qjPxX39qTu2gTDWYq/yG6e1+YKckkxA1OqMzIgCNnWxYABpttl4AMuVxK5/7xXFdaJs
hAEuFMJ5Fg2rtEqlpPAlM5Z2KcErGsN1/f2KhnYWubId+e/gPUJRCtJkEx6MQF25U6pVj75RV4Ju
6mUY9f8jEGMgiYesdvJPyDJ0GZVb7DoSTmUA9jaYc55gWCwY3cUr3SELJG8NKuSDrGnkiOAA92Kh
VxI59Rl6zJclWHhFK5QNO2C7IAGLK0FqE9oITH7Dde5qzeaM3H1ivGlclOJlzOIdWrPrqLGORdE8
wWwJX5hOUY8wphD5LqOXMf3Ei135ywAU0cKXhZfJygNvDGIjjHnVTSaKimAttyTF5xuxJQecUm0B
qPiPvlftlNR2LQWg8fNJ/+Wyo2Hf6JJYLr6saQdvHUNsm9+V06nPi4dFWQMQBCnRHQhtLkvbDVVg
ibqq49VF0P76kEbR1kg+WFI3R64E5oMmrp8KBS1aQgSx2Mui4ZuTnWXx9dyumAuMCEqSb97RE4Cc
D6A6vB2C8aA8ZE7FtjuZk4uc3OufpCC1xZn4rhPf/AKmX5tPGtetnFodhlSn9lpfsecbzPHD5Qvd
t8GNDC77aSJ5RDTRWL4ku52nk2vlZQjHBNr88+/FL7vP+0YiH5cVGZnjmWL/bU6uJWD2r/l3waFE
Ijhb0I1wSoYaVcgmd7UgOoC4jxWR1fJ6xFKW6kbDlRgjaC+R1MF+/X/lfHlENp+r0WrF0ENcJelR
UFPYrKEteTmWhxRPN57FveL9eHojkQsptNI0citOsVmP7Cd5GT38ewbXF/oXgenxiwpRHOZFn2Hy
UO70b9UcAjUFyAgjOmJOXBehY/TlPa2Lj3OYgAwSw7JTaARFanlkjUs7nMtrYoBbV4mEqBP70dzm
Grh3BDpUtF2Li2exwN18/DmCSW1Mbfi/Ew3sqxcAn9CiNhB/cy+liQlMFROs0QsggAHsxm4J6BGV
JSxpZdQ2ngHiIVLp3ZdLP8vkzqhkRNLzGmfUAsCJxUgy6LH6gbagX4H+XBwNiM7IedpoUps+6Vvp
pQ/JWri5ecqcUHZzTB60L4zB1Pz4Lrv9dUgezqYIY3XORmQ28smyYwe9H8aRlttxdphc4qw36WkU
wfP9gxGdhXJetmyWJo1H3Ow7YizBrVLO205qFaNDOabQHJYsdk4/3tMjII6werD0TupZbkOOglvd
Vx3ULTS8mGyK5fUzMtQqSK/zQfKtusGfD1rjkA2AqQK76CT9kOlXSoJEyb2EYl3c+q/SOR8lZ4NG
IiNHigwfpV+fA3U2xysqZfzDxzyflTPNtcDck9G9zCmy8tp5FuA3vO/uvWLs0AACHsH2FveQgdgb
y1rL/LNw+HMrwQCdNvmtCWVmb2+ikY0wplmbx2WZVK2vF1TlYx1QanlhG6PpqJaX1inofD4CoBbg
YK5Ac3ZTgo1QTnOi0WqTpUTVkPH9ak7s9MYNAJJGNzsSpz6loEz6clnkbkbJbs5g2Y7FbxSC460P
FxUS1fqPqDU9jd40pWJLyuM0C7LXXVvciOJs0cyWqMBAduiT8saqPq2hsBm6e30UPeyX2UXgIr3+
Zq01pLlUUqTHshvXVWTP+h/JJNtKndqDNAdQVDfsHyQdTN6G6cREv1GrVRAy7waRmPkDpiqqv4hO
Xv8IOWu7TgW4NbjRW3usPpXFFZjN7Mufbd/uNlI4Ky9NoJGM1hy/PInzUbHD43L3e0yaL0U13hTA
BWwAvsgwYc7cibqY9GY/KjGwSCpQPs93obV8IKH1acwwt9slXp9U1yGIskAs4zVl5qHxHUiV/H2e
iD+3xgOGLh8MzNEUawsyR/M4R7FLpsUZV8VLUNilqXQFGEYX/K6uDnKhuiLXfdc+gDvGDklxWiz5
0KOTRC3LXSgAISOjcYFu40kmWMJ0+Uuh689SYvnRkF5VCYYYFNOrgCSBGYqDaRIw/YTXvdK7SzV6
XRy6ad/1dlYbTqpVV2uaXPdSdpNOw8dQtb4qURlhy1+6WokmRFvZi+q2d8l9N3g1KQuLGEhDi/Zk
RcWNFYXspyP0N8J7CbxtdR5dgw3jey/H4OZJr8ZUPXZK8dwr1E106oK8RzDguZuTbH8UZzcUlZA5
H6b4BRubKdN8RW4AAEOvysBVBA/UnhtQAOAFcijEAKAGeG0fapFpU6eikFRg2Sucnk0gYlw2jr07
RhEaVRyCrgEmfV9LkKcZFf1CQ7jY+7P8UM2yTXJia9XzZTl7lr6Vw4WIZOwymrZWGVRQQ7M1waV1
l1T/lnMDFSlVASI0pqTRFeNrGgrWjPJ0QgWFpCWMCyQR9NM7jrGRwL10haG2RiShNrvQ55C6hvI8
Gd5/E8F9czkHpJZaYc16yIDntQCySb3Oi38PC8LdFWdcZZ+G+aAinG1dxTdQ3AIlYngA46dDvPQE
ZmyROe/p8vbjcJq2lOo0lyYKBiZa9mkb2YS4l29ub13o1ffnlIyW8biEJfKCsXG1U/hJu2GTHB22
abzKQWPRXmgwAZMXJVHxGBP7/bzn356PBUmbIKjFmgGwxkZc6CojB5HAerZYoVc11WTHea7a86wI
Bjx2jUpBSVRXiayhj/RaJJjM41y2cKVaeL2uj6Hy5yKqNO1/tbMILhAJozTPYtKlQY6v1pUfSxE4
mkgAF6jWWprEWcw6l0ntVq1HSeJcVgvRLbFfsPkwVawOkQ5AMF/TU0fRcvA3Ai6hvb4sZTfRVzcf
g7NbvV7kZSzQPJ8cFo92dtF/rZzCWe5UX7X78U5y8aoKhLIv/Fbpzp+Hs+I+6Roaqe/LD/cV/CyL
M2ANEDBp2uNLdRh0Xzxt9ZorkPnhrLmbZtjG00Ca6sxg0BTv4om0hLPsNMrWMBxQW5VPyEzBT+Yy
7BuEOWxSIERfRT4opeCLsr/55m5VVUY1F0nUm32btZxNqVqaMtAN4Amn5YOUFjdyIh+GLLs2EtVN
JRHL0u4xzyL5si6Il3VJzroqGJTSlXrNkVNBDrNrDBsJnMvQzWlcJQlBm7muT1k7+v3ytY5VATT6
blSxkcJ5jUKTAAZNsJCQgQ5WIxg/a/v6GYy/ADmshZ37vVQGOzD//1B8rrsW4OCuiAmEmdztXeOU
fm4wSNLbdYvF1PYUeyIgtt1q6lYi51LWXtW1qAGbcgyaX+waDg/zoa1OCVZdSm8eXFFHUaQXnG8h
4P1OshTyLEt5TpPxQ5zpIlwG4aE4X4LF7aGpjRBEmmgBe7rfBSFww90OOG91ZLfBO8Zw9O0lcv4k
m7rYGAsFBWK5OGHp0IFfDqgyCdz/bsS+lcP5Dk0dpyQJcXlJjH767BaeCsTcg/lkoBySgsZB7K6Y
fl9wHQoXC4Rmqo0yyIB8AlB5VNMwuYVV6TI9kdMciHsxAvXgIWbCqgjlVinA+lw/DO3XNRelIfsW
hjVJcHhSdF+5TwXAGH2RRguBRr2mnjQPsh0j17LLNCJ2HSIriTC9Oo8K5iHCxAU82gc9aT/hyfge
deHgxOP6dZ4Rz5ZqfSRJEgAhpriKo/DKhPGC6fRzogx2iyp1A8DW1taiH2Vofius5XlBp1cGX7dt
kUU9ystyXBXF0yoJr6q0WAciRY81qv5a191GJA3tpTb+oGpS+6AjvW7R4xTp0/5tg92YIBEAKyxn
jMOaW1lvtEA4u5688agcLHDTyfYP8gBIxGv5UEuHd0BSwFTOIjnTxHJRioyAMjToxY4rbLyLprv2
PfZZAveFlzST22XCsFBo1iDi/DzL3xLwVledMPHYt42zJM4c1WJWw5hYP4cj/m1lcj8q29wcb4mR
PnftjPy2Ka4YdAIEoo0/mh8TBxtfLg3d35gdEByRH0JtylRte0rwyLYntoqO7hfMP2fm/zubkP8j
7bqW48a14BeximAC+co8oyzZsqUXliNzzvz625B3VyOIO7D3Vm35xVs+A/AknNAtUEh+CnXMqJyg
h5WAThW4M1EYj5/Pp5n7ScM/n4yHHaNpPEqFosTBRm/07Ukyriv6eF7Ev0SfVxnMBZ1k6eOWKCbw
zWJgOaZhux1Zfmd9ZANPw+SyzUbvvEDRpbG/P5GH1vKSGAUGha10tEEAmsYiSmeR7umcowDOXkbB
S8yOpPrgvW/R6GW4PZcv461eF2OFvxGiIez76teL5H1FBJnbBvuSg+pQVg9s0Js6q78tHwHB8Duo
ASL14HwHUdRomwgkzg6GvaUbzWMSVR3N5YECVgKw3N/A/yzywyIr4xyJEQOSRNPhshgHA9rZrESG
+2XYu43qi3sq7Bjvg/rrxXKuxFJSOWozyGvVyW6VK0uvnlezOmolI6IXlUv+JW35R5zBZmpOFHTK
SG9NJVoAbEggWzDWVTtslvN69dGpvkqORBM0HUQ2yE+MLiRTZswXI818A5ylAjhL3A4TRByDfd6T
8+nrnKtFD2HSDD5B9aougjxDZSj5cd7QmRqc+WwG51g6PSpMfdviYOhRC1Klj1Js+d2aP1ra7AHd
8LDkmWD0lmnCO5EqaCAAO4nNX/5BkivKagEBPw5I1vpGkV83Dbqpa+frAznO1mArln6nDqZ9/qS7
dojBfQuEBpah8fwTLegYmklJMPyq5P4InFZ5wGyHCCN69z5PpHDfrdA6feuzNQkME2EgBnL3faV9
LKtnTDtJqeAhua+SJ9K4r7dI5mhJCwW2u35vds8zeaZ9HW5pcaSr5sS08JIF1EalaaPH5ANVS+Bl
dsPEiXwuTOSSRRIQOSfBEvXE0UaFlWX/mFeD1WJPhHCBAs9wOQcUbBooU+lF7WU9t05Ef57Xjr2d
nDdSuMAQpZueKyvC0d87Oc23Xzs5JATO2R/s5Ij0kosP+biC9crE8TYNPGmVZRul4meb9n+qPxcP
praPenC8pEGlLG7ft15mZYdhrAVFV5H+c2Gg12YpijFx5Ft67SrRIzYt7Da/mLbYW9qP+SR6l+/6
yVfl4Ncu8qgzt7bBZ9sqdGfXW5pjCz23lUaUrwhUnYcjb0mWlQAeBksFvdaq0cuiSmBMu6PKJ4pu
cb6D0oS0GKJJg4VaM46wJo6iRVivj5fM02vrVl/an802enWUgS9Cam80vTpYRv/UpaS0y6a9Xuvq
z5mq3tofv41h9UWhxxquOCHoG1gXbPVjMrD6YQLEUVT22G1HKyp7PqLphtY3p0CRCWPfdCx+AjDP
rcafzYV8k3R+dEvyz7L0rBWXWa+GAuNnN/s+JP0jlH+SgA8rJXKDNwKGFZzuUHqJX3ztPAv1qt+o
f+yr0qs0rsoIniWpq5stDSZpQsabGSDktJDG51F2VWnlYVvx6s8bsLygoxJ2SXqRDcVVleDt2RFs
+ZSKKfB++z7o9RdxmicZFWl1gyaBZtQfG1p/Vhc00wuafTl/0aKTc/HKHHqZ5iXiRZqRoDFkvyUC
N7efGL7qj86FpKhLlVwZe0QLTXkstuJuLdrcXTMpzFMa0jn9JsXVEQ7wPtEtb4rAQ2U0n+XEFEGp
iO6UC1udnpj6NElJ0E9tWIzlLY2HWyKRp/NXKhLDxa26qJup0vU06AF8ShD0TVTyTIFr2v1uwLsw
sPpNVezdvM1G16KiXaLISO5bvyxNRzUS7/wx9u3+RAQXn+KW9GbdA7X4z2f5RKfhXMwQU1MBYxQm
lerqYU3zazqIwuB+ZvZ6HL7ouFokJ8OG/J1xyOJ1S0LA6Ljoemp+6VquIQu+kFAg51Sqrk3XekRV
JTvEoS4DuJsVpzfdT8IX4O5G9MGYrb7zmScn5HzGplVFXg46HPURNgSMT7YOy6bofhNJWCSP00Ej
G8lSUryjjStWqnpB3vi1TQ/WToa8IQxFu0/akxNyKim3k1KXbEVwRa3gF74mSwlVtw/y4K+UcAZ7
rRDzY9emNYPIKnY7gY7E/v7k8TflElhYE1ztasyulE8BrTEO2feiF63KNP3cN2R3fiKoq5e8xYov
WHmX5n600g6IKXLs9l2XOVYfj+6SjEbQmcNzOky1HffSd70yP0/TeEsKREfdugXPmSdNyuOopKod
z+XXqVs9gwwPSqweclX7NsjYvGD0e8hPiFtX07W2lJYtNa3hAH6XOnMy/URZ/WAM0nU8AJgyi6X7
MjGclcyfeos+Lwz/IUfn21rqJ7xNPyWR9lMmJUptReKoY3pM6uEyyrQfa9cd0wQIZ8NSAUkerJqD
XB+bEqudJdBCNb0+6koepsr0NG5Ed7alSxxs8iUOUaXrSh1vi1mz8E+iptAp7mRYnxZiXmxwS0TZ
vrRNd6VmPWh+YnDvgdfA7bMoJAX5RqfVshut9BrNCJXZDPVuwKDnBhFy+82Qmi+dgprLQBF9pNrp
y2nzy656KPXmps/19Hatxo9Er2/qPJ1tOi/P0lB/Ry54mRrT8rQqzWDTXP7a1i3o47T1LlXoTd3q
T01eKF6lWlfbRFt7xGgMmBTJJ5WOX1ZND9SkD4d8vAXwcOOkaEx0lryiCYDfYrRHXe9gO5Z6kIoj
1prydXOnzPxQmOsV7fL+kGSJk3T9N2XCrHqWP1j6+MUwswerg0yACNOm2lxTTsFTpaPsXq2R6qpW
PvlWJmIXF/hsHmK+wWhRmdMBEE3rEGgLcdrqWRCBRCI4qwNTXi5jaHG/9D7agpxz38b/CakKF7e1
uMG36uFcKuWxBlJ/f5mJhi72rfvVjXAiCsDDzTHp0WdrMq8yPF2fvbE8xgPQCDtvwC5rTO7PX+L+
Hb6K5Jy0pmtVq+dIFJriHrSd5vJ4/t/ffyOduEbOJ3canZKCJtgzSDcadrSSDlu2LGFOMzwSJvPJ
MtAl24jpd3IcTmT7EC/EOtR6Gx9mKc5vTEB3+g2NBO/el4D+3pW+npxLKtZBqZtBZQU7oB5iI9JG
KXLxWMOdhgToPNlw3WAAJLLTxf8obhfvl9N1rLQAOsXEnCUX/8e2z7I+6zDGe3wB7nvevg5Y5tUZ
SM9RcZOjPriKFgg+Bwvy706NFUkiWyxQ8sgKzaK1SamCoke76wEwFvYBMERXsJ9tXummD6IlAaax
Z8Txr325lrTYXNlIl5w6hfJU6WALwX50UjSCYcn9fOr1ZPx7P1flLCozjLOzzaQ/xRbZdQYnwrhc
qlORLapsgCfesqCVj3T8SDEB/f99LP4hr9XyECXVCgyHzbgvzbqxsXLiTGbpTxs9TGQ65ik4SVc9
nIf5Sx9ZH5SGCkqWuw7i5KTs708yjrFcwL4uY0yqoDekA/wnOMj+wzHx0mGT+xY10eR4K0LCHO3c
AI4DjaXVK0NQHNnqZjPsINVbQ02Yee99vFN5nJtFnpRbiyknQbNem8/GEeAYIPSMDyWJbYZmuVyn
aKOqoknY3RfTqVzO13ZprkzWjHMycttfg/vbdXvYrubQEgSr3Ve1qaiqxiAFwe7GJYpkVitDolEe
6DfEHz78gg6Xv80u8brgNwjddvwKEFtNMHkoAG1R+GI9LSvSq8vCMGR/Ye2gCRIwjACQlIgXJHcS
/TfSOPMD5UphWh0QJv+u/W4Ij/Dcw02C3VPDOPSuFPwWINOO7hhAA9FUjQKlFjuob3W1UHOVjPGa
Bp2W2nF9Lyl4rMl/TgWoAOD7RAynorNRaOuop5K/3WSHKCi9zcBK4OSs7nyojl1gPRnXjXveDvci
4huhnH4iHsYVlVboDEj5esPuPoxBfd/bmR9h43J2TVSG/f5y+wIkSncMdYH8nVgBTH3gH4PYlGqK
xolPen2JGyMpglnHvEZiR9Vmm9OMh4AIDnz3I6qAdAEyHlGMF0M98WkAFm2tstDyoE4cE9DjlYyt
2VkT+DWRFE5JCzwXpt5SQXdkHQvZV9vOTjfRwsOeJaAxp+LNqWlQGE5RlLqmEY0X3ZcnfJ97zZzA
MTo60FF37h7OK8heiDVOhXFfyNxygKpkbQEFmcF+B7xcYHPIhxXcm8md6DX/kgBxucMbaVzmWMED
JHlH88B8/jzUNimA0qs53U0ZdCG4kKtwQnO8CrfV1vzcR9ca0HOCTyj8DVySSNXaoBhgzV/WY4bb
3oluTVe/KCobJXWH/IQ3hdgUJSIG3Tt+agVZ6k70NVS4cMzDM5DYly9yoqlky0lpFBK2AiProqBY
ZWlk8nj+s+7a3YkMLlSYcpE3wFXMg3ZCyh2lmLpfQC0IRnm7NlbBFPIe+wpIuQxoKoKTRd815ZHK
yBOB7eVwMsBYtOnk58mBzccYD7NbAcbPk9xJfRBu1e+ayolkzh6HzcLe4WLmgRIQVIAYvIwaMtDU
BW7VAGne4qH9KmS52mtUGmxnVdewxoMtdi5kNAktE1nqYTUPRpDeYxL1GXBfmNoCPgJ22O6AdnrE
rvdRNGW7B2/PEn3TAgYeASIdZ64rSZcCnXUceIkPSa3fF+X0LU6qu4Ikh0UBeWSnYs9Uh3aT4uNi
JJ/IsGDGf11BByNbLqb/Z/QUttDQppstL7WgXfBMoIMjq8VXIxkfFg3/h0GmEC88UQazk1FQXSc4
AbgoDHC8vI205mwMRdv/AzX+i/aMlSt/hwpgb9eGGgg9eIpBPZGGvpWmtJWO4XgQyZBSX11rNp6a
Kr1LWmw1bmZABuoNbE5Gs1K7n0A106iWPWbRXTJhPjRrfg65Qr02sq6HopaCWI9EL6kdT/DmB3Ke
aJp71USdsQyK9UKOBnszBYn+Trg6FcADAkRpZxWVuUl+V92Vvew0eeqUmqBms+NrIARKyYge0C7k
bMGQ+7GcdcAIL/HqzeMEPDXTXednUgTnnZq2pz6nkrjAaBlKaWZTL/lZY3yahsQpEEu8mKiXc4dQ
0vdbAuLD9ZC0gzuA49SuzeaBjvNDX6vXEdtWna3cjfTyWlozy86r2B80060a/aFpCpQNSbANnZeM
EbSiLp6mrfXMgga6Nd4NZX5ZxsttapFwnkxnLKvULpT4Q6qWF003+3XZqW5SzE6P3esUa7G0JM9W
VX09fwk7t/3GAXBKvfVpUueSWQRGjncUEILAuGI3jRqUoP/9c1GYpWbAlwy7613+L1lDRIwYZfb5
o1WqLjA0nHhY7CxqBZLYj+bSArC3InfD8wYrnnwGHqHGS4uxB0vEGqOP0B9rOttzjppCZYVpvHli
uPm9xAc4ytiDBp0LWMP4TcwST+4xr4Eu1XurV4NrFf2E0e++xKhwO7+B3syG4d6d8UQecwYnYd+a
tG0zU5COItv6KXXLRRdn4TiN4aQpgVxm0KalCGclBlVTLXK8rPB0Tjhno6TPh7payxQlou6ghvkV
SBkdPKeO4tHinYLnm3vljHSL+5iucgFRQXdgl5oeQIQQilLJvRD8Rg4XCfGU67WBbeUxLJCssdGT
p6OtSB5mc9F2o8+N7lul2yO9xERpLjDDvcf4G/GcHfa1qVZxVGMV5a9O2FvwNfFQxp4vV2RAOzAm
nfeoObWKN08qQ38a42Mte132eRy98wa/axMKAJgw+6Gj56Vz8Rk76iZ4C0Cek+mz6RVDQxEIi4e0
jgu70zss2OuSZqutFNDWeCBWcrEYcv7Qr6Zsn/8pO24OL0Y4HhBnYKeD9whpWalmUwPbTjfup1QJ
lnb21zZ3hk5YOtqzjVNRnMIyMAR9MbEswUBjDacPpk9ogINrJbnTRc2+PSdwKotTWkkat1UBh5lv
1VgmKmsnyvylvlpa32zDGTUOLE9Es3/+Lvcs8lQop6p5bEVUAnb8y5gua5syaGtx9XtXQU1w6DHW
C4D2cdlMnKsbabu5CEYLBI+pWgQ0zSo7b4deoBzslnhvhqoCAeMjAeyAypXZayzTxCMBqKJmXKN5
a1tGMMcXrf417rTD+bvbS9FORSlvvbayIVGoKcY6jHa9r63R3yxdkKTtitCwwAl6Y2IAIfOtCDyo
5rqFGJ/2ul2N36tI8D7bsyW4jL8F8IxFRZN1Y1Zh1EJd2+MqNy4ouTyA/IRlIRqf2z0LG+FkcNmE
8GdJwb0rkxQJ/taZjiL9WJL/MO1K1VcJ/GFGtdKGEaVeP7FuxhnMWlIp8IKCM/DsS70VJWlVlJKv
J6VTWt+JCDJjr2j85gycUqH0s0VZDdL6vwurjI/5ZWJDXFZlLvudrZzcF+fSVxpnvdlB1uRP0lFn
6PbOt7oH35fsYh4gF9JU7LkBFJQUMOUBsuMd26CmrmNJZ4X6cptNDqZhQjnF+DyZcsEI+/41grKK
MoRqrPxxhkOkQdLbBo2ov/gCDGcL/+IL0MT5xq5aAPEYpUzLer9TV5YgmI0YnS5jlkrDv/a7Aeb0
iugm3O/+lyO+CuVik5Ukao/Zil/gaq9sl9VvEJrsn88yUUCl6vuNAJkkNVByIGqTc6fdiKsYd+d9
6V6diKKkCWQqBoBC+R3NNF2atSmAK7mC4AF1og/g6Ft83SehMd+xsJSE5fQbkN97KnkqlwuAdMEU
YD+gjVgoqb3QK1IkthCG4r0QC6UGgnVLPCYsnXdMymhhWkitm6DK/bjI7Ch+NHQh8vb7ZOWtFC70
rSawlDcDEwuv/abfBYp6rxBMFKvpoaIHvBpOlKliFl6N9SZIStkb5uzCqlbBu0QkgnOEcZZqgEJf
cGcbWxj9RFRB6rPzSnh7CM79GcBDq4tiboI6ly/HeXmMAettx5VRPlRJ8bUHZaqdSGBMricQOvUW
wDe35Unr5E8xkmyQ/V1JnRZ2ZLyMjV5QOPmXH2ci5CMcGFgBfRv59aEh0tJNDQBuVm/4Lj8XB8m2
YA6Sk2Jj5AUMTx4c6VAKStDvEyjcChY6GMMLlnB4zmMDSz56nSpNYOYPtAl77AcMMajq1TtlEqS8
u2bxKopnPsYruzdlc2sCqVGdUUExGqgH/XeBZ3kf5d4ciM8IFVNt9GKFlMkHuniHJD4HEIEzeIBt
joELOYYjdc7L3L9D1J510FsayNLefrzFjGUFy1UQuVwsxZU2fNPr79rwIU1FeF4iSZz7Woe2HeRY
bV62CKfv23flKNkAMoGa4IwvPXXnt9RkxzwxTyJbqOnhT0Tat0cEsCeutezaAKh67YieWiMiQ9iZ
mLFORfDqMcvtZtAlS176k82E/hMeRPZgV9XF6oNCGqgpo3BgRn6fEb+Vyrk2DKPXRrZhk7czaozj
GdZPJMhhtKLwrbPB3fEYFfOFRuP7TZ0DC9VTYjTf9CZ9xJPfk0tMwBnAreuw7pLrzb3ZS5/lmRCU
/zRPU9Nju6QYlEx0V8+b2zKivjZWt+pmOWs+3LWxhDLlDMAKIwFkdKpi2FLHph1NzI+TZXrlZHzo
G9WlZYpuylbd6pty7GbVwcz+h1grw6ovHhpTl1w1r8lxVMglMA6+qIRe6mn8Y0u2R6rmR0srDsjS
vs1Lf1fm+T3az49q225Ag91ku9jS6zorPiXNcAChqaelM6Z46jFcV/Opli0nVYEaAJiXppNluxxJ
6qJOlWJnoKJ2VC+fRloQu0n721brjzRqLjJrviH5aKtR/VM2Nt9cxtsmUiMHkG4WWFJXIKyoee4g
/XheLTM+zhoWWdboJ+hhcxubD5JbzxogutGfqIG6DibK3pbJ5mE7fgM8snJXzJnqtPFSOiTKP2yp
5Ui6JBo52vEkMFugJqB7ppkW39nBY1MnshyzwRXVz5JbNmVhXmKI26uUmxwzJCISlB3rfiOQS/H6
KC3XcY2w0VomNxSEGhLW4OxJj6+TOrmbGxG6wY5Dhjw2iqCDjecd371ZEzMqoxQHrB4yQCGt8eSo
5f1557hTHgOzyqsU3q6zTp8lUJ3DwtwoQOehxWowuQb6hGtMTuNUDhU8cndqV28lcjZdllFdaQtm
71kZpwXVMhCeB2CGosxZ+tXoijghhQK55GXsRhPchn8JBDiYVzrSBgS3ysa0f4jB5vNXypzt24cc
zgcIIQQciqYjH2/6YZPXasZkbJ4a9paR0eni9g6v1YMytcdl0DpnikavKnqRSbCbOyeZiz/9vCKE
x9BQtsW+HHpnCdcb/WhezKHwacwu7ZwsLuQMktQrQze2weBvvubMwfJ1sNODfqyARG4ItHTX9P65
UvDVv41vVpxVSRXhCw4Yt483p+vChnzrutUealG6sBdyXj8fZlTeyqrzaIyaFAZRy7W9WJNXLoVb
D/HVKoKY3Hk0Mk1BFQ6TvuzpyDzASadBtUbamFvyN/4nBhwAJsvgP8XfS93/Xhjwk3VFVt7NpPVR
PU+GubYvDXjVxQP8a+PRe8avnrnTRXzMZHsgTnPBhvBqN7tLb7IfmKq4wB6dHDSX4A8KO7/9Kho8
Yjr5Xo9efxdLbU7uoEnHlID9BfvtZAPVWCXFdmpauU0GBDLQuGAHwnJKqT+cN9K9r3ySMb1c16nY
YTB6fcLo9TQ/bMoCnpLJx5CknYgcrEgQC2MnglK9GAF4tNUgeVrvKrAYKlV7VdL4o7LOX86faS9g
nJ6Ju0oljbaqt8Y6yFfJpsgOsNqx/ocZkrcpGae0KVXHlkagABrczQdHPVZPnVgDS4gB5Fo48Cua
Ye4w8RJB9VWYgXLxV82UNq1BfxDId7KzemyGE5hit9TTA82fnjEDJHDku/fJINaRX+A/foxz64sF
GGk4KQA6IrTLq/5rjRWO8x9tz7UZJ0K4jxZnZDITea4Dafw0VM8ySOpr4NNn8gamKSI40f4dnkjj
Ph7RthkScKTyUQHMOVBkbgjGcIaX0VtAbyXHPwfrhbqcSOS+WlUp8mitS43coryxJFBl0CzU1E5w
MnZNvBtBSwOFbNQz3z/y8ioD2HcPMxs0FMWae5pLAgl72mDJRNMVvK8AX8YFvAjrCrmZSNjqpJNT
FY2X1tWhmD+cV4edOVDEhFcx/NB+NPTEHJqhfakbad7LevUNOgB3sYdVq4A41rF61vzMm8Poo8jG
BGd8N8ZfKVldpPAgsfGZZk8W/bBsImSR/XQMMNHgNaIUYHqcDgIpPo/UGlnKNugbBnpSaqclzKuQ
dTeJ0AHOzItymZ1qrv1F679Kk37MWwxxnL/pPcNDl/+fn8EpJsrfSqEmiAAJGbx6WIMxGoCrRVyr
6w4KouF5ccJjs99zEgiKIm5LcOayldM0VLHJju/Jht+2zWZptmiSYM8gTo/H5YJKZ/ZRXGABNCsy
JyqugaPnnj+R6AI5gzDaokf+gsgd54YvDy2IcPxo/NhJq5tNIuf/vh/LHg2gS0CWRGQ0Xt7eXjyr
bZENFOjlWPLUViTt0Ry50ozOyFoAbqtLYIySJNnmrD0P8RCcP+teFD8Vz2775OMpuVYr6YjHZlqU
wbBOHs2uNAOMg1ghOi9p97udHJSzjqww5k1p5TpYE8Nepm+T+n8K4PS+klSs6mpMDwEeJLc/tpp4
54+wr+onT3MuhS6w1WZZKnyYetMctC/swcUGPbPUUWwwDQgKl0zPeNd/Wghgme/Jt2mNVttGGe8t
rfCMGiwI9DPAMhxdvdKq2Y3AAwNsiPMn3PWTJwfktNHMtlRTS4AyLcVQO3qXq3ahmcEyWyKEhl0j
O5HEKR5iaz8XBhCn5gYAF7qSBdqUHqSU3Bpz8WEpwURx/mi7+ocK99/vBE7/5ipe5AhDqMGCQJqa
B237eV7Azlg3TBmIVmjRQQpqC2+/l6qqRj0PsKW4Le5qq5s9+OjWblPrKiup+UmO9a993ubAuW5X
u5wVlqDfDUpxnWIizZWz8qkmy2dLxdtErX9GWWrc9Op6bJUl8UA68PX87919oJz8XE69SinDU3dA
CTKdkCZJqZ8PvjIUbrsFY9Nga1m0VbD/LDyRyGuXUVk9WQpgYWDOvz1uYTwAmxqqfLGG7SpQZdHx
OAUb9GzshhVpTdfWvl4XP+o1OiQTNvXnagqWEYEwW2v//J3ue4iTI3JaRptta6wUUsGzE2yHLdS9
5Jo4HdxD5YjQ/XZt6EQY5/GSqt50JUbpegAfnlJe1gkqqs+b1Tib6LUn/Hbst5w4o2Fr54iMGiuL
EF91M3+lXu9PngponOL/vkYuyKsYQNPM5qXgEwXg3ck982B90WwrGAJJTJYm0hUu4pvy2lCJoF5R
99HlotBniVCXKFUIQobrlrQ3iiZ/O68pu5729dvxKOYdpualOK6ToMCWCUYvMU2nz6VzXsh+EfRE
CueS4pUaOZ2QLDGLQ3qPgs9rEZSppKgIuutlTwRyTkXLlyKbFqQzoCrHQ0Jabaptii04FvvZ7yLj
iRTOkVRLbE6kwbH+vAe9G4RPRHFuRC3nbMRrGQdK7iARrF3K0aSHrC9CtU7dTrso/hyGicURYCKy
h4T1boQp6YsY0BPwIc380GwPMZyxcNByX/3+kcHPCvSzIeVougN914KDNGygzo+GkFSKfYf33+lV
Cqd+WGeYi9qAXVE9tLTYxxPJjjEmu3a5a6KyqmJHRb0y6SeJXPYlsVWEH4GqiH4Cp5CFVUjauMJv
JZcbBj0KX7+fvspP+WHzlDCPXBEKtehiOdWUK8UoME/aBl1O77TxMpmlj6QVSdn3/K8Xy2nlssAX
1wZaKIpUOssKzNrsh4rMwhx+jP1/SZxe1ZFyIU3Np2zeGrkNNDkDghbB7EIo+Ej79vx6HC6QVYWR
z3P7l5sqw/jYre7iECe7WC8MESme6O64SGZ1kkT0ClmI3F8CXg1LGKq9FLHdGE96I4v0T3Q0LpJJ
0iZNbJnypZs3B1h7GjD4zirRIH4QbqOJtJ0LZHq+mbOqAcGOjYixQpiRhAnW0Fdw5laqv4aSIOFh
ivbOwoH5YGoaprXfzdqVUQWqpwSKOD+DlxtAQbHgAnft6UQApxqjOsWtmjM4FvVxBrKOFbU2+D+8
8xq46+WBJ6JgfB0QFvwqBt0mSQPmTxukfdrZfftFi28N/XvWV26+XI5a5ZOiFcjcGUaDnz8Ryhmx
muUzVVO9DapL4oN24co8oK0fdF78nT0nYxdAhDeija/dVOdEKGfNBlrZKeqviGeFB8drkmO23Kpm
7MzmaJtKJgrVzL++V5DXm+W+X5wmRB0IqlF9vHiYVgFFQeVNRlj0mSOtB62sbLnRA2vw9XIIlVSg
n/tlx5PzctaemkAZzmJccnYYj/QDI+UxHHIBTF56sYSaiwwWMx7DI0jWvVgYDUR6xVm/DCQFfRqQ
oY99BBZC0LqYWR458ZqFtQbkpTLzcgvkhdVg/Dyv0fup38nBOVdQp1SZBpZFsDGCYgwLN/bMy8HD
OEMZMu2yBP3vfVdg6Tp2i7GuxRNtaW1do+eFs1o0D9CaBoiYIE7s+4JXCVwsT1a9MaQCvgBJSxxT
rCt5Y1SLNFYkhYvgiprpWrHBQthazwYy9Tx++NVJkLZwdWt3DlclXEWPuR1MI+YOXk/HuwOztlYt
RbI0+d0Bc/EMcTgrD7+G8KQUGPFIpt20PJxXlN1weCKWcwizVeVTaUJP5PGyUgc3WYJevdBHRkhi
Bv+fLM4ZYKCzbHR08oM1Tpw1MgGvdr9ptyYWgdGLPi+L/VvvHc/rdXKG35mkquMhT4KNFD+Suf+e
LKpib5r1ZRlLgZfZd6qvsjgzn816kJoeFeM8N2yLto4yPusGppj8mQYqKmnnj/YvkeNVHmfb1SBh
p1DF83hwZ49RixXjdYvRZWew69SObP0xO+poMtBL0dym4FZ5iFxtlMHeh8nDQDK+WemhW9t7qwB/
QZoI1PJlPufM9+MJOzYMqUlgxmL9IjBtP1Z++REz/I0D9uTisXsA+LdrXPZXE2YQC1s/xk7pZ7ld
Mb6IyNFtpbMtFxMpnYgqSeAeeJ6POc4LWWlgLyPorKTFQRqOmb1IoL37nxhAXkDjVbGywu8yZcD9
HdQZ5fJaB1qfLf+U7N7uHmJPO4yjLa2OfmcFRhi70ofzysXczLt7fxXMFyZIVyCotEhYo/Fbl/ir
IsLq3u3VWgAtwEwsAMPeESWZpo6dWFhFUACjNPeqxN4u8BEvBqCiDkHyPH4V4bDuau2JRM4+SyxD
p5MFiesKjI8ovcRcmh+XyWMqysD3b+/1bJxldq1E5ExGo5GkkdOaP8bx0/nPIzgKv1Cf1Sv4BVUU
mSOsLuSq8aQulifHXYgVLpGb2XVrr9fGr1+nI+DOAfYWB3rrrvdmQDFiln8cGm9+qn5OP2tsDJWI
htG1dNkLi8Ui4Vywp1WkKc0G/z30yIthyeqABvjYunmeBWudO+XS5/YmbdVxKLW7dAWVqDJ/aajy
NVHnB5mY4CTEUH8hJ/hjikQNjF0/cHI5XJpAxkLVZ7riSy+5I6mQMQyB2f6XMYoTYzGZwp3UXSe1
VyKZYjhk0VMb1fovC71t2snLCnSXJ+U/LARgCMBiO+kmwKh4KAWMEOe6FSP5aboDe0ECI9JJNPjY
yZm8pMPGqLehtwvKpotV9Ajbt51X2Uz1T466KXJOKzQkA7QJ7GoBRJQ+uuetZ78+f3I+LivI5lSa
Sg3n6zGB0CuH+KhlHsXZFFdPHqSDLFgR2zVXAGarQNtRULPmKmBdX2GjuV4RLfrKLn8AktucL+R1
E5nqbpnhRA5nLcWyLGXJps3YIscL4zYmJK0gwsTdf8rCT0Rxir8StY/Nqkc9aEodYznIA2B8N5Ej
FV0cp/eAOpFLNUX8G5vUM8HlUBpPvWn4piJ0c6K74zLgPJWaydJhyVFR+REQpZc6w1w++TwPTebI
U3RVDfQqT8HGQGe0jfJ+EM1s7MfEk0vldL9RtK4tO8QN/WZyo8Lu79LnyO2ApJ1+WDCAVtn0VjRJ
sZ9jnAjljKFf42ig44DBM2zDjc5wWXqZX93EXuqMbl+iqS3bsXAhlP2r7xKME6lcMI42WSNZM2Fw
ijzRFRP2GJVupTAj4AbRBea366Qx6opxHBnrTTyNBGy9b3o2ODxKg5/oWLxrtQOdmlLwaNw906sc
Pi1umwrLWjWSQsxO2z2gidvLZPSt6VIHrI/Ahe2qKxwK4FDQY36Hwq9NatV0GkydbRqxFiO6qIsz
wycnR2Gx9CXde/e1TqRxX6tPDYXEBZ5sczWE1rJhn1b3GAGqVCYXBrrHmYIV+0hZL1tTtGu4GxBO
ZHPJVK3O9diOL7MxVmmP8uD/j7Tr2o1bybZfRIA5vDJ2UrAsyeGFsGWbLOacvv6uah+7qRLd5euZ
h8EBBHh3FXeqHdZK25E3trWtIr+v81xAWkUdWka3QJuLAmMnnVIjRYjrDlPDgw7aWrXDovBFDhMJ
imIxq7kZMXSZl++wPqK5utKe1Ma6LefUU7PyXiPkZNSK25vac5uH7w29yW2r64kHFO6nGU+bOUNT
PhIBbczRKRoe3nxlFD7RxwTlCoicX4feNicKmjH4ynSGi5BDAsBL4wlQqRgIRKFa4hELbtrLSh57
GaUhzqqIoe0s8oDa7uiwSGu+mbJjqlf+9cNtRhJgwmE0x8LSAjthNZEOV1hCU2fR0p2YJB9VYK9P
WfiwCJhvuS5s215W0pi4BWyAbDQAIhQI83tS3IvS6IoaYEunySnk3h8LX67SfRJzBdOw++YTGoZI
C/EAT2HZAmKjVJI8pMMA2HeJscQmDbFNFxBFN3eb6pQ5Oa9vs22fF5FM0DINE2j7KmZ4QB0PooDE
nnveM2Dz461OxYSoIayi3Chxqih61LPeSaPOlmTZ1Rfe4Py2H7gchnF0emb1WVjisSNp+3aJHAWY
4UXDUw/eV2JcWq+OoEobz8579gSVZtfuz60k7E8i2rq8gs12Hfhyg+zcrSSMmO2m/o3uQb2SeN6D
+guJHLVgh23DKTW1nsigo+vBC69JXh8vAUhwvgKNObQbs/ygqiLgWdrnql+CwUg7R9aLg5wtrhqB
xJhjkZu+zcSWMYIlMJneQApVUp7VaFOdZyD+myXBWtbPqf5xcbnE55uatBLIuIBukLA8ZcHhUFJK
ObWtak+51lGtwg5fLO+K3I7Ra4g+XD8oTyz9+yqQLYMYazl4OwJjfD8bXQAQsyEdd9eFbH7b1dkY
k0/7KR7UFO+nHhjCE7HL+cd1AbxTMAav1JGKfVxaIm5PZV4AN1Cyhyzi9Cq234FYPsTOEAAhdNYq
6jwdBnX6rztSg0g3d9rptkMzqASDzNLxxnw3/dhKHhPwSCupXafiWLQb0+IpA4WgS50CBmUe1B5D
cJEDAGY3+aelvZVgah0rrQADXje3Awq2MpSx8IedEgiBvOPtIm5/tst9Mo9CkpdaP8fwnjEALqyl
xQZtYte84hdPCmNZw1gSkIniqxU93pzdXoyxvfUPGGRoxKyujDGkrmx7LU1wFpoMWd17mgyN972r
OGm/n3dh7F9X+Q1I1dcCGaPKLSGJ4THQkzXEd10qDTYg+u+SajrG4NTBxpi1j0zyuTFn7OooRmx3
lZr6czc99aBRs000yJ1SidFGjPNTroTEBvfpp0Wp96VYvZQ1orKaTw+dnrzAAwPrc/5+/QQ87WaM
NofrzWFodJQUc/+D4cT1U9/uc8JDdzov/L/JcizRMOGDgO6jMVE6agqsXuR40I2dtDOE9BuAGwHq
LU7YKjIAnFlgybsr0AgIQVqb9U10FFTMvlWd28/J5KmN8C5rJd0xuvZT1FZfJGkIxhiIh8N831vJ
d0noP6n1nNvyJN5izCy3gV11TOcucdpKTZx55rqGzQ2A1ZGYlCCXSRwCkA37N4XoWj2CtAWmTBAb
g5LIek5wm8goLQdAQ8c85dEHbFrURThLoFzUqZUYFfIrwSxrD/gqe6nRbR3lcve6imwGjpUgxgEK
yAFUPYHpWil8X5d4pOOMy2+PqK5EMK5OlQgJh1kC04NpBFM+OCMo0jHs8bnoW8yyN5Jdxg9dIu2X
WjsK5dd/OeDvJxS7/VNVVQiwXyTDzfKjq4IlI851Adsx6/JoYrmC+ohI09Air5gwgmt24FcJ8iA6
Ufp3FbAHfDy97W92ORJj1qK4UPJmCFz0l7AWAIkR/69nYuzZnERwAyS4NRoXzewnq2jjUMrNNnvk
Y4Nup8OrS2SsbZSHocslvDx/TkjpDpCYciDd6HZ/UjxyxwNX+IPAy/OTiSZiKwqV0cG8O22AE6mb
OzO3NLsWp9TuB0TLsBMPUrR8z4fQjYfWG5fSM4mA8n498IBcNnPh1euUjTRxNxgGnW1I9lX6ZPgo
4gKivE6fRBcjIX7P+7zUqt+668vhGQ1qmrKNYkQmfN7wMFQYQamGb5T1QT2Bigi7cRwT4clj1KnA
7L0GVsf1YDBI0/+KDIX+dOZoiogFd0WyVEzxsNA0laiGsQ5wO2znpD6m/omdFMNduRgvdWg+5oDw
vX62jRgLeYZFR4IxQMqiL8jSVCVGWQOpqh1B+WA4+rg3qsyJ+oEjacPsX0liLhHkBHqhLYgJs3gg
oLmLFF4Y33LVr0QwVigmMhHEsq3OAwzndsWRAgQ0h3HHfQBv6MRKlsViLESmQPLJOj+AKUFOfQaP
+OfWyCtRTJATY1VG+xyi+j4D1NQ3NX/SCv8f9ECSVDqpiJ4Si62QJgUZ5zKugjBPn01LDHIp2aFh
74nc6vmmIqxEMd4ChA1aqheAfaqHUxqZ6MfN/6JqKwmsf0jn2pSjpgLX9Quqn2H2eP2yqB69MdLV
v8+ocmxWk5SMSBcHIyCWO2WFq4B5Usjtpvioj8cs5gjkXRmj2JhuMhdikioQtcoZYsseR16as+HD
FaAw/1IAdnRf14oxFAkcAd3p+K+eMX9TbSHIPKyO8gZGtwLYK3mMUvejQtowrX4im6HQl3rdLtUc
JNs7OpWG5zL30cq5RYNewerROqMLPIClBSLDQyzKNol4Q+Bb5fhXp1Jei6jrqc7qGiLoCklBvHDy
FrC6Lo8U1Az7cOrD4ojA8Af2Ha8nvJFzvxJNT786naa3Qoo9e3hy+dnK32XRjSxy6hu8C2SSDpTT
JBT+wjrAGKYhzYfRMHmYPDwRrHOoCwMrgnDhGUhxBXSAAbeSOtWMjT7KbzgF4lFNOWUU3s0x7iJv
okUgLRxSaYK6Z0zs3tylJnGvO43NyA7mOAWjCABeeAOPsVhDkYgTgtME+00SqN9jnYXOMOy04et1
Wdu3eJFF/77SBVoRTfQeAIyGkDny8CgAlea6hK0uL9TNPOOYi/gfY7+RCRBsVGcoxiPQxb8UHxdf
co3hNg/mezoODFQxSg3N2wTbjvEruYwRA4RZnxcArv4X43+BAP1NjKdu/K2bvxyRMWapUcK5koGx
GfemE+VfxCUYJ39ov4PBBoVmkxOCtz/aRRzz0XQxHBC2cDIJkDBWcd/xmoXben4RwJivqoZFmi7Q
imk4jtm9oh2lJeCoBb2Ta3fG2G9hJVM2NDjE6OCpoWOnc9nJeAzEuk/JrEOHxwTHOxRjvOISpqHZ
zFWA+aNjVzTOjA+WRwnn4/DEMCE/maIWJNS4O7N7is2HJGr423NbWwWvbIoJ8009FZaagHTRIqqd
VJatR92DrIL9pQTQUhsDVr8wvC4JP0TJM8YdUZiqHT07gli4wrLR+CPXSkesw3dmjxEXhRTfqkh2
r39hzkWwg5y6XoKdycIdE2l2h/CpB/lGyF1i2cyuL1Z+9gIrBzbXMojizLMa/aKf/DV4xIWB46js
uUCylhWJWIXPIIsC7P3XykLZDpB+aJ5VDr+VxTH0c2q0EogFnRbQG2oVgMv4o5qHPwYM+/2P/vk8
GrQSUs4y2NA1fKdkr/kNwEd3KJ1PGua6iUeJxEgD+pLcN8UU4//XVWQ7Pf7tZ84rCSvRbZkp1jzQ
Cx2exGknjoHYPKl6DpKuQ4RpC6LxDsv7hIzXGdUlH8sJ9bEzBICI0fVf/U90I+lWCu/5t/kJMSQj
SSCPB5ASY6lFVNSjgimgQE0+xFjs7l6uX+FWVU4BxcMvAWw6jinUXFGw5oSqXBh0ld2C+mUQnZ8M
F3m5430zZfOjrQQy8VwW0naoGsTzcVZOaHB5Wpi9JIbszSXQWo3iG1ma94sxfLOK9k6Tp48gzipA
K6bdNolxm8b5czj1Dhkzv+/E7yUqGLW4eEBk3gMhEOuQFtxETvFd09iuchCFJso+AQPS3GHsjYCo
d1zIU9VEt3OlfS6KHmUss3s3K6kXFf0nfQqDcQj312+ZqsWbYLU6M5NLdL2cWWBua4J6aR0ZvI1d
9ySFsW3IH64L2swkZE3C7KtpYGyTCVJNGcWRpuPBSObClQZQTQHKySKy0wt3o6A7TcZ5zm166ZVA
Jly18VCrnYh3yCzHt0qs7SJxfAxnXvl9+xW3ksPYwdJ0aGtUkAOo296THcPCRljsj/e6PbsCWgt+
u7t+lTyRKm18rLzLJKpRMQ9451B+q9+TBxQaChQ61F1zU85N73I5JLuCZqYqSQX6JlGDEUs4HqVh
okc+45hPQXwwBF4atRn/ViIZzZQrU8pMTUJ2LY4ANQ71L6UmKHaEGWMnFZvBtsLumAiWCkAw9Qch
2V4LzS/Xb5qjtCq9ltVFW1IiiUsfN4GuYEskHh7FeDJtjEN+rrvmnbmgT5/HEme0cjsHWp2cet6V
1NQg5oTuAEodgM6mW5Xa0RJtuIP6KQTw3uijYHTUS1v9iLfgh8idLU702nbtpgbSPx1IQixDU2xJ
ZR5PehngP1ywOGFCkJNL/kGFLyKYcIU7Bft7jpx1dEZPclsnBxIJpi2FYPyWgq34n9YeEE4uEhkH
1OZ9YiYFcOTRCMAgd+ZiwemL0Lh0yyt2iYNlUQG6BkT5JDB5fHtbO4ivpDPeqIgqUWwkvQoquS7d
djRabMuMnpyP75MifRyTGSFAUewlj8FVne0Tufwcp5RrogbThE75K+us4tnYtllf7oT1XVIvC3GP
NIVOvKoWlhIib1Rdurwru2AUGne8Eg3vw7PJ8yDIjTYUNMhikb4CELBXBvR1VANE4q9eR9vPZQX8
apSKAUTgjBErJUYUKT8JPjzFOJbs6VwSN49FwMuJuLIY09WLcVGnCSnnTyWT7HC/3P4dnvJmfFsd
i/595SWEqRxGeCKISmEw+gdCercSeHN11Cre5AcrKYydLk2RDZ0oIlGf70hyANZ9DnjqSRLdhvD2
BTZzkZUsxkJBs5Jn4mRBG3PZa/QfVRQ5uvA563hlhm0lXElirHGaGis2ELX/PYBuRrOVRMbSkkgy
zRkUOedaEVVCCtz8d/2zTe+tmCYAbkz4HHbB0RDRnR9NGj4m2VGlZ1F4uh4VtzXvtwDWhGtLmdOq
iwGvsMhf0Jl/iUp9cFWJt3vDOQj7Aq4WGBN24tElIWNpC7ViYxuMs5e1rd+XszBZBrANzXbU8F2I
1t0ZpXlYqtbHusiduhSPdZmqvHfatiJcBDLeyEpKYlk50poLwtJyW+/pPhHvWc/7Towz6uRmVIeW
ni3qvEQ/ZiDMXHhjcH9weZcDMX4IECyqOCVnW3rtXvmQ5LwDMc4IAIG9EeYI4aUqOmUjYkMKQ1cL
bxGEpxOMHxqaoo9MIPAHSyraJQiDowxjT1LuzLU7VPI/jA4o6Dn+stcz1/XKkRMQuheJjAukQfh3
22lyZP/v2k6bGqhqIHamDNoWu4koCuoiVphfW2ngXxeWeLKYLxYK6OSbMUz4Zzz8War+u3i4mauv
jsV8tWiImz7UcKxEav0+2iv9l0nOwJ88OvX8XmpG97oX3PROqiVh9+E8rMDofaHGfR4u+GyyRu5i
CRxLEWm4QF+bFwiKHvDRg7tVZJf1c7IgT+4hhfYYfsaN8b7G3EUW8AgaNq1rJYpxhWFNpBAUmJiw
MvZqfCi0j8347vqdbUb4lQjG+QkiWdRqRM4iTIpD+szLpZeR7AvS8dzsZmarAd3T0GR8H5mJ8BIW
b8bShDbQUfGfY8hL/Ei7MuaOAMegkt5fP9p2TqEDaERRLQy5smsic5TM6VRUtNpIdpVxU2PyOf+4
OJGDyXQqsq6c6yJpzvAmN1tJZIxLisXEDGnlYTij6tMJZErHzJtA3vbwKzmMZRlxIRq9Bfq7/78R
b+rgShTz2QzLxG5ahbGmiKIYqJYfjvJO7I3g+s3xxDDZGHxiU6gp3FIOMYV8nwLfPmlUzvfhXRw7
Cy9ri4RNF6jEL3aVX2wd//ryuNwcuxuChY9IT/Ti10f6+cr5O0+7acUrUYyjMDT0XDqqd31P3EiJ
wMyNIT/FixSDZ8b0n7qi4uyKGSZojVkAun2QC+/JKNjYxQbpxvu6OmFsOwtPcWP6M7hcQ/mrGHMC
86aDXx2TSZ+axpLyocA4SNqc4jb1xpQHQbA9K7ESwcaQoR+HWcUGTQROVUVE5722I3AqK1VpK/LO
Wn7UjQEozK/FDDyUqXVDErkilviXyHCAR1ijknzdMrg/iXEqcWMk6VTmDZzKf3C00QFcaIKnYxJG
wuRG6hJ1tytUd+StpHHthXE0Qwm+5Gk+2wst0dBHEg12f8Nus5kt6DqYZVEQQHCl8WOVdElTSSqt
Uqj1p0Gv114thIcmXrxMCJ22L/22yzkJwx+Od5HJKJTUpWkHSnIay39CCdDiAI3lfCiB7eNZpkS5
UWnm8Pp4aZsktVihDiH13UfERwc00feyJNzXcXbXJ53T1CFnhIQnkrlR4PqbwyAhtpO4ttOOeHN2
XIB+OmvPEWiCsuTfrvNyRuY6a4l0ZqThOilW009t+VVr4dV1Ns8GQjW0L2Q0u1gmjykyhqyZTfQS
CM6RFsXsoaZUOFMtBmOCfQkDhktk3pr2dgvsIpcNIDomqkeBkqhibSCzlzRz6rA9KLrhpvHoR32+
B8jYQbLi1K5kywHXK/x+GD5yfAL9dKwXBmYu5mNRQAUCOxMuo7wOh3T+bzG+ZnqLYLXj9hapoV8R
yFYYMOBSKpGEcU9rxtZ/BeI1/XEun9Xszhz/YaBLUiRQAmJ6WwdZy2tLqeehTJUQaYDcfl2A1Fgu
36/f3lauoWoAwDQ1pIZv+qToHyAtHIArZI77qp33U/VAzHp3XcjmLNJKCtssTWtBFuQz3xmMYayO
qjftiJObgXUzYWhMJC6dJ5yDlBuit14oa8n07ytPqliVVSbhuJ4M/1uvtulB17IYtyZYIybIeuhF
54pOc1/43W70+71+5EPAc2+U8WeNOCdofKt0gQJlNKe4M4AB5wg/B/HoAj99SMy2oHMUkqMvBuPW
NHCRZ1GEFHjswfNi6faYfdG0iOM9t6WAnhfbXpL0psVjzU2VlwZIQHXj2Ms12KMO3JYvTwaTSoix
ZZHUwGZSujwpht8pN9PESeS3HLMKYMNfx2AyBqULpWoSIGIMFUeo1cGvh8TXSLHYPXhQbb3s76qJ
S0+/5Z/WYunPWuk8SAwFlJ3Om8+jN3zLPtJRzZ+0vRjg/dkVTWZMuPLe6FsbjaDsvRyYccWJZo6y
MJdA3d7PTvoQA8wyvgNyX/9JC4xb+RHLry6WX28mrwDfE9ZivLBxpjs5sst/emOvfgvrpeVi1sWh
wRbT6Azufz08waGrt/lL6mZB+J3j5Ghfmw0La4GMq4ljMQ3nBIen1w0usptmBxRID28eDok2tbE3
gmjrExzpoBxhW0Z60yRFWMBnz9Viy/lTQjgCNk1jJYAx8rGtGgC6wrnIgJU0ykOkeQuPtueNDEUE
2Qt281VEN01jJy7qUB6UfghJoE21Y0SfhOarXHOGld9cFCODNYS4UOIsgYwS/WhdbW2heOB8dJ4I
RuOLGdRGRYLZGc0mt9QT16CBsUH+BZQ2PEgKrwgyHnc15+rYAYukVUNNmyETL1wnji13weKqhuFD
ztne+JHz9WEDWcfagfwGHXuKrWXoLRKCUdmmNQLZW7BGE7sDmvxLkNwuB8npHIKZ0euC3zLqMIIZ
/RtQ6xuMQiGoTCi+7uTvQKIJosIJgFGfh33hp0hnwb8U7xbLS13LNcit8IlbWHpjz8yvoJ9h5UbF
IjfqtIL20JIZ4O89EqR73Y8PPIqit4k0lQQIEnTgsOD8BkLZaHJpijr153kBi0W7/3oMHaK7HZbK
ZxB+kxVBoIJ+syShto9GHOOqyhaAvJPZI+U6dHjIgmEzoINr2YEPhf228sjIYrKiRdaUsZ2FJBAz
V/qooosf+9WOnKbYETFyXAU8BtYtk8RoCBwjcD+wqseYpFmpDZkWHVhuYn2rNMsubSTOa/Jt+nU+
1G8ZLPAXGRZjbMsJOzB7BSPU1lfja3KXBgMA1ER3fK93dvp+tHkquWX4q5Ox5fbRJEYp9GMS6CI5
oqJ2n+dgfM4SXrrOuUEW67aeBJNkopQgkW1ORWmTBwA7uBUqQLfF83yKXlKfd7S3IyjMjTIJbR72
+QxWdKjJu0K28wcFsMaWE2FPdhftB1TG5R24LvbXPc3behIjlfE0aT4LTQaIACQsgxs9pKhdwcVJ
H8jNfKe/Rx6d2eYueyd8Wj5dl8y7Ysa5jJXYNEMHC7Si0AGVMebFeAX4t+CC9HAmmncoDYimej78
yoEpularJhGToP6R3+KN4NZBiv0t7HX/GPeJZ7k8ZME3pVdGIBNvo6YGzFiMQxm5sNf7z9aAgdP4
pap4nNabt7c6GWPiydDG2hxCkAIQVjn63hg8eLhtfTQVUwIBK/h42IYJdmH7sZ3OFh7tutN8GFzN
l3bKg/5eObSo+ok7LoIQvZ9Xid35/i4ymSfJYhZJPwo4Fh07g2PeRZigLHzKrDnDPac+YJ8PMl3a
ca9r42YEgp78Pi3zUjG7oW8l6lnoiH37kGICfbCF1JaBzDx+0DkzhNuf7yKN0RNigcNzQM0vKIev
unI/dNzGJA0q126SUZBxBDl4o0JC61kv3SMlQSCOdWMF1nPs8W5P5pyHLYSNcl/HXXG+vdmLnfRQ
fiGLPaFhnmE7jgKVR997X/9YW+eJVHnXHknnlGCi42ROb0sQrzWI7bNYamopKUjuAvGwuK3dPlFs
+Nk3/eRdElzXGXqFV67YYuN6HGaGJeDQ8wFUKcGw6/3qVt3xxGzGvItmsj2WUpimVq+GBBj76MR+
QihfkufrJ9lOUVYy6PddOcp20YlW5bB1YK6f0gdanepo9tXYEQaWBZf7mbYy65W5WYz3j2QBswD0
Mw1+tx9MeyFeiwTTdAF0P3gapjybd+ldLdnjDlOX/+NpGS9DhHHI6hQfbvDFzFa96ABsvXedN7pY
AHP7D9zTcoyRhTDopKXuLdBJwa2JuNIdKtIPnb04wzM4WAKewpwnUq4pJuNdYizHVwuBOPpmiXK7
vs29YVeBVr3FbHJoZ978gYIjCi4v8+TpKuN16rwdphZ9b1BMKf7UNLtlmI/D3HL0lX6gPx/QZJEN
0PCeo4FaXqxLp0EjjjaBidYIAV7UcpRFpmnXNVnMSyFWmlKsC2Tv08vgmoF5sPwSnShgWjdYsTwI
IMLVLXs+la7cOtNNjLJOD7I3DBRc19rrodEUGW8zKmYf1QZJg1bovvXi4A2F7CWpdJuaBXCzUhBh
tuqn6zL/kED9ilPIN177hQorpCI4YeB7sB9DHANFBCdxTaw6A/M2Hez8PsP7XttfF3tdiyCBkZpE
sawKXRJI831T+CKEC+THdRnbD5jfLs9kh+iTuFwipQ6TQNhN4MdrgxkO/JP4KcQmE3Baan/+qhle
JdhcaE/e8Rj3k4gVSboMvg+bWUX/QZ9uTZGHq82TwaQzA5YU9F7E6SZywtPbi6W9IfHwUri2wTia
FPPNYF1H2OhcotudW+zxVqqPajC5YGBD1doVvMEJ74x3FnxrA6yhxUu84omXf1xPP0y2AZZYeZ6r
LX5HX38pFizaiA3H+q7HK5OtpbZESQQzTdIgUnvPGB4T8TZSRlvTO3+aHzmqyXE55xxnFY1TgDRi
GBnlLfEwDXbl58FAYZoIymkJ+NHmI+/+eMZwzo5XEiVhNrNYhZOjebfQO0Lu4/kZ1K4VSF+mYFm8
zok9PioV58Od85KVXEVZIhSoYQr5LDrz4iszN/ZyLOHs4lYi+j43m7aCiA4TegmQ7Angw9IA2tjo
tjGjUZQiEIqf1f//uMSrVBS9/tduLFcj0VoSRKnkpB96MCDSVFS3s4cuMDgekxPyzfMHXp0yygWp
yBecEhtJDk1888/Cg3wf7oaD6OOoDp1wa5DJ4Z452soJxuwje8ziuFGxvYNsA6tCjyM0FfBsgyO/
ZLeza+6q284pgujrdbE838OO5aI5kEwDfeDQ0IRbvScP6iG6lYDxkKHvmGW2fD/6wOB9P7oSKIOw
i3XiV224P4PJeAQ1zTSlgutRA/Sz6OadDOr4zlZHB8PpBDDUCow2f4/nDkEZs3nRgNro5W7l/I9p
n8kCuke63DYVvZHGte762rHu2i+/w/Wd+VKeMLJ8S1equerHcY/nevZK/WQrLSojtuhTaMT+duFn
shcqNhiOjK+C1+C/HQWePxIcUT/ID9dVgWPh7DBNNTaxXJRwl3J5K4SPinjT8ZZVOcUQ86wGqwP2
uYHXyoDEdnrBBr5dH6Rd6ej7wdEO/SPoIsBHxaO6fbtn+Np/nB/dK5naOBJ9GuA/aBrft7Z+MCun
2utO/6R8CF3LG/3sS7T45sdk1zwBkYNXHOR4Z5lxYEIhy6O04B1RiZNN1Pul5uwAc1wHC+zYgXkZ
9DHQ2EKsHdJ+E+K7ebTcJualQ7yTMOlQ2cppkmf0AWbelvFj1EYcL8jTQSYTsuQqL5a2Cv1Jw5rx
5GUZsGh5mKV/KG4YMrDDLezWslNxXfWruGHU5alpDhO4tiwd+4qpX+ajO1UvWXuvTB7wiDmNxD/4
uYtoesMrZSxqEi+WihskPyY/LUGJRd9AT1mCNtSMdzPx+wSlAhlbr9WPxbEO2BZEY4p3BWec27fP
scvvYHQy6jolTWk1JGxBtKn3N/MMDCaluDOJhIqrdadk5ospRYc4Tr20znZxqB06NT0qdY6FqOjF
EKajVoZH1YAzilpf0Ig7YG+u1oqbsA0tuwnBkDwvHsmsABhcN3qSfJPj8d0otHvFLPfa3O31RAlI
NdoKusJALAy6tvbzStjp2uJoVXGMTe0wqvGtLC6Hvlz2ehzdpUbmDYp5zK3lwSiRhuRE/Swv6RHN
UweDsr0dZ6GvWfNBMeSvoazd5iaPFfYPid7l+pi3hx7prdVa50LP4KYP3R7DrMdhp6JE1rr1XraH
7/9c7blIZcxPWLDEmtfInt3aUw8UcIdgZO6R4mHSpVLwbIz2bNhzZHe8F+x2Ln0RzRhmJekRSQgO
XJyak+FjZxoTEJ0nYe4fk7Lcwta2o7mIY9KBXDWXqihpVpLLFRh+1MQ2+H1p+ta/YgQ6AzBQZGJS
oKWYBCCGCIPKj331ni6e6x81ygYZXI+vf6gC/D6UzpRAei2WRHUyaXIJoA0sg7dzoJRAaOld2v9O
38fzIX7iCOWdkf595XAyabbmiH44EJadAEMRDMcX3S4fu4Afav9Q/7yckGrRSliF1eRKpulz9Lz4
w2ONIsdgq3as43lAs2buq2TzdJYKYgZJ1bFbyujJUg5aLfYFQQnSPLRBdywNr/VFX/GEfVviOcK5
zc34dJHHFuhra0gtacl+fsLyIZpdI/c1WL4UtKdKwQyKPTxgjtW9LnfTHFZiGc2RhVEximzE/Enf
HtOwfY6iiTfnxJPBKEqoDcYYkooEWTi+9LMS2+k8fLh+jm0TWB2EUZAY4D0gYO8JHsjlc7JfsNHT
BhTtoSzt+AHb1twqLtWANza+kkiPvVJJoJ0Ciq8eMHLRgcp3Kg5R6Q8WEABItx9zwSl0ECYVk3/9
oNuXaWBtFxOxoqwxnrqdZ62d644ElflkzQ9mt//f/n3GHUfiEC1SmZJgkYv9ki1g8pzs/00EY1oF
tv7qOYRp5VpRo4UR26LS/LguY9thWL/vifXAg67nVadDiBrMngI8mfBR3OO5iXkn4hvu8u26vG1l
uIhj7ChdUl3u49Dy1YB2RbudFui+yF0l28zHV6diTGlO5iQvSY06WtN0u95QbyshQVF9/C5KIo8O
d9slXc7EmBSpZq0pc6haFuVYXCllp1NQu2uUgRe/tuaYVPBDKZoICGeLbb/UIWnGpsF0Eb095UgC
4SbeVXiP89r/W9azFsRod1WnZtdLeRLIdaL4lSUJDpAMOHtP9B9hHYNK55ZAu4epQRZ/W+jbUdYa
CNFrPZATy24V0bPM26K8M1vVrvSQ4xM2nZ8KZCgV7CCghGPvr+vymgxKg3pkQG5pf1dCZbfZ9S+0
U5eCJq3mjF9uPnRUAJcZGHhRRKCMv3Z+ejtjwyDBFzPuFpSSl52+72wjMH0gXfImmahLe3ufF1nU
KFaOFrc3KMAVDv0a9avoeXaqx9ZZ7DRQPhfPaFrbqt8g5+Dh42+pv4qxFE3E2oYB+JPXYvW0j6VU
NAhQCg+KeAqlU9hzrnFTHVciGHPWesGYDLGCOlofckWyq+nxulvafE6sD8HYcBIXlYBXL+J7Y8uB
GSSfLF/bJa6+t56szK1Pui8f+w8Wxx1uljvXcunJV98sNnKzloDvCotGB1cw7doRvBfKVCPb5Wnx
GjxFgdTsVDe8jGazErQWzaimYIWGhPl1FPyA5FUeATFVP7QB7XMUX1LhUPcABshhE6bDuWt6l2/0
dPU1GT2N0jzJxhxlLhQ8acwpneGDgjay/JGyUSPq/P8BdFGAgtNUgN2tyDJIZ17fspTlpaIn8NCS
ZC+oe0XHyp++Krcp5jmyH9IP9QRM03teo/PcbHhz0JVY5qASHlGkihaIvWsxBNQGxgNW1Q60cGm5
AmedY9NGVsKYhGcqkiGxsIoQdL3qAUDQM1veh6Nm9uY8hoJdP2z70ft8fY2NlhpLLsFIOhcwLBj/
pG2xcGcFJV6+vJrdudp5TRpjGkuRKpjChzsrf4AzO/LyZ+Gu2ceOtitv0Lh18WbzrHfkFGP1ndjC
O8kTdzz/fV7ff/Mj0JeXMZ4vSyL7vNFmpQF/+tk+q0c6TTI9qsDVpS/wzBc8YMKdNEcKxtGW34d3
i5f7glseRdGWwRCXOSgEcIxn8xtcfhD7/tGJsmDeEMajBsOpcIv3oTs9xF+weWXHh27kffJNW12J
Y5w7IKCBDDHDSchpdS/3RWX3Oun8OkpMFxxbkZtNtJqb30Qa5qTyEq1TvfQlAd2DHG2E64ffijRA
iQPYgqzpuspGmk7M8fhDJSKIUSM28wdtuWtkTqg5E6WyX1yTsXGFhQYwjbAIhFItYEbJQo7QYMGt
fZhiu78t31kgWhGwCyC46JyedEzThUf5lL0Tjy0cl1s/orfo1X5zY+0zr3J4fYnNk69+FNWKVZio
AQmokAltiSzsbLw++2Wyp/L99evdtLj10Rn7Ns1YxLfG0TvQ2NiY0oo/GXdkR+0cKdNL/DCf9FPx
XO7pTtp8QrGe+1jkHZQx+tSaRlItKJaQAl3idHb75FmQpd31k25KgR/TddCo0f97fZ2Wns1WBrAV
f9YwrytYZtAn0o3G6wps5pugl/klh222V5XSRYWA01BwkPyddIxdyzHfD8+0Zhd65Y7XQdp8zq0l
MvYap6HSN7lB+9+SD8RB37yvvoLk3Y7xsbIbjRdaaQh7Yy14jgD+ywAeicFEHW3RMyOpUW8q63sr
9cCcYbcJFkHn5+tf7HxVbwSBqwcfDPYP5uzXn6wfshj9FZkezMTjhxzkeyOQvPSOVyTciqOaahqq
Zukmxj4Y3TAnfZhCsMSjlaNPdmdgkNwYeGBWW08fTdOwJw3wNEDYUwVd2XMWplZU9wpmxtWvKTjb
009l3NnD/5H2Zctx21y3T8QqTuBwy6lndWuwJPsGJVs2OIIEB3B4+n8xSUUduiN+J+cmF06V0CA2
Nva01gLb3ZB/leXD5x9vbbVFHMItUUreorA0DQI0m3XlIea816bC9iZDoro7mncC1ZjPV70ZU19v
cmEbI2hxLbvEkc3Wr06euOePxUm/pC/ZUfO1UG7gzDLHa83g85VvHuHV152/x9XXbaU+sIwiXahZ
qI00lMz5LytYOkScHGB8EBn8c4VEKmVXOjg/gztg7So8pmcrS9yMHsnVGgufX9rQCk/GZgYt0Q1s
5AzlcON+jPQg3mtfh5UO5h+aGL9dsKvlFs4fWt4SOAY8roPjHEXdc/T/h/pSu454tkBGoIPg7Zgo
Qvpjk21rM2Y+T+SLxVQwjEL/InRLlgVOk37PXOh6DCO8Xa1971X+KlJ902eo9QiC+S2BgdG8BplL
CSxpp30zOTA2nWucxknfmG73HZpcJ6enP+rGGdc+6q0cmUBIHE87Jv5AMvDPg3MGOTiKiGmEXxRm
W+0Agpd9sZ2nhI2NiNFOQQYSuKmnRJ/b5O23wEHNBlpqpuMsKwEgddAoMRBJKVv7PGPhjNZz76ZN
sUu35gGBQ7DG6nCz706ullzce5LYTdvMzQBzkz24P5Bgdm8TgsY40nf9q3Yna0+NSpiTedBOarsK
crr9Gl39gIUHsOy0Gdy5iTRPYwHh+KdadoceGeZZbOt/6UfcfNqvllzc/XQoUfthaKsW06mFDVVP
UpxFc8zVY5O9TDaYb2fp6qz3JoV4Rd36o0s9Vyn8lfOer+dv9+nqhywsjSWmVjoC74i5qZ6MgKLu
k+3cjQ6VR7bahpn/2CeL2Ys+mtG3eRknfyw21/Ml2ArmB3/tbbz1cS0VpTqQxAH/s0T6Om1mTRjl
wBwFHfGGCI8Y+7R8W/lyt6qc16ssjhAkM1qfFDjCIeqeZ9re/FDutNM6Vma2/+VXu15ocURqUZCx
43PwUqUewwWIB4z21O3OVFb2dPMqXi21BPrawk5lNk+yz2zEcyUQw8dfNc1/Gr+xfYbRg4SE/E0g
j6ZvPQLuVRKbW+YI744zM1yAyJb0I4mbWbRukUFQIGie5bFALuv6qhIpG3iAcA0EeHvDV+stfI/o
iDX2GfojLPdAPw3IGiiQzt3dXHFVfLbrj/NAGeQNfL5PolUc7vxa/Xa0V8svPE9VMZSdcZy4fXSf
t6CbTvxkhxuvobA2M9evPi23go7rD7ywWkFaYnFnvhu9CBp6tLt+5Qm5aa5Xe1qYq5JVQqtHBa07
PX4wbHKpTWVvZxhMbPvNyh1cWWuJijUNlw/6VM5tVgybfm08bQpGlOc2iT/5+Z37syr9ivn5Zq2h
fNPFfGxyCYytSDmzoZQZ+ELAZJiPewsM5q2ShisbvOUxr45rCYxNwTxGhx4es/fJD2mAWEINIf6j
bUXvtwcTmBYrEtzT3qo7TJ1u1u7HzcLv9fqLcKuQcQnJcHxgZqOYJjEdDXI5DIDuZ1oNx3P3JpiI
ITLbARtvHuZW3MoHuG2vtm0boHFC6X7xA8TUKtUwYBCQnqAZAtzXfYvxgAiNnnAMqNwM35JVcOLt
w/1Yc/5NV4E5K/VGdulcx68Bk1LeEQ/5rp6tnO18036/+x+rzL/iapVx6nM3Zsg74vQbkeC1UX44
ueGJlHt2XkeEf/n8U659yYWri0ENCmJdHGXKFC9jod2sFb7WVlh4M+q0s3wtfAtJvojsuylXUJz6
/Ac++2QL5zUp5WBqdTLTFmhRcsgDtBe3dtT7Q0B/2QeK+VDgdBpv8Hug4ouoD6jXbgRqXXzjrhSy
137Lws25skgqixeYbLd+GDlixbrfCKUNxr4N9UQEnx/ezbj8jyEB1wDhGGps/7QWlvU0V9Ed+Otl
bvxkwCTZjAySYT55PHR3SJE/X/Smd50HE/5ac5HaKdyahN3CQrWG+21Seb2u+Q0BvrNeq+CuLbW4
5o2hsUF1ExTUiPS6hnsmSjRgt/RUZ/v5pm7m+9dfcnG7zXHKO7NFjFMT5yFj1dOokXDkaHm41hfB
HLQiS0gxVMS3WpA+csSpbnywrORsdNqe2MauRbXv8x910+MYINdBUcy0UcT/5+lC/pw3bO4c5koR
9PGPCfQx9To32c3X5GOZ5XMZA7lWTJaOonEuISPdJWHpOv6U5kc2Fj+1wrioXfpQQrIn7Y2jk9m+
JF2gtNXXpixebR0EjbZx13S9b1n0sUdxeu1Bv+lCrn7hwsxtmtrt3Ire6PftkV/yueuGwTD6KI4M
IFW++pDfjgCvVlwYedckKKx2sDx+zO5iHXFEEXaYY3kAmHLTBXrkPthwJ3qgbhMNSHh37ZatnP2y
XYUab/YnoqEkAHMZxFOKR1H/PwtXoCRpXW1zYfWQ0+JcM1iK4tq0sVLTq81609jPAygS44GuvDU3
BwoslC4cTUcRQV2CVEqtaImwyZ9FNYKC8kzhY0aYqlpNKm+bzMdSi0fB7lBGcQwsxfL+zp2Go1LE
959fz5tl3evtLO5nk7YQl28dGAmtWp+q2rZmVgCl9IglxYHZ+bmnvRE4DvowbTOupGW3LeTvHf5h
wleRQuu2kGux4PsJpt8qcuqyLzL78fkW19ZYXLza6iwbJBrJxmjlRZ0APdPIo5zqtenBm/XCq0+5
RI9Ybab0PbiZkfL0z+hvH1CpiwhIJv6XgsOKbfwGI0lFY7ozTsaqH9zpMGX6yhP5R0b8W0jyYehL
0Ah3Y51WBeplrtVtBlifg/l3vaR3ksqgpOq5VPJgnLJd6tjbKtO/SRrvQOybg6ckxwA9qNeLLmp6
c5+6ducBVOR6OWkPVpMGLAb5fGJHdtIeBGMvJViGQcLzxUIiAGFi2II+efWkwyDki5L2lyTWD4AN
3HfxCP4c18k9WqpbqLGBwlfzPzeYf4lIPqxytqgrq0wrmxW2i3uXPaNkx5sAunxIX8eosrwa+lEY
B1mnoVw70EUQWzFXQDAJ70PFaeo1YBHznFisFJn/JUT42NoikGWiHiEXUc/Blgzq8Q/2UNdv+cHe
mAC10VD91t6vTymv3cGFJ3O51gFXCBakSflCtC/SOqhNvHJsf9T8PzPYhStTp7YyCmlD1Oubyz0Z
DUH91EyoeeZBsVGerYsbdgicG3RWmwBIK0Dr15Ln28He35/3j972leWIpOKk65GJGMz09B50AqUR
ZO1Xc/wvyPYrZ2MsvNrQMz0xdGQkU3Wq6OTR6W4Yvq5chJuZwIcLMBYRRBPrTO9GHFt6BJjXMwKy
7U4snKd2Et0bfoHzedt53R6kk5+vfPMymEBe2vqcoy/bc62w6q5xsHAmSp+kmue26coSN4/qaonF
fVOb1NQ4xig2wkY5OnmvctNvs7usXplnuP0soI1JDN2wICG+TAB01ayyGqOw7pbv+rtkPz1YnuYD
w779jxXVq8XmD3tlgGA0G9lYpbjfZeaZzbve742k9zHl/fkB3bzQV+ssXSQctjHZMHSz6KOsne6y
KY3aNl/5eDfD+qtlFofkDE49cRfZw9zBbP6i1lsvq68ts/CKRppVA1c0hAhS7DD5G01kujfqxm9d
NNm02Kc1+54m7sr87e2PiD7YPNmkacsmZpbLKu9nzHpvQAKbPdfNRRVrLmltkcUdruOx5aaFOlvh
PpaQrWHqi9aFn1vD7ev6sZGFidspZlNRIAFZSyaDqqwDtVyTjFtbYmHYlYDkMZNg8gAf74Un7Jxn
a2pnN72d+bGLhU333Cl61cILPJh5xFX0BxF411Fj2RhK3Xz+xW4nZ1eLLSx7qiqnjydU/zCDKQNA
3c096INC926uAMaxXx3+KPUce5zYK2aaXlcr9PPB//ZcXv2ChdFrZaqkrI9nOoMZaT1rY9YHAege
th2V/+kif3zbRQCQa0qZKENPATuQO7Gpt3MDEnS+KyWQmxNU1tWmFjGAVmVKWf5JIYAgFaxdloe5
WnUfH/X9zDmn+HSblV6H2m7tybfqfjzqXrZe3F35uMtAIJa1MLsWzfx01+7E/fxmItc/g2Jy2x3W
BnpXrvgyFuCdGY9ug8SjLEcvdxLP7YrQzdZk1leu4DIaGHJwEPcZUg5hQyoNyOLS07u1h0W77Yv/
tpQ/xiSuXjCmMWYVElWLMhx9eUzu7Ej4E6pzwouBkiIbzU8MD+JLJ3laN6B/ea0/ll/4mU4bVaXq
sUnjHF+qS3PSld1ciUReEsSAttkrrvN2RP5hscbC6yi26RROhmSDnOnGDMlLfM6jOADmc9rrOuJU
UE08mN9WNVjWjGbhgKxWgy7mzJvW9qBUIKhLCtAC57vP/dxNm8F8FQQ1HMPFuM4/4xHbHlVMQaAk
WdkV8wbNQHHOjNdu/c2G9ccqy5lcmZUSXxHvD0jQN/LsYNoOc7IYpReBNoYC05JAX4IffkPBkG4+
dKq31s1Z2edvZIEpV0hF4M4lNX3MP/i5seJB11ZYvONZnRUqRXNu4w5KoNBjUq3ydK59xsUznhRZ
RfJhnAuGwBxFdAdts90MgFhFyqxtZv7/V5c8ZxbXag0xsXGm98k227eNL1N0vmY0dfUt36gv9lo1
8ibeYp71+8sWl0yBUEdQmJHATeobGYg769cM4tYehn0XNDtxKQL18F8wAddLLi5ZzMGs2ueIWoYq
DWL+nhVfPr9fNyd8rldYvOLmAIkae8QFmyd8qveZPFK7n7XoUgDw1/HNt5Ns6AyBx5zYoHJdrJfn
XONJg4dtjhqSQyt9huSzD8xw2hKM47fP8pdbe6QAByJEfQ9pmMnoP8W0Vz9iEU0UHAzguoq70NAe
Oi5f3KL2+ngF6Tzv5Lf46GqRhetCsb4dSZoBwmiZkOS+qDpkqgruEfFFidfqMnO6/sliSxQoUpwM
Yz/g5KMnZ09eSnABNoDEm8f1ZGdlX0sM/mCmJRl1XANXpqE+5p5Qtm0a+7WT+sUq6+HtB/XjM1oL
vzVU41+3zt1amz9DsBnf+idr5FoktLrawoUBJE9SxYYfrgC3B719HJgXDSTNIBb5X9D+N8O8q80t
/FjaarUz9Hh4wDOT7xxwcynhdEcfbVR91ymiZrP+zEgWoYJZ6IajUFRkqQS9aWx4al0gBINcrf4M
0Go0rCnU/It3+fu2Wwv/1SsjjQuJKlNagg0MvI2mnyBHoVt79MXTjBVbA/zcfhk+Vlz4F5GkOlN7
7LGwvvZ0L9O1us9t83cs157FoDBD98+nZxzbuJMTAjyrPk79a9v0nqYonoauc1KvOaqbwSz5WGxh
H5WAdrobN3P9YoafYXIIac/6lb790T6WWRgGtHAbDSyNNDLqnZLiFaVusPLO3Lb0jyUWlsCh7NbH
JsJyvVFfAVw8W1QDy1J9zjTyQF2QFCmI6+zCDehAE79u9ZPirGoF3HaTH79iYR2SSdJIG9aRH2f0
cB4MHj+M4LrIorVU8nYX4OrsFo9MlQOoXsbIj/PdGDa+8jgEc8BQb437PigqwMvWQEa37/fH7hYv
Dvo5k1LPyWveNkHu2F5Tb1mCbFXfCsx6tbL0Pj/V21WIjz0upyILl02jNn/POXBWzhoUsCdvrgVA
6WGDofDASjz5rACnDXaWOCTpKs32bDe/+7S/92wu6thWnTQaa/HKGhB28qyMb41E/jTiaSuGNU2l
f3FnH4st3iJHUUzaSjx95Nw/Nx6P5rHzwcdIwp8zif+JeM26+r4LZ9PywsDU+QhA16u1b4Atbl+m
B2AVSTh0UR0O4fxMGGD2eXIeWsUzT2uzPDezvKsfsHBAUqV9Wkh4u7wh0BezvXQwA5Ik/ueGtOKA
lsOthQ4kD8vhHWSFanNu058FqVfGklZPb+GCrMqpwHyFTDnezd0IDZzJcjv4xU7ZzKyUayWrtT0t
fM2gjWapGhSDO/mLQYAwqcTK9Vt5isyFh3FGjeuDgeihJ8OubbNj6hobGVuBtLSDpReb/79DWrgX
YaG4XDYopjvlxeWvOfhMPl9AA5L75nX+eL4XWyobs6dDUoBnJmsgqAdGBMw7i19KSiOX8B6ezQD6
usyRNeRyPzmYRVJiwe7z3HF+Tn2chFTmui/RFIr0gtgB1Fu7YLJ13xjlRSHQhanSIpKOyDZZxfKN
tMzhBAGELsjdQgl1PbUiq0WTWNeq79aEXiMvWQjVwh9uiQk6Ip+JE99Ti2mRbdTZZiBxODbVfUsV
RMIYNNlYA0RTzLGQWKDbqXadbw23H8O+jyXIAcoxPqmpnge1kfwac6vzKlUv/Vxh0AvVCsivAcp4
7irjok1l4+scMJMUc7S7bkRXkndFdbBSR/ilpdR+l/ejRxSKkp2sL7oA/0CamZh6NbOX0RZ1aCrs
zXWKcwVCQ1nwqHYJgOUJLjCJYycYTEwPgdvKqzBntkld93UqieuXMmk2VZrYXoWRz41a6Y9JDrBl
mW5V6nijnKK6tL4pFlU8wODS0Bj7TZeLu5pUY2Dhv1Gr8F1KJ+YDD0y9Xq33POe+rQ/7KsFsLIFk
IUZhzhhoCkhebQtq+a3SRF2WbB1q7/vO6vzCZn4igc+tLHvwSvyKKi4PUOE8jIrd+QYtbczXyl+j
iipNm8QXTlzseFL9mGoPeJY030mz0Vdzs4sKNobgwL3oQOF61si/wdWwzThwmAch8V4tQLytlWFJ
Z0Y+d5s05S6D9JU3JvoTTu47Wi2BUcSFB76zAPTAJ26U276sol6J711bHtrOCEYugtLQQkurQs5L
7pWxulcHZzuUwxa8c++O0R0tJbsMKLNmSnzQU8AJ+OhJC6+Ja0SpXWeRnkyhyYwoi9VdAuCV12tJ
xLLyZHciGMfqPMQAIJX1vcyNjWqXgZuZgVZoW2sA8wW38dH5Xs+bKB7Vl5SLF87GyCbOVzikPeip
n3MNPLVTcrKRfxPAaezY2Pacd75pJNyr3fTsOjEiMf6jtIYttxwAQwdQTFXme2Vo23GSbxRHAdKN
eToXD2/H+DlX1GjUur1UDcxdmO+jO+x0tTuUAwk7ku7G3qhxRbJXPS0CJ7XeEHX6NSXCa9QUYt1l
pDBtU2qt46vNNPmajB/6pn8jsRkHhhwqcK8bnVdX8Ta1qnuZVLrXiepSmdNx4sV3HY03iBx7us5e
e4ISaFJsDBd6bHELhlKavukaiMdrSb8Cie0xpw/ytsVEWxzGCdlwOQZDYiSh47RmiHlrF87APKVj
ke7qdAhHOgaVxn51qh7aUOGTtXueYvWXSscfysC/QHDAZyouiQuriPONE2tJMCniTCsl1Pioebws
o8qUnddMlf2zUBP0aFQSkoLinvGceZbySzrAzDC2h3F+s7VxywQLGsd8VhvyUE1t5AoQieQYrHc6
01ORWJGhR/LoVOce8+geG/NQlJbXELJTXdVPCRC2/bsFhpB8zIJSsqB0XUxK2adYo1Byq1jEYjvz
Eo1zbyp06Bc0YWqeLAuD3T0Gj9gZ4ARfJzzzDT6yTTO2b8kgIpO1T6LFDGLdJt7IrRctrrcoQvgW
NS49qlV6XV6ckpxsoV90phXgIlX6+1KjWw1Xu4nbxjNJ89DqqKmW3GcmGBCyztcofItbRVWXXEy9
CSGGt2vT+jIm7aZQnWM1GLjPaHS29j10sTya8wNjCC57QBtyGcQtgR9WraBuaJhAdl6pki1lwjcw
nuurYxdKVFebFgVeJTf6raq6hx77AOwm86RLtH3h6Me5kgKqIXVTCRUWQnzQq+eHjo+mV1Rj7peF
teNVCs/UkNwHI/tdozVw4gmqWmWV+E1PN3nBu53uqPapICzkXe56wjYuNrF3buueaSq+9VQ7qIZ4
SI32Jy7HpmPSL2gRccEjPc/i0Ew03ROVc4J1hg4Tx8lxuO/mOg11NMOyJj72jhvE9eBXOoucvgeo
w93TuDsBrPSUwMYinStJ0JrmMwg5smPm1E+YmsIXoJ2fxiy/cGkBzzMqd+hdhq1pP/Rzw1+zo7Hh
F2Vq94pI72rwSHm9W7c/TKduw2mymyMUW5vQosL26qY4gFgU+BIkxlGt6yHSyX0v3aBi+kVr1E2a
yu4bZSX7UTF1VEI1jikPlNQKVKuFALh1NGocZqbumgLZkrS6Koh75YFDvp41s7QE+m1upUXQSfAz
ER9UzYQOhPK1heqjV2lN5oP04aTBwxQVCexa951efmsT8t516eTbTc3Pqln8qi32rLE09poYbobF
58YYHqqs2RFzOAwzU1DF3uqWJWEtjF+KcLZs0sF2rzFzF7dt/93tLdsrBSm3sdTAu0y6k526KpqF
lRvFmHpH7vFmx/q9ORgQMdO/uQ4tQwgAitBKul9yFPCWmTB2eZ/WW8WNw8waAhOTHx5oA48JZVsu
BQt1xwpdDbaQJDuSKaNPOSnhSLJfZeqauC/NK+Ib0FhUZgr6PX6uKxuzZYr71urqFwzvIu8Tls8K
cqC5iRrrMGC0lYt7bSjAJ+mqNLKz/IhUEY3qdpvSggZCAatViWkcTRRqmNNia4zNAVFzSJI7I9dq
vzeL9yodL4ULhW2RBKDRe6pr8ewK+dLVQOD1tfnTVsxnO08uhICP1hUbt9TvxTQ8tLl7hF7KyepN
CHhgzjpu6lNrqmBcHuunoc9/plS8WpMM02Z67bsmhqxB+tIKLeoasVGdBA8wZGxVI/Yx4rMDgewW
BTQ8pJ2+ob0MlViJDNqfCwHnkLO93ua7yu4eaV5+dZwZI2iqD2VZPw/CeiRyumfCumSIFQwORUQn
KxCZFW9GK56aLgdBh10UQTdZB4JAL2d2G7YGDyccDmKYY9PKR4F+ZthBzyIgxqui6oc+aSowrrMf
dZtd7Ko762keKlbbbQ2lHj2tzoRvqfX3xpgOhVqEicr3BbGisS0PJAH8etSQUTo2HH2eeYraAuYn
zT1IegdPz+qHtnOUPZ3osVdzZ2siA8DTW2WAsJfyoBQMZdGh3E1dciYk2/WW+5gb+UVLlV8tCF8s
hw6AzJrovqrqplQmaNbaChibG7Cz5+Nd2Y+jF/c83WpNfN8o9U6lJjIlhWzHtL3vMkvC4RIZCjsT
nsWIryKs9rTYPoCp8TDE1V5M01sr+IWb8c6QlEWUslcI31E44Vw5mhn7OSSCv0wdrMkZML1gYX4z
6dL8iywnaDBNQsFDBCQVSnnbTi0N7C25Z4YWyFgN1cq8iGmsvcYtJOJiEJJr0+glTu+jaV36U2xG
qlY8tpp87FwHcRqIm6i+tTj6UGa/Mbn6YJokTDSKAK0t7420/GHoPxDIUK/uY3h9/tVQ+U5x3VPf
NLrHGrGtCscAGzN9nOzi0NVE9/qxPmEW+DFWLHgM6K5qWZi2FM+n9YBC+F6zrJClVRhjAtqzTYDR
Gnvb2NZDYQIXZjk9bN8KqtR8GRs7LKQ8cIIogBCcCJWvBXMDSLMFNFWiOO7u3QoWQYs32gxnuxu/
DgIkwk3+q5fkQas6P4+zd92kIPSfrLCxcuGLQY2KVD0xjZwNUaLxXFsh6cw9Eis1SIc2rOosaEm9
w8+Nd12r/Oxb68VpneexwkSbrWgBmIK+SV2pPAhJRxN4YSdVYQH0iDfdSJ/0PEYI7kaKCWaDqj2W
MQl40W4nO35pdGXLesdP0jpy2/G9josXx9LPg6V84ZCy9bSUHdXMxuRS/WxM8RaaQlGvj/uqava1
VbxNg+X6eiGQug1RXA73chz3NHX22YiUbyot6OFp+bvqIMtifYhp0MHrtPSp1Zr7hKPC5k6A4+G5
SSflF2/VIyD9F2FUUP2eJWyb3CNu8t47uJeq81i05Y5m6GEXffJdN0joVnmk2WrAOhfEUGQKNR0D
Jzl5sqc6iLXxURXywRXpEV76JxwKZLWT/tBI9Wcq5J3d18ekk+8JOEz93u3urImGJt70SaEvGBt8
YqI9c92NekM7kGmMOGehwe37Oidw/v3Oacck6Ifmi2zghrLSiEoBGGNeZF6bGGUIJvFTinzVUzT6
a0QKBbwcAi2M7OUEHFdI7Xyz5keCuMJ3stwHhfGB0iyJUgB0MJBcRFNDTzqHJvYUA72iZT6m9wOi
9cd+Mne2lC16A6gzCYpkyRyKbw1N8K64XxM93cZJF/am8zIKMgZuzLcKlGgmI74UQj81ecyRryl+
ZfMAvyQy2/zFHCacGWq8IJEdnWHnUHaMbRCQCXZMlX6Xp4pvMeTobXlXIW6rCvvFSuKtzjUQOVTV
URjtd2q3QTuVfom7MJR0JxTtR1l194XIH3MF+ZFdbCxWHWhrfHH16Xs9jZex7J+sCgVtR/8y4MUj
jIW9KHZsgvSZI76aivZL9vnBdcF51RdbKbYlre5cXmxIT57AJ3gwSO1Rw410QiNGycFlFl4fAgmL
sf0xJvalbJLL0CjnhmNYqNCdFzHFm1ikZ+mY+HOF/ihziYmTdHxXCxExru/VBELsMnacQOmsZ1ll
I2pr1s7kWedNwgoVNnyLZbYt0J1FrtqgeYLQLkgSuEvc1h9uWz1KUuxro/FAlPrVtqpN2TTU71xQ
m3FnP+jIY1y9D/rarr2EdxvXUP2eNpgMT5KjmohX0CeBnd89UZPep60Mx5LBfWjqj1FS+JW5VND5
g8ocn4xD6psOfwLpn+b3tn52035jC9OFNVqR6w6basjVCOQ0vyrT8E1SBCAcDS1w2cdjfFR6sLgo
0GpuESC6tEf2MgITrKrdz4YboOPirfBYgVcpRQYtp+qsgKt6SxX7nZAqEHPZUdZG5MTEKxuK6k7T
AbOAa1OYP8fJfCc9e9KNUfjMVX8khYWxrSw9UVlvVVN5B/hl8AWbqN/aOpJzBPw0H6L5XwFvF36X
FHhA3OSxy/hr4vJ7Y1D3fa5sMHySb0syQeiMg5Ua7McYW06KUy8Bt9ftR7WhyJlc+gYS/3ekPonP
iQb2OD5e4qpC+GWz8jzZ4tj3ArmkfmQZO41G820oq2GPVPZSWsZ+arMn2gsXhSun8eJx1N4nB3dH
auOdqeUb1KC+cQOnGBfVnWzcoM/NL1OvRaWm7lNKfpg2D8skBReGzInHVfSykWl9SxsLqgB25kvD
/qWU6sk2szdmSRoqBtk36XgG2ORiJlAbsksXIBPupF4J1p0gUyzhVyWunjqAm7awC9/RNeTVSrYh
sjQ3dU1PJqYvQmnyIFeUwJT8YqkqP9KqYVu9mnLoFSilX7PxkGnOC9rChzhhjxKwjb4xkRdTgAqF
MAJYIwnRuT6JTgvEWLDMIw7KXvYYv8lWgOgo7t4NTb3jsoV8YJ5j32JSz5Tpr8SuSxTEmOVBRxH0
BGr8gLKSjwFP5+CkYEgp6qexNk9UMHT5obP4ZTCmkzYigYrHyuNtHzgGYqeU63QDBKnhc7uLMUhr
mxhmgmqPLQuvYU3nJS3uazzZX7rceOXCvJ+s+GfP6AYMUI+10Vn4VBZNWdD2agD+u3alPP4vpeuP
suii9OoIu6lQ0oAlghl25r2HX6i30hc7ead6/GSv1cpvl5b/XnDJR6JOkPEdWwzQN5C9NUNjK35m
J/alA6/09GYe0xDyVUG3X2OXvt1u+Fh20c2BloDJ48yGes9UhkXMvAJcMyXCl5VC8+2u0cc6i0YO
UYuK2ng4oWtm/TJPMtBBhpmEuuLNuljOD5SCMswIrk153R5O/Oj324t+jqGoRq7P2iUFEPtoB9rd
Jpl8SNoflLAK1a9T7Wc7VA+h5AjX8pZFawQwa13J35R0GuDQU17P1FpBvlNDBDmNX/rJhhehDNUg
Rrl0u7rvlc7kUl6naNW0SfX/I+3KduTGseUXCZAoiZJetWZm7ZvL5RfBq/Z919ffYHVPW8XUTfZ4
gJ4Gegz4JCny8CxxIrDu1kXRzjSdCvRR1J9Wj8HEoqD1SGUX3xXEraqbVkEfDIfLn1zQSX8foN8g
xmpJzdVoRq9EPoEQMehBsANG4INofwVNn3c60o0ZawGvmFQALT9khbvSz2QSjSmJLHCuYGoymSzK
gpuJep+CxE1SRfRrgr3iwcdK3mVaQYE6i4juGK3pYFbIVuO3QUPu9twUX4ZBhF/a7/v801nlIchj
YZkJ6XAhodh4XfpMBwbj1QGTZ/6fzgEPQtYG2jedwgzRFnCHGa1b1To0S3JM2vEeuttOMuUnhaD3
cdnwLlAXUmggg7ZkBdM8XGsrl1KzzENIz8RHBRTGiqseah99cgxDyZVt+kzzRowkfydh5xvkW7Pc
ecFszYiQE5XiLO/vF3N90LU0sq04QW9pBPUuyNq+9OP0o2IFLor3r5xBZd0iOZ8sr9R1zDAUjxnL
x1dEBHNrHiMpee4a+EsLUpvDFJ8y07zNwiS3VxmeJJk94Dl+mK3+WhvmZ8Eu7j1Mm+XwiANtiIbR
sNBVfWcku62fwJB5ZPovkNyFIqUCsm347XsREGfXb27tci+TuQwt1Qi+XrO86xqCCt4uGrtwam/+
JQMdljyJvObeNYS+GzBGJorCZ8osk1ZZulS8H5j2OAThUQ2MUx+IXNbem7sxw4Ofk6HpVGLmIHqC
OmuXDZ6cg+UeJQTBl9vD3mztcDsIuY1oCBXE+39pHzAwPp5aW/HS0x9hb7a2uPc9ztHkUhus6V2l
InOqgKp29Vl5RA1u9kpvuTJjP6q9y0sU7ST3uqPfnA15puGMDMSJpudeihzzTxzYdmnsfdi8MEo+
ouK7oMH0/pDd9IfiOB3/xSDDXoi0tcMWu7FTpYpmohmeAe3MiGjbO6jMHM1jgquGWQa/ZjyLEFV0
L2/h/+Ml/zn0FgfS6Ioy14octGMFqnmDetNVwEGO6MKi8Uozw13oak9qBUow7TiSH3ktodkfqKSw
E6OG2HchC/z23nuLbE7WLVOz6JkOjVmUsdaoqOvHoYRMIG1/aChQX161yAb3NOiriiFFKc+CFHLo
oHaJZBFqcf9r/l4F9wrkYTI2KsHRnLTUWaTaQQpvK2gw9trT5bXs5iqbDaPsqd8cnHZQOiNEqSqY
0vxhpGiElSTIyvCNZsVnU9NtEFr+NKfhdlSkm8lCnRSZOPid/kQncPs7OH8TTammhjP8DaNEAjz5
KXwzvkWzPYHCBBoJxE+vylv6vcWrAdm3I1TfOgzy3olEBAjzNecP8D9bzwOYJ2O1ujRDQ5GNzJc/
Vn/xhpvxfviCEo2r3UG287iUNjnIgHZieCEYrkQwsveg5tJP4BxT2mtAQKiAvFRpf1oS2WmL/C1M
wDGZrV/CEp0pDawyeXRnWOopXoY3KLkfALs+FV36ajbjMUq7N0AyntKZNSs7J9fKl7YZQT/aJsdY
1/15NQNpCK/SHIiPCuTjEpXAjGTWTtW2g1Mt7fc0Vf4gltt+Yc4VLibgD4vesxeFxfRJgOEuoGNF
k4677zC0Xywd/hCNOM4TRoMMDpXwPTZlQ8TmUQ+YEIvw0WK3/Owrbexwrq9NlQwKjUhRQIHRZK8N
EAhKX9u54pnoSyQa+PsequGOecI0ah1S3c3loyK91mtt06F30JcUXOXdJ3vzi1gwtrnK0BlPIkmx
ADs+Md3oKigwhUhtC1GIKD/bD7A2tjgfWK5gJLYIZjIYwSZoF6A3TjATwuYYoh/GgquRelohWOHu
i70xyrnFYrHGAYMaAHMXnR0lup+HT3Io1Lpk9+vCl+UTqoK2IGNU0xj7yGgKM89EU+2x9wBkgVzh
IlTP2vfBv9fFp1NkKcHRAT2RQH+afabThQdFB+ACKhslqKKqAxgfBGdlNzDfmGRucHNWQhIuk1Hi
loy+6ms/gbtHbgVXFxTB/KDdpbdAd2fu/FNMSrg7mGVuTHPujfSVlYJVCavFKPQAZBPoetcDcHIQ
4DtObolKko1//ihwBi4E9D8GVLD4QRiZponctYBbN8DuSAWizPSlmr9f3tddiLW5scLt61h3a55n
Kay0dnqsj9DYhAbBfCWh6edk13rrQNgVQ8i1Y95a1+HLnzHPbn8Bt70rugxKjlEmZIU4S2wmRn2M
jlrrpjAKOiTn8op3g6HNgjmvLlu1SQ2ANgLNfGpq1DmpoNiwf+l/fzfOn5cRnUmBRligFhZuIuhX
4/4EKUCBnJdoHZw7p6WqxzOikCCagcsIdUDYev/yVr2ThZ07lt9L4Rx0TC2wIK0oBvVudou6MCDN
/StFJVNyejt5Zjmx8lM66j8u2xUtjfPVSitNo5JiSqoKXxflmOhU4E1EBji/LBmJRShjW86M+utK
5/tFFsq6Co7BWYm7IOO01u97hzoG3lx0WU+W4jBWu9mzfgEax26VaEhjd8QMshQoKxmQWz3TsNOT
YWllJjypvSdWgKF7AA0F9S3mZD2Rj9rdyI0x7kuVJK+LeMCAhpXVttH8KFvBlOPuLm4McF8qHOs5
63VISknWgo5XY2OQ2qVUYGW3cP570xSZSyr0OF3JZCASyX4NJ5Qo8IZWgDPdpX7lWM7wOXpmA4Hx
w3wj3Yty0t3c6Z8lgmnl48sGLFcJPBmbzS7etPFYA/llOXnlXb5T+0vUDcvESwJeIcrtpDQNjdQw
siT68M4v/lSc0OQ+qYfYT0DeiiH7CAeku2KDNMJDyf7yM0fy2zh/Gaa+HECPhjWmR9WXZxuU+npo
MzW52YlvW2pHTnNX34TfYoy9eMthfBOsnj0il34At8nqZAJYWCP4RcG8jzFeXb+VPqO9GB2tA97Q
E9fq973nZtHc06qo5jxA/AfdJmcBMN+uEkd1Z4SczefBXxZ/wQQyqMafeqTKx8vr3b2XG9Pcm5qk
nQENLDS6sgawhzpBk0tYcNu9mhsb7DdsIjKid2uCtjrCIsXuOhSckWd3N6EL7lIvVQ7KL1YwFY94
v09Ann1KkKi8S8cgLmO/a2MXePAJWClUnNmId/7WfVXc5KREdvQw3RDP+mz57b161R+sh+x+elqu
ob5S3/5Figdsp517wwEEeUF60gUP/36guPll3JNMxlFbkWSxrmZ22/tgeLntQGcfgisYzeC/Roqb
w+UvvV/R2hjl3mi0u4uUanDB8TWayquLj/FSOPJb/woH9us9k7yyJHElbfdGbexyrl9C8BFXUftX
VJwcZBNBwQrZP1txQrs+ocsnHPfdPdXUJBbkYKGZxbc3NXnEvEgnJwFI3w5KFnqTmi7ObMmngean
Jk2+TEbSYEQF1dhxktxFCV9zVcMISzZ/ogaaooK9Zzf4/Cj+/kHcFbD0VQFK22JtJeKgBlSCA4ZV
MMdPgFxeJd/+R3PcyZ+7VcuUsUPIB3FaNl/WHr4bweK2znIQySvuxxGbzeYOc16OZZuMQIGXuVMe
Qf50AiVplboN+ma5l0mOaLR6943YGOQOci+PTVUoFCO8fYpkp5g6e4o6v1qgzJwVk9cbkhtLkBaq
pUCwsbuuzACbnwGRWl3mpzzbNSIkX9EKYRkeevVoHjvdQ+xTtzoOYDLHkzj0tvQsMLt7hTZmuQcC
kK0y6hi9bO/Xx/G59lGyO9Lr+FaD6k77U2hPtEzuVVi6Pq0I2myo7UcHeoLf9KAOiRn9Z1YryPz4
JXxUBS/vfoK5WSR/R0xF7vsoZr350S3ygwyCVHB5GRiMDD8DMIZicXWEhIIjvw5X5Cq90UXbvHtL
N7+AvzaFhOaXAR3p+Lo8qtfJablnnSHVYQyHonrsvj/eWOPujV5GeQQMFawRG2hOmdoqsQGU9wrk
TFHuy36IkQsb4zx/WErc2OaukEKkGWkNDtRchJODYZhTHwJyXS/Kg6IXN2FBTingnNVsCQQClN1S
3sYy9xrIkMvD1cWjPPt0sZkoD0DgN921+iIuyLy3ss/cLrqlqq4Bm6Xw47x52Gh0XLFMdQJGrc7u
5rB3zVUJ5FQGV0j7tUyWa1MfbyGgcVoNLUiL4YQxRH+opmNGks9zYTzUC9D7UV4eDHX4mayqnYYY
z1OjqALeiwRWD7aFSZ6vppaekkafMUeB/8OabtBDCjB745eqDCi+dBMlqSPrbaA1xsuaz0HY5aUt
8BS7vnGzYu5QKYU1mZ2Em8uyk9lFloCH5qAcCmcoAenR/CVBkMNYO1uIZgkfHvb1Lm04d65oMbfJ
ysx3v0IU5b3qlLqg9UghUFZ7aNjldnqlomOHvo+LBtrlxYvWzh2tXhr+5uhKj6w+zqA1LKoRpbL7
RU0LXJcQkQSCgid1ldX2b2nR3l19suI9h6zpDRO26H50YB0UJkV77t+CcrCuEEPDYebccQbYtKLG
JRPwU4GYdvPIjZJD5PWH6lrze8DPDyJmK+Zs+Q+5Nck5Y1JjjKvBQEcQDd+06Csg9Ze/lejv51xt
v2J2WitRlJpyQIclJHO6wNOILHA3wQhplhVJBTV5a8LsSuQmuYD2dNcC1H1VS6aaQSzusGt5rs1p
CHgSELGYY0M8bYj6AuyvOPsMGjhvKPQhyZlQ8dBpmUYWBHKrBhaLEr0BYJCL4nHF+6BL1Ln8UXbz
EmtjjoszOrWs+yzBk0Ru4CdPuQ9QnIlAdQSf2RvkIoXqXnv+wtKgBG5aqmopKreFVg48/5RgC83u
MS6f5xDId9DeMUBr6Wvpw+X17VrTDQoWB13XzhSZMdkQkyXFoVOG3OuSxTYIuq4YRaKYZK0wj5GJ
QHK7vsLamOR2VJlncxhjaG/2LpNr6xyt8tMQ3SumVxGf9B9aebi8yN24YmuS8xZkDcdUZiSCvR9+
yZ/bI+YbAiN1MPo6+fMn2e8fUy/BoJjA/e4+7RZFa1aDNCX+zd3prM5mQidwGaTH5tY4hEdyxzAa
5BAJm9m7ScfWFne7o1UZqrjJwHvgKz7A33dlCBzPDH4X1EozGzPSgl3dveygWjIgwiSjz8LtKmhu
m7ir3pHPYUB/Nk7sW17vGYtNgUHBcPRJBLDZvfsbi+wXbcoXsz5mUsoQZuipvq2VdD3noV/L3Zeq
IT5GpEX6I7udT8Ym9Z8lct/PTBYjNGUAFeQTgyETHXTzTPF5wVGt/FC2hythEMzqpWcObmOT+44U
6g+LVkus3sfQPdmJvne185Oor/suJHHJEudqtDSNw8HEduqKW4YgB2qfWGyiudlNeme62bG4T73l
iFFSd/X6YPbeAXyCY7T/TTVTpgbRqGxy7kDO5KmaOgAgkvK+zq+rrHYL69eSvUE3S+TM2dadL/i3
Le7ELv1k5Xq8YmIU2Ux+r15DPuCnBcRJdC8FwJo40fdImNWwM3JuFGr3BC+WBsbzj4dWhawgxve6
LDDXPljiT4sE1pD28fJl3PXjxj9GdK4IT5UV4+FAuAVJl3hNpF7r8hKoGDSOsvgQmiPG6yXBh9td
l6lQAz0/Am0v7vQMnbqEsoRzmgMJgfla8J94CtgXLi9s34VuzLCVb+583c6YIDexsvCmP1agW7Yc
xrQ23ImlLHYdmomHUKYKlND5oLLs0lKbasCjBnPydDTLO1Wwml0LFh5aolM8ujxnrqnXs5LlEdA+
IRD+PX3C5I+oH7N7oX7b4EGjM8bus1FC6bx3FX+6bW5V1DWB1rjJv0XXk4sRpJeqgfLaf98cRu9H
JsRCuoo0gMfiYKBRSuoQ3iRSaID5w4fWbAXRyk5b4KMNzjdWVQYIlI67VGmf18GmABeBbscBOdDR
KG6NmxEIYJ9lU5in/O+dx0fb3HmvK9QE8giBmRaAn4SgM8GQTVlgeFARkJ96T/NTD3SDoeDM7MhZ
fjTM3YAsHLWmYFiq5CvYCBzM0p1yd7zvAPoB2sBpkPBkb/mDNNki3NMOQO6jac535VRPMOOOqnxb
WpAWn9HVq4eXuOm+TlnhQ0b9NFTLy4jR4jEjLxZlc+3o2KSYWY80n8iGN4Dawu6W5KfWywFoU36Q
GANSxUS/EW0WhVvn/v3Dz+XBPIzOYV0nuKT42ngCxmW4hYN/AcFX+Y26AxDocevkXn0zizCc53fu
o2GuRYZwvW7qjhWzh/apl/RTspYYOteOkzk+gmxIFJiI7HGP5tS2mKrOcSRiPXrLVm1waNFfTUvq
gyviIU/qT5e98Lmv/7g+7uHsLLmLaI+qEfhCEkzgzmN6NEf/spGdCPajFeY9N65+ZUBbmiGgbEGs
4zBCWdPF/DarWYSv4nLjuTP+aI4temPOWA2LahGc8dwA+UpeNNAWXF7R/rbpBgBQJlI5i9u2NQSB
T6ODli2t50PcDiCAan5OZmYJ7OwfBwvMBcBAWgblVjIPqFKOrJeyZiPGLomdzHeJXGNo94WqmXt5
UTtBMdu339Y4J5xOyVorVokSYktBT5aoz0adaXY0die5tRp7tjKowSrFzYhZZEyEYj62V8CRIZlf
JGiooaRaiTZgp1L+8TdxzpmmijGuqM8C4mYGy23uS2i61IfkRN3sEJ00V8WoOCA3CNmBJrZQsRQ9
D+zKfQzz8Avw+imoRpnqGfksGCb01KRa6PduB4k4DMrZrfcX+kusKLb7wTfGuJsSziCnqTvkerqh
XJsaqFTk0RkIcVqp8DW5e778yXf96sYcd74mUHepYNdNAoWOj21BQDlS30Me6DkhhuCJP69Ysm1k
oo+qShSIMH68lJnUtZMmY5xZaR+G9B4MRAPYkOfwLiOQywZ/oKEtgk+3e0s3Jjln2sRtR4GxSAJ8
Pnsdr9blkajClv95hP5xYZwvkDKEnWucomI5LF/CIb6Z9d5LgZ7ICwiWZSW80OzWNHrADKoDXJA/
NtptN70lmWyHw9O0Tqew/JyptWDD973uZvncWSo1K5TSHmCryRl+1ehWrq/ac/IMJdnXRJgM7Z+k
35+XO0lFCn66OGLZHmn9cjgw5vVqgIIDNCgvn9n3sdHzC2khKQLOwbJ40A4UrCD71OKOMNSr5YOB
I8YU/S2ketcjZMeqG0bZvHrhFYiOnPBOCqZjdK96Ceip/NibDtm3yz9opwrFTsA/P4gH8tR4tQHS
x9onByh8xc/B4++u7wqEmpt+mlwM/4WVLR9E5Xn2Bc92gl0nIPKBYeJLikSO1Fpl4xZ9+9yi25EO
ojEGkQUuRNWksJIsGTQcsxGC8cqu89IV7N7uLd0sggtFp7FQ0E5CcADByUr3UQ8NWgyFvCMGMDoW
PkkB6og//8yv/7bLTzUOpNdIBHo2Zjd+BgOYjyGy78tn1skHEia4vMzd+7Gxxrm/UtHKJQ2xyqlo
HpO6+zRba5C2/UuaqCL56v2bvzHGOT5q5GMv9yiHaA+zCyJoW/n21/B1C3160Ubufz9KkfzqwGXz
0KNaWedilNE+KfvsKo0RHsfKfTgux8sbuJ8iqr/tcNGJUmQYQ5UUdsuQLX0Kf+mfzV8FG1eQ3hWG
5Ov5iwR4z43pCSzvX4LflrkYZLGiuYdQKqY1f01OCEYxXO1ZtgGomZ35Fy53G0y9GEzEvtL57f5t
lrt7q14PlVyiQAI6rWsL7fL1EN1A7hzU6eRVdD73k9HN9nLX0AAWUKt7VsGInWnx8uf3hNQzQZr+
a7kHcd3D6LW3JlLh5EkRgcT2b8c/S31XPN5G7IlmTFDbzoIld2mgARII2FCHXiPocp2lssPv9S2Q
c77w07LH+WyPNRWsFJgSVzUe5CJFlVJPoDjBHstO89jkXuqzOlR5uxAnf8iDXBCT7J6ljUHuauaK
PqKewhwqhnENEP1Ng2BCa/c+bixw8UhPa5kMcoHJrHD8CnDPiuEwEHtlpih33H/3NpbYWjdfDRqJ
hTqzYJXNhSsuUvLBBauUBE2g/FHHPJWT31Sv5q1oOGyn04QHd2OYbcHGsKxLo9WaBrsZaFA4yQlM
Qc4aUBu++xR6/z0h+0dznOep59RcYzC2Bl0dgUVzPubaWzf9FHiZ3eu+WRTnZbqhT2QVVNA+W5SF
HJnNnCzfUW0BIYNI5Gg3Gt8Y43wLidZyrhk1d7zAgBq5zTjaVWkC5qGDoTp1TIm4USg6/bv3fGOW
czJK0VizoePEFOri5svgawmUfalXGYrIaQtuNl84T0DNlegKPlrrzgjGcjd5sB5rj0klljf5jegV
3Jn3ZIeEYlxZMSBYJXNLo7E0G8n7IfGix/m5u0lAlvqlvh+vp6ALYjdzouv5ZHjJUYNPY5pZFSrd
xVX4mCKAvQER83F9mb6J1HV2vIGl4kexrrqOiSnuVNG+BVcpBAUCcKrj4z6O0ec0E7jvHfSxgla6
qrDWNjFMHoOaT5oajxbejhEdSpQIfUgZ3s0uaGX8+mqFtJUMOP0KIUd6rVzhGrnZMxstLAPTAYnz
NxJMQB9LR+XH5Su1c9o+/CzOP0WW1a5dDZ0KWvzs+6ekBd5Yvu6nTuDTdzJAS4NMEZqJGFc/awRF
klzPFXs6TVLdttohQSoStoMNFj5jBJsdss/LC9tzgFuL/OGmtVKExEDJGiqZP9Dzdth8mA6qCtVj
WCcRQoYdEu6V/GCOC17VShssVWGJ9PzSpneDdj32L3MO7UqhXuXO+/jBFPc+NhRsy2GMSGBc0sTW
aATWe+IrsfkgEe2o6ZAzkcCFaMjmEVrGQK7n1CUrtFdRWKz18UuXVsclqsEwS+9yvX7MMSw9N+ot
iqrHoqwxhz+/toMOkSLzWIIOOcx7BzUfF4yuv8q0uIbq7gEjCkGUTYciJj/NtXQNsN/LMfh6QT7Z
mTQYWvBh9+MreP3B0Ze70iKqz++gUwhIoYhqQJcckBu+5zLK0SzHncmKToCP4wNnCDXXa3D0QOzV
PCySYyY+aONFYeD59n+0yz11fZGb4HTsgWsg8xcos7q5bD0KDq/IBueSNBlkuGFcI0t3JDx2/ZGN
2xiPjTt8hs6EP12JmNXOfeDHRXGPnQx+zMoakZ9rygDivQOKMgAzC0YPRUY4/x+VJWjr5l6HnEJ8
A8Ijp8YwvlkHlzfv3KV9WArfCEliqB3rS4lOZlQ+Qb/yhza30AbRH9eVfrpsigi+k8rder3rQIzc
IUbQwyJz1Q78ffEI3mAaK2CfVyAOEt6s0ngkqfZICZJoWb9PCp8svxbjJCEQHFk7zTSvtBx9yjuj
OSXt18wEltSUMb1YGGCxv/yTd/wi8E7vRVrLQNntvee8CQzNqtebtOxBCn7NMOsKwVhm6Mp3K8Yv
ZPyHWDT43PfDImpQBp49GTkSt0kdOuijGoemvwQYCHDmp2X2NAifAyLHJGF72zJvIRTtw7p40nDn
NFALUQempgCbA1fKxzi4mIeiAMlaAUrfNx2s2GYHqoThqq2/Cvb1HLqCB/73C8c30GUJXEVJjVSU
BVPDrXLQAF2pH2XxhMVeUmFpqqEx9AH0KnlTQ6bURbuGuKwgDGbANVktP8VkhO4ENZ0CbH050wmE
DMGUP4Fd+CAxlQqqdi9QcnEkTNssqBrlUmwnGn1WEx00NpXsZmObO9pQXaH6eh2VUOodZTdXbvJM
Rb8e8tJpB5GIugB0DJCYDlNpQ3RoB1BjqvVJNzqXzs2pMUZPg0hHY/aums7ghX2rm+yeAvSsy51r
5uE96NauUa9/bRsMoRjjYWliu5fA3Shd9wD2k+V7MYL5F2Sjk2LazZzY81JdlYZ819VQDiuhqVp9
H6bJC4fG7ulDGoEupfu59vWvyASDPvlJI1C3rL1rjJI3xeAPQUA7XKugmW6K2K3ryZVA7Lfohzn+
NJoYEG1Y6yjxITlgLyhN6iNyayn0OuyKVV118+ylRvZY1j+hfOrl1lMMYv8iQ7qNmURTB0FtZHiz
NfgJuMSVGc9jPdvoEdh5/KlV7rrpS1mrtiR1XzWS2dYKEk8K4QLBCTx3rziBGlIHQDhM8wxgoaO1
tIQtsiOWa4Ic7UCpAx7F/A6aQsfhOQKZ95flIIrqCbu+Z5HPb7M85gJgkhaD+EhY5BM00E/NbEdf
xoP5A/IrjEqLhfHk1biXXNMzEJncV/hEgnx+r1e/XTqvU1xEEQA5BZbeeOWxu40dqXOKl+ZLdSOB
qINNazZH9SV70iW7utMRV4vZbPZv5WYfuLDMCvWMrPqCfPEaYRkNVrf90WXQZHeKgKHBaXc0/cyV
3oQVmvNX6MOH51utM2AFELn5m1YMLvVOVQ9opIzQhwYaMdD6W+NNCNU7P21ER9KkWsQyDXDBsT/f
vCNDCprjifSmL0EAtV2u8s+zv7qWz9qPde4CWyrdkoMIt7cb9VkYuEITVjaNM+VtqHzMTYwswx/9
HJBZB4wlVyxzzO1lcCCdgyxpEuISzzcYazUoyDRwr/QzdWCoCar5kCahv6rfV1C/Jg3xLl/efQvA
6RJTB6sRH8wugxFq2hyHPmAcD2ZXXkW6IFbZ/V7Gbwvsodx8LxIWSBci6KeEys2UyDapDtXwJzZM
C/QB4B5Bnss9tmlvGujTzyCNzAC5naTpUEcdVJPVRqTM9x6mfPQ6BA1SsB9RlCVBW8lFyGnP2E9W
avpkdOtjdhVhjBTHrkLk/y8Ics99HKypaCCh/KlgeJULYaYRwiNFFVn+cCqPy+16YKNgIB1HeUI0
1r/jT2ELJHZIbVSMefMXK9Q60Bv1i+lbiP/rWX4kBthMFrTIZBSELHIwwDudQt2+HgrDnsI2MEbj
qo/6U1FWqEqnVmXXcZjZMlRL65CCn0VuX+O5/tm3mSBR2TlUVNYxoqVBMQhBJbcvUmxRBNum6a8A
N7WfY9Oj/a/LN+O9sH32paH1iP6hrlFEkh8PrhXGbTjkiuWHev91nsDnSdv8q5GGnyaCQHmOjQqM
/ZCDmAwJMhWzaDybXYwz+zhkIP/D5ZR17qSpgPNnVpskAcQfTmmHqfUhpy8g/pacASKAB8Fy2XIu
meMysU42wOmVjWivqc7yiPzvLjukd+EbNKbAhBwdqd3HaPwpHial7xfB99xxQwyGTHXA0xRU/Dmn
nq0gna8QR/gaMNEKdK4K6bNgfewZPFufaelsfMUimJj6+DmJMpJaGlLLV+lx8Cxbv05dYBjpUT2Z
mCUVZeu7Xw9vFLrg0BJQ+U74SsyIRFEJncZ6/lp0YIWl8U0PxSnQ8EmCItdubiVDTBHWcFAN3imN
qxnJfVr8D7nVeQkXzsJCY5tVF3HxuQ+mVWuhYrDJ8uk7W3gCYOY/2Rw4s8X51E6YQ6gCwLqsmkgj
Tb4dFDfyEtdVYsBi9QlU63j0QXLf2HKJgINRdZvfAJv3hfEGu2b8udna5cKrmUyTSRYrDqBUVx6J
t8wOaH2LF3o0vPircVpv0lPz1t8k7jjZf3Bmt7bZV9i8ncYMjTlzkE2fpa3T6DaB6Q7gvAegGPwf
oGwUlDD2ruHWHvvzjT2zMkZw1uCtnoGXVxUopSDzurymvXuhoByLgrRsmcAtfzShJDntSC+B7Lxc
nTZX3SSswMRB7Vgosr33SGxNsZ+yWU0ap0NbLMT0qWZ9T8oEAu+gTdJM1b+8pN2XQiEYj0OlAUxd
7+C9jaFmJkqhyziaja7emt2vvi0DS1IPUTpAWD403AySnkCm3pEG+d1l47ufjMCoxQwjLvm4SCMd
a7WcZsMfTNmJjPhFD+XHyyb2Yl+Kmc//2OBL2mqkWE1Xd4Yvf5GVU31U3SqogMr4Njo9GDumH8pL
jX7BZau7925jlPPXeTwMXTEguahbhHJ0GRVk6GhfmOrjQOiPoTcEIH7BTurk406iXIO83kQlvYuT
7xqBnsSCWsTlRe2Gj9ut5G40NVDrUGqcSRbQ/TXbD/kdZwxAYuQKbO356K0t7jbnU24mawtb8fWM
ilvfHECE5kXXq6M68YI3T5QQinaQu9tdFBp0aZrQD2nlZQmqHYOovbIXpWzXxN1piKR0jYreoV/1
mLmBUKVGriQ84gtpbBX6JIt+bCZLcBR3HQnGnhUdaTaePS4SW8Bz3suALkOgofFWbe3soS6vkhzK
on/yyTaWuCAs15oua8fU8HUbw/4HSKgwVlz2vsWlSw5gFhFdM/Y3nj1vG4uc/xiipY2UMTL8Llve
YpkclZUAEqlfzUoU2VnW+GYDrcnL69w3iqEfMHsZKI9yB8XowkxacIP9AREZCoR415TyAaH4M6ge
FFtf6meS9ZLIT+9eCDZ0+7dZ7vCMJC6ipoHuFaNAbtTgL2EF0zYruwXF0oOYvPE9fz7f3t8muaNT
4EWd17wsMbmSH6VDdrt8VUCxBHyS4bRX+F/tkRoYqeU6PllQkLGum2/SsflGMK8meNz3T/Hvn8Kd
rVjToY6uxvjSveb2ynqkUfJG++7X5W+7g3BDoLbZZe5EmaukNtqEAg250U5W565XGiqiIE2p3EFH
hCYqBO56nd/2eIhnPIGFpwU7u19SpnqY2r18urwkwXE1uKeIjF1bqyEysWaGzPYS25AWPMzZieDr
qV1oq5qANGA/2LUwkg64Al52gzs2JF3bKe3hcUYfAOUj1HkTCpyE9Ni9GSB1nqFvf3MSc5XtbSUB
XFZh1X3zjKik6XUSogMQB5g0cMPhOEI57/JW7qYqWxPcHVytvF60xLT8EWx2X2WvA9NM5hjma3Yk
voa6XRweBCZ3V6WgSGChPARWd+5AGs0M0lg1NHyw2ziLB8611+jEkGRQh49shnUQkVHtHRiCHBOD
CTB3Rs1RthYEQcO+DGJDuc3D5bqrh8WHKlwVaAX0SHXjGSOR84tgoewc8s5ma5bbW0kCJ7/ZNRDn
Q2P6BLFLcPhAi/Vf1qZYPHRmzYLoN1gnIF37/qU3UW8xhWW7jglLOv8TyvwXNEV7a1MV6EcSsDTo
YD35GJ2FUzEViSKxYKY86iBFWm9Z4PSvKJH2DszWFlv5ZmUzRNJp3MOW8kTW4+RJwDtqSxB5yw+2
wprcFL6QXWVvO1VGq4LqooV1cm+iJi+tZI2Qn2ULzK7+Yn1iDDn/ZonMf/DfbmuMOykhqeiorojU
ag19oeKgh98S7bs5A47Vv10+lbubuVkX58pWvSrUjpoFGFH1A8SgfcCRPl82sbsalMgURvigUL4v
idmVsABmPApyEFUp8rVqPnWyPybPkiWKXHb9FyoQGiq/GuPd4ZbTGW2xVopRBiuoxJEDuaBgQCu5
b8FPAMZVTxSf7Ux+Eaqh6a6CBxXTBHwZUGqlvp7oXAV6C7b02Z2fGqdwJvV2BCcCRilMYG9FocLe
N9PQ6KDg+KcYsOLOYq2naa7AZfrIwmwKdfFZAEtj54s/f1sD/PmDFKRsDV0Z0N5wlCSFkDeUTPuD
EZvu5bOx+5TqgL5hTA9FdAxNfbzMkhIXa2Nhjio9QpfBPFUO1OSgAI/R4dKrHcCIPxvTUXJFhY69
Q6kD3qdS3cIQCA86tIbMgNTDkAS5urp6LvmZoTtamt1AVPfVYkqmf7BQaGlhGpEiZpD5hZZzRaDj
h84Ei25147HwwiPYwqBg7g25w2AWjOA0XYQyfnunZWuY/fnGXbZaP9CsNqiPgOIgt+Z3uuaie7dv
w1CZ4AQOJb+bqlk2hlmiGA9p62ujq74V5frp8gbunUkDVZS/TfBAd1WLC7nTYzSRlGcSPfcm6n2Q
dMfUn3/Z0N5aNkgYfi3TFK/zQPU4IPHy0lhRB2V1RQB52o3CN0b41XQJTbupQSxgHchpQucIdH6n
AsSF9CBmuNupgEGUC/RToHDQ0ICTuUtmWVIMndm0wCVLDtUD84gMhBKfhG2K8zjgoyXusA2GHBNr
wTg0O+XzD0YGwPjk5NgWDyvvbOJHY5wflPs6zcNqLDCKXx+mJD1JReFB+M1V6viTDDhi3ubtYQnD
0df/j7Xv2o4jSZL9lTn9nnNTiz0785CyBFAQhGDzJQ+IBiO11l9/LcCeZlYgt4LN3Xnp4QFQXqE8
PNzNzXD6HPDuObkwLK+XN8z290AEC0diaSgIMtM7JUmjF0aegwYBAGZXA7FECKGrGTpr1TUvb/Rx
e2LQK2PMDDdaKS35XOVBn0ROpECIUuSNh0bc5+7/3AQzr2nYqGWdwkTrDbEtO7qjfZ2OITLqvTu7
aMBwQPaDe639WtTc5p3t8YE/BTAmgDfYQlABWpUsi0RMZpuIdoM8QFO3HF+ykTJFkCDpCnBSkghY
ALNisymVEDe09L9AoqgZ1I/TrnYpkVHhoZA/73i1Cjpt7LSaKJJgctHr9SFU6JCnLcQYp7DTDSRo
QWtcHOax57yGN5o8MTZcpgCCAfbzITqQhibN4ga7EfLK+/kF7UjB7BWu8myCj0pwSEAJt+htkxyK
E6TRTtMp8qh2AFoZOACcjXAM3wXtppKJ6heiPyYcEzuQqYU5yglzMM6OfqgPxCPXCpQf9tE9ENfX
Jc/i1vZZW6Rvv9VtB2KJfukBZQREFgn3HbYuhXh/14Frb6rH3Ocijt/rdx8WdjVK5gVrhkoszZmk
+0BoFo1tdUmGrnrxKUY21InL+TkmSjAJ9UvUQzs9y49SNzyEaecJav6Ep6jfoRLiW0Z1MkxyCmeg
Ls3xMbW0AXxz8QOZ8ldNguCtEB+zWt0DBRCMZXc1I1io0ughXMIHAkH2oQZXet3sLL16iAHv09v4
YQH8CHJl5dVsKQ9mGDu1EL+I476M++so6V60TL2N+/EwNdNjO1voxquOZUm8OpkOVhdddcmMb4uK
oTS67WKCNgToMSC730D9spuIfpvmyX24QHm1GpNvlm5mjmyUD0KVHcOyho68pO9SYJbtwUjvgFbw
O0F1ZchXmGX2JTYhiT1FggPuk5dlyCC0K3VBRKaAhIOLlmgXSJ8ekufKsdItDzhD6MtPxR79S38I
FuJEuX01ERGkdXPqYmMXK2Jhi1Lrj8YIQul8uSaJ5aq54Gn6kthZ1VxLyaC44ZwortzmN5os39CL
QSs7dB/rk7N02mdpSRwhMtH3DlXjtFy+ThO0DJJw8TUo+SnhvM8XJXNaMwuEGmwOFkFu25CO3WRA
SH44GPlkzyIaAWs5vUmQg7KU3KnD5EaQlEPa64dWBuS3C6ur2opaUK127ryEvHDz43sVTWRAJeDW
B9UG3MH5OZiTtB5QGQIviU9rsX0w7Hqf6jJkh9H+Fc+2NsZcGBZ0CbpWX/JAmo3cAay2swcZ8l+y
FFy+ardONwj9gG1FLf0jEAFMkGmdTYB5jWL/okqmE4fx3WUTGy8SzNzKBg1EVx5EiWqjgdYCqrrX
ZkBKL4KgA2YQvB4S+nDAva9/BorWcPjvuq0LYm2Z8ZY9iYWuSBXcSpO5B7alhQZKtxdy/e+n3M6H
yDhJUclnNS1FVHnhJMOAHOFcdp0dvVhB54Dh4J6XBOaNjPGQaC0Rira0cgi7+LokeEJ/n5HKvbxy
H18IZ6NiM805hfcnCy4btHDutLEHgWeNNrn6U6RI95dNbTz71xcbYIfnm2TWQ60RRLh88q2nEveg
enEpUeB4uyA4+inI+lZUhrQj3v0aEI4qG2VCK7RORx3DG947/XHYAogw77jX2VYIv7bDeA6p0a06
z2YDTxOayqOgNuXQ2EMQ+7zsydZxBgsQ8KJQYACCjtkWoQo2bTmEk7IGvE2J3PtN0Uqc99xmeL6y
wu6LrtfAIbDAO82HMFBccogB/i2RnaR6IrwhbTTbY2f8GBNbjQBVS6lYKugKWjBrT6gS6qAnQ5fO
6ZXmNEDDBp5MkduEzplJg14HK6cldvEQaQKqR0kuPKtCfJv2OScpxDPBxMyhjIbIaGmA8CnnpzzN
HN0a/7h8rLZO8Hru6FdYjaI3a7WLW2xxMii+AJ5kIP92ufiUghPmsqWNSv/5MjFXllgj5lCsEbjX
9FNFZeJo8/pyK9OsEzcFs+X+1uNirpQIMU61zNjnaaV4XTld4b9OCODQ5UHxzDD3RzxaC1wSXjXo
DwpA0nwcQZCRtPrjZTPbzm+1xZnrA3LzUa6Ipu5HETKekmtKlV2CBHb2dT9J/6hO76JP7mWr9EM/
BNkro4yvgOh3K8015lAsGjfTgkn5JsqzQ6RbMb0r0ufL1jib3WT8e6ebE/pQgBlqM5BX5aYzRW+X
LWy/jX4MiAUPg/50VEJB05EQnL1IAeszEI+QqbetoHQJiBS4WoWcKWR5ZYkQ1VKf63kQAbI6LanT
aWig1qvHOjNtgp4UlQeR4xxok/EZagNG5GXANRkjnStHXiMhuoig91J95szmVry7OmIm4zr0PDcn
FRlW8FnHL2SXHuLA+NK/qyQVzq/dkau1oydx5ajIuCyiPOFKGfzigZJYU3KR5J6+onkdxLzTZjLO
Q4mVFuyFWDV6oahO5hKCRzw6maBytlynbr/jwX2pn7hw1EzGj5hqp4gzmAB9XVeCqBC+SmXyFYVL
J2ukgBjcxwrPHuNPwmZS2gkMAH46dugEB4+ipAVEkI9dbx4lg8eMtxlIrRaP8SQiYGR49AGkpIDq
w5CAVztNbaCmi63JXpLtWp3LD8jZnWwzVFqWA5HReh6kT6DR9SEwdqILqPsNOit5wfbWoVs9I9gI
RBMEZUhKdAo0QrirJyu3c1N6XbpyN+rRFefcbTnKtTEm8Ji6UhuKDmtH9cKN2MZNatqWV2k2JRdt
aVsXdChKzmWwmcBbm2Uci6iUcgO0Zx7oqV0auIXy+/IQ+dAQCQtb0+zuZbnGzF7zykZbe2dtl3Ez
xlKDIMoEAowY86vQTZ9zC2JdleQgx/jFUNpgyKB+bcrO5WnmzTLjb9BHWEeZjOEuuXbSjALU9Ton
b7h5H62HxviZUS+kWc7ptiEurZ1SuQooKqoyoBjw3pWDzgLeMm6di7VNxtMkApFMkHOiDdcxAyog
BeYWTwXxXO5ngbW7PInbL3s8ndC1JRofewzqSk9GMof0BUViR3XmL4kLyQP51rgWEbo0YOh1TNHO
HN6u2Vy+lWHmkMzw4OFSD6ZfJQr6Y8fqPhwETnhOtwDrtK2VDeZETPIsRFmN5EGN1tS4Lj2QyGMs
tcnRM+HZYU7ApCRwmwLsjPmxNgfbJJlbpN7lpeIZoT9f3a/13BIjS0fkYAiSadFuHJ+TnJMq3nST
pkTZBzX1Y1dGCmTl0iGlGYR5YivgAMyFVwmsM4TbW8+zxNxv0ZiBTCbFLu96GzxIWQueG7zUfNMN
O2e2bPmPYXYocIz/8tjceatBMndd0gyDkaswXfeyW4i6k5kWr5a5lTBACxxKs+gu/thskmlGY5IJ
O0KKK2iSCcjuih15ho5k7OHXv0Fc81Yh5W2um9cmSJLkZHi6vF22fRewJUh4GvrH7pN6EivkcEH+
TGOk9j7zy0ea9BdB+NYWNr+7eStisVb2mAMdkSFdhDgBQ2l1JxYvRrWP55PVvZrL4+WR8Qwxp7qw
UFuEFJnu571xqoT6Ku9B4QsWT7tRqi9qyk1fbHrk1ciY4x3lU9rosYY3wt489NegTbHzK9OmSmCo
EnGAlLzRMcc8q/ustyI8JAsdfUJjnzyCcwmqNz1o0ELrFCf1/vJ0yvSoffCSq+Exl5yVZENbWWoe
5JFjOuMdYpbPFD9WBhTui/fCpwFhxKsSzDeAZgDarYMjuXTnXe90ri5yrvX/Yd9SiUjoxQAbyBzP
fpxRMRBT472DqL6b38AI93uLwIlAic3WRpvHXrbpWN81Kd8NsriDqRuFMtZwE4nRNQii7c7ydJmn
R7VhBNwaEui9UfH72ERkqYWUtyogxr2GHKL6gv5T9IHxig5beT3kQtF7bYHDVQaJ6/kloaN/FWRo
6HuZkBAt/GmnEVALJC8jCrgFMAG8xdrYrWf2mKNBUNktQhGXUrJYfltodjmH90siPdGnSiGACSNt
yP0cqV7Vql9LPJPUqfgWt9kLsUB5L6nHNAk9U528y5t664V49sWYY6SHJC7CDukkms4vAFwBFaPg
gAvjSB/A4VEE8UTAsbnh9M9sMgcJmmYV6mk6ckD7Zt/coOUOpRG0jJ26gPva3vBJZ7bowqyiAWMM
9UWepe/gUtqVA1qOnXT4ub6cj5tXFUUA0pBlB43AB30qCAYQiBMATU4iVDrjkzI9igqvZWUDkQMr
GiWaBSTyo67KrAlxWmpTHIiUX8Sy0XlfV95S2ksvpTZEXI+iUh/Bj2//7XWjhlHeMsAZimND13U1
l12GB0yqUfj//w0I+dwac0/KGfTc5gH9FQ2EV6jCGI3vhwPKTAFx1fvLY/t4PmEM3f+WgsztRyUZ
MhPINZsz+gDG8CQu5b5WEk8G8YgyZbZGEs6D6eNVAnAK2rxRkgEC9APTBQo1XQKgLiBcGXkVp+xa
nshOEsejPE4vhiK8iLnycnmE76tzfn3BJlSTUNdF6yQAp+erZwgD1G8lwMZGw9Fs/VCCHttrD53b
7EtAK2IneRIwx50dz74VhEd+QLnhdelXQJsVCD6gj8f23c+NFDYo3Fu+GOiB3vqUqlACUZPkGC04
yLjA681pxnBVaFShOZwFXrfDACzLiMbwOTAhi60+Lg1oohQ/1WwF9djXubihLFEVLcjyOuY2PCsG
a0C9AK0JYIJkr5hOU8iU5Rka3wPwASnusoudeK+dFtBQJgiJqtrm2dzaxWuTzC1TSpOV5ToSmeZc
XpfNKRFqaJ+fpFLytIQTf20vJtBIkKzSRNFkwVZZGZbRnCoglUCtD8JIEA76DtxHtY9LYcG1xniD
vMz7KaxFOpu/1C/NNchECEqmxMbwzpnxPjx0JdzTjdrYxeEnhrd1c0jofQf6Cj1BH7hHZNKq1ji+
96+FAbIMfWDuW7c4SbMnBEj0uXFny195YPBtq7RxBqxfSGwwl39j5KE6oDHIn4l2GPV+siNQfDlj
qnIeWR9TXzgLeCf/xxBz44sVQHPdDOyFoEmWneghCLci/dmCELIZjamdV8hINyaoRoqGx1u8IWZy
bpwJAcI0SdtoAPPJ1Gp7tKA4GpmqIEy6ZyEbdRucj/UepPR9EC3iTSQTT85axPXGCEFyzYuq0EXW
4jQkQgAIlke6Hg2VddAOhc/x0HQPf/DQq1li3vqkC1uUjdCj1ZlECOZS+JKA69NpM0K8KBbnQF9Q
dIH2xE7U05s6SXsI2yJtic7mOz0q78Muv50s49soqw9ZpeuUorNw0frf2Euk7GMdhLykvbv8rTco
zM+nl3mHCKFYL1WJmv930szCHQa/fivAwTd5+T5OgEwXfpduu9co8ZJHHrfx1s4CswioKtD6qYNq
9/xWq1XNSmcdtVgB5GBZ9lmqEnesvxYDsa2h8XMtckqDpwO9UQFWxbVVxtEC6y/1I26dX2hZoh/F
bgoZPY4Szg7YYtgWtz4UyzFrUsFXukAvh1Or/H2iTgzmhwWWAwA5+MmooNmCBPHyzdSLUx83yOA2
nI2y5WzWZpj4A9Sj+qBHfREAdwa+ndkuywVdemrA2Y9bl+DaDnNTSNkY5nk1W34hGNeN0VQ3WST9
jjTTYyjkh15dEFxVj50e5nYcVrLdJOGnuJ6dxtT2liABUUfk4QTI0YtuFLyi5vbOWU02s1+lMRSM
uFfRyCdqB0HsQjvKoHO3AEyLdGLRjYMN5ZpbwyJ+ZEX3/azuOfOzeWJW34DZu4qVD5h5LDfNd6Vf
k73siC8UaCI4lFyvvQLikgKROic58C6cTdsgm6BEVDiubABI5lwrZ/q618zrkTx34F5cDBsvzNa6
wg7c9+SRM1o6nx+Oj4l+TfDnoOOW5ZbJAcgri9h4j3ppqAsqxvdKgSMLPkRur/mK05uRA7ir/jLJ
bEAk6/MwiWDS2pnBtK8haTgdRpc4lCSaV7DjWmM2VBRVVtTk6Lr9pV7NrStqPTZm8xRj2ouDptFH
2eSKHoQTn3GvOtqBMqnL95zF2zzK6HuixEA6EP1MfJLXoNCLOxBXURil5Bs33b4NQld9gFy4l4Pt
QvJSP/Qk3hGhCI0Pm2ZllwlXpC6qJm00Dd8Yi4fYMuylQ9c+CIz2UtwizNUJ5HtFEMBArxl9FPkr
Z9ybrnJln4lY1A7ir+2Ifi9c+ZQIsXqlRIiAeaAlpiYgQhyEU8Y9nBuUl7gIVmaZ+CNOUmUhBOjV
UhXeyqHYTWOo7lNtvK3DVvIaQ/qmyvHTLEdXGloydTDx7S1Qettp3YIFt7+ZWmsPLQWXGMPvRFbu
J2HyjaHaA39zB4AW5xG96UxWX5f+fJWO0KD6FY0RKBRLI3N7kExHuWZPKMgM6oPU7zRUDRruceMs
DXtZFkKnl+qMjnPxEO8W2WuAbHQBep/AFKnhGZm9iRpkDgYevczWU3a1NhpzeyLbmxexHJt+VmYH
IUz2ePDeqiV4LmrhpQrnYzJnxObsQ/qhF84By5sz6fUc6Q2u7OzKDEQvPRj3NFEnXoExkHfmNh31
j9VkO30FMk3FFMKW+iXbG58pWCUPsiNa9RZvCBCvO5cHtxlXrewxnowosakWaD4MCr36A7z+TrFk
nHLn9mW/ssH6LzHVdXTP0TDRDOL3xm8jUEAJ9BMNbdtrpZiKhb5eTWEDYeTmLLU2kd6htij09nti
Rbrm29o+A+iy0kwFrDks+iwMs55IC6LfYoyAZvfxSraLYXd5ff6HyfthhblG48yKyzo3KJ+SGShX
tBlbvzICSpDJPdXbk/fDFnOJNspUxWlo/Ye7aTn+Z/L4T/2tyUN3ObrHQG8JZjHGa1kL7mu9qBAA
yp/r4ncUUYTqC2fqtm5pxFfQZQCnnqaxqb5pakVr6bBAlIqKpmbo1H3vEP0JMiqeNWahIMLdT3Fh
/kixUyZT01Z+jsGBZ41ZKi0uy3keErAv7tRDelx2UP1AK3QIkDmfOZVe9KwDXE8k4yQajG3sNLSk
mmF2NKbYsCsDyj09ASe6mnMyaps7Y7VqjLdQl0Ro23IuAsg07OdBBQf4MHlIE3PyDFuebz0oJroB
DYw4d11cBm06PamGgISMufBSkRsoK4Rtq9EwMUxWVYVU5EsR1JFDvsoHlRaWTmkgvEF8iBYpK2S1
fukgr60yIYwuIKEVx5rpd7XbXUH7AAw0be1aQfYTHL68iWSOsqKNs4r3HFgIpztifo3kZ8453nJL
q9GwuhO9WiHCFKiv+IWCy/ZeR80VCV2DAtzPw6lGH0qpEXO06A7KQZ8eFUV00jFIMZO/MiwZfciQ
VpbQZMpsjcjoMmMkv0T4Qj/qwwHWUOjFiPAEfG+/XMWIXaE2ZpPhEqm6QNPQWia+FNXoS8m0I+LT
r4xrZYzZfE2VR+UyI4ShqOzhj2Un3mpBspN36SduuLS599D7gjEphqyzXci1KnZSlGJroJ5R2qpH
xeuVoDrSHDU9W1HKrS5sVjRAWfyXTfqdVpOpmg2ZowkhBo19Z+K00/573xLtDZQsT3mM/cXwfmVW
V1YZt9guhdjjfj47BLHkin62+wlU4VYYuh4j4xz7viiKVK3fUYV3ZpDv4jv1j262QbbvzzvzXnng
DG/zPlsNjzkMoJmKTeQnvt+ef5ccaDOoWg+P3aKaVUA9MALljD16iHnd+ACRyQC8gAFPQWH7BliN
jHEoc6kpZqRCpCW1O38ATeWfwjCd3fp/SsP8Yo0RUfB3OTjo3FCfut6kYQ/hQAvOZaMsxYVLb9bi
wZIsy7plGSBBYVYP8KoijkkWvgep8XE5mlfKITzyw8aN3jBQwGJUigqqCF3TmXGZ8gxhKhGC6Br4
Pt0wkB6qVyQHboHp9wZU/fcTBCnG7idaS997O1gniv4HC1I7FkjPWA5+8Dz2fSXgxY+w1pkr4uRk
uu0NAqn0dDmVQld7wMeCoa/Tn0tAIJtoP8nKswI5ps5A9TNvPEgNXxVd6JRFftCjwR+GsnIWUvmF
AoAPmeej2ZHbXFQhhUKu9Ca+0kBRUUYgAJGiZw0Nz52Z7axZdnvwkQCaCtX5rrtVNOhiTEotBuDJ
fqzE4jAu4WNqhlBxyVKnRzewU6vZrob6XBONV5kaO0I9/a6NEDptjNLGa/opJNY3ULa5wiQDyNlo
Tlsmfpgbkm218ddJUl2hMl/TJT1mcS4CBTlfoZrkZPJwGNTZtmRwqufJYvfGDH2SSQ7twhxORI5P
URWhrF72FXgE62MnxV8jM0eHwoDuwSl7tGLrRs7S/WWPshVGqjLYL3TkzEAswmxJkg7xFI4gYNLG
Z7BFgKr/Ws64eewttwVtIhMs/Sj/AA9yfsxiM9J6XQlJ0AGdATFQaCVI9+90LTvhquS9Bbduu7U1
1iun+F9pqWXQmyCGyw5qKdhjNdpzKrtLBlkhQfGE+luPatkCltF8uleynfQL9D44g6tBM1NbWiOI
7CWTBOXY2XUXZAlPZp1+wsej9mNaGf9sZHpez5A+RgvLc5U8jeluLH1C4EFr//I22cAPng+Gcc8J
XvfyDPEiiMusnLNyDcFhGzzvfEQEZ2xsL61WwX0mRCMBgChO0jXeKEUOhLjB6nk3LlzC3c0dCq4/
A3cAwD0s/iLpF0roEVXoD5D8COmk8LbZta4MoAkUg/42IByTuTLGhEZIU1t1pqDGTLTQGdDLMozW
bWRdLcvAW7fNs7AyxZy8tNU6Wcz0MhAU1FZlAuwrxBLJcC+JjWt1+7K0PEMIH+YokKLHuLGOereL
ktK7vH94X4M5klD267tlAdYNUvI3UWo8tZbCMUFH8uEwKCruVci8UTdz7mPUKl4M+PMogFpuUkvO
AOWzUbQvj2MTF6WurNB9tAoYoDlTL1EsICQilWP2yb5pAgGQuuKQWnbWOxB4apqTPt+HBuh8M8GW
07dZa2wzJyB/A2N0UY4OqZ6nkFzDtbuXv972HKBpTYRYkA4anPNvN5VaJJBQR7qj3jWp4ig0IzBz
cqF0rT5MtAphGLwjQKHMvpJmM1HExcLJ7MYmsWdzyRx0nSHZUVU3ycilkNh61oKw7y9zjJNrJwIC
3FoFmxAV2rGOtHcVEyf6VK2Dm4jYtAbWD0WEIhxyo8wMQvu7r6YYIVp4Da1AKNfPN5ReFKzQv9Cr
DS8AhgVdh9wOBfKcL5Yq14JidQNlq/ycS0dLvUqNlrNfN73oygYzeaKWmJWYiSRIE9ku42+x4AvL
gy4gj83JR20HtytTzMyNpZlLY7qEPjh+XMFGX+y1FkS7JuCVhTeLmKuJY1umeyUB41YLS/83DKlY
JUTQgF1q0HplM+VlkpFUUArLJ21vl0IQz/tq2UfmbajFnNO7fcmubFEvunIuQG+YQjQ0gk+74gA7
xC3kgoz1RFm0II6xS4a7X/AXhqxBt0WERiWbXga2QmnzUi4CAoQFcKwErdoAJ3I24faC/TDDlsGs
cVFGk+50M7/NwL45VpDdtJwh/ST7PwMd3dz1K3vMVaCF8yL0JpBqFcCIbg1GqVKrbwHfQAfUjPQs
mKUuz+OmS1wZZG4FMIsWUxPPCFaUvLWrDgotFd7JSerNpcljXNo2ZqEHigqNgAn2fJckVi336HSH
GFyIWl5vCwqogrJAnL9eHtTmnQ0Sx//YYe5sYSYJkjvw840x27lVO2r7fNnC5nW1ssB4QLnS2gSY
myIY1ekROmsTUD7gtDE13r24mV2ApJkJTIcMSnO2XthGAHzEeQq3/mX0zEMLAItBezggfusnu+6n
0sub8weeak0FhxRkCpldCDrYWApjROeaXHk6GqnSReacLOpTP1zFKxPMvuusXspBshoHXS57Jsnd
YjrJ6mEIzSDsPlVzajcGT3ljc1iQEgdyEIRfAIifb7/GKJpB6JBayAXpYKr99QQuzMv7YsuEJuLj
AUBHmM9mL9SoSFojjasAIt6AGbhdXbj/OwvMxC3mlBp1LSDoBQKwyUwIHb1etrB1StdjoKnDlS83
K4PMnRVpfqa0tiY8TtYDWgftueH5ns1cDzoDwLsKFUwVbabnlnpZQ5uQOSC2huzq8AcJ3R4d8tAy
dtCFaboVhBB90dUHZz62HFDFZoZwZZutOcxlrZUEwFHQUyj+sl92pHMpuKE5RAf91xbtr4GyYtf5
BEE4oyvjQKnM+0zp72M54uyLLY+kYQ5lJOh0CLszc4lMj9XXOkhtrEayy/EmaWVnIlyoxNYGp9oY
QB6iveIDlLqSp5aAywZyjvOerppgQ55Xsik1UL7cWsFy/Yu5zrVR1p931tKizgsxgisqDpt7lFo+
3/8cwmBrItfGGC+hQQ03NPMuCeLQG2tsSBJ5zcJzFJvPsbUZJr5to7IzhZ62qTgm+vkP057Kvy6l
R2xwpRkOORS7ER33ZoWcNXJ1N3x9qs0zsP4OzJ4pAKbom678Ho7+TUUC6pdYh7+y9R6Er7xKlkay
ns7YOMmVCF4BeQKVj4nzHe20yeZLp2/oyyMz+GOjvo99ZS+GwEmygMHWD9Wi8bTMuLamFBu11ZWr
vtAbp43q0J7L9FqZxVt0I96E5ZQ5oOhE55xo5Z+KefTqWPMaoXyKJZUyUfaODFobPIQ7exqh/7GQ
x7Y2vVy0Zs71yDlm73Hp6tsbU9OFYQwphUR6TcbKRcWcE/jxLDBeXoBOIcDDUujHUjo6mW7tYk2a
OEY242foXeio3qnANqrMbdX18dLnPWr9tEpB2xKhTv7TKIbNWGltjRmTODV6OvUZ4hZ7wEMO7cvp
03AkV6otQTCMtj9Bv+ea2w++6TFWg6RTvVos8ERKuVmNgHRdW5/6JxU7G03+k7K3wFkf7eQjuofn
kNsrtNGojS2+sku/18pujj7lIs9r8p75S6AaJNvDHgFikDtxEO7Mh/StfhxsNIu7YONM7biwLVC8
es0JFHsgKuRTv2xuqtU3Yhx1rfQaOv4Q4NfVsYmAjuH1+m/wk5yPmfHOQlZDl2nICWrPkp97iUuw
uLldu4sDrGzszigHK6O9/H45JtqsCYMhVoEgDjLfH9oTVLEujZpA/Qbaq6NDxegEE/cepXQbQtx7
zYF/723O5g+b7OMzNArQMibIH/UkvVNnAGWybibu5ZFtGoF8pExDPtznzIRGha7OXUPiQC1xe8/3
ihr7ly3Qm+yD50dBDdI3Mqjf2fSmBPJKfcZWDczalwj05LvfxfRe658K4zgWGcfa5mFcWWM8jpnp
E3r7Z/j92q8LwxEmy4FcJyd85FlhPE2SFFDNiPFOF+QI1ZlAiJ+reHd53uhhuTRvdOVWx7tta1EY
BrgVs82+gPOhdSPTRF9eWT7Hg87Jp2wZQ4pIhGwP6mkfWBZkeVlaq0W6Lca+LubKLsLemXIV82dy
7rbNS2Fliw0FAGYWBxBwIeeA0Nt8ax1zL7xlthBkXr9w3SQNYthpXFtjHrNdN0eyNISoE7agFdCI
kQ+2aHb6CYCTqbTrtLU8cZJJ6kPWOLzX2/LT319HA70gaLyWIP3BovunuhmXYiZlkAJpJGWSLch3
lvQSGxwY7hauXVJw06JDDLoZHxj78QQYpaKuaCVIdKbOKzMbDNtefMrvwd6BB1XrgsKHjE66l3Rb
/ix5JbAe6Li8PN6Ns3H2NZh9q7UDuBP1FIWbKfFMUXG66raLwr/vt86sMJdfVcVC2Ol1HDS405r5
yzJxTsTWNj2zQI/M6vyVqpbkZYwXlVBdN/tln7kmeOUhu9PIQe4KrsjJQ289CSDriL580AQBNcZC
OqpUXcJCg8HMzE+GXu3DJTppRYrSdvZVSvOvwizvMeq7alHQj2GBjAt9Vn4oyoG5QNMPCmc39bA8
zaWxU+LwPlKGL5IwO2EF0q7La7xxa5x9VcbLlmimxRtJqIKljh9k7Dq7VGOZs8RbGwl4DEC9QV6C
e4O5msxmRt4zRHqgqj/HyVsoPeUlh5hpw+2BK+CHCeYVNpJ2GfISfAjz1HptVgt2mZXPbRWPNhjb
OY5gezworGuyBi4WNv1ZzSGUc8kI8oX8KDQPFRoZqiy4vDAb3g4D+mGD2bSoRslar+okoP3jtI9m
9NFYzecboRcc41UpHzWF5UFuGk1g54cjLfTQKifEJrTqDNYKJ08pBNUVguVL6mZBy8s8bKwUwEAy
sOuKBtVttuZUFVNuCXkcBeV0nSg3gmHYelXbfV5ztvbWudegQIV6LCCAyFQzQyuHMjIn5IeCbD/s
0e5f2yh3X9FWLNDZP6Y8d7lVftLAjoHsLqqfH3UB1b7q20GSSCBEol2Zhg0OX7sGq32veEZ0ksDj
0J5UXtPGxmbUdNiTcVHIQN8x/rPXyyQck6pGN+xD0iTHXDx1s8q7knhWmO2YaWlYGyKsdBCuXFzJ
nmI/daRg9jM/vxYrNGIuwHE2DvnU5ja9t0Q7dstn4E54BdINlwV8LJDauqkAMMQWf6e4B2mrjqIA
1sBOyVXF43zmGWB8ydQAZxLq9OjhHa1GJ9344/LZ3joCSJXizaeDWVZjAwkVfqpdiFgHkkrsHK0B
8QLRkHDXpQnnCt8aytoSs2xE0mMhSpc6iKxSdkohdop25HHM8oww7j0RIAIEQRBUaXRIKqbQax55
3WSbZ3k9EHZNsilXyhhnq3GpbGrmUu085U4IusByZ47v5VpjPIc1JUOhaSR61xBTlisww8UuqFh8
pLCbIHOknnN9bWXQ0fvy15Zgn4hyW9faAJ1rPIfB79XvMjdyzSsoFnuz4gpPmW0FtZ94lsst+W6d
7LVlJqweF1GrO2p5wQtIMA9V+gkMXv+rDc/25fWSnrVGu5QB2hHtGZczPIkvmzsReMnLlnhLx5bZ
liQqC82c6/fYeXEjR3pOA9U2gsJrHjWONc7O1+jPV5FlFpsA+WULgCFTD3xd7hjZK2c8dPrZ+3m9
PIx7L6as0fDu+X4/T3vJDvfzDU3PjzseZyzd1ZdMMc5iQetkZsZzGcyk+WIWqasiZM1V3M1W4Ul1
+TrLt2Ti9fdvO0NNRRvgO1aYBiirOczFRs6tHi5KzZcrsU29QmoEG5TcOAad9t0f/r/X6b/IW3n7
fTTtv/8b/34tq7mJSdQx//z3dfzalG35rftv+md//dr5H/37pnorPnXN21t3/VKxv3n2h/j8P+27
L93L2T+8oou7+a5/a+b7t7bPuncj+Kb0N3/2h/8A9wg+5WGu3v7122vZFx39NBKXxW9//mj/x79+
gzj3amfRz//zh6eXHH/3qW/iAv/vw5+8vbTdv34TNOWfINQFKhxpA8hqIzT77R/j2/cfmf+k3X+I
EHXKPWhRSBdY4broX7/p/4RCMMRTTQUMw3in0uR9W/b0R9I/gWnH71uQYNQoLuG3/4z9bJV+rNo/
0CN+W8ZF1+JzjfOThoARD28ZaG5QkAGrBBDM+S4hstzoCaoENnp8k5ICvXp/bHWdFjatBMxUBQn3
ZaKEd+kCJhC8nKpA6UQLqWMpAyislgu/yhOS2/1gksrO9QIqf0XbvUKAT96rSd3faMACOJOSDe44
qeBBUHJAYLLF+KomEnmKUrOIbNAslYi0LHIyOxnYxTAMv4lWKrlyNqdHaZJyP8/zVHaaMrauc6mu
HHlQiWQneA/6yUBbvnNw5Pmh0RZouzar5dgKQxSI4MuJ/j9537UbObJt+SvzA3GG3rxG0Ka3ci+E
lJLobdAFv/6urHtMlaqmhDtPAwzQEBqtlsQkgxF7r70MVbCiU5YnRKaaSNWbaVd8HTXT8hB3w3TT
Gru5RZNergUi2l6LZYDxojpHBkNaVLHRYkN1F11wJzIsKaja0XxMrGlw05irJ73MW4mSRFd8CYR4
UHk0TvF/gxoo9/EcU4XYsJNMh2Zfz611SWaurfux4wEo9DXkcPXc4Z0kUwcaF48zminLXbVmmOPI
FlKaJqjmnfZmjePcO1O9JLI3AD9owpibA4GUSRQg2FfVAhA0Sheb9rEuSleDjxBKRkVt3UYh9aOw
BHoRu+rdFkXgMUqSOdDIUr7JBRhkyMBEsFtdSYconieIoOUpmEwFjV9eFeHSVON6mOO3aBGSmxhz
7C6qYrgtZhonUTTxY85VT+mFV80jFcnkN9zu/KgpFmpP5eyMcg7HMyiYXEmzsq00y2lM5UL1bClj
qtJojsj5tJbADd4m2BvdJKskpkYW0OphOhi1dbF7ufJUrUSgUDt8qr2GoV8xDDEdLTWCbWbkRI1M
gm4xIUJahmxXqXEZREkMVTKxpHSvD2KsqYJUDvD29ZoSW0P+m5hZN+c8pRGpx4zW1kJWRWdEBVwd
ypzZbWbtCtGnYSMmQYeuWagx5YrLiRK9qYpqvyaWbjxomVmzvn0pjadh1NXVrMrL0c4ATMuTCnRJ
ydRtNEHyqOQyRhHtpKWHvq17IF1tTwkcn9zI7CJaVi3M7027vFZJbDtK2i/rWiyFY7ezsZWnRQSq
xPuHZkrJR5bPjSMtfZnSdigTpx7Ukda9lK7iAhainUqMLWwpjLPejkyaJn2VROBJw5dBFgeux1HQ
2RLZwpFU3PpxJGwmnXDLfpn3Q91ZoTHBl4YnonOFafS+Cj0xx6eHcYqAPX2aVGmoDVnxhPxjwxFT
PDkYdIGGX5VG7CmYRayMMueboVaGFQfbe8ubKcdfsfR0PydRf0pMqYioJCqxXghuhE8qm4eLacKr
Dz7kfGT5EKnO3W3yvJQT33L4MnpNahag25pRtuNmJB4GtVTLTZ7xm0xMpI1WlnRA3p5CIU+3z1W+
1DuYeHDfFEuHlBkL7HMGM7vG5bI9zSxK0ml2IWSXnULWMu62nLTCgU//nFAYwZsOkUe9cqa2TTx4
uvT70pRq2gtRBk0FI2CmQolf09QoYoMOZDRgAT9q+Tquc9Dhmr4MSgRKehyDSrg7KpqeuNNgWxkF
OvUoIypVclJlyPe1pcC1QmkjKbTIOD1OQ823i6oRlArZSG7KPI3c1foe5iedPEROxaUOXKcBkpwk
WlIAXG08BUlXDxbtO6W4xQnP90ST286Jy+Hdkoq+9sGjMuNVE8NDezuQWmNlN7z3rR5NpxhyXeKN
RmEfW7OxjyBJPOHMSk4S6BmvEjdghsb7vjNBTYsTp4qXijtZFQ9n0rbd25BlKWFNn3cIzGzbQZMw
QCYD64jaFxLNsW/3CeW20u8QhR5Va5HGk7nKc7ubGKyvhpOataWrYFjoaouAv74Zzxn82tTGlSpD
CYemWzqG2G3oduxuERMtNFIPR0lk9lDTTG1QVklGukyBROJk19RWO6HWqpOeNi0HxmxPQEY2kY1n
10pjNDiThGqZ5mgnUQNOljo4wzIiw9WOKmwtcjWvWuyU3b6cU1jGlWpUMbPvELKj2YOf5VnPLDg5
wURTqwtTQ+Ik1M5erjXYHe3cLndZVOWVlxVaJrmziBvZLdRIlSiXK8CktoX9mE95plO9WlRM+mUd
2SxjHo+btC55tB5b2P4uxGSl0RgRLSwOzlk3yNK5n+IqdjoSC76euoJfqrTHAsX0b6S84RNDDHbc
e4ZSyR/Izkv2UjUJ2Ac2yWgiiHORYhw44LarypPRmiFcR46W0pymKYNzy6gVJSzxanNvW0KHWsrE
uJ1GSIVdL8aQIs1dS56qTO0eF24hhVRIsZfZEXkqBZ87eOFX0yYnYsiomajKu1pbfU5hwTniWEcg
V2HXGRtQNiGsKI+2vCDRLY0APihzpB0ThfSbUW4HP7eIZVCzJtpNJXX2HJf3/FEEo15UqGFKDFB5
5XW8gY2nrpdb3RAwW5qVWz+MJQyjoQVmMDzVmaT06jlFVkRQV5YRGOUyhWQcxL4QtoV0U6yBo5V1
03qaeR3M2qJuysqOdnUFq6Ngklsb8RyahEaBGOmhkszqJRonHjuDGMpbxQusjblb4lWxpEWYjVa+
F5oZvRsyV8PRGiDMXWJ1Rq5lph9a28gX385kqMgsgrqoqJWGTq1efFo4ATHGHM2YMIiLmtOowECU
DtXEnYbXxmkopmYteKQ7c14JRGuoUY9JfjsjYCM3ildp0GuTzUKHMMmsX4Y6LVsq1EUPZrjQ6m61
xOk+00DweE5zJP/FC1epiBNFA02Dz8cy7pPFX6DlC9W6lwuaSE3T0V6fa+JapkAC7xitseYuhZnn
nmrb6boR8EQUaiX7mp2NgWzMym7kZJaYXeNpWtZouL3eKe9tmrYxk3tN7Cso9m4TMUaNJmmnfGTI
hnOIgTaozdoaYpY5steRJUdBNOFQSyJzvCbqgExXdbb4ZRj7kREuaheiv/mlHIzMFaVlfESFMexR
+BuP6gyNK+1Bagxb0Y5+lgzyubbFXNFinqd302hRnPFFbYM5GvUgKrvinZPe3Ndy3d3sQeObykRV
4ihCyncG6KyQLeal05lTGkoyUTwxWeKoN7kRUz1XwSBAZZWHBeGao49jsZ3aZuyojlsean03faSz
NDxadT4FpTX0trMMarJHRi/eSkzdFOhbULGh3uGOhBWkUDPXC1/REnU1WUt2L5HqcG4KGIAXmuak
Y2etM7TKbpSn4i3XG9RnWqPe+kp0bFT1clfMdoIEpCK9mYsBxr7Iyl2nS61N4970dbXYzHrXu+qM
EY7G9WYFMYPu4XTTWaLJw03Ig+ZIqNhXChk1x5z75gFHIeY8pJlXIrPIWzebZTCTQXoXYzyGZhXp
YUpKzcnJoDpWkaae0cL7ySbKxIZCIeFogwXcwj0sGPXcWoEYj60hTgpDpVOBGAS9GmqmJigJFfNt
qBQMHtCcwFQJY/iKRVYEnzEp2csztn8pHiDPNEeQzsFqvcHtMhw6K1iM6YXwCTNTEMhwqEIxCq1s
Zg2+6AlUg5oXF8Qrx2ElQSyVwzjtlkfRrtWlU97B02vSUxFwGAkEWTrWfdAl3H6IM6MOE8WanCwT
7yWMOcLeHLFzy8aYXBZOxMYqW+UmoIE9JKay7Hq5rBnEn/E7l6x5DyfoPtpocA2lBPHrJ9DbyCrX
OSy9tK46NCjkg7pbencmiolUIjG1Tl4Pw7rBG+L2gyn7JO75+2Iv2LZ/alv/2Rr+3Ap+gatU4z6l
wGjbBscBaumvOs46LSqLGC082Jv2Ra6ZzXUvqYX397/ya7tpqRhTKWC22zaMmDFA+NGO/gRKqFwt
FsyUalbooNksnZN0/xdIxF8xhl+wif8jZvH/IBJxJ8X+7381+78BEbvX8ZXz1/8VIgqgev8Zjrj/
3D/RCFP/xz1TQb03+5hpQADwbzTi/i1gECCt/vAdtiXgSf9EI2TrH/epKyaMsDqFL+8d+/sXGmH9
Q7Xxi+Bef189oB79T+AIzI5+gcrA3sdbKsMRHaQekJ7Nr4RnmYMyaKEydG1zP2MwPtB0ckbHyAP0
98i8MfzmkLYs85EK3jnDytilDwSkRI2ZQQ3jSjWQN6hYUtdWmAnOE+IUTKctnXg3O+l6vinH5axy
F8x9QsGSDXpncSSI/CIZnVBKLajIx/6xMrcmD+UoHOeJDurqzvEmF1W7GslKyg8GRlwGQOT61QQs
4sp1EEcPwBoozx5S+6SMMsTpKZXmmWr255JeomS9aJ5Ibt3glbmTeJUIehG07UveBWDAcUqE00zv
U3Uts/WEnc6fEauRMRjW2sIZcY52rEU8ukQHI+AVw8tjcX8xj/1dDMlGKOcx8TBSakoBQfmRhBCp
d3MYe+Z7Z21A68QksDjFN0N25e3935mFBup4j3aojvUIXxmveQG3w8uRik2V06KsW69j5gRxUuZO
um/tpF2O+eVZQkmfevV+ekv5o3VC7uO+U0BToiLEkMoxQ1J7qGiM9FnoUJ5vm1PpGDKznRreAM4Q
lo5SwoqsXdeN008UVsT8XJGHOttPxVEQRgjVr/GAIxrAwYVIgRZMb90WIaTNtn5UMB2TqP1cSnSE
wMjtr+QwP5sQgZeUvDcfFv5O7czAoS46UsqHdb02tqMDsX3Gpum9bFZ156uZs+AeAv83Npq6ryM2
4aOiaz3azxDI6+//FAX/E538BXf7N+z5/wc6Cirj3zYllGGvxfDzZvTjB/57N4Lv2b92H9kE4qnb
MgbKYOaA2KH8e/Mh+j/AigVEeZfp3bHKO0T5z92HyNI/TNgUYfO5e5Eqtvo/2X1+MPn+g9MDJceQ
V4K+EMFuOKZ+m6DDX8nS4mUU1z52gFpMZGS1xSThRp0HcyypWLXSXoG3QYmyhsJ945DdEjh+6M6C
aSzaLTSpOjMGkKl9Pq36BkOSU31LSvATHckIunkfmX4Gf0iy6QCVdKG41yKUX2yDdsfam6/FsZ+2
ibUpNUCnlxirXQ1KbFEFFMWv8iFGNNZ3/oe/Hvz3Tw38GVofgFTo8KwvJJKfnu4fiogvMscfvwyh
J6ghdN2Cq8vXobk25kNv5Hp3VffdSFOgwjkGKzDO2PKnfkHUaOIiT+Pvf/R+aDW/Pjf1lz96n4T8
VFQouYi0WdO6K84KdWATMs2JC3rVYvtSEagJlWqmTzvgkbpEAX5tGkjExquNvkvzl9rRJVfaV+h0
NBAJ3CRhaFp1oHzUshHcFKEMx4aZps5IgizCNquBrfxtFg5W+F8/xJdhL1/sWssSpbsqyKTwGsQv
73I2M3OlA57Exjp899y/CAB+f1ZfRr/KLNs1Qfl7Rb7zxb6VaNlCK1+V5BBNzrCrnOxsoIrHpYDm
j5zY8hZpH0v7HqsUNlo+ufz9McJA5ptbcP/+T88xLk3U0DoWT1zQJqWZxtISEcM2NfKOYpJDs2fC
JbcVcIrWLj0/Zu0+i8K892ahuKk8sFJgoNvWtEwNNucxK2YopQA0LwANUvGMxZi3rbuQ57JdqBWH
SI1lVd24fS5vdL0GlYXQIbUc0daHNH9olyLs1dcFGr8UhxiFB+mUbWTYYqTgKVL7ATTxhKZvqnpA
wrPVsWUM7UO0nOTMJxPNwTibQlC/bEIJ4gGlJzs7dDHa+9zN5ktKnA7vutt8jOgH9Jaq+RpBc7hA
9MRwnqkr2rc0MimmhTyBjMjDLwRKqMJ4GLqiZ3w/V93WotabRVj1oryZ+UGDFEKjRrsqERK+TV4a
4Ucy6/OD8jgorDznwMIVmOLR5Qor1ZI2W3zs+aO/Fi9oQqsXoz/X5/LcYncDFtWE8uTi70yYYGu0
m2nzYkT+UOzHcmcg2NOg4xxEKLvkYN7JH+I89OEEmIkC2Ac5JyupWZ11YOuwSOj0I+ac8gyT3N0Q
+RmAS5AsZXVVh8a+2anueEXhcxnxbq4waSnfJa93I9rRYjWFiANfkEnBilPHumvh9gYlGJdc+KFh
E0qVyZvd5UV+UDvKQ7KqnQblAkKQVLasZpcfqhOi0BYXtdYOVQkMKVWmdA4xHZkczM7L+s1QwD0N
ZceanJZ1yQawwobz/GEWO6ytQnemyMkjp5HX5Zsqrc2w2PI3taHfefB/SVH47a38Kruz2jaTJQub
2TJ7k2vXNNEZ4uzk1i3O9cdIcdsKDQMCfIrhnDtR8VTL17+/ifIfX0ScBir0tBC34lj95UXM7Rwx
oNaCuT4gW0cPUXev+j2yJs1NzqrAoMLJgviJb+Zd9jKZ33Siyn2r+7qfyxh73rlsd67el5nkLCNa
2db4fWMygCTigMQEzBkD6ZzroG90tqMGOt6SwNwqNXZovIcqzVx5YijrVJ3FOYt79n30ufyHoxJZ
kxoKDmD0ivGV0zelZdYpetddRcJITQ02Aaey3MiZ4DzEdEFzxIRjZDTRiKWPf38oP1qfr3cFIUKY
N9w1FtbXu6JLci5KW3RX0wg0VBZeDzJhWdNBudjEQy4z058SiJ9LP4MnFnmKJA+IdsmDGAkyOD9i
t0aAFlMXhulaCmg/e/jWdfMLw/q/Vy86RRgd2Lb+u6NjLCNSuYzq7srdyWIt91LoyFinvMFlAXaL
pjQFvHlNo9pbikvCZScDHmYdEmuLmWgHSljzplUOgauZkbPcQOhN3qDfwEY6Hsw889Lkcxhtt+pK
oDlvqjjZ023UttBKlHMTcKSiYFoKBGuCgC5xInR0FjLRQuLYmVtpTnFVtobf7voUKDhySF4iZaR2
sjNhoZ0+E+2Qq/uoO0GHoc8+Ny9zdpDFU1tsG9OtNSCEVOKOam0y/iLyy3K39fFNVA68x8nJ5AEz
I3bfyAdQPCpg017ah33l3GMv1Rie8U9l5BuIulL8sXzI7RfVAoKl7w3Ea1dMwmTgJTGcqmZosnTF
q9Vrl/sK+iT0gwkeOp2xCef3/kUDubN8SuBKI6Tb98bOP8iiXxcbmnmwcG0Ye4Fr8OsOIFl3Nmmd
4ih+zZPtZKIe9pTFVV5JeVHisOn8eCVIgAxIdKvjumsc3SqpnDNS7Ptyo01vSf6qLmegoYvuGpiM
a8+jdEje+TF1yy2Krn5lX/Wj+cILzAHUmM7Kauq2RflY8A/c5JY78y7CS/7RxMDcGirZXvQ2fpSN
Y9fI3QEYyNrOhVZR8+AcJc9A+mjZr60TDPoJwHS0ypzBsg0HYM9k3EiqGohd+Fbbdi8uf79TWPKw
4wMv/augvRPYJiI5aq/6WbD2dUFsh4ShNsAKTNNp84rpYIHt6wX6VPSvf98T1D8VjdiOwNeEdBB8
kS9FI4B0XgG5abFT5q9C9yQTq2fPUaCg+LYceKdXrJJQuK4xppIranJWaQEG50jFGcEFOAM+QJa0
HCbqVsfRN7p33ucKrnTOd+zSHxLu327UT9f6pdyMCr2cYg3Xis0zTdmSuBE8mxU6n+UAz5+YWALu
EG3a3EH1Ngkfqdo2SzE8hD2F7aOCQJSLCUm/4nWo7HTwwu51UH4Tb9F3HcV9ef/tWr9Uopo1TVFW
4KEqL9G2ADlicprmUoXNgfulRtNt1Dv8BVqjEZen0HRB+muU++NZfUwc6SCm9ejOrzrYlD0CPxRQ
UWI8EM90/v78/1gs/Of548z89TXNSNZVIsI97R3QvFEwVw3lM0Wbk8aMuJ2L2SoEjQsdwXc8597w
CFunv18DQNvfbhZsue6cJFU3VLiu3E/Nn8r2CrHXHFPx+No9zeiFSz4wDBynKqOYwEXWTu+QMig/
y4j4VD9NPOoucQazYWoXEvNNMUvWPliwzMIraqufMfb/CIQgQR4XUtAi2suFN/arsuLYyd+t0UKh
nWPgdekGv1aOZf9m1pmTcgQ/beFDI9RLPWyy4joYnmZQHazP+UB0VOvzp5WsFj0UuWOKd9t8GfUw
Wd5rnAtwguTikqJGNMcdom2ZlGCei+YAXHrM2isEsTasRoAeSm7jDKs1ydgpudNxWLMcY9Tnpv6q
LXnQiM8Z2FYBhkxooenMmSgwnHGy2ZOHc1EfW8z3Z2RCCG2V6nQxPyMDqlSGMBp50ze0h/WG2OqZ
1+lBnq7wtcdWN6hrUofjshkSjDQLE3wJn1jHrMw8jBYYFDFUfBTWqq0xfs4+hhh4Yt+7iZxRrfHS
LHJApqSlrAZ1+tG0OHT1ap/jQIHAHIHEqJlOqk9WvAnQTKSlDEIBYopP1r0hwo1LRqf7KMY9hvl1
E6jC1zHcsa1NTx5yw591cBdYBX+Xxqle8EJK6EWOSetZizPkrD8qsCtz5piZH91LLjk/BpORN84U
WB5+MpaceZEosFI7WQ0JjWMHO7g5uVHkjDMjxiHOnmXhA3xEGwXoErajGVxAP/JzMThJS/Vw6Gm0
OM2HZhSwEUzwMNC1hvrgVKOTFa4+b2FEuuBxQV2tujhG6w79lzudlcyDiIjvBVxirMd6r2wkPIsj
eCPv6XPzolDyaabIg3qUX1HZxUlNrYD3bKi3fbEGRtnYLkSNyj1d6lG2N/PwUpQPJbm0hq8vMAgt
XHhMjEASghKrAjYuj/OVv4MOjHxbYKkJEE63mQM0W/Xexqqcn+H+65rhmJzhDAqgVXz0czBjLcIH
SLLgWuHpjWchmdPwp2Vjt6+m4tnxuVQQZQeO7DvJnbJH5xaio1RkhseJH5x3UgQRGIOzqVR63XjC
eRmjcxHIyMYO271poTjkoeJkKylCpVI6dgETfX3V0+Gui17FzV7iwYAahomzhgLcHKn+WRNkEyfO
PL8OmzvFh/YP1WO9sZDQoLtD78oPgx3G761CuQMlMLQh48QKCMPmlK3kxS1OqNDqYjPpH5yHAqy0
d9iupji6N9muMde8Oxq4LYJyxcnVzZ17ASRmJQ1Mdi2VEZ8sAf5qUqyss/AGhbo2/oOCGE8FvhdS
KMC5oNF+sH38DjAJjKcSH5GAfXHpLFaPaJ43eumKVmUlf8oTZ3KWeDtX63nVBamCdGCyhcHnU9+h
2co3MUTjklvCXztyYr91pBtMXqtPZaBgO1iX5lM+Tk+ovK09LN82XcJMf1yZR43Cxkk86Sukrhde
9amC5/ECvL5+Kj7FU77BI2jvVbkrwLaj3ynmfhClfz3I7nuzZiKDClszzM9/3ZtVrbbSBKzKawVe
Bl00VyvdOdvMlnEgzUVut3q7nRUnWk1YHOB8ehreeR+SeGdw5pYtr/K2PJjiRUpOedPQoX5W4J7X
HGR/csyVWae0qHxjny3MdMkVn1pd4a5rsA30yal14AfuFis9w2SEyRP9zjP7B5z428eDGhe1lwa7
wq9l6gyyQg/KanydvaGg1aV9mMFMR+ndtjTP6bxO8UKwG1r+FtFUitP5ie4AYxGPGcI7v2t/rN+B
SNztny7nPt366STsmpT3jVXH12wzPYiVcCtwCB9xIW0OxHCTiI9SzlhcrHXIwWY6o4rNqf7WrzsX
i1Fl8CcOu8/5WJ0TaBOkzC32CKP0bDcNS9lDVaSuxzV6J82RV62Dpexh7Oxwmh7tGOFpFInzT4vb
M9RHd04LYkKnVXUtMl96BKKNKdf13sFIaGLAzqImCbCXTuDyW5vEBUDj4UHJ9WuV3+LokjQbc9hj
INPttCD22uDvZQNSd/9QNoBMgI5Ww+zZ/lo45ybs3BM7Ta6SD8qerlD5UiUbkQb6G57ehElc066U
miktHXM2aoFaByUOBNAJLHcut4V0s3VfinEk6ruxbXxo36g0beN0VeFYKQ9xi2EbfvO4AtdrKEJw
EijGchlIhPNrhpz3THuY05PcOSD7GM2uI/u4XIEyPNhsQBap2qB3u/TQ9iQyp6Ah+5nC2i3MmDx7
NciPjRwgrbifTnJ9hjjaEJ+S9cK5jzTnRIT9CdLFcVe+c+wbGwXhl7EDpLE4jsfy0oBCsBs0DOEC
4ynZja4ExhZU1x5CpjPggclWyq8D2VrNM3bt9Pm+6Voo7V1QXu+ETH+6jK/SZjhomAbS8YQzhl/G
h/7VGGFfAZhQW0PU+Nqz+gwLtNf6sEAcysyZWY8NNJUm4wecDSBq4FzSDbyYNeONky1+94GbaKBS
xSTNw/wVHVPEDJyvu843Ri96lDaFCw7GqUPlPVB8p0kC4C1FgEzPY+pNa8BurhJIfF3vgXlWqNto
CRE1Do+JgVhUXHMvdnAXOAWFEq/lHeqrkIHj9BLGqNS21826oDVOJp3iE+xgz3kFnzq1mPnUbwh0
UJRcREzFiSAXJQ1NfIXOd4uVzQOpduXDFFRHUVH5qq8at3q7F8GV2zBkpCsxGKG0ylxwjr9Zzr9D
Zpr582q+d2o/vfo1dDijlGbJdbx1ABcY35lP6anazBgwF0571QitQDk64YIRUQMrfCglMbNUTFrs
zE8NEGtFG198B/Jjgvan1wz6YAPiA+33dObahEV2KyW4MHB+drNuX1S5c5Xy885SRys2zASdcdA3
Rwss4ugYrVDGenO7GtdIyXB7fK0eeJiHzRqbTDuDkc5UwvLCB5OrSLBhONwrQxmG8ISasJ6/I28Y
yOaABnoUOgiJV6hK3HTxCnlr9au+/tAFkPateuo/pYFG5/airvizQcsQjNyN7C5HAVczaZ+H+uoO
tuMlQ8vYgXi6KohbJ/dxRB0qN9Nw2k0SLP7d6Uredq91Rofb8llhcgMH5KPYa7cqZdYNhYNxqzpq
uxD4OwrtP+KzfPj7CtB/7xmxAn660V9WAMljBfaNcQLoK/J1xBCdp9qXgx40IiYQqvmkbiYfO7bX
OspNLah6KkOeOqWDUhA9ooOEEEx88oZpg3N3fgL12Ve3XQDOD6o0sP9e7dXd1X8C5u6DJS8pbrIq
9+15Wn8HQuu/A52/fpYvZcMADb2cW/gsgMZDw63STQsKoOYq2SPGQ6byCYLUTutPrYlenQ6vNtrg
Q3c/tTCymvBVuy+dnfqZLaEq9pKyMdqjZga98tz1p6w5TF1oN/DXB8NtlQ++dv+HIp9nei435ksT
1LcZ6ejVqcRm0b4l2TeN8x/AiPsHhI2HBHUvgJsvDT6SByAT4RaiYLfla7lQEO+ljs6OtdI+xrDm
FEeScLvnDAITB4kGQN1zUKgvqEJRuvJ3480gazQ9sttuiA8a5XfH4x/3k/9c4FePdLUxraJTcYEd
ltMRe0lQeYXiilfyWOLGvdyLtMGTvOVV8axz+pE9xpvkAZW3/pA+zYDCEMYIKqX9zY0z/tTsQ3sE
8xZM6X/PJ1+kJQGTEM3+tMpK0DvpdGqw1i/1azIyQPUJTjvuWcq2coYkAKMPSBNeeH5uX+aLhIca
zBd1XaIxg89NBoUM2PoHM0gxX0D92eAw6ym4vK6GXSdN6T2K1tp3Bq2S7ZKHleXoTLGo1LpK4gLa
AI9v9At5P85hk9Pmip5Kjz2IIHm1JfkBjaxeAYf75i78YUIB/tp96QDixojkK+SRdDYI2A3KammV
iLV6L4mptAUCg2ngVrwD0jRfysu4G7d4OQ/QNsBb6ll35RXGThtc4/e1p3IfinwphUGbgDG4CWsM
U/6xPf10AC0lr2q9N2C45mLtFmFxmUuWHbIQFY5TIJsSM6TPkfUWA+eafPY+TvFvDkHzD/XvL9fw
pf5NYytachPXANXJZdy0n3jLYUMFs/KBafUa6IyEQz1x+MPdoxBcaW8Mu1C5z1NBH2ovaEwVD903
jkLGA6iOHM1NUZL0nppSxKGP0DFS+w35Ya6a0PxouqYfMy3oTtqwQi4b4mv6q4W2vXSEFRiDbz2h
IYxsOoqXCe6BmkdOqHUfkpZhgNAYmB213nhnI6HXjgCQsu92UuUPp4J1dw2SwFBBsfvjsf30WIwl
AnseGu5rdE132X9xdl67bmvLmn4iAszhlkk5a8YbYkZGiUkM4tP3R58Gtq3pY+1uY8ELtmGLIgfH
qPpTsYXoNkEaujTX5yevXbA30mEPU3ic6rtcGnO6xf/x+98H9fW/VNx/XMvNCXWxUvEUNzwepnjO
4S6HTzrBYqWfkHszZNqumwc1WAaGI9f7Eg6FUcVrI3SDHXAtdFeJi2vGLJaJ7gabLLONFVNa6uWp
XMkHTRw7ZcNXK0Ycs63nCO862mMKvs7NmMdhD/N41jKjZkaVwaYvSBPJAZSajfHXGPjuLEXrLyfY
H9/19gQrtSLuFe577aXrcKo+nhmPA/EMaTxN5sZMOYCSW41tbPitILUbaWfCIIQnT0NzKE0Mg7WR
HZT+UEVeNorr8kW+1mQXTx6LCdhpMeoNVeYbSo86oO/JkZ/TWdo42KlMMCMKdSJ0vfbkdSTdEjSk
ODxbtrShfRic9POi+aelNDE/w1m/MDzW4od0fSWrW5q3hmOHM+TfhTwfKhs3xyWdD8YIT4g+ZD6R
xoiTF5LiZktg8o216b8g+Ox/FzR/X7qjIMpiAWM1vTkjpaRg2FYjhg+nq8N8T+FD88u5RljgQ70f
R2eT4OekYEAfyneLVniwhXnlFJprudK9mIL/5VrgPskz/wvRkV1VKStVpoITBjpRH0+ZV6KxUm1M
hX0xL5PtsBjVMuNwbY1k3HargnheUq/QHePl9HQvyOAvPCeR0yLTywnn1RjKdYN5X5s2VJTIEI6a
XBM8Tijv1dOZmY6vz5MKr0cd0lfOVfWUagSZFCcyRrCMleCpklOrq4t8Lxzpb5uvzAnADxKvldsD
IDHiVFV6TTg2kZMO3inGVDOt8SV1Je4E0Q0gFC2P9jkrvU7dNj1DHj7x1mFJVP2hXGB+qMJZrr0l
2XYY5smVVbvFKHcv4//v9w6dscZcUrbFW9KqP8t6G0rn8OHynD+m62GpTUlh3CSFTeTJ5DLXdimX
ROP+0D4w5nh+dpppfqe+Uv5Sx4w6QwUxsQJr8UvI9tu+rJS6wnQ3XSC52WFbtsbsCSft3RLJLKUW
O/IEu4dEsDfz0XSObx6o5HbfxbFZEwlDChuNJDXx9ynySILWh3WbTg3Drc6E0tMUgew4wnG4x7Yo
P/c1EyOagegaxT5cyw3jZwgh0UtBFj5Es2LZlY6k7+t9hQXiPXHBhj7DVf4ch1MmHhlO68luPku3
YuYTdrmJxxdk2WzEaaQ7BX8YOGdej468QRs97b93D/3ncuTFQEtO+gZSc6Z8/NkQi5rcaxeTG1xg
ILTrzK5m5y1sB07xdis+RC/Jtt3oGKLe69Kuu127UPahYCePNALJW+lywMgNcCJHhzDRKtgCm+qW
XEtZ8JsPPXSjdBpkgKfpGPeu7Pu56gNUnW01cYAHJLCPbyHEIemZlOmSHb43V4zGTj2vXM0tPuIn
fp99vVDtRrSTlbD89w34CzbJDeB1RFSJkV/6RZv9tsKa6iyL7cD7eH5WJ1evm0DTlA/18Fw8tTX2
U098YdHMI92OP7sZgEV5tpt3Xl9l2ieczU10L2voZ4nIFakGqnvzb/Fa3ckiTwADznHoFgMdc+QO
J4cti3hBAiEwOD/qh2zdEe+7zmfC1ZZt0QaruXM0/0+M15+lKqtXReaP3hbg9nbAqCU0RpXLvXw8
JfMGERHDz7BannuSWYhnuT7FypyasJBt7eTX4S4LAjgyzE+6bYmUaHLuXsWZlpPsgzHQhvOWjJlU
e2hAahtMf1o/xHC0kzZy5IPqRm5iYhYgIsUtLc+S1iq7YLgMlEUNr5aVdqVc7Bw9oOB8hNYGlUri
WvR1zK/rM1S/oTLjaJn3FM4a/45dC/ZloUxIf9SNj1BxqYamuWyfCPtup+fYPwtYmRcS4gNGrgHp
dwdFmlAh6OVLCrHYOu1KC3ErOkHutt0KUR34WRc4aeVXXHS8MFAwkTjdjzLAQCfG3j+HMy2cRyRB
I/CT9oxxAjiswl0KyTc41Si9L2hZAf8YJC22T0O0aem7eobYPcBMmThuvfN5J1l+PKoMnZB5Jwpy
RRUyHkw0gCW181eO07M5T1/lZGGi7uic0xdiQOey0N4ZttbQesHCCx5ceCbwgHxxV06bafIKqtc8
Bc51X/lXJ/oM5JXZG47OZEdUhhdPBfuw60noxY4ObKOc7AQA/qt77afghvao4PKL90qblOXDaTfM
elZehtwyhZz1o5reV3WqDfbL4kVqbeE9hGG0L5KTp0w7jaelPVZ2lof9n+5Rui5HjQOcKYIQxRlt
H5afv9KpOulymKdHCz5eh8gAntAmp+skabZJspF7Bq1pitOV0BhC6F2jqUImXOtGxoo8azl2RKSj
c75D51zhc8AtoD1gKlXvjDQAr8bJq/JFd/XDeA+1BGuKbDhZpK4wC5yhsRsNB7cji/TH6wo0E3ot
mZ3F1fANGybHXiBMjJyg76XU+ubp3ZR9Plz/JV6+tpswcVJzcVZcZViXykumecAxQeCF342Fpin9
UKMJn0d2peji9cCfwW8XO8PchJrPq9PkiwbTkLWAdDg9QEGo4OBB8MnwPLP3C2nS5Ju02onKY2YV
tgmEan4WJEsQbWVdUZLiGTbmUammdqt1NmM13f7KqMkmXBjicwshnVs+Y1I2l+jbSAieqLn53cuQ
6DOrmwZW7FyGuXk5MBXXfjj3U7hjMYM57KYSYAAeFDQ9JW2RDe9YiKPwFDA66rzMGYU8MBu9bZBA
gPs7XV2YLklkFAZizoXCLtXZ5Z6e/CZCeRSxjfsTP8iOlqntbs7YIb4y0z5kfxo+jGeQzIW0MF9a
e5hEIFqVXc1T39r2d/DDvwC1f37qeKD+dl6E1/NwMhM+VZxE23Q6TM+LeCb7IZncoXsPX7r7aTfF
vWDmOhbzTj42jHQSIZrGgmEMwtZ9SLI7KVx/qbb++G6/OtPfvpvaXgUSOVr5iEjRQtHqWYdul65V
p5xfLvZwFNED8dYs2NLG9wt7aiJswRHn6Mx84Zj6ghu+Ex/jybv4M5Dc4PmCEDjlsN//+9RWfuJu
XClUIrE/OBSZgfPnU7jWcqCGVS0fg9eCkZJUIDP49tDPnNNCJzGS0ZPi2ZO/MsUWlXkqooR2sg+i
F6gIpyAa78k38lj2NHwI1iwQ19HFF/JFDAvNqKLPjJmw0at+p/b/+9P87apvHBAnteeolSr5mIL8
9EvQcu80AUIdHi+T5k7p/Jf6nVvEdPDxJ9KQbys7Se0jxs+m8lE7jI+w3TZf8Wu0Ob/HTj67rBG8
kKg+OCJAe3oIXdwS7cu/nxKqsVu0SxINAz5DlVQFKa5084rKl0vVmnGiHuXX8ju4OuL3ifK2X5zO
XnNykQsZxtQkwmWw8J8IT2L3kMZOANugaKgolXImqd9WPcwSfR9wt8RZZyCvqH1dfqHM0JkIR5of
QTPmLOO0imQ0Vcrj6VE7ZDNzfn6pTUedi5ldiq+C9dCFz1IFjW7Xtd+L2+4xCRey6bSaVwz+ZfAB
RJPPaJtzFn2gyzmfRlmzbrhNi84Cwu4jhOSaNSQRX3fIvGeBgTHlO0Y3+hlyDrkC1MdjvxwhYDqT
BZE8/uBFvVv1rqo4+nOJ+1HzY3OKmKAB+7tCHjR7adjE26QkxXnXW6fRZCg3EzF/Ub5laatbEzVd
mo0zfJvJMt5iHTSfk6vhDPqCf+gsrSSDqCF7eS0h2yYDgZTNJDMWYGkCQgzMTn33VjYdr+okGrP0
UGPCUZ69xHIQZ4Sf4Yswt+CNLo/ZCGRUHww08qw2norqxbGGjSE8xUiOluF1kTAal/eiAUmQPEZ5
oEea/Xu9/FyyN8vlZm+9WnqoFznLZZx7IKaz5hxN0nyB+IEBaUHt107zEBR2S3i4sgupMoC5dIBI
tIYjOpXRNdy5ImvEQv8ogn9dEuW4ASuHrvtmoxkT36vsWqlHCMyGiXryTgs2hLPlKCdimxQTo17F
0iYXnUD3FZ2Ul01fu6BSfTBRsFSV+6YhNib5jpqntH3V8SzV2i4f3s6ozprzQeV0JEO3ls9UI69a
v7gWn5UBQYaGLRlQy+NnRSDkUvj2n63wriCfhzQ/6W6veCfk9sxm0h8jkkusaWHsT+dDr39qxcvl
1Lh5mk1TSDjVcJFoU4mXUIlBPTdZQLU8GbJXlrkWPPQYP5qlKM1IEUrLtShurpTekwxOjDkBzTPZ
y2il56IHwkveqm3CJGazsFxY5UtX2ykgk4qGpJtBAOiaByYQZVMCsgLT7o75ZVYboLvpEuipgtaW
q5UR7iLm7CzHo4MR2A3jt8caCuqAF6f4khK+Y9Swcz822lcYnFgLmav3C75LdDpUaJzpQfhvocRO
xwc2TsCN667oKheB7HYM+nqpRYjNqRi+FwSeaDbKti6YoBtjVC5xE+P4Z+oTYlopRvkCyMywLdSu
+oGg2bvOkt3woCNEOfMGR3hhz/Setd/JBK5w+EaL+iBso1U+jXba4wVQ0LKvmFHksf1tjiD3REHw
qwZFleKc0WvhG+zF6aXcImSvcAufPUw5pkxl6kjltoxRSyOJ9PqLf1kPiAtoLsQ8n8OIaszdRpeC
ekkO5nG6FL45tvJljyzMV2eVaH9JSCSe4qUx6Zl5r05Po/fXrJm0AwO70Dbnj2FDAy0wFpWTprdR
rrks5vQ9fgovthoQ3mNfCHIwvXrTzGS7+uKGQFe6JGJYXv+lL7JdkrnFnnb/gnhrg4GiGpz8M3hC
nJC8Xu3rmJrsKJignk5Ev+iTU/1UmB75Nwrkf9Z6ReLF91gM+QdMPr6ZuoqJYcyk125xT+LKOpTv
sXqUNgKGoGO/7NbGVEM+s6UPgJmuXkV3+B43VFue/hc2k58F6J9XcOsB0kiviOqMK0hm6X7w1WFF
Dj8i43RhqEup3gW8K9fYaR6vV0+9OkxPVXfxWv3OPcQrhYcnW/HQQCySiTRTVydOGZcgPWKap0O8
Xwm1d571pRvRMUgTxZxVw7o33yth1SKQCxciTHzu4Yg3jW1y/Ro6+HvpSrbUCQEZvLXy0EXxAu2N
iSHrYvmnLxlz22tXQw8v1ef2rfSZoRl/8BA72DucrJfRv9YxquyIFC+jmJqefHGKPr/D4Bp7ZxQl
lmsspcy5QCjOg32B+lH2SsEd9ZPFex/PUW2WjdfD01rte1w0bk3fH0TuqcdNbz7rwopfSCc39yuW
i3dPaa/9teDQx9nDkkE8xi1oSWRJcRmTFY61Z3zo3yGewtmZi6HL2xafw3EkQ5fDx2lwGg/PB52t
4ADzhOhYX+Kv1NFW7Td0FfLwETaPj+FnAEXyzGuDAPS8Nv2mHfcOxPvvVzfwRyg7d9EVbZJfyqzT
G12B7lYP92T5P6nMX2vtP1/s5misFLGRtDwYvxium+WFqABqusPwlD7Uq6izuwkE+Auq7dNzcCA/
DkuvTnU0jc/QEJlz3an7u+3CD6Dq5ppumpOsxW1RJaZCu9B5JDFSbuEmolQC6nwBRsvUKcYZlRPv
Jfo2D/oH76L0XTye97ioI5sVgCQ72JNvJXz2ss901TsY1k9wb7xChlGTfGHBR4g36OZZM7QgSQ20
5pndvcmC1x/bTeai61P0eXYmaGfUqI7F5yZa5Icg2ajv1ixzKh9C7XpC6G6nT3dKir9WFL9d0w29
pzcnwrBSXTmyN9IpOTzKcg10UalOP7s+SE+CIx7UDbt75QLyVXPlsd2xn18lh5Pszh36aU0Y7xCB
UiaEDbEhv1rC31o+xgUPY2qlchxV0xPFzfsdWFOGOnlDOuFkYN4Up6TygKa5eggQmd3p5H6aGG8u
4GZh12GoVgWdDAtb8mUYvnXzFi4gXaeV1yxTFI/bZnaej0xa93SP97379W+WcGeENSPC+frAaKVD
xqGyxA0y0T+FHplm73GKUIpwfjS0SPdu/k+6jO9O+ypZumlqrNCb4pKRqECsxC+BPY+vdcEerc+k
93R1ribpV7wTEEINHgn65F1uiAOb9NvLxSX98t9L8le69m2R+/t13PSlSTskpyzlOvRV+QZ/Ijo0
Qs4ob5Vn5xe5B6ZzcqfsZjWDxxo3Diq7vM4ryh9tUscfjYIpQGLaDqGtfowg6qVa6WtjW76g7Efv
0cge5UCYbIyOb9KT87GIfcJLr/0mgvHA04QvtPVC8T1///c3+2kFHe+wKmqaDkgEUHRzh/V6TJpk
TMkxmul4zD385tPkvSWsDO10x1Bn6r+wuDur56/r6vfPvbmjZTaIRkiQ71HbEG4zLImP9aODsYY6
iR86+kJz2q8KRpr3iWsc73zpv1VGv3/4Tdedm/o5Ow98uDoJ5uPsDBBju5n9F9Mz/nbc/v5JNy9v
mZzzroO6O8oTOgzkZdKydrSn/kmobeMhXYo+aTj9L196+avwvPNNx9fzx8L97fHevL6KeqmiFAXQ
MVuOBaCxCHu7InISAWlvDwtSFmHXxNFdksAigV9ude/fl6CO2/U/LuG2CAyTS2ZcWXxH+qrC0SFo
olX02e0BV2uyCAp1WoDkK756nTTr4lj42HzgdNBnoNZYAS0IeC2qVTJV5Em/Pu+ATAeblkKBcCpd
BVOJ8NLSwOOy+4yh9+/wXz+tB3++Ib8keL8dAESNGaT7acpRfDVI1sxcOXiCjcuCeR45auGUqD86
tL8TUQed7g/DO9PJZRg7AgAqG+F2ty0CJ/gs+0kXyQ7JKmb8qOxjYV+8J4kzYqO5n2M2yrEWoCZc
Br9w9+qtIRVARB0HG1LY6Ue0Y9xdXE7ay6Qw7jykX136vx7S+BB/+5IEG8YXI2WdVs+nNx30dGVt
BpeQY5z52lMS9n5+xTaF7CPM34UnY5psYJ/W41y+wBVnOsEo1006rHPqR+jO5qOw1pJDX6hOAT+l
FfLVBDKT2JToYZB8KCOJd25OGDSKlMClx78YZGVNULKgLGL7HKPkHOzNLZvDIX8K1sW8+jJm4iS+
2Ja0iM+2eMIa4Yweq5ikBRipxLYgj+aDAxVRzPkDM5+r133UzsDe/72oJXHU3fzrho1//tsNCxOV
bLhxCymvDq0LaDCyoozRKixgBQ9AC2flmF/SFJCMccPntfYWFmypJPGeZWiS8S0khfPc+cFWfOFa
YRVcOmIhOGQ8ACfF531QClf9OsmzPsIk5F9fmwf+eoBI5Elc8QnhnoSuCofP0Qq9kqmUmHWe9UfL
T/zLU/RePckHfVbQ6x4TESIZPWLEEw2nIbJKqKzcDusZqMrJI04Qc2pUbhtxnbcYDTGl7ztjLxNW
rozsCQxepdKxiI6QAKqsBtiTfkJKqNF6FVHAwZdA31Y5cn5nYf4v5wRWfChWpDu3zhiVsMVcNXrl
ePGNjToPp/Hi7DOuxD0vkkfodGOeTaN5NhGm0eTfz/iv/bNpjHZo3NCECt4cjfnJDBJZ7jj0r9MA
ObM8z4uFaroG2RH4J53LnF2q0ohlJAw78zE0mESNJa+DAPDq/vtifu0yP9bbbxdzc15qidZ3UjIo
8Ez2CVWMiPJmfEkQmiZ+jVhJnw/qTBamYvEAJz+EtvGKDeHq5i+EUioP7JkATlAAQ+o15JcBg8CN
C1Oc5ZJ2r2b+66mDX4uZQwqFxa1b6xo2YSSI1XjqBLsrqXU9blqmtJK8ATgZ+ahy1qet9oC/RyF3
7b5E8Bdu/vN2/ecKxh7jt9ezs6wwCnSuoHLPsh1yYCzPn+NQGCg/sA9jV7Z2+6Yuq8k9L7Pxs+nD
oMCMBPQtzFvCrvbnR1+UMk2z7JQeL+1BnHQCB95AisSF1IYcyLM7CJdJhuU3OKQ4m40pkh3lGRd5
p2MIcmPjYOXP6lczmoCKPb7XsH9Ru1mOPJpAOiK00jHK1k7e8+dBJF4PpPtFaWSC6t7lZleBm+vR
o9rNlbz1YvMxJAuiPUjX2SncKyZa9xID5kPdTPp8cfo14S4k/b6cIjzOIac6vyS1eRwnHrfrOsaD
WAq+VIBpK4T3ljTMc6mZafdEX8oYmXazn+LskwwR/xtEyI+7VotKds51UHoNbdxpMZQzPZ5Zl0mi
fpKDlQEZTnBSpcwHYL8jXZ5BRcIcTqL7NszZ2Ojng00qsLUQH7tVsk0XyUvwWO7ptQGAkYcw9HoK
wHvettvzS4yQjHMFse4bHqej/t1lvAgOJ4+JudBNPq5f8Txws6cn/SDt2/cUbcNiRHHxL+AwCme4
qtSH1EKUTcq5jZtLf9HWADhP4nO3JGhjFk0vaBtzz1wwU5zi0loNWEootDxU3XZBgI9FnAOZP9Ny
evHViTVjiwdYPXvppntSRvrDMIk8ICzDKx5PtF1zfOMyJSLgpvR4le18K5zmV5QjCFi/r7NsLj61
r822plneBqkTu82iIlgw25nTK8Sj5aLleIk3qq8hP5mLnKzzdDUeTaYdYq8q/fyZTN5JtosP/Fvu
xXDVGXy+S4DYCIsZNkoQgw1nGrmo2sB4M3DNDXw4guzsDdqfVsz4rjOCipL3bqWTl53aFWv1Cdk2
RhALjQQajz1jWxaN/0tDrk4qyQFychHu7q9+4YHMGdNRTgEunKBjyZ+NnfCGxu/LAHEfPavD3uQA
fTS3iGT2uDSnwrp5yNeSW6/GP4Y8EJ+HJwENdMgnt4UTAg5uOtwywmrMEeg9RDe+tu+AO0XbUBjB
MLkIi+qyMIjbEBycjdkiHibjqLuhmkeJrWe2VoFL5lBdJK6oXxzcBZgYkx2qSTyvdw0UxxN9Xzmp
SwobJzuwenZiseRFEhwSw3fMcBy+EcDGRwjh63Mc2Lo1Q3hA6druKjyJL6d0j/CFJwzdWkZeHHmX
YWZKaKn5CVA/VAn392gMxexYbiLLrQC8S1tdCqNM05eXyVwaHeWzzjqK55kovhPzJEsOijCNNjLd
BXsLSJLstTJA1QPw5OqGTaL3JXGJjRy22oshH1JsfYnXZli8gs9UeP73EWb+LJl4xUlXkGWV6cD4
uP7cGJlrKxbt0JTHjrK4d9N1u6zwKzrap/5gzAq3Bjb360W20o4wHYfSS2S7nCYrzrwENH6As9SB
bxUnZvrVaYJTq1rkVASv0WTX7VYU4clRdSKnXxTTatGQT+rGGGb9Co2Jn2zMmTxjJVsr8RNNHtkv
0wI/IHAsAowdlIJJbhbo9MsbEQiQFKMX3KeWHLxRufBfoOP3bsfNEVXFkZprBreD2mIcmVfbyUF+
GRlna17t8dXdqWeMsUT480z88/7f1DMq6d+nNu7ZYimk+iWJCrR8mS1Kk96CS7Yv8kIxPASHtDbI
5kM4tcfykcaM1yx9aBcwZ1hyzb3wjMYh1ewa4KKnb/Q7IIPaDaesYDe0Q+xpoeoxJoF/n/EZuFwr
walH+HXGHBzKdO36UZ1mV/ivqTYHMT6opLeWCyY6wJ/UOMRw1STPkTjvwBzRmkcT0NqrORfSheAq
W8Hw+u5OQS/fuzk39VXNtIK+kLg5rbmhmM+InDm+1ut851v7c/Mol9OKTQUf5sLY4QIMLawdDGxe
i3sZOJvNDwbg6d8vzM3Yd/Q7Y0Qx5pwxLGtMLb5p3ruASeDauS6PDUcIDEqEVWidwOr64vz6TUgK
WWKIlqwVLuoPnBfKa4wzhf+PYxZJ8Z2iMF2I+ztX9deT+j9XdTvUWZAvPYpj1m1FeMEhf+O6HGPB
mJcnfXlCZ7ISn4W5uAhd5gXQM7j3AAVjfDF+rOPfLuAGszai5hzDYpTH4ZfYmZO8W18UW3mR1/KK
nLdkSSDmtpw3D+HuMiVk4ojtUlunO3FVbNLF6VHc4Z5Vd8JG8ftPJiviKprR2pSNkxD0clB24kzd
nnbmd/6mbK6OicOln4qfweeFGP559CbsijdtcIR0Gr/AnEohE2Ts6xLTABvFF4rIxDFX1hEEv36/
52Yw7337m07dCGSGbARVCWB3npXokJ/Sq1NVLiSBdCh+xfhUs5NXfwXb8yaYn9YncJJp+9l/Qhif
NzT0Sj0ZixayZ7AqWviZ12K2rvEgkM1BTLTmWG/WOtkQ7p4zPwPRMWM6Fhjyrg6i2qUwT6YtCYhe
pbskJYI6G7MON/60mnfHcqn7UGShT+3idVNyEF2thzzlrAS6mJry3nwXKWxNW15g5CaRUUbETw30
7zWq/XVv/W2J3Bw1lnhKU9NkiUTL9C18rB/V76Kedjvuj3LIH01xFT5ah2BifjE2x9xe8RCR1+Wc
HuibDxWLJDu0TyG2kIfzYizWsnW110znskdwetlLjz3s+JGZ6R0c+7O06h/a/eVBfIfncv9v5jLp
7X8fbfZLwf+v5X5zTlhNqXXGme/SzC/ApDhvkYrXrv6MHOW/CQe8937fHBNK0JyZXc6uQ3k2aybt
9Ff8hYM3dPHvpySL41r911e72XTTRK5DMSw5Al87Lyrs6kXE3Ye4lHge5iZhjqGKK+wIVWjFwvSp
zqliVN2NBQ8XL3RaMEk9ksiPGJl6bZb0awKNlSvBdIx9cy+xZ35B1rCGwU2i0epwSiY6KJq+zViC
3UySmMBgi9HUKoAytmJpJ1ipWk6rQPKJWUBxnSDoRb/c2cig+asRMaWF3YM9kW2q2mrHcGK7e0Hw
SXpetYoyW3ot2o8usdFdU11E74SksDcTrtd7zRGr5/XQvrLwyQdig0Dnf5I9sP3LG9ISTNH8FiJJ
gm3eOOMipjqSB666xAI1n4jYcVBXlOvtasw1ix8h4JTCV7kwlN9M8uIMosE/pO/KMRSeVFC00MN3
e/oeDsnF7V8GgkDxpJzXuGE8gbCp59NpdHMFG2GSu5HXLBg79hWefIWi94wlUUD28BBLdlx51Jct
8a65TxqCCAZHT3CB8AleZSTu8YS/AdQZ58h6PL4535/bB7MJhjviEFjZrW9EHYRDSG/aw+WV6jV9
Tlr38qo91BvQlXpRok+kUyoYg+GhE8qe0/c7C+4nLvHHgXqrtmM6zdC2F5Y2To7Lsggn1kYoZy0v
0rLbXZ1wj9jE7qca3r9yKQt2OOnnGulVfrbmwZKlg0mXXR5DzL8v7C8szJ8XdkMTnK5NJZ2uvAjM
9SvBS0guIOtsgdSPYzRyTlsKYPxo9/SH5t+qHqJe8N8ojKszlZt9MjMu5skszmNJ7qdv/ZKYYvxn
4qHkSVMJ2tb+Yncf53feyZgBAZLXSf4gcVVOAROaT0zTCYs1ovO8JIDFG+gly2UpesN51QwPrf6t
I9VA3koYSaxMMG6SW+HziyF6a3SbGosaXa03Cbl+zIQj+7ObnXSQ3MlAlL+5jJHXHHtl2RDLI7vm
I+/zttddUWK0NK6I7uQUNRmFE1QUUr6pOqKtVfbzcqP10+s5eMpbwRdqw8smFybV4VW1vEuC6e45
Ud07T3B8Qrdb2e938maXzsym0pQ4L4/Mv74CMwz+aPo9zSP6Dswx65EK+NQX13dchbN/f7b147OB
mRD4KMy00VW0vjdP0YyrTlIDMThAUesDmrTvi/qYmR8Fo4XieNUyiL4OmAPXTLjpte6b0W6QsJi0
ldd2CVFrz5ZvBLPmtJbC15hhEvks1lwOfyiaHORet+hEMfSAAIjEc10W5em9Vg/DsL8UHtymzJwI
2WXGHbhDyji9jXC8fIjrYGVO4n0wF52r09Dl1YuTT9zu0tiNArKARicgzBHlGQ4dc2MxRC15CNnI
L9FK6N7gK5nlKHgF7VFlxoth8BKFhLvYzSyH/K9I9M7hRgcOiOq3LHxiQGqTU9ZoUIctiqoomevm
YCflQzTuR9mzmM+ry53HLv/MbJeBhqnQFaLiFdTWN6dlpWWlMnSNdjBX6rxdDkveDdwnar/j1OBG
yuFBCYxl3L8kJls5QreEepJ6scxQB6I5xJrH0VGigayzwK1z1Hrn+GA21zmj19wmYb+5XBwFeCr2
xmjvKNSmCoG0DVt9UbgmYUqk/b0HdFPHD/1gDFNRWdbZA7IceQlMANibxNNkOBragWIryKeBzlSQ
V/Ods6Z8sSDSvFMwU4oFH5VVjkC2Aa6jxC9LzyIZNZwO52GMYaC4rVKvzcncdPB+tvmbrs6wySo4
b1TyeSfUeDnYFgNNTZupF3xd3HgWFNaWuD3zvTb3tHElmDQuY/RThGnITDw5edK6Bqqk/uRI61Z1
tzqfmP/5KJCbgWzNpS5ryRQR99H5GZDG8lPOBoogpPaO9D2mivTvp3DGHKn01WB+afJiiXbH2U2O
30FbmG/lxDJ2jJ2b1aSRRMSmv58P5DUiHrt6NXf18sT0THAjNGR7k5SFL+UJKZixVUx7TFACyvHB
eE5fZceAdKAYT2V6Kyfv/vIUJBPqh2v2SDWNT4mTo/swXoPanYyTBckhex1X+yMnJn4A4Yw3zDnj
B0EvYPnEBibpIsrbaZJ+nE2i5hZh4p+APbrpUDwY1mOvMpMw3WZG7uudsWKAJ73KpfGGNPcyQnpT
rN/XlqSwgUF91jAvJqDetkZNUgcvmb4t9VdRmRrFA/Sa9CL4/952tB+n6bj0UTBpJI/oys/Qsjy0
jGsXawf1lXP0uVl3D8BgXb+KdOIkJ3U3RQBRSwsx+O5zV9BWnBzl2YlDPGhHM9j38Yb3moAJBlfB
Gkpu9KgwHnSYQqaEn+062iekMV2npichuRZotqtkkmqTQV1X3cwEtkqYc+mbyXPRrDJhqrSrc7KQ
GUV3dbXgm5S+MzaNexbun6JGvjaRwrzzhoR0wrrB94WwTZrUjLQDhZVuJ5/mY+FnsKDoGF1eOgXS
0x7Dnv7fE3rHDwYixxjNzdZvtVp9LBapJQTqoXOIN5rwqqxD2ipP8M5TFkMAdmW+ky15T0gqjWfX
H2fbzQfftJwFowvB7vhgpZqOaFHrkMKbIgakvacu1z8V+jzyFZz/jwWmMngW5yUKNUW5udN6pxSo
gxT1oJcMHSLhl8+y4SnmWOOaHTay9OxeX6/l/voAMp2Sr0y2cvUqo7S+bEJTmOJ2MvCvEMdRZu+X
8zC19IYMjX2BGreLPmpxUXQf4sW1Gl8hewn49jKxxJUhrVRrGpyp5re6RpD2/2HvPLrbxrI8/l16
jz7IYTEbkQSTsixZ1gZHckDOGZ9+fnC5qkiQTYyrtzOhp8+42pcPL9137z8UV0Kz0WGkWQlkhoAW
PK0k04Dq6GwlBY6bs29hUYTqm+rZhfBN1x+k+uHy15jOAgRTnLfhiqj4EcMX0SezUBpqVmmZxjuz
1e47TCJ3OUaHw+rnv+0MTBv/+Ldubpj94o//7/hP8ZwJ5UpDXOznD/p/M6B/qSy0/2xQtnjv4/fk
lz9ZeegJNP7n/jQos/6Npg5W6CCrkBcyTIpUv+zSTenfAAnln1NITxuJ+b88giT+UyjOw0dSxlkG
ofuXRRB/JCNVZOK/Lou48BLrTwu1+z/26h9GTf+hqHCcMqL1w7biXzRwwLA2OL7Z8gf9UTGOWWc9
9oHJdfO1/BHeanBHojvnS7avv8bX8IDHJ6JxH73NaVJP8DSmqmPLh2/bCKc0MIAYv8xhaL0PvKz3
CtgHYg/6GvqQX21S13n3FX+ppd0a27Qbo00+xSIcJIWHZSFVb70P1yPF1ptmpdDblsOr341991Pi
4k88qLgW+f11ies5ojRecVeGbrfuTYBOTVTcBgktP6zMH53A/3B8yOBKs4tLQ1nmVQ1oJJJTNP21
12YwUD+QCnTZugBLTguwnuBCCpL61kL+vW53Wlk9a61abZswBJXneMXGxX44jnZ6m76hAk0urC9q
PJhdcuzB+REFxUzCP+aUf5/HP7+gJdNFAQ/B5zshjQmWnxUSTuCI6AbLLFKWXVEsxCqaueD1cSZO
4ljgHlX8zKlGTxaJazRx7riCaOt9aKBsqeyDjJ5JENe72APS3JLhg7iqKqSv9Ux77eTPaSDctFzX
bm1s0z5ZIp3AlzVlSo4qXBzT2smeWd8EmPCSitGFTFtEldUWNVGRGGUH69YruEdh/cq4pLdUIRMl
kK6GiM5X1n64Va+vTJ/KgllG3zLeAu6QDsgXM/G9Hupghry1KgbdsiqNH3Jn3qDOaWd6DOKtCLHr
VAQ78oN8aSKWbKT6W9Jyiw+YXAI1QmRV/ir1zdoVrXWYq6S1vv84cOVEuXd1cGj82pKHPpXWhOw4
TiNtMBTvURxnbWHhe7wRZE3QWwE3S6Q3qSInEOlg+MX92HuvtdfWa/nELPEHx6dj2IXDQ9CzKaIb
GRvUVSc2j46pAdl2V5IcfwkV8h1HQXjazMPnyEJ6IVbD4koW240gGk99e2/1DW9j5AtTJGcQKvDC
28qAnYSAr1ThBiE9Ccyg36KDZoj+Q2nAY4W6ruQpndJIQ7xqkIE5NeJ3vTbgCA1vQlzfJBEIpEYP
7msHZILe5m+FBlXSC7rXShiukrz5JsYZiBh+snmvdnRhtXRfeglwSFHBtiqy9ajYd36z7MT0Js6o
2iFoB8J2iAAce96jBtVKUMp9AONLhOeNEzFlYxmxaR6n60gdefyQg6L2k9PoT3gUw7kXVrra3A1K
9RD1oOfcDApU0FBwUH14VRG+5IqDfoYPWQ5Lbzjxlb8O1bUnxUilD1dOvo487YdHG7gIbFWXPst6
fdPHb2kkXDdJ9lIHPCkaY6OgApW7920W7hoXM8I2vvb8F1H9iNJrIRDEK6Vd9y3VyxbjtVBGxQGv
HqN9r+Rsg2lalXrbPEa2RFh7SrtqM++uDiAN4xopa9BUBO82br7hJrXRlFs17xBgS/Bz21lSuazR
IhBQuUIRQL3JkGsXBwM3RRNWi7HPck5w2hWOuI4HHmW0UguXwio5jC//iPUf5ags2ZX3YDIWSlh/
VIJOdhQ+KUK1T5tRwTN/LJGSUaqErTuqkUBfMG7U5MVy9a2HgpO2djP8IGnjVbSgJX8vJjmExNiO
AJcNPl3psZ0/KKtBC0hT0Z4J+0+G666B2/PPABzTY0Q4U5aBs2qj0SwE5b282UZavQp0vF1kWEmg
QlsHNW7hTvBoXbR8csFZGkWy8Kp37O1BXiMIy3anuHVloFvXpLd9mjzjMYAtk7jFnnttSCi8woQT
KtnuwnLBXw56FJk9b1tU1pWmx7tCL54cxNk6kB26sq9CaxHk3wf4XyZeLHG7TsnvsvCHIW3dAJ0X
IYYYZntexb5F8aSlvBVfdUg5OM56AFmnogfoCjAIIQ2PAg9g10FgdR3WANK24R/wKVSb1qbqMoR9
qaXGO586iDj+iUMNDMANdVaNClsFKCCsV86Lm302QPH2H/1t2n8I/b7hJw2IxlMyzvcR8SMTpZi9
NFBHxRs6ztYqdeYgQJItsV1EJURE+xWMW3SOBdaG4tgFf0Vc/iCNDajp+vyQ1LCD8UZ0AW/gGzpm
tby3W2Ud8he09HZC7xNd66u+/ayZzV7qnBsFvpOMIo7cvyrYanOWLswi3/U1TwTn1dlmA14wfnRT
kYcLbr105ffIQ/GjRQ8XMLSxk9G/geQhis8lFe2MKRH9m7RvbFfJF6XkLEe6lpd+C5FstbL7Rojx
wNkG1cMA7a6EEmHUI+MqxtHObhWf8kiBIg7vQEe6tSROfqtNn9MifWm1b4p2KwuYqnriq5VrV17y
kgOw7bt93T94SKV3cLxq7vv209Cv8uGb4+yV/KUAJtR1POGpuZgPla6vCjm4F5V7SdoMXrl1MFgu
9QCdymzhZ9oirV8N19qXLViOYFW73UoxE3RnWyCq6Abkd9bw1bMYPDrGabsx6eMFvFRVXBJDAUhs
1iM5WyebbGRWD1969a5wcxqUnzoDkSm8+7i01hXy/G0D13vsWZTYj/dfQnd488LPSGKIkU+Dfuv1
XzXha+Y8p9GH3n71PGRjsSIZLBEVZRDWtI+RsLoKfCwJyl0mXmMQvxndmLwyXcpoNTfJmx8UO8mJ
17LzBqNpkyMbRZG+kfP7qnuRFPz1ukdH+ZF2BmdhAVw/IXT9FCRrD81pv9NXRtitG+RuBB8QnGMt
BuehMMKVD0/PjBCw6/cSe95t442XfFej27D/kN1XOf4wIPPGPoBnUDhZDPIHr4wA8GwT0oTUKj4F
fZbOW5kBl0eycmrKlygqmfvWQ+MmBauFWaPQUv/j+C30atUAytHlF+o2sfBZGC8qNwKbxHvOgKRp
atvUfa+osiH4tEQLaZ8bVOlo+XBkhWby4vbbPPsu822jRrrS9aeBiaqt61bce9FWQSjGqz5r6Gnl
Rm5Lxb2QcxzzAPMdvjcayUnm0eHAUaMwi00zAL3pQPb03mi4BCqIDkqcR2isR4jbv6KWIkDZNcWV
hWxrIaI7KVyJDtxc6TqV4qtWr64kcnVATx7ZJsuGR2czdq3ATcvljw5kSxcwsQ0lXkqMLWOOV3nY
7tqheFIozrvxQm3IaN8LY93g8mnp+0R89YF8eeKN6eIhgaB2lwENyZB4zgAfaquoybCDH/G/Ckrr
y0TF+85HRpB6TExbhWJZ4tyZeNipXCzZYxTt++6BihydvlWcLPr2US+5jBqqs8614NwVPZIL6L9a
yrKt22UlVF+0NPpWVx9WT1viMYbrXAHkStHTMPUGy+DvA1rcQf6Qmd81EbHbzlwJkpCvTCDkvR8s
cvxLez2ze3ffiTUiChC8aVc1nMUKLW/Df5ElVL4rf9nGD1EAZLZst2L0IOX+WurTdSC8eK26GorM
LsIXv0etqxawTXTtSlNsMXTfMPQCiVXAeHauTfHRAfiV0OCT9WjpIyaj5zKySuk67T5FobSqzcq2
rE8+C7/WgmVrknOZIGJV9IBKYZlE95rmwAoErAZrXKo+BjwCSwCzph/S4KA2msAf4oUT0EbQ25Um
I0CQrcLifoiktYd1c4iJn/FaavexId9nCiJIqFbXA0plebN302hfhtW1NehXmZXbqvYpYfPFPfdl
+9Vx3gtrKwELqIDMNf6Tx8VYGT/anJZin6Nmvs9ChJzwYMmYiaCh3FluUySusXlxDDQlSP6bNloW
A7xx9bbs0XUGUdxjASa81AjgaC7KQo7CAV7dKCjzV6CHUhLOAYE0lPUoojwKGmyyMtMwN8EisuJM
GmBWoXQhoB4kZ1901Hrq9ilw79rmTnOu5fiTYeGDONz0Azo6Lq0B961FmKRF6CTqH3pDf3ZlSFQh
cERgHXJHKK3MsZjZ5XLwIrVUgcO7skxXLfAR17jX4awiiVIb/irv8Ngp2o2Y38YaZnPVi2NECDCu
EqfdduY29Z7KSN9o8nVv5O9JAsLYqxY8Xp8qgyO8hxoy3vOxh/GT+VUw42UsFhFVKElYSBUKI0Xz
2RO9B79/rVXMXWrFVHms5Hd+Wr3qbbeuUWLDXKFdlWBv1S6BaokqgCk376VOLmHRiY1Cys61Y30u
MxL9wOvI5hV2V6F6n9IBhfScDDLKMBGIvCcT6RZJsm5ygIEIkuegEbG3qRBwK27FWKLL/DpAy3FD
FrVyFwo3QflMdr9oDYlX5WJQ6Eni7SHUmJmZSF+DtPV5xWPN1H7O22sJQemYzh7Qvm3d5zuzlNhN
tHdVrEmjmBDhi5oL3wcdqSOX+hZ5yOhvF5hbExmquH/sfVZn/NhX13KjPFtlttO68lltq7WuDdc8
vzmcwdiY6b2Y3Udi+8wzhxZCvCr6au+FXMpRXm+lWLOHHtNvgzfkLknlrZS6a5MB9glpRasrq8sv
uOMayq/3m2pI1GMseeRMH7/fPEtIe7/FbLdTArtHUd6kty6G+LyzmuVoI8Yz8kOn734ejAcBJz3G
AYNgsZMI6ITdw3iTySjgR442M67juv6vcdESBrmvo+fxsyxwUBsKwrBo2yJAkhqda2H4FjqPGiwS
GSw1RfErrUsXQVrOBJ0QPU6jTsqbXRbpgp8QVdxZXCM3kg1oax/iUIPIzSq10c5bpPfVel4gdoKw
+TP0yDGhsM5cTh7iVhgHvYmMpt2jD2e2SAcPnHhRcNdZw7ui0YHrmhtytL0kBdvA8JZaTM7ANri8
ns5NryRjFSpLElbh03qAiS9m5Xox60mFDQYDC3JZixba5SjHxfw/BnsQxRrhPwezm/ax3pZqhNsg
mhZ++3mIXy4HmBmGNanvKVYmOELEMOTuzqj3nvSpi2Z0oqiQTgpTrMq/v5Q1WSuNVwo1tEJsrjXb
CehQwqG1XGmjJ5vLYzm3FQ4DTba4FcQsgWpcGUKyhAm+cgWUjVuHt7nVoKqHgh/VM97tT5fjnl2S
h4EnW91Fn17PXT4iFPcfiAOuzaW0xosKNarRhHOOaD23KMY5PVgUMjvAM3Q2nyCgB5YDiPeN7eUh
nV8WOjKZaA3I+LQfhzDzXKpFDUZJbPLSBjuovA2Ks7wcZEIY/7W6wcyOhgiGddKT5C4oczfnu7lt
v6lGroCzqxx0GgGhlJWyrjm4EGkKOjQ9UGOr38pcXvLyvrbIcKl5XAnDddZi4zbcOO51W9722U2j
zADfzn4KCDOyYWExf9JBDKqmsprxRyopgsqYAikCBqzKTPl2Lsp4fR3Mad4JSRmoRIn7N8y/feMr
zIDLn/vcDYhw2V8DmRycWuJKddUSoq5jyijYmFovCiRfLXztyKKy9PFyvJ/Y4uOKNBtfxRyAmUWI
Xp+sU3Rog1hxK575+AY3PwUYjDXE7edyZuOfj4TmrwGkA4uNqbFG4Ltl6Rc1Wrzr6H4UW/iqX4Wj
TdFMoLOzRCUYFj7jOelxFkHvFFHdq7YRm5Du6agm0gbTvZlT/+yJyVdTYV7ROJhCyS1RT5x44MNZ
5o0Be8jQB/CtEpLB2cflOTp7lPwdaQoPR3BIUSOZSDlJl6A96MGXywEmImi/9vhBhMkF47k0FnST
CO57s9TscFciE9KiVyMnKwn1wvzZ2fqLHsW6lfGSUXW7FTdzXay5UU5uoD60OlevWB4ZglZh8SZE
MzfA+ZPsYJSTqyeV5NyNdEYJtBt2CI7YN/GNvhW34TUsYpT24+vuJVqNQHvvWn+wNr4Ifebyp/4J
iDzZbwc/YvwMB2eIVKbU8HOGiXjfXblR19X2DwJYh2zAqB4srJv1qJc1E/f8rvhruf7ESx7ELZHy
dzODwavUjZawsEYmmrFCTGOL++lrugyX0fc5gMVc0HEPHQaNBteUXAYrt/lGk5x1VfF0DKMZ+eqz
mS6c4j/34hSFWlSdJoVCAxPvrsPauHyQPqqN9OCu/W0KRTBa+U/OApmkdf75v/yskyuhE1Qvc7uS
vAlSGoZ5Ya/fWs2z2tzqYHt7iaK1h/qAHKNM2rgvcSvTyLzJcnGZ198u/5ZzG0iHJ0uXHIlSUt7j
j22q3QDTlIxDE9EgtejlmDNH3tn+mqFJIzBP5hkzhY+kpudFVcp8ttgauPuxOL9UryhXLZx9cTOH
Zj93Fx5Gm3xb18oTKZA7vm3+0jg/ajW0U/BrWvxQ9vmWIuXM8M6t1sN4k7tXxmOiKDviiaWw86KH
NqEflM68OOe+4U/zw4M9YQ1RmJgWUfDXhWwP815flqN+4Aj5EWYFf86tioNBqZNVkQsaMJaK2zCT
linQquTh8qo7m1cfBpic256nKJ0WtCT0O//R3SN6sPyqjtrdf8gTz7F1zt5Vh/Emp3jreWAvHL6f
eYPFdrtiu2MzT2Fkhx7zSCjmesIgDNnE1/I6v4c/tNZmkrSZhaKO3/x4CtPUSvmmrpjtquZeLeqN
2N5f/rBzEzf+iIMgedgHkigwziwHEo6siZsvL0c4l8EYmmoBQyCDOVEqywr+Oww5NcP8HenOsP2s
gG51dP2POP8Pa/rXCDS6AGuqP94PwUzjP/0nmEn9NzriWLEgwiFTHhmT4T/BTOq/LW2EoCAyqegk
yxx7SVpU3v/8S1b+jVujjC0CsGhTNXT+wjKlHfk//wLMZMqUOEAxAmfUYAL/DpZpPOn+TlI01oSE
LwWiARhTcZNMAZm5mRZ5X1fNWl1D6JOxZkObA4tfdLibDdI7SLjutBcac/SIt1l7NZutHB/90x+g
yJPF3w9xaIQFP6Cym2Vz3W3LUT2R6xXaIGVBvGAQOkWGNcmxy5yLfry9T4OP++Zg50l5WhZSSPCA
nkKtwmDq9HUTMdd/rYUzaJXj/X0aZfJ6lwy/LUWVKO1oS0B5mx7b5QgTDsxpiMkFyu1pNJ1OCBoQ
NIL0Xbobnam0FaDrZmE9iEvj3Z/9fOPn+Xvx4NlrQJsAXWoilappgPKOP1/bdW3eWH5oJ5m5MCvh
qhWzlRhh+/Dt8viO5+k00OTmsfJAbaokCO0eQ0AdnZ+lRrvgcowJRvRXEECiloYq1ailcTwapy7E
sgvy0MbKyVlb9shyC64wAFh0L6PcLe2XebGV47XxMyixTFFC7ISyiza54zo/DqBhlJDXdPA7eXCT
OfLq8sDG5TWZpaMQ4084WOS9H0VR4RehrdCkSuvwNmz6RQ52JBSeO31G8WtuPJOPmJhRrqsCwUqD
ZiIFMWXWdmtcVZfGM9m02O14RqkRgk5y+Kgv2mdnp3gkqYkt3OLp8tRWK7dBADqBIR/BkFVvk1mV
njMr8uijTvZ0LxaCmrTMG61TihxjuX3UNRrdQXg9Syu0Jeisz8zkRFXp12qRMVIyMM0ywRUeT2Vc
1TUVOqJWKIsBPLjy1tUyQVJkJIOhC2LiNGK3r8La+Qzkf9N+GDMb8cyON8ggYLupBsC7aZm96MVW
0OOG9LyAA+g3zz3NYaHiZDbmzrSzX5h7CX9NFbzmFLGfWo7mKXUd2kV8V4l2qH902vLyzpgLMTlW
BDPUTDnl15s1Nj1OvNfML1URPlyOcnzF/pq0g4FMtnjQKq1am0yaihlNC0uoRPurwHvSQJ3MdX1M
2cUvOKHP3Alnd+JB2PHPD7a9ThW6ysfBVf1tBNu2Riv58sDmIkxWo1uoWq5GDKykRUy7ywXO8N9F
mGx1cqfaaHTGEOqvQnvbCHO1+5MiDVcYWZSs4/9rWgjBTvaxn0qG6qos6M7Wd6jDYmNwi0DKwl9Y
N2jwjA/e6lYD2wrfa2aCzq6+g9CTOztO6Ebq4riXrAyrqQEnx7IEi1M068tf8ewFoOtcMVROODkm
8xQnuiioRc+BKSSPQIkWdJzXtI/XRSu8mckwE046e0AfxJvMmhnHXR85XWhL+VLdKTgzCWAglqKd
rNy7uUV49kQ6CDaZwJJGMopbDE7H+NtpAFsKP7QAfqyrLC5/xrlIk/kqwjZGjIxImBqoeXxlilh8
xuoyBfJ3OdK5CQNjqSJZJ9LPnPIiy24YCqenx6Kjjptn2XWKo7KrJjsH2YRY+EVG+Y8qCecOqMNw
k/kqUlnAHp5wrbZ3AI40fXZdyUByrI3ue0sHFqTYJvblMZ47PA6DTuatsORKDppxkbDNagHrN+v1
coRxPqZ5AvY0ECVoeyio6R0fgG2uyWXZMl9i02BMUPg4uQDUTPCnSIGTtYX2qRABgF6Oem6VHEad
HLtt5keNkhIV1MhV4mPKBvzMvzWHmUTr3OlxGGe6qQXHbQ2POCW0P0/ZFABis2BOvPnsLB18w8nS
aBQlEIKIWVLqBtAjJnFDuLn8weYGMlkIphjITuOw+tTia4pAVZ8jyafOzMpJS4pz3kQ9S+NNbaja
iVer7EhWWMtJZEdGsek0b5dWqBZb4Zs0uNuRpCtbtMWE/il1/Jk64OkASV4QQTWxiFUk3mrH67CJ
wjRI8whhCB8tPdNzkGYPxIb8rRD0H5c/5ul8jbFIDBH7FGmKjVv94NKPfYYfCllMUxFgEUbbSu4u
/0EIBYl5DfOlUwpnUkAXEbo8th0EzfUOvd5hRF9fDnL2m5HmkmXCzz/Zu01fYVIdlUioiuykFNcK
sJ+FOZfGn558yDubVD9kSDqnDcRewP7JDfC3UYb+RwawamjdXZYbdPrMJfaZN5Yu3VGED2eGd3pI
QIKFhAo3yDJEmsDH0+RUZhtkmp9Qqq3tuEYZObkxnB9CM/eoPR+Ilwqen4Cfpp3YnG4fBloY3+Ra
/uYq4bOZmoxSK9ZZIc4AS86tPfRK/4xlTMAxWp60UCyjxC409y719GtFyGYckyZ1jjGXxkSWpjKl
NCQbTgqZdaFGnqo51IJetFcae9ECAcRnk7K6Wq5SpC2pqw/CVfz5t5cjYcf/smRDpehxPF+DbmWQ
fqLMDih0BDwujRYQ6JySyZnJwtZXFilASArd7MlJGLtyTLuQm9ZSgU/CH/FxbRGk4qkuv/z2eI4i
TVIZx4X9nrtNYjdO3NykQtOse8ko1r2HL+TlUGdWBaFMC843tEX84iafLq1qLWwAYmYKOl/JY+LN
XPNnjoqjAOMPODjyxNDP0iEggFZCAqvNByOU9xUvxsvjOJPVqkdxxt9xECevqyJS84GzAqQdSort
lxStFSGDEzXAXrBC/7Eq9Y1aSzeiL9lWW88MdPYXjOvn4Bdw4Mco4vaJ7QugdaGZ9rm/EosXDdVH
D0lU46EAP1IWwSLoPl0e/dwsTpamKDiJajQszQoAdwP+Jwpmvu/ZxT++86mBqafMVodUTapVkZMK
kKs8+MtM+qiHDmuguVb1XCT5+DMOVTZ01hipiJPbxEFPLREBR0bSjVy5M2+8s7EsAzlz0EoyN+Zx
rFqWUiduVQzUMg1/rLLZ6hVqqzns1iZCav33Z4kyrAnXHVjtCefUS7w4cjyi9dHwrnvFHqTU+nKI
cwOCbkkbyaQyA//yeEDtoHktliaJLav6pmqQx8M5pjVG7tNM2nSmHquCoEUYBn8DUhl1cujyWB+C
TBHIcFfdEmP4dFgg6LzDhxnov53fA9m4mdP5PB9Ul2UR60+MP6dPr06KEkPSIiCzbyhZmrtuG+8Q
31yG1+EnLV5W698WM/15qdF+wZuTA9JQ9WnS5neObyZOmjJQ46sko46MqUO4bhbdqkqW1vdsVmf7
3CxaXDAW+ctPFu3xLAqp2So1pC47dqH8dIO51UsHewUlfoZXPDORZ4KRefDWwwWdcsd0eKrrGSLq
QgwvQQ3NQI+bav6zUZvwdBBMurw+z2UIkIFUMG68+U5VuQLPkQ1TUFI7RGJ5Mao5DhthlE/eqWjY
BLfKStjOyQyeOR0NkhFcjqyxnjQFszeW7PZDl2V2KYvL2miv5CSbG9e5r8jzYawHAHsE+Hg8ZU6R
Ka7rDFibLb17TBK8ZqGu0nX7RVVX4p3/KV3mT/7oswqn4fInPXPBMiSDfEuBB3rihOy2rmbpuZja
WUJJP8UHWjbWomnavx3GRNpBEnEMMM0TRkCWxakjGEjyGShvJdlOII/TB3XmiDzzGdnXlJQ5VkSR
vuvxZwygS3CswU6S22BtCXdqdtVD8hSQvbk8nDNr4ijQ+OcHl7Wq5KbZIKZgp/g/ybn/7EGBuxxi
biyTjMTrJdVNM0KEAy2390x/qAwE8+ewQKcjQYKDCwwXKV7PyhRtJHZpppVtm6GPyFnRC2hISqvL
IzkXAq0Ekyfy6IM6DVF7juPoHk8HGScdPXluoHVfjnC6iDWe339HmFz6fWUYWaf0md3E6U6GU20K
7T4Hs3U5zAlGBk0JcgcUJkxEZvQTS6icfp6ctX5hYxOxSvF4GTZI7FNHHlbSSt3PIWDPxuOJbInI
KY1YsMl67nutLfOYNTC65AlwP/Sreh3fjLqr1AotxMh+136K+8pkl/Js5p3C25UT/XhpewXWYs64
tPudvFAXYojgxxUehh89zFlsh6QFzpPrJFhq9wKSYDMp1Qms6md4BJ55UWhA1aeNoaAUMtl1u8JW
b+oV0itrjJiuhLd+GS//D4MdP+BRFXEc7EG0ycJxB04TxdV4KtnW13iTL+LFqHiWvePfioLsnG7T
yU6YhJvMJ1J1qaarfmqLKKWirF9Bv59ZoidbYRJicjL5mYXpioZoS7E0H5J7f99+Txf6vbPpFrJd
3yMu6s9W6U9wm+OkSWwMDddMnf87SYSHRvLHdTPmOHhrw993qX/RZ4n2DVbh8pX4maPL+gEXcOk8
zkFxz3zU8Vamw04bUj25WlrHKbrYCRLb0bJr3XJv8EqfyYvPhOB6JAWwiEF1YjK+NgWlLo06H4lE
k8ofUn2fJ1W1nZm7Y33hn1uPf6EIMZoByFzHx1uvbIYyMRO9sINtQ2ZabVpbtlEb2s2pQJ/mUT9T
7hFbL1KMkKf5hii4Ya3JQWUXrHxd+un1Ft8oePT8qDGB2Fm7FE9Nbe6ZfeY7crD8FVabFJFEDf5u
V2AFXbjpVs+Sfay2v5uP/hwZEGIZ7AqJ6SSTKlsrV+FEVnY7fPGUezrZgBVYk2m1uDxb58YCD1C0
TOp8iI9N7+fMHcy6y9H4l9A2ozyvRzNNgPGknRxOXMp/RxgzhIMkg8KHlfp6VNmDFn+PK0199ry2
RPOJh1kQldpjEXGTSsrcKXXmCDmKO1ntlWI0vZ5kvM6F/Epy6mehl1YBSqNzZ9V4up4MEKkmFOyo
+rG9jgeo9GHkxyEDrBJx12TODynB/YwD7CpLZBxrzGbb+Ip3XYmUCaTCAVmLkErUsET/wVxyy2oi
ul885Sc/pI6Vth0CubBjVBx0nheCGLxfDnHai2ZhokX7V4zJVaN3gmy6RsrCXGTX8gJqHkY29rBR
sZwWbvz77j1dZutoPQcrGWfr5CMfxJ0cKmQrbZnlbHUvTT53avkaiWW+TPBZycJeWMS69zwz0vFv
PI2I4T0vbfwZpk/CXK9arwvDys5/RN+kq+jJ+VQuw09IXa+KRb+f8xI+SZR/fti/wk1pm10nF34t
Mnm8su9qS7zLRHXX97Ht++nckj27NVivaIzxvydUPQfH1VFnmIQMFxm9uTO16zSNlpc/4LkgPF+o
jwAe5U04/vnBvq9zw2ndSinsqM9WrhZd5yXmdJExc6nNhZkcL4VcFXUdEcbUWrxK+gcU4N5FeVj9
d6OZnCaa11VtkalcNFDk3f5GaSipVvlMlHOL4PCbTbLWJmidPA1Yc1KL968T7KLctS1Ue9Dp+C9D
TW6Y2AiMoI7bzhZaFJrRDcnQv/FC9AOCZOaOOTNFFsm4BsJYobo+PZcoPWpu0IdYj6nioimf9OST
Vn69PD9n7jFioJ4oKyLX5nS3VhFSnWJHjLr0l3qMa7A7U904P4q/Ikw3KGqLZlHURDD9bVi+V9GT
GH+6PIhzIeiNiqDfTZEn/mROLN/khVlGXFn1cwRDAgEmJDxmgpw5SXn90aWClKicooki12/Nos0q
RP+etSxfFGgs9eqwdMXvDlT4fzIigEscNOSc4mR3Ck5uuXIqlDBhUavCWLGU/JvO+QdToyJS/GeU
yeaMM0Ez0UhBOQ7BQg13q+o6drx/MhRZAkRsscasaZk8b/2xHpl2bJBoYw45IiZyZweVkc8kFOeW
MveNRg0Qeqrxs/x7cHBSwQg9QaetoJK48KpbD1W7vDwtE8/xnzk6ueXfMcaVeBADy3ETlUyvsqNt
+6IuBN/OnsJ9jgmUqy2FxWhSJS71j0K77brRo36uJnB2pR/En6wLDZixnwYiaWf9HnY3qfLV8uZu
udNelIl+Ji8qC/YAQ54+DxKlSrNsIE9X/fLWb91t6Coi1iL9R96RS7fDNdWpH1IdW6vcCq9TzX+c
+cxjxjXJIfA0538AtfGym96Bjer4ulH0lAHW/cr+iJbhulgJa3kz1xM4k2QfBZp8z8FMUGRxSI8M
MAghzrkC9m+CuhNHPXoXEZby97cD73yTRxcZBAq40+0gukjUdGWFjUNfr/ys3oSqt64tc26lnq4U
vpyMpoA6Om4innu8UjunzRon5VGuXTXL8jZCH2EUjXdX0YdnLEE+LkR5pbgbdWbuzsZFRxdslkJX
bFq0iv0kTONIT21PeBtyDi7/UepnjuLTTg6FRGAw1ImoJuv6lJzQ6bUrGR1BMGVTnuSdvAp3PhTx
dxGJPLvCk2eegnduYEAseS9jJGGetDr0Bq2sfkByXs3tCr3P2Ncw2ph5v54GGZukFAEggErc78rx
rKkeFUY9k1iPOPqJubhVPA8fb7GbKbSdnpWAY0DGgr6hJM9KOY6T1oXiByiH2cj1IfZnGagdquFv
n/zHQcYfcXBYmkFaDLziarssXCS+kDa9krsmAFgZziy6ueGMn/Ugktg5guzVYW0LKavcipuPXiy/
//ahdDycyVnh1ELpZ66PUNg6uG/xf6rt5mX0mgKo8g++3HgtI+ZAweRkrQlVj/yakTd2BWuwDfbx
kC+wRZgZkMxXOT5l/7j8f0WZZmaREYWq2xNl5IcZm+TJExY4oixH3/Uks/V/MElU0eiiwWweCXPH
k5QktR5lQdHYill89uLueojnZE7OPLPHQgKFOqhv9HmnpbreE/WilhmSd63uOszA4pWAUeJG2pj3
o+mUuUDvtsXN6Bnn1/u5aRtXwPSDUgLlcILABx5xUkhwvCxGToIR6uZt2oIH7L1Nhoh3WM55hp5Z
8NzRoNPG8gkltUnm1tGQ9DwhIG0vjGwtNoK7kGKrXl1eIXNRJs+qYnAK2bHKxgboIC9CEwPUTPr9
qiDFuoOhTJaFZTWCRp2usSM6RVfFIGaI387mNGeGoshYJWBAzdo7ySgKv2k7JAs6+MbVdX6b2J4d
BsvqqlnhBL4snqOFplz99tdjpdP1hOhJC2e6GqTcUByl7TvbtbSFbP0oLG0mwsRyY0xH6dGADRoZ
O5hiTi/5ts31vJZIeTkp5Ct5hZJ4daVFD5y2GOoyMAHPNLyrTdxOlpdHd6Y7RZ8VE4efFFMSjcli
TwDaBIbJm3uUnFEX/0vaee3YzaNd+ooEKEs8Vdqpsst22SeCU5MKpERRIile/azdPzBjlwsuYP6z
Br62ZWkzvGmtZzsk30HpLnsw1DgAFO+Gvm89EFMNaO8izcNLv770O4OJFxns+/+0w4BU7b56Tzmc
C8gBJTtTvlc6eyPKgMENpjeuX/eNCdIVZkiouwQ79CM9QNlNhHYfkBfpA6BvJd4SPonv9ojeaKbg
odfaGc4PxBqvq6Ik77c00fPe8P5XYO9pe7OSF+U/i6jBHzm47GNHh5JrUzLMly46r9poAvz8P9od
YlguGxB7//1L/6XVv45soUWMQxu+d3+P+cGT061qFf/z4ZUC3Lbo0ZZj37F9Cgqn/dpUQT1UOHYj
zGVQELSGmpzeO13fOtxzCJnhRnf1h/9rfodkE4ovw7I3GHO1wIgBcgK2YCnLtppMGcIAr3I1vBGf
NhC5/z+W+x8Pf3X7Q2mZCa7l3ugXUET4UwLeN1b7t2tX9CDO76tH38g1EbhfpdtYD6g6vF4Juosn
eGPidUFOK9mXCeKNuIzgmZsAOF9cM6KwEbzYgBcHigwVj1/vq4DfODb/+DeEf97ZPebRNw4sRQM5
U70TXafvNe/f2mV/POJVKCqFXKcF9AL4G0p4ZQM0uINZCch5Um/VFJfrwXtfmv7f2tmrq/qPp15f
/LeIsYX4LJ+uT10rXUW6wNXmGvGQlvA6NYU52OMVW5RDcgQ8ZX4FF7kY0yTvxHlv9Lv//I1fBa45
EmtNc3xfU1q4QKO/P0AUbyoChc6Rvmsjcv3r/vXWrxYxzOSxiQYs4g20wCh/7q7DffTjv8+Lvwtl
eKeriQ90Cjis/7uNf/u02xbMmDHEugWeob7Kc3wKV3xy6ehXKT/8+1l/az9wNqFLjzsdcTIqP68+
oBzsFi0Jfkcwj9fTUOcnuL2uNYyZDn72zkH45mb47Vmvvp50sOMNcjxrA+CYQQmsefPv17nGOn/9
Pr894VVYl4+j3ZcBDS4xP04GNpTDJ+t/aVNVEBDkTJ4CJPfe2P11C//rma+CvHSGx+cQ4a2uWYAq
o8+5PiJ+qK6fMPOO72UBby/5397xVbyXT0Gb61Ff9/tyAhn9nh9+ZI9pg45Nlb4jW3h7Kf7f1fE6
wxFd2yVrgu/Z2uA8zKyRpCtppurQygpkqnfqqW/FY7+vxtcWn/PY5XL0sL/g4ryB3ALpdrAWQLUQ
lAa3G0hp1In+WCCnbd5Tb7+1tdNruQ6iVliRvJ5TbIeg10tgEayE8cmnM6a55kKu/J0v+uZxjfsX
ohqMgv3tCzG0qxwTid0NCgHApld1Oq3hTB0Xs38CyuGaELc1rP7/vTPeXDa/P/fVTYR5u5CNGu83
ntYTjZq+8u6yejpNFTGn96s9fxcGk+tUK2BPCbx+4a/z5/3QM1gq5j1ZMAvdNtJ4ZRj1ZxYAIprG
WzEkQBSMXfXvd/x79//5zFdnGdOETcmCZw4SJgOrhdv3UhByEN4NA9RujIvc7e+caX8vmz+f+epM
C9Zhn02IZ67iSyDSesp/Le2nf7/Xe894dappf2KUt3hGFsg7T6bN1opqY9s7d8F7n+/VQTbyxU5u
wmM88N1Zf2j9e2QM5QyAwAjWRZKbG7Pqd36zN9bl9QNi2gTFOnK1KP5zoViBHCjh3XXLwxYiqnjd
nq5tAOYKqEPf94l4YwP++cBXG6HvMeASXAPR+ECPGYDIVwk2PLaL/rgU4vH9Gfa3fj6YL2NUCMg2
JJuvDmwseClsqPYmHUIYV8K+1L9lYB/8e5G8cXbCLwkzXJgFIddu4evVv4gsYwZntRfVSxM9pwfY
+8KGDIbqBy3OpnF1CMZN8V4M9vet/udzX+2AKR0FTdbr/dd9EMAAtd1Y//vV3viAYNahPYnyA9ye
XnuMhqCtEbjFIUaxd9kOXq33MeNP/37G9V/55y2Oci4yBQgqsRD/mkfSPs85BF+u2QO+lJqoxuMB
QtnhoKbpPeuGv6/VPx/26pMRX68BY0w3yFvqaJBVAtJN1C8gnDxsUHP8717t1fExa4buod8i2XXq
fsek39LB20885Oy9etcbJ8gfH/HVCcIGvdJ8A9oL+pjSEz898phtH1sPig25wKXqNgw//vvd3loa
V4NbgA/hTYRz5M/Tg2y+hOwMmM0dPHvQM+rJskZ075W/3vrBMCQJy8erKOSvSeI89a3UiuomCVfA
NMJStqKc567QoEHBcOedyzp667WuAFIMl18rvX+lAHKOYcM/uSYeKRuKPF/0KQ9blGkG8Qs2C9lP
6vUg3m92wIWgTKm0SmyVisQjMEnedzCqcg8UvAXgiWPuu6FSsKfBTz7P53Dv00b3Cq7fC+/vQIMG
lmYX5itGGtGCbc1aecsIIH03+8dx3syvcOqILANlsqdxD8Kyz4IWgBcWFmkX5EXsYhjkBiJ85254
66vjKMMYM6qOfxvq+Jled9epoPEIbeYBNN7vyRgV2nsU89d/r6O3HvX7B3+1ciOGtjRLzdokGyoj
fZ+VZiINOHpZqfPsnIrhnbThrfMG47agHyLVQ3XsugJ+S/KAVOuCzhtdQ5O+JA7VEIgHPJjBx/K9
vv6bi+m3R706bTwc3x5UVK5ZwMkIfHgSob/ftu/NTr8R8cFoOs9iOC8k2I+vtqLceMAGBvzmlu3g
pZynQQFgAnB8C0QQmHj4Y+9skzduHqiYMLsMr9f/Bu5/fkNKUzVjz64N6Hjght1SY945Ot8o3UHJ
/tsjXq0LHW+hMzB1aub9P1kcHsTwdbGnNJ5uLbDf41BBdvqSY+Xv4B6m0027mbtd5sc4/hTbAPUP
fPEZmCka3Q4SG1aByePoOx6Zb64lzD2jXICm+F85/Dy0Mo3WDCaBtPuMXVOLBIixDeCrVv769z55
85PjEIQrI87Cv8Qo4zZPdjYeuENiHouMA1kXGHr490Pefp//95Dwz991AWY4phwP6Zb0Fn4rOfXq
wTxJRur/3YOiPx/Uzq3S4aj8Juv9ol1c4Q0KgCswyPpP/37Sm5vjt+92/a6/bfdhp6LbNIinXjo2
8SrRo4kQEG6wNAqahQDJp0j7zuJ9Y0wdi/e3h746Y3qL2ZQRa+a/lYkRYFOJ+pgBz61CAfzknfmP
MC9gj7wd//2yb3QaEEX5BOIP2NzHfwt9jKMdjyUG1SvyIb4Fo7BZVBme4ntxZ2+7D+8Vl9G2e+uQ
w1AZ1BOY/Pw7fZ+dWBcbIGxrAX4lx8i3zqtZoLqh1gAjfWOCLkvNknGvtzVD/XdS4fRFokjsylxk
01i0ufu5enZ5GNeVoIAY+U8ow4FF3iOotXZNyrXdgQUJrA9sIQ0rv0/IpxhzWGUHVtVDEs7jM3hY
wVyueb8kIJb5/kno5Uo2JzPgWo6ES1zHvpueiccoK/e9Q+PR+Plqjw6DLcc28bqxggHKBMHHzmQx
mw2ktilEAs38yF2QQ/n1jP8TgIup8kufbemd64AqJeOwlxsFRURTBeu7xNqzXIWF43c3Bp+dWMAV
Y/3VrNpGo8DfOY/eYZRDAvGwJ569gYPx6kNDcYt5w/7Ir0DbGZrcmo7jOhZWAQC3Dn17HkLU7Ae0
fQrTQQecDFMBzscM4MQU12yc24svO7i5r8l+AuR3v4GALliKAE4yH1kwAiSr07EcEw5zwDBKHmaZ
JBg6CPlWOLpkY6l9Q4+UbQBKiTDaToDcpQDZpRA3gduqp/Hsdo163gi3w8dpRuReCOUWW/C+d01i
u+AnpGbAnAUi/poBAGvKnTjgMORGwgKRnD4aSBxPwuHuwHw3rfaBAxySQvcw7ho7RNh+GwDDktlt
mgld5Xb9iWkv767lcr6E85IfHNMzJB6cPAuPVhOD70E67epuwXBduYpJP6/K9TdcC3EveWSPXqeT
U+5L/CzeHHzYVavrEAvpLuZd9Aw78bHKNQhb++qCC8/BOsxotn5fRzaUJJ/TMtPaO0qh9yqgK/aw
ZyFtzDx1nLYM49T9Rg4tkVhmk5hB/gAfLAoGv9Z2iUoKwmYNSR5GbWFX2pg9GqstEKxERehnG8Ws
bBPgMfmmloc2XiEfDz37pDFhUKweN4XDTM2TmffWnbzFJJWfjC9SOA+uGHNeRbNqy4GLX6lSYMH2
+PODMThweqMqBisINFwipustSXoMwoWBKxaZ6ZcWNoZTOXE4R4P1moly2zyYDQYz/q0B4xUwIzOw
ijTmp2miCXiPmgtb03gefyZg2sEoQGH+FhRe6s4hQJ3PegYRzWq2srstSNofg6PbA4NK4iHr6d6V
Uza3NxbOw59ou+fgqGL86z9DrHKwANvN0cMe9wv+2nYh6B5sUfAEQOUGq1+xWGyJPK4l4t6PFEzw
M2bT+lPnEDXWK1XxIZPyiuhy/UFTPX1KyPIpQ86QlcEck6926cF2I0F33MW43uDHbKuus8tn2ZKt
8sC4Pegw687WG/OKCjnV+8oMlMuKdfUm3XzqR26BwAvac9vN6gKhpq06JxVOdULUyWfdUuvIkbOf
yPXs57KDInnaa6WzvJJCCAAI2XzQy8zuEl98R0863PB1B/5lcekOOlsHLB9w2iWA1qQaBy+p2n7w
f61QG5Zh4mFdJ5t7anHG/STSBFUI39nGn9fgo939YCpHpdsrdji7BC2BZTLFL7TNa1qgCbzVcgQU
ORxId8fDztWcetFNPEXLSdsou5GJNx5TnbDjuFCY1tCEXaZxGR9AT3Bng4umwBgurxGNeXU8Zhar
zoxPCifoRzkDJ+nTNK/SLHJVnrC8kB2hdyzowjIiKqqBaw3PSchDtMTM+C3w0t4eAF/DfEu25C+j
NtuD4rv6Fo88B16TyZq06bdOJOLktTo8SeGnx3ltsxdDMmDZTAf3TcqWjwCz2V9usOISbhFKBXGG
kWNJ7BciXfbitjBHtqi+ZGYbDwvvvIp1g2uU51TZEQ//q7X0KLs2uF/3fq0Y5uGrQLLu3i6Je+F4
DVcSHg1V6DRUlTZcj5hpH54jgQYnAONopoCmnh0sGkq1D3k/SM+LebCM2Z8Q5He3iZdgi/R9d0ym
HI5Uvm+KDvWUYnCpOC24Qsoo273D5vzgB/FlijZaHPcf2gEDuDHfYXAdAM0cbgwC/iXYD0ObRzWA
e1inmRob3uKsXEwgb7AbJ8COeFatK6gh3HAP6VM+3vhmGOtwJxwAXiTpmHIi1W4YALyQHpS+WHHS
j2NYpWYca76s2yM8ePHxna0n6um0WtE6vsBUU9630qqtoEibkFlADR/CtekgdrHewSwvu/GCMEaG
Pl+tIjoKmG/i7eAleLp0+MRHkHKn2rIoKTKBwLXwSJB9WANtGg/jqjUs/eZbMvRAMGrbP08GzmQW
2KfKYUsBsU3iQjmstVxN461OAleRnMtjOM7jw6b67iBFzIpuyemOe35M9oLbkZ/ixMzH3jfbXZep
7lNrLCuD3YJSrVlSm3DZfohwawsTpO0PTJslpYpYdocrcigXb4F1v048cDf5Xnqkj8pZevFlEmF6
ilF9a6xjCEnaAUPok8pPHkN5WA2YA8pXjKFxq0CS3EN5N4t9qVZJu7vQmO2Mdr38mGsWF0bBnwFn
BTnyYEpqiDUBre/k+LR5nldPkVnv7G5plYeD/5h5TpwzEGQe6ZyrpJAouYwgexoQHfPd1m4mW5l7
OMNtsmWXfqRR5UuFq3vyLKCc+3fHAVrXc+DAGyTmaQxhpsjnebpJO8LvPefmg8LR+K2VLi1zF413
Ig3Ba1x6zCUIG3/e5TS/bARXMZo1yGf9CTMlQ9Adph4zrTzZ5iNKzbhotxbY6zDtKscA5sIijwEG
NjmoKJNE/SQHaBxhRD5hHCNdMegmfIXZh4TvgpercdE91HzxVtkJWxtXYjvcT8ngDiiCwZPdqdYV
Mt0hk5FZgD3fk/ZZiH4+Sb2Zmk9ocqQ4u2lfuOmi1wERY9F+AFd9j3SDHwTDCGoHnBcosBg1rMuc
iHPcRvcs7364nT/J1QGSrZoxYqU/DYj2gEKuwagEShqeg8CDL0H2KIHHQsYEnXl8CnUP5sNO83KY
hoY5AeBzyi5tnt1gIjwtUrm2jeJ9B6DlakuYUXvnQcntsOX4UolUWd2xLqvtJM7+laqp7C3iagwT
wKSkYrolt3O4yar1InKMzUIfJg/MBEG5QreOz2fiAUS7LQmau6lG7JAIUadtlDUsZ/vnSXP3oKwJ
gEYD3vzB6NgcwpznN4uOtsLrOphEz748TPF1uAz+9/eYY9Jnb1IMjn2ZN6ItQPLHSctFnOFQGH+W
ZB/yuh9GbPN2GhaQjSPxOZp9gGTjzNSIakmpOV+/Tg6ZA4DOqagdQsbD5Ph4zmK3vmgz9JgG8gWD
2WaKTxnlV+mYZnMDhZc7wPmBFCOG7IAtn8Ov4eglZb9v9tBJfzxYDrvtDE5GF+oI/WzVDOcMeNjV
M+FguC7t2F0W06bVtHDAUC1AcHmy8U8KZfyapvjDvre1INkuXbWJHHWaWTD6nPI2qZLRi5qVD+7Y
ySgDRD6HpTdp9T0LM3WDdAQ8chsgsYEV0HTaTK9OQ7hlENUuOxKGFVyObkhr1hoGZ+V0LjKG0tbe
k+B2jwgYgyFXpzkL1Y0ZzXLccMMUWwYqPTBYc1qsbZw+4FpITqMd2fcJssA7wYYeIfoALGKxYH3A
I2Teu8c2ClWdai73ciaYKl9jYCylipdihLCsdDz2imgKozrK4M6C3CusiFymqk0h+xpU1FWUrGth
NyYfQtrp0oNhzlq0ezeBpx6mmNqxAeR8Tt/TYJB3PWKPgg9xVw40tQfrq7XxkwmaSfA18Zou/BbR
AAtmtauuOaYa6xbhK0JizGtv+559bmMve2J2SXXF1bKegR+NjwtPryec7H6gKkkO+FGQ5UBvpWaI
lfKUFsoHMng0QNrC4tGv1cbmGPxkO5fZomLM/s75eFkRDpz00oNyPu95vUfBHhyS2ZEVxWIMi9cd
vG2bDNjVB18FzyGoX2foIrGlllxdon1cviftaF4cMfbjFLv58xrp5Ak9kq2EONsvcgarKaCqB4CH
Nt6XG5qpj2sX2Jt5vto0c1xUKWa5P4GUJOYCo65b6WcGO8FgwNHA7eOkY72CcZ9Fd1pNw43NoS7C
g+Eq6eEapVB/wsoBU0sProd4pc3CGexC0x15toWwx0fc/3klHjnIXYYXPxop5lQg/rpIVBfLOOXT
KV4neBqF6KWgwzYZCbqrcCkrUsL0Oevj7etu3A9oT1H9IF3nvSSSJheWIMtDog8apgJkuMh8mYmK
YsNX4H3Q/yQKg2TN1lH5bMONP6PfixQeE6/ooU8ekUePGIBVe799zsd+w5KKtu5GyC65k76/Vqs/
b8BYJBgk8Pl0nDOk2sje1qkG29r/Tqy2F8WS5EAFAdApsAiWIbUpArqH+Pk1TFgg/F1p4Vgkz0iw
xvmSeEJzpNGxdxOjeIwkTXgFptJ+oHy//HQAA331J4iwdabSO7NplA1zRDsJ2kB33q5Bkc8ELBrh
dY0tsy7fcKwPB0ZB/dW8mx40WWnN7IRKEd8WIJLMYhpxHVeoYhPnhwFSyrUgMg26Khtg41OIROUX
DEfl1az9q4mhC6Zi8lmvgWkepoe+7dSjXuMelCDOgK/0qfKOOtjEJdYwUTgO84JZtXHAv1LbSb1I
R1q4RlH8Kr7FCF3PpxeV5eyAonr+5EwcHFSUtSVGluIqXZ0PS/A2hSIOG6RYGEgbyHf7C4kX9wMT
GEmZLAH+SQz15B/T6sd1JIOsWPM9O+Zg1c71OLC0JOOmGV4hUx+s8kRUSZOjZ5tG/l7YuYWtC/Ej
WlJqML66EJai3ynn9RJOO8DnyDS2zwo5T4cyCvef5RSHlxk1/bolfKeHGb2RA0OqrtCRZeYhAj/g
wC2ndWqdX/i5TY6uRfulRZCxVGO30CcUX73DoCb5aYQ4aC58lktausBDPyTitFJ6wIPQHsGA4cyC
oMgVrhJwCbYPLvLXM7YBPXFzrUPsBPrxeczpxQxKncbZLlWSWETkCQ0BU0+Aw0JQ15ANpybsLvyD
3vmXUXfi4MWb/OiSNb73grG9jWMW303R9NG3o4IemQ6HcZJAc8Rjf4EH/Xz0E5pZpERy+gmItzrt
a+j/ZwoHA3x529JfhqCH1M2cyiLPevYDUI7k0DPV15uJ71uPxh8ocfwo9q7FOE5mMDC5TM8hqihn
Lbe57KEZQUlDZEU6bu0x79oWaypFqZwM6yEec++TIpz8QqKh0AwUwUeXrQuQGwJY8CTr5qdUpEOt
gBkZCwYKY+lmln3vPJdb/BzR/EmGydYXIoPYtsxkxl6y1KO3g4+bzcfnPiBMic9zt7VNmg7x7Yio
okonZQ+DXVFDGAW5Bc2mnaud0LSv2DCgaA+1UGMhsRGN8GfJqmlY409UobJWbCMlTwTC2ASXe89w
LI7PZsUlI+DDnEl7w+fEr5IdyUEYzdNZeDG5ZYOJH5gdu49DIjBVupjIVHEskktq0rSyvgfPgoQD
cuh5AN5T4a0wIiKJuQ2zEbTxLJoOe7brogvGiUEiReRBOG0Qjm+tfQiUCDAxvO15tcTtcOy7HKeI
5PuXfdwx9gL6Mgov63BEy3f/tikDuxgl9sscIXeVE9OY6cjHKlujuBLOBQ9Mi7VGTQ8lWYdjaFq8
7KzT3N3OjEfVzvOghm2tq0Ff+hqsa3YrFlQwCrSzVJFgsOHj0PnhJTd7iPpAnCtgNxxr6xC0Xwih
g/5jgmA1LaLRD26l3YcKMmNSkDGPmg6R29PkO8RJG4DsHiFI5tMFd7zOMR+95Lzp8YineZj3D0rH
U4XIWqDbgFvVULKXWqRxNUgvK9Ow8+8h1cqbfSJ36eYfQo5Sg/IkqVsImb7rdEcokdoMA1ZhehBL
GB5dHIrHGGXd2syC1ATtuGYdbPcBCvsuRmlm9W+pDoO7pIdLWYEIamlU1OKag7lBpgqrkVuF1GMn
F8howj2l2qEQiJ5vRyTDKDqhFrB7S4Dgf1eAyiCjbbocmdqkWXA32Gk6IMDvHpjANcSH3ru1YQhI
ci7XgoUmnBGrLCjYAcRk/2OzAVt1zhlBKopEb/Q88gzJeXhKRl+YgqyWfdwFI4+kjXQ1y9R20DKs
ULrOHTMXlOroSxcjlVTcqC/55rWFvwlT9hviNJZJp06T6e0PO6X9A9yeNZq8rV90qUDFYMFddBnE
5B2XTbBmHPzksmWTnYooQENco0JW7S1hxyjg7AgUMj/ldGn1Szz4Q9CgniwK+NWoRpCZhrXo+/V7
7AU6L32ueriBCX85dfk8XYNu2M34ZiVgDu55V+K/tI8263O0LayGC3WHCurXSNB9KxbP+nej5zIY
1uMEjOIV+qSdkegYyMU7mCjr14KnvQPqXQhUvuFSFBQQ/O4nYlWO8If3HkxLWIf24SYI0mQW80OW
jBrRk4t5GbSpeOyEls/G70H4ojyTJ96a9MIjjYrJAGs8CLe3WlicU0mmvsSciiaOt+Q0wSr5w7Ck
+2nPkv5n0O8WBf41Hn7GFt9LUoa6Th8Ae5JaWozt+nNiGLmd+CodjOp8EOlheozlpoGZRkQylXYJ
+u9GJw7nYvBtwVWFn++KCJjgdY9zADsT91H3sx8H1F5nAicpyD/5o4kURUMAKnh/kwtueFQ4BW3R
2shUXiLsNfdo44uLC9L8uA4KlTZF7Y0M4wA56jiv8XlEwe0ckv4Y4SoPjTuKQVdkT36Gj3ZYkgeG
AYRyCXDtK9I1jPdPApnbx8ju7oVsQXShLffg9S+DMsHBJrylsBP0PL4HC5AZnbeBr+hJ+L5X+vDt
QEcB1e3bbo5mtDhafe7MREvlceTQC2ubLTDBGUVA83E2zH8iKVyvhczyJp56WBbl4e5uwlVHBwvl
Vb23zC+5r/uGTHkKX62M6ke4rITVFqW4uAfclQBc+U8wRFrOIU7qw6SoX6QJ9ihAi37RGxhXDtR3
B9u1yY1PuF9KuvvN5GVQMUJlW3Q8UAy/xIrcx4+JLlY9KLhdzjYzDYcfPeIihOXlel1XHGFERdP4
67JnIYKAdb8s4a6Ondt2fDlzHbSFfQ8KnroK7ZxenOlJoUbYslAsXWyQLqtIK0S5+NlcwYRNoYwu
QS7BNAciR/S38shrwS82wuA3iVtxSGEEXW1T7tW9SvYvtuXfPRwo3zdvJCg9R1gei2UZ3EAlXW7p
htxiWcLsc4xu1CXzR68SNh3rjAiUw1FcLNDVaTFH0PZlBFsq3KMO9+ws9Foi2mc/xxaKknWP0g+K
+0ulOu4j8U3CS+q8n0O+kQaP7B5xcXVlBm3Ihxw+wE9LlKKcjmy09GWLG1oyfTJtjK6BdREKASBn
KUNF6dsseHDKiDqGRXezSTJVOL7hXRglvGbh6pXeQIDGE2xsZJ4Mt+gkTeWSUpSGkZUVK9o5j2yY
wLTTGXJCAb57E0UTckkqws8anK65uILJsFxCuEYbkAmgw0sbRJnebe56VqFoLK+9LlCKEE7JNUOV
GFkDWPB7eOAh8zHyZLpTa7i+rJPyGnDjd9wke/+8uT1AfQsWxMSj5mgcpvTLEOdzE/UGcFyWkztM
8YyHhIK8h+pneiCDRg9gM90dWJYvS+/cl4FhrmJDQxEICg7fU4NAnxYwUB5OeSD9Ouw2csKlcNWu
D0i8lgUUP5TCTBPpJUekKCENod62lHGgo7qbSHgyKQqchRAuc3W+jm1eTX4sbqNBifttnQRCfBke
F9tBVbsgUNcKhTQeQXDRzfiM2nmk3rJkWQuP78k9Ag70TNXCSqPG5UAzQ6trBfck++TLypHVMWMj
HOvY//WIxv/DtrbL84ypm+8xo7RJxOLVyc7deRm6ri9m7vjdMK/0kcUB0n/ap8vH3BP+hwG93LPZ
pHkiw06+DQZXKqB14c3CpxGNdrOmVSpzdSsF6pt+TumxVXlWpXHCsUXgMXx10yoY7+T3sUdnollx
FHUvdud7fAJhD1GiR7pTJ9fkwEy0ns1ukuOeh/oLqifDOerbFjdtnJ5RbVxLZHJtxdD3Rwinlq/R
Dl6CXIekHtCLBBrWc18HFN+LefSHD67rsGnDOba1MnlvyxZmZTXcRdhHRJ7+cC9TsT77/brkR/+a
4t7KkSZTjdnSvasml4cbypm5e8laOsUXrp1BWiMx3FDBXli6E+ldv5XTIEx77kVm+zvVXcucS+JR
V23bsjzBjw3RdLLmyWnQUL2jAcpQgqQZ4x/crNxpTnf/dlLp8CiI8C+TZPkBKArxuHehKhB762rx
cYOmVIxl5gMHzyRvH3S4vFxLlTcCTcACDWLgF7U2PbTEw2bLeSULh1sE9WnRqrUt1JzaJiE8w7h/
gihqTnrIhwiMNFsq5WltW3QTAIdqb/cpAo8QlvKHnW7Q++0+WrEZ2xCXZ8NY8JYnH/bVT/1Km3D4
hdtx+pKx3F8KbRZVO0WRPXaz/aIQhP3C7LM8U40UrggQd5QQPqBW5ObpYIPZIoGz6e1go6DgpKt3
Ks1zH2zgw3sJmr1RpJpV+xBIp5jgXJAG3eT7EJrK5/+HtOvakRxHgl8kQN68ypbKtZ028yLM9EzL
S5Q3X3/BPmC7hq0r7t7isMABu+gsUmQyTWREDx+z1MLdrEoJTm2fhSASRkY8qNkPeQAzf9yMmltE
UxOOFrLi0UJLsQCJFdrfRv2APBLXRak7Dx+sCYUlVrHZWo8ObpImD6hOKI9VY1bvg2rgoZvyHI0Z
xMn2mmfgvO8NfartGf20kHazbKUXfxZd3982jdw8jCAvbgNLytBBBnnDDzGqVpTZWnB/kUQu0KPU
8Hg4ah/jTJJYUG+KSkj3qWCYRyHX1n0RteJsg0tPEvYT+v6pOxloLiYjDWOwg8L8RIasoFNpRLar
TLZCoUdz2MtjUDXsa0sCkEhIFSN+EUE/kweYya0N8OnixbS1VZFGF90wEfiDtTsOmBV+tRZCHuHM
dadYCwu6l4IEwCcqd5KtSZX2XpWloXuSuBBIISMwudfUUhNtbY7E+6gTzOiQgmTtGWSK4rkugX8x
Uem5B5Mvpp86EOeZ4yC+oCcx3q1VZR4qlayto8RmldxlERpWQdqpWRivU3/sMjRZk4ggNi80gF3y
STyCCk88pWp/O9VFg4gLTTqBjG1tl3Hc75IySeFD4zo+mFkEdHGrIdlXNAn/Znqd4GB/y4MwhASq
eI5soDyLIQvrOK/4M6j4QGwIt95eylKubPylzgbhN7pMVarvQavjyJQ8DgQOQ+YUg6CiL2eI5LeI
FjCK2k0aYNRrOkw1ICt4WwoZCM41llELBHrPUebspepmq7FVa6ZSHj2wH/JEwS8ltJeVznzXa6QM
WkwkJ1srxZmbGKGrtKztTVQj2LGK2nwpC8NwhwzYAXtpl+YotuR7H7fxy1pqjTcJIGTOZ5zIOq0L
r4pVdAlwTw9RanX7cW1+dUMK2g4rbR/I0DWoHgFdEGgdWmYrCiVuKsmmR1bRBFfq9HMe0u62ndQ+
rC3gtqNhJH49VePOSHt9X1ajgZachjPZx5Ot6bPozFKWPS010Z/rJO3RSFQL+LUZZ9BsImdsVElH
Owdxd6/qiYc/pQTNoCaKDXxBmnhIGYYzEBJgX6gnyRmzHOVc1EIQ9BpjcSfEaVL7a61NoYrCg2tk
oyyj+i0D+o8iMKU9ySO5PefKIJeAf49LciZGXo13RoIY2ykQFN6g1GWhEz+ZnYdGxXye8J85VS7n
ziijagDVdPFpNsjqKnmhnSq5WmwtMgdE/2TJDvFcgthoKVCsngSxwwo7wzdwdW8VCCw/9MAV34+S
ajjzGjWnpameIpSqH1c1VV+HIZNdvJlZ2KZWf1tXvXlW2/SN9BVO6WBNBzAe9w9qbsIPDXHkV2o9
ekmPUrK6yqJTodvvCGVioXwvq0j66knxm6R8QgO4PIuzrvttguzInmIEAygerD+rRsR/ohM92a0E
HLEj2JmcdkH91sXpeRlnsszYOkU4DSsaoxLiJbfJiI4m7NwlpyQmgmt1xSo6SknseJLeExNnqu3V
+EdXWUWEtAxAGSQD4M8VdAtM/io6D3Y2DzomECH7KiOL8/D/WscyuhIlkrK2C4Dn7pA9o+I0DtWd
hkjrdZI1DG83UQ2ICslkXyvr8ZSaunaztmTw8254mWtwYyAjQcIWD8+xSNJztBjiAWe6DJpxGZ9w
c0d3LTLpUVEG62XK5dlrAZ19V2OrfYsXpULxBtqAiE6Lfdfq+UExK4IQPpJ/GWAcuc81IK4BXGxP
qkHko4kewH0nURISDMTbag7tLEGS8m/QzDXgptVmj95N+a03i6QDc4ce3UIftvXBhYq4TcTZuV+m
ut23TZt8AxhstIcMq/CWGj0ru1iGskSHckiCWABnh58myrQGtZAIJdotaIRhC2v0zSwgxktH1ybw
IwHr6M5WXN5JpHpM5VIBM35SCLtMiPqXOGsgEIMeweRVxaIdCikf3steTivEYRY5q7HQOUWUg6Gr
hEeZZm0O1k7NT0OangdMb4Ox6b5K29skIUnQpHh7EHullpvFtV4eiiKFNHEuJRI6yt0EcL5Mpsgz
VT3+lU3mtJObuUf/z+jdzNCze0npIE9jjGg5jPGwjyPBjG10fmVv0WdUj9JxvOkbzbpvUaq+68oV
xPuxlJLWXqtBeFv0znzD1IPwY1racvU6y1pehCYX73Eb1odhUBDwm2v0AVaIrMkdgFc6VkMvhYA/
yL8Tda7PJFLn28HUlcaVuhKz0lqVtMspTxbFBhOUhUMtam5fTQY60Q3SfYRLSLZHFCk7pbPuNLXR
fsxTVCt2VuF5sEEtBb3puunVE4rY+Rl3BLrTU5wc29oyXxtZBLBDXk2KK+raFYoh2q8uHX9Dh3uB
Xh4GhnokojuAB1Q84WYe96EhR/0dAHkTOulj/i02gSYxhYgYNsrN0mMhxtHzBDQLCdPctJxejvWX
0dQnP06z6ReJxMhZC5FWXDFxjMqcJXnW0DRwUQCU3FRjFLsYlqwqH6MKqb3kEhAhalOvD0lTyIOL
IULcqTkl5l7sa+uRWEhAUG9IkRyhDImoSxyA1rKlnmQn9CsnN87Wl1jVfqtRFj1AYK67Hdt+fhOF
sml9NBDRwi1GvXmDeiRuf4lLmnsCmpwga1cBVrEFw3qtamA3Oi1XvXUa2l2eRoA765JefEchsAnX
sUdZIcF9WIeInGbo2NtDaeS5rcx94WvKWLoW4AOiXejItpoZPRS3GizhB0bnDd6wxBYy+xIAyyCM
x3gBDB0FAz/CRwWGDujvOeXRKm4awXZaHxw9EL5gYMx6pmdKEou+3kIFE227jEfvtmkBfOiUow8z
PSyxliL0opmi2YF5DzBddRMCR6BreMjobSt/TZawc82qPqhdrWKyBIwbKBp7FYYAs9UVviX3itP4
QDxo8Z6HUta+EpQDmfw5z8JONyOAkJTWXCRQu7VotwBvOjiRsMqKr/eSIDgYQRneK5Q2j1LRVcEA
MSPDURF8ecmoFvvKlFCkRZHTFfoCUGD6zCpyKwNjFAl4naMZhXFNttHThc/uETrNimz6RAJ9ztwj
rDPqpbYB8PtVlMM7yPRR0Bit50RA3IEKpeWSWWnCpJ+io1kSZCARkjo0tH6PYifbkbUqEDRqfooI
fN0pLTCOlyYRJGVJQ9FsfdDpuIFjK1v30bS2rkiy5LtAK/WSXIi8L7iJ977YS2ZGQNdKlLcEfEEM
lvhWigzCLsZD4SOiBjkfQU17OnYP/GHODVYRCi/HSDOqn9B4ZMcsrWUV1kIZJF8OsEjM4442eRh+
C/ftIQ4hNOaAs08+irINmFZuxz5vzGZrxu7SPjPNg8gXGxth4Wpg7qG8sGu96YjN52D4N2/IxTKZ
m07GoRBbocf+6qh7lyiwfsPTnP68PimwYQXUTrqKKTfIZYgsZb8qocGmJiNuRE6Rda2NXuV1Cxtk
nKjRXZigP+Fi8mIFcGbVNMrhVKN9hLO+LwXU+9Frhzp9LKxORKYKiabxEJfZXV5lJ4krC7o1EIEf
YYGWUFZUUFcyQ86NMAx61RG0QpTJa1UZRbfkoGffJtWwJUACoifgY9BHWe0hVhwA0hC/3lzfiI1z
A4ZiRQcPDiZcgc7/cx96JaoHKQKGQERwmJSRHgrd8FRCz7PQtPdWgFTSALjdPIucL7AxWqeIGAgz
Md6Nr2wya2/nYSxQc5QQ5KMoa6QpvAswi0X1smaVEIyq/HZ9pRuu4Q+DjGuQIFsq6HopQTw0R6lG
2CEYdeXOev13ZpgNtQahKdO+hshEe+zm3hcENLIGLl8Eb/uY89vr1qIC7Sf5ykN1nN02nM7tTbqv
HQOJjbM6k5u/jqfiNPNm37YGyv/YR2Z8iEyakogxLmfnIbnCU3UXgwdQcHq7fT+mj9a+PYs7HmmY
vPFI/mGV8W9WFpMFPPESGH3a49CgHOlBbruVXcWtA8uRb9Z3pcB9pT5eHxxKl8H38hsTaGiJQxRe
AwsiOMQY7zePpG/V0Rp9QfrdYiAT4FJbV3+no+BcP0SbDtAwAemlMlJfGPFL9DitTq0kX9O+xcmP
fHy//ve37gIo9KCvrEM7DGylf976NsVgb18ovU8s5SAAtgLkkheLIFW5bmfTzVLhIwzsgMoO8r1/
GhoBAi+gVg3i1QzzPypGLZJ0DgfwbtSt7lZN6VRjdSMBh+WUGipYAzE51K9bWymB105UwLiMf5hf
IPQyYK4mKghGPRwSUfMwxBByVmliFQxLADranzYY1zJB8XtpR9igpMBGbXd29JRItvoNSlYuclM7
fl1PzQMxnNznUS1vOXCkEAb4P1XMQ3+8MRcP2aKLNYRGV/AF5kANDzHQB4X0potLWNbSKe5QmQcP
VivEHMaazSMEXV/wxoGAHEn4n182K0aiSRoGFaZZdacFyQ7yRi6X6ubO6ngeQZGhfRXSs4p1TUv0
VHz11CKkA242cYfCRgvNN0MF3VoXsyqlsSvOmZ270wFU09e/Le8H0H9/sb2tsACXOOiQiwEhXJJK
e62R/V7QvhMBE5Jlf7NaOucF2fIy0D2lNDmY08T47p8mgYhrY7mHqxNmHV0QNPfoXP6vEX3K62vb
IEWkXNa4Fyrk0HCEmHOr6eg5ljPiD/WuqYLiVwdpaMur3rVzndlA7693i5/tQNBTg4bCVn5dN7+1
tZfWmXVqrUiHQBB6CEWya4was4CjuRvi5JAq0+8ssnwS8YT5Np5N8P6b4NeEE5e+hDso1jezoC6T
TzK8IverLtxnVWDm4J42u+D6+ja+4x+2mCdaA7cYiCjQVY2Hn8vwfQYyujN+5UniXrez4eEMTOeB
DgEuHZwTzE2UOsyeicUs+5JyhP6IbeEJvG5hcyU6DgpVgQDnAvPuAX3eJqWAXevkfTq/ilHixppH
iMLZsa0DCaoaDU4F9PEAoTCGCFo6Y52Psp/0YuWgOo8+nCii3m3FALjpRQgx9SmoxfF5nKAPAuY6
F3jaHxnUogxRh0JattwU9TjaWTdWLhE6FLgwLHN9Nzb3++JHMi5BTaYqF2Nx8mu92tULsgYhHWrO
lm8aQWJgUZpb8L4zlwOV9Q7FZEP2Tes5UwA0q16ur0KmDx/zaBnGhQX6Cy48m7Xq6hIrMryZqy7e
eERPoL1FL/sh3gPGaXeP6a1+0x3NXf6Af14Tj/dybbwg+AEIpQwULEBqz7zMZTFGcqkusi/E80+g
od+6rnvWpOGfxzowgyq0YoLt4otwUjG3aFUMqDmOVtgQCGVrYP76P5hgDMxFwo6JguSXgC238tYc
UGXxEwKwrG5OXjMCcAQwMkou0BpCk+cfHhBwAJkIRUGrIeGMgCfrz8/XAB0kz8jdfDojgWHC2Iq9
6yeEPYKMBZPRlRNqtdDLbAaaKTFB07FfVotzk1i/wlpgToAkYBB2QD3YHzXMJN7mSxOIZqCWGWcl
Ms8Q89DplhVjDhYoHYTub9EdGqBgEkTqkN/VQXUjeF0g3OcOhHRu2z35Zg62tgftl2PdJh6v3KdQ
W5f3jl00c7ObXDCIrqFpQvlnMYbqDlA8KfzoFbB+p3IzP0LIWAbQOQGZtuHUIWYVHBU8jlVj18+t
kz9YGNR0jfD616bn5drPYtzBCMhgZKwGml+NBQXSCTSAhrk3o8It1OWmLLNncAO5ZsONsHjfhrqJ
Cz8km6uBrpKl+0Bk/LAAS6tGSKQ282FteaLTbMTx362nrMvQzTFk9nmx6rjLAPDS/WgUQwQHR3XO
FhsKRDt9ADwJ40Rg0s/c6xvLurn/GqVyahK4qFBiYdanWzXQbr3iEzPswHYLUJsLzO91I18IW1kr
zKNktdLUD6WIpZ0WL3HSvXLGsJ2X3EWcu/SFmY+1xDgeERKzyxBBxXJy9GB1gTAMdJxRI6g80PL9
wyyDMcZW5MHLYaXI/Q0kwoBNS5OtrDdCxiPJo5/g69n/6xOxFXiEZHUGdTjAS9IWKOlsTINo0tCa
pJPwWmZY9pjoHB1KzrGwGJfU6WuXDiVsQsXNrvvppe+Ld6mZOS52+1p/Lo3xNgM6h0rXZAY8X7yj
dWEloL6EVxf+uDrXtpBxH602tZicVumpMDG1fSvZsZc7ykm5RxoB8abM+xD/PVmcbeStj/EekmJg
virH+jLwl0o74IR81W8DHncN72tRJ3bhpFAe6RIJsh++WeRPa18BylJB1n3MNM5F3n50P78X4y0A
2SalqkQg81zLo5YYL3md/dPIj71UjK/AvNu0JMD0+sKOhBiIspNHAm3cBJTveAp9oJ6Puq+GSrC4
AEf4PCVUibdGxoOAnwWkO5UAG0HxSD0IcEen5kX0FdTtIGZ8TgKOd6Sn/H+fTkga/vn5ELKn0Spj
V6HZA1q15c4AoDltSAiXEhpq+RRjTLDVVEzyySqmzOOzNLTuWoscPrlt54mHB8rOkAgGpeSfPySJ
MApBVI0eVwDY3MLvn5Uzemr38g6k3q/Xl73p1i6MMXcySc18bQ18Z2IktpCc6vxcAy87Y068+3/8
9IUp5hoiJeq7gXrQsTDDBfMYg+JNRcdxZpsH58IKcwuluhVTAQ0jP52N/Vrlft9ztmzznl9YYK7f
OhQYOCM4KOAFAY9H5omdcKNB9O7ffRnmBorJSMyU3gB5rsCq8QqSIwdqVI6A4qE1hteNfcn0Pu77
xaKY+wYAILi4WnycFly68Y/+KCNCiD3IOwTya+eKfg6i2/hWgcBIdcJoLI+Qbzs4+fwBOnP9wJKZ
pXOBH6AC+z/iltXr81Ae07J4tIrkANWsNw1TqZhkiTlZ0ravuTDNpBijQOpWLnRKdkbC1SU3AC96
NNJenfi1u5m4Ai6cM6oz77o45JKZQZPYB/WFk3TPOcaZrn/PL0V15nvqjBNZ6AjqKqWGXx3jHTC/
3rgDN5W9HEuflxVw7oPOuJAF9dcGg26GP4OCSoLIU1Lup/H39QXxtoxxHk3edkSdcBv6QX5Yhuy7
Kk4cXs0vrVZ2zxjX0SIOakoDjBPyHW1YKWhYyWF67EDE6Im7yFnur6+J+5FYT6KBnEKrEDFMzuiq
SOySh2gHSR039ZXb67Z4+8d4E6CDSSTMOHKY8MEQ5rkAeOu6hS+cgez2MS5kbcBBBcYKnGq3eZId
wW5QKlZdShm4+MlOf+Y323hvpcF4jXZtFSuXZSSG+3iXvdF4ksaS3eN44svC0AV8iRA+/YTB+Al5
wtgz6E3gokD/rfztOJLnjwzWPXSGlWUKFtW6+t6aXopQ8/O9hAFp/Vi8iwpqmnbLlSvnXOMvXf4i
aYmcIxJQy4OcAsqYP4s6B0mwnQJcbCHjK6CbFulGDFerJXYRmnt0Zdx+Z3wfiK1DPOSn4Yh+5WXf
JTDa8iimeQfUYHyImhO9Wifkv+IdJpYBnXL+28xo3lqoGSxHdSeEEudh5dw7g/EpCXDujSjg3kUC
xrnXW1lu/+XzxVbewQ1T6j2Ba6RCNt19E5QBLc6KfuxA2N4RXIWzpu1bRxljwZEAkURWAm+SotHQ
8L+Pi5B7mKcCdd8TNQjA4jdR5HgW6pu+3DtQkFGufzS9vjS7wPQ3JT0mO7rxmFighSmPnRn00aMB
bQETVFzXHdnmJ7swx5xRqVcbpVkTyU97UJ+UsaPxaJW3g50LE8xJxFRjpEMIFACaMN1VN+0OKkQh
CSyXB/na/lRQJQHwEkHvF1VGY1WyRE10wwcpoENCyW1Oxn1v07pP/42XAX/BfXw8ARfWmFdGVtNW
UXJYa18w/9Qe21D0cq88Ufqg3JZAXeaAduiQocLlXv9o25f7wjTz+kwLKC6mGW9p50n++mE3/73c
KoGJ17vaQxXP9HiXm17eLwfzL5s4n39mamqv16DTWBFkqfcTqN0LzN9jIB0D/gNneZvO+cIS8/Qk
kVnFREGMBRLVxNrH0yGLOFWS7RTgwgbz7CDfAOdZgx2MvtGiHYjgvtU2cTuPHKHieWgPaBtqtu5n
ngTKW4hk/dNmz5+nB77lz+1cpr5btBLxVxd5bX23JrTby4F6fGkfskaY270Yhprk1HdNjnUD7gkI
N84Hqig32vVR8jKvCMBt66HEwPFi2+Hlxf4yl74Vs0wEnoeW2aD2dN8/YLDUzp5XXIr+Dh1IbhWW
d2iYt6dWUoxmfLjpuypcPB3hGHh1cod47VPsgD3DASiddxG/oLDYDWaC2hT09CSmUXR2zM9jWPyS
vcaJ9/ptaD623pnYlYfCSuWBIeKh/MnxAvSPX7uRjAMyR7ByAxJBv65WOOSIBwOVIzMc9+t9C73R
MQAHrJPt/+3RZbyPHDcdxrmw6AUAzHw4GcObqfCCJ3rJryzu41W5KDCqInTJshgXdNnLDl0XhtIP
Zaj7JNA4TzzHs31kLhemQMcjzlpPTYmPvbE6zfhQgcs3UWqOoe0c6PNWfDxgF5ZmdENykOnAhxr5
UTfzp8VUwGOHgZcowRtSpyIY/hqQjY/ZbljSQC96j3No6Me5tq+M3zHBtDWBzk7yZ8j67jRwOx0V
PQMfqQR67eQO1K4xFI2nRn4AwQUg6gDe7zKjFlzNPIE6qzxks2DlTgWAdbVfcwX1GiGpBswwShh7
mmPwguTRmnB2jjqqa7+acWRSBwHposSTAAxumn1rRk65jvtlGH81YoRnboBuBmF/E5I2D0FQB/ou
sFlYodZ819CGlRavMI4j+CSvfxKO5/qIMy4ORRkJYtbqWJu0GK4w9l4JVuKOBy/mBEfga8UWX5gB
j50hxzRcAR2Y14fgivOMe9W14P/B3cXzjNt53cVRZ5wTNAwxFZRKBvKP/AdIiF3Ifj9Ao+4IwSoI
L0GZTuOEDbwzQk/+xQLrqIPiJMiIfYUoOV4AJccwsZaDCo3zwbYjP2jDgn8XqqmQz/3T0tw2taya
gITTJKR9nH+1vyp/3Rnnzo1vhcVewjZ2Ikzpc17VzRVe2GVuQY75FYjQwG6cNPdV1z4aU87LsDb9
w4UN5iJYpDZXQUb+kYX1mcqEDj4598H/9YZcmGGeayDP5zkZsRRNb0sXrDe3RopqvALml//jdl0Y
Yo59bU5ZommR5JPldhhvNPNZ4+nO8baMOerlWIygHsVaQHOOliJVzO1CfsS4+UxdrIQ530KjgQHQ
JIgYwcMDOhW3NTGZVGpHbXi7vmfbvuLTlMrE+lU1LXh6Qa/XuiDZdiXbgGoU0mxgo4L4hptib3rA
C3NMwB/1U2U0GJJEOpPdLu/yk3aUQYF8h+YbivGIjFPR5+8n/Sxf3pQLq0wKADGIVRwhzgS2SNHp
Gul7Iz2t8+BQLsW0NDH5yUuFeetk/AZYstRR0nBQjGj10/y21zuvTd45H4/+lWvrYrxEomAwUFdh
RQ16qGcDSvNfkWFxtOkUAGjrOf5wMw692EjGZUyWJRZKCoNtEZ/l5IkUahCptyoJ5ZyT0fBMMW4j
HQuVSAlM1ZWCfAIcOhW4fZNGxQd8NvPq6fpecm62yjgPSW6rZp5wMC2wWLogdQgUhbwKBflZa2JI
NMwdLkUNqKzsXze8vU7oK+goAqE9y9wITTaLHlA3wy+rVfFKQXsa0IdtquFVK8CrLRaTd93g/3jT
Pi0ytyGaZCLMtHbSu1UoPWRh8ktH1F2e1FftlD2ZLxhXeOaiJLZftE+rzI3Qh3nO2gJWjQd9n6M+
mrlm+IbR5snVaPctqH9y1snbWeZ2DJpRJQMNgxpPD6C+ZxuHCGxJz2JofW+Oiqf+rBzraD1wDdMN
/HotP5fK3hIhwQsnIMuY9tVjvov3ltO50RsYFrx/LsD9kZdqn8aYe0ISE3JiClI0I9ViVx7nziFi
WQVKrWSco/o/HotPW8wlmbQEKh9g6vHr98kz/HQP8QRwpHkQw1HQSur+qZAmuzbmuW0XAaPoEz2p
ylOcFvYyJhyHRnfn2qdiXtostkBuBc0mPy0x7V7g5RPfcuGZCLxrvl0b/fxObJYrpqPR9R1i/2WP
CAWOGqQRoYzJDV7fknPR2By3iixoiZTYNNCrxqD1At0vZ9O2Sz4Xa6EX4DL+tlIFCTt2jUrd54d0
T0XuaQGmDs0dcMa8FGP7/f7r3LGDPn1fx9DNQ10ZHHxQxG2cdliCCHRcvTbtk1Lbg03kheM9OJf4
I+u5WGNXATDdTLhX7Ut17ENl1++sb5ClCTSHBLwF8m7WRxn4wlrdtQUBCBSng/bqw3ivus0RnEI2
0ieXd622M7aL78f6jMoopCaCtc7T3ihmEr74dtyPHlRRnGr/f7YYLwwyjqMSMKLdEJxJ2s/sgvQ0
oVDPj/O4B5NxGAZJFhn0ATiY/uoDXhXE+zgYEc5Gtr5D9zm8fkh4V43xHgmI0826wrKm/KGOe3B5
PV03sN1Y/Ny4j6rkxbkwojkvwW9Kq47WTXyv46ZJduYb99VOt7PzdKz9v1Mn2247XNhlohL0BCpQ
O+P0T468H54gheSXDtnJN4CiuhCkqey/cSy3w9m/rvmH9OTFYlcwfFo1RRqOfhRAnuFkxbYadi4I
Zn0BnP173kXYjNJ1DH/T6QUM9DHfr65MowQdMiIEEISI8W+9RqNv5M2z0L/y5Y35tMI280H+I1Uz
rRwjSg+VQxp8HP4DL8/e9iEXdphvVssykZSCfrO9vm/268dgsnASgj6Agp3DOZmbZ//CGvMGQH/G
MkS6Ku2hPEvudEo9qPfcz0DtT4/wkLe8j7V9uS8sMhGk1WnJAvQ6LNqgOAwkt7opndRRbclZQn7t
m2uPiR9NZVEhGYy712DaGwScfhmAPPloBRSmkPr/en1M2CjLoz6N0BfEqyo6K1LxzAVr24fzUrwq
aA7XvyDvWDKPAER6GiGmoQ+FfXQo/7Se+jdy7+3A5+Kzsb5/RScRrM7UlUAuLQQv/e7veX/eghjn
n6tSPXTo6qP73If5nppJdvKBl8nwDj7jNEZRmcCEjYMftz8JiJdiXuRBSy5X/AU7fETqySBpiWgn
SofEW5MVRdwS1Lugce/sXEvB6Av2xqMwxvCJegp1Jknh1R85e8lSVFTNohs5RvThGVsH5EO7OT60
3aEvQNXWekR/VQ1ecXw7L/08KCbjUcoYnMnpRG2+D+/KAwlBXOgIDkW2C5Ce/JHfTjf8oSTOG2Ay
XmWeLdBlRYjL6xnyPFlqd9DR1Mr0X/pLk/EmujBKdVkJaOLf9FC1uKdz3OASdaY27AU07yiihVeu
kemRv3aUGJeytC0hCU06kANYA+TgbQmY8zIABf3spI9TEH10B7Sz9R2T+mgg6vfTQQpHj3aMl+fY
LZ+vO53t0PPiIzNeZ+76kaw0hSyO8X2+89cDZbCow1eE1c504AbWvM/LeJ9SGlWNRLAnBqBdAjYq
w/R8E6DhZnfH2MFM2Y3K6zDRNVzbdcYRdXMrmBrtmlLMBrA8gIoE1bPwTdurQIEh47s1HhIumZZM
T+o1s4xjaoU8g54TlqoGS+N099MpuwHdv+aVCfgh7eKj0pL70im5M53kiPqntQNBO//YcfacnVwC
5dYI5A7C4qw2fql17Eql+mbknPdrG/LweZTY0SUrlTtxocCO9GnyRK/Ax432dPgGdH2dS8cYodqB
7hOfeIIXan2ZYEqz3kg6mJ729Vk70Krr4lt7SNggLi54rmMzFb1YKOOiIqK0kD3AhwWvpg812514
CxEMJ3YQFnOTw22gw4U1xlGBfEVSkwbWxheaQxkHCq9CJvVtONFwS7+Z3PlJOpF9fmOe6x3HP3Du
jsV4LCRvk15M2Flxn35EJeDTBIoFXCJ70V89iq+oTrNgc8zS2PjK3bEYtxSBf7CU6KMOntew9Obd
uKdxHo4PFzDDux2MR9I0Mk9a1Rm+Ih3BaWqL+r0icdzspt83gKUVDVm0wI+C5V5kUsh0otFKAOkF
afczlCJUSBm1x1RCZVsBh3otQnvPHHjndDMysiizjqYrIERkEhBzARGsFKNkr9xIPvhuUKtxLcSv
4Pl+SnYl4N88biSeRSZkMMshlaYB/IETFD3XGg0P8e36yaBf48vBuFgTs5P1Co76DCIL/pCJnaPU
K9Q8heepA9dzDTZoSeMlVrwlMdfPhBZ6Z3TYRLEEQXLbOovGmcTiWWCvmNyMcrmgG0aQ7urpUZXv
r+/Z9iN/sWnMbTJGaL8kS0lvk/w+naEt5fY2WKOPswctEEDYebkTb0nMnZrbaIakYI5NGxVbh7xZ
RwjndPNMMI86kZuJDBUIY4gxHyHK5ZF44dzaTc9wsW3MA57lYwMu5wKZxSQFMbgp0tIvTA4ekmOE
fZz7fKwUpcGBVpT4V2NCMLsrf4Pel4Pq4mwX+zgLoHBorAYeSOheCuNRyG+vnzHeMpibbw3Q2Ox7
IO7Thbhr2aMS3SnPvaAbwXVDmw/S50dhUdq9rkiJTAnD1QyS3KVxA9pPbwUvoAEx8OumeHtG//2F
19a6qM5SIUPcKEagU67LcFGSb9dtbEeJF+uhG3thBNqfIPWV8P3pcA4FirZH+sRC7+tQfAy1zA76
5Kg7V+fkQPZQQnAXzpby1sm6B4syERVwQBb43cA4XwOCd32VH7CFK27bYhxClZWKltJ27uCAOCu1
k1/qD/oc0XE/6GA9QkXbie9WDKKoDl5JN7X7A8SjQPTvQZ7MpsUQ4Q5036a/fitvoFeMWACUgv+c
CeajxXXxORi3gkGKdCUyvnma4oEUYkh4r2Bj5tEY8baccS1aW3VJNcFBquMMMasxhfoMtBiu7/r1
O2l8wY1LAEqBzRyCfmR+nhTIYjXzLldWzhG+fiMNtmPeSgYIkCK4ySm+04AxSzCM3lgQDeMgELYj
4b++jSEyPgZyBwPE3VCIAVjlUf5BJ1ByZ7grXGjMussLQJC/PrLW5/In9I7d65u5nWNcWGcijxEf
TB2yj0eUPNKQlHjRDTDVyJNj99+5HkNkXE8Kth2CsXscwzYDiR/kAkDc+Xp9RRzXY4iM68m6Xhem
DkYw/I5uAmQuQhXDPLENTP6Z7mrqjN5aec2t1mAcPvHae7IfTzG3LkJv///2DqDH+tMHrtCSEjIJ
SLEYpIgSpCOguKepuYtGY1AhWL6+7s1g/OJDMr5oNiYh60RcC1mFNl7endcceBkIMUAFpXd1KHzl
kA+5bvP6fTdExq0olaiJq4n7rqnvzXAzcqeLeVvIOJQ0r5Z8pQdm1KCSGR3XsvaBXZkklOXbfnd9
NZwdZHvnSzEbcjVjB2f5dwHW/eywRD8hzEnS5wpijdeN0V9+5XCw/fMkBrZJqGjulNwvkEof2jvD
8g0Tcov9uZkCK3q/bvADRHrNIuNnEhDaDnmHj9X7BUoIkES/p5CVJNQDkGp709N8RL3MHZ/fZsxu
QxHiBYV6uzkazuRPbuePhjscASXg+iDOKWL77qCnysuqszABN/1c5OPYcjz5dovl82qwTfYhgeBd
nOAUTajNDeBWDxJM5KuoVNW3kElOuYkCz6uyjfZ4KtSM5Hg8KF8phIYDOiFjoUnWOgCw8EpUm2WF
i/UxjqYh6RKtBGGIHEQB8SM6sOEoGCdMXd5ow3at98IW42YGinE0EgR2LSZr+7fRhYjMPvvwqtAi
/U0hXomrnen4P8RgEOTVfn2kM0EkdiyX93xt+wcD3LCaAno4liPV0gG3bAS42LX6D2lftls3znT7
RAI0UJR0q2kPnu3YTnwjJHGieZ719P+i+5y2Nrd6sztf0AiCNuBSkcVisYa1oiuF9i+Jgam1DDCN
Y/OWK/3L5TO0HXr8Le6DaGAV1TYZ6YFCj0NLi+oZ9Mt3hZqAcHvKBJ5o+0R8yuFSHF0xz+USQ05M
s6vR8tK4EEQdzCTOncGnBM4ZZI2ZgmUcQYeWYCIa5PCjdhviirLeL6/Ytpv7lMOFF3psgI62g08F
99oRL6d9eR1dJUdRi8QZO8BfAe6nHLaiq53RdKuYQwMrpj8Bslr19H32hK5bp3fnwR4Pg8Mml0Di
KcyzibaKizZiQPd24NuBbwGSG8a+QRkdKIbgshAJ4Q54Kk9zEwGz1q/1qzm29glSiJf3SXCQ+KHk
ADzzeUhxOQyy+l43+X6Q9x3oqPIMrHRR4V6WJtKHixvUQCIBbeAerUi+62TVyylJ/sc140IHWvTG
bBIJmA15+D52A8gUlPrxsh7bVWfrb7PjcVeShZrUlCQZIUPxOwri15HqeOqVAWo+FbjbKVq+M6XB
7FdGAYkIvliBlv9w03x+AecqLNAZAQsJ89bkLbsGtCOL4PcNWH69f9VBxs7rBb/Bg68EM4AVswlX
Kct+vYR7DCW/WqC7BaZV/aX24ydR/4DAMHkollCuRzDc4RUP7DO05wDrm8SuJkmoU+9rU/4i2FCB
h+fhWDKq5TOdP/IWQOJ9jK/QseyAV8lrr9sDG/sMhc+E7VGxlRFxLmQEvYxWsv561rrAZhPjh3hn
7BQvvRN174jU4xyJmoL8r9VMzECAMx1UTo9VcAsma8Gx2A6kP22SixGsBpyubYt4JJxpYFugcB7K
8W6hwV2Mxl5vtBJnTkeBTxHcaJTzKUkpzTleWAhhoZBjDf2XodJ+qVHqZ6BVFDx8tjvmVnvGeZeh
7KYJFV+Qa1gtSMgrL1+AEKRlTheAUjVNHDPodo2q7PES3admdWjbb52RgWyr9sLquep8fKzIFwjO
Ct8CFoZoM9NkLEHnmrt5/hjKS4AQUnnpl9GHkzq2hw4BqMiqRE6Ix3ZB/qIxKgNeofUmt7gHDzTQ
7Yyb+pDh8gB0wP92SHmIl1gmZln/Fe9alm39ZJlFRo8Bzsneyb4rXoPxslwUZQsuLb7apUepXFM2
bAMKqVtM2XbvMRC+GOaK0V8Dxg8VWVGVRnCQDPZJq6gmAZFzHHTo5lDAQm+0mkPCxYnABZ10w14B
xss0/FkB4u+zy8O8FGmVmFIKB2g0qj9O9Y5GhWglBUEhD+vSAj++1DPIGHxzJ3ugc30M9/Ji5w8g
a3SNYwrW8mvAAz8Aa31Ea8Hhsv2IxHPuaQH8elYtiD4IRhmUAiPnHeTE92H+NMx36WTurUx0NkUy
Oe9Eex1EHQHeuBPYIDXDAqlsXz+nlYx/tJad6d11PDV3k5wuu8vaiq4XHsda1rqBccfBVeUe63YK
vWpPaxe5aTc6is6m4ILhu8pGPSt0sGLi5RKAPQbsnbdKaFS21CyCApPA3fNVYGkBaWmVI+5u4vg7
1Us/NRW36vGsz6Onyyso2Du+YyyqSkMDQ9tfzQL1juHNMEiz/3XpuKdSR4dEARQcnjBd5LcADUFl
xhBOVYg2iHMpTZJVysIqZsOYXvXjawqW974VrJjoQjDZV6wcl57FVq7FsDmWcWEonNateugBHKvu
61dJ8Hb5h/zO3z7L5KIaQsLBDGu4SbIDqyCYJK+C68EBFJyP0Ss3A1bm/rJFiBaR8yCNmRSNOcCD
FG3Q2Ylc7JdW/U1pJYhptvw/ChwGwVg4qNQ+opDVMk40aNQRE2Z+V0sHOZ2vwTIGrvr5rQyXxxJE
7kuuPF9WbeuWW4vkHFU49KBjQye7T4yvZfgddIyXf/9m1X4tgJ22lU41Aasq+imY82/RIKa6w3W/
k7ziSg498nN2tRdVPBa4lSFbCeUHHHItlyINUK3o9xkO7QOYHJ300B+m58IR9bRuhoZrWdyLLGl0
BcxPWEH1LXyZneR9vo0965F8oYflWHyf3WQ/PEsuFfQDbgV/a7Hq6bqCmTWco2wA6oNOr0wpAX1t
xDz+kn8Flfy9USf/m6V81GFWGxl0mZTkBHpqBgaIzC+S8SowFebx+MfmWiXOVw1WqZXFgA6/8MVA
kMfw5iSHfAEViOyyuXFRuLVZOloL5NyWFcjR2IM0BXEsICVf2CygI31tvytuc8cGSc1r/WF6iA+T
F4BJ6754UH9k4pkHkdq8O+sCqxkwLv8RHk2HDCiy6S67ajEV9hFPS4KrdHMMZ602587mhdaEjuxI
/mx/R++Y8HYxnz842lH/rQPzh3WoiZLWvAuFSzNMgwCvX2V9XPwNMREwV9dmOfqpMboSmOUyTXaH
/3qn8lK4pZQiotQZKUBCmd9G8zvIg0NDkEnlzx0Tgd43RZENhQJ1mru26TI3o0Em8MgY8fvSJtoX
+LeUAfIU4KsPMPo7Z51gx7YWz9JlnYArCKxEfPADFlqFoBNp9PPU2iWgNrdVK70iYSgCD+Rvgw/l
dA3IgRR7BFqHU6fS92nTF5I0+DoLk7XXVP4TXhcLPFwAQjQhSOeWz5CLIM7BoOeni7UfwTNeZK1r
1M1+6nQ0wCgPl33K5m6txHEuZYGSmVRi5aoUTFGVcS2Dv9uZFenrEpcuwMMFsQkzsLUL+1jAlTzO
oxij1tdNA76laQH7V9fdyYnlj5rcOBVJMkECYGO3wAFoYa8U0DSBjOd0txbkbedUMwe/yCsHyDV2
3wmebh/DcZw+YOFR0aUAMH6Krs9TEUFR9FFvYbuy2O6jj96ews3uKl+7zvzyGVlcYlPGxmc6Lebp
MKXb7AohQMTGquIrLN0AKKOpgsnq9CtGML/nXRyN/oThLMXEIMUVuk2Rff952Vo2ztmJHM59tA3A
IRZGOlQpL2pHbMus7Gb++gdCwMJrgZdLZRCdp8rEQ2dpodUhQRN4Bo0d1TwQQ1Ru3tQE7bIamJMp
BRr5qZAxGXvQCEIIne0oHBw1lG3lvxKxwNhNhjIKPi2wpYFN9FSIFc+UlgAU9g3YwZiqTtO8dPrT
5eU6u614KdymyBFYx8w2GT/yMNLX+S36Gbn0W/RqvQFasfCKhyx1wZl9Weymya1043aJJk1elH2I
Ya8idKgyOYXyqmmdLSWRwEVtnuKVJC4C7+rR1CJ0p/sazV3Z+qUDsv6yLmczDWwJNcUEATmATeF3
OWWGsEdfytDNfl9Yd3XxZM7VoUyQQhvD69S4NerQU6L0oOhfwyh8qMJvJkJ1anxPVeLFdD6ok/U0
TaLUk7ql+fqzOM2jrAzmoCm0j6q56jDgdetx+QFAwP30pX1DKv4Zd4LTUDtObFlle73T7scKzdKC
FRJ9Cefm+jlapAIN7yBttlp3NLN9XmciqkSBEL54tIDqKQ7DYvanIB/2o6UEaCzWNe/yZm+d/NWi
Uu5SyOlQz02BvR4Nc5cWmL2X8vsudC5LOXv1fJiUCmY2gHDCifENrGEn0xzlhdkHCZjqmU1/hbKN
bURgDc1/Jz0ItpDSCPSHQWlu5uBtJD90RnzWhnY8/craYVdZk2AT2Sbxd5W2+iS2/qsHSj1nvT4o
ObhZFRTpQ7O2h1i70+vutlWUGwS8B2ksdwQ0fX8imOjU1BjpN67kU8EanvJ93qSzH4ZWbhuNdGiV
obEtVf8uadKtEuffdH25HoO2FG0D+9VnOusq+AwpiPjQFHEqOqF1OdbLNPtpq3lxaRxoq9xVZemq
SXCbVHeZDGg+2lxZofWaTsJqJD9U+mEFK/HcCQ6M1lwsc5x9ubiKdNBHNzc1yj9USr/K7eD0S+qG
C6DZw1Jg5VvuGXUrmWjgrgevPbfkhmSO+VBOmo/EfNLnX2RcpOmww3Ukyl9sWRVoOiloFSmuUpNz
DV0vh6NuUrCN/VSP8kt2mNDgo4GGeL6jGB/Svd7PD+2B7kfFEbW7bHkMAiRqQAlouGHP/HYdoNIS
mRpqXAn11LD7UhcWPVw+yltLCfgDHU01ChDK+VBhaIpFCjRtAvsmGexFS0G/GcauZY1eQ3vB6+ks
d8cshmg6/ChAqeQzcATkiruMoKgMqg3wD4dXjJ8vdZD0zzEnXgKcVQTsu6nep0C+SJaoMpmUSRt9
KzVvQkpvqVn7aRbeBUYqmE7Ycr0r3fiy2FKXgZSB9wwZ3Vcljey+jZxydi9v12Y8REC9qSOCJODU
44681AXRqM8EUuzRW1wGbbsojkw+ul+i/XSDLrBppwsmI7aX8VMqd9IjtSz7LNeAxZx1ow0M19pd
xtq4VYyi8YoxF+EN/YOhfArkzp1ltmNRtCZifn/2WIVRDwEX7rDOntKd903ihq+XV3Z7+/6WyIMW
6svU9Y0qI6U8ooHYjIMrfQYY55CLJhXOSjQfh4CAKppaqqojrjj12rSvhgBty5qPG+V57Ewb9Zpf
xRK6aZju66xyQ3Seh03umGHxohiNyKdtarqSz92UyZj2Q08gfwTK/eSDHZJN1fmMwQUB7978IZ6l
EolkP19dzmo5tXE8ZpMPqiavTe5VM7W1LPcub+G21eBUsNsQGQz+SawvJkhVVVzF0SHYzbeZHyOE
bH19xzAbsl+L4FRsa/UpTj3VCiiuRC0G+M4hzO1u/LXog10T0VvkrAnzL3v5FMPZSymTWlYDiOnA
N7Vcd/cMht3Yd+ADdAGVuAO4wQ25l39ihvY22iePyT6/W36FbrsfX9VXUflfpDRvPZVqNPMgjX7Q
5zZpc5vKE+q2Xy5vJXNjfGRDVjvJGUxrhMWQLOrkm63hEJiPLZXhVSTPnR2R2Jm0VpBkY599SSDz
gCsLnapIlYiWTH6oGY6Wy6/9sogyNqKl43x3oRZKFqbh5CvlTbjIQMF+TRZRZ8w/uJdPc+F8da0W
fZ6UxYQRdnrEFNJDukPB20VOQ9wKwn7X2arpYLsHYzISRXyCKEnilKD5efYDnV6XRnOlSt/jprBl
9MW0EVK9MRDsjdxVq96OYtaHfr+MuW2qTz3dxdrvuAJ/lF4JYprNvfz8Kr61f9KIXrc9AqckLn/H
uvIeF9PXy/Z5Vtj6OJQrGVwIWvWWbIF1cfp4vTLSxXSyWVdKHAAXjPVio/n012WZIrU4d1MUST/o
M7ybUt9gk51saQQPik0DXSnFeRopnU0wVEPCnO+a6DYMY2/Wev+yGiIhTM3VSWsM5EMXvSR+h6AT
xc4GpM3Wfx0b47eHfcRKSJkvcR1o6eRnNSobI/X1bJerojBFYP4f6DMrKWMcT0TSo8m3rJs+NL1U
Ud16fNTA4bJUoEhKOsEGbZsAKiggXSZ4EXAexIwo7ZKmnfx+QBdLxVyUqvSde3mHzgr6f63epxjO
hYDeishJEU8osY8vzbf4mP3A4WXoEJFXlM5/Bjfh5XHRHuBySIMko+b3xx5BbdiADy1w6fXkoELs
GWAZyV1QCLxfVnPzjsHT+f8tJt+9okbLoi0zjrBa0ps5G9O3wMCsTJoV6m2QSN/1bBJNMG/b/qdI
zmvMJQgAc1OZfK3xshrAMeOjHH27rJZo9/gOlqmaCNrIsJr6XX5LPlB4AQnkN7eYphL2s269DHQV
7x4CkivwTXEWiRamVjLkHqZSoKWqccAL6Exj7xm9wKlvnTV0IhgWSgEITvl0c6sanRHq8E1BhwsE
nYCxei1HD2lyn1amXcgiB7+VW1nL4wICU27mKO+z2S8WC+ST10XzQJLULuuvhoJ8ZPA2qyDPQ1Rm
CF/JIlW5NU3MJc9HpqoUfFei+3xBgpYcCpRhmi8aaOuz9FhHplsNP8OgcbumdJL010JvIt20kcy0
83LwBDa1dVZ0XTEJY9olJp9xSbRMn1sVqR4U6HdWJdt1Nh+BmKoiiLFsUsnHHnDyJHuQmp9K9lgr
r0kY20pr7EDaeFASath5VT8LvmrrOFELeW0TLPPkbPiznJQxMHI8KxbJH9yZ2j3AOeXR7sBrONQO
AUQEPFbmUNFyiARzxpGGQ0K6CQUW42n06tvxpq1t81t4Ex9UzNGh3Ffbo2yLSvfMDfLR1lpdzi5S
DPHkStWOPkm1W32KfTIOx7po7kvNuFItaheFdSU1kSpQd+vWWcvlroNwhkWSEdp2mTzYutl8lTVR
m+iWbgbKSRZq3IaFwtLphV2FydwVwAD2mwj4UWPdzU5qSZEjm/0ecKV+kPQPylA+ThZ9uWxFW3u5
ksxHi7Fk0szIK1TkpgAjN7eBueyk5A+WcC2Ec/xL14HaEPNCfqYo19SQr4jZCG7trV1ai+DCQ91o
4sWcTNVfYjZDVuWY8qpFWXaREC5ClEnSKbGOFotZK+0g3NNEBNm3WXQGwhAyc6zYa/EtFqokYQzY
hLVFh5jawK1MHOCv4JWLMxYTO74hTwwwdrqBUWAQhUHHpn75+gdGgbQrSs6ypqm8v1uWMYxpmGLc
MZxg8lr8Vsl0tKcp/nFZ0BlCIYt9EPLqimroCrKi3KHGiG6ZygbUNd+yL/3t/Dz8KH6M34wbhgtd
HckVpmx+CKcHNozeQhZWwVMIiShL5Y7bVJSdIWdAJJ/z4WYaXiblrUsnQUZ0w1jWQjRWP1iFx5Wq
GFpdl7gis+kqlqXDPJODYPmYVXM+8UQGd7CygqINDvVVNHEhUSg7/Q4FdTx3kcweMewrRFTd1AkY
WCgJgGOTUrawK50Az5xq84DSA24kDKmjK7MZk/fLSm1uDowOTR0E9xpfUapLvSHg0Rp9aU4d8KGO
0k4SFo82FVkJ4dyFVozlki4DTnKeulOXev1/5aGGZYOY8FMNzlcURt+35TxCQpI6S6B9aZtO1FB0
NgrKC2FqrvaDdLGmyFGP5qjf2s/0cboOr1Kv28eH8JC81oOHXJGzeMOuGz09sTXBTm1EvycqctbQ
DkmoDDmkI7lxaOvIbvS3KrBuykDkFjcCsBNJXMQRm3pX0rjW/LL/3hmPaVe4S1I7mbKPqYjhfts0
LANdHUijKnxML5eSZXRIIKMn4b0sn9tOxBK1vWyfAriAooq1XiPgVvLzcbyWe80ejRoUcNN3Jd1d
PkobYQXIXFERpxpAXVBEOzUPK0KDTN40ky9JgReGze+8Mu+bvj4akhzZ3WxcLWnnKuMi6M/dPMIr
udx2LXIWpIWC+2PMtB3BjHLBnrWC/qytuwPaocFH1Qja9vhKQjHW8dywlx4DBR3umvvijgGe9L5p
p/cgI7mSwIEiqgVtqYZHAGslIdQ0eQ+Ytb3edileJ0nmRyk9Dllj91TxLm/cVouBtRZztoLFiH2L
EE1Pqfpa5b3q0TiL9nE1mb/DdvzRBdm0TwJ9KJ2yKtLrUu1ahww0fyB5Qa91LQVKaT+B8KAcpX3V
yMuzPMnl4+Xv3Dor68/krm+6LF00WSHxEUQWoBIyfTmbc/uykK3Dr6BpEr07CuAXeSueEqsdYqXG
SGwWKw85SaXdXEjUVUKgN4OsZdyrJp5il4Vu5RGstVR+B0AtEhlLOyMLFBGnqmwGp2N9ZySsdQ3g
RVG9eyuneiKQW0u0a8aA8oVAJNR+LiD9i9/SXbHv3eEF7Q2uldiiYsZWxehEJOeJormpxpyOE2ph
KHjfV08R6vo9xqWAjv4W3okwBTfPzmojubCrj6e2tkIkFcJgitw8zZBlavvmdioIETgHgSj+WaN2
WRCWMhaz097n9nuhKldTLSLU2io2WMoHzYGqsLcbt2X6PC9hSwhCvEHv0fxSZU6z0Hcamw1SJQVS
yOFo65GV7gfD+GhG/K1NgaCiuXUGwdqNbmzkJtBvw63qqBbtbBkt8ZNWfTKr8lVV2q+XD8PWjYXH
FVBI8SYhZ9zgeRkqoIeE01Pn1rRJLF0ZdQbqp/Exk6gIYlskjDPKbMjKpanQyhSVmJkx7vQ+trPy
V7Q8XFZqc/fWWnELJ5Ouqwq9BsxwmTso5X+vtdnJ5OC66JvDBF5PyfrZWQbg2Z8nUa/0ln1+ykY/
yOnNXOvqklcRlEyknVI2jm79Tuh/L+qBMOL/7xreCacyjBBojguTYWX1bbLMV1Vt/ry8hlu2txbB
hdFhm/WaquBEN0HnJeiaMUbhjBH7HfwbB44fIYyK/NsZYSgGjMYuIZABEG4Q66THtHTiXXpYPLLv
0ZT6/gcqrcQxlVchdUjAbairCW5eQ3KWXnUqUaf15tWy1ogZx0pEoGc4aX9p1CFuxkR3t+/QAtQZ
EAa4a9GJ2tyllUrcVUZMvL8bak4+nXI7m14GIorPN88sOjoISPc0etaXE89J1suGNPkRYOhCgxzJ
HLlRFR7Q/H95e9jp560Bfeo6esJMUMjy9LGVVI9qHjPvAIeaFk+9BsB5wFEq/e0gDYiAJPeywK3o
Yy2QswdNCpNCYwKJmTixIe/LuHKQqQdlxL1KflwWthnTrqVxprH0C1pYDRj7eBx6JxqcHLx+cW03
6DSwlxnDxbZ0xMTNDUYA/sRMkHpE0kcHD4XOXyRpNGSjJKNHN6pLuwZ8SzC9C9TbskRwW8gomWAi
Cn9OLV8diqwwWcsmI/8lL2O01wubmN6S2zHABXSnNm7C+qh9uyx3y9uyBlW851QKG+Xe4oluTVpT
zqgdz7EtG4d0DG0j/hNDISxfxhQ8KxLUU6eoAXrR/TotrdLVukK/AqNacJtWASbn6sJE3zPy4pdV
O19RKiuajocc8AdV3M+nK5oRgKmUrYU2yXoAzqzcPCyB8vuyDPY7Ts/ciQw+k9XmM/hzVYQ5jG6p
/WCbYdPNIhqYDb8IOQRuBNxRBlpOOeOPFRrqIYUu8o6h8mdg84h+MEev7gPH+HJZqY3g91Qa5xXl
qZvJJENaVdpUtxtoFvnkvasApKX6uZ8WtsgOz93kqUjO/KelHSdqLQSUqOQWI0ejp0yZnWjj6GqF
KlJw0zRWy8kFUkOlhouSBTDIGSOeGXFyL7kD7L8DnPpYdTVwhIp73TaeMdARt7SCDrQNoHyaka7Q
RtyfwHJHB44/AJJFKlxL9gaHEZOCbYDYebG/vJvn18KpVLYWqytVN8amCiaZ+AGGgP2pGu4COrwq
mf5QqbFmt7FxZU69wK2cXw2nQjl7bSo66soSYzv1Cpj8UXOHgbTMBWgeuEFCzRtlPAgu67lttavl
5ayWhhoxAGJLwOzslrUje6x5cUF7qC+Huwbkl/8C4XHz/K9kcmaLh7CiLwVkotVJNezK7U3HBG8e
iF/csgdF2QzeSBQdYVcYgUDvj+hm2jw3qw/gLJk24LFrkcLwa6XbDZGe20pX/kx7gnBmTr3LSywy
Jc6jhpYayRrGyH1kHUN032loDB+WZy2csxu1lFGG0fNdXHWte1nu+SV1Yk18Q0Y7kirQFnXxZ+U4
mIoXIc6dI/+ykI0AA1KQDGQjyeb5UGNhzHMcVShlKz9Ze4Sxj9/I6FDGJnCM34EeeDPbxregFVxT
23b7KZd/kBvo8qVyC7naHci3QP6JOPFmOJbXcBS75EY5XNZzczFX4ri3T7oQiifrwLrF3DaKvWE+
VGEsWMxNs1wJYS+XldOplEwZihQ7luXSPWA7wdmrLtckBXmv1U0CZyPSiIthOi2c+krV0Z3W9043
6fZS/Cp1RWCE23fwSifOkaJGkYRt0CNxAiJaAoA20El5xB6QEqp2piBPLFpApvNqASU9z0g8wCgK
dC+M4/cqhLy5BLGWaPSCffZZCLNSi33JShJw/ABMHSLwXBSbNna4H+5iT3qc7+Wn7CX/Mj7NPzRB
f7ToqJ3VNuNOs5QWUafxlGJOIbYHcKb+Kp6CewNdXQ0IVSXADch48AnfzJvGgpe/gUDe0hR+0tzU
6z6vAzr5eWO36CkjTv+MKQk58YC+7NZflJvECwygTAuup61lZo1QJooN8vl8bzc0GpV7GSqbj9b4
oiei59+WYhgbUCjqMjJKkNxVlOqLNDcybgKq505apPayfGtCS+StNvUg6DAEnqR2Pt0bJ3UzakqB
k30ockwIYISmnGwGbKzvkBkYXLlzxCRYm8oBIwJlf5bn5hv4mylE42YsofNJ/dXmP3UiY6hMdJdu
qrYSwjktq1LVvu4t8Kb1ypza1MpKJ8KN8XzZAW86fLxH/laG81djp0ukLDQdT73Fn64Lt342buf7
7DeuALiSSJjM3nIma4FM8dURN6Zi0pICPHzqQ/4dEOr1MXOlx+Zq2S2NjRy6kyGLDog+UVC/uWsm
DhoaCTCrdnbWwqislQALanbdN9o2z0X40IomnzZ3bSWEU26KaB5WYQDbs4ChaU9yZil21ruXN02k
Cvv5aglnFIzaJlow0lg2kT9YiqOP5rFqMb16WdC2daB6x6YcWEWAC7KAH5IoWp6gbudrfuTorxWj
1Wvdv1Czil+i0sOWcWgyRmMQHaNRn38mB71FSy3PFb9J/SHpMX93r3e6k2tvAsVYYMFfNEjEyzjA
CsYmeQcVtZNWmSZaruUjy1bGRxMlSWOnurKQNnVzEdeyuLA4TaRMWeZh8UsJJOPhdxQg7IDU9oK5
FHS4uE3jh/G9eV27GfVRqBd4SbZHl1Tl9nBodcvUlxFDqNqLeZ3ZU+4B7bTJbxrqxrqgm2YzMPlU
FimWU9sclqpHu4tMEZgwLl9wbtY2A7bXj3QfChknt86bpuDuZGAwFEmdU2k1RohbKewo7hlk+xbN
keA5LpuKSAR3pJW4ygB90Mq+Rt4nq7Cn5PdlAVunmRCMqWPSFI3ePKBNZNEGEDCo2mTomAhLJ68e
SqkSnORNIbrCYDDQA32GbZRbIarkDRKWw7Tc5VP43BWDRyJD1DSxgeMA3JCVIHbCV76pz6yGDiYE
6U+z04HLZMDjt3WqO/0HiIeew+s2tpPQB1JVao/7en95LTfTGphyB1wnpoWRSeQCj3zoa2sZIR4c
EkcMXBv7xKf3Gstb5ofu1gD5a2SLevQ3Q8i1VO6EJ5a1mOEEqTUyOOG+cMsX5i7TBwyEAlJHcarH
aUIAKZxJYKeJP9trwdzZTrpoqRADzUB6uh26Yleg1I7/6USxwvC9XYynOTQJHWUQhZBbSZUPtA4M
eWiGcYbhYM5w1EWIqlWaASSiStrfSmpqv/oOwAmWJGevRWJMk+DmE0nloiJAYPTpMKKAMQGh1IqC
B03FKJPm0SB2skrUurJ1aEykiVnZFhryt9FAozYfcNH6uTo5U2PYfXCoA0EJfKO+SWUT/ymsbAtB
vMkummVVS6Jj3FzGQ07ZByDr0oG1nRxFIJGb3nktizNUUmGIaUmQChsdtbFVT8H7vvJwJP9llnFz
BVe6cfap6G04VxLkscZHxT0k7ih95KA0pKCc+C5zRK2qW7fdSkM+PUPnuQib1sL4Yhd5+oSJWqvS
UZhGN4NRPGcBEkOB3Ki2qg+imbGtm2ItmktmWDMiF82CspVqfenBdRwtr5fdG9se/rhjoh4D3gBM
gh/nJIxxOyfNwjisw8oOlfL7UpNDk7wDtuOqz9R7Dc7mssQNnRTghZiqin4CIFvxElWi5OiF1/1Z
Gu0K11+GIt5lERtNVBQtEejPQJkQ+A58kJlLZTYCgwXw1Zatq87ws/49e9TJ/OmH+i5Ndja6y2/Z
LY5iDvRN9T5F85yQo9WbiaRWOOFL7UW1m8iN4OLdlIDgWQNIBto++DZFmL9al4CxQ7UuBm3TclyI
e3n9NnrRAfIHe0CXG7pxz5qzaVKyHlbafDzh+hdAVtySo+oVT3Sngz2JcQhPRwMk4E7xON5Vb/8i
9byhpYo4DNh/BKaJyP301tfyVjLjGp9QXJtH66rEYBwjOlkwjFf6iSeuX2w4FrzhgDaos0EfgPuc
ChzJhI7x0mr8uUxtUzlU5VGrZpFlsvCRO29orwdlN3sCKXgBnUoJYhlkjZbRoNIFVIAP3npyUA+M
SRHELb4iSEVtKcWeWsCMoWi4V7mboADqSGwWUKoLlt3YG96Um36UiOCXth4kKkHtzmAQb5bx8fNV
jDZ39VwrE9QiO70BM81ylYKKHjAO4EfqnwoxfCi7lvl1RJ+uqmBiApA4vBcpiyItRgstPJ27+PAl
z4yPEhNCfv8kibNqm9IgRzVMgOEAZYHbNTMM2yVsEIKC6QoZy+Zu2LO6h/4bY2exK4Jo3bpUkVEw
VAbmIKPZntu2ucjnVseaYjmXECMgC5D/WzcGQcfhT7jJ2DmHO8Z6IjLBYAQnjpZd15oT6v8BuSqX
Z1UIArYVkSAjZCGbZOElfnbN5F1qzEWFBUxnm7F3RT6GxmLwt3TOfCVqqNxwHVg8wJWapqlZZ9g+
6ZIYyGRXiNiz1skG1TYN0UAyWxHO/HS8RFmZE2qhQHVqEKW1WEqRostwzoGVoqQO/BgqUodFk51M
E+KOsSfOJXFM49XxssoQOD7Rhz2EeymwK82bIk/9mPro/WZBP/yhAESlB5yIQISquIG9gxnklbLM
yaykx22d0KjE5o1O+j1QAD+OerLfmYD5x/EOwJGjoPhnoTH/D7wlJCOzhqQoJpL4RrYpLKLRyLHM
8jH69gHZ4gEmGJ6lPES5Xe1EjQgb7hIdMChiEw0TQmfZ83zOwyKlqIEYwWxPRusEpt8Labw27gBI
0aGThj4m4A6cridqx1JcWtAKHBvfm0Phg14tcLWdCWBwdZ89ix5Wm9azkse822r/8jocWzAJoASS
D/YcTFft2Dnj8AtN7Jfjhm1LMZCmR8jAXsucZm0RRFGhKx+Wchs8d24HKoa/KMub0cXw2i7yROjH
W3cPXNanUE49RVVBuKNAqPaEhNijYgNi/T68HjzFq5/EJZYPGPWzw7iSx539cSlBOFqjutO49YuE
C4j+HnzWRFIiny45phvsBy8P7LTCqVA7m/VvO5cXeiNqP1GZ8wdT3gM4WUVRi2Qg3Ymmt5EqIGaW
6L6Zqp9JBpIWQl4vy/wo1F7Sm3MDSjaOII2C3tl1gzIuvc9wA46HZifc0S0HrqMGY6kGxptV3ruC
ok2z8lxFJkCxR8utcFEA8UsBBo5LVEdv/H/3ttw6/bqJYW+CvxnI6+k5qXpNz2d2SQGFyyfKVaI1
wEx7uLyMZ/DruGwp0PtwNWF6m2EnnkpBUNu2JrgPcfpnwNMANaV24hdz196mR+piuHOPxKBnvsew
4PLdmu0it9Gvcy8sm2wENQAlV1BKQ4VaPsP4w6tW1toCq9y1HjJMPoug8DCS38uD6s5XuchotxJ5
DFCQJT/QkHfmzSVzIn3wIdDVfjYHikj+bdiDHXxXXBHYkuaAKX2np96/4CvYMKkT2ZyTMGmSoMIG
ZT/ox7IjwUUygJjZVluPNSfhITh4okBkw6BOhHKeotJJISNQgNAQ8yp4TLTLj2TYXzaorWAR5V4G
hImEz3lFJUN/oSoHkMKmoUIDxK/pLoxcBlsi7+F86h9/IpDllVBgxsg6b8ExkL6NdMBaNi56OZ3W
iUePdZcxGtQq9USGurV1kMLqRQSjDjyIftgmalgn/0fadS3JjSvZL2IECRI0r3Rl2lYbqaUXhlqG
FvT+6/dAd3dUjWIUVnNnYp40oSwQiUQi8+Q5Osw1zuJZ9uR3cSpDU24kdDiKoBVHboqLX+zl9SCo
YpqKBlgDDW08ul2AnV1dX92ZqkFU/4uq4wdzQgC340QZIXO1hGb7VCqrm66PBR5OtPuej8bu+n5t
fr+zpQlxm2jxGFegEAvHsXGT4dMskw7auoE/rEao0I9NHVekwWr4NFHxqPudAVIoiLoCaqg3ruLL
XFC2JL6bZxmNRvTawHgc7j+QgER55eqr5KNtHd1zfxDKms6gTzoYa/DR+rd+eLTBhw01Qck1vpVK
fPhwwo0TZxEU3vhFx1ktaeXyw5Q0RySfhseftFB7q4GdjAFDCDIGpWEVk92Slcp2T2RoTvRRI4OC
pRYHkHCrd5nPMEoJKBOnGKghHiO7CLZ3z7YcZNrgghdf0+BWRjVVgUOWk+aqAFRE2ut1l9/IePFd
/7EgFuF6k452tsBCupauU56S6Tt0GZU8d6/b2VwJwRgqZrBQPxXf6WNK6yZRYadOUYrrmsemm56u
m9h6OqN0AyiPgUEeJA6Cj/TZiFE5xxpCrRjdPJtvxyrfZZ0ZQuIhHKr0oCfktBpHK1Y+qTOTeMfm
OfhjXSSSVZLMwZeMUUltkmBuK9/QxxOgby/XVykzIyRF0KbrEruFGXTwbxdMBq41O86klSRfm/t1
thohC9BACE+r0RnCseu9sQKLmAyOvFV6Pt8ucTa5wVt5iCyYIMx+TrtxnxnTUVfHAx1fE+tYZLlf
ApfM1jF3mVO7EC3Y1zngpgM4LZsV9JKav6qG5GW2vXAkIyq6mCjzCAGzrbrMjpx0xSwLOF6WbFJ3
mOFXJI2nzV1ExYpXyYCKERODjnTMGgoLB7t7A7FNGDmOZ/azZLptqyOL9PmPGWEXAZWqadbADHWN
BNJFXMqn8uCbfVCarhkmR9zdsqClcxcUnj9cEITyvh2SWLEW0TnUieKGjeHiOEFW3Bqxc2jK2nXq
/i6Ls9iF8IVP9MlVSmAhjIcIxSdFB/8juu8TWQ7RCOSm89Sxr3l+QqYTlu3PTMW8gdoHumXsYx3P
nOXL4rzmpPcxIwh20eZWc2RjTRub9GEdwtfLI6NitK7VEIyUIEvVyLLLFYPgUxbK4fqp3vA6iJcQ
h6sGUWRwQuiqx3hxEg79HbSvRdm5tiFBd26txQCbsAGgBrrGItDSnBUo+/HUV23Sh7yGYAIl0U+H
2ZK4sfHehorTHztCNjAnrU2WGu9tZY2c+8kyAamIZxe0u69G59wn5qTelLVslHnL0S2gtTVwTtiA
MInLs9CLK0nf98jseaJd+HZ2D47F6DkC4uDIhSFUCK1ZkvPFY4Ho6Bixg1FUg1GEFmKxMXTT5KDT
GOq9nYdqbw9+MWNaK1f7Mcyy6UdEukSCB97aSPA4mMDFotZ3MQC0xMwx85apYZ/msTuV3SlWosco
dz79vUdi/AztRQ2Ykou6LaA9UZbhk4ZprbhM9x3Ma1+3sL2SPxb4mThLTSF/qldxovdhnn4ui5dF
OS3Ry78wwSvbYERA7iFmBG2cFcxOShWAcNNn2SeFrV4q04/dcvnf5fP/GBEv/hy6dN3AECZIgXrz
onn6+gyshGdlgBRH36D57v9XqxJ55BnLBxTxlDUEuSDw9Aa7mcoJFHqpxNW2gtL5woT4V7G4c1iu
9eFAnXcQ1/+oUipZClE3ElCLd7dBDoB/NJG5ooso7TIjVsPI7GLwMyVIEZds/F7ZVZH5JM5b6HVG
pHotaOw81w0t/antipNjjBBgKkzIRRaVegDsH8WhqawDYpSav+RdvYurCXLjTjQd7THDTFXh2A/W
0pUP0zzqoem0xI+VIseEdKv6KslGNAW66EdLiPa2Llr/qxorKDw1LDMPFPDIUwk8xTcFXALuNK6t
P2lqHKJ87XyqCFPcxhkho1uvE+R72+Zbq5fZJwaxuUe1HoZ9oqnlL21aLF4tHzO3zm3wZNgFqDOG
irhDRU2XTRhzd5Dv7POiBXpqbZS9NhrNkzlqLypnvIupWfpQh19Bstevq9upJbnJlhpEK0sGkBVm
V8J16HOfoTn3lY9hBotlrzcq1UtPyaYxwJC746tMmb1eAUFI0TrtbUa09cbQV4DETMu5KdVCP1Qm
yaFZ0a9vVB/qm6qPGz9KEwyGWupnUlqjV61qus8Xq8P3JEDqpxlqAENue+tYWm7BBT4se1z8co5j
d+5Bmleiuu7VGmoTJKlrXzWL9TSr4Imb8rj8tSLrCuaqnJ6jiDGwUqjqd6OuGzC6gVyBuYneZPvE
sVgwWTWmE+Jo8puoQhXQ7IZvhkaVQGnMdT8bFHVQsN6a3kjL97omx8rKNUA+zczTKkN/Sh2i+GmB
30u60b5pHb0Pxj4G+Nms0iBuZ8NdQNuyt3UWu32yWLtRm9X7aUpQoa/06BWcAvQVxPuDT82i8UvQ
Fe/60WjfzaGq7uGkHQ2KFs8Mx5gNlJgauu/QA7g17HK4V2bIPfcAXfjGjLRWz4d613REd2ndl8ei
q/OHnkbV7Ol53LuGugBWxlj8nc3Kt6ZNWzdS6tktK7Bmg+Apdhe7JMA5V1yToKqOA8Sjd9Vq1Dtn
UNAVbSfyeexSY98s+F+0IZtTN02jzB1rbd7NTmsj81r6/L4HGhJPdxN9OaccD9W4qpFrTebwbM6q
eU9SJd33trKUIOrs49shZfSIz2l7FZ4jLpKbHDnzHHn1XCmfFotpFibOnV96uTBPVUjuDw5I4evY
YDto/OU7INTAP2vg+TwtY/vLarUxjKapkLzLtl7t4ITFvCyGucC5LarDDf0wYzRvRRqHAirx8Jbh
qONmZ/tUfcH0E8gBZZUCnq6JicG5SaHMMzXELKPC6cMmSbzBSJ5WaoBMasi/K+nwgor9zTyXgQ3F
4Os3g3StwuvFUvLJXgAwCJHv3Q7m6LXdW9WOX7W5hLhXfmB5E4JOyyvmLxAmODW66tJUUqvZutdB
zATpHZDBovAp1HITIzK4Sl4fOv2OTvluMn5CiFuy0q276dwI//Oz5GHpmtTEMHkfTlX9ijx9X7Yy
GQ7ZOvifn5lw6GJGALJpYc3UgIHUJZ0bl8lA29tWULLlIEQLtZiPVvQsAstiWY5hbe7J8tJXj9Yk
yf230tTzK1bwRq2dqmiIcY8bA3lKiuylXdebdq2QEwOWVCpP151wa0UA//4+a8ACiyM6YKCH4tJo
9WHmvOsd8ezyuyWDVG8eMA00CbiPMEcgvpfsodXnEUhX7M2XNI9ce629dnwdsockekw76s6jBFzP
P9LFkf5jkQrYep0NNEqzVg2HZa+vY9CYT9P0E2AeSVa87dj/rIwK/qDkCbBUFHbqpLwbJtWb60ji
D5smQK0JMWYTkCfxsVQ5CZ4XM0ygnBnMc3yyplKG3N/coDMbwjvQRLJCMoyhhV2ePWgTDcaE4U2o
341z9twajUcmchOzwr/ue5tmHd4vRP0BRAnCmVUsczAZ67VwUE+4i/yJdHsLeE0oTyp1F3TJ17IY
JTY3PAN0JJjlR6OO4hjz33QWJ+LBsRNqWpibWTBUkjiY4Sds3+Tp64jJCYl7bBlDZQVSbihxAhgh
BNemg5LZrA4wpg1oGqTju5EPjquAVm7i9JLXP+fGUUbzigDlblMDaqSCM06tA1bnxNSwi1HhKoaN
hi+sMXV6/ltDqLQApIb7AhUjxI6P37CLFvSucgyUkx7NJGNfFZj5lKl+XK4GOBL4O6d7hI+INei6
JXFac5qa1HmOVpTuTeLq5fv1lVx64EcjguP3I94IaPoBGFOXv5TI0lzdzr9EfRZAvMmP1BiUGfU4
YyhT5vuy5Qnf0EpVolQoJOFJsh/Tz6m5M3VJ5Ng0QTlfFgEF9YWqo7NoZWQzvDGq6hGXvGs4x1iT
TZbKjPDwdXaeWG60LeM6jVnO+ZQfosiPhkji2ZePdmzT2Ur4jzgzosWW1kx1YQBbPVceyZDPqszy
pq61/b7TfjZ6s3jRKGPOujy+H83yPz8zG+XGMuacb2yAIKIGxYq2CIcUIN1M1jfd4L39aEpIBeOK
KVoyAXvPkZirX/r0zXnovnVP1ju00X7mt+0nq3Aj5lXPyqNMVU+2h8IpsJcmdlICnCRt26OdzF/S
EdDWJAuvHzaZGcHlFSde1HyBGbV9ctabwSncbvzrKsj5d0SM/7hlJQOXs6Viy1CA/Dm09HWp/76F
isMEIB3KICqvmAthNm+iGE9hAF3U6NGOf+ntd1JITu7Gy4AfWBvNNw71v7ilbIXYJciWoXPzTI7x
vttFvhUod9aOI4T+H8DcyyTjgz2xsZhCUWmsUoh7ZrfmiU/XF34cpHdRWBeu6mdB9irDkGzAOz6a
FD4j5mXX3sxmE831IVADK0xP0W11G7nEbe+S1+uut2UNsEeojmu4xZ0LsEVVDAWoigwa5p/qQ//Q
7JjXu4MPzm+oWLmy6aGNQQPcwyjTANZhEoBYBFefyEzbQQVVehdEO3NXVHjFzgcFTKjES/cs4Ho4
vWtaB/tBxUhRsOztJ5mqxcaenv8GkeRqdbqqrUoH6BUdVOrNl9GQEbz8Lpl/TLNR00YuAMlUDrQS
dYMVswGLZoEHLI9aiovpYMzf19jJxNfvy1/0hDYQ2EqgK+dFwRjaXox32efrW7u1zPPfIFxA69wg
qEQtCRuUV2NDOcxGLAkqG/fAh2UK149iZnlZNAoKHjZAM9H33vxCSeebsrGojQD5wY5w36TpCFo3
Cjv2kD60KyYwIUPbrzI08Eb/hW8bphlUzIXwMf+PQTI16mS0clBAgCo7jG9QjjQOvTtj7IVAhseL
fe3L+OX6Lm0tDdk2D5yQKbhggpjrqbYaE8zqdjM9q0l0387kpZ+Lw3UzWzt1boZ8XBlx4iEl0DQN
SYzxUlbC+VpvKIyAVJLO81aIJhaemGDrxizDxeOlypOcxZCUwixDfQDAZRdRD3h5l4+GjK/FT5la
zOYXxBuNP5aA5BQLNUVXslkdYa9vaIbznD4YlRNqSi6T3eS7Lx5qvDYNjSuSAaYqBOaiBZEnnSzI
E+UzeIYhgqk06lfU83fTXD/0MdjIVpTEY7CDXd+8rRVy8gQbZAM6we3wcfMS1MIgv8aPGXFSdLFw
9yRr/onU9su/MWTiLa3qFpq4wrOszIqeLGNPQpVlbsVA1FB+YsW/8HjUMAHuA4ARPU4hozNGlmj6
gv2KWZCjgJfd9jKy8o20GAOHf0wIeRvwEAOZG20CHGis3NTqdqiL+8bg+NM8YMAf7XZ9Dq5/u61w
e26Te89ZTtwPyqysw0DCekp3Q1yM94vJZOWbyxoYUBYoywP9iRzr4iVrksjMywYaPk4es/c4bYvH
PHeSYweSnjC3jdzvstyW9Ie33A+TPJgOBDQbs3LCymI7U+1EN8ZQ6XbMrjAJi/l7S3KVSIyIiRYK
8ojt0H8N2yIZgrpQpjagCRakdiALliTcm4EeTAkoG0HRDf8KPqgoaYdZxFoL++/sE1eX7u7S1+wz
GiahsqtC8i67WjaXd2ZQ8MiKgeHfQaEKzL/rrmumEDH/2JrEv+6EW2H+fF3CVpV2WnR5o0JOGm1C
zAQs3yBj8M2c01cQ6s+Sx6dkTaKSdDy1s6qN2LIo7m5YP30d5niXskg2DSVZlFiJzaOJGU1nj+FM
bgt18SCu6qTMnwpJ9JPZEe5IA1M6K2YMx3Bdek8Dw0pm3THLDhTjdH2XtkLF2S4ZQpiFbqFhg+VE
C6GV1LWhCQJdF83jZN79d3b47zgLSSrpMOyb0ykszfKXWQ9hMS6yCoRsLdxJzmxgnrGNUgwchHMx
hrEymS4mUGWetrkzJoIPf/WpeDd8NAKkCBmmMp5C3Tyk9a85QbdunV19HIJ/8cXODAlfbGWz3ZcK
QXZeaYObxvFpKcD3/9dGdCR6mDkD1AeLEYJPpE0jzQm0xWJbv6+V4WFZZDT+G/cETBiYqLGgZngB
R2gw2IyyOaZaFkgoVvfp9EAbxTMmxdMNyWo2osAHU3zvzhwgG0rcVtBADmPAYjPr25rUN60pGWve
XA9geJRPk0KZQPCypMyyJYVYJPqu7N00zHeIwQB0PtZeFWlPBSn+HuhrwduAnOTIEUjOCAZtGiUA
NEI3LAInIoSjCJpnf+8F5xaE7+boaqk0LCKhNlg+dIH8DMMH101sbc25CcHR0r6bx1jDc6Ye1Fc2
rvdjFs1unckSY5kd4XJD670nmFBDDKg14DNYtcc40EOv5Z+ur2cjDHzYFOF2M42yiKJ0gHaipU5v
QCKYHjFb5qNNU7tcN0YCb+V/n5Dwn9sTc5KuWeqY9OsUDkXi1vSrYVGv6lGIcbysmW8jyLBNVMb7
u/kxLf4WRNgHNE54ZVTdVJZERdAGliQjDujzKm/I3q5/yY2ojfzmjxHhqsujhmmjAnW3tY1Al1zv
u7qXfLyN2VAcoTMbQtA21KYgca9DGsqrPk1B10FXJw5osB4nv/Kbl9hrdzLEguzjCfHbbMtoVsZY
DzUbmXiuJp9rxQqY0SqSo7XpGqjrIDKAOhLo549Rz6zsYVUqCBxTpzklxH41nQHyUEP7gxbtHdGh
JVJihL8rpVQnm1t3ZlmIG0OuVkuhgqKZT3+xIA6A7WpvgGM6mCFnZE7fV0nw3d7JM5NCHHFaZiZT
imbQGJq7evTKcHXzn1ZgPmOeKWTfc7CLqzItqM2tPDMqBBXAcpwxMmB0zr45neJV7FUho3f9HGw9
BNCuw+w3JOAM3C3CaWv1BEAPTkTfv3W/+ExvHMTA9fhtgNFslyWudZAxbm1FMULQiwRbG5TFxKnT
ygFQjlSVHir0vWWvNvmRds99/3R9ZVsOemZFZGHWmyGaKgM9hbagd3GeHfE13dZ8SI0fo2oBIJX9
KiIZ1Hxjvgk13T9r+z3bcpYMpG2ld0uKz9kFnL2sfKgAVfMx76bXnhWAN9ztvfKkHLrCB/ivg26b
DLa/lSmc/wIhsrG0TlI64xfQ6mVpwLm1roFCaxcc2zeGI+OAlOylWHsCoFNd1ArW1CPxOoDs3OyB
3cW7KaR3LWZcbZSw1RullLzIZZsrhLkkZpHZJDCbHdI9nq67/3B9yR6tW803HTyaGC2HHLaBHvrH
KFel0aDXPUjpJm/060N0HE6K6q77ZXLXnbOrfDDh2Tc4JeDIReiRtUK2Qt25eSEEWMa4FIwp0Gcc
2N0EFAZGJ6TxlF9D4iV/boR/6zOXzaw1gww5GozmSQtXX4WykRZwgh4+zGhVnhpBNlFye+j8l18Y
xYQB5KCAuQDS/6NRYNKX1EBvNoyqX2OmH3uIiq81AVaWulD7DlLkhekEKDB6x6n91M+KqzIDtGPv
Qzu6iflWmJi0BLuDXdRePX7R1H3SNo+putcSzM8DWDmqtTsnkZs6DzXI7dXyyzo90uJ5TAqvaOz3
FvVfLXma2AR548S/Hnw2jwXGX7i2B4KceDtWeTcvSovgk2vzobK7d11lXtp1u7otJaa2rglyZkq4
Dqs87mYQmYMHCJhVz+iqY1rQ+zVp4uC/W5NwFmxLSycyQGNDmR91uh5ro8TVZN90VSK7lDa942xN
gt8b6ZIP+oxebXKwd8sn3hUzJhfQ2vj1O5eEBgUs0OTv1ksp7T5uHTk0IjDNxTm40AT56JjAlRjl
PDcQkOqKOwjO3qXlv2i/gWyFv+LRCMRghpAXdlPcK5YCMfvUZF4ZMVdHHnp9r36XnsTzBXkMNB+A
97EuSpbU6TOLzKUeDrlV7FV1AFUN7Rk7EacDex9GO3/qHTAskQ3bqj6atzZrht1g2CtYpTKjCkwT
vB/Qm1IZak4RS4LenCffZJHur8taBZSl0Mke7RKsRspilL4NbXXVtZLCCauVNC8JJk9QezbJW9o6
T5Cdt90pgkyLWzNWaJ6W9onfqqlxmNRu2NdWwQ6qHfdPRWaoYdNb2i1Vmwq92KkHp8iCXJZKotDm
XlsYMf1NaQSh5497PaeDBvGuRA+jiIbQFvZGRZEcGv5XXOwDCOVAgAYAFkrWH020Fb7v3GEfmG5/
ttryli3LWzz+i9o7PAp9Vt4jwRS34FItOnrg8oI+bAQOvrpNgZ10JG2tzdTGAOAKHFDoH2A5H5cC
KRaVoNsJAMWzDVI8FtDP8ankRJuIyw/OMdvbn+OHZt+D1a3cdZLX1NZeGQYqgQB/QyhbvDAg/QhI
BBd/GqbKHeNTPvy8fmS214d5LAyzosl0Me6Yj1Fv9RF0aPldvwT5PoYIWvTW7RSQdU9+Er/0Htlj
Bg2h59n6JidS3PAVg0J0Epk45eRFwibmjT2CSghRz6A33Ui9eXivWtm01sbNBCOYOOe+wlF0H3ex
ayGoY7YY7KMqdEkz22/5fJ36PC6y5Gl7OX8sCYnoqCq94ii4A00TvNLTSekRv83d9V3bSAQ/LEf4
ZmWO6ZHfWf7cofqivWTtg2KdOjIiMrVevOr+NAyS5HNrYVCWIRZXPdcuWHPUJaWdHgE9tyT1gZTP
c+p4SCEl9/qGw+Nt9I8V8f1C07aJao77AsTRnbQf+sS8699OZkFwhSwuYjLnuRGCZcSfgXet0r8f
cbM+LELwgWZYhqSt8KlIe18Yg2ej/F47T9fXsZEtGCZI73CV2hhZJXy/zhJYLSlBDEXxUF6QyqIe
Wr0wWh4zJfazlgYZxYtkAJPAdaObToBLCwhejKRcSNEiVLXLDE2XMGe/2uS+yjrPlDEn8YgqXB6I
eCiTQ/VOR54gRNwV3OILIKhA08b1TV+Ubqv9Gppvif1cUPp2fT1bcQG9fT61jGr2Bek3JCX+1xkM
6HKuVH8gk31rjalXLpKLZKvkYNi8j2rCGiaZhf1aNSdqa06rZezG28RrH9QEfM2p1weqD+b+vg4V
X9Zy2KAXRxak85FmDaiMCzHNssXQkjpwoycOo8Qg7JuJ4aHoUX1gh+wpA1oZvJayB9wGA9RHs/wM
nvlmt47EYRHnLdvxLis5OiA6GXaV6UE/wPA5ZZv9DqqVvgG1uawUsOGjoLmCb+JWQylSrKQqzhxn
GcZfwjT74USPRvNZSYPrbrO1mZxKC9ByXCa8GPhxgXOVWykydXAQHMix+JGDCJU+WXf5QfOgX7CL
H6rP1y1uHIoPBoW3QcbmsaUaVCea9C1KHdcekH5E353xidayEpzMlvg0bpOuKhnAj0n6NWqsoDb9
pXhaq9JXtN31ZW1cZByByPUg+YtYzOBm0jVAFUN4sjj0h/9TyS2Oskt5I+YDIITmG2iOwaYsTgKs
TFXUzoKZeOh9MkLsgUgSta2T9sGEEPP1LrcwvgoTkxffq8wvHlmAwvfRwQEvVpdBDQ20Z7Ev6xvI
liakAik42dvKiWmot4mfGo1vytiLNvfo7OMJh7llkULBVMLFQbNHgPP3Q8ge+50MI7rldSC5JuhN
80eDmGjTuAWZfUTxAa3Fp1kR0rk5quWr49z2rfHzut9txH2MoaBgiPcD1xwRgnFb9DUqJTMNq0Tb
LbU1uWaE5j/Yutyur/+Nk58Z4z/mLBrWQ+L0YN1YQ03VvMmaMTDcoHwPNjCgkkAf4i+Tfa87sn3b
9Iwzs/yDn5nVADnpwWxFwbVAsL48fxwwpuJf/5AbWciHDynEpVQ1prGCcm2YaeQRPBav+Uif1DZu
3XrOG9eOs9OAYlV43erW0sAvSPHAw016QRo+Ys4X8B5Qo89p8o5hXFoM79ctbDn9mQUxDx0srWVV
mUOGbKqClYBLx3JcU+t2qvarGTF9E786yvfrNrcaLhSLATgJdByX7e54qPtUbXGr6A/RLnlTgJL+
yafavZYCm53/aMKsxqvdk97XPEgIKdcHw4KHspGVNlCh9HdzKXnDnPgD2megh1xB3Fzv5IS/W+fv
fKWCb5Ztq7MoxxXTOm75Hfq81X2CWUFURlzISkz+b7rhrHPJftrLIubm1gJEhyKlAZU58c5hSdGn
eI6aodVObj8lyEJ0d7YxPqMvrroMkOCGDPcgS0s2bwikYf/YFeJokqtZ1cX4yMYufyp1V6tBsA/6
PHfy0x+YbX+tX8EVJWc13/zWZ3aFWKckdqNbkwaBqEZzM8xKru03sAAAtSV5HGyeyjNDghe15moz
szLB0q5hdHoG/VQpybtkSxHcBhADEic9PmE86+6CY2g6YMtrnqme/Yu4dr5ZQlyDFkfuDHigQE5s
BhjkV7O8qOQWnBY7J7lNVtm76nc8uTiBQDqhnow56oupVqWYYjDwdDSM7uwjtslvbzjLfSEVctnc
pDNDwsL60lDboob3N20cdubyPFvlJ0kc47nOtcXwE3h287AlISxakazyXrXyufupYLikOth7cpM/
yHK7zeP8Z0G/C1xnxhbaJBFVoxVdavsIxO9e3yX7fwUx4CQ8/7dB4quiAkKtnBJ8t4hGngpMmkKr
+2iMDte/Hffgi0+HYiMFPQAnsBPSuQyV2dxZcIaM+tNgPirTs5bcMh1SBGAluW7qovSHGRUN1TAA
pkGyBjomwVZVOE41zXzI6VC+FI+anwZ4oTW75r5/WG/qG3ZI9ixEm69Qg/rOOlR/mzPzH4C1Wnin
ISpelJTyyaKj7uAH2F/XUHmbdhCE/wGE9hSqvv6q7i2/vG1BsCdZ+MXrTbArXu61Bi0olmFMxzxN
ge43u6TydTtMvTHg8uXI0ro66L9c/9ziwfttFB1HLv2JN7kILaMTKTBnAtis3SHkO2D2SiQlBpkF
If42imOkFiThQsN5LsafZJGca9nfL0RfojutM2RoUfZxcoN56G85G05//5Gg5gAqOVRK4BiCiXWe
wGujUhP8xjflNIQxBHauW7hIsvg+OMj9+fw5xrRE8oVqmAyQjxEc5NcxdY1PHKwAfORdfMdv4vUb
kqyT7PV+URARjIr8C8ngrEWZ4g6evOjESc4Lrq3gp3eFn/k0AIJyH31mD2nYSM7Y1p7xNwB40ChB
3Vv4oDPBIOM4LZjKoY079M+2TG/8d+A7j1i/l3ZmQbhQtMaurTLB96Su6nUmpMHqsNn1N/hvn3tg
ifIsD5ysu3nX3imPzmGWqUf8rnRe+wXCdTMtGRfbwcftAgU6kT2OdXTiM0iFP7/HOwgn4QODNcYt
gPRXQZkDbcGg2MnkFwhf6ZXfId5E8RTXUargiuBDjkbQ7EYfLJIeV6TKwsjvXucb58nyuAYQZjrx
QfSjFjC/9kAwqbqy2t/mzjuQBOJw1ksyidUGGxFnbQn1HCKKSe2qkBS/fpbEy+r31mP+CsNR4H5B
+ePjPQ9iZiMqFiy4BP5zdarAAKdxnnssu9UzyaDI9nL+2OJ/fnbN28XE8oTbakHgnlSKp1qSmsDv
n3uxf2fLERJldZ0T1owwoT8PQQOafuxZmO4w9oJ6dxj75On65xMzF3w+NNyA0zbwAXE6Bb+drbqh
jQp7K13cqvpGu9FlRVAVn2KsUdfvk/jtusWt4HduUoxDXVrqXdvDJHdMXppdb7hzOl4Xmm7kTohA
MvXkzVVCZZWDiaCBIs7EVmvap4CcmuGAlpuuZ+HQ156uqB7JU+iTB9R4aFVZgWDriscNBLpQTs2H
C0Po8pQZBZGrueKu8qdgWblQb3qMDdf0Bx8TxqXpO3lQNK7sKb292j92yUc3XdNkMK0O0TA7cMWX
ca/toOW0lwFeN07Dh+UJJ49GxmAB74osHkrKy6fVlj1IuK8LZ+GDAeG4dSkdIxBZqEBJfDH19GDl
cdA7v667o2wVwoFrJ0VraGqa4RyZrrXsNWXxrlvYdHgIA8LteI/7goO8U3KjW43fJRV2T3JXu1kU
qAo739ht+TQ+5X5ySl7jv4by8KOtgeQUNEWoOqOh+dENVFrWa7finFm0DKa+/2YMaHTU/QvA434V
FackTQ/zPN1MxrqzyubUTZDUVCBJOpUNNCQYtBJJxCAqTdTvw2Lsr3+WrQ+Pw4hWFEEr7yLzh4uO
ih3DS5sZkN7xRIrX6wa23OfcgOA+a6eiCckvH5YfhywFGeBhGSXeY2646LkNwXuIhqu2HPF6oIV9
1w9vcc+8tenuBimkfeOe47Hrn8/Ff8nZ3VN3RqnQDJ+rDQfI9CquEej7OHCC1Eu+gRHHAw4ytA5S
SWJOziEewnO7QvKWEaOIbIIVqsd0Xz9wigTO+DfeyWAmW09BJEiYekCuiCq0OJxbNENeRyqOCfge
98tderJit7gxHmuAdzkDRQIO4sgjd8Xrso8CaWmMh6uLhWJmCecTtDwX7bRpXPpxxq8Lo6/2br3l
AwO5Nx7JGz7trtzJ7G16zpk5IWVN9HbsipknjBABmbvObZJTDNq1KJOB3i6Kfr8DwZkp4Y7vFqr1
1YItnLweI7SP83MZYhoiduld8om9QMz2iEEPdS+rimwewD92RbEHamaDafAmKFtt16B010Uo96Qy
xOd2fD2zIwQ6faFZDTpZhHCwWXAAEZ41D8xbHkeAviO3PA6fZVfsBTxZ+KamcMeWbAJLt8Iz2+ee
uBDXhDSk5nfIZciX9QRu6c6t9/oRx2ZvHdL365FtI8lHEvOPq5rCzZtHNpcKRGRPqQqY3wtc2lXU
Y1ECX5isrmLKBsZ+P9GuHA5TiKUtK6t+4JkvT2WsQ48yF5//aPdclyu+mz01LIIkSGScO3zrrtkV
4iswvNCvX/CZuZSSdls89Ht2MEPy/0Dvyz6qEGAxiWSVEUYMQorHKp+Kc/yobjgRLEal8b5JvdjR
oXBEFVOWIGxehWf7KcRYM6O1bmgoaoCK5lf/wkPP8mU+VujkV37rLZ9NSda/dTJBEgeiDMzyYyBO
PDEt6g9gS4KuhwmyBeTAi3oDLmLZumRmhEPiNDpILHlINXb9oXzIHmboJoDTBJeYx2WwHH/wpsr/
+8NxvjbhcJTAv9QroBnoBhp3RJv8cYqeZmifFUYaplG+r2IZYGzzeJzbFI5HX4w0ZTzj7t+yF3ZP
w/VQhPZjtDcP4zF+qV6Sm+qhe1cl2yi1KxyPutfLKOVPKbKzUW0A13L5kIS9q+84BgS6IGFyUxzj
UAmvf+ML6iYe/s4XLBwWEEnTzOr5uTyqnoGprBmqsfpO2Rk3sRxBtBUFzq0J50PJCruxV1hLDkig
g/hIDtbOAI2RHDa0dS2fmxKuZbpYfdZx0i0ICJzG7kbXIGVsP0XL2rnXv+Hm4QB0hwD1BS7KC/hO
YqjxyPeuzZ5q6zSOT0QmWbFVTSD4+/+xIaxGsyja7y380r7D9NxL56HQd09PXP7O3Keh9FbkZ0sM
1+f2hEyDVkOTZj3sgS9ml/4Pad+1JDeubPtFiKA3r7Rl2qsltfTCkBsS9N59/VnouWfEQvEWQjoP
e2ZiP3QWwEQikblyrfOAkTbzpTxUxyrof9lPohxq9+bf2OMzjLFqBqVuYK/4lDxBMzxIg/awHqAE
wxqaYFF4to8iwv29e2Jrk4udtZZ3lj7iu43Q9Svls2ZCiayAsJTuT3VYjCIG0au23PtZ+/0R+VRD
A3Zw7VLmKBF1K/JBxYhN1YXaclR0vNCsL9MMKbxBFLz3Dh2g6+jKAPgN5DcXW+w1ggJnO8pBcjf4
PcYTzYf80+q3LmTBBLb27r+tKS6aNP0ESTdrkYI0yg/1ZEHjuDQbrROY2Q2XWztcHNFSYynUdDRx
H4F0zk8eV+NETEea3OJXdMcK4OlzmvnS6rXjUf15+7zvpuG4xoH/RskffTV2eDYvuLhq6bxIg4SY
yRRWJnoY9YNm+11o+z1mPq0ozJqDhoMaig7mXqzZmubuJ9UawE3VoStDOs2Pm6Zx+gIU/WYseg/v
XgxbS5zXaKldJj1iJzj9IPC2fGxCVEmPyYMSgDSDHIXq5XvxemuPcx09L3oobGBTtRBiFAkEEwp3
/NC4iad51XGUj5LiAQfkUiHEc9dpN5+Tc6ZYzfI4qhYQJUe5R8kLrUT+yv4CH00xHgy0O07/tXpr
gbqLXqrgHKDrIdVXN5unILW+amX6jNtXcDj2wtrWGJerpZZSjdlko5LRl+cImrFOrbSPLY1aB7ic
8wJK3EkxRJcgX6qE0qahQwAIqiZAHGD84vJMNA1kc6Sqs1A/QYOAlmcFKmaQAfFty/SKJQ/yvLkb
JUFDij8O71aRwOgYngcMmq+MrXPUV3oxWIFtgfi80t26eBroq+C88w7CW+F2dC3iUZbBbBUMbvFJ
Dug5/hqHQzC8a1O3TJ1a8Amv5Pt4i1yESXqpnqCUYgXLKQpZTvaj95VAgfuLar/7O6ijVIPB9Wu2
aaDiesUc8N3AvpvF1Ku02FHWVbAg/gD8u57/rFzpAi2dvIIu2wqk+N6qvtma7FnjYYSGZZppnuBz
8YUu3hh3rzdGadToklj/77FCQ/OZsRpMjghyIFoV5xem3UUTMWb4RW3PTiuZ91YLztMceoer9aIT
kbdfxWR+ZZxbgJptXosS28jGq9isOHskYHAmlP3qg6joI1odOxWbW26yaCoTpMwB1V5l8gPj4sFi
ncz0TU6j/+sn4y6bgfTJmvSjFUCj9wNYod3aMH9qNR5dReGh5QXNRWJ7VbfclTYNb/vL7uk2QWbM
JlUB6eY2ta7XSseAE4shplNLz7gMRMtjjrCN/+/fbWOC28pkmu20Shf23SafPbJSD2rLx+qIcv5Z
5JVXPXRmzQAtFLq1mBzSbPZhNx/OKLJ4UNlm9m+Lmz7ZwXDf3Bf3xpf1MPyKPA3oz+VOu5szrz4l
fncWPmb3Ysr2B3CPFUVNCDUb5jmgbCFOlPk0dtKA+AXUyZPDHE7EE6dGe98RWDcFiS7UVq7mxVPZ
XkHohE2Wq9GNu0e1FkESr2qF7zu7McHlKE2zaDVknCz05OujGayH/DjfAeTk0o9rmN1BBt0rguap
eowD0abu3a/b1XEf1W6lpqTMS9Mj0Pnn/sDYGtrQPN4+DFdvFH6J3LdbS6sBchBLXPQoAGZGUu51
qCSOJ2I8m1LslVPmxMK50b1Ys10dlz3k5pRCsRBW32EfGJg6Sq2TPAElzd4rhavixZIGxhNjlbYb
Vz9hwtTTQ8Cfvg8H0DsLris+hfp3EywoetsoqV013BRk+JgOw2av+fQ4l8OhgrBsm5BfUtUGtam8
mJUqiEK7sR3AGkD1oNYLs9wWSGlX2KDEx6kN1oA9avrz/Nx5rN8b+SLN1auO9vsKf1vjL2TdjEiO
wiFzJ+OUuPbnBO9t+Zk+KU4WlB8jX9S72D2dBlO2s2wGluKirJGbGXJEBCU1/ToRnBhhGeaq7fS+
Jkxoyzrm/a4VOhQ8yrRoWrGDKG23T8XLeqT+/Nl4Kg/9PxTtAxCBtwGkVzz6mRxFL7PdnA1Kcv+Z
57KBQrYiqbfhNAnVnLUnKOEpg0tziLtN5CDJ4DyB3ooZKX7Vrk6iDIJceDdCbOxzOzzIcztEK3YY
r1Z/KIEHXw9yMfvj/BngwLGEEN78IogWu5HeQpMNiB2UEd/f6ZurZjCibl2qCef2cfIr+VgHVYjV
1wfjQ/xEexT4W4z21KXgfO6aZWdEBzYCvJBchqdUbQoVAix1taBWB0inXnwfou+Cxe1GgY0V7oNm
xtSUqsxC4WkJxyBXHIwT+QpaUigNJQnQH7NbZ8fhaJwZulRgfSckAlGIsQLQr2Nv+SHzYp3VFkKB
VmB8Te3QBFMLuJCKEz0VbnuY3kbjrP8D4ORn8yjCel3VN3CQAKGFODlImPCeuyKXWpNF76qcETBJ
/3QvGODw2OAZIzAfMEwRoz8tfoXv3TywaoFHywDnC07wZdpS61TrCc1U9E6M0xBmYQcaXdS8xVXo
nZMCnU303UCPglld3mu1xezkoYAl+cOsggkWEFRg7Ao/Oko/Cwq+pfSTvfhSDryhhK6NmF9q/wfo
IAHHuOe1XkJSmDqJpVQNzOmsUiVcc4BI+jsixW5NHvH0c2NNREbJ11fYR4XsH8QZ4FMYk+TOTAkt
AXCsNiB/GCvfjuTnaFU+Q9nxW1SImgo7sd5CBQAiDRqyatzr3Je0oly3KaICRtUfOnAwj9YkysV2
QsCFDe5wzn2s9eYE4pUCNeO89GrlSAEWvH0I964US8J0NfNHEwBiLutarQRYx0Vm9IPS4tDE1b8M
SE4UPw/MwpHGA+Mjk10ISj7V3yJHE3be924V8PpLYAsBXQgY47lT0dhpPeTsF4AI/7XwZ8xL1t9w
SYMpS1Qo3ol3KE/pKFMx5W0wll5+tkSKkf0VoAexbN+cgNBf7jNqwhVzt5QiF903wfZedTXgkxcW
mSNtro+xhHBpF4PdMUE9IDSBZSBuFh3Mjww+iLcRCkiisLpz9GASnVLMoIINgB+cV4oGErt1ayO2
pU+LC6p9JWzv8idosndf58/1mdwPhSsTDJW3LoOp3Paovdh6YZ97QtSS2a6N0tgYzTHfihc7oF8T
z3yYn5OHxaNftEP9y3iQjwKre6cF6ruwDDJEoNQ5P07LvpXztmG8LBMC20FPwswn/ns6fYJmYFY7
OKaAHYm2ey8UbA1zzwmQzzdlsuALQ/lZe9ZOKhDqxCW2W0f+DDAQ+8hERMgoMsp8YONWIGHSRgUa
Q3i/AEDylnaqL9hPFl24B731e1k4npcW7BnqL5PJljWd2yM7lsbd0PnTDxIWQR5WB4G92yuCmt+l
PYSolUaxpgZj7mbysxUq4AiQjmvky6OHi4qEbRh79uttsyKrXIylpazV84RV2h1GVkE1hbz9toX9
CPCfYwJbfrmwaC4gTAY4Bt4h47EDoB4NjR6QytyZ/dhdiFtWriqgIr3SD3oPO7qNOGcbjEKTi6mT
FBnDVIBjS0uqLCBNSXK/MNf4PFd6fmcRUL8OShQdgO42DkTNyt5NZwNAoLjQUcuoCxvTpWsRZpVR
f5KKGZwJS06sY2s3rbNotIQC9Tr87HOlfMHMOIFghKqLADW70XqzCD6Q1D1wrlZqo0M7+fKK5JD6
+EKS+2N2Ge2ochg0JGysYSKrzu3Pth9Ofm8gF04atDLMAf0xUHV/lDJkiUntQqdCcMp2MhYcst9W
uNghsXC2rHB68NI8t4t53y4HuwO7idUpggXte/pvU1zEGCN90WOKBZndqQAsCPKRf+fp/5ngX9xg
rOuiSCH/vu+1f6YwDZIg6R05jH60z8uBSoI17dUBmYCOCeI0VPYVlTtbykr6zopANqiF+F/sUtNp
WlDFxP7ogM7bcPJHkDy4rIwyPyyKL5kncaq7l9Zf/Aq29Ztg3I+NMS0tBRozj+7MIfGh7eB0+scS
0z2GGjtaU2P6AnAs0YDZ7gExoB2E+S8ND0UuZtLMgNZqO9tB0S2fpNIIFTUOTRnzAvKwxI4ak4dB
TmfBd971pI1VLmZGk2IWRoSANtfdP70tOxAy+HD79O28DLGjvxfGfVewnxgrGKrVIJ/mYIyyMFlj
J5klL7Hq0wCqwtvmrrAZ7+FyY4/7gk2nWvPAGFQ7Pz5YjbNU/vAx8X503uxDMzEFq+tXCsCmwKxo
J7konSytRYocZhliEM0O1xq8Znb+bXgMrxMmSSdf1A4T7S0XVWPJ6IpORnqGRFHyekOKQNVJ9LMC
tovHQUUBNOlnEbxud6UmG6uCnh3OKRdOAVRae3mVwZ9IV282O7/QReO5uyZQTkB/Q8c/+Cc9XhZ1
JhskCtqhxYMpKedDuQA/cfub7d4Lv628x4LNWSdUsunc0yhYx3pycqvLIH9RPo/QdhAEt32n3Jji
TvdiTNaM5wMBPtcvHoDRfUyJC1qcsLorIRP2bb6n3nAoBDU2wTa+F3E3C1wJiWO10qIgM97k7oGK
pNyvgC3vZ22zLO5sl5UV4TWbEjh9e2dXTnYGAPqXBX6C2tGfZXd8iH9g3PAXRuT+VOqPN83Wvlmb
ZddUqxrsKNFnB+w5ziq93XaPvRo3ZpX/88L3j7oxQfNUUgodjYUWFVqArMP53DuN19014LuUBWme
yBm5o2xOQ7wW9P1UfSaJ6nYj8TQEkNtr2k1SNkvizu4AKdF8LCMsqVH8biyB4gaEOzEPrTBZFpni
8iF7ULpZaXCGSZw7qfS9Tgwn1ivX7r7cXpNo57hsKILmCwM0gs9oSUNz/ZxE1YNpCBggd1fDBqkk
aNGhUsSFd70lRKqthgTRqPtV9nOKMNNrzm5nPt9eDfu1V2+1jSHOD7J+VMqiynGkGi16A2cxeA3z
BIB3mtQfzQIYsd5uU2eAKt9TpCBPuG1+N2RszHMOUkkSREUKrBMk746UvcijYH27JSLUqFAtRsPK
uhI2ouXS6f3cElauxXxw6VX3CnrLGPc668fbi9nLqTQM1BsYwMQrlEe+lbqREamsSUCrc9G9LM0d
Kb4o+ScwM5yiWeAh+8ag0wsBIlSi+YnWHrRxfaPAWF6YP0YVQBgor3vSUB1ARBgsCwRPx1UQ4Pca
YxbaU2hlWICEGbxO3SjJjVp0eHRMrp27MxPrRY7l0ZAJeEoahmvSexHSYs9FNjZ5iRhbac16rmAT
L+7QkNtDXwW3vxtzMv4MYKLaAiclhqLA83kZ22nZkzWKEsxWd282zR8rDep7kI6NtMSNYtHLY9cj
dRkjFjhNSGf4SuKYyyAszZHz687iMuXa9aAdMTXv16ForG3PSXRULTGVC3OwdrmyvFAmYo2I8tUM
zXIMPYdKOby0pM28Rm+DWQLBtpqIEB17wWtrlbsrp8VWm15Ko2A26eL1Y/rFSqs3qWw+AeArSoTZ
k+Hq422WyH08ZYB+QdtjN4FTZmPARajVDkNGz742YvTf8m87C/t7t+xxATMHgTmJ2wrznOD9wJz1
KwbkoTwsFZ9v29lNB7a7yIXGVVOatJXw7ZRaP3VT9SkrMTxrRmXs9O18BJjjQc/qU5r29+3YH0w5
P7dpLYgyuxXZd4JPkEYCLsNXg1rFqiOS9CSo/rFC1WtLp0aeNWD4YnXBmeRHqdu9pqfIVVXv9gbs
nfutZW6j434EsVGLwD2Yb+YAYoCoFGQne3cfaAGAiMHBB08MdzpiDFuAEBsW0HX7WYEpOUCHyNUG
PP7J2BzGGSTyfdI/SKQVkWTvedHWNHdEmmakI21w7+VQmIjMO4lCnVr6/hc7uFkfdzSMbqkGG8JM
wQDy/LLM3C4TCUfur8NUTAaRlAFhvAwwMhTvIYHITKidq5qtBMk4XYMcjYj/4iqS4QoAvTz00yWE
6KsavVrUK5jzJiREIEqyloecPCkrSA2q82jlfhr3At+48j5mD7pTrD6iXBM25boRzRAOJEFcYSIO
lSgyWeHtz3MVJpkJmxEGQ6RQAw3P5d4lZcnkz7AkJZ69pi6dTFfAjVk6S/GniQksYfSGrQP8JFdA
BJDtaX0+4xC30eh3Pcaom/tIemvs3DFs4sq2iAvg6kblDLKvuXnKNHTIja6BWyBZoE86ybsgTg37
ORun1a+zTL4f2zkWFH1FRjlfxFY2qkFhtJ4bt9C+JDlG/UGWor0OIt7sPe8Awy2EEFAfhwQk9+lS
U65iqnUkgDSZOiQOyX7c9o2rc4UNZBkWEi1wKVyJEdCUqp3Wwf2ocpJb4qb104hu420jew6ow/EQ
+3AoUQa8/ErDWteqzc5UTKpPzVh295lp+KCKGMMkUz/8hTFgF0DKyJDUPKygNlLSZxJWlLZpEZRT
hCmtpTdD9gDwenAnBH9hD0kWaoEoG12J/MllX8o6O111e6zj2LUq29Ntv7SLw98YMiCFDbUx8F9w
bocnTKxa7YIXlD0eLBM6maW1hLbe+qs9C9xiz++gGo4aAYKteaWtoCt5lZBuJoE1tu46m24n6pzs
Od7WAku3Nie3SFtjkTNYKCL5VNvL0ZpGd+2XP9RbZ68IaMfIYN5Dyn1VcetHrURshJkacKzI/FTT
2c8B8PjzT2Ni+g/6WugkXVEtyGYnAaljIsJigDyJFy+tUBnKvmZlIfC2/Q/z2xIX8MZeq0ajWRFh
hxLQh1wFsynaXbeXs/ttGLOYzQRnry6MbpRadM10EiSx/GCgFKUod5jFu21kL4oyKnfWFgBwjX9X
VrRXq6VpzQBUHH7WDY6cTM5ifWx0sIslggfl7raBN4hxQxvaFVGfandJNKEHGEhDekfm6VB148vt
9ewFORBzYfYGaApwxHBBbqmVZGoXrAfpM1qUp1j3MlV1y9zybhu6TpXh0wwRBkwaw07xES7DM0Ja
ytoERrU9ohMw3M8H/YFNKYMIDeQaxRPS5Rewqd62u7tAEDADBWcjoeAzdJXW6pqNuNznNBsCPW1N
vx9z/cmuO/1OHnVRxWjvm1kbe+z3bCJEtEZ2sVDEu2VUXEUan8c1FhCQ7Tk67j5mBcwZV8/WBS5o
lxqiQyc9Z3PlWOtTvggKQ7vLMCCgBgpogOL5BpgWp7RCJwGxQXmVq8/VKCiw7n4WgD+B1wNoCEnC
5TbFxKBpgrdiYJlJ9Sm1CsVBwbB12mignlFJreAaun4vMvcD75IMHwTVKJ9OzrZczoMFR+/82WME
oxA0Ywx4GlCm6S/1L1JKwJUN5A0mZtp4mn+oz+WmzeboigjCs0p8jGYgVkzFbw3Jm1BAMY1YwLm5
6xUbk9zVNEoVhHobxL1hbvzMtF/aNfs1xbFItYbF6osXPjYSujsQoQIU+5q1Ulu1Im4XhNm4SRyF
SkclCropc9PY8BL7UKOwcfsEswzh2iB8ERxR2jVxZFQvuQp8shnIxUep/trlPxPy2VgoWE6oSwvD
T7Pvty3uOb8NtsL/tchdVxHeAXbaV2agt7YnG7HTFJbAQa7BK+/b+NsGlxcpzWSSLEE4nFzySA+Z
D+02FApPM3jOW4iRBKL2096J2yzqHa64CUyJZNurJGFRoMPHiMvPuVwPXfQRPuPf3r19Q/BE0Kqj
oszTy05ZMWpDh+819NTrsywsyL3ZFE5EJ0Fs33N5G8fZRHxCjYLPLcF93EIfD4FwkMezrWIsPesP
qy5K+nYXBAgnquQyI8xVL2OV1dd5R+0cN1c93Hcj1JWl6KGKx3CacluwpH2/AKnPO+oAORkXGOVk
qFNr7OEXJ/NN9vRz6hUMloOqCwPkWC+3P9aOq0MUj2lqICQyibrLtRFaWrPSopmb9L6Kcd+2+lMN
eOSyFxbY7m78rpZro7VWLGhVe7eovxHzQQXR1O1l7HjChRFu1yBzNvUNxTLyaPUWtXHs7FxlIljB
jiMwtl4Ui/EPzLxym4WBiLyu68EMaFY/Eenn1EzHqHhtRpFjXxHJYtOgCQA9EBui0JhU4KKDXZo2
Jiixaa2nnWzqTKMXGS6kb8mLdLQeU+A9U3hD6aYuBBnOfROM98pnBjsV8zLsXZ0oX6mQy8QNal+5
5DgM3ZRDnC8w1vvROhl1Hcjzd1ztjiE3Dkp1Hh7R0KXPfak4TomgxnoNRWJ7YeChgqsUyTCfolJ1
kqitYdcZh7v2cQjpc+dGx7hy4tf+ZPUhI4ZjyMk6dfrStb52JxHq77opgd+gQscD1S5NgjYg9+Uj
KbEAZjTMgIy2M8pr61p08dP0zcBgvtmCLD9bvk0xoY5BQGCRjYLizV5YuPgB3ClSe2m0hslk18UE
Ft/OTcBi77G5CmCzZFwXQ+X98ZG6sMgdqSleJMyCwqIKxC2wV06GMXl1FmQtwoVxd62alwbUTAto
nre4J9rIkD8paRsd5Flv3Fweow9WNqFnsdRF0jlZFMVeQ6h6AC44vbfQTDl2JBLOg+2d9O335s5f
tkpJYbCwuMbd50bN76SyfZqK9CVOxQLQDPDLJTjYaZtJrcjItvnxtlrJunRQCF7HNOs+12kGKm5U
ev10WNH/UhPJzcqud6UpsV40WwVMIJKyt9tfe3/Bv38Duyc2UZqQEnWiHF8bJNpOafZglHlci+9l
HYkuOGVvteD+gI4oI7XgdQUqZZzUaEnjcInT7Nyso/wrgsDNvbUazb0+pkgW5t5wM5WgR9zWShhP
TfecF4nkzXSWwtvrvp7SYCcbxRao3OBxiPB+uXBaml1nVlh4bzvSP7LXuOPB/thXEH5ySyg4sD4O
uuFOciLQs/6ixEImgGuUI/sJTBAUUzYafgR30ga5QLo0JnGoxt1UOHjBWH7etvWZtqp2hvuTQ2Wt
051d2ijUNSr5oMf4T8GH2blCbdWWMP4N1Sv8F5flxMiyMgxxxKFO6+ZFq7raW5RIfbKscTrc3vT9
FW9scd6W1kTRIVxnArmNR7KbnWj4r1aGqDt+3ZLH3qJ8gkefjQoKyg6Xn1cfSii7xTYSgzvjNKoe
dB08VOzc+Vv/NXsC58efd0A5i8z/NyeJxkZsjVVkBiZZH/s5vpslCvyGaA93EreLhXGfy1SKfgGF
mRks6REcLa7WClHHIhPcV8oHFMAJ4hVmYkcvIw9S51DMudV+2biKfexdq3dKV/TJ9vwQY1/omOGy
Zcpal/uH/2OOoKBsBU16GCx6bvLcGeRFkFWwv8LH3K0V7tohkdyjZp1iPnP9gmKyDyiAow4tFKjv
5kTw1tuLrVtb3GUyGeliN3ICSoNCOWtkPpea+U9uKwe8KwTX6e4n+715PBVaZ6j1aBVrHNaJ/BrZ
spuqqWA1gu/Ds0YaNF4qbZDisO219UeJivvJpM3qZbIpUry/Bmqys7RZDneWZknVmqLCzhHjYJzW
Y+OC6xi0XRnoI7vehxZ0qNZO/EEIm2Cf/8o9DHQEAXnV2RAf54RqneuLmjOyhtnD1K7Xy26TPkFq
+9jmzviQnCw3vUtd5cHKnkVzXrv+YqFdAjpA2cbT7NK4KpdDOo0x0P5VtTj6Wh3omvjGMDhRvoim
F3Y/58YYt8W1tpoDHvFILDGm1/Z3aIQ7Vv3hdsBXWDS62s+NFS5a9TbB9TciWllgIXolbzVYTMYz
xZju8DaeavA7Y+wdaXzqFECeEfQHXmMhKnz3cGx+BBfPNCLLfZvjLtC1tXG6IS4dSRsFx2M3oUBy
89/X41ynH4lRo3SLOssbG/gePtoscMaQHnmCuIEHrFvrlX7yLH9rPlDPeoD02+3N3l0mMjlAmtAK
uXqutcWSNmqKQwPxq8dYj5ymE2G1RSa46InGkdqvKUYi1F5tz3FJ8fCRFrzs/28r4QJnakjzrJMl
DnO1+bJSchev2Z+3WEAF8N9mWSw339zWI0rURUYaDHcskfxLrqBQAnBptgi+ye4zZ2uHO9NGPiZ9
xz6K7mDoLn42XOSz0XGE0FMKlpQZPLjC+cm9o41JfIbdQa0C2sCXayuX2sqMNopDmjv2j9VjlBbJ
h/I7AFn0dfWNQ/FoFY6o9L37Xt+aZeFts6Vyj/G4GTKOoKMFYRGG8Y7657V00GPUPyde5kKLOegz
Zwzpl+W4fqwSKC+LsKZ7IXT7G7gkImtjI51yMw5jmuoHOwEZDRBcjSspVexb+lL4f+6pJtItKFXI
qEfyaWZDiA5mAGy1bX8chlcl+vIXfx+EkUxFBG26d/fa7KnaGQRtfPz9ZM3BzxHkkuLetrDnLOBP
wAAQ2jGYbeYctJ1WOtoxW4ExuZn5ECU/dEM04MQOLH8NgOgWxRwNiJsrmNIQy308ERiRVUhLxKMz
y5+iEkQK30rMDKT6ACI0EY5oL9PDsJ8MxIi2M7BZWP3QjCNNwmiwEi8qSrBvJAPzOqkeHTMBj2oX
x7PgGtg98Fuz3ClQU2mVkwZLBex4+KSB5ym3nEJ3rUfZTc6r5tieCBO5F5W3Jjmnb6pK09cxTkJo
JH1d81+6rj/fdpKdhxvqb1BZgpwIthQtyMuzXcdtoncJzlWk9CATUKuHUs0PFSgbE01GdVcJSWKc
V1n61SwiHsCdOuSlcW5LZTCyS/2ALY2r4RWSyZ+mWDkNMd6PUe5ESvfSRCgRJuadFZMvqSR7sdoI
2pbXW3z5E7gt1mraDnGLLW6t4U6e7ae2NkSP42uHZTaALTDBpWBfFUjGxcBgCOSEw5w6xSe98egD
UxZIAv2hXNx2cTW4UOvkz6CcE90Z11Hg0jZb/ybOrDMouhI5SULVeMmlb11xr5Wi9V2Xuy5tcD40
07Gv6gp7aEmDDraE9itaED8XfXUaOT1oOXR+q+5+bub7ajJfBA68+wERo3ElgrvlqtyTQ4uszS0Y
z8FL606fSnAK2C/rgzQ4xRF6bAetcGzBW3N3U4HBBjmXjr4B36ZqyvdqGLNpWD5d3xalCyxRAW93
YTqezYjfkJVXuFwJLSMMkBdpEspj45TpqdH/ZhW6DqVZ8M5cMwOStK0lu4IBq3wwIFPexJ7VisSe
9gPMxgqXWWaWmc6jpKMK5awBPeQfaMi+CxiZw9uecJ0hwAvRony/FpD/cS8SXe3Mrpjg6bFq1/e9
XS13mZIsbl1XwMX3uigj2XUCRvnMWinyFaSr7KrRnPGWDRvpNMpJiOTW79K324u6HgHUZShJY7gG
Hs6SBe5sEaUeE2nNk7D32NxrCcK7sP3QW05GDspTdtSgRCKn51g7DL0jonzYKbZdWucCdF+aiZ2k
BaKj6mI4JI+Q+7GCm/KkRmCF8ZrX1Cee/lOwaJaaXGYVl2a5oLxALK9eLCxaOulB7q2ftSf9GVXb
Q/pL1ETf+4ooC1g4A6aOf3GmkjbNGspMjTTPvXJhxXh9YLorY3B7VczRrxaFrAW1Sw2OyrOuACdH
oa+AW8DIVR2oe8ThPMbIBkiLNTchq+VlKB3cl6STRKnL7iLBiYxSMBsU5/sRRaF3XQshy7APhn/U
gPEj+a3s1ofZtcMccBZf6ZGzi6jD9iIYMkPgHcEaJkv8mLGazMuE4jaud2P5XKnr17Kp/Nubes3e
wc7Hbxvv4Wdzv825rcU0gYdqIX3RP5iPyc/OlQ+lDYJR8gsJKeBAp8wDej522m+AI7l4mwhyiN0Y
h7KWBFwfgHBX9wElalyVJfaXor+jZTSI21cSPxTK6AIu5BbTT816sdvSu734vf21DUD8FBBjAN3C
+e4QaZNSoosWWqAsqzUJLAaC9HDXAhjnACVUFRu128vsgTZRjbkbLKydG8+YEwC5BMnDrgU21Qcs
EFbB98Wl2V70gkVRtTlqk+QYyvfbm7SbZIJn8n8t8FQbsxRndJhLcBwNcxaSrFYpusqG6tY5VR6U
ZgCWK22MQ1kYEJMDG6Vn9X0RyH1i34Nev/1x+/fsXVPbn8M9ywqc+3YsB4SBSDO9hNilEyuZm42r
Py91Jthe5gJ80NlaUy4/oE7tWiMVFm8V9XNklRV63XKYxkAjNeRUKUkuqIvshBqMgkLeHggeC1hD
bnmpkkK5Jo+SsBjujGL+RGPFj4gc3t7EfSt47oCSFbVMPrLEMi2y3lBw19cPa9k+5PWPlfxFlgcK
IkRLxC9kejwyGGTeiC12hXwlTu+K8dmQUzczsj9GhgN1ByC9CYYcAMN5FG2R5nqk6AMNBxMTRf1z
Th8VcxVEit392hhhd9MmStKFVsSKahpOed45ebNOeJtHZ+AzBTnlznFGdR2VADBOgySP7wXHk5wX
XdfR0EomdzY6G5OCQm1gdSc/ANgOcxWs/2eBu+tyOVXdmA2wl8i/7Xb4Xsf2/MFYB8z4mFF2V5iF
6s9yR3In1tYJM3yzpdwtk068VurHo6xq1CUmjU/dug7f1yqG6FmpgYJal0jppItBdTcmM7o71bR8
U1u5vOsKbXYmgxqOWlpx7eBKGn6sPRqRTlSVjeQakWL7Q9YX4ZRRGkz5YP7hwWJyMXhy/Kcawa15
7qtRh4QwaCpVLWim19HS3T4TCV5fXWXvZgAK0kAOB+lgvk/SRWC0laLUfOfdrCEyO4BbGTKNkLu7
fYR3LWEyBmEfY/9wGe5ugeazVVpgAg7KofNkinoiZD7KEtVt0rmFAu3g7ldXp55FqC8wzfZqGxXZ
IhnNGP4FmMBV1SoG+EUbhkIOVBlvxvbYPhpQUMLBcAYFhKbIEYJWKETAOy1vlDuDabaq8tTFgN80
FtgpUbNN88hX6+lzMebwI1X7mCfS4BJtGh1ZH74uRS64C5kJft14IYHOEcNWmHnggjMkXCqiLglw
X3oqhaqdRk4b26hcGQAwrzK0YGXaZv5cU1WQ/PL3EFv81jJ3D+UjWLpMm0BYzJi8EqoSZnNaAbxR
Btlp129/8X231rizkpuNlmolZWgENrOvnjPgcKVAxZelXuTWgugqWhwLipvoCrUqPeuJZQSVaYQ6
GOsqxXAa7VMSp2E3CSIsnz/wO8kdm0melIVaOKCpRLym7I65Yjtqq5+HxRb0nnePKKIOUHKgAAUf
EVeCkHNKx0qDv6grpnxIN4GoW3+UkvXVHvAMXNNDL80v6rxmTj+I2G/YH79yVtwkmAZEiQWqLpe7
2kF6t5tqoI6n+DED4kKzoV2z/rKUpyJ7kLR/gCkQxIV9iyBqZHNtGsYQLy0qdCqHKpOYjlTPhP6O
GStUnEQT9bvuAvDl/5rhzoI5QfXOLmGmS+718liDY1T5kGpfLL0Q3Bk7vgKBIYB/FBSIr5+cRddm
KJegcVPnkv2YrdYS2GWGidQhi08VYHqCmH4dX0wA+tEoxZQJWicq98lSK1MxhmiDfqH/bibNMdfu
2+YnNamb1W/ZKAI4XRVHcBYu1seF1Iw2SSMxZn5b9WXbyRE38bhl+GoQJA0/msFNGHds6gBmKxSK
+v9Yx8NLw0XJGEQv3cVK1anVJojlzAFIMQOorzzSX/MZkAJwMSiOrL23wYbvopLuFYjifdmYDkc9
yIbOJz/Kk/UDSbOqYZI2atA80/N6YByZ8qlfHNkFr8b9EDtEEHeu3lH/Wv0f0q5rV5LcWH5RAeXN
a9m2x5s581I4Z0x57+vrb7Clu9PNpppa7WKhETDAZrOYTCYzIyMArSNpCDI74tZnUa7tlCKvxd70
0elzV7ezpXdSylMcoNgDndMolhiuhMwOM5/IQ3BT0WscVORmYgN1vM4zQFJiG+95accucKPTx+jI
EIkUN/Hrsm1KWwBr7xPnBiGeehl8kI+fmafOqBB2STFoUI2dnA5auG4GsZTou77tXCFYXpr74p7v
UNen9dIm5U/dLAnNMlirb0mz32nPUx9gCi4wgdS9vTo6SdeRdYFAB9VyFQqAV1h0sIqFuDBmXMaT
5SlZ7Sol57q/mg2kTNCPbqEZcjTMFrCUDHbvkku4eMxeLWcAS2Dna1AUTb3/Qr+UszKDiuBhlpZS
b9VI7O6H381dFxBKy66yCbUxkVLnCz0w/ZTMFYGkAc0d+lT06pxNY41vWYLMACRCtlR/ttPvyDKd
BVQDJb7w7c27vj2weSCwxH2MyhfwTJfHsMjVvjasAV9WHKW93vTg7RBUlH66xTZGlC9zxfp22yTz
q56ZpNKAcKxA796QzSzAGS0DlK/x6C6uKs0nh/lj45SKnEUXqzL7Dncv5H0P/WH6DgkSN4GS4esK
yobN6mVuZtrcUVK2m55ZpfzFyHUtAzQc5DaLZwaCbWwSr3DkBw1FZzA8kchGdHZ5GQAzupyZpaKL
qKEcpdYqEfrej0BLtfuw4ZQVOHtG4wtCQR/ndMHKlMh09Pw1MnnV3f+wZQTjDCopvHipeJXXZS5J
A0wQ/bHqSdsDiGurNvg83GFL5lZ4QFKuRbLocycZ1mSoMF0Ni6Fma760KZxmgs1iS7SWhk155F22
7K36s0jy92cmu0RfO8xMgpVId6fovZQ/su75fzlef0yQe+HMhNVJuSIsCCG9iZEwayejan3bwhWE
7XS6CBkFck5gIOmq3JwJ1Vr8S2n5NH0UbToAL0ufYH+bbRbU3uCuHkhUp43pqdy3PtMZoUKmYSoC
DQi6XDeqUWcVKDf4Yxf7YZgUdqHA2O1FXulx/WuRf1mhQ0jTpmh1F/BH6Ye5a3YE+Z+CTH90Zi++
G+0RBzpy0K/6GLgqa4zkCFH5zwpP40ZneyiAETZcFUv2xV29VcEA39uTD9Y9SDPkDg9OyvTJM2NU
+EjFMm6KDJ+zspbd2BZHMZGfp6x543xQnh3qgE+rMDSavMh+XdlgHx3vCdyrfp936afkCLvoG2QU
33mpFzMLOlscdcZzfZlTcwpl3zCn93gt78uwv1c65QXMVFyX4a2QOt1iN02hLkAGJctt5QdBsSae
Yrn6CzLp/G7aivv81XoBP/TtL8u8w8/WSJ34KE0tIy9Kyc9qq7DHRn7oM2g+d3H1ImbhPpV0nuYs
c6EG2n94NuApeIqsZ/6pj1a3zCMUteeic1RBthvxDnVOzroYTyIg5fAv3s+E84Z+QY/jgBl1YQIg
93n1xbfatxtHeApf1Of8TXJ2mgNhyneeAjNjbRdGqeNghRgXqyMJgiEQ7dEfxHEfF1+3N4x181zY
oI5CPRXSqheR7KeJnXQ22qexXQVT78rPpq040itklwU343InMk7DhV3qNKwrenM1gEVQejcD0YO4
NcSXigaD5YI3gGUD40NfyxfvizJemOQhj36mztREgAOVBSTEdB+IJcI+XEPLC0jPoCKX7QqrIFTm
y4OwFntulToWbRfq6FLDKpkLhernfVnaHW4koPQJvWEPaisbdEOQEW7eOfvLM009biHShgHh8GR6
8eRP7dAdk+MEXGtz0BzM8fvqexnwpo+vIIW4sS7qJZRXARUqrJgIIPmMYctO7ChfhdPb5n2LmkW8
462ScQ1fmKOcSTQXax6hXeF3jfVZqKAliPLvnA9JDhv1cL6wQe9ho2JCKsYlTGT3JBcO6xt3EkQF
+mDZS5zGO3vX/tSbqF0rxLptu6KSfOCkXFyCToGq+qivdinxVGQYIftiXdSzq+z1UFAtfLs6utMk
yEJYdo34WRW+qa+8uivvI1IPrrrv4lpqT35BFGIzr3o13dyuto1vffAyXM7KVILuO7sasjSuU7kj
b+axcjE7QgB8oCpDS2RyV517RRCfvnYQ8PJh9PpEiXBpTklHMRVzrE0NwmAKlL35oW9nZ8L7vHou
X+PX2w7J9HkiAakDIEjIpS/NgXcNZIAF9k2oIqcLfwrl8z8zQDm8JWYCBpexHlP6XqKZrxaxe9sC
K3sHe8SfNVBubsmrGTUD1kDgUMMRKQM8AhU+sEkk0G0qNzqeXNG3+c14638pKToct38Ao8ZxYZ/y
fWkW1ykKJ7ySlc5bpPxg9CHQlToArJWS25OmPladxDHKdMuzRVNnYGiqbI6QCfnJ0LpKUmzkAbU/
S/QKc/QGY/i4vUb2lQcPwSwuiFPAH3npKEIjVXknYx9Pl09qT0/KXrgTnnSXlI7m76LsldxMnn0D
nFmlQnInCNVS1Kc3NITkclv11k0CEqOCCCsStR7eIBzbmc4sUgdCnDStmeIVWpzuAjlmbZPN9iza
zXH4Zb0LXuOC2Nqdnuud/C5LTo7m4MvtL81K19SzH0AdmKkb1rFNBM3X8jJYpQ7YwsHT2m572wx3
Q6lTA37bRG5jbOiI8vz0tLwOldPvDafaCjvldTyK+/I4c7yIOOVVcDtbG3VStCYWot5YZV8bcy8a
yx9GJvwSjDhFHgNd3SJYu6+m4UQgZnIK4jBAIQC6uGZJbEcFIukQ9PCle+O+SZBHpD6qWGhfRR/F
Vgj6gFeJYV68ZxaplDs2wE21AJjmrxrmGfGe77V7ORXtPG7s29vIDAME4gbhU4YwgNKZvTz1+KLZ
esyEty40geVVt0aLaqcm87oO5JBf7R/4TdGsBiXWFePgag1dVGB8FcPlCdT4qqfEi3Akii1QMy30
kHiRlbk6DAABfw1mNujfXQadCPz5RdPC3qhNTlXndgwqlmQ9zNZ9xyWzZy6OzI6Bog0UZjSeKW46
axoUvKyHXe8SJe0s0O7U58GNNyhzOiPnLLBqIgCugzAKpGL49/RYPEssjKQTlmLE4oAEQsNIgui7
uVXdZjsGmPLlHXdmznRmjTp68dB1ax0irpF5vGgvbSoohf9I70D18PU/1G+BGsErGkoVWB+NcjJR
vVVBVKL5ZV4464SCePQoJjXH9ZkRTBPR+wL/s4b6IIk2Zx9wSYtWSEjVbvQlQIrs/EHbzF/6QQsW
V/slH9zM5SWDrOCMsyaiOCHhIqThP41hVUWZdoqv6Oibjr9NKGHWCQ9ldGqN0ucMDo/FyaiaXbVO
tWGoVhlUc74QhraZVfth3k4IJYmypnaljE6sGHatLe5iQCy7x5/SoRb9dVWOAmSEFAXZqowparPz
4lS2kSBtlFrycJY2stm8NC2yI/Vnmwu2KS2j3VuWk2m509dmEE6DbUXSXjDSx9uhihX8MdyjgSIQ
wLQruHMboZEwhbjLQfxi5j3kPcAQiNJOuIeooL1IO2nk1QdY2S3YqyAUxVTgyAyhF6vFhIdEKH+b
1U43Eg5RESvUow1L5lCABkMx4tIJQ7GZMnkWETXizCmjAW8rVDYFaJmbPMlZVjSEn4NgjqlLkRWF
HAoKjrCkt/EOc2jZk6netfmmTfpdK+vp5vaGsbIvgo5A/wJXJ8ieqKePoIbNDJSnjFyIRCjUxGeo
TY5O8kCUnsuAN9jAOF0X9qhwH4atkUMMUvcHbW/028Y4jMm322tiHa0LG9TVXA1ymjdFJPpLq32G
hlTacv5uVoex+4F+jdNCrq1Jj4vV7Totex/ndtOAK1ZOXXmMfmlardqZ9GPOgc3KunbbDOuxQ8Kd
CT9DVQWPwGGdewfu4qiTZcuQt5iq1G2L5JjWyVc3YnRwBE397TWx/AINT0LrgzEYxI1LF5xGNS0B
dcfBmh9i5QEh0WnFjJCQ6yIPv8w6UUQ7xATMEey59DPAqGZhkhbkG3K6WcXUtngbxDNA/v4sqGtC
qnSrgaJ6Kba2Kf/UeUTgTAPkxgXfCkoW9IHN4lRVYg1FEbm66/XMG/rRvb0frJAAzZ+/LFBXrWYB
eAOGt9VfJ/1xEaPUSWbNxcFGCTsFhcxta8z09twctf1W3rWDKpMn/Kbdxo6feeNetXtPCGQbQ/Zb
jjny6+m76czc6QF1tkFSW8jdosJcfqjuig10BnN3UYF2ET+i7YRkaXzM3PlVWYL0yEtAOXtHAzRj
vVliVcBLu62ANNHErzI03jnrYwQh+Xx9VIBYqmRuO7I+YTP72VOxMTaNc8JJuIrpSNB9Lp2KQ8rA
s0k9rqe56iqL2Ay1j24F1duDkvAYGXjfjvz92b4BuaxZUkYKMdXvCXDFfuXdtsyM9vzTkWWemSiS
eu36BSYgv37SeY4OJvBlhMbTcrnVYd5Hox7KS18BS2fio6Ho4slvyIrSwY68zEkORhDaxlsIfElm
8952vO9IXfh5Vba1QHxQaBFnm4dW4tHUs8BdFy5IBRCIKOtKTtoLLYYaVadDl2h8HxoblE2k+BHa
qLmDf3iXO+hGZ5x4wlsfFU7M3vo3MqKKJWcZNLuNf98+YmwLmA4h3JJg/Ke8XRK6NY5zwDvktME8
WJLPttDzhr/Y3vHHCOXuch71WavjG+pF4siKm/W9E/KoXv/DTv2xQnl8hIik6qdDdezexGOxq0DU
qWtOC73x6IjWOsopEoS8xG4/8UpVjM8IhD5Gh1UZaCdgpy5PW1yoshlKoOhs+2+qFNlmyIlKLAOg
kCDFPhEiE1fvq15AmmPWQDS2tjWDFirlnmHGValAPg7Zs4IH99V0ut4YRVoWwIjKwehKvu5YqysC
H7pPnAY6l33lNM/hO7+wwHo7gsgNM4kYksFrjl6b2Zn1JGdAa771fgkUvOzlrvkwOgDfoQ2L5PbI
2y7WPX1ukhau6/Vas6J4NH39KKNQLW1C13DSz9NABYhteU9V9hItfF2LJO/AqF/6Rz8lYdgLQP+W
32ZfhBrxEAAh2tvLj2JLNM8Tn1euOd2/VG6AvsUfk1TgmuWsxVwBlti7bn/o/fWheq/dcosM+rE6
gmAS9JJ3QOI+QvYT3L3HVXNuhxbWkwWcjqR5AlJHDM5QsUVVQ4mMApkoqpDQGTt4yTqZcxqpB1qN
h/pl+e+5OSrKqFm2rJBYAF+bMv0qjGwrR+iJSgoGF3lyRiz8zsXSqFgjhFWkNwWWlm8J/B6C3BnE
AjELdCxju8CzjAwi1QaAZc1XBjAw56HLCKgX5qnrFthONbcqnJhZi0nbWZk+Zx45FSuDIMh4onAK
Qk6drq9MZp2BOBTQbVKlItsHVHOGlm+1hajX9+7vBzgVAj3AUOOPa5LjqBBjuSYBTlhLT7AmV5o8
jj+SbJE6ERiOxIKARSfoEipIY+Ycw9cTnrSkyh4D5SsYWJBqD4fSywdufYrxFDx/3dLfL5yTxugR
bn1LeEnk332celm7KWTgQ5XW5ayN8RK4MEZ5RAPmN1CnwJh+VAPhh/ym7SOPaEqTKNO5kzu8oDYR
YAzn7+/bhWEqssVxv6x52GLWT5rtJozBo/Lj9toY5/rCAhXIIHmTmFKOZ24YI1ASLVrh+yS+A1H8
z+xQyVYWjVoZd8DRF0LvG9GhSxQbfQW7ShReZGTc5pjqQzEWwREseafIeZach6Vc1VqC3Sp+60F1
NzzmUDR1GwwHfIMazVP/GrnWz9urY4SMC5NUdGyGOrGiFfWjsSlBNpxGP6Bo/bKgrnnbzhVbOVpK
F4ao0LhgBCWLG6wtexvexmcilD07YwNEe+3oTxxj5Aqhj/T5h6TcfhkwFoBuunxi2LX2qy0gQOk2
dO3IZCS3B8K60i4WR3n7GBnLsC6aiJgIfkUE/LHaYuOAwNYcqNIWjcejiuHtG+X9cjFkKF2hoJSU
4HcfD1Gyh5oR553B3rST1CFIoK+JqMcKJANWopGOhLzDjebGbnTUAjwL9ryihcw8z2e2SJg+c34j
nvBuA4ED6V5vJXj6vfwYHmOQ7piP5JMCFOCimpV+rcEiucoRgOkfQlC4wnbYxMFtB+L9FipFKdMm
VcQU6qK9nDzGyw+5bvx4BdepxsG4M7fxbNHU8ev7RIyKSZD9tRDtdTmMA4Y9prfbq2Fd2To4BqBY
+a9tpM4eSPpMaVzxmisP9Uu1C7eDv7gQu8OIV+L+D3CVC2PU2ZsUsVgTiHFiICFBE+Gz0DJOnOTt
DnXaIPTTqmmNyD8uePVU5VbogVC2Vls0eXVbninqmCnDGEFNFItRxNaWi62s7KEbaOs1p2THtIOC
LfoGEi4P+q1TVYOBTiNKqmHzsxtUG49G0CPB4aqZc6av6GZOgRhaHoC44jRdUa5kU40qFplA0L+T
oSaCole34YO+VREhV+8AHpZ3/VBtK3fZh9BfDyYedpi92D+/gPqoQjJ1WpQrur/M3aOW5pvGWlw9
rjedKnzedn3mjXq2WOryFtQyX4sCrpJj9LYAP/1UvPwjCzS7tVBG6lIuKSiJRAuKGyBcCYfX2yZO
9e6r6+zPKmhM8jDoAv7BlslBe2j2BHYmHUq3CYynsbDTN2kHx893eTDy2pyM+Wlc22emqahcVWYL
DV+YLg8ADStutCs38VP2Aa4Jl7NKjlvoVNAF0Rm0EnE8kIePAPZ0EFnPgvhe+HcqTmaYIFbPifSs
J9vFAqkInJRFLtURLtLWzV/InB80vU4lyha4zwTTft3WRDEPQxdbXo7MKjdc2KbisinVeV8tWHF4
XACSDAPVi3akfJiiHmanXujx+pPsTOVsP8kmnN2yepdWs2LBJJl4Is+d4TU64tw7aHvdW3ysFjMT
O7NHxeqm00cp0WbMQkw5EH+h1wjjZsoD2YD+wGM7HBXxIPadrY4Hc5qcXPulxniad52vquamaT8z
IXyQla+qqmy1Tl9kKbHjghMleJ5HBaQIveAM/IV4ksm/M9SK4/Y+X1d7gPTobR8n4ebWQabCEXqU
CoCQyHHS+mWc7goR1zDYiPUFIj7G5Fl57khZxDlYzBzjzxbQLWJdnTJjRYUN4qPF3axNPsh53qpQ
5V0s5J18Y3H05GqfVWYKhBcp9iuDo/nZprhDdcCdv1Dk/10EYIjCEE4gu4W7dA4obnOHB6HhLZWK
ViLmrROpxk+otd9RtB2sL1XgPAdZNbvzQ0u3V0dLGJYOSgk4tGagFE4+ABUE4UZotfvFFvrcjQwF
D6DIeKU7EolufV8qUkHR69/xMZECTf00qufbzsn771PRSAG9XwP6dvgJ2IPC9r4zuH1QVjQAhlkH
cwvhvKPbCktSTFU8INg2v6OnfqtsBMfwtMfwXnEIoop7pbBcEqAIFd5PqIfotCqZ8KppCiyprxob
jS97EO8F/VWSv8z0e40Kq4nChPFcpC+3PyUz4z4zTBeSm2JuVoj/4i77cWIacMr77FUJqhcJUyfc
sjX7s/61TIt8hrOgHpdQ1GzQHiD5AZiAKkcAl4LxaJ7q1qUjP91eHQmHtCOeL446ZeZqTWjPw5wa
jk7fH4ti3Cjpc45nLgnlipW7tw0y36HnFskHOFugGBn/BhmqgbkTj6mfOYPfbYdnPoUBM+M5t0Uf
MyhELgX5mIRCpb5H1RafMt6IG56Am8z8jib0G6FbqilXdJqVBN7v0ww1Islu9cOADAxVd4S/cwMq
DtDSS0GI/9WC+q7y6wBsWYDN9eC+s+W99cGLL7yfQ92CIWBpXaXicgrLt6j7BFjKs8ofer8GeXyU
c06tmvnex9T1X6un7sKlHVcxEZEZoFLjAVAV2cqs/C6T0s3L1jNKiD5P6VYcay/SFKfrRrsKu+2E
vy+jEZTFBxFXdL+MDgBtTqKigSCCJF6H6yfqRhbfm1J35E6FbGkjOLf98faXgtLnpTuacgi5t9Ms
8lj5Yh5tLcx8uV0m7Hr85Fro0TiZuJBDVpby54Ohg3NpVRhrPHznSPGXCGNW0ffGUD1l3hRl599e
HvsI/LU1hkgd8CrPIyUEawzIpxCk9+YWExJAjWR+ynMC8l+6CiVnluiDndetqUIhG+mo5Ocf40Eh
r5o71HqCAcwXujtj5HkOyifZ1t91wvDKDZ6snOH8s1LnvW8B90q1XvLHb6C+sux2W/qxj8fwffvb
fCY0LcueezHx9pK6aydVMBVBhtHGg/QGmNQlqLnd95vOFf0K6JXcKZ6Te95jh7dU8qvOwqjRD3lb
q+Stqvfb3hhesync97Hxcdt/yBe7talUzt814COMpkLx0/ZlXFJbkXm4YvJfoC2AUovo64J8T6Ip
S+IRXBurukj+KlffoU/nDMU9aGQDcUVBOedkfKx5E4wdQ6tENEDWiU7t5WdbxaVSwlEDoeA3y1Yd
MBB77QtImnzLadz2M8afHUq9olv56XfenrE+JsYAFHClKBDzoKe/InQ5ogT3ld+aoCjLHpvu5fZu
MRNaA/gIEF6B9hRtvcvlTcXYzqoAcbMK83l32SZ5rPfCk+EYgfW7d+JdHEAIkRNBmSHm3CjlimHb
d5M6waiSaUHYiU4JvY3uWM27WPuQQ0A+I68TuGAQVrw5N0u5Zqs3sV5BzBjxZsLoUOdUvwRvBIV0
5S/vPHr1U+eQclMDctMgTSDcZYDAX35ZsBhiiDCsTD/EY2db/Sbt7jm2BU/DEHQPdKoHmfJvzSHe
x57lqk/yo8QZL2V4D34B6N1VdJNA8U7trTKB+m5q0D6V1NgewX4nZLySwn9Y5R8b1Fauk5nETQ0b
6iNUdw9EnUzHuDWRF2klx7oz8X2PZBhM/QIp5auSchUiWN5kEslt0JiAFfOKOD9qUCyoxQI/ISie
BkyFDH7+JG/4fOCsctGFJfLBz0JoDTL7aQlhqf/WD6BhLA9mkGwWeFFvj16/hyztY/QADs54o+55
1yWL7AejfXjJwKVAnEUTCgq52OixDnwBhgYKjKSUH/3zjGm7wV2g35U9ZC/jE4runMN6pZRGxsFE
ItuFqUIYpWU4IRRlJKMAXAFha5MypznqqZ1ldvgzB4gVrCunVtfqFf70LrwoP5uv9nXa8Nh6GLcX
mWuEzjVQQdDgo/KfSJ0HU4kBlunyxV5lsNmWSZDxsMespxuSUhTGCcEYVLioQ9t2ixVlOmT2CL5h
3B4J9aYSDNsNn1SGVY3D6BS0zkFPihcqfbO0Zof5D+W0n/W2/Bn/SF3Bab3h0PxsH/kbyfqC5+Yo
50WLpFkMiDb7IpDhC3y07mxr4LS0WNVqLIpAxjSQrl8NkRhSmJfJAMCYcl99rj8Uv0AlNf3KQT0d
gCYX1AtG5UybxuOxXTOCHXpcogrSZiADIKB7eTYLaQYrJNiV/CY6NtkPoXm6fVMysg6QRCkqREAR
bK6I3hOtr/IqQqBrO2gggi/naZrEXaqXd3I9bcGnzDl3rO1ScUMA2QdG6qurf5rGPK9GIG0m+SMU
RwelYrucv91eFOttDXkDzPygFUTojaivlmaFJEUmDrdxHwbKhgDTZ+gLlzsi5M6xxfiCF7aoJ2Yq
C2k6qpPpx4fwcXWHJ6iAEGIAMjyfb8rH8rO9ax3BTd5vG2Z4xoVd6kxbZaeooYGdy8G80WbShLsQ
YN1/ZIRmIYjyZFRiBR+yh9rNALGGRHRvW2B+Psgyk1RCA78rFQGXGVz4KXEIAYpPtjqsmJoXhm2X
dq4Vi5NdlkLo3TbJeKhgcO+PSZJQnd13EqohK0gs4fOV1vVuYcaZ6PSq3Lz0yhjbiRGLm9sWWfno
hUnl0mQvxuE8l4gfnZdrHrpO9QPpyFgexFUTp+g9Qm/NL/ywGqMXdqnoqE9ijEsH+yfM+nOpGT8i
aXoYB2tvxnAaxXqqNMKSPv/okuEOznRnWBLea4vqWCIuY2G8T/Fj+6pzkqp7bof4u5V1d3Od38lS
zjtJjNhw8WPJ35/vS7GY0SLjMkwte/0xedGeyJeCfrfCoHZlm3aHBi5oRbkvV0YGTaAzEh5CoFPG
PXxpeFStuJ8XcgufXq5Abe/kB8Jtk2+yex6Qn+EL4IYF3RuCOoTQrxBR5TS3mayeAJXLm9zZInpj
LokXs2e86e/dvfGWcbkNGX055HiQuIFsFfCpVzeYNqd9npJrOd72h+qpdFe7OOo1kP2rozjhu/yu
fNx2+utjdmHxlOCebWfWCmmizmSdyzNSG8+Sjtb6ZFgx73CRw3P5JLk0RIWQGpTxSzjBEHkArW4B
GWEBrxAjKL3aGfa8miJvXVT46Pu0lTMN5oa4CMrJXOw5q0nYyNwonj5vf8TrKI+1YcgYepcYv5RO
2dbZRzTAyVKjJI0AbKBCCj54cFT/7Rh/aYKKEVUJrZcJYur+LFjLl9CVojMJWssZ4r8+3JdWqMOt
GyU6/jqCbqJP/TehrzNbDrXqWyUp3NI6zxb1ehvlSkpVskOE7SjdkiJ041hP4nPvLW7uiXtry0sD
eCapjCNTjGieBgEUaxqgjcljtJbOwnt8s42QxzeaTTq6t5dxyhxWBax42KlOr2vMUEt38irfzbpi
cEIx2+v+GKJcXKjqJS9F5DTGIGV2iyQjXjDp/rddGw0zPL8wJm1ZV6lnObRph/44ajRhsROFeaO0
0eM/MkG3ieMhDockg2ZInMzOOkNNQc6D2yYY7x1cGn+WQbeI8ziPUj2CjfY0SWLsc8A7MO7gK14H
ESGX92RkFAYuDVKbIydQqRgMfLcsml1lGRyri93OTABYzwpc1kPznC+9Dy2JFHPFvPVe52uX1qlM
pm2HKTfHEIVDs32KG8WuIIujWodBeypbgeMijEQe1sDJT1hUgMCnE/ll7M12TjMFr/TFg/aIj4ww
OpBvWwczd4qDpOrURXJhjUrlm36Q+ySGNUxjY7gPb7zYtjChQxI1MO6goJZjPqd5Lh1eOYK9qWcL
pVKQtBcVYUpy1Je3BDYjbdo90W9OdwPntmTEkPM10hl920XzCvy66ZvKKN7HYLIHhmxVX8K25qmL
MC7KC1NUuBoLog1touqA21l8s+ZY+RyHBpyeeLPlT1E+5zyGNtKkurGBKnU00E0uCtNKVd8Y9ffE
EABoLzATIztNY260NNt2iXRXVuKdIGxvhwFGxLxYK3UspKVtADZH7Vc1hd9K122LOeJR/TO3Dm1V
GYN3eEDTtQCj6MQ6auCeQ+vH4U4HtIoAiHVUX4u9idEmlCFqjHTx7jbWkdcgdQnxKEu/FrtMOq0e
wQJp+Em3CNvQijCRnCxuWulJgK6I6cphVnu3vyejZAVwkgx5TSwYHRG6MtZ0mbhkIvo6naeajgwC
LguguVS3p22KiSruASSuQbvOuT3KddAZBuvXhI87+zoUTfxop3nVQXLSTe79F6SaPHOUvxRG2qz6
AHOTU25XzLKH23I/OwB1EgJ+juewnPN8bVSGN+kzqJWA0vLlpU0dIYpfjFrmlMhIgLr1/YjzniWq
8xyJghjCBoEYdEG/mfwYUzjc1xMrRp+vhcrt4jZZmnCAX6Rb6J6WP0tXA8pccesRhIzjBmQYtijb
Su+D6mt4aQNe8YD3LalEbyjnupYkrDMSRFcJ3ys09TmuT/b+1qekrqFMTeD7E0xMTnvQ/A7kOI52
p4CtU92UwFE/8Q44+5ui+gfgAtJKemRzztq2TE1cPmNagUDwA2oNbpTl31dhtJM4+sh7jrOwbgaU
hv8ySK1QRVEnwYQOVphLg72IeAXnwCvapYpg1md8RQFW6Dw3SF2v/VJV42KGpg+Oc3vxcunO2hNB
msattmu+yTWElJ8/b+/jqXNxvY//v0qLhlQYY9OoYwxXBQjY1rLiY2kH6JBGGMtWMTEZxPm3rj9q
CKAi5g0HAWPI/V7rniSj30Vj7WjWZA/JfD8W6WYee1vJDSfPcidSrWcpnz/akOd6bOf+84upG1uB
KIkppwKcGw1aGxWTw9rMr7c/CzOnA48V+gNILhQ0JS4jhWmojbB0p8g+u/MLITxTguVQP/4XtIpM
zz6zRUWLtKybTNaw74aWxG4aFW0YIE4tQRm2Q7VrEqUtnGzprGxrpVm5C4cJjN91MRZBs8rDvVaL
y10jKslTr4SYShrQrbvPMNP2G8pawgPESfPCRl3NhE7eWKY1gGJTkzo5fBujsHrY2lJohbYggTMC
GoZ5489TGr6bstp/u/1ZmR5+tlIqLun6mloQj8RKMySQcYKScOzMZsoJTgyAFy5jDexnEP9CXk63
d+IqAqV9U+FeFgMIQtvpNHszQvCYAYhbFm4ftruwld4gi2hPUgsyMPSJtc91Mpx2/LXkO3EVN9r8
3Srnu26sHoQlb+2m93UgZfTI2oDZ6hN1qicEenCwyyIn8rC97+z3kyNwdk/VWi+aTbeq/ryUzioo
nqmDDD18GZR9F+4kMHdU2Qo40vdG4ZhmHq4zy5TfoyhXqHGJKmMxFyi89XVVjKAaKrLgtiewSn0X
W0Q5vV4Yqxgvi+Kv3ejFqniXClDdVCMkjHr1Mgvxc2flG7P5yLLjWpcfYd7eq2hQFDx9U96KKZ8s
9XQu9QQ/pMvf67z2lkb3bq+Vgbgj7gglZNUw0MGiS7eSMZZlisYZ0rZMt4dP1Rmc4bf1ExpjL4o9
nMqBwFw91GDnjTEbHAFkmSHuv0ADwv/7uBYTstpEZBXbDGwNtV45E/JCVWTFzxs5WOJ2K/PS4mvc
DkjsIImuEbly/F9amHkW0TFOi5poKFZ34bE9xKpTPZFeAkBJImjg7Pizf1tCu7svwX4TfnLO/9WW
nuwTsgU8zAEbopY4V7pa6XEFVv9ufR/7ZRMtBadSyDNBJQdSYUh9a/aGH+dikGYRQgtvhvwq/0Cj
SdTQ+idsDdcyZkU7RlIVQ8Swk16WOfIErXRQi3LyOt/cdtCrsEwsQVxFUSFEYl2JeuWK1Df4x/B7
AbKFoQjN2nCXFjxVRuaCkLqhQw1gw1XDU1bb1KgmuAUuKMeoofymb0U1dovh74Jv8CKTgVUwoSSt
4yFKJVLCXCxpFmZxIFa5YacQ+x1biInd/mgMDzg3QncOUi2ToGmVxgHEhretBNhCGP+8bYL46UVu
drmO0zVxdg3M2qibqggJdaWK/SbLfgOhkjpA53W2PqiG3YcZh4OftSiMCKDGg4sT4BMq/CdLNipZ
BYvCNNzJcejkkur+/UWdm6ACv5go8oC50TiY+zmoAKluwcoZVYd1TNxCevofjFkGuE4ksLwg2l1e
pLj35TIxe2iYG83vTMsehhQhKO+N17IGBGzSvm7bu64IYMtA3AR+O1APoblPPZnn2Gog6AMNc0Jc
ixKZHQKwg6GAZlvuIld4uW2OcXBhTdXAcQS9jSsGjayt9LyUNWiZr9V0H2UDbs+lKQ5LJQ28shXL
NcgUEcA5JsZl6VrHauWoBNRCHJC3s7JPFhQ6/6UsYN4DpV+7+S/ek4/l/+cmSX3izP8R/CpxEdsk
kMf1Z5t1x7DpD6Gk3hsmxBoEqfr7nxNdLAVwTAvEuVeoIGEmZdwuF/xcElx5yYOmep0k8/Xvbhpe
sHBITYcyLv6gXMRMzDVPLSsLyqhxlyiIAejqZo7jX3sGMYLWrQy/l8C9evnpaiPBbkVCFuRz61mi
6qSWtM90XhBkmoHQJlIbgKmubo6qz5UIhJ/QSF4s2zANu1seRrnwb3+xq7INqDvFP1boDgk6l6na
J1oW9NrwOErhvssxVpTK8zYEKeD/kXYly3EjyfKLYIZ9uWKvYlVxF5cLjBIl7PuOr3+e7NdNMAtT
2VLPHOagMUZlIjIyMsLDPRxKHhS53EPaAsx92fK50wvkssJlAj5PgEmpmyRf+ilAazP1VAXaR7H8
JjQy47I6xxZidSsb9OqUEDdlm+mplxxmC+WivrbSN95pPfmlfi4zt36IfPUqeWU16s6v4692KRdJ
4OzQaI4zLxKT7oeqB/JJBhnQrmny2Y4wmmtf3stzTAEWCiChqqvosiLFpAzWWWgoUT3gWvZm4FRj
CMnFe8IEB+j9Q24jFdyx/HNrjWuTVAQZx14EKr6PvECHGooQnuSlgRZkaBU9K1htuYqOnBoqEDhz
Z9ypCR8p2QiYsxej37lTjI7Hs5prGEdhY0HQXgXFrCAaAI3RSKQEqvf9UiEkqnGBF4vXaJXdc4+x
IFuXv9bGySaIU9wqEONCtKdy6DZT9YbTKxTPC2i7AK0xeOPYAubCB95lSxtL+mKJSqWXKgXOPpsQ
5eXyVu96U1FvuUS41abdZUMbX+iLIeowg4S40bVIib26f9Okzlx4lmj2eYcM32W1ax8vo9WNNUAd
I12qEWuJqtKFumtjDzymb7WscONOfkg14Rbn420RUU1qWAguxk7SB6xtC0kKoy72qhr9gKHH3G/q
N/JgLglL/o5lijpYEe6eCrOdsRfM1T6t+h+JKnhjMEoWP2mMzgBxgK9p8NdNpS7MDkTbUrxgWSEf
+2mj2WOcjib4BF/inLyOeswzTynjgcfwf5E40+pLClzAx83Qxt4sDeYYVCY3TZbEUgBiLY38ipWV
IZMiIwrhknLRQX5qGn+UHb/jqgmSiaJ0Ahj9hySiHXL5IJznVV83lHzcldWx4cOsN3C2e22yNEHu
UU7SrEnN78a+0E2tRjnsskXG0ROpaBJAWLgcywG7qfEF2PkhsQA+/ss2WKui4kg3TXKVq9jLtgXV
fJ43oZ1V+TGrR9FRhPIdCR9jVaxDQAWUKZrDrhNhMRXz3CrBbW2Grf4zCbLQhEYIozTHsCaRvvLq
q/HZMqZtIcTeWH8ftfgqaicUgefravIvb+TmxwK/IGo4ZOaBTlCboEgrPG2wrHIqQI6XfS+T8eWy
jc3jpSMBxn8QMenXRIWxlUoTSggEKtW+m8DTGBq1WXHp82U7m06xskPFqSnL81FNltjT0tZDIhn7
+iQ0kMqdVLNVjNMS6iw48uZ3WpmkwhWwb1WkiDHnNlXQgUgIPOBR+9Jw4V0roDp/eX3Exc5iI7rP
JMcHJpQemhB5DlJyc5J4eV+FltrpP/pWOfULATAk+XOUl5E1aoFZZiLDSza/IEbXRA3TGjBMHekm
VAu5QuXUk430dgBCPoidrGbhMzd9cWWFOtQzxvm1IskSj0ul1Ao59Di08u7yHrJsUMc4ytGrakfY
CHFVShC07/jYvmzinAyZJAb/rAPQ1q+HN5jCQOjlKfHEV7WyQH9vF3b8OqZ21YI0YHQJJVh+r70B
Wd54v13yhXGYRAEEIxoAR1AeGY6lyHEAZLlzVD3yS/+spQFjD7ecHuLQkqTgwY5XApXbc5GCPknW
I8DLvFVBz15OoC9XNKaqdLvLe7n1udamqCMt81gPstPYy3ruGnIMN2D1ZEyebq7mQ6YHA3wQHKM8
Qm3B2CLPiIDJrNjogDzXBXdjjPFVpSuPf7AaVIp0TUTNzaDxMuWImkY31ogWsgPSLLSyf7ukh48P
LVYB04j4PvQM2dBkOiA/euJpVX5jSLlTdbz3B2tYmSBfbHUzLYE6KrURpV6aRw/lDBzaqHz7byao
RAn9NyGBpF/i6Y38A2HmcS7DP7hf1xtFnGK1CkmKg6WI+sSbpBFUiEZ9Z8SSXy/T+1B1rCrox0ON
Dtxra1T4zHCbt6UaJGjBdB1oBYxUeW+bnsMAlVD6PRobjaVA0CE3BWGUXkDTC0STNhhOMrXvSaZr
DljrjDexhJta+qwGj3VQLq7YCPW+UdroqEgF74hxw58CQHUTu6u5zlLiYbpBwxWNGbVWx12BqYKr
GXpUEB6a0jsQjh36cQpey6UM3Xzuqyc5S8G+x+mqE2plsl/iUXqT+q6x8gLKkg7GwTVL7wsQAqpS
9Ce323qT6OivN3Ne8kviNYCzW3oghQctlRuzx4sjMOfEGPaFDsVTcx574RbEFgLjkjsHzpLQCY53
iHVh7gJP4a9OEdYzeKEyLfG6/5cb6LBVkHUTXbSVO2u8ClnilWRNZ45BJNZ4hAR0sKnYA5YAI0rw
wvH6HOlk0phlcaMu3sJrzpwedO63kfUfK/zHHp1W1pOmLGGlYoV5+yvr3iHB/XT57JJffLYizJDw
pOCJ24dy9bhLyqTsuQSV49D/C3UFNlpmY5P8GdoMSre4gFS0Ws+m9rgRsFHwO+BE8aE9z+0B79Pe
0iN1Xyb8bKrCyHhGbWVAMinzo7eLW48O3aGY1zMHLTBPqCev64T7MB9up54FZt70wbUd6hQUQztM
Og87hDqOA6+51lqBHUM+obSHn/E1c9Ro6/pbG6RdUBAIo5iReIqAygW2EKRiBUCcQuHLGAEKb6LW
bN8ba/a598uucj7DCm9cmdapPGlu1UgKdIWslWhA11aNoMI5jQM9EVP/rrwlTnEMW0uvHBa6ciuv
QAsUk9Z4CeIypq+Yoh7kHuHOWxTjYR750gw0lbG+TRuoDaKYjbRZoCs0VRhlGdSEU09fINRq/BRZ
9+SmT64MUMlRX88iHr4wMHW1rem3YHi3koSxiq0QRdSh/l4FlU8O8hJl7YiTJi2pB07V66GRD1my
XBWj7Mp87qux6F52jK11IcNAWYk0G87epHE5QIstqZBicKOpdq0vGc+1JJmXrWx9nrUV8u+rFEDQ
Ky5ZqjL1wmi+zqbgVqvCP0hkwJeA+xp8bBKkmb+amJJ+SPoYC8H/5xS08VMhK97lVWwFwrUJKl5U
8SgsIg8TfR7diOJsoXrmGMqRS301vf0DW5AlAIAABC1AX39djiBD0wiaYWjN9NMzn4adWefqYFeS
5CvpeF3UIEi9bPGcFAEhgijVItZrIJ2giVnwqOiqJcEFSUKEbC07dS9b2pVwVTZW5QpXhpMegJ7J
Qd0uYWC1Su2mNvPKZqF8Pw4rfeGsfwiVMMYxmF00DLp4DSa4isCsW3OcMFaNX3YTRrbmGY0Jkn8g
XJbRbPfarrplD2VsHYz1j6A+QAkIjJRWTYqOfeQEKVisORFTV/Lu8q6f47WoXaecKokxrDyQHD9J
xtAeDc5T8OAz60mUzDpsQA6q1M/JAC23bLgRgIy347F28n4E2wEEFzh+YHj5VhBaL5y6pAy5MyIt
wcJH/dRHt3L+PUbvSod4Ibp0Q8u467e6dGuvo+EeEtrOEFTD+gkTXpaYwz3wTHvlpIBXU37qXsEB
CNUY5lW8lTutVklDQCATBfF0Ynb6AUXS4lCqZvVChn00jMSCeyQzh8ojt2NnZa/Zz4XVnCT3xQUf
/8A7rCJijGjOa0UN+3G5RzKOGn/0VqXZLkshIy8nM2RK011RidaMG03Mw2t9rBn1/00Xx9g9MFD4
L9KDrzEmBFSwUAvEs0p8z7MUfeb7TGcslGWDuje7ket6YyI2OvBvQ20J7ZsWh/jyKdq6X5DaAxqH
et25zkRayVmjDW3qCTF3Cw2iFJ2Z5A9qF2sb1B02jeEMMq0EeOWoSCwwWTi9qleuCI16q626kHEM
t3LFtTmysSsHMZKJD9MRS5I4+dTJXtrrllob+75lNGRIIDvzRLBQo8EKkc0zTicds+F8Veg4gOFo
zZxiRXVn5iE44fnJ5Lvf5kon8e7TnEIlosUiNXj+A6UBtcE3Pu8dXNyFyQWqYIEFjRFdN71vZYzy
8B48VmAZ0xDLgtZH/hRLnCNK9R9ZAT8ohhQJNJK6KromC2ag4tA0Hupd3pUmJjQtvvP/wMe1TyvU
RVGMeYL5RGzcpPSHMIWQV87fXzaxGfo1whIEwiCoWVE+l4tDJRp1n3pGoRkvLcBR1qw3kSsOanw1
DE1zCMb55zwILcPw9nf6NEzd+EPID8Kswdkj7ftcioh3lTkqgvsHy9MVKNZqAFqdCb8ZxVwCPQHs
DsflJ0NobrMYVMftVT21s9Vo/VUhiIzrbXNheDXzmoazdS6DAIlNJUf3xcPZs5bOeOkl7TqMF9Y4
9eZbFlghgsmX8PnoyiqoM1K97wGoEY8qcGTd9djb8VG2B6d+CJ+r0mLVvjcTF13V8GYAA9M59bEY
o8TSDUXmdfKd9EwgeYsfPxZXZHZE95I7xWKXIs4dVMd9RQgScWsBlkedtHmqdKPUAK0xMh1J4YJ+
IDeKNzJGCDpB/VUK8VMmg6n6st+cR8ivVqmTx6lCrggZsRpoxxjEbGa7pM+xqJ1aPDzNMJt/v3b0
1SKVg808iAT4PAdQbmlP2hQd5ZD77SvziwkaUaGjxS9HTYpF5e2bro9XuHEYJs6d/6sJKvpOidhM
tYBVpGqyV9XazKbUkbWFccYYTvFBg7O6KZsxVLUGip5e0RumEXyvx8VM60dlalFavau73x5sQGAU
ACBHRQMJByLJ15sZBWOg+w1Q/qtTZyZcZeURI1BtILq+mqDiocoFYzZ0fOYp16HoKW68b3zjLjgI
t50jqVCmK5zZH5gD9+TPfk0FYFbCjAKgMpB/okuk/NzOAM0FMPv/SnjCU347eqmTe7ItPkNSArUV
l/Xe23STT6t0oVRopTrmJuynPAKiN+YcRpoFzZEM4PIvH+TNfYW4PEQaRdSINHqBWihjSqoKASNS
QCTU2eCocyMdQobCYHeO8qu0KyvzElZBc2tfocaHbjIg03jSUx4jZqURhB1CZQOBdmhVWskEXKBo
jg1zhefvGkDlVqYoz+FGOQnSosu8vlaik9Z20X5o8vqgqFV2qMYgPsXoKdqAxjws2SD4eTOHfigt
+YOqR8pT1itVYoVdCBhoMWoPS5rqdqMt4K0uy+h6GrSAkX6y9oYK6VEptSqkNDKPz2Q/EPLrsNSA
saru44VViNxyNEAiDHA9oWOn0XVlqSgmTo/xGZIB4jlpp/pyKYKJZmANYZ0/RwheUVMwlqRq0hk6
PuY5UUzmMvKE0vimya3VKEwClY0b/6sR6ksnS5GBSlflMCMvuFNsj5NPgONgE7upQlfU/gXd3ea6
QCOFkiAaDmew+HrIhtmoKsxNiO9jiJKI9Mg4oOfPYixqZYF6LgZhwqcJjwhESFdJmXp4Co9EVh6S
jjciw/U2z8rKmPQ1kI+Vmqq5iOXMk7YH0xJ4xng77pFcdEgrKnMKWs+Yf18UEffHeo1kl1f31aSl
daeXae7pr+GdbIF3+b7zpeNfxODy1ewzix1kIXRcR1UUBJYYvAVzEHXGwlocCq7K8o+4vtitJYHb
1R/AssrbxS33wlKb20qYIKRKyDI/8DrUxoaoNaNrhJGGWO93vdzaqRxZYs+DqgLJ4Tz6DK8hicT5
+j7tUTsKEqmg1huE9XFP+KwFM7Hl3egKTrJn7uWWhwJUgGENg9Bw0I3LKi+rHDg/ADK8ySXz+c13
QE9N2c1dw2Z56NaBWxujjkO4iEEmkoUJSYE7ys9b1nN8o9iKF9FqPdS3WpJgxsBDCtRHjXc/es1X
s7KAwchoFTPkVSusszcjbFCDCvO9Ei1OEjWKxUX1U63Df8AbE5alk1SxLXD5YxXFLlgSngSw+A1s
OeLNzYd2Ll7ZGnmnUo6cdlKpCUKee8Z99RBZpaW+gMn20JgohqIOfNmtNjd/ZYxK+5Veafm5n0JP
EgLNkmeAiML64bKNzYwEZ/KfFVGZvoHRcDBKZDHq/CYopp3JHzQzROHTjIFu9iTkeUrgD+GehVXd
vD8+LSNl+BqGKk7vlCFFUCDl/uKdcNqi5Fyh5FnclW6IGU/r8lq3rl8klh99XUAg6etXqacgHdGD
94DNsfumlE0NtNN5ILCWtpVS4I0vKShpguOeFslJp9oQkx7YxFCrrLFTS7MYFBAncO7QNal5eVXS
VvBZWaOVcYSG6zkxAWI7ChdZgYBHofrqzKkOPw3FHWq8oZ8CwQGi8iG15xKaHjXmW/GELDVv0eNf
YQwp7VRLxptJGmSM7BX5clgqaXDEee7uW1ETPOR0gjkpc2PJQ1fcpOEyOkBqzacATzizkevRCoei
SuxhCoono5ZnkxukChCHfmEUjTdeW9AHQeEMw2rQPFKoU1EI8mLk1Yhhky7cd1Fr52NynU7Re6ul
N/nUHDKMLjH2eOODYrYVC5UVBYGXZgnnkZWqAdg0vKxKTmm0WGkdWOlY2FP2+21EgnDA3B8IszXh
TBphkvWZWwaBjIYeJzXGQ5J1/28tRiDy3NAuBes5DRos+KjKZB2zs01Yg8+M5xtrLNuHSIp+YJJB
+f2tU8iAFemJIgGgUWrc0osFZJgJmlQwh1p+kHJ+V0RHoZcYt/BWuFxbIv++SmtAczKmgjzirsL4
ndS4Wajal4/aOVc9jvPaBPWOSutqlocM0NheMesK/DipX3vqjdQQITa0xgnVeL2TGlOyUhv97AlF
7JaxoZsRe/0jqLy7iua+BAVG7A2pW+wIN1V11VT75In0jYTH9gbSB6OpO4y1s7aXuvqCBoSZgo6g
9ld3Fiqn6UmzhtEOrgULIzF+ZQ8xI0HemLr9uuHUYTeEuBATEZBQXu07S9OawRx69REK2/4Si88Y
2TrmvOBw6gDpP8GfjGQ0xYjVkdw4MV8+O3VHtlPdZuJiIEWRfww6mA6ixFSUwQzVt8ubfHmPMeT+
1YXVoRcHgP1iDxKrVpGCl6hm1lhYNuiiGB68PSZvYo/zUXRu/eKhBT8patKDLfZW+FLahVc+/bd1
iV/XFUrZWOcVPuNQFcek7r51qXx72cTmsQAvgIyBcElSz+B1pVSNudpqmBLBc1S1am9qoR1BdBwI
pNFUdiM4jG4qVkjYemqszNLFoyKC7m4gISTwXnBsv00P+W1ki7vyMOx5l1TJeKgzcjbrOG7lMnjd
4HGPCiCQjFTWLKZQVcCmRl6yCKdEOEXJ7TRLjOO3bQR4IIxyEPI92lVCdFyqHkYm7XFRnY4gdNTf
Hz/HRQ6Cir+NUL7RGUmb1Qb313frYqdsTcUPncFMD+gdgFcttP+FNC45SfSLDc0yFZIKW8oDegsm
IV2D1arKnLzspBsIIN3x4eLrHLRTy/FgREMOEl1NsVujGxlJzObOgkJFxvSxCn+lgmmeyUsPPGbs
5VppqvE3jXvqE9bVu+GakMDDvYohblSD6Hy3HXQjLHMJgu91cmrS14xfrKqPba0BXwuLSf8DsEDt
6BdrVKjmS6CexxhwU5TqvhUuIcPrgabVr/4Fsfz2ytD5QS1BBb8J2d7VVb9kVT9LAKt59S/dM+wJ
iSZC2DdBMuVX6cdwEIiUlKO8iu/NL6U1tWOX26k3X/c252XQHWYV9j4KGOeL//xB1J2sgKVSBxFv
8hF8DL+D2vK0Cw2Hc6In/VrH87Dm7MGLXRYd+OZOoBQAWBhmes/gcwDMqVktd4CqGmA3iBUzrl6G
GJcgrsuEu2PE2I2L8EvuTbltoyuL3GQYqEF7drzS6wTjjLhKyl/JPBVe0DUAi+tN4xZTo5gEAm01
FV9fLU05WZGR9xi7KDRnFA+RpkAnZUgZL+aPptH6O+jgKgeWBGACGcBnwLu/OgYG9cD+pRd41f2a
rpMdUQoF0vWp/8knpnxd+MtelCzRTl0NKNfQ1h4ubxB9t9LmqYCZ8wXoBCSY54JHXXrXWaC8s54n
bYAKlhxXt1LSNKCU3kUP4CFxhCswyEHfukU2gpzzXxA+kz95aUupm0ZSFk2rY5Bwz3t1X7mTHx5I
oomChxParIPE2kDy76uDLQRSq8kd9Dgw0GdO+lOZMb7Q2SA3vYNU6Ig4Rc0XjnCKT/M9b9RXpajb
wiwC+YY6LOAgXNFbdWh4rcoCoZ5VPGjbVJRYAjFOdR5UtiRFwWjIVXCDkRpIhUtWd+y/s2LDWWWA
tkcd18Vo0dso4I4Qt7pBhGy83p/v8m+6M7jyPrxC5RfSD5CfP0171Y73nBU9TXuAYRpz8XgXIEdg
svPv/+2MUPeEpHPRyEv4AFz10hv7srv/b3+fStarLmvqPsPfB7/LnL2pv8tBRW0qTWGdi4kQdimO
YKDaTVOaXZQy6lR0TKctUFGklppJbAuw+U+SaAKda/W17IdB78lLbrfyt8v7xYopNG31PEygSWlQ
CWvBOh5ZzXViT1ey3duy215XVnJk5a5nqTq9QCqkQPmxS0YoTrqzYha76kV6ItK8nZNdccfJEY7l
feExufoYoUWmQos6GznXR/AL5RrEmEQhVPo++bqtuRLEGbMn8aF4Gl2i0GDIdvMKUO8x8aqfNaNK
wQoCdO4SLVCsn0eEOAjd7bmnBCuXTcWLfEjcWrFbM1CDrIAnU0EHMoZBPLTwpngGGsfIj02EuhXo
ATMNWlEdr0HGW3OKPoYUVlK4l52L5cpUBNIXYVHVGV867UGYgRMDqJKNOs1eEGsHLAyMtPpMcYj2
LCq46OUoqBk5/AS5LdwXh/Sucoen1Fq8ITTBirrsdTMwG4v3Rz9CtqafVMaj6axmQf8GKgBhMg8l
yhhrbp3RQYEI+jog6rhtD0SQnWdY+yBYuHA903DGShKWwUjgTqIX3Wju4svv074GEfUNeJvxyP9J
2nqy2yE5KKzAMvz6Sr2Lerv2ZS87MhdPFnfp51CxK1bCMmsW/BzpvnfyU3WTnkQrAqOYdpddQfTp
lO/qXb/rsBWsph8rkCl0cjRy/dLrCGSAr3eH4SF5AQ+REz+C/vgW2jUBBgvxzS87OOt40ZwKkyw0
ahXhjoVqiZkOez0H++Xk5fU7ep4m4JR2poAWH8xElw0zTpZChbNWb/mym7HYoXzoJ+1U1fuFxxSt
nNt8HzGMsXxaobImmVtAgkQyCfX2o0l0hYKAhegBrzJ2rPuBEakVKmKJddPqw8eWAgjTQiU7YWlt
sLyUCkti36uVXCBMRLvQ773B711tL/pMiCJdZaBCAd2r6LkyLZcWpyHbNTvJ55zeJeNuncdqFdL1
BNoQFXOqOinkmCjGdjNo2ytvHvDgZbGisGKNSr2ueq3XAnBjQiItBj6rPLUIbeK+dEZoN1rQGX/k
LH7XHopfmjcDByK7vIu3FuLOvxKOZayZboRDhzcJKglxdnCbnXDIXCCSHeWudzlPvjIQ4Hi2yjjL
JhVikgxU9XFI9rkTvZEzzLZQnVwL3FoKUB/rXTUPH4ZCPRhqCnYhYTqiLuL2cfGDj6L7RBEeLkcB
ViqlUqlUOImBECsfyRvozK/V2/Ru9NBSfVFeVZPzutvUZWkQfDyiz2M8SMp0MrLH001wjis5MEJg
E4JX8owZHxveHL3E7UcrfwxfG8CAtDsZuquyDS6WQ4DqR3xdQqp4eQkMm/f5zhxbiwmMIEu99LOo
u39QDAxuldgKors17MilwzmhE3oGJnnEzmRp2Zx1g/46dJ/7QB26wmgMZJV4zqnH8tv8DQbB6V/5
0624A0SXv1GO4Q3651fibOt3MeMZRVbzv1cLGsWvL2W177lUwZAynlF4PbanunF0/TAJu5DzBYWV
ZWz7/d9LBfb5q7W2XCJt0WCNNH84U/M5M32T3MoN0ICqrWDXfpx1/krwBqhJ8mb6gmTWFl4uuztr
0dTxG0oph9QePC9V8FJvQ163oR2X2SiCfYewSGFmjTE8qaHGarKfVTf/+taQjgX4DNQhKtmgVWFC
LdMwBPkCSeoEV/wJjb87zfmY0y6t1r+8yjNIzIcxwOgx0IG2KcpZX42lMeZXuhaeLFxHDfQwzdHh
ndQJdtqRyBnLZvhAXG3YJ3fzPeeJPuuIb7u2TBhfRB3aV/Qo5jJrotx3UO5Urrtd/QoZ+X2AIO/k
t6k3QCqyQ2vK0X+oqNKjuTGM5uUd2MwAVuapDKDn0cmZNIiMgT+lxuBj+yvNS1bjYTODWhmhkoCg
lJYyIuni5M6OLmN18xshMchM41ZQTMLW3qC4jGloVoKznamuTFOhqumyoddr1BDSX9lDsO9RHS1M
+LI7ZSZvC0feFHmT6Vabh3hllYpXAtcsXB3io0a7arfc66+B1djZAxJHXzPs9Gi0pnCbvcU3kpXb
eIk+GX4OPDJqiqx0krH1H0n16jTFQyQlWob1d8/Lc3oSDppfP+a1Ke+yX9U3Y4/pG9mPXeOdY7yG
GVvwccxXhkUR9F1hjy3oAsMaMRJTxwH+l0E4w/q+9HClngx6MS9Y3+TW3xabCECmx8BHr9yUoOmO
Fox9+cCc0VB9hIzPb/tRdVgtbJaSfJ5jLEwSh2tFGl7ipblKRMCMg5aXzTgwPAFCLkMNrQLAI+pa
Oeh59JhIqtMEP9NM83qBd0KFOwYqq561/XpY/Thy3Fc/TlTKoQOEj+iXN4dpt/iDWfjZGwZ0kBuy
3Jz1ialIHUPFJ58Bx3QLIso0YFI9NRNAkS5vODkrZ9fvaklUhDL4UJ7KEfsNgc996+lAe8puxtTL
OxM8ob8rFaR4hevn4e+khoDkoLm2K56Cl+Z6eJCd8afwpL+QK2FyFMivcS/Nsb+XoGV02w5ues2K
XIzA/OGGqy+J8Veg4jEJ6rZtYur5IcJL4PLGbjsL4E86CP4NqLRTl18EmNqSVpBPJYqWEuhJFj+3
lCNpphePzHOzmTSurFEZRZqJUO1DpxTWFnfCSQW5GZJGzQmuVXf266fLq9tuUK3sUfk6yJhDkLvD
nnrsHT4zoSppR3aFhjcUazoM1gyWaoIzzlfvOqvyWMV35u5SRxHSCvWkEnHa4jAdqntym4tuT8TS
IADO311e7aa3rBZLHUVQNGtRI8NbwvCZD695kTltsvnAXlmgjiE6jlOeEwutAxH1m3Av7ghmNb1n
PeXJHzo77ytD1DlUxl6eVQVRZdDlxz6Qn2JxDK24WiBZJvGMNHf7/lhZo/KDWejBTpVDsH0g6wJg
3iSoEt0OIrP5hj7fM5uQYDOgKTI4O0UwOYH042uMVtNggL4ilDllr9n1UMWKd6Ir+qxCxf9Y2j92
6Ks/M/p6iVTIcmIaSDSbhwIi6+JN2MPts1PkA8S++7N08nNt9K2/yAm/zDW2c+YOi5pDlOL2sqOf
9f8/wvTKAhVGuikD6+qAVQ0uDnV9txRmch+Dv0HbL42ZPyjfOg8Ncyc7sFrOm0+ilWUqoCTgzkkq
opE8VPF+qgRzhDgzmvhmBmX3uDuKMoONd/N+XRmkIsgE+sROEGBwnF+r5dtSnCDtzroEtsPyp5fQ
kSOeMRRQ4bi1TuCJP+Pb3FIPSNHd0uVeKo8Zlsmlcn68P+1RcYQvhEpWRdib9xEScu2qfixs7am4
Dm/1HbCrdnJSwMQhYx79vjvGBE522YNYu0rFFxCMBYrBw0W1OrTm9GYZclOZB9a+Ej+8tE4qsAiD
SODFJPG2B6iYtFZ5VG0iLlxA+DNieMp2UrpyFSqmAJwdTHqGXQ3fUKF7qN7b29LKkayoZnSHZBSj
b2a++zdz2mesLtSBpKeLMYFpBLxIvHQPGa4D6XSrL8FhQNGatw2PlChGf2TSxDM+48fLfpUfBa0k
GsuUIp14jh4q1KDK/fRdfdBe412LhXZH7UW++0+eQ08fKxlY1CMoDLtCfZTb1647KO1vMo3Sm0nF
GJCkL8XQiBrmMwobFKD2woJGsPaNCioYMyqrwcDnirPkWo41Kx/b66nn3ct7tV0u/fRIGsivZX3d
zqBBBwUmKtjpXWSl++x6eqoc47ZqTXw3tGBZPaLtq/VD3AGFm3McnjT2fFOhUM2Fs5NW0q5dusyZ
MCBiamPny6MGjvE4Q1tafb+83u2s5dMyddxrjm+ycUKJoxBuiiTxFYArO3AVKItz2dD/yCs/LVFH
Xc7UjuskBBbRy0/Fe2ZHbniI7vpd6Ub7P0IJQUANAyBkQ2kuwWUCxipo8PgqAHsN5+VZHZo3xoJI
wD2PlJ82qGdI10NEVGyxoAR6Jpmde+0xPw5m4CqejKcIxl19CHmzkYQMZ9FJBF9FkHJQK4kjHjpa
qpcd8tNsWK0X79NjhSnU0m7wmvXr2CQIrMpiheztc/i5auqkC9BJjDXo37ly49ZxY0/L9ThwFmNv
t7P2TyvUaU/GMR3HGnLlpdCCxSgr50dean+purZAN8kobT4QE1DacosDaQ+oh4m99IvxG7YzjH9+
g0HtMx+GdV6nOBpQct7VaGUtfnSdgrAb2pyvkcN6aG4jEz59lp6DmaF0ZBQqiTyZKYhmeFfhkJSW
bgNw5afHeKecojfdbE7y9/6K82vd/H0p9b/i+OeaqX2fJujRNhnOTbM0zqKEhzmVCpOv+G+qIYK2
MhwYX5rhzAZxt5UzS2PUNWIBg38RxILkcQeUC7Oeut2YVMlssYBX0xkeeJJASTjyH8/A0ZHsdE8I
VWdHwL0PqLOz7MJXUl0l9z4wcE/pje5Hzui2uw4Yn8uOtXmCVj+FyiSlYk7jtscDWxAjU1P3ffxo
sKow29fYygiVLc7V0mSKgvX2WOdHfdEjUIfmCl0uDDxM3vz0R5FhZZK6SkS5VbtGwSW25LWNWW6r
5x7KmhUaNh1mZYW6RlJ5mDFbKAOspAx+JqKn2AqQHqvMoODNXv6RiF6S/7j8xbYhHJ9GaQhNp+sQ
ixixm8WBCOCRDsBiJf6/wANspt8rS9SlUgcGJ6AYimfG7V/P7PyYWhhJn5wSBXdWzNmGmq3MUTEu
EqpUxVQmeUVloq24gs9BsVDy+Of0hrfZcgTbj/uVQRJ0V+ddxwxhPS9YX4dqGoHhZ25kEyEw/Xq2
EzN5/aPkd2WQimiAAKRT0eHTcah050lvceGzMv3hs+mfwEkz7nTjjLJdAviLdD/YhOo6wIjPsuc8
9EnYtfzNEPJ5VehUCNHjgEwV46hB7fY4jbLHye0zX0T+FIUQxNMXW1OmyRyWcFck3EPeim4lJe6i
SZj8W0qHT3oGro6V3ulUwOllYZZSkeQFt82ucvMjxsN3PAGzoIYvM7rN23672gAq1oA8V0xlYi0C
gj/wCjfcp1bgxjtsOOpDTIgk8ZJLuR4VdVpthgBVjrtZj6vpm7xogAqGQujJqSId1ET6lY+gUjch
Y/aiSgHvx5VUWRL4hPejkt41Rto9CdOs24y4xMje6cHuvJqlSCTXtWIuz8WDjC5SZCt3GnRFml/t
rnYrCOuxcAWbEfhz7w0qRE2qnkaDgb3IkPfG+9gjPKg8SleXF7e55auDS2UGTdaIQjJLmpup/f+R
dmW7keNI8IsEUBJ1veoo1eHbbrfdL0Kfuu9bX79B9+5YZmmLMz0DDDBAYzqLVDKZzIyM8I34NZ1F
8IztjGtlgjtGlVUuSclK+8mh2U27wNedzAVjFgaD/J8sMTBR+Rjdr8s1xmUbJ/JEqcB2/WP1C7hT
I+nmmKfo9LKq4D1jPaepN9zWzrQnhwkzFOrX+rbwIXkhBiqJ9pc7QuU85o1Ksfj2l7yjTn4Mj7ET
HwCFwcuh+xuP3G3IwGqx3CHKpTCtLAMWsxhosJgNRid2d0DlZae7M9LqzrcOxQ2K85gVFjEubEMm
3q3z0LSmV0bas5t1eKkOw4ExsOTX8+2MAXe/85I9Q8HOB+mgItvXnsKdENYt2HAejWamQTvIBSAL
eDQBU9485cBrtC+As3uD/3eWzJznLGitVsxd7kpDlNBkd60cD7uWfk7VH7J23TVXcSR6b4tMcdd6
upgE7LaIx2o3oCvf1osTxtZiq73e+XlpgtwxGEX8syKjbMNXuUSzVPMYsrdDOQzGY7TED4Uyf5fi
WHcslLx3cgZC338VlHiQTwzC298uLKnkGvR0oLtfBNAAkZtwQSnpTEkmrG8MVTs7gM6KQr5dXoRo
39ifr/ZtoEBgtwH8QqJfzfqwdHdZ8Q16D61IgW0zTVk5IBdiqqCKs7SGIbM1IFs+2HXwVas+XV7N
thFoN2NakDJywI+raWO9iS3ggXdajEGp9nECVwkVjQyJjHCuVmijkhcJ4nQQSkfZDD/TunAiFUS6
lxezjSLT31fDfsj624RJ3sQ9DhI5dofxmk29MJao6ZpB8y/b2kweVqY4RyNFK1ttytwgB7Zj2tF5
V5tfMNzmXbbzf67Z9zVx/mYoZjCjPcoeGdETy42jWx3V9vRTtZfR1ma3zuIhcfzcnxLPwlWsiKru
22fq/Rdwjgj6G9JN0FreqVDIM2j5U5sCAVhsMyta7SZ3uUWpZmmtiWMbBOWdOrS3sV7Gjp7kkV1o
8U8oJkGEwbi2AvNweXs312ZqlGK6FzLbb/iQtcf0PYhFodq4S+PczZhwkJCycdsEBm9klE9AbMWt
TQ6hARyw7mhTQs0g+ZQOusDvBRb4RBYPsv/WRBr6ox9vta4UOPumgffPw3d7DJJMvWHCB01w16vE
cvJSdS9/CEGM4Ds7MypMfZ/jPFF6rxdXbfcECo3LJrbfPatl8Fd6bQUF+iCsCwmA3qFEuv8dZbkn
VukVRwjRpnGhdaiTISclXEsZXI2WoF4XiXT/n8rKXyeT19odyiRauhELIsfgqO6hwHOM9gSTw8JU
e7OkvNo6LrLK8kLKhJXrWaVR20cYuWIzdeIajsgPuLiqgHQzXCJEgiSCYpGk2U0QeQUYCAS+sH2N
v28dF1YHTWoj9Ilw8IH+VTJbi4EVqm6X/fwaFG8EvNG9GdraJ7IXvc1E1xQfdKIq7us+QERoPUz7
4NUUvOqPlo+hLaf8dnmdou3kgo+WVi2Yx/DdZol4fcpEDK+QSD/+Kys8LYBc91GdMz+cICmghI9D
ead395dtsF96no//9cHehrFXkbrWmt+wXjyczSObKWL1oUxICii411UuRvQkaKEChOKQHHyFJgrN
JnsZk4MmCTEY7No8WxBY1gzKGBXOSGSTCcV7UJ+w93PgN3foVlzHP0FMem34BM2nBOP/hqt7lS9C
cG4GppVh7ojVeMDEmQz3y+bAJoBW1n82zwbaHgKFW5DW81N7RtxIkNJh9/l1d6U4oJi+jp15l98p
ALSLKhHb6KCVNbbglWsUyZLGSYpvNjrlc4dXMabvVeRIudOPIDwMBxSAmzckvTACs3LN2Udcmebi
YjuRoahbmKYg5Vf3JcgikHE6jd0IOx/bmIuVLe676WqZqKCUY2EjvKHQbtI+L5D29diAc3JT3ciT
nX0Rs8FsHryVWS5SImsp5lHC4VbLwJGLgwbNKrqnr9HwLR0jB0Dvywd90z1X9rh0s6oaI5Uq+E5H
xxRSG40/FdXDZRubZ29lgwuLkp6aQWoV6q7uZj/q0JuUVI/Q1p7K6tdQ5N48uJctbveU3k3yFZTR
SltFS96+XnPV3oDp4/TbX8CweLCO9Iqc1D+LMSujfLXRiHVjJthLOXPmEUqcC0YB8Hi4/t0b7bwu
PeRPb2x6rvBsbN49K+NcKA1LJQJCCAnQ9D3Jneap9yM3AOty4tAnzNjcjQfIfFujY/wQbLXAY/mh
vTmk6VS12GqGwhq/Lre6nz8MLWCe4OOgLCzskoc0sdPe1jG6JpxLfcu7LkQFnQtI0CX+75EZHXk3
3lSYTk1PmNW+j69Lv/8UuCDitcFa5A7P7Z1J7CJ0lJO4Hy36AFxw6sxEW3qCD1AC1WCVn9rQdPVJ
NEy0nYWuvjMXl3IQ+WoGwXYnBzaLLp+afX5Q//TiWhniIhHI7cspYSBhVZXcoCReW4lEZLdzs9WD
kDsxRTbmisaaAoD3P+Sg66V257UH9kQQJtWbucbKFndATEVOs6qFrebFuJ29/iaF4t1ehjwYGqTl
j6hyjF+4MIWCr9vtppVh7mliaH2SyCO+2IAJAATZ4lHyWGtbdSgkgffS0+UDue2H749s7jiEVaF1
kwE/nLNuH0IMwA4m2akksNheNsT+ovNz926Ic3hD6tIKuYeJUsxk2qFl/DQ70eyeaDGct7dRapVJ
hbewRNRjQRtfNoKHPBM5osgM5+sJjZVyCWAmbRuIxkoGdXo5Q6PZAtX65V1jf9X5rv1VoOBbUulc
GWXZIIcJ5sIedTh899OKH+v5Jm79y6b+T6x4t8W5/AAkotX2sJUdukN1ax40v7oh+1BI3LbdLwH9
rmwwybgzHmMlqdrJBD4WUWm6Mq9Nn/X3pm/Nfjga3uQENsgjT2wST3JFWI7Nc22BuhDj2xbE6Tk3
TCtwtkVIMXZjpGDsTjtm5XKqpeJgmpNIu2i7qLEyxvmjprQ51TJk8wzQVh203Xht3mEC3G2flmtJ
fKtvZrwre5xjTpjhBfU/zlic5weahldNlV4rgWE5WQFOvNm6D43Fk9AkaSLppg2FtIvbMz6rX8Al
iOZEGyUqcQ1ML9Z+wlRRujdOCtT67BTxGkPaACHL10lrz7FNruhe9H7ahmGsfgCXPaY6tKvlDtMI
5JjuY09/rfb998UB8U3h3UsgJBEc0O3M/90g/75OtMQaaxUr7tzgXvoeqTYQk3hR9e6CsTSW+09I
/EX4FoEb8y/uUE+0FqJj5s5SWlvKWicyiJNDRqOevwvCAjv2ZyFotUAuLJBR7xdzxgKHnfGdeqWP
4jaYhH5TNomamZvJ/8oYd/sRGcpzlDFEzUvlqhlYetVDPDZ2MpyAWHSgCuteXt7mtbQyyN1/KOAX
scZGOpJcvqGAkoyJLhi83Q6sKxtczLHqXDEkxlDy3ys9OJAD5ud3Cdpg3uXlbF5NK1NcxJnLUWtG
dstmA/F0UvlaAWLQdNldNrN5La3McIFGXwydFP1s7OYh8evpa5ATt9NAIKg7pS6qcG/XEFbWuKBS
9A1NTFYoazHQYL1IduvkmJ94rd3JU9wGvGkM2xjuhK8k5m2XXJ8LJlKMd2jIGJ26nbxDSuuHR+OG
gvM7dLL7fl/uL+/qti+Cs9ZiaqBnfPFtXLVKGmGdRT/tynK+7ptFYGIbl2G92+D8HeKMY0QYWL31
GoQsNmQ6DDbj7+iIHV/VcMvylW3o36itbhWqGbe/AtJjEP3zOIE26aKEKghacwB0dwuhmACKy1Zd
2VaYPFZ0+taNIPUsS6coRNzfWwFTJjrRZchrmhavPmYNID2aGR5QMT5bcmZH9R1RvyiGYFxE2XIZ
GTTc4AOG6CTGCeFSq3qXNqWWXJRI37Xb8VnddxhUzjonPMUeXpZHlGdAwza7bPw7Is78pOznb/qN
iBlty5HWP4L7yIkJAk+DcS/p0BJDjdMOSuFg+1akUfH/6hjqAOksv9BGVy0p11ikuaoOOBt26w8n
XHu7FpIwgLHvQxRIL5+Pzct9bZNb1xCoWaLF7DyC5kaCPDfSRskJIbXJ1JSgAzDZoofgW0LIx4C1
TbYPqw/aFsZA9AZOW5T27Af33c70sVgcGAkzZO1N5KAtXzoY24nt+LW6l31QiMpgOghdSQRF3Mrv
1r+Fi+51AiqBkUE+qT9hhE3es2pF56GvdBKtezPoqmA5MiDaJkNJjQvxeM/TjvSwJT/Gz3K2m581
mIuh0N09Q3dx7O3JYZhE6U6IgdyqEUEMlhqWqrzl6R+3PMkhQauyIviEJ/AMmtjn8UvoIYm16yv2
KlBeZC/z6DfQNiZfRBnkZgq7ss53bNuwlGJVZxXrIxuLD/dJAtIfvMRL+Bp7/beH+C7am/vsOD+K
kcuCxfMvPqjLJJWsGcaOajEGQWYdQ4Na/9iq812kd05vLV/MLPgVlijQCY7XVuxar5zL9EAfTX8n
lcj0XpgcUme3rnqUHdYZEBMeb4VkCl4lGWKXkGTROA8zlHGRBlbOWZrWr7TiepTkJyvJXsPA+Mca
vWz+A3JExCBghTfOOjq9QYp0iVApZ+MR9cNv4jsdzwLcCHbsimZaN59+GuiDIOxtQKOXRxZIVST3
EiBPDMC6C/dMoDf1g0fT/s38YYlCw1bI1yikFQkFmkHn8VtlEaRKxLCr7N3Tg40udSBx5DmJDcBj
fxKmRht3uaZAo8cioEGDZA8XFtFaaoYwxn4moBFk0TAFWhZUCr4wEG2s7IMlLui1TUUNwpKw2tN9
8twcDGCiO0QfswedOZKWnegRstUP+GCS80ypT2s9BZ/mroiNb6Yp7QuI5waRfkAp5pYYvyRZP82G
uZ+05ojeqtv1mCi2YjfsqFdYwsLMxqMIkpbIJfBtkVjzV23Qq//FRlA/wLBL4mpXkE69VRIbyhEu
imlOcQ9a0+L4ZxToGgTDqI7pIksDsfzHWGwF5VxAsAE525Gh34MD2GQ9RmvHKNCFG78REjREfIiY
UIqRN/7SSYs0hT4Uy9ICL73RdrnH8ibDMb5EX+lLc9O8YUE0VxD4tlzMhBSfDvFu6ELxlF9xqMeo
GsLFRocAvsuY/UCpeAeapJ2OQpGNirYjMLmRPmlIQ6GSZmgK0XmqF6UkSzOq2FcCNYBb85gfh2/0
Ln+xrgeP5YfFffYp/XzZ6NYyLQVyVDLkkxHoufp5plKdpBVStlR5MrRPRp+JVrWRoGgWKDQMFfSI
TKf5o7cMbRYYcY/CnlaUy6tiNHYUXee6tLhjlQ03YdypB7mTI0zi6iCiHlsQrqelCECyuc7Vr+De
i0AjDCOt8CukKEFXtHP0TBBut07kep3cqaCIA0vLivSqWiK7lqq9OZLbqRzcao5vLUjZJ6ZwVmtz
WUjITBmXpi7zz6dEV/Kwm+Ayo9PFdvJa34N11At26KEHL/QKhFKf5B9/4DFQDLUMBe82nI+P3zOZ
81QeZuykEoX2El6XkehbbeXXGuIL3oNAucrwnI8mslppAp3ltMWVhYQ+PebXeEk8tpNtnTK8gt+S
ruqZzVB1X4YQ9Mn1LnXNG6gXCJ4Xm/u7+iXsz1eZvtLUsk4Yjr5Un8zqiySiEthq7egI5JATsmRc
nWfnz+zVIWXtidFZdkwKlr1eCGaJVI8RpFz+dFuPJR0K6ejJ6YZ+/hJdUrx33yI3hqhewhsVQY0R
QdSu5mcPxk9xTXIjpH0wyO0fcB5l2aKwvyPt4uh94lRB4ijTH5S4PphhP2P1mRpQz1pFgc8Eh7KH
8UaN74teSHq5kQt/sMJlHWCUa/oiZPkixp0yB6NOt8ErICtmZMvpUTsy1TdVBLQUfjMufkZDRGqd
eUjnTqoTg6MBBOqn4jS+xHf9gaIPLbyINrz+w0K5YDnL4MOLIYq8M4AfMbrKLyCnqSQQwwwy6UbS
YvxHOZ1M8OkYSX4KpuRkBdZ1u/TPUSvCl5xV01GegYjsu0Aj50NlDb2vPIQEZAqOigUDO4uNiACm
rra0MbeN1lDjDBoICESpB78Nb4YVHRPUOJwIr1ykq4LcKtCTh8wl9HWcIDbig94Y7e7yody2YmlQ
39I1eqZ9FQzxkC8TtJKUAhCHedhBV1RwB/NX09tCcLmbsqYT8ENwC0ElTbIa8B36UAqd7alvQ2cp
jNGhc30IiIGctdZP1dC7l1fGH/7fZvHWQWcNySIvuDUMeqhYwQgxpuZFBmm5Wis2jUVD9ZtWdAID
FG/G82yUmnrSgJDdl/rE67rA7vUHiwrSJD4JfVuKrkJYClHThM70xwAzEV2f4hZL6ZLscQh2Uguv
U0FmL5uiF/fWx1JMQ7Og2QSvP3u1QYxwTkwFu5ai6yrvqjv1CmQbEC9IEgeDry9019yXj/O+cERJ
79ZWrk1zAa4kxdJXLcr3Wjb/GiLZ1q3gvtXo/rJfnIU0tpuKhXSegliN6aB/3M1SM0YzbNTEl1Qr
QW+3b4NTGy6YiBvM0TU7Sd4X1MpcKiXxXinCyU/KeN6p0WLa+jATp0B2sC/GpRLkcFufef3DuGpH
QiRSVCl0A8qqOpTT/UxBzTRmTpAI5p6Yv6wriPwOcBnOoE6aGlF8ZEjBH/M4tMtFdrIuQ1Nrto2+
EgQAdsDPzeFhDudFGs5HsnGWqkAbJ3xYS/5hjEvpy+CIvoJQ8Qz6t0wvTkWtRI4xU3qS9WkQhLit
1eKhahgQZoTmPf+WUkYlQvkMq81k2cFrwyE0dGgr3S7FcxEagsWePdXZ5qK8ohCMSVHrLH0EaGHq
tDaIfAg/MD6It6pw7FHqGi1QM1CkUL0sdWtAaASHd8t/1pa5q8rU4qWQTPhPXVY/DRIsjqzGD7LU
PZtFJbqmN41Br9EkmL3TFT6ql4FljJqEj5rEmjMu8VUCOYU2tmsrF3Urmd/z/qNiyh5CcmD7RqXx
44Ht1KQLMhk3oQLIAubd/dRpQRuG+wqMtaJrd3NdaHWBexHidRblkrmCjiWpWgpVveZlsfY07uxc
x4M7ubschrYCLWup/c8O+x2rpBHKdGBjsXDxjigOOsSYbg2pQQk7p69JvdyAkGoGkCdOvctmt4Ls
7xq2bFBZ5Uf4JDW3aKbAO6sWck+gOW0xyxCVD//OCueJxmy1iJ4LjlwYOFMQAm0yaodO7QuBy2+f
trea/O/1cJ8rMjtqDiV8Y3RU6hHDbWe7OaAYtSv2pLpPgXtG4zD6KTpron3kPl+hmF1stlLkh0xW
WnvUm9o1yq//bht5x5escAhiGFliYpMJpCudbMfFy2UrWymgquJoYapTRrmJy88aeZGIvOBjkUa+
V5v0ayuPAvLBTWe3MI2DOIuHNV9bmjttWuIczm7MNx2J7TEInAXq0EiY3AwsACSO/iD7Q5HgL4ss
pqyOl6wqS1VkQeKH6XAye/qiacWPiFSCZGJz71Zm+Js0bND2GPLUN5X7qPncpq9/8G1Wfz93kKIZ
lZtMQkjvVK+sZwcTiIL7avN2XFngDpAsqUoahMiGclDuxcrgJLFlB9WhjZ/0rPIuL2fLGCVQbdAg
4a2eke/l06LVcpKkvtVb9qBDIiL8kkCpZFmIbUkiH9gK5WtrzCtXPlCYlOZTmsR+jct2SEOnm35k
w6e6EmWuZzhgduevLXFHSE6XcVAKeFtmTDPofcbnIaXXqdbe0DF8AJ3aYo/xtJ8KCYPZU5/Z5lCI
uLq3XHH1G3gevgklCJVMcEWd9HZi3Jvkx7/6eCaXN6eggFOyOoaMmVo2WEs/25lRofYe5qYDnUfF
DfP28bLNrTC7XhR3jI2MBvIU4jZuFzDoGpUa2qS1XlJTkv7INTHoJGsglz1jLasSU54DJhocy+r3
vMPrPmnVyo4J5MPAjO4UY+1fXtu2e75b5K6QZrDaOALLgd+T4UVukX7Xy7ElNwPV7i9b2txFRSOq
jJOnnrUak0HpxjBOQYFcd6ET9eOpW6wG6sTZn2yiKlvoCOnQQ+fridWAarBWQKSjz+rbNIw6tyh0
6DCVkGfJwpu0q75fXtlmQFkZ5PwjX+ZA06o09fEGDyDXQTpMN6V14alLFO26VtEf6iprBFH5rG76
dt6posiygnGFM8wu5kGVtAO3nF8F8722jCcr0k/90O/VKHBHBSuF7BcN+txWhvxTXGTeXAW1YLM3
v+rqR3D+I5lWtFThjLshH+5ifX6sMvVJaqc/2WJdMRVDVjZ6fZVUG3NdGZEvR+inZuqtZUZAClv1
fbsoX2Sl+5OXBY7gXwa5Oy9tgoDoCV4WUZHc9Kl8lNXaQRn721TXoi78pv/oOjoJjKmQ8rWAtgjj
GKoOeJo24Q0ujGeAIl+kBmptyzC/hmol8JzNb7ayx/mrpEdL1FNUcowMNE5d+tSV/a0lTbvLx+IN
PMY/mSzWIEHdC/VLvm2pZXGaxoOU+lWN/oFP80F6Ap3W5EIREdLskQyJKC2VXb1TRsuZiyk/oC1V
ukvf5oelLkEUZ435i1TU+i4uhtAf5cSy5SGrDjHCpNuDd3yvBAWExSOz90y5Cu6ivCquS0nBxEap
DY0OnFcL3Z620/dGpiOgyqNSCCLb1qWHFMhCqofXGto1H6/4Gdwg1hIb0q6SJKfLHg3UaC5vpcgC
98UMeH5bUJL5mVXpX0y9wIivQlPhQ2bTjqpq+IchXvgsfE4TtUgaUwIMMpi9sLtirxhwn6WOYnya
3fwHNAQrV9STYYnJmZ/gglWAQSHAYDJ/XaVI+mhVQ6BYmb9o+u2kf0+V0ZbpvUZPWd5AFF62szYV
vHw3bWrEUDWod0HSiv35ymZqgiU7r/HNMN1xiBTtxiwCF6QluGtDe44eRnP6Opr/lJeEhWzc0/+z
yoOoAA3MDRriO3ZQd+rxntIDQZ1i62yvLXC+OJIg6uZhyfw5mG6HpTs2S/oVji9IG7ZC1toM55CJ
smhUSic4ZFz7ZV17sgaSUWk+AX1/mAtR9V60KvXj15qjZphNtm8NRJhp6lgoo9eaqM2yaQVxCh0y
+D/wUB+tyEE+JXmqZL7SfJ+GwJaqm4bKgqO8lXBZKyPce6CZNUygEyPzeyl+BXDpVera0MuD3MUM
qGiaVmSM83JTHbS5ati+9aZjlst+0qlPUv2znv1Tpqw31zZMRYE6HXiweTSOojY0nuUk9+fZ/GxN
8Y85XR7+IAquTHB3srFgklyu8tAvhswbqtQm2o/LFjYbbdbKBBeK5BpIcGlOc796URo7DIFoje8h
2/mq95hPwoSoM+7Nk5jhczPwAqCG4rOhox/AHVvLVPMJ8O8Qrkf1Q0YB/kDa17iC5bFjeRZpwRRq
4YFBjLN2Xpd3kWpGcL7sYJW28hU8HsCuYv6pspdP4jn8zQP1bs5gaLlVkC2reiCBiuuk1E7ZTB5k
6I23o/QH5Q88J/63KIPbu6pKFaWX1MwvafOY6uFtAqGzyxt3hn598+6VDS7e4VXbRVaMjevcdIHg
ZRN5wS/Who5967qOXPI9ALq7unlN7OFvUHeJNpKLf4Vh9eFoxTm6l4VPcT0meLkTSdTe3/RCSwav
FIGSK7AnH78X5v2SeDSL0A+kiHqhPJSeIgmqcJtLsTT0EPE0w7/cUlJiBkawDJmfj7pPm/5bPvTH
UpM/X/5iWzVZhsA0ZIRTgK74en0fSXFTpGHsFy+zQ4E9dwuIvy702kxcC2No/aHxVetZNIG2kVeg
N4oDbKJfztrNH7dQL8reCroy9NNYrXdFnqPN3Hg5q3M3468+Hu7jIj1hoEVwrWxVfwDlxUrxakGz
mZ/kmNS2iUYiZz71B+Agh33jMXHBzv8D9CNOw9oWP9wHbaOyrCIssgSRKjJEFkQI+L8xCvDGJCp6
jG2FZRg0UD3AzqJ3x93M0zAltW6xvMltn0OAH9o7gCyK3dvgiKPDLjpdUHVBD0NIjXCGWX5bLaCI
wGK/AQQ5j1XmOiW0gidZmDR38odiVzpaaIPsDYQI0i8xtnfjiDBENsDCFEcRyIuPPpTq9TCZJVYr
699KaXYLDNnXxPqnnMpv6zIow0bjqAN88dFMAB2eauqxrrYBGJt9R+shvYqvO0/ZTddiBtqN6GIS
oPQIXkjIE/iTryhhWE0d7Jnjt0o+hqVosHjbAJqdpmptgEcJkOVjLyNKZmXo1NFxgoqKIKpsXKBY
A8IJmghQX+IbjoADVwA9Z9B/8vXZZmOflrPcq0fNGT6FQjjspiNgzERGKQuDU3wMi5QuzwgAACh2
eqP2mWSlHVPBaNa2e6+McAkp7cKxKEFCieZVNtiMpTd1IDt41WKohCk2iyLk5lfC24GiLqCCSoq7
ZOJE1uoigRuoRuhJzZdAEz1jt7ft3QJXkxoMTAHrNIr9Gbos2t6YHpbo52VH2F4EpicUgEWozHcw
0yFJq2LIc1/T9nVG8FR4+XcG2A9YpU5aH6lKOcCXk6G24cuFKaKwf6uDcsmgqQAzq+ABDJ/mM3Zr
GS0zj3XUD0ugylR0YL9LiVO0mJHoXR0z6bMre2zCJTkl96rXOFpiN6IXyta3UlnlBAB+eDiP3m0Y
XjqW4X1ovCOrUfxUW26XSKTyy2IZv1YYQRAnyJtRq/m4nWFEQJLf4dymQQZWoSlRB+jx5eMrIb26
r6JpvA2mIj5c/oibZ4sSglyKJahnL8qsa3Taj1gdue/c5kl32p+RWyYg6+ufMF+zy4XDSlsBam2R
O81GUExhLhUI6h4GEwC4Bu2h8mT55a6hdn4rGgsTrpDbWBXSwWkOaJI/A2dCvMxNKapFjFubXHV+
5qtPl7d0y1/e16fxIvdSB4Q5KqKwR25RhLBV+miEz5dtbFXWzbURLomLqVZXcYBNVO5nxzzqzhBg
rFH2Lb85NqC29i/b2womrPyFawvAZJOHu01JBKdN2Bmor1vobpNYhKA9o+Rld/3aBBcSuyyLw1jr
WZAvbRW91dx+lnaYJFQcY5ckO9RRH/PxNHh0R/YpgZCv/UsEavk/vvK+Ti7h0IBbm6E3FvvxM5vT
hIZVDYFb6ZN2P3mQ8vUJEVzXoo3lDoMWqXMQg6DcN8zZNvXa6U0RBOP/+Mr7orgDYJnl2NTBiI+H
JIrpJ6Y/US/YKbvMk9zy82VPYT+YD2OYBkCVAAm4evZ+j5SgXvSexL4cZq6Sm6isHw1gZgP6LNWZ
l4xE9KzY3EJ4Jm5qA5c1X9uui5DqvYUtZDNAb7KzqQ1YebRjVB7ELWWAkmwhPSJLqc/WydoGSLRw
Jvg0q8jjoepkXE1MfNPY1T64W6HRoOwY0PlvjB1trlLFxBHD52H2iPPMIpajPAhB30t9S3W03qG1
wwQiTbd1R7y0G7eZ/g7r2la01lDxYa9UDcGMc55MGeIxrrBONn4J57FnT7KLXf6zuWLsjKS2c6c6
QaCnsQ3TUZ9TF7sdzO5lr9paPV6OiqnjpYwJP271Ac1moFwjoMDSX2Z1IkkrOIdbQXttgDuHCc3y
qh9CYErVeLAh6RQ5jZL8RNfm0x+sBN8POuEoQWp8J2GY0BkxAgnXfCjbnTXYpSGg/d487+Bmkt8i
NZBzzHVXiVnfSW3ddQWA5AlmEeowvO+GcpeV+yB8UDEV5GBQb0dz1TbpAu0dCULNevbPayimBm8F
zlJVTZ1vXnRT27ZkrvFA1ObSNuekwzwGGb0SUlKCytemb7yb4jsWgOvrllVnKCsMpmvl+R2Na8FD
lDk5f9gxkYNOIWa4MKzLvGe9oz1AP9WMlkWOnPqHHASxPXQSMHO0HnZWGMj+EAyZM2E+4UlPjJ+X
XWbzg+qAmYPs3NJ1yt++bUD7IE3x2iZHBSdQqRHcWAYzu/VrdS2agN7aTzbkAI4vQNDOku5imUkB
LkCUK5bDssiHFCiWywva2s61BfYLVtspVenYziHeV6w20/u53++MY+cLY/RW7NJ1Nh+KOgWK/lyS
tATjkoQ1YlfrjR4T0kFLq9qr/niVHfG1RJyNmxtnsjFfNuh3ht4z2rDR8jCP/QxY0aQvjigHHS7v
3LYJCx6NdvW54HnT9bWVNWhhTCCpNZWTWi1/EAhxXP9n4Y0SafVtDEyf1YWMRVix9mmq1egQx0kP
mbImdy+vhcVs/lCtLXFfZxwmucMkOm5Q+SnNMKmlgDI1apw2/ZqomiAeCTbu7YitllXFSZJTBsqi
GXkpl8qXu0RElHjGvMFS2PWKuMCrgm9kMEwUQ5hOXn1kyldF5QE+wJTkGNllfyoxKGlAQ8UWFSA3
d9PSWWoA3zvDZaWZpONWwfNxIbMGRbnEM6rqrpKpE/bF564Kdpe/3mbBE32gvwzy+foYKGj4w1Hm
yiGzvVzVoV07qJiljnpda570Zb41IMNVYSxEZHvra1qoB1joEsmYKOLi8ajNvUoLPOk0lAUQEiEj
SdFxMJDVohbpjXujss1JkGiyv5T3V8syGQ+FioEf/oGOISmLjEaHt8ES3xZq+5Kb86+8GQRDJ2zf
ODMWYXc3piNAQ8GXVgF9bANiIp0tardte0edT80g78JciMbcCI9rS3zva6lBgVGrsNQw2VE39qrs
3nI6b/ESLy0PsSjH2mp4wCC4YVTU/8+ZafTB1IZ+mPO3TL26W3blzQjuIcMJOr97BvhrH862KoBR
bPiKhWEWBcBtBfcvX0PuaA2wp4RLQOsNN+oqdwofLx+FjaP3wQKXOyqmGQ5dYeA6k3Zdv+wX/es8
IR3GwFCcW6LsbuPyhDU8wU3It6Ayzvl+QiWgDCZYa170xoYI8IPx8vshoH2Rv6j3iwP9alRUQOQU
fZoNwSHYauJgBhq1eALj8tklR+cMFIbsTmUE+4ur7s0Do9YhV8r+n84LI5xC8h4Tgxjp01EBZDux
itlRoo90QeD2F0v3gt4bIPdbZfE/v/AsmKBsLw39jFW/xDBWZJUYuwy6+ZlGuWfN2VMcVP84SwXa
E2OdMoYsKRoA3AumGhY5pE0FFGJX7QMpdwlpBd9mowUMGygeYpwKDYazCS6rKZOEJj0giJVJ7Ypg
oLtSHlLQpbXhdJWa+p1agaCnkZQdSn4HTLgM9pANToOEOerzJwg9IYQSPNGjad6FKp4I9SzZnRH+
4zTm4w/l7o58BjVXEAyYrulQWjeT+hHyYqINPw+kMALcKVBvjDqIr+LL0NaDB4+Rj9kXI3NqyTTK
1FZTs8tdqpbqCWLaKsCMZeRNGEazk0BPvW4KtbtsaRV3blLzRhtk8I+i44f7ZFGbG1kC7k8KrNSD
ZKxpm22t2zmYrXeKVfc3bTebR60vrP1s6soePBT5ZzCFg4y9VzDWk4X58zjJmOhXq+Fz2oMpoWib
4EoOJ490KGwNv7QitENJ+5zQKLIb3OR3dakrdhmA1XnS28WdhsXwc0XNrpOi9vJmEeG7z8Mldk2D
bBnzI/wHl5VleH8M2kQif6qUF1DC+sOsiABG2zYYkARNfORM3MGGVIpuJApmxammOW11ajPRKs7v
arYKC6cZLXxM3nGnbWrSRpoHFaNwEgoULaLxYJQ3vUGfLof+/5D2bUty6sCWX0QE4s4rUEV19c1u
2+1uvxC2t40AIe7Xr5+FZ842rdIpjb3fHOGIzpJIpVKZK9eSrQROhPE+XDD2BWK8Gpyuy1fskpNO
VTRRDG4NfqmSYJOtBvBpPP7QjzIuKBDz3qaZToC+TcDUacw3vY6ylqvIO2RGoENub+0WtAPEaGvU
vrlMU7+Nnxtfx7HD9HT9z1SoLkvZjqFo5uBNvsE3xUpOOg5IESwfg2g+faBlj7EIrjj5soPvA8+L
miAQyxctjRSU9nazDS7ztrnRnO9j4QNZhpFlPbr+9S+vYlyFKHCgxOJgx0QkhZ0NOl0g5xyDEqkB
ErqpIwwnnus+PxUDzSIANq0AuBwXnlEomqKSz4UmETCA26gYwYS2cDm2bls2jQ+EdK4HaGaHlHSH
hvWH60uUmkFldRv3sJ0LKcOldCFDlKLPgOog6GjB5YCGkDm8v25FUndHjw8p9TZ5gZKDWLKarDIx
nbEBWCKCtsMTB7sQJIPdmB/qe1ANpX8uM75N7SMdRI0aG4jzK+wf3jU2HzJYLCsHs5eOddOTNR6q
7HXRndOaJE9NX8T60B5TI3nv64UZGHp1NMgcX1+7dId//xCxfEX1ATz0DS9imnUUsyaFEdo8/5Cb
q0rRTnIu9ksWCQqXwp4IVLmLOHOrWwagT2TR9L5t9HfDqH+7viqVre3tscvdkD3my2TghTZUP4ry
obey0JgJCEl6Rfp2wdH860OCyBT3FfpHF9y7hdn6ozFkRTyCdbHL/Udz9r6Q1esDiDw+9QbmW8bG
ipwueawW+vP6Mi9Tf3jRzvgW7XbLtD2MO7kLen1AZMY9+7SuReTbU2Qsn1n247otqaPsbG3/v7M1
5phanxzMQdnVe80qvpX+vU/tvwkrOyPbd90Z8QbWF/qC7+bY6MKZQCu1H5dMpc0ruQTebJtwPacL
hhSY0xYxz5Jw6V559nJ9r+QBZbcO4U1WNxrTUgILbeTR0DyaUe0F1Pulo00OVXKkB9Witj/59uH+
1heEiGJNaBI5BQYLXa495rWBBG7lj2QeDhOZD3M6xVBr/3R9ndc3EpP4bz9XkTdG3rfwiYRVz2Oe
HBx//fjfTAgJ4ay53HZrxKeOtXXIKKq15WooTrFqHUK4WK2KTL3FMB+8liBdNsY1nDNDsRKFU6A5
8Xa3hrTzLIiLFLGWRswP+M2Gjppy0BQWfpyC2fn/g6VJFgjR50EFGtWUy8mRfskbay0GbN8B72X6
YEadcxziDRY4RTa5t0AFcWTNnRrFJF0uBkfAG4hS8Qaiebtcu1r01u6nIjY1rQwavf5n7BPMvGqJ
GxQULw08JO+KxbtHPyM72lP26FF6h8fwQ2p0N3/uRcamWAQ6TDzJxOs2tbmjkQnXbauxgGd1oDeq
LFm6079NiBepm4D9wm1hIuf0NOTPXg7WlNFHA1g1DSe1ZONVgVYMkG9i+dHsyeyPkCOJgUkLwZ+E
Ee02XGbQbsyqsq6k3gJOrZ0tISBDxLcYR2NE1G8gJzQVH/QiCztCDq7fxh1vz72pH43BeU0MBvGr
hSvqTbKTubcvhGpWpBBYS+siTjkL85k9J2OqyNdVJoRYXTaF1ZnmlvzRr03+PGiK7FL194XAzBEf
tZUvQJHp7T9ob+jPjbeSv7g4d/skAo7TekmsbMUimuRz4trBMucHNioimGIlongI8TH8M9owYo5N
lIO5o1IhYFQWhEBMKKswKIwQ6eGdOS5VSNw/pzl649EiqG9lc9JUJjxKpwzlppKfxiV/ZxvNGQnj
N9KQ0OTlF11vyPEvYtDvo2Rua9/lNhNLit53EA8HfktXK6z0JLhuQZaiGWBvg14BWM4AGnxroWqN
rHBTHd+nvpm854reseTpuglJM3jbvt82hFXURTt6+mpuVfvWQNslOztRdTdDbDcEyFPJ7CuPdb/N
CVnnulD08RcDPS27XMJeh9Z8M7yr9PzBb1xVCFftnxjsvMxIiAH/ZsmXdPBijmH/EUwR/3ELhZjW
AhwxzCnWNM2Hsn5a+RHUeKGZv2/TJkoz/ZixnzUoPqpyOXb2qLgKVYsUwt2YdguEVWdkBOuNN4+B
18e5owKaS404qBcBhYGBbXEcoTFtsBlY8JLRhUoh7o+AmfRlsBJF1UgaL8CJiDoLyOLgJm893q9T
QBwn2FnW/IauTjyoqGNkK7GwAvQCMHp7IVcBPWmzyEHsHdcWiVzu3bo2vUUd7LpPyNbhoMqBiQYw
B17kJ6Y+VH5ugPyMm/O9PkxRW6r4uWQnaWdCzE/Adoa8IbXBp6eRu2oEU3T9nOf5bUkVcU62Y3tD
wjdhE8Ws8oy1JF0bOfm7MZ2DMlWdVdlzZ29FuCkcY1isYUXxizvWkzvoYVvanzRe3Hl+ea8nYx5W
k6PwNtUWCvEVUCbWpOaUx7PhBGANC5hRROOCQnjx+p/8wReibO5A5JNUqCFmlhkzs7zllhNfN6Ha
wO0z7q6jZHDL3sq3MqWl87A2M0hWoAZ8qzU65FEo0x89U/OCaXC+Xzes8HVfiLJNMhQ6aHZQOuT6
60rb/JBbswoMoXJCIcaaU0e90gAj07y809BEaTMQqVQv/20lQig1UjBAEg1HqveTzzwhp4qoismy
dbgGXlAgXgcETKyz2gxV+WpDHlLT+mRmze3YkC869M3+fCVbw98FdsNHVVzYLq0vQSeqQQW69Ru0
opphCEZq/flgi4+hpt9WhP1a1gLDTRzgQ6dMA3fKA6f/cH0dshO6UTx5oATU/YvhwmIbq2SOhSd2
+z4bdTQRflRgydI7BSJP5sN7O0L0SWwohOddCkIG0//EdZ0GtDAVB1RaWsQH2aQyUGQH8PTtCV3B
T1kwD9uV2vZRL7pzD3BesNr6uWssGzeq/b3GXO9BK5encSSKZ5HU83bWhWMKmJfvF3Wy1UReDX+J
BrND3t8fr38w6UburAiOR61M9xMjwxHS3PQ490UXTH6jmv2UrsVFmwJzu2gkiIlxO3QV2B6A0XTW
9H1e8Wdi9nY4p/x0fTUqO0LY7nQjNfTNLYz85DTuYTTtsOpcRQYn3bPdagS/oJz6mtkVebwA9Ima
3gqkx/V1SI/RzoLw7bWuMCG1nbPYxtBTbR6GZIYg4DeecEXckW+YhZKM46KxKA43jdDZLf0GdF5l
bqOHBJLrcG218zT7Ko08CToOwQddOdTB7F99zLenafuTC5DJeVy41vpotUY3hTX4TW40Y4G2KUhu
swATICTsBrqC0JfbT7XnJodSc/SDi9pOOI+0O2nMoR8KQq1w0isb6LZyVnxe+eb/+0PFp/y8+IAK
LS3A5pQc0k0gkXi3s+WcbaKa2peWd0CqsGHKsCsX85NGl+ujg9gf9xVtz6NXPlggUUcHqNVD6lTF
B6t3MapkLyiXNUUG8iqaQr4GaBLFyZEtev9DhKuhHzJmcAM/JHWz7w5gBbPpvWS0C/1ssRTeLTs/
e1v+W0+wVq+2mYvMp4Sq/NGifRnghjUUVqQrQkcI3PAQ/b6AwZfd5GrNRtFtlFU45185cyMwtJz6
xFdYkh0igIwBDcR0xiU8nOh6TlsdllLjY5HX54oOQU90xXUk3bWdFSEmAMWipYkJK/bgrFGb1HNE
SiO6Hni2zyw2MfZLEa6D0hzcGfqIwFwNHHTFKBt3j2Z6rJYU9H5dUHeq6aTtD14zKPjdhBqTW2x7
R6r7uqoCKPYduPOy0C9jrhw9lK5uO2wbJsS4EGIBBsxdoXGcx+MRzJ39cXUODJQL5Z3fHr0AQu2n
oQvJp+aVHaAPpwgrUi/BfBJwewY0NMW6V1Zp80IGn8eJWYeW2X1vrRrhq/n2F19wA6AjzmJ4VsSP
lnXaJHOqlTFp+hsIo5zqfH2qGL8fU+td1i+HvhgVNWLpyn6bFIGkGI9OG1xZaCzbI9JKLUymGAhz
hWtKz/POivCsbRveAfsM8lC4zLll5QPNhtAtnAjFgeP1PVQtyHgboACLbT13hilSmF/rYrbOJqRu
gmZYVsXWSQ/1NnwLxUbMdomwwKrQB71A1oW3ehIN1oNRd3+1bZgCB9QKkCsRLzp2hQV2CJejPQ3W
+j4fvy/uiuJD2j+UtqVsx29f4eI8Y1bfgf9t6kDm262bDdZWdjnB/bIyD3xoSoVVnZ3TNH8Bm/7R
tTE9ppdP07yczTSzgsU1RsWKpaccyHC8c4Dn9MSBwNrVkhalZdypA36CWVovLCE3VmudbcZeNX3m
kZ5mClEC6YcEAAxXOIQ+L3je52qa6gywtl+nuwVvgKdSqJU55Qafxt8H1uGC3r1emma2UwSvss8w
Hm4HdvJxsVXUpLJ1YDINLzcoGbuOiGlq0OUt6RYiUY37yFcN+W2m6p9JH1Yo54F+Bi/qSxBYNYxZ
V7gAL439R5O3p4XNaWBzwKdokwdL199pPrtDbAtdPVVcoxJdCyS6O+PCjQM8k9ZVxsaFGpXP5GiW
GAzaREqHqOWHvxNH3zAqe5NCwpNk3ZA0NS3ixVj/SUYstkyaW73wvg8VbrkBWXHADVfxRpYFzJ3V
X3DhXYFpdu1lJi1YpCuAXqMaVKRBMgPYOlTnBrMLiiRoW4N48LfOhIcxUfAkio9lkqzDVDgrB5Fb
Pt2YbH6Y7RUjVwbmQUe//lxk1jtj5B9dD1NY18O1dKE709v/7xbaTXNrZnxDXvjjwfDsPPRTfkxt
5MxcaxV3g9x5d9aEFCnrq5o3DbbV1seIebwL1hKiS46TaYGVdu8ya/qYgYs5WIn3nk2qB7ssYdrv
s+C+MwMVJPqMwIvdDO7L0pn3lf81ZcZdaX29vq3SLwoE9RbGEc3Fnv0IAU/gQHFKy249gNX628rn
R2/ldeDQ9kdSQOFRS5+drFG8SWXxG+DQ/7ErFsq5vVHtVyaPtbkFosrJAtuFeHHG78Brw8KMmo/g
X1UYlUbXnVEhu6AA7KQclK3x1CT+2fcWeixru3oqOCAT1/dV2sL7RSjiW5jlBvzwrb/6WQ6ZdAcd
0P6oPbrH9TQG3XFTSMbwtJKhRzKoheCzjT9ucqBbW/KttcVZp9XO0NIt/aI8VMAqNOGS1d/5YiWH
yrSXE9BzfryOdI0wjMEDAlzkyZxrK/Jqiqf3sv4EsRveHVM5nbPOUM2USLd+9wO3K2l3fBtd17TR
Q2LsZGvYFmCeJ5j38PlfNA/2+yDsOvQHatJkaCRV2U3jeWE/fOqMJ7NQ3W4S94XUI/iuQY2FSRkR
dgMkQ05ThlpXWeU0YBiuCOzVeXFy0HG5xWsK5FtQa0xRLZSFpTdmhZy1GlG18EyYbU3Ia0F3wz+v
vCeRNRMeFh3BqFxpkHOtmVnY2AVoyjhRoQdUSxdcrQZpaW+aLYuzbKQBaD3ryLS5dUsy7WUoRzPU
Mepz6KGhqkj5JFkLKI4gsgvZDGjdilmLbnvOmltIo2tmx4vdPqS9o8jUJXH3jQlhf8FSWmuDDRP9
MJxZQYLCvF/dJRoTL+C1ioZX9jnfmBO2cjDXhC/gTge70lTeQ7d0ukE624bW1MZarpMjA4H8c2uA
87te2zbKy4ooQqJqU4VzCaypV6c6VlyMVVj5RUDm1+uRULWnwpF0mqZlXrvtKbeqx9ZL03doLUyB
300/1rIZD6VVq2b5/5ed9cBMgK4yKp9CMqbVk50krsfjjFMv5CyfvkLbM4CGUARqBnDp0LUP8nou
D4TqRbi0WvLnbwV8239/gS2gNn3Mci7JmoKZjbSBQ0Be3X2+vrGSkPrGgnibVe2iWd6KT7cUB72Z
gll/nMi360YkaReo4E1sIuq6uM+Ejex0lozFtFQgcvbKaOAtMIT5D30saZAWKkkU2Wezwf+BSwzD
h2i6CdaGAgPBY814nHb5ozF3eVS15q3WdhjDcuuoS3moz/MXJ09vMt5pijtb4qmw7kMAZtOBvdB/
JNkAIMUWYEa7jn0DVFnLHJZgYGZ8CZxJBdWXBNI35rb/312JWU79BWoUKAu0T7hoANfMDq0Lir1W
O9Lm88ByRVYrcZg3BoXddfq0mVmPy5E00cigbN09LEwlNLP9EeGJgIEsPF+3vAcSSoIRnnPI6RGs
io/NMS9Y5LV2VGmPWvYdBzVidRaw+i/y5b3RX371ZisxtA2mAazM7I5sGwF0Vy1YvPk9wXR1gkH5
66dCtpOYOttGZMGfcdHJzUlZews0SeOhRw2RtXfcb0791L1eNyND927Tbf/aEVyk9zEPkIxY13J2
3VN6Ks5gG7jFhE6DNsorxFY/eYr3pMwpN2pJHa8BfEOxkqS3GGdCBgWIY+3Xgc+qM8mNO39oG2xp
h+sBT9yIFaqVSsIMpuE36A/Aw6joCDchqAsaTCCAaGBGNPYy+zhYaTBB3J20KkyLrDYAW5DNBnEm
ujIinCmfXDcxXADQ9DPkGeY7KyzP6Xkjkso6MDjogRohLossoDIGudpG8g+gwdujPut20lsb5s3O
vZDguop8qLB67fCQW6kR0axW5EoyBwWNAfDoqIBLRMYcqArMDAbpAqVXLw9yzAWrAP1SI8i2AWeA
CvmFgtVQDYPOOqQvBGBzPn3PuvsRs9XXz4AkQcE3AggbXrmRHQm3nFHNGsRzgDFZ0T37tOa8PCRr
u/wxgQBwbTsrQuLHvMFzLEgtx3m5PFAdcxYOVSTvEh8AdO7X+JK3sUIJPjCWHc1TbgHTiXGA2mhC
W3vtdTMYIQTskEER62XvTwD2UETAUcZAqTiD6ZSGn4EsCaA9e+jGg8c6/7zYafHqpYZVhqTo7LuU
ZL4TZFozRhgaoEeWMpCqmRYEljEizlJFdi3hhvCBmUXJEdc4yGvFV+rWzgAsBnJASxvoP83jFPMP
2pMXjeB+H79m38tjdlRN7EicFEEFNchNbRnELdtn2V0NyB8SANgAuqnbCvvuIotZjb5GuUrFbqiy
JARrkDNj/B9gNfQu1sjvndtW9z5aI1NxlUpi5ZsVCTdslfNlHacUVWgcvjPwf5gxsZ0y0MdpOTmL
pWpfSNdFoLhsu1BUuIiXmmMiAYT8ZqzP0xhYkwvuN9c9DmmtkvOQrmxnSTiF6Pr75ogJ/Viz0xLF
0nU6OksJ7gLLuRuVD1lZZAG5H4RwgVfRL5porHK8tuQ+OlpF/bmnYx2CbSb980AMGhkwwFvoRILf
VghfPXXapNwKEk75bsl+lMUXkyqOlWzX9iaEXcvGJHU8B0nCVIdesoQDe+w0zBwpSivS02tvIQXj
MEBLiRFlXTFvmTQE+eoXRg+6fWweoC0agToTEhjuScNg2hFKX6h7KyInkeSUeBPgE2FoHTV2sew8
TEObEQ7L2omxo/9YPFUAj4AQSDtMRx+Cew/tQfvR/7SO5ZGHKrZLmf/vrW/7v4sgft3kZBhphfHo
d0v/HcDKoM8U31CWlLxZohCmILRtGYWLqYLlzD6WflgeNvo3J5inqPyIhkXMPvmKF6p8XSaCMTrV
ePMIFxIxaDUZ2/uxcpbYLPyALnW0MktxAmTHbEO9/I+Z7f9324drm5FUw8qmrsa75gDyseP1FEF6
AHYWtoXuLORWVVkWEse4MbsH3X9eqvk0ksdm+nndjnQl6GTp9qbNgubnWzvItiC9kcINWYUxLcIj
QlUNFkn67WCUD9oN8HbAUYWlFMPYgzweBT63MZLA5fQTeI0jf+lSJFjT2bdACIjGdXh9YdJkAV5g
ICf2fOAgBbMo0JR25awNSJsmUH/SsPoEkqjAPnOwxzpP163JttEDQQ4IIlyQ14utW61i5ppmOE+N
3n1awCDrp/qX6yZkro23BEriAEhAR0xwbWhc6NCXyaoYFAABJ99y9N7G9tN1I5J1oEnrbvRFiIcX
5OuYBJ35Sg1Mly7lI2/Y0fUyReSTmrBAgoZ+MCTCxO9i5nC4xqmqGFMLr/XMTh3tP/zFKlzwV6GL
qINtWrigCprPVeVRFgMbmIbQMmG3DZiFFN9cEsFBoosvAv501AXEwo5T1cwH9gyYTVc/poVzauon
vW4i4tAo8x+98dxSM7i+MokTQKoDTWC8HZC9i4ya4zx2dNYG+JlLzk6r54Ft1udFcxVrk9tBfglg
AFYo7qCVtq2h1WaDXuEHVrWhz279RiW9J3k9YDG/jRhvY0+79otelD0IUL3qgC8WLeNtnz4a7Ryg
ehdf3zlJQN0GfQCrAEcQeIKEDLPjRrqSFcdnBjK5t80D19viSPvudrRperpuTFb021sTK6WYaM9B
jjFWsZmYQZfQUz0aN7OBfA8cgDl0sY27xNE2WtYvDuU3161LP97vpdqC+2sZWUhlDAxUmOymyd5p
+RxoqYpwU/r1dlaEr4eWeJVbDr5e2lJwTUHgnprJ40iWDuh8E6NoniqkyyyaOigWoASJ8yYma7gS
zT5NoW/UUn0NcmId2MKex6X42rDVDU140fWNlNWq8D4AExP4ozcime0X7W5hMJDpawlVzBi0IDcL
2KwCzJOdLTo/lalpBmY+nuyq/WSM3onRNg0Irz8mDubQXUvhUbJvinPoIC4jp7pQpC1sH+Sz3G4Q
bMgjH8E1X/KHwaoUt6YsOO/NbKdot+CMph30h3RcMg2olk12x/T2L7zTNHXUWHAre2jxvjXRmxw4
uG6t4iw36oD60z2mFb7Skb8qPp4k78BD6F9DIhx69DCBBC3FBqym5tFACpCByPQTjdwn8954yf2w
Omo3mGq783moapXLbGNiBF8KCQ+4GwXH6bxu9gsvxz3KwRPZLh/gQENAajfouuasp13InVGR+8oi
3N7m9pt23441U1G3PVI5sNivH9oUjw+8/kb3lnqowjdOaf4xNy3aCviMGwbcci/kZnQwVP7fRabZ
imIMbtru/fVvKDvxNkiONkEbkG6JL8226dxlImg4EfbKCQRqNS0AVW20MNRx3efrxmQZ4wYcswie
z55xcbkOfuX0FjAqcfNzjLITOQEQeqJf9QgCkkcaX7cmO9AuugOo0NkWyJeFY2B0Y+qWCa9iqteY
9bDpYcnGLEBypzgHMrfYdNPQYgZ4GIQab90i95rRbwgM1T1ks8Hu6zRRUn+cM6rITWSxA+4OzjB0
tDF3JiSoKAezYabw+XYtT3mh3fOJvVzftMt71UDdb4uBjgeHA0j+7WLSepx9ZmZ1XPhLFiZ61R09
bTaCdiM01CdISaIQDhYzfN0on+s0nHoMzF//ERdO+es3QGYJiKxNMlv4cp5fuZXeuVWcYBg7JOZg
nbpkJWDpQQlhoLw4tdWo6uNdfMXNKIaJyaajsHFov124V6xe260Liz27DNG9DCZuHPh8SNgfd883
S6jqEiT74KAUQ5cx5KNjTnYVM898hMLH7Zr3Ct+XLmZnQohU3pwPeWHQOqYdZJHyBW/0HJRAQdrO
OqI0bY7Xv5jKnvDFTKvxkHaBBt+tchAatSery8OipvCOD9ctSX3j98o8oUNelNzM8VBjMSV3haYf
Sq+/XY3PRQV9O011yVyEkLdfSoyODq2XOVkcvKSGdQlSZ/0JPtpnf2J/erEIdoRMr7Bp67s1sqCc
3E0Gi4jmhsvygYzO6fruqRYkOLm+WjnGALQqTj3bvRmSYQmGsoM4iq3iJLuIVcKStv/f3ZW1Z/Ol
TLF1TgqOTcMvv9XcURW15dFq5w1C6F0mrzArC37HliLMQXs/FWsazBorA4xvvodu1sHKyXGd6mPj
Gop3tmozt0OxW+Ja17lmlWkdz07yYdA9lO6tz43lKZIAlZntROzM5MUCWiHfrPCI84LWmyFlNoWQ
7on+m2sIIcPuNxkLh9Wx3gCP1hDj2KD9CHZUJShX5RpCsNDGvNKYaeFi1tLTYs6fS02VOG0/9g2e
4K33iUBREwC7lYHVN85d/ycB1Xbj27dlmpyysfhq5XV6QHBSqTxsv/vSKOhLdQhubjLZbz9U1jcu
Y5vQ55IC49Yb7Q9wKYNQy2Bnu2fv+5S74dAB+QfFNhXQWe4kv20Lx610GS7ItsAYbe+/z6r+mJX0
5DLVENjlVOKvjf1tRzhwvYtZs4o5DUi+57v2EfQRoQUl0eodO6uUxZS2hPOF4Wsb7JCwpZ+36iL5
ttly4zmmZ6o4Y5fv0G1daHmDEg0M+xcdF94XNvMAPImte/KyHAa0d4IkWsGZjoIqVFWUnICyG9NE
bc7DkxPQRjE7rZ05b50ezlKmbeCvHzzG0CW7pVwlTiA7bTtDIsrFLUDNxSuszHSc0IIgoq5C6aos
CCljQT3eawVurzQro0RbQ3dRwUdl7r1fhHBBGjUrmynnUIwoUjCTa/bZmt3H1jFU49WqtQhneB6Z
7o4OxquLZQ1If1sbqjzzEnUNV9uvRTiqackLp2tRrZ/CJZyLO/rP8NSci0MCtUMw4H0d9cfuH3pQ
MTyotlA4uR3J0sLKoLHsdvSAx0wAFEZIVABGWXq2X5xwZvW299dh2z9eaeSQdaUT8CL/Z1jGmKY2
JDmb8en6vXXZYRT2U7gfIV+XjsSHg4/HTfKDhisJczwWIicqb7qb6dFao+RBhRBQOYpwXeagbiSd
hfym07W4JUYOrGHz+frSZBfKfjOFixJ88Z3nT8huitx/57r1GoBpngfc6t71rvlQsfzUVd1t10zr
8bplhbOIA0IN7RwtK+EseXuimQG0bR+2kx1et/K/fDrkb5j10oE2ET5dTtyhmICzj5333dfqsB5J
ZJ/yx3bT/2ZHQJwOXhqovhyRJQcYrvjXqvDprNXRAaE0WVxZjfXZrzX34I5V/55oRX5sCdHCDuWE
I2Njfqq1yfw0zOTFatfpA/hv6SNfSHGcjYaFKbdLTEIQHTIl7as9Odnp+gbJnez3LxUcgBKSkczE
aXJS94502lHjhqJBL//S/5oQ31PVuPbZwvEJ2GDddwzXnovJe7A0qarZckMQW0BNAXU7sUqyWk42
ebODC89sb3TunFLDO3RWprjJVWaEAOQYxTSBfwpq63i8hemanPuu+ZLM1qooxsgv8N/rEXwXTwyq
621TxqthDYGekuXQlDND5cynB7NDxf5vfOG3PcFrU8/NkqTH/gHWdqgg8lW5qt6X3N1+mxDcDZx6
JB1mFyUQ/bXXXjrVLIZiy8SeTdUbplZM+PvU7kPKh4DmwDSu9qEYVNPGUjcAbhnAbLS/0G19m4uX
mOJc8lVDJwPAo2G8t8CcNZSqeTTphu2sbP+/e5otoOdIp82Kwd/Z2avtvfzFN9/9/W2Vu7+P+SeM
ZK7YsGI2Qh9s9KWj6HmrViAclwGd6NGrDCQj9T/leMpSBURS+sl3KxBOyZxWTeIWaRmnzm3igFwZ
VC60e7ZnVatTtRDheFDu2U7V4HjMoAml9YM7KAl3N58R33fQPfnXp4TjAQocp+1HfI3knr7TXsab
7Mw+D0c/1u+yF2AQD9c/vmLrxDs4zyCKVQw2nIvcOHV1a7SnPsvPI1V8IsXOiVNpS1WRtJngxF6d
nYZ6OlCWKWLXr79xZet+STzvHDn3rNbTTLhBd9AhSm2FVn2c7MiabsYMiKXkBJ2oKA+Ko59HZXXT
F1GWHDHxqNjSzdsufga4WByM40OtTUR4uGj7aZYJkcS1Qtd4tdmj6bBjUWU/0Cu+K1qu2NrN6S7t
AepsY6QHs/PCy4i4nbd1cMuYL/orNTowNWUPRrVEdZs/1zVAcExV+VWZNN6GDFDAtoiJVQ3gVBaS
9F3h8dDp3KjPTjZ7snQVc4rUezZhwf+3RCHQrnqSaVBTYrGGP+3zQ+/9vH4MLptGW36/s7D9gp3v
gN26sJKpLuN6JN9549+OY36/5m7k+8Pd3Pa3doK5ycpYXtwEMq+WF7dV96z4EduXuvYlhUjsmLwy
xxnkFeWSkWNdOhDC64sZMlDVECeO2UVd1oJRHJIoUbOSJagbyo9zxlRRSLXfW9TY7YZRrPY4FR6L
a1xsxjAGQ98qTqtyx4WgPcwmPuY0lLFbNveWNYCCIJ9DVCEhTVYYAbW9Nih64wAcycHP6nuzRfSj
tupnyE/rb9cSQvrYkJ4OK2QF7OAFjL+v0CfxqjsLOkQhRi6Ofez4PMAgaRbdqgr/0nrQ3umEWJ8a
zgwZGLg1FC50HoMSOg26sApBFV4ehqhmN22sKnhtPnTFx8R2+szLNJt6BEk9nU6N9szX6lBZRXTd
lVVWhJikdUPRehSenEN9KElmQLKfnURRGpcW5nf7ZwphiDPo47hrWeIstp+m1fvCVlSs+VQedEgG
AegR9e54IFb3DWP8tcJzVEsUYpJhZ53H66yMNdY8tDM55Et65wza1+s7KbugMSmKQf2tlQ1+l7dH
McmMijvpFpjsHOJskEXJ/VcwA2DQKtcUzxrZsQcczbN1CBJBXkCIP6BO8iyqoQBGluwzaEJYQFit
iLQqG2Jo4ZnX9b6PXI0sBVQh3G/QLztd3zPZp9mvQ9iz0qTpAkG0Mq58zsPZGL5DRP7zUDeKm1dl
R4gdXuu39oLh63gld7bbn4h960CM+/pipF6+X40QJZI2zzMTI65x43t1UPb9jyE17WOdefSxT4wi
MEaShiutu3cpQXdSs5sxvP4bFB9NfFOloG2itsOxUBdsPMmiA+FQDor+pHShyF9AledCovViHmbx
GU+ASoCr0+V+zikGCkcLsPkSfE0UiP5uuJ16wNEgdNxEmmMpihSyRe7NC1+zcYzJ0ba3dkHrI8bt
Q7v4fn0bZXfN3oLwJbuiq/rCQ7yaiy+TT34VR7PpRvNu60p1uch887ctzBMKcaNbZ690Ogw0efoL
WZybyWyfOrdTxGCVGSHQex1G7SjBEUgcPZyoDz0v++i2ik9zOWaB9Gy/GiHST7UBLk5r27ljEmNE
qovdh/Fs3fhl0EP+FcojQfI5i6ZvPfi94r9Jh/bWhVDvGJWf8B7u35bGg5b372feHf6LawDu/PZz
OU1eJh5IhGLNRy8ozQLef2wS5H9NFzJPcdJkd8p+PdtH3aV3K+2TznVw0NaeHRxwMed1FXXIvjC3
r1iXxD8cCCGClxKznji8QijuXJpkpecgvRrzd1kGgcpudd+X+fB6ff/kdlyDAMRt2RdzOCYayJk3
khoMv+YY4J/+HYXcwMHIukZxI6tMCTfYggRdYy1uMGBzP/qr9jVhyW0xZ4qiyRZuhEQNO/d7RcLO
4YmBwlWGiUSWuS2Y5j0tsEHWh5bvPEezST8CZHq2a1X5TBaF39gVwuC6zlyH+B+WV07Hxm+OkAN8
gkLgvdF6/3Rd+TTy6aFzTHDAPV//hpLw+MayEB6Hzp63ibgSGATtlPk6IMlp2FR28H9Iu7LltnEl
+kWsIgiCyysXUZItx1viJC+sxEm47zu//h567h1TEEe4yTy7yq0GuxuNXs5JdOJiccK5Lm6r9buW
x/fv0UxMihqG4xmN/LOQ5GxPykjxkkKJj+OYste2k/udZozFY4ApE6uaDekGY9lgsxD8ko2r5+yX
cFFURd5a1yU0r8iQAY+tfU5qf1/hkDFh5SSR2VlGxQxLy0e8Fcavfs/2cx71Vh76uVW1RFSkXY6a
Nz4qYyiUgHMTrFmLD6wiRB4k0Qhk49KLiuJ7MneuLBePpjHcV2gdm/rkYkJwlwy9e/0gts5hLZZz
rZZoWapHcumBYepD5Bt2VGkv10Vsee9aBOdWRlLVml5ChKpKQJntdnnhY6zeEBiXSAznRXIgd9GQ
IR41qmxnFQB6+jj/ILNIIGcjlGPj9v1DcT6TkCyX+nTKvTz2/fs4aPWPQJ9U0O0P0StIpaIUGeuW
l64k8g9IkEy33UBnzG7Oxg2pu6OqjM+tQW+7vjql0m/jWQAlYC2Ocw20B+exSzDHqAT0C0BtKDqv
rLZ1BhTKf2UZ/GtSyht/mOS+9IyAnspJe6jQSLKAKytavBWdIJdOSOWU5XED56rmiHiUzu2dWqrm
ScOohq2AQs4ywlrZX9duM9qtD3LxvZVLpypru3TuawD31Ug5rcgFT5TXHDpiASjkX54lFz/MvOtY
PsPLdLXex1W9p1L0oSk1wbtkq7f7RuKNbh8qriDTPVdKk0IDGLZ65U127zBU/e36iWUWxvNepVP1
XDxNpSumNlyOiouOZ1K5o6R+S1MSo2gOihnJlecagMAs1gXKbUmhFLkMZmZUYLpyZ8iaMmjDEUsc
s9J8Vfzhp182IqzaDVPEcsW7DC7gsiFpM6DJYjJfzzDyUphoYBXSr0aNW5TI63tNbwUoLhs3i44U
TUVCD2Dyyw5tr2SzXmAurybD95D0uhUY9Cmb5cIBnBkqDgzePdPUtxpZFcjeCJZnsjltVRaQLC2B
RYyOF3uMkiEDqFlnjFZVynMKZkoh2Mlbfsubylpd7rohRp615Vzl3nBsI2t08h9d7hiVnTvjHhx6
31r09i1pdIB7mOxEtb6tAuOZwtwtlCVYYKlq+Hw635cHCpxZ6Io1hekuvsOylzvsdVEU3YozOpi6
FzAN4PRcULDggav12Kwt0N+do9ssUsMdeiV4HMpN4UiJ+UPKpdKuK5LZue8n9tjUrZNTQI1cD3hb
7rP+HfyTsSl8iVb4HWAfobeYKRw+ja0mYhMkby+ziy+80pcLQYTFmZrm6Gz1QGDFmKJPG+le7bpw
cgPiS1+6KaP7Lo9nm6RZMjl6n0jOVErKrRZkxApkWpxIVJS3jWJkr3UfZTYqe8lhSgwENG2qsWBN
c1OzJ3NqH5Qg8x21S6vPbZpgOIQp+Qezb7KdZBihk7Q1gCWrPHfMJKq+YgOZ2Ax42DtspJlWGxjG
cQx6xTEjf2JW2LLyXk7C0cMMEAUeMGtR+yjK7xg3jn4EnTp/xI5IHVuBlKC/U/vKlyrRAHyRaHjG
DTFpgQLYmKODHXDl3h+b8qPqg+2UdLR+IVPcWGrnlz8HX33pJKwJyH7ae5OeUStmUoOdV2yLI2Ox
0rb5Po3lZzVOzNEqykmu7RosdS9qoYWIQ0ybUOjCRrMbFbPf2ooupZ/CImxND3uiz3ncAQMXLxZH
RUnMzggYugDkBWTCZKhD0LG2lVXI43xiKlDb/Xhud5ggY3uMS4YAe2kKOQVxKWDwkFnLHyOUYo8k
iKYfcyrVQJWaJzl0qIIsyxp6JjmGOveHskQDzGnTkHw2FbQzd52vDDU27wfjoUcdqbXqbgqgGTgg
BHa97WALABbQ1MElwPOo95hEkLMcy8PycbytZDt+oxBQd7Vuh66ombkZMlfCOC+iPdhPFK2BN3fh
A2PVqcrlY9hXH0hTiuYvl2h04UkrWZwnGY1ZsDREa0JhpR0l0a71sfAWPJJqhqFPVgLsr+sxYqsJ
pWsrkdxNPkVNWaspznJBF4jT23JXeDr4TqzigM+ZCPOizeMEGD5wXbD8ekFEpFVRGckM8uKJOfAw
UK0oMb5a6X/WQUYjMJWt2x11HKzc4Q5H85S7fGgfG2kUIAT6eqi6bRlGFpiDvhvS4MlS/yEookfB
eW4F3bVE7sLJCesDP0ozr3UGt4qAFRIcWyu77Rzfkp3h6Y8yTaCyvevIPYD8AHTSgQ4dTal4Yn19
pGH8JQ+03XXNNtOWVZTnDEWhc0OGOSm8otNUVx8rZoHXQNsrPesewaJh7HRzLp7TdgjuNaloBNn7
pmusxHO5YBwjSmUqlvIQeisAqpsRNlCbW2UeT808fCpnGFGDUsB1pTcesWdXOZcvId8Ei54OhM2o
BrOmjveyJD2P0tN1KdtOCO4TxQQsI+BzuU8IlME21dHRAkQi2szxmBz6Wv0R+K2bDOwXXuveYPaH
3M/ujCzezSGujk43/yDb1t5/xEWLox57YwwQfIK2tfRSsqdERLJ3iaQDv19FGx7RXMpzY1YZgmkw
fQ0Ax2w3nu8kNhATZWnXdN5wwN7c7t+GVa4TUC/Lt9i/Qgj3FWYhQxjsDHvMoJbKHyUCTbGXdVvr
6PRf/65b1qMb2D/EBYGJJh7kQm77sI/TAIj80vcWCURfuPIgesBsBpyVEM5E1SCM64xEGHoJxj3m
vjOrIdnvt/lAHPauCBdGA5qoY1HWjacCIZR2hatL+2AU1VXeRq34628tho+dg2x2GA5Gwmr1jvEr
e9DsaN/gejft1AI7hGYFduyaTum1XuCI+kWbXrgWz3mhIXeDImdoM46vg6uClCIZrXY/7ED1/jPa
iVoqAuPgOXsGQ4sbBb0wr1dujap0pPIF6LeCoC0SwtWOai2bK8yuV56UfaH+rpa/JKGglSISoZwX
IPrBmM0Ba8veHNxPsmKl/W2YiLY5REK4xKhSxzwt+6TxlKQrsCRNDwxESlIimjbeGlpfW7rO3XJo
5kV+AGJYT0W6rM7hKWqjD5hO722tjU6JIh2zhtmKVFvET4DOmNz1pbJPptZOg87NwGelg67UJoQ8
lKQZDtcDishE9eWcViUsWZMw/7Q0k0j0sTwsuVqIosFuaFz92H8dZOEUv+jguehitr40DnjIeFN6
7OdXIwBjllo719XazNKAZQMASgyzXADMNsAiCec5xV0Q+dakagdJGxzMkUyALwWggntd2vKTL6MM
Ns+RhG5BJqYZEEVzOJ7W3M6YYm3Sx1o5pNFvI7AumxbGuxzOMYJK92sThIJezn6ZBRZXFLczBScn
0oXziymT8gIViMyj4w5UEVYJTB6ZJLYaMYGkbUN414ZzDI2EWYBKEUYT8Jjs2SEGyLgvohrfyg/w
6FQBSWcAxO1iclTNuhKjfegsAhfmE0ZkbZJbRWGjebBsCBLTrm3pINwx2NoVOxPLKVcv2LZp5i9i
5cmiu8SNHQ1gKnfRcUTfwsbry+5NFItSUWDb8ugz0ZxH01zvojaExgu4iwqCoMN03zijS75lu2HP
RNgWWwEOJQtQ0oOKhGkXfKMAAkulHLCXeJ+YqT06oa2gImZjZJhar1pogevSDmt7uWDz2Jm/XPe9
rXqcAegOynCXAXKC74aPPchdwOgL5ztNdqF4+i7+ADQ7NzIPvoVxZEeU+22a1Foil1QQP2INQDyW
8cb5s45Xg432QmFLNpmgqhFZGaSCpVag6MZ7BYoauskAJMIwCH0eqbU2zmhM0FrN68n2a2YzOems
Jipu5qo4goUw3zWy9lNjAL419f6gAULQQsZ4Y0QVYDKz0h6LBlQwpfYpSAYXW7OCMLjh0Gc/kIvs
malXGVCbc68cXyYQ+XXjk5GJ2G23vzcDyhUIuNCk40fBgU8DCDEwB3nh7WRnkc321c8FljQ6oHQV
2YlwnF8okfPlviulSQXJtpfe1pFFIku1UWNMrMRObrNDbULmn1SZDST4f2vJfexswaxRMLzidViL
3MmuGiz4p749lEhbqQ2Ckj5xRXSW25a9ksp9wRTzYdEI1DW4MsoohWYlWOqTsLxd9CCtXyb9XfNe
lLYux8fdnmeqck8BNoLePJUXVZNfHT0lneiNuGmXK604f/XLMmFZAQGx+jjnX5n/uUAz67p3ipTg
Mn29LMuwDyED1SFbn58lKuiz/MO3YQtcKMBnMMPCuT8KyODLwLfB9vFkEXChIcgCsssOM4cdFcv4
bmDoSBB0No8O1z0wrACvxDROaK2UQTyD28qLmlvS3QTK7cT2109uW7GVDC6rUfQK1Ds+ji7/rHmy
232N8X5PddwbhuVb9KfpiDhqtj16JZJLcjJpmjEXBrXQu/A96tDGDgJbATo7ZMK7JGe4EV/MosPk
4kgEKC8DPLwYSp/sRrfiQ7DvQDcHUOVXbLa07uzmeCGKY4lI7vL3VYqPpDKpOwq5MZhxQ2veLbvW
wBQobN8B7Fqf7LXdJKHQLVzY3fSK1Tlz8URR5F4vsP4Pmx2dbsSO8LhfsCBmWy0svOwykKNF3wX2
tJH7YzgOsz/I/Jf6F+eKcVL0BCP5OGbdNjzFRVP+1BtWA6RHbC/BrCan+zE2Vux2uK1dgfTFdC6i
2bt0fpRjznKjHZQE0gHP7THVhmm5gLjBiQNuw1Bt+UUkcyNlXytMOSft/Tjwg1ypvEx66usXebhh
6acmF/ipSArnppWWh8tqDO4GjYHRXL3vNfJBH8zHWRlEh7htsX9/Qn4Eoa6UdGAMn1AniHSaDQb5
8BXchI78Y7n94skGXmFjiyYsRCpyDtpJpon3D75dLmtPaZ9+zEPpC9A2j6kRisa//yEGvevIe2VB
5DlB08mb+yfdwlwRFMzsrrTiGXiaFgFz9Z/d7yvj5PzRaMJSbwbIHHdjupPtxHRA54lwqwSOBpEa
26MsJfqaIpfgLviYFibNGY71LdpmblMs0RZvy8ge0MMgqWseMtHNtTUlcOYV3K2vJd1sTgPIpaJP
GAVA7a3T7KWz50i23FkarpYmchVMNjMirMQJPy4Xg8qS0MgADimW822yy7BW/l+Vl5fff1UWXjAC
r1G5ojTTza71M8QBOv1U5R3NX8rfXzkFxCDGgjQdFWhTVbmLU2vbYK5kWnqsbh61vDtFsnq4HkEv
nRAi8FY3zWVhF+ue57dVT4a2mMCn7qXDXV/np7pENZ8Yp0ERtSc2qsPnojgTkephnuiklqAN9r30
i/wxdcabxJ2+Rm6/b3azfavtAOJRe9GuF1Xyl/99fk+cy+YsxEzLPKyNrvWyPtqHJbJfrbfV6mtq
6i6AGNDED3bXD/byMj6TqHHmUTWdgkYwuM6kyb83O/KzVDKBiEsLRLkNA0hASWdgm+bZV1itBVVl
hBgdC1p7zkLMLcTDUS+M1+uqbOSMCtjVTSBJAZ0fDS7ODlMZRtjrmHhSPLIzPiXHfg9av9fJCfAY
893p5fcfKcqCRQq8Wg2nz/hdggpQx37Fih6PlBC7BJ5ZR7ZAp+U3cxZxJoK7ENoEQ58tqTqPBABU
UdGet6Jjx5AuDU5tjf3/kxpu2ARkYs0Dq2moKvDdM5qh/0+rrlvi1ILBEwdO5JqPlTNOFqa3zE+Y
JkEFSaDqhpmspfJD4oRK3ZCVfecVaXaQauqQwrhrp/Hx+okKlOOtMRkZUBKo0nllfAuieissRbyw
i5NefrK/j8/kAkgX6qzsDNKh9X8vZd2+By9PHD+ZaHMGtLayrLvHSNfvnx4oG2D0C8WGjkLieYCs
WTeZRTH26CDv5DLdp3HvECCZXD+8jStMgRj4GMHS4uXKPU2ylCoDlqSL+oeEjsTcPEfFZI3GFzJV
LuahrKl6Lfsv4KQEs++HYRbl8UtCyR0uppQNghKPoQN5hotXZCSLln2PDk37hQV5b2GNworV8q4x
KjfIg9dKMX5F43CIUyW0Oik7BVEyC057w4iA8m/oGBSggApWuNNW9BJsCWDN9iYzsKVUuWu15Nv1
o95whzMR3FXQKEGZSx1EKHlkSb5XkE8sEG17bUQXtEFA/UIRly8pUhuMTcVtVnYA2yK7xrhhppe5
8z6/mXZyd5TI/7EWvVEER5f6XSbf/8e6e6plIWSq3oyuEirDsaOC1hCwERqe2dOzbIE72HSIIIXY
/GYruVwkVZIqHgIsMnv+QN0QxdmRZCL3EMngUunSyPWJhZARHxL9ZmH8Nhyaog45obubOFqC97To
fbLpk3ThiVl2SDSwp527fqBWypRXQ++xDwbKFqlT2FhfxWZb7wLxykMQFaUpG2n08g3fRS5euioe
+DOdpVKDyBF20z9LPqpOaJ98T0CgyJSjtkuc1O6J1X0X3RIbieCZ5MWiV5JlNVElNYf/+7hrkzqz
qKQ6NYqSsfTrDxxwpePyrVeS4iEdpbCFjhjMw1kO0R0zxoNaa7+92Hl+lpxd5rMEOla57r2+UDBV
D8dIVO0mQLn8uj7btvn+zTjblFgWqlrXwUzKkzmqB6b//jb4uSZcku77dZNjaQtRkTTuHE9fiyy8
USXRYLvIBLjgW2QqWlkZrjo5Lj+2VWFTrGEbM7M6nwq+zfKLL24bMLbpC9uZiX3pcxsgmVzSOsB1
hx4KKN4L0NUTHXAREgZbpztTFp3gti+vBHJGF9FRlrOw7rywsDo32pc7FPjtyKYo+ONdKqZGFGnI
Wd801qz2CxhdLhsnXS5PKSA4skSza0oPjV8+XDfCjaVH2MhKQc4K2ZBipz6HvI5pg9US/bkrg0Ot
Zo4242Sr5tmf9G9DOHyRh0pAsLb1tDsTzhloNpWDXI05lAUDkBVhptoq1QGoyINyn7XzCTgXp67A
TEBHTnTQn40yOXS95rFMOcaF8aGVpNMQI7C3wylOIwc7I05nqrvrZ7R586+OiLNvIyFaa/SwgYqR
/aAZh6bqHN33n6+L2XounZ0Gl2EoIMOs6HIRR5NVgyHWbiyQJhe2+gUTc41b3Gs3qEMJRrw2hqrP
DIB/cJoxQe40waVSRm/A4LAbBrbDvNexRdm7TeRHzPncmub8rTKKJ6MTZQEiD9O5043iKUyKJQ1o
XLrrsPlqAaPK1hOL1aj+xG6qAnBclBds5lnvn1TnjppFZU7NRWh6AGVitI+OPUrOSnyLxoLrAzjK
IYN3/fMuelwJXTwS5NQZ5RiGeIXU8xNTP8S4o2mEXWKi2yZwhrRR1PIXmC2Pru+PCs0nBQJNCkTa
Irufw9mWVPPxul6iD2hwuUdSzYOJl/5ylgpMFoWgcBf4x/xlqeFrN8N+agQ2K9KMuwWyCrljVhWN
12aSa1CcpJKWwUItPrsC5TbvtndDMbj4j/FbOhQVXqeNC1yq0ioeOy/zoshigCny0RqZXmYV5iJ6
2G0mByu5yxGskp1mJDQzGeQGaGZ3FGsepUjE9ikuhRncpFTlC5GKPP/32m5HlJb14L5Hs3puS8Gc
4LYmIDsBXY8B2hPO1UC+VhlNiRlfo4wtIHlZpN9f/0gCCSZngGwelCoGW7Mn6acyb6y0E1ySmwKA
TAi2LFRVFZ67RB+LCi8VJDjYVrAAlG3PjQgFYzM6rEQsP2H1vXOaxzHNIaKRH2Ys/ufJcyP7TlzW
NmkiqzVlwaFtfn2mgv8WLFYLCvK5wCGeMXNrtiiKjK4aFXuiA2GnEl2d27fLSgyXXgzx1AHQH2LS
6W5I0LpNcmu5WGpauXn1TaFfJU2xRr2wNOnzdbPYDkzvsikn28hlxQctBSJu6y3Yx0bnxE5aeY1T
hO4bLa0ibONum8rfx8qDVrVDElSdCZkMVCPIZICXIbq7NkMSw8ikCSI5TE9ySRM2AcqqzuceQwzF
aPl9AXgMHYRcfkvCJ7QYe0uqRn+BkKj2EYYhvTz5UQ2GNUQUUK1HFeSv4AWevyllw0S/ban2XFxy
APhnoPWWL8nEsasG7zGQwvgZ7R/yFpD7uT9ifG9uXSMxLDAseVNuPKqoozSjIRpWvPjkoEnVdbwL
FoJEsETwY7xl0YMGFgRAXoj+Y+gYx+oh3GH6KHN7Zo0uGBr3ouc+/8V5kZwjNRh+0v0K+30JVu7y
2njqZvnHdUteQuT6VBcRYMACURngXXSVJzNQUNHL+r4DU0PjN+Dc8OdDH8TVaI1zXtw0SUecbgqH
oxoQdCWJGf/uI5/7AYQr8qlNFMxB0WKcHKEJCCw2zTGfAPNpsO93XVc+LvGiuOJJUWgA/SIQFQPx
Y8Z2SC1V+5y2gluJf2bxYrg7I560zMRptl4YfqzxXC2N3jX9do8RDGCUi4DGN5VCqWuhpMWYK5/7
DQFIgUBG23tZ8CApkyVjiylKdtdP7iLWvum0ksIdndwW2I7NMlxTIKbtauLoA7XRv7Z7w8fKqe6m
42D7ub8r22GXzc1PgXw+qeblc2fatSoz+h5atmAKiEy73Pn3ytPSw01KK38AN4Z9XeKW62EWB3yP
C5nZxbBV6/sAspHBKdnLQLTH0ExeiLqP21/uXQSnE1DBZanrALOQdZllBqnLKsUiYyB4HFyMA/91
du9yuJRWm7V8wh5j5ZmhZXjEabzkBOBG3SOu9iJOLy/Ggd/kAfAQNHSqieov59EhG1gcsgTtiU+a
N7mK23jafTO4WAHrrSm1s+cW0xtGZgUo5o+2aB6Yv8P+Eo9sEMhYQPjjafCAtShPNZZqPWCgPLIi
PBpz6taqsjNHEaCPsmklGhCCsWe3NCGXv69Sq9QPUpQx4BZSjppeNHybCxVbymBSi6P0Z1AwZ6Zd
Yk0JuR2VCFzl1Selpk+m0bk+nW/mFkAXWYBFiOQwd7Ub6KhSqEPp0YY5Pl6nvTkeMcPgXLftzZi/
+tWLYa5+9ayRvpRB++LFFDsmZY7r7DvRd5P+WOAeT8dsB2rwP4m9K5lcwjSXg4/GKhy4L+lDoAzH
pgqewXkuKldvf/33L8JlMFUsqzkdoFsJHlUL+/semAFv56b1GlR1r5/j5tfXwQYICndFvSA7zOVR
HiQTLEe+4g3Zt9EU5WObyrwL4Pe5JHWg2JOHKVeyp7N0T4AjX5VPHRMVELZjxEoSF9/JAJ7fNkcs
Kl/bwiru8l2kWupT9GPaUQzui+aQRIpxoS9N50BOFSjWAAghin8gyXEMKdqF4fP1T3RRBnyLBksH
E8jhwA7n31eAeCj0SYPdRVr3My/JK+tHYEQAb6GQvrOgeB7k5CTVjFgwmI9p1RySpv9SAk/E9DFf
FmP0ZJ53rBnRZcVi8jieeiq713/k9mm8/0YuirQRlTBeht9IVMVqVOztRZhSZDdmMP/my+yv06AM
i6PYiQII2bnnD36gRXEJi000dAHR3w9BbJb5gSDAbN5swP3+n5jlRboOMI05J0MIMU3fY9lGiTIL
CxM/laYRwPltnRymhPC4XRajLhDVSJD2JgH6mJcM1WesyHtzVLpKQp6LkD7+/kdai1p+ykons1VH
pdHxxCvQbQ+kH4X/YZJ+5ZmIV1ukEveJ/CJncR5Bjlz+TGTZCuvWHhIgvcD/r2u0fAU+9V9rxH2l
Wo1n4GDg8ABa6Uq0wC7xaZQ9NkROOxdWGokGXLbi5VogV67J2RgDDgyqxXWOTV+pNUHPhhaBaBRf
cIT8BG7QAEQ6UqEYWOytGHTIPgktbX5KqOhFIdCIH7ydpKhvjAAadShAjdNtj63z6x9pQxewLoPa
DhvfoA3mpw9AsT5rbYHsQpM7l0bf+hql6wi0hMPzvxPEfZxJLpV2UqveG9DIBqKo0p588xCDdPa6
nAt0McSgtUb810kyZjIpwiBVblpaYuUH2cUoNoZQ5+qpdLFnEtiyFQcgMP79lB6CDRQLQcy9wCid
e3BaAT1HDyTYe1p7zMx2XSv9SxGcS8VqPbbx6Feerr+G5TE3Xq4f3kZgPVOB+0jqoMkGAFiRELSp
PSuz3dWyW5UCKVulDgMjbguQmI69D37AyGjbedDRafWkACNhSwIvuVWMoX3tFYjsbuCoguC6kZGe
CeT0yk02BRFt0K9ebkDg6AGW6aZrg8+5VtxlQeIFqfJdzmaB2H9QFL4FTCuAz/HY7GOMIdTMDGqU
4IGIcwvQvmNmj6COrA7qbX4igubCpjMDF+5/4pa/r+4QYzKxrFfBArNOsSejsuT4EzYVAPudClKK
t7IJF9xxolTFDAAGRfCIPReVspkmsYQTHUyaWtixPk5RdEM64tKpeOij4kFLG8cHVGIsi94XF93G
NxdfCef0bCcsWxkt7Kdx1drSd7ifP5o2nTD6XAMgTd77NvC3/sA1VjI57ybSBMo9pUWFoMTKOiFW
65vWVAuGBC6mYXjVOA/P2WD4JiADMfUT7WvFnmVUSC0s5bW/wr22L+/QuHd8u89tk9mJwDG37ef9
o/Ju0qNp7UvQcQSRmDlRO0gLr0uLF7mv/+DBtjIggGKdG1AJRpZIn6AoodjgBQL+HD9NwIm//tXe
6IMu7ZRRGQTuMvpFXHECxK4ouc5vHljf+p/0F3KzoLcYXvxl3pvusjIz3La2fMOc6kAaCyvi3f76
b/iHKPD+G5ZbfuWWIKFhyQTqc0ypZXfyt4UsRH/0n/LHaiffSI6okrwZxEE68T+VOdccmziaSYfJ
hNScvUBJb5te+YYFOAHvhFAtzgurXmo0bcwwfJcA+2R0jE8RhqPt9FdxCDBH838w4/5D1HlXjXNC
CaWQCliUaFH4O1ZgPoy9NmNh5QpeATqq16OVmpKbNYIm2tbzFcb6LpfzyhnzBQDKxRfEKI3+tKBY
LFSUqWH3rgJoF1FdfvsLaibgdzAgq2qcmrGWxylJMcY1TacCk4VxWtn+kDnX7VIkhVNKATXvrHbL
sJjxGtPI9pMvXSfKL//BSt514WJKP9USbA+xWn8K76lTPgXKTrtVX4Mfxk3oxh9lEb6ESCJf1VA1
M47HEF2aAWNcrvQZ+9s2zaz814zSYH0E2rzomt9I02Eef+uoc9WNMNKWPY8ltz1Wn2aHoe74AZy9
sI7StBVghIqRf0QilfOYYgZDjJor8vYAI72GWdlS+PO6eWwn0iutuNCJ4RY0b3LYR15Yg9vcDR/z
fpeUO9Mdj6Pb340AOa/c7kU41rP89suYjVqKgUYY0kPuOKOuNJV2RhY6v8qGHezJXrLrwMIacnfA
q+FOlDZtn+W7PO4slYH4pbJk1b70Uucx7oAv149y29PeBXAnWZUkQacNeVmtAl/vl+yHVhFVAnf+
h+/1LmVRc3XNdFFiVumMqkg1WcU3BTsrySm90Z7yfe/mj/kRgLKe/nxds+2M4V3movlKpmEmxoTR
/qXQNkVHQAj5APmOVQzfASI0mCImunREtsFdOmGcKKSS8a0Kt3MnV8PAd7gb7rMDdaMd/aN8+l07
Pg4rvhaRAMKaxtjJtHMZ02/1GL3SnggSv61CIhaaqG5iFZ4SwgOEDqRsWYVpZK9ObeMU3Cl2skeP
XJasVrcAqudjdVxHRMED6RgBjMIJHFPwMbevudVv4Byhn0PWBhPi2BTC7Rrg5gBJFcLVXfE2hd2J
umCbjrESyDmGmkoZC2IoXUjZsW5HN6w/Yb1aYDQiKZxj9CismX0MnnEd2DR+9JqanxkTmMpyWV7E
rJUmnCNgtHdsp+U9FLNHX96R7jjU1Jukj+EAPnX2u6t2b88EDXAJAGUGUujbM2Lld/GkJGWrIiGh
PmDmwodSSp0/8OyVBC47MCc9mdS3pytGqwLNzctn2iM5VjX33wniEoQ2rHyA8S4ZevICaHgnZL1F
pE9VOFjXBW2bwd9n9uaBqzPDJFetBBEEZcEThoTtoG2svjtcF7IZEN+PjQfRyIucAicZI6mVBCLm
YYSf6kVsgzLwQyCLMA63H8IgmiMqlm6I+rYfs1KJFF3nzw0ebJFOv8dK8FCEUezodNpht91hWf8r
AxdM1RCM/fWnpE1HC2hxz2WvBVar0t8lon6zytXP4eIlxh3aIAmX7ZEGXZ3mcRAtMi3/4MLLVgI4
o0xaKoEdY9nYaiNb1T5m2XdK7rL6udNFL8dNa4FCy44aBrH4IbNQT9LWMDHzowNkYcqPio6h/VIX
GP/2pb0Sw91nZg9QwCbFY61xR6fIndzpKkvPsLnOvgJZjgI9rMNUKuD5flw31CXoXR7lu37ctwLe
YZibUYyZpqxBiwwMu4WIeHkrJi4QxlhrW/aJeOQ/M2jSzlgeGCzzUV9uKrtMmxOGu/booR+UWHqg
gEsXePmWiShozQM8GVcpqEXOMxLw1YPabF5qYOShMgZM5gfOQE17KD7Ig+AMeWdfTo+uRsa4Mywb
PSkHdcYgIgYFbCxqul2sfydm6uqGKpDF2+NfskwNMw8mJjllTq+oZGnb+fCtAqgjufyQ5ZOdDoKH
7qYQBJJlDxmTDRqXeQ8anekUYuBVlx4AAl8t0LONaLj7Is14U2UlZfkVq6glDc0opQSDhhpWnQvl
85R8nTAJGKL2Ivcfiuhbhi1XNt/JeGhLogcpb/d/CUeGhTE/A6B9nMOlcjCarEQIiQsF4HWHHu22
6561XFhrz+IlcFYBThE9bxRIkJR+tCODupoexg6woF8youwkJTkNmewGTIRJua2aaiqKKetoWnI3
qQl+r0HSsPUc9JoHiKfU0bJSRHBy8bz+S72/pfD9lTCap2A2MBZbL89CxV3WitrSxZsGyakdW0WI
Vvfu+pFuOhowpv+rGd9XLqYBvb0eFlPQySPTp6yebsPp6A+C0TqRHO5+qXJdnZUEcqoM46nzSesz
O1FSF5stgjB1YSSo7GioncsGNYAgJHNGMpJ6NmhBkO5PKogeaoul+o5huCcxvqvsULePmA0XnOJF
urCUkzQQZygyGn3LkOu542VD15RTgGlzefwwdoG9wMBWN+UY78oRxezylgDzcwyefeMTkL1t8Eh7
dSxIlC9CzPlv4BMkJVfCrgKtiDcGbhjh7dZSm5ajfd1gLlyBk8JFyynIqGKWGKZVqtCSpkNAv18X
sKWGbgANEm0spAga52ukG2RJndBlNLvBqv0bpS6tWvQo3PxgKyl8KcvX00xWRkhpneJb7luarasH
wxkfehfgVoWDseS+c0T0oBdegMNbS+VugSYChJha4/BAxgtqk2OdgOGyCiytE9jC5U1wJglB+dwg
Jb3DgjPBNBVGhPcpBWapjvEUUsgntAdQ8sQQaBSVOy2SP8ag2VTYdCSlLxjyEP0Kvgfu9z3RQiwU
AH6xd9AtxhKQ/0N1TA8P4Zdqf91wBN8UZniuc9dpLWgKa8QYIGD8h7TrWHJb17ZfxCrmMGUSpZbU
OXnCcuhmAHMmv/4ttN+1ZDQtnOMz8cRVvQVwJ+ywlk/Jym7LjdDa1hcUkxNbdvVvlps8X5Z6WV0x
NPm7UMNsRsnoINSYUq/RF7sNwUcp855Ya17tAz0QCAASdnyY76m0YF+LKuxTqZi+y0uKxHStNdOW
DACYnL7UUmVnUbm5fLY1Wz8XKv9+NkGx0IjMIbTQE9sQX5eRUz9g81jqNs8FMM4EhEC1MiUQ0JP2
alySVzNUjwU4HpUqd5a5ccuclzr/QUsQpH/eJJvGdmamk8mEmxR34lMErEJAY/qm27od9ii/6leD
CdYYbuWVc5XsvGmhFlM9TFKLfbgoAJ4rZnodsCPZ1V1x1Bwx4O/g/8H4TgdlksHRqLtF7yFS3URB
qX+ccsD23Tw4wJLlD15zb5aJ8SjdxWJhmCBuAHsMRc+L7/HkgqfztJ15BTCa+JbXz/nUt2I0SGVU
NDRbE1EkRoPAmB9aedNo2zYHkzoAvDwowGNdAGIzQ5U7tX78J+Ng8bTyKhkx74AJYk2MnU5EUFc5
lcv1aPHrA6pUp86y+alF40NJEC1IfdTTI3nrkz28DCegf047fzdCdpQiwztsNglKhflTuAl7N1eR
sGDx1QJizIa4hdMIAS9J4+mKSs9+drayXLTWzCCUQgEriY0giEjkJ4fM1jQ8VlB6s63R5unLypVi
rw2sI7T0LGJb6nexRjMqgIvBRp2CrKIkj5htpExWjXB3WTk+dcehlxBkoTWuG5inFBnjA3u6npXG
iCIAwHeN0XysE+UwC+hdxQuWHdNHpD9+Oo6+IQ5PY6rso1TftznYJVTrpm7Kfd42h3GQHkg+HpF6
viSq+aDFvW+lPJqDFdf0209l7iRrS01FWovQ0mCRp57yFDvIMWfiek3LzqWwCUkKTqYyrpcWIDbA
P/FB5IGFbnWLA20KD0h+nARo9UMDGItO7AARQmF8kUHUPEO+jrDcDUCvwYykGYpX2dRIDjF57LZr
rhblCmCamUB2Qv7PXGGL9sNQGzPeh4gmkYzuQoYt7nqZ/L7JNhJgsoSe3A6K4S0acYFS4s9tyUl/
VhKR89/w8QHOLGo2slGKZHzGEGTYi6x+R0y1c51XvVuz3N/kMJodiZU2FZpF62rl12lwxsflm3Xs
7NadXSECv54juDyzXTsblBBjJljowTUzMgUhXuKmRA8AxE4GKuWAJg8TrDOOeTu7ly13TXE0pFgi
cizKCcGkJBURSJtW+JRN/qqPhyq8AcBfPviXpXyqTlL/cC6GeTCCRW/uKwMPRmA7xJuI1ADey5vh
aAH2DP7whjTWcx4Vxg5IjvKmS0JwH6qC5ArjMlwpYzKUwNSJQT49hdXT5d+25g80oPOJpqlqFnD5
f/eRjaVrwpIN2P1JnoVlDyJg+z8JYBff5L40pCTE20TW3ax4yOr3//b3mVxZ75W51gTEzRm0Kwvw
13kzepwbYsENxLDITBHlrc0QGpiL8RUsHVw+wpqVYXUNi4GmBFgbIHb+/hGsFn6mpjurGLSl7djx
UDsYV+v9McHqHB1Vi655mQD9sL+V17A2fCaT7XmMkigDkA7bDGOyza0Q24A3lVJ6eX7LORy1oQuC
PoLnmauqSLPUtYpiaLrttnPkFJjpUIAYipNpmB62sWGm/ODIpBf2WSYlHkCBEqh0jF3HRWskS4Gn
RpTDMTuqszyQneGJkYtFGTQI7nmbMmtBAdd5ksiYeFUPiyxOcJQD4HrDdykgB+Lk+3lf+tWBV1lY
8ZDnwliVbCKMpLUx8qlFN70pSz1AO/ttWv/7lNRQLE2nqIKmrLK4DTn48QQphemKwmjXSYgd46R4
MomwL7OEpyb0gphP9puPZGL4OIRJV0ofkQbsiUfxUGGecQ/ou2fLI1th17y1D9pbfMtFPV65TB0z
acAgBlIbRV7FDzvTT2NOmzYR655W0npPdoTcoYPuKA/p7uIUgFsGTFxVOjzqiNUDn8ll0gjACZkN
2NyRFKOd3gEorhHtsq5sC2MJcGh/44Y1SjAo4WtiO/73U2JLW+1rC0XtUNU3EymDvl84oWTFo+Ai
TyLo/59dJPqqqZUpwCgNTWnXdfltNYDpOq92ucEldF91yidZFmPgqby0htoi41NqF/Mk1kYHcLTg
aJY7S3jNxEGL9dm/YBihgfxMLP1ZZ0csgKpQkBZpV48mi5G+KjIWQdV7ksvgvAU5L0a8ku5qnmMv
10Lb6L8noAS+7NuoWnyyEw0MOgrWzNCgY9QmD2MCYEHYfmrpdl0Idtse4ibohdc2v5b0Y8tDZ6X6
/1mgBZwJivH5CXANJcU4rcsJ9iG+6XppV+OPQnrVS8sXhGO3yP7l861r0Ukc40jlJTPGpsQVT8V1
X79r3RFsx3Y5v10WI/PkMGZfqZYelxrqF5StNU7t9Ee5q9St4YjfRxQRMP/eOJHbBoCJBAUUOKYB
8DM6zd54SO7/NTHAh1qdzsx807GWk1ZK4PuIaryXrew1UhQYYvlqER47wAc2yKfPie4FGJQ/2smM
5URxZRXzAszBqM5yLxuSxSEZfbMkHRDmink/AvvQKebmphHk7k4aUV9NxOhgoFgWatlWGgTZG4wR
7Gk9+izjBOh/ophBmwuJV+jdq1Tngq1KMXank/4R/qC5KsZpSeyGNK0bl0PH0ZgVX3AWpj69vq2p
zlU9QyajKAQj/tej8vWyrqwG91MgBIPW72Y/1SVJpwLeZgTHj2li1SbaSXf/z5fVbHjqsJoPAuoD
4xKA5gbcB+OsFa1PakKxyUaMLLxiPO8JQFfBXAP7X0BHC9DZCmhgOY5l/Rp/CdVoTnXm21ptmheJ
FvSGWb1TZnRJ8viec5ErsRaf6iSDMW69T0Rjps6rAq1IZncPulMV9hQYjrGBzTUtsNdEYGnxnpQf
BYdzrYe/pA8w2UAWI4ISmrGwKU7bRROL2U+NrUAp0ED9bs/GtRjf1FLhzFJqS416lYKmr7G0zeVj
s66G0p0ZQNkSAdytgwSSER5WqVEDrwcAvhqYcmTiFfOPtgnicuSgKbIpBQQZdM0dLzmdZmyM3kwL
yh+tMsz+kuxTLbflcAoS2ZUSzVOwOn35VGt3CrhnA6PNIH7CFjHjSdp+FmLQ1y1+2JiuiMpXjk3l
wnJl+Q537fZ4zFhx4c3GD5TAHI7wFW3FeJiMdzu6vwDNYJ59HdbSFTFHVBqdYhtu6sbJUNfvgMnp
KE7uttjO5iKyfYLM+HjHnwllYgbQI2ZDWBCbyGzPTiG7+TG6KnyAdH3re1sW/GfV1wNaRQVmBpo0
nDPTCz1XYlY8o0cocgF0IoSFNi5wGR8Kt9wMAZA5nPahceaAl6B+hoWmYel0XLbbpWEeSYhAzLtR
dXfyu636RplPwMj7rqPk7uxmVw14ZN8rHgKqKynYM9LQ0We3P2WhjMXa1JBEtpmddxjb1Q4p5P/N
VZrYY0ICZUKLmKtEIUXIlAYjR1lJwVbQJKGQhZ1LfbqZQ4HGoDd432/9bL+EsvdZLlUsVxWESqMJ
mL3QEeHGSYesYky9TsweGzn2s7l3kobc9mLuFqhkJoA0tEMr3vaSwmnIrcUZXPbpBzFGpKqlVsg6
jEgkyiEvrcxWiOQNQk7n6jdGGbuJmd8WeDEbFYFNDQ/tknpERQSqBI/zSVYt+vRj2ObOEpMeKPcI
spQCOrrSVRtgNInpJY55b2LbeFg2whAsPy6LZX3zh02dSWWcWF+0Uh1RtDZEBGfSVT9UNFsfbiyL
NxTD+fpsg2fR5TIZOoNKajzEWmfqM3sU7/7beeivOIviQin2xfxR3y+UV8zwOalm3uND+5VMOKI4
B2JR4xOcw8hr9MSkVHRQRnUXFeZT8DoW627o9Ik0RksnLcxr0/qoDEi+4ZeRnXjpfbKZdtTXF54p
2uQa6DicEENdwCdveyZW/v0mMftSGUIR0U2CFPnwi5m+N+FsD3XlF8p1FeZOWHLiN8cE2IiKoboY
kRb9zSlUexcQo6WQTBzXty7DlJCGiMArYGfAsm5IJUFYKFid4ieyL6fccje9mc83dxLBhMlR6wHt
UIsoZ95SllmQ9QRDkDgovXnyM28tdPV5ap6EMZ68TuRGyKkwLStusnTCaIQOJFgrmnxtbolrtMZ9
rRUcmoZPeyYffuNUN9cZO9OMnoBmBiX94SX70e8WKKYU6O+CTbzYtZxB9Y0NRUiwtgbltuUltKu2
dyaeurUzMx8acdHBngck2tArtNox8ptUyjkW8GmLmjkki6U4RGKaWqApRpIlOsUPstMCypEHmtHt
DHq33AfJ3Eb416BurFjmbhN1bMsII88bYpabQhm2stm/XnaTn472kSpr2JfWDOx+WGz+aMpJvzRi
qvnClXlrvVDGi8lWtxOWg+YXYYPY60Q+76t9ekiyUlmf0qi1PlOpNMYlAdkJHkWdnjwQOwa88q3G
msZPaeh+o1ALNAOWoatvjAxFv1BFYkPaYxsBDxBDmdmdUurFVSOnokcMjMRPymwooN7AC8omgyq4
dYYuVTzo1TegWXXR1bQs4rUaCs1xLPT+KGUT7GpZdLrBX+Vfe1mpClfJpRJ3JoXjsbDS/gfpVP1O
ak0Mo4HrLHLUCVy4ojVT8kxBdKchze08nQa/mXoMLS+yFYRAa7VTkGA+aImivIUgq97j3TTdR2Lx
Fg0pVnTauXOVsgztqBWmN7GYquHQ9o0UlIJEgkSaFAxLafPypStG0SsM45tlCVUgtVKxkQSt8/I4
JA+WGY7u2Gu1PSffdaVqvl/WLtbHfly8hUorcPVAfcVCRkfj1GMZctJ8pY6cNLxKwDV9WcLqS+9M
AmMiUqc0nQqUTB/zVHaj3Ywzuuz9ABTs1h2k7N8/YA3pTBrjbcZab8REjhc/A4xkKjxK1sMCfvSl
4sSmT6GevTh67DO3lpZhpak9kXwhoFapepm7fANT5hZkIkflqXRjL3sUHi7f5ac0mJXKxKupBhKh
ogLP9H+jTCQOOqy4uTXaRcY7yLub0pF5ODesC2elMoHLSOowH1tF84fIC4XJXuYZmLUF59OtHk4G
5BaY1yVgl6lM9iRg6K7NUlXzO7cAOvu4ydz60ARAQJKcziHoLKp3nPukU5Dn8Z+e7Fwk4+XKmMRy
Ho6Lb7WGu2hfVJAgV3abYkAbhXG0sUFukKgc3VmziHOhTCJP9BhUeZZBqxGg5KiyY1MO10Bl8sYs
vo+Gd84Z6Rk+nxEDIBJwzbC7wnw9lEOmOpUm3TcP1VYFQZPltG56RKUYG6W8VFSif+2CtI/BuDO7
6LBlhGULINxJ9xmA579Hua2/gZ/hqvIWsH3LQYipJvASAzgC4nmVwU/zCz8/6K/DsuM8wNqP5J7M
uq9uMIZxl4PFzzqQ2pY2qi8dMLWZYWU/5mku54o/gunZocEJFROphuaqt+RoPmVuuKVjlNVX60kM
eDVX3g0z6gPYOilNJRxR3pi7wsfYxabdAo0yuKw37HOTvUkaOc7OJOsjgP0mRfTjWnKbKvLSInJL
MF9pIw/BiyeKCRG1KU4SppUXv8YOgmLuSvTeU+mQ4llx+UzrlnfSDiY6kEloybyMuj+FXzu0/2RC
fE2/r0FNSETe4NOn0TL2BumvOb/BwSQAlYXhtR45UpTc1Dfuoi0eF07tCzf58+XDreVQWL77n51/
lATPxEmxaWnpDMvLTdAZS/dJ2WxCY7b7xPLagmyHnHiXJa7FBSzdYRlZ1ui/zAEFLAZJ4Cpc/DYj
dA6bZNdq8RcJCiaesLglK8BYYwvFnVmC2FXDJ0uS2CmrxxH4T5dPsaoUZxIYpVDLYcGzzNB8g6Ct
3b+ZSAGlfp8qX5qcN21IjeaTdzyTxdyYIdVK17Ww3XgrvrdH+gJTt9aBwoMh7wxGLuD7ah5/fn9s
xiALeidTb9Gg+zy5tPmMiYEHY4OS8D23Dkt9z6XzMbFmARDf0KSL7gPffbfs203oFs8GzmcAjGJ8
tjjbW5zrZOs6RAAmaNxCAWPlxky/qPLXy6rB+/tMRpIAnr7REJl9s9d2Ydfs0VnjTK6se4mTSnxq
ZinI/0czlz4eWovbOnX3Jd+guetrjtlsan7helUkwPkVTLGASwNrYb87plFpExQNTVQC7ps99i1R
UcYQSe9GKqpUtAZgOpfvkSuRBtAz31RoSVPkagu9+BjBJ94ETC5wW6B/7QxvAr8ktmbUkmmCiAA7
8sqnRtZI8Bw0W2nGQKuBkAJWsnQ59tFNX3aeRXgrkmuOEC9zMBVTngu8pH4/XtYWxSSU8uxX4TW4
1tE00zPeps36HZ4JYSy5syqSGctH7m/eipgUw+TWIxpJXhwsjwk3k1vT/bOXFDuYNtSlOjcdHjiN
8KUwb6Pw8bJO8P4+/f8zlUjGopLbFPxnuWi8Y7ZfzZf3yxJWfd/5EehnOxMhEk2PIzPFEfzFFz3r
ykxt+V7badixrw68+LveZTy9PT8NqFbR0I1KOPu1R1HxM796DvcaEk8xSHgp01oSeH40RuOAGzOn
5QyNK4EGZYTbgWytRN23RY8WTWaTOPPGKd9cvlDeJ2M0sCSh3iglPlkK1lBbw7S4EPEQ8P+g5r8q
EizbGXaa0wFYu/SJKzrkTvMxtLEzt9IG1aA3vmtay5rOLpId+hVBfgrMKxRAkFK/Sxlef/KsH+ca
ZAahKduREO1T0Gxcvsj1mt5JVVjAq0Is1AqIxZLf7+IH2Ql3+ZFWn5vODn35O9qk286ZHrNHHjcK
T0fZeUwyp3ofY/HGn3f1MfemoLPRIX0oAVjGewquO8VfH9Jk3ilpnQNyIO50H9sblVk/GxW8MZf0
jGZnFzIOthGhkSgxYwCy+91435Fr0g12LjyYMaeK/mmh6yOZPwvTjLsyalMvxRhhutLyq6G47RWg
X6X1jSl23mQ0u8UsbktsW2mLyRG9FsrOMjiN8WKa2mqpFeFxWehbKbsrBuNQj8/g+QJqCI+dbNVl
ngtjkuE20UDfECHjmXfkWPnlIcRY2ezKduWgz8zJvLmXynixJJa7aYnw8dTNBFxg0K5tk227lQPe
0POaLp4fi/FcWZLJehfqyPFHQPKqmm2ipmuqnC+1Xvw4UxIm/VXEoY7BfPCzaN5tdUdrnVZHdpU4
lZc9zW5jT2+WK94NuhM6As+rcGxBZ3Z+67arsCKDBydKHDeJ6OU71OseliMQ4b7Obunn99UXC2h3
zxxvthYXzm6XBRGJy96KKlTZEfjIVwrRNqKZhe1xDIFhIjG1W9NOrrkdCs5bQ2dySkupsd+sfEj9
udaZ4DWVbCpsddZo9/AwA9fLk6ePqzP+LJbMqB4LyEu3+q64iZ3EQ2GpCSRgI/bbzKvelFfOxfI+
KON0rHYxBxH9Mz/dR1/1XRKMj/F9clCO1mHwshar40A+Pmo/OGJ5N8t4HDk201bJoUeYMnFVh3gN
5iiD3keDxAGqoOnxak08BWK8jtX2SZTTR34ag6JmKl6kijcbvJYwneso42rSXLXCYoKrSTGDhV5o
IG2ABsN1NLwvxjiaqcBTTi/haFLtuyD+CA0L6OOLW6ScZyPvOIynyZsw7bv653F2SkA2yqaH3+Q9
6DliWDgKnWjiMi0fDjoKFMAnj77qNxuemNWk7+zrsHiqRtthB12GArQeteXC10dQO6lwH6FdXgsu
z7I4n8lgfAceh6JZpPhMZg6CM+Mlid5jKQKLNKdAwZPD+IwuLok2UY8sL1htV7JtvdyA38oxuPAy
65Xvk3tiO+AoejfE7CGqcc0NCegiqxXZQGcGL9fHg+cxPHIDOO98jKeoG8HQhhn6Ee+rvehM+/kg
SU7yqP4wJbtAwMvdBv1Qn4dbzstT2LeWWBFE2hAKo27iG6gmBjc62ziU2+UgbLlZM8chsoXOokg1
NRzgh/VD9jAfwaruifeDJ2yA5x3w8bx5oYalmY6lVMGX/Did4utO/xhfq68Y+nLQ7veTws7e/ms0
ZZ9dctP0GqEuWAjap9mbD8s3jOVqR7I3X5ZHuGXMHV8OM+tOH9wd2H2jM/6MbVSoS03gt1h80n0L
S99M/qp4d/r7TPBU9XZowwJ5s7QA+5DsunngnGDdO54kMNpfmmpijRLuzFRfLOOVqPKeAIhRCJol
cQblTTd4KKB/cJQnkdQgz0oaymwV8dTD4FpPzz0K2YpmGpy/dds9wcr/1jOfBDJxM7QKWZD7ekHc
lJ3YMRJf8DQv/krDQNk62RuvVvhpXunnS+skkQmhgjAMcYSpcX/4nkWeZo/vfe1gVx4OzXTL0Y6f
VTs7Co2v7cCb6mHl2rmsmKuPZHD5/dJMJrg2stIAWRmXnO3pmfuD4HV2vo8DMYgfObI4OvQJoxSL
05lFG5b6l/4dQxKBFsBxH7EbFiGVlXY6GAOw1ucXTryZ7y4LX/fev87JThYVwqCqqJEiZCBbD6UR
L6K7stYdhYuywLF1drN2tmpBbWgPWrvWXiRX2wPe3jUe8y25wT6TF3/h7kryzsZ4lybS2xlTurD+
etu5lq1iWNjJZKcEwA1qOzo8Alou/6QHvVZROtOeD4rHMxONMKRrELwx/Vp4zvT+qVgCY8x9IwVR
pfI6EJ4f/cOr8/QZGTcETMx8MESYKKV9B2DYcx4krV3c5F64VTam4oiJrfp4oDgz6kvHjGcu9O9/
LsGc5DM+Sc3qThRpEoB3NfoJ18jf3PTeXnLMi5k2yGKGOzng9tx5KsU4pnZaiFrKUKnRGdxpT5PG
FD0F1QUyOCD4u7e/TFJP52QdUzdix0Oq0YqMjN5BtqqiWKhPwxuxJP0KAE6NV49z7VWAoTguBoa5
RKvVnByzzbZemTkI0k0wpl624T/kfadfxTgrNdEGEA7h9qMnPDbMXeY/mFvVnXaYYfPzh+gfBAXO
B2e3A1JFbYQsEnV0ml/6RnOm7Djxl3bky2rFUqEJqpIKstZqUOtuTxtjqTvYyhcZ0OR4EPxLXBYm
6Cj0x5wZbTN3JDRK3GLW1XATpSNKN8Oc+00YXP5evLtj/NIchmHVVKiKjtGEQSNAZ4Y3UilztIIq
/wWTZGG9SAIIjcxAboXmtl0TwR7ipgDg70ZUntRcnTjiOM5WYTyQKNSKVucSbi8TIW4jR8Q25Rud
N3W+Wjc/860slit2lEdBFWD0oGUpr8p3oJ7a2r48mK7qqujsEBRF0dmeuUM3XMmMu+mamixthu9G
nSwYsad79WnG3g9K6MQBRIT6vTjmEooXTuLzKumftrlY7WQ8D2hhlwlgBqANBQArRTDrtaM6HjCg
lm9qdwIljQLMRJTyF7d6K2Sf5/o4vpaFpxJLpQFWFN4/iXjoMY8XAe37slnwjqgytctSFMs0Emku
8qJhfXm2re8xXHoMA3lWvmDuNstsYWNeyaJdYHfW5iV9nDyMHT4sYy3T6x4qXLQPZgVTsQf9Ollu
mmLXLoe2fb583o/c6oKFsjtEwzCPaZFCkyc/3AD0azxMAXgrhwA78n5zNTjWBkTkZlBeZwf5WH/T
+Gu0vEz7E1RcokRjaaE/SnUaG9bXtN7XfowDZHTLjM7P05VyCWXO0mmfueUDjjNkF42MZAAuc4dU
iQ6ZAx8A6zJDZxdX/YuIISniWjfyIfl2+eY5uswOFLVCrxZJjrk2QPFGxDrUi85rA3C8LwsiFwGS
v8Lc9s8hxGkrP2Jqri2R8SZO74Z2e5/tyH3e/QNAKl42oDJuCi9efSlneIrupQOgGYq3u3EMYhfr
79hpEQVnvI493pNtdRj6zC2rjH8aNHXIZhPGOzrVfvzaHrUAM5Cu/EASe3StnQ7iJ+uV13fg2hCT
+vRjAYZp2vvLXtTbHlAsOcRqpQvseRTnBaf1672GJ6LxtDzlbnLNW+jhfGd2/KjQ9KESqfoq41WV
9EEf5R7u3pb616hQ/ct6+4eS169Ej10uA4qs2ao/xwnbJxVxx3IaT9nJLkV/4A2ZcqUxCZGRhmLS
5xVABA7NFpsKb1LlGcfRFzbg7ah2PHkcq2TbuE0laTKJMAIatXcKeUyNihNgOK5Goz/gLMGrdIHk
EwCEECZ7Z4osVy0PqsRDgudeG5MJAUlfkUqajeu3DYatUZXcdZ7sd04MklOe3fEujXl4EYtIbSQN
ut9n2tUkqIFi5Bxfxrs2xp+IkR5NaoswJeZenpQbHYDF0mJwtgmpf7gQDD/Wg84+jiHJcSmNCETD
VNuLISZBXSapbRDrh1SV86YvKruKZ45F8a6PcR+iUqslFl0Xv2m0wJBGv1Q55X9eJYntyIq5umSj
ic0JddNt0bwDEWW+FffEHwNuksj5VGwXNtE6I2po1apKvlZkU4VfMWNiV3iPK8ex2kxlbRNjW2Ib
P/u2CMc4vJHlf0tfzSSqbE82SQxVacJu8Sfr0BpHzeCVXHnFDrYLGxJiDFELn0tzFukFm1OueVNj
7sIDbWKDkrx6FbkRsperbMePdByV0RkvMlhpUVcGNQfy3cqOmcbxUry/z7gPveijYYwVuA+xPMiA
rHC6yuQNPPOEMG4jUxtVzhMMH9VlZuuz4S9hwdvX5ykj4zcMxI5UTxA+MhDayDZmO47as+AYHjh0
dSwsXUteey+45fPlIMk7GpOIJMvU55iKQ0VevI3iyG6NH5cF8HJmFiFlrMARNMfUyl606wFDK7FT
O0NQ11jCCv0Nze+qO9lWnwX3B6fnyzkc24xdoiKScwGi47hy9LR34phw9O8PnadfSQbbiJXGsNJT
Wo7WarQRh612VRS2cife9258J3nmc/PIe1zyrvRTM1axhBg6Sfe+rMyh8yP1pgoKny7wJh9lPcPr
8coNB0AjO5lTcu6Vo6vspKswg/FhFlDOkqzHcsbjOtyNSudeVhxeAYHtz0qWUIQJFt190F+ou/RG
9VQg9VGwYVfZqb7yFauiYA79BztZPL1hnIogWx0q/XBaedm5xvA9B5YH53A8EYxL0eXKqMwYr+cB
j45uqwRTYG5bn2yLIx0tjB//LYccE2jYjiwJhZqMdEQF7yyU0RIbq4PgeIfCiNxWAh2Hv5CdsN3Y
1iKxYo4opnUAs6l+aFdDQPYCKBOBdsrtw/KUkUlKqqXURAAwYQBPs1FPj+4Eu3Yib5K8qPTBr36t
OEYNCHIclPMROd+QnYRNpiabFEDz+9H4CIYvT4sj77+pCTv2KuRWPhYRkvCfG1EEGD1iagve98nB
HLif/e0E1S9/xs676mULNLQOcWjeafK+2RZ+vlk2w3s92rS97dGWeumrg897G/I8KTv+GiczluUI
UiF1Kj2z38/pjal5/XcozxjUnWdKN4mg2wt6e6CZ5/lx+jy7oLPsXrdG0kwJC3ibAaPvs0fLlEUg
OYsHcl8u/ghHZ1nETgzilSUWHtAjFls/nZDrJoNr6jzWFoVzJsbJLH2a9LIa/pwMpw2BHtEWpMsm
ilRybAOsnYdjxTsYk8V02JzVCtLDc/bxS6hiYExQvkwGr3y+LsbCFp2E9VyZNYteURWzDks8RAbD
zYTXSbtqRK5KrF/fSQrzos/UaNbqEipR7EOsJxAMhyYbgnHbxsYQy5b3Hvnoc35WwZM8+nvOHnVj
XY1lXXy0JcNN7qG09xwqNnpmdhcsVyKxpSD7RjvrC9QyBePoZmyd8nkS7OjvXNvpp1DXd/ZTAKxh
tUMiYuO6Q7HEBHXEyMvc//DyP8mgH/lMhhoXc6s11N438Q+MZuzoZH18hzU74LtxL3c9Jp2kMbaQ
C5I59wbaET9HNAE+sLjCnYCCbbTDuAveQkDARy7aOMINCIAUwe47m9c04+ktYx5F1y/GNMA8lGbb
xfKmVo6dzKsNcC+WyekLM5mj1kA1tXHFn9kh4mF1lW91n1zzJlH/8GI/XSwTf5dcVgiWdoEIAIyx
aE63OSgll/S1nG7kmMJ6NLtEMzcj8HOjONxwAiT9bBdsxmK6IKIELJMuho0mmT0BOG9I/QVc6L0f
g7n2vTgqjh6glAomjB+XJa8H/1/HZsmoB6vLGkFH8C8E8FThZT1U/n+TwLifPEJ6GA6V5McqEImX
sbyPjcTk5DC8+2N8ToGBy1IRkRYqADUWS9Gt29BJMXkRYlT78nl4emkxTsUUptEyaRf8f1gc6E9f
qW65LUBMrt9dlkbV7pJiMN4Fg2ySLNCDtdZ9N0VgrH8yIiTW6guxvlVZ4qlV7l4WyVMJ1sWQaOpq
VRL9EbzkJLPTKOZc4SeE359Z/EnrGAfShXE7dB+vTfR/6FNaCcJXBb2KTY2lCcOLIrvHgFsRLA2a
f91GNmwAnHnTU+5bip0XNg8QhOPRLMbXEKsPB4vuiURoKgyYLEllO7Z4ST5PSxkfo7ZtqWRxD4yM
7LossF0T7yNtsceOM9Twhxz0f/eLweLfY5K0yIuQ0b7t9F3fqaBEoVEp2covAOKwiS9sNY7O/KH/
dJLIrBbjHSglWJbWYBSL4pS0mZi6MiBrFwwDLQ6iIZCGAJvLG+heryCf5Mq/n7Qys6maMwSJKLxp
gYufZZpLsGWjdI+j9a3mYpv/oeV1Esh4GkswM0WYYZAoWlwrvra3RDsnLhiqVDtO0DRtHB1of5Ub
OiFnsJX7WRnPM/V6aU4dZC/fhethOx/CLWg82xcKMtg56lX/zJu3vqyxCksbhXnIxWwaZPhYKrXL
EUikxQvBUPBYPV92On8YcD3dK+N1hFzIAamGSkLlplvjexRIQehqh+598Togx/JM8bLBKywrKxmy
rNd7tFDGQXVTo9h3lbSxdF5awbs/xq+MRjqHNUh6fbGv3HaWHUV5FLNmV3adc/kCeYbA+JYmx+zh
YuDBqymtXUIprQHLZ/0PNQE0fffStgJH4Hr5TlbAHS1poDBjAas7pQBBC53tHHezE25UcMJUspe/
VVe9Yi+bBdR+GSJieKd+i2+tzp0jThhZ/YanH8C2YVO1xMQdYJ99KXmMi8qpYuKSmNdsW/2EZ1IY
zyZqiV7mRoPUIr8elvse0TDVr2Yk25c/IO80jCeLjBakKSOqoYlV2bV+r1rEroy/AiI5Ow3jvmp1
UsJOQ5mp85u9+hWUN+Ck6Hb1C60R1NfRff7tvx2L8VkA4NaNNsZHApjdTae0LohhHpK5IpzrW3fM
Zyej93v2DpOaeWg0OpT/gQQ5OPp79grCDQytT47+sjwNx+XLP+DbWH2QnYll/ZbUarVJtxGp2ATr
N6UTbbQNivV/1ys/E8VkTWk7lFgwgCihjRwTW48j7xJXnciZBMZdddNQA9wOe6zodtn1ENt9tk3I
tzaeryb9ZRy5fVKecTFeax7LsZMV2na4ju5IZJe37aP5Wl1lT4uD2D0+DI8gX+rtiBduONbGNmhV
pW+NuYPg1osf8rvuvgR9AdmXewkVSdEWr/gUGvTzfErlT5fL9mmF/yPtynbjRpLtFxEgk2u+cq2S
SrstyXohvHLfd379Panu26Kz2JXdPZjxYAADjkpmZOxxzjIZ7RpCpGJ8m2CVl6E76NL9hIgFCCmC
57AbxG+EcdZkAvIxshS8hqUDNVcfvao9+XT5Ze8nQhsZnC1J02zSzO5d9cFP8oWNnfc2+Dp/9IEY
4U309Tg7ok4DEPMGROiLdUvDb236vMqnFWOXslEJPNt+LLI5GGdK8r5WizDDwaJneic/r8f8qf0m
QSW11/Yxn20isv1CiZwVGeVcTqQVD6+ldVBp0xdrVa+1Ok1PYzwFCykOs6IEctw3dm5Kpm32SX0t
q/lb2YnArEWaw1mZXhlSPWH7hFn5IsUUOOuiZEF0lZyVMdOGFCRhEtpvidTahox56/pnkVzLwyTo
8e3XdTZ3yVmYGhwzNZap0TC6KY9oeR+iIP3KonRxcU5gU/g+bYZSo951eHNVc9ugey9hD3/6IXh0
7FFdsCJ8o3ZO5drIOxQAUW0nbla6jGPB/KxcZffaaJeRLSZ7YZ/oXCR4SzGPAzLR9w7nxrMm00RJ
wWKG0WfLwFnw5zTYQXC0/e/3IYfTi6zVq3RmVYH0OHmYDT3ML9GNEhRHNouaesv1cFgFmTL7J8+O
pgJnHJw8IOJ7nzTcHC3XdZpVFmBjrVm/sXowgXQulVd7mMHzssQH4G5cPuTu69oI5OxyvtaaXhPA
iQxAxVUXNxaRTe5e1kYAZ5T7eRmgI4i3wrxdwZmcfx+K7ltMR8OLJri2FB2TZamuInOJ/f/tbJyJ
nihKAOBZ0vw+VPAAMJYpyjl2LcfmcJxhDmUQ84xqjm0nGgUAgbNLfQBecu+pQ+LKRBM5AtFtcWaZ
Zu3SVrG2+OAYwT7FsoCUPb8Ni8xJZ+wmLtivaCxwuUnzfasPkbc01c066tepVAZ5F1eC6H33gWyO
z5nmDKWHvJ6hPNQ8xPL3WLkJRURSogfBvcGFkHkhlbX4o1Yep0UOwIztK9Ks2HVqmU4RFwCobiNB
ZUP0nTkjrfRYYQ8LAEyNaXIMJVu16OGybu6nBx/fjt9dGsq5MmcGL1X9Gt1p9TqneCt7LFtOPgr+
4FAk34Fv5UUoJAm0SHA4fp9JKclYmSGexdQbC3gT6QzSBIGM/fobaLFRlwWL+BkRZpbWUtinmO1a
riYwRFo/WV5H7hZ/ctMDqDUcevxvsDO6qRPZomBo4Rlq9Do2ZIu1L9lIHjgvSh00YGz+u7etJwNd
m8JJ7Sa2xRBTZDdv+BDN3+akWWSNVooWt+Gqio15tri2W7Dx2etLfke93lOc6RODNBxsw8uxF4in
Wzskd/pnxgog7Prvmt3ND+KqBF1dGSMx0PQ0FXt9nZ7LLzrGwrF1WnuE2tlNA8hDA7Ty9zVoQpcD
/SFQ713TsJHP+ZWORKNllu+zKtlt/ynzUhccONhCrL3Jld3UQxuQls5k2gLBu9ptaCra15psyTzL
RE0ltM0yFH71O7RbWIiV+kPlt6kzgjRAZfzbk9Bt78fLhmkR0GpokM55uXDIKejUEUKykAQIak/J
5xBTRwA7ctsb9d4UzPPyh7Q0k/EeQ511TTbP2O5yI10KCsZLf+qa0TEX9baYQCgg+JT8HfJSOG+z
0lA31RWHYu/JeqY+miF+fdADCUAe2dN4I57gOLMbvEzOpTRlGzepCplz7khPqg+6jqADFg8WkaoT
8RVPn+3YE1VfeS/zh1QdNHdgKkT9kLu+lJQtDUdEelPeOsV8XeuHMVoc4HQS+NmQWoJPu39/H/LY
32/CvDBUkG684ykRydUs6SRrtcA3ny2y8WfiYpM6r+lkECSNZe5kz5O3uvr1+mJ90e47kPQW9+YD
AM4wcTFci9ap9vXm43Sc3syU9mC8xNfsxx6BSdnjk67PldyL0lTeyPFH5JQlVHJVM7E3hdzjDyyl
wW/+AWgbb9x5MVwMMuVZp+tsxo8mtaPKqxNi5i2S/TSkAr04syO8KC7woCP+Q+f3Jzd5ioua2p+A
KwyMzgKUmUhLmGZvEw5O4HtRfaOJ1pKNyZD/mUthqfJz9JC/MOcQOetP6R7dTYFR4euTvEDOMQHX
j/TV8meRhqFpRFfWyQxUpFONIMYS6CEP9pDHao8JRpxNAWyFfKq7kzUK8rW/sVd/6TrhLAfJFnO1
KC5MC9pjOtjroXCU2/IXm79m4K7hreRLonGws0oX/xE5+wHHnkwy+4jpMQa8QnQFbOGgwnNmY7ui
lSiRUhLOkgxJqwJinUk7aVemn1xRr/ZYFgwvAHmicsxZiYQ/HWc/tDmqipJ1i9NjfyzxCPoDg/v6
J/5GpCKcBUlDbLMlDFi7VNzVyh1L+z4bop1igbUnnP2IJpUuEVy5b0p+Eb8gixM8KoGB4gPfeszi
UWYTIHR+WefpepY/mW1nS7MqeFEixePj3HgaOkWLKgXNc3d8rY8qij3UW+VA9issNor8suDL8amK
alqoHLCtryG/r8xnZRBt44l0m8dbAMgv8kjWPmebvyjHZbBHpsPwIsHqGPRgVBR8QtGROIMRjz0B
pyE0rlM/AcIVAKAi6yDwijzmQg/iE73UIUELImwvZEHrYbby3yMycc+UB1swe/PPywlv4nvFbQCa
Wh+Mp/gWPfOg+Nb6lz0He4rnngogMrJmWZrGD6cucwOI3RYMfCSanKoJ7XgpHWX8pZVl0HSDe1na
32j6hzgugbEsLGdrBKO2bHAZU6pe/CQ5y/f4UPjiLYL9K/sQxikFAN1bqVLwgDVQqXRBFgywd30g
Qp8VfUKmm1tnX5U6husa1S/p51Jb7KpWnUE9RN2nahDFZn/zsj7OxHkNXcmrfiDvY2myQ5zOzt3Y
TwK4emThdaAfL1/Y/rv6EMc5jYTIizwOOFtszC5DX44XQVHobNzlD4X/EME5i0qWTOZ3WWuVXBWP
wPq7RhJ7Y9n06g/PK/SE++7pQyLnOZZVMxd5INCLt9kHxZddM2yhzwwPIf+6emydXWRy933Jh0gu
Ai1NMi2zPiHVIlLiEsyJo3Ibxn6ZTMsT2Num5//p3ig3GraQddZ7LVL9vF5OZa8/lW0u6LkIVIOf
KU2HoYXZxSjPMD7OxTWZBUc4g4/mFINytmItZHSk2UQ7C1hyt3J6JMmKl14JV9T2o+e/bodyhkKl
Va4sLY7CVDBa7B6g+6+quwL7ZXbIcf7EdnQALPZGW1s1bAA+iWHpRJ+TsyJhj83DtqTEN8bHLAS3
liTc/mN6fcHWU852gCtN73LQtoOeht4ZV4OTH0Ogy0pYw0tvEXfegHQSgAN1INJ+kdmnnBkxIhh+
ZUbO0E6VfgP+5s5rc3nwuwW9T83MFTvUrdGlKG66pM9icLanlQ1u7shrlWzwLj+OywZb5zOYxtRM
s5hDUM4aqUNlj1TXugzKaeNVqMSXTQ344X/3DV0uZyjXwX4Wo2p38Y8o/LZGT5ePI/AJOg9JZ/VR
SacKoQkbTiGAZ6tjm2GCmIHljz8nDNVeFig6FKdHWWTRWjLRfKrIVco49dbrMBNa6cvaCgb43z/d
ykYBCK1BJ+lJd8vstvfKYbzGQNbogEPhF8ZP3fzKOLQ3wM6ZRQnornBw+SqGZhDUPDl7bfVxV/fL
+x56GHT29HnA3OdT+VSvP95xym4YKtPKSNHf2ukoMkjv8fHZS/0Qz8+8xfIQEbWCeIZ+lx10DRgv
KPRjhLqv4amwaOZqXvaQBWw9KnKMa/NetRf0TzM3/wkMpTSQ3fVmoMIK+K6V2vwwrs6g1nWhlkAf
86X+aEaNH1vy4bJynW3Svpv9jQjO7BvqbJUdw2pjYNHjSfNqy07vGGdSdQQ23APa4W4ZxI3dCRza
rlnYCObeal0bC5V0+BtwTaht43TWc6d/7puXODVcwSGZ8l66YM7am2u9TCpL/tHZGN3idu2d7rMU
oVFVUYxSK4482muGmmz5U1h42PV2m3Nyz1eVQ32sGAkEU672HkvKNxECyNLLH2IBUMDZlhh/mdwj
TlCOVVuqoWGihl/SCNPM4AD1ZMv0a2ly8nB11faFaPGhkfsvRaverP1tjJFWdYp9JDt6h9xRAuCD
fiRddxep8c86lz6Fcoh1p/a1NZZIcDO7tm3zcbhotMzTMOrYpsywHmIls8PmYRl/Xr79XRnmR7jB
yZiaeQoNgOr5BU0ddTBszUht+CRB/WL3rW7EMBu3yUvw7dW1Z74HcI7oat/3snf5HH9Tpvs4CGcl
k1KtFoyT4GOB50Y5Nbely6jGkmN5rbagL9BeIiGUoyAsxPL+78fqQUkzR1j+8Zuh1O2O1qC8sLA0
3bTDUxjnJ1UKn3IwxMxkvI3ndBUcmp3p7OX+9VUxTsKJL40yXSycOZrfyiq5WpeTJqEXQK7V/nud
BhjV+t/crcwZxKyQktHKE4wmZ/nVmBVflWX6tQiby5e1EhPVvx9Mz6eoKwnURa6eSfSCQcJaFZiD
fdu++Xic2eubyiwypvmdlxh28YhNoJvkZ/4SJTaDEiiD7I6RJBZ3Io96BizzezKBOaDfTzeM2BFd
2GMYnN4dcrv+pH8nz6VfOTVm/prX9Gt9ax3iK/qlfBAVpwTvBC7kd+FdRv58J9lz+Wk90WvWtk8C
6WsBCirs/KF/3dvkUfA6L79/nV9+kIxiUtIOaa5uJ1+1X80jKxWYnvlQjbZ01TrljTDOZzpy6XFw
JocC3buLJcRsPZY5sWZ4Ygy9YMpl4I4EeAqYeb98yF0/ulEozgKpBXgdVA3BQgoinhGj2e2dZd2m
mBS4LEcUY79bpY0xzVNsCBTsY2pBdas51RW6tnfkWD63t9ghexMB0Yj09b2av5E3RJSWDeMkAODw
cQbkBmtc5X71s0C2tvjI4UBArl+l15kvqmcJsjX9/e83shct1eOleU+HZ4bbyKB5r3WPAkpBckWr
jwKz8/7hN8K6VBs7OUVFEC0zh0g/hqy0S+s/dfb/31GhG/37AyySYYilHsBLUlHZ3fg0CEEhBY/t
3QRsjhFK2RDOCo4RPWMP/Rf7Ztoxfdbc0SOn1JNcSXAk0XfjbIqqJrLVaCjc9nLmmOQRAR2gQ6T/
Ve+5WKWqdWAFFgiKkV3c5vednbotOpko5T+jEfc/1hsBmPD7RclqJE9RpBIwtmPtARt43bOupP2n
y69Z4MPfH9/mshCPklFnSzjyFdAdD6wRpnjkIBwXEphDvg2MwbqkAj0vOkgHUN57tZ8DEEj3NCxo
ArBSCBgoCo34OdcIJOXTUMFIyfFiR81NqR8MhEctaBWy8rTMphsZ2BAdB//y99xV/k3QzN3aOOll
Y0kwVpFe2flwrdShSA/JnmfZiOAMvaRVUqb1WF3Px6K2JT36AjDBm6xeD1hp94nVD0ezzaQj1aRr
uUJZYAhz1zQQWFw+6r4v//gh/EpJqHSYEmJZIgno3XjKDtNNfid5o6MHw8nww+v0QahHgsyU3ylB
bXIuGoYboD9hsvGWtW9ZBKGiYKc4JSj8WFUUcwyiQs/fpG+6ipqSamBumnv9ejkMhsZmwidndpVT
eZfCOPe2XNvKQ3Tf32Y+02JWdgJgi9eArSw/1ME/2Ind9fPgNP7/H8JpWDQCLx6rPPjqD+UR4+mn
AqNvBSKozpUe5me2O9oJ+af3WxMbqZzSjXKP9WrW82PAt8XX4TYBqorpSG/WK4D/4QxFkeKuUf8Q
yBsMNW30Js9MWNvUgBcE10F2VGMpuKzDIilcCpOC9vePlc519olk2TmwJ6TOvSxEcGN8kVUFQUIC
3mSMiQBLHQQZcvimVNj9J4lA0N+8yL90g6+xkjX9c0qwd9VXDTSrALQN78FPURd2dspvx2AGboov
2hjdt7aby2JWcetFVqXOpxxl0DSVvTTTbHPBemWEFQYEGanxkFnYIc0tfxUaoX17+3FidsEbyUuk
qFg4xreVSwTaNV6+lMzCVuO+yf2QwkUYgKokKZkxldB4bPOX4fZlnxMgnKoeEjRRaiiSxpmaFZXY
fmVjRePr5PVHNg4zoNonA//43+/w/FGW+jgaZ076TJVIyPbmmqn/vOZZbQ8ZOFSKSIB8u2+4P+Rw
BiTr/n/Gba5mVAYyp5oyZ8F8cmPBH4M65vKb25/x+VBJfpBksnIrtBg5TYGEsmlmu9WwF15/lfNr
WgGpqMGLyFInM0AIpJcC1/geXpxlf5ZlYpBAplTngcKKKpzQY8IVasHkzSf1pF9XN9UblrEeGP0x
40kdXIbyr2GBENtFwpmqfcP28QM4jV1rxWjTAlPKcqY5dRM/kzxyiiz6efkzi8RwqmrSCUOmbMWz
D9+KAiE+VlqlOPxPdo1SmRqqivlZi1Oebs3nKR51NiA2uppDGrtyGFjQ5Nb2jFysBjC40OPvmu0P
oXzjWOuLZK0zhBp0AEQR8dS79mQ1Tja7hsOm8BpXfxhOjDAYNORoP6y/+mdQd39tH/4BMcbuh978
GM5RNSnRxilEo07B3jDrfoAE6K5w5sfeC+3p2N/8gxIGe/pnSryRyezUxraq6hhFWIZkOGoM61K7
ir/094pdfEZd05H94TiN9vyGcRXhjAC7z0uSuQJcrZZ9Xi749H9MGI0HFSPhrXBcRfRRObe1mlMd
DxKShGwyHQsMHJWa2Oh1CazBrunbfEf2MzbfkSYSSum6Qfy5ATjwpL4CT/8rVkz8WQbaUC//N6e4
Ecg/fpJJWdvj4qK+tyX0c8n64/K73y8CbUTwD7+sUU+r8enG1wVELcmVcc8mBPJbzUdPylFEXchd
n7iRx7mpucqtwVohT7eBHgjC6egqukGcgV5N9iSKPffN90YaZ28mqiZxpyHabV3gi/gZFr2xlnlI
rpKgcdNH9ubpsUUsDJuKAdV/u0D17pP/Em/ydf14bJIiwmy9n1qHscBvaGTn8v1dVkmTL90nemQk
ZqdhkC5dH+pkOi5S78lF6+ch/ZYk5fGyuL0ojchEVwkQdfBfTltUmrRTYVkEKWv3IvUtemDd98si
du9sK4PTEGnOZ1nWoCH0Kb9XTn1lF7dTML+UPqMj0YP2q9LayX16GO4zF0whwRJc/gV7/oLIOjUs
YlLUt7hnPqa4sTRbiQ8aHT1DQ7hM7b5SbdCWCW5vd/WCyFTDeXRCTX5KxxgVsLyzgaMJpeUeNCDA
kH4z3OqkPtZA/1Cc9LAc9GN6EnKZ7j78rWjOZlqjFi8RQlTgqfQueY4djCIcoiObumvfJGyfXf6o
ez5oK477qIUWUSUfFwCSkgeDhleaGUzyS9e+KPU3Yomk7V4h+DBNg8jY7OLnnAvSrkNXypBW/qwy
056rW4IRWpkK3sNuokawYkVUE/en8CwgWtKasdLDwbELnAElHYPrqrqhTu/pv/7Zsv57xsw71a1M
7uZCIw/TscQDGa7Cm8Fb/fJH5pm+ctBUNNtbrM1JQXdPgzEAH9FR+nT5Inc/raVgv5xN7YI/8Hcn
WGNTNZwILjLGQtli3k89xfJ5Yg+LJniHu7UKYMv+JYqLW0iT5dhew8ftXUYT2QRAK7xvXAyKgMSY
HitPF3in97z67NNSxTKgOCh48U9fbVdVodZM/BLL5noL9Gpdc9thdTF86Cht6Jjg9MgU83FMlMSW
8/FodbIbT2A4M9PXVsGc3dCfBgVh3dTZ1tg4y9IfB7P2kg5FJUoE8x179liVqayZGsWMMb/DWCw0
nGu9h+pFj8P8tbVE/mUvstoK4CIQa8pUjAHDFubmo1GcmuZOJqI3xLrb/EffyuCciq6Yw4wRbXA/
6vpPksjXckR0N9EsKDLNf1RDB+RSnfpWjYJEO8uDQM9EZ+QcDvbGsZmPsU+/Vma7rit7Tu+kcfIv
vxuRFD4U0WjadB36NUOW450Wy8u4hkCARztfYGp3U+bNB+XhPLCl0KV9PGCKDa0ALEaOh0IC08jq
AWQDpUzv8sF2e2tbcZxFSBdC6VpCXHwE2jwSi8QzjkijnO6+Fy4TMGW4oCw89UKr1dMI/DbDNwck
UVpVaIFMk2sd25dz8V22ylFQxREJ5FIYtN2nxmxiACYWb3o4OOvwUy+eEF7Z9fBvwWBZvLj9kpxl
b9cWNbDGgDcJQ2dBNcNaSKAalR32PwSXtmfGt6KYum5ymQhsKmpU4NLARNY+rtTG9Tm5Tz39rRlf
Fp8GkSOjvS2cWhC8A5OzKHVhUZQy8NrCz+bdjCIAEFRd+YiBiVP5rHjyQf8h3F3cSzq2h+UsjJEP
bTMwM8l2d9iGQfLWHswAhX0n8oU8vwJ7xrMvGLiwkBqQhomQxxrw/eGBokIkrmwwk3HpLXAmpQmX
rO7CQvUruXowxuk+XjHmHTfdtamkJ2nu3V4HjLbZPwiUR3CHPPFCHg61loyN6esR8qrVVeyKEXt2
qafZ0s0EqNYJM5yuWYri5d2LVHSqUE1TKOHTnXLSiNlKMKJszg8XiZZ0DBIblj1iflLgF3ZDZHUj
jYs/YkR2ibaO7CIBE+YMQeiyuJzljYC0dkXQbu9R6dl9buRxpqasp0KZTJyud8tje5Spo2BMNL1n
Y/uml/yM8VGD0WvuUy9HsUzxwhdyaBsbezLgajPdNhC16XYvevOLeIO0aGa9zAy2Zn4zlLu8v01V
Uay+O0G1/cycKVLDXDZkGcfOT9WtvNrSS4Nd/uHL4IL84c3ytQO5ju7KQFQYPENWeTe3m9Nxpihv
VplYKgSv30MwB4XPhdd8ZvwMsp9TJ73uHYz3uJUneD27pncjlrNGA2ZD+g7NSagVEj4XjHsv8mTP
1zKSL8UD+mJk92CPDUTdHdFlcnEOlVQtNlUgrQwYS8lmGX+u9U40bbobkm5OxxmlVmvUqqhRszKN
zp+Kr61sCqyA4Bz83FKc6wrt2OTLIBvugnurTWfSZUFoLdIOflyJ6nIfZjl0H5gBV6mboNiQHGTL
+4MUlV5VkZs0GHlo6iv6HwZhNi+Cn1ZKAJhpZSbim1qPJzsHZAyAEdB2G5WqEBxzN5vcyuKMjhpV
6agRfE0tyO/7H+oh9hnt33f1IXztXDCVeG0A1Pvcqd1/UA5n//oFk8dPMaV5ouUAx2LoP81XzWPr
SYadfFqAKlCjSSayNXtVCGRwyFs1BZgzPBdaaGZRPLLosWnj6BiV5uho1PwVYl3Za9a+tI2QLk5Z
lMOXy49+X2f/EsyH5EoKCDcw3GAdev05oZeq0GetFbyL/bhfV1GGAK6xQvgNDwOZYF6ytUPGl9Le
VQ5b/yvt6p4c/lMYp8uwjio1AWcjc888T+rFWinKAKzwAQij0lXMK8kzPjECZskC5r2hHXNnFU1H
7mYbG8H869dKLWTNOsZXipnXkXVV0UDqCLzgP+It2YvmtvK47CamodnPbDhGvQsDmGU3uyFX2UGR
7RZLnYY9e6UHhm9k+2x+0ekKQTa3pzk6sahGMaFjnWEYlgCiKcwJgXqLasLcIqYaLMMbw+R/FcS5
Bz2L0qxVCtk3DLCJ0y4YzB9QNMFxdos66B5bmLwxsJXGV8wSYF9JYf5ub9g0bRfQR/VRu2Ourw7U
e+koajnsfsCNQC6GwYeSGqnDm1+bGOSAeWdhCE9XbLlrIkHEuOf7dABK6UBaUtQzUMYkSfsEWAoY
6Wl+ZqBIn8fDvzcjWwFcRDrVSrkCdhj0TvVzsrZulOhOJILk2jsFoI3YCVAKO1sUAxphgqn2XPVn
JWxsHRtx5aL/unwQgQx+G8woOj3PJzbuQR5a7EoSsggU7Yyqg0V3m2Pw7NMtGi9Kpk1I+gY7Pw7P
4yk55Mfqur6JA4JNUYzW+KUbeQQetrrKTs1xeBqOZeK0doFtrEbgaJlB5D3d9udwV0eKIp6idJX9
ubKcsMncsHNLDTiMK+bPDMvP+29da/iXP/OuS9hK5by7FdJSKvJB9s07hsERXWkuoICB/iL2raIr
ZX+/qSgoMkbLOmOC/QBEujbWthoJtF8kgb30jYQ8SedWqRBaLvV8L0vLae1KgZ/eLehvPxiXE1Q4
QDIZq4kcjBUnALb4ucOmdI/O9eT2ThXbyAheLt+S6FxcQjCObV/HCYIgjQCE0IQrC0XAL7u57PZc
nHWPBqUYtWqUQT9ZLA46hXDZGVoG9XQ/GJnbpOW3SFMejdW6yeJUtac2OQKXQXaqMcndy+fds8jb
38LFDmWI0hOg0hCFmRPx4iGJXaImaM8uxeRdFrXrbjay+NnWyQqH0krxANhE5wIgbPAKYtoBx0Kc
QlxyjRKXKA5jT/nCU+dnW1WgASfWTBGi3Kw+m7AMfdaV0fwWpOrCBRV2c5ekcYalqKoqGiYMWOao
GbAaXn8N8CWE8RmaUOCKhC1jMMT9Z9Fyqci4GLxxmcZ50MIES3+ScTLiHOFQVB+tuXvKp+xa0VIw
r9D0YY26xVaTGRCi2fpVcL9MxqXTc1ZHAiUEtVZY+T/eK5rE03vYy3DJ2gwzkqvIQgheK99zWaSl
G5sMGhW+6T34TgEsLXmt12cHq7lpCxd4nQ7IQwRKtdua2ioyZ5iaJqNovSEOVO+A0P0qxS4Iw4aA
De+uDoNwUJ7NhyTANHPsNi6aKSmsfAkGdRFjusCRGZy1yjW1TjopZnlxe2QQNIzDXJxhCIyEwRms
qaG9SXVst/VGaHdh9RgPqleuotqw6DY5W5RLWlstMey9Nul3g65mCHjWp8tKKvhifPI3RNFaymEH
JywpTzmhn+u6PYx16A8NOZo1yhd5EdqFHgnnCwSn4zHXWzQOTco8y3upCeNvEnyZiWUr1ZuMQBIO
vOxWEzZayrdn1rZV1jqF6Rtfw4f6mBz0Q3tKgTwXHkeQ10oPrFhrPpe32im9EoVYotNy9kgjU5Or
Zmf6Y1TWrpplV3Pcifp4TL0vGByT/YhNEDKAlqI0WzivUrX6G7MvDGeRkp8taaRANozmkI/K6l5W
IIGJN7nAR8KK1yTh3/XrUbcH7akaercCfENYaYDtxfZNLqq0M2ty6ZSctUGxKc7wzrHVSotXRaaB
ujaHuY29RB2/XT7c7tD5Vmc4g2LFVTSF+axgnv62SQZQnRbBiFmGuvwVoYue0h71UOon+P+XJYve
JWdigN83VnKGiNVSX6t0OpEClAThEbBhdjGtQZICsCkVjBicnxY5M0PixfAEUSyNB10bW4xVDUof
B6tZqQ9z01qfGtXIbro5j05yGJWHMZ3DA3rukpuDG7yyKxHc/bnj5n4Dp09LX80tMac4kK+QE921
B2/0VE++FpKDn6kRBCkKMn2VGNi/eI9KN49lwRxVpKdTEpAyfNXLOHfkXv+CLs7t3CAPv3yd57Ge
jpEf1cLsBipSBnCPf3+aRSjRrE+NBMdiTb6ZeJWD5bSb+JFlPMnToDii5ve5wWMyDcyKGZqmEoWf
NKorMEJaU5gA5MIEz6MCqOy0AN5S2yuStyh5d11rErmWqNa/dTRHtYxoxTFZmmx01bLpT3M9y0G8
ZoiR0lb+YWI3x1XkFHAnxtS7OOhz3Mej4FOdWUr2q01D1y2VypbFxzDRlFZZGuNL5e1xqFZbAzX8
5csQSeAMSKdLSwwMCAkb/n4oKU6TUoGEswCBOwN32400GnGK8cdgmpNrtQB1ITHuO+FBdlTYYKNd
Jorg+Fgm51TyIh2WqYQKr6nZg5eu+LRYw7UqTyc1VT//+4+GsgulpgptOts2wHEGrIQVWQA4COBX
a4pbodwpcCZnDgzfzTLRP8WsAdaHKffdhjnJ8jZLUASRAAXb/1DkxFalyRtyYK7LnSBuPa/XcuI4
IxtqSrpIehwHrdue+iM6mi65Z8up8z9ABd+7LACro1zKaj9YMvjdAqh6xvARIxjXMff6bjlKCuhm
n3RhELyn3hYkGYqpqhYC798FkWJOwayHUw263YIisLWI4Jr21JvCP4DiRcYUKK93yRLPgxQaUdBZ
85F2Q2DEJvPGwWWVOwstMF4F/hhLNzDrSnGc3w8yZkPfEJJjitZylf41pW8wsMEsracu17xmEXS2
9mw05FkmsUwVWyB8+be22qWT0iIORowmWRi7nm2QkZhoua5fl8qODxom+5R/vR6IU8LfQjD7I/Od
kbCtBhVzvdALEju1UdhLeNWrr5c/5Vk48bsQvqaJIM0YK1RyAiUa1dsmk7Xc1ooU+zpRI1l3LVVg
Ddf5W03r7msbWdHjZfk7OolD6hp6P2ht4X9+v8q27yxt0HGVlWY+Dyk9yN307w0U7KBpYIGHGETR
mNJu/HmjlkZnAsgosOY3pVBsmosKVeeHoCq6SSoYGXBZJr9w1aRaG7cJiYNo1mRHmluAgDXp4fKX
Or8p2AeCCW8FBAxo8HFfSmvqVdExXhqM9KoA0S+hL736TQFXjDIODhA/7EYSPbTz9wyZKpsnUC1E
RHwoFFf5VNK4RqCgXMnaFcGI3HR3+Vjn1u93Eezbbm4nq5U0ieYmCWL6o1VbZw5ru+51ZxKNbO5c
0m9n4dSgJdLcaSBtCZIedV466rHTVPHL5dOwS/gtBcGE8faDcRGE2hq9qRdRFoAE4blS1ZNKLb81
5Z9R0V6ZDejsL8vbOZRF0E3T0eBQdJin379e2ZdTatVSEiQYKLSnznhKqIjrdscb0t+EcFeU6imJ
qjLPg3CpXpSu+0TL4pDn1iOptNC2QjiqohqcJsOuLwbmMea0AEzLKMEY9R9Oa+imAWoQDX+4tubU
adasTVMeFOnU2t1UFnY/A+n3spQdpbfIRgr5/ZuSTkvVxcrygFSR7C4VKAjzxnrSe1GdVySIu7xa
kodmXts8oMniKVL80JrzFyOdRe3LXSXZHIi7vzDTOl1pEJ0ncuTO5KBgqf0/fDKTGLCCKmAaeSte
GEulzOqQB3oOuniguM5231i/0ixrBKHZ7llgy5GLysi/eVMbR1o2dTVNg1Ah7pyQn6RYfl0+zI5F
ghH/EMG94aWQqioOpzRIKzM6znnpKe2Y2mo2XUcAQRUcSCSNM+s9Qfo39yQNpkH7Jse/iFTYI9bJ
e/rv4wk84825uKB2BHPJOCZqHqyt4cTlPbTOjiURMIfogrggs8+pNM7xkAIZcoYV7L+vYyJCIdmx
suAigrZhnBKJM7+RWytFYYKcPQ2W9WZGgpM3tVf1d7L1re5rQfC3e54PWfwibj3EgxxKkFUko7sY
YJeisUAFzkGmdNzMRgZn1wCv2q5aPqZBC3CVq3HR0LXLVN0BDNzkIJ5O76PKXE/zTCbf6FZE7kaL
an2hpH4FCslTWazdYQ6H5Bq8UYqfLmvrpxo23fpwvEv6ZPQvv5Dz+JtS1aQojuCVmCqPDlQactMo
TQaDEqcnSzILO1qBg2cU1u3/kfZdy3HzzLZPxCrmcMs4SaMc7BuWZVvMJJhJPP1e9Pn3JwrDf3D8
bd1OlZoNNBqNDmthOCux8cZ4oTkvbcHbCcYv1zNyl4I4YSfIMDuSYDgG5pg4e7F5HE20rUA9DHuz
w4Jlh16qNqJ5oIg1+KUxx2HrHSCg88ms7SidO+/6Um7JU2DEEnBdFN1g8fAERQFbUhmmgTUP2r0y
FwgdB8E8aT36rgDEoPBiVZ7A5fdVvGVhIhfw020aZFrrzej80YXSKbU3XRj211Xbut7WqjGeTVIN
obfSpAis8U4OvzcdBn7+uq6Dk7OWwfg08J3XU9V0uA7KY5pitstsnR6kiUR6zbP4UCgvUl1yAvFN
vRQJDzIEXEiLKl9XEKkQ3SoGeDgyGG43/c5N6ZhZGccwNqMuAA78I2Y5DquNaswZGC1WnQZ9qL7L
rXyT6flst6L4rRmqZzOSH2eA/kZF7Zpz8QG0zSeloBwCpa0jpyAXomsqMrzwHV+/QQ7JVNepmAbo
/8A7o2u1x85IwtfrhrJlkqqkLzyKeNnI7ILKylzOvTHjyphS3zALty1PIzCkzOhfqLMWxCzpnJM+
bAT42TQOD3C6d0mVPV7XZSNNvSRAlresYSC9yi5ZSi21KbM+C7SojXcZ5v7k1h6sxJ8N05ENlAVU
sK/r5S0RMR/bjebP6x+wYZ2AqhCRjzNFTcV83dcts2YtSUKiANXSCDSjPAyCsq80HtEVT8ry+8o4
tRBErJ0IKWqfvfQNiJLGJwx28OAeN+zvizKMs5LBgRaJKsQMYfRoDUEVhS/Xl2tLApKWKsbCsWPS
n9aalSJWWzTUyowssMSmdAHInH1Lpdz4+0fulwuTcYVaNJpdXsHpghIVw69WjBEIQmU8mczGy6Oc
cuRtBEjISGg4TxpyKxcj78BuDK0innOkysNjJaOiPjbWXlW7m0JE5bYbc06UtHGELTxDJQM3GKbB
VMZRmAZBBk7T04DSBA2uFJ0UWreT0wouWYk4wraMby2MCQQktZdJlsdFkBHxTAUpoLFyM0zaw3XT
2DrKX5RiHH2SjAsQErxfqf6qy4MYAm+0H70xwezX3LvmdAT1xl5JdLcTFPe68C0dNQOpHqR7kPRh
J5ZLTU6SoRSXRAIgcnGjKVp8JioPHWzL/DVkLJC5Qjh3Ee5grLPG1klIKhWgj104iEfO03BLgg4L
xGUJGeAz/+opqlgcyZQoWZDO1nOoY7Q95T3YttYK2T3QzoMw1MDt+1WEVKZVUmdzFuTDW1bruyJs
vJCPb7ZsN5Pbwff/I4btiCjH2RALlJQDNTB+Gr5yRGRDgWxmHDrg/Rupzetp3TpUQPvTUS9bXgcK
4zUyQcBgdhGWgdErjlBiZiQCtGhhIzK8bmybe6SKGFrXMWdwcc2nc62haCtnQadlQdmdVeQjrkvY
ckj6SgJzZGkVmpUmQMJkIP8AYqYs3RlAUNAjNJLWIWf8ddMgVtKYg6tlaRPWLWwukS3pbEZUfksG
8CNrqSpynMS2KAXTfRpYmXU2SS+WSQ+aPRyghIxBIb+SUHTMhDdAsL1B/0hhs/QAgkLSWcHySYCQ
n9vbJuJcGFsvOh3Vu/+owfYdx21Ry6EMNQqUVKZ0ekKr87vQ185ARr/S61dDkDlGd2HdmI+TVKAW
WOioR6VyWdnVzVupgxARVawCvScogU64q6SzoRgeVcWP69Z3sUmMqOVTVqIApEyNWtVqTF3XQVnv
ikgLdN6ttKUPllDVUAm1UPpivJApzVQhM7KkY1lJ51wK5dzuc9AtRoUApqJWiTTnulrLf/zikKAW
eFFMS7MwnICWha9qiYPcj3WC2KUzwL04DcpwlkMrBo9qG7ZnS6P4AFTrj0KSojo2DrxG7ctlRQIA
OHNL6VfEO4jxT0RTSZYJ2MGOHgWjPS4t24okcS6Qy+YTFG3WYpg3XkEiZWqyvA0k6SSi3JZMP8wE
/Mk1sWv0wcf67Bp09sI4da+v78aOgpVO1lUg2SGYZwuzVimrZTIhq4me4tSuukYOallUPUMEo0uV
9hNnPzflGX9SQZjyUtl3UC8JJJoGuQpKIbTD6X7IMldJfkvF38ZPuIXFlZzF26yOQ1nh2p+HsAp6
1O7dPAOF8RBRzASNlDe+eeH3F1F4ocNMFfgoNi6MSN8UsTlWAZ5lsaNNfRAX1Y5UdYO2vvmxks2/
feIxApmLJpXzghgSSgRtVwLpPou7M1IpFcddXlr+V7WYC6Ys4zFGerIK6qgzHSOMdDuNKjCVDIYR
XDfCjUOOVjURySHEaSqGdL5ulpJUNdHGvApEUCc4kak45qw+YxWfMyl7sGgU2XGcnNNpmLzrki8u
HQQD6BBCHwmolwyF7RKaq0zoaRqRoCRJsZM6Up+UkQ4cKZdRNuCOUMJCy4ABDBu8IL4q2GDWA5Rr
RRFEVprv8zY/5BrdKUp6rFRiHNNS/2FqnWN00Y/CjBN7UJv764peGim+wFRwFyHLYcosgE4iGgON
C3yBPnW/Rqm+DbPklNfzN1Utg16vOcfvsp0ADk3DigJlD+VCNLV81XiSurnSJBB76jlIh2RHa4PU
tx46e/CKwk8Kv3PKoOEF4pc2C6k4hKqKLIt2MfxYFLgKkqoqA60c7Dl6zbSHQuJ1J27rpkpLskjT
RIutGI9D3mhkgm6DBdgKoFHb2fffnV1VtolhxylIfN4swaWZQq+VRMabNQg7o1krMDAQZnaafssq
HoTiZX5+2bCViGVpVw7TJKXYqz1EhOj5cN6oSyS7dirH8KLGFVpbtQEf4c6ljVGJ0Gn+uq/1j3jk
kgBSZy4Z/K/i6wID3YaIndOt+bUa9LOaibcK0R2xJJzTuGkkhoQjj8OPY89oGpJq6mdMnwSxisR3
Pt+aAkbd0sfrB+5ysGfRaCWGCcjaLqLA+sFNB+4peu4zgPInHrI8s5MlD6o/TcCq4NnJtmmamgGY
PEnFK5FxNDMpR0Bt9ghXMCUlA9fbVd6TQDGAHAn4ONB8uaFXGJzoZcO3IH1qSmhbM5EbYZ1oU6Hb
wBxxAdJarj2r725UoZlsPJadaEi8NiU8idvxEtieFu+NPklWTzE2yjDJ5iowOtLZkhT7sTi/1qXy
nlrab3UkRw07qpYYuWlGzstrc5H1lXAmWDOx9JgzidtA2IFZKP1m9U7R2sqJ7sIT+UhLz0RTXcDl
Ulsu3K+hMGJE3I+Y/QTV+EWoVhOEuMYMscvEVBPa+ksKamgpqJ60l+bAZ9LcOifYVZQf8TZHKZo5
ksikDQloZBHXzLmGdx8gzumUC4einnikDpuHxUIAKiMZtWTRmGADDO6ZLoVmEZRabE/KXdzd6wBy
NwnGq5PcE+SnMmrQgB75dTQB/7F0pozTAH4ZhMiSZaHlQlpe1cjTf/VAmC20pslAH19GzpgZsEPM
K0z0qZRfx/quA0VoW/Oc3qYlrWReFF5TqbTyKCwC83m5JIkvvS7I1dmp2ndOd8MHI78Ez4BXWtLm
Cp4yWGm29lclYkGTRUs1KAuwPMrPC7uDfJu/qrYViKG9UCfljsm7NDeMCR1+6Kw3ZHUJhBjHFFdZ
0s4jmrci6WlEfqdM3+ryrzuPl+Y3MHrjBGIj0T/2dQvh+5JCL3Ax9xPGiKeXfGjcgTfqvWWrX6Sw
x19JMftv4KqKFcwqR7v5jOFQ13zSMcbjKT/+P4DcNkzzi0TGNAltBlXqoBd6WoEjRezZq14mdz6n
j/ovEYBnpac5wOWYQYrR3fB4ubdCg5X4CxY8NKSDr22AwlJvy6bT5A64HBxALnRO7YQgf61ynxrA
W8fgpi30gCPh3msb5vPlExhfVLfT0BUDVkDV7IUAJASGRmYPu9ymyD34C6An6oaAnXL+/haHYDgm
cBWjKZttyE9I3wtpViM/2SzMBIYrAPb2kICbwEh3GN9MPD7J+6aySCIsuXEZiL6MMzQzYUyRxSmD
OX+V8pvWaO2i4Uy982QwEWU7lRGmECBjiF7C5mB1383Z5azdsinMhYWxj089lm9YhZRR3WlhFzVl
INbvxPgQku9qfaLxba5+0+vnSHuXm6c0V3liN8KRL2KZwEuL9Uhs0cwXkHzBEuid4RZcSIFZ2u3v
LAAMyghDTf8fEprMA+u4zG/ABa10ZlyQGBZ6Kg8E66r/ytTU1ejtRE27kzk5AJ4cxglpMeJbgS77
p4KbuKAPZtY+pdL4IvOKrTxJjPPpwjwaihmSwnSPDkmbpq+qft/99bzn4rs/F05d4F7WxqKUU2lk
WLiYPAljaA/Jb445LmmRS3NE7hJSMIPAxjO07RUiy7CLBtwt0U5aiKuT59Yd3RB1oQPPbW6aIXB4
/7yAEbIx6xYJJJukUkWUmKCOJn+fu5taPM10spX6B0e1zZP2KetPuLxaPPBPlZNm1FUQ3mRANpx2
xJsTXOUiwP54LpGjF5uRlXq0+qq53gZql3yL5jc5KRzJjL2eqnvV4AFDbV59K82YXJem9mjNqJol
X4hOPvO+j4BilGuu2N+oySMFAarW8saCl7NzYSgrmYz/VUupyIYWq6nPO6sgKCV/xJFsz+lDl4AZ
Wt9f373F1V4Tx7hiuRlFg0gQ16NwGJ5aOeNcYpu+XlsG4ZAVAVAR45M6ZQjFmGANlcpIAJ8slJZX
CF3hGh1AGzmPwU13sRLGOCYpAWj4jPaQIC1SR9bOMVif051ucthuthYNTVEKlBItRLKMTkZPjChV
JLx6gLck5PdCxXtjbimC5TKBcGiiaMR2rRVTMWoz3plBWz5Oyr4w3mbpoye8N8CmIugIUjBzs4xw
MMaWZ2hK63OIwTnyJOm2wnzA39vX0nP0vxIY+4oVpVJAIlMGXXuo8tqTZYsjYXupPiWwF72C4rde
LktFPspyR3MPt5OjDX/dTI47Yq3J8h0rN9eMBC0DDQy5kr5JUhGM5oc41hzL2nqUfZHCmFbTzJY2
9pAi3y9IM9oxe46infhLRwZMc5pAGZ2WB6m+5VTXmjGnRgeTEepqkEl7OYiH0FbTyjO0e3HA/UR4
zbhbDmEtjbmahI7WEbKnVTBMjS0rQRxDzerfXEorKSwYLREj2o49rKJsdrn6bOKJULYjaMo+rEG2
p+Z90u4NYZ80vL4SjjmyucRULxVUtLCYIHwF+9Ud2u2cof1oyPP1g7X1mIalAC4NMTp6GNgkdzFV
wzgZWhVMZnFf1a1dqYoztoMdyz8VhJaxjpmzPrEjwPArGOQo4ydlEEFRnKJ9GEiyUc1xvpcoSX9O
yOcXMddlExUZxjrxReQnxRMYj/ljDnqO1pcc7aNHMyzIQPnoEpsLrkpLFQx5R5ENdYQk0+axlatA
AhABnot20n+zkBKrhZSjIEcSG+hElTZoQiEtBXXjnOY3ofJE1WlPCBcMdvG77K2sfOrEhjnJkNW9
rqtVIMR274Ufqpf6giM+ojN+ATSMHnlAMpt5hbVEZu8krRQiVO1xKv04tGFN2SF0iTf2zuQZL+DQ
DirOI/BPh9U1JZnLR+hmPe1RqQkiA++ivLKJKdtWG/0CqqlbdChVESMY0I8htsWIeVrLUyRwkLZ4
U1noJAx/l511U+RpZEumcAgHyQ6J7lHynXPQeJvBXGFW2hiDRmFgZpf+CkvDa8fOJ/mJGroLYgJv
iEBPCFg/Q7Mt0a9DwONJGW/wdyssXO8Pc8tJ2gjASQW2Vxk5eCeonYBXKs4aW5d/J4CcV1GtuK73
ZmywskHmvuvVMhTKWcf2AGoe0BC2pnI9Bk8Gc9sJQ2zmtIbVmVO5U9EI2MM/h+jLT2q7y89meirF
NznMHJqNQVJ9B+2e3fepd11T3rlm7r88pyKYg3EjaX1zyizZJbO1U7T8mMm8HpZtH7laVeb2E8c2
nmUTJxtzJ7eWrTsEDus+dH/OvvYxPyZg1xq+XVePYzp/wCpWgUtcz2bS6zAdTfFQJLYJvcOjQstG
nzQnUvec1fxDeHrlXLOdlZoKnC/AFCB1D5fsArgOaNbUNV4jz3I0w5H7pRoEEG1k8np7wDqgUrOk
0I48OFqe4oxPo1WLyX+CD4n64SjFspfhzFhJ+EuPTyIBRH3FaxjatmfMWiOWRm8w+9gxW6JRZUTU
MbS1baZ3VORxT27b6qcExlZpNncAKIeEzLozhx0FMUmL0d6Z13++qQnwWIFmgIfBBdyn0mhpQQie
OJ2R7espD9JO5sS6i6lf2An6ETBYiy7+C87lGGNXsZYrS7snECD+kJODq8839tfN/xKMZQlLVnKY
JRtKTYzLGHKkWz1QZHATqE7p1s9gz2t21ncjyO40YOUnt8mbvEv+nuqYEc+c+MmCf+taSuC/ZlCV
xsBeE9x4vr+u5eZ+fSrJHnIaVmA27CFFVLMbAnJgNa/fr4vYPtgrGUsiaOVIcpKLZTSI6FdBRPlt
oV+itwvde3Iofmde7FIkx3G2lyKOfBJ9MNpyaWWWa+6KzbBky+jTHQE7i0sJaFANmoMJXIjV8I7x
5iFbKcpEJg1q631MoOic6aNtFvrzGJuiC0KiPWDJebO9PANlJ0qmBs9XGeD1QaYs767Wp9nTiOlE
KsuB3MQAohXOaH30QRQUpNZ5AFJFBAhmOhmOngLNG4RBozUeNCGyC9DeV0XDcenbbw0dc0oAHZEu
CW9F0Hp0ZtmBuIeSyKaq5ShRbpsdPSUxvUtI/pNGmkvN0FFq4Zz3T2ZDHYAI7yrzJprHG1WaOQ1i
mw9l5CwMIFsARepiIEILFbE00ekTYFLT0eJTAbJNa6E5bL5H4B7OchBFlKkjEOG3gIXJuuQYJj86
gdfQseXF1t/BXDKSMeZCpeM7AMZm5yFQCdUeDCujO2iqrZY1vm2y9eTp+lncstC1VMZCzTgFIu0s
IAOFlqMBbAMDucuzOe2c0VRLVxgy0b8ucavrAR1ynwu+eKDV6ddzIwxRreqCIhwOSRvZioplzQ07
TeguxSynWNUg4po9s33liN7KMK9FL15hJToqqN6UOu2CsM2dsn6mIuhNeg1jKTG6g05lXZ4AS+Ko
kbmbhIfrwreCiKX9F7x2CI5wV32VrXcaSesBaoPZTtpVCRIwSY48yRjK5Y0MoBw8rKXciUogOV6X
vGlZK8mMZSVik5ipGtfBKEQHrYhtQJOUcuG10ylScOhae6a/r4vcDE/X2rJ2pVqlXppJHcz3vae9
IXiLwaYjpEBMA6opgHKBgVGi69PhNZhsGTSsByNV6PNHnyKzxZjB7sKyQbwxtcUPRZDu9XqS8Q5N
7us4Ft3ram5dlmthy8es7KlvSWw2skICq27dAhMSvfjr/yaBediAz9kEJR0kaOn3EVAaZv14XcDm
Tq11YKKavMtnNERBAmlB9jh7igu2JeG9Diyvs+lBxM7N7r/qy9ERTQG3T0T74cU8E1JO/VSVEBtn
wzcr0w6oULtKGnJO3eYO4dAtHUAYsWSbKUhGol4XIKZfYHfiBytPHM4CLseHDSUMNOAtLTeiddGM
Quk8qPpgkiA/kb3qIfNhazfKIUKLYeTyWKO2zHstjNkttVSEqBoXexA/equy5einMD5bOu9FveWt
1nKYYBMj52IR52oXtJl4btXIKWfVieZ+V9UFaCpzpx44lr55Ea9EsljaBMCc+rioFp+sW9lRTrUD
SirxG7ip74eH5nf+zOt5X3zBxc6paCQCNhkaI9haqkqacKijFA8HffYj9RE4da78r2ojIND8Rwrj
fluThJj9XpZSmZQTuv3De71DJ/91M+TpwjjcuYh1BDDQRVOBaFqJI2K4uvjWK7wRNJ6g5cStfJ7V
I01KFAjqe8OWJ9NOp8SbBx6C0FYtARUxjFRKaOHAzPlXMUYBhIVIhZhmBBdqXw+TgxH/IDQF7Jbq
qwCzvL6AmyfrUyA7NCgkZZWLaJIJpkILxFKwlTS1xeJUhqL9LyTp6F1DXc4QL4plczc0YdQuZkde
xlx2FfJS5j+j/uO6mA3XZ+APc04KhnKADPZ1BTWxVLo5yesgJd+MKQI9scxRhCeBMYU5i5uIxpCQ
C9RNxcKjwu//mw6LMa6MrRiSxEhmSKjadi+kACSfRU5QuGHPaA3FyIu0IBqgve+rCKtoKh1kJ4iO
ZM0pjPM8oyEu5YHtbEtRkZzA7CGmNxlzFhNMOqKdsQt6C28bempG1JFyTiZ8y4VCl3+ksDYsgSnZ
oBakkHpGOgyB3YhmN+Fca++S/iOTFadsfmfdOdMkx6yeQvoaqfvrO7YV3gP1G1UUC7Wkhcj963pm
WZIntA+7YIiXAVhwi2lg+gzfyPizJq0bl++m4kV5s7sud1lAxpdDLGaw0ekLhhy2ThdKGVEmdNcF
mYDhl3NF7suMODr6Y6J4b43Ic7e5f13kpvkvI4R4y0pgSWYsJ21lWjaG0AErwOglW4jN4tEyk+pv
01tgmkEzCtCc1WVqeiOija2kQx/vkt4q0SytBAsifstZwAv/x4hZfl8dNTpLFQJ2iBGN1Kmsu6ae
bDrLbj4+XV+2i6PACGJC2h6VGKUpRQiSbvp+dCfDTUpupuFicxgpTKA0tmozUEE2/OYN5D/pr9hZ
ClHZgKC22oeoZv6MD3L0tw7xj1BMYYl/GrTYBnCjEnR1TDPD7+X+Nini9yZtveurdxmvMzIYp9tl
elyAEBloraANHe6y+4U4NHPCx9FNd+3twmuXvF+Xub1jn2oxRzovErUfi9zwI9PBJJGtT5YtCL+u
C7m48Bm9GPurhDzD7Dn0QluOF2ejXVYgmB9PxPDBCe9eF3bZDcxIY4wwJSTuZLXAKjZ28sP42Z7n
s3hDd7qrESc9q37hWgd1V+8bOz3wGoF568nYZp2HClp1IbzD+H6mq66EbHJU8kb5t4/A57Yxd44s
1XNPAMDmSwZJXRpSioJnxXGCPHtkw3Yzsjqal3/sUfItP3djH0U3/Q68eWBYRSL8thVtXp/lZZn5
6/6xJDi0ECc51CA1e4nvDL8Oul3o0wN1QG8bRD6vDXLbOf6zlLr81TnCWkwaNX927EcbPppZgqqM
aueEF1Jxl5OJ2oBnHUmlAaPX7NETPbpHXa+C57LAXDm7/R1SkiU3afInM/zl9lyWU0JrHUZkdAuj
SF/1i0QSDT0QtPzkA6Mr2Yv0M7wPD9oOJa8b86Tvo6B/M+7Lo3QfP8ynhcAsDsKzzvFtm+fi8yvY
QZK+T/JU1RvDJ+S2om+0BuxS+G/cjIwhXWAoqLrOzs3JkNAT9Cr6qpk6ZPyt54cU5KtqHDmtzLlS
L9Pdy7KuhDE+LRFJpk6IPUEfNHrSqXTNb8SPvOhmoT5VnOoxvS9/86qV/0WquvT8LQU3izGhWZ8l
YwJKsz/8tE7xyQwMP3VDoHzbHWp8sCLZJjAiXpPrprtBPup/xS6/rwKIMksNExcgDmMJiuHkqRU5
47jbAsylBVBErxJ75k1BooNBNcMvyrui+55F/+aaQ3iOJARg/lAp+aqANBe9UuT4/2Z9V6ZAbJQa
DIWQ4PrVs3nPAQQC88sYQkHb51cpZaKaSVZICH+0Y2W9iGLipCCmb1KnljgKXb4HFvvDfBTKyGCu
AEjiV1m1VXRyEykG6MlGj7o5mL6L54WfzApyEHIYdzwb2HZfK4mMxetKJcSWKIC+qRZmN6UR4IcT
tCCT2Y6S8Vabi32L3jmztA41SZF/boCJmdiVUHiaKmR2j+m56+u96bpXX8SstzGMcd5j5tDvptJB
57Cby09t9CzwGJ15cphLvVFbMQRGNlwovdW1s9SFaKC7BRqLfV0f7hIzZjpkppHPaJ7zxdgxNUxR
6U79rGCs0XDIB+aoJm8IrD2wNsIf1yUv//jiklAxrCouY8cXCYUkikpltGbDn9FHbiUPAKIQUJcC
Th+aie41KehKXg/I5qKuRDI+JWqtmAJc2PBz04gcKa1fhFx14gyo6pGh/76u3x801GsKMsdFqBOK
tjwcl+LD+Cl7zSO49dzyKJz1JxWEkwGxI0d911MnnWzriSN88crXhDMnJ89kTMjNWF01WJhD81vz
V7LH7PPDUgYPHUwbcgRu3rYLnD98HWYa2cSHWUg1MCkG2FEgPJqB5je1Vzzrbu9md/pu3uvvfP+w
HIJLJT9lyl8dUp7OPe0a7GeDluDMMH+hNH2ahuxAitAVInTeUfPjup6btwYm8jG1iUzYRealaUxw
GCbw6rn8MqMARfXMvy5h06NrqDkBeR+ZZLaLv2liYkqgc/JDgkyl+q2IdrJ00wBUPU95OYfNA7GS
xXiZnEZyH4MMyJcGw23ro5Alu1A4JkXlXldqc9lWghgvA5QZbazUxPQLaqDX1y0sXmfQtipIvAMb
CQRH7MxAiz3p5Lk0/VHChYTBNirtWoBKVTxsyj9drhdWh1APoHCquKRSvlqdMC/YHiZ06Vv9YciR
E0vE/LanAEGWZQ8XlaNXugOc8mCsRq8qh9fra6lssXzj8fDPBzBmP+ZAJk61DKriHh72ynEMwBO6
b51pp+8TJ9oVhyKo3cGTvPwQ+Y0NKs8depz3irdwPQp3FieU2jTZ1QcxIeI4lESYYtwhtPG0XMVA
7qmU74bmweCCQW+6mZWoxdBWYaFBhbnqQpyOLHssxNQZEAFwgTd4QhjP3Tb1LCVNbvoleglSq7S1
6bkt3q5vI2/RFoNeaRI1cY77aHk6tO3ZmE+qZnooLrpJ/9gpHJPhKbR8y1qWrplhlUIW4KEkp0zy
c66iRS8teCXszUt9tT2MQxFAn6pWEs6GUSPvXb5F+inpd+NAPJJ7RSs7HQ+iYPvtvhLJuBZ5Qkl4
zGER4J9w+x+Ki0KfG79OjuRM5/iex9u4HTB9ymMx+aRQKvoRLBi4WaNdhgL3CLiA5Lk7VE9DQJ6N
/Xzk9Qpu+jYUtxVcq7hi2VkCsVKEtMlx4CshdPoO6EFRIKkVSKt5maxNP/0piZ0lqJVEEFOC/SNW
DpIANxF4yN2bd/ZKAuM9RTkW8gZRp9+C3ZymdrPMgjRn4OC79XjXWBrHN/E0YpylVsuDOqh4vkro
FJm63okrjoT/YoH/bM+f31enCzSQOeA/YIFiUO41vzjQ47DTvGSvHcqDcCc8XXcc2y9yAMUBQhGF
OBTlvp5mI6emOJdYwsHXg/pcuqmb1fZCViq7S6d2BFhSYc9LM3LFMmd77OKZRn2xGH5xTJ/yO5DB
uBirPeq37VuxT3eZS54VDgLJpufC4xnA1mgrgfV/1bUK9Qmo9YhQ4vYtTW9pEdmhwmva2wyWV0IY
V6wC6qXPF830e/Ow8KjTY3M0H00E6JmbfufVRrYNZiWP2UAdeKRNlFSmr93qh/owHQtHtXVb9nFN
+5gSdTgGs/y/i4hlJY/ZuV5Bw98wwGVJt/PDksBpETCQY5Z5Kia9yblBlh+5/meVM5C/efZWchnX
PNXoUR0UbF7U6W6MRiDa/OSotulOPkWw3ljtgEQ5U5wF4A0BgLpw5ufhJN5AFnlXAawWm272TT9i
DPMxueUdCY5xsuipVV/2VTvAbtIpdgf1NkWKUY457mWTTHtBAfrPEdAYDzZaPZ0LDdYS3gi3xW46
Zg760JCCG9BQFT0rwQz68NQDQI0j7AVcg9I+e7++zJyNZCtRky6gNy4yDb/U3ufs19RWPBPlHEFt
+YKVD+2NoY6NOjL9+VDbk2scFzbU5VCUD4hebe4RXBbt8khgUhEJTcBUsz7bJHVDcN0avlXeIq9m
C2UPNIzvtDtadAA0hWTLQxBLbhT/QIvu9dW8HDFbEmkLsOh/hDPKkqbrdBPYbv54X7yYh/4BIC0u
MPUluzmCVGUw7MYrnhQvRsEDYAU3uCZTHsjpfzEr8Mlhjhv3CDsRWsNw2yJCSXPh1QUigzd7cH3P
Uurk70C09Beq9ngnH/XKFZ5C9HYDTCcPeCm+bcv6/ArGuE0Kbiozx1eQpniN0tYBYf2v68u97f0+
RSymtzYtCUN8vdah8NfWt3TSX4du3nd6gZHlrP2eq/n+urzNGBjYp2Cpwu2MLsGv8lSM/AGxCypN
Eb1LtW7wyEzcuZ2+K+LsteCPRuN17+U6adzrkrcN61M06w0lmiM1WsCqUQlcwLPS/ewRn556bG/i
xOfZnR6mAw3yl/lkvo87iaP65lKv5DPBXd4hbQmcGdnPqKcX4IxPCxucwbZG78WYV9/ZrrqupDG2
U9VSSaIl/SMHkh8dtR3djSi6hnflbhnzqG7L350zu8uUqMJRdPPaWYlmbIpICPmQH4JDFIcHI5TA
CSPs1IQCxzT5Htb9zlIVXg5F3nwGrIQybiOJ+hENhsg9xfv+A4GKR4/A1XXHwGrx5FEe7jSvd0V3
COZj5bf73MNIzD252fFq65tndvUdTEzWNyIF0zByi716X6NVRYpfrtvx5r26EsDEY7pCxSSUIaBo
0QwofDTKfKjkMbguZTuRsxKzWPPKMVgKOBtrzLL71vzYTq1TVj5Ai12tPGLS+WzSl6LX/b65tWjP
uQF4K8gEZEXRZVGfwUVQYKnaQkSfJXnUvOv68YQwfihpxDzrFj/US0qgiJhYThr5/roM3hqy9fq6
GvpEWGpCMrxZHo6HronPQ537Vaa7Q00BOdc4RMuObQ0/SCTOQsocj8NW8eLZzJtag6mAfiR9Kmbb
2hl7JFIOyO3bpb/kAjRPvVMxJCD8rl3MC9h5bmuzjTEwRL3/KiI0MQOPxirwnrCEiLRNIsMkcMBx
JtpxcSItntHRE2fRt5X+lMKYT0zbNiz/mE9vd67xJrmtUwTyPo2dAU0L1GuCHIPxscdrcf4vLvdT
MmNTkVjkUVmj/OUqkg0W+OyjOymoA5KjlWGJQ4wu1m+9X+0RPB14wxjbBv2PcHaYsK81vOVRrPKL
dMHUeyl5C7t8/UVQ+Ll77IiwAk4go+ohIN0rfh8Mu96v9zIM6vr+bfvxTz2Ye2sQdJOmKQ6mSM0c
p38ZEeuECdWK2I1SYERcF7f9cF+pxVxWUzZ1FHPGcASOGeR39QFdNagILV0gRiB5zU32M/G5prKZ
pV5JXXZz5V2HTrLqfpEqZ4+x9kNQfCCVF+orMUJXzWKgBXhSxcXX420hczdh6E3O2hIG2mbd+KJa
qO9JsQJy8BLTQUlkIQoCU7mjoYf+kSQAw7WVXDZbTxykEQwDRe0ZfTEfUWmPEaXpiMb1Mu1tlQLv
vW712Jci2eI8k7kbxJyqadaLrBJhd2pA9tIp94fd/5B2HUty41DyixhBb670LNdd7VsXhlqG3nt+
/SZqdtUlTImYnTkoFLoIBeIh38MzmfMraUHSzs0TKdgZAXRCWWRODBS5lBmuDkhvUn0wBBxQHxXn
ouJADn6f1w8j/0WKKkYa53Yx9NMaJCoy5Js457WVlF4PqjfbnCn4WmQ2OwwGWfViRciVSYhXILFU
vbJ4AcWb0Rqk6UHGLEGmj+55laBHCx077BQy47vGn3ANZGf2B86MdoVV+mAp/5HsjFPn8m6OFrPU
6l08fB4kMz9o96x0zO1foxoKSP1Bfk+jTIH+W8jyzvju2WQriXavg0NkQiMk+sAg2ya+gPibEQr8
wU1/Qg4VUWlibYDwHxYWHtunwcuOrVM9VTbevUwuvEvP0xaKUmGVysHNlzUyrr2bPgmH5TnZzT6h
mayd4oHM7anBelqRntf35Q/JHF1upyBhycyT/n2AmTyzP23uYhZXBs7zZdlxHLIWnZPeg57FBsWS
YAs+yL8/QDOUWYqH61Wa3C6z4920Z0Hg7Sc2GMf/76QpoM+WNpxCaNBcGrY4M3N0UD3pSBH5oy94
oB+ywB0/BbOT4Q8Z9g8f1Ae5tdb/t44Q+RJXP4TyAJwUYbzGmHD7St6p+x9hweTKv+mcr5ag4F4y
8nwCpx7axNzVDX9q/owUuHa85BDM/ghaImvbrd1E+qsFKaRvQX/D1ehNu9RhpAtPg+ymO1b/2+1q
69U61NUBb3qmrQ02xu+il+pra4s78SeRcjSbU+aAjeiJ2LSOwitEgstTeLccekdGzzayc+ML4RRh
37GbEcTVb6KuWFNrWVK3uGIiytuzqJkogZkF97F0MWNcgHWsVKhpRG24lJcsUdMGc3nPxwMjv8la
gXJ+kZJHjVgDDnletDkIJC7if7MU2tFlLSiFuRzWDylOs5GqY6qG5pKXBwgpPQvq+Aa56qMQqfa2
gTI2Rru8bEziKRSwMcSsuZkp+bvC6972GrdLCZ+WIFEQI/ZcmRqwAGAcyd8p+zg2R3NE7g5ZJr9u
TNbI6O3m3qsVKSwJsynSogj3YbFWt7Yxj41yArxo7eAJsLyPvuHIqSl4vFth0Ne4L3iznEA3YOoP
CuMLMzypRE7gCuCLbAa5ADTS3HRsTC1UzUKqbaEsgnwMDH6Xciwc/fs40u9AKlGgE8lzknSkg4zo
DSS+4MtBEYCZyWMlqFlbo1BnjZdS6zPc8K75vtYxrh7KpNkdF790y36oOcYVIb/7bz776lApQFEF
kJ4ZK64IpGtAgqRWLocEsRUZ/292HeoDUniSY+pORNcRyWHpu84b95Jn7FqPhdqsu0eDSt6u/Shi
P0lBeCNFO+5mxidjYDBNztz2caK2PRrepjaTzLhd3wsdtexCN5xFDoPte844H7rnSEnEdIzQK+aq
nHxWSM+R0lSOijzL9jq3A8VPQ5ApPFkiDc37OgJFaUmf9Fw5od3qIIxnue+dvJ93laqP5iQN57xp
vuhpyXAGrH1S4KKXdcwpENx047F4weCfw2nDRztLH9vbZJiHTAFHxYdNVGWA5rBuOVtXo9xaBtaU
x+1A+OpbUmDRpf3KSR3AQrtrvsrOsmuD0UYFwIq+aA944kHI3sNFC5QAk/0OZDyQtEUzvfevklJX
v4PCkkELM0lOcOem8SFMq32n41WbcwzTYSCWTEFIKo16ug4kO12MGOPOh8NMWglFFPGE8XmS1nOT
Zd+2z5H8nxuwJVNoAhVRoVDIqxI8cm7aDyekPAtrmDu3UIYXCLn42+v9XZz9d/iiazuGWnfD1OJT
poCv0g0R9c3wtGCXIoW6/4YwdDUnzyDyDOlqTCWl3/LmvM4fY/dllFlPc8ado6vYuh7LYxThzi27
7MQVbrafflTH1m+d2ZFB79LZ6mvNnCthrUoBzQr12ymq8SVn6XtpZM7UOglmRBnnxbjodOE6rga+
FCf4AcUcK7NFLgWlzsRLAuN8yQEjj/jvcsCf140uZY/qvBYxed/j8WevmvFUFpyFGv7b9t5YW6PQ
JediqVQHBD8NpNjnHi+SpWKYO+sBq1DIUSRGm2kSSRt8QSI79BqwnnriYsUH/JNMgEQOsmqCPbxF
Twa+aqu4ZNYRUMb4JYyLTkv0tOKUCkiPAkoTsJTwMtLP3IPegGJQj/c9q93hEsZt4Iqi/x5YJkmt
11mIh3sLWj4B+5zt8q1/w/YbH+SfgUFGoGz1oIKLVtplh8WF9TqchX89dLbhpXskVJ3EbndsYmFW
yK9QsU1WpnIWhYCF1tY9yS52yCqAM9AhM2DlOYpNFrLfHvz5tGi6yIPu0bUSyRNYMcVdc4otNHBb
6atxDs3KznDcAgOTiF1tfH+6qtP0bamoZItxqnjDAiqfKtrzHN7eRuRsXyPm5iggqlSNF7iOeEdk
iHgHufHHpjE5a7Q4T3rOj8o7C9dZJ6hSUY60qHrYNLhW025903eSD2H5+/lsHHF53MlHu8f2HhlQ
oVLhzgoRQ17k8DnDYamtCPnslJdYIgfMD0kBkohnvKQXwD3JTE7Ko/CGRhrJTt3C0g+NCGIXu2Kz
aJLT2bIUCqEErlTSgdTEDX9wVGiyouRXWInXuZkTOdN7ERDmR+hPWfJedUkuhvUgZjgylYp7UDLo
5WyGiwlDvTGTGM+nNtzrycwodbIOkcKkzuDDqSHvbimJ99IUHWpBYqDspTy59TUpaIHkhjRi4oFk
E+Sd8IiM6SGGnlXsKs74oVnFQa/M3M8eWX0jrHc1TTXSinEvLCREhW47ea5lo2I10WsiBkK5r3P0
8VXJIfn/S0z/Hs5pVFVCaFekEAnOKPXTkkd21qp2B14TRbEzebEKuTez8hwOL9v3kfXK0ijMSYxO
6IsB2+3QpjOckp2AhLjoqi7EVRgvKmIWG0dKz8Woc7fEpTEgVTiJkNcs5KMcg6mzUXUHYjzBnCND
O/9XhNMoxOGFVSgwTfy/me/RFPbRkWhFpHvUVXx2QpQYJr1LCPjpRJVMhaY8dQmTIRGrdEEL9rIj
lVtI6gWcx1Yhu4nc1+vQl5Br86KKL63XLaKA3AU9gdf6f43AhqnFSnIzF6RuZFh1khwX2BhauaDx
Vl86GtbTgjpV7KAsyHhy3Iz4rjZIu3oRxKapyGEAgPDotvf5N2gnfe8ssEvdr15xGA481BJKr3Hn
02QLTo+WU4WVZWMcJu39uUzU+1LDnsmEheRnXuuQxmhWGf5m2fV6r9QtXFJuaMoFhzm7ode/jXb8
TiJa9V7+3rnGuX5AAvXZ+L5992+5i+tFKd8PovVUWJdYd5Ox24thZU9K6UBjk+Hyb3rj63WoGyhO
ciS2YDCE4aw26IQEa5nNFF2dRPV2esLDLotNjXV0LHulZ8ST0QjnIoX96EfSk5ei00B+Ik9k0krP
7sBmmQrl/qVYSJJUJaMXU28m1XPXPHMCdAGEj9K4m3q/ihfGDWGdH4U0RYgqbZViRc54VlfeqdTW
mvOHbSO5OWR0fXoUzkiQtV3yFfm+PDGT1ZrtCK1+Ovj3TCUz1UfOy75ltqqhZM+wm1tRxvXCFN40
ZQNq2RYLV3jhVUtvxRKj2+H2CoBpcNfyoHKnwsS0jUAdUukwTC53m6U2kbKxGZ/v1nMRRBi/1qDM
YhpjXDMDUWG4BCBfS59AKJeaxRld+mbZmrm5xHY1eES0JLFZZV/W4pSFzGNTD6CTQdqmWAaLD0U3
bfJTXxuFmS31vhLigLFdghl/936f26WshZMXNVJFAFkeNF8FO3MqSw9kW0Fzj/Ajwrg3Yz3WEVJG
MqlFgtlL3IHRhepyoFptaUZH0H6boTl7dWZG7HYiEopt7JEu4pUtqM+HAnts1tnq8szsVMeIOpfj
IGcNhufmpHOyyUFKSIMyO2PDImNxKk5U+Krr4wIDNBlodKJ99xxD4VU1oe16qD0WGxExzq2dkh9z
VdWKO3DhLTN2OmRQT2pcQ1nNIfla5OftXd1Gsl9WQzM6SlmexXmEdSQtyIr7ZDll1dv2EgxDoQt0
kZZJTZviu+nLl1k7xugY3F7g5ovl6qbTBbk8G8pCqeHmll16X3xtXvrKjC7jDOupbc2uMpPvwrH2
pj0rVGJ9PgpjIEkelgn0at1cFiwUrc08Vsww7hmXm/UJKTSRQllYuQ53bS7QVZGhRUrq/+MpUfAx
prMCxmYA1rAI+1hQvhXc1DAw40J3s2XVFGagsjONaoR9yN7ktE9KkAcyZu0qjKpDPzJYngVkQQyr
s2dHNDOXXK8Jc00qMmmjFz2yaiIMkKard5XUC7kgYt6or97FCXQnUmJ1yB+E673QDIwzZC1GwccE
BYIOc7W6uxajmXCVNXTPtbEfK0deV2f7RjDMki7gQXAJOu4LZvHbRLHkl0z/miCd9d/WIP7oCqGm
rlLSmANy1NIPfpow2K37jSoxdvKHEPYXQNFVuikX1Ai0PsTNcHfzgWuc+I6z5DthZ4AH1M4etZSZ
62SALz1vmg+TojcVtqZwkyWruaNKvSmILx2TyJm1EoUfkI+KuRr9gW4rf5eT3RJ/q7ivaEtlnNUf
QsnPr0gByCQtZZ0n2BEh/FQ9ULIfJJ87wUmqj7zbW0NtT774sG0hNxM6V7hMV+ZirY7VipzdsPrl
OFpl+lhPbyrsP09fMqBlJh1KhZE2vjn/dL0qBTKTwktSSSajOyd5UL1oj3ZaZO9DuzmK96GrokW9
u2+POXpNwSLL1NQhQLmBcXTBDnRQmdwOAJUSmn8zukqH+mEIY3NeZFutnuSQ1dl0s8XxasN07Q4C
wEUr5HhuRS/qbnycwN7U3oXBcj9b2T1Rs6oOhKANlD8ntgI9c3XxdxxQZnUeeLQRw7TaQMDrsr4f
eytCIWTKrckuvktfMfyBzj/V0e7aI/MBT/7/re9N4RAo3MQpJLwI5LEpWtqrhurLajX3rTf5rElF
BrDSZb2wy9qiELFZcbTnEMLpw1vHUqBnOHuF/IYrYAVd3FDGKlLo/DCdGw28UHX5bftmsmyUgp0q
QtPGcmHiEWpoCD1OE+9q/Bc91qBZ4nbpxMKfmwsK4IE0kJgD+RZ1SFG7TDGqdkDxt+IkW0SRifBR
kcohaogWfxCQkFBfwZphb+/0di7iamXyta++5oxHSsKRsXe01T81Z7AkYEXVzL73uBgR8913G32u
1qNOT1+aMewFWEjjVL52F3q1CzhPnhMHf/X7wTW8JSDUDM0dZyvvnM0y0dtB1tUvoA4Xz6NGlUsO
NYK74eWLFOz3o1vjfbai5xn3014w84r7GX+gRc5f9joSCHYPKU0rRcjF6sG67QOufg3leYwsC+EC
8D1IswRZHo3XZN7EG3zGSd8EgquViA1enfQYznwOIiuSyZtt0cndHs3HxYGspQWsYsVNILhajHIy
q7rGsi5hWyGSM1yi2BPktkWV0XjLsF6R53/fUyzEbVLkSKG3Nm9BwMJGd0SIZ+dg48y+IPhhXJdL
P+rf0PTXvv7G4Fap2aCUpOUQadfE8vV9AgMl7c782XjkLajTDWYFHZcZjMZefpd5amyGgtkEso/0
3pPqxs6EOJqFHzfjpKufRc7+6mxBhZYtUEzG5/6yIqPY7CrwqxinyCMPBNXV/TEzwZnhbZvUTSS+
WpVCrbSqS6AxcS1Vf+BX7c1Y5H9DO6JfrUHhUzgpCjdwwCcwhiE200F54On24iKt7vHQ33RZR3yz
fel6RQqhZmQV0pA8wvIg8uUfsQvFpDvRjazeS1z1YfsT3pz5uV6NQqM0qflCUXByeTAGqqN7ohVb
0Q5EB2CV5O2/WGtTh92Bw9wnhTxxopeFnOHL/sVUSugVsqOMxozGBfIyos7b75Src6TQZ8jjVs0F
oO5ilQFXQZtK+hDfIZ2quuOP/vwP9kfu/tZVpSBoDKVlHns88oxE/jKX6YHrOrtWZD8bRauWCNNx
XoVmOSRIG4jH7XNlAcUF969uJA+u82Vssd/OCb3YGp5JxJc/1v70ElvrAd0ye9mOzp1LHvCkWlS5
itW/qO7lrL+Dh24ymc2WN/ODn4dwKble/Sg0WibKkICLhZAjj2CyOHbn2DWsSQIFgHCMYHQINmzR
bzD0BIgzmP6fARkXo7z6BZE21LpCkl3lOr8JXWeWdZcx0PB2yH21TQqXxDAKF0jZIgr1SLdK5tRP
qofvHpRB5qd3BWeS/iMJxZY6ctmjq9u+D3xMv4NxvSiQRiYAglYEp5MbW18emS9j1iIUSkHRIZQb
EXsUtA9V2K/5YxkzIgaGU7mUBq/OShO6guNX7GNY/CGOgiiurS4VTLld7e3bwtoMBUVNNS11uEDt
QEGTWAvqHuV9yJ7+2xoUAAl8qKkgnsBuGpAec5CKcMpRcScyNLC9EgGWDeC5zIdffbeZLwaujC8c
YCTLmnkTGv5EnzXpzQp+Ltfgah109aaFLBI2TzRlKWjBk3w9IM+F4r6wcVSM3hqWw6BnMo20wmQC
mGhciG5/9LmQWHyCdpMavLJStB7DenqAaoUtLOn3LC15c5rWlwztpNtf95J13Pi8tI6saORh0qgX
vzXa+k/EzZ56HBz9Z+FUP1eXd8q72IrvZUSDqctZDUo9JCTEKBoax/GG8svOzB1pNdefZASIt/uT
8ozmJ2f7d96cAbry7JcugqvjCUfMVcaEdatzBHf+nu141TRcwY2tZAekfU9d1U6eYghrW2B/QZpO
3yuAJMPOXrd/ye0a/iceXn7p1S+ZZVDSaQUMksw/QXFWMCMH/En8t+6gurWnOzNqNu2Rya/McDci
hVH8APUhqSPUX0HoFRgmXj1lR5jw2W3gTOOk4qhoRiU1JRFwfkjvCdsCWJXdDIPhaL20mVePgMWW
DVKA1etxLokJbFD2qpP+tdbNGCY2ue3Xyl58wjWW70o0uuApyQBl5kYpHKulMtNE4l343Wgjcedi
RFw6kWlKuO3eZI2P/QFlZAE8zuD4A13H795MyOawUTPc+mmnewJRCCTvKze5J80KEft5fttoPtcT
f18v58cxEUh6ksQovDMHAwL/ZoXRJg4uzA/ScT/dZXdfF7d+KM+sfNltV/S5PBU7rEPccsYEmx05
V1ceR/1kJN+37+Pt/iHhcw0qQGhzKU9RpyXWo+64t/w9PDcnFVxFs59Y4ITNf052vJrzKYMxhZb2
qO4jO7e2f8Wlrvh3G/78FdTtrBtlJTUKkg9og9YebcmFTjW4kjJneC68wYPCy77yVFvz/tJYT50B
2WHSKto/4+Ct+NzDBECpx0BOsv2tH0Zd5XFpeb6P0fzQVhhFDY8Dz/LQf7hEn3un7u/Ct9qSxLi/
nYMWDvhOkLOs3mTzB+SBmU9K5oFTd3YUlknWyR1CrIERi9kGob6DjO+xDQoHtT2nCAQH89G2iAcC
CvQe/5ShN377wP+QavrcNPUgqqdBFVRIpuGpOR/QER9IXheAAMz6V1XfT/umG1XRjKfMWYivG3Oy
hfbUFrjUaT+2t8OwErottY3iRaoI/7QktKZQ/OCqh+0FbpfNr7ZBIZEBkriyT5Ew473OQVoW6QcR
g2kj2JH28t1klw+N2x8nn9UsfTvu/nVOdDeqwUl5GSkkQanMu1TUn4xFPYlj6RkRi/6KZRN0Dyo3
qIiGyVMp0U9qfM6MV7V6UxC8lXVmaV1rpZwCqRBWHzy5XxtXXKOwJxN0IQ9VgHy8ntT+ToEPi2Q7
xQy03jMyD7ej8c+vSaHJDIGHKYlwiujxOxAtv3mnYZhWZ3RsMa2FgpS+nrmuJkZP0kalK3z0fu+Q
PzLqh2CnsXkPJHsWx2hdZkGZRmGLwIEZkm/gTMCQhF70oDnqTyTrV58IlLGi2j/kcT4/JwUiuRHW
lZIAnPVjeJ5ODTLlLXg6SHStYjADHLmsgIfYwoat0DKTWpUkKldig1Vs8bv8iTNzQuZsSV/CQ3bo
DuNp8SvGW4e1JhX0lO3/PeFCLjrHKeeqYeYlXG0zIIZhnDoFMYkh5TwS2OQJlz6FuwLSLgEZJmh+
6O/844r65HxUX9MH1eX3LH/AAFCdinRkZVJygxhOZbwO4HsLI9aVYACZTn7B1btDVrix1En8rzz2
h/mRuD1SZxafkL5FV1hoimb7zLKXP7y7flkoTWQ0rXEyFgJeArw3OOGuDOLvyX46Cj7egzZ5D3Jn
5FUf1W8zijqkjYYL2LP1LAOiUEccGqHiSFq3hUR9NOKPyllV6zHsh3WGFOhwMdfOSkWyquDwilRk
u7T9JJ+HejULUDq3NUjTHoQxMWvxSTZUFNhP/CQzIkmWE9EpCGrQEDKppMSt9IYpqAl0kUpo4N7z
yX3cVhbq36bW7MfkvL171uYpKKrCtVE00mHTQS9aatxobM3/tAKtjpdr3cSvDVaAjrHZw0l2rF7w
P9RDf1mrQSGNkoG/vqlhKNHX/oD7QfIXbuq2r5OXnIlSCZF0bM8iJkbFDyjmsd47f0gOfP4ACoK4
SqhGaCeQKZTlZ7OYYWvKVvuO2c13OcBlUffdE+kjEhh++Q8PSw3T2SCthxI2dXwQwGgbjRA0KuXs
NVyUWlE5fBVGYzAbIVNNPUH6NhxSc1S5XVdli1nPpWyGtYym0j7+tn3UN8eNdOHXz6F7ZxP0BoPp
DVBMnkPVjnRBJ4EAnYB/ECsQaP27S/tcizp0odeaZVU18EAZYM0LyqcaMzIaykxZcySvLSzpbG/v
dsD1uSJ1ylEFpYRpxBWtUdnWJExsFeYy/2jSlyYy7O21WCdLN80mfMMnei6Lbv2WNJbgrja48zBv
yNXWlOAB2TOZYJhLUq5G4aSqasgIUOfgIW0pYICv9zLqwIJT7pY9i7T/D2HQ5/ck+H/l2tp0mYrB
QBgUPq+PdSDZEdIh1rcwv0xxtP8gw3U7VPhckfIo6BxZhpQjQscrJ9g9F1VgXRysQTR+tCW4wzj+
PFQFhjmGL9vHeZNS+fpmUE4m7vJSai71DJTuZrszG49Dzmlf+Jh4Cvpd6wyKJd5JO8Wq7paPzpfu
pIALkle4Po0V7rIMmfI1nZpNssSj+4fkMsegv+uec8EkRSwi1ooG1eIuueuf2Y/aP3i5zwOg8Eoa
1HxtSM6vGRAsIRhdDa9tYmvh39Mhs6t+r2Zf1IJRSPxDMevXsnQTbqnWImQwYNmcv7qJXz9h0MzK
MLs77kkws+4MS9ilPuJDnEnArE/fDmQ+l6egqlqn2og0MqT4plQmeFfnINnJWFbmULoE/TO0VGS0
Bj8yjI4A0gZE0i26VSjrfZdh273dwi+SjpzkON4RxQMBZQ6QJbrdIfWFY342gsqpfyhP27+AYWgy
wfCrG17OCteiOk5GlpfFXLTuYeEjK+paZxrbA2RmGZZ9O1j+/NAUgi19VxqjjvW46kmJP4zJsKT6
e8mlDE/ANCgKutBrFM8RkWYrDyGoETCWEj+iYxg6IBoKwuNeDHpnCAp7gs5Ab4bO8K/Gpz49rUwh
mcJ3MRiUMI4QjRIUEDOznlgNMazDoyCrgRjHtJDOlDE5aDUE2rE1yL0O8qsqPW/bCcsV0F28TZiM
fEdagtooPfV8emzUdi8VsMxE2IH9yjDjHIRzg1xFdieNgjXGq9/LvJuW8l4qByafC+vqUEAFDeep
VEilE0dtLkJqNxoYXbLmizHDAa8Qm+SmY9ENTsJJlqZwHtfrjNCcBZZ0l++i1OEYdSRyTg7r0pi5
elrKfZfdp9FkatO5z0RTSRghJcNF0o2+8xyJfUEK1rBsEEbIweQuh9ZjtlEwMFGhgingoZL1xCGS
3g4Oz52APGtHC1lcwNPq66jKhHZynNzp0FvpedpHyADNqc0KQ1h3mabugXRqJKQ9PnOP/P1wEr3Q
k+EedEjBg3JPQPxTgMF28RV7fuN91hAW85QpzMqyuACBPqgBmkL+Flcga9WQ8R2bYTL1qHejCFJi
qlJ/JDm6W6TqlXHzGIZOdwJzYDIsB534CLcManf2xUA3kVkweZNdYWTgM03zgy7ymEtiLJbMst0K
q1Oro8mLuVlLDJdPQpgN10fP6Yeq0SkR7q6rZ3XQieXHnIw2WLmPbdNYHJd6bSIxXj9/eIb+8j40
mc+ay+u8kKsz7PIAA7s75TEPEn/wSMpktJInY1c73JGMsxf2v25D/lyfwqxQ19acRxM/srSKq/iV
J/lEhqBKTMjr+AgwWEl21nuPHuLv9aYV1RUouexUkCyGAeka5bwU5WnmG/t2K9qv3dE11Kxem7wi
hhqnD12SmmFpN11k88u9un7Mqa9xIDzOWMwdrMBdpXCqJXWEkoOjncBCqr0VOE7JVQ4pxoldVDGq
zDQeQN4R8AfN6+7TsxKor9Gj7q8dsmKsF+jtGZtPt08T+kwrlymFgV9DIvcVjXdu/FihyEvYsNwJ
6lUFeJ57k9XPyQBrmtcn6TQdUhCASC5+GJW7kh/MSWTlqBkPepWKqdqMW3nMH5K9DS/paJFSbu0k
TwXoQSEJxe5iZ0UdKhVEydW6rDK5sJ0z2+rXoTELPEBXCxTxlgqVwZJJRkfAfAOWVDqm6vJWiDlc
UbSs52bJIVMtL4y8OwNkVep1p0izpMgJXndFp6WWhPEvU65yaOJp3b1Sdi/bDoS1Iwp0Sr42DDFC
GqbOFS9R4p9Zk7By4IxIlK6FZuhEHLgYc6Mrpn2cFSIk0Rdo0vFWha4tS4fESm0VNWgRxS/C+/b2
WNEBXSI1qnZcovZiI22QQQlpRFGqcGI3eiZ5xQUsJcZ7difuI/CGLA/bqzPuHU3fI+WRPuDGg102
esO8mdX3vVmWLIJZ1j2gi6Vj3JfLMADG61g7EzJbPjQ+akX8WWXKXk2noMR4c9HPLrqdj0sW+0kF
4bYpsqdVcLd3zDAnupaay2phpETXF5QXZoyB9EZlyjExgIYunPJNbqgzmasgAd9fLHOxK0O0HoHP
CyI8xiH+obr4y3NpFMwolRyWEGIhxZQ6GE71Y/+q2x16P/x013wUH9tfkJXGo1Vb4zTHcBVRiR3d
vy4Lphigv6l5pcP7OVP0kwE3dO00Scd1BAGM6PKzU2KaIK5XO44acykEm7Ez1nWgsAYc54U6E/Il
lIGJB67d6gghzrsmQZ9/b4HQNijuWLUw8p9uQDZdOhXWolz4FL6PyBcK+JSE7UL0/+syVI6olDh1
XRR4v2WHGSa/32eoBbNraqzdUOFMqeiTJvX4hITyiIgxSp78D5ZhBSp0YVSteHCBEZufrOw0Qj5Y
cTEMTKLRiszGBijnM7k7GeZBl0rVSEqkHPIjrjqjUFmlJmlSTtSvDCtkPC3o2qgcajmKvkgi9+Ds
jN8xrKTwZvac1zZ3Qi4RyWvth6Ra6LtKEIztWYbCQEidQpNuXgf0TeLL5nqM7pLMUYzY2d4i40rr
VJQCYao8b3mUs/hS+R4V3I88QcfVWtR7SWC1lP9heOcXOtKFT6mN2kkSsRiYcyExJjrZuRSt8F61
SW1ZeiY9GIj+7sHEwpq9YgX3OgUo/CBPiKcx3qJ/IQPcjTP5umXkGEFDgzFyat/j99ArQdWVeJpn
8IEE7eTH0VlR8mZ3uDGuJl0o1RMJ+nIdGtzgZ0H5PPqSx3nsyQqWt6erpWKxSlxH3F/ydbZjizQy
k97XQ+xjjttlNtveVM67Kn0YFORMcZYOxl/+CEz8aAIzRLPACznyZwRUGYjXSN0OgpKH+utyCF+h
U+MVT7wtg+maNbjK8sX0kDCfqpyQtIgvEs0mjYMg17WLNxS9RTcHzR2rs4gVPhrkNl9lwMWyTYYm
wno9epoap0/QKNl5kD0YTdkmk0KkgaNGZkveL4//YICLAVYGwcyr9edOBDtbgn5FkmYr0dI9+tqx
dAuPINV6CQhaMOuW1vq+jSGsMMSgcGo2jHniSWsseaqqFrIDyOaV/mATf6OfWIE6cz0KtKZQ5MYW
SXk3PdRBiDHgyNHtxm5g1//ktjJg2KBeWVqvSK1SEuZgIw4EI3GqsGfAMOvsKHSS9GnSSzLmzaE3
HiV7U1x2oeY34YBXnVMxtTn+0Mbwv1AsQI36d2NBjUZGHwFCneIlwwS9+iNDCZ8npM9Si4ZaovOq
4F/PLBze9gFYmAp+xhYcMhUhgxzfdBIpEHFqUOufjVNiVZjbF80mRjpSfuD95nXbTjfflliaQqc2
FsROGPC25OPq24IGykYBibr+gmQTdF0YKcLthBlWI0+Tq+sY97KYhB3qn2Kfm1FyXmrOrNdgnp8m
CYPrzf085Xa9Pk7R8/Y2L3MifwxjsTIFRChr60JS4BOTSdW/aoEhJMqyYwVFm1P6yjkEjVQXA7p2
fJz2yevgx18Gn8XxTQBn63dQgATuXUhI5TDqQd0P4+BUiAUz3d7e7Xb4id1S4DNVg6SFpJWht8tA
zk0NKmEJZNgcuTJLBw333gujWrN5WbEiBT9NvxgS9B9Ft9T8KFUPhZB5muDHlWTNbePp4Ahj7JFl
uRQC1ULVCy2aRFzhjigydcfYmo6gpQTfRfy1CUDK9JHclUcWQz7zslKwVGjGWPEkflCPpFLSPs69
2ePdV4J4gUMPA/9GLmzxmKpWX1nVx/a2Gbu+lFOublAtLXmVjbmMWsj3un7j0s4c9V28OnLGHNsh
sLNhq5fbfLWWpPAhn0h4k5HQNPHzx8Sr0HGJ9LbHTBJs+hOBvwQu12tJOtdCDYDkmTWzfCLygboN
FgQwiQhWdy++skCXtSAFRUpUqquRIzKYpd4ShgJaxU/bR3XzGSGSu6AYCnrTqCsxLboxjDHcSSO+
8cZpzM8NRKiTnFHquW2QV+tQF2EQehFqPhc+iezBgNuYn4Yf3Em2B7sL0j15PFSP/TlhCnDcdphX
K1NXAdWPNFZJchBddodpxQWI7eGdvFsI/4qB3GAGzisWLeZlOvNvdvlrWYn20x0a/0dFwNERrUnC
dYCproCkJsp9AZJoQk2kuqjg+ZMP3tb1H0yn3I6jr34C7bE7oahaEtRP1gLWWNDtYBYGtVobpKc7
Zu3npq1erUY56bI2qqEiORgR/E+QoN6B2Y4ztUspjfe5gxEww1fWktT16JQi6SYSfEG977AGpGfG
uIhek4Bd3A975tPkpge52iT5RVcIEMlVH8sTIhESqvf32mtsKw9KgeiLDAb0HmdLpQWmGYtdOrwd
HVytTXllQ5dBeU5aG4kw8PQguetBeALVlZO+k+EqiBmfiicR5XnFq0/1Q2E3qGjiF7FM+/YEyNUP
oRx3WDf90BE6t845zlBg+Zl/x/iTE96T7prqoN+BArO0+T2zlMk6bwqs1oiHRhDpRwiP8wG93neY
4bNQOuXd3VdQKdksA2OdNgVakmAsgqzhtHVxcWUNUgDzt1G/5zvRbcd3lsDO7cDz6rtSSBUqddfV
pPGO3FfR6kwJus/Cjj+Q67MN++S/2kAn2kP3SYrZdsJs+FeKsfcnN/b5fzm6/7kl2jvPo7T0BmmB
GjDEK7mlW1kQcOnNGQIH6I4VmCN5LNylffScTf/XvvCSfR1d9B1by0+UvjHUVrr9PnQXVzl3B8Vb
FTO7z530/D/Mfdly5Tay7a90+J0+4EyeON0PHDb3vDVPLwxJpeI8z/z6u6CyrS0ULdjulxvd0R0O
WUoCSCSAzJVrhbyzjka6ryaXDUt6icYymgKPNyXSF/RWSzUBfjSEc0MS/WtfWWNCktjlhoAmNqAo
Dtp2vK48aJ69Uvkfer9LPV47Lec8ld+v9WchUBFFtRAFjK4CgH6rQlrFRytPeW0GluEY12Bv3Y+J
0+0092uXXXyUSIqioEHb1DW29Cz0he9LPuzKk2mNBshOlJvG5/GMLm/5DytMbGsVI+yi9/Z6A1yV
I66RxSEBa2PRXCM/BkHHwv56WMsx7cMgE9PGIiZKA0XyFdGIJdZoIOXJefIsMFHMBD2QVtMrXjH4
ttxC4lrlRJPlvM7Z2jCRq6kHUW90XHb6B1CKOpD8o5pxtPKKqytytB53jy1e+z8ssuXmgTQqtNUQ
K3shcdTkFiJRVkZ7f97S4rINOvCdPE8o32cGr6d6OV14Zpq5VrXRJM9o56AvjsEF6NFOQepZOmlr
16EV5xaBwK0rQfA2kFwNYBvJLkLLFCwu7cRynPnDddjKs6l3QVzUaDuDfCo07OlDpAd7MgViRFz9
Qd4aswVoQyiDSOjgRpSvIFoPb6EDlWvUY+VnCkPjdSYut7edTTMT16ZWj/xoRM3hRzKEtuzLjU0O
UmVpbwGg2chGOy0KptGK5ivDXXPS7puej+dZfM2efQhz70rDKiYx7Vxq3HITllBuD50MDQEDmvsG
KMtA2Rj9rs2aF/CWUYdnhplYNAG5JRe0K4s+bduNuNaoTTfd8spVf/JS+PAkJgipZax3Ca04Bsce
vcOUwCTb0Es0zcLwuua51piA5GtdFya0cfFH1hkJGFzjtBPV6Ek9c/1fxVedCU0QVpvmQET5qFVc
9D6tjIYH+Fp+QuuGbqqKrIFU+PObQFarOJLoMiXKziS7RL/I420ncA96nh1mQygQ0NADmtNpXOmQ
Az4IyqV1jtdsvUb+YVtsQmhK8N1/EdMnfQyPcX8jlstEpn3llH2JqlzX773e8ZaX7PiT+++HJcbf
c7kY54hqEPiHfg+FE7TcdOCp+EvENsu3pg9bjMf3YxqYeU7ZXqDdXSKVQ/lexCOuhW5sxU+8sf3J
ofFhj/H5ptHlJOlxQsqWeSpflavG1QtokYCY60Bb8HSISch2qFn5kcbvf1pVO1tHZiOYbS6WPY3f
9LSASuehXVcPmkVBid2OF72Xyas+rLHdPL0GCS4oKdMHBq79oNxud8FWunhFF31rTYM1nYaVYZVH
85jYw2vrUupZoAd3xb3kDd+LXQue03qVPvlu7aAgp6zDrXpRufLm6+jwJ2/ZP9ZFYQ5zsTNLXZPA
yEYfQim+MzLc7Ck+abSiMoItsLUbgAYESwRr99XXxpfpUs4miUmZNG1HxPR3oEfnhavqirJT9vf5
RYsOIGNTrqNN7077/qk9GGtyLw92xUEi0mX/+fnwMQFM9Or1Sh2D6X2h2g2Vw6VHDB/Tshi8ZEM0
dEVTRVFm91vXtlk20/yff9+X81owju18Y5op55WwBPA2TeTwNVkUTaKy3bZaIhKhyukz4ZQcw314
02+Kp8jrVmRV74oHERcH44RSnVXbw27QLR4h8FJZ4/wD2P7aXIN4oaAhXtZ+1FqGDlGvQHnRumk7
9pIXmb43j+W2Vcp1kVTXuq65KPWvizlzjCh8FHKT9xxdeDiZJmRikARHSUlhW1RGSH5HKT2fwr2y
DVELyNaohNpzYAEvsQU7KB6n/OviwgX9k1VmY4XQ/yZVjlx5MwyX5hxfkza4qBOCXr4oOASTklvV
UDwpXQJK4x5qDqn0yNleP3+CgTKlBrUD6K+IssacJxowoZFEmXPoyRUCfwYgoYnCZfYESUB4BC3s
4xl7fRQuRVTZeTvrZ5eHeTAna5KCD9BZTxSgUWSEM67n2qz0lpmIpm1OKho2Gk3xDPDFccLJ0sv8
k+cxU+5n/SCr/XuEz55RUNPe1HsZsCeP6qgI4ErZS/v8iZ+ZXHhgfrLLhDFdmKQwo531ZkjsfpRt
ZSKcKPW+a5gwZZpwXl0kClE19pKlyFMkNi3ujBTirxzBn4MadOcVtuCWbhxa9WaCcqbpNo6IzD4e
fRVyHwjez+hrt4MV725Oj+uvPoe9i/WNr5s+6np4fkHFImoPejB5cSevmi530Bhuod3ctL526MWN
rMCpIEKs4LrHrC+akMakUOHPoY+CWgi27eYQy43z31lhVtNsRdCUJtRtdXlPjCm0Bl/dJdrIabde
uu5hST+Gw5w88VwFBtQqKEavd0BVa80gJ9M92Z24TFNLTw7TVDFrkmkYkqwxl59eAb+CamJr0ARF
A2JK46a14mONU2Ba87rVZDpFP3mHhhYQQnObSAx/fhE0QdCkIj1TwdN50biobuNx3u7yFZpvtr4T
rqRr6Vu+EtwW5fxqE1tbiusq7W4tX/jHEu1z5j9RJkbrvAEKCkPVFfBQfP4mv6hbsQywrGlxktGB
IkzQxZhizj79Oebp6GwBPMAwZFFSWVyzP41lUaQlRalfFeWbpF5MUedoaCz+2kmXshGfDDH36dhX
MiOpacZplVxlz5AoBLtcPYEPSrZjNznxLvC8gTHTJ0ujbsRUqVMTiN0OgeVXkEVWaov0XAW/xX3+
MYksmlkhYVCMBWxNducOsz00VktbmaBcg0Be9Db4vZvrvyDltxjVzgwzASY18zRrBfhI4yZH0WlQ
ZxIe5g19GlWgoh81q/f0rbb7C6QDi2fImWkm6vhZ2lQNgWlK0EjLpQM68nxHtykDfgnadF4WgjfJ
zB4V1aqJZ0pjVlSvtXxbaYAiczN09I/8FAjORsUcE0nVyTKhrHOz2tpGWNgrJfeaASxFa994Uep9
rUkOuqgNHaTTPEWBhYc7toiq0BiLSKTQGThL1GdZ60+ZTqdUyCzDCytnVR2n22zYSAmxtIqjUbGQ
JoM5w5SJTv/3fceemVNMUiuFj60/D9VuGsqLShFvBFneDVVzW2eTaX8dApZ35Ic9Zm5To+vLFmiM
VVDeGV3gVQHgmuIj0TnjWnoifhoYM4/xKHVlFfx+9QCzF3GbS6pYM6y0B3DYIPnXegHq/F+Pb/nM
ooeVpquSrhnMbmxLYAgUgocE9FuQcI2glZDtZ+jjUCmnf9A9iOv6hzFm/0VKLQm1CWN9dSjBTJTg
8alw5X8W1+zMCrPpCgkESV1Y4QYTwSM1zKXYI6y9quBLxk5cSTuyNje8R/7iVj+zyniK0EN93CCw
KlV3k15bcnkMAh7BFc8I4yVhLlXIr8AdJSD4LD/OOjAhiPtZRuc0xzF4s0h/frbTgK4io9Q0wEff
ZfEmuKKd8OFqetSujesZ7FG481K0MM9FlkDpn3yEecNXpBbzSsQ89qsA7XXJZbtWvtWugRwSlu0m
WHEb3xfj59nKMac88aM5mXNYTEHhMYJ9gPZ+jnb5/KOWykM2LJ5/Z+aYQ14jBfDClGhtiCTwgxnA
dYTBIY8hCVlU8Q7MWQqKTAlno3M8h+0pMAeRZDUF1tai7ulFsY7iZ53Hxbw8tD+SAO9B7sxn+hiP
QynB0JoReH7johIvdGM7i7fRdA+ZCudrF1320A9rzLqpYSOiVIuQWaViagvE3E19nIP3DKA8InLm
jzc0ZtV08OLmFT3nwFVjpWZhA6w7aN8jwL792E7q66/HRv/cT2f6RzrlPdN7NpNRoSSFT9UIaMbw
RwsIpSTnXTiXqj/nCZT3RNeZnbEKpEwIEFC0yxHZcPM4rPJj/s62/vWAlv3vj8V6R1ScGdLmURBj
E/7XkJM8X/kz+Kw2X5tYPkPPJo1u9DMbjSqVPRkxaVQjQHQiF3KvIILO7MCL9r1rfs/d0kbjMI+C
Zzkbd2aYif1zXP+Gz29cqloF/hJEkRDashQHB/b6p9SbvK8HS//kVw7CnAQAfxS5QOvtRv7Wtm9K
w3HAJSDYJ89g4j/aRVqiqvAMOpmq0733btAnNIWBmfdU361xgEazk5W0EsACnEGNi08U8icXlA/H
Yc6DFvpgyNi8V4ZmcN/9EFaaPRMV0dzjCSstXi/PFpIJKVIBXEgrYZdLQWIL3V3ql5Y6PA65o/JM
LWGIPk0wE1GU0K+zVMIEl+Ceg6MWnr9Ndike7D1On+CRKs82Djhrv4drbd3tpsug5RzyS+Xv829g
08iSWomxSqt9lCik8fpdc5TX/kXnATZry0BVQk1pheIskAapqw9WgTU2jrzaJseXZeYOmkZhK2gE
vlzk7jz41tCEnOjNOSrecylnkUHXqowECua6aAI304DObV6yYbC09ObrbckLqGwKMcHBD0IujIUG
bnU3WoKdbLqNtObxJvEmjf78bEgQIRf6sEc+NAy6pzxX1hkJV18PhjdrbIyRR38uZsTTJAgu604+
ESF8QTL60OfJ+mtTvG0uM+FGTcjsxypKpeppcCV3XutusgEBx1+CmXC2OVsnMlKjFJUAxqa4yG11
7laFnDt9Ud6jJeXQjuSNMzreYjFxpfDRdJNPmMl21b93G4bv3MlUl452UwmOwPND3tox0UUzZqNK
Ynh8iy5SCstW19ElBdN0K9T6kLOGJvGBC9ujJ+wXpxJbkG1LedYVipUO91RBcvwWuf2aUgFBgKM/
pB4XrsCZWLayOppp6TfK+3YrjiX0lcH5mxxGULf0kZ2um9O05r5Q6Cv1q0Eyr1h1gGQXXIjCs+uN
oVjyS+KBaceTHD1xI67IG8dZWepExUwhaRrBd3T1qhZjaxRbq4aWgKw0jprxQHa8CaU/PwsrKZFJ
ENCOAsSvBj367vRM9fZ8Sl4MxvhumzmksYVvX28QjreyWSQ/abqmp2qqueFbgpSu9c6wQ5IF1jiP
91/b4l0TWcZEc4jSVBowoRSVMTsiENAiqOY80xVuVQ+ZXSu8bNAx1Q+cU4hzB1boSp/N7UAyPys0
CjaL7zX0MUKjzWpmyf0vx8cEm7DKumAYsfWVSwlMFZXnfyObYCMGVvNAr03CBpKp9SsUTDnj43kq
E3MGxZ+NicYcMe+tbjSsBK1gbQsGatxtRh5Ekv61L7ahymxDqRUaXRuBuSqjMbFjSQv2DSD09iAo
WQa2GL+DJw3FIZ602Z0bI/U5tyfetZ/lC/TDOWwHiqqVvGqdbwCmt2kL+/CoWJTqejzgssSZ4qUe
+vMbG6sJLvnzEEQQAliVaPkpIJZL42x6A6ncVeiUu+lQeMhQIj0Dppd3LhTwdEEYXbXVyhLQz/m1
ry16tClBZhv/BcaE/vzMo9NA9g0FsXCVtoChkodBHK1CjnkTvZhkPjPDXA6yqKjrUMBEIxG1ppgi
ioqUbbLmqfItj0cTIe+mGMCY0/PtbDyJL+S1UWA8atE4rVLYpn+vTRpvPIuua36YYYIsmSRRT8sa
yZjCmu7yVVVZRgmkgmWauPobFr11x7fTS7UTYisFmRXhEWnxBsosXCu1UgqeZeROvo8OWKXQs2Ue
osLWYX9yoOzXQG+t5S7k4ulyNnBmIesC4jeVTM2684O8AjfKwf+mHsgKAFtoX0lcjpRluMKZRSbm
djEoWYkPi8Yttkt2leyoJghlBGjAH4gbZn0sTtULj+94uXR4ZpcJwklR6KZg4iYEPC8ez+0GYdgp
1wmgvH+FhGAJ+mei9PqH5zKxtwhjzagpTS3Fi9PSFgk2qMgALE5xr+at8DQ5qRtqoLMrbU1ex7e8
vCbHqVkKyKyZJ5+omOl4QzFeLVhLKD0SN2XFcV2W/tGMhmFsqOited3cpRdUvgbIRjfYqJ60mtHS
za/LLjWWns8uy/2oRlOexFSEdLCVrXYpnOR9fh06xr4DvPJ7jty0Dq5LWuYvVU7EX34Zfawsy/QY
5YXfNT+kFAxPsIYr2lzdrASveuRTz3A2KMvvOMVtLaaETm78pKaDlQEE8vWRwZ1LJvQYRU/0KIKf
RKnVbNsH/1KxwdFx2b5Eo1XuIuzJ/FhcgECM7Hh3d57vMPGnENV4KErsEiU8tPJLp3/reBXK5evl
2XoxEQeYjFEy6BT2r+HFiI7R6jh4VPmPao9Mq0my4nW65i8db/8xEScL2rwxCowtxf4Db9ia0pP9
MwD1p73ARppczNWeUr3WDz6qa8E2faGvHyBq7nnLtZwj+5hLtgEnSpQ2m+h6GbQHVD8lV+XehPRR
sKOMtpEd9daIPuNjfydcAmz5juLmvjEXHydnH8Gkp7KI5FlKO5wlrfVA6+tpXbqZI32tlTjGZig1
tMm2DrInLRbuow54cqG3q2TTC5YE3k1/5IGaFu/ZZx8kfb6lSE2txwVt/Sv0xjWN2kEJUCWDM/rH
sPtHBf4zY8yVaPLb0eho+KEd1yV0EiBQsUcp2uHNM8d/WcJHFDb1sKMthvSSJ+/o+QHAkse74nEi
HMv5aPh6LRgEk0dC8q3X5sSaqtnjxDi6Aj+9Tc4mjYkzJABPZkpP/+G9JR73HKBb+i1ZyW7u8SrP
7xLYX1ljIo4mCn01h0hn1c7k0rqHNFghkgT34zcT3Jk4//XLydF8qw9sCU+jzBpbhzNi3rQy0aes
OyWeaOOkaqUb4zCv8osEWIL8O5q3gF9Acx5njjmhnG25EZtQJyE9RgJwd82QDM7QikquOMOi3v3F
1LIoqcD3jR8Mof2K9hxCSgpxHRRlsg1Jhxe9tPSbry1y5pHFY/iSArkFqkQ/SpUt1yNwBDrnRsEz
wYQPgHdzv6XJSCUv7FyV7CzgZZF408YEjbBsuy6NMFcCyDih5zPu1KOxjyJ0EFGNbN/l8ePyxkR/
fvZwI0odo4aPaQMPDlCrl2nCeTEtQ/4/tjT71FXaKvNr2guqv0vv0YZksE94XYBeiujW39PXdoCk
HJWJvIdrXPC6XTjxkaV7VKU5bSSK96T3a3q+JxsKieC16XH2FUv5OGdy1eNAQ3+UFq009buqEzvI
avdrN+ecqSzXY1DUvxGMTcI+rqAlUjyn3ZVIDOtrO39ye0bTnKZJoqmyBe58AEdnQHXjf7yLGrw4
TfuVUuBGK142ZKnVBlejD2PMzvJ7BEEy0MwboiCuJiv1IXr2If4cvbUWqnouPQJAypKikGacqg0F
mPwFmOPyEn58BrP7ukSfUNLHralfyStpS7HIlZccIuSBKK4LMhp8yTAa338OlB82mQ1YDCHqULRh
fwKhI9gdwYCjuJQ1DhIel+nxB54MDVaXvDvi8mXowzCdjLOdXyhZ2ykU0wmln1TXcPB5BVA0ve5k
2uZrZ1pIvgFIjtSQaIAdQAPy+LMtZVbU3qfFvcaVV8J+sKFdld3rEFXPNwAH22BQy5BCkXfmsQ0g
605pboE72Jp3/suw4+UCF2qNnz+HOXMlRTRTk2ZTovpOIbss1qwk0905PCZpYzeQohMkLwvVv7+n
PttlXgBREahzRVGt3TbfR4CnRF6w74AazpzQ5a3vz5Hik7Gf0goqyROBVniMet+3okOEy0y4JTIP
6bkQKT4bYq75htbGSQuR9FUr6ptUVld12kGIrkbnlOyWuf+AxqdVHfcr0Qc4u1WPgcLjPP95437+
BCZ+GGU9GamIsfY5IKbI48aF1TffvvZi7kCZ8FAEQdKXlHqw1rUtqb7H6sFMj1n/OAHtMAo3Y3od
lIMlSoWXSw8c4z+ncj8PkYkTVaQ2syLiZkBJtPWXEDQt5mUKwTUevmJxLkVZQnueiLYolt+1rZNW
adEctarkxzrGhZjcKLybN/3Yz0EPgzmzwQxGmZOi7NFdsgrS2Cra3JUllXPNXXT/MxNMeJsjrSo0
BXd7tP9sZMHNLvrbXDQ4VpYn66OJjfH9Km2S2qRNbGF12YrjioDaXx/XX6/9O8ri5+n6sMK4N/iG
41mkjkeZ7XyPyr+LO9zeN8OBQKV5G68yG3ribgJO2ugG/E4pRAglK3SHXeEkK+jWTDsUF6TdP8gp
0oX8+DJmS8xB16Y+7UmoV9FxduabyDU289pEno08SHswThtXvGoZb84Z50lHovmxD5ui+TzHAdr2
JJuYl1/P+UIG5fPIGP9p8hIdbQastE65N0B9kNyb1yQFoUh5yjxyoR+V6/6udk0vPoIbAbzPyf37
J/zP6/i/wVtx8WOBm//8H/75tSinOgrClvnH/5zKt/y6rd/e2sNz+X/0V//4Vz//4n8O0WtdNMX3
lv23Pv0S/v5v9p3n9vnTP7h5G7XTZfdWT1dvTZe27wbwpfTf/Ks//Nfb+1+5mcq3f//yWnR5S/8a
lCHzX3770ebbv3+hqdj/Of/zv/3s+Jzh15wii/Lo9Zn9jbfnpv33L4Im/iopRNR1UVVUBTyP2PnD
2+8/UiBUjHqaQQzVlGmOIkfrVPjvX0T1V00hGsKZoammRiVdmqL77ScSQRe5KRFZNzX04f7y+6d9
WqOPNftX3mUXRZS3Df4u3YtnexW/DusS/pqMrlbxp74AbeqNSZkGbMS74EpdiYD7kRSwCtFNVqbD
489gk6bv5tDEhrobKCKh9MpswG7IslKIp8oZLoet4G/1zo7WCcAjfm6JlwBKt5Wd+RaFA/2FCzMN
b+xgz60zWzEC7a+Y9TOsv9Mo4rp8yHc0WROceNeZpYk1Cc4BEb1reI6wDbuKLPpzBql4J9xMQB9A
+HStXUR2tcclg0smysQYOq0mUSRD0tB0oUssGm0wK18FsKpyIF1hTY0CscDbpOW04zGn4E9GmNkr
0IY+NROM1MO9CWIpMeY14ulsGHu3IYkKupxNtBZqLGIrVoggTQZWqA/SLfoON1UlW32ZrBsztsXw
RQ5Lm9Stl41vY/0gxq96lDp1fJFne6FXHaVIbFIBABGEbiXkTjlIlkQuSjJZqYoukdG3tUi+a8T2
FS3Uvm2qmguxy6BfT8OzED525RSBPUN3tLgdLKFqa2tIkkdZrqyorO1m3rdl4InVvBfUxxhMXnlT
XkOs/j5p8lNEZK8rxLVSjhCIcEx/uoy7eaMlynqUrlUttcCPYKM9TFUzJ22eIBzmH4vxUpReZq1w
QkV01PokmmCDNe4E7alKg++kbMD5VG8EWblS1GCb1MF+CBVbmNutWYLja4KsbXEVSwC2RGhAxyxF
HfrDR+HgF6JrZqltxlelsNYzQANE0Sp12SoT6P6m0JEI3KCB/u1wKcmXuXybqqKtC9W6gnhebLpB
AfnFTrNKEe2kWrj3TaSQ4F+RFNh5+9aIT1F3oSsNrq8gimxupPSlyq9LGa9dOXGqPHF8KXWiMgaB
G1FeSV46Ygst9sC/N4XE7bQKMoCZthsmKHeIMcGgJEtUDznJnBIUcMORoIJSPjTBIY5vpjxUrHQU
b1LB2AtosBu6bqWbozOBVy3TCixUbne+6pj4gElMHfgA+ioHR8gjSxju+jazhFhzdSG3elM8xn1g
TcFl0BlWU89WUktbIxK9SFCcJoXPTfE6UGtbie8BAbNyeXaivLYazbBF/WRGN3W37aaLPMosvx8c
3AuN5vvcYoKFwI11yD2HmiMWvlOI8VroFC8fb5PhJqrdSYvdcSzWmnhK1HSXlIUbotV9aEe3hrJ5
EYJZwP/Wjxd5fiohoxLuCMhdVP8xmGq6dE6IhvRwQJ45Fq0ivhWiR0OE+k5cHmShXOlj7g2VD+nD
whKSyyK/jxPT6mLFG8fXoX0wQmnlz5BEnBJI6dUHXx9t5LxezALUNfW6xv9pXWSbykbt/F3Vqiex
RoO8JK7zIFy3XW3l8T6FFwm5sZma2yooXCRkjvrU3xkJ3C0r1slErBz+ngmNreYPedGjMRIE78l9
MiIlg5knUuLqYKNsZzfS92VyBZDNVg4uOkm00tK0xPEp0MB/b4SrNrrqp8RKGnk1tZPVS7dpejVD
mCNUnuher2Ts9yRZNeBqI3Pg+sMT1U4tJXOtlhCb1HO7DjpIS9WO3s6WHldwx8EKJpDq64Udx1AR
K65l3QuDp7kglqm0ljSC/Qg9ZTkIg4LIktp9iW0pIoR04O0TRBBuV4oHfgEn7jMrGya7Vxu7NoHO
rdF3LQSXFYLDbGwHEYX5engzpGhNzAmEldVTnaaekbq+qVrxcN+3F1KETVVvaqHZRB32nd7jh7oT
j6tsMC0DZAupnFhV2duJjo6lfrSk3If+2eWcnuqaflfqVlVyBH7Gy4vMDv3ImavBTuV8VdbSRSCL
WzNVHWh+XYCS0A3ru6AnVixA4cQLNbDjZGCdNgNb6DFeEOTIMqQj+62qPsTDWy1fCEPoKtmeNHdi
eGr9E0m6VaX09mSWVqSnjlIjSiX3BgIDaR9IKtk92ZTqU9xczjmEG4PvkHG0AhVYP/M+yZ7G6Uod
b818sEi0b/qnUO7cub2fpskNi8Dq287SsGRzMLtjBgqGyLRJnzpydac0g9vIgV2Qi7lc6wOwp+W9
2cdOLmieBuSHJBCXGPE2REwx5xmU+wU8Qrek7EUTq9UI6XGAK7eCMNpx1VuDsFEyOFf4PM+X0Muz
2yS0m6F0ySw60tjuCgnPhF7cqBJmncQwJ9poaqkn7ZRP/jqat415WzQzFhD4q2i4agboyebPwwBK
gDreyEawDdCkS+YH0ZStiCR2o42WkUJQcfCPg2gcSG14k9isS2FwstqTZmxzsXZEvYTqgw7t0tSK
RnEr1Ye2H/fSYDiZeC33shUgGIFyyJ6Nm1xF8j0sHC1/C+XWCmiO9SXqRSBIJUswpR31XdNHaMqR
MVLQDS3dQPvByqfrChGwbg9aSxW8sEmDyJEqyTbqk1qZW1Ed8bK+HvrcmsvowvSlE5VvV7DGivA0
ImpLTWYFYWLJ/otZR3aJOqWE40icZjubB+ge3k7DKVISjwzNlT/dTPM9UcZjaWi3feZvlKTGoVyR
lZq9TcFNgheiAieCiOF1UuiQCTblY1ggljbp5TQPtjb0jjj06wyauZF0D+rcsn3FMR5PB2O+NQcJ
6ZQa6iaGfhdPqPq1mriWsm6bSNG2N1S7DfNtVYS4xBBbnsPTHEChXW17D3xhVtgpOz3BFm9xNhmC
cUPApNMk6SaNCbHq9G42nUTO77Vafx1KLHEh5Fs1DqGDuKm0zutBXGk1g+5l5rwNwaZRJvpjrhRu
H3f2VD9WaL7K6pKGY0tPJ4D7BlCKmPWuV65jHb2PkMxShr2qFh7JH0RptNXiJotmi+BEres11Zwe
UmNfJEXlNpOIqGA0lhmZm04k97OMZPMwPzYpjsSYlHaCqkWQD6dKUdd5Frl1JqFqEhRAl2TflLy6
U2sNYgkINR3G22bKRaOuwIf0Nsr1YCX9XFryiOJX3QQXgWZ6czpE1tT2N11cHXuB4Kp0Pw73SOw/
55kExRA9ucGuWps1WaETMbOitnUJBMDGCFLeyYOm+qd6qh2/drXuqCaR5lRTjDXWiFXkBGnWyhpj
fVOn7UtWjKUVoLd90OKj3G2GcGqcPqtcfVolmbklAbJY8mCcFBHU6212wLrsexVyJZKq9eDFkQ/R
rL/1YnsK5HGfTvN1poyWnpdWI5OXGX3kLcqJVbzxxXnrE1xSfHhvbNyJSbUvxOCbOqMzOhidFhc4
KJSfBEmxB/81AVRGRDES1/ALo+sezU6RLWkuOUnon2/bBji4ZZBP6bIEjlomB10CXk/LDLVTGKWt
1rXdzc7ZM/W3t+D524/FkuGy/dkEk1fuJ3WsygqUSYqXXqgn+kgJLxQ3vfbR0jY9AGP1qgOzJzkE
jPa8xraFp6BhgFFLVZFqJyJu+5+T7DlexHGo17UTb1JbtiipvIaUeoRaQrqbt6ObQpA1OHGz6fSJ
+fkR+NkuzcSdFRIEpZ/FBBOKR2C6AXTDFSEVgpMAiro1JAN46R8WPfw+y+fjZBYSMgl4yEMNxEFI
X/XAB2YH6aLfgshklay0o4YCFc+mvOQ8Kih1KMURXoPs4zMJWzNtjZ6OcXATcKfnt8VL/wAxShAh
pqfMznfgciog+UOJQEoX27oBg5Vot0cD2sKlVVxQBj3lCtvp7zKT/5iQj49jm9HqpExAt4uPy1MU
jSH6uwtfugeyau3Q5WX8FidCJ7qB1IYmYht9XmwZhdSik4baUeOnZHhsJ6Rx/kj1LOyhhWc+vMkU
ZXBjSCY44pgaiTFOIMxWYEBYU5Wd8jqE0Fe0CdfViQ+dYTF1P6buw9p7pejMd5UmnAWwoNN1JUic
APVZPRVedOhtUljIYjrjHSV8RFkaLMJcwgU6WT/tnDPrNL1yZr2L814kdDKDyWodAP0pGh1aMII9
e6qnPyGTCy2I3otWvGL1n0wz8humAvIKVOY+mw6KShbmmIDPBVJ58yYG1qVbJRe0sMpnc1nIQtBF
/bDGJLDnMRv6GgwF2LIktPtXMfCIS2nuyvvwu3pJgdvhNgTTW+tWNxQPyu+HXXTcs09gEmXCPPaK
kuITckN0FOPUqQkn/LOUWe/OBMYTXZMlSTMktnJiklYWcYPGGLctMA6jldgKGJiHDZ+wcdFxTZRU
ZRRpQBr43oV85jrGRAoJqGFqy7Q027ikkurqfeDS9oVkYzxA3x2L6ekXvF41tsH5fZhIjhFdFBVD
ltlhRoaETq5cqSH22Hw3vK6xUgcs+uvhOb7BsUd53zx/1aLiouzru3CnpSvJyi/jJ1776+KEg8tG
VTHrCPpscgvPM8HMGno/fmpBwTwc6vv4jlK0kr/dvEZHbSLrrKiGZCimytqqzGpMJz9Ed4Ojo/3V
qraB24OFVPfwnEh/p9v9W8n/P03pfyoDfFki+P8w+U/7jf44EWht4VPy/0jT9W91/q/Dcx0958//
2jTpc/6tOS8G0L/woxiAxOavgBWYCqh2ACv4vRAAJrlfDQOpfBlkhDTtj1/4rQ4gkV9VLB4FImgG
WJdkBL7fCwHKr+gCQA0AeBd06ItQmf4bhQCm/ihSFkBTx38UAm8hrDCqJvp5LkapfEIRPPIlFMNV
S5uxKREfziZo6ch8R3ienSPUlorzWAeXJiVfZG8nYa7MQQ62u1P2/9j7st7IdazJvzKYdzUkUSKl
Vy25pzO9lssvQq2idlLU/usnVNX9jS17rLnfvA7QaDT64ppJiss5ceJEpPmZplC4kQ2NfQUvVE9G
jjdTXcta9ybDBlbXC290jItEQi8SGUpwMVAeCQ323eivI4dvRP04lips+8zr8qrxChiyJUWEBwoQ
AvTkx+lcEnkkQvlUjFuqWkCbCvghADLNvLISiInWbsFL3TT2zwLprDsk26jtnxsk/TL5zXQos9P4
J+vTILdhuGTkUOBsd31tv4AkcDK5DEHnO49S7dokLTyzovsiroEtaUFeGKdoBJMwjb+X0G8ddeHR
2g7jaY8vH8Qd8/N6G8NLqrbIIU3VQ13aLTBvpENJFhYiDTuAvLUA/dpydjFprGDs69iLex0sHD58
HRzrCg6eFvRde5h0lDQTZKYsUcSTeYGWo8J+7Av7lNaGfiyH2vFa/aeo2tAuMyCRSSjTGla7lO4z
1eN3FwBiu72CMbsXd7an+EsOuNmLkYLmYEWPQ3Ts3eyrgR68eIRSRPxgYEn1woKEJLQF7Pva4A+W
edI169zJR66BbSA1b2AODs/BcMOkLgIwjQOdxJvI0j27LjbgQ4SJ9RVCl9sm+ZHQ8dAa5NGZ+F7r
mS+L2wTW8KVD/A7AWkPFLmfVVz3lYZ3tJsyj4nmIo3WDjbwjpRl7lvzN+NFyxU2RGZWfZd8mwB5S
GQGzS8AIKewk8otEpozgERD2YycHHxfmjhH7Lok0XzDzlDaX1rh2NL4hHdt8fg4+OHE2QXDuwvXH
gZDkInI0+t7UJ7hRXqjreKmTBBoc4o1ihL/or89HWlSH/pw3EOPAjkCxjzjLGNVUJMqmwiUXHh0k
fTDZkwT09vkYy2TyzyC4ikyIw+FYo574NkJLWWpMnZORi/MS3Q6B9SS+Rhx2v1pYQ1ViJOH0rbyJ
kOnduuiEL7fZWtKzTCjf/YI5pHoVY4C1DxggEuQy0+Fm51ueetA5O892Wu2pOrGD7ae3/bFla3O3
P1phF8q8DkWQgzrc4ltmqEnYWTyalw68BQ542Erjp6EEOzBrj6L/3ek8mEQOgH841IDVE2YGok53
aio8XJbHqS5uRsnDxKlvx9gJ7Kbxm7z0aUH2klkXZaunCBCylcPBt3/g2UveO36Uw4XNPXblJuUQ
dRvQICoLP9KdY6G3l2ZWyysBFtP0oW4eotIISW48RlMTZDa6kgeTBo14sWi+a139lGSRN+T7CAci
Mlmo1D7XQBChelBKudWmq0pEmKkuiFNyI9GQILrST6wH18w8N863wgbbUdO2sJt/kGJj19CblFdU
RsPWME9acTN08U5kB6P/jf+2hHEQWXSFSu+WEnDLgKEMgNCdrvxZS7HVbCjF6s8NHFBSZwqb8c7S
7I1UcqdmbCx+trIWIDBk1JPYS3jtR/a1ibKvZVGdih6BOhDrNibhQLXApchurW1ndsFkoqthPI/9
T1rNdKFi07kPbeMEDmm2gyg8y9We2gZInNsD+ImFP2iXKcPtBqTHiwB6uqiOo7ThK/urpI432iLo
mHU2+AghrGTvTvlGPsZ30SENFKJpNFOM1kaZZuAKvmGUH1N92mQC9cZ6m0cQ4ISVIe7NAo+aC+vb
rg1gno0LuHVws2WnXILln42H2LlqTbwDOu1VrhPi2u989IZ4Y1T+jnJb4JsBolfDAaIFttfS9NxW
0VEU4z7iAAFHFEf83q4CUindE+OgPAcMtykH4tNIVHtI61W1ve+d8YqG6o2lBaK4WM2XHlYCk117
UVJsrDg6VMazqx+sEZBeMXouie4q9zbl5nGg+i6N0djJuotNjU3DlV+yH1mxG/Nh5xQ0iBm5A4Yd
y+e8phtVXwX5QlFngd6WHzPIpw/tgeZuWFMLAvl2sjEnqOd3wz3P1LAzSJJudOC0nq47UNOI3Uvh
Zp4q7aDP+zAqsggxS3LJ9Girp2iMsBLzZ84h+MmzK+F2CC2TqwHpcM8ohjue5PgYxjnLrXsr6/2k
ET8ZL8DvRMygueU3dMOEs8BYLPMS3bryPjPHFYBv2c7x7/vKMSCii6Zqai+wCWk6+aAIbkxrO4ZF
yDc6iDnHAdJAERzKIUznmUGymVX6v3fAc9daOT56f/5mI2jdRt4+32mvrksnrZohzkpyMfVDMda+
dCEJWcogHlYb6Oco9TVyME8VQ1AElqZDwVpZ3I+jruqMTF0DtN3c12Nzz1Bnd1DJEBGSQXdAjXH4
AX7v4zC4oeyGkJTwPome03SANTMClsp8lJE6No3c1E0MWySAy5Bkxx9h3cHhDwnFZVvkEYQlxr0q
2SnDo+6iJCPy+lApca0bdMWb1m+LqkPtRvtp3nGjuumHSqA2OOwQxD1lGiRpW0v5IoJtsKZpm0hr
Q6OGU1A1wZA79TI33mPd9kVeA93Wi9GvjCTUTXGJzVJ6YOLg5viJdBum3SgJZNUXQ4pzD20prvAG
0KKF6TPvX8a5NCMRitnm2IaaLqItQQW0HpkXxyXxVfk46uZVpuS5ThMcp8b0cmrGAephodHYh6R8
Jk2l71rBbu0K4PVgP43qkA+4nlIGgoDi13bAz4MeAJLyoDbFQZaNT6j0TI7QznK/6BRFHTY8sqTc
xHwMrPJry0tEqNAgncB9xU2boDOlK+9z56kUyBrdIeQ6SBHKmJpNYcUHZULOUCXZPrfDplI/hWPi
VUCdc4gwU/hLXqlUQW+zO2ZqHsEqpg2mGeXBNEVBbzaB4RYr/MMFdPJ3syG/gIGljpRqZlW93ti8
q4bUSIbm4gygXOTUi8q1FAYJ2fv9jAffBAHLZMAV3w6BV6rvIlFjCJjLIIg/iJDf/G1MXKct/QG3
FvkS/DhnLroOSVPQyN6Opgy9A1HXnS6tybA/DPgdakHhTCcT9S1XszbgILFth9rUkJ16WKH0p8j2
zDy/JaoKUrMKcr0/Chfgtsyf0uSAbOuWGWjyK3YFNU5M9dAuFzH0SuD642T6karhF3fQRlDfjGxv
ltq9HJNtniVBR5N9UuGKqm4Qm7vCutRkJZz6IJh6M9354np1MelAqhx9sjFdHDjioh3zu/5PO5ew
SUwLMbeBixcJNwh6bwdpS0v0g2a6l7lfZBaHmb6jX6Tag4dzcPdrsekHFyAYTZBvt/EdocG7DMEr
y5gGBH3uRdoqRN32OHU0dOc7yUADhSF3Mc5im8ETqT/HYE1o9NLPZBqohgJ09UCmQcn4HgJ5566C
M60uNyIz9vlUek6MRCblx5I6WziEI/9CQRjZdFzzoy34to5XjhfMLrA2b/cj+IKWidgNVhjgJy4e
rkxokU6LygUVAHteA52q9Yzk5xAVQWLts7zZJaTwde3BROnKcpKT2eQbC4XKenhwrdgrxcmWqOFP
EZhCPGjJsO+r5M5WG4bkrh2/mb0VENsNpsQEfyQH76eYvNZJUQ8X4Ti2KLH+VsmZSd3nQvOqRHy1
WnpmwvmVxfmul/C2ibZOsiuG/qZE/3k25p5tH6S0r8J+kjzfNcUlq5ogot3WShxk1M1Oj35FSBGZ
uibTC+muI4glVfKk27FPI/vkdjcjGoIb7vio7vqdYPu0pOHosNvGzXZapcD8QAEzqrIE/54FC11H
oUiu31msvTaC3XVFf2O78Khm9qlpj4PeeD2KMdFP6F/faH0VDk59TFBnVemGA82YIts3subGHZAR
JDc0McOk5Lh8b+mAwjmrt1P0pRwTXyXSy3Xjrmq3eWI9i1QculbcAEwIUnH3eaJnzXfb8usz3XVQ
8yAgG+qL28jMprYmRh5freFcynxrdGloT0dVv5BWbZKpOen9+ARyl9/EDIJgx2TEVYFvUOuBztQJ
D+zeKCBbrsPQmTY7ltkIQgfUVOGrkkl/zAvfzJ+5Sr2SIxJFkFugSA5eRqKaPetvavAcivzChxhk
rl03TugHTR6tggS98yON00OHdorSTvaUFEdeEZClmm9CY7diXNPC+CPl9GYxDFB3cexQAjJcILuL
rNdWfSkqK82uk3lXFne6A+NGKyGPZYGNFD0YxSkCKaadvmvg5ZSqPxjttKu0m2gWudGOcX7Pm4d0
hJXtdDu0jyynoZZopzqpPCkRjp+1MT92gEmy77HzTUyPzD1a7Jw0qIFE5GZyC5CnkDfQH6y7rePI
oyBGMcRBQ3U1WBoICf5HnE2osWdrKi8zjvl2J+BdAaUZFGYb0Z21ZJ1iH9CcQMXrKtzHoaTCE73c
lErbM9LgKpjgpWg5Xwe3CMboGaIhoYtzmtmhitTPMXV/VkUbpr21T4YJIlnmiZPvMfKNAaRgAp6h
GWW+BCOuKL9VbRrqDfDC0mPKDqf6h+rPpv07IT9j58CQB+pNH0R9h0xx8vrprtEQX/XiVy2Lfemq
m6JiwRiPLwrEKSOzrgjrc89yBuCL+U7m1tfPD8lSjsYAYosyB9bENh2AnctD4sQgzKWFXl2tba9B
5xAZtF+OPnMD1Oh+m0Ea0hswDVPfmlZez2Wp7N3Qi+fTQTLPVDdV1w4ahHqISAsSCtY9FME2Mcxu
Vib67i3AROHBRRHfEx1Q7uItKPTOFFPvVNep9ZJvAygExcvsBQf4eEKfmLZfrd//YT4szhwSFmpb
FvImC626b5/utHYzTTOs8qplSe+bdnY7AZuVKHpOGiRWJxqo9AAsFjgykmjgAXJ8yik8EsKK2s+c
ANgG56SPI0Ayt0Zz1FUWToh5kWAEGTsZUO4wk3ryK6f9xsvcPdAxK7w+ba6uCwM3Pn1psauGAoNx
XduD+Xcn8l0n27Aw0I0/dVs96T1nLA/5iO7ECHrqapel1VlTGGSowlrDmdTuB9D0TMm8rnXOaf4V
CBpycKiidi0ImXpodPs4v050R8s7g5yIta3yw8xerWr9Pp2uev0Cl02PEOcOwP3eGsyvVdbv2op5
vYDdpgmEoL41anl1m/jSC3FuImS3Y7FLC4pjs9fN6kGl5qZFQcLruRNo3RQaPVom8rvKIPD0AqOH
OkFHEOIR4cKU3jgmPd/wcZuAKNnkEA5MW+RxB1s+1nLy1fC7rx8K1u8KFyVi7RdDlb/L9f0ov8a1
PCBo97nV1Z6cWKDrgzfhknfFuOlHeJSL0DJEmIOcTDondKwfKBTg/XrEmzH1cDE0LQ+Qx8ZOBy8C
JOHK+MSQzZSDiy59qh90BUgs+jpwtjPmgMkEOa0drI1jNWDmXaPKvFd58s2J23Nqoo+0cA51pW1o
1vmlC9snBA4o4pfVSU8K5Co5OdcibF1VecLBTYquy9GCxALECi0Lz5T4otVxoNr2YE8gfYkqUJAp
qS3QZezqZVLdIUM72spxe5dIg0pLUNkjoMZ/cNyczDRa8Pvrqw6zbPZlbqub5V8kDFzWYtZ37/w8
lGu7yKHwyKFc+faYdU3ORJlONa6wGm7nHXQ6tG29bdfCybmbZvGMvB1ogdtqhho1pKr11cXeqtD9
0Y8/4ga8oPyhqZ+HQXrgPQbaAAa6vCtS/aYY432HuJlqxB9pu0ctdFMhOmyMOwVtobweQAyPvNSM
vArKmSTtwEa2tmYLS0ZgS4yeWr31B975+bTLnckfaqhYdAk6tKKd5CUY3o+tXvijg51aRQDZ7uAu
d6O1UADAqQJw63Obegn9MmcoUf88n7lO+6ZqGEwCtU35TU4PdtdeSzCEE/lj6ABUJLiQiiNDJFSw
6mCilFH0ORAXbC/QJtsOqT9HnizJbS7mbI15mvVsQlwLDFpHPKpe+sPY7RF3w3WJgTeJssgIgUeG
BLzeq8jct+IyDnUYiU0JFmRNok2nq3CCYIa0rojJ8uw5jk98oueqNfzMuNrymynasyV3nIunRJzN
ZLpq0Z1V9R6TOLrz389hXTnDEg31B5CGUgPMTxOWOrIMjep3T76LAexMonkxAFZH/CCahKTeWUp6
dKwaWOR3iue9oi9jXW3G2Hos2+7QZyQwuPTqZMBfISDPo8M4QfJVgSkYcx2e7MNxzM0rgTqBBjyW
xL9dmh9iJBYZHB/t0fGouLHYS9oUgMrHraF9saDgZ8AMddp27U7CUhuye1UOX8Kx8D8/h2tnYxED
t5aGVTWwZWf153abbf9q2Kyxlz4II9DwjusXtn84iu+MLksKO+DUyNSV3Jf7HGTrMA7NvQqAiO2z
veFDYyrMt2t+dB/NDsnxDNRBG/EdWtc2gOqAMtfXHAo9xs4NmxDcuO3a7P4o2r55yE3QMlyUihAo
UTicLWKHgY2R6nSju+YxYiTny5BFaOsoRqSF1pz+tHo4qOQ2idrSI3JC922We22DXg93au4Mm+7d
aLpJmQR/7ZQ093H0Ew5GAEHui+lH3Bc7x31pclRKgVhZ8ZMaf2T1Qw2kqi6AY5WgVBrWtu3vTfOa
xPLRkhfR0ge3uXOir0r9mHoGF4g13733sC9mTUBjMlG6p6BnLPbOUKcA9ye9Q3w2nOJ74Nc+PTBw
EPU9yLKBdjebkvxxfF9tSlsSm9Ag/XbsRWwoC612+ghj42wH5JI+xLvxHId2AUG2ztfO03bW18p3
+aHdNZvquM6t+mD6lklsB0kDA+Ed9nFvn5VqqHnKK5TuVcHxsDYhiyguNBQUMnsbpcOVjkkgJrCY
XX2HuhhyxnSj4u7U6zJIe7rLK3erRUB6S+WB8Lf2wr5LaoBsEBjbEYuiU8j8ow3xCn2KDZFPUUT6
awJmvTG1pwx62kzukojf6xQ4sY7ih6FfGpremg0kGNwk/Pxy+eArIW9AYRj8HXSNsj/4y6ufkDuc
dfYw9lcpch8uWH6cAkyI9pFk1LMlKnv7tumvRtEiNRy+xPwxwdXaul1o5sXGzUFdzy3uJZIExRSF
BTjsuslvTbdcWaz3sJZpMRxh6qB8AGewPyXZV7+Ujwzuf9QerlMxniLL8np5ckvcT7H0rOJnBSWg
WiMXmVCv4eRAzds+2VZgWdFzi6qc5C3Cw/5YwIkETcq6dVT4vu2XmED5UIfVqfFjpAYwBDTjtWN2
GIC/DEW1/3y9l+Q0nIq3s1jwoGNUp4hl0OGa7qvdsEHjVAmxycJHn9Ks0moFk29tYCd//i8xv//P
m/qfFPfa/5k39Z+m6fJ/3P0S7fc8+fGaMTX/u/9pn3b+RSBwglzaQcI3c53+w5rSmPmv//p/nRnl
/zdnynD/Bd84kHEpLlk0+8856X84U+xfFtOpgeZpAygsnoh/wpnCEK8CV9vGH4BSEQF1HXgoBpv/
+avdj84UOjVZYofRuBudaENwo7nxGk3/bTnj36PgLrCxTRHy64vdaSS20BWLwMtPC3S/4C2sCrAM
Xq3+9e+j+7oX4MOpuADFAejCdNNaxOCV1mjDaLhWCFK+h1D7kPRt4Objz38+DHGBHAPDZ8gt5sv3
1YqVuSp62rN5LhZ6WiCGkHdBw9Zkyd4uGfA40wB1FTQMMOuAty9bCyI31UYUgdFYGUcg6uoO4tm6
mpJ7Miqe+loq3E2lT8nX2IQifVgbLdAYIWNUTkiPtjYG5hUMtOiEZKFVox5+vgrzE/cq7vnz86D8
PIOGuvW+epRZqm4bKxNhVQi0NxKg/d1THotQTgJeoMMQ/D+Nt1TXJG0FiqHEeMTdReisiQ8d0iRn
PNr8H8JBf6cGGNSeERqc1sXrLtsqoYnAUKCwlYge1baGamgbmBs08fjmbo0YvghV/z0etqw+/8de
fukuNhKlSyHCAS5y5WZWDOc79IKuJKlvj8ffDYXtxAwgvUD0lihXxBIgTjkIMI0Ydkgn7hhJtxFf
67B/vzFM9PpYCD2oDuRwWZRKu2bkItZlWLFsl0MlQRtACXOrfclHn9ftyj5cphdYvbfjLY7jqBEG
UzCMh05wshEbdY5v4eLbeX+E09zeh4zXAKG7NXGE98s5ewZTXNEmfCbwPxfXAFriVYKm+jDttOZo
dWX71RYpjD0JKX99vveXjzvmiEoVEGqEUQAycO28HUuqBP57cG4PFZyt0PiWeZpXnywo+Dc7A2Io
U6iu+S49xKsuv0u+9zw0viWzUIdGeoMC4Nuh3aEAEVQnKrS27Bl9Ljv07G9TmDNrwWoh4t2VYlEd
dx0IwvNjueyPgPn1RPO+bcJKLwOwXF9ynqzcqvM78/bWejvEYrNQXpO0N7ombCy93Biduu8IukJh
TvRU8ujJAPMuZE224jywLDbOiziLnZgWtDQYw0X1dhFR4m4AlOZt2G34lZzEBe1CgfwxWwapElCB
t7Y53ylAziOisoXL2QWpmiylBBVLNSc32xafjWwQ0047J0jOoJhu0bu7oYBZEBZCUN4DvfCSVicL
soYrz/GfJHCx2LD6Rt8SyEGEgYr0dtapRlKuTeDo9n5065wrWNyBIjaG7gYFQPBov7ohe2F+ccqu
Nfw59aBG81S7K8/Ryh3xwVF980MWX73VirhnOn6I6gA+cO7lLfz27LWa//sXG+fk1XwXYCO8TMrJ
nOcr6/xaVI7tdZmxKmi3oDzNewmjIDpA1o01XRLPRYnTwwmAemag6k8Cc9xWv5Jtts8eABeiBdXr
77NNf1wLSD5cRJTIwN/Q8XzM4e3rsCezenCW0NUe6gTENHrHDbRNrRyUj+ZmI2MEIxMhj75U1sk4
bblW9m2I9xdIdLIB9AdACRyPeCWc+ODZQKyLeByiM4jh3vGJHTLYnGXgLaEcEr3Ed3ooD/IRhuJY
QmgHHQwfPUSZ18PG9fPL/KN1fDXwsv0NUGSsGB9QaCHnVEQ7xs/cyVZkbpYFtD+7ZG5MAEEEdW5c
BW+/VhuNVS5H3uHsDQEKL9+jvetX+1naMh+8fx5aoKPNdhmd68izhtfb0chsKsmHrIMOzRgQ8CFF
gUaHVXeBj7bH62EW5xglbCEGG8P0fvVkoeGLnP5aVw7+8AQb41lxqd/9wxrC36V0kLigu2X2Dl9s
fFEIAQCwghNZj14M4BDcBZFD7uP+JgKtZcqgUmptP98k5kd3CboxQa6fn/x3L745TKzS5u2ZnqaN
652VP0EmYp9ucGemvuuDQgKVPb/xxyP36K65gdzMFsTQ6NvnP+TPdlxe4q9/yCJzc0dAbVox/5B9
soN/BfQziz3KQzu2XxnpfRhsgdqPzQM0FQWbpZo0z1gdK2G1IVB05ZHOE9cCjqjRtT7SE1iSHYBF
Z5cYnvldu7Y7e+VG+GhzvR5+sbmUoqjTKxuZVHZi1egT96FGH09ndyu4+0fRwJuJLs5mnEk0bhZ0
fhfhDgB8BoLgsMnI9j3IQuij47/WtvA7o+r50Xg9uXm7vcpZY2i00bTCkPzUzLrrODdodXHD3CMH
vpss7/+iz/fDLfzqey7OTVJnGhcRFjSD4E3gokld+RmaTlHuA71j9IaX9RDyo8v19Tznj/xqnrKt
IztyMCa8dbd6urU7uC+t2Qx8NDEHmAZIZTZBw9kimov7OmGTzrBTGj20HJBe6doWWRticeraXqR1
nTiIWMJyPxMSzF8daqR3lqf27cWtNkBpVls75323POqv57UI9U2ND0xrsElw1Of38DZ5cUN7O7dj
62gC8VarpisDLgXrKelU1zAs5MxfNE4dtK72E+Yo9/oDLtVdvOohOx/iT6a4vGNI1rl5q2Fd073z
W/+W7cab+UajJ/nsXIg/3BzafY0jWG7VF9Rig7U1nrfGZ+MvLplB1kyzNcxY7xMQAdGu7DjQlblj
k7GF+JX3+ZX60Wl49UGdxUVTIUVXBcMHNaDYpds+0U5iVaF/bZDF1WJbvXRNVLBDYpzQvOHX0KRi
/e3nM/kwnnk9lcVl0rQjmSTFwkUvZX3uHuaKnrEdoGl1Z3rV/drW/PD8QcAPvdbAR99VLwyoucnU
xj4REUirqM6iD2fljH+4bq+GWKybiyZHU9VuG5rlzQQqaH1ricPKqq2NsVi1vDNajahozju1Hxrq
GPDey4M41CD8DWj0d+f69XZtj3+UezLn1cwWl7CT26kmNYxqbsGGBNdgb4YQYkID02w/8KsGZKFB
017eq4f+Z32XbVaLsh+dslc/YHFBoxOiIqPA19MnyAQRPnht58Qr329tiyyu6NwBFYBOGCRx0f0J
Yo0lV4LAtREW9zHpK4k+X6wjlT91V/oGiL2fb5CVEf70Q756LiFvzDS4IuJU6RDbsxsfnWP/jRGQ
yrkzjA2obJEZRGIyIPeHBhSZAYQzjmSq/juX3KsRFlcqGdwxYQwjCPsOmPTcA+ChXerzaXwYQIFq
D/QUgMp7unhlxrbRkLjDg9yHfDawBGgTolYYQEsw5KF7XZOY+fCpeDXiYn91PDKMac7gbKhT0vg+
4qfEvGTdvsrT8PPZrQ213Gj4cLRNky7MwRkaz1B8PSclqPyp9Lti7Q3+MPN+tZR0Vl1/temiOC00
KAt2YZsd8ivHhcQDdtOMQdX746UNxqAIwNOR0Mz7ZxWiGQJHm/L/XtMlItWTruEDxVeM4jMH/lPm
h3LQVzbkR/E9km4GyStsFLRoLPa8Bss4PPE2RjlH234bH6ygDic/8hqgXOi63H3+9T6CaN+MtzgB
E5rkp4hjvPFgAACvttOWHExPh4fqWiLxB11aBDBvxlqEFC5XI0kajIV+wwxqQUYgfFg37IzNjA1b
wZykoey8BRkcSCO5RUoTysRLbwxgnWkY3axSaT/I2978ovmOe7WdIMNkTGAgdCHse2AiXANgLOcn
LmyYB/YjNIux8upeu/LHz9f9g8cVaappgtwEzXukAm8HLs2W6EWbNGGrQX3X7U/OCPXEFDS5z8f5
aD+9GWgxwwrrXYiWN1hzZ1vcuTAQRrrIQvMeklfJcwrpx7U9vDa3+Z+/XtQqLWwxYMgOnbiGe8vQ
navsNWxhXqHFZnozsUWgADWdTIJ+glE25V5cSYCs9GyCFNbvp8dx1VDxg5vHhh0KvHKRuaGsri8O
Sos+hCmG3fS8kLdzsyK4aGBIHNyQegq6OfMJTTaxWokU3h9QcHDApEeZhKCs8c6KBep0htYUdR86
ozlo0OE1FffTppNh3lRk70SgDfNckRe7sp2zTWWDpjVNVr4ialq5Ld59WfwWR8evwd2EFHZ5BU61
4fZV2UOBNIP7aPZDpOBNFw+fb9n5bXrzYReDLBbaNesmKcq2D1OTf9Mn99Sp4ThFyOckqX+5puyg
XbE2s3evGA4hdSyE664NiYhlP2PXOJSTqgMmPoHd1HOK3nR1MmN55HZygZfv2md9Fz0BXcUyGuiE
dWdL6cUhKQpr1MaBz9tplk3LQnXuvmA/+XObQn1OLnIN1f3g470ZcXFgeBvp3Jz+jDi7wStv+jIn
zQGotwEovvfQYFnHBVAcfv85IQuBGZpgUc91h7e3QUvq0hgbdKhrIMNBRIVz9JxMHQoQUck6ta86
yA1HanLjYJRm24M1r81khcjZdJOuf4marvNrXGIleK8cyrGdbovmduzq7Jw2Mdk5qodETw8bufE4
pDxRgRy6cVN0RrzhTSMwUUfww1Bk/QVJ00hhSwVj3UCManrhRVnsGqaxZ6ZZ42PJe5Dexg4O716c
5jTINEPWXoxu6N0UTdRv5RRdW8jweJxLuXMlKJW2BENY0Vo88DJREL5WPNmPblb4htOjQQEEsewA
YktjbzNboNWOJN13no6i8u0WXduqYm3s4X5xflIYS0U+FKzb57xtROLpFfRQiF3S3zlFVxPUO4vx
CK4ZHoyyjkEIbzq7Cvsi1+EZojiH9WFpaNwznKQ996PTXZt0LDYQwnWh/evE8e+BxOirr0lZXIfI
qX/DDQjOTSaH7leBpouO94jcIrssk40Y4qK5jHWZGb5yG+M4GBBXrYwGEsVxqtBgpSndU2Mm90pI
bSPIoD86WtdAaMweyUNhRLa9w7XZxxttqmGO1UDSFP0a05XxDNLLGhoWtxqR1YYxUcHeGBIZyrPZ
VKCt0+pTaDwjCsgp+irM4WLlikIbWcV2AI90lAHRfPudNm7nV9AB0Vnz0FANDYLiGqcmKcAFtPNT
XKbpNzNOKxJSjXNsFBmbYEgn2daMzHGHLmx646JYvIutOL9pe63/OTlT9WQ2E71pEoF7hxS29tgp
BX16WCMLULrRuP6tzmu98Sc70Wlog5FkeY3B+Q+WW+SrinOHBtRJUFjo2ww3ii6s9Ig2x+qpNhNQ
ANGtItD9keCLCQ0EdajT2vBK0zsoxNRNxAOiRltuihrNOD1RGrys4SqBTyctwQ2IwfY5g7qGJU91
lhd3IML3J1WDw+PlMR3RKMIJWmJ0pb7FelZciNRhgMKyIVCjW+CvR230pXC1Dk3sHSRB8mRAA2JE
2AniuP+LvfNYrhxJ0vWrtM0eZdBiORBHUqsUG1gykwmtNZ7+fjjsnssE2TxTM9tZdFlXVpIBBCI8
PNx/oXn01/vf6GCMGLVMxc6XWtrAZSfMLz69/s4WY6GW3QmxkOepU1FirpDguNNAdtS2DK/xO67r
5bM2SyIsFMk3joUiYA/XlOU2HoL0S1EG1S4NUu2LqKV5bzdK+lLBIuvgqVTcjqpqQvd7LoUXP62s
33kAmwWUvWaX1djctVmMikVf0c7QovBipkPnTG1uIGUtK5U7tQ2H4KRr+T5vtGrXmlG/zeD8bLqo
wMSgKEfJnqZSclHMkn9kI/2BrFDEK7E389Bhd0v7opCMFzET4N9mlgrkzKyVlCM4H/eBNc1XPafj
BemAfEAcBeIf+UKdeFIWUlvqzPoyIxh+DYWksqUGaQMkh1EogTFwXQqFDGfLEsOtEYj1bkyV7qbO
ImFXW2HhGb2UOni5Jy++IaYHuvQKrM1qQCC7FavjLCIXAcNUOnRGo8Otirk8u50AscnrtSmQPJUK
5e8mrP0XvZN8002ntsNyqJekh3rKEGMf2im9adIh3CnlPPKH9Uxktczmaa4F6djPLZzqoAygacs+
8Q2vAAOvoj72JW/QR5RIunxC1yrXjNqRxLpD9j0o5nbv1+ZLKoaa74qjMrROPBr9nV8L+Z2Vk6ig
vyA+x0M/If5cFuHGH3QJRHvVtE6WGFgR6IvwTtSgCNHLSr5IqhtXheCn3mSZ8FdmBFh6TfYDCGYS
wFqonvg4pVep0s+/rabHeDYzVcEZ5Xj8bhVljLa+CG24q6h9myW6s3Io2GXP6WOKEg4EZiMlsM3l
6ofZKyF0XEtYkjphar3cbJvAq9UJZTa/T02vleBfGooUfDE1QbuUZEk4yIRqVw+y0g0JfF4r4NYD
pG+SHqyux7Bgod7/EkxpvitqqfgRlNAYFnRKlR5ZF5HFKLWMgjRMSXuo5XbXjAv3I4q7AssKU36K
LAtl9h4YxH5CA8TRjEj8MURzfz+ohX8YhwHVAq2fZK9TGmwvwFM5QiebSPKbcMLjQra7NBtvc3MQ
LnILPXk/qC13Ko0BBjrbujeAVWv64N9ZYtTts6rRersQkV4S69ZDUMepe9NVEU3PEEfW3anJf2jV
uAX1wkmkLOIihiUd2URUTiJBd0K5Sa6CqZ3dOFdl6N9l8C3K9Xhb9y36SfQlN03XMEFz10Jqksbo
O1w5CiFhChy+7ZHNF1SUmfp4Hl6Camq3/hzBIYNFNECQnbGrCEEmurRa23Ab45idOEuQweZE0m5L
v0P2GjjsYW7k5lAMUbltqo6QiLSfwsXS8OHBCnhC5U0cuWlZD/vUitTFS0KEct4HD6qRhwe95iiq
Rym6SQRE7kQi7Vaycv0ygKty3S8nMhHB9CStnHbg4cLDZKn6phjadl9WvnoYhfSYR6ALpwJRq0J7
pOvUeaNQN0+xPGW2Vnb1bWDGgg0UlH4JiBIk/0XHKttfWhzBj6+0Q5yXToS0tjMN5k7Q0n1eSRNP
FCAGMNH467u7cVZ3ffFLCltsuDuAaoXa9xtDQaXPSKPiEpSigTSCbjk0v9EYDTXjRqg6xdMECeeT
iolDSld36wzzoTiQ4k3QwUnXxzDeaKWV2YrpBzCKBsXKHLOpDCTSWyNaVoaE3WIwj26UGvPPzpeR
bhKkNikR0dGFfRGNjeMXY/urK/L8LjVC1dPNGCJ4iD7EJtK7CwGrAFezxup3MabGZeGLY+V0xqTf
wbalF522ScBbWYmBWJQZcTkPsJSpMlH8CRC//mGmZSR6AfWSrZjUKIlOjfQYcLjtJ33uqO5HRvwY
y0KBcmAlZU9+0QSmI+uB4YCyGbcRLs5HJOa1QfSfBYTA97OkN27dgtQWhtZyNRHrFLEihESR2H+p
ZI1EIA2KYxH7GrrooZLdm7GRfQtbs6ZNafl0nSZN71Dvz9SrokWpoS175Varx7jcpJMa3FhZRtjV
2/rOkPqFRTGM5m1QtjWSGOhHoVRYCEWAKWKkFptQy6vO1tIMQE5c5j8/v2V9cBvQFjCQqYssg3cQ
ljoa+gLjmNHruCpG8lEzSihCZxBza64L6D/QW5CiF31OsD9rTI7YVmUV+tPgwXvAOl5xBjbfw8xd
HS0wR7V+cLqhuW0DTtzLxyhx5m+fv+YH16w/HmBV/rDGjh7hOA/e6B9S6B/leGaAdxWk1Ruurjct
0dpQsXnwRk78rZ7lv+QUDST4IpGDfvGZC/j7VtZquNUlrowH2chMJrSB7V8jJMxudKFxYrYOnuN8
T/x9/Wg14HJxflPMKSpf8VuBAcfN6OaKbT2H15bTerOHbU7+/bzYz9lXXOoDb0Yk0WrCwmBEhHt/
yt68W5SuwzuF+mfunMM6flBs4BIOb2fxkXvP3ynTsdCiXBqQzkTfTlF62Q3w8AlVKNU1FhNzPXo5
Ti/nynJLVXxV5Phj3NVLhuRwU1Qy7izZoLnu8FzZQuWutgvCAYWE2UFDZUSPvtgIe+XbOU/5E4nr
s/FXVXutKJXSXN5b3KrbpRwgP8qqrTynHKggsLzOxSjEaS+LzY/X8jNKBm68Db8LD4iP/W3wLosM
OeAFt4cUl6atFlktK61VBjxN3su/2uxXp0aPn8eBD8LdHyOs5rvMSf0B0PO+WNyEwQ3XT/DkZ8Ld
e+DV6T1QOFIXAWHrNOtvlm5pxbWKwCrvcdGCsM4O0g45lMAzb8Rv6LgVOCUrV5D8EEwPb5Wb6Yu2
V1Q3vOzOVZeUd8sLyQ/czKhlaQAuT3H5zYOkVZAFIWwXqvr1Xn9ZmrbRPr/qwMmKduQiQfT59Mrv
99EfA66bgYB1/UIYGTDcxw/DATcjl4btPbobcB/gjtnoBXyPeIyfFbPwDWCNl22E3osvFVvdmudY
GO+LTjwOH0BH8XxhM66W92xW2ojzgXQChyzHTXbJcWPLm9wLYHV+/vIfRCw6Npyi1PEX1scawRgH
tZSnyiDR37Ms/LLQV6cr5fj3/k/tMdqc2y0fjYeWICQuqDPGe6nqNNUSJCEtyTOu0wfFRV7DrY/i
fvF6z7+f83p/v3OIjaIMBVsGvviuCdvL6ZxYaEF4pWChq+U1c+tZ/Vn7+o+GobBMERbajIZs+59R
HzmNCdfxTGHr+Nt5bzxnL1Jgy3uF3SJ5xXVOSeNFvjvz5ZZu2p9hEG1jRMdP3qPGO3eMSgtow/sV
rC9ARLIDJX9X77Stvmkvz3XaPnhBJG+YSRkE9kKY+/MFqV9q9Cw61YvK6iG1Ck8Z/QtQImdQ0O/7
FAr1ZLqVukQsNZDM+3Mc1U8ngTRT9cRb61o/jA/aLjqYe+tHdtFddA/jZeQGm3Np1lp6mESPUXFr
INgocALXbcs21qRe9wPVq10QQxvJhUCKiqdFQbv3UBJ1kEPCTvVcA+99egf1FrICiE+drbe2NohH
IfeFIVM96ktHo2i+R+U5StL7BI8h6AwQT41FM2/VkB0llZtgFTGf2Dj2/Y0VsyCrq0o/g7d5H0GX
caDnsxppDLyjBOEOmQ5pq6Kie9U3l0IcHHXji4m2WKDtClE5s07eL0foRzoobwTvIXqsM/Nanodu
ziEi6rmFjMa3dAJ0rWfe5xvsFPf/3GCcMqRWMmxu3m8dGgNMQy0Vq0C6dDOGjV+zH1TdtsFtb8Pd
2AtbcSNgnHZQHP+YXafbcy3nDz7e4noBq4FSKEfyKrEohbQD4aGo1IInu0SFQx0sLynwLynOyRp8
sBQZCoIORDwsCdYUBzS18BrtR9Wjq3trBvUjxZ3d57P54dvQhCQaL5Lp66VYaDH4uFxWkc7H9aWl
VpQ0DjW9bSnsTyP9Hyv7Pyz2779nZW/rl/zHL1rRaDxRrlu8r5cf+BcVW/oLoyoYJvTscSXDXeq/
qNiYXPNZFMtczq9FsIT99i82tvwXsr+o45lwRejhakTkf7Gxpb8Q+sQLhUC9iA1x0v8NB4s10++0
zThBSXxOacEaoDooYyAkQolUk4TPm4GrXRt7UpU4dU4dqAhRmh6QyqFRgbFbECCWi6JErsPqgAcY
Gt/9bnJ0+S6q9M2bSbx53e//nlwN/5j9//bBlnTtTTqqy4OWVS0PZuhPA2qUU7tL2uFc0rtK+v45
Cmh0+gxQb9dsQ79ufD/DchI3N/MguUi00mG5e5VumeOzcJY1u2E9nrbCImWSJBuCWcVuV5FSd9le
RFJPqY29WIq0ZrRtmalOA/YTce/7zyd0DSl7HRtKJ5cl2vDv3EryDF2v1mRGRwkUDWqoIZYcU4hX
Uz7fNXFwKGDQ1FblSUG76xAQpUNwmE1E1Tr/8fNnWRKKNyH+9VGoImkEWYjz68vbXHeoIQlMe2d8
zZXnzt/hyOP27dWY1pDYBkcL/iZG892Qq9tcQ41Yz4Umdqdpr2KcNJylca9C7bsRVllUlYeBlU9t
jDZNB22WqvZOu+geBW/BvmY9eKTi+r9RbdGWbOLdZAIyYQNTNuN8/nOnTCLy7Zm5jOsXx7GnMyYp
u2luv+VaikkH3XuUiVxdKff6LLtZqHuDeehi8VL1O3uUQmw+2OK0vxvtVh/7o1QdpqlNbLE2rlBU
dZJU+dYOisvdiJZZ68iJZAs4ehfBeBOGxSZXjY0gfI/Cyi178Tj0Hd2a2Nb1aCc0/Fld38X16HYy
fgfYbluU1ELV307q/Vg0d5ES3k35DlGijVXFpDFwRw1uu4O/R9TTNvMZo9HweS7zK2HELA2phayr
960s47oze/Se7CyO7o0hu7QwBE8AJAiW9pCF3aZptU0UqVjmBZsk8DdyJBzRIEdQnLKJivpzKeND
nBjP5czFs68dveYeEff3TU7BKgwOeVtvZAvycRdottVe+3O4EUJkQdGr6zR0MSuk1+C1zDkiSoNy
lRQ0mxEF39DKPIq15EqWsK2k/EEKzSsIqzsxxHxB1S6MvL+uxMtcV9wiWcQ7NScVfadP1V2ICQyq
HndqndEipbNniYvae7xXqycTMTYtKzaDMW6Jx3ywGzVM3bIt+N70D/DJDcxmJ45PMOLtQlav2t66
FCptsaC9zKR+05aDk+iZC/WZSnpU2GrSb5sp2MX0URMr2fqtDEwhO+bSwT8nyrHW6HndIUvuuMj3
07hepVZqMORC1BD9ZqKQENC71pGtzeXrpoiOZp3bUwGyRKwvO2FAQJtC3nRywJ7uBSly8sR3hcja
GcIhAvxgGM0vvEu8AUnQZHz5PECtr0SnR10ipcw1nVvR+m5pCiNgnpYIpdn48vzOwY02W4zJBbtC
2QbJ2I3ymN1LfxMw+m7YJca8OfW0eWrNYmJYqRa8gr2goUo5xudy7PXd6904qy+B6Uw6iqgFu/Jt
+CB65lN1pTsFQJld5WqHoXO6i/FRR1LbPUd7W9f3T0Oj0rBoiCM3oq1nNsSusK1T+k3qtkVwL/K4
cG7Y1TrMo0WK1FG4wXjRhfkTBWczOLbbc8y/j04fRKpAxsk6DYY1kDJJ5CEEpxBj4d1jQv9NBZsC
PAyYSOTmTevWIR4SxZm72hKF11H67aCrrkLk+2OL5yWJVoKyx5AdylHcR5Lifr5wV1fC0+wCSYMz
TeWAJspS5XuzgIwKtk+G7YcrJvdzo7jKMF7M834Of41IwOF9d/35eKsrzLvxVq9FQjEk7Yhwc4an
eiJvmlC1Px/hw7WqokezQN/gaq6jhpDknSYIauRq1/hR3cf7Egfa8l4zbONx+ikjKLuj94cjrPHw
+cgnnNn6myGkgGYR9kSmdmp0vJlMkEUTADQlcnEfPKDg6GByYdrmk7IJnSJwokcBZiwuZU5zrW8W
MYEMSPAzmOvHc/W7j1YPCFKuCtwGFGT//vysFdKymNHrkTsZTtGC9ZvCXR6YZ6G/H+UwVNTpbcgG
okZr+kSfi+YA/I64sA1v2BaVQzl2n21bG4TDE55CvGRFNXz7+Uwvj7+eaOqg1AoNKl3v6E9x28W9
MeRE20TYqeptkI2ObmFEMUQY5ET/k6xfQ66OmcRkBZ/AP2dz9oeMLnESu0EIjqKPdlZwoVqAw7pj
XS32cbKdYCsgiQddz/d9Nn35/HWVj6ZZW+jyyG1xk1tHIIkV3SoGkAG/aG8tQXDaOJ3tRURZKFDL
DXskyaP9YkyldtEuGn7G1YVaZvtZbrbS8CtAD1VAWkIVcE4p/f2YX9bWl1pId+KU78XmsojDJ21O
L404tmxLixCLM/eg3myQLxvVKJ90HXvjVNsUwgOWV2fm92Rbtv6cugiCE5y6xc1ylQlzDR6MXEOp
uSO0L3ra2k4TsfgCKs+rZXfZTrLT6xpx3OCm/pHhlY4ex8/4Vj9Xq/0oOlHUNOgpk169k93vR8Bt
wkR0IutBAdeu95nXH+lF1nZ4tVT2z8v0fHi+vR1zdYSb1VwURsYWqrwMbW/Bxi/waD3nmByjmhFh
3No+0Xi9iz0zABvhfr60Pn5jA0yyTFfsXY1OG6PaSAqDQIE9PBYKBjioz0f4wJub7ggcxX8NsTzC
m6iYghFowXBwf91aPzMC4GgHXrStvqpfJ1d74h6Lu/G3c13XD6/OcOxEWlSQu96hD3JrKJNRZF67
TnXVuAd3UbiDYuKcs/eNBEAnmrZh5bRNtz/zxsuh+W49//+hT4/25o3FMMmTJGO7znK57a3cGZea
fP89m0MnwNkLAw7B0m383oJR8NDxfOiCv0n/Ox20FK0RfsUQlQvAKmZJwQwaLmJPqZgH4WDmWNF0
7st+uHjejLFauhYXfklKmGLtGjvCi8YpHIFqvHHbXFAZ+G+YRn8U99++1PLf30wsvB5U75KUpEiA
bWJUdpRncCdDIF/pJs7P9FrXypvv5nBVA4CjD8NN4v1MiFIFAZ7s3ncU1AKQKMjt5HaxdTcOs6Nc
Uf3w0F6D6ss/NznV5nEbI/A67c41y85N+ipY5lkp6NnMQ6kR+uxTbgOcO7N+P8oe3kzzuupkqHqX
p0tIat15Y2LLXRz8/XKkT259tdiBn4dknAzp13tmOcuX/ImG47rE0+hhp2YVUQJFnU26F59AyT4m
SDF3tOq054z/z/McEyd6AM3jiEfcJl1xNz5a++o6PlBx/J9UgOiVAN0g9afevkqNg7QVaqzTIrdt
gHBPtlSes5H46GLxdoRVZAx68MY+zolExggVv3YH6m8j785lSx9W8tDtw9VKgl74jlOjmbi4ZQXj
iIfmKrrDt6rfL6ad8y1Y6uwXfZH7c63ID6M+nQokfoFciOLanKOLxgrJHRxXA6O340qyCwNcs0bW
QaNu7NxC0rzSeFFafZMXw6Yr6l3eKRdCOzuGmX07s6I/2jTofOERgpoSha9V4AAphz9QtySMdiqf
GHgxToB2flzM2HFicPF81H59PuhrH/TdmqZKTLLN+QdKYBWuhg7pSywnXb01HItaT9rv8OqxfJju
YYdlTOT0bWln5X0I0n65Vib1EdEJHDUfe8m4zRo8ivW7ypSxDwOCi9Valj2nmeiMubqZxNFRixob
RwrPwCJLYNJjmdp6Ud+W/XzRwDkO5dbRA2S5h8wruicl+N6J0y4VqOgo+fOkB9tRRnCtFzZxX9gG
DI+oTW0RIF3fmNtEuKyxudGMJ0gj+BDndjW96JgumUghq3K3Sed0jyunq2uZk83yd5V3bcS7kbu5
Qe1N7F2AweSnFActeklxMbum0V1IaXarZaFX5xYds/FnoyXu3Fx3Woh9hoF1ExeH2vBqf3ww0DYI
zO+ZzntAz4Hut4nMltIlXFxg3RWd0jbhRzBMQ8M5Gh8mrJq6YLQ1cbDHka9q7sLF6mC2lxVnxv6V
pjzXWoDkdLDXy2dExHe53+zUEWBpfI15m5erZCil4Kg1+ui8aVvIjpjv0E6zlUQhJ+7sUKmRVSUh
0xePHHO4lMBJm05q6Qea1FQgn6ATba0c3x2lcEyMqBKElytj2mEz9yNKVKdPAjcyJM/XFC+kwK7i
Ni2KgTs0IFVbzHlUbZsXmjcs3j0Qcirpe9Z/E5tpW1bIFcgFpUTamh3mLypPHn4bC+gUE1Ydmrjt
0+9JmDpS8Bjm3aWmPZcp8v8gqkvce6rxqwZPqJtHGnwxJVodtx79IiHlHpMfSivZKA0hHgvgWmvs
fAqOWSa7afqYyzICWr/nodoCyXdjM9vVRkRLN9/C2bvXgm9mcS8J1EhUbg1xuY+gZqQh/gBd5Ei4
i9BrcHIaFyBPNgnobKnJ7gQUMK2s3UTVVSuPXqJ/NYJfVqu+6JMn9smuV4GYR7Ay0kehs+xwJvvv
cc9Wf4Dod/Wu2hkjQUw17NaIr4UJ4mnauRH2lqOuggXdYxyF8eIDV9VLKRncMNA2uoYvEFfy2djV
Y+iYxXyRKIbTDqkHfBZD7qVguOvk3M3x6USrjCJsuekGEelttm6QsEvqI2bPgIcNT2BOFdZjM/S7
PIG4LXFEjpAp6Qf7QwO6fnSaFvAyRV/9ro2Se8lMHTNA7LqTXAV3JXHy1DmCpwGQOBihBZabCDS3
lTAFExZfBt55xK6m5Pzti93CJOhgsNDx+h728v2gRB5//4uMrF/cZY9RVm5VjL70xjxG6Br63V1Q
/pzb7tIcHhR1OoTyj1SKj+ZQvFDbumqDbBekEQWtMNimwLvTyHpRoB/5suZlMn0ITZqhnM1eKYtf
0mYKbXkAet9ehjRHBl1xNGV+VKPswhTyxy7pMLxQvzSd8qCILw2RQwzuq96wF9NlBF5tObb2NaDH
EHgZNLEJxRRmDwMZM7Su4iyhNpR6i9GMUVY8q3ER1r9NJGIqMb3IKyPwKgUWPsWjXCtv1VHbTfT7
4HI4Dc66WUmHwco2Eual1iQ8SlV6ow13VSvc1mrn+MZ4LxEIpQo2RfV7aOSJzoOGQVqODVp1BUvm
foRZoUMsQbPcLbr8oZ/ML4VW45aT4ISke8DmXxBg+Ro1Ad2OatyNXeZJIz5Cebul4XKpD5U7ytlX
VRkeLBxH89Z4ak38kjLlaMnllwpDPjEe7jLulZV5UPrAg2t4GPmmVtDimPAS6LojTtlDxZaoLBd/
CkeKE68kGjYqrgJwPWCSm9ZdEkHYx7qtr3/Ho3rfC9p1kUpXXYVoSzK7OTlymB9jZfJqcbaFznTl
wLB9g40tWfu0fhnnzq1nHKaFrVbfG3GxtQL8rWUsn/sx2reidie1RIr5e8Bd3AwDWiFiftRGKvEG
LJ5qvg7iFjV3EXC3jJJJjC0ix12/WGgX3/WoglknHvuu28uBivly78oICQVYJGnx/ewXXjH5LjQ3
t4sOylQgkxHe+TgXSvGv1gy/Smblhl39VeO4nqLId5IQvHs3HBID0o14qdOl0Cd9o1UkqiE2dQtN
SBY9gxVa9tfp4LutyhKOf6R6GDgCZANjQiBPE/Sdaf6Ou70Vz4e2UrxOHHEEfKghVWYanKyBv426
Tp2o1F73ivkst6RMoriFY2HxYeUnIZ1ctfxhSd2hSXsMwad9yik/sbZlCn8SwYLH9qbQ2iwCJotC
f2BRK9eZz+JrR/5uUEUq1d5RTATOgsscssxCtjTa2tGmryoV7ahaXP2wIFVTO1JBciqqI48/zPBF
k6aLLiCbSbJHfaYtnPV2hUuszK8e6sNgbtqa/2GrhEz4TqsxvRdLF4Pfz9OcNf7mdEsCjQq2YEH7
wxb7M8spDT/qW7p3biVeN7DmSlUiGTAxr/4tVOkmQL3NzIZtNmh4AN23mj1aC8nCE/XWFchRev8u
F9KLDsfBAIOnz5/uoxujqeEAoiP+iMD90gx9c2O0rFFqY0sgxcZsuOCIU7CVqvHfap5HOHifD7ZG
Tb5OBaqnFlxkZPPfqVoKc7Tod0UITswb2ZN2WCxstC3OivD2zwGPPqxwIBD6X6OtrqdKaDSdNjBa
cDVeKLsMQYtFmgADszPv9UH2jMQKdpSgx9CTWOMKg5HewzQvJ5DU2cZwIc4vZybugxvn2xFOt8M3
nykZqCJnPRUT7V78zebdzccBZewvC5622OixY37BWPdc3XHJv1f5+R+jrhZHVSvZlKmnW8E0oXEc
XCv25Exe/zAAkq+EnbgfHeVQ2uLFfCnvpufUETafv/kHld0/HmF1RdCnIhOsk0kdDM8c4PKcfi27
zqlgPv7vRlptU8wKJUkYmWID5J/yPZweJ5lO9Zml8tFd848XWtbSmy8JQwUsXjnRULrNL8qbRVLL
uFrmEYM58NjB/dmv+NEUysAZaM2xNt/d7dI4xyxc5yu2sno5qVcVqZwhEC0XQ/cJYdKq5Obx3Yqh
wXd3fvJTLI7W8r1jDdtUCnO5euxhg/rCc9/tRREzTLN2mmokfyhcmL+O4b+u9//Dvv3H0hv599i3
Ddi3n+E/7ouuDV/q/B8/8l//+M+8/VH/bKOf/7jgX5u3uLjll73i4gzjL52AiuY1QHtpAb/9Cxan
iX+BlsMkHLuL5fBZaAP/RMWhrP/XAmGktcCPSDRv+Kl/wuIE1frLOJnv6YD3QY6a6t/Cxa1DCbLC
9PwWoBTQWpo0q1JoDYcpibid7aCEdhi5zeWXWRDF57brtCPXYulZ0iEnF7083hhdOd6UKgScbBRH
za6ySXx+M603rzHsLRpujUdYmn40xoFnL+AtoHGr52kDLjRyFZQbvHn7b2Y5/8LxGk2EQORx+ni6
GQochcRZPQ4ZPHmE+GDs81qUJvq6sraR0I835pymT5kwosw349pwJnFYy84AQ+ZQwf4Q3xUTT5QT
1eVNqEBUY4zQpPF3WY1Lnx3HIOhKOlCPtVi1T2rSWlurTSTRgRPOrOm1chGNIGFq3GDPPMuaVgNk
cun6LIIp+LEBwV6FLWC9kE1NcslhyqXnVPLx3kT8Jn3KpXor5xpsm1wWt3oCKReX8UtDCK3tIGbW
VqnU8aaeU/JoBfl+DFEL8dkfe+mhg/Ulg65CQMCOIqW7z6va3+il5B/7VJG5Oc/omTv+1Jx9nQUX
+OZk43WW7q+IXAMdUnxgluX6ZmprwFV5zx1rEyNuF9m5nDYJXQArPIqp4O/0EOHypGMFYsqEfIic
JWHvDkElV3avxunTGAbpk5iP2rHM01ssSOKbGMjQUzRlmrrTelE96Hna39Vd55+pPlurR1dFkc6b
qdEzoqFsiSvIYyuk4yyGBR5VZkeU1o3yoZhya2tUg/icjxWvo7Ql/t2zph2rJLC2n2+dVcbIqqQT
iYz2osJEg9lcZVVaJdd1pGIJK6aD6baZyYAJfJhjw138aZBId2k55OnT58Ouc8dlN7AL+GYgeJci
7WoFln2jt+KgWbs0adKnJq4w6SxErufiDGYhqNRgRlEikDZ+1YhHOODN0wBCkeoSDmZP5rKxP3+i
VU72uj2hjbOG0BUEkfznGhrBVSqKr4K17AztaEKEQPBpCWfymJ19+xUokcFor3OD4BaBCB4T8Odg
jRVoVhDowb7m8v+EHFX6FC8hqBBYiEU+abdzuni/a6k+HqJ+YnIkZI9+o5J/LnR+8CiLcR6dJAmv
G8q3fz4K4Hfz9UOMVsQyqyztKMgD8YBomTyd4iZBgT80QzaEnmU1V56JAKWGwTl8F5r/77YD55rG
CUfyreLOtXoa/LSVfIYeC9CPCh0lvVY9lnKIWZuojoOTthrrs+CeczOPvcpWry0UA5OxGG+oDVRf
lH6Yr9W6mzrXrNToFvLOBaqu6ZO6BKtheUVVEWYn9c3BzVv1dmIlbgysYx7bMqsuTqeBVBinURrF
ft0QdTqxJDh+jqPY/C6MIv0dVxQXpNKssfDlDORJderFvYZcsmx+k3wRrlVWS+VF2wXZUZQnlPgj
Cs+9VZZXp5DODY4lhmKE9FzAJ8FDSRUPskyKVlrDN74BQMo6ukvCyXRPm7MLp6e+qcvr1/nXuGeL
+MHsJcEE85DMCvnfErROC2mZIiWNfa4UPao3upqoD43W3HRyM9yefp1oxfGuAn3hnuYzo9P4NCQ1
X970GXIQTCbZZ59B/k+osMXKLlx+dX46IafGHKjldxM6O1xlBSGUnuc0Yt5ohbBGKGhx9C6Rq/AV
YMs68kg08MqBP10OkzziB+q+E58VPpGxfKs4TPhxpdTDH6GibdHPQcNJoNvinIJfXiTis1Xp/J1w
FoHJdiEgju3rgS0VVfqkmRNjnI40f9T82jPUIX0ql3zj9aGrKGVh+LKJnpOQZDcKgYAaymRWu0b3
pWdTqYcbeFfJTh+oH7Ud+HcSZ2Ga7TkTqLjIY/okLGmC2ErpU4BI1PPYNAwa5M0/s4hGFXlCaLfk
G2kaUgYO2d2nzXX67H1C7HFOn/B0lp5+3euKm4tRfBbDiWVRhuMyXeIYYNVoiBeprmY/NUiyz6mv
84le12WIMQHg6dMHed2aCHGZdCEEhK3E3kDXd2h1F+vG9Iely1H7unWnyMeDew4aq/ZOr2Sk7XgT
BKRtp5WeFL52TBAHOk7LE51Wxmm9J3NlukVd8ACvOYMR+rzs67zXuF8jxTUPSyTP9PGmX44Na5b5
G107xDdK7d80eTsfjdNaKMNlMS2hZc5FEoNm2WSn4/h09LRdQn8QFA2igELcUOotySvaJrknBy5u
tLkPfp4yzSmuaHygZLudU6P+dvrmgh4az002WxWtDV98NhA/21pLInoaQAz4BHGNwJaEytNlImfz
yyItMoRJ7NXNXD0WVFeeT697ekIOg36jALO7PIWQZknJkKfgTU2losRfRg1zgtlRTldhSd9Oyz8Y
8BWdTxMCtrcJXatrrl5XYlrl/LBcdXzrbqYZ7LKL1V/KLIIaR3gE/wg1Hq40qWD2BtozdCnazhbS
Vr4RMjJd4Kijb3inJymM2NqeNu3pQ1pxntNQi5Sfp5Tm9Gd1F+nq7rRLcjR+fEr1Aylw26v8/lQR
IXBFsaw3iKaRnqnGaFwFsiX8qikdAyaOsOuhnWdNL6KYEz3zMvf6jq5c1s6DbI/C/yPtvHYjR7cs
/S59zwa9AabnIkiGD0Uo5POGkKX3nk8/H5WNPqkoTap7BiigqtKI7nd77WVQ6X6uFVmrG78ARdWN
lap0GaVMaXyshoYFi6S1+nwtOEZx1J1nEXXMgvRBdSnO60wd6vM6zbJD1x8R8+fbhC7dEcw674uf
azO+L6wmn2PFKCJe/e/5V5UVRcZ8POqjMb6PP8+BIusDZqOWz7fpZX88RYbPnpXHHm/99wzKmW6n
qm5M/F2YA5+1gjRv+Jhmx/e+FPgix5KiYzq1dWbn1aD+qj8PSb+PRlGhJPeVYmxVuZNfxlhs1vSH
43tDRX+7KLxsPkhFXLRhr3DIs+A/k7rTdkbL1s+mPvH+Pw98n+8nqQWe7vM4an6udHmJUyX1fM2G
O98g0Y38XHY98aWvlR7WfpUwd8zaYK+eV+yijfmuqZBh+9Qkeh44RRqUx6Cm8fT78X24Ty+fpw3N
7IdTG6pavfz8eF6g0qqO45bZ4ZWjRz/TVyuETlVCZKpqVu/o6HosVTDNcnDGa+VjWE/jtQfJtVgK
WgYj2RvUevn7Dfs44eD3kAftpg6hcdi/38T0e3ed1/8pall3Pu/n84zTNCbudQmr6u9BW8l89fmA
nkqkrVVFKKRYIOW80/ltxvPJkTcODTw0mpPZmczb2DBPsQLor86FChbEDF9/CrPHJKH3FZl6taxo
39MEZnHq59rv83QbRRHvuYwmL13kQxRexfNH+jxmRkbAK/cji7H0+W1NX8v4s6mlO2098rbLduAb
/D6sf95uW8jzX1ES6UUOzXCwfSuka5mrQMFj6fm/t8ve7CF21xDaE/oifrjVyzE+SXnm2UOqmgfR
ayDHqSRK+Z9b6u91/vfKNNdqv7dUyWyjD9FLXgi8j66ruUyY5m3KnLdaT8k92huCVexFLX6Fvi1e
YUKhdsNLnobzJvC5X8wFRz4f6tTOYEPurHJfe73g+FLNWVzy+31vdvVLkk/qpuAe6bsMm881tfjc
DITI4u0l8+4gJuhe/jtH5hmw+7PGg1iBLGL2SgXcxhbg4nye88XlnGbk5hNj6Pq8uPf7smXsSwpj
/7M2nSfu55rnxxP71ue+6JkjU0zSfMaONTTW69/Lhst+ADeCFga6CZYQyowYX5xYW6UZVF8jRTjv
c+mF7TatF0Zi7D5vU2yycVw2RlsmtopR1svnbvI5cLFwm0/1vTUvZ/Ng1FO6pn6Zk205jgwfJZT5
rd/rdCgF86zuJ3798/7/R9jcbZ7yz/+a/85rXoxV6AfNp2ryX/93CF+rvM4/mr/+qdV7fvWcvteX
f+jLT67/9+dv+++589w8f/kf91Mjet2+V+P5HRLb77v4zz/53/3N/1Sa3o7F+3/82ysdy2b+aX6Y
Z3+CbRYQ0f8duVu1z2/vSd4W75d/51/CVborM/TLYDRlc65v+/e6+Y9/E/RZuErfEyUP7C6TP/Ff
EJ2k/7smzcb74FT6p6j1vxA6Sft3Yn8Jy6Ug1OHS68b/BKD7iirMKbAyFT3KWQSwaAjFC/S7rYUm
Tn2a4urKXyvreNVDtapWP+VyXGJadIBmaxZ4p7wKiWzcC9ytTKTelxSfZJZ4gYMzRt9K7jTb8JS5
0a/04Y9P8A3KdznV5qsRl2oqc8GMNMa4uFoYiWEiyWYN/b7Zj1t9a5IJA3OB7gUsGKzNq128zwHe
9R2umPbfr/5N/4mrM9GVWUrIE8/v/A+QqYvFUmsbr4YtjZPSSeKtxpv6tlpppx+u9NlD/GOt+/2g
s+Td0FUUVtZcJf9xKaGxEPjpVo1yS1qPw3YwznoX3ynWQEmD1akUL7ElXCWht+WrLM2gX4dUtoVM
uFywMdrhEPiy3YswqHAS3AiRQnpO6yk0YKPHoBptPxvvorzdRt22JjTVscpsF3YAjp2yUfJp4dFD
HiLL8SASleOHWCh7vTwHumCD6JBNvR1pLFfQb4SQ+DNzLw7P2USnFj/N+LFEIFDE2xhzUSV/UiL8
mPQHdTpGAVYuKOw6tXIxb7ON4a6wbjUDY0uN7DRrHSf6IrDahYVfbuglqLu2GkBeWnLmKPZS+VbV
tLMrA6ZTsvDhAhFYtFP7JwmdArV7oHaLME84ZXOyDp+r6Lai36rXsK5q1livWJlWYItwiXT5sW2i
k+q/VpVlj9prl5JwUKw1dWPI8UyogOhwZ0KCaKbUJTXcpqPS4xPI4YrDxgaoYd/wIvT4KpiOo3xG
E8WxYUMY9Sb3Jj4Gh4y5fuTfpb4oW9mNRet+wgrRr05jl9ltf4q7BzU9NJPvJBWREjJ0d9wiBqs/
4aBJ19j2JBJ6p9IdaM8n2JFm/q4MerqSb1MXnDwhRuww2A1lkSDlC+4HoyljkXfveSOvc7Ne+s2N
ELZLPXkccmMhj69efK22Wy38yRzoArX5x3i9mJjq4EVx2TM1KJKWKQZjcuMMdvJcYrWl8YvqFTnY
P8zHSwz790VJZUeHCIaGgcPXSRIGiWwNGmuP0WI1U5+lXfHQrmLYYM5C2o6OT8BB4ObLwkZxu9AW
og2tYPMT7fHb25AVA9cPVm+F48nFbeB7TEwtt+E/NxuJRjiyEbR69dXvLMR+OZ7KvWLru3gjuTiC
Y7rm/xhk9U0fEvRYJUoaFBf48tKoQNX10UhbkaUx6u1qMO1O0RetZS6U6BFR6cJKH5q+OOvCm6hI
+PkajlTedRmit7+vXd+Iwr7eCPvin0tXYtSDkVrcSIRaWPHf6ixcCM2xgdc2tP6LMe0CDpZy1S5i
snbHqVoomb7riqsIek06ZuchpDopzV02dBt1UnaDiuwIdmYgDNupSzZec//DLX+3i+EYMe/UuCSx
+V6s7NSANbVmXkOdKVZVCOpnIcshOUJK9kqBSa5w1FVseMoe6fLOBFFR82ad4ksaNnspfeGMvsjl
YinnI6a7rNghzBxfwr1yyN/McZvGj15cvKt4KGv0ihdRYx6UITtLkeWKudv2+EU28lk2+uuI1J9y
pEBQJDvpReCw0tvVza9SajHKxUm9NGC+4SEcNcZK6OtlPR4DcEM4a1g+R7YXNavIS+6NsYIbmUzn
3g+udGHANHq0zn2dHHW4t4a54fjvIkxcdrq5bHV6IkGxH+t3FfgoknBJL5qNmQmLzoSkhbiwz4fz
JALrZdIS7w3bGOsFuOy+DrcW61LlRZilN4C0ggs9yZbRfIgQoCPR0XtrURv7PtKXKiQ8sjEMa5kH
xTqQXsMwOlpa4kjdFWvlrqXiLt9iKKYCsOkVWUurNAV6049UxXjwDouxM5bjyI+I1mHzS6BhAlnY
q97jsVso4rbhF6RpBw48YH1ceQ8xmAnrbN8sI4ssNO0YiJug3ABUrTu9W3jefZo+KDriMtXEjXvG
8UxbnK3BTfYqvdzlAXJ866nLm33WpA4t8utyvJm4TibKzoALaarc1jGNJq9ehnl7kML3rI82WcFK
nM7fQz3X/kvTTFf+MKxK/Vcp3DWNftY6uJZSe5Z83w2G8dhhrZHhdhElQe0CzK2zwTqaYZNtko71
IovGTaMVDuO4cgW1OpiQO8s6xqIpW3tN9iiX8T5VnuP4HOT+LeRtjO1dYdr53rXXxW89tFZDvAIR
W3RaYJdp8SS2zZUSeO+TaD7XJJ4Z49mb7jsLv6ROxmEgmw3g9xVEXjUInL/PuX9uGLNDEoJf2tyw
9C/7tSOss9Tq09YplI/MlHdySL1Tmtd/v8o3i9HXy8zNrz/OUXnT1/5Yc5n5GIw6FRLpoTzTpcyc
2QRThWK30FalsiD6+2NOj9JYnWvJnno7fZF/2CW/f2bO/TQpTQDNi03SpwFY6iU3E7QrXfgIWOKi
H3pY35xReWDOxnT4oWaSVPv1gWWpNfuMjcCpo5uiZSg3d2YM1ReHZjwPlgOxCpp550s/nMznGvfr
eRXTApVjOS1EejqXTlt+iW2ikBiNU+YfnnE//WQJ+80K/eUCn8/9x4cUi1j08QRk/USNJCM0Dq+z
tbjE2+7wk3zk22fRJN4hTbq5VPv6CmMhbYlGKbDrRExQmU968dMe+bU4m717eBiNkpEGIPyaS9qc
RscV0mAIHRAnDzVqkCw7fn2vgrWUGv5u5Gmk8t3fp8J3TwVCYdEm5+oUiF+fSm4Kwe8Un5RBeZ91
PpT9X3+/wDc6dItqk0FMWawj4rt4b500hr5g5S3HPWkJE75/n9ORh+1nBJUbOjl2dYaTH3/SLX33
NhV0tHAZ+Fr819cnU+VeFTCxb5wsRKUR5FdTna/KUrwWzGxBiUX/KYHc3j3//XmV76azpmDToKsW
eXfqRYndNVRibRA3TrDJNniRvFTOgIWAk27TO2/tvXEYdlt1Mbz4BwNutj3YxrZZtQ8pUq55mbGc
WVpWXHsutvHLcv332/vurfx5d/N4+GPCeK3UcTaGOF5SX7QlJeLVNOumS0z3S9EJtVc1/imB57sx
9uc1L0bAqGMIMhlcE8u2oJywMAmdvz/Vd1cwWDrReUo60MbFeu6bCt0Cn+kSqz5WXMoizR//v65w
OTcbo8xjOEQs0tVh1g1kL3//+Qj8ePOXa+UfzzBTu/78MpUYWZNQsJR1xibQLEeKPVtI+o2mUxnH
CDroNLpVoG0ETbK7XF5yzHIlmUSQPhifvAlurdI+WV3iFvp90dRHREGHCW1O7qurLg+hhRsORstO
V99lKTT561q01k2zToLypg1p+Sriops0ZCv4aGVvqpq6WfrY4WDbhiWF++gaRb+Qi5KDkL8KIbqH
Y+Zo4ZuKwy89oC0hFg7uvytaWge9OHf6RP5xbAvhsMohMRl1tS0JHBL7u2JAxqCkx9588LFmMDxl
JwT+ARzTNouPaiILYvbON54rr903iouGywklwwbYt60GSrl2jkthoRLLmvhQY9NsWXW72Z+SeJRo
b5rxekjHKw6ptsDBrdHlhVpTv9clN4+hEl22uxZsmxSZtTIa11BHrkRqdK3MNoESXvkB5lPtuIXG
jkXH3PSu3xXCU9DBbHql2kRme5Xkx1xQbAIuNl6dOYkkLZu2vzdKYZ/KikuW96LO4kOYS7uQc2yF
BEYezGU+ynZGTkjYtMdYzw+xKDoDBv0Y0Lr4uziSMfk02nnpvuDKQ/SgJrhlg4N42UodT5ryLGqD
HWBQwPt06VPDFECrU7/5pKJMmbSgF7IPyE/SmpPMoV8MH7vowUt1fKDInkraZ69NVm0r7dBErVtl
XMs07rSbaGUoC+VxIPMrLuIFtZpT1bupgOzV9K5VhleCR14gnmcdiU6i4tIn20v6dVWMrkkRogYe
zt7KJkA9MpjCeUAf56n+HAHjwmOhdUhalGbsVLHZqxRCdpoba0E8t3hVGHl135YvAJYreG77QFK2
DXLxnnqnLEzyQzo7SDKH1nETnDSrdMSWn4EEOQnWrcQYGMxVU2GjXWLEkxuPZlEvwUpuwdCdrCtR
PYSOqZz7ptqQfUo1EulOrYy2pAu3QUNqd9TvNWCjaqgXefbeCPEGOhnHvda3S1nZGN1oZ8lBjftV
Y+jksCluBBzVehzVAiJnhGOKKgVOyrLDzUvJ0zsJ7ZI5Ko6hb0k92hsCosfAA/+R7bGot7WqLczh
JouAZFJbxA89kTJbrluYGjeDGe+CnDwgjDN1pUaxIjiSfNdG5748Y8/hWOG1rre7TA+u0ehtlLQg
AcV3e1INrByLCKI68vRksI7DBt3KbH+6rDhd8lrVg1vXiMji2yiUF9N0JyfPQosyImhQrcANTtzJ
6h21UZcagbbUL4tCe0jkhmHbjRD1ruXhxquDdRDnT8j6iKoWf1Vyv4wn/RaVMHoO8xD5LYNjPFmZ
uG5QsPj9utcaV666ZdwqjxJPq6X1Tqsxx5X9LTnwzlj40CFYWBMkN3sM97ahKLx3+rOFlGbsh42e
RHabKDRqNNc396pGH3zS3oupX6ep78rBh2LgcDbLP3K08Glo7Btsujrd3yvmOZP2OqtqSdmMOaKr
FNJ1rzc7yKH0ChtXFKzDkGYHWUp/ib20UkvJjXmxKSIkeXzpR9WZIuEUAjfCnB7be7kFMRJMLBVo
l6ntKqlCejDUX3Xz2ojyIQOUszRpWQ7SkzxIWz2Szo2qrCwDZ95I2msKsCPIoKfgGND8Ei2KZVRy
U5NtS/FjKGLWSzxMUnNdoICJkmFfSVfpAJum2CokEyrpc5O0R7MTwVqv1OBDNABfG2sR9kc8lleN
/Bp1tOihbqeUu+SgWGloG+La69VF3G8/M1lojNICDIV8KwSIuoZ1GPP2usdWKFyRFGgBD7FgDNcl
mU2SvNU7HPKSXyppgXohLfUhXWpzS6qcFhVgsC6w9vt3WsThLk8d/BCWWixBK9lr3r4hXkYWzI0R
BBtyzWZxUrQI8nKho5hq0LOW5duY1NtCmkVsv4TOO0qkURuqHXSnKb3tdGUbxBuxH25TSwMn8CnZ
1KWRZhsvlzd9LH7Ufn7IilfibO4qgUQU8aOVSOCqfbuDjzWUe1/RXV9qduXY7UUz2UZDus9k1BTp
BCBuOFoQrFL91BPNkpUe3noS2TgDgLe8Nvxup5TRXpjyl0B8KsjwKMTgnE3+meb1SH5dc617Tio6
snRlZxm1VHmSpnKNJ0W9QI2n0clXHhvrvfRaO61U5MXYaHmaTFjnRvOwkxsUhzwbh/8+pGpw1/CR
hX7W37Fr9HAwlKFwwjqye5ZnM4OdGsDAI60nl5ZV+8GhXR3RCpoGktZxC1+ErHcbDYKthTdWe6dq
H6GormDc2viZ25l331vHQDsm9XNe0AZOcTYvo6WW1W6pf4xSswgVvASrceELxVMSPCbRW6/0bJvC
YvB5hJzlK8w2TYgVjRGC6vQr01jnYUeIUidtZZ2Um4lhB8OASt7ai7mxI25tkxrSvpMgMeLcZ2Yq
mtHnSMvh3ZaLegRNCR85OywLUVy0YuF60RHd3CpmK6rjPVE1thm60QgHQRwWoAP7su73Qp6fyuHd
5/mHzDyl+CwDhruTZy3ayoJCWaxDpNmpQs6DoWx7inyL9BlVi1d+R6gHS3s4nEbNs6uiOozmxNLT
kBJVrHrjIxFWVn4q0EQbYYIpoocc72gIN6XeuVkIeaMnnDh9CXSRxVRc5lV2DfR+Zs9wLI9tKouP
WSszvFWIFLmtZ4+VnC0a5V6dlyKjWM0WiobwEAY9m2W1MvCPzPx6Iw0i0WTPVkCyybSLhDkeivGI
KLuNniq0drI4QHs44I2GpDxaJpm6Liu6TmKwmVrhCoKALaP9GNrkIQJiUjL/1yhIK6/Wdw0fsJG0
Q9lcS9JIBGN647OvkR3WyIdIPWW6fCWUNUeKYDMKxnlItlrqX7dTRUBShBw6Eax3hPZ7ubee4gLA
SVu0w33V3aSjRq+CDigCcJNwNu2cB9cyXSOrfqx9eZWzIHVsI6kprXJyv1C044475onbwIcKiByH
A7lTB2kz9T3717BmB035C8b4k5Pqt4CIYeoWDGu2TGwVv562hYF6WKHRDAKEqyfdgXbZ0xmQ1z85
QHxXDv55oYuCK/HGMJIIIXaEOnC94D3zCTDr3b9XD5es6bnnYdHqUDCFRfyhGhfFbqzXYTQYde1Q
Dbiz4dr0ENu070g4DbbCD4Ywl0k1l1czLygXNXRrKVS5Gola68SZHsSTLC3RbLqSK65T7fBTT+ef
VSuPR9Oa+gjfbyjxX7/WAFkCavDEtAWvy5YdFlj/nbb1p0/b1xqMiFhFxr9yNoRFC/H1OmkpKGaZ
yZxUiY83lhUtU7s5tfeSE7r+3bAjJmsfwN/dUN3Ei+YcuD/5NX1XBaLTmZ2aEGtiJ/f1Dsw80wnI
BY8JfDdpop2IcovETxx++h8wwe9q5j+vdEE1lwpOwJnGlaqC1FfroW5+QFm/G/loCMh6EbGkVi6B
nyEM/SkIMwjXHjnCNH3hIIFgP/196H/3GH/OrwtwwSBWtqvGsIMXeR9hf1CEPykGv3sOE2e/mV2A
tfil2XUQqhahtCI8Aklnxz1UneqUyQ8v65s5xTf/11W0iznVRL7f1tgXfA7x1GVhF86GSxTovbVN
aeUspJ/YBPNQ+jrYv17xYlJ51JBR6LEyle5ok2u6jbfkwpJIJC5HMKr0NFtX5Wvzp7Xqh/epXQAd
6jTEOjRoKvr7Zk+MjZ0tAye2x6O0lWzFTY//jTbovJz/7VkvlntLqDqrw/jAMQ/FJrBxncFJ95zs
lC18VWh4jrb5+7D8Fpn+43vqF99TSa2hFzgROSL1OGGHqy4r3Hq8isOnHjk9bCFcBJ6t2NpIVbL6
+8V/eMOXy6Vp+kZU5lA2hXgp001NmtfM+wFI/HbAWmBtEmwmZvcnDvoHkhgNed56U0OC1uu0bE7l
Chqr4x217dzJzuyfrDy/3bH/vN5Fm8QrE1mPanZs/2rmEnRraYVaYNv/GJH1zWZqARj/68ku1mDy
y2QxoZp3kn2x0dbdmvPg0lpFi7lD/xN96J9bGxeDPQSHSGbnuTRL9cYUCxiR19gtZ8bSzMgSVtXq
JzT8m31FBgdHI4ogEmLExduLfEFHLFHgZCZwss/fx1ZcC6HvZFiG/n3wfTcw5rhDiTVfJodBvHh9
VWQYnTCPvsqhVR6vwV/s9mlOWFNceZf9SMBCe//P2U0GgYqQFWtkHd/pr5umoAKq1SLcEngBVzUO
Ql2UOHleOb56F8fDoqbmTJKXMrvtaUBkYbxr881YdtMiMvey5Dswm/d+od5gqEr1x1ZVs/HX4Cq9
Htq4AXG8chR9X2p35MKaw1M0VtTap7ENTpUBVFvrN5YV211E5TnexmOOz8+HYt2pw36InlMKvl6y
XPjd/C1QNs+jPhlprd/GyUMrpG4BINUXA34y0nVdtQ+4z+w7H6Ns7mdQo2WvCDg0qpk91CCOpFLb
vVT+Sin7F10W3Yom/X+/XsYWh4XorUIVNXnRLeLKZaiN29AEHCItMcxXYRw7fYIPql90roZbVhes
UzDZplsZRnnX55D+49Zt00OJF3sXZaAH3g3dFaKBCVlXpAXe4cegN47DZKES6N/0AMWDlC+l3F+p
c8q9fx2Pw0bGGFDwGqBY3FOj9KZJf2liQBnVHzUxeQspntHwKOcY4aWdm1hJaRDgZ0w5e8+NbRtb
/qIwkpsWB2PM+Gnwte1Nrh8MZbpuCA8WtHpVacGm0F99nTWHykpHTDQDpyDJCysM94PW7kJro4Tk
dkewSfJtpm+9crLV7Eoxf5kVmefhWxKNDqnwKysVcEJ6qhQd64NsPMh6sQrE9j4MfKJmdV5L7Oa4
3owGvjNR8CBV1bETl3Dtz0NluoLe2mOJZVl5zJVi7Wkp/kSZm3ugxoKZIkfIoZnxIozyEIfARVWz
JPzVyZvHGbfTe7yJwcUKfduFGtQGTN8ptUm7DsLlCLiXVOR/p6vE7FeQSE8Brvhp02INBQUDH5W6
3jRD7AQYzVWKvB1iwbHwGFUZwuKk2eh11119tloZ6PwRMrSRmEiiE5eAMEzD8HMQt35444lEPxqB
rVhPoXWHimrRs3tkgeTMktkmuPY84uUE0m9hyzfAEbI5rAorOCim5Qbw+YJA2oOcknYSoMXqNmIz
rKrYX8qldG9ZxVLMm+ciucEl7joN03cvhkShJGDn4zKaYGJJuxLAyoLjZsjRDr8NpxezzSRcjZKx
kgfr3JZn7ChPUc1GQxq9MRDRK7ULM0LHGwyLJupWU0wxh3uXNMzGbMck1t0p2rTxdFMlmS106m3a
7QWS7qeGSdwkq6AssV8iG0EYyoXoqwA5+c4H6miSeFX5d6WIk5hQUdFHICbd0YqfZYgjLbV6FJl2
Wza3nt8vh6ZDSL6pFA/sL8YkXd72crqszOt5rpvxa1E9EsrSdtd9OK4FnNzasD4gwyXHoNwha3S8
4jWkOE8i1ZU6FiKjWSSzQ6sSvbYlXjENTZdwKaFLVIa3Vn8qyhcjfNJNUDy/Rh8n7ZP0gBe+nSG9
yVhOIstzGfeOrH1AKQXjgRVYDjuTVGqvww1CuA07mKClvkE65lh49bTxjc6MFdKCD3IugFAjo3K9
7KVG6haF1rKcChAtPMuMymlYWkPtpZPUTYOMivQKkJ+Xgkjh1r+tomtJw/oI5hPcn9p/Jr54qxQ3
UgmMM7dSoB7EWLEBfm+i6KHPmUZkUsQoJrN74MNFM2N31kNY/8K1zm7ijxAtrH9I9GM+nRQApqQ+
+33rGglYBb1WFhxvMDdJQUJZ4dSTT8OLl0fvtcHLwvSKdRkFW3mSeNAGKWVhR5lxFQ6MFMt3Dc0j
cz7Yl9EbyrdFGTAMiZX2R7sqOyhM5Bn0LxZEfBJf6CA3rpnhjoZmCKKaGRCU7C/xFbbhA9rCYCGf
b4+48JVCdmv0tFUZfJO+FDt8FwmU9iE7TRMPBQdObR46PJoaWkMC/kbzqPY8c18hqReInUXHuZhZ
WkJ1SgY6R9rRz2gDqps+FU7jWO6E8Fj47THg31KXrzx8uImhiUW30VemwMAbMcPRqhcGna2LD6G3
nooO0dWroOSvIctlREchtqaVaWYAE+Maf+vnHKu1eKLZByekZdIQCV5Oy6ETtoURr4vZXRFkM258
uzH968EotsLQvvmKCq0MtFKuh4VKOokXyis1S46xTCPO6MQbOZJX0dit1WoAo39JaPnJr6LBhqM+
m+ZdZAApBsjMuwWKRjtSiRGzGozD6IZYvvLg+09CUfOd7HE6CIUAwBGgOMz823qaXCXMb2O9WmUo
ZEs4yuLc72r3abcVoRBy3lE5IegxvLSVirpzbITXVmld/LyWWA+XIQ+jZnibQ/9SDymhHlUOgjnq
ixCJlAEdI8jJnQx2Y6Mwo+50U9420bjVcnQd44us53RN4XYq2nJKt13ZEgTEOJezt2HYoD5aSwoA
cTIAdBEPT8bArKobQQXzcedHgaOxeevhfWVtOu8QhldBTLvk0Afmqs+R2fI+lIk1yUpdvkqRGYua
LKJeOQWNfmTCO1MPpFjJK5FNdNRXtRUxBMp9W66z6lfOtYJ1tbpT7BS6nT2hbabACyEVFv2rP8Ix
S296HaqCek4A4nAtpePFYp/ISyvxnabApEtao11fNON1319rUrWshduo3jcDCQYgyF64j9onPDVp
pwUOzicwih6s+letRnCzOQjiDyhT6tG9bLRykUs3HjzqttXtObwmQaU5noI0XYmR4EwKqXXVqW1K
wEIm5VTjHMHZqo9uG9KeZTh1yWjZ5FFgQ7jNsw8yexgyEaYB97mwLpsAhVP3UEn1UleMQ5FQzooJ
Bx6Q5JLTnQrDC0ObUvBWHouzDwpb9JU95u+6VLG7pU457LseR/jcnfBlSwJ9I4wzCU/fFMWHYdG/
ESNXBJ0vchZua4LYYLgsw+uMEPG02yUDHeRaAtWXllDNsA2sHhS/Wknp5IZma/fFqVEeNExhNblQ
bIX+jFcLLsDsSq44P3j+PcTXjaE8qBpdCBI+fO/XHNwe9dOebEu+Dmny+kvYXanFkxfWTgFbdJJo
2MXipvfZTNUUozEVawuyX6t9xk6fib86+SYuT2QgMP9Sp62MRSh2bkNuVFPTtpGfvBRXxWwp+yVO
qb2rGK3TmO19or0V4z5vTNuK6usJ4wuPdSNhw5avNBNHUkHY1NJGLW6iJHe1PFuF4ZZUBFKz3uT+
vRgfAqg4xlhu/NJf53F6PcrDKosf5O49Sns7BEXuNMNRktc5bilKazfqdDpVyjkKBTeaCLSPxJ0u
nXPaSuyUneAfBD18Fq1+GSjnIhJWrIMQh429RvBLYX78UNbMBfsFhEBusoSERoLQbV4ic0YV6dqk
Y9Y2g57ZESWAbV3rwKs/htzOyNvfrnSBzBnERbdyDtOsdtOrzAm3/n2xEd3aTo4YJr7x65sEfgCu
gz8G3n5TjcpY9OI7jXHKHL73tZJqM5HmCQcPqlFM/7fdul/Wm3T5k5PaN9DTl8tcgOJKk6u1kGpU
2BU9qnSdNZwkvLUcPYu6sfjhw32DEMrYWEAnxfiY1NuLZxrKQWkQzrSf+pzoKXPKQ/aQPCs2Bf2y
3dHB+KkC/vbxkOjQXsCMC+nW17dIOrOcmyWUt2GZXjW3WO3hN+2iuN1NVxxzs+f41B+jX/Ci+x/j
oeeffTF40IjNKjOeV9WNi+o7jYeojkauzQK+GRzVLu1pp2/o8K28J3WjLsRH1NlL78o89LvUgSfp
/oQ1fDOIeM2GSJrOTJ+/9HvOiDv1fQUDAoqKTz9vZih7z0+X+a7sxwaLbsTM8NP/gdZ3eqakgcaj
kk22mh+VePer9mrGG2b/ff9kbshRttNbwpoP8s7/f7EetL7cwcVM1VBHG9PMbVRX0pK2y8rcxBth
+/OzfgeqfLnS/M7/QNvyppwAd7hSTWfC3FK9rPUTPf2V7HTvMPl+mjTfQIh/Xk+9gC+jBlDKi1iy
xVV6Fe5Ke1hsDNsVDr2DLMvN7J9g4U+Q5h8D919fU72AoxuYvIJpsOp5d50zZ5qH/4e681iS3ErS
9bvc9QUNWizuJgCEyoyUlSW4gZWE1hpPfz8kOawIZFhi2LOaXrDbrJrlgSP9uP/C1e44aZ3plqzs
qN3R+cbuW/oUnkqnd/QtfIljeI/otVvd5tmmPtDbfFmX5JevnB+UNyW2FJ5XtAsXPyyTArEvFIZ+
xhj7+8KRj9ZDs52o1/W7fNfcAPyAaRjvCnf2Rpnrd/J+bbFfXQDnv2JRNSfNkMVW5Vd4J1wXbnOc
yMX72VINE4D9+le/MjSX0wGDddbK59JTxMXSniB7qIXIdAS30zbcix95ETrI7vab7qhVGySY7eTP
xEZc5t8f1wz378CLlY7hJDADk8BG+iUCcxCjGyyRf98Gytcm+IxuCM4hL2og3PK6jjOSS3+78hOu
FEvPf8ISVV7kkiB7Cj9h5ADj1TV9834Ev7I72Sl2wq14C/jolLyMTythr9z7F2EXC63jAZ3yvm6d
5FB/1bbDtncRrnvG/uYg2aIzO2Y1dxHmO2s96uuTDUQferEKXW1ZQI1yXyyG+dKIbke7uzW22XOH
Gw2qrdxhH6uNehNudSxGVub6yj1JWxDYuYGiE4KBi6kWk6CnTQErIU3wi84QxhwjW+/pk8Q+yf6a
TdfVjfw73HJaDW9szRH4Ax3Pg5rU7tiru/en8GoEnDswxpXA8y8dsrxRtYqsC2i88GxUEXGQrQ/v
R7h2LhvYXmNaCpTekOY/P7sHQjTnmlgjggmULzJBwUHExfzq/ShXGuGzaIGMYCLzo7+xzfG8PI5Q
Rmkc2XqIQHWoHXpR/YvhHxMhtCOsSTSWQ60+BkH8nFK91j15H6barYengpakB6AKD2JLHaYJjspU
P7XZ4/s/8eqaPf+Ji45GIteRqM38ym4rfIeluwtfqIDvYFG5IoeT8CXYjasUbOtabgPJ3ERsAk2T
NyaIvdh0lZhGvALCnVQFFC7QavMdb5B2cRzbTS1stORbB55LZ/3W059C8KPkwS0ltV2pzwZ+oVbw
3ccJ3vKnjdlSABq+WGW+xwPVHtQJWfHO4FHOnvOeK+BlMeU9NUKsddzUpe4I8kPgma7ZP5ZteeiM
Zg967zHmAauE4t4wH8P+E9oRiMsjH4wohBfcmJSbxSbkUX2fldHG4zkv6E+pcicYIhicIQD7KmN6
1VMISzdJCPP6zzHLtrX3IxTFbUz/wZtRYqZw8qikDaGwC6XeLoRfUwXeeijRdvoYV6DRkFTpQUDT
jRjqcC6uqzIv37ymCBk7gqXGGynWHGzs8WsDwww7vaVQIUsOngUHS/WPY8LfL+tuCiMcWKujl/F3
uasPIwWo95fPtX10Po/zTj7bR0Y7gjix4NqE0z6ZfgZitin8tSfj9cUCt2Y+3OD0LN4ByK3EVh/Q
siz0b3Gs/ag8vOcsXvInLT15glM2ED4QUwsx2hCsrRXCnTc+QF+2CxjiHo+i3BufMjP69P7HX+tw
cjr9/mGLr28p/LSBwCqu3dnOKeZtIlO13ZYHVC2/KIf3w8nX7tPzcItDq+3K2KrkjjSZxZxCJtAr
LIg7bGdq7wAP/9OAzIBcYIlA1d3QTxYcVbn+ocD2zD8PunLyOrXfJH3sjjGGL/G3YQrtIK12qjlC
iP8c5sa3sF47BK8vkd+DtDhgrFJDMWnGR4g0zbT6WcPdRSu/vj821+hRF1OxeK95itwrYyxRZXH6
X38mP1Q7ccyHZhPn0A6DvW8nR3ETrTpjXrupzqbk9Wedrf/RDEpK+vBZgPaZLRZwSbtyh6wMn7RI
IKUCnyEaSsA8Mowy1Cf8SG2UVVaiXKNb0V0iPRfnJz6IvsuN7EudWMlzrsb4gXwrH4OH+fFQ7rp7
vDl4RGBOJjrlz25v2fpGsnMHutVTcKQWu7e+FI7/mTLUHW43L+LNWl51Lb85+23G4hEVhHqsthlp
VWHuKl2CoEPRYfCdgFNZXgVIXD1tfo+EsUgfzSYUR6Eh2pDYxr22DT7P72CaeNguHEDV3gw8hsHZ
q5vgzxKE7cqJem0l061S0IvVmQYwIZczYVioPOKNPVce0q/+XnHqFwwOX0Jb2QFW3eh7+SY4Jqc1
AMW1l5EqIluMBAzMSfyxL+Nqk0L9NivnuKI9ftX2HlUOfX4PbtWb9ZfRlWG+CLc4O7sRwbcIAjY1
cdlFJe7YVOVLZNm+XKLS9KkYkp1gmStH6BUdB/CdwBvw1Dah8GqLYyIyK13JJfGvjyRzwH7+OPvL
Khprmh7+NjtNX1aOJpmBWzwBL2IudvBUzJDTGtDUXHMwtvQ2go1/QkoCLwKYIerT+/Gu3BIX4eaB
PzuSTLESoDZx3kKwSuOHKr7NBtxo9HplLFfiLJFZQdAVqTdTIJUxcKrhnqvXEXoMOQv1w/tf9FoT
fmcEl6WDqBUD7I8YQcgDz4MjoQESg1waHn3sZciX3Po0o6bgX7F87Mzlabn13P7Rs/fRzzXq5zUE
1fkAL49KPShqFXj67KNdOAGMt+HPPlM2VQbTqXsxsqdJEXY1zLL3R+HqBj1bu0u4sJbGvjn03lxA
mf2g51KkSe0K95edeTPu19KNq/FAQZvcb5QfsbC9XEiqpbT8IfVHPLcayQm43ahlQ8q6QwNP+aWA
Udb/PYcfVfjfIRdbJfILbQRdQXVG3YbRj1H9gX3XfzCM5zEW+wMV6rbpfIsHz2cdyHr4iP/xxryX
t6lTnf4bJcBr25/3H5JWELhRJVvEQ34zNbx8pGd6al14QDtEnkLke2YcV7+X12C2r3/fcrOcxVsi
YHUvEqpIJluWTKBAUXisk8+IfjrgtI9m1O+TJGPJKlu/BiBaN7dyrUMTBQQCRMbKh30fo35SfBha
mFQBdA7gUrjP3oWFBTVOcMPRoIvq25mROyPUxgoKxkibHxb351YKDyl/XkUopsi/yqSjp6uG6NM3
X1Qh3Rd4nIUGJMXa3JvdNMt9uFNPCzbpQUXoezDloosm7kaW093KtF9JIlha/0yDtrjW6TX2aadx
XBVoyMb9JwMXOPSKN2FyMAO0c+30FoEAlCsNmw7YYzr+aNPUGUPFWfkh8z363vzM6+XsfC7NSuyD
mjXOCnTiJzRYTvM9Wx40W92vwzDn5fVeuEX6LbVjZuZ1zY13xBts39y0WyjG/1Fh9WJ8F6dFJqo6
0w5QNzj0rraViESX5jjzCxKbJ+hfJ8W/0lW8L35mz03182dz+lr8L9BEpI90tlZmdca/tRTvEHX8
f//npWr99ut4roj4+m/8LYmoKX+g5o9BE86jCLvAt/lHElEz/+A0ppyloHuPbq9FMvWPa4n4B+Qc
qCzwPbAzkWYRl/9yLVG0P0g0+Rd1lCtEg//9b0QRZ2+Us6U29+nm/6AcoFCJpKOzyCB71AoDs485
1sggyVvt/CTY4a6zsVbjn7Ng01bC1ZiSN8KC5mNvm+jARHZ9RDnvsNY+vHw4zcJ+/EeeczyURujg
LX5Np9GVH/NQcbtK+1CbUN287gRG82yKHv7aSOfWKMtvnttzpJKY3qI5iRrl4nQfRTFUwpJvNjKY
2bGnhw+dbJhbhSfLDu55+xwjBGhrFZJV70dmTi9G+zUy+mx8IlkBfeDLcyRXPGWQhEQBQjXQjNW0
W79M1ZUgVz/vLAhr7vywigZuyjxJGjfVRbuK7ii8b7TgzlcfG6BC4ZAf/2cftZg0C+qfoMpMWjDT
sXMtRedKXnMav7IyuIx1FT8GBEHfvLByHVlutRdkd0oz8UudoM9Mq7X80IhDsHYdLwgMr8sQvAOe
QEjXiTrNwMsRBExWj4XFF/VVF94hr2Fi+1kJHwpViPFs8ep2lw+GOm6CpM0pesafQiSfA8TcVpxQ
Fg/L118Cbk4jveJpieDWPCxnF08gq6Uegnhy9dO0FT8Cb3VSl4f9rfrcbvFu2eo3GV2RtY7kldEG
jq8gijMfMNTDL8OKmgaxGTS76xeVnccCE0oyAo7yX68cjR4bfHCVPtsbo5Um0AL2ZwjXR8HjF9/V
Onz6n0VYzCRYRE3yvAB80iR/jHvzq6DL2/dDLCqKr3NEy4NDGtkirKlee/VnczSF6dSL82CZdG+r
A6+cb80RCwynPxS7tSG7srkvgi02m4mEvVrrBGsFHCLw1W5u+jIGN5jtAt5VCongyufNZ9LvZOTt
581n2tnnoRUWBEY/T5L1gLq+l/5QQzjVX6cUOphygD4Qq7JtdWvglStrEA8WU1ZYhAzvUkQyLVK1
7oWCL5UfQ+CgpvXSCL/e/7g3MXS2FA0rGC+qNjeWLr+tLpM0Qq4X7dUucqNcmD1Q0PNbOSAXUfgG
EYsrlJjE2ewKreNFFK/AHbetGremdBJ0N1Edu81weP9TFlfLmyCLU18oM2Uw26ZxcWiAVJzvZZy4
3w9xmY7POYxIlQuVNnpAaIwuH5eFlP4dwir3Mk+ALM959D3lImIHQHvfD7ZY6H8FQ9Ocq5I3GCaX
l4PW16MSqGEGXBltvqr+pKE34SNGAR0i/qhnw8q3XZmjmUpJVqVA6XjT9ZOMfpAluCeuWt36TW5H
EDdD6fv737R4nr+OIGJ0HBLkblwtc153vpeyoi/izpzoX44b4Tva+07fnSZscHb6tn3GohQBC3Xl
y5a32TySF0EXr4lhNiHD32dw/a/KNnNmomP+faZHC47y8P4HXhnFi1CLSYtlbkgzgqCfio/IauTj
Z8VcCfF2neNqBhxFNaBEkxEsNpPm93FulT5O1CnqCSZq8OPKoTCPx9mBx3hdRljsJEXqR0kXgsnN
hOrDGITgcQPJzVrtEWOHdGWZk9FfCYdVHxAmTjoL1bbLNeEpTVQEON+5hqXSvcy81Ov3A1hh9AnD
QsY7Fsfz/jBoY3gUVKl49EMvsNwUEYnyaQgmlZ2IG3L6YAYTON0wDNtN144J3sYczxgsyDbu65UE
QrpWebMO1BoeWxbhqGx03ZzuCy3rN71iVtshxEkMuHgyHCXcabapKPbHIFB5aaOf3Fm3fq5lDHuW
ZfKnchCjjaDGydekagvbRLPDjjr+fbOQlZ9FO0BK8DP5uZDTYtoMWk4LVDJrMHkZveu7SMUSPotR
3t6pdQlauPb3pqyGd1Kn3U+icYsIyMyLivvppezbp9bv3CmRNohubKcSSCh+RUUh9RulQruvK7JB
3nZdrR/l2PKcUA7inS6P7TPKJcExNPrUbSUj2Rl9k+t21ZUq0igqJmP7cP7nrojD2trXZVq3L5iR
lzhomGWZUx4tMuujV7aed4/5RKE4NDsxoe88EwJUlm5xBjTGjZYHsFpVtCyrL2gfN4qdTQUJjW7i
ODE0frNHOHRElEWtf0xxWzv+kMsnH9HUHQBrDLKSqfiz0lrxsyXiZAMPCKx2hU8PXk5Sfcj0rgV4
ZMbTd1noWldJmkYh1Y5lu1MME0USoX+kYlMiiAZSX1B67TadYvPoT8pwrNQGOH/hZ4hutGaNrIom
ibsEWbBDbVjNtogk/K+VLLjH9GJCVaPp9lg2aEc9FnFMKRncjULZ/xDnNCEwk5K+CZN5U0cekGgR
4+EsxPkCsQqUPJ+StIbV5CGkFoZaZGvtGNxF0BQPoYysUjhGAMiHAh0lQfIQiSr1yh3HJLvNWZxO
aakwBOBV7pOmP2ihWzW5h/aXaG5VH9oNeI3kG7uRAaulcSdKU/KBHx4dmgRZrRaFW6S+dGgMYqck
ph1LgASkof9UeDq1siexzPap5KHl3nq+ZQdi/lmGDGSWafbRQ8iaGcRhbaPjG/YEGb74pqZQ8Cip
Ii0lFZZh5+Cj24curPxetYes5bGcFMO92lbZLRwpaCKmsukMQ6MRxRE/4j12P5hT+eKlsbnR6z5X
7IRq2+DGQwMON1K0FgWnEhLgJIwRuj9QKiuhz6sNpT8RRRVZPtSNZCJPVNX4hzeq8CnxAaYXIqdE
HSrFR/Dy6l7F0Cn3wuLkYwe9RQjMcnR9NB/KrM4eUg8SIWvwc6hj9FlJsf5NH8fgSBtcdVCb00+8
FpOnyDMiWDwwcdJczxDP01vzhsTJ2ulUirZhrBShnZc6+PZSgkLVjBlf06qek4fy0DsyF80uqkLp
Z9FDJ5sqjwrhlJPZa2X4KYkRevFNtb7TY3gNaldYJySSq9OEIzHlPE2+QZgmOo2BJ7p+mhc3lWoG
bpKm3n2SGBCiCjn5XsgRqyCZpOeC0/kHKzW4yStIKgoaUA91rUCn6BuwvlWM2ZwewpcJMk2m35EC
T+yU6baWUX/MDNTIqimYDuhUB49Tpwc3U29OiFzQ9bmbIiXbJbKRIK4shjH6Zcl4kiCk7Wlr1h/G
AYkgX1RMB7+iZq/0dFGMWKzvzNQETFGbCpL8qejvDDUybuCXIQ4yyvkhShTvQxypaPvWUuNqvldv
pFFrdoo4KrexMfEHvZHuBgoRh34ssk9jIvLA9Mmu7jFEEn9IaVYdZD/0b+Dd6miC+xLkWa9ErEtN
q5siqtO9GQQIPet9hR3cUGUl/CWvEzZVl4U3BkxEBC91ww4rVdoP+YQ2dVBAfkm48T5BDtFuRBQK
NnVrBlvWt4V+2siju2cq4k6Eq1p4yl3cysZt2YfNVivb7IR1ms5llYzJqca/3k04x9yo17WvZhkN
UIMn5egHRbILs0JJN01vdW4n1TJidYIKw6nMHtUubJ+x0ULvMMC2oA9R8fMtudsEJjymkZPPjXUj
sePW946KEWdHq+6zY9amAm5Zeleizl1CmeqVSD+0AZzyMkjjX71aYVA1AqI04whDDu+XL+qbQfRv
zT7/0E5Je8g75SUY+m5flFbhwstlq1ET3w8l90HQlBqcpNYEMNflLqRG/5dWd8IuVfVmj0Wa6OB8
RK+58zkopihonsTAS506143HwYrTk5yjx4YnSHboTT36UBR9vUs8cfo2Vj6Kc4EwvaDgqe4GvTNx
XfDkmzEptaeiMtt92fbm3h9NuLzhEJBvIxOzBV8OzghvgQ38mn5XRCFASVnaobGcbnDXA7MRSQIX
iOnGSYNXKGwg14zz3g28Ualt3HblbVBi4jlpqvDQmVBCIWym+z6fajfswtLVohlvGlfpjZZUwSbt
0ZGcW3mI0WvaY6CUvoOoV+WEgIO5MobuwUJJ8iR7orCNJM37rshldWRZ9X8CDJspqcGrK4b6Jazg
BBm5UGyCVsMpWfc/+d1MJ9Q7xQn0PrEz0aB3XuGxmxf4PW4FqzV2jRmrD6Wf0buLIMLfRb6U8/RV
PekpCGqJMg1cMmSN2lNXx5qGdijSdnVujtyHudXc1aJo3eRGmH2csG75jOhXfrKEWOXb9AIws9Z4
p1LM1a9Glgq4rSqzOlZldj8rTEAOVgQsE+lxjuO0NuSNZjXyE8mBhgcZeAAHj6BAPhSNLNxYkW9V
dhbVGrUhKfNKO0ZiEiUTazLGnSKNamxHivmzxabGdzqlK/ehl6OV24/dT3poLflbk5SB40lT5Ns8
WyO2vyH2+y6Thm+BpHUPg4QlmdOHivRZKlPcLSghhz7s3Tw/MoXyQ4GvM/qHWfWhqoyZPUXSeOpG
nSSyKRJsREcoeShx5eZNryUoo6ZG6Q/bOLSA1wZT9UPKZdREc7H6hp8EOvhNxtF3iOJ6/FZ3Uyw5
2uijNNBErHQ9zCtlwyLQ3VYR5BgRyUZDv6wuqmozaWWFCH3X6JiLkdZwl1YtIt9SJRi4IKbog9W4
rD8mcO2+jDS5HuA8a19EuYSx2fZxgueHH44xuKfSrG1JHJBC9GKO8qL1Sf0xCW4f8FaQfLtPiyHl
FsisB1nvrDsAcIjXteLoCO3YFW6ZCxXCYnrhPyjwbzFcGUXPpkAPRVzqjNh0g84MN5EeaYdRVZp9
rLeJt01zte/gfZl4NU956D94fddBU1UrlkiuCeq0zwM+jUNOK4B8qp0QbE1JCI6S1zS/ukZGO4Dx
r1lq3ZCha1/JxrdKh5Wz0fwu4wmYT4W+ib1GRRnBFBBLGUhQJWXitOs9nLltlaum3miR3j1mgu5B
0NXID4RcDeKjXhUhJh6yUTUzdX84JWLXpvx1hY/83GhIKPx3QWLuJ0Tsbrsmmo4G6TrWiTUylb3n
d4GNf56oQj8WzO9pD6ZTqMFjjqruPYTk+3Y4hYHbq5knO0HmS8F3Kx3zm6nu6ntrwnuM9d1hswrh
0C07Xd+JRWihrh4HNExxNAXeV6PlFhYeZqD+lGquVA2i4YrNFFdOVuXZsK0z07rrLD+wi04zK0cw
a+t7KPjf+2YsX7JGiRKeNF5f3aMYYjEWGhnsPhanEi3drirsphMaxOSsASUR3xQMmx6g4W8CvZHS
LcZhrT3oodd8lVOrjY9yYkAHj/s8ajZ5HpfhvvWnDt3VsoCcOIxciVl2hx6eiQhrhXKFH031tNEE
zzjpvQJXXDACfTd2wXSc1CKl9SlXH9qqULaciC+BWKluH3Rf+1pVUGgsyWAt67GXJmVfe7G0k/wQ
EdzOMxw1QhO65uF2g6q2takEpd1mWTA9W0wjmUtaN4jiQQC0urQEijpr1ld9DbiaC8cxCv8nuSZP
FbWX/DvP8wwERq1QqI2j0JX9ky9iursdFdF4NopqOkherKE2VPoyZSIpyb7H3K4InCaD9DHMPQEl
VFDyEXY+pvlZsSLF9rDqpeI9FKh2D9iOCqlY3gl9Bf0GB6Wj1kRqYotxPukHTQzRV0EDvHuSrYpa
ZK0PUHXlBMNmfm9T7USyBWRag9r+v8Y4SbKXtYZbdYYPb5vrxCiLEi6q1tplVq7VTd9WJhC6w6EC
XAREOOpxl6/sGvcNVReo9BXk0vUoIxDYp7cFj++VB/0CavLa6TuPtKQPIcgS1oLHe55Vvpv86FPa
N49Kof9g7J/TMHtKkghOb1e9RL6+Uut5W0ugKEKLRDeALUBDW9SX4mbsOkUZRJdrqVcT0M0/6nqn
1P7T+3Wet5VAyAuKDCkHMLgCSOJyNLuKxas3mezmUQAoSi7v/Sq9x4zsQOMsvPG1f1kMpiZDG4QS
iQYCDEt2bVGojdLQqpRAkl0cPhEEmJwoBobN1nv/uxZYs3nyLuPM1aezYnc++HGJ0aQMURlHM66n
jfRJsL+PFnYYij2cBGdtYb466VyWmwgJmgzNO9ziaBJfhkyFIqmL1uPTiDjrFyJVM2yK5/DIew+2
l2aTUezi7+G9dyevYHeuFCTn4MimqLS5sI1eTOTUYTlazm01dRc/qXYMZBQY/3d9439pdvNTdGWA
52325mORl6S7piKOtwTWTGVRNyntVzc6VAdlbx6GY32Q9+WKwN+CH/n3PP6OswTU0Nsyg7phUKOD
tlX2w6E+kVTtlNtkqzv5bbCHsrE1N6hebqJHxV3v0yx3ooVkHg11KEUGuFRqypezWlQl/Iw8UFy6
sTC4SlvO/syVnP9aaS5cCUTJGtkYpLTgZ79Wf89WrJ6K7WToPqrr8ZGM15a8B2n4EuuP7++M5fnJ
95yHkRffY2pS45VmQUuUK8kvthTUNrXsvh/kzdmJhid9TrAIs6Eh3Z9FFCELzQ7dKcX14AOI8YM2
PBdYDOFw+yvrboMk5vG6Zj3yZs8vgi57rDg+5aGoV4orUOXZcjRvhr3m8lANbXFbbvciULOVD13Y
NuqUcsnw6WZruKOacyn7cnlgoitOrYGYukhHd+4D+Mfy1J8oudrqRng0PyQblI9Znf0nGdj2j/fH
eXl8L6Ivd2Enh6DB1ExxR00b9nHmK3ah+dNcjv1ZKohVDCqZ1Psxl21SPtlA402drdjwQoEpdvnJ
QuyD99dYQcikfwhvpr1J28P87nO8Cc4qIlxeHDSLaMr852fboq7KqJWteb3aSPQd8C0+RB9Rl7PH
jXe3iv9+uzsuvm155xvS2GuCL6DxSZXW9W+aaIt+mOVacIb1ELVU6SV9tpy/Ycr/ClD133Oh/d8G
u0Kt4Gx5vYFd7b+GTXgOunr9//8NujKkP2inIL5KR5dbDWm8f0BXhvoHdtQ4JrPjAHew+f4BXckz
5momPtGsJaGhH/MP5koy/xD5C0UWLfc01EPz30CuFhvBxBOKXjPNYBRVZbRflx2sksOm6zNIauOx
Qgv+QXXz3dhvrHiDjLYjflrlT19u9zmgJtMDZCx4yCkYtl7uhbyKq3isR8ntYG6bR9lNtvkJITkq
Yk6r2LP4M1VC7FK6lzUayOIifo3NxcGuR6NAVPnvy9gSGoEh9dn5Ig6xbUXsBFnE2QZyHHbdZrBV
1H9+FnayK12IdVQS7DCbf8oaVeKybfj6OyBJkBbTgzdMiueXv0PrAo9BLzEdNe9quiFCspZyzKnS
79Tm7wiIh4CERvaCS+wywhTXlFObBmIETryzFEPgULT63OzHB3S5bsWZH38j7PUnddfa+pPw787X
v+NjM4KJnAFqZwlaKnV1opbHSBefUV5ljidx0+yB8bkIXq1qd76ybd98rqFibqVbM1Zx+bn4DkcR
hWC3dg1UUAenu0+2NN5s/LRSVlSBsuzqOTuzhpZBURbBTstA+YJ8+XKMW1XHyBHje3f4HD2Mp+ZT
s+lcNA+b3ZpMy+WJ/tdonkWyFvylBpnvehiIVOsKjaXPQV9QXfp1dmg9/PXDz4GIi3znbZRl+i2P
Wt5XRBH2nSNs2p330G7jh2a3tg9f9/hy5GYg2Sx7TcKxXB2qiTDU6MvzdEHGcDJnuKlRRRFINyYI
9tWf2U5zxJu1ROfqMjmLu+SBjbhTlTpMP5gd8d38ulFuAo4dYJfoMdoyBmhU4fbvD+u1vU7W/arA
MmfGi6UpJ4IXl8gYuUoMKTtBt1Jay9+ubfbzEIt3IpUMU/UHQlj71pXQ5DWFjb8TNrUdPfOEQn2e
5sTJs2l52cVxXJXWv3au0gv8/Y2LbGqAiS02FT9gfjXKX/EmKNGAfG4au34J7osbbAYOiku6s5dy
2/hZ3o/qfn1Dzvvtzao6+xXz4+Qsy4qQZh/BBM3Px9no9y9P9XUjgfmveS/M4gLrm0g0c9iqrqko
n6Qe6UAUQTDILJzSLx/fXzyLJ/Ffe/J8ZGdg0tk3lYaWl+L8TZVj7kJEfPxjvBPh1dH12bb4rDrv
B7xyO6OZQGEK6SmejMu8WMsFrQllHEGkGg0/iXJ5uokQtfSH2zw9vB/r2nZ8vZuAV4NyIt+5/Lix
6uW2i0rVnQVdjG1fbma893SX3ho7hUzcvxd+KMXKo3/xwnod0vOoy8O0UsII7lWuuslh/Ght2STO
rFJkbgY32teInq+m/1cHlTv47+9cFqjwkJINgaqlO1NjEXR04e/VKOr9jHfDa8KDWOfJQvFtdTqv
HD48lHEwkKglUXNcHD7WWFVDnDWqKxfaTVcPmF8U/9Es8oyiPTGjZ5eHudDFOs6wHbP4nJBWSXuA
izf+KYPmOu/6cY8O6dqh+vZCRBOD6x62MS9Xnq6XKycGjunpFW/GsPxleSkONVvQKyvn6lLZglRV
BwGFazM5K+nxcvTKytAHXUcFdp63/En9mh8D1goamI/gNEihzG/rj8W3x4sOtgP/RP6BlvYSn4mv
tFbFBkHVAk6UAmG5NTYN977WrKFp366Oy1CLZ2nS0hocakIBhNkhDrOxtHG7sscvn77zbiMG3AlQ
kzIUh2XpaRpFoccwSeWqH110KdI/AwdSPZxgGgnCYS2zfi39XJ7OxOOpJVOeFSWkoi5XhlfVeV1p
8RxP+S7cZx8UJ3+c24Yb3vcb0em33nbWV0D+80hDZU83abNK8Lw2h5pqUlhEDg2w/GLbDcowBAXn
gdsex6N8xCjMUT4NG/NHiXW5G+yTx/5bcFJX6qdXphNErMkuZJxZs4tPl4cR2MfQqm5kNJuKVgi9
1X+dzOgXIRbXUdgVrTJFhEAaVZs9tvEme3/BXNnZKjpXcw1apMiuLz4izoQ4NuteBSA3nSRB30G0
OIiQH98Pc2WGLsIsPiSJgChPONO6nn4T5iFGSaIt6qes//B+nFd1hcV6VCUZ/UEwtiqorcVJxUpN
/RGrMZISZb5rttMhjfY0Jm0JflO6U/BL729mJUCh26/d5tdWhMR1Pm8E3vjLs2TKBiFWNIJ7ve60
1inX5ZXpuv593G2zLxDg6GW90gAbhYHcqLoo8ftPnbzBI+9Hdt/doGiq7CSEsnxpM36wdqITb9eK
CdcWCy0fsgdDRiZpCcuWpDSNu5GLVcahEl9Q5JnD8VDp6grzBRrbMudjQZrUXWZeBY2Cxaqse80I
q4CBRJezeFBMMbxDjz4BLGplt2plGI8JL9NbU+qEzyl2I4jqaI3oSrmUjnuejrX5MqUy+KgylXpl
14Oo5FD3IpNpGVLr2AKQyG2x0vQaNfLE/Fj2JEb7oiK/3Myt38em6qXckYq0x++yR7jaITOE/Tp0
Rn0zZmnwqaBnvolEy1/ZKgvINkc4LzXqTZRqZvox+PfLIzXOZHxh/UKjROTtiu2wh+10W72acKy9
qd9MKKGQISNXISEEKjIv6LN0N8lTo+0lGDJaBYoCIC9SAJjJ2u9vyjebf44Cr0+FefcqVnEZBRNb
tZEUSCTxU90g1tzipgCY11w7y95sv9c4yPuQrIASX959vHyLOlczDX3iadMAkpq0lffBmyfPHIHO
BIc+Qd50sAIxHeHVYefUAoGwPUm0B/CFw6B8TBTlxjDQCjSBcwJ8+fH+EL7N3YFwkR1RX0LKAEHX
xY4ogaT3nNOGqzwbz/qLejSQJRSAfWy1U/89P+ROvy+0lYm7Uq2EJIq9tD7nfWQUi9NUIzmaBCDb
3O7SzB7AgUylOzFzz8S9uUaQfLMawRecR5vX0dlqlBE0UYADay6QuV3fJs4wqYC53ZWhvHa4MJiM
JbeE+KYEW4d+pebg7KiIKlttH7qSsVE3s6ZxsatXHyNr0RZJnx+rmkDtUXvl2HaHiOpnsZ/nq9it
5UFv1v/r+P3+sMXBEfr0yHEx1dzUe9CwlB5pXr0/dtdn6HeExXlRo1mm8KTRXBMBgVALd1GZ7DRv
TaRs0RZ/zWJZCb/jLNadKcSTgfTrPEXF4bWYeMwOJFoOEv/IjM6DqGLVJbnVbrVoNY/SIoPgXp11
GfkF0huazjiTFzI10l/XvOnb4V7Zo6SwjZ7SL+a38WYtabhScyB/PAu4WPaBL3pFaBBwfpYHX+Kb
WW805KEaFtQ214V8riyTi3iLo0RSMn1CW02nQhZ8Uyb90cTPe2WhrMVY5HtSGOFc3M8xAHhFOIF2
+kqEK0txzrpp8tBc0En5Lg8LnD+rujZy3Q3a4YfYWp9FQz0IQyetxLlSv3hN7/8rkLIoBudtFQtt
U+ju7I1Y1kjxRg54HnlTfkCb3fUd+bSmhL7Uz5lfcTxkZI5XGMggeRZTpBdpluHKMsesaQYfk++z
zVi2Le94aL1Y7nf/Q/jBv02+Dq56q+5Dp74xbqOX5jTu11j5117l4AugzHMPmCr36uVAR6UQeslA
e3MWCagOqo3Dgefo/5+971iSXEey/ZfZs40SJBdvQxkqtai8uaFVZVVSAtTy6+egeqYrgkFL9O3Z
vkX3Ju2WBwjAAbgfAUGU2YPJsqv48FI9RoIsfT29XP9AMbmkFuZ3jU1hucEiacl4LutgGN3K3tBK
L4tEBVdNvhAvd/tlHPVydD3KqBUpEWdocpgi4Al3pLUtw8OBTvB+ShXPGoBxBVy6E4xwI8nx0Aau
EeS32uhqBUsoi8n5nBt+VbjTG5xCylvqZ3f0BpKZsPq+s+7Im32Y9/UTX2Wi1+tvGvf1yC08MImu
6Nr6+apPbDSHHiM/gmx06tEZADD00D/CbsIjh2wvw0TZmfbMg+RyUO3Autkvh/yeBBNKoelPA9Wm
YscRNLARE+y57cn/89NW2aPTc61NGvy0ETC9nuieRYunFJjOr0+zq9ucxifgT5jVBJh5ovRYLFhj
stTsYLZScp3FHObuNm72/dS7ckdqFySUv4A20wWXK8Eg17ABWYopgde4AeQJhH/Vb6NC3GhoBWPc
jGKqeNsT3POvQIGJ0Zp1BOqWLyUwrEWGBF+8LQXXYlGQ1Qk2k2GpkxRBFL0NaN3AYqvxMkPbfT1f
GyclJuxsMKtUNIzVMIFpaKA6DziXlx/AWcrdwrHDLoR0pr0n/tcRRQNbLcSpzWu9ZpijnL0a8QQ2
xCsTlUauj8rLQa1WYdPnRW/2iEHKxBmUJITtU/j1MAQhfncizy7WhmRUstLiu03Rd259NKo/vg4g
+E5rHJqVFsVkMwQgRv/NmJU36Kw+mEkkqLiJwqiXyboGzaKSDISxaKhPzwlOZBH/d/M8+LPE1o9v
E5TUeJoQwqbWLirYTw0m5DJlf5FEfpFLrXe0RRX4Soti8uk7m56hxs6tGryy8IR+mRcdT+Ou36f6
EoKxEhYy0ESd3gqC8r1ylf7PBsq/9VnQJdJoV1oIysrKaQzFpZnpyvHsN1DqnaLHrxeIKNoqQ9SK
1KkKx//TMQXxot03derEKii+aQeCjAAWublOcH2yuCu4Ccb45diamVp5b2JsXQ78fgXjJfg7opYj
yK0bxThs3T9x1vtqikhPKwVxap+dTPQtTgUY1A/tewFnX9stTyS6U3xrN91kB9E7ZWNPc+SFAi0o
AjmBNZBIL7Nxlic8xeQaNOZG+YAJ58fXk7aBG/iN7vhXjNV+yzibUi4RA3YY7gLcgA698dybvnW7
9FSeuu+dyx4YTLqrg/DdLBrf6jFrDVPRjDlig/ssu6rbh1nugkwJemLhKp8cOdjDJ3ASLB1R2NVe
BAYdmswFwgI45bEaQRLb+/qzikKsdt40xkNNKjxuzSi+64f4aczz/dchNjYAkE6qBS4C0XVUai83
QKEucKRc8H7Q2RH8PmiY35mk/fvjQO3QMi30z6ANsg5i6sxU2mIhPmHLD3Duj7nJBLiqrRUIEAd6
qvAU0HRwDi4HUsZMnk2CGMYdbCXh7MORBtC1dAgOfemFOPBO8JiwCPC71bjKjhdxV8tAqipurIu4
/NFT3oKPetDw7oNuKjAB9S/J159sH/7ZoRlGTrEbTw0wT5afnexT5ibvoEyeQI0R1wquqklo3Vvo
LyhADHDMPv/7WdamA22WsbZg7Qmh+ACQIa+GCAKK/QC6CLGDVwt1FWy1/Utdm/VkhPdrtsAX9JkS
wV67rnRD5w10FRnYBzgmo655OZq0nZqyLjPLp3hlP9k5909E8lbLj0pROe1iyW1yNKdZOVl5WsJr
FPZsDfpsTa/c9BbLhAVPfg5dzDsKvNDCg7Qed+cAX+jyFxlzYdrwHeWPXdAsX6XEW/YALAb2bbqP
PsARVE/Rt/FoCLbS1X7lYW2o3QCeiG7HVTFjQB/B7JF1BjbDz9HwDO2BVKrg/rwCnv+zs8DFBtEh
hufJFXSgYHnZLHPM8/ngRaCTxR7M8yLvI3pit3Be2HGh8O5BDawg94qXibl/My1hmGgf4cGLQUJC
aDXfib7EcxHhwTXOyc000eNQooKQit48V+uWh+FScXj2gA61RkgwksdNkfa42hTv6XQobFFW2pgu
9EyApwXjAl9zHQBtR7AYa7RlW58L+/a3HNNqusmtgpqI6sgOC0Xn4TXmC3qF6KFgaDaQyEA3X65M
fWhURit0ULOTehjgZPo5eSAovfGHUOENPzR4XniQMDjlSQibROi9Pow7Ubv/esfyXwH4PoQTAZgA
yuDyVyQRcPU2SJ+oVS6oRoGDui+4Xv9RbP21MYsXofjfz1Jdl8XgnrcIJTWHRl1cRRVBk64upb8H
A58XHQelDU7GZYRUbfS6GGVAsBcb+gzfTG0E7TIwMmWHuuPfviyuoq2y6TyjYln3iNZ8mE9gQ9Pv
+ifKif1tG8LY1o87Hw7UxeJyXVkxJem6jLkKv5q5VgMTeqoQvvarkxZwFCgg4HsCvCKEjV/VXXLz
9Wa/fq2vIq4mUK6ajCoNIlo3/Wu+oHAa+/ClO+Q6ZL8570O0OrfmE51xyLAA+oVu4+ran7Zxl5NC
1SFcOMcha7L6MStLmOABqHEY1AaC8cUkKkpsLVNo06NdjQ6qDDW5y0VU5/FgDZUBBJ+WPVaVPDua
Cf/lr7+lKMj6U9JsUsGy51CTFKoYgdo9fx1go78IWPzZMFY3xr5M+rgDael3E2LYzyUcJDis9Yab
vIFGvcsMr/8h6n1sJdLzqKtnYTvXETUUfLwpkVGWiNjdKA0Pgy0JiblXFycsxvNIq/QpsUYhtEYk
PVXcYYDXK8QFa/JUVaExPiYjDIttCFaorlGIRMs2NwI3xgKmQcVFdo3ZsNKpQLsf37Z6q7/DYwxu
puqepkCvwwbHy59EMA1hwNVnzWJoDOQZAvLbq5GfNG85QsdTariaLzRjvCKcBMpsVzUM/n3Pxrj6
vjnVK3D6EZLO3+f+r6k+VSO8Wo3Psr9tlCfBat3cDxxzpirYcVcoGImULOpAPAF0noRG0IbDN/MW
ltgcz86bgnXrimhzm0sVjkbgyeJ+Jq/Bs21hJ4YC4LcPnst9CzmvDn0CR63qX1+PbeMGioYWZA8J
rkl42K8+ZEuoAvlZW8e7vnR7OgdwEXCH8Tsct78OdN3c51N2FolP6dkBm3VjmsIRggNzGzAPfZAB
XTyrGic5orkbiPb61gmEx6gO9i+0MG103i/jjWqdROg9YmR6XzyPrIJ+f1tbLyMI86+1NBQTtB36
uQIiJ+qczuzVAP0h6MSp8+K3tLIguqXWADoA/i4qwm4cHfgaHAMqc5WAdRbXaSQ3ZpQYfgTtMKeR
WdhY86Nhls9GJTXOuMSiOyQ/F65eGgZvM2M9oc21unwkAI1Mqs0bT8EAC1fmQaco5/xP1LKT9+xG
BPXZ2DJ42YBfC5CrgsfWKt4cTdQgvN3DqgomU0nl6cUoCc6pjfshv0xx1BJBs0Feew6XUcYWe8HV
O7rhxrRcVB5O36Hidzciks7GawaUNhBKcc2XEXT9emTIDmVTIZYaVqf+lQPh8KbpiUPBqUMt03Ys
YC1g+H6IXdkpXsx9/u3rLXT9TQlQQDZ/S+F/6EJfrmipSvohGgriT2r6HkNfxI1Bpw2/DvIbZHO5
UhAFDW6oeQATd9XpzmI0iSWZEr/8VD8pjOUOBphy0gcKEgF0DN32NHt1MLiz5i6Pxk194tC/yHQK
N/7x9U+5zoEXv2TdCk8sCswfwS9Jl8mtrMd8fMpmkbOVKMjqo9I8qSprQBATIm79cLJiVFYyQdv3
uqtNLoeyuo1HS9eCEogoaqh8kE/yKn1Lffu2Dca3+N7+HN7VIwh7wdffb3O9/JnJ31Wns4ybNzE0
dRJGfAuabB0JF7qINuD18XE5Lv4TzkLAFKo0Bh3jsl5mN3uOPpnXA/h9C4tGv3sd8X8u0ALfRNll
I7lfxl0ld2ZOxTiXiDsFUaiAUAojqrDbLYfmtX0ebhqY3oiJHteXDh4U7WuO/OaFk8vBUuhV1Y0M
DIhyN3gDUGqUGyg7468YZWJYPmJHKK5S47lhw5pU+N64rv//XkR/4q9OUL3OWBUvmM8IbK/GU0qn
GpDJM6858ptI9qh7nU8C1jrNjaj+v71N/sRePXa0bKC6XmDsuLEAinWf1PdU/vh6vW7GwH0VXEsD
7Oc1/G+STG2ZFYyvzFtHpvdNH3mWLFiym5N4FmR1WWUzVBDJjCBt96OG1G0OxbTiJs+om7OdjobK
12PaXqln8VaLRonQWlBqxBs+1M90lz/YbnoyC08OVG/eRa4aloJjQjTC1TLJqx7q0h0idsaHbdyT
snXKGGVM+cakP7jgomCEmzngbISrpYEC6gB5td8j1AK8OphTvid3gD7DArB5jWEFiNbGL4hBCuJq
V1cabMc/cdfHQ2HqUAQ2EJcXT2Mk7xBwUUc5QLvXz/zkQchrFQVcHRULqQw5axGwONXf2V71wUIE
tYyq/BaFIopoz/GlcXUSnw1wdWg0E0QYiYQkF9WBHS3ePP8c9cpJ9UcLODfB1xTM4vqwsEHbB4CO
z6LtwLUJfERY0SXOdLQxRHLHINODnkMqzmp8FFejhBIC4M281LeugUslbCXTDIA3PbQOCoQC8lC/
qyBIglXjiqBum58UNyhUa+D+cqXoncT2XFsFgs30CIk9aEplkBT7SwbmyiqeBZ+Ur4frkf0Jtpo/
KEhTWZURjJ0okHRlCGTRB0fWS0K2+tZRD3o8kiaGBhcgvnTPzuFca3R5VCGMaAEqfhzyFrJ+mS5a
JFsJ+jzK6rRX4ReuTmzGjusbt4lPk1x5pul//dk2hwJGo2EBJ4YuxWqXtcxOMmKjFzaoWWAm871R
igBEmyEAeeQkJF2/QinJdUtKMmsYh1V/tgzCqqX1/T8YxVmI1TFTDVD8nDuEsLVfWvcwopX9fwuw
OlcaCBIyKA8iGaWFZwwo8DKRuc/m2QVpNzimoDvJ7ekuVxUFkKdOFoJb63v0oHjmt8RddsTT77gK
ObJBchDVkjZnxgZ3i/N9cNVanSV9gwdJj33rm9aPVhqcpl4Ey+u6x4tbFPkTYi3XpUmylaHLjOMx
gEoAuGGRUz6yIAlyt32Tn8Y3aFDvsiWU9sKSxNYBch56tbTnuq56Gz1GCINEbmtDcRgqqBN05qfS
WSo0I5tTO6Mbl4OV3d9W2gnNWdGpuXU7OP8Nq6REjRZi9/A6QCGgfbVCCFDSg/4rQdaFA9cBaR7i
wqYWHFJPrF20mT/OPv1qPSVWZbbSjNhzmT0ZJbSfNP3HoqXh11tjo7p8OcWrPJU0wFXJhYlO8n4s
HMXDN7U+gSWBCyi/KOuqw6DM9iQqEQgWr8GHf5aE1dTGgd1jeDUUxQboZ5LoQTAyvv7XR8r57K3S
Cg4AoxtqjOx/bZir58Gb/fE29TlMofPZqxqkzIVTJcQuvg4umr1VxtH6uuNiX4gNW/sRj5wKBupU
xMoRjXB1e7WaLLELngHKoZDht1gcuizbF5Aqt7Leg1Dvwe7iE57tL1+Pbuv+g+ok6h4c6ICHzuXk
5aadlBCkN/y0LD4jHDlgAB/TLtpZ5vjj61BbH/I81GoLmko+61nfIZQK2YypteE5A1k0Jar9rwNt
1Fx/Y73/NajVhrNRb6Vd3HJClRXyHlziofPwZBy6MA5sAcRva+bga4Q2NdfpvKJFL/lUKTNn98na
XGHq5Fy+L3Kr8pqihYg9MavyZojH6Bd07edbyKbUIozzNT0c+/78J6w2vqI1XavIcKyyd2qY3gLc
4JUhOJeP5rEG8IDtktGbgxmSQblX1Y4FfrjtpYLp3cqwFqrOKBdCkBH8ucuVVLIiVmBzgo9O3hJJ
dUcF7H5yTEjtDCB21iJk/9ZysgBvQJOAq0CsyxKFXpk0n8F3NEfFafV7E+jDBoSpr9fSdXLDPQBe
OPB//40IWi2lBoYSywCRbx+GEXA/mVq4Keed9rdzjAkSCjAjWEOqpa/L1JJcqm0Mfy8fzhGuOfws
IupCL/7roWxU4xBFQa5Csw/KaOvbMjOMihn2AmDIAczG6rl6hsbEfnqUjGP1XUFL1UXZKgDub/9/
DLxan11mFZqUohXIO2WF7pLDcAfEvwt6y6E95WA5xB9pIGpUb03d+XD5Ajo7l2DCjW5HW/KPmngZ
AdsE943/ZGRoj6HmD3jVlVoWJzhLuswnzkN/52S+mTGQInXIH8ix6gHVnP4FO/M74Z3qerdhLrFU
OLeSW3itdptSErmwCdYlAdPgUOzjI2MOgRV1DeUXOMy0Qbonb4o/8WeXCEi1cdO4iL6uQdhlDVsO
NsOP7z2awdANU8kf9iyQ/Pln2u7i5ibZofTiC4fNz4jLiwACg4sGLCSuxGAOXs6p2bIOipOLCXUy
aDL5CyoRUJAHlqPw/43K53WKuYzGf83ZCprxiVMrRTRUHQOmefrioqJE/ek4uINvTy91MN2kT6IC
yPWZfBl2lXPUGBTTcUZYybqBcrxrTh+DVvumIegmi+KstuVs1HmFcoEJqf/yoEFbv1jQMZfqB6lu
BUey6Euu9mIDL5A5midQ4ClO4uYlqWdnGATtBtF4+N/PpmuBfQalKg8yPsHlo4ShQJfsYRrz9abf
aBVdzs/qRljEqKamJjY9/vEDOWCP++iC4bKRpm57m2NVWsCITb79aYYQ63uTA9njCU50M4XyoGA7
rG6NhZLNptEio2dw8hg8eHX1ISCdcDQ3U9rvIf4O7CHrFNSXxroeTm1TLfDs6bPi1lSk6k6xkrdI
t6QbGCCoe6OWJM+C6NKtvSjMWZhW7istaVPYoljyXWurzX2+NPGRxHl2DwVByNvFpX6CvW9yW7cz
VO96ybzJ6KJ51RBpu6ix81/9NHcvvdGDvwxQon60Oxrtizhpg4pQ+2Nh8+B1kNlXR0U/ZnD0AiyT
zHCSMVovKdUqiEpC3Wmxm4d2tgfAxWftUOkJ3o5tHIXy0JmjmxL5DRoUy09Ki/nAVHna99FgnUz4
agKYTbX+ABFwudyZiy4/1i1t7uWlsrJ9VPZFUFT2OLsNfJVeaakODAYBlRJkrSZ/WxYKoTCzZ7OT
1qz5GYMEcA9c+XKCo0kJB6doTKqARbGUBbGVyPfWEsEtBk4YOzk2lNtOn4ynmJHubSos+z1Fdzg0
mWQPR1bqVutIkqTeUQhZBVWVL1CUtMoEL2NrSV9YCqlRR9MiOA5IOqU7mDep39kAh3g1M+S/NL0i
hpcxWofEnpjiym3LpEDXxjSUBjBdQsQlcDws4vKY1mrn1EMyflNq2fI6SHV6ps1sr4Wv1wfseOCX
thjTvhsy6YfC3uqonY9sVKZQI7Hp0o4llssa+LuwVK9quD+Y2ctCll4JE0zLvp1b5UXJm/EmkSDK
bxcwzfDxpGu+kzpTPjS0V72islL9AWvCDGgHRJcbazUM7lQjIo8skuGoosMn5EaHjshnNKa4s7Ld
QuyDMmdG0MdGFjkZml4T1pw/lIw9Rkvc/2Tp1LqkzeIDrhlF5UZpH6UujA7kD5bEy+T1HZFhkANr
BbutYTiljhp3DLGiGEDcLmYO4MhpkPSy5AxLnwU1jZijzw3eyvYge0RSYpSie/gmGZ15j0tUvgeP
3HbBmTY9LW3LG6KNGTxqVPDoexPC8uMEc2/Y7bQm8cYBj44kuc+kGI/wIV7uxzF7SmygRxuje9Wz
tPfgZvdzKJcdtZp3Mmf5PrEy+AtB5OYhVeGHWKRG+4rnW+/XTDFeKou5udR9L9P5qMzs2IIi4+jU
AuZw7HAD0CVYXVZTcjDmad5pPZx+MkxngCJw+WAvtn6njIUZAgje71CHSe/rpss8w2TJQbKz9BaJ
tMIHTENlTHNfG9KXWjMcdRnkvcTgmWO0mkOl2ImWsE/0wmFm1N5KjGlQDqh7PDCqMa1CpnXtAY5S
9qFTqgEIesV4UGITbXM6V7m7YAEkYdEzMF2Aln7Q8lSG3JnN7jQFjlNDsVB3meoY5lPZMv7K6go+
SX3Up85cKgc9Y+HSdSncMybAgFMYdPTKlL5HSw+Hvq5vleduWsxAkvXlPmMkC1Oriv/KGawaUaBE
U4HJBmTrm8K8Y/B9kjq/HGG4nqZOBIABBAp3pKp6P5f0bK8zpXFMWGK6ENodnL6ui72k6aOrJork
Yef3D0gjoDOTYkkPmg23UWOOqoM+gVhmMJlbvRxniIu8L7rRBRgZXLDATL+tJVvx9A4mPQctS9Wn
Mo4qJ48phlUrFEutaw4wjYTJcWW1t3FPIVgOf7udOnXRx2J140GWY8WtShrZDk1H9ZlWbfuhjwk9
DOVYOmkvNU8TaV+g9CA9ITvIrQNBHb1zbab04bSUWlCmhREQ9OveYD1T3FYFvgMuX+MDgJgWqJLj
cNBJUTo9Ms89jJiN2w4G59SZdDkKFwk5sLUg5kYX5Pq5aroeRjRJfkS3scCNGz4cRC2VvRFllKGH
A8XcCcxfl0RDHGAnLN5Ajey9qhIYVuFit4tomh4WabL9qkOJQO3AqE3jlNzA9o4Fkd5BY0phUH8Z
oQzoG1ZNbqyx0faJbMA+UpOAojRlNX/F8Zb9miY1P7ZQntvnely+LZ3e3QA5g2RXlTbwwJM8Pszz
VL/JeWO/DrBI82Ha1N4O6TJ0/gBXyV8Qfi6UI0Ko4ymBifi31khSCi9BrbubSa4Hhl5KH0UtWXDO
GTHXkz1XiaMU0CWEB108uVleKqkXAykIXz0b1mEek6pSOtmSLP1FQXYMx0TPYEgp9SaqdW0rwxtO
jnaMxc0BjB8shybN6tqD6RpkaxOKwpfZmXe0qHWHgLyDSoMxcy8/W7vLtLGLXG1OpMGfWylD8qAp
HOvYnAQdYZYTlfC2SeUFqqrYIQ4BAtxpZcjW9VOt3RdmJsO0bRn2tqRJgVqwxZvgyebLXTeGegcJ
f4PWFbqO9mzdGrU+v7ejlkINsYVrHiycdnIrkTfdbAe/tlgV5Dl8/uBAZR/NeOh3DVwUA1WHFfRS
qCC3d1nnL6bW+alZRgfgc/q9xZTyfpbY8gj7pRJszc5wUfdKHWuax/dmatIw7Qe4xTaLfT/ZS7PP
5BIoSDjdPRopVY4QQmIfxUSAxSzYLCdhp+gpzKIiArc+LF3ox9PKhk620ZGdYk7QO4RgOFycOlLe
E2uw9sOYGrXTkGg0dgOwghre5E3yUA2q5lRZDxODWG7kxknbBTKQks6GzK3MBt9dtiQIxBJjwt+k
DLZWkyVPO5nE0y7KIxrisEaKSWZFcRvVzr1lgX2lJk+wfpfaDEKy+gRzS/jnDCSjvqorMpxEZ8Nl
bQ5F1t6MPCNp80/kReueRGr93GCJ3yoptSGf0li4qlXJgktSS5ZUBjIjmuYAD7XmPYZRFxgT0Vw8
NXbUvFCjk96i2NLwfEQq/FZSvQsgHqfeyZDhwHnfZ06e9kg2MNkYcvhHpTPkPUE2zqK6grVyDIcw
VHiUgvCq/XgDO8veMQpTmn25L2B/BRlpcGztcYxwkNa4Rx0nVsOw2G5qy2H50O1wkTODiOjTZzOp
feJaAyYTfgnqS9VbUVgvk/GTWkV+U/W55GZQ/cQ/qtuZU0JOK+Bj86y2gudWXgCllYHCmKVys0sM
iT0OWqkftMIER3Rs6F6pYtmhuJqAe2DO4wkrK39rS3lOPagzIPNC6R6IRG0YHyMIYPuZYfUeXLQI
Dewpnb0S3oejZ7Gp9fUk/lyANY4cFRZgnmanfTBFkez0bZXAR5GvBRo137qS2cHYwy4kzffRzFxV
+mQGVpxax4Fkqn+hp/haoKNYxPpouSQ25gXWaxO8kBuaIMGRzObXYPAlHNgRQ/q4NqwPtBLoY2+Z
g1+0LaQee5hF5Q2c1lwCSd0gnvL5LrHg3pMQAIJVWCzyq89wUjJcyHFySzj359wKhxTWDbD6mPFk
b8gYMmWsgdw3rMWT0zRyU9Vs9+Ogm8d0hL2nkw+MwHzYYHA9glPWMcvk8WmB/G3kKkZuEC+So/5Z
r6YiTAytfTKyvHvXKOtd1JyKLLQrgtLkULUPFSsAm5tJh2ttTisSwuq1OUZkAOjexKmwg/+lBU+z
VKGwSdXamrksKa1fXz/iRA/SVf1EHyYSJwRvbOjYOdDBc4c8cbVc8FTcjALyHa9RQs1vTd5UtdaW
8w5RZhl0sPQvY4i8bBZ0R7aCQEKJ2zaBHKGusczLrLYFrfGMT7QPRX0k0c/cTkWFro3CC1DMFheJ
QafgKkindsZim5Xtzy7emffKLvZzl0NO/zNtYWirnkVbl3korXGFblIbuMEMyNYgP0DPPIDdNHg0
1SvHnheutv83sGYbJQRIgRpcxwPcT/hQXJYQcGiohdXiW6rhEihBdd/9pAfJl3/23uwN7yQgx/ko
RNhszOBF1NUz3uoatV46PoN7LvPPXRwcWFSFbTD41eMU1k8sTETdwo0ZPQ+6lo23EzNTk6S2Udya
vOZnfwOb3dAOp++QqPbs56+329Z3RdEOOBfOMgbj9fK7Lo1ZLmWMEU72IcoS1y7CSPvJ6OvXYTa6
3HCHOIuz2taZxi/iIwbV+lFoAtLzWt5yLewcUl9a5S4PA5CC+g5O0f9TtPv/RjH/Bf/ps1m4Moo5
fKff04/vF1Yx/L/4X6sY4x82MOqYE/BEZdipYvGPv9ru//2XZFr/QNMRNhNAvMjIKf8yioEbDFiY
6IiA5gjcPixc/hjFkH+g26qp8OGCnZuCpszfMYrhFc6LcjL0xkAK4Kwy4OnNNeimIH0dGa0c+dTG
tRRO9/AYErR2rlb+KsSqhlwV8ZQu1owrRVUcFmodOIqU3g54g5x99ft//upzp4urJIJAEDQFTBdo
eWjXrlJX2w7UQqMNFqfjdJhQre4yIOVrEZ1cFGaVqwy5gyWrskR+14cS90KAqbKZiPbxVWHTJNBe
B4tFlsFkRs/5Ml9AvxtYhlhOAunI9s1P7vTCjvC4DKpb4PFCUV/hmuWAeAD+Y1XB2pHj/y/jEW2I
CqWyk2AIYP3cw2FKAcA4QhHGVUL9nsMnhlcVwBx0UAu39MGj+3r21I11AntCHbAjLsaG+bv8BZIq
1UNhNUmQ7TtPCyoYXiy75sfisIC8ctNA252h8G1+xy3uUAJDW+8ykFgkT2RYuDHBFz+E75mzKjrF
uxpvojoJDOXTlu7q7LVXRRT1a4gVuDjno+U/4jwIaEjtrGG0ehjv8gO9qUe38blNCvWSB8snL5Kg
TX/ds1qF5BNwFlIaLO4IhZDkhptAjpMz3pYh2QM763aP5DhCAE60rq6RCDyopYKxyoUuryx8orbQ
MnD28DEhr4JLubs40d50zVCFMqmIC3zNXseekS0iY+domo2UthqiZGhTZFGgq/z8Fs6aYMyXYXbf
P0DE9hGKa2F+j/IblDzyu/7Zgj2jqCOxkU8BaUV6RovZgpXBalqhrgB5KlQ7AtP4mNWnfBDwuTbW
JncsAP4XL2neLb8coMmt6qfcSgMyvNjWoZzf5lgE7N6MgfPI4lRjLud2GWNexo6yEUbddt/xKtfi
y5UKUfi0FVADrz8WJx4SwFZx9l2D/mwpNmMrb7LASDNPM7t7aHGL0spGDEOBUoIJ91Gw0dYX6QoQ
R4CmgShFD/mU1XLidAYq1F/nro1VbsJKAgoy/8N6W32ysiiMLFajIjDvUF51uZQH52bIAWw/X0QX
180h2WC/YYYg0rC+okdxVKNKPwEkK30vYRaDgvPfPrJxFMCswoISDpLUehVPIPdMaEqgEzC9myZD
cXjftLB36Ijgw13nfG5GY3I5EugHgWN7udSmXE3BaxmzgJHJI6WEquFnVj5Z+bNggq6PUwQy8Ty0
NFy10D+/DNR2nZVoDQIpvWOF4KJ6E/TWgZwjTvLIFZmpSMN4I8PDvhiPKFz5TZinrq8jdtq19UJJ
FnCaAnIRmqTRfuAS0L9dcFgoTPBbC+M84ir7GepsQo0AEbk7BaQfsr84rJ7bb2moX3rs8G/kd/6e
uLxAXo5y9d7QF41UBEXToJC1DNzA+XXOq5M5dtAPQHW1Q8HfgUntEfJKgdkMAUg41NNmCuJkDyhx
qstun0cPgE6FRa4/Liyt9qU9qwKVCMGnWatgKnNZ98OMT2PDk7BVnkpLkMs2Tld8CFWFmCzUgjlc
6nKFcQW1xGb4EJ0HjVV9BvxU+pHDWcaEMV97qp87oCZDEW56awNp2KOQi4f2PUR3LqNOdrc0w4Kd
aoyNT1F278FfLnV0sSUR1GfjcMUIYWvJnZWBLFyn0sQmJQ5ytHm5HI32lN52QfRuviWu4iRBdJpm
uJPpDu5m0HP1YzfzmSs6Xq8Vi/Fpz3/DVaLVk6hIMd5sH+8wShdfO1RdNA84H07CI7c9jSf7VYKH
1g468thu+F2cmssepHtFpD/9O0FdLf+zb7LKKzFaVxkd8Xu6N+shhmiX5BfAxvCLKpdeFwFjNpfx
WTj+97MrXFXr6NdSTIHGYhftPjzXEleQKvkn/GpIq4UMUEyRLvPvT2wd0HDax3vFRa0X/JXCFco+
i6KtLqUwz6g1vWQ5suQ/nclZ7tpu7RkHssvvdJGW4vXd5nL9rN6IECIYM9VO86BqD1X71Np3ZiYo
eW4mfjze4OIKASPgQFcxqAT9Bivha+KDv6KAR4Ow5s50ATBE/95JDuRRJCC7lQbOQ64yf0YjDerP
CBlb1DVrCy0ly5nzO9RkBSf2xkPRhJYaKhpIdngyrgWihrpkeq4jlOEUe/A17d6dYEVaBVyMUv85
YuWj59bu2QIvreJge6I999stZL1Az3/BarCdTE3Az/ELjsnevuN60mBV+vxMxw9AfTRybgs/cRwJ
xsjQbwxjpAnBHrleRlBywrVFhugnwLHrVFgpgID0ncxXrQzIIXHpBFmsjsuCwLNigJINc/VHQdDr
zQ+0I6iPnIOMe+Y61+vJlMaRrudB46E0CzWuDAovAD9AWAlky6cipILHxvWqsuAjzHURVaijG/Lq
Q0dGZXQFSYpAp59TfK+PlTO3zzN9+3pg11cIjAfaFDi/fmtHr8JkVr7QVG8RBgaPBbw/xgDgSeFR
uXFCc5U2ZE9c1HEFXN8B0TKKUV/QgXY6VW/Z3oLpDRLpo0EdG0/hQA/g8hC5IreMjSMCYcGsges8
/J15ve4iZys0nsDDJ8XvDAeesbaDrCPigTLuL7/ExEo4Fwky+OqDKhKOCT3TsqCUleouokn7YlVQ
ciz6oga6QppdvU87XIX7hzrSWt/uptm1KnY0Z0jA0+rO6ua3qO80xxyZZ1IJxXiF+jVl1AGaw+b/
Btrqc7Yb1OSnnTX5bRx1eZiSJjsqknbTSbj/SVUK9E5tF+5/U/dlzXHjWpp/5Ua/o4Y7yIjpeSCZ
u7bUbr8wJFsiQYAASZDg8uvno6ruvVLKYXV1v8xEVLhCljPBBTg4OOdbKBnuZO899JW8yh2O+g2F
Gj1AQmvOshAgl34XjdGOTf60NJDjksC2K7JFhMzRoHda4LVYHeyj7ch9zPPgHrS3K7tnczwXvozz
vFSJaMm9K9SV1cGOXdTXZRuWe0v430uKXhpAMatgKi613aJYx/1hM3MLzFNU4YPO6WNUXKOj8qqN
KeDejIPCFsAYdPtgsxiPqj7rRojnB36Tp8qB5G7uXEgDay+7wWnFGZKmk2PcYBqnjRdBujlwn0VT
3ZSFs5409OSiEpADU3uPZWkKNNRp2hVNv4Ywijx0eX/dUn2v5fzqN8VLu8Rs2fbJ0pKP+7baDkF7
3tPhvsp79I3bAc1XDjW8XJxV3nwgY4myqizVShv6nYjabIMh2gBVeBFmw1U3IFNogv7gmfqK2B2J
nRIISL8s4FjnBVDBqRq+Uk2t4pFoE4vQhtJo5ZJL2DPu24jBhsdCDjCX2LlKCYMACLyOtIItQyjO
prl/CdEPjqXL8kvWValDgHkiaAurIsrWnqI6gbncYwNthfUUuPnBFLCNjaAhMk/BqnLCpLCBs9Ko
s1WmTUk1XXgjh0k5Db5ngQ+0SmGBsVs86xaeTpNtbqq589ehJ9zYAv98BxruucERH2pb4WXklOeg
vtBtpbA3iCixhmBKhsgptrwx6zIvydYPo3nV1MgzqpxnSRjM62wyO5vAiVV2G6d0HyFG/Go5PU8A
M9qOQ1TFHaPWtsjqa4HQfFB+fqOLEmTIAXD+pkNnxYqVO115zvgjKJWIx4rDAzSA8nTLCN8GJXTj
C4JqVDDi78twTQLyc2iojqWqitQq5quGtt8KSzQJAJF3NIKAlk9h+CcLkYiRWju8HpgjDMETzK0A
Rqo6su5HA3+QbNpXmljXvWpdwFkysqrC0XsZA7tM60wykFAAo7StChBxgcFEVe0VsXUy8ai4HFtI
IeV93++IssL7ng1N2s0A5zWBP8Xg+D+FjfI25UibOId55WYxQUyyQt4HsCaE613fbZ2q30TFzO/d
sW0StyqHLc57L6rwR/gd+GXCLEvuQPgezkk1+puxs8/GfgS+sUDSbgNaCuCutxW19wCd+uuuYE/1
2L9OU3Tdc29btcPezgFmFkYXcWtHKhlyNO8LNZR7rtQWtYzn0JeveraHnTH1qxIQyOtl9uQDO2Qm
czc4eZdWurvXQMEldW1Dc64M72ppzq3ZBre+4dEqlDPZ98McrKtogktCXdaJCrPsrMsgglnqfWSp
M9MvBL/W/8mH6KkvwIMLpMAJREdeQunYryY2B3HbtWTjDpC2o4APruGH+0QGxJCcjfdRbQ4e+JAx
j4Z624huOxrvlnmwj53KLCm6IKnLcYOpApTq+Eo8WDxjE4mHwr6aFQSqASfm3Jz3wl5NxK7iio47
ryM4/LXuz5m0B25N9zJ3YDOlj8U8AvPEpx+jtmM2lzRuXPQP/P6uEF1SsP4w9vKxLScVV3Z/cHS0
DQg/MPqgi2Nb3VGAKkd94yjn24hzIWjsERy5atdb52K86yb95ImJx9yvjoNchO14+Th6PcBrSqxm
G3tHgeovncfvVoD9xq7TYhC3ZQZsQ237N0U7buFMsZ6LWqV4aGZLQnXfVeGZJTmPbWbtpxEAEBta
ax2UH9KQEh6DhAUsj3Bfpemf68kZE39mm9bY34cqu4Np8+Nsiycipj6ecwib0UGNaTa7bRIMYi+t
DNOmunOHGtB1m18MbvmtIPltZ8arLGvKtYWpHYdtfTlTups9eLwRgfS9bbpxKyawS+a5W9MeNTEp
9N6pACTxhut+1NC8osWdS0ov7kgt0xBuWXEuCwgY+Zd+O21lpSYg5GzYSDiySVg2KiemuvvWRoCg
auzVt2VXboTyshd/IEiKvK7fOxwKLAaYdJgpBQXc4Lq7zIdbn6UYnMdzFXOo3p9FLsCFRPrPPZzl
12okQ6xmDUupHtAOwoHdwsoagDd0LwX3M2AyRLsJoFYQ+71/a3fmAULJa9zkD6V1dF/mAD0K6N3w
UCR+QdZVjoMFiFpJOUc3ci7HeCIA0FJkED18It1AnNuc2wnD1ypbfAvqcksq8mhLEqZBDc/DMSxv
SKXWLvwnRK4bQFkta9XZgDTVuq3WbU4Q/wIR7JFPoN9DJQpLAdv7LQNYnr5a/fRa0ownAwu91Mau
tVULxjTkmCKyBwpTzBLRV4zlFuN1ia/wSKC0fO1LZ1xbg157Y3Zjk+lH4/njOQLBZqoUQJbzkUzD
3vFdjIziTeU66gKYratuQafLGjZgiJzEds5dYcwuZ869tGdgMpzqHjYOG2iu3jRDe0cNEj0nn/O0
7i2TeBH5BkktGFj2+gIbRLYyDQTfddDiOvj3qZUbvwB4VpQX/uxAPKmud4SECJg9P9dtoC7LKFJx
CN+GrdXPYk+U/xJW5qoykACKBuku/g1HqLBfTU7xnDlMJPPg3I9gMwD8hrkXKdOkmo8ibvrAAJo3
F0nNsdubyHoBcOlo6fbcVoD4z9aEQg7skFZoSScwYm6SvK4BGagQ2bhydoxZ2VrQ3l45ZHyolWvW
gDyJtGJ9sHFZFcRAy/+kYmhWHVX5FpHgQAurSHKCvNMods2RX5YtzOPzAgDSmWELD7FZmma5qAZY
ucopV3UZ8Xju3LN2Kh46dNXjRpdXSNzupqgS5xrA8bR1nRdRtskYqoOu7NQOq31VODcjHIhWrfZc
pAUAtwOeb+2o1hcwZfCTEWDLdQ8w2k8hJOI2AOomLmGxCRFw+84K2L0ayJED7RYHhu2LmUZN7I1W
vcnNgFw41xyIt/6i94DHlM4ZZLZlYlft5eSWtw3wsHGufSexQnNsC2Wtjch/lq5/PfL8TjZEJa0A
ZqiPEo9bzxIe0YlFOVgzk9cnIdLKmVVZUrqqWyO19deeIUfPEs8eBcXTne1Lbkv4U5tgD2UGtDHC
xaBAV1YcDkj+KkDlC8JuMksCkQ3gLADkrERSVD73GQXBxKIXrlccxznfhoPlJ40z7DAljlKZF5FN
15RZl0XtXGHXu2n9SMTC13Yiy/kSARQ109pSQMC3Z25hNtKpHzo6VgiIqG20HESJPAM2UbI2lqPy
kiwHVlxqDex6C6BpaPwE1JddRwsAQLNHvytkUtlmRRzvIpTZoRyLBCkIg2ARKCvcuydt9CMSUwVr
pv68iEDGYUGxdw308cPp3G7R1eOWlaK3gKpUVr+WM0UBksrUzXt0GBvr2onwihvFhiSfxsPkRHsR
8LTgc5FmNuTtSN/chJ68ClxYg8wAU8eoQT+5TXmWUYbNet5Go3MoITSUjFXRpW0/3o1e6yZGmFfq
DSztZzSSmlxUYE1kIBu7EOCqDFVIbZoN8dv1UOvD7A334OGgeVJ3XlLb/DnX7bHVhcHOBPWygOns
qu34vLIz7MeRwqslBeQoiW+LpBP1c5Y3F6bkqRqLh7mrb3mE3KYZwl3ntn6i2TC6aeXT/pBplQoA
VlNaou7khD9JgWVPeFeva2qbeArp94BAbb2O2lt3xnFkhqbwnmjLh2IBRO5RJoSaGDCPibJgLp9z
nES47jEid7+Zilhr0fE1C4fVKM29yvwuRoLs7HQZ5OfUT2a0yFIyCplKb7T3eV9XWChelTI7avZj
Vj474QDRVKSqxm9TM1j2waloipMT5i4/SCcEgLl8iph6abXwwEHRzd5tuAZ81bwMRZ8Y3SvA5Ecb
ArqMIztDogE9lMT2BNgjkZ/HLnLzlrsbX7FLSPEG14rSvfEjaP44wJ+HWXVbtf3aV/mFEvVDzpu1
yCI/cZVJS0+M68IXfhy6+bizhR2u2ozkqR/wOiUE+hwZPAFSjxuTOG7koWeFXQtqP3ZSOoiClQyw
GTYogFlQwcYUB9OnKEJ61wfWDWmHo8kKa5NnUb+Do8y6KosDyEh441yJc8fuw6QsGZDSlphXg+Pr
s2iilyB660MoRqw02c8pAi0Ozkgfm4ABJz2MHerxXTF/w+14W1UHB2W7TUxBgG5SZMcEwHHssAkK
WQ604yb6A6BYvjY5K88q3fOHMMixeYYE+q/cG6D9bItDZXiPBA8zzZMMh2TYJcT+xLwtpeHPPqAv
TTedEZuShDuWumlItRlcNd1bnXhSU2EAjqnnr1osS93itPAHsx1IYUIXHaClk0oK89y89KDiCoyK
QdUPTnZ3zV5v6DVF1V+uWBotVOM0/5JI/cuS47uRT+m+Mw6GWvcY2b7B+b64ctfOCu28lCVzAix1
HOz43mx9uDe437NLJ7W27bAYD/u7v1sqW8rX/3oCb4bW7+r/LbOCzFpKywtqRG/45s+y1VddpV/U
rDAO0Ec2OpchXJtP2hru1IUkK6K3Zla7futrXMB2bWM9NrfD7uva3Od6KvrzGAdS/6CRO6f0/xyW
2UXfoqWNJu1W4oDVz5ABGLe/f3q/rMy/H2ZpRrx7fEBVF37J0Gwod8s2gD0OJeMIkpUUMerqv6tz
RpeC+b/aAadlW13kAQ61eGd6BdEdWMVTAGkxbwANWLrO/u3vb/JzlfjDcJ/MolSuikZiOF7zWIKl
6X+FD/lqhBOoWF+ZJs/BQljL/L6qj9r9qnX+q9nw7om9oS3evSYK/EzXLR0oyF6kYZCB0vFYicf/
2XM6meJ9b7gEbw/NcpQfHJQ6IvLVdFu+4jRevb+P5UG+uw8k7G1VuRhCnrFr+2zx9XkDHECnE820
/EsxuM/1+o+vfnmu78aDw9+grRbdQQ7V96i+qcQPt0GIAo3v98/us6foxzn9JrTxbiQZRflo27gz
UKT8y2BjzoqEr8hFe4gXLVK6mYc02nhr9IC/7IF+Fn8+GfykvwY5Zl44DLcpz6ZVv6k2/XpGg/K/
5WF8MtSyI727T2FTXnUDhqrG8AC+sxP3TtZ81VJbLvh38+RkX6sjZ8xYiwVFttGlw7dGwXTpO8i+
bprvs/ThYTFCH1KA06GvG4gk2oQqBpllkSshqfvz9y/3i9X31gB8d8+2aB1vXh6vyPNNUGrwhfyk
RBbxPxvmJIrIbA50tTxap7vTBQDxuk659QXm8ZeYhXdL8O33725GkybLQsiFrwVcdNB/haT1SuKp
+qulXUmBCBxXLmCXcwtRALTvrLRN5OYrIZYvL+Mk2GSVx0K99O3fvLd/5lAlylfsvIunNdlnO4il
7CnctSDJvsrX9Cw8/ypx+OqlnoSikXaFmWo8BxxqN9746GWbijpfJGi/gPB+CEBvuhHvnnYVlTmc
WJanvYvaVK/UdkhAlzlb7JwnFMBTtgGLr21jAbrs7syGXOsUWw9IlDRAZl9KjH4RD98u993l+L2O
CGhqyGI6meD5nxUiP1hS7Iux/futUp/CJtEKoGIcALL9MVAAxQ/6c48ExnaAw0E1ZQCt3rT3SzHh
9+vmV23MAK1E144oFIzQUPw41GwFf8Wkcd3cw0fzcpGAWxJRfeus/9xYvpq/n3f8cFH2wmiWB4TT
aXqmJfiGEN6u1rTZCeuH+soWZglwHwMgbJ7e7M8tNPY/fz8tXD40g1xb+3wrQXOCpsIWo32RPf9i
54hgFxBCPRFYZMCDTzbIoelxCqeZXNObCQjo5pxeL0swWDsPX6XQv7ilBW+Ivi8eGvrnJ0OpIKjD
poeYAkDk4OGji8qOhlJwoXd+hV4nhCv4VynN5/mO2wMwAaAEvK9Pj3H0Cvj72gbnI/86A/EQrN4V
YdWqrq5/Pwc/b1jLQNSzgdOHku2pWmeU58wbIKKynl0/zSC6jrY6qKdjjMrD1rXz5PfDfQpeaJtD
HxgLC2JPyN9PglcrcbzNPaLQFLTWheGbPHC/Ow77+8O4oNwsAFGAeWEHf7KwijHvPCTPa1vVMQXr
MkL9iTt3v7+ZTxMDEnHvRzlZvoqUqoEUef2vI1y7Wub6V5S6T0s2XCD3YI5YQHHDyPFkx0GVMx/a
wKnW2bwDv/nVrruX39/I50CEIRbFPxdLFj4c/snz4kKi9U9LiYNNCAGuOUVjYJ3JBKbGG/AzDg1a
81/muJ/PcMuoINAtMEDvMzaZ2dYkfYVYsbD2PMBqc4j6AeI6pOrKbMRGrdyvwsYv5t+HIZd1924f
aVXvNbWAKg7Ejl6LKxz999EFuV84DNbWOwQAIn4FdPy0lHGXCwmGWtAS/pMa9n5Ii/k5uu0zNOFK
aA+gbAZe+zTquLBMnQZz8/D7d/mL2QKWWRhC6Q+Icpz9P94hE4z0KM5Dakifuf0L+1IS+xMkBbAb
QG6Ao8CGhS1kWRXvHqHdReBswA0GJ+9ss+TsGjgx6MIAUvj7O/nFu3o/0Cmp04WE0NQRcAoidlZo
KBS05zW//7tjoOtgg7TnLg5wn0hzUE2YIZThq3WGGi8L0iY8h1PjV/v850cG3iHg47AK8qCteYox
y+e+0TABB7AObrT+Idx5lyG02OE69fz72/n88sFJdLGqHBQpQMg4WcdjRjoX8HhIudHn0lw12Z/f
/7eIoZf1i7zp2peX7vyp/t/LR3+oemrR/ez+z8cf9Z8/5y9qIVp++GElO9ZNx/6lna5fdC/wUXzR
X//yv/rLf7y8fcvtVL/853/8UL3slm/LmZIfCJyLiO//ev/9f33u4qnC584VCn4vbfvUffrQX6zP
wPljmSEhgBpw81rcUP/F+sSvoFsRejSKFltP18dikKrtiv/8Dzv4A6whLAVgCiFG+6ZGq1X/16+A
IvMWr1ywCRDQ3b/D+8RUxYp7l3Mt5lhYi2AoWMsVfnrrlrFq2bvlmNKc7OYJ0MmuTntn3hNOfxaF
l46VSWB8dA5tpJiEcpc54Q20uNAxX/qIg96UAHrEnfAB53KBMOggZ1m6D5DuS5wcApucXVRjDmRA
ywoAfbIzf3yIRlgLDCTft/O8EQzGarWAvFkI8RJLp3OLMjqV0FYJ8guk7n5qVe5KzsWeh+EuMsGx
iugePfLzOS8TSc3O2JB5VlHMiLXCYT2duktj2ehIucdWlitGJLrvisfwILsQUZv4bOePu9HyYpN9
6+ShzwuTFBBIG6z+UE557Ew86Yfbrn2aVLaBDAqwXf05sGgb403boINoJ+yuedSu3N5JBBqllDor
p0HX2ib7EbG6mYoz3h9rtBNcEZDYC+6tpUwOuTZP8QNatld4T0/MzX+0hQRiSW2i6Irmw/mQ9Rs4
+KWWqlQcadisQhsDikUbY/VpDkWVXph7TOQdLOfBmqDdquHtTzVaPycAwoDiwzFL9BCI9uofZKqA
w6mhfeez2J30tiPQY5N8Q4F9th2CxhzsD0we4cWR5zzyf9Z++EX96408fDrFHOgy+HDsw8w9TRMH
YBuYbQz4/E8GEkYxXTdh4q/tbf2AngdsSIM1wNCwlFqBjb7ma/rtS/rhErs+XwJcMyNYd6GufBLb
8oL3xBlxCeNaA22Bivxh3g7fMKVdoIOhTzoBkd1BrCYtXvRfYPO/FfjO2Y9WafXafYxyb5Hl3yHw
/7fw6FjO78LjFUJ0p/5xzX6o9/Hx7VP/jI/+H9hDMTECOBzjfz4yoL9Y8QEFwx2kM2Q/fzHm/x0f
wYtfTNBC5EUgRYMA929ePP0jDNGxgE4N5K1w/KF/Jz6edHwWrioCNHj24FO54XLU+ZiwSGZyI0oN
j7csIKt67ofU0xUUWhwqGKBlEOVqkPPsJ4fehFZ/w1wOPSC3LPZCAHLCvYBtKVtQf10IEbGShGeB
KJ4n1fb7RXQi0bI52D3H1CMmusyxjvYNUpfVu+d+9edMf8+J/zj/fRxxQb+FxyPcBrHnwJn0420M
4D+yDOpIK6EyeOFOvU6rjF35laVxPDRV3Jcg/f9+zI8p2DImWkZLwgJSJ7a+0+Jw7hPSyUlCM7C2
OOSBxKtD5ffIqob09wN9TFw+D3SyuPtonFmYAVQBh6rvLYyck7D6SrfjV2PgbsAfXWYXgtjHB9j1
LpNFB8cYUpMwbgc9pKRr6y9e00ll4u1WcMIFF9XC3AUj9uRWggLwirmuSNqGfZTmQhxUFT1kzN9E
ffto2v6u1faK8g6qnLN9BMDz6vfP8uOB468LWPJz9IUhPWMt6cK7BD1Qxo7qkpE04upMqIGfz50D
tLjpbDTqh+iLNP2tDfXvwPzXeCEWPg45cK85TToZHOT0LLMsLfpmSlTDnosKODYN4U+opEKTMPLR
JvG9o9+XryZobn5/uzjW44ZOLgBnHciAY4nbFj2F5btyJN7sZWzFonpf+82FILOz8oLyFbiF+cgD
/8j4IDdAWrlxS4HDcctXl4E74HSAQkNnMIX4ehQray7WbjF7V70HQUPmHytanYUkuJhL/mpp70Ky
EOiNCYDlaVig9D0s42zg7/YVTkRX3Ab8FErPP40g0Lmz8MeUucfZ5S7ad+wGbrDfoS97q0PvqFr/
GFoY2aP5HYTuFkx6+UwhiRU3c6vTZTSo38l4uQxwhzWgh/R2UAqqbaN99Pr8OUNmCc6O9S2cygig
LPwKoqr+jZWNgMg7ArVZqGdtAz2CyFxiKKFlDTqjAxntyZqPXqvClGl8dW2qM1Y6x1KHUBBd7swp
vfPJNNPBAwEqNgA+rySBFodFG37OuH7kUuGuaDnO5xLqlsM4hClRnbNCve6icQcIXvrBNwKR64cu
GjKkcxBABJLQjUlVlICWGmCspI42TqbKWDawNRP0YjQQ4is7teVazecCCCuwTMPbIAsgJSfK+Tys
PQOJDsCWfTdna8mkSbHzXECt30XGFwGXSADlgQzfsebVM5/ce4c5ThpR/Qj2hFhVFJdgMzndLe81
o/Ks7ECwEshmL/soWwlgJhIwLzXwhpWVAukPikcBNLan5wi4Mzzkt8c4euABlGETpkWXT3c0d50V
pPvCdHJVtJa2jDZTYUVJyOhFVIhoA8TotGkmKHTVBXsGFKOERBfwPDhk4ywYDc5Kk2JeDzgobpXy
j0oE/kGFmAojtOMOAx5DEVTzGgmxswJqczoHexygJeJyuM00izAwfswktjhoer6GQ/3oFHT3du0i
p3JjSboDVg4ngXF+GozzGmTkthl7KPyWWK7WjJs0TfEaTPm8RsnJSXKI4SaBTc1LzyAhGZZTs+VG
HKuAKfStRlRPXFw3FLpmmJvpx7mED5NfApsFlNAYC/QwU1vjOUUFy9duKaeN1FiCVHaPMyB7MfHZ
K6Rk5UZN7WM3Ur4aQwgbAitbJ7TCy5TtiO01YnUiIvsY2bWTMIMrI2WDT2fybFk0lsEXDz3+UVbj
r5fl3hccyogGBGFDPB2DaYqv7iMQ6Sr+6hssMgiXPrM2uCgG+9zJhsvGim4rFHljPmp+3riY8DPi
9oZljga93DvOmQGZUY9hCvWdCwmNuZUUjMadjC7syT2KEgvJCfJnF2AzuOPYGCNrH31HnXmkfiQE
T2qi7AH2OX1qDXhh9ozbdKKC3JYsmM4LGGXFHofer2+WJUrnH8a1AwAjw1trnnmaVeTWcjC7l79x
cySqWjzLHEsW7YxbDf1WkD/Yc9cBSNfo9rGsnGPLaixaB4tDLhPfynB2sdsMJ3AyJp0z+GmjiIxd
DyFjpu0IrnkHxR1YJ6dVABjknFtdDGOp4sLt+jlLvByvk2q8Gl/jIi1CSqDucU2DCLFEa/GMkgru
oCoMkPgzxAGbpk9ao6of1VxAuTRkMJ3Bitdl+wiPn2fj9o/Q338Uann2nnISCupRXFDMk7DAdauw
eBWsmddv65TU9LYSFsR6y5DF+QQIZqtatYX/K1ZF7uO5GUwSsLRux4ljcpFoH3FRr0M18WvjleLe
0AwnQ/SSpo2IshdrwKN1oOO6IoBp3maWcxS8Ar7aabInXeKs5i9pXxYtobEZ7TOXLjgsjvL8xtUA
yOJAPlzagPclUHAer0IXQbAcbL5qI9eF3i4OZkOLqZ01HdqWeClkm7M2TEFzeprGHAiksALpAPF7
i460BPxePQZMelg2YWCfeZmu13Y+O9f2DOlETOipPRg6IdK6HNwt0LgB5+QLe4pDsnxbAQwd20E/
bXJrwkVMBpG+wiG6cBAXx94kHeAkQZyxUj+0oiguOZFi5bf+E4ocPPWAqEyHSIepU7gW8P+eD1Hm
BvXExqq/gVozbgDznM6JgApEapWg8+SEXzOLPNkN71nCyuX9lRbAlFk9k5Uz2M7KDI33E6rgasts
1yQ8x2IxAnoUMs/FaoTsH6CcQ4iulLEeh1I8jyO25yU41Qoz2MWGHY743tq0j2/bIvLW4wQh25XU
oHZoa9kXedYeABwEdDP0L9x5MQKnWAY1AoYLfGTqAFl7AO2aJFoPl77p2HclEcHfYgRnwYWla3kD
WejnXNTZvkb9I+6gvL9GiF/2FHErDDDOZbAo0SMejzMKB1yx1x5g29rtz1tFf3iF+CYpP/AJLI4Z
4r+xHgvkFrKK1qWxHOjfYsE5CHHABucTkg4RxD5DM9WFmPRhbCx+BnMBHFSysIVWJ81iLLqdw81N
CVksyNiihNCN/njlDNhD9KDHvawR1pFRPoZyuU3H0hgU61HwZv7eswgVtOKZ5Xh+qOC8woAWPmHN
smiXBOMtXYAq9CMUgJ+bEk8zZHpRIzbqi0xxOaF8zNPAC6Wu+ybqA2WFJY97l5i6FY56cpyLFZhp
ZBVQcjtgJATN8nVgrZPMDNqVjuV+1Q16q69+GDiwcAJEA2Uh+eIYeFKyHiepe8gXEzgdmsuCgbPX
AYHsmWPG0b6ubfAMcijUx1YrUuQj50FH7m3aPJZesaHAFsWVh/189lykbBxuk22zkn2zLtv5Jh94
CYl7B3qjWu+yzvrhh2DmuRl5QDXwxq/bQ2OHNeRX/D14KXe27n+WjthCPTyPlzzUiOy1bkvwdyq2
D/IGaZow44VPOkhJTVjLMkPgdmmwG5bcfWBYNMuc80vvwpWIOqUL3VPoJ89r3fHLKYSGB5hq2DcB
00PWCNuPhA2w+hlCAD+rGmQ2Us/uCsWULzADnw6oKEKimo58BVpA4JOjrvD+9aqa1oFmIUlRm4aF
iqiQpNnBbqb5awmZ9xgb6+vvU3/6aUZhSIiM0aWIj0LDaZ/PAVC7azJBUrk8Kbwcb4cK/Hx0C4CE
tZ6/QV1214DYmVTC25gsvFjSSWdGQK8i4yRdhwMABOBQG0TOZEF7O17ecotkYHL581hgK60QQ4wM
dxODFHFJW5DfxGtTt49ujUynn3GuKd3jGCLOR5rDX5XVyIKw7TsFEyvTeUeAcJAIIt0kMzIHUFAQ
r7A6mYNNQgvEgMJYqAA2OLS85XSmhS3b7IS3ocYSIdifOG/JFkL3+KT0L+oZ/xIHqcextPWtgsoU
i/VQyoXNChlmdHH3f+6MOHPlAzaGYbLICmQ/kLsi3UKIfKgRWCvsxcLBrhBFE1kSO5RtcdN9MACI
j3TLZc0jD+ZuheQ52+elP39/e31/q6h2qyr899uK2n+t7rZ5UUtBX59+1YcGxf8bHQkcSN7N808i
lDdPwCD/A8Z0nf7Hk/z5j4sXw/TH4hs+/8/im/MH4L0QjbGWprrvuKhq/LP45vwRou0AKAu67Whe
LK5i/2xO0D/QtkA4ROPVxaJdIuI/mxP0D3Q4FjiAjW+NsK7+TvHNPsUXutFbQyoCngYjoZF9EvRz
jR4leAbw+Qi69RD6kIuOLiDs7kGKSsVtPW7niaM0Ig/u4ljgFpipnvu9H4tz6RaHdgj2qD2AB2v2
AfMeBBwFx2rCtmtfSXiQgMjDpvquF96WOMVqaFVCKDlm2CTrykqG5gdw8kkGKrMgZjdMOhntYl9M
/VVB6CVODkAzWd+h/g3v97bd1DyK4bJyNbmorgH70+EkH0Px+6JzmzN7DNEbQCJOxM0UWuezz0BS
GWMOGHLXQtoZOXUTRfEIipdZjKSoDxaMdZSQoJeAI8ROnV+xIfLT1vcPpDUrW4lkUMFDkYepxIG9
itrtrFZ8aPd9bm2lS299ipttx4OYn7GRV8oHOY/pZIazSOIiI1hVfQ2/lxFqjlTu2FB9K8ATZpbc
uOBS4sy7rjv7EDV5nNPoYVZ6P7XfstzaZ6xIYfg1x7khqx78pxBmrfk44NIfa9Lu3WCIrTy/7Ef1
f6k7j+XGtTTPv8q8ACrgzRYg6CVKovwGkSllwnuPp58f8nZXShRbnK7dLKrqRtwoHR4c95m/QRzg
KOPJg1T4xqRmqmMLE1UA4Er40FK1+LDbzxQ6z28ZusjglOayzin2rE6I1qJGnBYNftm2twqc2fnv
zdtAf9sLuJFNToWIDSQBcpELg38untGPm/tof7zILNEEGHOyXdWw9EQxwqlb99zB3xXhYcqOvXSp
SDj/mb8RyddhTmqRHlG9VlsWp+I2uNGWkIycbI3r+gZGnn3ZPk625sf3y4B07SXEOWignHZPoqYQ
6EP54kKJkqPl31h1MzsvrPK22Hv1m5R6uwJiVaEeS33i1RKdMKvWZZU4YzUecgBBlf82RniHwLsv
JIKN6qiFytIIbybdQrseehKRd2E0jidaeyG7KflT2GE2NYom3nAXSOKjqd1U7bNgviC+j+vEsyil
aIflM93JprmL54hui8Hv1vwxiHeppj1knkkapAm/mjKHGAR7Osxd3YxWBYJ5OizoRkTYWvZsS0rv
KGyt5uZfaCEM6bXHKs2PYzY81oJsF2ShUo6bS3RM/IQXMSpfg1p3J9JbORHcJgHsEkjXqhw5khld
E2ApFAMFuT4KerXPtcA10/hmgLubxeqVKAc3ehvuqyjpbK+m6SmEpu92avvQDN07idddkjXJwuBb
QIdV91p937aeg2f2yhRpRUow07E8wrKG8tJcYsKcZ5ivDM9yFFV7K4vIhT8W2BRk6CdAXuaxrid/
FVvevRf5kICFYlPSnih0yVW6jmLvwUfUYwiyJRL8ByueHrGi4ZPmxIDCztfKBQZ/GP1gIqQGjlGE
bobcQdypt6Xe7adBhezmbSQDu5xGWwsxXEn9bfD8xVAIr7DL7KmeCbiJfyOF0qqOM6wf+r1ei05W
jHdjj/+wETPDwk36fulTeDPRvJ/51MJBQGLAjPdJ6S0M2V9IoC3GNNlClXT70ts1pPGEqMyhfNIY
RJTlI6YGLnDllaE3QLi8/sFIom0TFnP5FUZkXqGZqG+q5LqgP2vrAf7AYvZayuVeKG8S7Wcsxkgr
qFj86DGM5kGGsStV2B+Nvnhf4kUrZN7C78uthSSFXaeYxzRYi8Z55ggy9gg9gWEBSVORVlSD7qgk
rNGFXIhWsRmz4odVYtwF3dCIrb1ovcToO7TcpVXzqlkNRFsRoT6KyUVLuWWyu+G5Hc0diD88VdV3
GTRfAYkzuA5QG0liVAIgyev9tdbhTlDodpTg0tP0oo2RBYL+W6JEtAL6hegbO6O7r1Rc0dj5PhIN
Xvc+1huqiL/1WFq1ZmvLbQrd7g3+sjNKFKgpzS3KYkJzQQmWc9oxBr1jTFDKZy663RrCM9YFOxVf
3lEeIPorrpyXTp5jh6Bbth5p66YTf7XCxBTTnaX4K8lqkWY2l6nXPfZqvIKJ1uj1WjO6G4NihjyO
TqY8hYG5N6PgqHnZlZUfFTX5J+P4XwWQ/9/1W2eu2/8MR7lvq/ifsM9BiTyv/8+mTggCP8d/85/4
r/jPkP4FLNCaQXsATTT+59/xnyH/S0WYGDVUelE0WA3+1X/Ff7L0L8Bhs+EmWmIKbf2/8R//CiNa
4Jkq8Frafpb2v4n/vsLlQaeIiPlgpmsZQF5Omq++5/mUixt8GY0IX6/YFvtVMJiu13mYhdSrEbj4
VN03/p3MfhKRc9R+Vf3bQLvRD/tHPfxhieHGEv0bzyoW9fQLENcFwPdXitzJbzxJXIUWK3spr/HP
QGYIaIO/RS7Gia4ttAapZV8Es18c8DTIoFSRJyUDwjB963Ezd6OlvmgXXb30nXSROZeimlP8Bqkx
y4A6K4sAWOgLfgOsoNSldW9gOo4Jhfi7eQ7uq029svLF7EMhOf2mP0zb6Np7m9UBe/sSCvL8nP/+
Au2kKylxa8eeh9FkN90UMfd+FKNipTh+fIuiijXFy1bbaLxQFSoJICZdhJoudLP/sM0+BEH/fAW2
tUoJiin/+UofClBDnccV5n2YalZbrS5A8bSbXBje66Gy86Z+xPHlsdbLX5mKqFGOSo7Q148fTvOZ
4JaD9TEO+/MTpFmEjeYcy6xyJj8WSaycBqpo4KJSV8s6LJbYyrhDs8+S2PXBtJiAD61Liql/grvT
eX8cdA56P8xbRJCdth+DNstpKbraulft8DVcDdt8062EOYpG1OrKv4h9nWfzZWCuH7I/kPPKKUp/
qBKVmpqG+6v6qxneJfUl7y50u89+0A9DnMyNd2z0B19nbvErS78WkOiIrBAPn3xhKYJdGz9bpEe+
X8U/TfwvE9MUBXwfGJUvKFskacR4ag0Dm1R5G9JYApM52VglbbwYlTBRr45DdG+Y2VKKfTs0gmNC
gUqpypUcYpZY9HakGkRW8tJCNKWXn42Jo1hVqGvUiBHYcjq3KZVBcIasim0zCl3Q0s6Y79Msug91
346NaQmk1K7j0e0MAr/OICYM9+L4FGhIukj+wq+DXap2lh1V/W2MZWo4oGJE6eqOrtEjAlKIysh9
bPequVbRBo8xs+r6eN3U01GQ5X2aCETMXbZoVPOCve3ZdwEwi0S3XqY2e1qSDftmyvNSRlHXk3ah
R2BrvtbDQ0jhPMkQion3eqyhQKEj7iEtjbgj2KnXXZ8e6EjtupKSVzcKNDQ2XjAeoxYfFLmxsVy9
sNJ/mOinKw05FXQwLj7USuaq54ezg15CndEjxx6aFMJQfXDbo13L9VpXAMUTWYI3l3Ciuy4qZI3k
3yOE/aLxkY+gbCy9qhUSCmnkKvJB7dHtax6xO13VDd44crUxTf89q6RlN3pOV3p0qbC9vqCXPP/A
LxMwRAnyCiHAF/rKmHai6istxs98M6l/N4RXmvu1KjiJ9+v7Y/EV0c8zw/3177FODmPSqWmtod3j
dm/ittoo65mTjXKTcdW5M8K+tf2fF4ac/+Tp9FRgH1T3JZVK0MlbGmHrCdOJjaSg1rfsV+rqHy5B
+oveNc005Isrp7i6RAo66Skgc8lUEdQ0yacJulDw/7wvJGkYmgChctcfqiUGmTEu0NSWCw/zB3WN
s8iukHYUXhdJ1xPTP4yVci9m156/lJRp0ZcPWouuQPLWSjzBys8Am+CInKNGq1Com02UFWuwBxSS
AwSxCjuPxH0j4xVb0MpXAi4HYWVQYa+D4UYIdkm7bqYbSZNI7NBrjn9oXoMKirhEyEnumn2lp047
1a2jZObklJp8Q9Pe0bvpWVXfMsMP7Ql6m99PpaPpGk3FYCuZZbcYEgPhIU1zL6zamYeBvihUMWxR
ZmTbSVgoK3Bxra6dvY1IY3bpus2d6WkWfYZN74wb5UFFyiW6EADoJ2WXedFm67JZnh57mS/vUWeW
jdTVouV6EGGxvkbzy7qryaZr+nqqTDMqKMs3uZRuktS6S/kr5DHTQin9XQzW1XpvJ8RDIg0xPemq
HEsc/15MtL887gW/kWxJDBeppK1DpGaaoXQHwUrtMctcHQZ/jcd8WMKyH4Ebm/lKEr192zdOgf1s
FAz3mlX8niRQTO0BpJibK7C+ETXEZErvt1lG32Z4sbJyrxbHENfKOEA3zb/V9XLrKVRCwmZhVBIa
h5BgU2mjDu26y56CQb/XLe1Cq0eeo7VPp06dHetFg64Ldziysp93f2eNkSlGdCk1GyCwVNwXmxaG
sZ2jie8UbroHwTeHsvI+92HDViseZOf7PfRlCwGCpK5NCRtPCJDvJwewkv1K13LOUywepPg+ke6N
i3S1cxEjDUedlqlOlZ3z/nmegdqPVqtInjurA08LRPjpwNsNwv/5Ij5cMj2RvnxW9ieZEnmcTnho
nMZLVYIjeV5jSCR1yVFpjiEu7NA9jmGAgk7rX2FKsitlqslWcOFozKSIzyt6MvTJ1d2kSir1WWC5
7RhtUVO9M6bsaQIQbVthd2uNvzF63RmNfAsk6bbrhaOBJNwUAh9oMHIVI8fH4LTgro9yxHxSpKQb
a5fFFSKA/Qov4QUg3fVEmSsdxV2tVk45KylZ/RKNmqspSalvdHYqpgu65UelU5ajikkyjXiqhxy4
GThi5vlky3COaQ44af+7EdFclLIDxalrq6LF2jtC2i69LsBzOARgcZe1j5qBHCqFse8332mN+s9N
MucQsGwUos/T6z9ptKpJRhyqEJnkcn6P0c4cLBQd43EhRxlCiOo6qv019xxysoU9jeCKEccsn1EV
dLTGcMp4WPmhf5SHZH3hx82356fTyVoC1qcpLPIeS6dJhiCDPG1kIC1+ljulrx/yonIgovS2rlzL
07Aup/ygluN1a1xVlnghnz63kz6OfrKTNOR4Zbln9LJs7BRROeEtbm6/n+LZMehrwR6UJFg5J4df
VlucnQJq9LX31Df1rjR/eWN74ZY7k1pw8KXZ6oi3QjzlSseUVJooVU13luhR1v8t0dNeWK6vlynL
9XEc+fMlU/dmYvVGx14q3ozxRokEzn66MDEVDYRpm+S/hlUa2GKzEbSXEV3VjUllN5FV/De7XYPR
TkNA8P0HnhsQp1sIOjD4b5zfvxYMOssHv+nzUvrauGi99165xIo7t4QfRjgtCBRhlJW5OVmuMOhu
QMF0oqxsKS//wTyIL2SZW5V20slGIXTTshx3b7dRH7v6aCXv3//9P82oLx/q7wDGSV0jLYZhTAPf
orKCmzeVaAeSkjw5ATchLhYzm7W5yzfNLnSKx8mV17Voh++NIyLcvLhU5zm7agYYG15FMCenUGwE
ueNaJZkg31aXeReuaJl8P9+zL6IyR9SQ/E2LKODzZm2ydBC1MrN4EXn5/5Gu0o89Oid/JEwujXdu
l3wc7uRsoD5Hj1tkOECICDyHVPwRtU5S9/tpnRuGi5zCENQAUvqTdz4VpkqMs85y6a3ajfXSTQ+Q
Vy6cKUqnXw/Vx1FmOMuHXLKVQeOHY8WW7yS79ded1r30hn+rSPGxDq2Fl7002lPZVctBzDdVNAHM
pNcxC86nPdKVnlup5Oym5pg8qEkuXdGzW06tZKfhc6LJNhJ4T6HV7kSxMmyl8SJHFxM0MCOKA2LX
U+rJq4VSqIiPh+NgC3TPDf1JkcoDfgT0tgNK/F11i/3yY2i86Uq06wYJfNOgcourbGsPfGH3oFJ/
CAsUM+kqFx1ivwEARiVd+IW/q6xko+tvavtiDvJSU2hkhRUXWji4pVC4YlAtlTq8bzwINZ5pLSYB
NfEWPWswjrbQJQ9dKF0bHYgsGWXMYER2UNkIuK95Rv5aDMG1rIVPSk+PNOkWOCCSp8gImyd0LIO4
XHtysArVX4L3Zkqx7WuRrRABG2a8A0bsJMZ0ofx0JruWNSJRcmtkDb7AG6qmqFF0Hi23NOvbCMXH
vibdRXyx0ou7tjp+v03PjobeBVwcBW7J6eHzMnqJSAKSv7CEKpFNlb9jH2bHfcDWGC+c9XO3iQaZ
XOGSNPmM83b+sF393qvRJQxwFM3JUETYde1FCZRzbyweATo5GfCQudvwaYxc8XUQu7wCoYg+kRH5
iJIPK5qAC6kZgTroM3PAbSVglEGD2HC/KP2rxO+XOH8vNNKtRtoa2U8wV0BHogsBwGd42Z8cH9kP
eLrwn2DzfPkA4GbSnAyA9E3Bcf25rlTk1oNNwV2UJG+ifiGqORv/I7tIaYGQkv8++RpkGqZezLsJ
4qctW9m6GoLHOL/3C+vXMOmbxAclkLxdVAE5t9K89HxOpAq+pnNxHpGABjWvPdGs2NT4vF94J5X5
oj59J02uV4jK3LJfOPBZGwE41hkC82RXFHBlsJaduvaiY5DUT1GxtvzgwAXhicVTGZNPC1r64EUq
Eva+OCPWcsdPEGdG7r2bSjfW0Nv1BM+eYnA1XrDBUmGn1MhBtXeo0C+7rF2aFR1UMXj1zJpau3Lh
dJCYnZuSSvpJPQHI42kGGpdqJYe1ZLmWH8IAGWDMxL+mzmtttJ0fLFCB/SwuXg3108T/26Z/bh4g
hefA6oNdptSeg0I3pfgWZG4Ed0Ty0Fibos0g60dY5W5vvdZCcx+n4vXMpYiR443kkXg0rs2V0fox
n2RyIxOisD68xYZ2BRC6czNfP7bTjY+wrGd6fK5+EXQhrhnxHg79r1oajuXIB5+yQySVriTkG1iR
d3GXImdoSqteGl2je4NeXLcgCLxbuTHXIHcDe4DmaLceksZa31yH0bRPw9hVMyFzppkFoqZ9AtFM
WXf1tAwjjRQAfJEAPqTpUBUXfvi0zHPrtSy1fS8KlLW0iEay4kbZsKg9HfaQt8RIxE3FcouA9daX
tmUzgyH963j6xfFH8n5y1aTGNqu+act7dGSoW8XqUs+lH315iLSfPTAGv1Z2YVG6Y6Hauf6ihJo9
wA2R48qh1QRjGnIURXgdHdqialB7BmcUqzdDH78PkF6sotnrXa0shRTx/1A1bvoxPgp++FYg22k3
/nvTSHe0eRYFQuUlZO4+z27Donry9Kh1cryMWvMJgW4IOj2NJpDu16HcPpI3j8t+nETHy8xn1GX5
Bz15x1PkR27OcWOm/yytqED8V7ueWyf2qCco5ouIbOO4s6s8g8BB0p87Ca1auX4tkt5Dtp36RAmy
WTCPkY8IUp0klKkpnzUVBA+8EhdygoZtbqB618OrcZocHxI0oYskOqSeuizMYVNo8tLPujt1GJ9R
hIa2FlwXdQddPaCgXV8p4rRXwuiAcvMqC/11EYM0qZotb8RVpyv7QaiKBYHhLlLqZW4Nt5LU3kLO
eAx06QXs6k0o9MtaQfkEsnBvCxbYoraVtxzgFxNwx7Js/AtdhnOPi6nT3ubGAQF+Cg+uvKpQPZHq
jX89O/NWO6x6XPWi5/25HoH8cZyTuI5QqpOiinFaynwy1LNM+Z12jbEqo5huq+VRAvCQPLoTDCoW
zZWsZr/KunmSZExUBuUuboY7qZNvVCGGjIV4M4dxtF6nAu1uzS/uMHF9qVNQ6mOT4MzoqzJNQmMZ
5yC6vw8wzjwEyEggXKGiy2t8UYutuxhKgNTzEEi3cStiNXBJEfRMvR5t2DkdkzGiAo//+cGvQFeG
OKd4bmFte9Td1b5GiRjFaiFa/AdzIXtlMOQ2KNV/Hqkf/JIqvWG6lvBT856K4tLH+kN/PnnTmMvf
EU7mokel0KexYLrdUllm3OHodR2g2uYrTAbc1MPFw60eUmwUjpfyonOhwsexzZO8M0wmCQRhj0W6
tRWnGRj+4Hdt5pRZ95IN2UMGKxXPL3woCN6+/7CX5n1aGGkqKx3As1quUa7pT4wu1JZFCoKxp9WR
LNs39PrdBgUn+e77kc9uz78f3JyDjA8RadtWQh3kVGSyFi9S5ZoC9/cDnLC3/4R8nz7r/OZ/GEGm
FdkOaW65Grokk6q76dgvafcCfzykANqEyIVoB1DqLvNk98Lg88//Zj+Z8/Q/DD4KJma9CbUE76rZ
WLv4NljGGFCqy5iQ4iIMRT2TTXya60m0GRZK0tIaptqMSlqGP0RsZsdJkzBvoVyBaJHdYDSkZGRq
UlO5BrS5eFJ3ktrdp9LKE7WrYngN9c2ot45cZzBYmltRaG2vyZ/TKNxTBXwwvSsYcWsVtN9UQk6A
4t8nFb4FyU4ankTcBExlOuKg8YbufwEaNBIhjx0pk69pvt8D14VvJbpidOs3Ja0XjM2khVEOF4K5
c53LT9/ipGipawJKbq1iUicaoO/+jJWtmr4VQ+72PoA2zx5bfamLnj2E2E/Uh76E5dVd+BXn78Z/
3yfmvGAf1l+oAVSL84IM2rCYGt+Rk9DxmnCFTvyFMzyv7detBm6Mu57s5rREXIhTXoUhdRVvpD2a
raXZu6Z6/X5Dn91gGB1SLkLADuPkz/OpafE1STNwmGbXbjqJY3RDZLAwMCPHxXf1/WjnYC4Ksme8
XMDhKFqeXMd1qwdDP/AMy1fGEVVU16fksAZC4czKsNLvGc2VrGrfvlQEOD8yLt4aeqG0xP6grz8s
nNlWY9hTL3O1wwxXjxbhlbRIrzX63zEGMFhJ+s5Q2iWiSBe2zJkUlaRwRtfNnU0e1c+fOPPCJpLy
GaweYioQ9i7dmKlataqwhGrqyNXLhY98prcwJ+qiNIuzwD8++cgmmuQe4Tv2N5PGQqrLLn7wPYgR
2CX0yuig5AFGHM60+GRBoP9+dO1EzOWf+/nD8KflVkUdTXyQFIZHYaIWahjdxv0kQ8stzAOVs4Vo
VpukVZ9F3JO7aRu2k1u01l4TyltoMgskN67rQb9KRvUBF7adqNS3UouBmhR2QGMg9uo0WjEJS0Me
8qLKdvokX0lKfCjp2eTmc9yMC3SkNwlKUCNcCMND3LkwdmOvOVnXQS6j265gz9Epj9o4uEGtvSVy
+Dwmd43Z3hnK5PhNgs0enWETOLNu4FwjaI0zKuJK5SFvzOJNVO98PVjV/exlYplvrbfN/Lx0u7r/
0SH4Yusxoyuji0sF2YyX7CzEXDHJuu2a4Tqskmch1I+eqmN/VCipjeX9Tw8bkxIYfTZVizEGDhAK
bhReYScmSiClsVCqgPBaRKixnDm+Pm3rHDBDRlbZyI0rNt2ixDUilqWFFRxpVQgZDSYvWmlitccB
EEWG1u47baGm0a3kIzK2HTqUIRDYksR4lYkFeVqKD5l5Lep3YhtCplSvi7w8YubG/qWWUylHuUmc
UKBnPCtpDZMzBhV6D5YtYSgZmhPkFe8goiznRfPrZNiCquN32S0yLJcC/aFKxHodC70P5LqwlqqH
W2AdNzxPY2OXJW0AXwXsLZMQ7bMm2wpNeuP7wj3NCIqF6iFKrd+poiFSAT+50cDgy8iMsdWmp1it
l2nePhsZoB9eyNpRtJ3kA8yKe/JuFaWK9tY0/J/ALHeZaa7iDC/tZKDcH1uSraljs807XCjz1tgq
HmKDujDeNn0abam7/qEVj3aCVPhkeVfBDIAMn5rxHYgQvPj2N2LPcjE4QXA1pumRarVTRVRLsg4R
5l0Zjk9Ws0JuH0D6lZE/l+Ej2pquOWNMAHWGAdJo7x2cfGV4w6mk6IRtXkZ4K1Ihxv0T0ebyOLX5
ak72IpwBo3p0E5klA+6z0IYQXbRt2fuLCSPCvjav8a8lr/Zu6L39HMvbIq1sX4q3RoRqhI8JZ5jh
1+jblVAuywIVty54FYoVe36XKk9Y4u3jcu4SU9gR1BWulPAnsPGD25VQ1FBNQOxKtm1bkA4pq5Bq
nQ+5cbhOmtQVdM0RA3+llfIC7SnbFNR9nrV2qb71cbVN4mJnmv1TVwq/qJI/CIDdeRj3RfVYQO4g
218o4dugz4s57LM6gxY+PWgwR6Gi3yNU4MC24xrw8SWJoxvL0LCMKYGqtotI069Ckbdr0EvXTLSV
GeXUehMbKx2hV7YYEs4kk8WQDwclu8+LHvT/2N0FPSaY6EEU0U5VvGVBUbpFkMIzEcXQ7idctoBA
17h8WcFqHPTjoE1HXfWPQesvmiyv3aGEMu4DfB48dRPr4QLIwhKzT6dLf2Sq94LZ4VVc95jJlXaa
TTdoVdi9YjltpL4CzcSsKX4qpwgnIR+5gghYkncryj7aAhhBYuMXNXGwYCPu26Z5GWpoa36oO3pd
0stuw0UpJKuKSkzkdW4cqau570rHhI1NbVgJshstrG7TUuM0lTPDND8AzXil+N3X8Q5VqxSWXLmd
POUp9r1H5B2uk1SivtCtTISkukhjG3UHA3EcQQEiYBzj6ueY4vUu9vd6IkCPVG4iVeWgvbJllqWY
H7xOW1M8aB3PuPLnyELApFqs6usuCXZaqdka2AAruQkMmLKCvout/F1HhUWIkr0pto2tdqTqjWBs
hDbijnpNy/4tqQl5Y/5TKDvFMBa+osIBEe1Giu5MX7oZMyhKY30s/XaNOeda77mE25kHGLx7srcx
KG5FNbofubjJsMirqA3BGLKDYdxRm67QAkBAye7i2dYqXKhgFpQxcX1wjFL0OhQUpSyzOaatsZd9
k4NJAgmvz+rLjZhXUIEQrTH1dZ8f4y7aNBX2Q5V6K/jRc1i/wZg7JILstp20SbW3dpzuwSdscwiN
Eb3bIsqXJfStNlGeuoT3pyustRI8WkjQ6BosP090g7xBjii8LQY0WmReouhQotMw1R6GwaobDhF2
YEq8B/j2nKNP0fYJnPMfWZbdyDUvHUGqDw9z9FIH8Q1HCCOsDUIs/G4Gq7tSLGhOBpwbWXnKBQMG
54jmQ2WjxoEEhW+LqfiQ5s8wyO0BIeBIMZj9E9JOtoD4unclWqGbayl7P2fPTNtMMY9YQL92/m0U
mD+9VLkLTPGQFZldeOGFTsAc1ZyGy3jaWIpF/87EAfpzmJVKlWgS/nmuJ73iquAkWbBRvW3Sv/TZ
LpA71ILKC+HsuVxXhkhvKqoyN0ZOgudMoTKihXDDmuw1aH9q/vr7WOpc5Pjx758km2qci3o6kOl6
w8HUjpSWIKvGtuc9zt0kooxLsdu5T/hhPiefEMKZr9Ux8+mThT/cCfmNN13wiLj0yU6SuDgfqtry
QJ4M6rs2PcJuuRBtfxlARWMVXNYMB5ub7CfBr4ejbjzrl7tqVS0QPXVk8e77VfkKLPo8hHVS16m7
qtTCnDlU9UywNXa+SGNP8Fs3hiqTKIRqEtpyve9qSJJKOronFAzU/Gdf/yy9aOep6W0TpiuI04++
qZUXvsCf8T+dhJPfd9L/x7lLHTBkZBlLAM9+Fdqk/KHrTSN8XSEX1kkHl7pS6nsyIgrN2EEaw4PX
YXSWZiiAeWstkTaFV1xZYLulUaR7sxW7ZClF3U6rufbqbGPVPX1AeDDTawBnqBWxIm4OjUX/I+qd
oDtMXPFtE1PMf9Hj66accID2r8KAl2s6RkDuDUmDyF1edUPiqEZrmxp9IwRUK6v+0QXYE2qF+Vop
tMyFAbvDAhvrut9qmYHKo78slJ6IkgizeuwJX6a+XastPt7yjai/ywjfCs2G7N+n9eoNncur5E51
vpIlaifJY1SKS9koaKhX3TYc0f9J8IONyjUNuEMDm5xpK9c4sy+HoLmrqx7LYWXlgQebDCRlG/FG
kET3+311ZueSNqEBIAMBR+X9ZOcWIio93N/I8YjbGdMr9O2FnXG2hMIMwcrDbkGh9WTn9m2BYoTO
Y+G1D4KQPsDKuLaUBJCqbltla4+qemVV4nPH+1BMJZbGoxsFoVt17YWrRjp7t334KSebNDNL2epb
Sr/l7+Ce7Mbb9qv+yndT8DiNG12nL/3eO5DIrS4ZU5yrq4C4MzSiRLrap2Kj45RrYWtQCRBQcjF5
/ZTyacCW+/vVPEefgIvwd5jTtL9XqhRZVTobhElHifKz8dRtsFU37Pyap3qbQpPP0kV+T2OtepRt
grWLBcT/4TP//RXK51cxS7HGSD3gRkQn2oGW5BKlARgSx7GlHIzt20rGZklzNQovnmvmF/b02WLt
x68wb/oPZRcjTDhlEU/YuJ3LPcMaF0tH2/6/2Ecp8+79dO8p1qcvfvJ8ZXkieXHMWIMHRF8y0vJK
GvonKGT3HXT6Kf6Zt+0rodamkJLXQpSerQywsN/jG1K8D3rDlzDilS6NjkrNPKjC2FYpdlom9GNs
OW1NL9aA7R4KbbrNwV47WOkCKteOeVoWdkGM8f0e+mr6cDKjk9dSS8TOQJQQsNjav554V9zZsQVI
tzse0r3xWwa2fel4nL8kQFMgjAorjK755yXrEB1EgJcEwkqMBY07WuHFNrPgSWehcQhA+TalvGvD
nSZtCJb3U3EtZOWzX1YXCqBnLsS5KqkqEugTyTyVaY3EqQNmA3y86JSF0mbbqPEvXUPz/v+0Z1Bf
+TjGfE192J8xUsFD0UTBUl3pW9XpjtnhHxBpsypfUKO6MN6XIPVkuJM7PtfyUe+1MMCZQcRNLV4p
+LZddni8MIx+cs+Xk4IVecysSLFbUnHo4sLktFLmqFDGG6RWfOA62dhfOu5fjuDn+Z2SRtAFKRKM
txEVtFT8ays3VOVrzY83mDisGg2tADXcR2DRumHz/Vm5sFm+VFnRfrLynikXc1Ay7FOwdt+P8KcW
/mWvgLUSUewFUDKL9XzcK4bRxhjax8ES/XgXKEyHVI0FRiaegSz5C9mzO6T7yTMphIjXlTfig3ap
Y3r+RwDEAvVE3oEEy+cf0Y9amVgt81QO9H7t4HkWJuGMOsLvbHvZAeZLv2Ne0A/Dncy5rUy5agOG
S7DEMDVban9p04OaWpc+7peiNQMBZEYlCcA4/YF5fT8cxLCsh1RBimDpj9zfyrZDFWOUKb4qFrij
yBUplrbwd/CLdgBlLL9f23O7B1YxJEfmSpfpZJpaRV8/1xpUdobXXrtPA+3CVf4HK326ebTZ/kHj
ZqXVcnKrZrWE4kvo+0teSzv0ERbSfiDEZ6ONZluYTlMAopTZ4bjU7msNN22YWftA9H97KWbLU4w5
uuWt47RFsWRyrAysnxUgSdZ4m9wncvd0G+SVHSSr0J/uUA1feNq4JZy8ggXH+4YgC09ZaSDfIv4o
utc++DFQ6Zw8cefD1yhN/K81/6UUcDXORDed6qXKEuCqgKZm5+K1fpUH7Qruy3/y6RG4gr5JRwg6
xOeFt7iidKsRKbTB0tLKfT3+/H5tvz5obC3t7wh/+vQftpaGeVZQtIxALyAl9ELC/EVfKLftQnFk
W177B+nCZTQv5pfFhlQqajMjFTWYz3OS+nQQEDES3ET83RFetDBOEeG4MMrXntafif0d5uQuyEYJ
mR8EoDA6lLdG4Ioukrg7/8HgQoiuu0d4aU/Rbb/OL9Qlzl5CM2n2v+d3clwaIQD+mUWsmbEhq1o2
PUi/eLwKu2TTYv2gZ7+0NlnBardDDDwS79aPLxK8L3zjk5fbCvIwkmRUi1UxWUw+eBs8gkz5wlS/
Mj9OvvHJ9vQj329qPfCXbRr+X+rObDdubM3Sr1LoexY4D43qvgiSwYiQIiTLkizrhrBsi/M88+n7
o7PqpETFUdRw1UgcJA6M9A4Oe3Pv/1/rW5uqbr+3hLjPFdgpCOAG0u8aQmr72Gv4ntJ+W4vZXdpi
pKWJJGkDJ2sSWybBa1GEG/FLF8WXPrny5/dhbdKQwjQvlYmXgGAwr/5llA74fBtFBKhhp7i5uD1c
nu2HdxtDFXDQxdW3VpboXPggjmmwNTsUNUXxGkeiVyXZkzGZx2qWvECuj1VYvuYZCqunVg48VIv7
aYi8Mm8d9CHA1eILhqaz6zdnZrAZHGuh7L2fcIZPuVWomeK0WFItsmNsaJ+vIh/bmsuL8GaI1WQL
ENslZj/yvhGrabNV5Pvkjvf679QRThViosU9rXkSHguwcHcadGunPlwOKyOB/NwTePNLVrOv06ah
S3XqT43c0ImTj3PZPHZ1+DwDGkjq/NoQCqfq7oZUvA4MwbTHMb5rJmXT9OaGRIJ9FI9uU31t5mIX
tpln0p71JdSUHCmChtyD3wN2PnEqbLPTj/7os3CG/VYQZXo95F/m0fe8npGdRp1AtTm90nyiJCXr
LlRpaljWdqh7u5fVDXEOB6r8G1M3bN+fNlH65C/44fZUZpwFZ9WBf+V0JLUKZHMHbW/zXu3iFm+q
Ne7yJNukWs28iultqgV+/Z8DxhY3thonLtRTZErH9E+BCMW9bbZive8kpMvIexPINWblKdP0NW3a
KzUF/pToxMTXXUkQuTRuBQXhkIaMc4GGTuUJ/7jv1PPWjCZPKag6FUVgNxRfN1WrI/BV+jtJar/4
Vl56SiU/y7ST+AJ/KVvdC6vyBz8E+vTct9B6jZc07iCaSfS8hsK4sdr0VFT97ShMO3+Qaju2JuID
5J0ojl4S99dlZewy/bnpNTdnU1nnJBEYga2m+d6Qmlt45ESrKbZZXU3QBaEmOkmFgrODBW11IAnH
7/BJOdUP3H+dlSgF0KLGBXGbKtlJfkF/LL2OxcAtWI4lOq5VWezUWn2J4CPi29/2PqKf9kcZRS96
Q5s61p0wTJ/C+NugYt2IwFfX+DzMuduoJY0+ufwZw7BKqCIA53IV0g26sTp22V2GBqjxccO13X5O
TbeWCA80lX2FltfsCAH1NbdN+qMhVDBToaBJ92EFcY7mUAsVUR21a9ZRwPtQJSLankobn8bS9LRR
Q0AH4KrXmhdfka96ju64nzd94++qPP+uAOxu53uVPm0DbGMGh2b0lSd2pgdikS6mvpHQfZfcks1Q
3ssQH+LZ3+r9QRkz+m7SlRxOR6m2qg0sZjfAh6LPzS5rAV+ElCuDRN4KZEX4SAjhOX6tSt0OrID2
1vQz7+cM6ch8X3UJHd16K+oLyK0isArTC1C/V3mityeM31Rh/omn/zvBEk6N1hd6LoorxdGEl1zo
b1T4r9nUoDfPtn2W7SfpNvblbREW+07UIM5DxEnm6zBS9siT3amG2aUI19Og38wteHPKTYkAtiYf
vCrD0F3gxJKmvU90hj75MNvjfZ/LhwVmLIrDrmyAjbT0jaXRFZPxVBu/qcrdJpZ2lU6vHZakMpwc
PR5OPj0rNT/J/KWB3gPklW/DXn3NtNajMPug1x2zHhD7pP8Uqm7fCtJmHKNdGRFWSQM+SRMs6PNm
gkmXGqwhJFOUTWGPXfQ8qiAILeExragbD6oTySobCthuGpEOKaEL/byP+LMSka4a35fqr6gtf06K
vqvDcS/6P+QESJPun0QNmoR6q7TfsC3uSu2pi4orDUNMB++90XzWn+gQmzyU4quVocqfmzvDt5w+
TXZygLvRGl+KMCFTHZNQlQxXviBhHtYogf4OROk2U4vtxD0xqUw20S6mX+dr5aEfmWMFQNMKrHml
YkIXEnvug32pSq+DZSBn0soNLBfRjjVowW3v9QIQOaE4VHG/TSzVE8TxOkysGynuvojVsan4eqRZ
tJ3HAMnE6ISNiUyVdaWahbtRAreHuvO6E2fk4e2F/fjHkh3Zw+ICfsFr8uff77+lLV4zS4r40C3x
2YRnH5lXmyV+M/lqXti8nPmSvRtq2du82Zn7g2yGijGwMw+8Nqqcsr5Y4Lk0xKoAOiWjnFeEzW79
hzyCVEqWhoO774HujTu68jUOigtbxo9Vu9UNXH7Sm6uahDTRol5iSBF/cNfOGzUaT5NE7lonu4XQ
P/UoekacqFp/Koz8OA9gv8NkN2ooSY1LPuGPOuTV71ltjrpmqoO85RYMhxbgCwndu4Ek9PTQXNiF
XRxptUcaE0WXu4DnWVXZNRl9SLSoFvoq7RscgAr7kV7qT3OT7nCbXXhvl6tY7UvfvUurXZGpTYkZ
SlwlTadNo6cHKa/cNLgkjr/0Pq2OHbGUdZnfTlS45MJR0+8qUq/Pd5r/ZAICSyetCdXguhGEPzhB
XdovO3rAUTfzt3JH43ePrIB56Hw+2PJEVncNAiGpmPiEMTitKSGTkM0+rTTumgY+NFecOPmS+19h
1lx4PMt9+TAQ5WTUSJoFB2j1Eg69ogpdwH3rlEOQEwI1y8+m9MtAMtdoynGc6gtQJeXMC0F03d8j
rl5GdnvTNKrLiPmvOZ7cqQ/v1RyWL1oLwyTrSBd7YD8zRFpCc2rQTridYj9+CoTykAF2jXt6QyxP
+7qSWXAfMdvedmL9S02kTaP2Tl+lXzST9J9MeRzb4TkkVdIiA7qlx6GGe8OqUdRgpipkwsi1C430
jy5vziPQogDccBBbcDnvVxlQNZIepVxeRJ8+i1B3ZQvnWrH16VuT3UjTDyEr7A7SPd3AjdapFyb7
2QdKm50s+SUkei3lbS2aLK3M+Jl0yLp2W0y/dRxMOt88ADnhpYP4mXnHmXNxzNPdB2e0ulxyYYw2
WN6fMY7tkSczWS+fT4Vz78vbEVbLtmIICq8LgTixKHs+hx/heazaC/Pt3F17O8hqGhSxTItcZJVS
xPQnHnNHaI6NGXlhKv7upRL0+YXHJJ87r78dcTUNtIHAMTXgsvywfChV88eUpAiAMKkJ44teaXsy
vK5SvJdpg1ohnKlJ6iMi5bIl3cy4Egsg5hUniQX1OeNyoDa+S5AhBfnsEMt8O8w5iEQys0i+abPW
i6Sfnz+Xj94t3vS3V7Ba2QUFOaM18uhLq3dbdEjgbjw+ozsoxrg9bvp0wtwYVg64Z0mAyDuiBP4a
9sZBDoGDCi15XrcSulrNfLTYBGRdCLHuVRkq28p+K6120+r+XcSFWzjlpcC/sPRdenVXnwxFWYTK
nHT5/QcOu2QtBe7nt+jSq7sqUulaCLaz5K0yxmEzF9PGbL5N/w19Ah/Yf3yW1rpuP/LLgr8/2NbC
Ta/XjhFfQjzIyyRefSTeDbESBWhxlBZjzBDiQXgaTsVzvo2eFbLoXixjk3ikX6DSb776V7U9fRPN
rfySfxGc7sIH+Mzd1HnjTFMTZdC7a4GAVgaFIagUkwT/0Ip3pL0hiv78gZ3bI74bY7XzDSnmC0rB
HlH1JvkwCV+BknilsdE31XVcn9pmS/3AvtzPOVcMfzfwah3V0EelyjKZAjk45FpzI9X5KYtBU0/b
LLSetInoo1FDNZtfD4HoEa50J6rpTmShunAPzsyLdz9lteDGMErEtGRlQprsZx75ZqEt7QTXvC4N
Ug/38a62OYTZnw97Zj18N+pqBTZRyxt1wajqGOyVIPwaTmgy+m6yzTHztIKY1s8HPLefo+OjoE0Q
AS2r6w5HEfRiHUCG37If5bS/Lx44H3oNFevH0ru0oTu3Wr4dbd3tILCvSsdlNANGoRKgksryq2hQ
f+IWeTKL2dw0hHLr+b1PJYzkCCdSvoSlsO2V58wMTmYZH1BtvNBQslsOuwSJ3ReyiX47v1fhN82S
8BxKFRRAgJpjjOFCxKzQ6hfWzPMT5O+b9uemvjlEWY2sjMryckSPvjfey7/13E23mdfborFLmw3c
0/DZcpRfnz+sZaVcrUDcPaQPQBaUj5QZMvHido6orc5LoqFibWXivHUcHFQ6nEqNtwuEUUdU9vmw
y0f4w7A6OctLB1I110X1hGpiZfnysle96nqSLaNyE+XPdO6dzwc6O+feDLRad7RGKDodpMfW1J+G
yqSCeem4eWaHg7nr70tZLTBlrCRJE3EpSahTnPOQmrVzuysHCicG0cj6hSs6txF+N+ByyW/eFLNG
TRfSZtj6x+RHtKu8ZTdFwUJ0Yjf1Qu+/cQMNcQkq05EbrUUpMMHl0Zy5gVjlO/N3MvgXXoWzT4h3
T4FzhHnrT9PvzeUYkSECYVeDLTahAW+3Ftx/fgXKR8bmkhf9ZojVhoQQ6mpCPMvC2/s1VeNTHo7f
Kt1wqsTY5EJNOQ56ihW7ZpDbGXKxWEZKnlm3VQiTllzVbS9WG+gOIRF8EzzkMH8qK2WXht86vTwl
WXKTkfhQVbWb9IduIPtKeJCEXxGRhYky2l1+a8w4dQdV38VSuKt7vudT5qnKcJ1SvLWBP0SUz9WQ
QQRSuKIbP9WPZBYgw7K8Pn0OsAZElbCd9MceyIEiRweruo0FQjYQuSblTgfVEKvwPiyBwEmhFU4D
wAZnjhbaXVoz1ORIWeXCz/E0WhPVAEQJV8ueODI3VH4FKBz0/DUZCPwoSqjnqE6NdkeTiR7XEw37
/UC9VSW5tFOE3aTQ+Uuvm5bFVX6KNWNDefuuzJRnUUxudLntMSwEjlA/9FBCsZX80kNsQVWstJtG
iZ96wfwCg2TvWxwbZ/qZcchvDAUMg34rPZYlgYzBRGhFUT+3QGc2UzGndt5Jv+UBSYQl2alYXZt+
ieTZ0ql7xso2sxL5O8G0ryIpaC4CeJ2QMfbolWDuw7p6rBrhalLqkwzLJtLzR6lAZWvE3yMsSLp2
jNjSN8J805bTLjCQmdUSwREa1dhmk2BcMWL6ykRVluHXPHvses+KEnZoNS45s8pc0l1t7AI7FQ1Q
HFY//Cx7waxzPerKXk5lwthu2zl91tBdNqbsqURmmE25IfQYmZK50wjKJct2H/e5V6mC140+ac8k
i9SNKyTpdVV+7aewAtBWe2KAe9S3IFNK26l4BKlN60AjXM+Id/gfNlFW20Es3EE9dLp03OfcdKLZ
3THVHpJBBewuU/kIj/STnfoPtMmiMAflPvAdOZd+TSbpRgr58dZVqLd21/ieIWiBXYVQv4UjNv9d
XsJPkaatNgf2kEZAAOttOPsnf/iWMYXC+W4YxqtZxBiGVLq5UYpgb8Y3E2ZGqR9eR2JoN+NS2we0
tJmxQ1VRa+c1UXdNd6PN5hV08U2d8MPz4tikuVMOU7CpRO3UoFEciydFeY4l3+uT+CtIQJcEC5tU
UXfG3VdowaahK41K6UouqptBTBrqH+S2LsFZTR4+RXIM3EEfdwOdC8W8q43M6fN72DxuqZF6Hai0
J7RbwaSJJsbafZo3dzlzsyKDNTZow6jRQx2jwdYWJ20ON2T4qRFaZ4QnQ3ihAm5D9XWtKrlVJSAu
AZVAiTc2YDvPOX5JnPCh00xkArWGeLKMmuS83B6HbKtKPi3JR4TRzjQ+5+aXtrjR2BtbwYOaY2ds
GuzukbhpNGK88m9TR0w0e4MlkGvyf4z6qV78MpJbyK9t9by0dlKrcvSMCeTTfJn9g8L/uh4uqlFT
CTYjYoZ2Zq1vWmlnZNmmV3NWqOT7YOVHg7piBw1V8ZUfSWB4qVrd1vQpx/xFwGtQo59OSuGANmKL
F8XxmShhjnEw9nqseHo7EXODjjGW901Y0ifFca8/J0r5oFqnqhttSUBzCnG8DsILn5Rz56p3C/7q
fNj3gpAPJbK8dN/uy73kdEcUXd9Ch/jUwIVSTPfGKfCc2gVI9G3wtbPjffft0t5UPXO+A42Gthon
DlvhdbWxBhiXGxWnHhHvHrS4o2neBjpxcbrB6z25Vd/vEdvabMcdXZII0qn2RAmfCg79pf5qWi2d
tRs1kradMbhhKT0UTNQ26Jw0e9bNpWH7OJFW1KtfCzycWz8WAvRSmAWNIpRBwGuPfjq0zth12aHw
WxfQ73WlQ7HtJf060h+KtLmZ42YPGWqbSPOFo8cf3eVqmwftdSm3ch5g/7A6e3Ty0FEjR/6pTtbP
uKq2mTlCnhkeO0u9rdMHaTp01bCVa0DlEjCnkFaYaEL3Fw26+L7hmWGdwRI1MAMGNQoboZxOYRVw
dIG3lUoOINZda8w7gW4wvbVNJIn3nVNf3ambsos9Q0IE0EovfTF78tg5uWkd+a7Ahmi7BstDe9ew
H7Qkq7TD8QtIwk3k/0RGQPPTcoFDvDb1fZhPuzCYEw+vJb5qvQb14cezm1FiFX0O7PWXIjTcsvyh
KH/tXP5LYUL/uajJ/+8ih1T2YP88cuivvMnHKP/5m9zJJXGyDX//i1f/zn/8ivLfzbvoyeWv+o/o
SZKCqBIj06EMblqmymbzP6InpX9VF/awjmAGBTSV5H9ED0nKv0LTFamyIqVZkof4r/4jenLJspTh
NtApMJHboE35v//2c/zfwe/i9q8XnfzOd///X/Iuuy2Iy2z+z/9a68goXSO2JGIFcCECPebE+617
RkRv2go1FFaKunycnkyILQIcucYcr0gU2/jER2t6d9UO6T5pSqcn9HHSLs3LP3vqN/Pyr98BBMNC
UUslfS1bzlojQFTSxY557K8T9z5JNqHzU70RjpPzoNm1ZzmyJ31/8wj//W5cvnqVaFwVPh2HztWq
HKu9r3XUuwhRHFzZVRw8IV4ETUbf5s+XYTKrwsdfF6kBdFq09Dzf1eID7LtrG3PCHR7tJc7/FYhE
o4u26oKuQaD4+dUtf9uHW/pmtFXZ2Ud9OkyAyuGNXSUi5KHgSVWS/+Egq8rwjNglD1oGAS5FOgcZ
ScX3FlP955eyOpx/uHGr41IiJ1mTYiRzCnxKYkBrvv9lahH0gPq/NRI9MiwJuJOM1XywlE4rxnSO
AccCJijlK11gOY7LUxx9/fyaVnWOv66JAf4o+KQPNF218o08W16GBZzdeD0dYc5h3qUMjvMz/M04
q3sXj0Iyo3KCPSVmNxH+4DpGrKwKG7Hgvc/UazWoqTP5bugrngmSFn2hO+uXSJDrIsFf10sMEPsO
BNgf2o9+1g/Eboix4x+VreQ0x3ZnHCW73uRfUu8S8eX8VRuqLPIPZeQ/f/7mDF/HZhYnNSCGpLgt
95kLbWyfXBOhmSiAboZ9sr2kpFjXy/79Av8ekjX7bRVEq2NKmNXCfrAHGI3uX14r5Yt1rPbyZlxC
0q4uFcr/yV39e9DVkiKmMru1lEFVT9mao83Z2k6vDI9s+u4/kcp29qV9c1tXa0rbp6aVwPFz4v1C
ezf3yV7w5J22/3xurAu2H+7lallJUtmfhIlxxEOyo9IROhGEIsWWHpKbSzPk0jWtJkgIs0Yzl1cF
CeVO+neCfba9JNs9P4yhA8mnqfHBFt1rqCvJo/xrvmeHxJsPbC13l4ZZN93/unUIw5fiKVnX664w
bnWZ3R/joDh5FMPQHtCo4vjmyCbcxuj/JPrplVkeDAMKtPZFtYJj3vQvQRjsWsEnDRntX+vb2kDa
TDlt5g466oR8eNGVwdAMv3daeB2Exq0sscU1GmJOBWemZZQlnTOJd6Xa4G49ZeXFSX32MwB7HK6N
Br3jzybizaTOwNp1fgYSPnrsXChClT1+jQ6BW7oVynAZrsRmkRPlx+Tl8/fRWObu+lvKrQRfTZTF
sk15P7clAW5N6HNTJ3kJCXPKcvn4EKQUtTvREB6I6uZIQ/6IHLt+mnhJ232TTIg7dX2MAhiqZK9l
Xb4Vi/AUcCKOa8uZzHxjwoajPFEQCVIm8r4YX9S6OhbZ5KHlfhy4oWM8vtK73BQKFhFOsCVmP7N8
aOTHJffEQKm4xHB3w+DEaegaerU3fR5NZTlBl5+CWHQlDtOFf0NFCljKfJSBi+awTzIomWhpoapU
WwmJpganRUFLESTaMdBM4DPDfThdj8utbeLjFHdHJem506iJxxi1r3kymwzcke5GPWaZQbQ/v+ln
F4E3N33dRylofGepwRdjQqNsibdicMgoVUx9u5u6n8HRGLsbOU6dkUrKhaGXz/yH582TJuGTqC5r
3Q3ImrmXQhXvGCdVh0rslp2wfAukCbtK+ztwLjJFz2wNWRqW8DQ4cFg6V+u4bgxCrrUMmEj+Vi6v
kzzbhTNGvaMFSvbzqzvzMuPuIuKS5UbHhr7a44h1FWfxyFj+2JFk5ZTypc/SpRFWn8IcXU9sUlZ1
YuQVxmuXqRce0PkBFuq4BQAcH8z7+VizPynNVGdvG30z6wwmcHPp7ZM/vgLcpb+HWP78zWKTBpKU
S8sQqud7qp242dHfNo52UHfkC13QiJzbr7wbbfVMSqxKWriMJnq9g/nLrX4HD5VjbvxNcyN8v/iB
PbOUvhtv9YTMKU27sGY8k92YsKFaNl7REz2Mj9YziGO86MI++YYn4PNX7+xr/uamrl7zpJRKs58Y
VvCfh1bYdLQ7dKXzRv/JiPrd54OtDSPLp5BPoAkCgC0g5+vVTU0BchbY3+FKuEftZ7+V9tUV3yYP
XcOXzMvBtG2yh9KNkDVMTvELj/VRvvv8Nyhn39RlXsPnxXO4LriFOiHyQDpjZ+aARAhdVEme6AcP
Myy2aWxvpgT3SOsBoibw6BU/mZsAGi0ghieJtC1UZdem9ReOzZso/qmSDzyalJMSCHJKs4kDaYMi
3itQnVfUVI0k3021ftUC8ogD/lboH2UE84BC+ufXtTyo1QIJ+5hgPzjU7GXW5/WAg1JeB9zaVjia
AZDq4Qov1oVBzu1u342ymoO91KZdiyfV0b/Ue+2K8HhixaZteart0L2kGpbPzok317R6XaK+LsUp
55p0ejMSXeDC5v5vTCLwtLHcJCSFqBbdfCveYU2+ruXfPT0qqNpOCWVuzCU3FjL8Bpg8WpY+/Tkm
gU7MnoqcyFDF2EbWVzGVLsyoc1/Jd/doNZP7NpjSIuJX19QwKE0uW0vr2Oxha12mWazNeH9NqTf3
aDWBZdkvZkHjiXTw//DE3OW/xq/Jrr/Olnjm/aLoxi8kpjbp8Nsho3Bzabt+7pwF19/CWaJroiqu
nWaylvlS4XPBLCEuSTS5E2G3Yw90PR/8G8XOnGF3aet55nUHMQXWikQfTHfrlSTPUXCHfZM4cqVs
fOj1QVJsLBavz2fVmRdeWQzKi0CX1HFjnV1ilIJeqGNI+5E2AamzgbsEdCoHya2A2/1XdVY8zSWs
9U88mynRpF+98SorkyQFbGur4lYgVtXMio1sCReu6uPJ5/0oqze0S8OShZp9nBRdZ91wCosvkwwW
M3qI5AmDCeAZ/QJU9+NUZkhivBeBAPup9f5gMHqLfEeGLOa9Zkg2XigiFR50f3YvPLE/W//3KyHb
RHUh21tAZlVxdVQVA0Uep0aOnVylOyDqR0Sc912fOKPWOBkLcA78MCsizgeNJ6c/U+gImR6eBP2+
IKuy4T+MHtWuOCntDBoTY0n1Q5rrW8m6NWMVvqLo6YLuSLG4Q1Z0XdTf5uo1DZTNJJw0rXJwFtl+
+i2QTc+qGluIDW9Snpq8d+umdXN5YNte2n7QOkV43w0icTgJTfweW0SOnVbZ9Li+6fh6U27aQ/NS
jET0GgLkoXCjsORZ6Dkt9SkUHpNWvGJquFYXfvMjDH7qTakl2ymq3AHUaphJjmb1O1OunFjWvWh+
xcJD9nKHk+3eynOnsWTkBIQuxUSKkzQ0RyQu0RoXGzRgmXQT12REp7JXRv4O593RSvxfftZup7LA
N4f+0FL41RZHS/FKrkYMTEL50tFbSiPCD1NYEMAghaR0tIJs8qi9gZy0aUcEItosXHrwy9z48Nw1
KudLqhEFptVzD+Rh9HuBPW75NLiq3Xjo1U2nJ5u15vMkXl1a95YyxIfxGInjJ64E+kTv96NUC9t6
ajn8Wpgos6G2Z322tdLYi1OI5awhgGraX3i5z00jTiSsEMofBPbq2NvOgeAPKutDVFhepmo3Qlt6
w5i7kU9PXQVY1IZOGVRsRhTwkYcOa2bn105BPIsVeWl5qRB87iYsM5qkdE3nbLj6QcDrxKIKuel6
eZuhAZvGh6Q9NTCdgEC6lA0uLF3muaf894BojlZ3XSYWkyoLZ9DidqQ9oYl0+/vuMFTlVdBcB+qP
Rv0e9Nl2ZCL3yu3Mt2EmkZw8rimnJhCo+N9CnA/EocamreY0G4Nv+Tx6xIbgPVQdKxEBc3YuEN+/
thnWdSqlbg6dT5/vIw430VS4fJc2tbp0A/UT9Z2rLlBcvXhOK9nufAvMbWv7cXKXi9OemDNV3uvj
jwZzvJmmTp5KbAx+Lo5sGdNwUcvkiaIx7MxtCNBQjb+n+TU174dWlJ5DMb0XMFv6HVmckh2yBAXR
uJ2g+xslH1vNJB6ZJolAv7390mhLGvoA4HlX9slW8lUbv7pXmPqS3rv9/HVcvhPrGfD2WawOfXJe
BgmdHL5W00zSy2t4CWB5fgD2tLh+FnXZanMDaUUW/Jy3iz/Ce3I99BdTIc6/wH8Pscy4N6fKbgZN
MhlcQ+uYKONYfTnt1fE2OWAmR1zd4py/gmdN9+nSofzj2Yudi4J5A5zM0txYzR3VIl5KX05DbdE4
AmWctH4Uoi++9lsyHz9/UmfXjb+HWgvVyWTBNqpz6CnLY4dcUyihnvbVdrSyC2e8vzqU67diad+p
9PQx46wvq81IH9XiPMEV27hB+rOSrP3c8uaGw11v6GxC560ayC4tJLuWlxxaNCgmvf/JLsJvPVGi
Pnk0RAaKiXk1AL5XClQnM17rlCIXSqBa6XalD0c4FL2u9h1Dcqf2ZYaIk40ZuBfy2jFhK4GIqdmy
Q188BtGXDj0MeUAVmY+zlCFPQiEQF0tm0qFAANPBB0ATspsBsRp96uqAdSUgdN24VYXE1ZLhroDt
qs6g2gDozuCBqwj5MpEwkkboN04JUSSHUHgajbsUKRYWYyrPEDjgpM2ibUm1W8qmm84nqaxOgTlt
RCWwlfGrJv3URGEztjIav20xkmtEZlGgFZihp0OKixqYpDfFtEq0CX1VFzR2GgPzHn/6mDzExngp
FQGYNnDpPGV9kLDgJht2RwFmbGQc/rSTU4jWwzOFNXcoh9PYknNNobSpQ9uyrqMycnoo3aaKxAjz
9ZjEN0myHH8RAUriYUlgN8bwtpSVfQNgoDaLisBkxIFC7iYhKWKGehv05k3SoQZ8Ci3ZMerWC/QF
HsdfaQT30xA6hRI5mgIdLlC3Y3BnJOrGMILdlELAMNJbVeRPowNLaduEYNET6cDUJ4eoAhRjaJcs
heeWljdv6XpG1IIahaOcJU4cPaf9qyyePp9xa8zgn6382wFWi2OH6VOxIgaA46ktXnPebju+VZzG
zryWk6uwxTFifh2cBTQoOKb9+Q/4eEJaluZ/TENDfr+wSZGa4nNnfKG4b9AU9RWoae/zMc4c/d4P
stoDdQVu1qRgEMotHj1VJx81J5x6O1PmTQYHZpK9wbpRzAP9iGuUYiHxZGoWuqMUXfgY/ak+f1h3
lnBX4OA4VNYVEGuxTvsNv8XvlsypU61Iez2S7Vw8dlJP2NzrlByQ0F24z+pyIz8bd3WjG7mbxkRL
CXaMTTgJ3xpq+a1ZnVKF+HXfvG/V25BeQWJ1jpZhxwJObba5I9WEXUg57InB0+tfUe1f9/jexWA+
5RGNg/bgs96pWr8rLEyuFQGOGoT5UrEj2TwCynUizlFyoTyJM0EW4Qhd4EVKum9oTGlOZE6TDE6n
EEDYHFUEmZ8/+XPTh7YPnUcLdi7s1PdvV1LoaiK0dULKsktMm91zGvgfjbCeoH4WN1ohMwJBxZua
PNgpueA4OjdDNBUyMN0/0kjWjbmwyPuy8Pn064Ns+5MBXZwPQphfeEHWUsM/K8GbcdY4IkULzQJF
71LaRXs7O+qPJY9Q3YSanR36HRanzqn27Yk2lYjT6Lo8tg/ddUtF7ZLa8OwVc7H8Ggu94ToaNA/n
1ox1Gg19rbq+cdVH9a6QLOfzJ3f+gt8Ms95Txfo0hgQGONNhsoPCQ9cdsa312r20q19INNOp0tn1
wf+qPQ+3neNvAjt/9uHOXzKRnJExKVi4RdJBQftqH5q8st405dgUCRoAHzuTF1xp140dOvVOeRaO
/s38qNnyLvesX5/fg3PLP1tWjofW4tREVfJ+gjRaWklJyMD6Azwa9RUQxkG4M0R7GjaggF5Ht3DE
zbTrxI2ebS5tLbFFfFyVoDKapinzA3DsLRP4zb5WLdl36gM4HEtWnHw6qYHBlsjncPIEVZmzTwLs
9x5h1CYLWjtAgDqZOODUGD+muun7ej/GIlyi/BAluR2Ppp1Ee1XniA8DW+qwxRrStUm70iwesbV4
VS7dpqSEC9H3EOrVOAhfkhEQT5NuJyO2E53vQSBfVWQq1PJgNyEqajFx5QquiqC7cevVZGLq7ezW
o7yXZU53fXHoS/0wNuR8DWSoBAe8yOymFC9shG9mQuZGJyKIIwxAaguO218kdjByEwPEqXdLuMty
SCuM6mb0D0bmH1QRibseH6tUeBiL4DSZvt1ovW2p/msTi6c5bZxCJkckqL/4CE6VutJ3kpQQzVHv
w8VqoYAiSquSPV8D/r/bC/X02tLv2ERae68l8m8ZouimpxGesyhDtr5qA0m1VRnHbWCUN2UcPlgq
MS1WlbtlaDhmFF1JXX3oiPSI08oWtOa51yUb1/qWzfKm9s3tHLxoA/DrGR6QSgl8qDeRFYP8Np1S
uGonZOZS58ZNQDhZaGc+Ugn9d9sdpfB66oJbRKo4VbojVrZNkgg71c9dOZ9AthW7IUyvRsTvgVrB
0S+uQu0hpgnTSgqReL8QCCG/lm4T5K6gIN2cUJ6GCDQoZ5n0W++G/YC8vC1opxOsELLZHkzFSYT/
R915LUeOXen6VeYFoIA3t/Dpk0nPGwTJKsJ7IGGe/nzZCp0psWtUMefuREgdLRWLyAQ29l7rX7/5
qbf6szZ8rt2uqhHH3vIUrpHhDIm6z3oCrXVsrmqLrE0yF0bxXWHaXgzFOcZUKU0piHLFq5urM80/
O/2FL+eUJe6eS+T2o4R1F2wp3ZeM3Dea4rCYeO4k5C1QG+dt7VdGVDii2I1EkDNZzzJjPxEI12DB
rs/7SMHHiJuZi8KHtEY/MhNZDXEl+CXVxymz9r2kk8BUIPhUvWKyMCoRX2R2r3KGg0XFijV4lyHC
wJJ7vCwSzvUgpuXJQB7a59Q/leanZuf2LbQj8oA7DVVG/lirPP/VcNdjrJ1H2VXaC7LhwKIziK8J
0phtcgtA1BySxHXb2C6M/+SKOBTBkdbPJNZsBSeGvHsxEmr1GTQnsxz8VLyqaR3KgXhsnXzezSCH
yZCGZtFuLPlVSCxghzcLvknRmL4goblpwrSkhLjFlueCvZiEfBlP0bAjhVXIcwLr2ZToXUrNOBgj
Ch8MTmvwrSG7BUUWhK83jzkMVEGb7KRHcDM8DpGBS5gext19PUe7sjYdAj+DW0Jt3t5b02WQT2Dd
xF98NhVqZbFzlPRr7lNoBFcIb3DYsd5PNUy/D63wrIBGC5hVd/nXuipehalcQq500xtuo1uXATOt
+ObLbwC4Dtsk/YnvW8BP8lg+rkbl6iNqB5wsjXdz+VGog7cj9KTkqQGKTTjn64JTwhXXok8Dnwvj
oeuOMfdXpYCTjCfRaHyLGrEW8kAwZL9bJfKzJJZPF5QF7vxFtEuuV6JmEOimmV9EDcvnQ58/jAIp
SP3ayPtMHXdKkzq9qJxA850BYEkdwZHzF2Hct8t5IDFVk6CDYRkYzepmVHpPVgLZeDWINqpL3GvV
uzXKXcaF2wTCimKOzrCIpLGFnYmN1HAZjTerIQRF5CGXu3Yl+0etNmI67jIL8k8BLnslmOl6ioT6
qRMb20LRZdSypw/X+1w0n0wREEw/jfUXWZuOgv9w1b1P/egbeCAk6f01mr1qaE5KTPpOOgZJA6Uk
ZZg0fCVDtM+aevOHE/N3JxbdBN4ZVJUMXL6DPVaeYoMTE/7pXaF4lF6+jYOF7Nv6NP6hev1d34L4
+L+v9a1CGZhDd2PJtTBt0O00LHzTTZ61NhhfB0/3u6A3fezK/gQZ/wbx4ShmmsR4gmmI8a1qbpDg
tUI6UTWn9AaMM4Vl9YSO4IfsqQS3+M939DfV3q9XM79BpWZ+nbT1djUsSXPeX6t9krLzf77Gb6ad
QHM6+LeICNOyzG9PjRggWUvImYaVUaaOElrHz9WpH8bzn20ef3st8nclqldsT2TjW02Fy9p1NKu0
cG82XNdN6zCN8/CX9LrD/8uT+vVS38onITVFgXeYxVgkzlxXjpVeGkF1i/zLbIY/yf5vH/xbC6nA
+mdFmiq87O9TxqI09Ajf3JyR8Vr4mt8HQzh+XgkvpU6WQyKa/7k0/leykf/vBCG3xul/FoRwRAxp
n/zXU9rFafVfm75AFNL/mwzk9gv+JQNR/8GEE5RABqQk8+LWCv1LBqL+A5sLiFgMWqCG4v753zIQ
8x8GMUokV5o3QPqvP/qXDMT8B+8BVjyMiXHIQCLyv5GBMFr+tiQsYjGZbhgWHEeMzb+3akuLpnGC
zuCCsILmD5R8x4lDZ0bP+jL7Q2Rn0hzoc2Hr7T7JEFm2u6g4SvqpM7d5v9p4D+IL8Kxr9233GCfb
otmKwhdSM8e0LLuXXkAjWzwHu+vsCtKHoZ4m/ZxZTBGYEYrZJxEgjXrC4REzulAk8WQedlVquTM1
0Tw/5egzCSr0NXXTATLoJCpef5bz61JACBwpZPBLrVQsIOXnzDwWxAVq21S4jMt2te664V7KThnl
WZuPDpx7R4C4IVUvpqt5en+qyo3JgVQG4xCU8n4snIhqQd8vkPLrff0z/VkvAVGU2cnKnFRzByz5
rGP6hoJvcOYPxiR4PEnrvsM+0N8kp1YjttAGUv5kLMdv5jxs3XWrHNIAGQ/4o2BD90kfVSGMYj7m
Tz0B60XsWBpPBOyg1LVLaYea1260AzkCLh5aTmc2rtDA0dWxNDVn/ntCxz09q8A1jZlh3CiTJPRz
7O9U42Oi2W9MEQ1bZatxoBdv/XLEYRwcVfcXUXGydnbFVyqUZ+NInLljaTB/NcExqq+GGTSl1o3h
IK5CeK3CKA2UztrpTFNHDE7N/CPpGMC+tdgskmOMzPzNEjHbnLyqJEZyvjqy+JSphy4/5EKg2l2D
lyQZXeYxbx+EkaZu3NcrJtU9VR3ORunU2IhmUI1Xth4/LtCJ1Eubv1XCs2idCqDfajjXEXls6yWm
troWNPQW5Fo8nLaV6ZcwbsjlW+41aOm921QJxfFjShjkNYh6UDk7HrdafWxfcCB1uov6UnnCJhWC
zLsuWxnz9YhRdk1+3WuRnZv4pwl3BSKWZFGY7W4yUnNdCDX+gWVowYKztHshejKiS9lszfbZshLc
cEHj9UNTfdx498ah4S1J76XpLrce1pwyfEPcjdLawqZx+wmb1PNUBgrponSeBZR97dOKtjJp6Iv8
ULUHWXvp1MuYhXHkpbWrKG6XEgB4Nhd32VG/UmJfyw9FsKsXdMkZ0F7skQCNEJf/RGrQrq549XXz
bhJel3Uv41+nkS4zOauPEhafe94djwS+296fv1uvOAEw79h2VqDci9Wxtc599WQOj0m3sYRtM91P
EGDF7jJYPyvyz0rMQYXBTTFPtB4S7TgXYcHpsTXTkyqfIgv+Md1Rurkm25FAp4uq7crprTRetfpR
zk76/KltFvVtaoNBO0sL3pzRD6O69NlpzB7Ih63F9+F6N604CEg7TTknAya9G2N0FlG1zfLYRCjf
H1fyrfpsm7QiU5cfHSe0gqHwxpoD6EeO2PmlHZH3dX2vpnuRxE+mBsMxhiK1VE+rdRGMp/j6Y1Jf
immbRJdaJ13wkQ7dcqf1kNQnWb9juLGop3j6uXQ7sWKG1T2n0uM1nx0qV5gJTsMcQyb8aiGblvUk
hrP1VKEYSofJQQ2KGhZAfBXDJc73epuex7XExHhXCw8VHzIlalMI2kT35AZLa7/VDrnE8so/Bca+
kSDYMvLsiJFzChqwSO8GWJrRjbSGsi+2s93Ol1/OsPM/a4BfFXEcOb85CCyCv2SM5Uzg/FvZ/AuQ
Mw1x1kiJZbqzb26v0fu0npokIIKykxFT+yqm2p5Y3IzuK1d8BPCIAvrzqfdXOJ124eJDn51MV77H
7+HAuVC57MFF9ophiU1saOdciSAh1PDqjDGSb19t7yopkLKQmMyELaO9H2H3Z7s0CcsplJMnc6K/
epdxZ2J21/sjvxKfh6dkw1hPDoxsL3r9XSUj47fHwIxDfkAJO+Y8HBJPghaq495cQ+UKNOLdHIbw
L6Y3afF1dFc3UWyG9bftYwen3RavD7gkdNbrmB2rKoyzfRWBNfslkh429MHVc69vLumC/x2GfvaE
ieKR3+J0dHk6y3S3sIQqP4ucanLTh9XD0aGGekR2KyppQpN/rGcsmRfJsZa7VMW+AHGS/rRYG6tw
zRcy0WrpaJX3M7VzfJCkoHztOw9j3PYxdomqYKciGkn0Moo1XDJmkJCw1EIdGr/+nAX511SF+uJO
9MLFnTJv8Xow+92S+vFoiw+Dt3rpJ2dNZAVdckcQXN8F0+SrOo7c41tcHSr9GE7P3d2NXVkQGeMM
oEnT+9AxPwgtyDWMKxUXSb4WsTVxjE13ZQbM1LhR41mNPcu7xjjH7p8so/7Gj77VJ1T7xHdTtxrk
g/z7shx1pZCH2TQBVvVA8snZkAZbOZYbMl5PuEFO4R8v+ds34ZdLfqvJ22GdSgXI0832pQ6OXoby
Ng0xGLkCOzrQMwKunWASZDO5xcr1D03jXw3or1X696/8rdWpVD1WSjoTYG0FUolb4wKzkXzzHb+H
Gnwbj7k37Tx8Wp/tEQzEFT7bnaA51g/zsX4a3/Ndeax+JE59R6LfeFfjBhHZ3Qld0EG/X1Q7Js+E
0BrlCWXKY4nwKXJb1wrEBwnyOU7ndvugBZGrkha2etWum1xhciHYaM58UAkCvPUOpGrbZE9nO6bv
fu2NnkasUvVmbWDAbYVTe1Kf6cu8zGbuGSzb/AT27fyp7/wb9vz9Rn3rriNUAgVif9PFPKN4WF1r
h7HHk+6kW+NC2dhwExh/gCWn+9kxKB9yG/ZSa3dbGp7pJTpx6m5KN3sDsfwTcVT+0yq6Fd6/7Kcx
XpNZ2/HhhHv8Ehz5kWH2sNM+4p85ztJsDT+jfU4YnXwTMC37/gSNu3KayZHfxtolGsUnDvpD+1Ma
jgSFiyv/fX2ZyNKZVxCh+m19Na2ll9fmttNT7s/99gq5FYJSUC8O6iG1DSAmDT7bfm/sSj59s9PZ
1/n31JFal+MVTLk94szi1If4CECHKGZ0cHdM7ixi9Kx72F+AmkAdo399iGfXklyx2mXRViJaUCeE
3q/73QibAv1G45Ch3aVHtdxwlIodemisZdwMojGoiepZoZGS7e2tJGDfXw/jw3xI/STIyZU2N4zT
tsiAQg7LkhPFcK9DICT2JHkDoSFc1BMoObEkJgbUZuIQave66TRn5Ty43Z4/Y0r+BUoufq33pT0c
mYk54nNM5wMLx+G4TW3sf8rKvcokA9hzCNvbK4iBB+B213CO9+W8qcnyGxJHu/ocD8iUVNmPzoJj
ctC1Gx2HJg8xHf7l1wgvF0cqHipA2sR8W5uNnj8Nw/MEJI9N0HW7YEFYhH177JPByWH6AWo3uNKU
+1wJrFv1l82u7iTkQfCPyHoZWDMpeFnntjikNOfuPq8+yu26QSRjm0+l4cz6JmqdLIqAz20x3UAv
bu8ILxIotTXbGu9yCCLWceF0NKIt7kExWRGm0807cfFw8MjI7En8ND+MYqAQMk1kuohlO8UpfmIA
46cZOrzTXyxMp2So3wYkMYd9y+fVqx35Hbc6ufoSpl0THSqoAYC2Y36v6bgTPfaSp9BGLcfFwJ7d
kUj97KFyzHtLPoKiz0YA/rpiT5ADjVS+DLtF2LDpv2Rbzjk9ZpoFgfar2EOsxeIpP7ZHFm0hzliK
wOLaUGXiq0W1bT7GEgYce6DZlSgDJYRF7qTdzpCeRbgSr7kFkzwlBnrdFS75pdcHQ3IRp4xSKKmP
vXqzebInDc9VHG2AYslZDcv91YuVm2OLCxkmRbjhW0Io1c71bp6w2nJIH5i0cz9t1O6xKh9us4w1
MPpD3ATRGtTGrrE2chU0eA6oPod7FOQhlA2SBgh2tZcs8JvrTu7OOZnK8bHh5ZCk85QcJGGbCdvZ
CPM8JHLFULBu8SvleQL/9UDqowpy5lkhxlPfVvHFmiDiz4bXp75BgwLs+kNRmEg9VPlOLh5GDbKm
D9NIfmb65vSenjj61S2igx4fVPmV2Dx74jXSL3FOVnfiTQtl8TsKgKvgJ5Krdw5OQHir69aDbmzF
1Ifxpb1GP0fV5xm2ZNY/Gii/oetPJKZ8qMD8q5fQ+JjvZkeb7OkFrkA2BBxhv3auWJ9l2gdJsi2Z
jG+3O/zIHMKweJsZLGo/41NBwozdsL8IW1EMqQ7v8nHf/YBk3No3fRErgy0i2RRk0SWe2fwwi3tj
nLdq5+frxsh6Z2rIND+KmAxOpJE77XOyH705ccXSW5lxiT73tIoOdb5djU0l+GxZgrijAydBQUEO
qAZY9YgfIgqmntPYAy1pJcBrv6IIIgniZ+qOoeHKd9w7ndTy2BXzTbRuzMUbw5FJl8ukdvrQvauF
YZOd4eXCdtavm6Vn72N23Jyt+N3s9xa6Q+U8E2ViQcDaYXw3OMOr/GzuyJeg00nfkz5cXzPoPUGr
09FRMo+8Y9iEUYvT7ymWPTbO1RVeaEv6xIkrbM3FGWoQrgDOJ7YxlBTX9GL4bXBd/cJl2yidUqCQ
5tnmmh+HWijeuG5+mYUmBTaE6rPoDGSKODDHearZeR0D3ZFs83Xm624bP3o1LHv+5FRxers/1DLE
ro1YBTTejd05N3eNwTWQa7xSPEB2TPZw7dLSrfrNuJLu0zvRBvJ86SmLa149hh5PRCl7153gtJ9M
KlsQbdt4W6HaMGohdwtDnsMwufECzyXg742AL/18JJqiLfy1dJdrUI5eywT6yrRnoyx2TEG0eEMW
MrPOU7rK3SCxVGDIu0PL0HUzXv66QSjPv6TIkRqoBaM9Ly6EWkACUFrmwzFBJaHEM8WZjVEmkSyY
i/ZdOMnHtTpel9lJjnXi5vEOY6t09EwNZdceTrAae2v9g4B6S9jnFpZCrqnqxLofsFtK2iejDHIo
orXLdfB1G/QDguy0xGUrUEtaDqFxmx+rgpVfwGtCsNrV7Wf0yQeW2JBces1PSp9DJN0hShLhEZaH
VXls0E+9XvUtMhYshsCQzM6yKfegSJTJRTnIZ+1QPRUdu3hAFDUrMccH0HSsgyFvkCGo0H86m/On
3ai13eFj9s48nCQjZpxG0AQkS73lL6XEvnzmLGK6mTVOzclI0B2kXdlmJiYS9nwW3hgyXQmCcUVS
m0Z9k7tVa0txCH+C3C5H1Lb5iNEx41IdKuLdSj4Q7MPXeaE62NTpkd0xwZuRn2GeYR7Xo8w2fD0A
B62LWwobpsFX/U7Eykyz0wfFEa1wfSo7N0YaUEJ6DqTRp837NA46GHjliUOYR4Gg+bXIJ9+2C55X
KC+CNiYJ8U69HjS6ddMfyAvcXnFB1V2YVMtrlNniJjNcrHM0MZiz+0jwa55b6QolHZHDTzcZNgkm
pM9XBtQgNOhsME+QPMMpcfyVbb5p6hJfW44YQN2QwRh49YB9H3KJ2drQl6LUQOQdja4ke8mPW/Nj
hiaHWr2rmMKrcE1OV8WhIb26xotROtnqz6qjyK6skSFoq48pOqL252z55qsREkS+weQUg79ax3bf
rdgRCDq0UXVNulMx8HuwThz7dr7V3wWT46jw08OtWUgogbx1CwXzcYkJutpAH5fpDfnniDtDCRWC
lfPKa1FeQ/He6vwURyyeO0t4wiXviXF1VWzz6rLiq8jlhlPXeHDjV9kbzX1/Fx/jcEV3su8fYxoW
A1W80wPCCDbnsbaiMqOYYWNrGUM7yh7kRXtmokmPZiBH828PRQ/bz9lyWwNoDZ47sFaQDo9M8I3e
hQ8kOZonq96gbDuaYdklsXxxsx083TGDiOCtlvtp4PuseQ1QxwsvC7QPp0OsQnH82b9gbOmWj8SP
6u3b0r+mHX37fcYM+K37IqDgw3zJMHPDO1Zxqve8sXHg013Qk2P1pY4bdXg1qpAdJAFPNJ3qi1vp
iERe2fWL4H2ilLnMlzwO68ybRnjhzph+Xqk4x6Ph1RtuQ+Oxw1Fkh0sovcqs/8tNECm7ujt4i9tR
pNqzx9kHzikzcvewcYuO/bn7mQTFJmL6jm+bfUu10B7GD6BMSjtHuYeZ/LUaXpfuSAbKKZXUswl5
IXOk3GOAPci+Aoqb4ry4EagH+pDc7oLik1paD6raiRq3ElGaOprm5z1+xlS/+MR7AwACGIj4Jhju
LAWR4sRoW5MAL7Us5w214735ikT1S8B5LrLNEOIU32v6yN5wCsTKkS1Bv8gH5Vy8LZVdcyw/xrIj
kIhJyJ5yTrN3NbKlL8PD+eRy22/kXcE+SCZV7Uz3QKtPkAh0yeUt63F6ROh0HiynH0J2YY6BGa9L
TKBjW77nJyIbfrE/fnTwA2BInwzOWLg25GOIGO3fD9wL8aZfAndxpCkEPolFXx+3i+xWEh4aPjZB
0RgIX5gZgvj0McaZqBFTV790bEyqnd+vj8wp6urQxY6MWf9Fi+8Ung/fsd9UEt3p5N6oT8Sv9/7M
AYXH+0KQBIREqKTA/8SOHnMcDlV/mp7FHwLHAaASzdZfz3zaM5+5biucvDC0etVPxczSaymo7PWu
YrHAx4rv4+TLql1sp4lWYLdMLJ/uWPCkYIYG7fOQ2ZGr0oa1Iq3YPbjSjYLNbuZOnZusJ1lxGjAo
iXOufumDMkieriw9ztdQc693Q+42RJIhUUIWW+zK0lco2OrjgMuIFNyehnJhgrGoXmI6K12b6CiX
ERJ55YAnQWCr2i3j3ex1fCr27PgYdtvjO+0Pe2BE+MBgC4srPDFFP7frEXbCQHnQeQYSGZ5ZFQqP
kF/5sNfK5XRaxc3IVP9l+dQ/2aXwweVmxuaGIDb2+Hg9tyMUTCcj9oyqRXGSXX4qDph5NJKvKQTi
Qfo4p5zriAcmYVdPvgDlB+tQKLIT0yRaEWKkHGU6NJNnuUkQHaRN9ta89biJLcEMU/VuON488zsH
OvqjdTPuPQ3HGiDm0r/MDvZHnvoMl6h+RkWHGW6GprZ8V+/mk9g83+fx2chn9BOBFix7yxmPrUP/
mD7MW0Jc+oNQEEmDlaVwapQ7KbrPLRpfJAPvLKTkfaTh/ly/rtRCL+sF7hq/yjoWz3yrl/SMThca
KJ2s4pm7EjkIp+LH+FxYnrBVC6ffa871EPF/7rrLHOAqaix3WmtzuvssDFN1KuslIXJPv08PHPAe
4xRb/+gVL3X75wInSCMYoJAxGlScnMAyp36deeMfO2/9sm6TZob4koOlLJqFhlOwckz6EiLeeCl/
gDVBfeqpSmSE17BUuTJIW3exZmdRnVZ2TQ4EMFa0+9FL+iITt6c4e1FyGVDhgJs7MgOtGyqBjyuY
ekKl0tl7816Jbej+o+6gmgx1ema7ujXYLuu2kH2Vv9R42SPokP54deFw3yW1oy57OJUraOcf7XpA
L38HwxCncrMFwq7nu6mNOWsCkYzAMDSjUcc6iGlzqZzdCh+e3jUo7FKGg54Re4zIQEnI5hs7p3oQ
segnylGzcYfhZ+PsLyQGN8sUSNqE7yv6QjjyxngDdQ2Tq8Y1jqlTb8rXm7slcwbJYapjedmTSqlP
CoJtvU/Qk/Ezzjzd5eZzg5eHzONtRlmqilRuG0qV+IEYuJsxtB2dmOAxh8jfIvd26Ii+ta083mSv
r2we4urJvozozIWpyQBKqVyLwDQGzJQE5JnY/dURYuf6JlQBxTwQHOgFYT9/iuyW5b/fY4Pbq2qw
YCCoat/Q4zK20NkOgHCAM7rNnPRhnJlE+zPsaNMbeLfx4GE4OLzX7go+B1FU3ShXdPwsFlv/k1bj
L9OHb9Dbv32eb9Dy2Csmxt9Au4PFnXSk2E0rD9fs9A4sLINLh3MvlEVbsHui8kKEtoV2yqMvfXhN
RmIT8G06romfNC6m6yBxyKgtg/Wa/JDcwk0IhaV+PddYjnawKDFlOmV47Urwftzxg/oSamnpqWUQ
/bQkPwbpU8IxP8RA6nq5KfYLeta13Vb4nXSO1FNqwtgNMuGgsKFsk/PNDYWOcWXmNWEGfSh/tuAp
R1A7uABEG9y3Tuks48ZIn8f1nMr7Lt0Y6o6OCEsLhMjm7MMcNJJT329zPWQKpOdvGcPPyY3gfvbJ
ZZUCJsWiM35OrkqZ7rUq48qzybLjOElC80OMXYhkKlVgfl+jIHfjV1aVoUI7vJvTDdxWhkwwvccd
OOEcrOYhz+8ziGUWTuYuH2M3/QR2qA5JSEQy4E2DLs4GXsTjSsts+pjmTpvuFfCAGbMDH25glB0Y
T47Cbp3v0uqAgXal7hLLBe1hYBxld3n+MuPZQj5oZK9nucSqyCn93LSJIG49jJxpd1vOH/ZMBjTK
rZ4RXEmwTadllE3x9Uemz43h9beFhl7CVPBBsbTvuoll7WSMfln4yb7aRwG+yKnb+Bq1/kYJWiZm
CLKBO68H4Tw+q38YJiKF+d3lcT3RNP1G2vpueNnFil5F3W1vW8IM8IBFPjqSZZORJYk/G2DH7qPV
fFN64K53s08W6ghiuIYttbcDdXdIvOsPPd/NxR2k2VuxK59Ibiy+aFeupi9JN3679U7DRZcn/8C+
bJU86NFA6bOv6yQ2OloVGox98yMuHKv8waL3Y6go06Ga/G4+Q3kVtGC4n4zdFPRwWHJ74EBvthCz
r0AeT+an0fvMOdLzQt9qbek4KxpaiLU5nGeGf2681yA7NuyxBE3btLM24BeE6ggoBcmtXdwxEKvC
Nd4CDk30xoXutKByhGWrAXAYZvnx9QhmhvHwSnpp5AwSMcqkmzFs8xXNbWVswNFZM+PcFwa5MY6g
2iUIykw+Tf2B0npc3P88CP5ulKwwVDHIWPi/j+7bUKUgW5p8bx4dXbo7voPJdXtd8IBmxi/9jSNJ
R/wIOwi52ZXc88kFP69B4YXjqLpKfph37Calox3F++wD37KOTNSXPtvLAGlwl682LuHyfv5aBF9Y
oK/TPmpSmFXu+ih/AOrWIS7lJkWTaNrT860JKGjDXlp0ghqP558Etf/ZB9f67RGhYSclcRLDj/p2
RERrFAnjFJmudGKEgTZA8ufbjqC9RG+gUukTxO3pPRdRSjHGKQC22RdUWmLAJI3m1bmFCLWIpQLj
xH4uAD3v2Sv3yQOTao7XE0G8yO7InsJRrAWau6Q01jjYwSu0LnWgu5lf8r8xCuLLU9BLgNEJegcG
DNcN/XtpG8d5Z3kL8Znc2T0jBZ/tPMhOLNn6EaeIQ7mPQmmr3XXlTnszHpXE1x/ghZzTTfJxFmYE
Bg45vwfI8+Z+dWh38PRGhMyww64uVgA6E31WFwCN3fiRhMmzdSgfYgoGLDMdeDPH5aHc9K5yhBnU
0PaCu9ekImIW5S/PTYBHnF37wkbewUGGJWmGzEn/UhsyTfRRy36W56xjq7TFkADA8tRvCg8rLY92
JTA20TGHmX4mv243hSyK060mFjZMRLZZgCG7nOHiQWXitOHy/KdMEaQQv9uqDEnCC5jUR/wc+PNf
5nTCeFVVQ4zJswGU/WIMBqCC3GSKnJR94xW4bPFnejZNu1yt9zYUXplXcRoOYH4bCOomtgC0aZSo
ONj7EVhoG3Q/4M1hUYDZCXnGzFqETzDR4qy/wxdrzsYnu8dkw1Yq6Ip7hrPotW5sBnKGQbCdwS6O
IHP8SiLNedduFdP6TiBt+9B9RaqbsFGQsN145eCy7eHnpwl7IVgPWeMbNQyEMH6ds5B2UCQE1VXZ
qW6F8fJAIZ2/Zh8oOSTgmsQDlQP/fbfeQQHppYThHYAr7l4k0REMCkTtzrq7bqMHebM0h/WGhGDI
0bfbIb5X+2de1vyDcUMVh1f1GFsQ2g8iXhyu8fCf9yQexm8eksTLqcuQtsW/2TAm0QAzuGBOk+0z
Br3zxq+Pmgp48k7a6Cgd4IcUw1aFTELjMPp1dezGu3Y4CoYXOeJbXfJyeSUny0xHEP+QKFFa4C+3
nF2yG9JiMxl08Nx8GmQYKjpzR6YGWag0DsUIIdV9euyjS9LvDDWo1LCPN9Hgli9p6eCWojNNVDd1
FlCakXyKGAqCILhUuUkd4OpqduMM/NMvPqjgEw+9U87YSKb9uOccBj6TGDMCsLEz3vyuBxgnq93B
8UC/ivk7++VEvBw9UFYFMa/gDuCCPuehZL5PuVii4Qi09/6UvqovOjlGt6mG9WDs+7B6a3K7OPyJ
IvE3g7XbIXGLKiZOAI81GOb//tKsVm1qulDAGrWbvXjJLFve3szy6G45Vp1qd9tl8s30qlLa0QAy
eNKexD/bxf620Pj1g9ym8L+8vZhl9mJhsjDkQGCQ6DV+5lvANjd0vEtwiiK0HUUHsCFD6SrfS5/x
E5yh1SUXqaXuh4XvNCeaGMMevBtQ8AYoWTqg+RxdtYzqzJ5e6RNSwOxttBE3MXW6L3jAnahvNLw5
Wqd/NWmAf8ZvYJvo9XVE676B9O0RtpjsilSZ6DLOw8dyyHwYobptAvrTB8P3sXlBe9CHd2bGgAzs
I9wvaof0M7vouyKQGluR6GRtHECi3sEB9LS4Mp154ik/rqOTs8rQrGzJ9qDQVF6YUnQQ0FovbUKN
TjC2QfGgg15BK/76m8uuvWefl26OE+9oI4PxD+wV+VYffK88f30i37QHBQYpjWywNDBlEMPpHZG0
/mVcaWggYzGzpcS+9H76oN9fPWtb+0VAnxMKXz3zvo/bDPIPe8fvzncaP13B6p7kpe8Gm9eRQIZu
YIVU+9WlBPPZ4QIjqF1e7c0fha837sTfv/1/X+1b9aQNTZkqFVdTA5OCHzgKda1lR9vu9dY+TZe5
YnUUzxIAGEdr7EiIIIPBqwO6aYYLaDYBcCiwttax/wnugxOk5uCUzfGvcRbsSueKTb3yVMLe2mfe
smOQD7lT29QcUcDwr//59v22g/719n1707s2jlKSM29fqLxY9+PTdGHE2DxMRxTwJNEjJH6V76EH
sc61RxUk0RPbIMm9P93av4TYf7u1kFY4ByzRwkj/31/1LI2ySVlYWIXiLIlzhcEnwRyxrZcIL4sb
8c/VmXUn1kHt4NHYmO0+3EaQhYvA5qY2uyebrNJtlffCbT6GFQmXCznC+hQ90Kwy3uBpU7yKX5KL
4gN1HtRqpE0r1j8EabsGT0B00flHnxIVL63wp/q5ejf3C1DnLzweifrlNiTeLUuWoB20cHBK78TG
w6fnD09FugEF32+GTNQbZmcEChBd9+83ozUGSTRjwXTrggPLvSFWN6/z7la0W2wOWHrWEDb5ZLDU
YMdYTGjJWomRzjAMIfzoRiSxIhdSSpW6guqkM7ZzR3AROhzAwfpB3emfGnI25rxeVLsAY9m78vR/
CDuPHcexJIp+EQF6sxW9vFKZSrMR0tKKTvRfP4e16qlqdAGDxsx0V6dSot6LiHvujfwHNn764v00
3irNj8jTyC8MItXv+AXFc8p92dxYzW5OFmZA7R6y+gJBOLY+jrM+dWW/aV0zRQ4PtOg9Y07E/ixP
4q8cquZW/jSP02FQXUHxNLJE+gDmaK1S2+zZQwN83CIcvhoPEDHf2HJ5342USixgttAxI746aIKt
Kybws3ZnBb3s3/l2UVzfPbyfIo0EVQxcGokrhiN8j3yYClZWy4ckjwu2MGGLG/0rZj2O6RSDFgND
X+X4RlHjDoufxIclgOHxXGU+WU3d7M3vauvKN6/ZE5dNtgg3+xXybQlPMZ+WnfcZwM5jGvYk0q1U
W2dG7em+bGe3ZVgwQPt+c0UzGVig34+rHX10ttO5SoM1TSYslJhmh0VJ07QTu0vd7aXygeypIvu8
3s/jGGjxunxEtY5C5mitjatQVIOEHqSyKagZq44+l3N2qdS/9Ik4hv7tEbSWvHEoMvmPOMboWqed
ofIIQmqACVuYpEiitGzSwfBBtPhLr0xh9fJB08FLgXKwTgcqciT9iPklIi+3M+Nn3AmbRH6pUP+k
jOVRokjN5Jp9MPd2Ku/1Ttx3xt4CIRyDjnqKSUrxhZ0uqPibN2OF/92JMLfxfiOoVUiRcuQrEpbw
xCknBJDY47ClX3tg4LjDhFGmCLwPA8JhcT/XfEBs3OG0uK6u0ppykFUgIh7UqnTYsswBLF+oDaql
HnAjyVnEttxls1EIAbrccQYt3mtNcNBb5vG/10A9AuS3LQbxd31kgo0arEy2NAWzYTM0hR1r45XI
8jqdEFw2pAEIh3jkW+aiCEypZ+Z7BMtlsCqGrAlNHzCGRenmaoIAmxchfmX6pnK8dlDHi5piTa7c
LxMlpgY1Ywa+waIT1csjUTADsaHiEzYHZn5ShWn5wAG6Kiu3E59M/LHjuv0ucuwD3rU5zeVG5qLC
gVAcr/VLCkAHDoy/InVTCDamwiJrCb8iAjgxe+Q29gzilsiCT0L2nWHHAYVi7IIMh/19PWK2IWk3
cxVm/eyDYsy+nDYoPqK0ybqDRQ90Zf7n3kDalZWEPMb4b94NEXpTGNGzVG9X3s+rq/AH+89E8Ebx
ROub2gaFNXW+5NXQCOQXLct6STkQVxlhFqU9ohg4xrDm1zS+kgSLBNjHqjFsRJMeh7Xpdzgk/Am3
Inc0D0cjPsbVeRjWxTnztR26UF08RX3Q6Gt9XE/Kqvi5b2VgHHby1rus3lWcSf25N7zlDl+uZ9wH
tBq94fJWk8drR0Bs0GGdeijRY2NPLdcaLVLtltrhetvps9PS7wOVIfu1FAhAess4nYcjIgWAgXnr
qu1WBwlRPStxgLvbGUkZ6H5RclWwo/GgihyoK6Plm/d9I1Wqde5oRWDrFV8kLynCO69N8Yr1/B2V
oQSwmKwTB4Cp/WbC5ZEZi3zAIFILmDlLvX1lsCAFmsgUf3qz5iO1ZdEHGOGJVGiclEEYgYz1MWK9
6GwPi2nHbUmzY+LlLzDS9VR9pbGj6w4yarGYjk8md2e1EtfiO5gTPyS2QZm6ExQ++fGmdBqurpE4
GFdIkpGBIkqHb1OGgEaaBT2wH29T6sabyzQGPRhdR6XORwpViZ0MzWIDlPnVy9B+TkW2UeLpbwqj
c0wZom2yjIvqiF13+UUAEqPxBa5LDgtXyAfWu/eSQbR6Zuw20Dfhyl9NAGBkRThl+zg1a7VCv83v
k0OHnBi42ry5fs+glSjOXwnlysi782Zo6sw2rhdlPFVjEGmwab4mHMUmSJPOu9MDwdGQcu1i6a5u
R5TA0uumHzZfcuk+xsydKSqWosErxvVwdaonMsHwmyh9qIsYu09y7vI+04I5VfIXS+2vyvePGsJS
f8XrYCdUfpt8yGaTq7KA1U5SXBn2F76vXOWA3Xxmu/rmKNYq+omZdUooTWEDXnVfA8o5EeIuwV/D
jr7XWjQqFiGy/IyZ0PVcPxrqSryyVo4FiqgIiFZPSy/IWQPZ+KMxEUb3G1+V7tdM7L/LIgWf5Z9V
EUZGrM8y4a/ibx6WUTNLNUmpvnuvw6mibdRphUQinNvH6jFzaw4GIJh+Mz8neKKpHyI2gbIXemZH
EuLPqn/IvBwY6cs6/q0P4SX8y4tTKFt19k0tMb+/lWwzq3/zOKV+vb6B9VO78v5q7TqhY69m25C3
EKescnnXdTsiSVkMpXl/uy1K0QhdR64LWWw8uhaR0uiDLylCRvfQRMcufknByXcLj7aavq8UfpIE
7yu89tJnojI1Gl/hyPLmWRdoVntyIqtt2oJlDwRyDK+W8i4UYdc5MklrZ0VfM1hqitAatkBg8eQy
7htdZGIYCOIkPfNDftZwWSGnrqkMHyKksjWHDOjPawF23eyE4YmVm7B3vbSW6X2I1ej9snF65A7T
Fz+twinZ+MhXVgiibb/Jm7OqHbX+ZxmRoNwE2nYOEhpedHoXZRSOnVGbsWmLl+wJ9TeW0be05CBr
TMeoMq7BMLO+LKg6L0qgBNyoeTQZXeZnBlYKWSc3V5rDYdjUbDXNdiR03tgby8+WNwUx1dFWrDxi
PFoIZpqolCRX8NTsYVA87qhivABm6Wz8kL9jMHTryL0DOHXnxBu9Mnav2ZMw4lH67iAn+fE+fQAF
mERyCOuOSju3paNAbwvoXttYOmUWuHK1QNaw9YmTnqeOI4WKgiStxum40CFwXywciMydHbwY4Ifb
Lkh+dF/o7DtVHU30mRGT7OlcC69y7/GvYVqkYM3jH66dxgQUdEuODK4kcBXeLWFlscEDW1qzLnzt
WLuzBy3WbNv4gt6QT/4dGOQwbDh65GbN7vfE67Mjd1d6ezDUyRY4C0EovKz1jMzGAaZ9TuurC/2z
bT0+U7dcT5fB7T1aDidb89c2GG9cXWRBrJpjv9V9zIg/1RYK+lK6uFc80G4ygqkNzrLIoCJEnfxQ
cIiqCzuIO+mlv6AnIOqEsB6DsiJFyaPW0Pz+PfHN42LEnck7R6jeUgIscoq6AQ6nxznTcvE/R2Nr
PMZb4yD/lG7xFO+ETf9ZX+JtVjrpkv0wOgZv+YoN48PigbDBQXD4jg9AkMKu23I+UAsaroHdZ3Cw
yn8MD7qPCBlaYRzWl9FZFj1Znr4GQQEB3nCn1rZ5kg7Jg3auwkUA6HBG4DNdaYcyuAc4GeOVwmvK
3uvNpfX4A5uYq3ihv4FZSic/tT/SO8RbsyHdYHSXirWunAk/A0yGs0gSvFr9FPNlVX0u+ru5irhm
bIKhOX3r84D20uJclslfdG7smc0d+SMC+NlPSH/zpzT0K4UvSdb42uTrlpe8coGXrArvcRzw6OvF
rq0eBMaVfzsApeV8+/26WcK5CetkQxFNA3//H6M6OamsuYt5LFW/urE8diW+m+/tQQrmAMqVOXWL
1GLzgW8Zd9K5/KVhIX7/X18AC1AtlSmy9PukX46awsxv7AtuHe3uqrgcPIe9Otn2Kr9GGtS3XUMX
8u1bEE6vvq2vMGDGsczxr4fRdS8DJ+deBuLpYtQg4iUDN12oOYQCak4KVcVVk5OINw0AObZnzMqm
b5xzzY7ekYgK67ONNvrgzGQOSViA2tmjICpoB3HKy81Tjt+E8Slqdu5QAEMBEqGtzQ7jydsqvzA2
TNmAx7o9NEWWWkTbexI0otdWh0QK4vx9wNbeBqriGdcPnSosbnf5yCXT2cL1IM1Qkm7KEp/JJXm9
CLHN+nW6lxB4WrvpifH2Uu4lx8Su4Sn09GIN6IEtiP3M0W7h40lKgU3unzVWxjLjsA2uBBq1TNv3
X7mj0MHO+VbVyZ3sJw62lyjBP0PcNySm1LqZzAN3riwWAG8MlPDGQ0KRnMIBQ+BC433A+7tKP8U9
qcMuOeXq6erzLpqrhcVO0xMCmO4xga0YFcRFipCImAW3K8fOPT6CUC5sN561lGbtR/YszeGFZrbO
AeuOWchuAtz9SQ4vPg3c/dpkZwBF5Bsixe0XJF6wp4MBo+hIGb8DAkG+hpZZanzIoxZyHVe8oD7q
1idL05mxOjpyMsy8q4y7O7Hoy4wDrCWDwd2neEXutJAUepaELQBfRGhUmwT8kEXK171qvY+MmVDg
mgrDCz6fY1662bQHGWUuzRjtxkecj1DDIU4Ffp3sY/6+yfZ0P5MykK4JkdWEh8Q49cTzxK8gd+Ts
wlLehMNAmJAuXhrNQ+prPeZQOHVUmGC3JWGNB1XoghnnheQuKbekN0ukRQYJI+mWqSgaN5BDm6yr
iBjNZfPNfau2L5l4Vi2fhiJqwEEw1zwuk+hBcNgDNWD2R/8rlzPzbPm8BVQsHaFR4HRuAXNoy5M3
5+tk4FH3ZP1QZWAs5y5AaGP0ccMhgaDMNQu+5MYBGfpmERbY5iYM1NCjEGnsZB9CfHrL7mnKuMQx
byT9hh0T7M1U+2gmhQExvZyixt9m2ixu/cvRsfz9f5xdlnQzS4mUX1yoyR5rrG4bH4hF9JGpM37U
s59mXv2gXrBqxmaYJqgKqZf4BrWRYOefqOOu8B5DsQJnw2LndOow1VgdtLutvyZ2Bvizu43UID77
NHjclyGv+kq8Us8nijfJNhhFOYsO6NKvM2JQvlGLKM10DFnoCqaj7JaJFSxrewLR4WmE9essvuFM
Lh4oxBDLnJbS0jHbn5k8ABqfyum4AWAymR90NjMOpijarnPuNxzqq5TOA4OG0u0WI1XIndPxteCD
Re6ETHSm6LVxbgVx/0CsPEaOcfybw/MXpvLHnaHqJP4oS9H8O791Jb1Kz4wC3Y8okZ9sv4yQ9G9O
ahw0pl8d2ZTBADjfcfqwJIahLnm3j5W2U9tDne1FedPcz+SKkNlFU4xMUm7vKXte4/carUVcqa/F
x+AtEx36zT5zxXYzhClsEF1yjoud3m/+Lgdf++4j0nls9YYhBDXn+omVhdy0krX2amBYlxlzkOnl
KYPkA9+jjiVs2l/Ce+Tfc6sWzU35x3vx2zMYR/FdlO88g4wG1+aTdahC7HeMCQv0Kw7ZbfPeecoe
r4A9PDb+39Zcqr+gnT8+DNJqZEtmUwkr8f7/S9DORincTfpFPoyBL58fGdTrzM88cs1yDHiUIjfn
Kr4WpjviY4UBdWj8KyKZiecEd8Hlett11qmamBi0HuK101FKGjs1filFm2Xa2Z0ci7Aw/fm+Vo2F
3yr63V3JbU23B3STyW9St+OYwGbl3XBIg42Qq0GOd+loA/sjtoza2KltizwSt9FuBadpFouQYA+G
K/Y86AyNi13i0uxQ54Fc1PKv9ZmMxTknB0YdNK+TZ3BZMPYvt6rqZ88LugGCD/YmunEbRtg78tjp
I4exKlIHoBdKG8Cz6qRCwIsebDxZ9GGaB3jOKETe3Zo9DVvG/GuZBXp3HcSPKS3a8Q0brKu1mFVX
sTtDoDsD3LRMFR9gnY2i3VKrpgyUN7AWpY0NrSmAP72CeQ9jeWqQX+M+RvXy9V3kenlBfJBcciOX
Ly/4gh52bvcev1RMG1LssPzf+D65AZnZomIUvlkA+frK6PUCy4No9P1JCyqf8jyif2qX+U/aOXgE
8xnL3Yp/Z8yLdJE6OQknxRfUgAun7W1C8dT9oOF03d2U9Uz/4cvxWY6/+dEM6yKwef4ZRoKg20v2
TAzqLWwjOO1m14MYRW6jJPYAYR4C6HM/819T65WLYdRunJ277naYusehfCKpoSfPEKLfmd2h3BlE
kUTrlCl4Zg8KC0/8mqyufH277mTeBXZmJAdCaUro785LBXdmFMUzW7m0geP92RA/q2mLmKJ/CBhk
Zj4fV5ltsz7N2kaYdtKwBWCc0s9RYt6qhiSGzsU6ve041rmJWRCv+rMP1F5tMM1zq5cHIcXmCXgf
yPf9XG41QkNJtBzesT8gu9pVfgF509aCxBPhThPpGPbEDFPfRR6GR1yCqWtODpf8vQjj3hVFt60d
fXR1QJqrbaKp05bXHs2ipqxr4UDJKLP79eHTIugUzDdhPmsGRvZslfvyuusbz1RcgdaLnZn9rsHC
oCKZhES+97VrfBjco7SK9bq6OnHPl7cPOy9/l1gJ7ilDgKtjWm56v8US123znIYRr0cbqlaoYnCG
4SEWnpWUPYmN64SaS829mvCWyG/zNRj3QlpS4TO/qLYaUZ1cjYc4/Rza/chIqfUpBVNCUXuHEyAz
bZOlWbLbMJznnoF7x+XBf7CF2GTD//fQ6N+M+nQjoiSCnSAP/wKE/nG3d/OYEKOHwnmfAICacNhZ
h3jH9+OEA8F6oUJPveh7YPT3vvTj8xusybNyMj9Vrz7czBVRiH+R95R/U5FZF8uqRtECSvp9Moeo
0nSSxKio/jFeTE63NfXnAYkCke0C9WUQLXwl4Ik2kBEMnqPBZiQBa5/cnbT1FpsM9imUPBwohEJ8
CK/NEyfkUAY4dVGJ/3ZP/2qd/rga/vGCf7ublKodaiElRYzBkJ0Ew45+BCVR8xWX0fvf91dJ//YO
qbImsgGNkMM/4PnorneWnrdLL3cjn63zpWeD+uWyRK/AyH+be/Zm/S2s71/LwH/+1N9oE7EYVG1Q
+anRpd32IVgIw8TIx2P5A+25Xii//344/4h3Xi59lb2gILayyd6934aG0k0kAjahnuDKfOMMfTAO
A5PN6Sl5Y1RxwtqA2BnZmKaSw986Zkn9o+RgyZ+maKoOO8HP/33rzm3sLClt9KXkKPA63TEeYnjT
HhozTLLzVfSvIFKc0ZwXuElGDzkOgz1Td24poTtFeDy5qL4QN/C9Y/R6qD6uqd+Ua9Zd4HTTha86
PTa4b7MXmZC5bie0x45YEsyXA5MgopqJA2BUsP41nkN0WFX4Sdi7AfLkgN0hhS2BJi59Hl+BWMI5
ykpdr9irgYBx3ubatJ8nnndP9bJPQrArl2UdhIEAb/Wr6VihJvcbwsljwHXKupV2qd7K7HEImqf6
YP0gKWbX9bUO2so2uktx3VAk67/oPNraERWOxUBkiV2D6UF9AFhNtC37Ltr7p3jz9MGrZG9k1yVr
ukgrXmbsIna91BfGNZ3klUkIoReLFOwwHYASIWnYCoZNk/l0OcWJE3BQfYx5//1MyeIfSMyvj5VN
ekxOJSJxfyMp6izSZ7mVEFPeKMygXTu/RIjCqLpkFqx0f0Sq0YLkgfbYhmQy0fdTKM0189CENmBw
8V9W2P1ua6JAWvpBxQap57fUHq1HBYcwZTmsReMw5ZGuh/we3LnkUGEbNx3WZNgRjq3UQWz6UvSu
gt1Gd6T7lxlvEk8FJrqJ8tJhcl/vGWQSv4WXGs/KMSO6SYOJ1ZW9wj2O7gs0wxA49lihHJZ+hN+1
tNErl1t48Ba+5vYk7fNVh4K0N1fyC40jQ2EcLLO2MrUtQmY2H2NxJ9z2zX3L3jbkMX4N8zzOgRxB
EryN2U+Kzmb1n8WMKEVGgtNcjDf8vBJvHgYFBizkX/j3I/+ymfIb8/ABf57h1vBnFgznqyozjHTK
5KnCbcda+tm2DN7oT9PJV6xgEKbQuh77CfPeWjHwRnstRRlJ4Fk4GVzhQYYSvuq/oTfLq4O7gHQy
FGd1gylHW8vKzsBETYbh1dWZQY3norPVylZuW5kgB/QufAZMV6ihcyY9/rXubNz7gOMIwISwDJyh
eEzld3UDaXi/+5l3+5g+iPGgwoTL/++HD67691Z6efg0WVfBeHSVm/f/u4juliZlPXCmxOHtThZb
jhl5MwyywwSTTRJD+yEzdoGHxynAh6uGuBzzQ3NQ8w0xi4H5qju1M7zAQGFH/yFrMYuwkdWEaHsF
YYxQEIuD1+FpG24h8wVVebmiQl5b0gG8St1fe8/Ct8Fw/Vy8xagj1mPFRM8qt/mA14AI7R27n5nR
IIoVG/yJRF0DIuDNDmPFHXJfp7iZIUnfp3ins4mbh0INlOf6Rv8oe8Poi7ftjfZleK4M54ahnVNo
oNlGIIkDcVzXLJuX+XbQmrzKt3MBjYYLTbxwhOY2mjGl/kpiJbcHa+6J5AZwxvSe9tEeZHyuzxYh
0SLL/+yydIfdlRVc7fGu7ksypJlFAx7gGB03+sWw0MsJ2P9qKC7lkNjEXt8Bo+AGTHz9cbQ2lMWa
usEPKutHldhIeKd2+apN4/rKWjIYQcI9yiftRGcihePk6pknDAeDL/foy61t8gRz2JJ2wkM2TcRn
e1lDvWo3XbyqqV9p8KZL6oT8iPiZDX0yT6KxZYvgSjx2bb0qNopxwtmPTy+ozbCTnLLYknogj4/I
WZzS8OiDL3K4+OCvRrbPXqobasVKa7a35I1hmTLvxp/Z7f158lNqWgk/Ola6zo0JMWMKe4UQY1pb
nRLTx3yd0DM5cgdyRB48SS/BSH5l2PO0AeIo963UPdXpW8FgK9kP/CqZt/iWqNeLICHcJfY0+k4+
VJBdYcdQ/rYXyoeOg2ZcpYbX1pcBMjcmvZ4GBrEnxn31PsAdIqh0IUGaWu5P97UmnjJQB3mx4I9u
ZTFseejIKWCAIfvRJwkG7IqID5Ng8MY42Dp5nQMeW3rEmr4zXd21NYek2DFApfUOkfzZfiR4wT32
ODnbhgtobVpuRFAPzcD1O+75F6w5IqKR1FbfMkjYAxnremOV5k+yvrGunqg/GlfPvB8nDlZ2Y6HD
KN2rOHwJfaiY2/SktHj8kNWwNpucwbItO6DM+F6XDMrQRKQmeankjcLpAPDFjVbS2toTmxBcVXMM
cA/ZhpAtvqr7Sdnq34R8G7Qe+o4kGAZit3NzVDbce0zXOr5Tj+NL/zkzrhJtftneWktfxD+vpOX6
9NO3MbHvZtA9RtYqadxJQ9UEVikkZ2Ilb6I8seDKvoFYV3V4NdpTUp//ah34dU/+X9XLUabruoiq
S0zvH8tGSzYzFLOYXp28Cbpf4TG3K/lHW91YTliF7xBNvUAQVn7umCwYRJhcA+WwHKsrVGbm2tTu
aGSs3AlnBTTjIsEGzCe93BZVwMUrCmDGmcs+Ag3pkMh7r4ccqd2qPevxWVmgWpE4eYm0gCAjRIkk
RmA2ty8D8HCAP5OL1mUU2Kx6NcQ+StCUZ4akIGGaR+XNbCIGiYWCoBlqd4r51qx6Ysnbb2taHHao
m1H61iKxMexoVs0S+uqojugNBHyyvSCYqGAWlt27G5g9V+YLoWvwKTWkBgk5SFPWF8sjCP5YgZGQ
xw9dwZc3XUTP4iJ7NIJILRQNjK1l/iSFY0IOJzqYtsxx23RDvC23HqA/gGlngUodFZhiuA9cDlOI
oz+aNmw5MF2yl2oaNX4RFoLl6HVyGxjMjDY1Abtc9TIEQuJMppcoAZGpEyfr9JerTfqDfP7tcVjK
rn80kjdVJLG+ZMYzokPbLHyUnBF4RCXMCTRolW9w28MdCxnesxVX0n/frPKvm/PPx5F1KwbbZi1Z
/a1XMPV7oV57fr6641ceHQJItotmlbkJdmDcd9L5ikSb2sw4V4l3Rf9iGOWpxPdxJD7hf1uoOm/e
Dn67JZEIYI97KNmAwK/rd5E9USvU6YOGMhW7OcgjZ0hzvJ549qgUCy8LYP0C1vCc22egBQ/R2yZJ
ZK0FJHYy62Yx0XGa7T5sQrJIqDVsYJkNvmMH7GCP/eFhtB+S9bBPTsbHuOEmx1dsep3glGdCUkIq
qiWvQDtVwS2M8H/PONjZO/qBU3w7YmbxlYds+zlvGIb7qkfgCtAmczHKGszH/JkJvmdVO9qzebwy
NAupEZf/R3CHp4Tb6BADlJEWIYa3kAyZZ83VIHcUu/SsE5509hxol3Zj2cUzRmYfcXqtHq4eqaZr
hsMUqaITr75T8hOH1eCVxxuDntZHoKWUz3cy4ZXTfgcZUPmv+tbaZSGu82CxvxF95BfYNL55xa9i
IHy1BVqT4Qzr6JB91G62JwDKKU5WCCe1LI4EUvWmAAIjMr2Iae9pfv3vZ0kC//m9TFsaT5UtZyZr
knVE298f5mrKpaS3nKzxImHbF57IqXbzzSQsQFWwc1vipS8OfcNONicVBadqA3YcoO8NlQ+5lDJn
kIV61d0/5q4mzuvSdKz686FehPpkcJsNrrIUfcWjlhOd5Uwu+ZP78kLEiUDOKQ4sxyCfGGbuQumB
nlK/oYxDePFkUyKHjAlPGMw54d3yrYMvyKMNc8zxZZjs5CdnYATwIDbPDKoI+mKKws/nryqwp0Do
IcNG8zBDFAjNmtdEZyE5VrsgdenJWvJOr7yc99v77QfEawHcQLWyeo+KmYsAApOXYNpqOYIv9G/Y
Ve8P0xvDvNldsm+x6uGjx/xn1Tsjfsj2+Vez1c4y+z+mFTvTg5STlxiGvXQn7OyoQmez9ptJKpl7
rqpvxHXH2dXV7n3bV5sG9AcHUaJdVDMAvfy4f5i2vhNC3uLxYNJ6MnU+zoclk1diAv5F+fVKa+uM
J/VTXVn3FfC0SBb5E1GfMIo2LMgjFTfck3ZzqFCD1KfZZs5Idgm+Foyp69uhDgANiNK+gbgA2zrQ
J4s+/qMbG/mn/aIZv/rIHu78zIgsdrAag5Szk5q8q6Ol+9kIpbdK1mZ4M9z03GrvzdUHgeGThq+x
KoaZwYg4KqN31WR7Z3ePlTbM6MsV0i/6uVN+Y5Zg0k/VA6cI5+4AgGO2XMd+91w5szddlgsNRYea
ofBKEtNB5viGUL/DH6MddztzYePjIzQ/YB8MoUuaFvltSThRhGGMQi+C2d5a62yxKB3n5Ew1507m
qgK/QRlHBStox0m/eMV/t8xmYTX20G9reV+gmQ6fRef3d5fmSxSBIZ9LKC0+FahgjJlb6hF0eIW3
HgfjR4zi7GGPIyf4zibl4wKdjGekhnJawf/RpZGECMDDXtIm4tL1YBobIZAxHhN0D+XIn0Z3gqUj
FvwTbgdLE/A5UZsIdqA6zuRI74POboweq4m0bq2MNgLmCFmmnTbm07BJXVRd4qtxG7uj14nBVdpF
EuIVPYa2wt/qRGuMSSfaa5J+mIqgPJIzTjPeHuljOJXupJUwRPRw6cLUKY+tqiPK3X2ingh5K6BU
WSXxsITTLd8Fm3jM9r4BFf6VogWk7NMg0M4/ZLvhOOPVJ6ODKtbOTzpYihNgbRa9+x3y+o71RSQI
tStDo8ReeDGmM78x19U3mf6gR163I9EjRvsqCZ4BDWILgI1Id1wSqzKiIu36yQzZJbTjN/jCbf49
tezInLft7RTFwb18J6Gabq7eW18yMw+oDH1Nr+cBluFaUs6TbSmXBCMZ5xc3apaf6yzIOamgyJec
O2Upp6wLQaq2gBphLnT4vKdGyvgNzcifE3qRgoCNyrvDOYOhkmJIzJ9LVkfNs/pjnJfohoWAuPoF
0IOKTIZRJVTgpBpcBNNHjDqzuPzsW/cAj5u8UfxU/o1sBAh/BjwrZgCgMrp1jGpGR926bf387i7S
2pAEgrkmhZPVf9C+IundG9pGxsfJxx1TdnWRP7Lb7jpiBnknDgDjJq6ZXkHUow29XTSBsCRfa3Cy
kPRbbYm5pGxZiSQSR3LAY2pgR18Ye7uv4TzwGyDll1zqfJOuKcwWxBJXQy88cahIpAdD06Cfuub4
o2Vu85S61xfSkJC1pCQoo2NsMfDfthaZ6A7WoiKU21X5QUodQhUDpV7a6Ax0nIFgx2UvS1L6yFnL
D+mqH2iQ7Fn6bnYGfENNQUrGpeUs425b4W3vfwSV1AhS+NPN8oXqv+fk86puaJgmg00EKyA0GmG7
ZMGD/FRkbgdJSXIBru+a+64JGxzSa9mm+PEEQLN6CQ/XrqeMbdGvpbLuhCM6XreoLqvKCHHh3aYg
e877R8aYNgq7bKwT+UGWHhJufZJyLF7llgnMMx5nKgeI943A8IlwRtN+u9+Crn+I6YMMmCw0UX6H
I7vYgZETw8kgMuklOAd87WV64/4lTbMhyY7BMKeN4o7RkTxAvvJEnd+Hbf/UP7A6gBFuDojckdbL
wq4lp/zuTLStHvmGHVIOZoStXh4GZfsLWhaytQzdAZVx80tlMwY0tUQf3bdLPRPnbLPlUQ3awiXJ
pS0xCK3kY/IN90UltI17L8p8XV3JeUisJBQneiXAK5+X2e21KIhTX/TVt2V0HHLDbtJQtIkR4O3m
zt3FnLHsMNgvB3m2bx7bbXFEH1p4O2nDmtJ1E6KtRspjEhTe/XumN1noRHPNdVJw2cN6+9Ha4IZ4
HgMDkKLYpzP/PNhk+478SSGJFeddaHa8mID3fA33PJFPae7j7lANp0kOF/OYEvNtQb0TVje+mAye
NQBLmiqMwzvpcsP7TndKvCETaDKjGI8zujziM5Z4j0+ASA4en1lzyeQbRIzRXhP7CoYMiQ9KtTtf
TIKb8VzRHZVEe2qcKnvJw+ECRJj8yOjJLLM4zPKOWSbYbUf6qIcCBqJzfYfeVPmss6cx8snpnT95
Zw1mH8iRpOnUHlm17OJg+Aq1pTFHyqDTerIK3AEVrXO5HRRUbsFe3F8zKyyAjDd3wZvKA4godRVw
vrvscCTsQXFGCuc+zPiVuPYI3XSzBwgs/gyT8PSBMA4U+PTrxmQkqD4m+S25sv0OCXzgkqiplnlS
+wex3msagBybuClBsDivCZqdSYNK9A1C8qAQ9nB/6CnE7q72CUeVUfJ8sJR2GYiRSqfviLi8ECz8
SGoNp4EW5juYVRTCfiR0GTns3FSEtFfgwZhjc7/51Lv3qPhWscYN2wGqjt+kl1Zl6VtM6KHZ6m/Z
eLnGO2qC8XUhaKBpYiYvxF0zp7dv4gtZIRa1OyI89nlUDjoW5XnG1DBRwuCi4Zg73lgKSbGTEIhn
9/eNwJrN2ZfhgHKIgsQ12YpVu5FwmdINu2RiRFSQ0HcyBbSBOhTaufxID3MA/sD3JclWDBM28mfL
WgHfegcLX+tfGanErB9vpaVjQrbniGF7GJl6pIsyfe6kDQb+1L9NL2NGk8WuwmV2Q7EtPfHGlHt2
BHCRdyds7NL9vcMfOT5nCrZBVgA8E8xm+TMLJqB82G7AhWzV+ykhV40rH4iIHGmMWjZr6uboWxMY
vf/02XrJ9WhXJnGwrmTClNsyDV67LiyygFvL6yeNWcxrTFJR7aPpqMTK1cL3QONZvqRkdxEERG2O
dvJdkfbr4rLuwWZQsTDRxQX20ZCQPvg5lTWCs8dGGIEK4kqO0RTmos/7z1d9Mt18vHQpPSh7TewI
l8sK3Bwa0EhZMkJgZGgmG904cKNpbEYhqXa45POXSLFwJ99nk3v4be7JZqzO5WcS0U5h0TOKN8MM
isS900UmLvmUEn4+ByicwLBx+8ueC86M1AehOMXbaw5/eWllxrr7hbigf9D42NrtDRNThVPIlkpH
Gl3CBbIw631B5BpUBlsr121RLFxChvKlsN/cWVwA2LIL18zZj24nkifUVLdLiNIoH0x5HwNtmmAv
COYs9wmEci1cHYtvcmYLe147VcIbvjl/tFMp1Bn4m/YEqfGJswhKk2Q+nMImwgOrj1yT4cQEYxHO
1ma4Blp6mkWmcP2jWjwKGH1aIv94RQ4tN3d5T3iYz1LZDiy5pg8FfoVKMUg7eG4/7venocNQT4vP
fdqfWMJUmETreZY9i34P0CfcN+QUME1GsMG1VP6PvfPakdzKsuivDPqdAr0BZuYhDBk+IyMi7QuR
lt57fv0sllrorJC6EsI8DTAtoKFSVRbDkPeee87ea68UbdOu/Tn3uwYRjPYIYmewdC7zIdqH1F0H
40QzCg30vdcs1dJpTeCL8HnJ0lh5jwkzGCz+yo5ca3O06fy6dPxJAaex1g12DRwd8Ohcv5ncOu2S
WxVZQx8vrH43ag45U9hj2RhQBFFr+pQd96gVO+okLh6sO45ETI95tOQUDXjPa8OFw1P0xOkiyzYB
ZvzUXVU6nhwwMeotmBI0kw9pejKMZVdvI6ZIOotiPjfpQsWHHPOnecoQ7hvicygc0hjO585AwZ2u
QIljiii4E/AJNyCSmRhSD/raM08PdKXDAL/FQ6XCRcNkKbjLTFkQY08F75O6iLqeb6Wzu2kbdszW
MYUN6Um5e5bkpzR8cDVAJPaPJlwuPSoI88GDRhr+gy1S8E46At5hbJXNRWEDqvq+arZG9+QltwAE
RmoiKp2PSXdBiV6Ws2qVTz5wevA7f2dNznO07ZNnMnoOALiKLDkz91a99R4oXeRDs9Fvgc3yymn/
kSvCaKkhPOy2185qZ5cFq4vxkbc7UzzoEUc+YdPq28igBcliXcvpwqweh+IWW6Z1Rmej6+uyOniQ
gYE3S0BP9oYT+I4uHpX6pJd7VdgL5bHAsBvYxO802WOO2AtFF50/KAnGEQgjcCcLZKGZPCPmsgkK
8FiPZfemwaoL5ju3UTdaIsddp5vY0ahe7ALUMh1FbhPdTiTKl1vPWtc0LoeburKV/BCjYbPmCUfz
zHHf2s9mcp8E4wHIbOoeMuXTzZ6YJBOtNaRPHXOPDnADljuaAWeWtQ5xKw5TDFjMYGC9kMP7KHL6
rXgWbinUioAHlFO/+ZFaD7F460W4OcLHJHQab5N0+9C9+LSEJ5wulTxyC1c7mcODekGqk21BoZVz
3yR2a2fx7qavbVV7/L1n1VjX1SmULklky80yYZzaLYf+YmJRw0qyh77sIy8QwGDwqsJdEO6sTkB6
O4vo4KKAq3fTkANiRWwb6ZEJC7Y3MJZ67bBIXNJa5ey7ahaGseDGReEqOHwTuGIo2ju6yQ7yFlBt
2A/SAygWDi4UU239FOo7HRKHJ93lzN5WNQr3DGHjDOJcsMgd6eg9GGcRTUEMLHZB6ZrQWoPigXJn
6XGe3VQ0zTHZ4OGrDj76Ar4v4reSLbcXSWI09NJkO6Kch4AEFM5LlukOt4Z2z5EMYVuqvRrZ7ZRw
ICwrcS8j7xfR2IGkYiTd7jSbSLYov8c2YYHIcvdTb6rZU/tbwfMgOqSw1JRzkFkx6BiG473QYZ3L
DKLDh7J7SGGElny3J7dAprMspzV+Xee3nPc9BAoIs/HOwqQh2mvWsjd32/aUnpCWHMM9xfgNDnaM
nHd86kB3KR2JCaF3G9tksLxSiI53ElBu85kgsmn4HT8Hiy4n45i2pp2CZkSDpUXYhls77y4+7Kfg
DSNJ433Ti5bMP0kMpvahPrUQVUk1ZPHKiRfIY9u4KmYP8GH1RijXUgzcbOFVtmdsA/2xb+Y0EJi6
ddnCorGAVkOb++wp3iLVCXQgeWejmfc9h/nm3a9uGESL6AEZeRTWQs/PuCsVc1/RpEkyuh2LHDcZ
QYGfw5RbJUBrMSrqJPfF8x6H7AgKFOk40gblUV66wj15xkivyaSY0UjRbwhkEZaiRPX3qG2AjHFY
njQjXoITDHSS8WF6iDfskQQBai343YxylXcfHwu7O//ecOxYJ+kJcH6p2hJtdSQqzV5zgve4QRSz
DByX00U3zYopvJt9veJqBs33pXTH2RmaQvVGF0U8iNEuHhF1Wzfk3+WaDd4HR6ncbPxplkkTEAMp
mk9YNHTm5WVxWz/0GOVAG6RzZEnCuEBHI/i4jm2Mfq28jPQDL5iaY+KCnnUelEW5RMYG9RUnPsib
bpGSJi1gBrZLTLkUYpkT5o7FqRlnK+JxDPMTmXGCsHIrFZx7wf4ycToP3KmEy9ONXCc2FD9b490u
RnWBXvTX7Wjlr5w7X++m6W77OlkZ9FoQe+6melHoW515Dn6rcaneD7RpdvG53CY77RCe0wcIZe6u
2CM7XIK9Sj/HYcb5Y9be0QlAwy27C+WbXrmi/+W9Dl8UZbSocbtfyWmsOvLCYtKitcUCpavyzpH8
iAT5LntGo4R4mWkre2D0YCLdmAf3nPKwm0iv8RP8i9BfknJTwC7hozzFe/JRlvW6gdW2ECYv+YqT
LwcktDDY8EwOc0/ZswIUTX0yDc7iwtki9aNCgw5ZZ03n0QtJLJ15jBuYMZ7QGZDniWfUpJ5kQukT
fGOYa5CyRvkoShj3ws5R2PONTa85Vv+mlgepPkvVwtdghbMNE0jDdcaV0d4z4Ivuw+mkBJJgAo3X
NJYRuzcAJemUuhwBtLlqOgIpDP0i/Jz8mcxlkQD94MR6aEPTDRVgvaW0ZJ/50b1nBooBZ878xc1s
uV9zh6s34tTbAwS3gpJDQYDrqmWoGy6gSdEXxzW056kxSaqfKx90sBHX6PDpOuoiXhC0ATDlK7q4
oa2iLMXNz6/8yWIUmnZEZThCmUwDHj8YD1gcELMqj2r8lsdPeVXT13ge4U+zj2Zbo93wTWXrdsVb
A27A2u/DZMTUvdSUVRIcQVWmyJCQCYSq3VAwLxtlMSJWiBkqTRLIOKTjU493UXAKhYcmICnnwOpN
fwdCDo2xzIdAvSyRnmAeX2ONxyjaTcSu2F2Z2EwZTzFDbmY5MyFjiQAciyZ079YRt/St2o90Q87J
Or01D+pD+OG9qdscdfQcnVPJoEAL5u6rBDYfadu8vONAiMBmNp4pjKgh4WSzxkwbBabt/ACRA198
O80EFBoNSFSWoj8JeX3xCX8IllTyIDiXhS8offkLSFKSbwFGY8patQV/S/k8XGidc7RQBJR3OpDf
cFbwPXFnE8HeRLclnh6aIiyw1bzuZmjr2eyYXyuCXaWfYUUJicIvnmiPJZW3t/GxcMjbsLmR5btm
2EHn9WMO1fM8XQwCdZ3OB+XNTXWVApsB8DADiJKURGwwV4qOHoVgsQPbLffUJdIdriJCcDirNvl6
IvhM7GtnIBeCcQpV5ax2csecCyu67L9ewYy/mg1rEgpLBaGxqshX3gk16DNRlYkngF+Cujvh7APo
C3pSh2c4ZQqV+ycxv8dNzyksYAJDk5+S2NVm4xueWc635qJlpvnu14eA84Z6GCIoKZmtHj0HoVqf
c1Cam6nHIEDmWVoLfEAT5Uu1s7Xm0K6rkSo5A3EehJ5LuC2n7qNeLGiHzCVWjMmkr2/VfK9DbXa9
RTIZt2dDNkuAPodbSefkRcAsozPO3o5nKnYNSFD1vhEn/rlwmORh1BPmlH8sifpV4aAnvV4F8Tih
VVzjQMe5tDaDuBm5zRDsi0dzmIPmJSppDwR56vFlvNC1cepIb0nxFR4jgR2YWm3eo/HfkgT5YRxE
QCHCLDxPvqpsV6/e0vthR4RFsK5faBZ01aPVvAhUhRwKkfrNi319zpypddje00/fT4BKNE4Yhanh
5sq7fmgeGOBPOCC06+ATgvRY4YvZG7uYOnn+TsYTh6N0RwX66xvpz5vN9PkwlLUgIVq6dP35iEo4
aEatTUpr8Fak/DFDoTyfztsz/53+/6LfxW8h9hD8LbbxNiHxegb0sM9WJX6bl+4uOfUU49AFoe3O
KydX18N0Q1Bzc9TMkGsjVpvhUJtSW9raZuh0JGNhSWcI+8mhvQU0o9CNxrn43J0xijHTHpNXYWH+
bfHz1Xu92vY7aJCalPBem01wYKHYmVQl8VJ5QHQyh2A5nqYhunKHCAte6Def9J/F3tPVlX+Jn68m
4GLZtcGI0IKrE6tVMmLbArU68NlwKExgOjvyAklsuvv1N6z+qZy4uu6VyNyPotoqBfR6kB9QUg3S
JYaaPMGDVzSX4rVhT5FH4lp7lZeEduCHhAb53D6YG2UlCyv2TuGEC7y06SdJjqbfUqL2QJIf+xd6
u6R+Fnj92fbwtnWgLn68+r8V+L4P3sqsyj7r/5x+7C3LhzLw/Pq///OnX/3fi4Xni/j3sfAPL9HH
P8Pgf86C56c+Xqr6v/4h6fpvumbABjQtSRehgPzjn1Hw0+9oFhoMlRj2CUKMcifNytrnh6zfUJfp
Bv/Z0gyUZtwtfyTBW7/JkzDDUg3UPiYI27+TBK9ZV4oPaYohQJQLK1zVZcCeV/IhX6rCzOg08aLd
tHbV3/g0itD1aKuQ7Ou9y9HYUJm3jMz5mmcNd0mit4cwBpdGgKE03oce+hUqpw56td6uc7VGwcU6
pRvwWBU6dPT3aFzWAT2E7GFUXrPovekvRr7U6BOziDRZAccC0964txLO08JO77aesMEzrdG6TrC9
2m240liipiBmBwontcoj0y8aTLfEBlHZ3BZg4ED2zuNPqop5WTFO7j7Bbr3Xtn6rHSc+HtLFO8XO
1HW6IdwFl2KPqBoN55oKVumfrHyH8TVqDtk2n0JCsKBN7BXlRkQNwEwMgpS8KS89NbLrhMfJngVg
rY/nMT1nMuOAdBAKg+PpXn8WtvxwqJ0wiq+s4BhEyH/aNcEy0kfQkB5lZwibeBdI7Bjiw7TIjlK2
jeEkx4QOrodgoYo75NDrDgv4jP0HFQHBYBO5t5yTiy5QjTmAH+fTPkVlVzY3MRUMoonkk/b4Rxw5
xbmwOdahRDfIAd+RvKjdoFZCoIdjd03Iov6sMo0z1tKHubLg6ZvpDdFzG/DDIWmz411D1s2kw1hM
Z0J9z9/2SHG7mjycKFAohKWtn2PHBW5K+iDjQTjQSJT8ciXtGxeazKERLgP2T/0+WUQ3pH0QhHQz
Kc9GxAuwoAzkLupzkzseXTZ66gcWfqYOJxS+TDRFQoSY67vryljHL235PpKSLG+O6MdGEM3mDHoW
/gUnrtETJzvGCpg87cKfXohddVsdZ/OpxD/OsJxGzoXcV+YZknYIbNqZ1BcLhpQxNq7lu3B0Yaw5
OK7zWZTfWPLar7cyfTG0ZhzhZicIikwUod6SZ7GncRztaAW0ylqnS+4JJ9AMdOUyOggteot1Gq5K
hc5itx7rzza4JO3toO8M6YWYLNUAwrB1DZh55whdGt5ZnWNO8JFji5sR1MVFB+z78YrRZbRDJL0h
O4qhE3qKFB3tihon/MTyRCk+bpo386aDNvFZvU9RK7AN6fFjBQ5x/OG3RJvDhMaumpmwse4ISLqL
HFrGWJYYn8wKhCrZRsQXTcLlAMeKTglidSZZSrBgsuLUqw7/DK1vvvlklz7wqtlhgHe3fLhsKGfa
I+o5fNA7YLW4NFKtnOMxTMCSVc+Veh6MHbvU0C3z0M569qzpXIRRzd8Pg11+0rhERdQdJFwAE1MO
J2NG80Z29z3SC+ixZxME3TG0yZ/+7Puzp2/JE+XGcT8nXcsuP6aMDcql9Zp9VDwThrIu0AoEDU8+
r0bRgE9sU/w6te40H9OnwYwMPAyiVA5QoIW26QN8jRz5+EX5LHZ1Qe4Vkvf8UxU5Os97BBw8gHjv
KwBjhNQxIS7iR6+7V13GREByTJOpCdGSRyPB7jRX9c1ko0XIlGYvCp5jM9qbMI+gQlpnPfkksWGG
ksoivtmyjW0BPQhYN49QYJM3JXMEbUckLcReruHrhdZl8GBwEx2IWM7iA6rMu0F7ExxaXot0r73r
xgHAGz4Gzkuq9YSsHdtoMO5y4TNoDqTVA5j7UJlgduOrpXp7xdh1CLzSCfzBawRgHXlPg0hvCn2a
nNVzmhwEzWlrhdhQQJzBxFyQMztv6II2PZDC4wAMOSUEqdnHoaPLTDEc3KsKYZNV964e1AMn2y+7
KQyVwcvSrwH1knZlRvt9f9INLqxAABevFYlpMVYttnTxUi0rSDFLGYCiw2gWJWlIA7ea1WftQcmY
lKwR3GbmTgk42Oo3nXCvDG9Bf5Hajwjqy6jtR4+o4OaohRc/sHmIEo6TLQ4GE2MWFjZ0qIy+lWfd
XWFOi6JDLb2e/OHNVNAxDidG5gbMQcHGnGHc5ofeKT8YWkyGXG0xdnviRyc0ExadAtVyNcmagTQh
aC7gR+H/wIcEgWgefUpnKDsVuGz+hsExMMfSQXCANGT12WCf7f1PczxxHoNrSEIOmJmA5wuAZH7K
pizNfBdIr/wGN31LXLe6INdSKR4spGAcs8ns3lYq3DAmbQHtkYFBj4/yZGM2n2Nk4yLnuuqwSrKN
USwYjfNIMSy9iLzuEWPvon1jvmUImwwUcQXnFZ/YFB8TM36AL86agtVygjVxCg8uErrLuSHYNe5w
th1QKb/fAP9fWf5DNugG/PvKklCnl7eX7KeqcvqJ36tKQTd/0xXKNXWiGim/F4/dx1RwCrr1m6RT
I5ICYyp4R0Uqzj/qSvk3kj4MniKFpqWm61SDf9SV0m+Ey/OfJVkypkAE4+/UldfWYJXXZojUlrwQ
UUFLfNX5yIuu1JUa1WfEAJe7+lzHNakHafsYZN0xr/qd5sIH4rxqWfdyxhQ3N5utWhL78OVT+4sV
xNSnk9MXgfyPl6LwClSD/02QwJ/byKZVhIE36mjSAuW2FSp0X8NzJGICy/LqkPf0Pr36UR9DegXB
NseVkmC4S8piI4n9OciCVYtUpLLqdaAxFEyGk1bU61JEhlvHhxFWUDLQhEp8gMrbXKcNK8TNWqim
VLpBEJZFo0Ol1ETbSyctEQm2NdNd5g0Bcsx6zNDtDC9ZoaNyNY2NWAAjdKvbkTBwoRE2ctMf2uq9
wjdk5G8W2IAQ1Q40ArGD4OruWsyCIuasLn4bRB0Zyn2f7y3GdSE5hYWH+c9FdPM5UDH46LkMandG
LsW047Cz949eT2QITrOisohDQsrHSBfXaobuty3pQVWwilnNypzJG8qxLBqceERIQFougrDe8HZy
9d4E60hKGIO8G2xoaS+vTBEhNhrDPKGdxdqXIo8QhWhboa5oGdCIVHH0LmJqvtKW5YBkDOSQsIn6
Ka2KdpMOUknKGPrT65N0OlIKdpS8qFuCJw7aUD12GYJZV3kfoXlYONBUsb8IYQq7moQNq7qtSiyU
5cUN9q7at3Zm1ESZWT3K4NJbxhbMRbQLMrjThAFUHq9yajvO1Dm0iFhiU8jSkw/IL6xoy3kXOTaB
gISVOa/z4LHvsVOKQgIqWAYq0WYmgOmofYir6CkQ6CtaDcpRNURmGI20xPWSpj4oF6CheBgMuPyD
lpuo41H5ZSY0FLNEy1cOOTi6pnosBN/uDWbdnnRTGfR6WkxHIAopv+PyXopw8BDwJBPuXDGr0aXn
URg3cUmdlY/ckLyJcNMMyJwfqu5skAgrdf5CbTIEcacIQYauPCjSRxYkfHLGkxs8GLTTuu6VDdNn
iqyZTyqadJVEQffTmqTYJuVncT+OVE4wJY2O7ggqbxEKegExNCYpOWiDcyAYZ4HEGpiNQk4AR6dv
JAs8Yk6c7QgsVXbCEKUEbVZFdW8ig/gOk3tjnnj6pxhJG0HoUJJYq57TU27gpoUx3L8OMeL5EfVi
tW8LY59DRO1otQfiswT2bKSJKY5gt0X0lo2PCODehVcfWKtEfVeiOwO0cHno2sTujJUvkwKIEErZ
GAmkE0IEe+PNkPJ9L9/6uPESTH+jvNGAzKDf9cdnV3oOBIVKM+CTCrA4dgvdU47+GCykDjOvXx7i
zH9WK7zvARDyTBxAtnk0Isk/qw3z3KIHV8rkXPXoF2oZoS2HslTBEKWbO9c8DSgCsmELXeAgEFgS
PjcyOkCoKGqo3rWIAUS0u4p8EMd7r3oMxHHdetFLo+I1xJeTJcVWK8ad10RnPyzY/XFfZcMyItSw
G7YRbucWSnSipJdu3EW4uAbvbZTaQ6aisU8N800bkR/7ybHNXgeXFA03YoJlaMcksd60gdNU1K47
IJ55yQgeAqnGvZeqUzTNgxcpxEw8uqhzTB9Pqcx8ks/PxA8IvDuCJpK3zdqCzdOShAMwiPmHFjCP
HI2NVjCY6lC3Mh4Avi42kyYJmBHYT616kYkh1pFZRcViUN8t1C5eWN6mCp91dVRi7ENhd0xgaYnE
cWrxtgDS5biATPScOTLK5Ar7V2koWzN/SzV/VUurAY1zJLyEcMLD2gM1MK3diVP5Ez5zGB/U2tqI
qg8C2NrmQbBNa8KNvPJFUL11h0PVkFDD0I3zK+3k94h7g+kwVy5jkQERGlNRevNVxq1+f5FFd2UN
6IZLb5vFeFdEs/RBEpEgF1nU/1VhixFehoADXWKBOhs5NJXM70BVS5WyShvsg4NSnOK83OcJd5VQ
qRshiG7lYMuZo0to3/fyWku3cfpWGeKuJTJglkT+vZspJBz2KauOit4jrm7VBDxnf5PCNbY84ER+
ls0l9Fcl24HRGueueq3GZBtVOJwa986iw5u3I31iXYTeH2xiM9/KyTSkZkRMBzhurE3AH+oJHsZ2
BmI0whN2SdkZMI3m1UPgmqj9HzOX4UTzFiPm09GRWO59JeP6zBSnqrHBuPj3yEPTIqCp4OM1s8Ou
1dmmGdDaSe1UCNhkLpr7rNH4H+pPweILy6xJFj3SB+I5T7EoFLIjR+27V7tLGU19ZJJ3P+ykujvJ
Ef38ScrHUS22HsuW6IYcU62V0dFgfspd3hQFUbUMZPJ4rgrA1VJ9zwBU9liC85L/NOlpvRMMxCZ7
ySEh5Tk2MSgUloTRXkZ+puPwBwxUK/MWIVwr09FiEmlou0zDudZextQ4StiLuD1nBcZYChXSSoVd
EdTLlt0+4NWo/cm1nJJTa5oVa99E/lpqH3qiAfId4FdNVPyXUKTbRFOmJ0wm6J4t6zkYb0ZsTm1Y
zAYMhk1it9Wp0D+6Gjq3ODomS24LKDQMRfhFSAIZOWkSQSJom4t6VeXCPG9AlEYZY5WzX6095piG
HN1XZFpX2bmm/VC0oM/rpyQHR2oAgZSI+5XQmjRvctnY1nBX5WCBx7NkFnaadAhZSeLxncAgGrxE
G6UQJx1SDFVrI+Irq2Aj8mwgxq8eEtO3Q7QQqaLTuwLGxcG/Co+B9Rhb6Evr2lale2E8oZ30OJSG
+kMU4w6K3zQVwDM8G7cCOHWntQ8K08uKvDzNelQblUkV7tARkYwL7ujGb6OtqjKwQScdM0oSFKiR
mnbJ+vIuC/27uCO1i4+xQtw7BtFujD9VAUuXWO5k764Zwxt+4s7303fCMqr00QPxHUb0TYqjBlgv
TDZmexeX4qcctzcVfD3aXQ1QNNeSN4HxrkfQJz15U/v5rh1bMGU9ZzT1nVbsLAC7Lidkk4TZUasT
MkgRrzQd2wpblK4hI2827oDEQlt1Yg/Bq5/nSnkovdEOPCwOA17EAQ2ldZEKprJytxGRgiX4ygzJ
cBqc1J6LpqA3UdFuQharBDq/xyM49mhpcYmn5AoFVg6YAgpyCx+/8PiStI9QfWza6EBvfyYjGeqZ
dJdA/wtk6EqMjEcio5RwWV1+LXIaj3RUJP+pGu+K4caEBFq2qLz9bS/EN22sz6rhFGV7q43mLY0U
M8EI6hFth38i2FmV4Axmcoq7jdxSvxrZyQImU/ufXY1WaQJsZC3UEFpBAYpqU0R1X8y1ns6dUc5k
4OkGpG/x3CcvMToYUX9p0qMcYMhJX5LmtSrOgX6O3L3bPnVjs/aGYOWxXwxDD5+A1XzYpgM+klrE
UEPvhy9FGxDcG+mjBoAABbzLfFZn3R91noD0PrKexfJG5tM3QoZQ6bsQlijR7ztNW5nWxqARpZ5z
dIWWNE7HgEVa3njBS2bEuz6hk6mzowTFbe9LlGk8Sxrue5mBZ58i0S2Dkziqh1hKX/1Us32zpWMh
0hPsY95/p6PT52gdS8JKaeN11ims4Mdcg/RUmneaqK6GKYOlRHVvlCevoA+qKvpNJhcXNwVwl1QK
iWO44WsNsuSvD1jTgOBPxytT0jlOWpyu9KvRbSR6edDWMm7QtbdSVsJScZD8Oc3q15e5GqX/OMWp
ikLwjSJysjSvLpOPA8uxjIDd0IGg5PDxZsOrC5vl15eZVDvX7+brZeSfD4uFrvRRPHKZzmPbUl9a
9Jv5sPn1RaTpyPmrq1ydjqUaI0eW4hXQYI+Zn8Vt8ExluhKtyfFOebwcVgYDSP/D+G7M+M2Fp2nQ
F0mV1UqdVDe8vVg9yQw9uJO/eWvTB/SntzZNunRTl2WFNsJPV2jM2qrGwFOY5E+UynhByTcZ4wSH
EvxB+SbN4Bov/ftt8eVy0+H/yxtKtUxMZUsAnEjIL00pDBKzukI2Ab9lYQBPxTKHcxRdMIL1+fjd
5f/ydvly+avpWdDogtobXF5YTYguUCa3oCbNRbRuN9MkavyBXv1GLXGNQbt+0+oknPvypsVOVKqI
shOveDPZbZxsBNS/aBY6Y3u92mIjKirM5N8FAE5jx199uerVQ5gl6th0NReerHhTrloxb7cTKz0l
kkxbf3MrTU/B9a2kiZKFlJRGFpLSn9+mwXGnHeNQWfi0Zfly8XwwT5oT9EiSaP3RbL8D2sl/9XV+
veLV0995fey2CY8HKuwLOuG19mjYdPznpPm8encgIOc08Y/KsgEWoDjxKQUH7dnZ9pt3/leL3dfX
cbU+yLXemkSYT68DitbEdKDJYM44+Szh0OIKwdz1xBr7MP4+yP/3wbh/9Q1/vfLVAuH2bd8KDVcW
tjiw7MZxF9Khsacu8rQm/fp9/tUy+PVi09fx5T622syvYp2LST1mEMoCN3xV/Fsp2IZx8s21roUd
Px6arxebPvMvF8vroomVnO8WweTaemD+opD6CRWO+Iklx9p4E5pL7X971avlUK+ruK8krkobRYLd
qyAb5LSDh4oBzISBsPB/2VI4+/Un+5dP6td3e7UutqLaZa35405GQsNAj2VYnxzLLMOaQG7kN9f7
y68SQDBDGk6b+jWFxDdMo6mFRCEid9zRLqr21mkCgjLJ2moHhXxghPd39Emsb3a0P71TVRR1rmpZ
FuooTROvlmDf1404C4i9B+7HhkND7QO66bxY5xuChS/fvM/rNenqatLV0pvS4gjLrkRA/jhtb8rW
P1tLa19A/cBVf/puRULN8fMa+ON6koLOQ1NFWb5eA92ooQElcT1CNu6TZeJQk8+jI8rH7zMzr1e/
H9dSDItdG9EJuZk/PyFyrXWiVbTTqjMss1PlIPx6SB/eQHLNykPtIGMMv3s+ps/r6xo/XVMlHccQ
EVLzr1dLgJnEQR2JA0/ljvmpE+2J+jph615U39SPf3r+r66kX62pgu73jYrWBk4PbabyQg1k2fWr
C4wFDSRf5Z2w7rXfn4v/H18xvlK/PDqLl/rlPz7SOqiHw0vy8V//OL+8vvw8u+KP/zG7Un6T2dNl
S4F0a8rIm/6QRAk6v6WZzGhga/0YXvFbf8yuDHRUIsMrdEqioksKX+Afsyt+S4LQSjqxZULt5bd+
yM68j+z4+81WXf36p5nz1T3JhExjikTEIaMrXRWnC33dKVzV612lMWXElrQpV8EGOZ6t2z7BR18+
kn9e+acr8Rl8vfv/eaVJy8XrFo1pvvf1SmWt97E3UD6iAaeOG8mpjfYFiCHJSdYtzbCP4PzdpquL
09r/5Zm7vqp5ddVBrsaeRBYoSRYt9fXQvLt3UXOHrNSfYDd4npFI6GZ2CJpTKe80OHN+vpfTQ5Ed
YPMwyN5223ifLYNDIzswM0D1bNw76TiN6NOn0aZXFXyKp4FEKTvdiRtvhVr+FgTGBjIJCH5CkE4A
0tTkXMCIgM16qtcwdaCortJ1dF+uoUZBLJMQLs9OaMo32W1uYxy/qPdielY3xYGBPqL5+B0heZcs
gAjEF0WjRIk38bGBJdTts9dsJd1M+dTlLj7iMJ8oAxJqqoPvOYy6iPbB/bOm8+YjMcmG537i2Czr
LbCH7F4vEXcNS8I5P4ZDfpGQgTJ3s3WG9LBJeyz8y+JurNca7AlpSslje4+wzZZnotuycK1CZQGY
fYkR2uy9B222mHZhgEf8o8731kxfputgJa0kwDW9Da2MErNfFZARxLlhG+Ue5cievES0RwD0+tfx
xMHGBeR+bu79bEZ7wTvFa2b29/kFVM86XTVPRG5gW8PgjHXZbsiWXoevpP7UK44kEtAEWvkjtjUk
zkvkQuzOR7w+/bJHDFDDCSRrZE4j5LU/1eZcQVzAHkobAvV/o5xd4ZQDkmQWKs9B1yBSdR3zg5zB
x3gd49JSLt0LX80nEm3q9LCad06+A+e9rB8qaK0ZUDACtOdYifbAHubZXjBm2lvPhBLTOiyrGinc
LD7Ga+zo7Zu1c5f+s7wqXksHJtbFPSUPsUOGJa6/gtaXPwPEPwCSIqoRbES/4BsEZjtvXqLtDfBu
u9wJtur0gEQ/1bmbzQtAK+FZWkFJWwz7Yh/b3jMdrV2wBCR706+QaMCUmiI44PYtaH5u0pvpG4CB
OxVOayVe5g/yzeQDnVUL72LsuxccJo61pFfn7ZL16FQ7AR0NesCD5uD9cPhV4e5puwHfCIXdgCEJ
68MFO77sLQJpZ5yQge0rdGaAcXfJs/rk3crvwolIRg+W3wS8JMVDGHCTouRykfwDGfMw+cOymJsr
qJtra1mv5Bv9gqEdYOpBX09Y6ti6MHSAEJo+4M8B3ka8GI3mM4ME5hAjwewEawJsvFNO1kkbFtkj
4iKwzOoToE4di/pJwHV2lCaBFnZ1b58ROTNRLx+BAIPnVOPXVF4Kc+MO7RRUHy97KgEE4DrImXGi
mJv8JQTvIisM12PqxCwQPZhQbiwykLhXvRN9jjxaSe5RZWyrLjN1+QOAC14T0OO8+RC0JUZPA8G3
NUfUmVa2kixbXna4loidHEEZ4eKFggOIASlU8eLLN2OySeKdgKVDmesChp/NiHDzFBBnQDTkeG7N
x0o+duouRfsZWG+j+CznT0EvzfpJ7yLt62idqrd6dYloUvvWROvfq1vTzk/uo7oDrN9bEC13AQDj
2Mljx6C9icVwler2MNox4166nMysYUjgfYEe167CDkHSLMgXSKqYIDRQojLvibCIGH5WuE2DLcye
nbBKQ+LfiCI5TIxFbJH4SPGJ1PrOxK6RrpTeQYlTN3urulH7JSNrJbJHlLOGXWIezhrmu/NROZXN
mqEkIMVKePyxUf2tMub/nHLboJb89/qac5DW/7FsqvqlDprq51KFH/yjVJF/o6dpQcpT6GdpssIO
/ofMRvlNpHRRQPVTsVj6dPD4V6miTboXOHoKXoIfmu9/lSoqVa5Bc8ykoufP/J1SRVeuzuvTXj7V
6lxeUQkxuI4x4NCVW3InMWWilRg+iMOqbVYxaUXNzDXm7jNyRPaitsyJPV4xA2GGKZVL8Eq5sfpB
9IpsJN7aGvCj7vC3MICtyTK1ASn7/n14C+1nwYa79A6FCEdoOf1hcHzewrBI2rAB9qnjStS3nrkQ
gEG1ycpvHa3ZdOW9niwyac//1yrxVUCsd/lTdhINJruwu2hXsbEynp0pybx/T8AqvKMcaONdNEzx
JTcWUId02ZIv7y+hjo86CfMoTFbAbBRtVZ+TZzG6b8gXLpcTFjld+OjUJt33jGkS1p+xZ+9J/oe7
M1tSXcuy7K/UY9WDwtQ3r+ol+h7nBQPcQQIEQoAQ/FF+R/1Yje23wsKvh9fxzHpMs7CMyHvPceRC
2nvtteYcc2E3jMl4T2KUqBfyTJjHP/0H2y669HGz1mKtzc1BrcLEYl2NWO1RBVtDo5X1GhqXeVta
6EB3iJFd2G8v2BdMezxWPqQA2Qzol1nD9cIvGaFf7ZBmXUu4/NNzTVItWD0YGNiXCCKKlS4uf3O8
Q1HSY6PM0x0g3LVGGtHeZ7WX5OAqcjfdZ9FT382k6Ii6iLxHRMvnOfQpVZ7XBpNCcD1h/kz5OZnZ
cV5D8GdMP+74lOiLGcg4FCDmHbNKHNJczxjM8KEySWE2hNgivu7Ssrm6zrB8vDsstCyPFAf8Dnu9
B382P5D7llbnmHRmK3sDS1EAILYHVxMATSw/3p4TK64MIIYLDGsSqVCRHlhXiEKJwddedSo4CiTY
AFRhhjyHPWsQas2Dxrk8Iov6GDRjLJYiWaOxgTExcA9O/qknFnorwgV94YfgyiZgcX3s74T7h9YF
EBw23ax7qRO+sHPCPniaAUBxZjvwVOgbhq8kHwh3EPdP0KoVYZyWtvaGJ6EkEYjMrlUupSXKyGru
wAt6BjeSuZcesUrFs0+GvGUjY4dkRwqKVznR7Z5yxS7iKZ/dS2el/6wNRFwhqBorhT8CbJSn6LY+
EVSXwVg8d7UYR6jHrLPuKaVfOyFBq+ALE3Mk8doRI011z6hoSjamOXBcQd3DxDBbhmTgdAwBn4Fv
DQ5rCxvrFsL5vr4C8YdIXUheXaAkVWCkd8yLTMF4/kCuHh7BTSIxOyzxCWnMzNwrwk/c9btk+Xaa
vQZGhjnSv/BgLT1sFC+SI9qUrpkRnSdgxc8LW3IRfqPCM8klpJC/BZeN2atWh3f00M0xJs+U+LkN
CY1S499HqHhy3PGjWokZaiOmYBInc3rBkhgrSrw7DJVmotiYUEvkQZkwORw2hZ2i5Njxn9c7g/fH
/u25HBvIwgqPvRMUMobkSqBWtQ8YuR0arLhIUvTL99qTef0fvtQEl8q/stYUaPZAffkybA+F6J0U
qz5DdwX6cBnDF4YZrNmtfVW46KlfK9TyJBZ5wKX8PeOx2askCexNNjtF3UdwC5tOw7mq2H0KFNIB
Hlogt9nGaXYIzWxCPJi6THS8ME1soNe5UADE+7pnNlNsprbUQh9WNW+3LD4aXWQcSKQtMHXLj7ru
OBLQtozRIwreHLhHBf2/vVfDZ0nAZA9Hq+HZmDqWzsDajZZdVDRQrSAWLGfWh7bas5qjvsfzHGQQ
kuNznGO0e66FmR0ArgBEh8/1QXYRUqz5W+o5cV6p9UpVrBibuolNBMg8rmBkgUyDcdFjVVlf9r2H
NVDgTEPVOATXS8AEElFTwqHsMSMCGU7Zg3paI/lhwCFOjcqNTSA1ygaEzqj3yxiGBFqlXFsB5iup
Xa3x6dqj5IAnAa7Dgcy9p4bq6mpiIYyEz7CbOVa0V0eEcHzZrv+Th2d8VThrVeSuCMe/teKY1KJJ
wHvrF1uxwByC/cEjf9bbd80QInSrCK2/JhL/rcugz/vyhzJoJeogd4Xt7H//x/GjeH6thD7/7r8q
IaElVpn0Wpaqf5Y7/6yEKJL4o46jYVYzxIT2ayUEDYSnCPOA8L6Jicu/KiEkwjallaPgabUp1741
af7UtPk+uhGFED+NvhHZJja9oG+N9rv1yrO7CJQQJfVhZfREiuglqtsnQgI5ONPFFNwKdvMNKVrh
I8ZPxNnyN7mxIpon35or6KuJ0aObyU36Hpcn61c6tveb6jsjMZC8LJrWfk04OnxZ2S05BUd/fg3U
HyrAv32g6DF9mWtc70f1+Mj4wFtYJqC3BzpC4j42aTTXM3WMINZZ3QKBIFdnYDpuvLQ3air3sP7z
hSjfZ7F/fQVffnW+669XgrqZL+nIlcCmCNHQhYCKoob2/yG9XhBd0YJBMRxiRx4I/sM5unQA+PR2
La2FNpxWQQyKIDnQ76FREOap1io6DrZX3DVMTUz/0MnCau2sgJGsy8TwTwmWjLhqNwlSv8QAtoZY
zweM9qEEgjGL78zvmsCROBO5cIbTqgvqsnUOXivg253lkABcUGT9g/+Mry3IwdAdXJBRdIHhAvtm
9zx6zICiJE6KFiCS56yjm3qivJl7ryQGwUngC5w8hEUxx85frS+i3f6nJ+nbwEouiyd6B26nHu2G
z+AeHSZYHb3inUnVLw8Rb8m3Ac7nl6fgr1F1Ge0/zdm/f3mwpoyjdOT9IfChV/p2RDLBnFwDaA3U
aP2cSgbTHrtFT3iBCpJk3DLRvfPidY9OH0dPjuzInFIAN+8nuG6j6+RMwClKWB1XPlXitWPFZmp3
soUN9c61gdXyO9F2EXNd8Q0277D4SsQP86YS8FUbT0DxSqyxdiD3JDxGu5kcorXja4KKKmVdxPSC
2cZXCA/Du8zMNbRsS5nTMCItkl2MKnmDOHdth1akUS77xAXIimf5Wo9+4GVFBxR+JUB1ccRZbg2S
pVDJ+BaWKLJ+sRoRptp9MgohKvTsLcvUnAn3N4UDqlFxYKKSbaILZGSF+p1Cqv84vr90EYpkf1TA
RQOndUlR9vDY7wYHpfNCxXZwRle4WGibCyUttgY5lYTlsv8SZQn7As+VSdQfHgLPWp1WdH+Q+sJV
9eLn0kP1F6psdbTA8tGdziHR4CD/6cUZLhBzqgvtw9pSGE8rwcdAck/Gbrm4JgQ0ECBOSYCtFXqW
HEk9wikJHF8cJ9f0DBjZl4eISJFmn8C5esXIecOGwLcv7FGwMVo47clOv66gWBjzw4pZLUTS6D7E
FnSnwB8gW0lufWUjD3NkB3YH+mn3M4AT5h7RAJdpHdZESTstADXZndnVw1ONUA602BmaH4LyTYnZ
fXbvKzQjyzDBidiFk1nxIEL5vY15sK4NmZToFXGO8GDQHONnyE9XjhAPU/b52egUlqyxGGMBu5Mj
8C6tYSDeRsvpMYuK3NPpqBHjQrgVUvBdpKjb02FhklaWwV7x831C04X/oZulC5YsJwmS1CbcuSgQ
2yKxAjqJvztRC7lU6wUpAiOVMM0Etf8IR90n3/nVJ0GQuz22nz3BviL2enASaHqpCZHIEcZicvp6
dxQ6WmsDbg4BWAf/8mZtYdMsHmsjLfowBAnN6eYkb3q4L+gt9bU3pFskSkC77mfJ/SQa2QC6sW49
pGAJS4YW25jD5gxFY5O1dzUwcf9qQUfjSeuShcqhG/kqZ6Zswx8hZQlpGbdoh9gcKg20WEgs6HUw
o6LXhx4DhHqbpctg36aFRclPOve7tLFX5bOF/5YbeYAYr7LDWrMSQ2D3wktcxnXC+j7b4RJ4B2cI
BekeAIt2waAhfoNuxp2xcWIXQ/iCHIIo2QwCnULSX4MKNhtN8Gvt7+RIiTPaAmubjYxYTRra9eze
Fe1YwlFoLYtV8EETVPkwBsU410TpjkGEtx9za3VuXWkfaluR94lbo4CT4pOXCTMMJpBok9LlPru3
1c57AmtsnRa7uWV6GX3dcTU8jPlzFikuFuhUbNLuEWsB6tDj4M7FYoRUo9semI9747j5CuhRZByu
NHFnHzuP1cumiH6YrkFnfXb5AE/u4PX7eM1uM2sIU7O7yt8kPaxJVLgLFBiGw/OY7Dy0HeByTELm
SQ5LRJPWu/ePkNQ5RhcRokqglt399NE3x1hw6RfI+27DRdFPsQPthnoTd/seQGEfUPl5pYrMl3sL
CZt8dZsizFEZ+whtLVi37UvrAgRehMyiByaFG8Onq6KaQu3YEKFCrCCNIb4ejqjIFndDkulpdIuI
5b8kC9tHTY4LwltwnwCANAwgRFfR4NHbhhIfh7nqZltLTa4P3JLu863RexxUkUirhKN/sHXo25qo
X15ZB1nP7unXENdUvyRBG7uYiSvGJfOS9ZWXSkUGSWNeaQkd/Z7GJuF/rt6/UEBwZGerecOHghiW
L+K4QRmufxRDyC6skYRvkzbcuvjyXPEM5hpXt6Y7hLwYwknlq645q9d088HdmmPwLzahvECcIVYz
FlKJtHfVTU5KTn8H6E+wC1x87vrb+QN1OW8AHLkju+QJtEy91Tmb0yEAw4ummb4sowGtBVdefbHI
CGBbBGifyY+A1h/fsK8SxkDDqcusxq9jOK/w1DtMcHyLmAjyRrDy51BqPne3KO8wB6TZ9IJxyywH
UrR/6soJaKsK5Fzm7zr080g6MUPoTVoI6SO7hAer5wCjv/qc13NaGuiz0M2iOZ5nMjLDKDtHT/YN
/slNRnYOyIE+sggJAJxZ2r796h4PMUOis9oGaQn19aZECgoWaLNar5E9KZtBTX2ZoleEgXzfA53M
o397d0b7/mMrjdQIoCw9cxo45DRT/pGT9uR0CQmBlQ7MQWyOKwOuqnu5R1cYRvAZp7wFV//eVzdA
JJoBfL0u3X+Ne3LxlCkCC7lLPkR+GWdE74LN5q1Q3UvpGqjvEbLvPk54qt/qKSyFcy3em6vm3ZZ9
srdKLPTg61qPDsgDt2HlDBhzFh95Z9cWD7nbRK+PZ28/NRY47CWJ7Jsm1evERH2+xJ5+wLkUntnn
nXBpByohW9W0aJE9KbJX3dtmDvhBCx0ikNHHe3Zaj554+5IND6aHnKJDTolILslTeXrvyFOxoD06
Il3BfwJxaKErg7C/UdhJBkB5B4SN7ad3NnjiySCgHSLurkEL8Ixfjce9GZ+IqyiJr/RhkpGtw2bE
0nqbS2FGXAxYwAF9WWvDroBJmoCOjXg9/KLz7NTxLb1G9uAyvIM7Y47g7Tdl306p1XkmsfLfeO6c
Vp7uFV6LbFpOnWO01Ie7ZYcuEvjEkzNm6r4BPXqiwQKR6xLfCbF5u6RMKp2uvNIeoQlW7F19pcXO
ezSusYZoxetLVAJ9uC5PA6NUtB6EDSRPwRTGmsxqX7kqVvgMNdRk2b7rwWF8aoly3sQghd5Q5Cy7
mTl3+EnXG4ki8Zlph9w6nVPjFNMH3QNEEzGjyhXfIdWUd/kgYcGr4JwxX3vQHNTHCCTnN2onNCCL
5iP3cXDitSEClMX4DvXp1GKAxcKmUgDM7mxjTkjAHm1nWZ8hFnFklzIEAPSVvmxDOkebb4SMlefn
woSjQ6q8Wu8s8e3jyxCPORF8QEQDsgmbDLMrpqT0YrLOe9AZT2XALtcwrd0axOZSnmwYuMVMSela
zUzSDjEzbVmSeRAgmGI45BJZgZ8IyMgsXc54eS2c5kdRFHdptgBkNUOzio7RZ/Tow/JFvx4AxJG8
9QSbyxKnALuRAtLqr/Qixs1RsZXGtwdUaaT1/mFOlpZFI5TwiTwg8vmya5HJ3TACtuJXl4gjgfPD
68Po0uOLhpUr3ueceiugEvceYKiFnGaPC4AFlOH3XA6zljpH8rYfUesUOO7ccivq8R09ywhzCW6G
4BTtST26TUUcmMRAvKcPqBYpvxkh3EAoMlqXAPhNwGaHO5/7EV63yBXKvYAZYZ+HvU++QHWHHeed
mfgTLgIXBFwJAUu41k9ddijTdgGggI9bzk5Y7cXuxUUQzSKvidY2h+dt3WXajOSeL3LvFutXj4RM
DD8WRbHk7kZobJ3T8MTDfPCppSEyJACxxw4NYsynNNAOYG6OHtclKtNjlL/pLeft9WakdOz9y0xc
PDrlwCEeWW0BvUuXsrvsFj0rqToi548Oq6fHTGs+SJ4hzA1dBefKSEQi8ILQtCgXdhfP1kiO77EN
1gSeQCqvnRuH2XNL3BkunXxNypTPHrXkX1tSTBuQZyLI4RTCGoTKx2TRK3qPOJ99hlCRciSOsoZf
ekBaPAKaBD1ZbhlveuewIr/PExQuAeR/kn4jxQeon4ftJZZ8gg2oHalWR04b11++qpLz9MTTGBKV
PKtZfCkr4eEw0DR8NoRkueKU7Fhk63R3/JQ798+cQTKAhUuP0wyuS/r8L/EkdbKYCJ4JQT3PUA0x
LJM5CGPNF8owh826e+M4IabFLm7sBDXKztt3jh0DAJ44u48O5L195BXBNGHWeITY3/chjVR9JIco
PtgKgn0eG7wYfLiXIxcEAhxDupF4uJTe6diV6EzwI7luCkA0E8dB7oyvF95cs39pa5D32laiDh4C
2Z+IKD0cmJcpi4xbqulrSMMhOSVyQJN88YkKziDipMsBaEfv1ZIoYY3o8oxK/N639mecUt23OG0j
6AD2L2m9TEusPDEgMtBzOLFxEzStpbIPjc6KZGLBJEYb5kxRWwSlkWpJg9Y5h8W+lz0CcVDEn8lU
gufOMTypnEA2uR1atExY3FiwPDXN2FJ8mEfdy5AYpibvq1p80WLuFi5fK2eFih5jfa4EZYozqX/D
NU8JRqt/Z4u5SFhGz96D70aNeYFjUmn8KrzEgGIfY86aNhHyqWA9PziYk9KRfTzOyd12D3OFIYWV
Hk4J69CrTz3mjJ2I0pmqkwyZLDX6fI41xjdXMSLwtBEnYRDWGFk24texEhgjnFTLyZ6iIEBz6TX9
8+zhVe0y0rYUkD7CAG0CcikP9x0hd73HLQDNvNEErp0DO3rO7FYZWZyC8W/DyD6lNH6A2PDkYH5F
WoKAv2ktYUIHNtiXLjfCl9IiLOlyYJAvaA1pfSnZbauFSN+2aSSJhYWq1TuRm+We5pypDmuE4Yga
cermfW5b6iSlT0/gHt9CAkeSZeFmLLK335W4P2S4IZ9DTIYeFlUcuYDfOjmlJN3Lmk4OKdLzeixy
lrclNOKrR7DcDPVjhDsukELDPSXFcPcSNHczWAbXdLlwYmN+bl22xwlpQahAVTTgsAhahoh/Ir0E
Zi2alwsHfA5qMYKp1EAmssHonGSbPGha+RAJMFB38VoR2ISMCBh7kKto1yXoP1pEMoSHKxABCefZ
+RH1LEet9rVNhAzaeraemJwqRCd2XOPeMMnMcs35tW++ONt7twGoKIFQ/XPrUhOdye+tNnhrtlC+
Oqbz+e+/9FC1s300LjWTrGvwCgmhSYHUa6HUs7hZpqfERQoSd0EXEhagSJ5uvF20I3taYxO0UgIp
963XhEXbSFloGTX9+fK++z3+6s19ubxv3+jpKR9v0pUzkjM6vhO34DtDehDsoRziWcqg0vhK/5fP
/GZB+LfP/CYgN/VaN+wrt4TlMjwlSAMWxxEhB/D3ayivr07dOUWH2S+fKn6TP30R37qQmvnCx/zk
N8U9nlyDKinoBmMyiesUYVGghsRM+bw7v7Xt1R9/XUczP+1lmml+611bV+1hPhg1+c/UnOzb9Rwo
PogKK+QMfYlufOWFy+xgjp6O0fiKxBEyIsm4gInGeBq4Vvyb9Pv/cUmAS0hjVJC8fpNpNpdcvTtL
srSkuOgyxh/shoS+9WvuSREdW3li9u7tG76F44SqkLtjUyTQL0h+czl9zk7+7VtBXPvPK/k2Ylhm
jnzYaVxJAcX6NUbp4Gkq3RqiNUJ8ViHhsGjTiUHwD+m5o3KkoQTxc97px8bY0swYoDLdnBM7pPa6
gMo2mKBLiUSdcEFWixOX+EK2f17sUxuJaJL7R5YYHJy/z2d+GpcoX36Xb1+0/coeeyXTxROWjcWh
jMbV2uk47HKH0f/fm/vl07718IvzrTpr4s7dsKeJWgo2idj9rejZRswZHdkyfnuWf5zDiAdZt2AD
Gdr3EdTJ3u12+xOv7nF+mEqb6u1Omcsre6OnSm87kiYETVifJQ9NXn2k/bJ26D8IqIFT/usCvj0v
h7uULTPgQL66uMFd3L+pOgHQSFkykecFezp25gKGfmjc3aBc77fZlEzKrd2TN+gRw2Zib2rT5RBC
V4uMGvcyIgz2c2ilJOXkt9X/c0P8/nh/vdxvj8SpNJTSvojLjQi6otsSW3MZxsW07GPontx6xfDZ
uX444WdPiWafFZxbVHl8naYagu4j9RORz6Ftz/ddzo56n0QMX52bbRzE2oBfyTc62kCe60S/XvTY
Ons5Z1JJRMZag1cgj2+TPVFGWsJcwabff6Kr0CLgk0grcdr58xqLCfOHRRa/hao4umaoOMr/XiCY
VXkqGKpTIDw9msc1BnAaIg2V/K1tDpq2PKFdS3ewSnITfk1QEYPH+kOrb5mCN+MM+aBO3QoQZXhe
0cjLu6921hc1gUO2QMhcJEu0/rGTRQbWcYh7nrIhTuASqKneyTq3DnXc5xvRsNXCPCABNMXYHotz
076vBkacU1vcWM/a7D5+ndzawtgDyRl1cRHpCZou1kAg7K7Csd6IyB7r5e2sa/HPbykHLBKGz5Oq
RZus/RINCuIQWwS9BKIYAb7CadtkyRQ1ITZwOh8CKipzOjtPSAzuGN0KFTgNZ/p21CpjksR6YlvP
uncQmdQnA+EsFYst3c5IS5HsJkR8RwRockojdjsAmUi1iQR4GZ9pPdCuoS5ebuhVE2SEtls+e0BR
5V1sv6O/IfeSqqr29uLc8MAoHxYjTjb+MSj6InIYZlByWqnQ3+EzvdFUFbZWRjwD2Cn7BSypR5y1
ZfyfjIuCw4glFtoAkVy/bpOK9dNQ0rIs3BHAqDH4fntXKiu/5dcnbu+MqVMpGmBQ/wTPkwhL+qKc
WOn2bXf0FamHG5JzxlSX9KeapiWkXna069b+8S0b08ILaZE+p4QTwDklAJlYanVL+VUjjUL0FR1a
Vc24J7jDrCBh+P1ceQi67zHda5jU7msJ/wYUqugX1yNaKTSgDhf31ZW69d47Th/tknXlJrafIE+Q
6KG2YuFFFACSsg5Rs+xQAxicqUiLQBLT3Xdh85ixEWU+Y7pEZDybFKwY8NnqvZtA4zN/qOiD3MMD
z8Q+5m8kWgzKLK5b17Dh4HrjWbozgn4m++4rYg3bRVIqt0T8jBrTuaGfiS5QpZdzd9Fm813T12Vw
ccijbKisUDDZlMl5oMMdva2Kjba6DbLA7DKrkyLiTMiEJxeANQF12BTKH/QKAIDob6rbLzWx9dMi
bpFur5AooSja91VCMc4742GZrIoDeOwKzIphCdH/TCu644yE8K9YHDrPqUEuY/9ch6/3ei6XhHTy
MDDhSRnx96uZycnijSHKfm2ORHCgzWz9Yz+TCB6WXWVNYUW76/kGGqhy4fjrs8taXp+61RDGzshe
n6ZkrUzzeQW6lj/KWMxJlYFoMRX0K4pfyk9NbEzfd4Ivv7Mm7smXc8DllIOhufA733hayKlC1O2R
w9djzXE1/p9ALD/ikN8E13e1/1yU/fvq2T36h4k5cobWxNh1dm/LNSs4lAIrj2hP/Xn11j/9jN+v
0UZe4qBHRn8sqNFfr/FuNI5pnJhdC5WFOkSBGh37pC72liRrvMZmpHpYF7T2iTRZkmL6ZU8YLup4
N6xZRS/eoVOs8hbRhXTmqd1KcoOVGbKLab5+ApcXmdBmWveEuIIo65aCA9p629MX0sJjCa4gD20w
UOFxkU2WK4JPlPfrjJHUiRVy6V1TyPFdlQ631D0m97hondpOTw1o/uZDxVdiOzl3ZcYC6BTTEuqx
W9L+PwU7OcCO8aJHDZcVSN7dFTOcEwG2YtJCHmRUxKIzcvAYpHP/jSH05+t8yZmUZIURE+iJmMKT
lRM4weYRllPy8JCSMIArabhdFLQogj7rRMee1SUMPuXfMJWgo81UD7BcLHUdek2yX06Z/6yYQIbs
znQnDNZhLThNuYaZ8LxziibYx+wROgOE7IPVm8bvE1fGIBuhHDh0AM5UMyswP5tweWcf0l5Kpc59
8+wxWCSWKRHdDk1E37FXMYESecLibMwq71FFsOcPSE0m0KbGrrG1yHqlVNNDmxansHHsPWmhhox4
fCkhXkthZYLNjTeCnp3ZA5cimMEAgRjeLAm1Z3NoX9oSHUBabh/V4spocUdCvdm7jKFVhwXT1Km4
WA2qKSjEDkDmXrUPSALeEJ9Fm66Y6cfgwpEjqcbHQCw+Tqy2q4hc0VQ0COlobT41g7sV1QFCZCA2
rroCaEe5p9MS39wwvsAvJa7qlOzb2diBtouW02UeGNF22RPceYdmz2c9Y5QWr9Gue+gSQ7E+LsCg
0uJCBL1yKBlM9zEX7S+79WI8hDzAPa60YPcmSsV5fXEV0QAK9x8ZO36bW7amIYPyRzTOCGwYHBwy
wH0c9K/pabXkt9/orX1aXugnnmMkGC4WvyEtqHcSYiIjkcEacE+72qie27TV6Qr/VntqPx14bXRr
Gq5GXTE+//2XFefwKs1bXfA2q51zEZRtpa13jokTi+ZizStHpmUgtcwoj63ZnmQxlyHaLnWCZXxc
G4NdB8T/FScdFQFoJ/Biaovd/7L0il+QBJ/L/b8tOyj4ZGD2BHVY306jWrY0z+p9yWl0VJIGi4jG
1UlzhFiIv8saat3dYjm+dCRSBXmQ2Jv7JuWrXY2EV4eY9MGud/7F0vvjOcP+ck3fzhmmnTfXa834
/YaVkQmOC2lOWOxFtafi9sJNGRCn7um9U6sZCyKISRmwHF/nHDc8kxzqcy8fw3Lg69Zp/u9G8sJ4
O3p/XrJ/Oo/Z4FC5Z6zYwFVFTfXlO34dFed1LrlMcEP+i84NNUu4Zy6Xg8dmjbGih0i9rid7el9Z
+tszpv5Qs/3t88WR+Mvn1/erk5Wg7oiT8rK+UNQDJR3A4WwReKb2Lqw7x7QeiJa7WNwJQY5+uQM/
dFf+dgXfHp49oD7zVX1+UdlYyEwwNLD/62S9Uxj3lADJQGBbv75eyg+v198++NsTcnpUxeEkfnWx
LO1a+lYNTiOrhZow0Rbg9/1jepgX0q+qzJ/e67998Lc6uaiXRKpf+OByXuGDLES+yvnT2nuImlgM
XJEqQVUj4kfvawrncyFcEhVqtWXk6bBHUBN5NJslZlOHa4vKsLMbMs9i3fz8dv5bq5o1xZJ5yH7T
NXfQNeen//E/w2p12nz8r6/a5v/7E/6lbnYsGUiFrNsa7GKdB+Wf6mbtH6zLmopLW7Exg2m8Xv/0
edn/UIgtIvBQwBmAJ/9L3Gz/A5+6YZOnAZvc4Cf/V8TNPzWAhUxayNlNbOmfj/mXN9iqDgQVn6Ak
kKEZcDIvQyY1vuTRyxk4Ww6x8TJQki/3q//X0v7VnP7TI/y3D/3WAZaaR/WCdizQDCd2I5PZn9R7
zeukbjNVC3eUNWbPCuz+cf0X6wOUQsrBOKwu3oPzGS81I/a+HKEJXIn/Pq//fIWGeIm+7Ul/u8Jv
pfArqxrzXHOFVtNl7ogHm/Pn1uoV+CoVzu/78NbCU5r5Gu2EIyZhBhfC5EYJZ5EI9eznUTNzAglS
IfB3m6UYNY6Huze1Y+QmSLatVJsY+GLCZe4qhf85/worwp6Tx+DPv4z1w1LFL0NT3dKx8jn2txVD
vzb2sjzJYCnE7fZUmt/MHSeE/4KrIX0Vumz30YX6iqcc9Vx2hQqk5x5F/srqGdThc2dzLMLqzZpd
BxioyL4kfBk5B7OVKiTm6UEdhF0GLZQVZVAvyu61jZtJDu9Jtdr1i3d7rvqY60QPOTrGTUdtUTTi
/U/x9zDnEwPfivR0V7r5Njkaj5bzG8tF/qE19beb8K1f+jCJo5FOqnjQzVeiEvrt4OduxtdFNnpE
EJzpByhzNDbSxT+hh7JfiZORLejdEYwCv405okW3kSjUyxDlIJus0BfTh0NzhK4TE9LHLnnRIlI3
VkpZjf6IIvVIftpTcktQmrGR9fBqVzERhIy8SIyYHWfVehnWpJyQ7rFSAqbDsFipcKzVawJqr0x1
YP1EuvTrqaWmwg8FvY1gia3GxP0DEUJXbj0gck4evrW9hCr6FuCl7uENCKh/nPzWAFZ/OMbiqaDU
sGnSwMr79l4cy8v59XhyF8muPeYrNICIVjSma6nIAYXc2gWsoJT9PfK3FlkjAzDjLSELEFaj7JfN
X//pLcXlISgXMmOMz+/8y+Il11JdPs+GwMpcp2ZKDF90SIvOo4M3sBlhzjdmDRK9pbd8P9Cd65s3
z6p9zPbpYYyPz/DubXRedMgQe5oY66sOE15KXH3nynemuziUzC4dSZ3Y9JnFuzn+85upMAb6YaH5
+it8KyMspTF2AptDQX6nMVytd+e+TGvLICcm1k69DLKDg7fqGJkGIbR71MCFztj6MUUD50h0gmzE
wgbkjHqd49sjZxpF4j2i9yn1kBRrc8QuyjUua5cjMbq8sRKCfk2WUQ8FfPwiMLBDvF+EZE+hyzWk
cda0z90nkijCYsaklN3at7bVQxvs5TcXJ9byBe+xaweXc3olcYYjJBL5vVcQG/vB5ZUVwQ/I8Mt5
sT1vm/mprcyvF8QmDTpgc4Fxf77s7FCflN5tvpzUd/fVB21tjfkBzIdbDxdoBM3x1h0LRn/3bGcf
etPGO1E4b8Rc4DPZ8S/2AYcqQafzdaB0F0wUsOL23Yuu8Wu8E4e0i2Wd3F76r0jwz0SqWJymvQdE
jNeyc9pPlhpXw/QtLQwbc5y6IFXAhcIOYbZZOSYWkQew0/fnFLPaeaVszNTp1RuYeL74v5dAHDiv
rek50N6c5Bwgw07sALfGwHjLt+Qwo/egsxE+W3pX1OYmhoRrSvKd/+rvU8k/zOiNRyLWSIymdmVM
IO6TXeEuspcMhmAe5DC6HvBQoRRknIe5Dmv+YJ4OUBglwOSyvgoJgfGBOn+oBTe0VFs0E5hHXgER
g4tjp5qYZ59m0Tmow5KRAIN5WuVFi0x1fpjBYbtHN/6YlIxgecpQM7p0Q1WPYBdLdQl9dAAu80y0
bkgT4tesehM4kKJxsdvio0WRShQcRqRylPVOPayzAKu6lwkZipyHRg50f+RNfr5gmQxv19aegKhI
a73obqCeJXCoJZ0T5v/t88BYPyfHHp/ISlKP7p0M0weBA145pk8BXMSZP1MZVTQq7BQZ+eexn4Mf
7WH24jahYkwIy7fsXQ7MVYXmEFTqYXgfXrpAJmK4iXQqOlC1G7eZodtdKBiIUOMtqrhi6YytyRPr
AR6O4NW9CrGLD66CQjko2mh36MKMbtMqaLYyfsDMxxW9xNpK+IrAu4iNwfQsmisLdUJWNJmnwuF8
YwJFnY2CZ1LHqu5nGJljpmRcyWGScadQ5V4j7ogzPHOfz/Hz0FoeWsQGYBdfNp4eLI/xy4nvrK9G
wIZsl/0aLQl57My52Fk9aa6n1jVWt8YxdJaYIo5ZoFUiOozWiDisbl7vRt6Vu867lJTRaaFMoJ0/
x9ekZtRQL54w3YVDKUvIOuNXISZB83kC8NmiPGX1vnTlHJtCKzu26Zsvt7d2BdhKm6vbXT2U0/IW
lFLaoMKQBeQi5CqGBgrf7cOOKjTxyT1BIy+oHZQ7PdTVSt7bHZATP90cQe85lO595doqX0Pdal+d
qVwHFf5tW6chnTaI8nIi14ze/e4jAj4rWHOxYIKxeHSqHmrJTPa1V/so+XmxKdmXncVNwyrsEUrP
Goe6mxeF8Y5fwNTZj1hMURZ2MMIThkwaaecByKcZNT5YXw5KaHNWQnxCkNriyHeyc489NPeQ0ejW
B/RGWupUQ/+Pp5pbT+wpxHLUeBh7359k2I55LtJ9j7dEW/No7CbKGoUno6Gcdp6SlhWF4DI5f2jx
EiwObTqWsAGTAMrAo+TJR4j2PtbqIpY79it4rg5DC7FI+941DNwYRJy71Q3nkv+k1rqljEZeSM+7
TrKnI47mBtz6+85/JM3EjJuuHpLTk2DYI01NSJFIvPoQHSei7g8z1tXd1VOHynuDInbazGE4XKZo
SHUMB5srZvQpiyeq3/YnyczuKPNnIF6bxIjLEY+reqD4KZMH5kdmKKMismI1YOYaMP6yhoQ6I9mB
J4OLYjkWnT+9L4bB4Epx0NER4IMersMd1QnS2kcPkP1CunxOzwss0it7eqO/yjKx85rSvy9UcC/i
5Ra7+qObByWHW9mXZsdNzUCunCtYtcv4xtRtUSdVQkb1RTgGkldbx4YkIKK4uZi5Ht/yKa1jOEhK
G9VXd5mWPabl4kgshn/CW38PpYGo0a8hlxuwXYBQHJI0NkfAHuHPfleTJlW0mC8TPgIjWRVZKlvK
tQfWwdJJum4veW5oqGanlrxpoPvcCtDSHaeBisF6l/WquI45rIuukWBwKVMEbz2F8XXAmzt9+gbW
l8rXkMKbIDACB+fJxx4+z2ss0Mev1q5z7Rzot+f8ZXw0CRmJ/HO59zy7SDZydzk6rfbI17bn9qH9
5ON2k6LtMDXKQrjs/rV9GvEV6D40hOjZ332oCb8kCWlX5i/jU1cp3A1BKm8MVvxM4UyzZLQsNEBF
78Rej5KSPTdmUni7TWH2rDJgRJe5PSIPmHgReuFCeZ+FOPNIGUTOR5QYmzhiZBZQqhMo9tERbwIf
MdZbl31JpLjXTBpUjQvnAG8glHxd/z/cndmW2ti2pl+lXkBnqAEk1aX6BoTomxtGEOGQEBIggQDx
9PWtyL3Pdka67KpRdzV247SdAWrXmvOff+PnzO2zodb5Mh+4OMMAlZ3D1c+3bXCG3TUS7SiOmuaQ
8Qc75OY6JolaHpJhDftP2lBnJr241UPaL7zVBjN8jiA244ofIWkw8RZBORUqEKOrMxIjiMhnRyze
AIstfk/KcLfksevhJG/Xi11oONw+Mg2U6WCjsOClACkvro/u68t2fkw50R3PHaiv3aChhzVlJmcm
2ag9tqf4rlv5mKHA9Py0CtmBkMY3HaI7BHcK5sMHFleO8IU6L/jEabHUbd2tQozTmUFRSTdWnrxq
cPqvBquMjfOCAcBL4ahf+2PU+pcUA3YMLnjdrEOAIDlQeSjE00z6iXN1MAJIxOdf4eU+V4IV97KL
gE5k85RpSHHuSl7wIj3dBjhaHUbV9rrN3P4047MJXoTTfuG1hUPnS9R2HnvYhVD2GTdb36WMOYDM
Z8TZmUiBhkrp1weH32UbMjjsDlXbycfC3oXDrFLRvTb4CzBZSF/RIaV1cc3NaQLjtHp/gOJSwsQk
Ai811o13DvE1FiKlAgBaYl6GlCMgoi/KAbuy9MhClpLBeGZAMem941sRNiSGUeLpH3nYi8xhNmPy
PrlvGXlqb4d7pHbxk7KY0M+on2NydA1yBDxP5AL9ctYWi1JaHVQH0nbdc18970ERi8nLVZvqVZJJ
YYOTRy+9NTHTnQPUEh4acM58dgsaqN6zPibJg5QUR641z/E2W4i7isaSqofq6RU89OFlBxvUuv44
T1Bv3lz5s0XWdl89TaeXue17+aajFAG6/SxPbgF5PFFn2mSwEVIehJcRlQQz95OlL493+4RmavxE
KIpElKW/8Qw0FMQeIjSWLFliykuHeQwviXgwMCwQcxvKigAuuzkcyNY1wCSKChRaODVqJlv9vrOL
L9P7qHO4U3G1wnUhhavrCkZ0lZZuO+f+BLhXpVnYefzTUOU/wp8Yb/w5ZPtB8Frob8qbEhG+g0EX
Oqd8N4NwgKMNjOuXg/ZgjJKp+CxWsNygMRfLq2C7kcr5cjqYoG8tJe4Z4qGaubfP5uTL6II+pXaR
zUvmsgR7POavt8P6+nExYdi7Lf5qpj+AyUt1HmIEM2LxZj8V7EkqBoblJNaHt/0d6QOrpP0OlcJM
LthJo/WQouFQzMVY2MdIMsTzSywrL+FBrFwX8BqG592QgR7KM+ppsYlKQgARP6ik6gD6QVLhzWzY
5eKyOM/EbO30454c0m5ejelUpIhF6Qui2pERkjzFyiAMeenLvTYuhtnJr2alzbpC68O3x08K/uu2
tJncQ7DIwvuPG9GZY4MHDgd/lSl9gXHYhJ93pI/zrPTRkK7rD+UH2D6TKAzGrANLe7y7uZoy3mHL
f2sv3r2MoOoCwuTuvU/0J6MneC34vlSOdodQ14S3CC0FjqX2Y4/e4TP7OIaSzwcF/SXi4Oz9KiJ5
LB1+sbyiu0G/LgW3KjoOpoI3r9m7WB7CZi70uDoOuRU7q7+8E8/KskgsSIbwCuaVyH59jOVAQM63
c5INz3Byu54rFiptoh0jc8tah65DHkvcg9xhgTkQ1n4nfYeCwwNsKiv3yyBbjDmVqA5PEzR3aNUX
5/jgvEYcysM2YQXA3hzt3L6lKB5xg89+Ks378+w1JUUnt3c/DJ9q7wlV7RXTZzMVcFsya+h9xLzw
5si2kokM2uCOewPLzulL6H/6Yewfpnd5uMUIEYWvtLCaPfnMZj8URbD3jBXsQHpYEAWCt8j79+B5
oVKnDkNDZZe3NSNoPp3Uy2tAIFhOwQnbX7akx0xMoSvkNM4hMInRiO+tLz3mg4ysVsKGeUENutQu
Fi2d5h+uIUSGmqES6Kd/DQ+kM2K7jIWNSKAtk8uU58NBLwKBJEsZpAY9dOz1nBV1cncTcaM7SkQ5
6OF9YxeRni7y5cPhtlL3C045hK3PXeGpOBZ0AUGYa/HMVikPO4tFk+QGn30eN3WSGVPtPtRvnmyG
khzKRiC97DaPuS3AUDfimpyCLdl0URtWjMTIFsWgiRTXH4OQYgsWjMDPkP8tds4lNj40tkr6vmrE
yjF7LBD+isrnOjoEbEUR9eBOmzUrdKQilIWh5OyEAH0jUQbBEoqr9OTiT5/ehBTzSyTE6SjuIGbm
Xrp01vDRAnT+GEWrFqcQ3EbH8SARan//GoBqNB4TYMiAsRRXn6gYDuNqReP8mIjm/eG+kPnWDrkl
UnBe3j3+P5Anpf9KTRwrN8SpwDA1w2q1Q55uEzPYYgTAjxdRMRKzbGkjB/mRgihHE4+jT+VRygga
FXPfP8xSlV8M5EwVnxIRj6gxOhB//xMi9ipOWXbIiBgpAHohJNlsTK4WaYy/6z/MSBUx3PuOkf/8
XeLvf/ouQgYr0zzwXTfn5fWFIwnmm4NQR54kmLe/h8rUX36b0jOYfSgMPwbfQOyHlJOfUQBiX8G0
UI25Hazlno3JYtB3M1g0dBm+YT3YuuoQj8T0j+f7KwQZd+H/PoJvCHJxLNTLZfASRyDbwnhWbPOQ
sjyTaX7mDZLfn/GXy9A/ru9P3ydg/Z+ur1lJ0umVc8Z3r0pav0IXgCIA0OhPvM0/ftO3eQzhdYdc
63Fmp2FHj/wKTnGfc+riP9kSa33xUf84KZ5MHs+BwD2/zWurJ4FgT8wLnUvPbeC3VNkIz1VlfQ54
F13a9ivCvGl79VRXjweN18+njyJkCAFUdaPbHF2XNWyGd23z0Mn7dnpsfcg5dynssbPOhOMs+xkK
6t5U14kdQuhcOyJF9v0aVXum1GBHZJMwDsaOdH0jn9qCH3Iy3Itz/fyQNi9IKvVeGlIvsjLrMfYk
iUrCNCYSQJu47GOsiVNA+HpvhiBmIFZOGx2XD5fmufVv8eBTGd/xC4zANe/0Ax+3IcIs/zEVFLfL
wza2Bt4dYK2eYLVD8SkAhRidC0bSDg5BRxFAtvp7E4OCeQ90gZ4aGZG01z1AtH2fAxKC2l5YbQfp
zqvAKC3UtpgI28qKKG8ogGbC3ZuiXBdLrI7FAXDFbqImL1jiUCTR8iH0tUF90JIfo2eAd9zOPyci
5aQ/r5blXH7rwDOBfYayn8+FF/PV7cG+Yu+bPWIlxLhDg/6Q4VsrflRdSqvcM1nVL28G6OEOszoA
D69eZBPhA/y0E+6CL3IiLX0Bq4R+iYzGoRaRI+0bXZR79yJ6vL/moqruSJ2EOaFTvNIDhIc5AD7G
vlDj5K/d324YLDw/r9egahwsCFtYalSgmdulO7LGiJSyK9RdHwAtZDu6JiRCqzpYJHkCbEOjJIHs
KMYRKFwnA69ZFAuICfEDuSTuezSvXUxgJ9sIYBlPML/MKxMLZgvwneMGGAikfnwgsLyK8/4a98Xy
ATu2KAM4nDA779ZDlH7IHp/REZk1Auaz23+5hpI+5ucNhqo6W/8PquULAzf7JLnkofU67y/5STEq
pn0uChIC55KwVwW6fRi9fLCxr3oSK8hoN/3TUEf71cKmqT3d1PEmH6A8//tCU1wP52zwYCEXeCpT
Qq+Z4z1xwqADJmZiMusi+GDEKhvJYQ35qXLYQikloFm6zwXp4Ex52GWl8E/ZD4NfLfo/H9n3LSbL
8uur1sUWg89DkuH3qDNG4O2ZHmLgzEgcIlDylMkqvarG1cJShLEOLQH9F+op5rQKLUGP8eN7tjCG
TwZVD6922qGwYqJilGOTXui4RGNIpc+WP23WiFGxJDx6j/2fGDOG/quBT8+EXYlBqznA8ezvF/ta
6AWxwabmONL6RgPkN6dx8/TKKyRQkAf9DnJ08urT6qS/YLhHhYY2BvTKfeBY1TfxQjoGmP0YGGK6
mkZyrtdkDvMXDPYyp8uwDMhuw2u3zR5vfdVqFyCSAzapASsVJa+DCcnjRxV4N/ovrDx26fNGT1tP
yeN1++/ZuDdqJgemXWRvWznUVJpAT09bYHjDrpbCjQfj+qu1fa37a23YR1pBUBBxdDtzpdSTqzAZ
1wBMmfmwbjA09W/hi+qKJgEcG68s9xZeR9WUHDxfSg27N1Le28iwWRl91vkLZgeNIxl+i8VhKRwP
8oaETFxylNDEKHCfXRx8j0Gu22J8QYdawVu7VpiWlHRHELqDbloHJMfrBZJkXmqEBI4haj8Mh677
26bGuQRpjDoKpMKlG9sT7O40PhxCOH6ZJ8M3NYPzvsFrR7b7qTms98W2DsqRAL8UEK1Apk3G3uTO
PKw3aV26AdnGgfAivMSTRzDIrHYlpQVFO6x+9zzuYUFC1upIhQJ6hjv4xC7Mf/kAb38tSHATp4O+
bz6sy0hPjyskDgx4nxwj/FAY5pTgaoTtKfvG44ElvdgjWVJm0ge8TFAwhKMI0211Tywugh91L45a
OO7cwsvwFopACqcOipFMq5h0SGoRkIf5AonoOdBmvZeF+5O0Oa64dDE3GvDJPgfqcYQFFEzZO3dv
N9KHLGj84NNDe+HeRk9fWFg/4p0rGpydD3v3FGphOVS8Bzccx871gOpBDUr/OUaJITMwG/i9zwvV
cLa8rxsMKnyDF03jycJIP7qE8tdDIMZJrQt27cLbj7rPl3OitoTW1TF4e3pnyqAyFJ23AKZNxINI
5JjIeaDU5MLUMHWZXTHq2jdg/9qQydp4ZwtxCLJYG4slCsbW16DGzx+1fUlrPT4EOGhFJh3/y2C9
6MCHo5sBCeXUzO77fCzA2oeTiF43nxqGX/VdANcbPiqzsnMvO/dwWBx6Lh1sibeAsnqys6jllKRW
rR/VGKLiiqmFzcU9LpRVhZyEiQndTu0YWmK6/KZTPFxe8V7xBmF7UG3juH+x69doUVTQQyKjiYL2
zvwWuBZH2t5K04LqPH3I62c1wj4Xj+BjHki9EO+Il7Bb9ne4Ii3VgXXG2OVl48yP/P+TEop4cGf3
gwRIYVjkqMeIGeDHeX9xDm81CC62Oe/mu74uU4r5m4fqdvJY5LtNH8t9TC+eJAxbJdYcyMyEVcxh
c3+D9RreP7GzwflmiKkLp/kDo9245/JIKLQeJGVjS48Hat15jH7yJZsofsDOK9qNtUQgkg+GbJdY
oOJg/zEhoy5oNlkDX2p1t90MUnxw4JYLuTqgg2DhMpN7RRo0/bfee7fWBePOB4aenT+yHm8LcCSe
syjbMbDyyrdDKqwYdlMzahvnIWAKXHY5Uu4TN32qRI/wJLQdo360UkP8QTKsYtW1ggpoqE/Oa33U
GzPOei+wTo1hc1P7YK6StgxJdGw3hMsHrkUEUmCRANVgQE2qDw/3jXFYYnXCQHq36ZQ4b2ZK7ef5
hpFP9fSBA48LLcHwAjZNegU6RJEcYgrBIBkXtXQHntgy1WFdHF5vALHEZxx4Sm77S6CP+tPb59Wr
w2N4i4UBpLAxBo119IXGDbl6hFNDQhKFyAMjIesSQG7/Iqm/3PLz4aF3hbKjzuSNNrq5IKK8EG8V
LCfYOVqEY8nV06b58v0ViBHJjf6X4gkyEzrGVMdZB1anEUNWwKNC4AOzznkyK5Wm4iBAJ0ID3koO
/ZnNoxwd9rTF/XkbwKSISl87uhUlGl4Vy3OqNvNe7kqPt+ZtgGNECiU++6ifcGV81kqySgYxtRv5
qXV/evpsYFUyTAQBUFJJjUzshcrVJenC59POJ/Ts6FeoHpneLVpSSnFqFJ4d3XSwzRmEtZg6ocPn
BlWW0eA+1begd8ARvwKF41+FAzecYttE8i/FGAVIzMee/jlGNXfVLY1FJUDn/gLFUhfmhlNjqTxz
dy+4dixUIT5tjj5AkQR5HRDGq8VDyG6LxwQLyOnzfnKxEG7vNpLDtA2eP9hdlbTay7KtTiRMMn7f
PQoizvc+C+t4lFSarhHT+a3P0tWm35xNQ4MH34QM0ICP/k+yM3/ZOv78Pd/4K0bXaS/lQDkjdnrc
NoGcTF+4J2h/IA0avy6c/nNG3wCAe35/XFri/L7a4YrsnLWBu0vfMbbZFRaAudbWTUgiywe+2iyZ
6wsDlnZJCkgTUvoEenwJJcFHgCaE+fgIm/Qfcsrwi3z7pPw0PSU2mMkyW9qWn0JPJOpcnBZQf/mN
BbQdUg0xekOqPCaktQJgOgt+GzLbp4vTV1DPZAQFry0mkSlTViDEZRuCyv8Fu/x/zakFskFURJTA
gMRFwwAVoOr93zNsk3PzeS6P/yO8lm+nj5+ptb/8oL+ItpgH/5dpGkK3JEyb4Tv+m2f79Tc4j2Lp
rJKbLeyA/02zlVSDH0IdgTXDV7yTCl7xLxdhSTX/S4FX3zf6UHQFDtP7v2Haqn/vsv515CRIcfqD
AV/2rZc5laenUu1Oh5WgIJQYm2EM+UUjFNspvIkNTQnCkwuEuUyI7kaGjYHoT9cx/ev9/5l5+w0f
/MflM7+9RM1Fv5g7qTqsjgnW7FDlmI96h/Dk7pI62J3dP3zdL8/5P7fd/AaZqXkmdcagOKwOS3Wp
/pCmvY8B49johE8p1C1wd82CX/f7b/0GFf7zJL+1WLl6PEhPNT+sbhQ8p7BREbKZ74jDHaJ6PB2X
NbH9z15uOz58ABovMufzD4cglr3/LL//PIRviFqtmeejfuZm9/xdhPuVs0vwDHSeQ3KJcCN97iW3
28hMrnBXsB7hdXZEt3xY/f4oFHGivzuKb2zNnpkfpV7D3b4Nd5H6huVEdBgxEq/fr8Obn0egOR/k
HUfXP8HQf999vp/+QP6mdtS7qnzpFV8Mb8snrwnzrpJiOt+bSYavi+ZeRnQvDGsSubI6//enrf4d
BP/r282vZEPSBvs99dv9N/qN0T7LLl8x0/e5+9DarxNglxW5gz9Mt/VuLvUdcra3Z1LiJdThwm//
/hjMbx4b/zyIb09ApZCmvpMevGkWAsf38zmW3kkXs6/INSgcpaTwarYi0jQEx3O3PdYwsa8eMOch
gD+FyBVmGGzWyIRtDPFLh2WAXl2o5UUsxJk/r4J2enSP0etq71IzyR0KTLpvSIrjbCo0lsILG48j
+w55nuIszfEZqGh4rn42aUevoc6OeU9pud5O6XUK+wyH4bX82UUF8XT4o8TMpUoL8b4z2PbHiDNp
14QUsoYAKBIorvY1AfokB4GiB14R3TytWDlX8bhBI6o4xucBYHCZxfpaxJD1Y7yyoIhwTAjqUc1P
BxyhARy7l+mk794uOiflnOuFWF0wJt3m/UFDSAeXDJITWyteo/RzX46/0FqH8GEWp/ETtgQbfjXF
oGpydYn44ngyT58XMckJk2oMXlAgL1Q9kF9aZXpbbVykGgZLZNFiI9WPjlhm8CTAW81m2UyFBQwO
aPcBfJs5oqpDfIvP00tapqe0nmRxK3yJMSMBW5lemShdGT9aAVNIzNDxsoLTcxQGWTDqXUIUZkSO
LaqY9KytPDQn3VDfVDNgSezBqVYfE/BjW95q42ZYQGR4q5e96DjloVVH9GQSi9WQ3A4gE/AXDr76
FOLhCSzOV4pQFgil+myj1/tjqRFmMio/FOu+6qVKcguyEObGJTgFR8odIz2ERzCkfIOaERN1c40F
ss26hJrii6yDSYKeHrzM6yX50KBdBoGpl5qnIcqoJq8VNnsbfBgfFsaEkLFS2nJ/MDm+YdH2YSRM
ufZaiinejPu27Ea0NMw7E3rNxzLfDJALTBEaaHQjc4NqvLZP6SvMvZdgJ0lTpqGZe9rr0GagrLgy
/2HuJp42cD/oHYKrYLgvaPYeYEfJ9UrU0X39RBKs8JwJwXFJk3z0ex9QdgCLERfgAlbRXinbgRkR
bMx9Gb+iLyfUBwag81MKhWYMowdXtGmNDmPYU/jXmxX8RGXKtBHZMwODweTK86skd/umwwVT0xJX
jsOilmBd9cb6BDQA68fklNxcRts8yiNzgh/gGTy85IeEa/wZYPJkbfogk7RSRkqoWov7FVm5/stB
444N89El8Yh31RjSjMFBtY/4ToCow+V2Ibt0DsyEs1/sHJUbq6H2Ggx1V9bc/oQ+dzd7vNOgYYh5
iu5vx2Gxeul8TT4WwIK7S41Un1aLV1Bz41fUHV7OC3OEd1QKFK61oNQOajinPf+a88z30Hmjo7Mf
jDAgIXkQpK4+Np+mpU6e7wVcBi8PITqP1a0xujzwc8R69jl7rYxhdbJvss911PzdTMI9e5LNd+NT
UqVNor1FQHSxBI1NSRgD4Kq/6eE6bE6edovlA8znST41scOOdHRHsEEm2ghOFFSZdsr6MSnDx7K/
ryZwjVHFa0mZc7lK3I9lzYJtrCcalhknGmLRgSpkAjiHVKAJuAKueGSL2WvfcIyD9y5sfFDEEl1i
NYesUM133EFaWkSb3ZzdOJSHmCEUU6r9sTbSiL97ri7jFreyanHe8mguCQYawvGd3APGMHP4wrs5
eM6iP7k/nCIRMuLzrIhOdIoZ3J9Jb2a+9cbm5HKwYbYIWBWSD1D0up7VY4gxLOmTt2apjhkM79UU
V0xENfj/Mws5zuXhJToxJIruMDwVOJERloFOsVCnR5aAIw/NVEuVkMY4X2IpIVCS+2aHNpZfo/Jz
NwMY7+hDFTgV0FuQcM9LCM1IdhDf4HqG9GhZD4VSUjiRXANI4hnE9cLFsQ6zO+nIP54ml4m6Kn/k
P8oFvTCV2xXKP8MmkXbgmikJLyqIa5OcluXyOYJndJ9g+HmegfJ58mTg9tOL3xvyR0ZQjRUkW8TA
vO38anoMbvM8bYyQJWIwAWhOzwEkYCiDU0Hbx6pmF5+iwf5IYsJums2UBZjqlIc2OI674DIygit4
BIhEkAeD94dz3KD4gGqS2bTbHZ6PGWKVaV0J71A+iCCp7UNFlVrDM4X/ePsy5UtqjPwqMDDnHJsf
bWCm8h7jXwP0A8NPYaNBXqbPSdUWOCqcmNMDYxtMDtwOkBk39d9XD990vf8qHlBtk5ism3Jf+1Y/
9ZRGBtmmgimHJu41zfwJqbXAYnN1XdxjJUKOXaU3f0dcVYRNYvr7r9d+WUCpqAH7al+lb/tWN6JL
vJQnxkIrJu3cIpXhohgMLwtCLOfYIw8Bzvb5DJ1pNjyweKwvSQ6qElfj+4i2eS593vzLghV7+vsD
U/6OAfz7uvz7wBAgUfD+NBIvM6lqd9qL6xI+Sgtli+Y1KUMqZqkNc7Pb8vZ2Mckx+pN8TB/8qpMh
jQ/PK8RPdJHfureuNbPLuUdFuw73GC9a69lov/QOCTQhJ5As+P3Mo/bhaK9bMaR9C064zRvlRv4F
i9WUPIvKHkM0twmTtNYDH8Jzwfh2jpth7k2hQgXD3PEgRPJ5YYpLCwRxa7/MvFlljXfE1sq2F2Oj
2lDWadYIs1OLKcxkpHvx2d9Ojtb4xc/2LU//8j6QrcmTYfjTGzGOpkSzdw6rie13TvrDSzfTd7cb
U3epmBIerNGYWQfjoLMVo1SJxqOeu0V5oVmfDNet0XLr1NZ8iU2n9Q4L3R4LLUVYWcHZmpcW3085
oVlrQmElt/q6AALGzx0+Fece8OIf463OwU0IkbVmSWd9jLYvTsGJJcedjq3GGpZMm/qh402iJZWf
NeJ8PqgYvEXwIdD+Pr6gFytY4D5sf6x37nK7C9kP7bQvMgzsmXBhOttjrqXoqp/xnvvBVJ+xOPRA
W7LCvjUZzRgJjMKbNfef1rbzt7H9gfksf0Q+b8flfVHmbm+xyZFf/fGWWsDlKtteZfsvzlBQDClX
K7tLB3wK7EqH9s3j828WKzr+HOIf3t2+60JDsZ/RprBmbpTgc+WHqfe0NsGCQ9VsLGHDq5WSSUC/
P1wls7i0EysFBj/YwyAy2Xlrx42GkTsdGlZkOuvaivEAnDUuSTRDvgQaGfdS1G2fb7Ck7KmYeV4s
f9OzejxxKRzKyLDoaketlZwsN+hj18Q8G2JSMlOtwM2tDxg7XFAtes8dH+41DrDsEG9Wsuic4zyz
tvQZmAzxhVN+uVhRJu5dYS1NqBNUDzYCL2v4Q7fdiGlN7EaKLY7sx9n2YLrtANIG42TIF3GcaP9G
WLi4n64T+T9S1mE3+YBLx+DQtBb0xRTQqXty/R+Cn1y7ozaadDaWX6LMV7ybExytgJod5Wq0BBXp
eKxG4/ndwdapcxtnsRyN+9Y6YBLIiMPwZd8Nbo5uLUfxhCM/OrhxuVgQW50Vt+54eXSoyD41a7b+
4EkWr5FufVaOGyyWtptGJF9Yib/h8lXW5zJYM2ITkT8ELAwJmbCSTWZvOiyZIveGAZsByQDjajKQ
MCGP4aJzXbgVSCXYRKGKBkDhVubwqeLz4Jkyr0IaZrkLd8HR3VzYY7PJev+waLboXSzGrvRwaD7C
+ZLJIsI5inR7ArVlQcxfcEma6GRH/0IV35//8z9J5T8DQ1948Heo4Of1Tax/P62sqmQMDr2a9Q2s
21pL8frl7EdXnpold4oXlsZzxHCFS3+293P/BlP9nU66DleGxaRB2IXWnmbP2j9shZpApP5xYAMD
1pWpGab21ez/dGBlXivyLScVAENyNw/vZDoS1YA5JBq2F7kvj6nco0/OZwYArZgysdGD0Xq9/QC+
Y75lf+bXesZwmGrl//nwvu0LB/3UXkrtKbAGrDRTkkkUREMir0Qjb0Oo6JpAi/rRLbrEkJSGlD8f
KqHeZCxnpFQdR214oTvFMJl5qoakECfd8R92TXEMv7uE3+7tScn17imr+YrZK9VuT8iVfeloNW/d
XtloyC5//4X9X6Ff5K799z0Tf//TPTvdLw/5vjsI7OMy7EUMvZwXbnVN/IAPNNcDYpkA24/2qokw
TmKHqO06otWJriKHK35OTvv07f05Ed7iJZ7na+HVp20YxZjY44MbnVfq9CpYO+Kq/YkON/hllQFc
/MUzHOCx8PfD727nWus1HD7YFO9fc7dGx+l52nzc0F9wrBI+UIBoC1JbY8LCx7cVKnDJPbB7dO2I
6fEg7FLGa7zmyJ5XmbNzmQ3CRdAxJiVEFWqi/KWWtc0N9vIfTc8hqWkiO3XafhzFAmk9YopRqN9W
lr5hcP+Hl6onwKd/PBGGioTb0MDHBBz/8w3adWVzb2olX9Vu9VYzo8BDnToOI3T2U8yVbG0IK5/y
3z1EQEaUV5pfwJN1Ze/2aSgwnVpwVA2vVdVBErDsPJyU50AuDnI0LAOZ0rNH+YzRqKLb4PeP16+q
QFPpy9iA9vuqaqjf7o90k1/ttV/nq/t7jyj0aeY/h1gXSK7+YqBL2MNtWUOu4AFn+Pr2+y9XjcEv
n+6fLt43ZO+RNUWFJj1fORlg3VuT+X2aMeQj5B290pPIt0mrz95ltns76WE5rzU0/QRHwMTAgJFc
J8IezgR12y3mSrCs0TEhdoZB0VElocdAK4m3eQwRqG8Nclv+PPPItVaF+yN5VRCjr5axgBQjw8Xp
kdNil18umsdpfbVQzopgFOiVKRpa2niRk1TAVblLlpm2FpbpCzho+OXievr6YOwPmw9PsDP/st5a
UrybnoVdP+IPAmj8N4PqDO8eCqTDtFifp9BKPFw347N3sp8jkVD3VbKivpPtMqXgI2YLouOo4+fE
Rn/3DXLuGKIx5nWK0QsrMUQElplbp/eO1xmbUjbBghhjC8O3XoO+lbrzICjZMGCmsn9fEzrCsfTT
ws7Z/CGW0+Fe2G46Z6HYb4p9wQ+Musf0rw6iEqgGZmK+0KK9qIGI1bP5ShFxynzj8KlSuSJYh51/
JbmROmqA8zdyJcTpJggl7HELgXDh0JxjhbJHK4ndZHgnNb03BamGIN9az/SVMknO4BtjSbY/uLlz
g40gKIYZJqOFfQmyZyT8jxhGw3HvU7ADmC0Lqug+9D+XIzjsYv1j0OGtfRxMpIOvTvU8kXGh3PQS
4T+A9fnZU4o4I2OAw5dVN9+eRi0QovLR+eoEbh7wNVYUdM9jjCBXVUzfvJI+2riGubvIt7eeaFYF
19E34nty/DBhkOzmZJMhh9ESBUPVCW3sCjmzKFxF/YhNAjc+R1KBWxqnCnyDZKZcorR6brMx9phB
ieX/nNx4blB2ceHeNpgQyEtZtzOMwcC5ru5Dto2GDHlHA9XmW65uXgj+zuHlKlSFuKiC5RGby39z
8YcHRHYQCGDMP2dIJmGObNDm7UiGW9f8CBYan/yqs9eX8/ZlD3S8ZSnzVKKq6IFuDly4YqhBChL0
i9oh52NNqIVEFQNK6vfIEXtnNE217etQ18pQ9fWxse1NGibWggqFyCwqJPQnboX/ndhuoI6FZ/gc
BFMgnl/xSgKMcnkSwbDLsZ4dLA5CR6VoVs0cz9ZDHSABg5ibyTdIMdCWyFMrCKgVx4mbpi/DzSIw
FyoWM2s8JSBy0suZ9C+HZAD/KU9FB3IZdhQ5kEJBnxthB2GOu6g3WZO04ZMmge+/HgoTxYYqcc6r
BJ+LV9kMeb0wFwml4DFuY1z38GEIs1iAVTkP/0hedE8A9wqoHuWzDaTO0AnJyW1oTLCD425n3gGe
lEZZJWxJSHYey6tWcPJ4IpDbOeXo9gMrKxO8+IQPnLCsBd3mdzrdpQJ8SUB7SS2GXP02B6ofYSiF
thDIN/8QIgQxhxigRiQuanm0DUcMPx6jDN/WDioI7wbsWHs36dDnotr1siSf89NPPpHEE8RdTZzv
d8xM75CpkQ2N6h90zTbZ7H2JX4sPgkfdU1xi97tt3MG7luiJOcWxtQBnJh0UU3tQ6+vigk/4eUqe
N2N67DZ5NzDmwXdhpMwrPHBekLGD4/RW2eh6dLBneF7DYs4DJkdYdt56Uy1ztFmhOIU2HdTea3xa
FKPeNFvBMwPkMx2NJiUxnYNwUOTdhliVlAudRwTqmffaGO5f/+INHO/pc1iUo61LbOFXxDAqQ6sd
efdUxlwBvmv0hD8Sl1Emg8udoocVZKxDMBKhcwnHDqwRSLc8Jh0TALoDIC/W7EBYMAoD0y9Gu2tM
UFlPeFt5Lz+ZpNj9Cw+YGEAzeWKAACwhLjjxi/6VBcXrTQoqgJcYEoXPdyps8LhZGzH/wTJQ2Jzx
v0T8HvmFSBBnsgJ43sQELrzfIhmy1gGLZdhrU3hpockoqxdBCfX7UPxx5WCgANvFhrgPr28XXXGk
wI09s2aQJZCVl6jxL1T3hylAtfWcoICMME2CUSSYRS8UjaC98Y3WX9vjxxmL0QQg7NHan/jEkliU
miw/JYAuTLvSLkhqZ4lo0iy4DXmxYtnu4p2d4RKa20/q8sLD/0GZi7NSbXweJ6iXvGOcCdSCCCE0
y0PNoaTAQh4sa3We6TNspu3HDzGdQziIQXc/1kDwb0Nxqpm1C033ho8HLaLwVekH5+2ZtL7riHMC
7tECriwzEGKexNUnzi3pezns/+4T98WoGLIPr2p4mtzhJS4AaI4QHSCmJimTnRHw9qPdagHmonfk
jq2XTTAmlrEaUD0uQr3Fhe4k8hiLNVMN6ct/o7y4aojXgdNbcnL0c9vLGHtj02tm3RYXDwYCxy1z
kwhbDkal4sJwG2QXzUDPRetgdcIH6gltMjGAlhn6hdmUSDLkDEPDPxAuzigtZ4yA50J/fGS+eXL2
5wh7E+i3CLxVnzGZyqzPmHVyWOijlx6pLCxY85h+iy8gPha40BhpM7kguNo8FMsYGs4pzm/WZdXC
PqY0oV0pALNUIrtg4gD8kBX3jlHDYXSkVtpCPRPWpHBl7Tu3XHjFVgRA8ceTYiqo31focfqWHd1I
eePPk8KDwj9i8MgIkJvvEUGJHWyf4Sj+eahH+fejJ64FvfjpK3Ql5AODzTSxxE4++qFMBuPB8Ojj
N7ugjgAWAytSCEpENp5ZITYIYFmyfT5TIYsMvWqkiPqKHRN4JlVTdlyKg1vckCyMecB51MzIkeJB
3N/3pXNDI+5XI52Xih8DZIZDx6Woff2aSG+mqyTMmJr9M0bDfQ8Y5OPXhVfPp4x2FPEMVcfD0m7Q
o61202Jjsp92hXvd/C/KzrS3cSVL03+l0N9ZYHANAtMDjDZKsmTL8iLbXwhbtrnvO3/9PMzqQd90
3+mcQQFVlfemJZMMRpzznnehXyE8k1uAA0H0XWOyg7WsfNY46NfdnHK2mBmsN1q7ne75qCja8uea
Q2r+pzZyiEd+5pTQlOzVOxXLZATX8FiXyrPN1kShU8zJXVRBfAtXF2GcjtOD4caxWw8sA7qmpkXu
p9S3iFz6RW6vGdmwjLNi72M9SzgcdDiELKxjPBJwaCXMh/0QM1ccs5r5kqiT02TNj/AtJOeNX4x9
ufv8dX5OlGvng780e9ewdL/CYoN7wovN9PGt4c074DOx7Q6WWz97e87mWWqz6SizTvWRjwwuwbf/
JcExYQ/emG/e3VQunfOszZmjTBmCTVgqIhC9Us5b2JPWqH2wf5+2Gh7kJy6F7sg6+BD8cuS/5rv2
MDsHuPZZO/G8WMRusUnAVPHiR8MwC3B62LCYlx86wooHui2U/gu5K7bjZwMCBaa6tHDTusVZgDSm
RUDa3zOWuUww0hOeIhTt6+Kmfz0VF+d8ZT0wjZ8uibfyXmfPOfxJI3Dnz7haqs/FY40xzSwFvBJ7
t5ELVV/a9zaxkNjdk/vo/8q5hB4Szi9Xin/ItT1K+OhbiePtZSI4lJVIjfEVo7Wg/zhJyOsT08qU
So6dWbDb6UvHNdcfCIYfOBdW1ns/LFKXbRIoDMYtHuTZGcYcKJnz3CPGUHfaK1U+xBDrlC7lzr8v
lzprf5/zAw0W6/ylfd/P5js8rY/pkE/r4AS1b4aghgV8CsY3q3xXPNfEXTBwfbcWV+1k8JE04/EX
aPhb6prnGOKJfVvBZMU3CNpPunPcCafk9pAt2g0u/ozJoRjPpjQashLXezSomQjrPg83zGnhPjf1
0qZIdv0v5ywRTPiLx/hNORd8LFWF1bO08XBYAgZAz8ashtU4sW7EhV1hO9ubjF9MUxe9Kxbo0h7Y
BTTIGlehInEiLRd+Bc5kNVNwuSPWMGekyF6y687pNaELm5O3OP9HzNSGNdOtXXiIvjWHa6Xut/C5
sHbd4gLT+eA88Y/YmQ9s6ujtcSPhuvGgYrcg4GKtu9cYYwOIzNqnv/PJzj2pu187mjgz6dUecIXG
Lh2W9yV/knu8nzSE61/wzx+GbVguitkxIiDODJxgifcBhvPr4Bzv+mu6Q8PE+JBQAdTaLxbv3EP3
lG15G+TLtAcAP2i78ipc9TS5Xz2V9Bw2OD+MFvrsGlNuKjeVS1F33fIr+2jNJUqdz+KGLfOIiQWI
KIFjRGWydRPXisSgfcpJOaDXW3FoxID88Lx/gf0t5WkDfO4s1fnNmN8o4qnQ5XWwX67NDW+4/xZg
uu6/4Ti1Qku0nGVn/ZncABxJrI2Ho8ozSgv6kEd6CA7wHq4LuzO388qVPwrX17aaXBnvxjuhyE+E
TzF2AShCNo9JEV0GGddiBSF+tnZA8JJAQY+eWZPWKbok38oRGjyBnK63GXBcUV+xkOSjrZ22Q+e1
kJ9Ycasn+za4RHLeH/0v5Z2hrsap90pq2EdT4oTkwjZmZkymtj2rQGLWKUR+ovu+Pd6WOYeWcsEN
EYri8LB5KpmHB7cSmxcU4ymRpJh2PKMcp7Xf6gxKog8cCCkzAPA7l7iaZ8z0iUOCBLNRcdlYqgd7
P1u+gHIf2HueSTFbwFbCxiic/1c8D295tpBnOrAWOw4ypNEe0DYQa34TbWMCgG9np8sT5mSoyo2t
egPeqS6WFbPLEluF5iiOGVkG01uXbH0uiprDoRH1cPmA9t+xYdhuCo3fAHsAOyVrVuCoru/x28Yn
4/BV8cazZhzqXPbqC/yD9gqPQvfW2XdG8faOYeF0G+qzJlBnZsTd+S5uiyXyv3Kh9xxdC6ps0Bz1
vgyW2hu8S2bDAhIRMySewQfKpfa7ctBrR0f9BEBxydcGgZKbFkr7eNNRTaKxLjcl4B1R8ut0U2/1
BQIg1zrmEJL0O4SAy5HYh3YzGpsErNo7Jc6xCc7afXibHZoNE+1l9hU99Q8tQMaJPpangxHM2uS8
OYzQkPfv2FIGWx3jBXwM50E/tOMNboBYTabc3GJPA4DVgv5FgDWhg6SMI/NnR+Be49bxKZE/7MrX
YEsb9II0fraZ5HH1BzJ7hudoC3QC2541a9JlpUvB7aBqvQHbAtzg7bjQ+djgNLNE9g5Pn+mdCbu8
oszgDNBJCo3YBfCNwITyzlz2O7r39fz0ils8A+6zW+uKCdQGbSfM+xe4EItgtoh610B3YOHf0AjO
hu0O8lSLVgw1EYGn88SThZySSmJ/P/Fvd9rW4gjLD68zZBEtvoNjygANcbDbP+jvw3uB+SVhrrhE
KPDQJeK3RWmu5V1wVq844WxgfPsHDk9GrmylZOEuq/dq8ZrvSDDHSyByeaFozBaZa+90JgpQaJjs
HD0KAOowgPuGWc+cA1hxMqcba/sOg3TmH+A2UG6Azp767dzct+pivMR37V1yX8xq/7dZzlkBAbjy
g1WI75Hbndsd5R0Rh2QhwszIzsDFH/gEYM+SPyjx+t3j/Sk3vOEnLYeP0ijr5pk1gV4CTRnRMdbG
IDGye2cFdIxDRtIjwkdzD3lG0o69jC+oghhRgRy+NShe9/nn/AekOc+4rw0LOBDFEX8wJnTjhUUC
bJfR8INzWLSnDKwevJpbC161cRDn7qN9eIcNPBmfwZqpRfM1EeiYo2eFWbEu7t+L/fTsz0vTgSg/
LElE8R50IP7mGftSFtWp3PGQ15gvnEG63vxv5WA9yXX1VD3hGLAI2fGOxDsyx5/W1Dwf5hv1xBaV
L3Y0y/pQ7gjXZIqXLXUwOHwAaJqA7nheO3P+DwhWsbydjiwpbK8/VQoDKsqMd4Yz5y46zw8I564P
HiQ+UrfmqpqzoZTv/FX/Zbbq8rqbVNcKSwzCiws5D+8Rl18SEog73QGSv+h3jKKfLGeD7cQ1v2M7
Jutl1xzVfjO9NXjVoPra5acn/s8SMsL7Wn2pD2pFnRLz1gXnemdsFagbTxAEN84OQRNWMzQ2d7yO
B3UDhLHndOflAr0kJmRR7y5ieaUk1I/OsdvPFge6y76bsTk3XzZuJ8QowBL8peIpWBziaaA/JLCH
PhJvXW4AYZno7C8kql4jbc5Qka78bodVdSpO9K4AE5Hrb2ZDinKLQuaBnvImwFoFY/Et0lAsoQEu
D9NhxoP62QHlBINyZzBcTujegRru0fa5uArBpGaUexPt6md6tX5NCf9MMQ/WNboBJpkIbMF1BQ+K
kE9seG9nrQ4xvcA07JU+RxWxqK/qLe62oHj5VjmYr+YniMqnZW+I7tjMGEIL+7NkA79Dt59/CNiI
r9qHtgWkhORkfrMSv0r28g9kbrRGp5nmc+e8mtDU4MQxi0BPejBulcd+SyIEwAxzjrvsEIBfG0ds
9mijALtRwW4QvJ/rbeZKoqmXHFkMetlxp+V7vXtS4Fcly8CtrsqWrbEGmpm3KoNUiOSeAuROY/PG
8ud5NnfLXCRH6qVYkgvv8jZxS9YYlqkxe3NPD/OAMmj7xHlz9D6UPSodXveeR7quUd6/Kk/4gn6z
09af0xtsrezeol+h3odxRalwD6YC/i/QsfQ3nw1CGExH3eyIddO1uh0SFgov/jG/TvsBz2nyXdfD
W3OsrwIRyzufB0ocPmDtA7wNDm+9QfgN5sBRnsscg8qR4pYfkdteOB1YstWTcwrIgRWv6cAfAdT/
+/mK+FvukTN7m9vqHF3xQzJgFoYTGhWjKTxiq8N049zqbwFFvnYzT8/+8GV/M1yGRKRr6izE1lV1
/mX+MqhUSiWyjKgJLuKaUXyhrAWwaV/hihqPFBUGucohoWH9Iv74wzf/zRDpt2/+MTcudGdyEquf
Z7Li6lCYv+dwFlLMAokQwYf0wfy0X40/SSPE3wz+fvvaH6PgKBPtpDqMzsb75jrcmY81hemzfS2/
ARral+C7flHeog+cdvxXhjN/uOj5on6MHX/79h9z4VrvAizKu+ACjmOHi+IV8EpQwVNDVgvOsJYz
AAak/qfv/Rs5AnoAci5ZVTD1xY/vHcdxygzhcdVudECSgCXHc4y1EK0WUnFcRxvsAsVePZCljHq6
MP8wbxV/d+F//QV+yG58rY9kn0Koy664yRP/CXYxoxrTor5SQYNfGWA26h+uW//T1/54lzSjU1Nr
1iCYD+JFe46ficC6dR5UuNfmJX2is+pIQMI8xNVvvY1+zL5p1QG8JoSeiNsAOL/sEwOfP8mC/vb3
+s8BrvjBLyzNIsdyhsWPF9pZ7ntX35LxslEfy8eCOONfq+7/SzD3v9q6qd4xJM/+sWirr/f2H/n3
Px6adxLlmvBa/4/5w655MVahHzT/8/c/1v/6Mzya1Xvz/tsf1lkTNuN9+1WN56+6TfjRfzFu5r/5
//ov//H161Mex+Lr3//tmrdZM3+aH+bZb8o3nt3/XTG3vrbvpNT9/IH/iKCwzX8KRzMcWyM4E07p
HOz1HxEUjvZPXNwtAkVQzpHtPKvmsrxqgn//N/FP3EDwqEAeZxiG7sAR+D/KOPOfqjAdbRbNOYZB
fMT/VwbF71shbk7zXs9/2ZqqWgbb8e+bcF5OSjJOqUP0XvZe44XhOOMfKAO/7/PzVzi8/aaKjs/S
HdP88SLYXS3zWjqEnGvalzPgWWuGzIg9+fSXu37611b2VxrV7xvNr+8RnCVQZk0yNRzjBzOhsMeG
e1sw5im6aaemOe3k1Ix5uihknr9Z+tjvm1ZJ6SOEYhOlkCTRn16u/3KthD45pmHOfCnTJKj199sp
6lrRI9NUV7hIYFvgVidC5N7sc3nFV/rqwyrZjB968Ye9Zr6D/7m1c+W/vlWqkJVNVoz248p7+BKt
r3DlyhjmmwJn5t6aXFngthulwR/20/96iQQGY60ioYFopvjFGfvLsV3rSZ6ZdTOBHX2oxl7i2OlZ
f1CR/X5ScuM0w5Cmahq2KVSDXMrfb6OTFFKxhorx6OAwIzOy/iEJqgreuD0uFPGt+hFVkCL/ZDP2
49oc0+IIxN5Ml6pF/aP/OKsiL5elUgok1OLRAefpewdDkLf/fp3+eOXmL7F4FYh/RhLLWz5v0H+5
gUk3SFtRE3tVJuW+8ctD7vSb//4rxPzE/7Ii/vUdZMrwKsxEsJ8rwm7GXrZJjuVia7abKVT8W+EN
w7EdTazPze67i1Sx07zIwp4yVm6mqfS9P6zKv7lOGyc8nqSwDJg8Px6iGjlqxZK1V9rQi4UtGoaH
wdj+4VJ/rP35SqGkO/a8GcJR/HmleiNrbRLYOOpmea8qNRms2EqJkJFAh8/KH+4rkeG/31k0jXin
ESvMV1mIic0fT6+RaWnnaYuOUE+GXRUEH72aN9GhiDLt3Jpm8+WZY3qf2wUjOSmZGeo2mQ9mM+Ad
ruvdUtb6p0nuxLMsNYvJkFQqxBdp6lDjRwb2tlVBXQizMQTE0tXkYilF8inbEoqQb+fGdzD0F4M4
Nqf2u2vXq95O7yhsqjJvHqbIdAicrXT9I7Z1JpROFTAXrifTHbNEeRlkzCQw83Hhz70QGpGeU4I5
eV2dwtHvL7GfYgkejpK1b0s0KHVxNWt/eNdL0/pMBXnq/FJTB01aG0yGBb2P632qvpg6FVRVmmCv
koAMi8630z+tWjGYY/tq6jqejHemV5rH2o6bk11JbRvbVXQZkhwoX3Aw3kQl5jRR4FGWimEyHny9
zx8t1cMD29dVtzAsscuGqVpalY3nV8KAM7bVo1GVwb0yROlWRAxR+h75UYwCp+hQmKnVZx1GyTLx
iwSoNkzRzjRGWHA/bFrozB6iq+dBi5r6Dra+aQz3ptUoSFP0AGuKLNNxaM3b5wJfDNF72u1gM/5m
ixe7oQho3EdPboyyJjDBVwvqy7gc0Yp6Nn504ZC5WaPn0LGw3fu0FJmSX5hIeMiVMTEDaS283wIN
MVure27WgjHy1nqvra4iVzN9iX1eXN7kiqc/tckwoj+y63HT6wH4SW6oj7zd2O0GPM/GU31xVnqt
XhqiC4Cyk1K2WzsooVv0XROZEPhjT+RiZeltoi8tJ4uZAXRe0lqgog37w2vMo51FgxopNDDJyiTC
R7tPo4KfFd74aFcddh++E40XzSfVCqu5yFOs9VRbeoVta89IOtMDDt5U5MpnkKtcZW+Wtr9SPTu2
VqbV0m2ELKNxYejxUSlV+z3xbII4NaXEOjeSFRY6DnEoemIM06KSGO7LKMMcxcihpDZxDNNj5nrE
hbm1ipBgH/HZKcq9EgH1wdYLQNMzox9xVjG0h3SSYH+DkS/HIXsSdbWuVesYDXa28yKsU1OZo+FR
os82rveK3pA+62UEhfgyfR7DqTsZvcWgKGM61IYFKZtNW61DMrQevXTEXqRs0+2ghEBynh9/mIWN
HKXWNGiIRn62LC2798XYfWrSxO3JssalQ/hDZGB/FI+fjq73sD4NGa/UEfcZR1TMvNRc1OcoCIaN
2dmYovQ6I0yb6YooU3kf+iOm6GlN7eLbnbwZbD/fizHUnJUV4RBkedJaD9aEAfZgTEQSDc0mHJ3+
oEdoAotUf68cM76wAREl06bJw1hWynskPHGKtIm8VVHu+wAUokvGh0nobyOb1oZlA/VIHXt3LICX
zMlHVcYTW/UiJUIqE93FqfA+C3Qcgytv6C4s3BFLPl1ZJZpCzGUVzzE1dXNO7NhGDmAN8n5QfFRe
tm0kKBrkHD9dKb2xwelTxZ07qBMoYHWf35BKL7dlb8IdqLE4bMUUG0sZ9ukhyER/rcZaHspYwhmM
bTiwU4NfKfh5Yd9MVSUeo8RrTDe1rfZJt9iq7Uqz94kl1HMS5bz0PGLoUsUQ3ziah4MSpne3QcD2
ulR7B4aH4sVbXRvKTcq7sgxiFdebKR1Po26TvtuOUbKI2OI+yl4hyM8OQvLSAtHt9GbsXoogtrpF
6xWQBfIqUMh91ZK7oczlveEloLscycvc9OnEPfEYmGZysHKZ35mpg8GO7JWHTFGhpoWV/6VLdoCu
1II7PBa6+4rl4SxK3ey7gxfo1s0UChydQ4E0OFTw3ddAepa9rYA2C98roL6oec3mKL38HMdOBZHO
ScieoHHfCCOB01rkFm06aWZfVVtV2ELFg3NUs0je9mOAJViswCYyciN/z7KxQ5IxTflzYqZsuVqp
IBZXfGulsazcFhMClGpN0GEDA6SdU5Q/+OGA65tAZ9+baUaEkTCeZDfEriLPjq5AfBzbqUIWOvXH
dKrinTB75cmx7BFnpADlZ5o4GDs1zndQJua3ZpUS2+skQ3mge+ZjlmIJqQkIvSkWc+wHgVFWSPlF
tCoa9ZpK/VPpjEd9yof1KKS3bu2h/lLUYNqRu1VBPdKDdDNUDRLg2sC6JqvadTjTZ6yBX82qMRwt
mq0wFawjzSZ4s8eJGkNWPuPEmv3Uh4vS6hunN8eN4fXMCJvAJN2t62ymy2Zme8eWzfpWqRT7TWql
9xCaORZyyUuQK9uiLoKXOhDKi6IIdV/J/mLpxcpzHBJEtTAC3QcccyimrOQjTpzuJQs1ZrShyHbO
VOq3mRpqqKMmQ/lu7dB7TEpfwgBt78rIYxilpU659ccqqfbJmDnEpA1DdSmKaNz5vmdcoFWXl6CL
/JH0ccfYTiXpdYvaD9fE2sUq9NlCYwcJ0Qun+oCos/RTyBdOyEymTOudJbtoZw3Ox6R3hZsLzBLk
pEI3Cp1OO1qNxH5s8qMjJw3dg/TSByUvmIL1MnsVcZ6tak0MRyOPon0wSRhrdqzsrCCrN8KriZCu
s+oQUttcKLiqV1VTrO/e1DGRDvCfVScVPbFmApK3MndHEUI0LgPMBSe+aTfkbQnb1G514tZbu3vI
ZhvIwEkAgUVeMjaZigIgNp86rPZGHdJoXBwUqyLWvurF2m+GbGebUjnmYeZvfDvT3biZ/NPkGMHd
5CjpndUOd5HG2Au82O9oM8s+8U42a3yRG4oB2ldGO76K0WBB2kE75M5DIWBIKo0gdi8IcGeYmnAD
TLLQMhUvUiuZ1mnsY7sWWvWeVhYqQFwy/cvbvoSlVSLH6FU4haFn7aWVOGs1yZ21OfjMiFUJjqyH
EcWSWW2Tscw2lICQ04sI286cJzcFMfOUKu0e89YCzPbTes+SJ45Kh+DFjgVdvmoNt/TKOcQKBze1
lqVbVWXjGqNONHnpfIdxgg5o1JVDpZrR1kr6/NZOLfOl7J3xqHS1dvUzfzoaEgFr1GI+XE09xuA9
JM8kNeGL9wSjdp7MV47SQTstu/FOHZvO7euuYhrGXeYNi4eF5cXJIxur8aiNEhqlCoXHKiPICbgn
b3rLo7cOBykWFdj2Lm9ktFMqp10nSgAjhM6fcRQAe+2o0GUtf1hjClTvyjTmS6MR2lqsC1KUZKBZ
sIj9FmBQ2ikS9aAy4gei3opPx1L8i5I1kb4xjbx+NsdOJzUxtbujVWJjkTXFgz9oqI8MOznUaQ2P
L2wbxoBpJw65HdpfeW2nzaFsq6FfTVNqYn2aE2Sk23H+aZhj6apJ2ONR0Go+x/zYQzyxlBzmotG0
vJiBN+WcfXFaZod2bCLyw7xEMTemDFpK4g7TM1XJrbUwihR/vyoB3tZZz5D4Q+4h++XIzMJO1blM
DOt52J+nG9nXGMfrgercxEKzPmMVBpVqosMfA0syDewGIRegJjASmzawSRgGQW3yXH+Ksro9e/Sb
DB59TSBPN/v6aKUczJgT9Oa0yovE37PgIOsnExF3oS+hf1FRIe7RimfZDBgFNeJj7EMzXgxhbz3l
VdIeeGIlXPSOcAytGth42ukQR7442EMfuN1Q+8+60mSc971BpghvG7mZIomLlZPZJkkNGlDMqtB0
1YQ00nWuJkZNWQ69lkHXsDxfec8DDniaszh46y2Ltmts+qrkuajYyJVZS03W2mpN4HwRThvTiQkk
CDXVWWB4VT8Eel7AT8008oZlFl1EFXTEBBZ+XyyyRPbyXa9rgf+maSmtm2UeFnd2WRivNO0VGWUa
NK2wybOHMuiCrR06+UZrW/OjwjbIbY2IyWeZTh3LQKkm1PRp7czyjMY4BIbn3aueKtIbGQ3SXHqt
JqK3Jo56qFtyCKm6e0PQZkA7bYeoPMRG0hLCbjY4XKR2tJEFBNC+z6Asty1NU1tYoVjkVjg9jmVo
Pzrj7O5fGPVbQTm2NKLQifZWLYluohOi2Aw1z9r6ZhcNB5v+6rlTMudkR1587JLOcjsO1aU3iYhh
fp0y263ajkWoT5GD+MxJtceuaAbi9WzyAIvAafAprDPOBtvEW97TmRXCIaxgTbS1dhv7RnUbysY/
yKAsJux34z5fRZWpbq20M1bj5Hcriy92Yz6FGbwxTR9pWGVi0Udde6bxGjZWPuLwFRsQRlStiVoO
ApNc9JUYq+h+qutk13FT4KoN3Ipd0HqjtiwjCrmFVgz1K2Z7MfVoX5jrXGYNPJwkTcIFXSIc8WYi
+NusxDGuNUoGm7dBhKW1pokMIaV1pG4F0bSujdbhMBBimw+6w68h4o3SJ3ddqnWL0aA1Sryodys1
GKBcGbAfMn4ciHg76LW/KibtNhnmCsyU2iHRGnEU4TTvE0OYv6cx4F+EXhNyUqZiwKLHUD/NNv9S
4ghvFQqUhdOMtJ3jR24qw7JNe3vVK+PHMKl0WhnIb277iGyq2NvUdv9taRK7gSQ4FFP7loReclSc
OnADz6nOZtnh+5OU5fPcLD5Wjg3Hr1HGld223bqV+rcIHKwks66/hg1LyCqUpyFsLqUewtzrhMYU
VcAk07iV/uR0mylTmGqyEyxbQYBFhInUyonCZmNTZS6nsiBmozCSm9qGtWaW+rQbB6av/LbBKUlJ
kinriYmxEY8IXCyiX6ah2hijfCO64C4F21vGooRMXefj42B4Pteo1sMWeOZbCA0yrW44W7/Rs4ea
U9Qt2XXPdaj7FyvSxcGy/beskQvH6fBQymrLnfTW2HKEwYlo4YxWFimYZXOukqFzfR+wgWrD2ASl
PyCGTWuoLWVjQ8NUeIfqoeTpjjAYdL+B/67iR57qAYEcmWDNKuiWqiAaV10olJVVFv2BvX5bUTSv
DW+qt14TYRvgcA7rBaymBAbEmNUwq30jPmfZLwJ4GhxF4nfMT7VGWRVOSVRK2xY3et6YG6PBCGhS
dZjiUeivsq7pD1Yqx62t5haun62yyZSGiIcg4Y/qkHyE/TjtfY3bE0c6YZRyDHZG6NcHKyqjWztj
cghuBNVqnEp0mMl0aHy4iX49aZvIsPnFHcu/TDQ4R8ViuacJvAk9VKaDVY/YiJSFXAtP6x+o2RI3
T5vyMvgk5wGrZKfcLNA41XWwL612unVSCGB57qEAqVsbsQ8vACEBtr6NUwvKYBOXNuQYBRKCVT6b
Q4YDlZL40AhiDTJEFo8vZdg1eyMT9b4IC9q2RKj6fVrycnVZrHwCLjvr1Izzs2n7bAG+aJRz3WZK
/eTUnfbiWw44lJNP2IqVIzrAsk7ixzxRADYKGpmPQBcBlGNFxBjcttRigWrB61W6BnCkEQz+U4fK
uK9RSgFSrboxDb4Kz+rotAgmX1Rab923WBbuSvoXtx0U0IZand/eBpI1tfmyyamS9BzatmEU8Du0
Rt0PXm4c2tjBKbqy4VmbVrdvkwylTZpU1mG0cv0ZHArPNa0Q8+ufavKciky993Lte8o4c1IlUY+a
FYbfnWZUjyIaiT2Lpf2gTVqEObEyulI2sHpE2WxKq9TpBMwycqsic7ZmkQ4oIjxluJNlV90BXXnt
ylfq0q3TQrpjNCBjG00TH3HPuzMqSvkbrXbS+zTzOKcHyyIdsevZ2UoLwnZbO499aXoOhHZJmoRK
79uo0MX0Nt8OCWFuFNQoddUBc0EvKiiVdXkQHIRb+gp0eHQ9y6Gzi13ZyfY0tQJ5jW6Fu6hLekzf
dWggEku4UIhiPZQZKWKtQxKT34inQhrkgkmLWxvYctlJkyCXvCx3re6/JIr8yO2BvbikMwh6JdrH
ddSe6yoPD0YXGi5nFJw3NTWvmWeEh66Qw00epincfZEQ2VYMyX5swe9KnZg6yZtZgHMshUehbQu/
3zHlwPSbJp7oMJ28zN7i4wVUPVYoEWYOiZJpMscqC/SAxRARGtIhSs3yEhBKZsXBrwaIwyPFvJ7U
Lovr1QO33ESxEl10v9MPFVHTlLq9caQSJ1XAMwaSWqV2bFv0A9TtxgHBL0LQvHusdVzZ2aOTTdgB
Ptmlb2+K2CdRzQYrjKdXrB8/GqsFZA4az5V+JQkNteFiKdQXQWPCccvNcVn1LBs/ymvE8O3D0BI6
BRL3CnJEqEuZ9zeUs9rSiEvHW5QjFupB200b8uBDsA9WNqEOI4ev4yQfQzGGD7lekW9GQmAfAxLp
wcy9sgNSzVPwor4T2DyGJZmfgFKbtrFgWGgBj3qcxIHNHuqjgbedE6unNs4J7ikN7zkX9oi62YAm
bmZTs+kSrkXYgtwjGU+nks6oQ34I4j20CvoDUXdyVQHPLQJsmCCpV11JaEkgDk30NNXWmC4GQzfe
81pAAG5gewRJZ8Aub+p3OVUHlXTdoMnjm7wNcpCvFOVRq/HxcZoq57SCu0rpF6wjNZebmpLxMBY5
vKe8su6lFkNqaovCWQwlVvcBYEhe+nBnxqjFxLQFttYF+i4xNa+00A6ey1mItXNYui3Y4rdatJmb
a1FzChSb2JWpb8yVlnTNduR3WE0O6ZttojzQVoDLe2mJpWEcnWL/NZmqG12DG0ZcWNfwW4UK1OWS
LCxR+rTwY74JvLI4aRxM6TishRpsNeFsW/NI5kXz5he9JNxbNtbSaq1icgM7amHLpbG2mZJCP1d9
suyZ9LVFsFL8/Oi38Z6+E09yAjXoX5MKI0mvhpXsqQOCRDCgVRrp/la2CqTtxC8fhqDbWLYZ7ach
Are0G/O1C7Vs3fq5em0me9r3Dt2jprVfpsyJdLB0ILrcpzoKpurZUkOyyTrYxwGl8c6oK3kAV6yw
6Z5UYNHK6pegY/6qAx/46tRUXQ5OV7wlceegAhMtpXOVGsPSq+3xlKkW0Kev8boys1Porroclphj
Bto6Ubv8pma2SyM/mgL40gbUCLjadTzYvVjWAyzOKXaibzOtMpIH8xJFWNCxn4gULGllawPZqHop
i0ukaQGNfg2iQP1xU7ChHo10aL8DpZHtQtaFc+ij0LpJGopjw5puqV7SR9+MyVZOe8+Il13oVAyV
tKlCSq4w92BcDifYMxB//G/SzmS5bWVJw0+EiMIMbElwlmxJtmX7bBA+tox5nvH0/UGOe5sEGUS4
e+GVIpysQg1Zmf8g2014UPWK8lWDJn9I7gxfN7MT3N80Obf2Ue2O+drW0pylrnXKoS1ARZbRGD7G
+CrE+lh9iHyRHu+3567btyj8WoYicMZCmWDeC2SKLdnOQ4VfBEgxfe1FiwOccz/IdVvzMsj097P2
bZPGQo2j1HT0dighV/vtQSjJUif6HRY16+ACzVAmDTDgHldIAm1UuszXYtlRsqI5DW0NNjWO4Gpk
7g9VAtJvh7xVBhW+tjLyLBelPvwyU8+CiS2kYXpcuGScbpM83R//u+jL1S/j1tEEryNUpWdoA81P
sy6QZNOZypyOnrX957J06fhRBA5SYL1FjFJ7KyQOfE9yH3NX7h8CV8925hDlm1Fu+p9xV22MmNYa
jjjJpvQObKJkIwVUhnnGeVD1Y8l4vf/DZ0AwfWoVWzItd9NkQpESm/3wIS54V5UNSY8blVuOgWZT
977YV3kY/RvHHZZBvg8tvTdwqJSa4RQVLfBLM48+h1pktwvNZOV6JZkWPwe0g8FDE2jcbCUZnetn
cQt/WBUBGoNaWD4Mndt9Dsy43KVGK31UtSTEqJrnmRdbv/PKGoDI43JQ0ulYa0I31rooEODkZfPY
qZ78daAkvqNcS+7oJba85mHtAzmrRPfF4H3t1DJXVRVL+UIbXr7ee5eDmfXF1UyJyyiIZGcooB3x
IlmFgWof8tRDlGREy8QqnnMNMqrWvUQm4l+qhVhHF/u7LqMg7pPAN2IJEnRrF11M8WyzDlowDFR2
FJSqXMglUGxpEPoTF7NDRWrSWMScYknhRZ8hkd4XGt/UnBT8dMpB09/PjojQFFZjtXRvCV5/r0rU
NYSAnmS1Oh1eZRD6s9ZK/qa3JNyGButRKWqA6jr5qhoJjNsr6r6ZazmW3f2uuRmcRGdnFHHtUzkc
QKK7Db5ZCsWdyO+8x5JCLHwIXfKoIrj0+FahRukkVU18K0Xq1k5kdu4jhTbziYdndIiMWMIdWCKf
tSqsmDNYpKZVQXoEu7JP/FbHHziXdykCUDScIunBLga429Q29yA+3C+lJY/bXI2g1qpUDktuxC2N
gngjtAT4f+8qK5M7wBkwXHLA/v7y3CKB7W9Y7q6zkIA1wyzfBZapPdzf5Df31H+nXhazPS660nRz
oEVOOwK9lkDjB4bz1yHAfiiyhZMU+fH8lhmlbFQGH3CSXugg/1UjZ681yaf7UWY4k2kNoT8J0A/J
flVR5muI19BoZi2HVa6Jlg6rBVfdcH9KiYDbkdfB/n64G9uXlwwWAQbNc1m3pp9ztmQt2bVU32L7
9kXwI64KCEJJtytCuEh/H8jWFF1wCps6KLLLQFLT9IInI4LrrX50JfQ2Aqn8pRb95/txbs3fWZz5
LRXWbdVQCzQd6k7K80i+f8wjHVRMynGY6/3C+bcUbnaWZ0o3lmmBVkxdHFiDVIOSldZ9KmBA3R/X
jQUOKvS/82fPAJsRvZU0lBiXGqH+WUR2fmwGapL3o9xaDudRpl9xthyokauDXduG07c+jb8UrVWz
Bp3sSdb/bz3Ys4VnCmo3ecXEGeOhVuCT91/qZkGE7cZ5fDFnszWXcbVrFGyg3WWh9aC5dvZquQVS
TE0lreueTl5p/9NTt1vJYZwu7KwJ5jZLl86Cm/MTyZDUTm1lc9rIoKzCNI1pumg6Vb+iVUqKeu2o
Jh+t2DOVtW3EdPjvf8oZEH1KeywhU7tUOEXw4JiwxBffMvNDrcWnw2lqNd5ItQvzJ8yt8JtUY9bp
jS2Gip2dPLY8ng9ROwxYU5U0gkRiv1lt1u16y7X2aVeUh7RLXTqtLuU0Ot9wVLsKoIVVwhyl0si7
AC5Loab9zkI30ImSLnaK0EQmqoEe5/XUCRrXyh05Uukepcq2atXkpNP/WrBvVadj/nLSL8c8++Jx
MGbRiA2gY8l5sNWaEUUiRUYeeqDuoEc6HHNDKb7YSjbsax50a1nr0Qzvkmw9WhV29pVt/dJlL/zI
Ydm/ASEYD53awbgzzV2fx3gFVqQ4QSd/oNaV8zAcw6emBKSjZa68ho4QE0YNnDY2AVfxxl5LuaS/
3P+017vUmiTYyPNAO/NlZzlXS6k5LkNFoGD37EmvfvZUuQvH6PXWsWiQqXQiTNTq8DK6XDx+YXlR
3FmGE9pp86SJSGzptudrEYj8kEma9eJrpXgdNFACptHHCzv3Rs5ucQOaOMgAITfFPEcORhAlwM/G
DfCIQ3Sa6P7igOr6yj0FKPLcn88bSaylQJKxeCaoMmjq2YSqwI3TMpQRhChXk0p8/RHNBfyM0JOX
Jk01+LxbjAaW4t76judhZ5Ms5DYP9QT8Nonc+JFM2n6MyrT5RVnfdRaGeH0cATs2ZXxhWDaaYs0S
JEOhZtYpQJwnh8FJaifoURqcNInAenhHzUlhfGe/6n/y3dgvwLqnccx2paYrSAeyaOEvzG2k2QAx
sCNADV3yxIpZyWJB/HIhgDn7fhPkqx8Msj9VfZOtz521sOFmb18A4XSCTDE9IQGKq2KeVZR6hjKi
zO0rj/KHodDXWjcCrKHgSqPlO9Xcg2f3ZNborrfiaCZ4QTYUvir/UfJwcMtQeWjhsdr6vhqiXZD7
n1vL3UaNWLi/50y+6YdqFlB29LLBgAOQvty3asPzdvBIswB3GdsclLgT5yL/NtiDcgwGI/zWa504
aZ7m0yW2UEvKMmCGQh8WjuLLT/I+Y+c/ZJ4tD36QRLIakS1rXf9cVWhLNL27UPi5FWTys1YNeDb8
mxb9WbpCKV2l2aMKhzLjOldg7ioLR8PltvkzDFs2DdDs5EUod15GSCRX07xMMpxsiBC/MgbzWy2K
YZO46B7SkatPydi9hnmlvS1s2Mur7DryNPazsfWhZ6mSPCqsJMotCYDFlR17YHRovoA0pujpKHrm
jEgT+L8WYk/75X837HtsEnXYLOxWQRt3dlgMdJT1MeHjSUIO3oRI6oNSacrRjKriV5qP1p4uRHFq
uhb3tw4cs6lU1aZo8/LzqHrG4/2fY06ZyvznKKalKYqsQVtSpnP0bCoST5I6AwT7Jm0lpzIsZ4Q4
avdvim9sByM/6gr+13TdQCP9owdb2W+fsyDaVIn9NFT/kvZ97VyddOannBfrwMBn1XSdUlib2pV3
VCs/AgJ0/Pbo+u7WSI4j3r2gTDZNpO5G13ioTGNbdNZacRHcGhLtqOrSyUZPUZLhWFPwzGiOWBGw
xxZW5eA1HHDKdxMXgyBQT0WPX2mMZGr13NgB7QIDGLmMK86XPEi/11m14w2xLoAFqWP3USlGyOZR
sCusAWgahdVs79H0DCz9JIqHOPqnKcWjUTZPZRS/+Ka9p7P4EwDorjWsdQQ0MyirT/fnX7vaZjol
P9W0LS4QMXnKXc6/OlpWZ8a2wD+M8vTak8zucSQtQfUUkPvD4CquT83aS46u6SPnEfm9kxe2XVPi
NmLAFPXwJRPWgA6BGyIF5Mo0xYe8zJ1OGYKNpPjtJszH5DsIaIAqaa5miGXZbvZsSEX3Ve35TFZY
dYi+9O64buURDItUqa96w4fLSs/8nLao0wQu1hKJFm1jWL5ftb5CfKfvzfxjFULLj63Wf0isPCr2
Ta0rjtFYoaPwaDtpAmrELjUTBEjuT93VymUb0d/l1ngvT88ztQ5XtKZXJOGMgd9/8EzkxSJVKb8X
QZkdG7kBEZzG0cKb9DKt+LN7z7bLPJtJK0CsoslMlnSJmm1mfg89gx6eWcQL183l6/c90h9yL9UD
EqjJyO98Y8am2scq2H2wfUAHVnoOBNlt8bRK0hY93TK1et+5P6O3QqpcWzK0Nw1u8SzkkBih5dLm
dxpPB04YVb+mmzcKFaQ93aLe3492PZX4JuoGVCoNAiMNo8sBmhMFYggr0+n7pnpwdUXb5CIZd1lM
Jf5+qPcb8eKUY1i4fJB+aqoBK3MWS6lNd4jCQtDF2LAL+p/yN3mr4eFso1WJDuc++YZODBCxQdtI
qPgAtBMLec4s7eaDakKG3EcmDAyeKtrs4NdKCoxWbo+byftdf6Bo6ojDiLKNdQIktDC5N6LxFVk6
wtJtOFVz2QElMuQszXnHYM9zVF6RmTyhIfRZ3sSb+DH5en9+Z0n+NDZF6Ar0Pqpc9KbFtFfPbpGm
5oyNYr6lHeoV2faAEJKeGXs9ccmIA85wqXRjJLYq4Ri1Ub1wASNNqZrdJvDjoFzzkgyPUg/oowul
v17XOvRRSnECOjCcOXVWDxH+kPa9x7o2EvOzYuUvWkDHrbNo9shNKy8stutzSdcmAh1cRE0z1auZ
H+3UAJiHvF7sPgBlcnQbgaJJyrfmnkOe+v7czzYttFyeqSqdI0ZHJdmaVcmaiD6W1uQUtoUOdCJR
y2+yUqsJYjg1MHiQ6UtL6/L9ev2x58dE541Fok5PjrVYRy/aMTjRzP1XfUA98Dv4Q2potIWxJAII
AVIn3N0f8NX8atSJbe7KaXopeM72UWOlnPwBe3lMka+XfoiKBnGnYLiF9oivLER7T4Aujo4pNYJq
afLAg9L9rkBxtrRjyR7zqtCVTVfl6iau0QnKhR9s28Gw36qwpIMMjQpWUF5BySHfxZgdgLIGYC7J
vgnszrxHjI8y+iNhQ6WsR4JH+5q4DkizEUS7MkJlrq0U0B28UbHEY76ardktOVsekigazyrfa5sh
+oJysAmlStoaXfkvyeBH3lnFwoK8iqhR3DA57SBgCXiqs4hWEGhS1pDgjoOVHfRQVb60kg0HiMYl
OjiqObxVhSc/3V8Vs7bUtCoJS5HB1EimeFFMP+vsO/WxBR454sFvm727i0iutwXo4L3wQ7CRI1kP
VJ9y5dkUREMdOJxhVu5uCGiz855DKSXuNRAIXrhwqb4/Cy8XED8MYjcZnsImnWuy9LqqB2Yb8sM8
0ZyaqkL1zfC0j00ZtE8UxYZV3HfNC5eWgR5sFG2bWERsnFB9zoQhPcJ5CT4kRWx+kuPsJSlE5pRt
hvxVbmrDS5XU48Kb4ColRRyBY5LjRFG5QeblcHdMvNESiKO1XWo9KS3ldysYzW8LH2x63s3mhVcl
H0qmQUK82TopRy3OZThCznSMAAfkqRkckVfFfL1EvAg5XOwX7se8HhnHpDKlAaQeqmXOXpxGWbaJ
3wSyM9aNfAyoHu+LNC4Xoty4ewmjTX18QBMae+ByKRp6AUwzoENabTy8T+NPLbKgPV6aydb7tLTw
r7cbO40bngOKNqH6Xl45W/e5X4L3Sl0KlnYADRJpRwMtklVeIR8FhRaagGy0C3T76xFOrxbENEgv
EEdQ3x0tzoLWktZ2ls0SsdNaUHdSxBYLC9rNY958LzRrb7vtGmarhvgfYl1k47KTaRpgusrY3v+m
M14+G//9BSVzD5qsVlmf5XZJ20IuFNzudethlFnYCqqJaffsjaV3VOwMS7dYfO0ndPS0rFc5321h
x1zdiLOfMEswhk5AEvd7KkNhBTopaKAbpUMNfStMEaeG80BxPIFpBIMKheeAtsnfTcJVFqBcLrms
MTNL7WgMZ76U/WyoYeHHpkUgETPTXTVtmJ7K1q/XvcvT2W0z/2MO8Hl9/1dMF//Zjv7zI0i1TGob
9EjmS1Hu8kYj4UDu2vVtx/TQloUKvqpxbWiL6rHvjA9h/3fNT7qrU/6j05ogz30/Ty5HbqTAloB1
I8ivnXzZdtoW0Av9oPtDk2fbbB5mXqVUGgh3KU9k8mnrGCWIzE8PB2jDk/OvuYOfJlpUxtDQRK/7
fuyl0LPjBAZ46etDajk9yLNqHYQkVdEw6v9IfaR+lHI3eG7CJlqIKqu3vqapy+gysMtNZVaZaPNR
Vylyov1iDAHlhazN4cu0oJKAo1BobqrvtosqgQH4YJO0VXcwkQiA76N70Veo24HY2CM+n38/GSpF
dlDEVKvk+eXUDKmIhRtgfoycVx4gx5Dqw0tsqYcoKE6joS0cdbMr4/27n8eb/n520pkgOiStIZ4G
sv8TxCD7KUqg5N8f1c3JRgRjqnTrJC/zyfbtoStMPUCoEzeD6GWSnM7e9A/JwT9ZX5vTUndkXsv+
MywLfC1IGpJSdZYtaUBWhjYobKdKm+yhSd3hYE+VtFQaAKu0eOOaaa98JFkrdrIZYLRTj/BvONEX
vufs6OSH0D81wOTpnEmgAGend62ko4/0je2IY7CPjvUeTdmtgoPTX0/wZZzZEd33vg+1q7Id75U+
Yoe2JgrmMOwh2+2gLWIJ5C9cCtcPs8uIsynuJLh9vc7IXChNJszpqHyQCnUzZAtLdJ76Xs3h7EFW
aUar9/U0h7vJZuTBwGQEHCN1wKfJ6a/5VL4Zf9eCuAo5OxxQYbOLvmA6Sw2PXvSZ8yXXstuj4g2C
JAzpM5vicuc1rWb3vleC3d6N3k57TZ0G9fxw9YA2QFA5E4cvWi+tk+vtjn2YSk9Us21qYHPMTjco
qRtpgeXk9A63uYmVfZ6KYiFnMa/D8J9P2SGKT/Q+tNl1LQ1IPEUjiPooV61/vXxEziYKEdJMnwJI
87T5fd4CyiEv65/QJ6WNhYjARFFMNgZ3Th/jC2G9uKLb+VUub+BgVrCCzH4d6ly4CQDlx0QI/xhR
K9xUg69u6qyzvwTj2Dt+AQksLctgbws/3bejCT4zB7/fuYhGV00ROT009CNaEP3WHYtiY1RjvWlU
CyOHUlvT5Mecuh9+W1GH25c8jo5iRMrKkioIK9RFD0Oh4lmW1OH3qm1sp1aG5Bh4cnOypiQsr/R9
GwZYsOkB1DE1gU3gmoMThFAgRa/j/FzUHDhwMP/ki30Ql49h2HbHSooxPUxtpI9qvz+09IjglowK
0ij+bwYHab624z14pOrH+Ov+CXLrk9Heneo6dEronl8uxzzM0LSAYe/kPuYS1anOzIVL4PrAELya
/zfC9AvOrppYM2JdjLRgbB2QfhjjfdYMQQGQvnwwveGv+rp/8qbzaLODt8h1Hg1ajutRA+kGHefs
x/0JuzkcqruUd2n/y/MrDYB95Za5Dto6lt50MSj/qJnM29XIseNSlezr/XA3vw/FR9Xi9Uqpd5Yl
SZE0elVClpRqeXXSBxmjMNtf7Doot9IijfIGMBEe9cS7/EpZJfVN0QiaXLaabrpy0NaQF7xH04/0
RyqyqC2FpfeVx34f4MKgIhyvh/SHEU18llD/WclK2h4o7A8kEoDMe7mjVgZCeXQL6ZMf6N/rRDaO
MaBiXHACDEy8od397VyBbNGFLpu8l2wgl5djMD20FQuJp3eSduUn8DzFZmhqc/O3Ud7r7YBcDJMa
2nvr8Ww9F8HEHuSx48jKbwmjTlxx7geYP0OnLEan1ETfkrI+faDZFZF2ptm6now3tSHJaL9pmA2P
3Wc5iT80YblD8uNbZcvk7MqpabAmRBPGXOd2sNAqn6Zr9u5B3g6aF6UcCxPK2ZIIPLRIqqByHURm
km2jGsWrEIXxCjVptNemXbYfAsq0w8L8vn+meVzt/d0jK+++6pefMewVX9MS3XUkqYCGp7gH+h/G
KVc19G5b5BE2vd0jCz8OeNC5ARZbUjiJs5YySLRYfShkKmBWmkDdKnmjdX2I0Z0+nIoyM/dNYmRO
a4t8n3cNCVnTF+u8gjpb1HWAPIbxu24Dc9uGOa3FIfnRBn5y7KbDuChwiYU+mW59O8P6N3CDJywK
Q2hJSrguyjFZmIj3XtjlRLCeKX5TS6LNA5DkciL6EFCOHY3I4hkBqrtiqB6ifBi2qRUXJwppAZIR
/oe8Cb6X3ag77ihJe1F4xtoc2Hy+JBdbS02wRZSz5NCWg7RqkIZb27pbbsq8MhFawbo0HHVIkqP3
exBNe5CKCnRbakmrTNbNzYjSxTEQTbUwtus1DtpEpYpE4dDQyU1ma7w2hyGA5qtRTJK3zUuwaffm
lz/FJFXCY+H+lrpxaMPBm57Sf5bU9PezPStFo6HXCcDGSNIo59e69mhzEeGLRV+9SdvF4ek39g5N
Gd7wYCI4kmafLiBNguqLWGoNHW0TpcCmor28x9sH1ZHA3gW/jH2+Wyqa3YzKOgGejdQn+KnLYVqd
G+qlGk2X30uYf3XHrVF8uj+TN+4jnTzhPyHe4ZRnMzmUklY2heI6fS7GD0Mi9AetRCnwfpSb3+ss
yuzWq4uqLsAqmQ76l+jcJxj0uXK1zsP8WVYrZSFDWZi2efd7iKRssLrYRhwC/ZeCHvRLSEVnI8K6
WRjYVajLZT9Xng24wLOIh/lGG/oKGyI0jUrlIXOVhSzl+uU9CzSbQdqSvdmg47upfsPy2Y6n9ATe
aSVwX6vX+P9s7n+wW3fF+bKY3RUep2fvB6w8Dm94lvWzyL9I+Yeuf9Wt+OV+rBv1uIslOEsosQKG
914RK4+wARK4wiRB9WFU4x9dVKWO7ybfUwXs0/2oczvj91tZQz+XxG+Cj6mzIcZapXSKDgyI8vcL
xqcx/i/r5hEjIDjGnygj5PXWOsFlPCx2vafe3+VFAACTtAz9GW3qtsw+pgn6Z6wB2TsAu5wQV4ui
yNeVgumt2eyTpDko4FRafXhUZHdRi/7mjj8LrlweKqmqdHUM1d3xvaZdta27avvkR2jhIIaPnWV/
bqwEoypgoqH+VFcwTVHvKhBKj1tYwPc/wtX2ITNCTwxIKmVYAYbv8rfYcTOobcDj2U8Vcu6sjtGs
ql5Mwy8XIt0etUUTgni0VGYH+Djw2kLomkj4fLglsmdLsu83zzh6ev+JMCtvUJt0NSMggmF+QHvS
sfoEIVLl6NZL59vNzXkWaTZrZS+LSHK5jCx6GYmhrv3MIwE4yU29lc3X+5/o+mZ//0b/Hdf8iNM9
HrySSQ3OdGFvDZ5qrEJE4BzbENG+C+BL02L1jrEX4FWqg10rsXdYRab/hrJbtYAKv7VguH5pn4Ll
YPPMNi008NG3Kn5M5kPkK55LTOSapSLcrS95HmR2IHm9J8cJGCNHRKhP1Xn4tZEraZM0JbYmauZX
u97PkHZD4/YQxsq4a0rNfyuasdiUIV4vnjn8i+gPXE06fCtUY+yF0/l6MQNSV2QdrDrNZGiGl9vG
F+pQRHDzMFFQPjWd+Ay3YXv/s0//xeURdRFijv9sZHSCXCOUnMBsNh5Sh0iKS/lXHypfWaN6mcI5
SJ37Ma8/7mXM2bGYm6Znjs00rOwzakgrKfuqIs14P8j1x52C0FZl/VA+02dBfORloJ0mkqMm5VFW
+51eF/j7luleUVJvIdjNEWkA/CdMDzXz6e9n2ZWNIq1bxTkaPA3Q9LJO5aNaDZ8LHjML3+vmkjiL
NA37LFLju55eJBmRBA590Kjt4sf/YeLOIsxOUCutAgWhMsmRmhC7mu4ZXcon04RO7WYLL9WlwcyO
Ur1qJD5hSqgaCKOF8oOxsINurgLeD4KOHARsfRahFqJC/5HlTXFx7ZrdyrSpWWoU+szn+9N2q0BM
55m2Ae1Gbrj5s1tLPHXI60mZf43hcQqwzwErjOdiv/GtE54/jx5W1feD3lx3ZzGnCT5bDUoepVnA
JeF00Hc6bIj9F6+WFoLcuBnYSmdRZqvb0kOy+vZ9ZPJW+VE9Rjus5nE5M74isLqwleYEjKmWfxFt
tsLR4utsq2ZMlbDiozFGw6c2tMQqFlg6uXWKWobZUSFMijL+UdMp/FlrET6iSZc9hWWh7+XMDE+Q
rxFEK7X4+xgHqWNYtbqFIFgVTmxW7Sn0vQJbvxKY9v0vcj1ZswReufwkZhNbZQWAa+O9jtvhR7Tx
NuYGlojYKg5k7KUq7bSAL87vWbjZRZm4EgpAEQ+TUUWcoZCjX/IQfhgD782NkhbjsuGVusqnhUFO
/+tVVEOnEwIGjRrTbFuJrvXkyqKO79srnMaO4jFbS6DFSantncULeQkqoy9FnF2FgL6DBFEKdZO3
mFeiwJhuXNFWa6Vqx5MI6LaDT1fWUtwh+jc20poCnVhJYPYB2VqIS8VWbR5lbwww1801+NZW7r5U
E9diNOvmV0bfGhZhmP5E4Vn56ldt8MNDaqs56DlsK0zC4xjxcsr7z2OgaaiEl8M6LtL8m2mr/T4u
RYTaqVa0h0wb5I9waRHpwvrB8f0A1dDUBgFBa9H+4vtZ8xg3tTjAUS6faoR03nyay9W68rAZb2w1
PJVWBMy+jTUo/2oi9pZU02bR1RrNzrIomwe39DGjG8pkoUl4A1cwbT4q1pyZJj4Is9XrS0MDTpTz
kjHvegXharQv640m8aYfkvGH0biNzMN+yvrKzn7Qa+jPkYAUqoZdvE/kul2JuO42eSgpJ0OkSeY0
6rhwql+/kqczwoI/DxiAau78YaW6XhOYSMY7Wewg2rvVvyK89hND7XYDFSrCwnDppF0MOZuZMEYI
AmsIkhYskjf0rVALW8Etpgu9RcvBWe7YLoac7e2M/Yd+OiFrBwtAfIFlTIwxBDW25do/mof7m/rm
ZWxjhwGKlTLX/OWkTUCJXOPe9wIQFKNdS48o8HdL3eGbN/JZmNnRkQUZLcKKVKlw3fSU62FJeTPP
61UPZAvBWc/dIPuM72Ga22WxK2gMUCq1dmUidx892i3PkQGxJDDadS6FJSzfqGjWfzkV6HoAAiB1
tKFEsdYuz/AUcbEM1WC8VRA7eszyTMVUPUi296NczoSFupglNLDwpKd0XtU5Sh00SioVWeBuct3b
a4ZT4B9i9+Y+UBdPz4vj+j+RbNgpbGo+8Gw8VM3dAf1LxKPrB11Dojb5RNl14eKeLdcpCoo7kyoT
WGhMq5TZDulN1yvBkkkAsbt3pCHavgftnVOgPQQf1YX1uhhvlvzIXoU8Yjz8iaf9GB69Dcf+alyH
e/MtcJYm8fKldD28WRZUdgmag9kobZDN21ePwU7fKU54XKrIzcgL13Fm+Q9iuAP2BcSpo2yrFcZB
KpHhzBAc1rV9mqkPKZ7JqHSt0+Z73WcHYec7Xxt3JVddX2ULs3zrVKByNd30qG1dLR0aEnoGXo9s
bMBpYSU0N1iPwZj3C6vnutYBhGpidvJ6UijAz55rQslHyYw4Fvoq/d2q1ofSRecKBbFTFyOOBZFl
IeCt1FkxDdCiyF1rNGsu93jb1C5WMpWEfkD22Bu/8tQ6asZSCedmFLYD/HqTRoaYLRqVvp8ajBzh
dooBRTicUg452ZZf/+YombrnzN5ZmNmaURMJrNt0dqMnf2wDRHHw1XkM7eqnaYwLJ/jlsXUda/Y+
TNDFKTuZuxf7mcpJEveD0emf27BED8qHtvT/G9nsusgnjokfMzJ7/KRJb7bkrcNia9eL9/vNhX42
hbP1YINeQdb2/bJFExJ7F//oHUMEMACAZ0+uAiSrChbr7wtR5+WXthJtmlYMb0CCHGnAX1mXfbo/
g7dCTN6rEPIhtINPvlzoaS5HeuGjDxxNNd4UhGS5cF3eWuTnEWarLx0wUhMpETL5mFU69tYHTf5y
fxS3Vt15jNmq87x2UAKqc2Bce7ihD1WBRbxI9gVmDvcjLc3XbMXFtfDQ0CaSmlZrdPewC1gqgN0K
AfdL1ihJQFLTZoddFfhW2nc8qMuRJ0xkKs9mO7zeH4b8LoVw8UgDyygmURiocOgJz5lJwJ+HJLE8
qD3WUIAGTup8kyRlcapCb1wNZgFJCSciJ3LjaDXE+kPQCyhocTUe0lKR6DxjHhAl9ovdD3vhZlsl
QvG68R+y6k3xulXa+ltOvf3k6uRWybEYjBhLJp7mphZuXZEjKClbW5wZmxVS/Cmawc2PPmlfQ6tH
PGysvmZCKZ2mos0aGwV+07luIRffPYnWzVeBit53VmBTsyuL8d8RMXbkpz2kkFNI+p4KkF+tc5yQ
/MbfuYH47ctavUl6S1snuYg/6K4xngy3W9ljsraMBjuDKpaNj1gBJEeEd8NNFqGXnvoi2RS2GKLV
CIsY94heQcpXroyDqUXe0RSpv8uVSD+W9VC/KGNmOG2jyttIChQkAfL8MejqDjtn3kCZdqRsjOE2
+qLwuuPC0XGtcMyW+gy08dXQf7cN9KefcXiok1eEA1fDaGCbFEIpN3MDN/Cn4rkfZNR3R+wlQeah
wlzYiTNKEAlac6KimyO7QKVQPYzxw4DhSxd+9ursuU6qf7Bg+RQgrx79Kr935bZM402pREdUEbd5
ZdhOIXXezpPGBMIYJrnIw5drdCrCXR7I4UMTwEZizfbrxCjH57Cr5Y1qSOJD7fk/PfhZo4qS+FiV
4oGqU3Dw1PanIaGB3FideAza7NCN4h/R/wg6AQ4Jd6pHXnB8sQzd9bI0A5QiJcT2FQN5GS1q4R8a
oeOqYnI/spP2i1A7eVhloV/9yoqUN28wYlmk6f7gb7TWjB5SlPzXehTgIY6ScYf0F6rGW5eJfGxc
AzpFFtpJucn8Uf6MDkrarKImpQ5jKM2LKo1l8LmY5I9sOGH/Nj45xt9fVxd7braz4dU3IWctuF5Z
PMk4+dndhofyoyUvQSNuHLoT0QC5UwNgqHh/yZ+V/tqBeo8f097TgJ7qpbSWqHf0hbxQor1x7l6E
mZ2GST7EZounAQrO9hohwnZsETvRcL7qFuBT1wOCMscEGZoMnRJg4+U9pfdG16Qq4sjekB/LSdo0
HVU20BgspLS3AvE6oc5BjxnpvdlVMlRGiWdB4DoguQAGqWvuEmzjf94/f5eizCbODXHvU9sRNFRc
PoMUekaCfYcJzv5+mOvvo9HmQGdPtiE3mvMEs3WbokgCyueC/bO1gMk7o4kAsFFk0T4L1UV+082A
PIypv8CnhF5z+Znw+UXuokWSpNqYK2UtXlNlna3Lai3/Y3yzX8diNazCL92+W+qxTBN2eZ0xUoSF
3muOMPRmCZriVzZlL1qCLjT900B14EVyJy+5zBs3rk79EzMNO9qmo5449yd59tScct6L2PrU6D/b
bCjlJ16gtC5OUdhNRbDJRgMrDxvpqg1cajTzk0rdpErRo25rDdqXQZZ4JyEgbmwU5EnHFQbl+sKn
v34y8aOAo0+PF9iD7yXTsx81uhWwlxzxhxgLyHVU50ffRc/ETdGQscLHPlP/OpO8DDilNWcBJ1q/
4fYFmFare2vD5FtJB3XhAL01KLSpwEHxHNTt+XquaAlFGfZ4jpZquqOWwcE1qmaNpu8+GrHZkDto
IQtf9xqmAVGRDAnanKnykpwt6aaQi9RSXSjCQa8hIa+70QZMOwo8Ndi7rO9pGhRDra5GuxgPUR8U
H4Oei/P+z7i1vsEnq+DrDJCb81+BwZePRs+AjFLlwenCN3GPZy9KLEHXnXBvxIctV8w3LGmWKn+3
tjStdtMQcAAAfM8uLTlCAbI24SonmUpVvcY/QK5f3MiT1lCWjYVx3joY3+2XLeprmKPPZhur8BZF
Fx8Z4f8h7cuW49axbH+lot5ZzXno6KoHTjkpNduy9cKQZZkzCRIgAfLr74JOdTuTyhDPqftoS8qd
IDFs7L0Gux0COIN0AShUUCyu4s8f6McsG6ohcoeCXze2+eWwJlUFnUfKeFPVeQQo+lcOrefPQ1ya
rachFisCi75orBE0vKQwHtmUP2aJ8dSbBgSntyRd2YUujQfwDNgIyGoM8C3ny8/NTY0XwPyHNelM
+Fh5YanSt88H9H7hXO6yruviBQGNLTVCzoMUc412XwomjQpzxr0Gl76fgz3pR0urVGSFRePrFLL2
2UhNmIyl7VUJhc21LsSlKSJN1iFMgr3gAx3MygYjgzSTh1bqGKbb4lseuaGxsfZpYB7AWg7Xmo4X
Nngb55kLvQowzEG1WQwbVjeNoTFACc07cqUGKElvICINq5BdfQu/mmitmPjxXZ7HWyQ7Tin0lquI
V0NFcoYDXNVEn7/JixFA8pccZBRJlkIRI8CeoDE5bpgL2GcA26Xd1pCn+DzIx50DH3wSZDElNbBw
RqHD70sjN5NJUeXq/aIHukzwlTz08nCkLzeUNaGeskjaoGI3exWkkEI71cerjhhp4FbAdH8+nkvz
QAftBdkhpJlRxDbOp38y9qObo90Qjm0z7aiu/IJiVQsLmKa3Y22GyzS3RRZYLFdv56Imj8wcYcLn
5GNcjbAwhghC+fXz7/RxMdgoqcvqKCTk0e6SPz85dUGYbFxP4CtlE5mONeqkh9xxadRAvvuvknBA
WkAZEbsyhAJ0rITzUDBjG4xOnaFE1MzHNkuetZyvqHd/POXkaHDIgEYHoPUSjZnyTKFgrGI5V8iK
8MzqaB6T2EWiBFvUbYvLZqG33z9/hBewGbZr4bIEGJUOJIO5eK2N0lrcK6HQy8IxHK5ZEWuwXglM
n0Ww5mUw3Yigg7Jy0C3U/2XWeB5VzumTN2d1k1mrBaJKSQm6d1HPuPd+FKES6E3MIgq4JeRmI7i5
3LZh9ZwEht++tDf8wNYcLZaKU+9fRRIJId2lIbdY7m8FRbVpdGw7VOAlEj9TWO74UmmVArPv17sp
hqlD4n+B1lS14Xfw9Fh5AXI/Oz9W0HyyceADB4tK1JIak2cUsA5Iy+EF4EIc5pENa6YQ3jMR2yT3
3uNKuAv70mm4JT0eDUyqGLAAD4sr74GgqBU2cfuFbGH12W9F4MJ8wm/D/EZf4aFenGgO5IBAZcOA
PygxQ6SfQ8gf6ipjPEX2C8khYOgXYX7sIx5mfdAm8V8Wtf1jop1GlYvuZKJBf3nwJgKNm2wHrZkt
uXFvUY2HAHMElKafPClsVQXg8ow6Gelir5hMMgnbwUj1jbsBiqIJ4dkE0zgAntCD29RfCIIbgfal
/V6HaTwXK+fbhW3R/T1mlIbPx2w5E6kSI3dwGfmRwIpP7tKCzGsT98J+9S7jgClroY66JIRnne7O
okMRVS/2kDL0HtJ4COCeHBpX2jaB52rq50GhP04hC9YVYi4Q44Ekc03chExb9uQXW4hgfdagZiIz
oWaXb+GEG5CD5KSrhzUhq4/IJRyup7EWB03CXHjYgpyCNdpf6YAbSNq2+eht2nB6WkuALqwUCKUD
aoDGmLTRWLofJLWTqMmMkqS6r25Bd9jUG0BxNmLf7eq4OOYPaxH1j8m6TIakXBdySkBHFs+yKaHq
3eKYDVM4fDMbQlkwdoQhL7yB60PCEziSCZzs2T4H2EWAKjfBdbtHGq+7PBh45jMbPpZNE0y6Ebou
/DSVMVT449DD47JvQlSBUYD7lbRP4MmuzMOPsx3GNqCS4eiU4jrLbC61ibB7VHNCaOlHZHYi1fpp
d97K+X8B/uMg58HVG88IwLJllpVWlQdjMXDSwLLeaHG65Rv5YrwoD6bXOQAcCRxNv9pY4ecb9oXd
BGkHFMBx+YayIviT56vZTUnlcdLAznDP91MwXhlhd3Qh4eEnj1Bi3xhRGSJZhr/IVR0qqzjKC7Px
PP5ibgwGwFhdifjwAgvm0AjpEQ14P33UAt3vj/BY33w+4guZJhTjgDGx8LjBi1h2/kxYZMDIHvPf
eRgiPdK2aOPzIuxCKVaHYReB8pdJTECZnIRcwlqAn0xSWsLWxMxgoYx9bRA+m3l2hw7/qhXThxkr
c0m8SpSnUcZRXZkRnJxJ49iNCTdaKwIFpe7CTu8FaHuOdqv17fg1UaCFSjQTXSHIeYBaXHCT+LhB
lw8DnEqwRoGy/VYD5vc0OXBECbpcT3crr0C+1LOkBF9R1pwBxIHGyQdpuCKfTaXgjoRqim/w+4YI
ZhqZVlAG7k120N6y57U96ENesoi4eChZ1gCqjpUXVWAJE/u5tN40+mLzNfD7UuVNfsbZ0BbrSTFL
gGQrSFwhD6l840EYwGnCs2SHwUb2DiDIOkdru3yEXu3xT6ynj81HbB8QT8fERoUHV8TFgioYDO2A
HLWjsmp/wke02/DcTL4RF5mX6RRp0MAuXKAp1mtbULSciHETSlmiRS8S2nmA86GRSD3fbgYCtR9Y
/s1BRtDVKbxs/ia6BJ4lKqD9yORqeMlCdwIOjONQPU2jm8WGmXbAIRYZOmA1WnW2iT3Fm4fvTqHy
IJkGuK+arL/WrTQPciBZw7Zx9Ai+fc4NKu3DdxX2v49Zx4HAKQtt2ynQcgYgDOaElgunZ/Bx4xau
7REcpyFHOzBhb/NMT/w89YZ7mx09TN1rMsKTc4TryMErgdsxh6TcTK6BDhcu/zkeA6325mDC35w1
hR3B/ZNvuAMt0BamyFFKOYoQuSawGVQu1bey8DJuKkgvBQSW8IXPm3owoG1msfvWgEckqNWaAgcM
QxhoGAoCIezEaY+eaLL9AKW/FvChmbqR0qd1CFpH9qMpqgK1zFpvA/jKwc+XW9gTKiUf4o4V7egX
vPN+lZXwZl9zuDLCrZ3BVUsT4jjqqnjOCTP2HD5VxkbrPNBHDNJVj7jWZa8kNUDdgUkj3KqsbQW3
wnzytflG70ffqg4EXT30UJtHDzYFRDoiT1Vcl7ASntWdKuYYCmVgUnw1fzRzq9xYDRo6vgrw7Muo
sqkM4NXhbFBC7OFdnzsWrhLmpDLoRuCUwfPN1OsWdHGfFsg8qdnNfttlUxFw0Y/Mh6keuq72bJpe
hC4hrbEPqtauHjp0NSYYtIjGLCJYY2mh4aE5lBnVgevD/MC8JNuUuD4fcmQPN4Iq9NgOYKD3rs1S
ZPiOG5laXf9IxqltwLJD71kZnLKEaVo5bapS0TeOEPjfzIASQFmq5eQrVNO7YJqanu2atuyewGew
7zKlmR2YwlWq6fNp0hnURbWWwbnZdJ+8mtev4Gkw72DPifOkQRrmESqMytoxdWGPRJkIqjdgYjkQ
BV+sYwFtKGPKbAtmEs3O3g+bLkDjzO+j/FbyUdNwzS3o48GIneM04iINbTu17tXatKLm2xS4+3rf
BmiCl8EMxcL+7k/k2BdOqrOActM+PanckhIYYlrR+Or4c2i/AbF/LUsDykbfZltgbVfLf2shF9Us
DoM4OBlOVtSzNhT1LyCpfNVeg7GuPsrFvXDqS4gRJpYVOQ/ghoD0mt/Bwt2XF+D+fvyyplZ0MZ5M
4WQLFx2zpYa2ZjAjryiDOC0KHrDh4QCAvto+Ch26X9+sg7IvPcZTMYLF+Iqxt+diANcC3hC7OhFP
kzp9M03rr9YeF6nM4jCFwa3TDBnCOK3YloUKLfKVAtXHUtF7CBjx6GhFudh2zuegZ7SCS/BW1Ffz
rrMfbAN+9tBHlBpT/MZOcc7RJ25Om7pMo6YuDtV4bw1OQM1rj2S3hloEM693RffFyqzN6KKyg6Si
0p/z/mkla5Kl8GXWhEYfyJ5YpcAXLeauTfRcjCMYJ0rZxZ0zbVNl2qc4FSbIaQii7TQtP3hmu9Gw
KeOat7Yjyaf9WfzFS08hoDtaMK9+n2T0etiUm1fnDmqmgOAnwRqB7OMNXL4ZR/JcUNRBpr54M+U8
eSZhUIPne5hARbAovoKMcFCiprGKQZSf9WFov2MtEVuqUBoKyRITmuxk54y+882KIZwZlm9J448V
VADquHnTfzBcENLVks6l5XtW/l28Wc9Li96VQx3j7sUI5y3gXzvXn8JUDne16XLhaDkLt3iRAi1y
xnCFiOwkv+EClzxbXZks8hv/fqASS+1IoWOIPqHmizm7eHk5WqpC8N6MoB7jJ82+EXU4WnBlhqQv
bfvoLy2N93A2ugeA9Xm4pzve4rDMYdzZAPClRYU2OVmkejmEOCvi8GJvgkL3HUCuBkSH3NNfcPy7
X9VaJFDqFIa6hy4qf1j5Oud97Y9I8uX7ZH1CRPeOWM+39R6MIr/cmXF9s7bxv6uHnD/nc+j/4lUO
icx3KaD4Y2wYgbXrQ7hB6BFB+u1PRwUPIcxCfjvFsBeI3R/kWkUh9kAhaqGG8o7Nd/ZTGq9VY9+b
CZ99rcXrV82szc0GX0vdi1sazbEV44vE6RuK4BCBAMD8cbyqcSPKN7bv+pBC2PPHMpQHFSo+fh2z
a7FZJ7O9V2t+fy/Ua98vRyZQTlAHg5D74kAZIcg+FoVqRQbdzwO0TH1348SyMTARn0wBvGVQqRZ7
SE/77Z8oGF9Yebic/Y6/mKeV7fZTnyC+MEVUVFBP1avd55Pvwk33LIQ8uk+SKqdjKJoOyHAyAO6i
MmvKyGBztyXtlB2pla+pT32sXsq0EXguE31rADmWbTLXyeDeRAyMKWZXZgSvmUiFVx/oIFrUbzhZ
WeuXHuFpuEXS6GaC6CJBOAqncH+e600OwO9K1e/Sjnw2qMUKbgTh8NxFasoDXHqRwhnbIlS/Czga
FIf2ZlUR4cLZehZvsY5zgH+9FhVIxNP3bAfVV3B9UT/YmzHsqo9rB95igf6xEE6f4mKBKi416CDj
mZv6utoVj3Dii0ni2xs14PfTC5UFmbDe9dcsoDsYKIfzPrkqjzlerBakQQ2NMz9/VQ9rhZpLBZTT
J7E8ik2DqHCWlu83wrWVR9VP+V2ka8JNup2uW9REATMFsBjr9C1FQyn8fP2svXpngUioTQMAwvdX
0fvjVYs2g/DRlg76yse9xE8ZpJ3X3sfHMuj5Inqv6pys2ox3dp1UunwfYONfFyHUH5952Pt9gOQq
+hOtq5UZt6SmES9NnAL6+JF5B9Jh2N3BmB16nhGLkHbAr8JPVhbuRz2gxRgXm98441oETB5SuV9N
BnQJdOFi05fVXhZ5e/JrjjpsuWuq2Wv70/JupDBjriqKgY7usBk1hhrI0wj94sxmvul+ncFndLKv
qfVLFM+gma3sJOeJ0IeF5iy2K0aVjLk9ojMLnUgPJSvzytC+cfW2HG5XZu552vEx1mLTSrQZ6N4C
sVD4DlHaidAO2VLdjBvlSk2gNXk0oV2RotyzElieKctj9WQ3WRpGzTUqIZ0cpPXwjewScmjCdtO+
4ro7bKrIKqMH7q8ih2TJ9rOgiy0sqXHZAhwF7zU2YigNznk83dJQ2UhNKRA7u5UezcrBs3T3FIVS
olGHJapYX0V202RrDj4XA5xUfBbJiZsn8MtTMSDXaf0Re+681sy6NBkN+IKj8SdtKd6zyZNdpsiM
hsPtAk2Pegzy6mcFOD+3gSufH1FUXFnvlxKR02CLfbQldtJPmSzuok1nor00wW+jOrBV/aRLzw0i
PUjnbOAacQM4z3gmQlNut1RHpWwMuynU98YV5JKewIcR92M07Nbz7ouHxO+YcPE6j2k0ZVK6CWIi
P4hncNKVMU5CII8B5vC+9kO42iT+fJQA6J1HhPEjTSaDIcH6ijq1r/jGtv+Bxv9OFsu83erykhnH
+fKCgiaYa5gtQI5AW+c8nlpDt1kVAFdDZdka/Pw6T+MsyCNZhNSmSKDiAOveORrvcSbG3ppfkfFx
vFKWFg6Hcq6CZ7F4qxWcAge7mPTI42J87lgv5b4tNnwzstzcO1B+KkAr6pwXRanHO7PKXFjVVaLH
PaOD5cloFh34aoOoD1VmoLCs2GNi+k1HcshlqE5skMy7V82ZQ/A01ZJAKb3u2rC4Gqu5oqHuqdX5
j6ko68ip6+5mtJR+R7lSbSoCpWo9hSIBzPg4r0PBUVUWnHlfR91ma/4LH5eRhUntYOEDnGzoS7A5
IZ1DmnnWIpO1G4sbyU7KlkegWJBw1JSVRXvhqUs1cvTp8dgh2LuY1zMSfABUsUNINfACPHxvjeX3
8azAeE4iLObVMA+kHsSIPahT7uYJwIOp/aHafA3K+vF4OJs/yzbvCC9TlnIm80jk77bfxNJ9RyJj
IH33J4rZF+Ohhgi8MyrIkP87Xy9tBnnUzMYjs2763fCcxcr7Hai7Fcd8PV/8eNRjdHIPx56HZbpE
xwxT6rXouOjw7nY3crtzURyDb/cq+f5C+nQeaZHAuMKAYvEAHzMJIAP3PQR0TgkqQAPa0P5h3//l
VALhUIeVSHzgbpZH1FApVj9VKDKqG4SDudXgFzE7zHcimL/29/MXqeakff886oU5eRZ0MSczrpm5
UuNob0GGNPhbrv+052ElS7qwtM6CyAl0cvhawqxLRWBkU2n7bXOflmtij5cjOBJpKEkFy4Nw1Bs+
aJ2lRXATiFy9wtZUKGvmPp8HAZTofBgEAsx4dyZ2IOLG/TB26J/Yb5+/j8uTzv3fkUAK5DzIDEar
UqaNHjWvUuXI2UISOOg8X0R/Bux18fUDzAWwL1i70AY5j2aZdsk0HUxzKp3wuPJLG/nGHbuVboY8
sT6cqCdhFjtEXXYMqiaKERU7nDQHtuWxsvkTtYSPWR6W0EmcxYpVhqrvRO/quEu21wBbHcQjaDWH
HNZjLmqggQpXlSoiwRqbZW18i+uHg16qnVA8xmJnxLhqbfvI2dfxWpgLjYHz8S1qJYNrjEaF5Ow9
3zMD6ndfJJYXSKWHNU2QSzMDPWUgaSRtEaCg85lRSzVlBdKq0j85MIEj5uybvSbqtRJkWfFoSKuM
9YwgwEKhrAHPP2Abqe4FK4tKLprl/DsZzLKw0XYDmvN2+4eCuPlWhOMh2ba7Li6QKO3+P4MtdjvN
gjOozjGo5irfVqGEsg2h6xdbSLFtV2Jd2pKgcSuNVMDFhBTk+VsqPJiSUyiLowJZPfZjoB5x2fVt
H+5fKNbsxfE/kG+WvM+TkIsNqjVqN2sFQsKrPHDYcba2gv1Sxy5ka3zWC3eN81iLRylo5WYM1ImI
xfm1E3eAazoBj2UqI6tDawWwCy3R83iLeyi17aysYGcdSf0U7LiwS8/8AQbhAAGW6XyjoYzRwoGn
ywLdrko7gPIeRNqtzj4wa4Y+5rVlMd/Qc8sK3EyBUmZOis7X3aJ/Tl3SwVO5yHuxK6ie7WGHrFzr
KbGEPyYqFQecxbry13fes5xz8QTn3HP6qrMMXBCygHEjHAXatk0T1ZUeQgW6LKdosvnKvLwwLc+i
Lp5jxXRqdFWKda0A7urtu+Hp84l/8WoAlVr02uB9Dhe083nvznZni7lHsm4UW0PPQmXKj7ojjq5D
VtbzxbGchFo8wQq+2o7QBpwp6lGBcZZE5X4+mAu7IO450r8D6nLABS529VkzKhCmEi1qJpj2OMp9
x9UvTtf8/DzMxWd2Emaxo49jmqTtgH0JukcBnV/mLg815XrW07XtVr7exXZ7OqAlFQK/KkCUolY0
7GXi7KY3VVxuki1HV3d2rst4tUQgX8JnERfzgQ6lSVRZOi+m6wYt8+YmC4fvZb9rd2JTxmsF3Qt5
xtkAF3PCaDwDt+wZqypJ6nsLirL33jANN0BuV3dubQxXfZeKX//B+zuZiItFlWRV6fUG06OuTnwn
7eJURUrYPVltF30eaW3Ky5+f5OuqmyVQKxiNSBm90CDoYY5l/HmIi3P+ZDDy5ycheuiNldAv1qMW
ehga9GNBeQ0Kc+1Sf6HtiTv3SRy5KE7igEPdKMUokHle9Ved7avRdJwP3fMIoAEMTXTkTuYT5IO+
/YmW66VJibY8ynKQpHE+qAdI21bKeGXgcAa9mfsUsJHC8Xlsxu42i4Zu8/kzvTQrT+ItFQM6nTAY
zxLUjXQKtTY3mBTYcepqWNkPfbnmW3LpDZ5GWyy5RqnM2e3wBgthR7Rtce2yocKjh58P6tKFSLch
NyEpZDCwX4qOlC5Ao7lRYDJuyc64kgSR5iCLjbjzr8JhLg5K/63CuFjYE2MAPdIZOxcxt3Z54EMW
FSpZ2SAvvKizFGqxvuyMD7Yu0xraAabgPBdwkkueE3cIYGHrf/783o1cFlsjDEyBe3ZV2fZfapxM
yTwN1HTRkQ7tqPtqPBDdH35J89Z2D/vWL+otRhsmvnbsfdAegEyQNQ5UxitfD9ubabuGtrywu5x9
ocU+BgVY3nRCQ1KHqkMNhWKYAH4+5gs9ReRxJ2NePOCkGa18BMI1co/pfX5oYknm1p7NW+co1Vr1
beeu7GcXr2anIRcbGrzGupyhgBhlNPWO9jjYPxNW6DBPKD0PzqJZD9UQpds0djfAh91Sfa3j+k3f
0/7h89HLc3zxws8Op8XzrUunJ2XPjUjzJrHPYUKGcq0YUzMYi7k/zHpjHwsza641l6CSS6uk1Fcm
uMxYPn6F35XbxbWkUuy+AstJiyq2NxPMq2ncspz4tffDyesrx1zT07iwojDm3wEXm1FpgP/Yg0gW
eZN2XWgPTpdHhgriGlqBprlmhbwWbbFLEBWZFOGoNlm+7sDv2PqqwSvLpm5gQ9vs87cpD6jlozzV
hV1MZV42U2G3Hdotxl4HYcxpb0tImTXNl8/jfKRDgRGH+i20SMDYxZG1OCkdxah6p0F1mu+txx7u
zlrYx9VOjZqweLAL3/niYV9Q4+IAOkW/WU3hLs0ZsAqhGginL/DBF6+QprZQLFXIvhKPKKo3Oihh
6PIEr23uI3NsApr5kEIO2bf8Zu3md+kpnwZfvFFqtXAsmnVUO5T+RSlQ4XUZyBcunM3WSKRroRbL
U6ktRlsCVXGlHYtrXRC2KZhyj2UI5p+WrpaV5Vf/PYFQT4bmiQlvYRsQaXDfl8AvC96pU6JAw4iF
c8x2YIccyoBF2ba5W8dXLrbBj9EW09VxCSxdJgig2G5t3WhFVr7YMKeLervqAQDojCfWWBaUPoQX
uJyQLzroFY+4K2crbi7na/SPL2LBHxuGLvA3+6CqAARm3fYzSP8QENMp2XmlBgK6Hpi1vp2NZuWU
Pc8b/h0Nq8aBsiJupMuWYdYTG4Bt6KQMmePuO23qrmyDfDebVS2sS68T2aSjg1anmh/EcRt1curR
hPhWnw8gtNO8QelntCDlnDtKUKZA9SfQrUZySwaY9xjpTtCh2hRVLW5trU1Xbvrns/mPgUPpQ34R
zUJ7bLFrAPHNcheqtuHgqN9KpyqAJmcgfbXTT1Vj/1EwkLyAV/ekXBOm+kkyr0Hgru26Ecz6JB++
oABTEL9oCw3KWAPoPLAppyvlkwvv1TKRvUPEAaBJ9GTPIzIsUeKpENuxhiKcBs1PphQKEivjkoti
sUQhf+5CVguEQEhFLLY+y6BeDnOPBF582W2fsmM3rqrsX5g3mJqQbweiXHWR752PpHB1AvlLVwOr
W4vV46z6I9K9doeH99Zs5tvPTxPjwvKz4L2F9eBAkQKd9PNwVcUrksOCAH47E4emIlfsK6VHWVKx
xuQG8pKs992ep1D0bS2/prN5ZamE3KXeWB4ZwwLNIcyHx07BtHAZ2xqpkIKApumTJAPHzqFzxAsn
2TRVat600GUBY8nR46bq2SErXW3D04JEpnCgEVsWuDETMYV0VsabLtPYd6Wo2gM+gG+N2ugfHbUa
dpylaO/P7RrHeYE5/AjSXiSHvFCsPO0ghl67QzQMxUZzRSgEZCYLcl3nXZAL1DRzcW026p2jz1u7
A0WL4BjyUFX0yGM9PJppsTGLKeoaUPQ6gtIiDU2vfKU02+W1s8/L9irjb3ULgwrQwHSPRbZV+0M7
B07f+Th0Vgpjy1eM4pvt2hJxi1esQyj4/BXPuGqwLlfBUiBtMKRtqMNWdmQgGU4aOHkvn8+oxT1Q
PsNz6frFTgM94YE5EljN9/oefBhcpqefLJojfeteK/F7tP96Ff+dvkHapJrStqH/+h/8+7UlU5+n
GVv881835K15YP3bGzu+kP+Rf/p/v3r+h/865q99S9tfbPlbZ3+Ez/93/PCFvZz9I4L1MZvuhrd+
un/DdszeA+Cbyt/8sz/829v7pzxO5O2ff39th4bJT0vztvn7v3+0+/nPv7/DZ/7r9PP//cPrlxp/
txmmlwav5o/P+r8/eHuh7J9/Vyz7HyZAVBIeAYVOyANgl+Fv7z+ytX+8o4LkLgkdEsPCVtm0Pcv+
+Xf3H5C503DjRX8C11p0+v7+NwqGIn6k/UNzZNsCGZ88PDxgMf/3q529pN8v7W/NUN+28Iqm+Guo
T55tpVArsh0Ik6NcIK2pUZ6QWebJEVGgNt853oDeHyzUj1OvSUd5F7LA2IaOY406FmOkuurt1N5C
etcEkgfbYkiIQgGUSIv5eZw180s/ufa29boSmxbumUHFE1SLuGDjw9gO5DrnbQ8lWbU/DF0yHPt0
aK5p5ua3UBdO0JbLGuVxKmfjJ6F9GVqEebepzpsANIzmlVp0C2Ky/sCrFI73eVXkOwID0QCoI/W+
LUR504M62/upMeL6SkV3BIpT2fImya66olSCmZrwA8hzugVhs7xDTlleN+VU7mFulwaGGOGSx0kH
GmGZk1sPSta3YBkVIUQe+qd2wLh8FGhh/OuYk1n5ValRpNdzqj7Yo0nLwLZhzTnaIomoOrDrPMtz
A/IUgkjfiLLzNdKDXqvCvHHWBhC61aa7SmC6vEtEk74CRWyHUM5+A3AyAZI3baDI0pMimqyu2kLf
BWqdcwVCJ5SofV2ozktvDumd2zc59etWpDvXBiOZciu9bcyu2FJrhJZONqU3k6KIUgoI/KqxRUYJ
L6egKwFd1QqtvkpFnj3Uipf7U9dYz1SjU6j0lL4Mrmjv0Y/xvnut8LZGVzjH2hbQxkn1KjRGfT6Y
NvX2qXBo7BbZeKXBVe1ZaRrnUJSTfZ84Fo3woeKrU7r8a9UkkGoeVBcUSkdAEthw8tup4+PL3A/t
l7nRhl3Kyuqpw5V1p0PAcuuOzRBonqNsba6l3xlNhyN3snbyITNmhbNBqnsGi6MAdCzvtRoUN9LG
iaIig1ZHPFm8jkTZsy8WnacNHbv8tSxTitKeJe4nWIdsQCQuD1phQsyxwNNLjWbufeqwIvX1zmtw
2reOCVNO6HW+UoL7QNrXoGFQc0pVkP5gvhKoGiaCT2ZV39ZQ+Qzc1oLlTM1A4jbm8XZK1C5BPg3n
B79AlhaAQqiHVVqa16xW7ci0RJ/DaWAqwEXvIFhjaDVkuGG/Co2goXRuXXcwNro9Zo+DMxZg945m
tkNLpAB2dSwaKKR4lrfVa73TdyA6UHCb28EIEmUugqnLyg5LrukO6EbPvtsUWRMwuyusQCcckPk+
+cHSGmEr9IDaCiBQ8K/F9EaJNhK/V9UxnEZn/FI55fhSKQMMVpBdhI2jWbt5TMfdpAzqz0449XYu
XOUHbzKx51bj7hqekq+GMpoh9ZR6jzlvwqKyHF8hCI41BNBpbFELCsIj6Y6T1QNInguWBXQq6msU
XbLtMFT5K+F1fuCGVV+LSe8hnkyM18oi6Y86FdOPEb26CPRS9wCouBlKqSFYauPU1u3e+eaWVrVR
NfhE+a40IWqErm8qz5oYDKfy/KZxB4gzuinl2zzJxiczc/ibPac5ZPH1offtcayO1oAP7jWz3A1G
iW77YJVin9m03jI6atceUustdThEtgmpQ6eH3qgxqeV1C1kEHoo0Z1etYfSvDN55N3XilD+nZLS2
DJrJWwikg6lQg/r2k+vl1PiUqdzvySz2PaTgIW3IoQQhvKaGpOloP9VJOd5A+dF+SzCDIrMDsz9l
UxuhtDIGRcEpRG6M5JlVRrcHBLTAuPDyhlwFs9djaN/XGojobG7SIHUE1KHhthXmea+/ufM8f6Fa
6uwIcfPNzNt0B7XR6YZ6Kn8eXJbA0arS4rxHl943qsR+cKg1qYHrHTTe+0YH5YRW64GaMxpt002F
sjE9Lz/UINXHaYsnh1/Dr4vpOFiiVaIcqSuqXC1D0XS0q27XpCybNw26undzmkl2ZTpTA59cDc2z
o2gZ3LqgHhfZNjZS6TMGzm3jeA80IZrqW6VdvWiJwWPLSJjie45k1LVqpr2wTrXv60GjIcQqMcMJ
Z+ReZEamBLDcMaFH1VnVLzFa8G9ue7im5mOjBpCwr+HWwgbrlle2IYJmBICOdzoYilSnYd72ys8S
wMGbes6rHYNbJlwVoKQfAABXvyojKEF4toW5hRfevQaXGBghVcUtBddxx+EcBjqdIkS5rRovuVY1
JdsMDVJ1XqktdElVfqDYDu9EpnllYLS0udGFbu2kYshWKTP4Feqk8medGQ+QCapxlkzG7VASAXEF
vWiOHSXGNhsqNap15RuBmPbPSTeheKQrbfF9HAbr1Z0AkvZ7RwybVFfYlSYS865z02wDf8TktfDK
5Mhszw1qry2wEZv2FpKw/Fc6p7if4NtqP0u7GFHnqgS/qiYqgJX0EgVeazZUeXHbjvqxpE/ErvJv
4M2D7FXl/SF1k9zxoeVp5UGrevaNMpgwDeBpYkJOGHKD0LzYgyQQEDhe4+Ca1dQfjBSqdGrpYXhE
abKbnBraW6+ALxG7JgcNcLKgBUAEpPpRFaOPilBneiCt26ShV3ZFaGsjSIL5YJCosYE293trSN2A
d/dd7bDkQDNde6JTnmAC1bgjV7kew4NQymyA1asSKIBOXCljuDPX5R5QAAXUFDyDIVYTwFRfM3S0
3J1ijP09GoEpEAOjOQ27Rk0Hf3Bk0mJ3WEKBPjsjXGir1DH9nNVC822d592Vw9sZkCF9UgrvZUjS
Dk0U3EBl3lKnh4IJLYkKZc4AT02y+cqrB4s+UqWd06D/f8ydx7LcyJK0nwhj0GILUbqO4FEkNzBK
JLSWTz8feNtsWHU4rL9n9W/6iu5mVgpkRnh4uHPFxbAU7HA8J9bkGPdTYkpPZqcDr1ph1qKCohTI
fMxztuDYkI8Zyll65ygHa8kz+6etpL0cjItUwrmXw0NvzLn5mJaCbS8jS8s3TpQZ7WfbSq3vJptf
uH09GcgRDpkxPVjDVCgx8g/NEGkbSdPst6i3w2cntoZ9hYEWXGsM6170UtimS1OhtMuXQmq4V00z
8wx7HDWXOLhot/OYNZVr6CEwsR3NzatlyF32o88GdQREiFozMG11qGAb4zvpqonh+D1WC89d2nJy
lDnT32yR2w8xgjAlKljqCP/FXn0b5j5aXlKsggWx2Bi+IplfHbo0HXCCrbXBK5c0cuumyfex2vav
coO/gpEu1rGxrOy4dLnmDmoonXHWmwd0ceTItzATrVEP6UTr2nmPJ/vQouOTVK32CV644Sl9Lz0h
dZN/iVKu+qHL83PhwBdvw+KN+/CAhUa5r4ZY31m5KZeuXDf4cmCfg7UhZsJLIsyfSSEne2fMzZ1q
VA7GEnNf0FgWLd+WzJzulyanv65Ok8+dnNb7pW7UyJWx+PO0pMw3kjzrh8pGQ23uwvoQzlPqGTkq
2Qm39SdF9MVHBdnUg+By+ihsGTmINEcByJhrX1HH6TtuiOULQqFclKTOi5CNDR8MzTP2xAVocmZm
RYtfck5I7qb2bO5DMbb7QbHbl6YNifdK8KJPY0QBN+5axFRi7anAjFoJKlVJPiCPor0mYzwf8qob
d000x4cUK9FzkUr3lUag50g9RIiw+ZjxP8LF2RqVfNCMsntrB9MuvXEe8mc4zu1p4cxuLIHmuoeO
pfwzjZEHT7oKaXIlm6R9wSzh6ttJ61UR2jVJo5+lPClxg0zjVbW8rz4JfClhhZXD9NFAMCj3Hbnv
H8J+0u6mpZ6+aYPYIsMSceejVVy4HPr5uZJSHqHOtMP8iNkZCmhGWCedW866/knnftiaaY5GSqF/
lhzzvPCuPNSFnu11p5a3uVNbrRs3HVzPPONhU2xhvLStXNGJgHo8excK5y2i3vtBEnnxTU0T+1Sw
HAepkapN1ldtkPT5Vpvm/YJs3K4i+HnEeqP/kDhheopFJOM8ZuCyKaKfxB2nJjnkhnpn6NVRI86k
t62ydqEExq4s6rLRo0rfKADNu2TGKgipvchPS0tG/dUSp4LnhF2frKCo2sSLCiPb8TwuEH3yCivN
sUIsp/9mN+UublfvlP6kGE37miYJNJqcOtsgz9NnOUmdoGgkK0hbSQraZfraK466qQsV4xHRaWcs
oGNvREHfxdkldwfblNzQKPGzii17Iy897ertAu97TupD74ya4JalBlLkxIoSHRyOhmRPKnHsbDkt
Q7do0mjT1ikZjFb2T0U5hc/aGEanWJ3MszDUeVsnNU0ftc5HJcQXaqavMenvi5QuJGFDOlpnXY2S
hzLVnL0S5U6AJoj8wHtUfKukKjppDT6TlvnQqp/DxvrSSYrjyVIkjlE5ooORqWwqAkSVa7W26gqB
J4xfLzmfiVBcS5Oc+x5gLu+ib7kjVYceZOquEkb2qHVZWk/bUEozPd93mhS1h1CV89dC2MPBiTXH
JWSgVLrgbPIzLfP5p1FHxWY0+xfV6RXdbeGt7qZ+/Eq7Tnw3D2kVDOGyPDYaKtpzOM0bWdif9dah
r5S892sdZalXpSIOZFpmaKHtanGiKjEu7jIncu32RMr7Mo2GzrVDstUOgyF0sLrI+YahWkToofDR
oU5P/TLMEHPNlkXz06SoPitVmmauo0LpEJUqZHcMtcQvhrY4tnY0IkGl5pqXVCaVVpyNBvyBRHEY
zc9TonbHekiGvaYkTMeUGvPkjLL2MPWR5oFShIfWRBRQW2pvEXF1JOAecSFKVPVZdcTwbMTxmHnC
WDJghz7TN60+IuThyHnimumkn/IR09BBfAytyLzTiRO2U1TkyJd1kScGWuB6q9E/hEtu+npVjl/l
OTLvEViXH5pG6d+EYqT7SNjzYSaV3EROXt7JhTl8lOplwIlX68eAO1xG7EqTh8c6hIkF5JKRWBRo
6OXY3x6KcBDBJGf5bkTZ6aTUZfKQKzOeEWNlPMLwwLtRRpRtMvv6UznnnxQw42NcZckdct+YaItx
2Bhq2iGr75S+iE3HE2obPpGRqjuraO3PRMNHfVBIfLkjzKAsl/G+G+v6xMNo7ZJc17k1awenWLvM
PB2THlvKKSiayjRi9xAS3UFY3MSKRR6AF6e2GXn9oK6ZeFDlNq2VwtAXX89jI3NNp6m+a1Y/4+9c
KJHGtcl5sZSieVStpfSTGBqMOWjmVrK6Yp9pibx1pKEnLYwyNyJ7hSfzSNkq3CtxWd5ZgxI9g6Wm
Z+Q2q++LM+sfE0ppm8qem00xGuXemtHWqSw1uUNcLPpKl36+7+UBGyTy+T2dOfa5zvDOIlBXjsKS
VG8s9W6XOUvjpapT3PHup26lj4VrNoABGNJUvjEhk6Gl2il3BmnLEyq2Rh7lgejU8iz6UH/I+zT6
3sUR7WOL03q4s5jHyqmh0w+lsxNG3+9Sgqo9ciJysEyh7CuonH3pp1F9gLCMYFyXr3BMuGTumEzy
W1035XO8qpclJEM/CbC3XQk1oq/mH7MuZcS+kn5s6gStQBJb5+ds9dJnzJvEYZEX5XticflXdoeC
RdUNQT0uZY08WVUe08ja0tV5yoVTc2+Z7R0wpVW4Tqdap6qJw8NIVo+LVVbcYWBd3SGGhrAYrRbb
SnPaxyKSFK+MMVUQbR5vltkIXdE53R0uWPOpTDp5Mw2lsiu17qNW2U6Id1c/HEmSnFVPssfnLnOC
GocoryiABaKGg6GYzbBRsLcIFFFJZ2xaMk9DU/DUxmFFhJREyqsESvBMAIfJIIknTi9d58+kJZMb
4oZ8VCR2ajLK5oV8PNyTmmWl19kAX/Q6PKRRkjd78EdRuiKsrX3XJwMYQTnqW4E6kypTyIZGPX+O
eqe7BwLq7sxhigjOY7tGnFrTkMazFXTkJhTJEXis3tTQAd0Si0ZGi4DfrGkHKYreMJmGFlW5ZSm1
aIjri3XqkVzfaMu6HY5MgbfAWgP9PqfYp7aW8qJaeUlJx1Df8O8RzxVihxutUbuvRlFNftnJ0osw
SvkDniPWGzLz5kOPLdqnLJuULRKCydMQTsboVmZCqK312VMREalmXRn39CNUA5YUeRee1dwcH+S8
UB7NFts0d3JG69uUiU1fDvPLXCwU7XTbGp/7PJFfw7poiZIRHSyR+XSTxEi/1EM33WlDXxDVqOKt
kObxh20hU+IXdVcc5NrBHLi2lcFtGnyCNb6co9U39pbI+HtTVlWQ6rl4RMsPH8xoHK1n/oj6UVXH
fqNmYXRnZ7P9ZTTCKQgd/OKrSM6ASBQKYJ0VzceBOi7PUIxkJRnho1TL449x6KWjTa/mneZM4o0z
XgVWrzYf07Gogn5Qm4DUInOLiWdoIWua/Ki0su2y6vm5URxqHg5u9l06lh2BlBUf08nQXzREEj8l
JaFu2oCoprWpvwz4o/wYqkW80TmYHMdmnhdXSpLpOcHz42Tlc/0E+uw0ZDPa8GAS8QZqMZk/7STh
/xvFeI5lzbpLqD79p47/ryox/2t95aIm89d6zf+PlZhV6vh/r8Q84DJ4UYdZ//F/6jCm/V+Uvx14
Bujbo22vUVH5pw5jU4dBJg2dH8IV/kOjAvJPHUaS/wvGAPcRPAXIp7SM/DJM/qcUIyn2fxFz46YM
Wk2FGEP2f1WLuSw4k0KhRkWJXlH4dWTJ17rO9pBTMhFWEdRN9TJaoXDtWiMwme7b0ZuMJ8rUd+bU
7eOqeS5U07P6Wz5yv/gA/1NX5ycwC82gh9sw0I1TryuUcSeFKTjyQDtYgyjwLjqka/tmHiiegatL
5Ju3tPhZ998q+euIeAmD9yqryzblqfXv/1Z+spVKo3LEiGvL6LCvX2y/gzOl+urbTcLUynb4fXar
cYxi0bmnytTbgAsvx6rp+46ijEdQ3/avxkbu0btyfjWmW6t4WrG91RL2qwP1ckR4ELLKs7lK7FLa
vxxx7NUwq+R2pEN19vAa8JKNLLmLGx9MxBdVzzqWW93XDuKobXmI9wJA2Jf281a/a/z0DoDq+G/l
Ywhs+E0KjDWDxJu2+StOCFhNbyT0xVEWXn9T4WtfS09+WKkN2IQ+NDdX4VrM5XrE6z2ukg5fD0wX
YP8R394N+2KDA4HLlH3p0aAxCaWTXRn89u3/U+q8KG1esTr/GRVJOYWzvBrEX649VnSUZbh8occ1
J95s2QlahJLGDaGdN28EqNomCVaBQP18mx93xesyfw2PIQDMTI2/Ik1wOXxvDNUElDT+YudNz+25
2/WbxUs/0cf04e9TNX/piVydMyT6CU1UY7XKvlamBKaOZFC7IQAhFRNNvT2esjIAGVR7qlmShHi+
6JVGfZGcPIbVrI5m+s0MzUIt3JJkLz+khLAEObaIMvWujjMNXcGOh7NBoJIik5coqbXQqhXTuXnQ
FQ1/5zajrbeOzUFNXGO2IimwG5T1vvMiN+FOyEs4ftCjUUu+t7aEH6pWlQq/pnHaIKpHaSuFsDU8
JdanjVRQ2vWSZk6tk2ZnRoKjbxcpSrtRNaRUTtSEEvmEiHlvesg9LIix2fA5vDGf0jEHhHNGdrLM
u/6xq1v7Y9nTZRaBhQQ406XpYxQqM6aovVK2GyMDXSMZ7ShQ408fzoFkVstHxUq1wdfxFoDxjJRz
hLu0iQ8Kno2OG6vhcld2aIu6yZwo3xFQTiS3wJSV5zxKIzAPESbTDMKSh+EZLJygnCrz9DROeq/8
CMvBOqpyu9he49BR5qYZCOGnMZSlTVwL8jw1HJ+LYpy8rlfMoBqVUXqWzSHPMKtVs8qFjmy6XWIM
ZzvMsNdSK2l5nFLtc7yY97FQ0g9zjZSg17bmhFdbRWuBnI7VsVyEdUePFDdcNgB+lmqz+Jlh669G
GdbRfUQow70uTa1L0YRcMcQJGLUccCFAWDvzyASq7ZI1Zv/IlkqumctYDBhS546NEk+nIo4d+WHU
qinLH+zBTOzy0ZFBbc69o5R9H2SyIWPONIIaUYXX92odJsYJBzOx+DHWx/ob2ovRcxLJefs8tk1Q
SMKUzw2e4tZhqWJDeiROj3CozWr6M4pChARuIkqU82hklWJ+1KIOB9o+LLRPDYjnlrxu/CJyLXws
LXWKd3qSjuFTMTjqfTJKzkuf1QUPWzqUxieRJ9Seh1Qoy64fckFqp1X9oYiccOtQ9z/rlWhf80r7
GOPtBACAt6FP3bd/SSh3aj8HzcJeZS7OIUIFpVcLAlSjc7ahiXTIkyHJ+vyC4IdiHnBi6UwITHiF
oCBCvhWdB1nSQUjGdIB2NEgSaIGgCVCvmo+6PiTO/QhqW+2KNIrveLjmT6azIF9E6dtU0MkxlH5T
5ibSmSY62tq2ahrHnStObw+e1Md54o9alJq+OVoWBrRtYnS7qumT7BFtal342hyiYagAUxonE2CE
tadcjkOYJF6MStSnMZel9iC3iYmeuRUpy2mmirYzlEb/WraLVe5bLL+kzVhFg3jC+8poTnY5D53X
SEY2n80WZP+QJUvU3EemJbTRBaTV3uZInY3NzEP1FCbjnG7JmPX88ySlbbMJ+8wZ9pwEJfuA+y8p
h57ahbRv6jZ6ltI4gpOfVjr1gkUho4lVJ5z2FpjlfJ93uhxSR3fKaqeiGpKgKJ+k6rF2JMGNNZDN
eTGmWbMXpZLCbTSMYip8pVCcCJaDpZHCxkrffhmrCncHHpDwXkJ1vdqFdlw3e6UpjHKHlZhQ/a6t
srcuLqX8qOqp1d43DvnIPsTDJHrUGmPpP4C+Dq/JLFJvMMKx3GYlNDUo3SNJDDB+Bs9BnCmb2Nqx
oJC0wYvWFMcplaviSHVwUtAMp2Dkz4BPIUiqpOK5XUIxmTehoajaVnKoFXKFj1H3dazCWnGdoVBz
39bWqzZR6zGIddGcYa3UvPLysoQzcnzIsrvZNIXL1uHbGdFYo9oSyHQpS/BzQNZ8wAsbms7cpdjn
SIYa/czSSiJIUHW0PPJm3thVap9DAw1iFyCggDsXG8+ceapc3dxYb7LeN68lFfiAEmi3rwE8Ps7d
WN47TTprLtjp9CzGRH/WuAs3dr9UjS/LDRcVzutLAWQnjTmtwhmVsC221a11sPq4oWI0jQmBW5Oo
UDFze6x9vcyXZwd7km1YdzZm1YDT/BPRwsPEtr30kIx0L6KAp79p6Zy/FDh+CLequF7dqB/EitgP
eMofbX1qxbEWFlumRk6a7LKli9EczyT9S6PUehl7+Hgl8eTFUVVMQaaVpv6ILLtm+KUi99+Fws3p
9XVexn49Nkm7a/ppfonSDKHZyRWyGQHRllLKI6ov4igMA7CIXg8ggarUyJWTQo0pQcx56HgDemk/
Kw7EmxJRgfVMfibUbPTThM/1I8pNJGXt/ZJ1GtqP6jI1uzrGZx2SCSR2LgQNUwXdxOc3NTr92DpA
OK5pJDra9rpZMJtUmXT9fpmLedoOQzU2D/TlJdYBCwdt3A5Yrhq0a/ftCPrdCqLTlrKSOaXxmWvf
2M/ZZH4vgN3MuwQcVGwcUdbD0QgrtXkNtU6G6NzYInMraEt7aJjGmRJIRZ9AQ/69EUbj7IlOmvtF
nxrVJSu34WhpCIB5/HsDf7UQwxOt9lLVAog8ievR2FZRrwzbWGhxep9Ny1jvFYlH8q5E0oSWki7H
hclukG/q2GfpoS2TZdi1wMbPTohywh4yC+fahDbysKQDoo2xlGWxa2pVfCZq0NMv/ZRX7aZou7z3
2kqy0seZu/Ahpwo/ngsqPTL4Z6VqBw10oj32amU86QlCUfuxod5UIvqPJ41wHMJ9rWLPE9wMwqCJ
oGB7ID3RE9jO9DCUFr4rPXi2vygiZzvob8o2cL+W9GMeSeFw31ZdAbLVQUN5JMfgE4+tnrpXz9vJ
a1zTsAOyXEDsnEPk1d1I5GPvVy3P0aNcid7aNrlpGEdNiSKxkyvDEUHeQjJKqDkt1DVVKCrpyZz0
Kt/Ok4LUTJ201rmjVXc44wSITFZkgwq7ZKi55PNBWM0309A6M1jKocAybbTjZy1pyygAtVcETzTl
TBg0utO8TkQyX6DItOohksd+wEZDt2LPHJRR8bJWNEnhqW0it3tL0mfxGkam5s12Ppcuhjd98g2S
oOL41aAKFai+1vdlWw2Us7BSR4c3nb87qQR3Y+JIuNIYp1CX2r75KQkFiYxYmng+bMWA/ypRWkvn
XpIe7LJRwu+OHk8UMaJs/Frrjl4826U22gizy0MpfWIhqFS8UJwWqX6EThb1Gqstp9CrGgiTCYhR
H4nvcxO1peXl2Yj3yWRgyOqZcTcOe2oribJtBJ0ke/KtUNv2EtSUYSZS/ylXK88yz0fXCktBLu+M
iXrsenkZwWlnlNPdtB10+ZsdGXPizlOiOF9VGDqtq+d5FP3sQyFXp0TJmgKqjibJn8o8FeoWbX89
Dcp6aZKTMcXUklp0jEdaE5usMInva2cUfH3CsZFnanQ1yV0iPEX5IYmqLJ74U02aPhwDUZHXqVeX
4UdXl7F6N3UYLW8sssr1l9t5ZRzzAQZaY1ZS+XXO+87k6mmkOABRdHSUSZKqK/dzMusDp7/UJOs1
U+0+PWSGGbuIDW37VPtW60ZZnwcIHvUDfu9GdZaaVMLE226aeWm9eCS9ML0ByX3l0HRQTx9lpU/I
D0zKI9G+aLVe+da0VjGWYNN6p21boBXZN0JRTfeQBiKegpYDQNm5MTvzSe3mIv+cTHUybfsRkZ87
J+2ll5ocHqoHK42OkQ+pY4SmMkmzVuinpO3xa/Fj7sSyJoAnWuaL1FONykhMljesPBGrMxQ3lWpM
/Sx56Rb7wIPcZDCOujSEQCSL3sm8ognhcIZLh+oykb5VwyeCBGAqHcIZQ8d0TNep4s6k9oCKP5Ww
ERNOzxqyCYhddcZuG1VKIf9sFGXJSnfpJ2GmnpXpGuABOHyRLijXmVWnUJSLi7Za/wSHP6LPeeWp
vFBVKDJ3aquk3UpZn/R48GgssgsPtIuAKIZspNYpZjlmn0anLTAKbGJN/xjNY216ZW2kqe23rVob
xzgvIustGx3OuRtaY2XX7jBouHV4A+7Ag+EKXZ/xl1l4Jm3hIfIoc0PH1Wh6q8p0wGqQNUUOz8jB
lkDGNyMcvuq4ZHFsfSXqVxyXZFW2T3KtJPVnKPZmfggB5eqI4iT0B8JXya4U/mgCutAvZORqf46h
mZTPIzJXoVe3WlS7NCX30nPZT0sU0O9j67495ZbcUWeqafPxhUXT4JZmocW2tobazy33alJaQ75V
9FKi20Cp+0bdDwVeQ2tJlEz4S1Y7kUXNm7RytjaZGGHywlZS50528zYzO+yJuYiyU0r2LJDOmRN7
ktGcH5akDJhEo9zqJL0WRQZ4MAEPVXLhVQ8RMPESeJgR7oRXNQ+0L6d39YdVsDc9SF65lbwBzUmx
S+5kHzLU2fH/aQK46AG4wFxWUOMSh1jH/uXlDb6ExP7l2CIqWnwuAT1WNK//UCL+7FmLyw0GWc1b
guKQzFu8vm+pmV1jPTgUQoZfSeygvMAVVyhiXXdyqIt+CCpzz2dNMESFUUJ2kt6KEWq7wqVTu39H
XX4BSL9P9nJQJBMuJwsRSecrBk5sg2pvbNIgY6U9E+XnblsgVvz878bDGHdtNrWRZaI1HYznCkwM
Rwybo4TxVuOWxW/d9gU3KQ9LhuC29eNlhxUNSFeDXbUFyFD1eGvZyUz6UiOsV0q31I5/gcm/rd+7
IdZN/Q36TWKTN8P8hZB1VPY887XnrJqe2CRvxjY+GR8QDg00b/isfl0Nb/++nH+cID0PK+5PF6J8
tZrS0joDGzgEVhO08Ucq9//yfPxnfoB/Cio1isq9djk/OoMzHtkOBPBx9ipAzzgNMEAztuYm3RhJ
cHPAy9bCf/bstwGvGn4qYeVWLxgw2U+qKy+B8FIMJQTa1SA8woUCG+R+gjB96Du3ZBN+yUq8287f
Rr9aUFuaaqldpwvvP5ieYF/wBhy/5Sf71AXqBiOqe+mhxiDr1shXl867db46qvHU65VhD1w6xQhJ
IQmGChposfh/PzC/VED/NsGr80p6WEl1v+6n1wfaRtvZe2K61Qh1e2OkP86IK82kI8c0SfEvT06r
lYOYYeoE+rY7yQFJMM+byYjdrkMi+TyZbhLIsiv1wf9lZMeis1tVyfOuoXp4R3oni/EXam17OHFs
IF6Fmt/8tCE0oDC/9pMj5iXfusGvFSj+s4u/jXwF14uFx38K2cVpU6j+SCYUiPu14zJ0KED9creR
Hm51sd8c9eqxFFY6V5PESq960Iu//7q8Od639lT6h4IizI3V/dOdQ98vfcimgczNdTlIbqIwm2pW
V97WAX1/qATTlKfcub1ffNG8bntT//BPV8Ja60L11VL1d+W1lF/C/ceq6tsix0vPI4P2q6/rsJDN
CbJ9iCUpZq2K4f19sur62V1/LuiM4RSLOoxJ7fTyEOtGZorBYGiMihZPDthPvzmCpU/evhvwdlHc
7Am+pieDWcKs8VeT8cRrA/GAEI+HmPCt3f7D8tsyLoeq4QBLvTvcsZ7bHf09YwA7zXXsxxZpur9P
+rrUtZ7iiyGuTnGlFl3vUO8KZrLgZz3AnAEs7au5V7YFyCJuGO19QVtKcLOst94JV8t9MfLVSc6K
3rSWdXIUN2HpADHj5xN+crwqp5rg9yegovthK/nLJ/OWk+mthV3//m8v+Zy2NgAW5zqe4AZOC1Yy
tf/3lX03BJGPQnkam1LKxe8qXCBPtoCjw96Nhqt0mXfzwP5xBLpzLd3ikEASuJxEamM64dRcBaWN
I2WOWbrY/X0O19pa/HQm8dsQVy+VooeWPVQMkey7vZz7qpfuqMmkx3qLEMKm7bfVF+Nnc2he0EiP
3m6M/n6CyEKtxxPFV9rZr+92OR6txrF/3XUq/U2zC0hGUkBhYNkOxFnjU/Z4y3Tq3UtGRE7DKqu5
tj7jI365qJGjRHHasW2F9DlMH6AouZX88cbE3g2CUBYzA9BC5wAqx9XOyWq5aMO4rEd/fA0zMA5X
Odp+tEcsSvEalyaJ4rPk35rb+4jnatyr7cQht7XTTKZGKD5P1n3U0STSfbeGT6V11y/70n6bMVAe
2g+2+WBOT5P+GVWIPfWUpahufB6/9BsvPv/1t+ir0x8UDjw7rj7/JaJLibyP78PXD85H+Tz+SL4T
S0t+6GsfmhnnLE/1ZZpOvA6X7h/j7pbywzV5BBnG9SdYGi+KA9XiWvqhoYHOMkK2wT4nD8gmnAXp
kI5pLFpZ+tHxleRf37YkQnhCOzb4umnxzV6eroEid9+mTJp0k54WrJegqa6cFZpAlx3V8G29WWXq
5n8frawjr+cN6R/NpI58OfIkN7lYYh635V48AJdtYlLswYsG1hlZviDy/61y7bq8F0NePS1zV4WF
ZJvw4Sa3xgln3z+uDgvRyax901ltBwH9vZux6PrHXh2si2GvDhaJqKpF7bzuakgrqsszvil2SBB6
C4a6N1WN/vAtXwy3XmK/PSXV0BjStDBcbOoApGe5vE+XH3+/MN5dhDZoAaSc1V0Nt4jr+yLWhKaD
7EyBQrUuf8Mm89bBXBflctE00AhZI4IG1nqX+kldT6Fgyudf5A/dqzbzj1U/0dqqfm/jCnkz9fvD
lGz6Tfj2mJNlXxsXIaFWNGrPgKuDQfVQ+Bnn8MOABZmMyrBbeDZhvPf3ZXy/VUgQkCeAt6CYxDV/
uVXwfdVS7Us4D0h0GFRUzX0nrFtL+S6CtS9Hub5k4bNCPWlmwkin2eNRtM09OmvaYJV4z13adnAr
nHeEA9in/32Cf7jRuEhJhBAPQguQO+1yhrZT08KVRcsvOKuK/fxAk82WME7zlPPqtnmLyfMLM7o8
OAg2OioJGBYe60V+OWLdtE5q5dnCPtavwMXdPieGbN5oAp0B78qHxuvAMrd/n+j703M56tVH1+tx
WigVo472x8z4HMP0/fsA6yb9bVpXF/WI+XdqRgwAfud1WnSSFUwTIR7b8Yvaqq4ZP/99wGtwjhNJ
byAqRHyGCErjoni5kHMu020tGJE2k8GPd8pRCorE65ES7bYYHdyKv98f04vxri1ECk3KQqWv8CUz
HhXoRXdPY3PDVOp9+PhrTqTlFkGVY13DAjTtoqwtM8aaI6FC0VF5b6lJeSaud3DHMb0ZPPObxNJ+
Lw7V9uYTpL7bxnWS//MDrr7FySyNOkRtJ9Af6fR0+7O4t30DDGQ6z7tb18sfvgVGw8fGXLXawXWv
vgVKKWHX5toSWN22Jao76EHmp9uFvgnDrVA07x6rx3GX3oqT/7iVv4179TWILqXYQz9bMGTe5JMq
2o/UWb3yR1P6dC2A39GfgdzSBoe2W8foPSDBHhPDElnwX1Ze8uW5FR1lrcYQcjB8WzZy0D3R0EYo
e7IdN3RVYFg6bNz/y6jQYWWE32A426ATl6OSM/dyqXTyasfwcW3ox5Oh61zHi/aQ5Gbf3qVP/Y3j
/P75sFbvG6RxDIf343qmnT5IxLEm1ZCZrgoabx7i7MYtsO7U5bVzOcR6nn8LJmyarLAtpm+xoNnD
mT8b2njjYruutnDP8DJoqD8ajkzt07g6pMIKIVqsQ4Afs3A0LIb6ZvIV33iLAgc2XqBBrGs2lOfX
5P8pjG6+w+/P6+VPuDqvkSgtHH6Eghr6UykoLvbPWvN5dVC+cae+W06HehIyJev3qMJRv3rwE3p4
5saIFO6f8ZVQcPWezL3aT+6iweMS/3pb+vY96Ho15tWVoxjxQtmSya1ml/3W3tNM5vZ7dXfrDXz/
2F+NdPVipHodan0Ir2P6Nr5W31cz5JUcTss9Pfbev3fyhqB6sZz6VW6cNKVN+50kB9ZT9mzTlsKI
wADriDKZ2v+Dc+i7Z/hqxKvLxVkmVREFi6lCR59OONWmHjzOcluBK6/XC11D6PEGWYob780FfndO
r0a/+hoTydSpDHN86OPCpf01/6BTn8BYbY8hizc84nygurFvf/j7sV337eISuBr26gsd4HfmcA4V
Ashmv0LoIzHA7en9cW2RzlyvT3D762qP5PRVGMXMTo6mQA0LX5W+1eaXHKNQBK0c7envs3p/8TgG
bJ/1WzRsCLTXcNV/k/ZeS47jTNPwFTGC3pzSS2q1UduZE0aPaXrvefVfQvP8uxLIEGbf/2Bjd2Mi
pgQQqCpUZWVGCQr1YWnwuBjGz8XuveCx20VWBn1q45NkxcGh+xQxTKCeclaEXLluNHdRI0NirEJJ
FERY134VTPcg51jIyW2cAMGxtVDn3IFJyqoLFObOHVCuYyqZieSEXH9K2IVeFMICClmrZ1UoccqU
S/iUUD5uzMDD8a3RYY4xPWIaIMgAORb0wMHMYGeaH3kJilqAe+J/b+/95vIvfgY56BdhRRSNQZkz
MBgoBNBXGOaAnlbesnaZtVrK3SIjSsALhNVmdyAfd5YDv9M8ASuq4I0UxprWvt0AabJooEiHQhpP
T4VgVDcErRaOk1SOD1kffweZCku2Y8PFXhshP+Ji44ICxFU8hgDATL+4+l7xF7/5od6NNq7/a4x5
J+v2h9pcFFILCfm/JK/Gb+YasOVyxKLAreYZbfs1jPznbRPrLraB3JQnZS9ZMPhVmwO0Y+KMeWHg
yxyUVAlwZnFDHxwMP8beTHdIxiFGyUWWig4oZxt2tEcoYRXg10+D619BPz/6HGqWsoRfQfpY46eu
4Ha0J443S2v4IdxPFuB0oEtbzOk1Ti3WnNM6VSfmgYsSgDnB85Wmog6CjpdinCFHekYfZ8fvDSTM
LXSctGMdIZolzl+ATYjjprwBjIJdEaNVmECh05EmA2RuGtDBJ2vGcwiEez5Kfw+LVZn9A7djaZhs
5CJklf8apNxeBCDmKAPih3IARt7d+Cn2pH3h8D5LEWsdKa8MrTIDpdWmSsR2KsbkJIt+VBZMDUf1
y5LyjHu//el0CB2gaovRQ5nKCSSlF+QBSGQsCpobP4l2PYecbtlLe5IRVJ7CMe/l9qUBYzpmDfGa
XL3O5ShEnVjS8MRy8/tZNeND+TSgZJ9iBo53QVM13iU+aTYP31C88phPyw3XqiJh///s09dFk+Vs
gh/EQ9YzPgp38omuePoIxC5cK8sLbYRqfM4La9QWT8WEkaZOP7/bA1PS/OUO4AFbtmvRHPbCjAp5
/yEAmhGcIod5N7ecIJmw5DWgUEA8Tb3txrZKgwF4RARNSB6f+mNAUEoPKEOi8RsCisJM9LZ2V0Xx
BW0AoP9Rfrl283mjZcNcny0Wu/LUe+lROy5oxDTowrDerufIRLsBwHd0YCUQk1edQbAP8sDHg9y4
sQd01CILM+Ygu80x6yfYuic8q54CORnBJpVr/jl4xos2cA1IkjYeWPZ82R993Sl+sz77RpaA5f/z
uxQqvZd6RRSKREbjG8xSi+EXjWYOlXs7/LCMUFs984WiTVzJA0H53Mif0dKb3PBy28Zm2L5cCfne
F2Gb70fQyTQJntF36SlHPQa6cvIvwQse9M6pPDJCedsiyWxufFL6Uc0XnZrlHQ5QMlcdeAymyGmn
/g66RADfpi9dPzu3DW56QdwNJJWgboAgJnVJclkJ4+TPJUGu5QkuqBb93FoAQRMs7osoif73OhOC
5qVNKo2Uk2aqoToMVOSdUJqpn59a1PEMS31egHtrH0VXseB+d4ylkiOx2lz0oUUJ5Qp4QBJWL77m
3GEQpRZh9iyBfi/46o68iOQDu5q15XpIVxAz5TJUMnQqYPZzMINzCAETPDIfFdg0ME7F+HLi1lm5
sEFLp/UcJj/GFstp3OWjAMfIRwXUEN4FqF+B4xUdMje27kAShQJMcUrt2MYbod2VaAzWh9m7vbkb
1xGQF0igA0KAsEa3REau0DDNOS4YuiqdJX7XZs1KeibKhGWGLookbT71BcygDooWt4uptfZo3Nec
KXhJboPiQn9P8ewRCoa7OS+AOjwE02Nghhy9dqjuXB8eScXIWje2JNuVPSAYwJhMCiVLaHoE4Tst
4Akovg/w86yYLW6c2yvT1HXpohGzxeTBG4EYVyiHk7qg19/lDecZQQdkE2j+9hiTAO9RvC+zxgXR
ku6pAqpTqvS1VNVbjElLB30swASEcDhgdsSf5+EAd+PUk/F1+ygwfy/1fNMmUMPkSAuwVbpHxLCl
xwz9q8IGEaYF/t4nQDTN2BP2YHUCAIu1X+sOCDK6y09FHRKpAq2mgvlLNG51Dxp4gJjUdvBwZjqw
WNY2bvqVMeqm6xgsk9MFZC0KptjilIPmQGmYt3eUtSL6qsta1aichBXJXtq6A8BzpGBmfBc/5gCJ
Ksu1bAWFy0UZVHBdkkACsWyDCP6me3loNi8t0HO6PZ2ke9CZjSAQ8nlflhgemhzkG3fMoMKtlsdT
NAQVDs7QWE0b+oueW5n+WIQz6zpvPKGuVkjFAikZp4oQCOGMCq5qATXDmSCIfAoAYui8EsDhE+Mb
bh8UgKKhcKHxaHFcOxBRxifMJLjrFpUjtKp/EQxDB0xgs6CEjELZjtkbJ/u13s9/TZKfdBHw2mpS
DcwGwFvicQqFVZ+7J7hS1awfQbzJ+HjkoN8yRjnIXlVnIWlhTCiWxUwX4S2Y1Oc+mk41ONh4ccSQ
mOynuVSxbsf2t/x3mZR/LKQMDAQFdpbolUy7GjU5zuIf6p1y5jbR7m5/SdaHpNxbIkR6MHAycrQY
HM6aDmLVbhqd20Y2dxPtMLTCAZgFPQ/16UB1g+FuGAEQGted1G4FB91A/7YZei1EQwsVVBKwFfTe
6efgNOdanigkbHPQqFciTHepHGLabSsr/3U2A4go6HXAu7JajbQMAVdhXPWceZFJBwLDze9QjUae
x1qTQMdL2hq5FhfHHvLLIKKd4UbILI5yVzwTUXdlP+6Q+PxgrIxOwogtAL4UgIxROgSP0bUtnPg0
BNcJUlnOLXaSLRyGQ/JAgBrJp7FXju3dnxoQq2q5epqcDUNlyACxD2oYdNV9jDFPO4XL4hi+Bq0h
z3AHf/6WIPWzQYZ7DCOTVfxdldrOJqELhiMDIWOeRhZoCdfHmCcmBZMJ83e2/Np+ZS/DLt4bjvqc
faIND/G1b8sRTPOskETrbUPqgai9AeAjgHBKAGXU9UYPYs8ZQMP8+agyZo0wMx9b2XNwju2incB1
Z5/cvtwlhwaalIEJkYJDZpWM5u3Wjbn8HZSzEdV+FvOqILTRPpg8rahigW9YFqgjZUg1D/4KWBjS
V344tAMDjE9HWXonqfTIULtGlkEb58Qh30KMvI3ssNf0j1TG2KQ5gtbx6fYlIZ/mMjKcDQogBCL0
Szqoeq4/XSbxc5v2wuRwwlssH+LgJKqft01sehjQBvxjg4qumpJzc1TieHA+EXWuPTRIbGEfWsg0
2Rnm5ie6sEb+/MLDKCqISEGzyDulU+w4PGExsZE6qdc4y9fyBi2VPRvySUe58y6K6Heh2y5hH6kL
IKQgGOXDYUJESB6DvXHoj9op3RkeJn5rcz6wbtyqeEcbpE46OP3B/DfhHC6GCQkZL3wlgxOxNVmQ
+7DJf6t4SupATnA7lq+RNs/MxWqpS6B2oxiCpQGXwOUe1H31K/fzfX+cDvI3gibMfNQJbO01fsFX
PpU7iNQ/hJjqFPfgj/eSPSYtHTJsErqyz4ov649P5IIIIskAqR6gqdcfvx5GqZXbfnL64VUqPpIp
Y4TLTQMIkiju40G9at6My6zzGYTRnS5LLC0UIfLAcAHr3cUSLixQLmBQhDIfpxY4UB2CBtFzhQld
aWJc+61laOgOAQCPRjQO7fU+tUUuTrUBI5X2i+s1q5pYmd/WMgxStMJkhLouphuTXIAttpsclffS
+VhOz4nEcPd0HmbwePOLAM0S7kQAz6hz2IJEClPmNbl13U7wY7CoCYAIsM7U2icTM0S0WgGYH7xt
13vVa6PYCBL2quYrmw+A3Acxdtb/TEDjz/CU5Bdfe2OYks50kCjCYVD62pSYqdUEtYkJNyu9BxGf
234fHjLAWYAp1Z7aHVoBr3lnha7ByDVXCK/zXl5Ypk6dOgwGJELwuQAX4i0ZBWvpPXjkUPbTAfEC
lcDss/zIRpokAKSOCQyiRAYeS2pjYz5JOE7BxhogG3FCv3vA48CZH/if3du8Y3/IjeTz2iAV7CAC
2wZih0ViDop4ze6gvfb24kwYQGKdmo0bdrU46oZpOViQ46mZnEVGvwoKLQarrLf1zYCsRu4FwkCZ
F0Uq6vBEAakizk5FLaU91RYZbRC8ZT/aipWho6s6jPO5jnNkyhvy4+RSo3tELQo9ZVBuq8qfaVqw
Qms/iEkQIqNts5CBPVbNfSN3uLZItvkimoMobRBassYiVN7ALu3H4+xxjQiBowjAbsxiS41kyT1/
jOEIjDTy5GGwby9741ZerZra57CROBnUTciR0tIsp8xaRHTLK5AcfS7jt9u2No7NlS0qsPcR/CmP
dTlc+xLwBxXSqLcNrLqcuOlXFigf06BaqeYDLBg9Rj1lC1MNmE+Z/OCut1H0A5TUEfY4s6TuET6M
T+37fy3LnX8Bhh0JXQDkvulOnBCNnRGpuBqVOlolalaF9p9nHYgNjHfJKAfLkLmjnXZX95UktOLo
SA+Li04bxqIbv/rqbUChAAqO32/v6kYoujJHeRZ5SgPo7sRIfBx9/wfORapwzCYmyw51AWMISyCP
xzRTh4EqLgSqoXAjF+pnb7lXHALBJEDywIHSIXpDLIe9eXSA69Ixu0tEi+lHZq1wEURpdYyWAYOc
kCo/oXxQ/Pp795g/kcHo6dQ52X39K+N90a68/j+POJHvihiM6gsQZjjHZIMu/AGQ+jFYxfBdMSMs
WeU9RFTRsla/daicYfgH0lFMiOBGJgOTgLUBgIRZMjooo/CSzMLCwekpCtivpHeoIeYmJIzfbp+h
rfCkaxJmx8CWirSMUD5frg1S26EMYhaUqwEdAZWGlTzEXr4j02ItI3Xa9KuXtqh9zIW6iqHAC6q4
XfGYHkJU/2W0SurHas/24uSHU2mNTmZXUS5TMXQNddCrhelpiqazkiHpB3OGHpuQT7Ok/i3KRYgC
7riMyTZDModbBqmoocdcEusTDJKR1vKJBCn1QUIpN9mrjHR9IzskKS58KhIYMnV0vbaqHsEiW8pw
ooLoDVoGYa3BEaqv2mgYYWjzm12aor4ZPySB2usaoUHgrfBARtcJ0Blsb051ZI5VbEU9guVEk1QG
mkmhol46cEsfNBUm5TNANAKoaZjk9U5aDfLLgsHCGkJ4+8njD5F3+yKwLFMxsOWgnhWTeFv30Wmq
DFAWpoDkaJBAE4oJQiEzQx58KxPVL9dKftGFVwEnI2CNGRFR2ZNoQaa51JduP+M9wftwpe+3F7h5
Zi62ljozegsVtWxU0fZTPqTkSYWKd4yHvA4OrtuGVuAw4i4vF0YdmViHQkYbIWGTATcZ4StTa3Tn
O9FnHpetK3dhiSZZ4tRRBtEiau2yF6KdmLhCg2qEbmb+7DeFdXtdImMH6anxZEg7DOKkZ0YQp/XV
pwovCIw7mMsB8jv+cgh/k14KZkTc2h6c7FTtIxQeBjasiPgu2tVcrpuK/E0U84WkR2TdIJTQXFQe
LQPD61Zyynx0jmwmXwfLIuVN0w60wIWG0zN8SD/1fesFKPws+wZz3naDsM9K17beGZeHSKW8aZBD
6VBLEPZJ3UYRTbx+QZUuo5Cb/zL2BB3PhINspcGXu0o5nyoJ2yKDUB7Z1TdopwPbk1spZg2BXG1I
Yspe5ea2wiaeVECPY1L22geAUnEsUh4x439dR797F+5nYFB4PzpC72R3+whve/MLe9TByVXIW/ck
KJJoP7yA9g54cf0BPF0Ah5cMj7P9DS+sUYdGi5tGgkgyuTDLB2qj+9iJj+GxtjWvcLjH7ImZqm46
BJR+NCA4JRROqE/IA1Zd5hVSYshE2BKwhZAxwhx6/cgfWLY2T8uFKSpgxGVa9HMVjo4I9SxomZh6
M1iMz7XOAkXoXyC9xeifpIE++/p4NFnMR0N3Dr7Ch/gFtBme2zxM3WlQDIBA0gSQ5n/uEgO7fWWV
ihQJhGgmyFAhUjzhLjilB126HRo5Z3Yc1mN7BQ6hrVHRAoIBMjDbsKZAMGcHVu37BfBbESgRggBT
vheaDb920Pa5PeNtU3n/x1+AIQJDguwISE+oXdZbOZk17PLgInn7pnyU9wCpuCXoiEihBlI5rnr4
1jijXdr8ofzB+Mjkzl07c2w3umhk3hAUQfTLdFyqPgx65DxS6DREEALxMo7N4m22ya1klvHXB5fY
w0MY4iYGEWu5Xm5ejZ2ITJXQS5FuxXKn+ImbkvnGXXEiMGeWxXXcvDJIwz9Bxj/ykDYAb4JUmk2+
CGYTDrugbr9KcAIzdnPtUa+NUR4164Kx7UMYEz10CdziAYr3J+MoE3TvMXllHZ7NtWF4DVVMPA5X
Ne1YwyiJ3CNmqJCPUBOvF+0of49lhuPedAQoLGCaCjPP2qoGhjHZWS9jxImmsaclMqEcuJP64+3N
Y1mhYm7VN20K7zk6dQgCdtnHHCyK9Izzvnn8UDdXBB6T/SvuHaiRlrE2IouawVIgpXve+H57FSwD
5L5d5NWNXM4ieNTBXiQjJdRdjmtZfnnzkF2sgfz5hYmCL/m0kxHY4rf4noBVEzv2INo+OLwt+qiB
Mt57rCVRHyYtpSrPBdgL2h969qmUp9tbtoKOnp3wxYKouFkGqrS0JV4/IEd7iaz+WJvZDkDtnf5b
MEkCP1ntXWujIgqcXnwHOTuAgWs3B3zv/1Cpww2++C1UYM2LDFSRARYrzah6fDTh1+3Fbp5ywsMm
GhgDAPjq+uNNNaitOQU5QqK/isMDL//Up7fbJogLXbn0CxNUBM0msGq3KkyQd4nkE6kdDk1IVgqy
guWdP9uFHcqVz9BzTcH8/qd4o7nKu4Fn5J9h3eJedWUIkxxYBbmNrA7tL0wzCJiiUpC4Uoe/Kvlc
LPKElB3xjTBLILwTPOUCKpDCSZzCkx5v7+ZG1gr0Ji+j9MYDqI2jcf3F1EHNVEhko5Sz53qLZCSG
Vd5hNoYgoNh40a3bBpA/JitBVQqqE8pc1IrFqLZYYDcESux2QVx9BmFfqoxYtTqIKpI6VQKCGGsC
2xq1kUHSRqXSgPU1yB8jqbQU4xkz9Awjq8VQRijXEcdt1vdEccoA+3CUvamSd/vrsFZBuQ4DjNRc
M9QzNG57cza+dPFR4f7/roLyCUsOFYBEwirmGEyuS2cJHbN6v7UQjM4oqIQCZbfqMwXCUIGfDQsR
kfbqwGCCdclW7mW8H3LZAoToiYxEsXEcG18I8AHQm+Jsy+gdUBlLLpTnR9LooNjV2coHQeyHDh70
k9l+iC6JJ8K3299sfaNgDaV0Ac1sECivxhGEMlag+jki5R2lgzS6kLB0hbLeV5VqdeP3NoPGRfik
JJJZBwMcJcM/Ev9H+8fLG0b5R4zdGnm+pGg4cbIFlgVTF+8SpbQaROwFGsCgXWdcgw3wiihcmqRc
pYDBzApU8uhAhXbpy0gO8xMoY2SA9gefdBDE3dKYkFTPzObUMev5G3X2K/vnNsdFyhAn0wh9dY5Q
ZGuAykVWfSx8zZOc2GXW2ck81Y3tXZ0oo0E3pYCtZIeyGHCAhCmC8/6CKWJ1dhEGLnb1PKZ+sSpj
DhpxjPAIblJXHdE/iAjW1gk95b7nXN5dPpsjq8m9mn0nUQ8CiRIhv5SRd1MeRxrnpAt1fMrsbrCb
neGqe5CM+GRqctiLj7UdfbbgItbdCLO2vNeiwuEw7s86ASR8LPghCEkCZv+p08SpNcqpKXKU1uEt
wA5LkEsPJiEZg2jBcGTPD61vzJVBjRqh0ydwuldRCRTBzEH961BWL73kBsX3Ojl0zevt5a08IaGL
AtcYJlvwQATNABVvAyVIqhGrK3mvm0pfmncVdJ9uGyEu+/qQEk4q4FTR1wd+bYXfBLK/b2MY4fdS
V0HN5tvU/p5rRpWdZYUKHGiPlopoJOgeNiBLzV8TBQJQkT3LjNWs6G6NM8XWv8uhkoZsGuUOysqk
RzjYWomhbwO0Nxm0X14G5MrQDH0PITbyzLzsmyvEixDTOhjIhue8/li5pGTQjMbJyM0ZOpqIHk+A
5qF0gkl3O/+WP4wmE5NBFrP6dv/apF/0BRrdZVvDZgkZdAg8QBlCmY+csJNAfnf7mGzcdpyTC1tU
eAyVqiqnGbaM5+QuPEEI3cmdcC+/QrR08En/UMLQ0Ff/ENujrwDeWXgsCMrG8+j6N4jXe1wUYSCB
3w8Zoa3uQ2hCWvVJOQim5scOujYRfoT+EXsy2Ks/nczhdqAatKrf03H0OcawwUb6jTLAmfqDDPqD
qOr6t/C5kJcQ0yKuB0yAv7oK9KKBTXQ8Fejg2srrfCgZh3vLH1yapC5RIsxqXpQwGRW8yQ+pWXcP
Gtc6t7/0RkPsemXUFVJDZcy7GldIfAoh/fITrRVMiMVe+xOU4GA3cVmRZOVUVTB2AsxkIAVCok9f
nWlo5ICPsS45dJd2gABRj8IKbxV5aVUyRC3bwmaskdzGq5sDk0j5CUcviOVXaAYoKEpQCULs4vfL
txz5Hrmx8+8Th5QvtyCEg1cvnjVECJZZjl8FLWKbsLkBUoAHHA27zqO8nqs0I8Vx3kp+jV6wgwaB
Ve+4PaR02HXk1bFBHgcaIDL6jmwTpCDXJ3UcoYHTJbCH5kaPenx7X9hpSiRQGid8QUu+j8zMm5kv
1A27Gsb8QcoDlRA8sKh31ZgqmAxoYbcMnLm+S/rPMP9gfMdV4gN6XwjZCVgYvuNqdBjy5tD5mRG9
UI4D2W5rtaL7BwMNysGH5nfxGv3X4hyxiNcvKBw1wO7oVhGXBOQ4wWKdjBYXvAg8ZHOW/9O6LqxQ
nk4LFn6WtZw0iBa3vq+fSrAKka6m4VX3pBzNGoPb+liXy6I+VlUYs9hAp80Z8odW8mron9T6f60I
UltH5TMCLxPdJGxd0fjgbTTz9Nvt47CKhzAAtK4gn4lvVk/HcZ7LNEuL0QmhEAbFw8AyosxtDZD2
ypmTcznLVa53TRFVEYNG+Ok4hLTn4gO9klIFu9a4My5zsI+s6mE6cK+8G5jgYTHTZ2bOuz7yClF+
V8kxA4ibHjCSRIxR9cQm6R0KaBQABJZifNd4Et0ESS/Rw7i9rRvPVPD4yij98IDVQwWEOhxKHnBj
n2FftefiZXoO95XPHbknAaAakd2IWftmCFRjcgtK0GceRiqTMqAamEpthg7zFyENyp30yZzeC93k
H6c9QSRn+Vn2Qz39DfHkxie9tE7nVEYLFcBFwiElN4/Qs7UnMh4tm8Ke1PLIDAmLD27DJAb9yPMf
KicIgNSCx3xOsn7BF42T3TA+ytqrqP7nq0ek1f8xQQ8qZ7Ma6XUAWrKSk5/FZL4zhpo1HrHKgFHi
kgxUcnWA5cAUSi2jnY3QSGLIm5e5l0NZqMh/a01vBtAlvH0e1zcAvCoY1CWpNhww7YI1QqS7CMRX
dRiRgiMpgMm9bWLjyMMGzh+SecD/wPh6HTT1IGrqUIWNDDLEZ1kUUs+N0PzEbHzkMK/YOilACMMA
ALRYEDThTa7t1ROYBCYiWNHY0gc+DSHs4hzpmHzmL4B4MQcb1lkeKT2hlQVIMYEc0u1OPgvEMMuI
wRC6tLb203AJEDAIdupzcl84FRjrGZu6PucwCTQZ/CS4GkA2c73Gqk6nCHyPvQOmQEucXqT2RwZl
hNtfbtuIwgNbrBEecOrDxQo/G1EFxsN2Vu1BOWYYVS+i59tG1iOXZPdw0CGuIkO/gsaFSk0jG4VQ
9Mjh5MYU3yJrfC1fI8gtetxb8ilY1Ul7q76nKXgNgk+G8Y2LdmWc5NMX1R5dWyAUWtc9nkFI0Ic7
vMOczg+f4mNnVl/Fff3A/1BzkwlI2LILWDWptqDks0q2MImMMnaNRYOYCziS4TEHFuFoWDn48khd
FgDLdzCQM5pu6wlT7DVGfUirEnOE+Pf1cqsOjF19D7MFhG/fsl/zERP6kKEUrPhV3cngpunvRDND
x8P4lXwH2MsnzK/s2s+WT7j6IdS+J9UglZDqJOsnGN3Cng7ksVnuMlxQVq9xXSmllk0dZGXEMBiy
GWJNM+fP7hGn68xundlk5EJ5JXTv6ok/yX7BZM/YdA8Xm65Tha5SDqpWXMhaP0hinbnTD3nXg1gX
UnE2KDW/Mc701rWF84MMgobReiCHrj8yiJQiOeLRhFFMNGKQR0G255B6nal5onmv/mBTOq1LwWSD
L0xSn7NeqjxUx6h3BjBZewRMrv+af8525sQPLOzFukVIGaO+JkbuCllooEswK6Zhch+GW06gQoxf
W5t3Qd893LeEINBibOuqBA1MG8oUyNwwig5RQcrlFjrmCXNNxHP2Qf4aj+kr0IJWWJns6cut7UT8
J09MDNyDSIpaoSjlcaJqc4dqd+DJTrCrHJIF/9WTlvxd1893LAty8pqgg7Nj5RIkoatUUC12aOyq
X5WtP5X3hGg2BeXszwEjULJb7etdd8+mkpM2nOCVaerUREOWQ/gcplsneTQeoG9hjsfxXvMJJiyB
ykxmI1Ut3om0Ye0mfuGkwCsub+iRov5IiJvJbVVMDLmBY4FF8bbx6zBSJwhgAUDuDAb162vUL5OC
pxyP7z3dtwS8zX9Li9aSOI9xsDa+AKgGcFsx5SmQuYVrQ+0QiSnySBgKnaH1RRDhNz/4Hq26wVQf
CE9jvUN0cNNHbv8XDQ/y11MHAIwDAhZIiv+r5jfyzCjT5fMBwGGzas9tDorn6KBRZlWnVgxTKJxc
2SLp6EW4VbUeBTEJtpI7LLbaVYCkZe+DH3rk7ra78YPwZfwFHdv6OQvDGNRFVV4CpzHdAM+4NB3q
cegQAXhreNF+1HvlkLiEAxxFlW/c1xkNa8cdI4XausogBVGQ2cAqL9JIPKUuUyPV/+eMCS2I8B56
pEmWP7PYaZi2qPuk6rEuhS0WiWrjafS4k2wHz/MZ5Ri9Mg7thjfEujDQAP43MtNLuagIvKKx1vYd
+O0kN3dyr3XPKnTs0cWNcAYFARSk8KDDhaRzltHQRqQSWNW4R7obQxq3Ts1gV/8MX4p7+a6yuMck
ZaqmbN3+S6v0XibgV4lVWJXll94ILQHy4U0T20vPZN7fuICYL+A1ZPMg3V5xjsQANSIZwlbK3vyG
3uYBOh8m8W8FYRNmhbGN1xEaOyAMxaMPc0R0Up8GSiEEMayRmkd4yL8TQLgKpgPJ6VDcZ6EJKeeG
TwbACSEiJFywGPWnvGgzYVSLa86LI4KYg7/sZTfZM0s51LL+2CEEjxDuQieVfhAB8qKV6gg7o4Wp
vl1mA1HjTIjQIHCAQ2HilKiHM7EHRDHeLQC4ohhAI12WMukaQSk7IGxJ5CIhM3gcH7kjgbgSDm/u
1+0bR12DlUHKdUbCUEAGuwEnZzI7XPclqpwlRQwjtAv5YwVKc2hDg/lhRRicxVkpBTiN8JNoMNpk
QEE78i7kJV1W24fmdl3ZouLekAzCopJz32DoJPvWH7TncyPMMRwo0auJOf0oCjO4I8+CAGWq2FX2
pWs8ikcJoZ/AiBNLeqgWFM5Yn5duj61+GzluF4FKg5roJHE1Pu8Hmc0c7HKBrMHoHYujbulP3R0Q
3WZWmMKphbprdBB0q32JHyWL9/87o/Hq11Dfvq20KpVDfPvRyj9l0iq0CXwdwusOe8pw48YCTP3v
EaBubGZ0eVrIOAL8ngz3EwJR1WV3qphHjXjgiy2WAogqFRM+f7TTPcle/OygeX+HyKfzjj8biPhL
uO9BjkoXlxGoIiVsY3LUxD3hiQM3vWZmkRn+VgVzdkkuGeOs8Vb2oTzevrjnYt1FgkUbp8ugUd7+
b0Olh2w37PL74nF4bJ6DvfhaPJffAwhNG/sS9Q67wskevNhCKoh6sPalHnK3gMTh7R9EP77//CB4
LrTNULECZvR656MomhdMx5O8mzzW6mPsNV/GnjcrqPIuzwxrVKawskZF0pbLtEUsUpIp8ODDiPfi
TvGgVgkNB4YlKpDiVSZg7AiOWRGQTa8CqSyKE2itqg61dRXP3hpPQsw0gxoflWanZoz+rvzxtTGa
Vi425DLiGxhr9ediOQgQjUqmHWNFZG+ujo6BrIdMw2oiVOx1icqylkoIlk4CC77sxafe6uz8BAps
2SQ9+gHY7BAJySf6FngIsQL3+s5c26Z7naAXrodQkgGJRUTF6BHEpM0cog4qVGw6vMHI05BQJ//H
dxe+4tWaZSosFAtEneJaaZ0wqExOPfbj+xQ9Dcbb7b1lbK1MefhSWYiuvNA6IDuz+vGlABtM/T6r
EABz6qC3blujq5yrVVFeVazyUaj6tCVv3ZceOSzUjgS/O5C3bYhdbE6gOcCHZGN/aXjFyjTlaGdo
86SiUpEP2epoWue+8F5ahoXWpHh+HIQPTBezCiLUR6RcTBwJ4ZT0sDmgm6fnCPCzw7+1eNdzQPGE
j6Or7ZtT/sKDp50VvOkC0WrBlMeZ28KIQ2FuEFmED3V/poj3I9B55aD0Q5wGpIbNwkNi8I2rSocY
JVIKKVI5zFSRBPRleOjR7CJ0ae2dDkKHV3ZFimGRjitDpvftmIZAX/azVfaG2YYMZA71CKI3ki7N
Y/a/7bUq4OyoGk0+Ldxcht5ZAmbX7Oft+8FaC/XJkjmb5K7pIVUfGABcQl4e1FCMxh1rNZQzbbUm
atNh4Oxc4X53KkBeuawvdtiE0MvSJeYdIAXB1YkAGygR3oBUJf30mUqpqNpEa8EwPAFF2h67A6b/
vMQHZM6/vX3rkE7u24Ut6o4b8QAuYwn3TX0SXFDq7DsTWQXqvZheYIcG4htvrYy63eIstX2RBo1T
dEpqDwKqdQJvg9Ltt5K3pVUKuV9LgxkFvQiyxf7nPOY/QqG75+P01+2Fb54bHYgcZDMCqrPkzy+S
yIxb8FukOHRqkLFneQxS3t+3Lazj/NXO0rcsrGZBbZcW6j6tZkdpd+y4wQzUxbxthiaF+XPXoPyJ
vjUhZKGbiHWBGRSVxKPi7vychEhj6IjfIA31Q35snP4OGCPQC1tgPe39v1AS2fymF/apsDuVU9zI
KU4rQXs2MmSNp0NnYmqze+NfyKS4eLq9YppUYbVi8osuvp2YBkbeFLBY3OHBfoZe4DHgZ+yhos1T
crE26pSMdVEtRoWUgvjmHC85t7Q4q8PkfRcj0QbM0mSR124GwAuTVLyfgX0AAxgupOg1OyJtKHmc
l7usmt+mT7swQ937QevmWElrEPaHBri9RajUL+kMShipNsUlZ32yTZd2YY66+EaiFpGmIIshG0lo
78P9n2pmzEwhmBeCCglzIzSCXMNW/ga5K2TzImaJJcAn9R2ByPbQS9PAmtAck794BG/nEBcrpYKF
Cineui77xhEraM6ITofQdAhs6VT/JCOR0+8IBH/vrAbtprP51yqNLSnaqjUCQWycbjLMKE7cacxM
MRfs21ePZYZqZXEKn0SGoTdOHUlvPB895Jx0SBLFvW2Gce3oxoaaTEOoTNjDdJBDOK7WMnpNsG4b
oWHqlBtBJfXajeRFVS4gEudsvrKyndLt1MacHTJrT6BG0rITrCx0p/AvUmty3Fdx8J/PhfbJtWk9
EMFhPnE4GiJK++gFlhz+qX7OWn6vsNKX27tp8JS7FCSxXjoRgShNGzCYA6WelIy9vH0uUCa+Xk/e
jE2VdViPXpDW5qdS/IIMpcn4YNsLAR+SDsHAdTGmQA7WDK0Eirdj8liUwOcgsfTUl/4j33EeUO9M
xjW6Bf+/M/KPSTqItx0nhAAeEr8FaKGnWul3qASAtEPEcHPh9ax0jHyL9cH41x51Jkuly8DperY3
W0Zpyg74lsDpm/4iuiB/AUzejgP/GqROohElQhvnWYuqvvHAQXINBfAj4bQjc86ia7zVqHUxezP0
JMNqX6kz2cd90I4afDQ+o+Bi0s03LAFPLe0EyBVunwFWlBhmiVTpn7I4kzCJhIFbW02d2UzSZmMq
sfL0S3A1t1QRIVIvBI6G1Iyzp+ENbWM78VPmqWKcY5rZaxqQk0ZZ1ThNp5i5cDC6lHFVWF+Viu7R
XGsdlIQbEL7lign4ma1rEyS8pcnWY5Vx+VnLoWI71NiHsifLmdvfklGZdfTt9sVnGKD5j2JRrnpJ
iJDV1rGt1t9bxLjbFhhngebKAcuaWNZpGDpt2jxnQoERnvRjLISDWEaGHRTNI9+mP27b3PaZ/9w8
lfpGQYxXspDiBTJOJWZ5wS6fcI4WssaFGWbomm2qJMPci8gMxPFHYWhWm0A/kQVF2Dxv/7ymeLo3
WOXZsoAlGhOAOucN6mEsT8komVkyMz7U5lH41xCd5yjALxYz8Y9ZqFiRXpjjwgIvrvsL5El8YYPy
wcXCy3WUkcXsFbd5+EP5oJvjTjywnt+bH+fClHgdNyNVmYJuhg8am7cEculcL4GMlVUY3c50LsxQ
3nYsAd/R9ZJEMURNwBVRQSRelne/KU+ErCBx/kKknezTysFeWCXf8uKZJid9XFQgSEb//TwX4uUQ
Hhjdv3mosY4F2ecLU0oli30hwd91zUupPqYZwwNtl0Iv1kJd1jQaUrDMNQ2kbPOccIMCJpEA69TN
FoTcBGc6dr9ZyQDrcFB+tW7boKqiFsl2bjxL6vwgc/E7iEkY2M7bewfFm+u9M1QJw2Ya/FBSh9Zc
fwgyY+50M9n9Z++g+HdtoFeKceZyGIC2xmnUSqtWo/uSr75PpfZaJ+nutl+97YswGn1trpKmmk9r
BXITExrdsT+CJt4I/x9pX9YcuY1l/VccfmcPSXCdmO4HkrkqU0tKqirVC0NWSSTBBQR38td/B2mP
KxPKSVb31x3hsF2WQGwXdzn3nG8VNRfXB7rsHP6cmCzIC6nTXkvRsnNEROhofDL/UI4keZrf3sXb
OY9lZqPkukpcVD2bxMTc6BDT3pu0bzMTurB0QieEuKIrD8hqyfKx2tYKlcLyGav8VoN62vJO5DtE
L/eWFoEKct95F1Tsh2QmzgaVbGA6GuagoYlcYBa3HGVjc6UtfgHoccEcnY0jGUFEqloN4qh6oVRj
64ENxx+SgfutqvgZKf4oW21lGP0XLWR7lhcb1R6fry/vsX/g2kwlg0h5xtu6gZUS5dPGQqiJothG
CHI16JZ9y1FacfcAzd+nKC2DJLv3rVW2z+YxShcsy9lSSJbFstMq0UeKG8lQRmLxuknHZz78uD7f
C+f1dBRTuohRiW6ttsZ5VZzJqxroUX5cH0CGZ4soAggvoeIOwVAVr/b5Vc9qsyMW+DhxdMhG0A8Q
c9E9WT5F/yH9MjwkG6BAD+AgiEA8PFstEgdT2s7T0YmoX588Ok7b9VruTAid7pzVn0w8CXJLAokQ
LWeB/3OjSXfTNiaioyG3PgLfm03/LPwScVWqh3mw14WtO5uadCedfFDzLhlwV+jOoLafGtNM0HDh
1p+NIN1GSh1X0UAXia0TRH/dOkEIPw9SvfD2nA0jXblpMlotnir4i7rrdUTzOwqik+KhHL+P6Vzq
Vu6SkM/jUbjn5ER0fVhXmXr0s4BMAQcBQWjbomR626FmdAxrazQv9XfoiV+J/nwhvzRucT1mLsaF
eOZs2tKT21R21LkhKnwo/99WUCx+ooGo3ELSdFdv8GAh/wnAEQhXZotXcysu2ZZ0qFWl7GDkjFX7
RfW1oHk8gg62Kdo0xiVZDEgwr5EpmjlQl1y0szmLNTldfNbE9SQGDvfmm+6bu3QbQ+RX2bsjdCsB
+d7PzXXmlshIgNasOhd8E9HCUF+MGJL08WZmHy88yKdzkuuoeZrVMJ5E1IZVEFqgI8NYT8Ymea4W
nuYDeLlKgK74MWfadHH7rpg2WzJtDSQq0tRqOTbRfRP0v6rl2Tf1exhUQOymfr5BMXIZb8Ob4lVD
4028n7evFx6p07nbksHTy5APgEryhZaUfkWHJckiDwzXq5k1vuAXAIuJdCJY3AxIX8uWSC/KmCow
EfpK8KuzVbkmR200JcjmzujcWJI5YoxD2MFsRLatC5J18t1eCMSug1TinLeoX7QBJ/MS63tyH2wb
ldamhIUdQApULoXWr7mEEBtDI1EMjkbjbvJDj7z3ASqwAVtWzyEKvhSYugo427kjddHen3yNZJFq
VikmYjQQdcR71txYbNHb99qwLLr7HioklTUDnrt4ek7Gk8zQ6HZqXGs4PaES+lrBgiokq1KZM/kX
TcDPYQzJ6OQgxXcybuGCGg9aQT19lkL+ogn4OYKcLIwA4bRJO/BFSXaxohw6hi6W0lzyiC6v34SL
IwE0BlkKtBCBXPX8wFSTWkDjFB5GVa9Bgun3eresaL7t+x/XB7r8Tv4cSc6qh6wdiq7oRMnYWpVA
VgrTxvdOkOyse+dxiDwgVncdnF8K6Bq/AdEhAo9ZoNpFK3fyGZKFGaws0XMQvR5vo8Dlaut89Wde
pFjED7Ok6p8AjcJdPRlP8qoQgYZtRWzxNDrbdCsYexyPrueBTBdP5clAkkmrymIqx6nii6rzwJOB
HZzjkrqUUjqdi5yT5fpg93kpDj4KuoqXLwx9mepL7XbwlZW2TwMTgsMOerSHu5nDM7Nr8rugjp0T
NQbeJmDEdu2t+h6ZkMSw/OyuudFW+pIFySPZqLs8qPbhLbqR/PaP/8zZQGs6+HJUA1QXknkxSqj0
mDUi5XhjbA3f8pPF4ImmoOaLaAiaB1dfSjZgwX+OKFmazgynWhfRRrHTlqigIy/pQnVAXapAxLaz
sLRLFZqz8SRrYGtV0yWNsAaBs2pBV0Mfc6Q4+AqurBPod+LZyL5Hj9HXbi9Q0L8w5Ysv2M8pyzyB
0HiGzIQwE6L3yg56yKBMgJMmyBIoC/fZugMjpBcvwBM659ldgkWdzl7uChn7IqZOB9PQQ5AE5Etr
OwLb77AlW2up3lT9nMMurv4nh+tkqpJpSJiRaWaN8cA+sUEd6lkH86NHbwkSs9p9Q2fGu2wg/j5M
R//vxDcIlZqliSp8HpPcTmN86xTVYuaezk1JfMPJGEloKpAdgrWDBxKoYMdtXwEN2tFvgspDkC2p
wFbfI+hDFBQFqcBjzLh2l5AgZ7souUBMiw211OF0CEmJ5r4qvAjROailoMZsb23wmWo+AuhV3i1N
0UqyIk8zi3DZ5P9caMntoc5EbSvEF0xvBM4XWubT70uFgReyDjS0GKWtF4EiyQESpQzm5v9/GOmf
o0tWSmF6ZLtwvRaU+OUmX8SiQ9P23kAc42ee+yAaquh79Mf1SV+CLJ8tu2SqiqLIYgLB4UUL3phX
w1cnj/tslazMh3yfIgx2PPJqQFQTPDlzj/rcyZbMFuNhP7EWY2sThBEZyBjKw8z0LvtJf6/qsTv5
5GAjC++Eap5FR7chzpdaADrmsN8cNRqQkInr58ECO0A534Axc5xkhbJsVDKlrhBx1hSFQi0maPvg
jeLTvHjkADt6DbO/gwORe7Vu3CZ6NQXXJz8zd1M6z0Sth3QcEZAm5ceEvEWo85UWm55Sk7frI81s
pC3d3a6zWZKIEHTQgq5DzSqaE2cSp/+KzbWluQD0EBeGSfgi7rt8T5IcncVuaYyPg83ce06j3PBQ
omCxf31ml/LAp/dDbkx1oglhoKZzPOXDzthSaGSDeg5SehVovJfodFlYpVcvC8dP7puPCsLt4R1K
TCs8db49Y6E+2QigjMEmgvYX8KhdANUMZk4NNiHVV72BfxQKTqrQNRO3FHRxh35DF8hsZP6/GzhJ
w8ohgMZDNYophmXJ1wg9cqP6OLPK8vsjjyB599RI3dCJxRMO4E51ny66tbaKBs/YNAvRawkpSrTK
pkEGyhKUqnfzDSlza2uKTzyxFI0bJlQzUdpognKn6XBS+co9gDFz1yYQiwKwZeXczEvffgr95akL
F/pkXLNFP61W4NUhd/FuWtYHGns6DdoVyFL2zdbaWC/qBuZ4ZS0bRP3Eo76xb4Bmout8SbrZXl45
GJe/R7rLSqiZnTICCakU404x7IAkaA5txofrWz4zjCU9d5o5Nui+hGGmSuppFbpWxtgbp5nnbWYU
OTcGbC542FyM4lqbcLA9lv2hxXPgxLlBpB3kTKlQJUV4RbU4XLTIXC27Mk+WLKrU5fVV+4RYlXbn
k6UdksYgk4GscGOucjdZxqG2DGPnNukhS9LYULEv2iZAnwWAzzqYyfX0lrjNjgyQsquLraXYMw0X
M7OXiW8co7OTrMUrE5nL0Xik/AtLZ87K3Kwd6W7mRWQNroLirXYX/0huTIBjlhUUx9ole2ofOV/Q
wYO39nVmscXGnT460mLLSJmo7d2s5V2BrJwL3eSFyMWlsEUAfUBZDe3fc337n3K5xxFtkDKipGui
WiZNVLddCNZpsLTCCW79dkGW5nr0YRcX7rKMPQH1E/fFT4AxZHeanwe/oEYmRvk075OvkA50bDbt
UNkCb77qdoqneZCJ2fdQd/sVJ/Cy4T0ZTTgXJwbQMTLOWHM0vMktdDIIGtJhFv4QUi0ViHcmROn6
zRym/lNeS15qca5PhoU48GSaPexutSx30EEC9rwdIdBRQyAwvtVu9bsODbqis6b1Sugv1dtsz9b5
f2KgTiYv+TUgwA6taETqUzU6r3ISH+KBXjsl3vWjLH7NlR2VUyA1Gy3biWEHkWsSOrL2qmWYKidB
l8xyXXwK5aSllXMBTlW6IddgpEQWwEC6sBveh698794mu+yL5vebAnVy7kGTonl2viYOFD1nfN+L
VunnusrVZhUEEpSJdVVUzR+s77l7x5SZvfvEHwAGCkhmox0ZNKpoS5YTDxNalJVIQXdwuNdAj5Js
y129RXnZN9fWVvEyoNOFPtkQ++pSQGSh4BCkUBeIbyBW5l/f4U/1dfljxKU+Oc9D4uY9T/8idXC+
4DEAw2/sV49dg1xpsrJQQsipxx877vUALMwM/9lWnq+FZDNCS08No8nAOPJorfRFjah1unUeHeCt
hCqsOgOE+lRB/HO6IFcF8sUxwTh5Pt2YD9To3BrNPUGzc/WjkTJeeNAHCpQwfPr9Fzri5IhOHlOy
VFoZOXYYH5e4QCU8RVYCDT/bbDtnnD6ltI4jWTikuoaWN9DvnM8uVaC6F45YzfSLs1UasETlPnkQ
NHZR680H4p9vCzbv53Cym5QqZR25OoWvHS40pwyKZNtOc3Snn7Kix0kJXmsDCg0QDpIsbqn26G4c
MCn42LsY2hM0iIPsJt8Mq+QuXsxlVOSQUQwHZRoLrEyaJqTuztdQddKy5eJ2KjX3TAjEtO66oppH
up2rRv7M+Rd7f25hMRro1XSAM0G7IwNoel1jutIC3tIE07K4F9Jq1Q0EroPqNg9K351Nnlxwis5G
lG9A0aR6EY2hCFjSW2ebr6OFA/mbNSgDPoRjoNBA1GRm5nnpqJzMU64ldDgqesmPdwBk7C9tioZk
PwbHlqiN5i9V6jmi92HOvhwBOp/XFzTOIGCFyJFsa1mpdao75oKKh97rSOJnQZJ6bNsvpqDd688D
6CX5s7sQrbeCZiz6RtfWTbsB5DgU3Y7v82C4y0vx85Mki6vQvMr6FktR1+DhJ995OHotkpYzKy5+
zeeZgxQLOGeQVcle6GB2NaOGK2JjSAyI4ttK8DyaK4K611wyXRiWK4PJmG23zRwrZNBIGLeCy7lb
t8seCthzd/OC0ycO79+TcqWAn9QqYyTH4YX/pQfd3bQOg8YbttaboMJLUa8A299+jkDqQrB9Pqy0
ZQ1RlYQjzYph1VtrRZYZYH0Q4bkBShhINLION53PNmgx7ncI/DfATSCPA+5/QDqa9zlq/Ms24+ci
SBYKnN2Vnbr4GhM4G4d8pHOVv8sn9OcA0oPF0zgcFBDTLXJt8Flp+gX6fNNvMwf0oqE92UvJrqeQ
NWoKjlHoJrsfwSfUfhfcjsXXdGMtrbt2U63s+19o+L30HJ+eIcl3Rt+tnsbRcdwEaoXOJt2AWHD1
H+D5jk/JyQylZEUYu8pIc0tcwWnZbOr0qC0pqgL8pVrN1Z7ndk1Kyfep2yVhhZbphH9UzS233nkz
4z59jgfO74HkXzRtHjLCcf0AUfeUpvPTbtNgJbW5NM/MRYcy0/krnENeoB0z/Grw3iHISiDMjJbz
dQO6L+ESt5C+EX+dOZLXbSaR20VdWsRFYuFmWXuBxYLM/Q3w5av8/ldA0df3i8hBOyMqj/TGBfYf
r9+Y3lAL3AHO8vqUrtsKyFydr+M4DJORVSJNWPdeFr44ZPCuj3DRP/t5n4jcGDrGVQk1YBERo4o8
CV5WxRd8zaj+BQgSIZD58v85omQ5IDyl0NjAiOpKVG6FBqiBnjRocoqLHO/nRDvmFlGyGCVqjHWR
CailxclTbyjatnS5s5qZ1nXDBF/3fK8y2hd6n2FaLThImAvqzAqdvDm3A87sJbrXVn2v3uC07LpJ
+zIzuDgI//cLDg3288HJUEZto1E8cYbxQBMIZU/mIs67H9lg3nR1souddDM27arW7AWUUpc9IZvE
NOYW4bqJITJ3qGplWhQJ0LDpleCX2NUu2CbYylzAX+o8BxTSHvpyb0Cm/3R9BWY2WebsYmNCO6fH
daTlPulfJn1G0OaiSbMgfQpS96NUj2Q8R20qHccyBe1RtTG+aGt3kSagMBzB3gyaLngtoLVazvGb
X5rWyaiWZEjjcVCKTjAlgPWdelC/WI4unXkWLpoAwaxpAdqoAsgmuWWJmY11yvD0pF/Y6/8KRIt2
x8Demn5+NxfoXkh4Qkz7ZEDJIauHWAGjrS6Aj2HlaQFUPQN2yIJhnfvh0l0I5l5R+FEBRu72wjOM
v5PN9QMj9ku+MaffIJlWYhc90cV7K5paNHR5CIKSeVTlxQzN6Thih08yNHqVK0ZkaAKHVIFPt4AC
JFvZfvKQvmv1sXXHXdmvoOKGexH5fT5j3y9dyNPhJWObtlFKmOhfJEoedGMTJJPpmc227nr/+oLO
HiPJzvKaI0RmSOnad/xVgFkVH9omaFKfFkPqpXdz4cSFZO75MZIsbgp2WivjGFBgr4ccOH1BAE3v
p0Dl3uBF++TBARwa0stTAfhse4wvssH7hSTRJft7usyS/R31LIrHlP35KQgrvOxRhDbJEyj84q12
f32pL/kep6NJtigPRyvKVBi7zF53UKLt3M7r0xmLNzOI3DxThCNXjBJPSkYgGWg1G9vQn/thrl94
bhjJ+IymmZuuSBtPzhBklu05FBg9Z06Z8WLi5GTNiGRzlIRpTq5jzZwUxFUeGA/Dbe2z5/4l/qAf
xptIz2bvc5kTcQSvWBm5X09vza5sIzB7cIsR1COt8r62aXbfptO0sMcceluJMXcxZu68TLM4DaWr
OCaKuZGC1oOKqvoizKay9LppyD2S58rheB7/62347+id3f85ofpf/4N/fmPlWCVR3Ej/+K998lax
mn00/yN+7O//7PyH/nVXvhePTfX+3uxfS/m/PPtB/P6/xg9em9ezfwD3WILSc/tejYf3us2a4yD4
UvFf/uof/vZ+/C1PY/n+z9/fWFs04rdFCSt+/+uPNj/++bs49f91+uv/+rPb1xw/9sgylrPit02d
vRY/avkH31/r5p+/Q2XgH5p7FJYQgj6Qrvr9t/79+Cem+Q+BG4eqrBDyglje778VrGrif/6umP8A
5ANcvapq498jCYR3o2bt8c80/R9wL1F8AEE7OFihZPD7/37i2V793Lvfija/Z0nR1Pge6SVEUx60
HaFYBscGGtu2/PyDwdsMbSu3H7vo3gTgxdzx6nundUGshEFPKy+P0JcEWrTU+uEOAAKS57zZGm4Y
qChdDcl9pWerJC0XJ0v513eefZfk+/z5XcRBZhWoFxNdvOcvJ9HymLI+tR+FeRc2VZuQEC9B7ovg
hK7pd7P3SmXmvZRfMRNhIxw8DXqMYHExobNyPiptjWSsuKI/Tn3h87JZay4kKZDgC6uPyXSWaZwF
tfs9Uc01WLiCXu3XTjeH/pQJ1MRXQMjHsSEKiVS2efzKE69hqsYetF9EfSRAqASNSq1bUOWri1Yf
X+saz5vba+aaOypdWryAki3+1fXlP277iekyhVafi1YDIfKOWpcce/KeZ4SEZfpYoIHiqbF6pCaS
EVxLuWutGake8j77ho9cJS6UuOppeG94kwX9oIRei2a+hdsnwO6UJFzEVtgFraV9TUaIq5UNB41T
Ny01E7xK179aRjb++dXQ0QQ3I+igTbnckDrRaNM4TXFohm+630GHAkzMqPBCV9uDhPs2B+W1emze
vT6yfIuOy3UysOT9aBPNdTXFwN3S2RbLdIVm5WUzq7NxTPx+2hYXQt6gqccsHcnpiU1ujXXO00eu
xJpnDmkW0NxYKFN36GgfBXE+tR4fGIoshf1V49xahnXSemqd2zcD5KPWod5agVkozBvyePiKnEm6
mKLeXjkauML6MKSBOY4POm8+FNo3y0IpI5+imuxbHYBvdbVv1PjW4qBVaBBZe2XNrcBwh7vW7ms0
8ie5V06NubBDKwzcse4Ci8TgvjbKO80RelS6ui4rlm4ipXL20E1JPWLH9zRsbs3RrZaZSzYlKjyr
rtVRXRjorVH1g8+5cYhGZnth394knbLR2wRKnzzem268H5i1TEzSg24kXvWVi5p6Ma2N3iKeE0bU
EwzS8JPyH0UcrRMOsrehzHxmQ/i9VaLMQ0b2uUkTjjahFuJykfkelvb7mDajp1rTtJlak69Z32Tb
mDYg42DT3dg6gEznzlpRm2ETmTa+KJ1r+fl0rGyoKBCIt6LbB3TerhSmuEXKRqpS8mCAbFCILJBV
/Av9KHL1HoYO40AoxgHgG2xncuA+aJ050YjoD1DtAhn06FnbVjQS4Cx8FQogSQepmvKASBf4WdDy
bZSn6/dHru0ev8BG7RNknzaeQ/lgq8woSI+D/1AlBLdnxGQdw9raBiOgROnycdsYXb9pNQEZy1Hf
NtQ29TnNlYVFmPngtrRYh0U3zpBjSA4q9F0gmotHQajbQClPbrqqx1wfczzhh6LNQJABQRIUAm8s
l+UzAZTkK/45kA5HAQVRaP/JxcS4p2E89iM5QGox8wZq33dQd/Iq1V2nufY0dcn79SWX/ERhK3UI
HaM93wWeAdt//tSZeTspuc7poxk5mwLXtkunwDVzvwFk4PpQgKyee8JiMJwtAzVSA/+HbMj5YIRE
I+/cUjloaf1VqY3Bd2lW+U1jvjg5mPqT3NmyGogKq3vsy/qRVBO7tTNjUbls75RM3ZaoZq8sJY+8
qI0e6qFsvQJxg8LSR42Wj3jDXsqCPBa1trMBufb0YfpCbZCq9jz5xk0794zOeEzychFZWuuljnM3
MgtMIA20rKcCJcxWWdnIt3rGZN64hQLkYEySbQ43x3PtENSQZXRjjkmxoHVS+4UyfjHCPkTat9p2
kZMvoFCwBF8w9UwnrP1Kq6D9OkYr6nDUl2rjm5VOpWfhmPJa6fyxGr4I5mLProdNV/F1gRl6vdK5
PkvBZ01VAJSmuvDdGtzwpvM4xsV7nNG3ZKI3U5T4dbpRuvCRuQaC3ZYafpebPitMy2cNyQI9zPZD
HX5oZvWU12HnZ6W+Y3WtLSBctInyxvYKwu87nMdV0pvPaOUBoVxb7VCm2w224QBLOO7DBt+sKnnp
6arFPAi+lAF3RiNQi5CvQGC/BpX8o0JY6CmF9jbwtvRSFXU2dO/7oGXemi1Cx1Kpg5kTJYsvwGAA
fmPreObhqkHgVDpRSmmkI8S9nIdkcErPzItmNTiGsoPoKZrXUyilO7RUA/zo6Hc9B54izpOPLoIc
qtFlfOGEiuq7I8lfszBUFmo4Er8tYueRFU6/agmj91GFG7Rsei1+MEJ78JrBrsH6F7Xl3s5LdaUP
TnWj0RgyyuoQLZJco8HAugkIq9jp/2BWV4Ihrwe3MCgsk/zJ4CP4yXWX+pE+OT5Ns/e419hXA7p+
m8ak5jZiiv2NURIvSEGiJYkm8qTSNlO9mjfJonDi0KuZ2j2DVBicJIN9V5QI6rKqa9YUDfYrEPnY
nhvXD+BoZHdoggArO+nZvlILZemwKdywqWmDsGW657QDwL4Duu+GaBMZ6GjiVCeLbJjoLs6yasvh
Ji81an1zaH/XpxpSuGqBHVVNH+XveFXZVuF17UD2oQJjbHM7DSDrrvtVqeKR7+KFbtXonkY4CXiz
Wnsp4a9alum3k1JkT3nLnMDmKACLFXT66pGCJ9UrVd5ta4Be11pY6bdDnk87sJSAqqBE2ZjXVbTR
Bm7vNf4Qm6ka6JPr5J7dDhjJSVxfVUxnYXFHXyogU/IsK8yBAc4gGFEmjR9iaxZFYaCsnpnueiyM
IXBDy9y5RtgtVTV0H0MFMblpc3hNNIGIWWsnN06vNbjpSDO5pTZ8S5WmnLH/nyykA3w/NJUIEGxo
7pUfGsuEa0fT2MZDY1ae3mv7MNEer9+aS2MQ3XAgIQkqakPmmitGB3Teo20d4NNxbyy1AyIgc8bY
zw0iJcNI7qqKzV3rULVD7JkjZNjqcfZFuTgKIjQ8lQQah7KnX2ep7kS5aR1KZ2VWgbYThaRkVeaL
mvjpPRgbC7+f7br89GZikwAwgqIyOOgQmUvpqgqeZaXFrXVoku+T8aWrBi9ves/C63J9pz7HXxgJ
Dr6OxICq24bMLJH0yApMSmMdYpK9tTbBIzWMo9/A0KZT1XjcdKA+P3G/NCflAHhDg3qds4cfuquT
4cmNWYsQoNxUU/3SJdGT0VXUc0FCjBBhtD0tml6vf/FnR+n8g6Vtj6aeKW7JrUNnb4wOAkrsB+Fz
yyKD5OAlYRRArrA2WBP89dyPYCQ1BqZF1kEAY0Y0LQJ1cJesBG9J8X22pHxpu09Hk6I6u5iGuB4w
mnmX39IXSCQ0noKW9xtI1DWvjQ/YE6EefZgb+PNaQubaNlX4nQj0gGU7n6UGgIPD8ZqBTCDbIjZf
pzx/d7g1s2Wf8gxwbvGE4niJbmg4utJqJkZf9akVGoe8rxy8l2xlWH3qGQ2/GfrpBSX827AfN8bQ
3ZE6Wv27B+aYZ9EAeTeRy5JjG9ZQt284JsnLj6r+SsmTqVQz1+izlRBjgI0YqTdI1cnSruh8m4bO
xhhGZPk92FzLZI4z5ILffjaEfr5XnY44lzZir8x0Rfr7eKg3TvjqOm6gKy//yZL9nI4UDsJRBh4u
tYxD2qO+oAIuVdVe3M6k/j8lwf48Fj+HEat6kn7KeII3ArHDwS28+Gl8zR/Ce+dpeoAn5bzRNWhl
2OL6xI5g9LO8hjiJ+J8o6UAW8Zi/PxmSk76zMic2Dwmv9Bs3t8zDhJ6IINSndoHA6A2nH4mNSWVf
onZIA1KZtg+op3HD+/yldibmD8X0PkDFN0qbzUS4PXOULt1JPM/H8EV1Pr3P7qQpw1Da2GdAZwYj
92IdAnXZXOLt0jCurqsEVDeQhZJRwHqnKEplx1j7clhn05tphEtrmpF/uXTxDahOwRdDVGsbMjMS
EHF1ZEUNOYRdhhQHQVQ1hkAXTnHsK1a7hNM6en3bLgubo+1omCuMXLiXZ+NLJwzC2TpCGuRh8iIN
wom+krF4u36kPqVOHGQtT6Yo2TYry8JUM1tyMEZl2vAOXbhGX7A1eG4QKeioh2id/hx3TIHTkM9k
DeR6k4jmMboQLYNlNaERe36F2maAknVeYIG/58DSQHGx9hEhrEC4a93Vu/wHW2ar6Ov1KV+6Raej
yjAIvTTMlHZYVmXs7Q1tzP6ppiYASrk6+E08PIWTkS9GBHC3auyQDdTap0XTjh+w7sQ3R0S6ap62
vtJVm7ApF5YxV+/ThTmULvrZJ0pPW6rn/eA4OcED3oF1oHgSAoFWEAbpDX+HMDK41EWeqeJeHpiC
qQ/y7ddX6fLZ+3trji7GqamJUjwLSEwf0vzDtJ+aub2/cIPPZigZ6anNGzJNmCGEiT+4HU9emzAE
ZuGwvD4R4VHJS4n6keEiY4Yykewi8tyqQJFDySFDoHZXmp1de02ZDM8WMw9mNNYvqt6nL6RJ1ZkK
9KWRYaIgkArJZQgNSptodzRP+rHXD26sLtj47Kjpvoqrtd2Uu3RCJanyr0/1osHCQ66LqgTIj2RP
Jcs0I2vAYY1XoV2VafGh5+TNrdU3O0+DFqkQNaLrKWfvhu7+mwCZ412GwjSk4ZEsw99Is2Vpy/Ws
6PTjkR025A/ktdERCBb6LQRmbubg2JfnasLvBMs1sQG8P7cddo0Uhm6nGK8pgyi211Dq8ieq7RS1
8FrdXaouvy2S0WPjzNW4dHSR4jQAOYem9qfySZiEoVkVlnag6i2YwtdD6Hp5wf+DzUTiRBM9GsQW
Ra7zCVpDO/TosVcPg8GCQrM3HbVuClP91iWJTzq0O1NQAmud71b2nGEWkCnp0kBvEUVPVBYRaB/L
oSe3P6FZXyLBYx7sOl4yHhD0EYFy64ZYT2FmrpTICZjz2Lj6zGWVG8fEKUKWSkddVwd9F16m80nn
ek+caMDNTCzVU4cRLe3oSIlc1/Iq663WvkSJs6hAZqDVU6AMpqfHEM2Np1uDvWSZs4ht1euovSd6
uizzaQkZkjbdJ2CQYqHh9xRZoKn+Yg4q0jgDmdsy8XXyssHNRR8P1DQ+151MHppNQRPz4BoHtJ0F
zXDoCyP1EvUmDzfGCEEblIppom4q+lEqzaYZ7ZkVvPCgw0cEBk+QoSMIlxaQajxXM4JgRaBhWQid
+RbJmE3uVF5h9kHZHxowSV+3O5eeKxxU+LooQlvq50YM/KshAqH9YbToJprunaQMjML2qrLy3aJ6
dXLHj8O3PkmWXQJdQs58jUw3rY7itBodiq7zmqna5yN0t6zIt9wp9Gi/U7k647RfeNVOP1Ru4phc
aoLrkhiHtmNe190l6ky4BjkA+Qy4kMVGpgWlaTiN6Ho6P8FRajeQ76MIpojxI+/7HkU5Tp7bVL9P
07bZsk5bR1E5+emkrZHyNdZqH+mr0ulvrK6KAocljg/Kww+UCZaQN8y9vie3o2p9d3R1DAwkOz3D
6G4N0n7LQuSOLKsA4UZcI0vq3BWR+14qwxLEqdvatXM/Vo3iPXFBI8MmhfiDmkJBdSDAllPbm9hk
IacLSh2n3bgNNwPIakde32VfgNv+lg3FMmFVf5uMKERrRemFZvsOcoJ7Be3BXsFdiLES7lXUuW94
OwVAzoPkzkDNFRqUK6eBaoeSoe1LK+7x8WvLdPcW6zaRWqAsUVYP/ajd6cz2raJ5M1lYe4pi31o9
WSZ29lJzhlxoGN7YBrqPs9YLE/Y0Ur7oXGXJY7rlZHhN8/yVxfzeIZOyrtSsujHGVLtrExU4iLCb
NlY7/qGa9de8c2+R13+kkX4Dwrc9KXsWUDP6iFrlDgQXC1dt6T033dpru3Fl2EXgVqlPkUpOrTgo
NY42Lpe0CGbaxlfb6YudhwtTATCKKbsqKu7tuFmqubVFuA77TJHNjTQrYKmyKzTrsU+axsd6b5id
fGtYA5o+t0dFAz/nkszPBh3YxqLbs9L5WhtodYabuSCj/prgNvhlDNancgS/ppveRw7t/DAyE7+g
nG8sBI0BPOyHLo2f+QggGu1TdQO2yGjJ80ZFoUMxgrazkmWvhb6r4XJ1LbSeiyRDFdj5f6R9yXbb
urbtF3EMEqy7JCWqsGTLVWx3MOw4IcACBMEKxNffqZzXcJSM6Nz7Gru19zZFAlhYxSxQIy/BVs0x
ijU3evQ16CIjJubNYMa9h2mJtr12O4XLvmEW7LI0SSxaLMiI5Z3H27tBuDtSMjuZNUedHTOehBUE
6229G+z4dSlKG4ttPobR6DSswptqivIuHNeur7e0EjpBmikTqEI+Whba4raKodVAnSELIvKARqyT
2DV7iAx99ENZ3g+0XM1oKCReE++mpsk1rx/7ZSlvRDlsvIW/x22cAeTg3fVTeZxrEx7LhoHZ24/q
3q3iXTchEgYhOzmDc+ewoN7oiFdPuvMeXFvfq9C/QxH7HhPzoQb1NIbm0TNkVQ3sm4OpQaamGXs2
jECm9dnRKv1hhc75vLHDwU1U33iHoO/Kmy5ygO2wa56aPuzSmUV1HpppzPgYdyui49wui+FFT2ML
bSC0lVr46STk/AHLZfz57xj917AUIxOF2jgaWZf6sK1rtQVF/+de6XEjLJj8LnFmFvvKVfBncYU8
m2CGiaacjQbkJSfPLh0xlWoh96MaopwyZWV67PZsNCDm1dO2HyEWa+lVObMpIZZ+HlvPPHPVm+1S
zCCHF+O33qHFyocP8t7w8H+blaMjjXrTw0jMjmz0Di+KajMNLS9mHpwalPAplWa3tCLxe3mHcJdJ
IZ9851oh717eO5cPPa/Ol3yqsLQlDeuDk6l9kQSRE77xHituNewHjYLnDvVA6ZmnKQqeYBYO8UdM
v3Gg2CNb6nodW9I5TIHnp4ULAxfLy7GrMouMzXlwdgvlI0g0RDZCVcTNxpTmaCLMTG1rNsC0YFjd
oNOd4cw8qaha0s5T4cqegBGw5LKb6HwNXPkHXO5cbWEfnIU6fDv4w81Ti7izl9Yl99FBbPmm2ou1
YyfVpgavGaJMD/GhPtab6am6xejtGkvs13zhtzQMkD/MPW0AJXyUI+QiB5qKaZgBarHvB8c5DqWu
02gM4kSRGdaeLHB21Nf9uiwEX5m2PrqEsZX0+2ti938eOVS4oDw7LmbacMC9qFCIN0L+ZeqWe3d+
CGxwvHAnzX11JVf/o8qMgU048xJCx8brXr5sMWvluJal7+OF7gFVyP1+2ZqiyQeyDTg0ynn8+e9Q
QoKLFOe8m11UB5hS+pg0XE6VvNmzObo23gmmXHn1/MuvNQMSIIZDpb8B+RjoiCSANJT9uGzCR7Y5
SzSxFVq9+2s77fIbX/6U80/9crD60kWPsw2D06DX3Zm9CifCMbrW1fxjoHL5mIukrp87K8R5jU7z
Tm6H22I3rotHszrrdgIgtfr398VNceUDn//9l7eCeQmzx7Bm98QCRm0c5vYmIHpeyVb/WMooA3xh
xxpQa3wBgBZwXi+lqYakqfq9S0yZCDXedLxXCdPtSwxrs9UY8Vu3dD+UmqLE1OBjGztuM+Sw4wpH
mCdimfe2gRAUmebvvYYonte3t7ZE6bmoB6BPHnXl3Hm0OMScCmClNX6N8xBq9dBUAaY9ApJ9gfMj
FiAWNotMUTqjXSq8g0+j99rqeHK+74NuyMHuTRfPexmc7sbrzlDzsb3jLIRSqHa2M+SieKG8VbBA
NLQG+cTS5tQGaueSdgVFGCepmaBpwL0Tj8oNl97PZfS8TMJ4DJHoVNHoziLePrIR/dA8HjEX6o/L
UJ+oazdrHhAr76YlSvwKw76gcE9FHW9iwZ95Y+FrUr6rBmAJWhDwkkZD49gWH+dYNqpq49j+thgR
m51lqqFT2O2m2OWpo502cfl0C4hfkBhrhqV2S8fE8wG36gRG68gwEqiHfSIVR2sGrqC7IKRmH2nu
ra1qWLmTmdOi82BeOOgTqKE7py+Oynd24TC/964lkPX7T9AjJXltN27STJOTh234w1QOfJ+Bv1rX
0ss9WZw6TrZcqSKRLNxJDZhLSax7uIGN903Rv8ZS+auCFhsyTUdHxm+9tdwAK/sAdBVL/XjeDYPZ
F3ObLq2q0xlmCAn3yWq2kOJHorir4cyXFPCDnh1p1qO/+GnEdbsGdwAQ4KmNElSnfWaNIUtr7jZ1
4vGKHQZX8ZNtufkSmrdltB9YPH2bJvJmR8qGZJemmQai0R7snyODxqjDSpoMAX9YWpgWB1DCmShS
ZbA9q5w6FEk2t15aq6jWba/mNSnNSQoF8C0J36rK27Udc46A67m3HbAjG6L1ydZqT5a4SmKh4Urv
mGev5bnl9IdGK5M4gwfKfQDNLFEUt0XckURrdogb0N5FrAle04GmQ+/X+E9HkCUXoHptaC2GpIYx
R0TkkZBuwwP9JMs5gGVhDYhpgL22NNBvwlUUAIjaREk/Yi5NXT0mJh5OFrWtRBuLvrgzyq84oDB+
gat3wl0QZgl3ukxOtNsZd8SWQrdHtrRNan/86FkdZx32YjaHRbNyPLZsFQx6sqHG3m5q3mYDZeON
cBcPgNP4Iw6Jym0ZVmlt6WXbW2OwK7qoSOw5WAEpANjg3AF6TGdtMlr1H46jsCeGMXjGMMBPaaB/
YI+DxgeKedJAZuaDN/17U0ZD2iveZK3QXW5gmJPKQsZJVNe5bWGtSgrQzBS3O9ilhMm01FtLed8B
FAc+t5JPFke0KC2vTV02HHkRoUZSMPqWkJZlJShZtGzMSnJB1iUN11PnP5ogak6d23gbdzQqcfVg
8BErkniVRnUVtCrp6uG5jSC7SbncN4X1EdStl/UNU4AaBUNS9lEejpjtNN3wPPXOodD2TxmWL01F
vwnmQ5Bpnj5ENT6j4wqC3YLpmu58kQ1zyHBkvJ0evIPXxsN2XGwvpb7A1Aug5KT1rINyokSW+qTB
WEhkxx88Sx9HFT2xgH9AVbha8QrVmlcqe0Or8ZZCKiAJ23kb1DOmIKX9QVhwR5p6GwYVGLJL/+FV
LLdc/sI1IG+Dah5GEX5U0v/BuuqbVDOYndPPwB1gsaH4fWBFb0PovAZkjHFVLJ+FdKeU+8rNbBuF
3dR4ADpUygLwrlsN5fIy9T1Y702X80geuoA3gHjB4p4Z56ZtMMUrG/0WB8M7LVqZ+hPfkgpyeqE9
A0pcih9RqZ5dqPqzINoHjKRNQF0koBZsWhp60H70SXmzGXtAymAHkpRh/+nH8oes0QQRcCmkxanq
B5HYtLwXjEYpLNfaLCJVrsxymKnOVKDEmsZY3xY47tKp8dUAkJ8XeaCV7a7dsjnYGNChOVqNqxAN
OFZ0VtI1zoMzAYo82MXeRkGCdBnKadR74oqdGtED66HHMkHRjOKIPtU4iybs71sVgOCgzU8PzpnZ
6IzfgW6CXeNSvxZiqbKg17nF+GvpB0XiTyVglwvkgbqYHKD0+kpkfHSr9lhFKHDtJv4RRnyjave2
L8JvdSXvp0KyE3cMKBsxWdJ6XJ4w70T/mpM6nVy6nwjYAvbwxK2FJromn6Gn964NuGGsOhD42zNo
LGzghjxZp0igfgQX5+RCtShhdgR9Nlr+HOIG46MZwDS/HM6Nl/rdhm1FU8k3KfWz1elThBnBUMjN
3MD5NHaKJWHd9NbY/Ml2+ZttlseqiAH/K62EBt2SiGgQqdvB1pr7EFftqtUQdzRpHXm0PNMAaFjd
oXsX5w4dI6QCU07tekpNAIk+48d1Khz4eKi2TorY/+DE38F7eTcvWAvivYpprsADI+eQJV4dp/AB
J65v2kXcob+BDz1C6qawZWb7CLgWL9NoErsehyPzKLomOqQbzwX2OBTAwo1R/FQQsW6RsWY2t4CS
nxCCg4Lbie/KY9mxAqzhVuNj+TAa6O/YiP6zH2xc4z7o3n0RpbMPdIVOnNvfTaF+DGNE7qAxInUc
+7aZvbco9FKrng5OAO3FuHkJYkApfFN46LramfGDdc8jloyK/FRG2JmFBU1wN8Hla2i2neo+NVK1
HvIMOWPkuIjmhmIEkS4LjN/9fhub4caK6LM36H3R6GM1jYdyCh57MWwKhNxkEvIGLXsrm90R4QdN
nI4Pq4iU+wnLtx+IvabeeG/K7nHQ/SaO/SmzKFv1ariBBB7kkcIit5mZE05jkYJ+34D/Z2/AOBxw
xVkYmpF6bXrOQESodyOi8Rw7ueoRwZRvbfAq675DX6+eq5uKFo9aVKuixAAZaHOZehV9r5t4Mxus
31yZ24g0UJ8oozqRjfzZ+fM7ANFjzurphXRgxCOpfADsy00CKtGK85pX4PFPkJpbT22Lyw/n0u6c
n0B5ZtNcpN0wPbQSroyRJMN6pFCEHIn9fcYqLJ6L1HZmKYaEWMegTrWkeyLJW0+jCFkKKEMx+qVJ
XC4fbVduIV/0fWRitSz1I+McqoNFeeiI2CAZ/4m75mfdoj0h5b7srDs6SjQgl9MyxEWCicbt0Mdg
YpX6BzgQ3z0b7Uoj7eemB+3HXZAk1Yj8N8LGn/131fBH5+Wix3BZlc1KmXOs805LkDl1Gt+GL/qm
WUHhNe1f4BUYdFnfJv0W+ldb9wrk5o9p3OXDL+qwugQIXLcoCWswxf/D7LFylbLVNV785Xzj8kEX
ldhseR5oob53IuB6NPAVL7Zx7m3+fx9zUYFJuILoWhb+KSQeVNHbVSPQcIkBrgnjY+Xqg2P3mb7e
PiN/qfy+dqcuegaWXUA4MdT2CQzxFzcrdg5Qe0sGov/6v2Bknz/W10bJxcf8Y8gflkKFo7FPBdlZ
ow2ybYRUTL/VyP25rkUyKPpDxSjxnQ5o7PcI2whA5vtgObMKu3Qxez8qr5W/V37URfemrpp4hgOa
ffJrPzUOYPzTJ418EDCuaX9e6lX4/3l/4mFgE0B8+NeR+lJnOyGDQWDT83tCuUjiipSbWbhya4UB
ZhG9O2Vuy5dMDDPIW+NUZ6MMICJXCrqqRnEWW38x2oZAKsgSqAgQKf99pv/At14u0MWx0mIwoSjs
6MRugpxvnH1UHiUg7U9o1kOEG4ohEcvM01lAc4I6N6oyG9yJ9Bp676/9j6/b8uLUIckru9GZo5O4
6d7DtYFKEdzt1dkeAJYp1xpn17qlF4dvdhfqhXUYncKZZYFi6F48/vvDXn2hC+RRNVgLaMtBfBKt
l8yge0i2kcWRO9U9C/aF9WqU3FMAllt2S2ZyZV2vhctLHViORgv3qOH3LEQmMXD2WlCXpING0afL
9tNZKnXQ5fiE8dnjQAK++ff7/61t9mU9L6EpFsHLF6zj97Lp7lx744Vyv/hXOpN/wLsudu+vsfGX
41WpmYD3MBf3CoKr/bFCtCavZxteOwvgndjhn2ud9msLe9kOtXtXhbPAm539WhxINel9sD0LbOA6
ysm1xuCV2+iX+saXNyzdRleuwtPg7LUR62g7r2FMeZXQeqnOh0AVYb5OYEkPgz9MVy7OX6HVmZuP
69XadD+Ld2cNLZgc16wPS5JzR31YNQ3kc3HxJ85jn//HmcZJ+7vxQf2YP67xEP8Ycl/+nosTquVk
OV2JeQYJpkPfuUnsOVkxbzDhuevnBsOl9qmtdFaB+opG1U/XU2lrl09diPqTgNXK441w41Rgoi0V
ctQeFFS5LeA7hwHNunHlevbto8E8vHf6XFtzgilc1rQ3xh5TM8tM+reub46KndHl1N8NLjSEA52V
rN6riq9sU2WDB8shiEnlU4f2YzBdgzz9ufq/r8pFEJlqoyuQyv1Ty4c7Jq0V+C4rUbHXWoaZGR28
UxfcFKE6dh77XhqVY9yfoRuJHpe/jSdrzyvrQOj4ZLMAC2m5VxBov0YMv1/wv/3CS3+KHmAI4Eel
dTprg8r12fSSb7ttCbUg/8qz/gzaoC4CbwKOrO2dtYd/71lLzzb9DFrNqRq/z8uxvEbEvPb3z5nT
16MWcZ8uwvXB2Xoq5+eJXkP7/hkTf3+Bi7yDSZvZPo/D0y9t7i6N13pTpVWb+HC3pIlY2UMSb/sr
kfgvV/zvjz2/95f3CsA+l1HQWie2tXfLKlyDMb6GnyAaf6nI6od45eYzBO9v/NzO/Pfrdjx/2cXk
l+5wAHGacxb0+w+oGqksBfrYqfMWDAS69NxaddT0rXRuyypM9CLXC1qu/76B/pwhgVrlQKLj/z31
YjmtRWiUnrU5AZDzNvfW49KdlfTqwU6kA7zCv5927R0v1jawZBk2/XIuT4pNteN5tT2rb19bzL/U
YL+/1cVi8loGbWkcD+m7s+57GArytxYlPvRb47xdn++74oFC8+j6xfe38/H1g56395d95BRMD4TD
wLNfdc9qi8KbwwEnTBdggVKSTAe+/j9ctr+/7kV6anrflgpBAUcGMJN7eXt2YTi7E0z31y/BvwWz
37bMxSVYLlWJhcQbFu8aJjQuZJ0NTPNykJqgtXzlXP7CAVyEzt+ednHFQalqGmREwZl/mLK4TZoN
1IUP9mcP5v/dWW5N/LhmefCHMAeu1d+eeXGhSNMPHUQGwpP8Pp/B8Hnx5m6cb+0O7WC4FaPZlaBz
5T79F0t55Txe3hQtI6KNQKlCGBJb8ehk8Ng9xUcva25AEd1pPLOAvdy/j+XfQu6XPetfhB5fz4GH
/DA69aBWREOczpHMXXiC/fsx197tItYwXi2UDXZ4go9d7soX4Tmr2us2fXj694OubZpL9GXlqQ4D
PYeiXgMlaDX8Ujs/u1A556RX5XV+1cPz/OP/sU/9i5BjmO3Ch2uhOIPyJtqpW70B4CiNf7br68Le
fylcftuhlz6+jnFJ7zpIKEgeoM+jYUYVJG465NcaMH/Qqy7Owh8ebYtNFj+urF+hlO7QKF1P38LV
mcOIlO/6q/0tfoJJGjoAPUOH/9fv+RI/O9LOnttMUAaNISSuNnBOS/+9O/62278+4WKlaDktiyCj
d9JVvxltMG9rK1Pzlc3+lwoIMlBfXuTiIuBTpNyy83yooQxb6DBBQDsLD8F3mHDu+/3w+u+X+tvZ
+vq0iyvADbyqjObRP7n0zRphuhMcl/ZUl9fam7+4C5f7/OuDLqL/HHCFbggOsZejQQN9+3AzHqKt
+RZtI5HwrZuSszJ6at2xJ4xaMxcuQOrwXzTNLrHx54359YdcXAxWNywyms7RJISiYrQuqz6Jbumn
/ibrRNAfofk/pEpfH3hxK4xFB5wBR2O3nobUtT8AztlGC8zsnId/r+UfAjcXr3bZlmi6WsE1K7bO
wJ6TJhndzTkafyuYxvbrbzptHs27n3r7YMOza4Es+kVouFhhCGmB4wq/Dd8HkuL3DCae6njsO99g
K0HzTw4TRuG+yJvItyHWgEFXL5pw1dZjDu3sIOshWwIREJCvtHemKYHuTYGXzssmzP2ouiltVsPQ
Zy42RcvJrtJtijwXwJQhfFNVZSVDsWSzln0GWZKN0mw/hR7mu5RkQzgtSe+MP0XRKswWgK1QvN83
UXeLwe46JNUt1OCgNFGy7dDgOzHnm03Eq8XojRr0jmiMSTy/Oy5+/WhIxdO4KzNMO2iC0jZfGOjn
HV1DzAYNTufQjt7a6csMkgyZsNvbKfB3WtN8dqsQUmLy1PQFLi3yoM34Mhi28qjdpX3ftOuBtD/i
Xj2pkrzoeTyMsfouPe+R6CD1lEEZbIBHaabX0GIiDaPFuvFZ99OZLKh/RtZRhs6chMpd6RHNC0Kr
1VkVMUUXBdP90S6TWVjQm1XFN/8s+FEPwzdt8ecuZjeerJ6sIt4GYXlnV0sDWGPz0Pc+YCeGZcDC
Foma+HsI4n3ZxisLDXTAXpDjG6ffFNLxcghtb5qi22iuPnCmZCpcszZ1ufZ8snEjytYjOLYJo2i6
Ls74UtgkHQtvTXqvTigmfBkUgp5oUz5Qb/jU3L9VY/3Q2X20HgM7TMoWmdM8fvoUc6S+KnfSkfsA
AtNCWS+0rm/8CZOzWbffTWF20q6ADI6fAICGCrY5FpSrxFrGDbR/38HuCqHm0u/awKyn2J5zY2xM
mWGewoflBlSc73yBgbhHalCN/fyM4ewG/30w/pJYdg+rJQMJDc1vYR54P4biNMz0OQ6rHWZVNImq
mK9qSOR4gXvjew6g6vUTtA0PrSViDK5kWslmjXnET9LPYgV4a66E62TEQYPFhapzqklw0GqG/rFF
yzWz6z5lxRBm0gpM2k7RQ1xDs6qbidzHkw0MlUO2Hhevi3b2EK8bE3eZfCBUSJth/HskpbvuysoF
3H34FrdkHfnG3uBrHLvBvIAbuZvD1qSTwHy6hRJJPdUwF7LatdDixXI78Af6IQ1KCxJDwnolwfiG
duOzmQjmhza+Olhdd2XXP3usODMc2uewmIEQrUyu5vmHNYfd1p28wxlO4xDMBTVxEouRrfYrfaSU
vgLofhK2PggTADUiMbfjbXt0RcFuWq8H+tAGWCPA/LgYCmsDGkClIA8TQMBJRHUatB60bsoQMc3U
34VenpcAJ4E043xXdSTtpxHQc4fmE1BEWFF4yHTDvRb+qxkalTYhcIaopUHygNwf5sLdJxmqE9jK
d5pYL8yQHJEvU8ZPSirv5rDc+Hw41KBStfb4UBqTW7g9RozsMFFa1oqZp2I8C7nVbUqRecRttwHs
006DoQWoQC9hCtwFMASG3SiPfLMg7cIbGMP7/IQZP4bc5WoM5Qr30jZwS551o86Lrt/1UfMKKYjP
Kg4eQRR7jIpiE05DtJpUVWR2YXI51DDQXiDHSwVYVrZ79EYVQIWGRWnX8B9Ly5xbDoArhGP6aR/4
SMKED1pVvfFKemwNB9rEXx7oMn0OLYSylH+OptvIjx+WUcIYNLLw/3YsThcpHczN7fJ2KDQkkrTA
LitEtS66km6cft5Ay+SzwHZ2B74dAwkMUxNu55jLZ38BVHgBMmbX+LY6QLinfTBUr2hQBQjlChOR
0O/e6VL1W5wK7HVLv1ic6BUp6Z75FDNyuwAPzFTfXDJnDSJK4vheAVxdGK4mZ4Y4MndQivgu4F9V
Fhq184uSJAJHNHHc4jkw9QwsFEAQ1hKxtHGUzJbeYxD+FAtocqFIUMGh69d2iGUV0HogV1RCfpKi
rW40UwebdwipZ16M9vGxY8B157a9B44YI20yvla9+ei442UL9FMSUekhp2NT7eJxWAB58cu8CAHb
1h55xmF4sf1SrEAF2yFMTKuqs4+xM4aQf9M6Les6c5aoSzgmiqm9QAewcYEUtJxxrapOrVQstnjr
2xLUhpnXwLUZX0HbyuUrp+d+ribxQou6z2VnPUe1y4Fa0/uSACYSmOXNr9uVjuMVofSWzwC9AIIa
YfovBCS+oPsDQADYXNTQ535RbF1CcRJEtDINNQ0SCHBBOatutlMPhTJgM6GcBVLUjsnuCECEum2L
vjwS6aPgbVSzKh0OfV5Hyl0HJ7e0AP2ET4XIeBMXkPkSeo1IswcU8DtwMH3aWZAqI3PEcycEcHLy
x31X2GtA0ustk80PLgHeGxfn3WYSN+zUDysdSp3qYI4hZUg/ZkgWpiJoIFu6sLWwrTtRg5TuxNOC
F2CQFpXtPZSSThOPAe8I5tuJSDfr/QG2dmJBPrr4r9QPvK0Gi+kQlZadwDNzWcWq9TctQDxZXCp9
x2yR9fBDyKxmvsPxK3LhIE+Rrdwy4CE3eHkYNkn2XI++l4TC8tN4bDuAEcPuA7InGMPVzWGJ5ill
LlBvY6dv+OiJBBqQwPRZc7lTFKx2r+mCDVyE63fo5O8XdJ695qzuXKI3FFhgR0oocq3apmu3AK5g
QcAsd4EPpoEq80iX247Ig+fTE2jhKXN8TMjqKl0KckMt6Nsqf9qfddObUW98f1TQgg3X4ej9GEbg
mEjPH8GFOS5xszU83rNOmKSRkuWhHeVBzwCzArazH8HuKvZjAeaC8irQoTxnrdvlRoXWK4hGPwUh
N1Xrp1ZYQeyu3OoeuMXFFLvJdXZKzTdNMwIhUr7asbkLHOOBVAj6HfGsI5bsppkERByAukraHqKb
EZnzoZ/XhpidCwh0IofxtZjIIVi6Dsi1qExqNza7sWKAFBYtSdGXhMs1nGG0uHf6scpkXK1rJMxJ
JTzoAQPmFjgkh1P9BooXjxRJQmHEXtvICaxyuAnBbl/NGLO3VoDRhwPATiz5kTjawwsDhRhPg33A
3dGuTKwOLeQ9k2qxs0gOJrVsf0VaFoB1FyzbotZv+NEgcMw+ey9sBZ1SWfN1RRB9XMBNZbEFRn/T
FU3/A8wBnihB4/cxaB5UvFjpGNePgIKDRuvVAEC5kOe0JO7Xcl+IqMc1U4l7yDiBluk7wQoj8VtE
hCYTFV33jnygE4RCCZARcp77BBh88Ta09WfInTsaA/KCmdhP2mEHagYLSzm54IUVHjtMvLqDVt5T
icTExq6ejNcCjlffGfj1FgLuQQFawjiBerydHUx5Ziv+DCJmUjY0mPv08CqO8EPr2nocapj2mobu
IYpxBE0aEoagn2cur/FXWjMlgQ4Bd24/NZGfHS6pJIzVsSxt0Nx8wSBWOACtunR3ZRjgzFgfXoBq
3OOr3pbHscTAJI6zJaxA0jI58SAm56kf1Gc5A+cw1TS8b0dUKEx4bFUJS+9sq5vWVTB069IFsq7n
32IqIM4wQbQwoEfII2e8a3Mj4oNGJgkBRdzsToFEHVjolVQIhLM/f+tbnXW0fo4j/QCCLBg+TGQe
ADbJUA0fMXzkWRPhVgmfRm26BMKE33BhisRyxVFQsumFuh3tBgwilg2Vt53b7mERM3QZYSrqsygz
jbpTUoD/KhCOgf1f18CLR+NQJ4jb6xroyKQMFlQkIZI8INhkyT9MH8Ed1Ti4COcwBi0TBX5n4U6V
0Amhs9zPHNzqpYIQ4xyvZlaCriR3QFErALe9XaCiG9ufz7Mu9MJAd10CtWlGsXaZtRvBHgTYsciI
OH/pJkOu+ygqALtYh0yc31mu8yp5+dEp382YTT9Yy2LMyav9NEE1svPKrddDoQ0o71VXsmd0WdaV
4z5LJC59tTyAy1okIhie1KjWLsCqiYuMLiEWYRujvV189neU1nOnBHCKrMnKbngBOntX1F0aAQSJ
IuWunEgmG3g1Bf4Ep3E/aY5nVauo+V4GIvMt0ezjQH+6vEJXgNEnKptDX+iVWBYUdvNtRb27krGd
VboPXscxZHKRXiNPL2/QdkrpaG0kiaasC5umScDf0iqRXt/87/s1vxXZF/2aUpkAZLMiOAXQW5x1
kTtecDNpCDK712wt/9JR++1RFx2bEIyOOSQyPDn2Qzmu/as9oV86Zv/qGFy0YlrJ7cUDpe6EQbFK
iDs+1kv9aXXdkIqufNGdui/BVFqboJ9xnaNWoqWlUDrV58iRVkWHcKnkWkfkljQLgLteBBMQSCHX
LkYLVd05iWFjJhjoKG1HM3h21cjaLDSapimHRdgTWlL7uob8OWPt1rMo7MaXJ+a1RwgsWknQw9ag
ElEuZ7vYgC3spGAC5GHZ/A9p57HcOLZt2y9CBLzpEiRFI4eUMiVlB5EW3nt8/RvI8+KkBOISt+o2
qlOKqs2N7ddac8w3s5VflCRFa8ueoisCErREGbNNJge8njkuVbP/rQXeF/5lYJtKc2+UVO9mUs8y
TuMXo+TCAg/ylbLG2yFXnKhoqGoFd6UYpQkCXgLlA6diA8JIfrgeKFoI+gFd0iWCNZIOnGI2smLp
xW2edYOjNpYzjOJX2a1uFBhMZGjXSiyWYurA2yQVpIJkQdyYJQniMOvJq0cDgWDRLp91ezwYnwJ7
ctU0D7FjHdfKjy7Ui4TB0FKSyZYsUqLyPBRcJ0k2eibuChM+r7jn+kmJRXFXHzLy5+oGtdRkcm49
ivfl3ZqgbaFo5mPjsyhx20fgu3gGOQpkzXYrn3CJocajDW3pPrFId6GbvFsPf1+mLgHGiFDssRSA
rYl+8mP0TZSCotWhaZC66PeAM/bpQx/up57H5+jY3Op780xNhffgr4Q3L8LiU8PgPgBVwxxRzNlk
8ktUE5po9Y5WvnXlqxSDEV3J7V/sRLMmZvuEV0hxDo+jd8KWy5r+nQjJ9QWx+PX4djCbTQN685/o
9bvsgekJAQKLbHCCL9Ir92leS5q70c7BLvnjnC6S1S/u8SXdgWraXW986QO+b3u2pXdGpSPDywcn
9rttgbYlMJNtFRXb683If7JXs+32w7qYBWil0fOthPSPkwfVQ53JDUh4xQCAm5xKSWwe2rbDBSdv
+40f9fs4rL4iMg64AWm2KLWvuSQ/5Yjk7sTc+zSA4qy1/KdWecSeanIuTe2+1m3q2YrCNak30Lg1
grRp0efzclf34tjJQJKD0Tas6E1AIqBY0QN+6g++mX6qMplw8UAh+tjcaWbzYAbBOW7cz30sfG+a
9Ay0+Lbm3apMkP4+Sh0xD78FaYtyR3g0hvhJq6VjMkqn1mx3BOtuURnu63owtjKx901TK+ch6Zwk
ie5Bxe3btJoWpfcS164TWdFdNSkw1Tj9MSKzJ2wanszBvwHOfPTM/g3Qzm0/ZHY3oNWSksymVkbd
KGb2mQwonNJaeAu66NmUEU4JkeXagglKV+7Le78OHNkPm9+VJ34VyuiN97x4U8jc9Muu3alpcfAk
D5BraOY7NzGG4yCn2Mdn+bkq4x+qxJ0i6Pqz1gzPGlyNe62OqaoKwi+5p4KqH4Jx0xa1x6WtfUg1
b0R5n8Koqr/5/UDIJhTuC0l/GKLxThfT26jLD4kUPOaGuO/Fbo/Opt5UGs+9Ae6S4hIjFspPOYeb
T+idSy41alAOjkNWfeoF6dApxpEl7xi59dR4Crpgbwqb3oxifx82HCjpofX9wB7gbYDVO3NTxQxb
FU9VKPEQKfYIB7w7oUJG7zfhz7HwiGWOrmKbaIGQc5xy6M2kQ2/ULn6LskLb+Jlgx4X+GWbOb3Wo
XoUmfNXUuN0ZuAdvxt5Eu0qczBq2kotGJqGUzfZLnwiO7j7mkcVjju/piSAcpHTkgdG9DkFz4qhD
BzMFn8rIPyp6X9rcrp9GHsrkG8pdW0W/YiybgWWMr36M/iAJynslNrutNgiCbWS6fmQG95SWI+dV
LF5bEaq7Q0h0eBM2/g+kllzrI2YjCi0plM9KVr8kmQw7ohNuI1N/gAQQ2YJaFXYsmT954xwSCyx9
EGoxZgxD+hC49TP+J29SQYGdbPV49YqEbSAPMcmGbaialH82NcGnIWasaxMeSyN7uyQUqXdyKZ8L
RuUl6gzUPkp6E+fIw4yGEggpaHARE0sete5nseyYwkIcHBIgBdtWipEJhRRmDBDghTE7E0Z8TtL4
Ia6l9FkzrbOU+r8QGvqbwDDvE+p990Ju/JsSjg/71Wxj1KKmRdQ26A6zRdsEfnvMWtnb97L4QzS8
swR0gy2m+z6FdrDq8LeQsTfliM56EHZSI64cElNzF9unJTHPQLKgnZ9dZFBYVlmn5arTEc2smm1G
xrDjOhlkK4nmKSF4raFZvUPeSmFolZZFqtQ8gcW9UW6qIy/Dw8qBsJAJBbPAdQEGGpV/1uw8CMUo
aRq9UB1jiGzN+2564m0nxTcVnHVd+TlODjNufjCNz6qebZOksnWp+uJr/msdDHvsCo5A946sUagM
uP0lK7fUuffdVDWLNQ/8BU0yQDFZs6qvom1LuURo5aDMI8QwRXJ/RRJi+LBgXeUHA+Z5p4sPhQV2
hwBd9EPWiOi6CG9D0c6Vr2jFN5DrOcrBq6aOqxFkRdrtybA5KhbTyvecJsBs3D783tnVT4SrJ4qx
rjr1Hs3nj+hQ3cHpiG3vLvpl2bxObgvk2MhB8Ok71KQSXNtYuSld3CVmn2w2pKZgJhkPfN1p6lsz
xw3C+wbfea1EYWnivB+Y2cJE6eVqYuYbTorOvRO1cxIqSDJRi+7rSTVboobN9IgECrTGm8bVVhLd
C/XLlm5QfMg9F+ixac3unGzxrufL+uDkVrWXx+wnoUM7KX64UnArRJ/j+FUmHldm8tYwP3dScRhC
DAeSm7T0t27n7WU3vRk5mEvhtrAEm+C2HRT1Q1Tkm15PHrQyPKb6t7j9XQ8cuGDNUqE9YZ/zqJQ8
CtmXRR7eUb/RPPFOqUkxc01owHaA8fWyESFH8uT1AsAAHGWIllyfZ5dj/LHzs9uwQBilyN1Kc5C+
UKZ8ln0TQt3L9UYWtDUfW5lVLTCEPaHGyHD0rxxG/lRCZ5zDrbklqMlndbg+fOlv8ptibVeaVvXH
VfS+Yezk+Pu7q3gcUw6llorhNFIGSiIIdFvPNcSrE6KpyQ2uqLV3KBoP1kWMBhQEVetkcXDMuR5t
61HdN6EBralMNqaQHT0p+hm7FhlLqp4UQURzH94lpVKT9aurlS3gYmjwyLaoftBFUZ7I7bMjwit7
iypOjKV0N3gqQyPfEk6DpmaNu+vDs/AiQowIbREDN15dc0J83OnaEMrF4JjlwBT7lAe/rzew0BP6
AmqKZ/TkmDeN0rtR8BskAm7OoyTLy33D9u6a3UkXv/2LVoBPyhyp4C/+rPN3rYiaYpa6TisamJD2
BoaFsiqsXOwJH4m6FLL8CDE+9qR2q1zVrHJwBPG2ze486XZcrT2/mLPYloMr+m8bsxPbz3soLVZC
Gwf1FFBpWh/c/VRIK25DXoxrJ/fi6PPUtjQFqrXyxzXm3Websq1ZRDrEAQY1ZmQ76jXL9KUW+Fb4
QDDLAODOht/qRJK3JR8tj8WdQmsbpU1/Xh/8xTZUXlATo1SG4/FxYKQQTyG1CwfH69hBRUyShS/X
W1gaeiBm0w2HRz3Rro8tVAor1PUYlrqLd1gRfSJfBoTE/Xy9mcWO/G1mHnqxIBeAiFR6R1brT42W
/ChNbQV8eXH3ZILBflOpqmK8DWV24GGaJOg9EUVHpsyG0O+mNM6pcAh7ZeVs//PVP2y/tCSLBEG4
rkx72KwlrGoDnfqC/o+MIiN4hl3CScTrON67gKubLdi7bbqrb4ZDujFO4jbar8XQloaNOSfKxCbx
JZvvClKPtyElFr2TGDhQeT31L4c2z4/XR20p5qMQmLI0DAVEinFm88/oFRkKQc8eetduzVNzL7yM
oDTu8kN07LbNcXhSfpnfu3Nxvt7wxfWezJ7OlRtu1LS45qs3KpRCrFvmPazVw//e7m6pmQlfRisq
3hfmrHuuXxUkaWtCHorxLDVyuoOv6XQtTkSxeicWwec0Kb6aOcSd6/1bGD7egNR4SQTSJobtx1UX
kbLpu1rqHB/m1oZsbIzfMZnmnMj39ZYWFh7zVFIstkJSvHNYYWUaVBIpRO3cqt5kJOAUlAT/pgkV
WhpvPuwKZsthwOcn7gSi1wJvJLILMZmf/1sLs+uc2IaqWqdT6DGLtllCzrZbeUgtfibFwgyLCDHP
qVkfJL9ONbQJHBfCS1C+xmvU58u7IjOafIIOE8zCz3c+1Qq8oxqYpwMyNf003mYnrLheKJG663fS
Tj17e/fe2K6Z2y/06n3Ae765I7eEVNJPy0gXbEGpHd80Hv/x0MDOBjKp6ZbMYp1dHZLOHOWiEeBO
QXYNgm5XQsG93sQ0urPt9kMTs5tD6ooDVrEcUUGj38V93x5MNVAOSHMOyJq/CHKIJzBY6pWT8VII
QEgd2x1dkTRFMy+8MMNUiZBUEFKvGjBPlRmf8ka409sIX7O+FHdwYPvbUIHlCwMO6YPfjT+v93ya
dfOev/sFf37hu0sMF4s41WOjd1zxWQbtUgZvXgy0RPWg/DTb641dVtV/7O8fcdK71mopUbRMcFs2
XWL7yi18XBtvla352jrBdo1uvzQ33/dtNqpQnJQ8yPi6ZUouIXwV+rfr/bksp5/1Z7a7Z4KvW8k0
fu7nZqfauh3vlXNxqoNtvBd25Y4KZKSiFQQvtI/6IXQIaj8Fkf1zLf1zmfD680vwcVJ4LMC0mW33
vVc1ZUvhkqM91Lf9rbEPX4MdUOJNuwvHTfdM2v1m7fv+D9P3b6PTfendcFKc3AkS8Aenqiwn14Xv
GmZ5XOzzB572xlYXjL2Weq+iXp/lNolWtuyF2xhvCZF1A4pWs+Ypr7YXRyEreH11vmCL1Scjucv6
bFuFwsq0XWiILRUmu84q1cH+fuxmPoolqJm8d0bKeFzptdUn7KG/AdC+cs4tDSNN4ckHlceiKmi6
Trz7ono36pIWl71TaMpNrctfNSmzXmNEnabr3vjUuKVhv1dgQKqJd9u06XNdEWDKDUW4M0rKnDxD
XdkbFy4S/CT8uU1mFsZWs5+U9sEUq3Y7B1E4pc/dNgbw5PbuStcXFqvBXdei3ldDPjTXLQxRlNdW
7PWOlfRnP0hfY6/9en25Xu7ynLrYvGtkaDmX5vEqGEitKGBO5/Tta2JWp7EfdxZc2xDHuxK80pQA
ut7iwnjSJK8ekrITJ2Xeq4AYXZBRCezUkJF+ALi7GTdYelSbvNw0W9Q2t/GOWPqafOlyzGiWS7uI
B8RC3IBzS26qZCydTHjMU6dSpU2i1f94WUyN6BOWl1YuJM+12yheOMilk0fZnnLEFs8I8+uAYYgS
AZa6/iWXe/S3sdleLgxqIJEbKx1KnSZimilO9PbieL2VpfHCNhfNkUKQmJ1lto0iBmlyycjLP3q5
78h/Kcy33dtu3+9wNz/nSKPWqE+Xu8t0+E/mK2Q1CL7M1lejmJFUktJxzDg/+wn0GcrXAvdUpPU/
/4bvW9JnMT2Sc75bJn3qqAFlUUZO8b0mU6LqJ7t//hk1IiMywSvoxgSpP25jaiZZoR9qyZ/nq3kC
WE69iXu0bOFOsUusXf+N9BBnaTIUmPaAyoaeMBs6AapuHuPZ7eQl2FmAGl64MuGXZocOOXAq7MAK
lBqFj93yBb3wU0ChDtbl2/xn+xhvvZ1gt3Z4n37SD/JLerNaRjNN7I8XNOlDm7Mz1mQdt3EjD05v
Jnd6AD6hTaSvrdTvmkrdmbJnHOoxUL7hy/ujoao8VQJcOZXMWpk8C88L3I8JR/BSx5rl4nmRdkLf
VVDwWBrlbfSpuU9OjW63QIxI0+6GLfW98i55WAtDLH10UiUchxy8jO78/KkwjhTyOJ1CIQ02nMKm
sqXDhGsB+rGnJuLg7ddUdJdnkWSydRJvpdSYTXS2JDEUytpcbyAId0lqB0JyV1b92gddaUSZrcZ0
qPAyAB3peJMCT3/EJm9lyKbpOJs6JlYyGvZDuAioymy6Uh+ZCTEJdqdyXxo8zzQ8JdY4Y0u9eN/G
bHpKddiNFvXljujdaXm7S1x3ZdUt7I8fejHbS4LGGHp14G2mVw01ocXWsnqIjp2Nrcf1bWvxexFq
xYMJ112+2cfljSt14dZY8DhqVm5lT/1W6OatVZUrkafFDimYOujEW6ed/2MzeSCLo6IyLLGwr9rR
DiXVzlyQnjicX+/QJQoB82XqC//b1HQjenedLOLBrYuBHplqUW3VImMNxRjYlLEVwMmqdj6vv61V
lJSF1/V31W8RIAYwtJUm0o+w+7pDO1JWEAcNSO/Q3RZCWW6oufh1/YcufRK0hDgNSASRCKh//J0g
bHUuEFB+NRWBauVuigoZmfwZ1dnKmliarzpRTf4hsk4q4mNLGe8nWUDq4qjic2PdThTr6125rLTk
m1OIJ7NT8qLnTJq1UNS9IuZGxyGRfIs8bhDhk/mMFFayPTvbBySjNmvBzMVecf5hyoEDJMWHH9sM
YD5HbWV1jl78JF6hFJ+vd+rCm0qbOqURJZUNiqwuIt+lAqErE+rKCUQdBZLYKzeCjiO8jADNquQQ
2dSQou5r7oPAewW0XG0jOfD2rS/tMimVEDtRUpea0lNdueLDGAwVHjrxXd15x9QTkq1BfdsmVtFr
Xf/lS2v6/Q+frQAAlO3Yh3XtmE36pCaRtpMsqo3Cgvr16y0tjoFGKS9xXhyj57k6KLUexFa9ckqj
Ik/zBX7WSguXJbXTKOCGy8mEJeIFHUpNzKAJe7Fxxiflod/iB3UjbfFX8v0NHuvpIThGz/k3aUc1
l3iuXqKX6z1cOoppn6egzJVEvMhK6CY134GkM80oBPok2/KvItpkNiD5A0BYxS5+lnb8VVwl5Ew7
4vwgY7O0SLFSaXcR3IhMRDQATjrHNWwSbdEno7GlLVWhdrsh8zqoO7DNr9mjuBFWA5yLE2jaKHTu
PSqevB+XFvNa1XzgDI4ZnuT6i6f+wJ1uZWAX2yDCydOUrQl7zY9tcMHpEBVpndNKiIlCF75R1X3S
snDlgFs8D/R3Dc1Oa0u1hCjs2tqJb+NHbU9a6WvTbPupFPzW/6TsCvyxHP07atPzWqxscXm8a3p2
6ll1TCl8y7Zolre+1ye2GSHk/zcT9F0js9VOmlNuvYIJqt4gcv8SZTvlYH2iCKXAwP4YvFYIC7er
r+21rs2miGwJrV4LPsNn/ugKp1lF5E1HxsX8B+hAXEjj1TE/tCpAzFEZhSVXYNEW8Mg4lGcqJ7bZ
T+rR/sXthLcvQShVwXpons0RfYowvcYtnbiw9uSONvnwiwqIx8zaXx+spTP/XUNzF8Ey8CsjE6eG
NPRBiobOEG+D8Kx4P643tLS6DHZMXm7c6i/9XAUxh0drVE6CgZyI2CpEa9msXLWW5gCerVh2kRjG
vHB26heD1oSSRHYHnsZeUZ/Hvtv+i25QJKhzsZBVff74zMMqHIGv9w7a4nNSd4+VbEHtENSVKNli
T961M9sjAg2LrQTdnBO1YIul/NHDwPB6V9aamO0FLYYXcRZyLU3V4KWpoFdqzcpZtTjo73ox2wkE
SeiELvByvpYTW8+59DVcu12vNTFb9lFXy2Nn1rnT99amaN6M+EXJPl3/Uksn31QZ+v8H3Zw9Ems1
VmqtJsHg6URcO0NoKSyXmy3k3a1seAqiSWC319tcHh2ipKJIdI9qh4+nkYfVV2kWcu/4SfeZuOgp
DPLn600sf7q/Tcgfm0ChXEdtz+hwqKYp8oTqe66uBUHX+jF7VHitX9XR0GaOHCbbegJqrD1N17ox
/YJ3z6tMBCwMoiNztNHalsqhavAGjVbSn2uNTH9/30iN96hvub2jx3D2rTMEzx3yh+sDsvitJu4o
LxZs34zZXE4iaRRkt86cTvOOMkJoQUlWFv204uaHmPG3iflUNkbiqirQd6eAkochQepuNV4zNuV6
MY6pGgCgUKn3cH5WPuDiQcNJJvJ0QY02DwxK+iDzNKJvokCJplltE2j+LfYz/lrJ+GJL3BMNy1Io
2psXubV9ow9hyXxQwFlIaBXl9oVY/E5Ti5U1egmZ4ilgvGtqtoJIDJemjgqHaFx0bwJ2w1AFatOT
YMOtO+Xf8s24U3bZwwEUYLf552IpruF0kvJ7bsWWONvAhcpiwkhTtcSAf8iI74sQn5vsn5+pU13J
VK9N7TnO8x9n/pA1ZgKJYHAsjFT94ZaqipVowMLaosKK7JZi4pd94bNphJqWqW2ROTUGHK2Okpg6
qmqtUnvp9WyxhVOZiLiNZ8xsRw2VLCKC0hPCjIZmF9dgMUITPlJBobZ1Z2olEAk+ZNJJCEMC6QR/
6s4by9BWxvEtN9BvZSBpeOal6ZaMzLOsVju9jX/lflgCmMp+ez7I+us7wtKnofgL60nIBpcJ5aQc
9KaoWTWqUu6LHrctjFp6q1rZeP4kHWbbAhmqv+1Ma+rd9jagmE+MpsmcwhDOWSZuxVI4pzjoUixo
NE+J+kslui6Lp04d7gqUBVHavbZlvhss/4ECCuRjQw+mwC/3mqBQVN77T1o87gl8nuRW+Roa4mbU
5eTGcMVHHdcqzNBkCEfqpwJ7Pit97sT2JRP6bc7OgBHTDlE//AbEy02KeqGDc4CNdtAfS1BEhlvn
OGBinxXCYUdl5mXYS6SRtHFB5ChesIvKwAa79JJZcBegqslJ+8k030q9uGcT2utVdKzWOPwLmzef
cFL1Up0occ39+AkVr5c1NM5U6gXRi5cYp9GwVoZpeTb8bWL6Ce9GKZPL2uhqygukKEVn99D430xx
LXS21o/ZSUehdcoHDnpnkNmsJf9HF2bH67P6z1Ppcrr97chsuqGfqpokIf5Xbgdb2qeP4l31tT8a
r/8prRR/QkDov3hwDx+T7XAoXoa1aMZiLyeyJBXDU13vbFfLxhHdgCVTAyPHP2Wjea69wFsZrsU2
lKkmmegvBeSzNqRcKUrPY0Z47bc+eI6Mm+ufcXE6/P3/zzOJpcVsi5HNO7Xqw23BgKo8NsLavrkU
76ID/+3GxaMqxsvNlf3eUaRNehT77XDnOfLP4C6w211zJNR1MnHP0M/Yoj4CnLreyYXT/EPrsyO2
TeQxgWzVO3HWNo7nK6+y33SbNBh6ux6itQrEteZmq7jqagyxDGZ/9Ltnl1HVH0P4tpZNWxu4aeK8
W8dKJet92FHMge26pUh73VI2hvx0/cMtNkIthyiRJYREOVvH6FWQ7jU0YkXYQ5KpgQJAPZu5Mj5r
zcyWcjMOY6E2BL2j5CXVyxvJuwMGsrJhLK6kd32Z3XSSqFebImKmG/UTR0wIUen6x1q4FlPzolBk
TUBVuwgcEEeuS6PkY8m443TmpuOgUMKti7MZ6CYQWcJKg0s9Io4JAkIEPHEhWxh63U+bvCIcEv4a
9EMNS+Z6jxbCxHAcVRyjCYWYKDVnMxnPstELyz977AjLZ2M8aHvlENy5+/CL5VTP2T48rdlVX64e
2qQKjBJyojxk1T5O7NyT8Ukp2Cri4DYsmhtXP6biiKuft7veu8sXOQ4i5KomvQQlRPPJXepYNMJd
Kx19zO4iEW5V3PunVguezMzdhn1d2NcbvJzmHxucT3PCwFLVMs2JC27d4JckVzvyeiutXM4KGTqI
MmXG+HocTh+/n0Iuq0pjCpUskep7nbApxNR/3JEPTcz2HnkqhFdEM3X68uCRD3ONz/iu/6t+kH+B
oEg92fwJJgN88/uSRtys2pTdj85dPZUuV+z0qQBcc6uS4MLMDtdOLUXBU4bSUYV4O6oCNntBcoYj
dg7k6hz4Oni52DU3sljtfTW5H1T8SlpYr8YgPfhxMW5FcIRbWagdxDdPjdmuzdGFKYMkiRwU4RuJ
Ctjp7+92+QIHwwp/4tLRcpN3qPpGlv40ePqaNdHU04+XKUqC37Uzm5qeXhty2BT/qZYyf431RruN
HH8f2MZNt82rTfRY28NBhylxCJ7WLlJ/5uS15md7c1OEXSR4NB/i69U+SxsMBXfZbXakUtoO/kVV
CL3VNOogZaRyFJ5+/KoJ1jskOakN69Mk2rVqB9zRCHb/fJG8b2T2STW9UZHE0EhSf+3yt6rZC2vl
rIuzg2zaFFOc1EyzpZ7mUOTUMihZIj+bwKlDadOFayU0y43QBEFEjcNg9uSVy8HrFfjIjltmdjpS
E538Br+2Isha0EkxJugv/8R2puqBj2OCf1w8qKEZOfCtUfomOWwGs7K9QUN5nTWDDYKhOICfpUbJ
cu81uIZa4t9jjYffXBo96QWli7A7D0LcnDnq7+TcUDejVDxYnrmBfBBg8RwDqqrA/F0f6YUTi0Jt
kU3XQvp0ESySzTHRR8VKnQFf7Gh8jki+tayZpnz6vzUkf/xGGo6h9Rj5pRNpr02h3GTJQ4P1uBYW
K3N3obyf0QB6JHEOE536o/V6t+/UvZVJhdw15Km63fClfAq3FIViVYalr3z453dZWaGm1uL7GdNb
ajb2ZllBfgYY7ghBdmzbfFsJ1o0ZrUyxpYn8vpXZqeVht07w0M8co32qPXChPcrrNQnVwqWCK4tq
SkShCBLNhcThkNRCnLqJI4Y5nquNW9jhgGNrg+/Pxot9ZTe24F+vz4ulI/99o7Otpu9MzQTHVjgZ
nuyNgbFOG600sTgj3rcx26JFNNdhLSYwo45k7SkBbfbT9vwfx8PVA2HpZH7f2vT3d/NPH1Eyt27T
OJkPJo8y0QJGrmk3bmpXcfbZE4RHUySrWQUoabGcFT3DNkZx2/eaXYyqrXrF59L033psnPoVJsTS
cn//22a3BgEso5YXA2zV0XquO8U2yqdegCTq5ysffWVc50LYVoiFwEiKxtHcfJ/pn1TVW2mBCjK+
5PzofdebOU5uSP0+aV2u+NgEHgUh8Ww5kMmx64kfbFK/oKwKP2sLq08XyLxedxvPL60bmHrOYJlO
Qez6PlOaI/DA+7oS432epkf47W9cp+INL+EOSTUCW1zoVVy0hRdTKm41s0fV2zXeplU1kMxq5m4E
tnclpsTRBEXu1dILvAJvm49wAgcdaNbAbauDAdx4TbaRw/h31mKzHpS1Ixvlm5U0J9kcnoQeU6m4
5+BIusM4utJpzM2a/3mHmlGL9o0AyjdNxLs4KM/uiM4nMLVtXSKKHcI7AbtsObZuXHWstk2Q3QIR
vEmL6HtiaXd+DiJYKdsvZhk/ql170ELg/p3lbQ2/uG8KObAzVW1slVJ6ShNSOHlyl30zVAJPde1O
cscoOUlahqGf1x8LXvBHPAna7VQ++qUMM3nnlzXoUlJRb4KWA2TsGtWGchRDA8YlKyIqGUeEgpSU
6o5YgCId1d43LGcru9OSbthEE4u4CXiga3kYYaI+sj5jo9qFiQyWKlN/wTUt7pp0ADYbuCoezCbw
NwWb+zO3SgzfMy0/EbsdD6mkj7ukd82HMZL0TZG4+jZqs2FnlvVU3wV6GXd0cO1q95YINW7spQGR
HSKSu4c+O+wrWtkJlpqfIlnAjAccHL+y7e0q7T1mUZLXtjkYw9bXTPI4g4D/YQ9n697sGhisfpue
kXyxh/rYn2lD/AUTFYd39z7WrQepK5I9cSvzHAdtBi9yQBXbKHlul/BM442USIeRFP/e0hvcxnwC
W7k81DtXLR8HN1ew863w7lVUyFodIoRcMp8LLTrGOI+rhdYcBKGr7QjHUwBQ8a3aQEYWtUTack+U
dr2uem8KELJ9KpSjDRL5UIto7eLGB+Pak3ZQM1+0iywUN77hxVth7B/VXNd2fpVjrNvgnS5k6dde
sMZNKhjsZ4F7kyo3gbJzh99RfUyGPNl1VKPYSVV9K1XjFA6GsgkjNdpIY77Pg/xRSUyIKR1SF7Ap
4o3lC+cGQseWfPw2xQ+lDgy0ysrnJCi8Ayb2/JfllIBISdX14XiOsP/YBx7k27TBswX2PSa6Lfhq
yjmmmtIm34QVdzHBtW7FCMmQDzdooxblQ4e54UkbmxetxMhCbB67LP4C6lfidsWjyFerg9qBXQ5H
jXBf4lYHV+pvNS85l8x1242qX8Ef+/exfdRc8yaD/mTm+A1AlW92vtdiTYAUZ8u2F4OEHW/6uj+K
XXdSRdepaxHmsApwUh1f6tY/qG75PDTFrYi5+Rjm3kYw9cguIxD+pPW/GbLwJGOZsavG/ARqxNwH
RVDaXeaX93onQfJyB3+rmcMLYO1oYwhVdkP1DnVpBgg9NRJfgFdhLyJA5W2S4KCECB4lw/o+uFG4
byZcjQcsdtchcdskUgpc20enp5XlfghicghSEewb6H8HVW1j28D8YyP7vCr9SntODYotE2t4baik
2KIf2MEqpgrPSp5rykRsrejf2E5+ZLFw1/iJv1ND4NdaFNyzoyXbVtQ28OuyTelWL71YforgotWb
0EgLqjYThOJJ81h07XAaAyOyjQJDk6w2Dn2afgJiph6bAvof11egdCmMJ+Aq7IxFh7yJ0kWEJW4J
5JeJYGb1j6ZKb+M0VrYW2Oetqnjps5CEPVV7TVq8BWWkVLaYiUkFETbwbsj5FW+FoohPSteMP/sx
S86elRmPgpH2d5mYxf0mFnT9s+wO6j0OqOPPhF3rxsytDIZxda6U0aASHeuBYhTTozcoxaZ2R8yW
s7A4qUUy4GkffBpdL1h7Dq8dirOLdkwlfhZ0ZsvlIfjhBf2GMILdSrdd/1bEGdD/Ztca8TlRz2VX
nAxX+2pOCxOMtobsBxwzpo3+z1SUv1+/6K1cPebxuDAc4wjJT+1klHdnSr5Jglv0b5vWXLnjLN6V
/15jjdlduTbqUI9Ts3Zg+dtlmdqDQEjA0tYCjEsd4s1ErRVLCg3a7HHpusMYmjU313av/lb27JzC
S3TynMmXVXwa4b30/SH9vPbaXOrehMiZQgAU4s5JaFI3YFeTxK3jCcWmin/EIpL05+tj9QdlMLtZ
oU+ceEIyeWlqfz7eYavcCAPiC5nDqHmsWbE/jLpxW6bpl9jH3zSPnsZB0Hd5az6oRiTYSJAf2UDl
jee6ewm3lxorH6DcP2u3/pJp9SEtkodSD86e6qLhNF7awbqDV/08SjjC4Auchi4RxdR96uXiLBXV
78YbHqxItHYh6U7MoTKfokMeIjxhPmOzEG9LTqytH0vGRouN30GSEEGI2wS6G9ckt0xV29Lzh7ZA
XFZm0LcSufjhJe0P3Szu4zh/FqSaqgTj0HV9a1OmlYFIB45YZ2O+MiP/xBkuPieR2kleTy5sLrbw
CyOOIxzjHFypor2rmjc4M+3LtDlbcg+ZLcSaREgwTmwlhZddV3+vOuvt+pgu7AtgMf7+htmzJJVa
gNmGnjhF4+7rRss2bpbhFtFlb5KJsxFPEDtStGplmSysElRTU/2EQc0vWfyPM0kwmyAfWyNx/Mi7
kSdjCrsN1Ju0Of6L7r1rZ7btGXkmGUPFJ4Yub2Mvqtm+OXB9mkLwCne4ghhLV5X/GKcBF4tH/yRK
A791odSMW4zMcg/ZpCw+CoDwbBXftZVPuLDiNST1OvWWEwFnrqvQhcz6f6Rd15LbyLL8IkSgG/4V
jm4MOF56QYyR4F3DNICvv4nZc3ZJEEFc7VHoQaGZYLFddXVVVmZLEvQxojViQ0r1SwvLA8gL2Z/b
AccmmZiksFHIHCBSiaPShZEaH41AsdrIt3vBtyDNYF9fqYUdoSJbJhFcPKAJ0Wav8Y6Ca3YYwdob
sh6SOJ/okzYzFYFDt1bMXMrNwhT8FyDXaLaZuzGt53Ab6G+DVnDXmTUU1v1dB0VNJTVBlwsU9lqj
x8IhU7EfcGBE9CJfZAIzbG0OqZsM/JKlbHa8cYpc60yCyINAAYkIXxAleL0+nwvb48zm7L6TwVYI
3pA0P+Ysdqbkv0CHp65rnetmlrIoZ3Zmd0IYhAr+ytmRlSp0MGKGOI6icYymUM2I+tsxNO7yKIJu
HEiYg/iGNiMo9/s/752C2tDJFE/b6yS9wkudlrEoZceA+W8gmoZwSuWvycFPWbuZw0azJxBf6DVF
m/68ujJWvMhHKGN8Y93xKrCKwPoGtYHHLfkctvTh+uROa3TFnjJD2GZRq8NvtfERXUxWrT2w1e6O
xeU7GdJcoLeRsrAs6iRBOSZ+EsFHaOa9BDVDRVcduJ1dk0s/SmBezLArA1SK6EfWJ4+4X1eg/YuH
En07yOuhwIdQfHYjtL2gkqYDLUC84+/yRFZSIO1hjphaBoovCyDWtczmAkcIcHUnNme3Q0mTZMLl
syP8jtmCRrLqEtOv6U2GXq+U72P+1OKpIPWb6+s6+bLZumKQKNSoFKRBSLGfb9ahCZQ6iztkN0vY
az8U7WdGIPoFOSCDrUDml6IMdJ5T3QBnGxoL51et2ASxOBhGdVTM0W12fDO1RY9W/tBs1lgHF20h
2w2cH0qQlwTIkjyEFGJsFXpcgm1zHzjQFoAtYZ8e1zLsS3N4amq2dloqQJ9Mx7B8nuExg6uccjOJ
BhM5BrsQhJWjuNCeBFI9hPXTrQFM5jwNToHm8A1gz4/NZ3An3Ku/6zv2g2wNq3TkT20PuZ/+t2ij
WLNKFbR0Rs9Mz3ybFEGxSaiK6qje4tG4JVvQnR/G/egwS9itEucsXFZn1qaJP/Gksh6FRp7BWofd
Eu78DToGtzEog1SbbEaLujiXDhLy9tqKLrkAWNYgDAsmZw1VwHPLXQaVOSnCkpapVe4gBAQoNmCv
j8UNsRqrua0/jJUQfAH9Oq3q3ybnje5FWes6FHEriKKDOWZwJDu2G9FMXRzH9lnfsYPiRDvjSKA9
nOE5siG7GhmwFX8wDWzuDyb4gU4RYMnynFlHUBNZ1ZOaHQe9g5hz7N80AbBr9F4k5Emp1Ieq5Tsf
HPHX3dDyxvrH7jwbT9NYRfPWAD8UKu891M3KcFeBC6lXkPfqVCDn5F8hafZlFz7RttwW6RpWfIG5
AQsAdAxBkRFOas6gIMog1gtjrDmzuaO4EQiEQ5ccMkDFoVJnt17zzA+rxZjJOVxO+N9W5dnFWiQ9
mO2h1XmUkQ1mOQiSjw2BKl85Qk84s4nuEmTiy2FwOFUs2id/HuyejnrexsKA0Be6Ma+ORqNsE/TZ
51A49Xn0DP7xlTX+LplfG+vMUXYK4SUVMzjKNv5oJJSOWdBDOaLdgGLyIWqMH2DRfxuKBrgBn0D8
RmOpWfd9Cq2L4LkR6gOIWXeBlIK5RBc8yU8hHcrUKUk2lGY9QAipCHekkEQI/wrcHNuG4O1dfMQQ
Mbb8AUTZI5J0fkCYm8PD2q04vpABvwmNytqWOP5L19WdZoxHOkgQJWB7KBDfCjJPzBJCC1ba5LeU
Q+NI5tlehJ6sSSpkGw2duAFtW7OCtG6rVRD4CyWQ6wqCYkpViFx8wmyIj3y0ef8JEmHJFqE6nBJo
bAcR+oT5JH7MmgDKDNJgtc3wRqAaWGhViqoFJJpILN8D2EXxItYlK1XkaDc0RN70Sq3YkDZAeBvf
QV7ymfiVDzmEkpqtD326lr81qez5mv4wxO2+HtJuW6lD6uRldKhb+lPUuq+kKx9DhTzrSfLUSkit
I7l5gNjnY6nEvw0DidKR0GfWN67aR5A/rTgzx8CA/ih0YGvD/61r6U1HFDdBClWNlBstGF6ThIN+
EhQFuZY9FD46TBO0l4XSS590X+AydSAZ6o0qcvhRpT4OPgCySPYiAy5UP7tWPdQK2OHkkt9nTHvz
8cI0NV16AtPSz5aiiTpg8EpGThSz65vYGXPNi0uA1MEPbQpRjxJbkveWqqDJO8GvG32pOtog/4sa
4tnhmdXWCbAbLBQbdtR62UU7mG1I7vVDsxB3n1mYvZ1YGIvQj/HRK1O/xd1vErxe/3y6GCiduL35
E7TgUQQJY6PEixAFEyiPhRZyRAW0z9UbOZQhFJKMWx7UGz8LIOcMaepskF/HbjyizAON+IhD16zG
27ErNUfJcsgyTAAuBsWSLMwDrJvwpoT0NS5lpHgDct+Tgd4mld7aZEQ2uqwqyIiFyPoaBgntuO6+
qgqUOSkKnubY6T+iQQ+csGq8TCUvkHwFxbqv3Mqks3kETEgtQdeiqgwbLPsGSjb83dCk4U6NOYSs
oXndxRHb1lW1yztIFilJzrYCz27hdEHHoKafQdM8knIcTGkgwxaTENkFtFB0FalfMjQvegTRTz/b
K3n9ksvDRq+UhyowbLktHXWUD4WCxswCZVkCzaw4uidBtIuFyIX2do8sn/JgEISB7TA+V1n4Btak
g9Ch5hrLfF9AIb5giRtJKKyEVH9GCQZJxBEUiAxqXGr5GPUhqIpQZWsL7aPJ0WiYFo8xhGvRRPUi
VklmV4V+FHtxb7BMQ+djA3VDzb/VSKdu0lp9xEd/9lChsXIonOd9IULuU/PyogLVYpJ8hlqobrI2
3EMK/mchIy/Z+VSz4BbeggD5YQOyg7oi30GRZ2v0aL5pGLtV0zo1o0RABaQdfpSFEAAlwyCzmlf7
IoqAZ1OM0AmlyVUaqH/Kb32J+A2kr6bYRlslgNJOoCK6yBRmQvR+D+lCV87R7haHkOVE6/AD8+MM
pb8e4pHhiw/FUzVWE5vUviUnKQ49aTRLJsUtdqq2QduJATlIfS+CPhFVomSD12kOtJb4Cwz30EOF
Fm7qZxCXbIoHPaeJrfD+p9JIR+h0qC5ILu4DbUr7CSB2rypbzQNI7wTBaJbInFmQX35VBP6jzoVX
Y1R/hQoIDaFmM9oBp7beZndFwI4sKDsTGn5ey6GrmEH1g+fpL6JWxyqdqoMKNN3q7l7skNdEUuBX
RhRHbOV9qYhAYCbZfYDYAyU26TkJ0g/oWyP7g7IW6etbNSCvtZQZa/fxQp7rzLfMgnmjKrNohMQp
JECKF/U3udG2CHc2dBe/sBdjPzzSLd+SlTbDpccSaJanXBddYHpuScghDpomR1IJiG7i+5KBkzJp
DloPYGQgQobguodb9KAnBmceFOrpfhtpQXWs8wq86gUKaMVaxmAK0i4CmxMbs8yTSkKIEOOWw2Oz
uGs3yeZT2Qibf8M6gBD1xM5sxXop9/sSauRHgYWPecv2FR+p3ZVKaOUZ+/PO4HNrs+cXkA8iKRtW
HhmTrIw7I4Thr6/N8uVzMqCLnH8jJ2Xnl8dyaHZ+gRY6YI4qxYD4waYOh/0gQ7+b15t+kk0aw2Ll
CEzrcrluEx23gg7KiyxaLJJ+IGqEBmvUO8mQPTSktcJuWDGz/JwE2u8/dubZszKkCcDwaXmsxvQ2
HKTWhsY1qgA6P5Aia5xU8RngARUSPGkYWwXVHeh0wVFIwkZHW6R5fdpXhn2RaQuKTpEiJQaP1Ccd
ZBP0biZHxfu6leWD98+gZ9E+RkgZOIXKIzF0B7XwYyhpz9dNLKdCTiZ2FoD5yOJzpLBi0OL7x+wu
2SYORM0ICpzgWXPiF9GGOLFuih/QMFopVy2l7HAY/xnfzLHgXZy1foLcvWJyJzj8pX3F7v7tqf/H
0LScJ2kQkEdpRkymcxhVLtNRyU0FuxAHuxI/rs/n4pKBRhAvENThLgjkoWQvCRUE4Y+xGHtVF3h6
Mvy+bmJx752YmJ34phNrHxz1GAySSPngakVj5+Mqhfa08Bcn+8TMLIETaVztUAIpsDGM+9wjZmyz
LfsNXggLr5/N6jN+8S5Fszc0XIFfwPV2vkbA3zVQBNfRkDlY/mYSokg/oiOgL8jZ6KZklT/jn76z
Bh9fukxR3tdAX4czin+cWxWB3qqIrLEjHYHWM0KXh++gV7G06UBrK+nbpc2BghESqnhlg2ZyNqXD
AG4wFkvsKAkyUkHRe+1Dauf67lixMedZB65IH8GKBhsS8ICQbR/MmqE97rqVpWnD2w/JPTQDX9Yr
Nao1HQWyCVQ3gHWlkLavfQktIH1/Y3SK4GoBUu3XTS7k1UAxSKeUGoqKF+2sqZ5Hup+iCQPi15DJ
yzbRTnblVZk8eWECQY81tRNO++GibQ1AIKBratR7m2BszTrv9kQLRUT1wpfU17+wfE8DmlFMTS4B
kgLM0cJbRrLQCIP/owA7jVFux6O2ryT0kBvZjpfKBk/rTz1Qv8aYPiJH1jwDsYnsSqMd6yCJP0E4
rOLWLBQAW1VXNgKP+PFGkoFYzDPtV5roO1zxhh2U/iHLIM4uifdh5N+r0O2yFKVhttTgd0Xa3BZR
j3dEz+nK9F94HZwSA10WwF6AZxotd+cHpSuYEA8qakt9hS+N/OKupRBM6XrZub7Ol4nMyRKsaGie
RvvyvP2ljHDTUwGWwh1/kZ1g/ymbQ/Rdzc2tNbdzsdrfxjSKfCVquRfCV3UjG6kSIZgW/H0/xqZR
rFwIl5ELeiBFVQM4DvWGiXjtfOJkGguJ1uCS41ZwF3qTXJRgKQ4vzL8qDGsjuvCjkz0N3XUUXBMY
2MyjMRROFcSzEWopkcMUwO1iZHSah5aP2+srtWZpdhHpaCeFk4ujo2YwW61k1MC/kPeAOsfKi2dh
kYBVgM4g6rQL+n96rOp5oZDoCOGtZ1oBP9oq79fHsrTrzmzMBjNwIsUBlaNjW7ZfvGpzYHOjyI76
t4z6kjnUxs+o7n8VSHCbihy/60Vx08q6e/1rXJwy+BskyfEXngfQidkpC/oyE8YyLY6Guh0SZnWD
bmvay58aQWYWJURQZuPPBT29Xkup7/OYHlECK/Ytmpkcv6+xH+P0jzcjAJTKBJ4DLgrqCd+H4yTw
CiqxhkxCTzAe4wBU70udB7fa2ELrqVzpn7nYJJMpOCYwEGPfX8gHJHLDVWhWk2Pvi+hl8YNDo+uP
12fuYsd/20CjMTqAoTE2d02sB3pHUTAcoBoB0S13hvazCgSPFSuGLu/XiXIH7PCgk/sGQpw7jbzT
+gEJFXbMeWXK9Z7rbymkmRUQmlfBWgz07RLOQ71za9OwT1YpJ32K74JGPWE7uhD1/Cr2sdsdfDeC
MhZxxp/yFkIj1hrtzsLbAy17kJ3DONH5ceHpUc1XtbFOkfqxy132Ej5pbv6YTe7xp/qkHKXfgZXY
dW0NmzVeocvNcm55NuIyCCLUhmA57WK7IMqDGge/ru+Vhe502IBuyKS6A4c8P8sNcDFgXcasMrbr
qVmDx7zTXX+LF6PLd9EXUnLgVjT1lfvz0oWcm52GfrKYJeI+kAPF6BsvIlMdMquXbzPgd66P7vIk
wAqq5zqa7wxIRk7f4sQKEgxjKKTI2iHjbHXyDVri7DYE5EEVVywtz+OJqdlaxUFcipBFmXYJcdlO
hdg4pC1qVzVR2Nz3TmOVm+L1+vAW98eJzdklSqVO1sscpeQs/ypzpGcjna48BuhlygtTCK9IEXyA
D23eQU5yrqd4eLNjBZ57xW03XW11yODimVW/iW68TWy+FW8yN3CLgw6+7H81sSdfgJ6vIa0VlIdG
fAFmy3vJRfdIbgb7xEKlbaKQRr+jHd4mKzO7UCTG8w4QWZlMnH/g2T23KmpR1kJMoDgO+3JHLcNV
tsrrBC65SVEjBlUrPfjW1/XlXCB4gVEZuEcNPBfyRRA2KHEXFfpYHcVN8kIKc1DNfjc8Azqv3TX7
7sV/bG/ibbqt76vH8Cg/rJifTsPcwZ6an800es2MlorylOjo7NGmTr0Zv6UFVJCr6tviMbD//ObF
iMFBqk3IVWTNZm9NKUsGReSYZrBHxBD9K0bfYkHrRn/+MpAQ3SqgJwBfMxhG6OysJI2ityBuB9iT
y6Dn5qhe8B79sVABuD6NC4cS+Qi0VoLOCDjZOao07juF+gRMYaDLv0cU4IlDtbI7LxZKRhYTTz/E
KhBIQVByvjlHA/ThaQd8bB7LqIdF3U8pkphJA/pnhhCd68DF6RogEVNXtjQLN41UoKzKs97r0s40
+t+5ilqbnP7ZjF1YmQ2Honzcs3HovRCth2i/R5Xuf7MwB190glR0SS0wD8S0DooxQb9GeDs/u/NB
zB1G3fVpYyhF73ELxEzv/ePwnByrX81rflCOVWfy3bBL7HgPKLjwVWv/4wDp+Y4QsnoM/bztvaCN
zaz8YaxR3s+23MXwZiF/MxhKR5sUwxPUmyAmlZlxyc6T1W6W2fG5MDT9/OTKRqGyp2Izck9n4LFg
3ImVNdazWVRwYWIa64mJvMtlFqeYrLwoTbS91oAGl/VXRZ//yBP8ZQexvC6iOwZ9+TOX03V9KfYc
u46luanQH/G40mI1fcCJw74wMDueuZ8QkiVNjy5G+sU06ReKD7bYafuANr8jDhmL6wNa3AQnA5od
VLDAaJEPglJPE4afbQN2/UF6iuU1+cnrZpDNOV+fqu84D1XMW4lmWmX81bZogIzX/PT1yYNHPbeS
APzbczRDe52KKj0Z0Sh84CG0VIynSPvxLyYOGmvQipgU3YzZxJWNNkwzh4Uybv3Ui9QtH1+um5g+
4mIv4BUGLiYU2EEFcT4c1KqzodII9wwhBwAovqlUcicXeJXJKgeeSK6ACOjUx4CCWOO66cUje2J6
Fvr2oO1RCl/kXjlGRzlVH7M1KZrFE3tiYXaS2lgKAcnQmSejDRstsgckAWyWQb2i+Fee9MTU7Eyl
UtR1eddzTy0PUhX8blV5bect7m900YAvVgc5rjbbeWJIQQtQoJu5NN4b9On3QW9GUrOyKotzJoP6
CUk2fQKcnm8IsQft4Zj3vVfp3AGt6JGMIwAcWrwR2uEPK41/eaITY7MtYORN1mRoIfNKDRT5aAhn
wX0F6Nj1jbY4cVMYN3UHSXiSnw+JxuogQZmSexH6nZECdhP5Rs63/5uR2VAGgfGElVXvFR2aErIQ
742XsvTd61bmWYW/ZuxkLLMtXdDaqIIxqr1hsNQjcUUHL4wP8gHtxYPyc7TSO95BH6e00o280lSy
eF6RxwBvPjiCUCA5n8aAcT2olZZ7WfDYSg+NYqys07IB0AQCXAsKurlAg1SqI/iWcIZytitTAszC
GmsfWTNBz8dQyJQBXVMwr3O1t/ILhMjupANP3ewLl/n/o6Fq1eIsAuJyHoSNgFlTHoOH5EG2cjt7
1p+SnbIX9vpBPKxBtBd3u/bPLE5TcBKmCKlG8fZGJASCSjMUb3Thc6yClaVaNgKJHnl63EvzI5Uo
9ZC0FLF3Ex5i9jjSN22tX2t5qf4xMTtQgd9qaR7nvUdLkKEkt6p/vH6WFg1A0A39rKAhQ3xyPlHo
78nQBNZxzydPYxlamZqtzNKiBVQJIJhBUPWdtzqjzsdU2ivc6wgBwTEUDgf7+hjmeZa//MGJiekr
nKy2X/iSLEgwQQQ3eR80W9+kNxqIUKzEEZzKbvVNx23ICBMoC8Um6KvctZzc2ihn7rVh0qA1ScS9
IngiyB6LD9fHOE+qfI+RTK3iKjqgwEA/O0K5gD0oyIhRpgQDrV2Q6pduj96g3uoUF6wvpQnIXeoI
tr82v4vH99T2bH7VNGrGbsihE+JUgkN86CbyXz0kkqykMFWINdpG6Qa28HV9zEtzCnVd3FaTEgqZ
P9WTiPYETC54A4z9tublIxh87esmlqf1HxvznookHeVYKYXqe1pL9DFs6yPvrdg1rNrW9lS2/EN/
W96u7Zcl33EytnkcI4VjXaAxHvsl2efpu6aV1rjaBLUUpqOSTuCb5CkxNtuUtBFUAWJu07qVuwTQ
io3sTFLeBOlUAwsXbtOjYdNbeZVQbQ78+Wu7op4H3BKI3NDHdn4kwVbXdZlYcS/dgcvjdpIPVzbU
Lu7XmtgWN8mJoVnMyWqSqn3ic28UbkWw7IAhasWBLYYbeJ/9PZbZC4Qp41DKNW4vYVs73AG2yAKQ
qQKTvhN+1J/aBk7FEWITiNjxR/SxskOXHicn1r+d34lzy0ibjL1sIKg+6tbEhgcikEcZVZPeHJFL
dnW7tkEnDx6heqO+RqtpxsWd+s/o5zcEH7naCjrsZ8VL2YLXRn/KDHXldTwvzs73y3fn18koeaLp
TVEi7PFv/Y3+EkELF4BuW0WBY7ueOl0b08yZFjovhDEomVcDF6/HH6EomGqlrmycxZVDvG2QiSEZ
R/D8DMSikqZiqnO0XYC3tNJCwWyoX4ItqZNdkvv3devf+azfd6FE1yZ0igzmb9op2P+P8TmccjRi
TQMtDvca27iPfbO4Ax2YjeescYej+LPYSe8UPWvOWlvg4tRO4wWXCsrt36QkJwvZF7grBIa7WFWE
g9jAr2mjfqBqsDa7i84NBcSJj2OBtSEBpqtqGe0Af79H//cNyMnMFHqQQ3RTguPq+ilc9DLI5UJW
WwJwbQ5d47EhJhkkHDw81XZSK98livbw5ybkiQMY2gsAcMxpp2W9C5MohZfhMTqeRAXUKD+uW5gD
Vb4PGZh8gYGTIIFyUa+MeasBZJTAKcu4EEo3dP0blZj9sbdkN3NxFayMadXiNK8nu2GI8OzUYlgk
jy0cJ1hibPFHt1chKZM6hrdW517afEBWGFCwQPleJ7NoVsZzjOqJ0CGRw10QXQVght50vpaunK6l
7XBqh54PSzLGEhLoWueBvdDUyS9GV564awZmDioF4itJVb3zdBQNutROZWllCMtTBQyrAk0HGR7q
fAjZGIZa0qudJ6XPIgNVSNWbrF2pgC55QNA8TG13qI9fgEOKoi3KyMfyx4gCkmOzHVziyIe1GGDJ
1yGpoU/YDfTY0mmsJ7ssjMaaD1XX4XTe4PRsSMbuUcZ6jYy1t/PSupxamr3H0CspGYnRwxK43Fgm
3Ye+sfasXDw0p0ZmS9OXQ62nCu8QthEX3Zm+bGb7YG9YaJjYk34XuWtd5GvDmgVRki5ETAkxLG2i
yABjJs2F3Yrzmc7E/EJSoLgKFzfhSecRIc2LYug0LBIAlAXitA2Y9W11pxL7rwL/Wnl0cUwn9mZj
CiYiB6ODPQ4CHKN4kcjK5v72JhcjApx5gvrCqX4zSp9sO+CRhsLIC1j4jspS5DTGjbEp3PxWWPEH
SwcJ1cq/TU2DPTEF7squYZx13sTUUKN5hruyyzZrl/c0J9dGNDtIUqJGQdNVnRdHBcgDB/CkBCCz
jDtJRRtyBNq+INsZeri9vjcWl+pkdLNTNSQZTWQRZg2dWyr4Vju24u2WLKjQIARFOZI1F7VyPYk0
X46SzgOWBySvxY9Mk1+vD2LxlXxiY65kU0aRlHcQz0ZDgNk66EWvTTCERE7TmMNX46B5WzK7wFrX
NF5yf6eGZ7eekLSszsYcq7bLfRN9zfrvDPAu+iOyxE/0yCMv0FgZaF0Bs7o+5sVpJSLgqOiOVS6A
AX2i0lzPw86jg+aofqVbQtsz57qRRX+ICvrfVmYnGWqoUptRWAGfpPjebgB6/QA3Z2ihWId8pWAH
9cp2WZxRCXTzCPUAUZv3DHS67Ess0FtPbVHzDuNfuh9+jLqMdxdoSK8P7/umnR863MOIWQCZQcVu
dugGdEyMUKdrvUIjtS2LrdUw3TCbvH6sA/lVI+yTFuAnVRFrQEPzfcjVp0jgnQmNq+2gy3ZRDtuS
AtE31D/FUINAegU6YpReUtZsqrZ+95t9Gt8LtbZRMhAgVdJOSQOkLHOvTlQnheykSUvfHmP1Q1bY
axH4v4aRHKNQL8xYGsFZHwq92YXZT5DwFgeIFoBUo4acTEAImHfEujN9qR0tPQbF72ZMGJQAAoYR
yIVZw5zlawAecTVzyJDvkiSs7ExSmOnrOhTNsi+Fj5u64Tsg3MFa0Ag7f8igEKei4z+vhkPXS3cp
LfqnwmfVXgQc0+UG120pF+vdIPHKjjvyUknpU5SzxwZEhCvedxGggF0AxoupHwLwkXP3K6h9Vg2+
2n67X/AckIPutZ+Bo9toDEMsS83hoFiJKzxlB3k1Hlhw/lPwhBfVJEYCDM65daQWuSI3cP7CVj3m
O2JDK2Qr/srvQ7c8cJe2yGpSe4I11YfVCH6GYZveDMDo45UFcUaciDn2p4DsgN8mQuuBMcDJReK2
PR/NgtXHMgtuUpa6AASALjWtLUXs1iZ+GtrsbCDxh6t1kh6hF2jpVGQROLUw8Y1bO6MbbNsj3iuv
uh3spoJFuC3s5pavt4gsmgV0elL6BC595lGhKizGcUhaL9BsqkP0slqLTpaSSoDug1EQNKBY1/mL
MhoVP+RIrSDIG3SrlJ0eBGXKa7apf0Sb1s08jZnsne9AGrRKUfQdEM+n9dT47P3SNFwcMuQHELlk
78a2Hcx0198bj/oGNO+b9BD/1jobIMHxoNqtnT1NKF3/QXqiG3WlnrY8D1TBPMMHAhs/29xKA436
rsNUpzf9G9sV72ByGW7De3In3BZP6JhHp70Lii8731R/HnZoYPRSkCaBus+FVEIT0qgM0q71Wt2K
oMAotOLKPTK57ot5PrEw3TMnYZtPKtKzjLco36RmNo62lmlO062F1gthG3IGUwsKagOAMEjnZkAM
Q0fWNK3HbPG3ds921Bl30VFwfHdwJUt5l37HZmIDv7tydy2l7b4JmeTJvAwyyHPLISDsesNhOb3J
nwy3PySWtIkfICU6MU6tzOZShHVmbbZtKY3EOhphzX9uf/OX0JrYh0QPMsOfslu54X4tHl5av6n8
/9/hzSaWTtCtaoBB7jduST1hQB4vDVf4R5f8OyDWALigLxLWZlbaXszKAjh5D64GigVxHVkB5Amo
n2k2xB5CU8sbq1DwTGrWuq6Xdg5yaFO/FxqxkCycrV/T9hXPyeh1UuOM4udEaDXIxCyMj0zdy/K/
OHGn5mYL2AUyU3o/GL0o/12y0KLNGv3pQkSqoe0SOGDUyqZy4/mA2KixvDMMEKHUmZNmtcv6NTHH
pU1xYmIe5zccGjiGCglYpQe3mvgZpgOosIe1o7VoBuEnTrUErMHcMZYEXf+g22/go3NqSqj2ZRv5
K+ktyCo4FC5RKqzAjdbEehcn8MTstGNOXJbecyXKwnT05Li9h2qmi027xoX7XTOY+0WdAikEcR+C
/NBslYQSsmqonY+e2MV7g8ZPnIAmh6b5aDdZV5u63vwkkfBca9j9fjW+ikltizxnJhzoDz9ufmno
ebNiA1QodFB2Q9ERh0Xj++Ajq0AjfwUsuOh5dDqFgCJku4BIPJ+VoBNDsSxxThTT953RRh3tKKBC
GHXmmKJ1eRIJW3N3C48QDblMZDFB4j3tg3ObXCuhDaiFo1ezhyAtd3r4SxiNXfqHnRDfER5SZ1SG
OPbU0j5txJMVT8W4APtNAh9gDJ46RNvU4GvHcnEz46PBswwGCTRDnNuoE20sSIKxgEgaGgzdE1iT
7gtNcq6/pRY374mZ2eZNke3MpcmMIjSHOA93TZ2u8JismZjthBZ0R9oIyKOHcMYchGOQrZAczrth
/lqPfwYxB1yj7TChoVyMHtROHFoVbDdqKPZJgnjbNYUrQjDXYoX+GDSGGfaks+oBfJpg2BxAttM5
Qtt0Jmukp+tTu7SCAM2j9w4x2tROf76CYt7EfUrE0Suz2PKDZ5nc8dd/YUKeeBUgjIJLaTa1pQDB
hSEpMfD6I2+QhKy3bbjWZL4YsoAT/79W9BlCNo7QlVdyWOnf5N/iLfRRbeNZfWu9KZOwlplenDWU
jCYc4aSpPf385GyVWTYSNcNaZppoSwZ3oj4AW/uKe1rYk1NHqQEWV5C5Iq95bkUTaDuyCD4b6O+H
oOduS+s16seFkZzZmF3duZwVbRDDS0BqXiwNKze47a+hyyc3MLsXzozMIqFcA72AlPaj56ebsOms
NE92nXowitLW42ElnFwcEZrCUT8k6M+aX0IQDvF9JNpHD2RHIRR8WrOIarZBN8LKVb5oSEPLCQDG
k97jzPnxWi4gRiMDTco+oCRoasWdzB7/+OxAIBkN4SroNaZuxPMtAMZgHo08HjzGQicNDTsybiuo
Ef25FYSKCEYmyMyFWobG2yGuhRHbGQVzEapyZa+ZA1ubsKXMOjRxVYRveDxR4P/PRxNGbanrpT8g
34LG83aTPYuPvaVUFjVDB6TX10e1dHwAJpbBKwsYH8BG59ZA8BRloCtnHlE+2n5wfBDE/QsLOJwI
8qcRzd1A3yH9J/F89CoVXRNFapfx6iNwOuTzs2MAHg8c4neqdO5qGJRZDSgfeYj2dasau8LWaK3i
doi/4qqZnrjERqfLLQe+zAoUMBcydU0oQpvcwMW3gIYRkiYykifzayJryk7wxWTwJClD2VIKhs2g
qw96GyMRDgWjNxZln53EwdTa+a5PUjyosKv3adl1DidoOEWDaQ7w1SA8SHHKAW7Tjee8U6N9ycri
t4YbTtXCnQYsduIH/kEe6nZbZglqPINODgq4JtGKoH9ISMdbiV7nUDXR8E1YxkwwRe8gurJF3fNg
jIJDwXQPmbDuA2en2DRqb6Vx9MZjTk3ANgRTq5vXUMgcOZDvJ25AwRdu0c31ExiDbcIZOitqA+JA
RH5JgUg2CS0e4gS5ytTfDD1q7IKiBfikFDFsCfVoIdAayDoLt2mZf4FC6KkQAzfVCqvIZDD9qf4v
jQmD1ST8FlXFNRjTpRdCqk7FBkfAjja+eVihCWKTFb2CBhTQBo5QCYqi9zL7vL7RL2PWcyOzmyiO
ZSWsaF57YZZBu0OwaPKB2XYgcr+SOLq8Ks4tze4jHgpDqKP5zYs7+bfetvd+qLeoQYwPhQaFKigk
vl0f2rJBxD7TUxnEDfPz1Sro70Ro7NFKM5PmJU4Ms+zAf9g89/n7dVuLawX2TH16HwFkPrOVsTAS
UxEgGkHvbKXYqgUE4fgaAdTiYkHOBdk3BOYXsrEjhOsCEJegLw3ahH6NNujeJNobjP+xg8VanRia
rVXjg9FemFoIu4DX0M8cd/lEoH99zhbX58TIzIuD35L7iPqYNyqxGfGbbgQ64wP1KUtLdPu6rcsb
43xA089PwrqhUqVQqdD/pBqP4gBG4LX30rIBjfwfaV/WHKeuRvuLVAVi1CvQo9t2t2fnhfKQSMwC
BAh+/V3k1L0nJl3uyrlvu5JsyxIavmEN2G5orUEV5esAVJaulhRgIKfbdALmlelwYbkujbD4JsYI
c13aAYBqQao1c+7ctrj7fpHObmIwdP7vHBYfpBLxoKZ0HI42ODoOeS1sOO8V/6YJgoBq/hL/HWTx
JSZzTNOWg9bC8mHnNcNBJhcumnPTQJXegTrNfOyXXf6k9LxWcFAJpgEa2PLRdCC5G4vo3xfrz1EW
8xBeDqFbA4tFGzeq2crX6cnq8t33o5zJLXFCkF1RwGQsyKEtUiwi3LyOeQUW0BgADQzuHsp9QbEx
jjqECqwfoNKvQujGX0KYnAEEz2cTVgGzhw+o0YsAFZpbrWysYcYiQyUzauFr0ayGw2VXi3O3Ghjx
eMsBPUZXYTHFHpRofzCK5khZDJvJ1xYlsqJ5rfDifb+Y507QHwMtoePKgYSYa8sZTceDQkGyQl3Y
emdHAMcfqSM0Df6CT3ERS1PHBTZ370Uj32voAH4/h3kxvoZr+Cqwb/dnyQRkjoszOqqsmpjp6qPZ
xL/UUF6V8Jkl1vCuPGyNzs9eIDVnYI9A+vf7kc8dqz9HXmz4Epga5MQ+1IuNHg4OZG4qmtB7N7IL
19Dfi4hnFBJ2kOFAK48tqwpdnTsubYrxyIb7Rv+s2ce/TgQ/H+4pM9AdH2qJa6oaZyRVJsajr3/Y
PIl8+LGpS1Izc+Hq63f6OsiisKX56Nekle2Rm6dekKgW9maAo97gQ0mXoB5E5PZ/mda87xDuoHqx
CEFGYfV5S+L6CDPmI83lrR+39/FFL+szXwcIZdA7QObEt1n2PhAcI9pu8/GYTPDcZWprOPGFS+9s
YPDfwHfpWcHzxAZZPYFEgueGdjw86aJLNs3YJ7srOENfOLNnGCVA1qJ6BRV55OGI374+3bU24M3H
k/oIa1ReQ9DAWhdb67l2w1mIRNzkbVC86h/ZvXNhnudOFDwyLHTrEc79hejUrR3DsoDJo273HvtI
cgkB9Qt33rnLFdKJSM1RoAM/cXGLi8mG+UEey2PSJRHUqOESWd/J2AmLeroUNf5+Wb9uegB50c1E
2x+Gduhtfl1JSofY7tQgj+JQoK1Zv3X1jRsmq2TjnWB30q/Mjf1gbqpDe6gf6MHdovKxuaTFfaZB
/fW3mJfkj1gvmXKR16qXR0ZD/1o8pBD4K9fmM7kT75RHxgfbpNvpEZZp2+JCrfnM7YzoH2p/WGlI
lTiLrcRsqyktp+qOWeX9giI4tPK7xAzr2n00SB46fUlDTScZajhpfn/8f3duF4v/ZWz6ddq2WToM
HnjdcZysG4NYD+BIvMdQ0h5z99GBZHFAdPlgl7UdeJ2AoKvhjpu6tz5cNtxJXr8aFT5PAaZaKyu4
j8Swp4AZWx72bgNr6EHCBXl67D3rwCfoyKQWfSW2XuHG8XaJql5KQ70qy0O7qx/NC7uY/n3r4FFD
nRfFEojX/cV67CcBxwIfXUJjM7fL7ZXxsz9OW/8oPqBMP3NqnM1wGD7d5ypKXt337lM/ktdLMRH9
+1b/+mss1jj2adXAolGBJOUlcAvYtTfjDTAYkV7PFs8R5TBWE9HsysU29YH9SpvQ7cI4KKIO7iUI
3/b5Jr7wMJ/pdX39rRYxQSZbP6ng+Ao0gY7MCPjj49Si69hGc3hY37MhIA/f77bf/bPlbkPdErUr
dAXn4uLX3WZkXcdgdaAAuOtUiP8+ZW6cR+bsJN/YxbtRedexmVz5vfWe9ql7lHG7456H0owuIteP
X7LZlcCqaBHJpgMKsvJ/WINpBEokQGc5xka25RFW3ttGAaHZy8B04jQUFexXZDKCWVsXXUAGL7In
53qyUJDpBncjCfOCxLHaYOjgPQ4dbfjTZu6myvlzMcAPpq+3cUngs2LJNa5f1JjMZltpQwZV4Xza
JQxuhLrLIMtU8CpbeRQeEU3mXNd29YMb+a4eq1ftFhtZeH4wwuE5cwQMn7N65ThTCxcEstI8b2Bu
b25bWm2Z2+7LkSTwRWi80OODE8D1HiE7zDhXqV3ANU6pt8wy1bOHUWEz4ZQBAOVZKJiqV54CrK8v
PVjy2NVuUmOykmUz3NqdmcOZYQQJhMgx4H6qIqef8Zyy0wHt3A/4fSZhVZnvQ96sKBSAt407WGu0
PGQkIEafD8bm+01xplOD0GDGXzoGBOjwpH7dFEAPFtrLfYWUoX2aYc/kJgv7cIjGBwiI/3O8Mw+G
vhNq50BCLDkEY4PyjrZNdUwN+JYIXLDw+tOf30/pzPNpQpUT5RbU6aEzsphRzk1PK9LAEn2EfW8q
HnuIUgedS0JZ4ar7frBzl9wsQ42uNR7qv4TKcz74WT7gBk+nad1nL8xqLrxPl0ZYRKWAgNqakhxv
RFeFbu4HfXZhD1waYX4h/3h8rUp2JieYgzUCwQQ3dmP9/SKdCZpMpD0AOSJoQhS6GCD1akH6wVPo
GOfQZ05uGpCG/MG8MMzZefx3mGWuCJEwzxit37CUbN3WSEyZd/x+JueHmAsU6Jgg9lzsrcZyYVlA
MJN67AKWsIDqX9+PcOa5ogjI4GUDuCIqIou1KqAh4smkBLamU5tG+9YK+s67uiQri/Q/+wI+MCW5
hE5AgRrfePE2/DnsEm8zVNwTuSzwiVoRscQr95lgn5C6uukEy0LasZ2XCghwxlc0s8rQVc4+yXB5
GyUg+GLwVQAjAGPv8xEwDV9csyHP98DwXMmyvBEgXaypn8ONSdShScyVa09D4OV1BH9DbOnEPzgF
7H9J6tw1RftA+uYOAiQbz+1ONu8+kri4T0wfVFyz3jfAjLdD2a08xg+ElAdz8sGtamDTxONerQZn
dvNyYzj45MCSmaKE7lRth1TwyINMb5hm+pfVkqeibIFzgeeQE0eZ3R6SHJ2RgjIepInTRMVQg5Ex
OUfLrJETQpmvmj5JWzy0NUFsrh9KCod2rfeZzrZTw/RDwZO1NdnXfQaty1waD1S7eD7FnE9qAWVg
WoY2ZKms3sgQ2untUIEp0Xc3Q528Uh+eaEaN3rJ6AutzChlndURqa5Xl/DTx6YlbZN8Wap1W+TsD
ecTPpA7cmN+4Tu8FBl6VoGvtK3hkwdMbVagojYdNkvrX8FNKgsxUP0pe3pksKQNC9QtzyaPPeb9q
zOGQ1yVcpOTKSfOVHJgd1JqJYCjSW9icvZrau86mepXB2g7LuxaVeOI5rwOm0MexMrM8jIlqVmyk
cBnOAV1PTf+qTxJYnuXZJqfFwZeeHaBvizALWh9BHbOnmGTOSrTCDQpOP5zJXYNWCH0FoRD/wCJV
Gm8QQoR7nPiZa43woAEAupHFTk5Nv2ZKbOwUUhqpgRbbZDtghJjJTaqtFeX6lVXjU9fA6IghjJaT
uBkMiLBkcBXLWOJgAaabykYZIc2bey9vT7ZG0trrJ9WqV+L5705Tdyseu4Anw+lOkJtyPnuWhH6d
FhnYHib2m9fLE5uGezMbjeu8akk49v474wQNLigSCi2vXTbBew/MiqCSzFwpafxivnxwTSg4z+hf
yTcZlU5o9PUtwPFr39dv8ZA9drHYAAOzgiMl9lJWQdkejfOx8m86XLM3JUyZAu35+Ls4vxKJtSl7
+QTcIw86yJVHPje2EBN8aSf0HWAKYeyB845EXcVBntZjaHvjvWHWiHfog1nKUJrWO1THq8DMyNHp
rX1WoKZXtRCi7Qvrw5dOG/IaW0JIA8ob6MkIBFsByyZA5VJQyEuq96YZPybJeD2ijgY5rCfW46pI
zWSnlborqLW35bQufPt1NLPhFpj3Xwnyo9CsmIKUyJzy5M80yT8Jl2Y42C00MF10n2KwdleQ2zu1
LbHXYjLrSHWwXSNpNh7yWLv7cShfCmDXIltxdZ2bxSuqA0bUtyN8JLlkgTVMP1XOXr6/rM+EGrg1
oS2NBAelw2VEnYmiBIMVt2ZnvsLVIPDsvcFvmkuFqTPvJ6D5CJkQpIEf7S/ehNGM84kmCV6dmIfo
t9Qaj4Bz//1c5qdr+QJADQkoeRABHHSrvkYBZp70MLb02mMvZdA7B67b0MVp1sVTqS6VOM5VqikQ
asZvCCkAG4vRao/owi6gLgVM/AHuvSsYVQFdeH0JXHyG1wQoxR8DzZ/wj+BGVb3MmScw0CG7g+tc
sc82c3hrqNX40ITj1SXA+7k9ASwzmyGlILEscUJOlyMzITFkD2DZa+IR4nCIHOdUM/93xAPmBqIn
ug0zonnZaBi1WZKe+M2xdMm6hGtpPmUXAp5zs0ES76I7BpVqbPavyyfMdAKzvG+OqfNJS2dVs32W
vhXwyft+910Y5/d++eMz5ZCuasBhbo6VVHDO+0HNeO/7u3SqLwS7ZwcChh+QT2z1v/BvUGtwB3do
MFCSZBFQYw8SNdOgSpMhKLzyH03f5tYZRPRslK7RkQFkZLF+SOGminZ5c3QHvtNC39RleiGpss4E
pfD3oJB+AnnIhKzv129kFS0y9kk3Rw0FrrRzITuXmTIsinFDdeEGTgFLdbMQ+6lSV7akdwIvd1hK
tfengQX4wrcj+MKOJzaj2QZp9+Z3aj0lsJLtxwMrnLBO8G8TPwvjRHUBjYeQtUiTbQ6c3WQiiy1d
85pxJPa0slfMzbq7qqrpBQQe8xcfDxVXw0TRF4Ib6K5B635RwRjBz4IQTpKdZFPAorXL9gXMCrcV
b6Fjouz33IZ2ZOy4N1lJusCdYA4DQ9pjQhACqILAG7FLgqKXn5bhX7eOD6/XxPtpsHZFwSsNYY2D
BIhPtx6pblLD+EycHH+TfLCeBHlR05BaGEnIGsBtHcPVwt7Wefcw2IiDs/q9HNOVO2R4I6uSr3hP
95YU9r4xmiYQQGMHaVEc3abdq1w1G8HbPSK7H5NCEdmBm0MUA5FtFYkCgJGC9ZYn96Q3i5UDHaEC
NgYbr5+mlUqSH6JK115upsGUXk93fYiehaXNnSY25PjAO8ITD+dqZZRbd7bpbVUG+xLY6MQjyjep
dVXE/sFtEbhLl61IBZhAo7I3mqg1sbIbs3V+tiYorqTpURVw/BVHe6xMKcSoPFcH1Vi+NmNzJ/V4
RBX+Gt5n+AGeK6Oul7sBPNKAC+M27Zs9fFG9FfQ+tq6XwdhZhXDbBRhJw055SryIGeMcQiT33WA9
M0pQ5cjJg9H5InRFe+WPDgxl7AcB2YFIcD0GlFUV8EOA4jZtmgeuMM09L+RHWg7VWgkP4oR0ABUS
zfaVN3nlrRyq8aBj2n8AU/cBP590xYxu7u2URmQgVPfrEtdMP8F2xaP3kpQFGJZdvdItWSmYyMKd
VKchXJOw+SHsEWjH2sgEsCSvEvLRzdJ9aXagh6ZJZAIX1jbow5eSgBc6AOLBioKsZNuWRVDXHjIX
iuyjlbsWwP1wGoe95t42b9N06/nZFq31N9nGqM26PdxCffxcm486FFPXr9JpvAFFcFy3FQ6tdsYm
KG35ybS/H/upCYwCopmdG8vQzPRn3ZprAlMlv6GvPW/m2JnqE3g2Y0AgsxSZQ/5zKMAHaEx4n6Fn
nG8URa+r57yMcqmdsM/da4N2Zeil9kFMdRl2qTRPuT0MOxTM9+mgncBwawJnhCHeiqF+Qw1gF+vs
Y8zzBN+g2HLCVKR8cG0qEj+Pk7Nz7Q+4pkDgCI7S49DsEtGvU7cbV23efmq3JFcttnw0CtxQv0P6
eujugek6MGV+jh5D/6pPCxBjZ/NUkryS2n5tNLItuBPeKfiCrYAcR0Jap144WQOSCWRhOvVJMHPT
Iuo1zabvNDyjq+x26rzxkCjvvS9Zs/bK8r6uq2cbiVlkV1kauHIG1NXtu99RlI5b4N8m7r6PEBy6
Ey7PsS16ss/6wd1Og/zM8CpqN30fwUbcdnW6RQEM6lXgjAXMEQKZhncnc8hnjay5swrrl2/lH80A
/ro95xsVjLIbB7pz1I8jUsqrPIFPSSbpU8ohaDSUMf5P6e5iOD5F7oS0E3Tx0PPobW+xHTWbK5zQ
YzvZI5JfS4WK6ihT4HZMmin8EX1uGhcqWo19bYyEb6uMH1UxwLVGjs9uwV/GVu1A//AC3ZfABA4N
Wwm4f8euB5U26pWB2VYfEp6/rp1dZarFeyJABInDytJIIJB3VW71S7LxWTn0fqzlbTYLd0CIXgZ2
TV9NL34FQhclP57umhjEYysvfgDu5aymVl1BA13B9paj/KjEYQAULEwSfc/cYtt35INKOq0nlx9i
w1n5Q3JoUUN0rSyFduy0I1O8c8wGqU4i4TfmJnD98av00YEZc2CZ/XuTDBuTNfWmy4s+QHmn2+Sx
XQRmCkwy8I/Pla2RNVXQATF4wsD5KX5QQ2ZbuAPQUBqiiNLaskKvxLU9TPopa6H6bLhcrXRiYGM4
UDSOBb8aSvkw864zgYSI+/GjsmD1R3MgG+38ubaGSMG7KDRFvVG2fDLEsGUZNkUniqvUKfcjHJGd
wb0aajicZPzQceMErswLzSlaYLz074UPz46CQbZUukYAblkKiHBi3Y9ZbZ7iiWw7bJHIdAT0zxtw
x4kB5/E+rtNAFv7a0cwImrgaQsevx9XYTlHnuHDXNuW9HODd2nvGKcPJX5W+99DT8cNqx1cV95+Q
gDO2HIpbgWOQIspVZYRgCK3bFjKFLBnLdYOiNx7Dj25y3ICnABFDyfyZKYIp+fVPq4bAbx5nsIFT
fhVlI9314I8gyW4CKFtyOKwayDllW4Rxn68Lmn9QMPJarzv4zRDjQe+2hShWxKw2XiWdwEyaQ8+y
LiirBDJEqbUitvfWT3ER9Km+x8M7oYZWZ2vR1Q8uoWnQUf/TGePPxMUtYfoelBY7ujGM5C6Dx3vV
22B7VRWe63y8pZWHd6YcHsB227up99QgUQ+ULu4Gt3gyOnpD3cFBtcxZa7vfyLQ6KOKs2yL/abTG
iCXxddRNNvoV3YAOXkMfPGLuVOOse3taD0b2miKFRAiVv9imv7aMauOPOFIlv/ENxBoEqoX8JXHk
XZshRImdOOBuFgcDk1EF8CxEIcWuyIqbJom36O5mgSQImHvP2TcjbqwhaQGlpbgT6hfaGzH2mAX5
PKHeR1ccLBdBH3PVBjOvI06cICWsCCG981wRku2hK3WHI3lLYvkcx8m1z/0XYQ6R5zOoleguUgpN
2kHKDVXmBp/9ISMTPt/ANpPl+IGH+COUyiwCVroqcDuLrWlfTntRyht3rB9BslWRq4Z9YQO1hhij
DABQeCq8YodCRB2UkGUNB+15AWIitGlKutG+cewMHUnHeh4lTq6dme66ydUGThcIcj2Y2sgJ1eWc
0zCWaCiOOARVA+cZQQ6tya5IAqeivH0hDoNeG0/vKkgBh2NWXoMsvo8LVE34+DgJa653biVPPuOh
WTuGd0pr4xVT5lcAurQbT3f3np9u9NR0B8oBmweubQUI21vt9T/YfI3mUq5VhZKKQclGTOJxahGW
NA7f5cq9gWWsERh4atSIul3KnC12VhlSIDgJhbwoJnUziZKEBu+PvePity6vWFGjNggHpN6rkCbh
HVNThdIso6cKCXwwUruN6gmWU3kKtQLbvXJ7auKb1rtqEltqjBDzQBSA1hRaVmwg71amt+CrAfPP
rMhv9RY6smXQT84poeZtgn0Z0Ly/4SUE+yvzrp1gDt+60TSiH9ezaYu49TNJATbV5kqUI4/s2H9G
yPDLRh3NH/mTgGIGSlcxyFW2W0Rxy5KgJ/mTmRm/GjAho3z0qxBSGHiDUD4TqAeJMb9tmXtUNu2D
cmzf6USfzLyzwkQ5H4YlrxM23RPaihuzsSGy2RfX9ZhAiDpT8YHKHvh2R/wgwN2EpJlqJAHyNUuS
YTaSfEtK823g8or7zWYg1gFaV89I5ncJhRHlVMhgnCDrYdk8Dvra3pZGbwcakK1V05UVKn4sjlLb
fhpRPZ0I/UDttQR0dPShrjGZAdIzMDqzR5qIn2bmo/MHbVM/fa40fZymGkZVHkUhFwIfrv1oiPpJ
5Lj9nCIZ1wRGePusrllEBDKrMu+rNUUHsU0qXFy83flWy2BWX64tv9mPrdhORnZytDyWflIHE2uv
WZEXawNCJiVK31s7lSKo5XAPANoVcQYRlTpbZcK8yQb7VQD+GuIhjLyO32TCI2stOFhtnWsg1HMI
AtDiMRcW8uKkeXOqcT8YpMSTh2ufQ14kyL3urTY77zZnvQityegRn7cQkxzcU9K09xLCiFwMmyrN
7m0lgb73mijvx9fBzp8sQ6sABrwHizVvkGbMAzvOtm0nt2052uskKaEDz827PKFXtO03fezsZGPc
eJNzC9uFZ4dWw0qD5ZEO6i3VkMeIifGB/NTeZGM6BTStj25ajqGRFM+GokkEOyXcW2ONx4R510RY
T2Ppv2pUnENuDj/sLD60bbdpRLWuDPHYuPwEHYCXuqYqnFojX+uERGOvd5VD9x3vHpou24pRbbwu
3ziNeRSsnEI9tbd+x3dFzA+lI6LJru9N/M4IM0AYGQVwBzp7cyyxZv6k1r3fuLgfIVmUVvQetZwD
BBN2SQkNSWWoXw3IKIGcwzamu6umV+gDIG1T+fjRFTBvYUaLArq59ke8N0PumVsh+d5MnD1vzCRw
BAyv+qZ+FfZoR0h6VdTInq39SqvQpMXPEU6RkUhtGBvZ3Q0UYZyw6tl9kRv9htMijWwbqQzkB571
UL56HJcGwlS8eVmyRiC0JZP35k5g59Ya3Rtp6QeJnu6Om02NHDDDXBlDD9bZtR3O1JCAClg2RVAY
zk8IHR10gqKpW7HXuFTA4JcmD9F/goYmSa8Gd0SvfTwhFbj3vKreDJXzXFopXaeMQJJH3zYy6X/J
VHZ7D+XgrWcMOtKpcZeVeP+tvrEOAhd1GafpZmzJ5++7zNE2Vp7AotT3kruh5nqXuVhs4ow/mdPE
oTKqnx4THNqh5r5PDb6NtbJwzWbFjit9hcZyHmRx/aDhoJ4N3UGW9caDozrSlo9GG/A77i0vLKB4
IVBBqQb3LU3kNotbsgZ8QK1zp7/yW8nWWcp8tFuTHsZv8SGd6wNxZdQrwbofjTTqYEYDoHTfPnNr
zAOEDvf4DcV6MuyI8NgMuKf3vgDFpiYoCUxNhjYBwC2m1647x04QLIPfmeQUPwmqBP/IYf9PLQat
b3e2fEUMv6jFkJxgcQaewko+/dmUCPR5WV7ori8K37/HgOgb3LeQnYF6uagS9/ZQEJDUklNtvqLI
FWqHbX0Egt/XHpc14v8MM5OpYMWMFv6yjuoKlSg/5hkc3JD5hS2UqQkAcOiB7Yp1sr4ExFlU2pfD
WQtyLPGhpT75ZnqStd644kUnY9giRTO9Zg154+8nd3YJoa8DRwpgm9FZ/locxK1SM8pIcjL0eGX4
QLo45Akb6+7/b5i5RvlH/VYgSjMzlyUnzfLXLI43vMrvoURxYTaLUud/lg6BkfXbvwzQ86/DVJ1n
8QbVlRPM25F9dTnafMjRv5/LEhPzn1GwKpAT/i0btFyzgXSwYEpSeLbT/X+cht2DszEitQH0+MJo
Z3YDEPQUBWJsPgRai3M0kVZbmZWnp5gV6zIlVgCw0FZVM5ooca99cNouTG/+iX90eubpQW/FgD4t
ThQopoua9IAcoyBdQo6yavEe38TI/qa+PFjNXQXy3YDMyNX0yrY/0ulC9X2Bbvg9NHDwUBCFdOyM
Ff/6/YRldqbK2vTkFgkQdoaKr4iA0kaBsMv3hAqk49xCnOKSuv6ZUwDmKVhlABiBmfG7sPzH9uw7
yWqzalCDTHvILSLvMImPohS/5O+9RCbPM4QSO1AuKPZD4cNYzJDpchpzQEpPMRjEQeHgAWmzMkNk
qTRU/adkY6Zxf5v0EzT9U4R5ncxogFI3A+6mLFfS7WEdU0Ei1O2N5N4R1SU5mnNrgcYU+kVA+zpA
snz9BgC3tYAdZ3C2Nt1Dk9gQUyufee1eqNafHQZ36W95L5CyF4cocQiYSSQWp8F+MZ0328au6i90
p5Ywyt+rDa7l/xtkce0MsWHAv8VKTkhl/Y23lvdi7UbNql8VR7QTQ+CnL9xAS6jyX0Mulq8t3RyU
VgzZf/Ab66W9saIaTT4ox45ru5+fjF29m7W8LqvEn7n9IKwJHgQsayAPsUQfaZ7F2ksJOY5ZfEeU
dWdbKMt+fzvMh39xOdgQ+aXABM7Giss28DQ4jZGnIjkVUz+sB5+8D8iF6z698a0ugmgb9H+bN+X6
n9+Pe3a7gGY2s2YBflqqweWMoV9iG9UJREJQO0jkA+qmK37h853pIM3PPC4+28MUlwypApZ0oCz5
5IhGx54OQGUwmQNg0L+3PPnx/ZTO3Ow2LKdQxpi36F96LBwlt5rGNjlSct9OzbUFBqPoiwAR4KZP
L9lC/X77ll8OMAQbzHI4CWApv57rCcUwOigLNtp2tnEzHdS49gK7ATFapXnoNk/mqNIQVzzkh+MH
Mml4b3u3yh/3nW3dTrQPWeq+sMneFzLe0szc0ExtEUMfY7eEAmJ1P1TtD0qzV4CP0LYxL0h0LRUJ
fh8tIASBowRwc9ZZ+zqDmqUlH1I3hsYqRT1lxfcJlM7Um/FwWfjnXNBnAyLqmFCsBf5/STVuyrLo
mZVUp+wXQz8loi4Kv6G4H17Tp8pZMT6rudILYdKZ9w8BJpAiM9wWDP7FpWgSRkyvGvipqOeaB+RA
ldw0XosOntwhjoY28IXzfPZB8qApCUUCKOtD5+Hroo6VjWpF74kT3CpP48YJ3L13Fe+A57qWK/Vm
AulOL1qTnDvNs/49MgMLahxLUxQkvgJo5zo7Faa1UvTRV0idfXWh8332G/45zHza/3jWYQXkD4Wo
AFgKyl28sSJrm0YktIMprD7p1tt9f6DPz8ozwf8xcHf83r9/DFcXKdqDCsPx+AYZNzrln0lir/6H
QeCJh3YjrnrAFL7OCSj6CnI2gqNdaqJXCAqCYQYsLy9chGfn8scwC1pEP1BvMK2CQJBq7w/tozSM
9ViZF3bfuSsQuFvAo2YQDpShvk4GMNextmQWH812DHnykrhiW+ppJcGANP/V5/H3/fFnlLcYDXZr
UFDK2+zUF2kZwZLgQDznUgBw7oH8c5B5yn9sAsEdImw1ZKfURDXMs8oru2H3KvN+wZTjxHR6AGfh
pmH8koLK2WAH6HkXdzvQRZBI+zpy74Jfl9aA5/ESwVTsDDdZGgHoAc8t+LfmaG4FnSOG/dTgRUN3
HeB0HTAx6FWmUPz/520K4Rio1EBrh2EVFzdZzrUQeVwy0FZWqLFuuhieX9ml5/pMxPNllPnv/1js
LvNTahZ5dqqMfgx7qlcaEfaFo3BmENzEFih9qEDjXl6cuLzUHZGeyE6JaSDpUm6UMxRjvl+vM9tm
fpN9G4BAyMAtaWbgr6SqoXEK1WbnULHcXbc8FSErGexhatgVT3r6qGTzSQvzf5gfcllo/HoA3KGp
9XURoRBAvKGd0pNXotIwGiCScV2+fD+/M4EV5vffQeaX748vZZcCIrOJio8GGYKhgoytrbfEd7dU
uv/GiJiPucsAGoGWpzmrFy2+16CJD/9lJz2Jsa5Xftpfo6PhXbiGz20KKFwakCOYk/O/NgXhadeI
Jj7m5EcOKr95SX3iXLSDafx3hMUNzCDUUwJmHh8VGa6qkm1ZSaIsdYMkd9a8asOC6BUn5sFB0w2e
7f/+mM1JIDSxbFQD/jJ5LUVC8OcA1TYeezR7G0w4L0kiRCjP3++MMy/Nl4EW82xtSJ4PvYGdr+gb
KMR74ZcOyOj/KDX2n20BwJ0DLo4Pqsfi9k+E5fHURSFF6h6lbzd7BZOsh6K6fv1+QkuBh3mkOb3H
vjCQKv2Fx00UieNxQunTMwOylbtiVT2qbQtgeNgeUEGPjCse+Ree0nOBHOqgQAE7OMVQcFtse4rE
aKyNNIbvzrQaUb6ACtOm9IoAspmhcCw0/9pVx17sXK3Hnm9iDZDfxFduJlb/h7TzWJLbaNr1FSEC
3myBtmMxHM7QbBCig/ceV38e8I9P7MEgGiEeLbQQQ8yuQpmszNfEVrwHFLWxhFb2PL8IjorBK2f2
VHq7503oo7jWU83xmuakC+FNpCqoznT3ZiJsjH5lEUFgl3j06gq42mUi4cVxoia+Gj1FU30IhehJ
C8fXTm7/m9LJ7y/LC3t+IqJs+65ogaRfCm5f53EfC6KtWZVp0//bGMvKVWBcBpmPnoujUhz6zjDn
DREbifZsSuNeqxJglUZR7fSy/5S0vr4voc4DzezM/34ZvAm+2CVJEZV1jPzsEzY7M+xP2fsRT8SN
HTKvxcVbFKapSlHTQHPgneRx0SlJ3GZi+KRP/jmDfmf6r/H4cezEoy/8I5utXeUFz3ugN4K4McK1
VUn9AODtbMRMevJ2es1YlZPSl8Knfuw+q0GuOglwSgekk2nXZbTlLL1yUZDhqpjT0qGgyL5IhNSy
NZuhQEmm7LwfgiQdJmP6sTGd89+xnE44ZyKAMYC+gGDfDklFbIUN31Oyq74PmuooaoKTpXSyeiCp
Vkof9dUTSQTLj50GZSjO96VpbazatccWJRPacvwKjunf/g0XyxYGyzRQOzAxu+v30i7cq1jtceQB
ST1abnS/eeCtjJq+hYXaOkUBbqrFzLairg1mklHcO3fnMj6mP4vuoJ71Rw8xYPnUCb+2avHvlw5d
IFiwoIxF00Rr/e08Jx4mIXrT6i5dBhfYGvwmJDj3cgsoEmjYxvP1/ZlGiYOn5PxGpuu0zGPirC3z
tqkVd4jvQshGNeg9zT9cXzvvl+ccBPEZ+hkWOdNiN7SNWZSCmCtuUXV3YyzsRXFL+2MthCmZVO1A
ys86UW9nrWrn9mvfqm6oVIdIKE9lsXXT/J6LtzuAojomFehC0/7h9fM2BkpmgwAA20CVvtuNe3Wf
o1LRl3b+E4DMD/h+yAo+dL/0w9yi0T/o0t7fanjOM3XtJ8yL52L9a4GegRNOwie1hMonVGdo9gf4
H8dSyE8RFPfrH+63ps21eIsvVwZVWwtiOi9//yR8Asg5fLMeipN3Uo7jLt9lT+GhvR3UXbBxCc6p
+vvACMXQZUMUY7kLfDx4eGlO4VOEiHwBuo4CDkDSYxd+rBCL9DePt7nh+S4gVWeVMhxck98zcTGz
laAnQZtFjPSuOrf35tk/g5V2iuMW//z9zcsqor4ocYbNItyLVdQbOFEIUkzOW/Yfiz48aghu2BIo
L7ucH+xWJz5kiXWPCOFWur+y2QlNBY6uG33L3zosF2OcALyFkhqGT1lZ2JMSneSyvfHrp+uLZuUA
486j6oxCjYWw+WLNDK1Rw1soWKO9dJKKOphlCc5hnH6nGH68Hmt1meig/ShuI3O2vPhkH9gVfmXR
Ux4Zzb4ww09hXNZ2FkXlTpfLlxTXZztUzI/Xw67uC11ESAs7DDA76uJa8ADwSqC9uN8d0Ul+YInz
bTrpX5QH/ywcuYp2OYrW4P225dXml8pincoS3QnOILwWKV69PQG6IWvBu7bk/eUufuiPKEqcQGT1
h9mPzj9sMclWDhwWCkMU2RYQsBbnahDJfTIiFPkkGhHO1ZS0yko8A6KZUX8RdlC8HjcOndWQYDrm
Jy+P3iVdSdEKuQNuZLpqciwkIImJZlvWp24qT138ev1DruwIVH//jaUtYBClIvhBoDG8Um3uBhE2
gQT2prSKjexpZU+8ibOYRk0VxjAAbelWRX3oxPRo1Sl0Af+AHMdGjrQ+JAr7tOlQPFiW94usMIqx
4iBTQ8EBmHCbC4dKj16uT9zKfcuA/kSZ//ziKGlMSDXy4IVPYZ/u42p00nBjay/pmfNBRZ7HBsOs
QDPf0dZwJRy0igKMa2j1YSi/aLNzRAUcKbbawwSSnP8Fbkn3wyi3CHqrc6gygzz0YIIvs6IOHXIU
69jeo2nsQdkiE4CzoM3K3FjrW4Hm3X4xjTJKMj2cc7bXOB4RuDzlBnBWM9+ay/dpLHPJsY+pGSJb
XABv41hjIk9C6IdPzWH2NQfdBrrIctpDjZrWeMo3qmMr6BXiQTicRbapNy5bnPSI8UeMsujJL2rY
F2meOHGRqkcqPuIuR53SVhvhl9+A2ywQVRR9uH7j0NMm7Gi5Xl+qq3N88VsWVcE2CT0Dg5XwCW6g
nejNrhtbR1C3XtSrW9zkkJwV09h288+4+JR1XPXQAiXTndAnyvFn9IxoT8q476SN2V2NxDNvhs4o
uFTPGcZFpFHzRkNI2XtTkOzagJq/ghbSPxR9/+Yo+RNoKWZiImKjpZ0ZPgk9HDmEzb+EovHoYQV3
/QtJK3UlSWaLUzKbueXvUutRHa2ySGU2nFdwqeipcpD8wnvEe1m/RXzGoeTm6qmEQhaooZve9EJ4
0y0fkjZ7dxMWeQoConjlPX7XDjgUdnVc3EyKcYe61PQEDmh0pqI716kEC0CwsscxHP6JRkk8Twg6
VYL1PVZy/ag1YObLYK5hYXAox/Gv2KqPiASkTtjNClK6iUqS5U97HSqdKrboZAXDC0TRu6GPd3GX
yg5I29Txjco7alZd2GAGJVuL+1tdjz+YHT/GzBOATebnpoyjk1brT61vDQdfbvC7tOCG1wZJS6mW
HwO/YOTphO1snQL79uTR0bz01Oo9xEixmU5pWt1bBZy5cbQ+x5l8o5sxWF4ZA52sncdTVYWTJ/Hn
QujcOAv1W7S00IQo2mffa+9Dr55uzdbLnbadXotc8g84LH/gWHyoCvM5b+RnX6iAlsv42E/q11pP
Tr2efUyV8J8qCxyKL8meSrlsa6WcOIlfIBfR2bqvGoeyqI+eosAB1j1YH9qQcnAP/b6pYLlqvCkg
Z+RYQaqNdEd19lOrKBBJctmAzzN8qaPmq9hVG+fgWmrBKxEUIl0I0qjFHpUVaxBrGsNPapIothH0
FgbswS9NK5R9ESZflVJsN0KubVaIlIBlfvcglxWLGptqgd+iu20kHfSQnhktR7V8ivStS2sFFcQm
+hNKXiQzjZpphtnqwVNQGJoto0exy7WsdPAl+VIqxtfG8m+7Thn2Fm6OdjxUMt3j6DxS2LFFT/nR
psY3H4/Q3Rj2j341oieWQp+6vtffJw7A+aFPz4aLSCIsca5KR5kgo6riiqV58Cg58g75z8eWgmIi
ZHTApghJLLUrkTMbw3KeclVJ4VeaD6GgwhrvXv7rSN5O9yKnE8KuGYbCIIwcHxoVLf/A+6vFgxco
qZyBb9xiveoFdsmxJARPEyIYsfo06V8bxOzSduNGWfqe/s61THQc/hdoXsUXV0pUFUYvQlqnriY6
MboqP7qz7jSwxXep0wBlQOW/PTfH7qX8su1KvlZZkbkxwefO5qPWskCkN2agGljjudJz8DFxUyTg
osfwPvuErYK6a/blXfJB3Mmn8LE/xZ+Es7BhxTTP4/JRRYZAwkdxiu7GIj3yISEbuVQpbu5Px6nC
TFnh7DThy15fMqvnD/gXhP4Bn757GkOT6XJND01XKD/nKBclTXCuunCnts+BuKX6vzoopMi0eTMA
O12kCRW+HEIFJ9MNBsvuuocY9c0sfb0+ovUgwAHoRylzee/twjGmBgUyNVNcpX5KA+olqDZZ2cv1
ICvNLrYaEKn/i8Jo3kbpOlC6apAqbrlHh9/BuWwHxmZv/JaqjF28tk9bEIvVgaFH+1uTdsb/vw1p
oosJJNqT3bZ8jUs8aWTBVofvfzMwWlcIm6DQoS+lTbyBSxqgt8K+M6Rd+jCcm8cMZ9Y5NU9ey3Oo
sOq39GhWh/Yn6FLnpBdxc0aUiJpvMhwb88aQxxt5q0Sydu+hRkjChRQ89djF/FUtANKkKXVXNlo4
NFDbhPaGuhGk6/8otvj78JqF8HQQUei8LtFK7SgooYL1jouTosP73TFEeMgmwmHWBp54dVAzPBQx
ddoQSwCFAsFoasJCcdv8x5hGx9o3d54Eq7BWN4poa9/Iuoi0eBgKiRpHedwrbj+KCAFM9uTHu9Ga
Ng6k1ZwB9II+t3MRyF2evG0it0bqs7PQOoBS90Hcx/vh1o6d8PwBKt8ehaKdb9nV8b/j2OiO8bqm
difqWM0tbk/qLX0meq3ieirduTaaHC/2jyiEb1lZrfSM3kZaTCUo92YKDMBsNTQtpxm72pZLpT1o
bYYhMq8JcTRPJELIQvqq7lhieAT6vm8GektVGB82tvxKoZmBU9zAiGWGfS7vGilvS2maj+WzftPf
p0ceJHbsQuE7X4/0PtOax/0n0LJEkwytmUoEahWRBrxmp+1fHP6XERZ73AwFQaQAo7ij9ISW3q5Q
PkfmRowVSPHbYcx78iI14ePFGSY/LJQ6d2B/NnbUyIfJDCcbTAcChcoNXIqnWkF1zpPNr1KlHZNp
lJ5jKXisIr8/GV30jbK3G8k00woaiI9FWz77pXpfNvVzmxt2rdSUJVLhRshGtwHvhd5+E++vf4/3
W/q36Oxs/ytRW1pelY0q9oiNibobW/Lr2OsP6CC/dlHvXg8jv48zTxjJIimGqlF/eTthxtBBu4xl
TIzhodgppyMJvfkpS6kPeKCo7UxTn4tUOgHUe5D7+o6WiJOZerbjbWlrXv6q+dVrFSDlQr74iGol
pL4xPode9lkxkn2HvDB+FXu4wTwwhO6f679/6+cvtmsdeX7TjhKdPE26NeT0U46flR1C/r8eZy0X
u5ymxT6cjKIcVYxE3V5r93BiD75R7AqtO8dV5CYQ2q+HWxkWXdY5naCg+B6In+EXlhZCjKB1Ep7j
RhIoQalwgSft1/VAa7W3N5EW9S6zaSpd9H3d7Q75Q3gr3Vr7tCdT8h555FJk3HijrBwz3Lu8HXhV
Y72x7Ir2fdP1U6tqrizVP4RSOnihupGer5WH3sRYnAFarqgRdpGKC9ipgc+8y75QU5lw9KwVW8XN
Rg8wKbArR8MfdXd9Ptc+3CzTJmMaiEvGMpERIzOx/FqRXUAduyF/8L3J1uov14OsjhCYCBAOQs0v
47ebFqO4LEzzQnWrz8r3DgpoepJuP3xo0Nng9VU8oFq1aXq+sgMAxv+JuVgoaK43CcJtqgtXG1zr
5EjVqzjc1SqI3b+oWYI4RZ1Sh+6FcuziUMrqrosqkfGZsvSYld65aKsbNW0RCck3DsC11wKxSATh
oIBdVxdz2YSCWA7KJLvlr34fp3aNDNE+Ql0fyJ/3OO21mRc1IV3rbHzElaudXpIEc4nOiPSuh+xb
hjB6Si273r1/6l9i2LtUIh+q49aeW/oakPL+hmtQaebVTA61mE5/gFwnWIoCS0VMbOo30UceRYfm
1MGt+Nj2qPiHZ4pA+Rkg4ClC9sCR7/V9cG+4W/tj3ntv384glqmmYMIOtoPl+3blTtUkIL3HtaZL
CG+U/9Rx5yi8bXVoA9fndy0SkEoIHRKEmXd1HSktE6u1Ks3FcKLH16pBqL+rHoJW3PiQ77c8NzVi
qjNngJf68kgbEInKYz3RXcC9TmzIOPMlDjXNjZPl/ck5hzF5SaB0ClBtcQOJaVRQoWp0t06RYm7T
+FZqUPa9PmkrS+VtlPlXXORPuGqQ2EzYIsGn3ZVp7GhZ51DndLRCO6M8ZwdNsauDfO/H1PhF9TFt
oz1O4VD7053hN3epkh9QpkYeprTzTHJEQXPRK7Gb+qNa+vtKDrZw6qsTg6oL9ovwlDDtXfxkcWgH
P/K4UsL8W+Wl+76wtpA075EDTIuKbgCIDxQrl25RcqnJESYr1GVxKaHua6OscjT8YJdWT4VGH3hK
NgyD3h+3byKa8+lx8SH8WJc0tbZYvsBoGlGxLRGxNbh4+M3RMNqivbzfLW/DLSYRI2I/Lsdec0vu
SCO5U4WfJapjufLfwYcEmtFxFA+Z0GXDGSWSdNQzTXPRirnxQ3Qn9GDj3b2+iDlg8FKAug3x/u3c
SXUv4cDRofVoeEh/pQrfS0Dkcui03K4TBR0tLX3pxiG34xhR/6pUcptTCEpdHOD8HaHGAmYh2TUj
jYdCB4ZZBaobD/JZ14XK9lHZs/Og/CwO4o2stQZSUfKwcaysLuuLQSx2otFqSP/MidkoFTvFozVl
bGz2rQiLszgL0Duh3aK5goTkXKEpKBZB775+omwFWSRjQdEFRYMjnoulzWsoeV+oJW3Uo1cPYC4U
Wu8Wtbd3VQmhR0gy5GQs4aXLxQeNY8scuv31gazukN8QHgAgADwXi0pJo86PQlNzC/1kom4YZLGT
WrXdZR/+IhBUOroRMyhjCSeI9UpqoibjPOsRTeOpKY8WiPkUCmyw+5tQTBrYWAl00KIe202GXKoo
0rs+GqE8/RzB74EdR05YqYf/r1D64jwTA7nPKMppbgexEvSlgySSEwWNkyHF9xehkGwAUo3Uyzul
bjMdfA2XAN1NE29vWhNahh1Cj8mhjqp/rodaXXoXoRaru0Xhuh2rUXPNurETpbFrXIen738ThE6X
iPIFQgeLlaebSLKq06S6Yq/uvElxSlAPzfD5epT5W7/NzDiY2UP/i7I4b+JYyMu25cnJueDwrMbM
OLYt/wsqrgfRO1qN54j5xp5aveQ4p8l+Kdm/Ux6HPjGZtRTo7tQggUsGmkg3UT05FdqIvfE3K5As
F0ENMAPvtMd7rUxTZWxJR6zRRurcrspPsvkNb++NXbW6KOA7zhW7GfW32FWVCY4jpnMJfOtj1HzS
K22n+drG1K1+rn+DQO55e8fFtWf1Y8Phjb1CgShAauBFgPAZqdowerumNuyqqjaqIGtnIJrg0KNJ
eOnUzyO/SEqqnvTdFPleyBveRUnwrHXeqbEQKWnljUN9K9RiZ4XdMEmJSfI45dlx0MBReBmgjOIc
+xuiB+uRFF0HOzaDMxcPwEEd9bRKKSEJPvpJeoRq6veu+pnGH69vsHkDLTcYdKB/4ywe0GYl1FmL
PjkStqjdMRweCsWWc+tqEMDCtNfoQnFavP1CIUjBEZiG6qZlcfbT8BH5sZfr41h5McPnuIix+DRY
LGD44qeqO3zXPjcfLTRMOMPVL+rH6pfvmgdJtVtEO79cD7v6mS6iLj6ThDovlMZUd/vMP/R9+KyH
g0O15aeQbKVeq6E4JebeMrjrZbaP4HEjoA2vumOFs4SQtaEziKG+E1A9U5Mtcuj8Sd6tiz/Rlpl+
1JUYu8tkSHoYPfeh+VT13W2Zip+uz9/aWYs23v8GtSwCqK1aqY3WUSn1PsUKssNV6eTY0ORysPPk
v7gXL4PJb5ehRk1xkrRcddushmQtgb784Pf9X6TIl1EWF2NEVzKiQKYiJZ/dDnF+yiL9fH3WFPV9
mYbVTi1PwkwC6Y3l8zLyRlGtZQ4iZLUfw6x6bFP1U2m0H1CbwcJI7B+UcPqQSdUPM0amM1JPMOWe
EiSr7MhHG6uX83/KSNxnEWWOPilu2iA+dw3cyywrEcLDqLAaqnAfm9aTgPlLV4ZHLx8+tBo7SWuB
AEnGTdCN+zxWPtWecpJxcNupTfLaIzIe6IpnR7mO+IxyyNVJsfNcuVOL6BmoO5InUTezvByvHxzd
6+70MtxnqnfsGgPoWRDeJFO4CyfjbpLVc2porpF7HwOl2MmDuJ88uslCc9dP0U0Tm5XTUnS0C1RV
zHq27RxoGIwqAuuhojtClzgjKljA61EcRod4lyblzRjluyIeUSjthaPXiM/1KCPlqmko7kaUMTRQ
MLddYf3yoDHy2tSfDKNBbFlGrlwrzokp3kx++Vp0zW07TMO+0vRvgmccFU/6GMWqgdulcUcO6IIq
cMBUnsZxRHdXK24xTT8E6WBRkclvfUt+0XQ6PX1xLHWuxmRWmhd6363H7lYv0oPGCx7H0vCXlNNn
k6OfiJ7coWveMv31KRKLfWcl/3gBKi+WilJNhNRFYQq3nQS6uNI/iN7wUR6iH6Ll79N2upe08DO2
kp9Hrf7eBMiE5ZbgtL11J3j5Yz3wWRsvtPgJCYS0qn3CATK2hx5iQBD8ir20stPJCw+NUtzkSbFL
dTncD3F63+I7VinNdKh85SAgnrzzNASa69ahZho6hQy6L0mTUzzJX7IR8yNOzcgWpuRmCgTK4Qbu
CrU0JE4+lYqNCwvd6NhHzM86R/rwFPihbMeVJaGUi+eEPCLsBSk3zESqPYP+Q/e96phE3c8A94Wg
kw9hnzng4nVbFqZTo6mfqkR6VEruhVZ+QpX8voyDUyxKJ38qjkFo7kZN/kcVsvsEjfIxa08DauBY
PXT3QdA+VIL52JkqhlyG6vLApkiP1aMdaOVzLnqHIo2ekSzN7NoH1xg3qmOoXufoefITn8/v2gBC
vlb3ADkdtUOp30+/U4b6hKIyuMIwOTXx8DjU07mrhDu/Sr9mWXMbicpDEPrHrtIPZds5qoXKaw5t
j2I47GDzpdREtL6t7oDy7mNl9si+heJnkRTPzvoS/9NK2A1d/sFIGIMf8x+S8GNcQWTxegMPHTN5
6PvWUYzoexVFt4ZPY00zp9GpGv3As+6oBhNV9Gi0p2668SrjVrKEj7LMtIxW9tnrsk+DISRoa2ZY
xiVBeu/JjbjrVf5bVPV8OwGwSVSaPrLH5kmLUxYyIszI995pTXFSm/RFmaK7oMtuzK45J3iCTxM4
a0wgmn0+OxHUBqvaigCN9VAGdXna+YX1Ed+ZXWBqn5ErePDj9jk3+cy11Ne7tpKHO9OfQGa22B9r
lXFCKf5GM2d/MWE6jyi0SEFg4btRfZ8S8Yz5dUo9XUcpQB++qnrzubf0Y1YbgeNJ4jdJ9zunqqRH
aVRudXBxWSqcZb22HGy77sV0eO5LSo5hIky2ofQ+/xrudX38oQvYLZepNevR3sWh/kFO0aWPwu42
1VFWVTDIk3O2iChs3G+raRZNeSRN4Lqoy5JDGA26L5a64gLDvTPNZp9tqh2sIBG4ePi7eR1Zqkx3
4u0dqjRpKPmYd7i9XjhxVu9ztbszuvYnSutQFjPswtuPu53iv5R68e36tbeak/yJvWS6COUgZ6Ok
DW6YoUxuRY8FDrmVt1HjXM2zqNAh3YZcIGZAb0eIvR8CYIoxuEmNTUGb3cAePKp5tLMKush/MSJq
RFDoeGjSc3kbS0lxGzEEsqxJkxypcXX2ZiK8Xg+yuiwugsx/fvE+wuwkl/hHdVXLP2vB45iVG/nI
evJ9EWKR4ItBkBmergyufAxc1SmfSid4xNBuP/wiEbCDPT7MWw2k1WHpMONBXNG+WaJvtKwmvZlI
vafhU+g/R+FG6WE1Nb34+xfZYoJGxJRq/P2RgCqiNxWPghj9tLzJnVWRhnGrY7O67i5SukW8Opoq
qvk8koayPCNchdfIRB0fkW97ULytavS8st7n938SyMXKE9R0kNSgUV09g7UJi4hwKW4nfqWcez0x
9oMy++6U5G5G4D0nlfY5KzB6bo2HzMAAwqu7D+bU/qqr/iU1+zNo03/6rEGCXVf6fVhbv4JckR3d
aNzrq3n1ELiYpuVqjtK4CQ1zcA3vsR5hKUivoezt/yLITNlS8H3htbVYz1gmTsk00JvsYvOuCdoT
3l+3rSn+uB5mdYldhJmXxMXOlEY/M+JJH1xl0k6SHx+lNLb18rU0nv10yytdXl1gF9HmX3MRDaSN
H3e0BFyhceLXJOVf8o15I+3w8zyEDuLo4hl7CgHk3OBIjrzDIxKx0d9UcGu3xcr8/UR5twIvbqvF
HHtgceRcBhCRaeZ9YuXaiRQGI5mu/Mfv5ScjMp8i0vt+wOE2HYcA/ly58ZlXj5CLn7CY/1Et+qRD
nN4dS1WydbX6mWXjRslo/Wy8OEcWOy0y4e9GIYWJ5jOS55iePGifUPkWMXV5Ne3iAxwf1fYetI0z
eXVsF2EX+2TyJa0Z62p0U2TijHCPzdbfzN5FhMUHxIWjRr5M5DmdVzs1RmFfU0hTr2+RtR7nDLiY
jRkNADSLFmDUR53YVzGnIvB9f04TR+zhjpmoKvu+y409HTKqtGpvbVQVtwIvjmOQOsSYhMGN2gCI
Dhyluc4d5vLO68kJ8vp7P1bVxkebp+zdnrgY7WKt6PLQT1aX0NVr473SPUw0p7Ox25jT9aWByooC
CkGilPT2IOiSKszjelQ5Qm/qHrIEGtnXv9pWhEVVsRB6ocFUgq+m/AwNdyrqjSGsThQkh1nlFsUk
azGEqMegN06kwc3Crx0qqhoNYnl6vT6K9a17EWUxjAwnGT/RktGtOrl2eh2DrYEPgj9SjnSSkOL+
18QvOKV9TVNeyshZ6Y5izm452lOphw+giOTd9d+0NfBFduoHvmDKJT3/IrMeTNl/yNrigDLk4XqY
1bvC0Eza+dCT6YS8XSII+WW9NFHEMhMPHl9m6yYeQryBrdD7qxEhKS4BCKI1thjRyCvW4Kjiae3t
y4xHsoRXnvDj+njWpg1aGWk9FTNeLov1Evh5HxsxUH5rSPZR9CTD5yv60/Ugv9lpy+17GWWxXoyw
zRQMojQX27dd/SB8w9ImMm3RlZ7yM/qwdsGtWjk8I0/Ji9bbm5zltbIgEDWA8LStSIznabi44i3o
CnGKlRNdA9iu+DHothBMjq75n4qiBuRfqHtDTVA6Ahp+HDtpSxZrnsd3M3DxAxY3qudhmzfkg0YJ
CxG3zvqHVlTgZK2KoaSc74u4/ot08HLEiw/reSJt6RDalaYPexiAqaNG5R6bxa3+2dqRhtgJICfg
4rPe+9upHXs1zUWNTmQj689UIT5Inry/vn5WEJT4sYIXgsmAw4S5NKiWy3QY+5rzJkKpSZCc9Ni7
8YtFOlb8o2NAiMZweRDOVvt0PfDq7vgT15qX1cWyGausQSKDQ8XM6vtYbO7KMti3k/L5epi1Q2Xe
5pAleF5D6nobRs79FEREPrr+2Lz2ZXXv+biy9t/yPP2bAf2JtOzrz37O4qgBHDLCghbu6BjKlyZP
Ni6h9fFwAclomcz44bfjSY1R7xVLYru3/S8xqY7xlJxHVb2npPjp+tTNJ8e7faX9CbXYV6kiKEmn
FbRj8gfVV/aBJ9t+/KDINzVOVfjibSzF1dV+EW+xrZCxHL0pkYEQmGD8MeOZtL849kFc/zt5i7OS
+j/6zHPpo1GUHe3AVJVtbC02oqx/IliKrLiZxLXYtakixwMZ4ujWquaYgGTCut9FbX7bKRtlo9U9
NB+6YBVUYDKLGzPExrG2EjCKSoa/molTclsHB7DLWwTMrUCLxLSUe3lMsQVxk7Y8dJl+02IVY+FK
d33FrYeZWZ6GwfJeUjCSIZPSTuS8E/vWRozpKAseJW5tYw+t8GY58/Q/cRbD6SqxxRkdnJT50uy8
Y3sMdnwqHkg+Bqc/aEgpR3PWqbOjvX9IpX1bO8ZZ3fh4q8sExBEvfexE3kl1lSC1gC6wvUSto6Vw
r+TdvvcHp2w25cjmdbDcyRC7rZk+w9S+E/tMkHqRctBNgcbYrO8TzpVy+uj5bvpx+Ia0A8q1o6lv
TPPq1cLzSQFLgPT1O0A5ghVaX89wtHqv31TueI/wwjG7bQ/gKX2HnGSnP4Cx/u88dpr+eKPAYUfG
/h0rWsrKGuGSgaa1ATVvkF4aOT+qpbHxWFvNvGYNJIttbszl1LdHcV6CBEp1ksg588LJeY8L9C0e
ffvuk/nR+lreYW53qpzsZfTt4OcWan7ttLyMvjidJ7oaPir9JOWefpAQtohbc2M7rq3QyxCLAzko
+qHE8Gp0Md/z6oMijcaOdxvM8i1I4drGR2UH2VHEKSFzLA4y7AWaTDJoyff69GAWUKjkZrgRmi2+
yFacxcYPB8kP46IEQFb8kpvOFopbM+w31v3ql/ldOJBluKhLrfdWz5o00im+5Dk+m90vX/rx349J
dJIpTnDRwz1dLLxEQLEbmTO6Beqw44Wxi/tnXcn216OscFzZR9Du5pIkHPLlqeEJBcl8EY2ueAPD
+q5/6J7jm+GUfVPuJ0e7UfY4e9xruRM/bpXZVz8TYDhGOEuoLREakhpVoZ5mqtuVZ7CfB7Pqz2G7
dT6tLW/yQiRwYEfw4Fws766UasgDoeom/mQrLdamBQa13zN9g4a1FWeRdVCprimKqDBXjW4PHHOv
4J+l1N/9sdvIPNbmTRU55iEmwx1fNuOCJogF3hNwPrXPU4UYTOr008ZoVmPMGEXoF/OjZJHdeLGE
ajToYFcyHw0NOZsfMt2C60tvbQdBevo3xvznF2+DIp+SoajYpqXffmvM3k09ZSPE/HGXV6IK+wZV
x1k1dlkBGIZ4gPAkKa4m2W0/GTdFrrwGqXcrhxQ2lP54fUSrs/YnnLJ47SAV28hFQgvTMF7EFNtw
KQUAsSUBuBVlcYwW5jjmOu9tl+xMpo8uy79S/eX6SFZ4ktikzScDTk/ICS8FjZW0TI3Ji1TXr0On
KvMDBQBbU1OnrB7rCZPR9DPy0fvSeh2Tr360YTS0tploWiIlQAUOPtNi0wKUiGigMJFaNDqBVxyy
8N7CVDSUNsa5NpdkLeRmSGtxiC8CTfVYG0IsyS4sSicWor2FElPhjxvrcDUM5w+SgADP31VPxCnu
q9FkNkXpJu2+FuoML3m9/snWY+DMRJaCK83yQVInfV97PT16DaYZL1Kd7kY5DPv/vyiLTSt2aZdH
GLqRzxZ3Y5gfJQ29rrLaCLO2cTHD+Hcw82AvzgbRL/3E0LkborbeSWVzX1kPQvS99mo71IyNDGj1
pXAZbV6OF9GsSgZqkzJ1/1ddA4klndJZ3+EGYrerHhon2JsfgCcdu6/dvf8cbJwbq8v9YrSLVYgH
TlxAqeFEH881duyq8D2qXtNu6y5cXSIW3E94QjKqN4syiZf0sjEEJqIHWfhcetmdr6XnUUs/XF8j
a8NB2IQCBQeIBo/+7XRmQSUVVUBqlORf0mqyq/ZXqf1U4uIvLkJKkbIOyF1C3nYxnNZX0F/jgeny
8i7r8SgUxzHdRCCsjmYu7VqwSvHlXCxFmcKZKqT0iaK79pfxOT61sZ3fN7feIT0XoaMehqN829/+
zZowkBxnAi2Uzpf2PWXe5xWtWpqYZfUDvTu7zYLTMDXHxD9f/1zzNC0vyctIiy1dhOM0UZIBQ91w
xLe25O305jiGPzPOwkZ/Nrca7b914d9HtETEpOazd4kxHcFsBXLVKK41Q9X8zvwOAadyQOYJJ8EA
kj4JcUVJuf9ZS5MrWGJ/DHQh3WUKGKxMiPeiCc6SJpmN1TKqDLp19gupP5Zh80z/pt3VJbzIPC9O
SeTfGlb0BC/5UzjbZYu+9qHzmtzuxORbUMqhXZtR8Mw7vTlZWvEXWHsDm9r/DVR+uxM0fmOZzMdY
XH+IQK7qdEuV0vG0jVfqKnjqMtAiX5PRxK9bn60gH81jfOrv85fqttrDWt9LL+OturHD5yVx7QMu
lgxISFWIWvZEXVVOYqCaMb1cX5Sr727kILgsEX+aVfjfTp2O4hkqP9AQjefkXJzL2cXT+X+kXdeS
3Liy/CJGgJ58pWs3huM188LQjCR6Czrw629S555VD4bRiNWJfdhVKLaLBVMAqrIy5xOYBg7pU7Pv
fIKwPM4u+hwjVwoEoWUzq3FunvNwjIeyTGuEyuZb60O6vXvsQ+oWD2rpoOZCkUpKnegU3wJXcNnx
zXCDuz14UGSg7XgWpTZFxqEZ8F7JgMVfGnA2Vb/iap91ghv+5hSiuRdNE4ifX/IniRnHUspgp5Zv
c/s6a75f9mP791c2D7BBIU/DzZ9l2nHV13ilkLFwWHwv7BjeNoCovILUscG4Q3OJxv/QuKO6B3EB
UrhE/huwDsRz/jHBvenSsp01cG6Cv027V200g0c3U/nt8jitv/FlK53Z4A6xMQIjDqM4+9P23VCP
S3koFekYVSWYaMqjnonEpTfX1x97/BtlGVJb6oYYSRi5f5/U4qGLJgAEzX1WKI+XXdu6bpwNH5/o
rTupjTMJt/iJvdUDuld6kPrZ1Lts5Xd97MsIrngzcFrgmc9zRskFEGIWA6Qq/2XcWbvxaj4s+xw0
VY7u3ycfFCzw0UrlnDqKZ5y6XXWth+RvAiLClGbgwYQKG3flAYng3LAGN8hGebbKYwKe2ctebq72
MwPK53CoFjGoGUEpHWYmUI+0c3IhtfzmdK39MuBJBTUdj3zI61Yb2qXAdWr4iBJoN10rrejtuonN
Auj+HyPclprtye5tCZOlKyFZ2F62LdeqMqe34isp7sB8jS5823Ti9D7RRPSqIg+5vZbTVkvUCTFp
KjwFbDkW+jv6XJTX2Hq7/HFR5VsVp2xWshiEvWGHJVjpb1oxuEnVey2STzLyqpcXhmBEwdbweWVU
RR0nVrouPfmnHknODKlJCCuBNvwtUn9O4x2gP07afOj130T4f6YSlYfPhkFmUGvQI8Ytropceeid
hL1e9u3yfKm8QnmLVqQkyhBAQKMBauA+GPODBLLq/83KuvXOXn8ACEa4zkyIH8y4byUwN7NVynKJ
RRWa7T3837X/5SXRdjXwFSA7CSNbd3X5Th8+/jdP1th/5slgQW6xnyWcufUHKU4W8mkJsLaXjWx7
YYKBBK3TQLKvk3ZmBDAYI1I7gkfkoN+xTnlIMhE0b0NIFQJ+yMj81wbnSGXGUjINcCQ7pPv6SJ/Q
Zmb71Evuk5OyB49VYbgiWOPmQXxmk7tPjMZEpRxQ83AszCC1LW8hN6i/gAUaTfuWtNM0UTDcWt4o
6eo2nncQm+ZfltUcQyWEgEVVSq+i+W7p7xsRN8jWZJ2b4AZSs+RSM8GuFi525xeLcltEqiAMiLzg
xq0w0Z9VNzE2qdFdxcgXUym7bjsp+PfL7twT7uBAQ31nFAtksnLdAhz0duxEZEDbjlho9YY+D1Yf
t7DbqNaM2GzA9lmBBgsP4dj6mISkoiIr3IxkYDyXZQD9QpZTh6bXoGd1pe5vaEiQ5/nHF25SVJoM
UwsoVqgxFujd4C7q4+X52CwcnZvgJiSZiigeGCZkcpfAOs6PWSjdmgHa4py+8PS75N4KumsGEe7r
VoR83kKjgaoehUQ0UeGmwrkHXjN5tBgO8kyrTsqIerrWqpZXy72HculeG/IjU5rjZEhuNIg6i7fy
JSBiW8EL6FhSecSfrMySUhtgdc5kBboPigfWiK7B2Q6SuAIK7i00GiwRSGx7uM+s8sOtxrqmlHiL
5M/0WYbcSjBdL60f+6MDttbj/DwcDMAobnNv2td7wVyv48lfsc9d5i5OUakaU4N3ZFhcWSCTMJxR
c8lT+xS/5dfagXo2Ui+e+Zyhg+4oisubG0ZZefGQBEC9i5trIAwprjSY67z7qNgvq/sWoy/usoPr
pvvq3x8b3OBarDILDXI7Ia2Hl8ScT6mueSybf8YJEcSxzbMNrdX/+MONZY2uGNousAWtFU9zgbFF
I+IudQdv8a199zTs/wZEcGbxd6rl7MS26wIwM63DnbstjmgODFqVHS4P4PYC+ccpvrRfzNpcJCOu
NqlV7HJi+xO6QEYwTI30Q80GwY1NNIYKd/WEPisdc/SCgxCyT53h+7RbTpKLpkrTy25UPztGrggB
K1iGPErTiIwo0QrkS6CD52hp4g7JszG13uVx3CxFnM/VeqCfzVWTpDZkgPB4WG6ta/vB2qFj+ap7
OMgnkHi6ZnmaXaA1ZV+BtKhjI0P0evkDfm+nL1sBykSgxkGBWePbMLuhXBaJIc5MR/MWsl9ABNRH
+TSCKNiLH5P7Nd+d3NGX7m8AFRYqV7r1+wHNyzn0rd7Xi4p9ga7nId0PqYg4b3MGzwxwJ29nVlNl
rG/0FkRTjb5neFSYk+j1t2llBVOg9IGaAV9ybqGgIvcNGFFzk3mSTlGwirJ9m+aCu/5myPpjh8/j
QOmHNHMzoDESUiRVJflpo7hUmXfmIIJeC1zikxuoT5RIwFE0xsU3ijK6bDqVvUjmSOQPt6VJmyyg
S0bbYK4zVPxkJ0YVVoM60FQl/t+s8bOxUz9vMqugLW7kcAik+4Vr7dbUckLu8+vUVUER4ag+e0ju
6ndA6QVxcrPx4zfW5j/LQ+X2txrVViWluJhRn/3W6B1qNz5aB3knu7ErQTJ1nwhBiOuPftnTZ/6u
E3wWVFDbVqAupGghyYcfOOk+cFEStH2K1gi3uVhZajLgPGB3naB3ng8umkggLC8I/CJHuLuACbV0
CJwiRVUnhkMysGaNSSBYHOtCuzRY3F3ALFjWLlCMDpU7+iveV0ECctwaNFN+74rVXUQecbcBJFDo
PINqIRwiCMKP6UGKf112SDAzvwlfziYfxeWhHPt2Drs+3RmsWG/n1BJdyQV+8JK0+qggh1xjS1F2
TdLyKFmdAEkr8oMLEJSopbagRgt46+T2c+KoBDDaRnDVFVnhQkMEVbEStUmEIaVySnBLpN1jlfwN
HuQsCmjraJ7NidbJ4JCN8AgEevYKN2tvMuSbXkq8y1O/ieI5t7N6e2YnbdWlKboGGELV1cr1tik7
6VEJNWfO9yPIHFvn3wsraOTcJBcICClbOel7HONx9pOt7PSZWrXOZcfWH7mwR/knWDzlC8QbKIBW
VuLogFQbo+r2EICrBkHAFlniokFqxeaCEpASLtYOhV5/GEawjitOTf+9tPnngeMiQdHHYyGnQMcu
bXKrDZWPysk9UMkPvdwJ3s8Cp3i6i6VH48qgAnnXkOogL2AQyig4zhVPSYPLE7V9n/1z9PDlTEnr
MpKuiYjioAf6i1yhqOAYuU/f5NMqnsUCxRuvy1tz8ovCp9hzvcteRFBTQXTSudgxFEgRdFAIDPO8
vRrixjN7KjgARSa4wKFSCABMAx5ZzGIfTQqmnVx7uTyYm4+ss7HkokZHCWiIaoLCCXpSR3pabJA6
IQcgr1Q2QG9ftiZyiIsdctJqeIy3eBMniVuOmoOWpP/tONfXdXoWnshoShKKgjg04JFrdBV1ZVp5
l/1Y982FWMEDtWuaW1aF8iNyydGuCcb9mi4phHoB28NlA/35W0iW77CrNSVVKh2+TPS9WJKgQRX3
siPbR9M/FvheurYBv6HUSrhiAXFej+j+NH7Ny7f/zQhXTdKqcU5LKUWmB9K3SEvaTRNItegp9ltF
6+uk/PGF25BtM852KiMvndmF04ICo5tDkKc5WHXuOCGVfIfR9NtOsIMEk8RjJGUC+RJzwrkrR+Cj
AykU2jkFy000S+snnK3pmIFQgjSIA421Q8baidXnJhGldzdkbHBYAE6Kki8aRpEW+2xFSltDBzmf
FkY/IU92pN+Ziy7xR7AlHJsA6m9uKgfK5Bh4V/T+4pOr+aa8ZadiJ0rLbz9ozr6EOyDrJTektgNO
jfpjB33EofJyf70yzy7CE0gN0AP0FnvG/eV1unmEQeZAJgpEJaAR93kA2sWctciEWZ0e8Ydjr77p
k+aMki04wUSGuJVa0qZX9REX9EUtPatLEAZbV+kaJx3/5oJ75hJ3gmhxDJjfeoKQMsEx+GGDqUGh
gqN/8wwBofeazVVXCZDP41YMDbUWoO1A2YSLxnDd1ODhW1Q/knbU/Pdq61il/xjT+Uo4HRelkDMg
1bFE0DN+l6aQ52Q/L6+EzQL4uRVuKUDyOO+sEk+PWJvvk0w/6IOVO4s+jY5dg3xIDtnCwgh0S5AW
mGqRlMDmhj9zklsgLTPMSZJwx1aGpxzMlFTW/CZ+uOzk9ir877QBUvV52qYoSToar0GSHcbJ2rMi
c5QuCfJRFsSvzRB55g4Xv2xr6aelXPMwc4FU+AAezeVvSsjnM7YO6VmMjOLo/7GtYGvca4oEwKdu
UMHlYmNewMgAKjkAq4nxpdtMGyn6qu1mCiMSvzRW8aRNy0GLkS27PDUbAwa+VGibowmSoLON21Fy
BydUqcShpaHyZd0s6l9ck9AmA744cByjm4XvbgftQ9RJaj6FUDVzzDF1ZhEj2ZYP6LcALR0o6aG3
yR0nNE7YnC/LGGqx4VhaoTtVRAfBQG2lllE1g+geyMjxD6+FUSQLkhGlQcLkKv5eL7fSbXdQfHUf
HQwIRXqGFIAO83kIlVMiwMdurQVAciyoVIFi8ItkgsxqYIg1aQyrkgZ9fih05vaiDrCtQTTReauo
sqGgHs3tUU1XIrkvqyls7QcUeJxYzvzLS217BG1g6sDMC2Ej/i47zHaRF2qNteZNvuYmrhE/lLaf
BCbKRwTqLD4Id0z858kMRQWQraLLKjeD2wZZ8bh8GjhBl69d6AluuC6KLsnr/ACO1hflB+g4lJXM
K3ZtIa5ua+LObXLBlWh5OxUZXqo6yAjK9FT0iy8PgmHdCK5wTEOcwJja6IH8HI4Gs0i7sWKQ+sLk
3hQ2g+jkIkM/d9Rv0Lz476/xsIbtDMiHAsr81eXz4DdkrENTgxai8cJFazFaesddn4hY0LZW47mZ
1ekzM3afFIPZVnLYjLYzDMSJyfPl1bhpAZplYEhce95+o/zPLIButGBLCiUxM6l71xjbUOo0wXNk
c2rObKzfcGZDzU2tS/o1HUfQc5ZB41L6qViZA1iL9795w01LhZroGNvTBBEd+33s+xuTirraNhfz
mTPclJC0nWlmdshC0D5EV9uNaQyPYy+iexTNC7ecGdQAuxX0DfrKQE9br8OwXR4r0axwd36tNlC/
pqj2Dm3tUvy8aud+bCIK5Mr+simRM9zpOmcEHXoI6mE8g1ub6eSjTkVSIAJ3+Ax5H7XmYoKUJixz
drLByd2EU9NfGyL5j21fcAgB0g0yCIPzRe+0Sp9xdISN9lzHIPglfwFYBypGR4T+z3WBm/pKh5iJ
mSZTmC530MsAsTPIrMnu8pRsHwRnVrjpr9XSNOceN6s5iHZgZJ73pTvfUQ8XbivIPQAY3sp3gc31
8OQSBp8848YuZtPYyApsdp4cFIZfIZEzupNX3YPlYnhIPRG/xOaiQGO8gibrVYyeO83LzCLLjCYD
5CIiB9wSiDxogle9USi/sNVrIiNljks3lgVeSZxvpWwMOvS3pjCpnTmYvXwf1W7hla5ygOqc4cgu
e4gHJw1Ej/evPpowZ+BuqWgKEovc6ZqiN3mMS2SUtAXU8lWEctoh7uogaQUYwQ0XP1viRtPOMi3T
YpwV+kM/7ORgVdKOj9O8iw/qEbTqr/LPbpe8ifK+XyPuZ7Prjjw7Pmhj0n7AAISmTp2YhrqNGqsa
C8LhRpnlsxnu7BhzsChFM7xTLIgoa1Z8V4726LQs6ry2z64rlb5iiHdlgnJFLUffxyzNHRO5NcGX
/M7cf94mn79knfEzhzVLUgA5QJEserKb12h6NTSSe6YMMnoavVGIHOJK5THCfnRz/mYl9rtd1MYu
MlVXHS0XaAXzhS3gVk+q0V+6/qCM1WsW5xG0JJnsjuAhdMDDFjAwHYFFWH0riDy6IO8BGX6WeGmL
dl2kEK8Muz9JEQS8o+mwsJK4RTOsDPHzfT7PjwD0Pcd5j3tJXf0CK8j3yeivcTYO16nWfcvIlPmF
FekuOgBrt+mZKEyiN/RLOPk8TlygxPW8RfmtWo/iInIHqfiV54qf26D/tgp2sAYyB50+HIfBuBln
IBt73S8r2l7XjQ6qQoUFtb0AkQZZIFL+SnIduYZCZg6BcEAla/EeBJML2HaSH3KngUpcfcLfvHa9
ZbiNDkJHU6EelOU9SF5fd0m+I1p7kvGOdEpF2dl0iZ2+yYAzwg3upaXKKa9BMlVkH/IqxN6YQYm/
dsxcvS8JCkUlVH/T5VhZTahR6aFNrPdkiiqnGNXKaVt6BMf0mzQkt7aZlEcjycMsTmvQlyW7ue2P
5tCfIOCkeKABKbyGTFc5+jL3zVJ/SG1yVNl0Z1JJcuKhv5sK+Z0w5Tazl0Ar4xGeyD8lObK8zFR3
tiopvtaUPrh0Zk/vuqNSW7PXTMkunbIY+sqZOzbtkbRQYTG0AkT+Fl5JaVXNXlxpR2nWIZIxRIe0
qW8JWjOC3JaAxO7GAyHTQz9JdymJA5ADHPtpBL9QtOylEUIo1nhko67ta3QKO3oh7dUp/6gG5VAz
NCaMg/xiWxWGvc79KYPOQmlLskei/JqBjH+HOgRxyyGBWgCRH0GHBiWRAj/Pqsx24np8w0jdMDm6
rVL5cTKhTKgP9HnU8u/mpOF0MLtXu17wE9A+yWz1rjaUxh1yVXaLpbuXOvarVqXkJ8Qj2FGVyWMz
STHqbZAAaZMSeqOj9qOoJGgS1v3BmBIsjWp5nsu6cllkPY3yIEOQMf5QzCy0x2XZLehhcXLQnThG
X4HsUcOyTdvpCCm9e31SfIAKShcyHSc7AVdRb75WNS5nY1xcLU2zk5JkD6bP77VtP5JxfAcpz35u
x86J4gyo0qj8Ma8E21IPJVk2Fu8luKQ92chudck8WA2YJ5WOSE4CKVtTX66ZRJ1y0l6VOu+8y6f+
RhMo+EfWRydZGXq/ZCuzjFYRaNGMUGvrxclZPGPRxzfRYjbQ7ItBm9uaT6wp8FYzEhZIZhEiFXef
5NqHpowfsyy9khzd/LWF/UniBVoZ9ujpdApave0Eb5X1mOZiL9JMSNBAwQDJeV5GSZ2XFDkPCOMu
dhEAAkGMoCKeZmX+AnSwBmnRnlminMp6RHNGPx3h3F1MkmoTVf5JAZqUuACAuegwdvsjvap8MQ5Y
dJzyF5U41ZVqBflQ/Vs8X/eQFakFmZo18F7why9yWdQezGXEAWY2xLGkaEd74BznO6PX3FkonShw
iGf6N+hSZnqJ6j5yeF7WkOsWR/IkLKWKzHD3rEaVEzlrbdx+RvPdbO1XNa8CLaejYDWI7HC3rGGR
q67WGcAKDMLPsmvrEG4RZSNFM8TdqeKmGMm4LgJztJ9wn50cRMVpR6FT5gMCLPl6YohwX5sXVWQz
wH6IHOUXMoRYs0fUEQYlLIfoSiFt68l1FyjgY62mXFTB+/pMw93gzBjn4NzrLRklbKmshU4s7TtA
zZZUVMITubTO5dlNDTyvhcbGSA7HdAw6BhRzJjkM3Px2JyDT2WgdWB1Cr7eN2575hYOwtBKJNrRW
wq7pPlo0eTqZVnsLowWEVZbGM5R+ONqElcdURw/hWJpOKZcQu1LBzqDm8X3O2gr3MNWNkdPE/9Pp
bt2IWEM2OAxMzCyaytAZB/L3L1ARvVCVbLFYqN/S53yPk92N9uXVhAoiNOlvhZfAjYVsoMUMEGew
eiBzz9WNqlkezFhTWVj7+XNzJQfpvn8oAPfr9hCuMG7jULlS9tNJfr18qv1WWORi3CfDXDgwiTox
aDAtiHHF4Cm9BQkq1L4hYYii9KjsIBDxfTaVnzLt+hutZaW3aFbAajnQmrR0ikm7qkd6b1SoE866
1TgQNfbA0XSsk9y3Mns3QRzLMQk4IHqwTZTjdFqgTtRaq+4GS26zef659AAxDRNITFQGwpmUBa3U
3nXq8E1KjRtDgZzYZa83Y5Ot4DAHCxvEL7gbd9lGaNkpTRIWc/GjtSHnLiM3oU7vl81sbqszM9x5
qBYWeMRziYR2sxxmcDKW9jON04MKEYrLlrbCBJL8Mho2QdECCtjPG9iKBjxpwWAbGlN8mErk4iNR
1W8j329CUtU0QF2GwswXqjd0FaHjrVIwaFfF43TT37aA4bxGV9Ee7Bc3IJ7ZK+/xQ/3y7yl0P9vl
RjHVmAUIeyGHkno/GotDcUtFPVUwghtL4pN33AhSPIetAqA3tGMrjkUbt86+Q4FFcChuzNO5Ff5G
AU0rFGctWKk108+0wbdEPPObFgwkcLC6NRkq7J9XAkrobT6RTA67pfWk6UouO8FIiSysf392WNS0
iWzKZIIzV/M7I3uQKpEqxeZknDnBnUdplsxlquZyaGEpU7yiND338u7l8qYRWVm375kjiWKOaMCH
I9TGSs4hF5nYPjjCvctmNjABWMBn3nDRZs5bW6/1HHZo+9YrEHFDa+cj1c1TqoD5d+rNF6krTCdp
mtIZZ81rE0kQibbnDBR2a8QD9SC3KtA4LTXIh5Owi59McIlJovbhDRDQ6uQfC/yqWBaji+t1/7jr
3b/yYl+HzA1x2je1d9S9ekXdxLNd9m1Knf67/L19YHvtvqqv9IOoRXBzYlFiRQ0c+VLw9nyeWDum
i5RlhIRW24Enp5Q8ratGd4iALr08t5vjemaJ81on0jAQUAOEC7EBJ7HlYClaEUJh4xiBI3/c4XaD
SrEXEloh8Brvs/0xpGGE40qP/3UtEDOIgoCJBYJECd8s1IBr1wJLNQnjYoK8JZvcjEZeIhsi2ZRN
f/4Y4ruFppJIOK8sEhoMl4xUA5yzKpT7BW3BhQ266MtTtLkYzqxxN6t5IFOvyhEJ2VACWZTsjXS6
71JhG+DXNuB1+CyQThMAwb6kB/pBH4s2wqJLGwrQ25wFdaedcGDHoKrsDqUl+ZWVPZtNco0LmXq4
7OXmQvzHOl7hn5c8lcq67qlOwjmKDuPSvmQVCy6b2Ci1wEMb8iIgwtRgi1uHwGRLRkNbxLHJU4PS
z8E958Z10Hog8yar4ocXaTuRoNfW/AFYp+prOXztuf3sWSPFJJU6yQxnCK5KRnQtZbPDjPj5sndb
A4jrkwlBChPW+J4ROc5K1co7EuY9QGjZY60JQvAGzBTIQPSn4WyGCVBvfnYkJfUS68pIQmhGGF5X
dUhiluDm0dXp1eroEUiV92mxrlN5/KGCxEdwbG+O45l5LlRNekKsNMfsdfYTq4cDRO+gVm+KFsnq
Bf+ewBYAkTJ2A5iOuekqrU5nSQv5wCKHbGu90rFV2clIl8Hrmkp3ymh8bqEBCNlQ+5RUGvKdaOac
5gKvAQgXX57UzZwduP3RPYoX51cYjJFrCGSZtgAQ2hwqxakeZbTXlddAhQaN3z2jucEbfSjAnaq7
1HJEz7qtSHdunhtziAYbw5Biyuup32lNBOHXEcUWOZLfOiqiwNmcYBPZSRNM4DJgTZ/Xl43OkLpR
pyWsGvWOTSZzIE/M3LaKBFtl83EMCYj/WuIDeN33+pxHsJQdmsjR/Hmfu4Zj34E626mO4OgWLN3N
pwfQWjZEadAM/AWmgsa6bo5KeTVYoSfTUU+Zlz71R+3W3kHoSEM5ct5lR+kgCj6/m7e/LGdLBlrr
t5aBysc8aLdIRjKREBlx8Nhmj4u3rqDYX+4lH6/XyrF9wwHlZwgNaxScg/jBDEX0m9sDjvIvOPhA
q/WlWJ8bzWSkjYoY2GRSUOYlcSJWo2hiTMybrdL2ciNWnaJKb/QkflPVeqdb0TPyyokzMMn2Bdtq
3cT8qOCGgCQOKPtkk295WrJs7X1kC1ilnGhnuNWD9lO6706aB45a1wQ5DvPQlvSQPlR3sZeDdkOw
IrbSJecfwL0JqTZ0CzNnM4Si4WmeioAo6OtKDAjl9d0pSUWZ4K2NDMwjEgYoUVtgqvm8typSacj3
r+mg/L4we18q7iKC/thM9JDfNISlBlUk5Od1vvFcbkHlL5nYWqS03VpXgkx+k8iVmYuuRZuGUCKw
NOThwFO3xvGzx08cmXmJNskltOVfdlO6UnGdFHJQJT8vr5Wtc1UBHZwCUUNwePOMYJCTWgUFJIg9
2bsxt8FBJtJWAcvJ1nJE9gwy8tgk4OL+7IusoyyGnbCEWoJOA2Z/ixqCVrxW+qFFFgJg8Qi1MD2A
eF0FeW75nbU2VL+LHU7cp1LVj5YRX5VT4TZlP7kx04NoVp+BBPZtCu12NvwCksXDezvE235CAU89
tabMfAhP+vGq/T0Oy502V16q5W47GweVTijExc2zlqDOV0oZcXSiEH+RiOk0Kj0Vxtg4MdRRDFn1
8ly+H2kzAL1S7mfL8GajACoHT4lyuO2zUndoFD0zpT3QTDO9Wa53eSYxpxmn20yqWlzTiXzSzfJG
aZGr1GjhoKx7Kiwj6CrNV8p2P7at2+fo0mlT67md40MmgTrBGH2mlAc9KlRHZb2vmtV+qORjXae3
WbdcQ7uiczqwTdkMJWW5OoIC1QCqOA3qoclcWV6+d4WxW9L8aTIo+ita7bGAHLZJy+HQk8F0qq7z
7NzqHarbr9pgdU5RmHtT7b8rFBi6qVX2Vm/dz5Bi9yQJqtDWGAOrWhuPEahzXCPLr7uF/NS6prky
2E9q3uO42S9vs6oH0Ar4iRm9XVC29nQtaf28ayRHUhS/B8c5kvFV4Vmg9HM62j4sUv89muybNkWc
1rrhasnmzIXe/FXWiw6Nr8sRXEdgAgKbMEh5voCwQdNUgkfWHsJZJsdYpS+43Iouk+uS/hKBz5b8
ur3Ptq9hylI69dhWrd8WjnprHKugvJZ865EG9hs9tLfsRcQX8NUv01DObHJ5jEixy6Rm9YILrHKN
Iu3jSJrgcrTYQq+AMd4ELBtHHV5t3Fa22rGidaQukIemLzOdCn9e5B9ZpD6pmf1kl0uG/DQbPGYu
DDGr6T3DtPzCkAbBa3jLWVC+gfQdYg3QE+I/hBErmQfExywrvJokIIYUNQ4rmzZwrKzMWCr+zcXg
LNNt5M2Re5dypXcUBvZHyRih9glqkENEu6ulhlhRZ49X+owNnDnlgsw8GIH0bHbHsvZIZ3gIaqMv
RSw9QjnHAOADJRVLGdUgnWPw9mqSQ+Xoo+m13r88Vxtcp6aBSsU/n7+6d7YGZYg6gxOjwVwFakC+
58fuxF5X8DfdpUioeb1PPGuvnExvutN2uVc8QV72x+WP2B5Cy8SKAeXqF4aTkWQom0T4hnH5ZWnP
uS6oV23tMxwDgNCjQQmk1tya761sWEiiL1CISx8mUgyOUUlebFFBqXnzintuiLvR5K08j1YOR1Ig
uHBKAnUDyHQGMESCp4Pdvce5nTkomrl6MfdObpaDO1LSeVge94qSH3Ub5Zh2wLWftsgqlpWIFGUL
NwfRXkVD1Q5FAJnHFCCFpg82eB3BVKLfVgfJaYLhOj7mqIzNiOw3bUBOdC+C+m9dVHTdRrOJJkMT
iH82U2bqZtVA+hIQ9eOiL69KznYxGV9T9Ff8xbXy3Ba3oumQKFVf2SxsoB+GRsmsUNEMcmXXD9Yi
i0Ld1tJFvmEFdOpIa/Av5QRs45IkadCJfJZuVc2FJlxADj1zqu/lY+UDJfdTJAC3mYo+t6l83rIk
m0qT4ooSJmVyUvXstmeVqzdoqoK0WQAa/Iea6ge0u97Go3rAASciN9tMIp1/AR/z6sgEaggKbSPk
cIAQiz5kNsV+WVjlbWYSgLjGBiKgpsIeai1tdrWySL5cktFvBpre25PcOlOGm8DlOLK1z88/i5v5
MiJjkhFqhKV81MC0AcmL4d+3OwJAZKFlBW84NB7xAI9EUuW4NDHhJVOe86g85nZy28qtp0rpO4Ca
vy67tLm+UKwzwN8u40jmQhdrVa1faoy0ZAAeJ2Ng50UUtTaH7cwGF7Xq1gDGqIFKox6DLYHGEGqe
7bwFuBLqCQUU4Z1IhTRkHVX9A6CIXoYwum8aYCX0od1Laf1sTRMYgeV5di57v/VlaIFDKhZKeZDb
4l5s04qib/JFD5UqAmZP9Wc27oZmd9nK5sv83Ay3oQyrT5YxXtDPedCOK5AYp2/603QXFzwqAKe9
i7ht1hHlL34osxjIsAGcjXTl5x2cpmqULK1shKo9vbRj/NDRYTcSAFpHlbplrX+jpig3ujWWUCSy
0NIHESbkYT/brK2mJzrDSpoq9XlhzVWUKVdTnQnagbcW7JkZvjgKdCSpikxB9JVu0/7VILlgTWwe
sucWuEWR5OvmtLEDtZ36IQFOSZ0q7H+M4XJae8St+SHZt4GKTMJR1AK1ebM9t82tFNqiVW4EYA2o
SfsXy9mtUdcMINUlcW1p3MdEAr1vpeMBae8ImRdnUC3JKZDOESzZdd/zK+j8Q7gVJEF5B8mhDkv2
avlmf8temyBR3Pklvh6PFKCMIw27Yz87lfD42TrKTV1HVRo66F+Fn1O5QWObwYywY+HUP5Pyqpq/
S6I61uYy+mOFX0Z5CnkeKVP10DZBOT1c9eBuuzyEm/sBqCBDAwgMiH1uP0iEJZWiR3o4q9r10v8i
CV6aqqikur1a/5jh06zzqJfgbsGZpNz1V+NB36t7eZ8k6Ddz5qO5s4+VDy2qJ/sAP//GQbx7DEgz
Aee2DsDZzb4ySNYxozRCCw//nGVuFz1AHlNgZTN4mmhRhV6GDb0zfhytKK5Js4KsjOvmAMUciOKu
2xDZAYc5qSfyamthIHlsQjoJ2fEvSj8KyZEZZxjPdjB2ujI3TmlIIijd1tpAllCG9gJMfYEWEZaB
ab/FuQNc4j7GzxtU8eVJhLXdNIOkGtC9yBJC2urzDFlZ2patPRhhXTQhBAd3dpt8G4kmCMlbpw0C
PnrEQO60Ut5+NlNCjdFc1B6MBRXSY0Pi14bsKM18PSDznUuV01PqXl57m8t+TeMpKihFVAgzf7Yp
McWimT3roXTqvynMmb32njwt7+mT/R3Bsnxsw/ZWeSme5IPA8jpofGTEIfcfmRAAnLhlvxZukYka
EJzcRDrG+/ZYBJZnIEWHboE9CHg9uRJ4uznAli3bOlLpBH1Pn50lRmFEYyyzMCX2Pl/mO1X7P9K+
tEdSHdv2FyExD1+ZIiLHiJwqq76grInJgDE2Bn79W9S7fU8EyQ1Up4/UrdJpde2w8bC99xrS32Or
BgAEfqg96Iw5Y/vr41zdB8ggUBmBX9knwWrWeDSzi9E6Gki0tTbWxMYV84eP9mkizyLMoz47P1KN
ZZlOqXMEcuErqEVJzBlEbjgAkH7l9vbDmNYxgCqtr6jk54ACaWAJ3gRq045hKy09SOtR9Zm1M6Av
y76r/Qt1Svet10r30NNOjXplGO5LotxOjTveU4ubkBKEuc80sdq3UeL0BavKG1kB15waMmCd+ps4
U4bf0LxktegeuePlPq1dJ6yoduv04ws60JGpkztNeLvJSO5Ri4+SqrhX+m7XKNW9UYyxJ4sdHeo7
Ba8WVHCdBiaNoB0Mfdy2gh48d5A7MGrtoDHcqBuLFyAdxjAz7UPr0MjqvDsipgPjXEcVktK9Rwk4
sUMocvbYZFW+H+zkdpTV70ZRP65/9s+3L8qS4Hrjg+Pws5bMPrWqxkxUnjq3FnYq+WqXeeC2aVBU
9cYCW2l1I9Qs6mIARQsm4eJ0KgrGJ8oTcSwTgg3EyiLUp3LPatKGQ5o/550HdzcXAoAOy14aYW9U
bbZW+OLYslgtdZel9jGtdgIwBVIdr8/lWgBPnaXdUR6Ea8IikRyKxLVwfVrAU32U8t4Q36///auN
6/MA+uUO4sRiGVV1C/VdgAQhaF9rPlzT3ZCjo4um22O2ryMVl6QGxftjFtVBuvET5jla7mGAPZAs
oeqCc35xMpWZ2tMyxxDpmKkBVji5s2yaHpJU9o9ZmtwWlAwRKVAmMYwtNOZKoQIrCPrIGrCwUHb7
U4s6O0G0Wh+Hqel7vKumEFn686zPVx3auHx0wutzvbov8CQ3PRvcHlhFXk71ZHGaS6Puj0QaNyNn
QQ4snp65752ycZuuvAFQUrbQxlVRyMLSWcypkargPv1/yYwBfWQSIptLd0Og7MgN+kh/3yW9DDeP
/GwSmQrMcVEzMLD78pU3Y1D05jOMDBQottkPQ+c60fWp/Py0mAPa6JECUYils5hKUTltJy0ij7Zd
fLE7flN53U/T7kNccz+4O2zM5zxdl0v0Mty8S8/Gl5iTxtQUPGzpWo9m791PaEoDWj5sXNKfVwji
gJnsAN2lI7Fb7PaktcqG9k5/TFnsqdkXPn1PVbQyafF2ff4+HytzIGiqoCM753WL9ZG05VANBuR7
WvnN1r+VaD1cD7A2Y7DRhm4P9EV0OBpfzphHWsKdDEplDXd8Ap5rP/nW9PJfBAGbYYFFIwQEArWH
XWHHn0o8virrTeEbJ/zVgSDG4pPkVaNbQ20YR7vMTtyUsaYWB63j8fWhrC3o/50vhFkcw63rUaMl
mXWUbXVQ1CcxJDeWmoYGEz5YLBsJ6Fa0xfahkOQgVEJ1XvRu6AkZeEkeViPkgXSIURrP18e2ehqd
D26xfcwhF6ZEJ+5okxQ2DENA4S3ZigyUnMkLjRZ8QabeWRy2naK4lSN5Bon172liQKn/Z0VihhdL
3gAeCmKVsyxbASbueNPROhL6xmpZ21fnQRYHoZsagD8r8BFQW1WATms/ytzeOIzWDonzGItnS95w
okNzRjvymvpF+9Xj/Mbo3qxBbOzhzxfzPGMeSpqzupOxVBusIBFUK/oAM1JV950MdE4dEg0ljC1E
2cQ6/UakCCr6968GhHUREAwQHFFLwIiJ17righsNGkb1xhpwpHm2MYWrn+ksxGJBDoMxQL5Ol0dV
9rc1R1GubDe22EpicTmMxXrTVWGYY0ZnnLqMjDuoRu2daIyNyPzSbaXBq0vibDyLZcdYwsdRnxBL
ZTSAC9IjxC9i9HwDIEH3Vm7dGK0WAhcRTA6IV7Ic9iYlkMEutF3eFXuDtWHjiNfr+35rlhcLFVbs
bdMonQaukBNkpRcI7+W/i7B4/nkJbkwlxXecIFNiE3avDlvds9Xz/2xqFxcZzR0w8meFpIppe9mX
J+lUrzSrNoxpN8Is1XiIiS5gq2rIoChMEWw3lmoWCy+8Pl+r5/4/g1lij0FpLzmjEwRULWPHi4+B
aUFlOTthAuYvNno2K5DGix1gLu406g0dNQV2QBcNoRrNJMPkBW7brXhUIeV8a8LTJfF1v6MhVBh2
7hPogCNaC8bG9tjYHebitkshVpGWGbLTJk8635KQRkjdMAeYEc42GzO8suZ19C4c0OMMZD3LOpbV
NcXEObSICvMpm0Zgjf9+yZ8HWC4Ud1I8lmoGZHMMiPqlehmwBhit6+tkpXlqXkRZZD2UKZJBQBoJ
b6DFWphHrrI3j8YO4Pub4oSKiReiqnk96MpnwjUDW8A/mOJPDaeizGHkiI91ZJr7UNrqIXf72OJV
7pPBeroea+0zuYCUwLcRyo9AMV+mp1mTESNJtPw0KMRXh5ui/349ADDKn98MyDJUPFOgeIdXyuL0
69x8FlYz8hOQNj/yqlZ2vPV+E2Owfeiq1AeIHO+qCU/s1K7YoS1KGtTqrFwyKtgisOCChYD3SIAT
8PFkCOHX+ZUmzr5DGc+n6KyEBupiPoTm73N3CgFje7JqpfLRd0r9kQ5l2BfOTZaYJ+khpCHgUVYL
5rd1NvnZkKBAleVjkOUk81t7tlWSkNio0EhVhiks866OC0ex/aRD58aqn0Bd7n3eK0ENCZuwBTZo
GiCzpvU6RGHqr+OUWL6T2hQaOvkQdtWonVwvuUnLGlJOjaggqt2Zys0gXPLFdTJrx6e+8hPOS4CM
rHeRlfcK1LGBZjTjQkneXWt6TJo8D2Fee2ukIwoSmvkOcOIEkVuhBMMEuhCqcak/cO21zOijUbnd
fhzIR0YNv2FJ67fMjA2F10HZ6nZgmALiJrr5Ag5E6pOmjPVOo0GfYr5TQeHXzaoR9bsmC6TAhyCi
7feNPbR+lbZvQpeHjGXVk2MX70Zff58gcB0bDf/uNcojaO1NdH0FrSzRi/WzuNsqR2kKuyrzU8+M
QHeyKCdbhNeVHWdCuQN7QJ0R70t28kirxKKmWpya1gEg7Icsj62u+wNMQK6PZeV2gxAois8QgAPp
XFtcolM3lAC5FcXJ0GmE7qTm1ym/JUB9h9cDrRQETXNmhMAg0YI79nLXSYMqXmkZxUlv+Z2DqkTY
t5KHNavxtsBydmQLv1EFMlXc6mNad8rWL9A/7/uLX7D4bvlUZGwy0uI08xNRUgKE3w27WI2bGHjW
jattdWLPhruY2JJlkAQfxuKkgZsggE+luRJY+RYxcC0M0oa54AKQg7vslNDBhgGxbWKhqOOPJOdB
S5+kUW5hduapWZRZzPMwi6kDLdpTTd4VJ9VSRKgx/sNWyXsjIaZU0O5kEwL9JKJvcaXXtsFcqNZQ
KUOJdbkNXK1nktmle+zlF6Wi6Ih85HYWlMrL9cW5sqPR84cgL24dMD2WRatEgq6kTGZ+ykYIUVjl
1551p+shVnpapoeCJvobmol7ZwkjtLjOvQrAfuRcGphzeUS/p26U7E1fC8xY98t43CcRvLEBmv4X
oT3oyeooKqHls6zjGnXFAejOXFSSpxg3Wum7b+SRf6lvK7HzpgD1ztCNbCdwn7a2wVqFwTuPPX/i
swIdM/BPzuz8BKvO3WzH6kTNnRYwvwrTTZHElZsdYDoTmFnQnFHNnXfLWbABuiJTLbz8lGrJU+b0
uIK8cdjbbKwCdP3YLVOSjQfryhL1oGOC5Y9DdM4oLkO6A+FuraXuEYoWZctfTGXaIYPzE5VuZO2f
BwfsjaPh/wyYq4tU9jKSw/E2dgeWn3Iz9hrpk/EpQWmtbZywTb9eXzJ/TuPLDY/irY37AEQ+dGH/
aIaczaTU7MlJi7Y42RYd9sJMvtfczmfFvDzSug5CH42OakMGO2wBz7Mhn5B/mEIJaWq/mFn+6PLx
d+EqaqihUBGDiCFDCNjROw9ttYPVZ07QZuaBD1YbeHgf+n3pQl6Sih+9CrmoLEFuqbqBMWQHPffu
60I8SkN8NZgOH+RKRz+Hl8+ukrk3TMmGYGpSJeSkbXcTgx1Cat2ngxpoStVFSsnvHRepmZGS9AXS
gHXUa0S7g6JgHULBrYlhnLhPVO4Eo2tBicsrqlCSVPWRO9KIWPWWPuPK8wt93rmnDq1i6Mosa7x6
1/aNA9uDEwZ3Uz3wQ3/oH41b8pwcvAh5J7P8NpwCcTBvvToALrzeoQezcR1+XriXP2KxMbVscqHN
UsF2wf4OLTyghV+p8py11cbp8/mGQhw0caDpCbdMy1osW7sqxpZOwgPk8VF0ry3SekNsFPfWYuAS
NJCZz5Lqy0eD4ukUFu00P3m021Uj2fXSO2TltOGIsXKY4fwEgBPjAGIXf7rcgqTuoWUpcIYre8BH
4nbnhlCsORg4QZVwyyZ3BRsD5AMIySCtAvn82fo0pVMhKWbO8ic89Uio5cAidOEQFXtY4ICPtHlT
fGawI5rlAPgA5RD9E28FaupZWdZIbV3d9EeZBLlj7XrUBNT0VhQvrhu6o7OX6Wazb+Vw06Ao480p
DMBA7uJNNo0mG3WR4wV7qu8gifc8NL4addDyZfsBNI+P4q07wCXp1xaYcmUbXAReZDYgtNc08zIs
nd4KM9CTmJWjN1YfRm1j9aws0otIi4wQL5OJlYTjZZvJR7x8n6Bfv08hFbmx4VZHhOaiiR4/Nt5S
/qXUINmYEHzDOpepn7YyAhcu9VvDwQW1u35PrMUC8QImU9h0M0H2ckMkkic2V2dkvmGGqk7ihnv3
nQp4A7Hfroda2w4gAP9vrCUWDqSzvisHzTla9rQbx+LOSbom0klx09uQKWunB/B1mJ9pbREUnqj8
xnOgQlJZhz4veLDxa9a+5kw0tG1gi0HnX9Qp+qEGSxTtz2PPjczPFPqmFeltntW+2d9TGRItAIgf
8qPC4LeMpbd21T9CTeuBpyAQbvyYz/krbpHZSEKf5TtAHL38DHYt7cH1UuNPRZv34GOPv4oQhQoU
1KL8p9X6Iyh3G1FXZwCseht0EPyz/Pbwb2UA05km6KM8yNz71v1tuFtDWxmZjgMJzVCg13EyLM4F
0SJNyQzoLyKf+sXG9sVWNoVrVgYC5ibaKSgL6mjuLmZPzVipNkOnH9P0fWy1J69/lcx8uf6N1gaC
zB8kJXReYeywGMiITjFnpQRaj4PiRUhs9n14PcTKZgRhDrwcUEmgFrPso4mxb5EeAaPddj8VNXn0
WJxCFrPss40vv9JBAQdoJn1h4cMFZgnusTNm5CN0/E6EpM2+1O0HQUE+N5xq9CciTN9Rsm+mnSN5
YaketK7xTmSyVYdZ+27nv2Ke8rMclRTTBDQDDh/LeEtk40/2bWFvLcDVST0b6vwjzoJ40GpVCBgM
R5nLIJlwmHbSV9I66OSWktBKbRfAEMAdYWYyW38sSyRENbjLUGo7qbkbd+34xgrhQ5rPNzvX7/ou
cpgaVa6Jfwmx22Zs46xKozIvIgjkbrxrVt6rKI4i6YBqlYZcZ9nsa1JNSdt8MI6GowAl56CEkaa5
BzCrceNl4ikp8jtLnX7Zsrj1GD3RrIH9qfUoMrZrUn7wIJ9t6OOHZZDn6+t87bvPerZ4sePZ9Ql5
RSdoXutDC/VNrgfUYkE2PFrG3xe9Lf08in754aUivZI4iCI9iaqp+xteCffVmJwaa6sjuXY2AEg2
7yUQXtFZvQzVlLzp6gYHUM6bwbdt9pFWWzoo6zHwt8ODCif28nMOzmio1XzIedAkDMBqDbUOtcXr
X2Y1CN7BWLwOYFRLSAYtagggl7BHaVTtRHr7STjK01+HQPEVihO4DeDzsmyUaWygg55gHHX2oRY/
Gvv1X/z9KIdipnCGfsJnqRrTTLvBZ+9by5cs7YJORWP2epC1XAaqoqqJ6i52PDSHLr+4DXRzalsY
Bcibd9UTXJCjmX8Cw8Co+6nvt3wH1h4uUOrAc8KZ5b2Q21/G62vUkdFWxmJGy1t9K28hHBL2oCix
zue7za73yg69CLfYO3OVoM859HEBl2WJ356yGArhFcwjfpav6WGIUsBOIzyZxvD6xK4swIvAi8dm
OwrwLIGsPQpFRmNfB/20Vcf7XArFBzubyvknnF0IRmXbAu1T/TjeCOJbcR326ixyJ5oYPk3QgWnC
vPbVL44dpHETbfE310aIx7Q7EyagTrtMVoTrpKMuYdoj7ArutKFibOkNr9x4yOah72Vi9YPasrjx
gEB3QVrAAGdsANNCx7xH6Syi/RaKZV7klzUmwDqRSKDJAQY5JI4vZ5LoVYpkCYqlA9PjOjfRyKSu
5hPDPcEv6LkZlC1y70rigrctboy5lYlc+c+ld/bx3NyxR1fD2LJ0jCz7S1f/EEbua+Yrt11/cvIw
n5UYf+km2f/tygRUB41nFA0Q/5OpSlHYKP/iloV+z4unND5RNt5Hn/fcRYA//ZezoSWmMY5OhqXf
ztifBDWJQsTl+Pu/GsafCT6L4o3FVOX1CGCfSA+tBS2GyXX++n7HSCBJA4MdeP99hkAOgoL6CDPe
Gu2F0dHAEPg6OJslh9UJOwsz74OzoYw26aqkK4wj2CY+M+zKV7P2AflqHirc1VF7LE9ToeCubN7z
1L7RAEWKxqm+NV04NihDBUONbNjgTayhvvGqhI6BilNmloS4/FWpUxNz6OGBw2GpR37O4lpBGTX3
0GLsZDBbDDFfPpp7HJ5Rbwc4arYUy9bmZZ58VH6h9PEp8dP1VucASyBTaOtXnoqTpiZ3Kc22DL0/
nzPQ94BAnDtLxOFTL59dpMnqxMFI25who4Yvb/k8tb/HYiuFn/+ixTmDdxF6jhAQmMHdi0sB6iEU
0uFMg+d7ujdu+X6M0XC53bpkV8cDEhuUzcH6QhHt8suZI7TEnRGKtaPz3goXSh0uBD1m+E7315Ak
zNxZpMX1msoBDLMcB+eUVwlsb1Dr8EoRK/m4u77bt4a0nLnBsisxa0qTLLvtzfeJvI5SQCFoo7Xx
R9Pl0yc6G9HiUk3GGiQS3BModfYhe1F8W+4zOE55aFX5iV/+YIFX7Lbu0tWFcRZ1cdOJ1DSbpHI0
cIHTvdjxPYu8G7aZDq1uqLMwi4OmUmSTGbaiHTUOteSmDZLsXYfGwvVvtfJ6vFwVi5yy11SlhUgG
VE5v3BsNqm9wvNaiPAA2CB1uOXsTRNstt8/5yGXURf2UU7XIFC/TjoX6BsOKPk03cuWtAItjAj2e
YVLmbdUIKGlljdsEo15s9WQ2Vrq7AKwPXsHqCRc3wOR1EthZPYW8ZO+y8V4yof6+/qnWZHPON/Ay
85HT2NotWMpIx5VH5dbeqVEtIGmYniw0Yt67UI3Ld/AbAzf4jeLiXoe64VZ7YWNVLs3WVIheWfqE
EQ/pk2HdWSjdtNr36wNd3deoaQDFMjeAILR/eSbWJiMJrlmsjkP3YN22u+E2vXewqe/g6+sbUDjB
d90qSmurWwEEXwMsXJQJkERchjXyQkuyFouyzhxYgXK489S1E9hD/1BAoELLONCVEN8DoMBsgsKo
9mPNf3Ug/VUmbC906cZI1l66Yng0bGimOUBWo7sYpqP3BKZSkGmD8IcElUh0S1TUesfXLocCtAUf
miRjsevBu1zUAwlkDVgNgyt2Mk2vSus6QVrCWQ4mYr7jFnva5O9yIk/CNPEvMu8rVZRjl8MEQy+s
Ej4cmoo8Ls0C1RqeeZW9QovoQ2Sp4hsZ2asaZOVEmtODk9f3bpGgN6qVX8bR6I+5zaPEayUwdOnj
WCcHiCB/kQVsrT2Ww0+5g0Y1b8VNO7rj8+TYU1QW3sFQ0l9Un5Kgl93BALEMTl03LiPvqZbGkH0Q
kLJzdpqevGaiyIJclLEhGyNOa/ZRmnCWM6nnW3YCJWfyaHEjHkX9bXYRMbWuCEo2PAsvLXyXJ2VA
bfLCirqMWK+c7FoforGBQQKeXjCzt0cWTJkqdqyC9VkuXJhSJHl9bMYkA1OyvTdGY4oNB51oRko1
JrwPSp2+wT7xHmKVQ/j3CxnvISRmoPrjcl+iRz1FUcvChmcJVIGY747wMgsoGoBeIGN0nIsn+oCW
NbTsouuBV84l1OD+qEIhHftUjkinTvXAlMVrk+ShpGroENu3vdtJ7Tfu+pXzAM89cP2Qk6GXsDyT
1IRx6E4S/aiozw2vgpKfdKoEfz+c8yCLzKUlXTEWeKrAzd2KOsnjGiBHgDX8Mv0X6eXFeBZHTwuH
AqoPHs5YsEryzjchdAxAQsTIxiG38oxFIMi3gfOGM+4TNczFRgdnHNmY/dvR+4NZ3uXjDxMngAO1
3+vzt/6R/om1mL+60lOXt/NysJrvHcvveMl3Ja03WpVbQ1rOXZ4LQ/EwpBQcsdb8ImDf2ClxX5RB
z5uNMa1c8LhYkdwhOZ+lsOYxn73Deos2kzLZsLvl5L6pjGdPbJHq1nTL5sq6CxgZUALA6VzGsGoP
EFw2aEBA9aGAZyQEVwI5BEVshxK1h0BUMQugKg68xRYFc2ULg786q6ajlw/t7+VkDrA15R6F6DeL
M3W48+SPShEBMEUbO3gr0DzRZxM5uROEBBsJP9/knhfaXQNGlW5GjqVs1DJWV+HZF5t/yFmgEVLE
QkgNVZTym9K/UwYDQ3faOCq2lsW8Rs+CdGrmsFxP9aPK6KESMLLUIGe1sfY+F/NwpAKPN68J/GcJ
TsE1XvQU/xr212iRJ9M3Wu28ynmo9Ie87cKGbkhKrnyii3iLT1RmcDbl81oX8hts5YKunG96EaJz
vbEYVrfw2cgWK97TSt2rFdA8Of7oTwqKlBS4+sBR0rdpanGHGcbr3x9OkKWCtD2QlICPLLKuhrlN
MqBodyR9e2v3/T7Pk29S1bfaj2srAyIuOCtmmQ5U1S5XhlGXiVUmeLZltIXIg27tR5ZssPvXPhSy
R6Ci/ygYLMF2rUbdVpkvqjx9SWFjVTSodKljJIcffz9p54EWKyL3eto0ELI9as4HAbJfbYJW3VJ6
Xjv/cKP/M5zlaoAOXEEyDIfc/Q/rHMJkBxGTNxka0bgvAvt+259xzekNYSGQBBUhDT2nxR42S7cG
SgBFzx7yoHZAHrNn0kZ665cn5cmJhkCPCURVanonYA2zsQPWP+E/wRcvU6uCBKrFMbPINu+KfERD
gGVhDcPQ0K2UjZLMnyfFooJxMdTF4nfqKtcaiIthqPQwfkDMEfXB6aX5Vu3MEH5fN0ZQjGFJUbzr
oSIjNg6yte0OxRzLnevbwEMswtcm9lk/cfVoWG9V3jyAkSGdXxMFurgr/8Xxj9sMaBO0EnGdLr7q
kCZl48I/DdKNaUS1JyYggZKRf3H+e3ChsUxko7P46uUuTyqudY4stCNQUwcnIbf95kNx7SABXBio
QRsN909dODGUaT50QgMnmHF/yvlRt4HW//sNjoQDcgio/kPTeDEOSGQLPjDk1VgcB0JxGqoGKHVK
sgW0XB3NWaDFSTJo1pRoY4Mjy9XfTOa1wTSY2cZXWbv6z0ezOEhqN69MrWXYVKUH7hLtvzuDAnNf
u/51fdrWdi8Od2jEGaajIXO6/PytMUH/YzLQEzeUW0eoj2riGTFVBzg/Jn3ybz4SBJgcvLTQk11+
pFbBe1Ul7tyKcgNvfMsaEjSgVF0f0+oXOouy+EI4fupEAul0ZM4UTh1DTWEDtbEeAZQJQG5NYDgX
s6b0owpvNoJcGkUB6davde5uhFgBhkA4Akv5PzHmL3eWmJl0mszaQH+gjYZYjYyw/SV3UL87NDjp
8BaeiaN5nIlw64xd641Y8yMLFGkAYoEAuYyMakaXpdmE3nw8xPIt+c2P8qOMpj2/1Y/6I3tL3uGs
VqDKaT6I262n+MoRex59WSKEAaGshMCKNITnw7syv0mhZF+5NtB1CgjdPSfTxkm7sgkuQi5aCjlE
wXEw5hhcAzwCMEConfSMBcTKNiKtLBx7fqH8R+pn8VENrQUGhUERksN+SOdGqIpqo8g/r73FDYkQ
QIBbNm4oeGJefr0J9Z4GPGdIJtJT4d5nwO/LjaxtfRT/hNAvQ5RVncOsxbKOWpZ8hWXsrqfjpoLo
/Jd8GgeEiWzwAnBrLEV1O3203KqtrOM4QsCy5PaLI+wi5Gab3/Q6dM4IHQ5IXmdH+cZ7GLQCWGIl
dlPt46+PE9s7+yGLBKdqDa03KwlqQKUGgjwB+7dxYK1+srMIiw3XymEcSS2sIzfdPRXHfKh33FKj
6+NY68qj/4d/TDTHYa2yuCJHPVHqrEamJqc0rN171bEC6LP5wjoZ7gNAZoDyfu1SESbZFu9+ZcXg
4QdKONA+ugUl+8sV00qY1toZZEES7wssG4Bz+3J9cCtb2AWzVwPOAdae5nK1YP2lkA9jw1GXCRgq
5Y47kGGuIA+sPf93kRbLIS28hhhKZx7dzroFDSwUHNT+5NHNv14PtDZns6oyUGQwY0KH+HLOmhRM
Zx1KNce8mG5yCny13FgRWxHm//38islUrRpgXHDMBQ47c0fbLazl2mc5H8O88s8iwF7UgQOaiqxM
GbHW3nQVhmvcL+TGDlprRUCb85/JWhysckz1SSUe3uGh9QMs6g5s6wB61z94VEGWGzelDbj6RtSV
q+oi6CJD7x1XdImFRZfk0OxET4mIt6Y6djqJ2DD+lx9rse7MdBI9+NDDsex+JMpPpKAbydnWaljs
UVBQ7JxxCUhElQap8D50dTxdX9JrL1XMmAk+Fpr3qBEuLydmO0pdYE2j2VBHhhGACeL+1sJqn98o
kROwSH1vu0P+U7P9KnYOG+HnLbO4Uy7CLy4ufUwrKlN8MGB832eWJgRj98nPLpQhApbxVi7z57K9
FnCxh7VOqr06Ai3Ex8HybXdS97APk98GuNPtcuJ+p2rzzBwoYVbpMwz90IpMsruE4E1ZkyelhHNO
bvTOq5ZIdWeK7mtTN6lfau19S/rqIamSLTzu/7GT/vlEi0PBHdo+SUiPOru0dspg3nSGi4JtCcsP
XtYwGeoetMFufH0yfkPitwqHUn/hSOQV17YDmiq76x9tPiIWU4gKlAdoNGiS6DUujhCw+8amgPDl
kSWvjjNBSfiNmH9/e6AiDvlMYFeAxllKvWdyysyJcPPYS7rryHdJ1H1X3yNseH0wK+fhRaDF5A6J
6SK3RoEI6LgAQjShqw2+kaeRbuQbh9NWqMW8eZKXU2mT4ei08lDobQA3rJKyV5dvdDFWzo2LMS2O
XnuolLb0SuzpIS44Ki/VllCxs1b2wYPOMMCB0AD9sRcnLRNcqy0GoTtnzMlz0TTDbrQ4hDuofFYA
uPbLqXtwHADG1CaLHSbwJZX+AOWHkFbevWaOT5osuz1rgMjmbgotiT6E2mbhi7yEHJs770v4XQ3u
Q0O92u/HxAkAq/ylNNa9tPHG75xQb7LhRuWA6fdARsO+TP1ONBk3c5dZstGLS0LeFdeLoX6wzyv8
GOmJCEa/bxXnrx6f4t7K3gqt+dUVTdSW6q5trGcFIq0Q+e8Ky1dLCIowGJH5par2PmiCT5xpP3ox
3pQqgQXYeCdLUocdZF9DqbkBeCd3qrAcSDLiZZRmQ6RTqHckmjlrayrfQKj4PTRjmFIIQ8rmvuoV
+IaRCL5PB9prTzVh383WPOUdK0GlntDP8GRQakMVFvlUBUPh7KfCOjg2TCfMBPQu1Bp/dLoLElpd
+50qI5FPT6Kgt5qYFL8ym0eDwWFibPMu7JM8goPiTqdTnJnmwWX5rmrbd9KOdyaFa1HJ9wmlN7m0
d0NNbmRpHjmHEJdgRciYp4R6Il8lx82dGx7wiaaa+MqUxBQ2HpHMmeoD7hYVSgpp++7dMIcoyeqP
trAiOuQfEIm7VeziwaUE/LwqT2ITxHGUuwpf1w2sFFM8F8VwA31hvquoequM1b2leDCO06fnpKeu
P/bjDcDBSUAojHfrTodfEDVsvyvaAyHDyW2dGxS1ACCQ30vAGv2hYt9dNB3KegLqgc+aKpP3lFVN
GUiiTD4I1vepdNUQ7flniC8ZAbRfXqmhAdNMuhrKI+j9G31zL5JiX2kpOmY8w8qDPZWfTfSH2rEM
ZqMjDTwCXVqd3pM8faAdc33YeUW51/32Bve+4iOF3Mf4cxptvFfMX6LPxc5M9XjMyE/pad8bj32I
Elab9qjyiE3pLiuhINYaAdwTImLYezRBHZ8xeZCq99MrgAJok3t0te9gx/ajbfgjGyYomhk9CVNV
j11btj7Bf8W1Pj2WNB+wiSCBAEH2XVONr6zJXj05GrB/t18ZkU0Ep2g45HW6b+c9TDwm2QR94X7r
NfdtapDCjTR9lW42xqUxiWga1TYEYPW7IgDgL6eflZnC49aonkfPOVhqfTt6VYRC9B2oiKnPHX0C
xmE8uOoYYOtBoiDzHksOCENffyWJFxRwzGuyJlKU7qelODB6snnYV9291K2TY9Enk4jAGXvL55r7
4jilGsJkNu6leTf0ZdB5yl7p5Rdm9gA2W95R53C9bQwF2xD3JVAxP4fSDPSmEr5bmq8AUuAPjfEy
4prJh/IjHaadmk59qKZNaNf9R9+E9KPI0awC+cf7cBUdxKTpMRNQACBK/dxM5Ysw8PicBPqpk1bA
SYgcgBpNfRBPb41MZj51J9gANywYMuu3XjanvFWfS097Mxv1CZSxJszyLCqr7NF2SRagQBYVMOsG
Hwo63F7i21ofwJdpPkbuU4YVxu3HocXfKZT8w6srCBYNytcEkkZegqGkU0hI9TYx6ey56sX/j7Qr
W45bR5ZfxAjuyyu3XtQtUZtt+YXhlQTBFSS4ff1Nau6MuylOY8bzduI4QtUAC4VCVVYmUyU5gupQ
7Gcjj2oH0+hKyR+UWgscrbg36x78AM6gu0NXQAuTUN+UVGfHOYQPSrWwXPD5vyQJ9k/OcWkZanWc
W8yaJYl6UgHrvuvx7iJjLQUZrZ6MPP/dZfaxAzaogkKdqzBSuRkijwMMMYB5tA0ts0tci5AnnSco
CRcG6MKY8dPKsUcqxwoLrfnd8GJnViV4ZgE+8FVSnwG5BugIryMQcRr2OS/178C537dJCWRIjAHT
oj5qhGDGEAqEqTs77GHAC62sNPwUrXwpMgSFuSr8pkUbpif4XZXenEu7e3F0fseKofw0TtCoHCXw
FRZxjk+ROmc9YbIH0R4oROrO44iJJVdm/aPRsztTrV+oPL+MZRnarPoiFVCcdRhNUEeVfS7FYVOU
Ps+Mn4Mxyq4OSquw6OY5JIVEMBrYJztiDnIoc8iVd2oC9gdD+2bwqjsY1WC4BsS+vFhtfkIgqDwC
iEp9yaCBTqsX2kJptpQMt5KRfLKp29VZ60MFrfYJnc5lDgL3drxXOjBnE1yU6OCB5kQezilzTN/s
jACRLhqocaCFcycN49uIbIfV2UMho3Fi1J/VrP8x6MYIHVa61ycDcaVtftK+z3Zx0T9ZtH2ZuXFW
qRImtHo1Kf80ZDNGLu17U5t8kODWgW4h92gc1Scz/RY3fArAi7VLOA9Zm6uupBlfKwVnJZ7Tz2jh
vAHGMPmkKvGOl7716LT6Lce5qGS4DpOY7Rdz33jQQ/uW5lnnxhnIWTG/runlp3mIE6/UoMRLjfKI
8WXJ15LyPHPyItksrKbhtZL5rz41f2gq+VIS63vX2TsOmjKbQ4zK1AZ/zijzklYp8OXpHqQZO11J
Ynfks+FDCDkPMwS9EZwcGk4riMVqsJwNZpDSFqG+tz6Dgc/cpWYJACrjQJyVx77tvuA5esiU5j6O
JWDK+ibQ53iHrCqIDTvU4hLphWOEdOChTeynOZt/U1I9xhRI1nFqvsRqUftdz+/zRJfdXCcAxWfO
iTPzUWmK1547+LDDxL3ZaB8lx7hHvl4g+jRhnJoYBMqDwcxtF+RyPvhnnzWjv5uI/EOu2HfkY3dJ
CxeT5p9M6Q+EEjhevI+78nOWIAS10ydsDgo3+XwYc+1Y9jPHSo0aN2e215nx4MxqIHH+XBf5M0jb
P+c1OcbM+Sa34PCtnL3dKvsC3P8zXXQbjaCAkLAXZ/Rkq/M5k8eXBElfFTenuE9P3MLEVB7zoOqy
OiiT8U0ZO93XBnZvSW1IlqF2m01QCsoHOTCknLrICCwXYfyktyaI0oEycJtsSYNmxXgyRhVyp0oc
KhK65W1uv7W0f8pyIIShRXZw9HQRkZ73SNukJW29j0dQkKCO+oVIDBMHs/Y5N52vjVo8abzUPInJ
eHVZ5lOCxNcFjR7orWJsME3U1pWt8Ws7FvvKmX7VY1HuJIL3a0WG2pWK0WczuAmTREYBpP6lj8qT
PVaN3xXFi+EAlI9W4+uUWo+aPL8xrZ1dtQJp1oQ5vQdNTSCja88vuaJTdyRVAz46avuTTV7Ngcc7
ylvF70pu3Tk9O1tZ0geonBcRieMZNRd9uk9UBs4hCReZVlPcxBKqccgUJ44sowG4LlOeWTvou8wq
gxZEYW5q1T8lzbmT6/E3a3Gb8qE7yi0/VGOOuzsjD+AKXxgxGKb8sYN8goAwBSC1Bg1gTXaASime
inT3wFq9A2MOro++IT0yGf03idUHgDKc45gByGjy/rEd8QGIo5Eg4QnEIpqEgQmwEr1aN5+tFy+W
VbmGcMVOE1UaIhWwXF6rr9j2vTV0jVtLNDAUvteH3oubrFVcbuM9XcEpbUcvw8RMI11N8L+N8dh1
5DARMCNW7LPDeuqCMkh1ZzWDXgfAnY6ZOB4GXaI8nj+ZAGS6U4IxBRbnD4nGAsXkrz3E4JpW2zHb
eSjTTHEbFb3zeNqZdRdq8yC79jwFdQoyTW604aQ79dEoIBdnACMh5dapGRUJFbui9GIi7Ql+SZgx
pX3qRknaz1zFjHaDcDBTC86iNJWg5f9xIxd9AhWkeRjcBbfXqmRUKLEZ147GEacLhOF6fHWyzrec
Vsj5ufyl60rDtaVVdShmTZYO7dxHLZ3PSgImLQSVXm4DFLLOEtX3WHULeE+n4J7V5cBO0tfb5YHt
tf7RYlj+/aJcWmp2Ti0dOdSU7e1qPKAln0B07raRLVj81WN6VeiTsr5Ix6bQUYRjB3X0WuR5+cvw
q9g1fh90mMjywJ5JH7LH7BW4fMRTt3ogz9n5v5dvRl3nzxmx1tMAmjkpyDLHqKh/2cOX/i8U0a/+
/sp1dKUeYmeUkXsMJCSStsw1MBFWdNmta6+5XsTKa+bGsVJoE4IcVqM7u6wqt+O4Z1in1R6t7XMs
4z1M2noILIxtC4o8Hx3m2viqvggQ9f8Xx/T4ZBgn0zjxStBP3AI1Xe3iqmY1WF1lDjPcpfNlT/Va
r3weJS8NkRTutKB65s/pI78T+cb2yqAJjSFcENWuGzrqCPBbl6Li03LLy/tjiQqjaj/dPgpbpStT
xnwqRtxVaMOuTkLR9K0KAWAlov13UM/uaiYSGthaxh8L+K/rEy3bpVMgrCqRlBSePj8WkuOZ0tvt
ZWyV+i6NrPx8StquZBookac5v+8N+kuxUAuY6zd0aQUO9476W7s7pnoVWZMB8gcpyfWCDCfJ07jH
PMukyl+IhbpEQTCWkdHPHekflVJzWU1TH+ONNfKd+kuu2pEpI5XrzN+VPaCgoZRIbAYgjbgOOsuR
qB7odSdvplpA+PhbBY2/Yic1KEvx9u86Zd47g+kc42l+bSbMOiDpuScy+M4LJCVWXL04bPp2e0M/
fjVIDaHQuPA4KoAzrzYUgKu4SDHngaGdHKQU3+eWe1Ducf97K6hoL7RtuNnUNRrGLMtBUkCvHklG
6ypj6g5IK+tOMOq6tZZFgASggwUfvQZ45Q6KJTyVeGToZkAnTH1giHNXpICr3l7OktF88AycJFC3
gW7vA8yr7ZzMrhoyRIDDunWr1e4MZn2DVCegEe4grP1KaknwoTYP8IXNVZZFZZtyjEoPUTlPpxzV
29yKBfv3vkEf1gXKp3f4GmZbVx5fOmAJ6AhsIEv39U9lAjZwCikhTDM/gc2w3omaBB+/GOC9FwZX
i9IbJ0fxk2IjQXllpKnP0sdETIOz+b0uzKyCX1KMuY1HC4j93bshQMFtHMIH7Xvh9e7oKR5548Q3
9zSM74HZvu0qm3tqgdwP7RZgKQEIuI4iFqpInIzY04UZv67dClczeB0wS+W23KV+ehSSZWwFSYAP
QQ6LjMMCp9K1SY3LBMVzmHSexzycK9dBD+s1CyVMe7coSxmQ+upG37yThHypW17qIC+HuuOi6r6G
v+v5oLR1gg8KqRB1Qgla4KKbS7v4+6sbOuswSMkQTSII/vnpgGEpK8roQetEvB+buQAQbypYHaCM
Yq0xCbEESs86yQbMeKte6kEQYgToHfMdOog05wBVB+VMntvvok775gov7K5WaGAMwugl2FWzX1r3
qmZhYb2pQ3jbLT9+J3DpgGsLpF4oXADzde0i3J6qIR05j2I6e1JTnuy0EZjY6IBf21CvbSiFOaO6
O/GI1ex1KuYdq9T91JEQYIJn3kGor5ezqEimMDe5sWtJjHrQrHsQ+/oOGdCnusGjGFyKeLVL6Y5D
N1Rww4s2YZVS9pxhyKZROF5B/dlh7b2+lDlvb/QSMq9DKjYB/f9lYBUHY41EUkepYl2MN109QYNR
Hr8WpXXPUPiX4+mUDFTwhNzoadsydNlBpw6yLQv4u+tNtyigDZZu4A50ybfsp4nd9InpLXehOwaG
p9BdZbug0r+9zH9j950JConsB3rfuLBLnkNoO5LBJcz2/Rf9WIdJAKVfx7WUR/qSeOpedH1sfUAM
yC30U+9GV9cHrWk/SUrKMbymJm4vVRFP0Di7vbSPr55lR/8YWV0ekg52EjB1qJjp7w7K3gmG0Axp
KCJ72Ag4sAOGacy6KKDJ0Fd2mGRWlOqQE5mOlmvb4DPynN4t/TSUI0yU2b4BqJyn3jWftcPtFX68
hWEZ0EMMzEFhz17XHaglxxUj2rzw8zSIpAl9GtGcu23kY1xbjDgAMSDgLDDsa8cE/lcp5xGKiMqo
7nTCD/Vge41V7DsVg8O3bW0duktbqxhaz1PZlPYwR+D8P6CDGdZq8ctMuh3LIMMILSqBvQ28Ie7a
i8xzZbChk/QPtolJkiDkViKNUKV6eKxpYwVMH00ffGyB3sTdwcxs/VCPluryjOmi469uhBtc+rj2
8W5ZhtCudzlWZ/Rd9QQzDlZzl2tNAM4BQAYY6u0UnZBABnP7Ad+bekqmYOJctXvfAsHpoapt5/vt
r7ABZcCE0IJkgWtB4XA91kGTJM7Kop6iugMiiBbPcpW7JkMgStJPU1rubelI7IWPunQH9VdbV67d
QLdBLisUCpnfQ7C+T6ogm5ibxeXj7Z+34ZBXv24VPLQh7yS+vHyGIUdBOUVxsPIbCUwhXHATbpyv
K0urj5KkkEZ20FWNpkX+qJ98eVa8TJEFXrjh9fjmuq2CBxxZy1ppGooKaCi8E2eYmduMzHL7DtCP
mEEDuol0dKVvb+DHrBoMg6ByNxfJZwVK3te+Jjl5XlqkMSJtMJ9T61hZfSBpnVvxxl+Uh8F/dNvg
Rri/Mrg4/0XNkLUN2qcKIOUj1x51hT0VvBQcoK09NFVLX2aRMLzxns1fmNCyvkbrEPhktbcgl/UG
qAHq0AA4DE8pWmO317PlgZfGVlFDsyqnVQkxo4J/UwCFkXTm6+bTTGL/tqEtB7w0tPz7xaoQf1K0
zhoz6tH4ToxnaO4CTyJ65Iv2blnuhZWGGelQMM1ACnCnFVKQSi9zE/sjgHtZLQn2btMXlicqwsoS
X1bOB3GgsS4m04iq4rltXpn25S+27OLvr3yNm7WR1TK+zSCrfiaD2qL6NEiiGtPmEcK48DLBgCGU
NRrPGlrNmDVqRAMeY+McApR0tOYHpldhVRmYhkoEnrD5jS4Mrlyua+dZadPMxPuJeXzO0cfqAFyR
3CXmxkb132fYi84yiDWxRgv8J9cuwTsNQLJJwiyqyk5yah9I2wW3P9SGDNAyEAoLqPtAMuO9B3Dh
dhZHf3waaxOCxEV8Au5GcQe7/qZOMnAJkJqQ6xqITa7UuFj4AxRN/iJkgMdDAwezbX9EVJqNMaQy
3i0YlLQDqoNXB7i8dIoP/WQfdeoIBr63vuClufUXrOvCnFSK5WYVB4yoOhVGvad6GZRZib6s3YmY
jDa4PrHDGJlUMRwCP12XhSoyDyBKz6Z3BjnJpQFwA463zNp2O+dNRDu1cbLxbAEuDTk3qGvXg6eT
XTBqjIke5a0UTdJvMjaCm3/j1F1aWPO+G3HBDCblEDst31KOkkxCcPJGzIQcmOOCT0vgopsrwtiV
CmI6C0w9yye99NAJ5HzQawOveUt2MsgTKmPY3z4FG1eJCkpzkF4uquqAa16baMwR4MUUS5qlR7X/
2s6dR9vHCoig23a2l/LHzrK1F0vRkUlqSYFeRTIfjDb1GuMvHsxXK1klS9weUojBYrPqGlAdRCU0
Z10jgf6NKYVOLVIXVzbuRhU8OAamTjCG6qxx+n3T6RMoUPVIKv8hihHCu23TS33qdQGJ2BN0F6e9
LoASi8yu7pdB6wdeSr0WAQJ8V+W2r/BuVybZf/+0u1rdKgDnioRzXQBS3rEvYJ2cBsdVROQdWy/X
KyOrkDQoJBuIBCPyTj46X9r7/lm5i339Rf4y+U3Uor3qHER1sg3NG/vK6rLDl67olFSjGYC08nGR
XuOVN5au9hmoDuspOSWH1i8O5T0kb/b0YdhbB/OJQGPy5+3zsHnuQE+BySWElA+je91gao3cAvPV
AzbMxzdQk5tDQOm322Y2gr4qX5hZHTvDmWeazJhnyxr51abSJx3I0zbO9yaIvaw0FTjn1ilHdRAy
3Ut5/sMgwowBbEnLMB9jdS9TfCa6YDlbu3b591eZIoDjumTKmMaakGUDjuUZMfcSpfEwuC+IvVvn
7NLUKjCqzE51ZwBxDaQSfJV9zZXS7UBHdvv7iBa0+j5JUwJd0mECYUiVh6p7LdMCAyUzNCwFcV70
ZVbRseqmYQA0c4z0HJguRXcBNv+fluKs2rhaC+KJIcFI9OB8xh3pjo6+l7F38Dz/tqUtp774NM4q
hcenSYqSYZBNBUiwULJPLcFlXOgAe5L2XiqF+AXB5jmrmMuTxtBbEMdGTfNDp7lbzi+3VyRwg3U6
X5Y1gIjZqEY1ze4z3fD0WjsrdR1OGhjybtvadGzQP2igr4NowQfOGkiBlaOE4SWmnHR9cJlynulf
xAEVSbUBpis0O9ck7zmBYAHklM0IKHWKAlL3THVTEAu2PooKul4Qc4Dl/wP3R0PqKuYKXiRMko9K
6zzmlSJImZfTt6rBv8/3g3tneTCu56rUtMicFKE6GkbloSHosuuUeA4xJN+Y5h9YpZ+DA+gvIg/q
uVARe/8+a9bzApUEtcpRHlGg/6RPPegZCy9Pft92g61DpMGMDK0rTDqvx437NGWmVnAkfpb1GI+4
3y2MfYUSYGRB3JN7I42Vv/A8DTVqsEGAy11ZV3JNCsAYzfEcGGdMC2VW1Pf6DyLqUG2dJXgdJp01
5LTg7b6+3oeGWE5W4umIzM115NJTjMLNSRmOlmDGf+skaSiPLH0TiIKuNdgkJPzIC2PkSEQ6SKV0
zmKA2KepFUTWDZ4LtIFNU0FtSUaZfX1km47inussgMA66CFnuRHqsv2Qy813g8BHUJHaa6r0zWZF
MNj8d6I7ewiJZf5AswMjmRn0GeZILTbs0kkCVO22J20cRIAP0QtEogE++3X50LTTDNUo5BhGBZwo
1BaPEC8T6VRsHMUrI8tXv0jaFF46vTplY1QNqHcBCGJAjjrrPlvD64jSvIERgtur2vi4qIZDeNK0
F2qFNVdeVYCrqZwIZom1N6nGgALUpaX46baRjUN4ZWTZ2otV9Z0DrPeAi8UaoDagPuc93/FK2iuj
7haTIAUQrWj59wtjwP0btOoR+Bud7EFz4NXqgzHrAlKWjeN3taTVh5qnDJV5MHBFub1LYzAnJMkB
csceURXBsdj0u4svtMrQSGsyuQaKIUJF/M1hwKp3dSqSsBNt2uKXF5sG3PCQOHy5mYEw1hTwE4M6
qxcEkiX5Wt0zV3u2/PuFkV6ODc5ljIempb2PM83N68kFi5KX1E/cOdvJVwkKpLddT7AwY5WuURTd
JEpmBK+GfXccDmaLqT7NqhPctiPwh3W9VdIIBYQLM0kNAG6kyd2hkT3LeENS4N+2JDhMhnq9i1VN
x7acVKwoa3aDjGec9rNVymPpfDKIwJZoVavncZFJs1FqKJskJNn31Wj4bdkMXkmKuxazQbcXttUP
g38scjkLqSHU4a5XJpc1uvYp+NRLBQK2eqGAJ3Rijxj3k70mjuWQsIx5BWMvg5Oeadurri0BW5uX
GDfiFqbDmiH+Ws0Y8YMqDdiQWXlkE8tDM1UFrrxVVb38rWtuosFUTQbGTCUauLJzuOqPTVtgZqe4
a8BX44FqmniDXJGAO9a+H4ZEEOW2o8K/9mrdkybKrI66yZSo1jnwWgQzgCN4s29/ke3D88fIytWm
HFM4PJ2UqGChCTyn1kyYkn7734ysfCwHkzYiKWjncjXFBDUFpXX+xBT65baZLbgNVN5A2WeCsQ/V
glXC1Mpow002QG4jqBEXvcalFgISrTZsT9KRHYswfZwga+mLyR+2imiaZoCSHUTC6Jp9EFvNCrPV
imoBDi7A6dSTpLuMgcsa+Pqg8uXv2rQzqlBUA9r8fhdmV1E9BXEMDogM+ODQYnwpzc8Kq19lVZS5
bTrjhZ3VwU3VBMC+sgaGrwyytvMGff6bMG46KMYZGPEBTPY6NECItLLZPMPC1N4D3lyO2Q4j4QIr
W+sAyxqg5gDMINdd9vPigkLIxmwuCiFR0+af9bH7PbciqvxtExClBGoONOPrJyMDNVFfpoDGNu0P
Xnzr0Nr/Cz8H8xEmZRbawA/FqYFXtDIV+Ll5bgdI2sw+JOcVb7wjZ+XJOccPNOruzbvulxRVgqRo
M4Jf2l5lRbnZ04Q5Coj5p2Q/qua8zPjuMVUalZUOWgHqjya/tzIgdrLmmDIZfGHxgUAyAMhk32zj
O1A7BTkql65dy4ZLK+T9t/dn8wPgJbiw2QK/uH6dAVkzV/LQDKB3m427zOCerneiF/UGcR5YFPEs
w4MTitJou117UmOppuT0+MwDBm498uSEuZ8+0zPbQyCWuQao+T3uW7+nw4KqZZBEP9xe5ma4Az8G
VPsgXb9U7le/gA41BzsbcJK7GH2I+/4gn7MH4LHTz+bz7DWFpwXMA2/FL+enSMVmqyOGUIeyBdwP
gIt1R4wh0VOZ/r78IZBAwUQf8ZkxJVIG8neRfNK216HnAiFevGCgPnG9VNTWMQMY49gaD4Cq6I/s
UIYggX2JfUN2i7P5M/uEVhxmLvyauuRBfRJs9XJDrfNaeBKgaZYhK3Csa/uSjKKj4yRwKUxRAQ/x
Cj1W02eBNrkQBXt0IpyD2ybfm7b/3qS1HiZJdKIO1AQKNgOGEBxXkHiHLt58V95hDn1y+6ODsZwq
8ardAmqGHI2ffy06aKaLKrsb+O2FL/Sfi7fWgMpJmjA1A6nWSF0QlVrId/2+4IfiNPiJV/jTd0Pz
by9+6wQbmGDA6QK8BmDN6+1OBlTLygyfmzMNQnJ7wxbdm8u9uN7dSwurMGbQrLHiBlBDCpaKxji1
+fMMZW+ZFt4QP2Jg8/aCNvfw0t7qiddOvaRIE0L24Cnh7NMg9S2v3/NQDYswf5VCgT1VsL5VXsAn
BgUWBzu4pCNLc2j+bAQmZJ/s/bSvBKvbekNcLm51OsaY2zIZsbiZdYdutIB7L0CT0B4nMgiOhcAz
1o89UpF45D2+mzTe9dmXPPtxe+NEf38VaBraO6Nj4KCrDQ3MmZZB3qrZ/+beH953bKQZ8oY+sq3K
1YYfKED/RZpz8UXWV2DZllnbLvMPkzF9y6Tqk5wSUSN8K/W8tLFs5UUqxWjuzEWDAGVPZ8V5UaGL
o4Jg8vb32EJVA1f3r1BgrELB1FKLyBMc2T5Pn8gejrwvPOLFz81BdftX8fzG1uP70uAqMiTdCNoc
DZmunU35S6YkQCCP5QOxyq9NM9hoyKuxYOpScH7WyrX1hDkBxcTXMrLxG7CG96lc+VALPKSjiAVy
2xTeJygqmxh6WG1n15tTkrYwBWIUF7pKYJZKPdvgbimiTRZZWu1j5xB1JMv9ZWf1QeX294nNr7Ze
Hc0uFZQVtj3xz6JWwVXTUivni49IJt1hPOYHCI+eiKF8ue2LmysCMhI9GuQB6hphoiQ2REey5VCB
QMsCndgQp+EMVpNupk+3TW2mV8aFrVX8tsAkxK0lvZKPKWjvE4gZx77zbfQmfyz96a4RhPDtC+rC
4DqGN4ypCWiFkOHox/FUPBr3qNwepB2ocf4De4K9fM+uL4KHYpNuVBpMMeXOK16su7ooDlpl7tvq
8+2d3DrOkKkEPBLwI0B0Vw5vdJ3T6suFkWmgpwD3DTF+0K70lcbZxfJf4FnRv/tjbeX0kjzI02xK
fVRz25MppEG04sWpLA8UFOHthW31Uq5srbw+BuGGXOpOjyu+PJi/wRjf7pJAfktGNz41J37iUL0e
VTw+RNnF1nm7XOXKOQ2VO0WmDUBz57vO0X0LAoUkFY4UiMysXNJEL6ZiGjYTErEeXon8iSBt6vGq
6r/Jp8SrPbHmwxaS53JXzVU1uRyJnoG1EeN7X8aQ3qdv8yH3nQLqeupDdYJMXeIOz8O+f/vfvub6
hcOnzrTyJclufpP75t4GJREUvq1AsbBexQNd2FdG/flMfNEI0fK11qnwxdc0l1Ty4ijmdl2XucFk
ZCPZaz5rvS+lZhvUzJn2Upq8IpmgXzu7sXeCJS9/+Jbh5dF1YRiML7maFdjqNlBC3fYBmPckr/WR
EvPgPxBsF/iTuUpYrEGycsdBKED1dgDHPn20Cpe86gc8qDxnJ79gbyVXtL2bkRVPdEgnQu3O/lCV
hNZcntoE0stDipniZN8945RiTuBTc+gfB3AF3skC0MJmMfLS5OqT6sloq3WPkbtRQxVAZdOOauVe
ker7csS9n2p44ozpLtUzj8ucePXkRIrZ/QCLKFDxFceAev1F8LW3MmsoQjlgqcc7HsjW66+d6oQO
VRnLkfFcHsaD/EqCxjrxHzOuNOXc/6pmX2V/kQbbGDpWgIkGhc0agBBPDVTquqaPwHL5OuoqOl4L
c5FgZUtIWPvxMvz0PrK6oFGuV+ZoVYIhIvgxWB1dB+Srae74XDthGt7LeuyuEzoyd+Xhk8Dw1pZe
Gl7dNlDazie0y/uIhTzQQuBR78CyV5whiBkNJ+MVkzwYCrxtdPlMtxa7unX6CUeoj80e6qNGqO37
PT0o/8lh3QoOl2tb3TG6E5ekzd+DAzS738ijjQdzcZgO/Wvii1qIm6+MS2sr52ytgpV2C2vzA4Rj
PfuTAqlkK6hOxm/DYyiqiKLCViz6Y1D/UN0xOW10JCbgyF94+cuvpkJ2CRXKeywx9N9/LpCmX/sm
SDi6sVoWBsJZ5mqu9HN6ZCeoNvrFLvtsSkgVqrMJnKgNSdx+Vz2XxySs/ds+I1rsKhxVhhLzZsCP
sKX7EW0KQKigeWoKrCzefmupq+ukaI026cDhGTkJmCt5BYLHx4rdqaJph9unDgTn11vaSaZRlwNe
G4kju7TFjEry6/Z+bbYeL71jFVHApUbxWkrkKIWSkofXqhIqGe8+lRZE5oCFGvZjW2eBVJO9DlQ9
5FozYVQTec4quHRyaXBpSUjk6UE277W2cZsG+CM087v8Uz/8aC3wQmaJq1DLy3Tiakw0MLuVmVxu
wyrWyHJT0LbFhQ2y3yJNXTSH3aGXvb7EYJ8NAshOFUS3zZvz0uQq7CQK6Vqnhsk2iHfQOWmpP3xd
6I+GkKuuesoeQRAMzey/mX2Glv0/LxFdXkUg1qUDBXwC3vts7xQMjd/VD9B2eyCPdFcc2hdpRGPe
5XeiXF604ndfvMjC2s5qFZLiEulD+ziflBe8NCNy7o7OTj+Br/7XIKR7EoRbfc29YEAuQJp0XCJL
ozb/YezpIzkTz3Qnv3ucTcRbUb1XuMxVDAKvogmZ8/f7JHnSvS4qjunDkm0OfvsC7sag9ETBVxD2
3hPDi51NQEIfd8tVqSkOKJ9n6J+rvQZSZND5C/xWEPveN/zCVNdXeTnXOKzmqPsjnivj+J10KhoH
/K9Sqn/56fs+X1hyagVtcGgbRDMYFCbju1mIEkXRtq0CDzpOetrU+FLqV0gk1AeIYXnxQbu3n20H
BWzm1vAPUajZfE1fnL91caed60GT5PeDn4CDCs287IFnfvwyHlXilgGMGl5K3YXfsnNFCYjgTnlv
9V3sKmGE/oNOibHEG8lLk3+7faWINnUVXkDXNJp1Y/UR5op2kl36OSbyx1y0jUtEvnEHr8s6SV5D
kVhp5agA9Y02MrCN7hinfsf1ZzKJGr2CRa2JheZUZerEVYQR4yerMapkp24Pbp/bWycKHe9jOBcf
J8GrZi6W0JGedCSHcpB62TPbg6PVT58Sb9FGE6WHIndcj3SONK3ifqHC6NDf18HP6TOQjetu+ty7
y3N16TrO6T7uwyQUOaPoI64SnEbKynheUm/D2Sd2D2Yv07fi5xGPNkUkXCG6CtZPNL0znaYBih/X
T3XfPuVhv5dAkLab/PROv4PqXOL+Tbvq4qirqwADfCKg4RzBUuWgvY0b1zia32NhLiHyzlX2UjFD
AVU/CuAqxr/LBCQ0QK05UDAVuOdyc906c6uUxZr1JlNnA0ebai+qmpmAvnfTrjedH43T1H4s9y8W
0+7iWXvr1BRMfRBxy3n9cPt3CELYemhVl+tCwXHsIzI0D5ij3kPt5nDbhOhUrMdWzXZuDFbb/TKp
mB9Gv3/Bm1d2q50RNP7UBlAmCOtjGvDP2stt04KPuZ6RnHht5M2MYmtPp4DL5gtu9yeTkafbZrZo
VC7TQG352BexBmwSlJQmzn0fTgHyz+Roo+I5hVoAqUJR0rn5ycCTAbod21Ssdc0xo7TKVcDRI4LS
j3Mvz4K5cNHfXy3GSExnspZmqiPhyuy+zvooyEa2Y/PFElaPvtqQuaNmMLFQEw1gTG7cLKw7F8Ii
pxH0trPu0gfnTf4LIg5toRj559YtS7/4TtVYjgBngj64zqSAp0lg9MpO4Aubzx8FsjVgzULvYn2i
zCmzp54Xc2QX0P+0w2rMThCXOfVTd+5q6QfvgKS0rVO8kGtjEKWGqB+1AQWTqrCvbOhtEckfxxbc
37Lgt23mm4aMeiaElBaHvV6+08446s7YA+7PMIGXFw869CLAtGJKO3CpCXWqNmPcn61YH/xsUkgN
fZ05MonzLKtfmkRHtYTcDY25N+b+UMzQjUghl8LN+NCpn6hp+IKvsbnki5+wqqTE4MUvaRbP6MjZ
R1ApB1no4komrvncB1pQ78AlFNmCSu7mVXxhdH2CBkUtrVzn0OfKj5AJvhugPuMW1HhTm/TVTkXi
qNsn9l8ut57PmXS7qgcZZSm7LA68ao9Vowlw1ZuR9GJJq5MzQcpCkhbwA4FgDO+f5g6DyspfVX4v
rCy/4uJ8yrPO8OAjc2S1477o2l0rCm7/JvT82atVGtGBFnVmKe5ddVcfmnv5rO1RSoNQi8992c8g
+fWa7/5nN1xlFd1kN2NisDlqKJLRTj9iTO2sx/W3jmTADNRHjHlFXGu8yso9bUie7KZ8nCv1rU6I
Dzl1L5NFil2bzWoQIf0zUGmrDMTQiWmzAcRm+m7BqEE3ow7Aze+1B7bT7VCUHIs8aBV87Kw0mjnL
ZiCFuZua3b6V/o+0L1uSE+e6fSIihAAJbhlyrCFrcLnKN4TLA2IUICbx9GelT8TfVTgjie6vL/qm
296pga09rL3WrTSrzfUPfuV7txeNwD7NCiNryXByrOKttvXeKLOnzhIPXaZWPomVr26JGDZyDMja
CfYvbdLAFXWos5X0b83Cwo9YBpRkVIGPbhRqz6Y66o0v17drzcLiITYt0UgBTodTablPwzzeZnm8
+99MLDwHhOTcnqdwTilUDqpmm0HI4rqFizjTDzd5CTysqClomtD5BJWzF1v1me95so4GMuxdY95K
1bz3M1iw2hliNdmZb2E4ou4ZJhjeissc8mMAv7nGpkzEZrCH3QRl8hUE9tpGL9wOc9LEkNOEdwiF
yqAywBAKvPkKosb8gzn6K6v455u2F35GzwYI+8F6A6b7FBp4XL6aefMgjXRXx+PO4Om+KpMftC9m
32CQ+qg8TARIIz46Ur2WtNmwKb/jxDqMBI8lsb8NUxEZRbbHBxu25bynBQ9kk4MZq4ceEPG+Vml6
xwC4Dkul73tnmHzRgnKZFQOETiwqAptAliJzkw5yLO6BieZXDQkWljevBvg2XVnuUNB4UCQJPbfp
AxcaIzfebD3GmG/1G6Pc9uMwb6047aLaUXNgixIBtir2xig3ZtyNvkglJkXQiI8cHjPfFCWPOlAH
A/BxmOb2CWQst4yJCFOhpi9LJnwIaG7GNNtA8+SGxZjkHLLy0fSck0jQXJFjdiSQbjELdgfM/I4P
877h+t5I0tw3avakxupNuojzR8punSZ76aAh5pfe2Ad9DRFR8FKFVCU7bcVvKp6/dt346ig30K1x
a2fjwXXFNwwO3kgTenNM5C+FmoqwLIzcb3kbDea0cwaOoetB70UJPIGjb0nsHqbRPLileUQgh1gZ
KtrjHKchTeyIZP2hyNOI5OpAPURUs62fGjIxH+2V73Nb3poVhHS4GrduYz+VZAyg0Ly3bPniYZy3
st2HmRsQsAOgzQdC/DWz6a/S6x8ZRBbjcrwfW2sziRlaeBOYw+tm01Gof6XqpIx8byOjmu3qXjgj
COXt49B6IWZFopmq0FVW4yuKiH5ITBDSjGxfi+bxugf4U6Fa3nv0p10QCmDkGoMinwMHN9ElmQxQ
9rrfxohE/IhXfUve2iMko8LI9ZOgOBQ7qDltkFP8l+LqmSQXMTUGkMEb9tn4qKuMmFOB4QolIlG7
kTXZ/vUFXuwtfbSxeArSJnH6Qrqgx20BUepuE2yoQd6nKg099qQzRA7pmbP2+brdS24LwgtgW7Yw
LIApv89Lc1LML6SGQGUQXGRzw6CltvI8rIQF9iIKaUuMtxrgNgAl/aEx46Crk41jrmF318KCRfDR
a3wUrQJTbCnmqBhL8Na5P5s8/Y5RPbHyHF3asw+v0RLsTIyqwdQVQhBpo79v2ftW1isJxspylkOt
0qZcSI7Qw3G/G819AhG63LWgALQSHlyu8/3zniwxz6zMXSNVYJoegb1pMEKxjfeQBty4r/aGoKSf
3K+1fM4nsfySP+7eIiKZWOsNgLuiWBRjImeAmN0MpFz/ErdV0HiAVR4MulY6veg+MA0DKl+TcOYu
mRQKXRW52aLOTg7pzqORoEFzG5/sN7DhoNmUPoOiwndABK2PpffcNqtwoz8O6q9lf/gFi/jA4WKq
TAesEaUHTcm+tKCMiekUL3Z/Z5UNvb6zGIThoLXSQ0x1X0G+r22q+6Yu20PuWBBMBYveN1WR86Oi
wZM9M4iRQZ8sjTs3TMqueh3YWIdmC1hRUTc67CHYIbgV33bUvpsh/9jUY+ePKY/cEWqsccLdoAS8
aDd7kAUEgeAzU5kI08q28ZDpp25u7jKZPGQsPo5FYQVEQYQtKeygtjHtM4ClJEor60gbBjV5t+43
GVVH26jf585+VI72Al4aUP/LWxQ7u/LZtQhQNxlFR3Gqh20ORmaoqsbzfZlyusk8umGGdZtMkt+V
U33HQMvsc52RzXWXd/HbOvPdMRce3fuTQH7IQaF3qBqqigEcT7OfkTjiYNhrymNGVqK1i37ig6HF
kdddQc0JDO4nMsSFT/rxHYLiK2Hn2mIW76JFRBVnZQlIAsau83LT0F+p1oEpfl/ftLW1LLw40HJZ
mp5zSUtLHdhtESUSQ47/wYhro3LFIE3/1+zeiOCMmVABPhXizrJvOzBjXjdwcbcwiMwxBAr82dIN
gG12qnWhySkhDYR6jYgU7g9qzS/ETDbXTV3csA+mzj/lwy0TnYD+sQBWJFXxDe/Q3UuLFRMXX9YP
JhZnn9oxyyYCExNXPkCq/lT/HIs1vO+alcXJz2AjooOEFTLaYaueekzz9WtElGtGFs+3od0kbzJE
P3073vGkeWiJhq/o3Z/XT+ViIf9jHHn+IR+OxWEMUroajNfk0O3zBxH+cLbZn7hxbTjyvC9Lh//R
0uICsE6JHLpn/Ylr79nLTM9PjPFet84zyaxwSNrfbV69X1/e+cSXNj8+c4sb0VWYQM7P85iZg3TH
MY+dEO/EQ40yYW+xC8ng6/YuXvIPj9ribgyJlfV1isYPnvRAluBQJ2t0C5freWflHw6MLmiXFvEC
hDvdWSVoJZCD4YugTwKhtnJ7xl+rvfMyPsnKJ3O41oS5eCM/mD0v/cNFgR7omOQTSg6M61Ah+wOb
SShKGl7fwctmPDi8P1xSSyAgyyqpK6+H+IDNDhLKr7p0nkdWrzwTlw/qHzOL7KKMK6rzGC15JZpA
d/foE6ws5OKXBeYoxFhnMS2PLT7hLpWd0XAUQCz7hzVgdGTke+gpv5hGHJrQ1pwa+3vWDXeZ6+Ka
zNH1fby4QDwaFsZJLEzgL27+VGrRpGxAwDxN38lc7cE5+1/c7QcTi8veUqUmrSFgYjD6i0rQU8fE
Oo5T8eX6Ui5eiQ92FhtpxM5ktwpNnLG7Kcbha9XxKMnz7XUrKxu2rKNWLU1nBfK308DuHfmV9/VK
lnRxGZhmI8xzkF4uWbvyGErNLVM4kUwFqXQ2vSeCpF9JlC4u44OVhZfNhipJ+xwx1lxj6Fk8zbX3
P65jcbPypNeNNCU55ZD5sUfbJ+bvzlijrruciH1YyOJ2FfHUtURwcrIfUrLDKPIRY0Nbq4AaqL6p
0UEM9W7Nx61t3uKmORwM6BCJR1DH9N4DxQxn9e76NTvv/18v0j/Lchfl+qlOpUYMDyw8dIAV2eT2
L05qf1wdS1pZy5JkRtu6Tz1UoE6ukLtxQBmUrXwxl5bysVSyuGpyYATCHAYqvJaMqA0UaFy+8nqO
EOvlK5fuoi0w94LVAL6UL8u8APND8YnBVpV8oz2wPtOPqQf2xlxjobtsiCElNtl5IGPxuurM6pLU
RP7PnR8gIQ1BGe83qPzVdHP9IlxyB3AEoJAxIcxhL6kuE9ENGvXT/pRDy6fGTH8N1dtpbeT0/DEu
r9tHK4szyoVRJpPZ9SfbGII5eSmIB5nqCepdCthzsRL+YEpoxd7COeimqB1DYVVuISCvORUvhh2/
gMIwQt069duUt/7sggTVJvLYxQBKZ3O6RXMe0mGQqq3r4RbcZRVkKMR9LQ0RYfPC0eKPgzLuR6N/
ant35+UYFOrs02Qjo+6tTa2jlrQHXUF4HkyeZw3kR1SMQxon38ahONg9exxaM0zm7sUauihBMFhi
5J8bKBebs8N80fQ7nSdRhUg4NFUBEBKzbscxvncTesj1MO7zdIhi0UTUBAV9NQeJMexApnTnVGTn
1HIjgPYOhah/mWb5UsTeNo/rKKM8bAdjDJQnTmNSSD8b+KYX3QHcnE7g8vJmqowfWtcP7mgMvps1
VgDGO+qPpddt4Iy2xSRf3QKa50VpBUOf3BINlApwFfsGMoy+0TTD1svEFBYuJkW99llo9650s51o
S4ib6j10JCT+sIkmTAshIWXx76XT9D5Ure/lYHF/cut9AswlNOM702ceawKDAyqSEdBOVN3zYCeo
UubpYzLN87ZQXPvJKPPIrrPbLu+2o8eAPB2T10zPt4MjdqlbPumK3hUGUfs6dR5mnd6prDhAYOTn
7ORdQJL0a8a826ZKARYfkwhEcoexZiJA1EIApivflZc/piCWAxlrcqPTOZIUXDXnGXs0IdC+K1wd
DmZaREMMb1MXE7jgW75xAfEPncL8laWFQE3HO0inh7arXUK5qKRviPdyP3aNLOi8+kS9eTpmDQWf
G/+edskJkvZHzPzuMDfRbsdahYnMMM2Zia1V86122JumimK2YdBouxjHpp7exJwVuEFOukkcGhWG
88tqGfA8Ut6DiupgKfW9HNmupgPxtTdnPlX56E/oEvnDmN1X9vw2jMVtBjmMzNMJ/ouY/JI3Dypx
0HrosiISIKWtlLZ96brvncZaq8QD95yho7m3ohw11xQlCV/3xU01pG3gFdUTV8l9W46PsWqPcVdo
P5vAd6EMIF5BChu0bvFI6fCVxtrxbcGNoIvRbckz5dPBiIB/uB3r6dky0t4vq+HXiD4hLebvBpu3
YNWpgi41293YyvvRQSJi6XFDS8cNIcCG8yyqcZNTwF1SmoMyXyqyi634BvzzGEt38cXV0JVlyu43
2kvbUKJjtHHzWQQt7bmfm+UeeiRAkBZmvwFatwo9s/mOKtmmrthDnapgVOYhE3RfZfZ9nFo/EISD
1ymRv8wEgLu2eHEN+b0WvNwOHKpUlArXp031e+46FcTt5Pm6yL64hPw2snSvJntTZax8mWK6NW20
THmLhprlwZPMUx8IPd46vZKBoyxM89Y4QEpQuK/kLLZ5C737bNy3Kn2qLAxre5MbzNV418kMnJza
21vVsC1TOmDFxdvUsAeDg+ykGt8x1BAacxVWPYqtxqDC1qUtxM218hsF5J475cdp1Me4SVRA0urk
xHkRWcRFzRASBAnrxmCa0+Pc5Yehz3IfXFWgy+6yHS94tUtS+15O832PSB0VVZftc1nfwDPkQeHE
qe/hlUsHMGL04GeCxhsIA6BC9RJn4BGdhPfYDdDnZQ1p/JK42EQn3XYU0uGMJR58CnEOBurIvtDz
d+A22gBanO9KshdZq31MxtjHvHwfNpI8JPn8amdG0FgVWJgGVt3EQz0HsT39iDM7xu22i2DC4FVO
mjqCsFKxQXqWR3VTvw0emY8zBIN9Yleb1PQM0ECgRgmMyYOMJ6jeNl4S8S7ZzT0kmCcwUT0OHm/2
hdHu+5l8i50uDoid7DUEsvzGQj2ZGw3kqLsY/ZEEEzqjcSNi+asqwWKAFtPvMjbCXOWlb3VFtQH1
beWbVuVEucA1MvLuNnZp5/euJPupZ2gSu0ZIJD8aqWzwlGtruGlLA+4ZLGM+uushDmeDllN/GJz5
ldhZEjRN0kJfrX4jlTEFbVtn/sxb6yDhU0Nul30gAQ0KaNoczNl9MCh/TgSxAzrGpW+PEz3muasx
bISWKgZ35R2e0+/UUfu5q4+gVflipaA5qZv0XaT9S2/nQ8BH9aJjqGRYgCXkpZeG8jz8380Q1KyN
PGAV2aaoB56yWnkh5gww81ekd2na9Vum2w1Gf4Z9Y3QHZ0C1naEUcegM9ye2+avTQABEzMawdeep
+OYBxr8p3DzfmEP101HeY2XQyueNlTw7NST1ihzYH2Oy7mODHmq7/GIaBhSvGntzpqwuA9FBZEBM
5Jdj8WMm6YYbBq5cju+26fHa2cR4N1l6AHbKRMmfgN7UNaAIw8SWSWhYuc2ofQSMedCOse0XDtmU
Y3fQSad8ScSGesUDLt8tlOTzqLLjX6VD6yDX2UmLnvg0dc0bVKnjsKbVT67au2IkD7yl7a/BdMso
hnq0qadtDbkY3+rtDXqi34baJEHWTXhbOCAAVulOfqvKbc3OEWsJvYvz9YlMt72zqXgb0ZXTRbfL
MvzPaFq8UOlupsxrgqFwx7AHjC8Yy0xFvY6nAFrVaj+2mPgobXTduSeilk7gKs/Sx7qm9p7m/JCO
NrSUYgMjL0j3ZTzvuDn+REcaVCPloenQ0BqUtWP91ARJAVq7zgGPpgEJ6TT/xrN6a7fJfZ8mh8wd
btEGeKNTDLjBaOU+VFBD1leRMBE/UOeH3Rj3oMne1RYmeVIMRsmsgqCc1yF+ao8Q/f02ONlbmoxj
YCjvRgsISDhpcVMU7CTTeo8PKLRpdwc+xTDu61BqJywg72PAZWHWu/Z7szUAukg2ppF2gcrNGzWT
kKJf8xVPQ35bmqb2IbMQNJN9oyCZYk0dmFadG1Dh3E3OcCR2/Kq6+XGe8jqcSvzMtnqSxVxtkqoL
tVfjXZt4lBfze5t1+JoHUG/MfXffI8TjdbMlVQUWzlkFrYAgvGUY+7SMgSMxwEPTQ4oIniTfjCD9
QuSUbtNhwCznJJ8N6t0AEBD7MhMPeZbtchNKjl18SLwpjD0PFLZdMLRpEeQeIjgnrvZN77zqDnJG
XiWOJG+fvJJ9qdzyNDfuF7vtQqO37nHNDnFiHyAqQQKj7X+k8bBF5edrLc7D8jLfdjVwGMxwjgVk
pbE38z1SHNx3ZLF4MnJ/js3CN5TxnFgQwDKt2se4JvNVUxy7Vu9r4B3xzWShQpqd5ekW8I2vus6R
CpdJMKbsWOTC9AnUMyQICiKnTe5Ka7itTPWUeM29qdIiLGyC0Q/uvvbW9C6H5BWSY6NfVU6QOzlB
k08CbjQ5x9ozXxrT2wOI0sLVyp9D2mxnIGSCzin2rtnlkInVT4gxnmo5vaBb9OzGCMzG/N7KyZ0W
apMK1gLj0t80DILERszerRzBWQHKFF2nNylBIpFONKq4fJYV3eRMP9Yq30iveAcP6W1uKw+PHrtJ
6hh/DFiT2ct2Zcq+Mw3HBKGumve3LN9UEMCc4Ho5qx6mth+iyYj3iOQroG6mX+BZKUKkA4ASJkhI
KLCirvQR/iOQzfq3oS2faif+WpXVnqPFCz+AjZURWHkemNl7WwY/EMssFEo8pwLgEsW3nsD8aFM0
uCtjBFpBEtaz3PFGHkaEKz5hLuJ9y/JJLQfgbL37PCc3Zjd+byyNsinu2gQmEhMhgEGmr7nKnhOi
fmVjhpn7Hhq1I0KiFLTkflHZbyQGFilxkh+IV8K8cX/2dQGhzblv8E00O1bUUVKUna9bhFiDRSLb
aR9rkR2BF4KstxU6XQY8KSVleD1Hvtim/pi+LopAc17g1egdoBhqKXcDZOvClhYM2w4VesINfjBM
S0XWjMjH6gEIgArkkRrWl9oqt26uX4tCImaj1b7kdYRqqR3ghYZ0SQuaMSonY2W45GL1ABIcfyoH
oPZcFJDQW3XreGj7U4ZUJovrDcpx/pxpn6g1htjzX/V3Zv9/ppagi7qxezi2P2LH5WN+wJex0TfF
ukT9uRL+lx2QtzJGLBtMpec6xoe6P00Eze1zua/orFBkBrBg9X2WVlFDyJepSU66u0uzm65B+twl
ZegMoBm9fg0u7ioOBzN5QDyBoOTzTyjNxFBW2pCTpA82H33g/G9qZQfKbFY61BeLMh8snYtqHxZr
p9CSn4yMnhxRIjlLkNYgKZdqpfZzEYkMNdb/W9FiUy01yXJg0jwZSAKrGYVGDD+VhffTZM9Z/54Q
sW8LBI1pfchsHXiAwF3fUuiZXzzXf37CojI0w7xqZwO04SDDv4HWdQovXE6hofnerSgNiEG/zpV0
b8HOBq/VkYfBBeVEmggUEjSCdbO9B7Bh8utBPWcWgkldt1ZUslohX3Sf4Nchblun1b3WVh3WaMz6
NJ7aqLbIi+lUNyKz0gjjgzyoEveHMPh2jtVj7I4/mnl8N1zryYWHDh0prEOZDGNQ1CiYQsPsyCGd
fpe0aoA2MibHoIx514Aoy8+pM+/cjAGAJH+LSj/G4ywDUk1PQD+9uSXYTUoH+iQ5WmfD/Ibc5Etd
5YfEqL9bNUjTwTi3y7tka3ep3kyjwLulROHTPN5OhIKyTWXhkJOgR/Uw0MwLaqafeGtuFI8ROomt
Y3ebQenQAcqEyewHGp5vWYnp+Ex+53O77xJnRzOZ786ZSTPxE63md9SDvzvOOEAR0kK+7HnBMOZ7
V8/AVc5dKGm/cUT+wzDQ1WsUCZKsuIkR+maDDSwUlDIkcV+bkRxAdv0CwvG32LEfoYQOjWaQIPsF
qmgjLUM+kw3vmzNu9MnpyxsUNKKyAlGA2x/aytiOVvdEbPtXXmJk08NEjjSjyrVvUrOKPJT8/bS3
HyDF+8WU3TOfXei01bbxOHq6ywNhN/I0m718AmwHwtBjfSIawIWysGXUD3RX2c6j7vMKqRaTe9MY
RDBO02vHaLfNTPXCWHsTe8DeVKMXWI3sQmGNN90oUOpADtyX4jA1034m+TecQnFWP6+PEwWdfsv5
GApHOPcI7utbRIMD4J0DagcJLaKCggvx+rdzobIOzKUNwleGWjTwl5+dhGCGywCwJycvH7a8NHd1
Jle6OBc8HkxweAjGHEjMLzweTxkXlcdQhU5IkMZ8M4JBF44xytgKpv8SzvKTqYXLGyaRQ6sAg/Im
8kIS74xk9jvV4jLeumCob2XQCDfgxtpQ9MUlglKBeCCiB0/holJsAWjUFrWH+je8ylxYIQjzwRQy
BeX0eP28rIumwP6MhxlPGHiZPx8YtaCK0E3ABGVAvLeNGeoqfndFAbjdnKao5sgNQJHbQnatD4C0
ExWS10GaIi0fMBzoI+TjvhLWHUlAW4BkM94ghVUYf5heahB83HBdO1sbUWqOOnLGmxskNyhT5jMQ
fFOBUE/bKOtOsxUCaWyjepruRNznkTdaIWu12KD7CVS6Va/NhP+1cnaemGQUjF4UqyeLTQZJ2gx9
GIxpak/uCwclPngF0xqKb6Op8q/X9/nvqYSzNQutE+ibAhm8BJJZrIt5U4NIog4HlPx8dhie02Pz
AGXfEwo3TnTmTLMC+9j193y/NnL012e5sH7eiw9v96TTztUC1lUtfEGfY/5vg4OFgcVmNn2f8XrE
INUIsRiNJMz38u080DVKm4sLgaAjul0YqMTH+XkhpKKAR3UYUelBeRewGSVuCvGglcM6Y7Q/xXXn
1XywsvjuPTPp3DlHJT2+1VG9mXbxrtmjHQOCkTWE69qCFg7TGh1itZhNOcXwJsQbkV23+RrP5CUj
GK2BE/RsbNqyQ4iGiGzBMon+vfXbAIh/MxsoJl3ftL/CQ+wZxO/YnzlkDzpun08GH1rVtUaL/vDY
3Ip0eG8Ap0TeptdG/y8u5oOhc1D+4S7nc9t6TJRAVDv2UTJnJwRfuQAX1mJBp5Tge8WrTpYAEc8e
5nqOwR+cm3o7VXSXFpMKmlbo8PqmXViLhW2AKfDRc2eJqNfuZGvPbM80BsWtKqvQLdakLP5+xM5S
bR9sLL79oosLT7ZnG6S2t2XG0QOydH5juvOLssk9qhXt7cxYeuoSEVZVvvKKXvCzn+wvXMM4mvbM
J9gvhX4kqGHQKtlMpvucxtXz9e1cXesiJy4cOhV2rs4s5q9u0iBgrII8/S2SYU/FKffeoHYBbLSM
rtu9dF8A3/P+OHcPRPufryREJ2Xm9TCLGvyODfqQuPZvY7ZWruWF22ITx6IomkBLAKSIn81Ix9Ga
nF+sebR+sWauAzu2439/JT8ZWVyXqZco5MUgFMhAtGtMP6rOWIkRL1wIWGCA+dg2BO+XEzKqchgG
JTEDaHUt2gsDuCoNNhl+OvN9T1exRZd37R9zC3/h6JQkqH8Mp85CZo4R29wXXpPv/vUVsAkj0JKz
oSmJ+PTz2WR2446K4ckgeR6q5GsqKl+hU3TdyvlvWTxMoBXjIOAElYD3lwZojvq5U3sSz58H3cr0
YOQyLFFb1rKNmkqsXOs1a4uroFrWOmf0/UlWd10JwkHvm0IqptGdnHmyvb60C7cCwZFnQdGHI7hf
QgKJWfUWYBDQiyBvLH3q0EKS5m8qjH9/vz/a4QuQEcrKqCX3gL0aRRwgrv9ZTPGaCOUFf+CidItj
AmcsZDcWUYosRI4+KQDwdCxBF3NbyMw3xK/rG3bhXrscHsfB/CmDnsrCSK+9rpsLoNmANeMPRM55
aI2I9Fau3MW1QGoJ1w2KHfYSUuvmquCFBvbPYj+KSfhuqYJOfrm+lkuH74LQ/iz6Zf5Ny04L1dtV
C0g3OkKl+oX8DoqDNKjK9+t2Li3Gheth4K4Fie0S0y/L1uRegdwxdojveM8o6vot+gzXrVw4GSjZ
Ug/oJYr8dPkcWBjDSdsG4M8kQYUV7CnbGZO0K0YuLAVGGGjsKRwCX5KdjWNvO2CS6E/MflbVcABW
3ediTaDo8lL+sbJ4UIfKZqwzZkwaus2pzCCK5Pb64fp2/V3xg8oWQUiPHbMdZi9z0DLNJ1O30/+f
K5tDEJvddztnyzbZmZLj3zvqj8aWtWHuzqkw3RFXQL6UWR9k6W1irlyzC9fZg5umLlTKKDiLl0n1
zEVccJS6S3Rj6GSGjIx/yjtGCA1qZNLXN/DSVaCEU+wgdSjC1s9vjzw3yVNudaeam3etAO9/Yz7Y
efsfdg73GQpycDZA5S0ifII+IJ6+Bng5MPhyeAI782O6snWXLhyFShSutIO3dMklVltg2W9n0Z8s
711Znu96/yG49zC9igCfnVW0l4czlbldacW7U8V/88cxqwOz/NfUQrjRlkks0zynDxC0/nwiYz1K
zsHzc8pB6T84dXBGcFw/9EsbBfdyngSAD4A+92cTUhXOhGY9nEw/AABlqMgV46/rNi4EAOcpSMCy
USlx6VJ2eADa1PQ8T52gS+zzBOWJjpwVrAExBxRrXokALl1j+EwP0S3acxBm+7wi/JJWNz1XJ9mC
i0B8a0BLZMVVeH1Nl/YN4sLngo8Dr7ncN5SVBtLPtjoNEw8ZlJozILT+NxOLuKl3i6FIOlOdWvbY
AnGIlsZKL21tEeeD+5ADW6WlZl1iEcA7bkDbcTSbZoX46+JpIJu3ITqNqGwZXkzSA4tQOqlTBcSB
r8v0dkSA4FvDuDaOsWbpvNgPiwEO1wPYk6iTa79J8prxI6CH/+VIkDQhgjGhju4tNozzggEf02I1
hQtGhiGqSyu6fuoXPxZ0SeG2zqNcywAWrG/lJAupUNfvAMDvBuj2zfOjDersrZdmz1Uer1TC/74F
IOKk5vlfwGOj4P554zJLxUaWgcqm9pq93SjmYzZ2baThshEoouJ98SC2udi5LGdJO6Rxe0rb70PH
90mXrhQI/t44rAAOjHioIFnwzJ+XISqAbMfBbUFHm4dea/lx81uOzx68QGzNz9dP6e/LBmP2OcqE
QjwoIhbLGXg7loN02pMGCqQnYsfaEV5GP103c3HXPphZxE2pRfocCNX2BFzfkQDbXJH2v5z+BxOL
IANY205XnLanQs0bB8iUimcrkdmlzaImt6HZ+GdYa3EyCAFQ0KBmi8pQZPX5z9QoAl6h7fTvN4tS
G5ELdFURNi1WAno8AMhp354yagdpbYQQFlrxZn9HZJSAs4KbDN/n2cjijpWSoNKmsBJqRxxEgwP3
u6ZDgUOvuIFLJw+hCphCiRpN7POefvBmFQcay4nn7kTRJA241ECGynLl8b+0nPO7j3tMkcssI2ap
ASPXdt+dGL1FF+8gEV1KW+0Lc3P9aC7dAAchjEcQoP9dcOhABJrUACAD9ciiOn5KaqBa5L9uHlAC
rwnNZ7ARcm+ZLqvMmnp3qroTb3aAOITougFcs8b6cXkp/1g5H9zHg3FcFyC2ojshxkBpRh4UufPS
aiVIvngyyGHwYeIVAFnGZyt1IxtDg4IDs+93KAVFbLrLgQc1qu//4WA+2KGf7SRdXhotoowTZUfB
+M3g3c2VtyJqd3HLPhhZfP96BuC1ZTBCyH0NXPRgHwpvWvn6L+4YxwNgYZbfdpe6rEi/y6wrYnUC
uhGUsAPG0w1QUHRfR9pur2/apZcG8COI5qFwgn8Wh2OnkDo0YwsRJhB0ee3dmtr6PRjufd92t3Ch
0XVzF1wBRpigLHyuNvyd1xaixcTHjPcZyFhMywWMr8lIXzgg0waDKbbvrI6z9JzCFg5o5/L2JLri
4JSvLbVuiH68vozFATFC8fqjtslQmMELvZzGguuc52EAKU9eUJ9yHYA+K/AQCZAf1w0t9usvQ+cf
8uELbRzr/5H2Zc116sDWv4gq5uEV2KMnHE+JXygnTsQoJoEEv/4ufL7vnr1lanOdk1dXpbdEq9Xq
7rWW4pQmSAFFrFzbGcPUzxdf/59MSPeAbbQF7zxEZ8y73o9j/pjQ/lHhkIy9vBTpw3yyI93/FusB
T3BHPMmBD6JWigcgpk2KlRRABoL+PzOYAkTXDa8ZOTmzFSRPPb5PFP+G3Fagv6kY8d+rD9mb2ACJ
Y/r1zRpzo9zJ/rAJJT6wa9ioBejGvPSTr5Q1XYkZLJVF6TNtwwkcx3ZA76Y926sHYwcgGyO+tQO5
eVCQoFsVu1jaWQuZKOpq6IS48viH21LNbVJAx6HcvdEq44p0/Kc1sN+XP+Ccc5xU2v9Z5YkZ6bZQ
07ZshV5PH6TE/S7fGbtk/38QNFs6XND/Rj6KYt7nKq4ZO4MwnGmKxvEOeJhA8wGoTEIz9MZA14Ea
8CtUj/x1tYSlw4ZWlQsGYFQRoPhw/hlTtfGyXnNGUCvZW8wrglppWBmkW/pUqLPoGHxAIRwDkucm
OJ3a1K1NEXmgVOWZsRNsm7A1OdTFheBVp2PoCKN8ck0X1DJ9VfB+jMCXjBG8X8609p7/vA4XO4T8
AEkQqgauFDQcD23EQUHFyKTGNnP5u0Pn+6Mqwss+t3C0YAjnGLRxmBIBOcH5huloS2FKw5xAsNWm
PniTrG33ivFyqPMAlfEjJuEYjg/0FRk4AD/O7/Ru7XRLNyTcHr8AnwsjKuh8Y7rq/BcYCYt5Aip6
pGINxvmsvXDA0zcxcWcWyfeqoyt5+cdxPT9n5walPGYk8QRJXhg0d2MQ//G25JgG6i9vp23ykD6t
rW/xU4IuCCVMFJk0eehHzVBTrBK3izSH/J5aQOU45EFceyUwL5oBBwl6MyiKoAN0vo1OXeU5+POm
qMAY+UAGjOUfxrH88vnC3p1Yke5Lsx09I2bgscsGz2fxI0iWfOg6XXbKDwWOT1/oxIrk/akFvEjd
IRLawOiGbGzTTVlhhqRUYyOwaA11d+oqQU6NzieVu0f19sAMNRjTZOvpsRo62vjYE1wGWdpqD0C0
DkHX5DvLBsWMyfV7minNykla23/p+s0Mp0+nAvvfZYeGiiDG+GlerCSua0ak8NYgAIyJlbEI0mi7
oRFhrlLAeMrN5Q+wYsaVGpbTVNcxeNZwQ5S/KfgJ6xrz/KsjL5/vodmX0OZDdmx56POde6xZTTzO
PT5F+jSlSO1SvI9TDBEr7Xg3ec5KyeejyvrZqf41Nwf1kyQC6WwqoLuGRR2BDAIS8b6gfrKtManP
r93BV/3ygftrw1afL3Us0jPRXUBNU1XlGSVrNFyOqdEpcr1bMphRgl7Qhmhl5FqTD0JNP0vAnekB
5375Ey7kaag7eqaForOm6qiknS+31xtmdbyaA7ve+to2vwIjRGg/ghmvCVqoXYAi9S9CEDh5XRQG
QR8OGrNzk1VZgm/XQTJdjT/M+l7B1Ly38jCQx20+bgv0nNDhAJOOh3Hccxs62PzthqMHETvsbuDp
EPZ1c5P37uT3jr6PyXRnauARTLzpTq8AKLq8rR+1FNmLTAulIxAOou0lP39UTOcCK4AASEA64OTf
gE7cOsDpW5NzI9xbSqGISADkygEEztOgxM3JogoT0r0Xv3vdsHG1ZFP06QZUiYFpNEfUAb2+2A9q
GRhju4d890p5YOkwn/xiQzrMbukWACkj6wI8NazyNnDdP5rZrViZT8+FfZGVTpA4zw9PZYxKXnzD
NGPvx+UavfTaSqSLG0IV3miDFyiyuR2aydEGnLRrV/ocy0Yw7IL5OAvFZynE9hwQJq2kSPbBmGFr
W+DmfDfZXnajxd2yLQ/zABhv+FR/VnommN7MJ0W7p6A0ScXKUVyKreaJASnYdS3YRBMHFY4B1M5+
41Cx9VxMhgBNA7fzrLWqwFKYO7UnH0toQXej0BDmmuKmNb5lE8YpDBQ7QfnpArEwoSjpVt8v7+Li
pzpZ5LwJJxE9nWgDnB+MmvG1ZV3b1nVfrZSj1vZRCmkEyAmrtrwxsjXo2udg5wAmx8HB7tChurya
RVMzrgsVKRvSrlLA9kqF0ZhwmHLLbdVCuKclxY2W5JnPFFBaXLa2uHcn1iQHKScPQ3EEWSm1sqtJ
0Csx4Mw2Vb82Qbi2LMkzLDIwCN5gB3PVDQ37pm+qrcGBaQr/24IkZ7BZrgoUQrvIo+qTG4NNIO/e
iGArF8DiyT3ZN8khJgZxUaVRx8hKATwC3Dn1tn+xkPmZrGIYYS6Bn3v1oLTmaNXNGInumBkYAXe3
tF5TLF38Kv8aMaVLYdLVVsn5TC1g77X+u51BrZhGfbJWAV+2gz4hPNoBV7309dOWAQ8EIpEITL7h
UG/iIuBNFqrFWkNnMd9BSmBYqEqifyQDWNDrMwEUT/FhoJld+AXAbvcUQz1uglFFn1/zx+4BQoz6
SkKy5A+nZqW0n4IKu9EdLJAb1EcC0Ixro11LJ/XUguQPqi28f1oVeV8FXKdPXOP7ka8Jlyw+i0/s
yEl/IYaYZHrLwCJvHWzeDj7QFaA0wZCfcOxo8pKHFiVfu0K9LaHFjWvFCfKb8Vox6Rrd/JLboMII
nSggaq1Pwyzj6Ew5ijwj+MW+8WnX6iyIq9cSeL/LZ20+rXLWggQZ6RwyOVOXBakGKAvkeOuMkaFP
odBuKQqJnlOEQKNrmNO4bGzxQ2I8C8hdJI5oCpwfbEznGDkbBlxXveGnoBfStDu3+Is70Toxop8b
0bXaYwbABNHYv6X1m6M/pmSlgLK2DumiAltMS5uC4EybNFTUzK+qIQAH4cp2zSfn07c5Wcl88k5u
d4s6TkvNikVx3jyyRP2m4HSDX0PctsB5gnLGDqBpsnaNLJ5nQ9Mha2faKPZKASt3ci03C32M6ioO
MLFxnaXm/WU/0Ba9+8TG/PeTlems1yeRISMH08LzcE2uQKkSihdyY6AENeJRus/8ehev3FxrVqWb
q1TVYmorWOWWDex+62fM8HNFh5YJWTG1uIm2hRlO152HeaRNHG2wlo1qNUZOn4G4fxBbhbRrI4iL
6wGODkzp6EThRXi+iwNVxx5z4TCSbxsjC1wIgI5EgLdpLRotLufEkuSJxeBOsaFgOVaZPjM3eSld
PV7x9sVDdWJD2jJAtWOFeyUikTvgYVnrDzpNr9V0aDeXvW952ywPzW8V3RR5ZgicaMBW21iMCfmd
PP2Oo+AnotyAgWPFC2TK3Y+3+scgH8beMM8nBzwCfpMa1MSznw+h8p3vxH7asef+TgnXnHspWECL
EkVsIEpBmy85d9yIHgOQcIYW6NE6a6Cv4Q1+Zlpbs0oeClc8jnbzdnknlz7ZqU3p6ucgEybgv8Ml
5cZ+SsqNav4m6biyi0vOh0AEsDnmulETla7/MTVFlajI1HpDDUdSgjv/4S/WgdYWxjpn3JY8PjIQ
lRC7mk+r9pyC1Q10d5PzF3cG5rmQAmKEBB9Icm93oPlY6RlWkeUhrx4UMw0GbQ1ItJjD2CY64CBS
QLFbniDUTQKnp9isotvQQwWw9ma4Aq4ejHZlgKZGWCarcqgyK8o/bn5iVAoPmTJhZr0xRKTvyL4w
fKfy4zTIN8oGtcwxAHcL9Y2g3BY39Q7sbPpVfbNWfVksi6Hdj+F8HXmRJ5elSF9qUJrF6GSqN/vC
gQZU2yquz734GfnNe+upeUB183tCuzuOruBK9Fp00n/NyzWmWeShihk+L6XKXksP4CTe/oWTnliQ
kqdGUQdAVhURGWUWGK0e9An69SvJ01JsPNlFQ0qehlTVuAvgRMTqR1FYYWV0IQd8sKNaeHk5yxuG
qTDMBc/EI9LllTi1U6iTENFkGL1PMihmAfn/V1/lXyOSY3q07QUgLiKKdciwvbj6SgBcTGQwlf+/
q5BOdYaeQE81eH76nN/SyLiu7vNjuYv35p3rV4/OM30dr7TD5a1b/kj/Gp3/fpI9iSk3GRUcyl/N
LyHIlUGPqs4OA0TXLhtaXZ50qYCBStFT1P/QMQBB2pFc5Rs0ooJZWNn+rhyrMMc9toabX7zJTvZU
ulUcZlSFw2yONC3fekrpO7kTqUk0cGOra+8tWNcvL3PxGsN0xfxyRsi0pVWOU02HrsbDOabv4FAN
AdT2lVhf2cw1K9KymmzUkiwbRVQY70PPwHwA7hH1/fJSZKXvf0IxUgDMP32gqOdfceIbal/GQtUQ
/8XWPrbvxnV3Tx/A97Lrt9VBv26Pw00Lhpz1+DuHH/mxYp8YlpxyYqrb9aouIssfwnRv/SwDkPQc
xkN2TFZKkss7+e8ape/l5YrFnKoT0TAmGNkwA0bA4Jt9kavi01ZKHyxxM407vSei1nurqhpszVqg
WI/AGayEwuVjdrJ3UoYjVMDF6ZzhzOLlqNvU2/J1Lh1vzNDGxWlsik1l79LtGo/VykbKNTCCF9jQ
mYj2qfXYONeW8qDm95cdcs2EdGvRmDYxSNG7KCvVbdpaWwPqEkqRrmRwi7fJvztoSveWTWJHKEJp
IoslocKNP1m+JtQ6f4QLDi43azF8PGjFgJVMah9RwQ46w3Qh5TN5G8iXm874RgaN+CbIB7++h7Ng
OCYo0EpF3+/8TBe8UmOu4hWh5HXQgx0QT1cQcf2FEQwbQ3gJrUsgHM6N9KWVUD2fJ3rwWIX4qlJA
36xst1+38vHq+oC7Azl3bmWqQHuTjQx4DVC8llr6Awjaw+TxNcz2ktvhgrTQcNbnFpaUXeT2oE4g
cxSRndaaDxb3bxCB7zEeof7NnNKpJSnFsLIhNo0OaVlVslCM3Oe9E8bjmpDP2oKkjTNUylD2RX7Z
FtU1ER0LCHc7v+v6H5e/0NJJOl2PFMfRrWsE5HzwThmBBU4bMHGvFUcW1zIruzkeWuUg4ZCcwIi9
qtBhIq/5Vp2cF0LIrYjXBNPna0A+sB8Cch9mgEM6N4OFtHms4HXKbNChixhC1LfMQHnE8TAcHFze
tsU1QfvIAMIZo31ywact1CpWIWQQ5ZW2awXZgwt92yhfFC2b7yQL1SQgAwFwBZRG8uvWaHPb6+EG
oB0s/XpsSh/ztJeXMn9had/meW0DObmtAXsqXa/F3FPMVCR9NWu2cYsJI6Z6qe8afF929kqzGVjZ
FXPSNduDeEpRUo9HLmfvtQt+XRDm4Zqw2k0J4YtA6JDK7bPsZ0X4MXaztwrwkcnOk1ArWiMYVfOo
9UHjbmvmHPWm2RNoNvRlNQVN1xGfV9mWCG+n1w64kFHWHFW+TVFYt3X9m6fSYmNz99a1ZvZckh2b
lB3jAkOusxBqoj1roEX0y4T1gUcJGgKMYkIuqV9KTHH6Mzm/gjrqsVfbjZpY4dSo1xM17iAQcVUw
71lX3G7fu8lVQYZtZhM9GCDG6CuYx2wc45BMZgquZ/04NZ3l56PmBnpnQmVSAyNqX1zRrtqzur3X
SbbvdIhqM9JuSGttMDO5gfTVU10qXeBwscvzOkEaNOmBCRJYt6hv0HeeNaD7t9HQD7zur22bbZoe
VPi8AA96WWg3hKq3BSPxRgV9Yshbt92LzHglWTxFIAKGZFffQsigfGkKimvP6dmGJtz53XfoLQ5W
EVYJurIZNJlD26yuMXcmNrQCKVyXm8eSFQ8gij9waB+EmVrdqEm9o71wQc7c3Uye9T11IbLcNyAy
T9ptWaXPllLsnbpRQQJe842H58zolpmvdm1ggmy2ReM+tvttAkFkTE391M3+WRvsnam1V06mP1kA
zGEKRX3Lm2Y71uazN9lOwPjw6sXsCuNpV6VZW4FC8s04U6+rMQrNVv5aTv09F2rn93X5ohnxA9Wh
FO2xaQc+IgEKcPqqx23oOcNGgQazlroBsYsfEK/Ijj1IQLDl/LeFT+aR5hElnqvYUY4jpDN5TR4Y
5VdG2XxvWucmTUaoTHpgizVF6leKY/iNlV+7rQkuQwJ+WBstmIZjitwjR3BUvdc8uRkHs4GEdHYz
esohY+CUBLdy048HlTS3wil2tOKBg1nZjVOwx3SId1k13oxkAo7PAtfrVBc71aJ72oNRnogrb8SP
cBrtCuJpODklBTsjqNrRAq0yQIDMLqXbeJy2Rmz9FqSfoKFlWyHryp+oPzQ+sbKfBh2vuFaAqzcB
N99YYF66mAaQ9w/NlcdBMu+5DCR1owALJ7lS0+I3EdkjeHrvptKEes2Q/p5MBm8G+gzEiHeGlhya
yXmGyILrWw1YY71mw3hHNmbVvuFTRyA01EOls37yvKFBpzivat5/s9Jqk5jGoYJAStDEXv/16gEC
oeegpjQjl+XCYxejiicmuH4N6uKi+cnESnK8cEOdGvCkG2pyge4FbwoeMvylb4nPRugODBAkB4dm
Atb2y3F90drcJ8ArF9xUMnFuo+SConMsItWrkRJpPvhIR+u9g+ebzctlWwvXoQVoGWh6UY1z8K6W
7l6HOL1LBhH1UH9XcvC65wmI+Nfe1B8t2U93lYFwB9ICXIsyGtdVOSGMzxVoOgGM6Q7tAUqEoEmd
0htVqMd2lpkpsvzJBOV4kvKnhoBtuu3z2FdabW8UQ3lbFDT2WVZtFcsgBwDVwRxQwtVRqN32Nnhq
iob/zk01FJjjCaypvepF/A3aFagSV6btD5WOSULG/zQQAIZ0UIbDZoDLXdjoLaQu6IGzdIto8Tzp
hAeqCyVGsDVCr5CCnb9ONf02m1p+AOF+4g8xfRpqRPp4Gtk+N1rcO/H424x1sq+cjIQM9KWQaTL8
0lB6PzHhJWLSxoBbjFxPuQizygpi0R9FVyOi5fTZ7avxuoztP26LOSvPqX4V6KuYdgxNCS0LNI45
m9H1HlibmqHT24+pUj+SMYVAoCt2hjZC2Bwh1x+KuAnAZbqWDS6mG4btodkIVAQK/eeuUk7lZKoT
CgejuFPiJw4JAe4+la6xcpoXXfLEjpRnmCkgW6zDYcssZ5eYP4mW7RVzbTVrVqTc1h50fUzqCUea
ZiGJ9cOYvunlWgtrxYpcbVbidMiAFUJdE1cQKuwmlBkGJQkvH+LlL/Pv4ZIe1WyawPWszMVNSJoY
yU9qtaHd1D4uvpXQtLweQGvn2ISjLO1al6dIxHJYUpwnMj7G2nMsni8vZmn62XJn+O4/Nmwp2DZa
22QMetxo8vjNM+5xFGgh0BOa0KEJtADiM2WYvfY/1xpzy7v4r13pYQ25y8yYXNSgC0p3I4z3NfWn
Ttsk7kodc+HpdrZC6XvptqN2qZvgCV+rexdd+7hGMenyNq7ZkAK72grOuQ14UZMUe+Ept/pAvo6w
OFvG/BNOSphmKnhaY5YN5AfBME6b3nmtx/94TuVpXcUmblW3qMbq2r2eP2fK95z8VxvS9+jVuiRl
iUtQt6Dhhb5beoDwz8oHWTw6c1UI+Nq5JTD//WS3RsVVtIz0AsKxCDr2cCgR3nTAQS5/9zUzs5ef
mGmnMuNGie+umLqv49aBBJ1f4UK5bGbxsJysRroMsljjmKPFlnFxh/cghJyuaYqXjfXw3+xIl4Hu
utCYRoYaOfVNXoLOpw6U/AU08ishdDHnOlmPFNhm8lZQ0lm43LwitCGUMUDvkGLsxJseHbVfsbZ4
OP+/NQ1Y6/OP5KHoSXWCj9QZ8dYW+q0YhpWx6ot+ABNSNOtVxWkNjsOZZPSpcLIDCB3uXSvdX/4+
ayuRjk5LkRakzZw/DvUt6lGb0tFfL5uQGdA+aikA8ILJDwwIUOqQTg6xoVSUddit7GAk4XCYriBo
/kf8AfbzhYTu5rK5JUgXmK/+NSedILNspkzNCzSoe6Q4Rq5saVH8bMbsxeWxAWEHbUtBOO+DJwWp
q3Xoc1Q1uNi37Afkhg2/tVBqNjgiuuDkVUlV+G5FwnpWX4yHYk3gdPELnPxc6SQ6k+kVqV7jQysY
NWt/CuX58oYsAS9RyELIclVg3D+NL/GkJgqrgdQHM8hhuPNUv7eDSUW1ySc3XQjNnOt5YMH9xl9Q
Doi1zRoucalZdvYL5j04CWoY3HLGbkDcJM/jH4x7drfjTXNjOf74Q7tvAKp+ZrfTjfoCzhKVrES6
xYN0snrJ+1iR2CUIGNvI8Y6m9QPjCWFdrcHYFj/iiRHJ5yZvclvbUdoo7n65HaQyny5/w7VFSE4C
ZnDThtZeHenAzaqE+bVz68S//5sRKVaLUS+gRYdYEKNWVz73Dng9yUr3Y/4/Pr0jTzZKitNJ5/aW
QnTwJSt1YMTfK/5jTJ3NoH6z6udeI3/+05I+hllOHK/xGNCjzKwBL7SOkAbKQh15op/EfzE0AmAh
CGswC4RXv1zLxWRiCsZAhhRE/+FYr/YEfawVH1jysVMT0ufxYoWqaQwTVKuhYcRQpdM7vFu/vmOn
VqQPVI5CUQYVPd+Mvhrg9XTBVmboK0ZWlqJL9yf0VitIOjmoNzn696RENqCNprpy8OczJ7kaeFAA
ngPtCsr4MgeAY0DbxMCLCpnnY8buIRGBIaXcF6tP0TVDUnRDqRbKLxlHNlBBVdg+2s6+gA4YU94v
f5qFHOdsQXOQOHFmu6N9nY2Ioi5qKc43Bo1ILbbDjD17otj9N1tSQEMdRBhKgVvJtMugS/dtW4aF
9+Bkfyadr3yoBW84W5cU3FoALZMYFWtUvu3N1GqHupi+nE15IBb3wI7mgLj4EwlXW3YpEl4+E6P1
UDOjKBW9inrlWbgADIEVTMa5H/1QEHCef6DM8UpwWFdtxI/0YG3ZnXE17O1DE7KNshu+tU/aj8tf
aWEKERZnLXFg8UFj9YnRQNeh+QhGXlzt7k6FmsOw/wUx8c0Y0uOX5RyQyMHaPEMGPisEOXnKFlyG
HdqjdhPRboPKJzhS1x5Zn10BOGJ028D2AsAt5mvPd9DVRtsadNyjSntP7Os8fry8YWv/v5TuWnqj
xpB3aSMByeWyhkjQ2tNg/sbnUed8BdK7XSn0KeNgr4q0EnmWIBCjezXNcuV4LhRZUMcDZ4eG+S1A
B+S+u2VWduswAVfzxqPGIW3N+Qsf3zquBqVpPunut3aqwcz1RxsIpD/NMIeQvQuOeMh0bS9v6tKS
T3/LvOkncalgVd4PGg4Xx5wG+TP012a8UqpY+m6nJqSTVaDh26AtBp5G0wQLBMEUyMqOzvea/N1O
LUgBb3JZ6SVgL47UsrkDBcrWjdNfqtX8GgtomBpJYHiNb6Ohd3nvFlJjD0wknmujp23D4aXgl4yg
jUjrFJsX8A2L2F33NMUhwygxuRaBsmt3VbodX1A7zlZWvDA0D9PzTCjICU3rEzOdaU2ezkoCjsUD
O3hTmN9YG2iCHoqjYoZ/Yw0SIDjWAJy6hiejAVQ0aCC/rDdRl+rHDNqc+TbRG4jUp35bdGg8sgDZ
4TbTGhTsxq+7KBpLqHl7rgWCTBmyZw4QTWRF3URusYPAKCruHcQS0pW0ZuEgnFmRMrSUdvrU1rQB
2dv1UN6D1UJbKz0ujLCBEMubrxhU8oGskE4CoV1ZeXnZROqRHaBT1971T9ldetNtR8hA6tf8AdoC
0F1N1rxlcXEnhqUD4rRZQSdMfkfFdRKpz84+Fb5Vb6As5Q+b/sChbHtTPLG15GD+b6VzebZe6Xxw
NFSGosybyBuu8iLduOUbK6eNpiqbyydxIcScGZI+XpxnozMYwHN0enlMIGI1gMTgsomltSARxRVq
m/NLXLrdzD7tIaybNFGsVr6p1Ogj3bS5dV9DrvaypaWPBXpu8DkhL8CAheQlCQTFcgtQgcgxUr+j
JtCcqe9gauGymXnz5Y+DGwiADkMFV7YqmenauhRWVYE83xluADS7KrQ6NKFDH9czDc7LZWtLX0iz
QNKnIedBt1O6WpPWEqojcLy8/kHRfgiIXV82sLgcZ6Z9U0GX8Il4lJvuVMQVwXIsKPgmf0bN9gvS
BG53ZawxmCz6AhaB04xC4iexk0IQqylapY6gcQp55kcL8yDxfVs6K59oofoGcgnMXDsqYt/M2H9+
OztNhzc9mapI3ZW3fFc8eN/UyLg3ju5W3ZveiosvfCNAouY+PjzCxHc6t6Y3SZpAoZVHFdf+gIxK
8SuirOTZ8/8heR1eqLhIZkkAZPNSSGh6XghATXikDZhBbYw/NSbVQT7y1TcD2t1YhmfMdxb63pKZ
sVLFpGZlFVmD1vlODSId2iH4NCv10U9bBjszNywAXpY5Q2rOtwyT6oNSCp1GwIj6hg39827l4Hx8
47MdQ8oO4LExc4CY1idkF63jsjfzkkbOnSgC7655q26BHWqvxXfzaG3LTRPku/y61u/j7375aP+K
/bkiSMK1SY/P3ohfglkLC8ApaIjAT84Xa1sZTZhpFFFy7dyl+/xoHyCS3IfmtgUMdYouH+iFrUXV
GQylQJzZEIqRrJm1DV36vi0j5jqvIE++JZr6dS85MzH/hJPktzfBHVy3HYS8uzpM7QbKuJjr4crK
KP6ncIF9w2QyvAP4iXnS49xMVYmyHOOuiFQXA3Rp7JWBDZ12nQ9QN+/fL2/bpzgIQlQTxInIyHAC
AKI7NzbUpcdq084jVv4whAc2kgRVcStoLEzD2l9fGapjiLgQ/oLkqYwnSw1MupXTlINo7CkBAxj1
Hqit+eoa3feCL5zakVv5GbMhV9uoeaSA7IIJDKJ8uac2bxumbMG+BYT/JyyyMcZu17VjHiX2eyO8
DTd+psq7gjfg5c+z4Atndua/n7gcaZVSTVKsRMV0jdtTYGuj0ig2WbL/b4akCNiDfNTOGRbUtt8H
EWNW5pb19+TLfWjsG5RKQT0J8g7vE6m4cFJl0jU7i1QHdFbaz7JQ4eErpZKFTYP8Ej6KBtJC3E2S
T2dJqVWeQ/LIwBSdXT8RcFAmDYYDcmvz5V2DJReVR0hXAUgr7VoLlRe7jL0sEqIJdbPei64KhgRT
ZwDu/oUpUL7h8eZgokx+PHZlSQyCafVoaNtn4gxmQHPniZfipQA//0p29OnaNcDvdmJMSpAFFCCK
zIyzaKq919hT/niivGM6pmIuL2rZDp6IFrQ8gfmTgnbjdczMWiuL8mm4ce2uDCpE7symz5ftfC6e
YUG4iyALjCjnYfvOzxEK6Glu0waG0skOOtYqIepBUT8zGlcg1PcBV9s58XhXxS0PKjvXQpMMPzov
ybcU7OeXf87SsgEoRroOtld80PnvJ6faUSktDMqzCJqE98ZYbPOGvWo2/YsoNe8qsgC0AiFGJG0v
MwdrTFyGVdf8tu9NpB3tUVEACW1ae3t5TQsx98yWdDkODm1UR8EOeyLfKYq1Gbi98hUXtw2sP9Dv
mBHJsvZBUeiNR50yA6/K71r/ZcaFb7Rvl5exZkPyfGNMulgkdRa5Aghao9y06rgn49rz4zO0Gg4J
HnILbG2ogOLbnLuApmgVBsHyLCpqujNKPd0LWlVh4wxgE8orgNRSbvs6fk9YpewqnVIRXl7p4gfD
CwgR5UOfW3JCTMYnA+HYTTAi3qhol4lCefy6CXAM4CEHT595AM4XWXe9hUnSIo2GrPcrOvh9cX/Z
wufCFvbx1IR+biLVLVbkLUxkCRCS3a4MMKXhzcj4cJ0P4nPVf7aGEixkSyHwAmHzc2uWQhtL7fQs
6hRrG+fivvEw+IZ396Szwtf7X6nbbxKd3wyqffD0kvspJttzl2yyfFhJppY89fS3SCsfODOLulXh
QSRy6HPrXdfKSvaxYALTfWBXwBPsI2M7X27p5AilXZxENkii8s7bUoiB6uq4ctt8vq9Bd+3MeqCY
3cGxkM9ChnS3EQY80Rh8xzSu6iHD1K44DNnKns338fnjCFkHyMlnLgMERhlRVCupNo1izDAKpfiG
cqc1qj/1xAcMZdN0K2nI5wMGY3iLzIAfBHt5rIcMSESaFFGemRvOXT9dnVObg5G0HISQWXPE80AV
YcnxPfesigoEK55l0wZiKmZoGHGyaZXKudOzbmd0BHCF3hEr9/bC0iBvOg8/zv0bFJTPHaO13FHJ
DESvhBmg+xmcKzMefl4+2os2IPWN1z96H58Q5JMN8UwFC4sw8fdDdfJdYzkrz/HPFXnAMuEJoOoC
zHouAZyvY6ZWNgsCGxakFHYddLiVuAq8ht2kFHAhKp4Ep1eWye4anmZBWeR8k8dgYY1Vam7V0Sn8
WpmyTQ6eCmxD/uvyFnw+fxo6cDNjO8rZM0z1/OdlkLhOkyFOI6MAiz7kuH5ibmPcEG8NAreQH8ES
RJDQiTNRBZGre4WXJ7xKvBSkOvRQR52v7cW+CcVGvBVHEq7NJn9gFWTPnZXxNNfAewBedL6yVOnN
pNVTZCYWe9fttoPiF1o9NdXebFfZZnN7nXUNJrANB/hmXdv0PehFEzePRkZvNLWFHFFWXLOye6ih
WRwgXJdADdAkSCs9D3IMoYVmL8xNqQ5fThGwVwBigHAG/9DLOf/tGtixW9Q18BAD/Wih/cogwzOt
0efgEOG/kbcIoEf0bAAcnMdQz82obV6rlTqmUWdDqqa3h1tUXZNrzoqbKuu2SormvNekjxDneQKx
HubYsvLdpv2uyPS7wR1EUPHqmY/Nvq7GV1L3JJyc4Y6b9S/m1Jt2MA0Ia7AugJT5K9JEQCDUazse
AReyTLopSv0XKYdb8PuWQW5XW6rk94ORV6BxSI/UQbyhzq6n1S9RaQWe2Cxweg7s4GB+77mTBxmP
69DW6qfGgIKHkn7rFDcOnc5qA89NX3rLa4KSZd9Sx71qG3On1cD3FezeyxRoEqioKrMK7cWJJfs8
y4+FO7y1cfHcj9l2dFwSIj/6URsuzl1cvtO83GlO2fsdhy+0/CpOx+8x016NshgwXG/toQv8rRZQ
oCClDa5uuztWimX5AIK/e0ozgT2Z7FvrMJjXrAu1F1SffbvVdro+XpmT/VhPRPethGUBbai6yRN6
VReCvQEbr4Z9L46mkzUgLcwOlS7qMO70wErSfULTH2xuRBnG1puUiNH6mRTmE0oUzJ+Uotr2tHiI
TSf1CXX7l1FU1wYjh7gV4zEH7AWq2O59T9RdpXYP0JN8FnqTh5Pof9magh8T189pnUEwjzbfqR5f
E8/ZWk48gf2lM/2xNwhEvD0RlGM6+Q3P3yw7AaLPTAB01OMx8CziXSkKcPbgnAynmHpBngPjdjmQ
LZ13pIE6lNE0VFnB1HbuzAzAwyLt/oez71iOXbmy/RXFnUMNbzpaGmTClLcsFskJguThgfcJ+/Vv
gZL6FsF6REuTG4e3yEogzc5t1l4LzmYNxceNJ3Sc1WmdSESvE6mUDSb6z0pTD/SPqg2rh1ILbC1H
mdCIc8dXupgU7oBSZbNKm3o7kvPHZfGeDtmvslLACax7O55rU6Jq5Rzg/M41hCdHaxesFKQkppYx
yctaDyNcdaEXO7JR2GLTzlS8/z+z8+cYo4N0Ew/GgTfIQ4Ex3HaISKJ2z0lqFOsKmgOsUs9Yo/4N
Ogyomkq+TOVOCDdqFOIkwkBQkKSBfc8f+hXXFr2lu6X+CLNbbUJJjlZg5BVJF4qvZaxxh5zjo51r
eDMWEUWZb8YK9lBFVgKxPOpdU6VoLQEnrmw04QFBRQVtTc0eGLoXWSHpRO8bpxf7h0Kpz3qDhqei
DE5la1z4gnO0oXZ6fwB4t9UTEkfiqa4F03eVSybJlqhxKpXz/oHLGAROpf7FQM2e1GWJwmfTnQe9
+sjV8nGQko/E9YwNx8MYZy07lI1q49inmCM+IErfpyayrQPVRfbYDIJiloE6kDLsDAqbtwZ0PViF
lVCfc1RdiV/mMckitA1DNbInlSBvtTI4DDhlBFnbkJZ8vfIKoSYNKiNL109zwvP4jy/mJyXk38HU
jk7htm1WWSJt09z/zXtgwSllzm7i7JTnNSR4Ev6hYYFns24AsTlsEPrCeOhP+FdOHfacr9DSKE2v
QDYpV9BZGBgER/sNCnPBSxFFeykImpMYs7UYuy1lFcSf4lJ0kPhcolkaBl0PN17VKwR6SwdZMxrK
+6Cvk+pNn3MgQsmidc7cD6XicwKujL2fCr/5TBTsJADvQlahfxpE2I9ZFXRWCCHLhAmvOd/7lKua
nZ+0GV4X9aW2WShSJFqJ0Jillr4PGtCkWZ0LNhPCVwVtwZ0O3Ker69D202ONyIF7VYvohRvknnjd
nODr3ROL4hfycqC91qaVAAS8vmtU8C0U5dTHp0KZaa+f+/7x85vT6sMzbXrFCw8cPBuSZHEE5tpu
xmLeuf1Hfbf/fYmJZ8oHnCagQR8GMzZF4NNd+ABDOJeIuhPQQnnxZpiJ5akhhiM3jY8Igg52/aot
urUGKirDkW3JSuz/A2Rf/GYpvo44SZmKZVQiNMOIuUFGBqx6B/6rVR+Z0SrbaifppcfIkVlfceAz
O4YnaomLWWa7uemdpHnASOAFKlrtD4XV2fEDcDFmRuVltKlN0fYXsdWu51Axd6LcL1M9uQKTMpOZ
6mNb1g1Y/Pi3MjoPsUp43f75rhXuRIW3A00plyNRqkXGxjUFCJ6kT6jqsI1gRla3Fp/RD6uflZJA
ssajoxzXnGs/czqmwEHd93yWM2zcgBn7Sk0PviHOvOG9xUM5UQL9t4Yk/5SWk8ki2v78wT/0orRU
u2rBd9qeadzi54m8N4zGo4dixEuJyqeDfnPOC6NwuaLs/UOpVYTvV0bxns+xfX6/N/H4iN9HwCqq
9p/Yv5sxYrWLB1S+/UOrxWsEohVBe0hM0cOx18p6p0rc6eeXupN4/ERVgJkTKZdx+r5aL7UpfOi4
YvKg+CNZrQjdbT2Q3uREjEjGt8+el3AkHFzkDRRXp2UdXn9+gnvnYFT4Az4LGRhgSb4+QMJH5cCq
2j+A2SwlicDgx5SCBb3ZTebml58Hu7uGYOFWUHIcM3cTa9NqOsDAfucfGHOC6hKzDZvTLry34TUJ
kFygtGBKp9iBEiSdaZLk/iHSPIHwwJIovDtnqL8PAv8KeXx4oEi8fAP/Vg3MR+8i8diW1bpE5JZz
yUy7xvetOA6BZKooY89r01oWU4PGCxLkExXFfwSyg4ONMK6YwH0/QLpNzrWPf3dtRJxiAKSQRESC
Q57cox5scBghxkcfH3hh2FXJ3iHeNHOPft9tGETGKVY0A3XaacZWxPhl4Vdw3yu+tTim6DSQe4gR
eu2zAAb6meHurtONHzy5V8IYIEy17kLYjMz0paURz7HR3h0BKFJYhREY+K0OKEtYjjBG2rdwHSkW
dqJfn39emHtzhiOjIPEwMspPdzTC+TrQGG6qQouucd5I1K14262D30EmCfTnwb6fUCwQAA+yCjPI
G9OmYb134eh7KQbT899DEu+avlkEvP7w8zB3bkWMg8BF0JFQA/3I+Bw3ltaHbCMPfp3R01EdZd9C
ZTS1/bMuk2iF0gH1Y4IIHyp3+YuiWdmM0bu3arejj1N+M3qcJg0XZhi9Qi9UDMKsJLB/fsG78wjy
FOgOy0CLTrPNgOqLoObhggNkiGkHGh5oeBH5325VBa5ohBapUIWGvONURgTqP0nKCTpyX3q242Lj
QTVcHkmXOaz03fn6cxx50jVkdGIWc8gCHOqiIq7Pky6b0zK7P8TImAarCmjeZEOgkScStVhE5ch9
FcIj1y3/gwUZycsgBi1jjEmaEJE28mEVQmJwNcmdvIBU5XLI5zLxd5f9ZpTxLW82VgALIHpVjUx8
0Tl6DcJ60Ga1w9t/8i5/murJuwxjshGtaEhQuGBHC4LC0lzp2hbCjOW5gxnD/rox1+LX14m4nEcD
DyrWldWZMq2oZyFtZxXLbtsu5jh/7+6AsZSHSw95qan4fChnCvonYHoyPbu6WrnXu5l5u3enSn+O
oEy3cdxAZEnL8DppbssCOjM4lRhCZlXeouaO/8Ei3Qw28exSzkXWNMNgbpognZgbW1VD73NaVf8u
KHM0AjcDTRapqV0ROcUSOxvlQHBakloAiRVrZm6Gu5OHcwlcDQwNXMave0Etaz/1NNjMDBBdGM+S
lJo7dmoDs82gX8WJyhwTx/39dzPmxE6DFE5JjbGwNbZojPsPyHdUntA4DSojjsx2S49T9TXJDyM3
eicAbCLFOC1A1XpbcVkqBAeGukt1qgvSLQxamwIdSdoW0vPPW+Rzzn4ab/J+fNckHF/KKCpkHvjI
1HRXdeLWiNPNUGQP0HVGt2mnvpVhv/S05LUI6zXw7R9Cpj33vfCR9l5k/vxI9w6hjPrbp5qTgkLp
11Vmbe+Fvooyhzc8C+yt8Gdeee77J5tVE8MmkMsB398lZOg84rfxzEa9OwTqNJIKgBHeZbJR60Hh
xuxacJAlqE8bNuf/J24lxKeA1NRQbP2mD9lAwqMGb15wiGoA7tVLPjg/r8J34gCcaSRA4TgAnIeC
/2QZ1FwJwzwGuhCghYK0MiSLtF6Dyh4yhoiitrweBBbyXRkRk97JU4UzmT6g+6v4qHjXYe0gWajK
SITj9CXXhJuI6esi5+aaVb83xYwPKopwppCLB5BrchW56cBJbc/5aIP0FiAl1N6q7ei/1Wa+A/Bu
GKm4jUN0dq2fZ0gcj8b06KDDYpwiAyL107IfHzMZOfQELomP3HwdgZE2SRw+STaD0VxUwcAO0zUC
DOjCkBrQWquFmWhMMfUiQRidreKE2aFY4lx7HQqHZZgjGx2dPKlxSVUblVXDt0cyOKiojoqGpTK3
WmZ1MFP0vvse6CQcUVRjh8pkpQeNtWBWBWKGcTkjiiv+DkNxreTR0cv8Gbf33liAdmAoARAFhPxf
D3dc1IGr5TXGEhMklPu9UuhW0ahXie9n1ud71mu0IYDkAMw0pjUmh7DKDLEWKz448LUY2aUuHD3Q
DyzlsD+KjZCTUE1AqRjMlG7Gb51uCoQUiPvxhugpmkymbNQRxM3Go4+5rAaUJZiOgjbP5jAydwfC
FYFuCPTMfkNcgARZSRUBNQjVB9l32wmPKad3RMiiGRz9vSWDkVHR3YZGgm+QCIXVdcep2OZDw6/j
sFg2WZ+ZvJAu+zBgM2bn7mAwaGhwhYrxNx9clQIWVyAzB4ZJs4G4YF7t+FFMI+Hy8+m9O5CK5gDk
AcbM18RqCKO8WJKp/gGXGwp9JFRyKoshidi/3SMAVAygFHD6x1hsuuMHjut8v8aGGBRU8pKVIIKz
f677/N6FczPINMNrhLnkGSgdHaSmvMg5vwKE7z/Z2H++x/Q+CBQdVUmxwnsYKyPeACyIvXb6eVHm
XmNyNadFXTADiYYDYFT7JA8fNDeY2WB3r4vbqZosvCEPbsT1sEBSTQY7SM3UDE13CVYizUwFS3AG
KlhojmK7uf6Xu1tuTDZAM0JCW5Y2sX0dYL5ChxMLXMKrXxqZqZTStgEytnNBL/TzVI5f9s0O3Qw2
yTv5HlMKBdpbB6Y2VuM2vwRdBG+laiQmzw+7stTmdAfvv54E8Rz02MrfEDysN8ROH7GdurxODNDv
NV78mIr6sahnLNJd0web96+Rxm10E+IqSm4UXD9aJDQLJFDGriKAVsS5rtd7w+gSKFxHPXVgjMfP
b4ZhXY5lbCQfKRphXYFplcRpd3TLuRj3zlJBOx1eM/oBUaGctvdEILhO3F7z0dKWW1CzloceLa69
6dc1WsLmEPbjDTvZGF9GG5fx5q3cOKr9uFT8QzN0iNWixTCk4PfmHckNgAcCakjnTQUM0j/vxzuT
OYL2Rg9j7C2aIs+9QJY0MAEi794XpOJOYDMjBQKon0e5swe/jDLZGVoLMpHCwCiakphe+NuoXLP2
oLN0+XmcO4YKfFr82MmO7n04gV8nMWxyP9W5EpUgQbUaLn9kFZspKt+dMAN4cEQQyO1OHQmt9gOt
rPAqlZqsvHI4F2J5Zbo+J8By91WQIkSL4Ni8NI1VmkHypURNsB/8eJMMwTJIin//Chz7DYCVgd9n
iNLE8FVuLbFoiPwDF+qvNVQ9COjYT3lVzilR3TlJGAiZCEDx0Gk9TXmq8tANSeHjJMG7TKrHobxK
Mgh8AfJi/lyQd6dULmK0sf0ABbSxnvR1EyhJWAtiGfgoGdfWYLY7FlHXdG3FqZYM/Nl0noTl3v6W
AZsHZwRivu+9nBzSLEnde+AW2HfVA5Q+aIr+gHx4+nl/30HRgxYC0Sk4KXREVdOMvyaojdwhuD+4
W6Q9LG/lLkB4aeY0+Fd9+L/eu//2PrLDP2xP9ff/wc/vWd6XAeq9kx//vg3ey6zKfrP/Gf/sf3/t
6x/9fZ9/pGdWfnyw7Ws+/c0vf4jv/+f45it7/fKDlbKA9cf6o+xPH1Uds89B8KTjb/5fP/zLx+e3
PPT5x9/+eM/qlI3f5gVZ+sc/P1r++tsfCi7d/7r9+n9+tntN8Gc0y6K/LKv4Nf1VTf/q47Vif/uD
Q1H0r2MaCK06OjCWoCj54y/txz8+UpW/on4FSAuKZbKsjGWSNCuZjz/T/4q6Ixh00L6JliL4t/Cj
qqz+/EwU/orap4gmRaCyJB1I5z/+9YRflurPpftLWieHLEhZ9bc/PktyN7eJAR8dXMLI/UM3B30r
04YOfD00EdpKPLag8zb14aWCZn1JFWUZDXCpQrtpDnz8WLV7D0y5HtW0LVKE0g740N9DuZGB7UBz
1WPAXXzUQLJurUDJ1YgXXkpLh8vsKFwJ3KKXlzH1DaCLSCoS45dUm329DvF1JjcnaCKOntHkleDB
oAtrpCoRv6GFQJyfd+AfUA9RTNRhoVa2CD22vLHl3O4aO8+tgLZ47mwtWcAifsQtgeQX9UzleYDY
Mjplz3FnejRe1Yub/fHP2b+d7XH/fHs0BbrOIIvBmcQ/vlqcMc+qRuiXOAzJPi6XRQlhl6Vu7MTy
nelvvlcTTVtKOqgkoQDAgXso3yX9Ba1ErEU8ateQ/ysalIpByRxohwbAOZzWPS+ZQnbIF5BYVjKz
tjknMdGCJNrMz/BauuyU5aXKXuo0B4QVFczHiG0VzwZBMbgengVtXaScFes8VUWfBIDXDlSiIvGH
FRNsJbTmHOlP6zNdott5mFzzXKCmpQtWeEh5Za+j7fVpaPpnxItDv+nbB1+MkaOydG+lWCVkaRZh
7PiWZ3K11WrYksssPkKJuxpCoi1/XqNpfDGeCDgEf67RxGuUMoMbUh/PlgKTWTz6tKCBcvXNwlRS
6FEsE4FEtpguwCoa2XP8p58+6U8zM/HuPKhcIFOH0QvkkhSiQjLLQ3pp2epWrG6z7hiiDtjYgMbL
5iA4QrTSgboyE9PA4gdmnR0iENWLJgugYyp9APQh/FI8M65peWHCFtyDWWFVc+zd02QjJm2EMMCO
SDByKMFP0kJcjiuvjAE6DkpgOQkP83CILLUFQJmCKTTTLN+nihMdPNp5uIPkzExlM55zH6ftH/94
Dvjh4/kGL8c09+x2RpUGbAQ/a6bcmvGzT6vabBEgirvGHXFwx97s0JsAmJRudQrVM+vn/aONFaCv
K4ip0HG5Qyke6nvTlnhF6ZRaLV3pBABnALmamjZoX/Cq91J/42oBOmjZ+IEElTKvRmugq1C1fivT
iibNm6ybekcDYyO3DwbbGc0v3n+JvNqMAJ7jshLEJvpSCsJNOZToqSC5tBJNyA2VL4EHJv3h1wBQ
Z79IUC4SIXdg+ZXpaaQDZd5H/yq9Z21C1Bf+pOfAwr/kxTG4euJF8FfQfVCBKuYsaZUpv1Ju1/tO
VC/0es0Zmyh9iP2VJth8NoNQmXJbfK4XMF+YLnRwjTWhrwbR5SrVA4wZk+Vauk/5wUoSolw9S/Ht
RKFaRKBM0drVMrFBL5u8iVfxPf0trWS7u9Q8yd58Zv68fp8tVl/WDwSnoE7ABoI2AHoIJo9k5F0t
1KBIOXWl5SZrsJJnw0LSL66x08qlmB9cCIPE3F4VHbnZCCKNYqcNMN/5hoFus4gec9B+6RsPMOOg
Xylovfe5tYhcpVZSTlwqsRMaV7kwPWPf9rsi3IjpHlkyxk6a+KykjpE6O9y90VOo0YTDUVlIkNns
pXalFMJJj7dKeirTUzeX+fyU//v65oB7w7cYKVPApzFNxCuePjRV2Amn9Gmoqcgv0427htgKNqoZ
U2a6R+4J+F7eyl40HjtXsyKKbSgUFGI0OS2ZHa8C0982tiHR9AHg6eyVb03/kGHCXquGKL9TyGRR
sIg/zCzaJAgy+BGhc/Po3y4UuYbokRydmR0h/1OaQNV7hk6YvOEHyvE7mcY2Z5VWuou2MRrBONrl
i/I5htCARzMAsteMyO+uSKKn7lF9CBFwgDC6BX6dRjJRIcNDWjs+qQ2BEiTRvXVe/kLbBVrP3ZCK
mRmHTg3+47dy12zbwWQqnUObfrex4zuO/YfI5WoGKjNfz4ocALSVG61wgg+zLBsgr6msUxc62brl
2zgqldkp9gAWU/AJpiSNSOpwy9kC5+ijfNslN48xyfFVmdBz0OQRTqJTxXA4SLRAeSMkAZUAV6D1
odzO3smTnMc/lvdmzInfZPSc1nqBL57CZXzQX6XriI5fMwhBCRYjHYXZMN3MZBdQ7eeRaZh+M2PW
pUnk9u0RJjssrzFHojIIeIQcQjj5Uqqha7lDyRWNWiwHch6yW1dfjsFRCyVvEPJRGZVt1H1D3pI5
mut2EFnodnNNgyql3fhHUM0KY1dAYkrFxrey9rcIlI/mnmoosv18QLRvnudk80y8GqVDo1PR4WyD
c1iLaRJduWhTYedSf4+uI1HbFGwfsb0BSD9YcPH8Nfppt5ja331DOlTjDuFK3UFUDBmZNDVV3+RR
R8R0OyGFcBH4ODIagwWoslpLe89D4h/rX/CqIccqhRtbbU0oamU6KU+6PQyW9DjagbEPEVR45RYt
P+kDzqyxNw7hQETF8kt4oBFaiWJo6lHMOH69uP48K9LcrEy8LRkJwrqIJOHUynYkOtFA7K4yA4xE
Q47y3mps/Ios6aoDKXAJGpIKyxrdSZyV+ZYCkiXFWxWQasfT96Q1edtfjy8V8NABouhbiT1MAAfe
rjkQ5Odh/+kUTm6pLpXzQMoKZGE8E82rDuSSZBCVQO0oFUivIEXXNcSwMhBGAeiQRpbmw+fwJDuw
JaCB6c8T+d2hn2yvcaJvkpKsTDsXF55wUkhrdSAdHihUlspfMaPZo4rEq4WLwensnKHJ0EwsiJZ1
TsWRYFkYSwkWG57H8IC95Mw82GiNfpqniWMaNFyacYEEZL5A5MQKXVKKZt8h4GCGnSHdg5zcuHie
+pYsS6KmJLTEiiJydQtnznbOrdqUxqiRGhalOo9rCk57SdBPVaMrNkd1noRmjjtHIzk2Um/zQJjV
8OAjU2tJJNA6MwHf/Xlu5BmTNgVq9rmAfjtwDZ6ZRBliX7NfGL9qyD/ivOOWr2h0BEtfHxL5o8pt
cXCyjgQJSVHvRkuFWS5Ka4z/9RFpqT/Udr3pVFLUhH3EaL1A9RTWwSPSa/5qgIEV/A3Gc3F14QHM
kdt8d/u/bj9pcicZsY+yUyJEZ4B8epK81gFNzcyBimJs5nAokfmKzPASRZRfzMEI5u7lKYyADXKr
9sijnJv3PCDqyoAqoMlyE92a0rpZK9ZAy1d/nQ5E1gmiVqkl2gx+S/getU5mYHI9BbwvuW2FGcgh
8ldtZI22JdFf8EAi3FDQaLThsioJPq3emmft3FqCif/ZWMMSREcdxAyxXMcUShm5KT7ip74ikRWh
woBWX1iSmpTL9qX64HaSWfREdyI0Z++lRfbaPnboWEY+gnoQOyxyjQQNJn0TqhelcjSZZg16hE12
BhSqARXZsxLva8lOlYVROp52qNsl4psqRBb0Kuk2JNzqllTv3Etn8ZsQRFzDxu19qItC1PdR8a5i
ppCyEuwe9ISRvw61M9Aqjfekpb/TbK0a+25YsGFRohLCxjxGwGgok6S48i8pc1xcvin1L/4RpLxZ
aYG8Uzvop+55Xuv2rk/6p9MyLT/JtZJ5EPqMzkaKgNjMSrvMoIVHuHc4TfCkH9sOl2++QLdfho6N
g9rS8sof/J1CQ+Q61NNzvqhCUzBMTnY4eesLVraVElI94fLhcJmaSIv7Rx+cyoioXaptGoMgwAN7
wdA5cm7lGa3lRanSFOmiOZT3Zyj9g2X9dJhuTP6g6b7h5rCspV1bWWfGLuzZCSmSKrHgg7cD1RQr
MNbVQOqtD/9wBZ+b6vsMnmtDPbCaZkSNqQRJ14CEV8VhOygWYFU6lbb7kXFroCnkaRMaljQ9ztMZ
3rfGGugYgFMHtfyUjbcpIAMU+/CJKkuFVrhPO9jBZWBYSXccPLjTrmBKVId4rZmeQiCRLqmjLbnU
/tkO3z+7N88x9UKCXgKNNJ5DEXBwqEy1NfJ2OqIrRB4xDVNLttV17mjPMj9zcU9rIP9wa2/GnvgR
dejHgzcGFeKxGYO76gTOKumkbSHs4j7VB0QXi7lLeYpZ/DboxFvI06wAHuozkunBH1nQwZStaIVm
17ULhwW3Mc2P841ssxM9cQZU3a/kuG5ELDjXXQXfGdHIoWAlnK1kjzUWOwSqaOdbLpXYDFHN5236
7bz8OdNTGVNF6gSQQsUi8kJ9a0YIFypSmkiqvI4RKJQwuaojMrfgG4RU7TaU0BBt1cVT5W4l2sVL
H8g47+zSnkGfEsoE4YMwPHXeKkFyKdnK4mJmV44r/9PzTqpjyMq4McdhkZip98hfkcEULwWt0L4d
EqRGDJIFhHNcnchvsZPPerh348yb+Zrc6TXqkSFgd+N8KbLFaoen7EHod4K40WRLQYLiVVkHMH7G
aCLBjIAooTwO7SUGkYVkyuvZFtO7vuTNE02i0C7xdD1wm+hc/WbL7Bh8iL+Q1YRNI6nVL5S5fMzc
MTEmd3oZg+1EN6L4PJSgAiKCrdIAlKvaxQfTxI7bIoqy2HbudH4vUoyuxM1rTkLFEHWiEG1b0dl7
TB4hxibsIeZNkzV7ryABeRZ36Qb5Hc0WiG+qZv6GYPBleIo35bLfCovwrB5cW1h3G2URms2CPw8r
aZU+oisRbUCVt5JNsabue5GRatM9ar3Vb6pf4bEHo7FGFHTdhzTY11fv7ef9/NlD+tN+nljZJuPD
Mjewet6jp5LM3TW1U/Nb9hS9CiOLvQ318gTOI9i9eNNfuZSz+RU+6Xi7xho/G6IpG4ht7Fi1Wh06
PmD7QJPb0u9sNfhQ2Fp1Hxm3zsQ14yhHiyfc6um1aIkMEgGEG0jCluEi1cd7r3lEGzTfONF78dxc
oKTLE92wXYEauNNplVtZvSuqs69eE5HyytIAhVEHy0BF144Al+GvsrHMBnt47J8qz0xEItDRxUW2
sLa1jXgsNJJo5OcZ/F6bmGyMyV1RoHAPkFoSnyOQlyQ48hCZjknZn6F0rRmOCnfGhCB8Dhv1C0Lr
aWvmscm054iZHW8NOe3SBT6s8WfvRU0zZrW+A3IroPcgYggGXj5bFIHtluuWv/z87NN6+PTKMSZX
jgT1OL1Rsfrh0l2l5rBGqOVtEL2gBJgIM8miz2amn/ba5KLJy0LndAknF53aCuJx2uc7xW/BxnLh
sozE7rJCwYupKzHdjOGnJbNVIzixsOD4ZRgt1fHBmg8vQt/Xuc5JQ4SdTEAwbYnrwrCZTOrALmUi
4ApBvsH1Z1ySqQzf53TpAj+mGT9ptCZLDbhEyde9iFSwQRqTp6XveOKiCUztaUBFYSdIC/E5/p0t
kTHtk0tRmc2Lwj1y5lx/w10n7fZJJgsXiEHd1CkyCy2Fj5nYQ7gZxXIqMNSTSrQF38Z0ZYSXqGy3
+ipFzHye9xXvBnm3jzFZ0cZnvpuNGUjZCRahQHTRjg2bb5bAB0MfCPp3cNwWnu1iO+WobRE3me8t
uXcl3jzEtIeuQsonjYZExJXsOuD0clTE5/KhRcVXXEvyLu1nEyh3kwS3Y04vPQ/t3HVVw803kJYj
9e/kFb6AfETbAoqKrgXKqXeRomqTmlK/0Ze1g9zOc/8O5tx1jAwLIDWLFvkxEP48la3Zgiy8W/FA
DRhAiXBLWEvKTiVMR2SisvHr52N/N0i5ffrJFQpxpQjUISw6R3DwX2OZIpYFbxXye2OHQRA7KoLS
fYISawHCFDtfRKjG0Oat1602dJLQEff6OfjltajXkfgl46gSOj3ypjyYiVawWsh1WJGdNXb/lsxC
QL+VEmFwb59+chMXni/UcYe5RyxfgI3Sp/1vbyAj7B3lDZTrO1J0SwVUaqKt7fRnHo1NWx0IgGgb
OMXFuyBtma/D/bAEw1T24QQUJteEv3sODfwzfuP3aJ9hsl35uIXDdb9pH9oz4q9IIiojn4lMoCY9
0LQdq72U2wEEP71zoa5YBjogE6ww6kkvEWSPV89cUhF0eHdc0Nv3n1zZWsBLZV2gqhNmD7GxHYRN
D1Na50i7WqYmM2tgK/elb171aNXVjnGGKEzknkNpk0QLN3sUGB6UIO8MdfHyPRAQ65fQEAQEBNTH
JrgQkKYUnkTOUrGZHyAEjwYUKNrISGSBQJhVCw9B7EMY7piNzmwklAJvxQs2Eoe7HMUx0OpYKMen
JqJboVoK1RYCGmWRUl2ykR4pdt0yWWUDqWh8Zm+oQ0cr12xouufehmW8j9Ztahpr4eod9UO+BguW
R23FFt7aXb7vloEVp6SVHB69rKcsXyPvsq0d1wk3XUuQX+9s3vIRv4gcQY/XoJE2JPqyf2k2wTpe
1tTH6XIRNSLZ/ybvREiMCWZs+vvgUiAjkKL/1hQWaP7uLxniD+pdolWubNKDtAgc93m4alfRoOG7
vvKf1dcG1Whwy9EWsjGbejtcq2yTH9otWETBJUczx3hj56Kj7SVYSYt+W3mUQ+P1Q7TQtXVQhQTT
6olbDoRkDXJgFAotyBIn4laGZpFG622wUBgpLnm4x1sDrXvUBDyUelAqOrwlNKBF5Ghv/EWzQS0D
N1PaoG8tfYZeH4WszCFtnjLdLKIld4ZeiqfaMfiiSPSKcBoHpnpEMjxD4tE2uQ0zt2CTNQGlkTY8
5bA6A9FVgudCbsZQLL6g3XAVm7f6JIJYys5O9W6ME+tTsQMVXZ9a7U5ZD+veGh1EpHBT6C0wu3pt
O7MRDvGzIW1CmZa4NQWw7tDqiJxp158bHwx8tl8+5MYyTewohxWNljxDzqNPkA+KTc9CdZGAGs1d
olEPzFZIZym2yC8MmfKX/NzgER/SQ7Ia1sYuFql3hAJDBs15kv5CniVA5kAguBb7S3hOLDwo3HV0
HxZm0RBvxbnoiwfDoLvp1vxSOqEvw9Z4lC+JLKwxrdckXQSPCjNr2tkQd7Cqj+7qbb2j/Az5BTid
qAchkY8yhwQirJwYzBZbGmkbXiIoGrGNZIawQs0GIqfKuykf2bsAnTYU6t65TWipi3yL7k7lgaEg
LL9u82W8bGoiLINXeEhB4sBCV1duJS4uF98yTOaZPB4Qgn9HFDXQjbpQrdBCRnkrPPYP4gPS0sIw
XivqE9pIKYxCepHX2XNkuxZajX0TQWPxu/Qsf9N1K+65QEVLoI3TrpE1y3M7zTfgJFqEEYr3dsTW
wxZmrjeOndNhDQCMWnNmtVaTY78IXzyMW5teryIxT2H1fcUM9uyjRlryPa0+JGGhggtM50nKXhR1
LIspMJa4GuNVUi0bBcSjYNDeVEt53V/7xq4yQEuRWmkOcoKogGT9AslZJDbd18ynsUi43sYt20eL
uDKr16bYs/YpfQaag9+2j61Bg4XuqLTYJke9tf4faWe23ai2peknYgwhQMAtvZBkW3IbvmHYDpu+
F+3T54ezKk+EIipUNeoiT56994kNgsVac/7dZCmvoOYmt99iQ0huU52RIDCOaW0Np2TjaneK129F
o6HO5qMhVG/tSJU/zns4cCLWzoURHvl74eswLEdJCVyLZ86dICydfDQgy2MSCqE1h+FH395LyW3P
3pBWbw0fRsV2yr/LigXGMhjFF0tMuOlZKCBI8zEWnU4ylBwuUXgNHOHQD/skwNBs5OFJGx1F2TVf
gFzx2orhUtc+2KZ6LB8C9T3AP7e24AH7G4TG5V0rkZxWGrnwuI5s5gDEY823R8PYAtuded7TfbQq
7a6h7bgXzQ1hZe45A3MejSl4IytPhZx6UU6iyzCYZxIugTBmNEKzrSTbjtlXMl9SD2r+IvjEGxuh
9q4wXGXc1f1kRmtXqG7mzM8adKEHXbFAKhvN3iyItdG9U74wOSlRvl/8bVY+LzH0JPIY69iuFwEE
O1/prubamtrD+Uj+/pMWWQlo7cbgvwgV2xFUULfvlfZmEN7UL/0oudJghZWR6t7mo9U8/UZyA4Ne
jw9sYVzCo3qa7uSfeueAI9u6i/vJEmAD243RkD2HRgwlH7Uhf3vw0tgq90HgLThs7/c2+6tTPCqD
yRLM76NHwvrW7xkFtKHCWs671ah5xVPAgydejoumlshXIZoZE3jbzujWtuxFIdqlyEQFIeeHtLKy
1yryEDNRmt8n/rr0tJ7RMARWeuusslt2ePg19F+pCU3EzNjgptgkVo4ZfEe6Kb1uE3s9/zxiWJ9z
XvnxR+xoN2RHbwKT2URGd9cuE9KiIxKuGfXoW/xR3sbawvmH4mnMdsD507s0uTPj/hS3Ym+tbbmy
MNjJrZXPu5R8v40pDLyxgRuS3QH0qLvS/n0nLl22f4h618uIoyXl96Jui5RyGdwErbzypciW2ZhL
s1Wsllw5iVrKiknyS24KxS0HO3FGxaNgyPu9UA5GKTllmhpKc08/YTRfoy2+RaqBILroLUT3abaf
2ycG1NL8mY0BzT5SmtrNZ5Fa59XLenUqNpyuVKRfs7hLFW8wks6arzFu37rgf/3Ei9JsCvUqznGb
ncBLqu2kI90yMPXXbs/iy5H7zadJcDNjckTg63RXz5w+EmjvOJ9iIGXVF5PbPL05i7beGvohR7LY
GOlWM1gMRrOML1J/NsgMTI4Teg3xPr5PoQ0ajPuhiQbzjDagKjmThodW8lbZASVfIlu5sBNDiwpJ
fEydujWr4iQXV1Rrl9nK/6s7/s/7veiOpRzldl7I4kmPDPW22rITm5FD6ZAxvZVMz6sz2L+zbP7x
uL9l3L+QLU2ebLJ5qtJ79X6DQs+IMqeDCUK1gNjyuNxB7Jehw2Q/h3rD03fSrj72ZyQpZuoDGA+f
8euC2KXH4Efzzi4uOwHhkT+Cn4GTBSZz3AN/3cGn0cuCPHydn0TeBgIPZ4JB3K92leBt0BbT4Qm7
jnwIYiJ+BCfFSvbSNg6sa+vrryDkL5/QZVSbonR9VAs1WKutuTMcUGHOstkd+8KYt2pg6Gtj9Th8
KrPVpKZIBvAraYMmXU/Jd6EsEjOLQOnVXbgXoQsTLxvQxhrJ02Z0VBIIj0sbVLnhylB/SKAphBvD
P1Kho5T0qlPmN581+i+EouD0zX5YmTFlaeilz/9uUJmc9dce53/W0nf//cubZaiRXgoh0YHxZKM2
jLdBcSOGdvrFf4zW8Ka+a4uuw8pQZtfGnJpCZcHQy/53MV6HZneSIcqIG92Y2bzPTyzG0chlI0Lw
wLrMXZU6Aa8iLINwtpegrJQd3mg/Z+Vx4FHssg/puX7E+4JB3YqeznZ8V9jMqaJbH23EEh5gorqd
OiObzNZiqN5NdkofptHJbyp6odkT0GBh1n9bvSBqfNBelu4+dahv9LvyLjEGxoV2t5yVPGKpNJPJ
wnSyBgMd3yKOOHrY4rBC+d1Zpe5Ma1uHraWVWRvd7DDUpOZfsYhqBGcgPFwxmcwrba+8hQVE+uPz
YogRoTFLWPql8lFatb0gnRF3na1aYBwTUG0IA5tLxrgLKRTdtvU7K9Is4ZyZK6uopCVQD7n84zX0
/a+gP6ET/3MrF4iFHAX44blP8K5OoWADI33BEGeUrhyWJLwedTdHUFM6CfCLWozmNS33+q8o0y93
cHF6rVbnVdMMYH/hl3YQwP+2evJDxk1QHHJXmA39EdXAk7pxxtjbCKaGQBS4y6TumI0EGMW68nIW
aO1fL+fiqOmYq1KeA+5HPiST03ysKpdzuzYlUrFqX0IyYzdfOiz02uqarexQdMHgXTnT//6d/vJU
Lvb8SFPrcFMUqDxQ/FnFnb6L7XllKLvajR9TUz0i9Puus9bPALNnJr1YzVU0TvzrbvHLXVygoWJd
yEOQcBebQ7EPkXWA+HzM3/pHAYHVv5/83zfhX652AXrWK2JQuqlM7ztfgZ8sjPQpnu1i5mDlTN7O
kpXVNOGrp/5H+gR5PD3NDzQTyX3KRjHaEJZH4ahQqgGGbPZFcacMVp69iuEhj04yeeeWMh9Ili5f
psRqmHu+2YX30ejTD2uwSo2ZRliDDzOjsPec5eiu9cATGa4M/3UFKfxTib5gbf/5rd849C/7cEsH
MXczT7ZxZlCYzFnJFkn0W8nTVfD33o+BzzpL8ReuL03M8jnZNuguSpB889/P/Vsx9PuKXzP6gygP
mRDFP722rZBV03lYifcrNr7c6jSTfrAJXEU/W9NriSon6u/l7ClxArotOfmIAeVey4k7BFoJ7mP4
JDZv8UCFfTa01f6MwCyb2VfJsI8n7BgNGdmcI9dUsn9h2H+/84vdK1EiZSBFW7wX75lLTbPSOklv
Al25qi2Bmpghf4XSFRnitX1r8+e38fu1L/atdC3USnWexPsWVWFA8UxtgthkpYBM6x6h/m24iDwD
MEK70hGw5WWHFayzVpawJOdSccqTuckddcMpBzBWPDD3p0VWExmJIysImQ662bR7bb0cyBMkYrSd
tH1DR1Kvn4l1ibtDy96YvUyh35XOokyu6O44RCvqFlXbVzny4Dq9W6/BLcRTvdpHGNKvbFX/h5dA
stCKcJFlWg0b6i9Lmcevkfla8yBsoBYwoCkCkGB3Hj0ZjSo/ZHN7Hr0W7JdO7ZqF6S+SkuU9/Ofy
y3v65fK5UCR9Pw7iIsazGVSqrI3SH72J2aiooTEG0gT+XwwgWTbgPz+a/1z2gqjIo2SlxsUo3p8t
9GcP9UnbgEs2la08M05ju0RgjzfnyZBeVXe2MSKOpMCb4XtArehR92WP8hXb9F9kib8/iYuvoc/k
umwVnoRyH576n3lrbN4oy+LU0M0CcxeLrMExUlu0wgQNXdtH/mLo+P36F1+ExrzxgGhgEdITzTrD
1cC5BfZmhVF5No9nReXbgz1Y8WuI2I8jXqCft0Q0irSc+IZGW6B63IpA3Kh2cUWXu7Vsl629cui+
Wd1uGuw26lHWH/oet8y2VDgpDl3tSlf2578QcL//losqoNDnScibmdd7XrsbV3UApCOnn6yads/E
BFe1e3TYonqzMeTMkZ3EpmUormzNV7+tizIgFlZy1QW8UtysoOxgdKCFgZUg0U3s1opuIOIXaGLh
IbEnDP+/178oAIo6zcS8YZVrqQHlAa493OBsMUO8F0YSmLXqMe7lKfEb9p8f/z6Xrq7ni3pAjpJJ
6OVKvJddpvksAeQxNzDqnanr1uI7nQ/jercEDQexU5dbmOnW+Pc9/IUP/m0dfNvvftldmnMZxF3M
OlBVV0Il3Vt67E6ndeKB5u2748LslegpJ96INWvfGurrPv7L0G0gAG6DzYYE6vUyy+ri00onZmlK
U8KnTYlO4r1feUAddnl71fuybBJ/7Gu/XOli4TMzfVOWUSTekyI+zZ5WuMWP1l28TPHmpDYOX63J
bBXr38/5Ml33jx94sdD7Oa3lUQtW9+eX3pKc1p0H1L3Sc9ofJZ61259iMJoi/BmqPxhzmKwxevz7
Fv5Scv/+jC/WutjFWq804bKjqzr64xSZKXRTFXJ008xPhdn1tJ6jOWImSR1R3TNnJ7TOkNHpxp+F
jyv38ycd+fv9XCz/DYM/lFwSVrQAJMKBYZpa/l732xGhe5O9dP3xvMJiCrAqA5hGdpc+tKW3rNBo
4/37XpQrq+LyM5C6WemHhGJH3TwC1SPJjiQcJw4DTjAWAJhNTxBwqW6tmYKSOmrkbj7p4fTxq4SV
xKjDWAR2+tJDpTQW2+BBfkj3SeYHMsrr6L1COxxi4uPFkmVjbpBB3WRMywmIx6PXyX/K3T3wO6BI
n1TWWX7Wavcc+nDBCJDz+koj8peW9Lcnf5nUscqlegza5cnr/moCcMREssQ+ZaW3Etyh2KeCp3RO
INnd5MzgP+Dg2GG7m2xy28QEJBuU/3cQ8Pd7uihzMj2MlbFmByA3EPjWHpSblPxCixoX9er6vAuF
qx7Av3Rkv19U+r22aspADPSBB1Gnfgu5IWtgVtlkpKmXP/Wd38XHdblb2YUTKzc5SE8+2hl1/l2o
3BEAebalL6ZOV9shttBf6Kb0JU42BjRRtWA4EljoB+bItD8AXPlVk72y0Lu5nV87TKkbG2do/TPr
ITTvqVjO7gQOizi53GzBe6699L9/bhqzh4i/ZpTfxW+d1Y5oJ5EdKFnve2sY4SV7ZCKO6DUeVqy0
e5HSrZ568rCDk+SVJ6/IMq5lNmh/bSswdP/v21i+xF8OHLFgLGLQ8MiVs4mluibdwlSnxdbGJQvg
F7WxEciWNbA16gIzqmC0QUgVR8aiDWVrkaMLg6splri2Kb/S6CuhWc+PseqwpYGIES0puQ0fr9Gr
1hn+2ZsQXIArxGbQGfxEgk5ba66Z9mMpN9/2tMgKH7GkNlY/LuyGFrpp+Zp39nl90LI9UMioGKPq
qGcju9esjEa23ra3MyHp2VHHmdwLp0Z5zmYMu1f37eXs+/PE+s8TuzwbM2kegQ5W952CliI2c2ai
2OIDMoO5MGDrrWIys2UA2O2mM7HjuxvdUI/Aan5eGDA446NgXYuc2Czn1b9u6uIYncZa6JszN7Xy
uzfts6aRM1fb/gstxOxo1Z3W79vME6AL3+felXUTRi58ZNKRyd1pD8EWNf49QOtI4/cBAamsPKl1
5pU3voUP6SG3ERBoaAx05Wdkqs+jp/2UKnOWHtTWGcuvzdmXzB5nI5+NQR8q2pNqdOYK6Tv8GVrA
z5qY06DY0gfIKGoe/n1e/L1s+mUVXxznWVmn6rrkY1qashnx6GqLDKIJtpDC0Oxmb4fZoxotCS6D
RbTFylOtqb9WVFx7CRcnetGkKUUTd4HhSL8RjPHnfLYLhA9s3qezYT93NOwSAMt1k8VfF+UynYTY
L7zTl/GHQ5bkcRtw6Wm0o7pCFeSHnAx27ja2BDNJXCr96cYh02PcX+vE/oLqsm//cvWLw4JgoClT
Z66e5rYQogo5k9NGA2PpjVlbIkyF7iqmBERvoX/+97v/i/Pg94tfbKR52MXJKuLiZ+wGjE2rR1Ar
JwIakZ2+sdjls5vgrm/NQLPXkRc5DWb45iuU9htUlZGVohxB47KCC7II+UlGc9XuovQquvkdz/7H
N/rLU7rYapU06LVqWaREiCwGNdQMyKkjiW/LTXq3vInabVjuqtCdmAnZG0geCnTYY88gx+kDSnVA
7hUE1KltZo1kYMxm3+2l2a+XaYLWmNoFspkxwxa7j+bOqBRnWEWm9iGZsPrsPaghYLTRJmdnKy+2
hV6Yq4kMiuIh73/++638vZn65cde7JJN364hufixJC8l25GC0cys/DPliNme1eMCTE0WEJ4XNYVx
bTv8i8D39zVxsR3WilKzLLh6IZP845UoM+1248SZNWwWhXYP5Giec2tdHzPVYqqVZGaK0T8uCsBq
c82+uFTOv714hsbqypokLCaXS6Cwv5+xuiZsCnIgIxpLTOBnPIMIXJ5im5F2BlzMTXD2Y7xzHLmV
P1SW2tvX8IXvWJZ/3cLFBrmpE7WNG25hGR+KIewLUZ/wnFjx51AgRXjv5VvBbEQ/1lA9ONqHCtnx
EfqTBBOP89sSZT+yY3krR44Y3yja55Xl8mcuycUzutg7B6WZJACQ6L5MfA02kB28SpfqozezAi3K
d7gTU0LTLxwJzWartI0nreDOurMpphOsYGlIgeaQ6e1UcWXwrRkbbEfdeMywEmjIlRg8Y+YqQUuJ
C/8XM+Sa4IuIzI6xPu9jsTbTs9cA4MkBVtrJLvS7ObAAVsPaSE0IwckpZludcfrmg1PGji4YQ2CJ
oanjaCt5TIrZ3hafDQBYmZGc0TnhzHDUWw1v22CWIAgw1pK7VvxYOawKr6DtW8e36p1UmEp6lwF8
IwhKfzJ6O0RXsJ/S16B1MUB01UOzwiB5LJPdSrrRRj9IbgTF3fA1m8FkJy6szUt+asBC0SpqGKhI
A+lBy4FpdH8T2kSAyE+tORBJBZnTWgPq4MmSNbvluMSXgVxW+KqV/aY5VOA+Z7MZt2vltkBle9th
7894uvl8agYmsGFpFOrXiXSuAXDkSdscxWTXRD/75KPqaJ/OGIbYqKooRdfxoqWHPnr692pZLzvl
v1bzRaua0ZpUWslqzuJ9nlu4pSS2u9DCgTohETMxXa68bOUUJOcOd4SXk/YQhE/zxhIQlOR3C6SA
rOLKXf1Jsvy+hr+FM7/U0sTwrYZGVqP7c78b5JdsuJeR98x3YXZfYAod+b+E0rVzqxDxUmQ2+/OW
WIrdqCwzfPkiy+Kjm93kRexdNTeJxkrrUyzt2sE7xw5TPDF7Iy2D+ReOee5ojrzT75A0hreQ/Ot9
fif5zVtxyqHu4HKhVShygIvgu+VdiPCkNioKYpj/itAEfTbPmjVtKz94HqVdF8NWmUVsChGXWaJW
uhzfQWtTyjaBra4emNMSJSZytwyzLkbdMrGlG4YIG5nmTKqtgvCiTUjMkI9Li35usHHQmdVAaBqC
ncnNmEXaBKApVGHmRjZKXEcLcg8D5rXHAZnqbPdoYW/U21m0sAmOlopXX0OcqLr59KMJnJbglxQ4
Ip4fYfoL7UD6EyS/dLaT8K7MBwQ0RMC5mLojHQ3t4ErP8rmzUZISmGiwYRApFTkh4b81Pi2UfDBx
W9L+djpw40Q2ZtjhAPRSwWV36MundNvuA4oE5PyZJTVG0JnCvE3XSCAtyL4GkR3ns0JyFAdKeKil
fSD4oAmhhN/H2ERuo7+g6wsEc50fz5/ouEayK8rNYQjW5kQrJXdr1u0X8NJKcXN1cOd2spRog373
s6n2DcrMMaURWmEazY/RCGRhZjD288dqV97zNQ4R59j5tsnem5EAg4TRJlinpds5emr9ariCCqz/
qHAvVvhFoRestKRoZDGCe4lnc5Nu0+aulf0WMfMMj6TaPfypoWn+sH7SzuQOCSNytCed037ojTMa
Jltkna9SVFziPkpurho7pSt7w/dB88tHWEl1FA6pHMHqjh9pYZcoFU+qMxwoSMvPjbaPFatC/PKg
7ZXX6EYlYUwZjfFbYXaIgHcwyZ6ap6VmmgzdShSzC8zyyl7xfeT/YwdTLgoUOZZiPRK69SmnkSUl
cLTo1z4pRl2tPzQBukhHrOw1YwBS1OZbqbXWoDDyPXicSMmmdbfhKyqYiTFkgy+5CeJL7KqKo+TP
urZLom1srUVbisUdk8r77I1QrU3ugTR+rE7kOV0tuP6AETTmWpKtRYCysiYV7qK+UFN9cxZ6DGj9
4qhCSeTrOBEnkzlPi0rnEY5cnMzuYwRvI778DCG+sMvXQuAv2yBmGjAIjqzmZQaPxvTu3yutUJ03
wVhWMiFSaodgXH5UyQMks+XnhtHpJCogqXaUF8GYKHJKkzN0Ktypf1wFNxv8pisrU7ZN5aPmJNR/
aDws8gUhnvnPkmy01q/Xez08CKkHdphZBfbQcdvii2KECvs4V5I86YFdiA5EsNF3i4k1EDESO9Cu
8vtVx+7S2fy6iC5/7QUTqmIfHoeolk/ZfuknpgNJa9jqlUO51bycoQHuv0+4P1DzywtefP7ZNCZ6
l5XyKf1iRjyeHUzLgQESuzGlHZZJ4B4OqFuJPJQlwGHYra/YzL+lSv/6yRfN3ipK9HRdcgeksL2s
RouReBDR1ZfipxUJBpVbX1lSf2aPXP7oi7Zt08ZDiLJZPpXnmKC7n1H8Os+zpVeIQ84RwVxPrXA3
y5+adExzr8E7HnlldcKSyXTrxhDzjX1WIBzjyRRhIEdF9c418Hr+Hg4eXtrPjWw1iBRVE0WiaCd+
sjFR6P93gBQRoP1jsNOPAlw+AYnrWzjeFpaAnPzW0lHDbQ4d5lzJiyqTkXPK5Pf4zagRXO28y7KP
bPJXiO9j5XbUmHhtYrrUetTDdhDcpsJBg2ib1PdS9dLWnrTbdLXrI6eG7extHa19ekeyl5TZgvjQ
FLv1eFPIrii71J9JuRVih6NU6nZT7IUragRLfY8c2SqedLYk0e/n23jeKQTnzQ9S9lSTH9hRBPTh
1zntzPOQWRsxM9f9x5Vl+geNefnKLhquUZqjJopZJWf6vkUFODsJwodptyldIg0lzR83t0x2EVsz
nfxgvcvHrZQfhexlJd2XKY+DXscSV+S7OKHgayhLq8caI1yyr2S37g9TSHjk7bncDsmuIqStcfrU
r4ND2Ryi0ubtCSSWZNth5W3mrazfNJHdfCj9Vpp8XoggPU/FNpU88exKGw8TCfLwaW2WEF/9QUrY
pAgY8Qa7kixdXoYGTYKt5W6MaFVzAlwtsssUCq1zVrUbYjuYbUE6kuqLeWen4V4xV4m3wqGJhYtS
B+ex7J2JHCkyN41cGZuObkaBqZChEu6JABSQesEiWPztqkLfW5feQPyKxGR2AzgEAciEktS68paW
I+5fn/LFEaiXknZex997dXZHUZDaNQfg+udaRNbj1ltK1LsSjACe++7KpS9PK9YHc5EYYcxIUtJU
v3Vov9QI0cxomE2V/ff6IDsRIz9hNHg3mSDuiNsrV7usSC6vdrFniYIugE4W8in4LED5LcFo7iMn
AyOltbMCI/NypyqdK1ddGuaLx/vbb7zYttJarIcUQd2pq0xJ9ZhwpahbWLTBzu4qnKshx99oJ3ik
1IaI3f4A32hcuYe/vOLf7uHiOwyGDTOZ07V8mswe7qA1xXf6aQw32mrXvcxm/APxTG0rwSlozH9f
W16e6r9+/8XykkpZPU8F75ig0zPeAn+z2paSq7eolVx5Q2849jer8bCOjwUS3sBckTM9mSusa0Zu
VUSbUuDCQ2BxB6paW/1kz1+SuRhlJ1eHy6D6qixdcnQfd8/mRTHFz4qEg0i88ibVy6L7cv1c1Fbl
OCcifYN8kl+JoBq+ymJ5hXcSH/5znNnESquMNK0NVNDzLrutar/VbL1+nrTGEEhKqBxNQEZnrOnJ
zFRzETpr2WlSXVR/BNNkjji+VqQZiL5amUHWc7hERlB75Mat7/t8V2EaIurqkG87ElMXKxqwAjCV
ao/Fm5Zvp3x7zk/i2WTLwSVMwalJsJZ+TbeoOvXKjWmVCjN+F5P3XD7o3VZrkU1v8+ldXD8n8TVd
0rU3fwElVUMqFUqeyichdeLcOu8rp9+Jr4Slqa/JqcfyJp/+vdika6/oApCY83KYSzGnRiAHujqW
xc3odF5E5BWuR7KYPYXTNbiTky1eq84VHey2cP3Cm/CqYevaxmcfpjKOTxp2RmyELp2AGapPzXRb
vdGA7q7pLpQrW+ClILRmPHjSSWwP3Bj4vFmK3gBokGHIdCMithRCHeyZtk7B+4yV2BadMzHzqkfe
7dtsKd7sUWmii+GczI4SxZ5i9pklrFwxs7RhV7Wm+sj5+K0ilQOzeFRHMkFomK06sqmf0egvIyim
wEwS+9+v4w811cUX8w0P/7K/T9m6ykU1kU8Skn2yU5f8SAGrFF0o0kXFHD6iU2iuEwfwL1kypovX
wdODKxv/HwqPy9tY3sEvtxEOXQqhzRaU6EBmjAQ1RFoPwuBRNJUceBhy692Z4GezfAE0Ixcqt3Cw
hoZwFYJmhtNf90POPU1jthOB5r/fTF/Pm2HUy+ge50WBN28NrmkGCi7m9SP9CtEwT81euiX52R/8
Nrf6l2JbbYXFptGT2AHu4shHXF42jVX2cy3clU/9Pjhqua2KUPCgNeWJDB8s3NnyPx85aQQ7f5MA
vUn8x3w8YqHNeNRrQ4UrdFrFUW/LN24C67Ds0piK7uQK9832m9+3zy/iR7EdTBG3bnyilvLL3FJD
WxJgy9GDtN5U/mTi4xy+ZeSJ3BZnP8XPS5KZ22wDu3c2voZXaPAgYZFU5KK7Pkxmsz07Z4vPELfn
sfzSve5LM/G/v4p3JAP6zHanZ91Ox8EXdYNx8vmOR7Jly9uWpxh16233xcCRY73jdnbJVt2PLwUI
ga+Ojq5udcS/TyQmK1Zj5W8vvSMyotdYH9V99SH73Qxb3tmUvCJepLdoT+xgVR8ijP779gn/Kfv1
oLBGisYaCpeU+fYmPs2OwB3nKzzvS+S54mju2l+mDSf89UbDIOprGyzxcF8+WT1+tF3+E5PUS7rB
yWvzNvy1C75wk94k2whb+k3+pPkSbTqudeITV9gpe4xeZ2TgjRWf1A/mWJy32X1k9vvkQXZxgKMI
KJ9ma7pJCD9FgejzL0Ek/5Q8NItdiWDF+UHxgO2TF133zj8TQoHo+yOLyPzKXKcYNvfT5j7PkHO4
MOXDJ3lB+FBSv9MWNYeX24uXK4m58PIHk3ux9tOTaJFNNGtGvKvZRhcuWRGXiC4F6TrWbXUn3GCR
2Je+tATO0I709yi5vNQN/fKV2ICcqGi3+Un2vFuimjl0j4HECSkPRBYIJx3ZV4LH+bU7Jvf8ox/Z
bfGOpCB3xd0Gde0jXFFdG0CaWm/Hj/O7clql9hw7jNlgtii3GVgEBhPXggbF6rEm84/Vno4UNPQm
PypeWpI/EKbGZpsfinvi8DWuLKAYMCXRJAIg/+RfXt3Xn2PLoByn4e+U1Ej12tncLREJUmISmwh1
2Y4mkBliJgnNu4A7EDrBakmpwKLxLnV3xT0LIT3Wn6rIx02CL6Cg0fLvquzpUZMt8H+BWA+6St0Z
n/PX3IvtUF7y2LTQk056YM7PokEKQEJs0IqwbzZ+bN5ZYtRm+Bru2uXB88sr5XZC6KEctLNVplbu
I0N61Ajn5f+P5ikhLv6x8vr3kkhGTHTRkmWBf2aryFvirOvkKepbHFooeyQ7wyppVl+V5KW9txZ3
SnYo+jvIMrK9j1r0hK2t1J5mvnVewgrpwjsnIykQYegvzoUwtIMfcFY2evV2MKN3XuX0E1BXD2/p
jAFrndnf4DteTMhLQpNa3KitUTCc+yV5mu6yt+hpgNnAoB2SI5K7dWIpK1vJPbmzN3gTeBKIX78A
M7oflEKrO+IK4QnbW50RK67qCl+VcKdZvVluVySFLZX8xpLJjCP94AB259QOQQUuIUfYJoFG9ouw
iDTMLcI0XAKLMqQmLWLf+zo8IBxk4KDFKO/6BYVkhovF6BkHB/f5afWg+EsyQeLlcIfOtMcGgQ43
dbJH/pRxPmFXPJGmZ8V3Cu1b+uMcQna/iwhq7OHsCeK2ODuKn8Qm/u+VQ5L4JxkDsMr8acUmtlUa
VKNNT+1m2yI+JCSydxmmcUIAhIHNIq7TqbchP/lsjo/SBp21U/4oZTNgxzhkj/0a8UeTe5ve7aGk
WyPzlTstN5Wv8G7axj+r0mYgA+oQNd2Ouln/hHXz+8KW3gC6yXhqNcCO4KN9SD+GbfEkTSTp9zfV
jUxGgWqxiR6iHSEa8MUQttD4hLWtDP01e1P9zK4Uq7zH96w5Dc4H8G/ZXJo4zHjDQ1ab1U3jBied
hNzEnx/RwW8qa0PH20C1ybt6KxOkQgPWmGRZI6sl1nqPrYNAB0La7se3JXo0cwtbwTZKZzwaXonN
PNxjXF9STJ3Nc/hxPpFTakefdAb1fuNUZnGQOp4iqcaMdiH/5xHdVnjPpAGUTMD//SdB+wRpE9qA
nft52jIIQXuubjY7XP5kHKmd1Wf2+pkB3qSkshooCxxChCjdGRSMQ/AOQvu+fcidRfgbHDaPBHIH
p5UXimzES8RoYEfb9Q0TFjnB6P/fS5IbDuNhkYDw347iY3PQLeVBCT1RMBTZIg66uEHU7Ue4NRjA
E5FdtCg8ydr14tvIX54Cf8AanuPb8QZ+1p78dW4MZrGVT/V7/9htC//8qW9bHxzVrg4VtCRjUe51
CT5iCUqu3/WeR7S46hloDcjNdBuIupT7ht5gnICIhXzX+Tzh+Smzk+NAqoxZWeEHMGZxzNzwSd1W
h4xNj+Thh+52vet26TNs5aNCIv/gSY/nx5oJLLUtDB5/WPyR34Ks2OU7GU64RZnf8Ehh1frZoTok
N5qjI67gEpvX+L7x29uSNfEDsIS8kuog71ZwBYWBPqJ96DnAA4vrPWNjiKvtWthFkFeMFw23Hcme
ooncRnsX7gQvYX+lPfycyMcjQemZLytmJ+b0S22gumawC+TMeAgTbPwsXJbr+FaR/aqZ4kfll/cF
cTbLwVzfNgecyIk5HPtyP692c3cFSNXUv/fm/6kHL8BjUS4x2mWKfmos4V4aHRVjNEEVBDHy4Ek7
zHi32s1w5C/r3Nocg8Pq2D5tXPmVfEHtsX5TDYquh9GJtsTLtpONk31gr1zKIgL03tDplkiIX0eH
SbyCLXgQ6Ha/xc9oTab6Erksn8gmUFf5yPYEOU92iLJTkcz6i9RkyFLqpjWVS8cJ9F+kndlyo1rW
dZ+ICPrmVrTqLdmybN8QdqYThADRg/T0/8AVfx0fnayk4qubvMh0Wg2w99przTnmczLv3WbeOQD6
++fWPT/rC22rvch4w5kWXr0TJQNVG/qy0AWOVFYzFWr/S4eQ0Tryj4I0S2u3qHDhB0nlJNW8/sVb
LjNf26pvqo+iuF1Em/yCaI0/lEfmydJL96L7EPHdqx8RB4ETfEOBwn4krHSmbpDAKeADi3bVe/wU
cVbzOGvEVRDPby98V5TM7wQHUOAaly2TaQZmlNJPlNyKhYeDelu0o6W5MGZ0Dx2GnZ5sNysNTYAN
0WoWLRVhUZSvDZhhQu4X7Qb19Qv3X+52NHDhApX8JJ/avYWYxQdvcEYaD6ONX/kDwofzXglxfs+q
J/EdIjMkMMgbz2IECxamU4H3FtQbc8XTXvOGR4B3dt64FkpoxjIozKOZueBgCMnaIR8GSIijcYbq
xtoasvu89/vIjn+gJsid5ifGG42RNbHgu5zRZ7UBAciP92+jG+3Gj9/ml0XxULWzSHeoa8FHUXvi
eFeq9eniQkyi+Mwf4hcKDi1o13nhEN5FV0Nc03KnMP6lrOo3zWtWqp2HXv4zo2bgCzuZjM3K9VZA
gakrnmk6uIAY+ImH5Ke4rjjZ6O/ZDo7KnNZroL/ScPavrnwwKHzPsw8SH2fXzwa8AArFI9LN50K2
240SsHAuYvv8BnQrxGbO6aYBMHOxC6J7ElzTjxJSM841vuwisfus19mC3yeZM+MDkjyJXlSFiqfa
tyX864AFxFUXY0pb8xEuRpoBw5K1FiRc8OSJI4FvzhPnY/xwZ5fKdxY/jMVl7BUfJbNLC7cmkhLK
7XeIRx/tMEt/UAAP/HeoMG/59jSs0x8RwlPKXRNaIDVYPeCobvDwaisYlR+XnXS00pcMvQdoe/a8
bmSfY5MUWfn5VSPBaa+dtnoXGNIhpcLFZdyzXl7Cz9t5rYb7ojgWrVcnPhnEguFVMFlaUCrVMq+X
sIqE82yvO+b80rl0lYdjVfpUn8KGKSuiZkxqV5QXXvjzShnHKIQZdVEei6UAxl7q6aO9dTCOgGgP
/u3ixPoi7BfWexhDCp6ZKzG3o9V5RT0HyG6bmHYYAebpHzttKRExl29REcuQ0EnbZccXFfj8S4qI
vD+IAtGk67Ke1zcPEufpVaJ4ydnfhV8g4qoN22V6mynSFit8YSD8mSmH8kH7lQYE/mjPIb+Q5qnL
JmAB9KOCUYPuU9f9sloUgPGyYga25Erdpg8zyaJdvxbD+bWZi8jeYHCxhPLMFMszNSJJVed9wTOq
uYSXnUP/lK2IQcIg1xi2xULJJIlwAp0mgB7ESxVo+D59BsPoVp/XuUohG2krVXsW5HXZvyi3g8yv
hpKyzpk3MMPRoaIDAiKZw4UussWysek+G+QKbuqaH9azHIhH0E898FfwU8mO9ofHpNtNKVfb1QXg
k56NIILXnAmU8JSviTDb0C5kjnF+LHbqh7SmXDGXYGpkaFInukKXJaj52eXp4mSP5h6gwTxZ5AuF
LAxrTr08q6hZmIO4v7jPVlxcD8omopVxw8U6RT1FkAEFNZIiUpUqtphqIWPfpLcKiHOO4J2oFqI1
wFCx88KwiBx5szvkAOTPToH6KLg8jcaY3Jder0F4jIOxZjHmh8E/PbLD8v/hqj8gqVoIaGNkSrfY
TdbVIttGeHsoNRc9RC4U2eJM9ioKZ0WYtVsVTTmOu2X8Zj3Dnedt3hBs64gv8b+rq7On7+Od9lqt
w2P0iAd+LQeNz3/CLxIewz1lAwWbMXbNSoCZsTvu74n/qLjVyMGlpn0AB4ngi6/otuYL925buiU+
oSyVj7ojPFKtVV+JDu1SQioB8IUPyan5ozgI7Tb1haeBR4vfScQOEG0YJQZs3HYrEk7J3T2neWs9
6HukBZSdW+i6K237XG77JVQvdp1tcuDxAZ8rPMkb4QFgrR2+WYE2D/enxBbm2sSchzTQic7T3RSg
pMhI0lNh7fU3XlZ6jHJfQ9jAor3oXfPTPBSf9DJGlqG+Br0cy5/J+S0PtwkZzGG0xq6JanOZsJxa
QK02F/m11BDS/8LaGoc0WFACtXYhLOKQZcyjXqnUTzZ88xc7Li1gOhRBwVCLW7JiPzOWueYmq9ZN
aEtfdK+DdyyttWqXx6AnXtlSxGLZDwENUV6czaT1U7aji129sk8NoweiC71r7bHSH3Bpgq1ouoUi
OwS8sebjQsef2/ttv0dk+UOOCMJ1RM5jxTJqKigXX2CHJ7Z0LgIGlty5Hip1ZF1iTR1+xj+0j+an
AmmW2pHBpaN9wGA87VjQW1YsFjqdItSPS/ZkNuLTkgRQNJosBB27ToEqBFVxWBKraA/AYdolvEDJ
EU1XPfBq17NjQiS0FXLJdbt4rT/ZGYBfPcE2rB7RmyXtbH5FS4Cde0lDxdbcfHv9xfEY5DXEpqfE
qQ+pFgwFG1Z1c9LmmFq7RvctksZC8DMCg4MTqOQFJ0NgYYj9Z+mz/ppzfRM//AlP6TI2jflTB02I
pQTBJhtb66SdVxLGWc9MFoDbrGDrJ5QssbOX20c4+PJrU3Nybo687RQ8wq76oN/AxqO8nd/OB3l+
5qi+74JR0PXUaOuIEDOKa5b3x4HT2Yf2dr2sYkBK0NbXybF4BMMo8+PvCdKll/Yl693R6ZbPpc1V
8mTGum7/wGYFZIxGLb+C8YlxUJ+wx9S2/koLhkDD4vhDQm3pxUdmaWm4VEIbRvC6j4L4qBPv+ZNF
W0BdemHp54IENbAqnm3T02gEhowGZoxd5R8pLjbyR7QROJ9TWkugO+cN+jvVjnWv7uwKXg8DW0wy
QO64J1j66N5QTZQe/AMVySU3XbyphcPwZjLjTjwkB4L4dg3n5Oi9WZifgCoC4+T4zGF3n+8vxBWJ
dvaUOSePtL13QVxL9G9pm2Cd4QTTsZrrx0rc8pbM2fsVdF3jsdtcTm5SPNwgXtnpm97Mb7ptPJs/
qPsAGYJK5hEtPYIV0ZKWQaNhX4VQRYDb4vKKL6TIgvTqFOw8q8sTqlm6Oh8acRQiA2zbYFNEv2lX
3KUfxnPzHtl8UDhpSCXOupu+WYXHa7LpDXS1mEXYFBGc2ROP85XG12MxIbdLr0sZts+r1Bc7fuHp
sSfgxRYL54yNNgCxoSavpPY0a375ybuwMUrPrMciw3fBNvogPTtKt03BK7A0XYKwBt0HgZCaf9hx
+Ktll7ZWrjlg3CSSDurHy2NIhgsNNldDUHb12TA0+1QSnqpxP4Nq+oyqox6/KkJQ9fPYXIUa2lsS
iPSQCh7TaVYz/Uf/z/PLF0b7LlooT3HycFtfA5BAMt+zPEPchzBQYFmfmJT8fnD11ynwblYmJmdF
vl6S+LHiBDI2MsdzVutT89EoGlsCYxtKnszIsKb2hLuBmRGqhtwXQgSqd0aAa8npT/MiKITpW0jR
C4Wva9ZFCLV+WWqPmri/nklu7gMD0QS4xYHiMxoW6Xl9QVmdr/Jl5UaZbR2MNbOzvbpltH6jflI6
h8IrsxtOg5ef2q4Co6XY2ZxKcCH5LS4VnwpBnqUZcbOLPF/y/5orflxb3CJ/VU+H+EZZ+H5VVqO8
AtbLe7c7tTNNZk6GKMSxEJES5Jmv0suqS/y6xw7bsJq5YSXPktNDw+qBYrZfQI1gm6I656KvDKD7
sVdlHIMEP1L9iYs68eXem4GSS9ZKUhaNsz1uNNm9BQgwve5Zo9ai8pqYtP/DfPWvMde/76Evi+G3
MZdeZO25kXm5Dl86swTbgHPKiwpgclomTfHafOwdAP5AUdKXgdpxygM03i3/nPX/9Q7GifC3d9B3
iVUk55gJud+MSBu39+Lg/8Anuv+kd5oKsVAG04j5pHhFGEfUWBnH3i1C89HUNTH3/4cJ//7V7uom
rU6l2znjUyXzbtX6md963FC0raa+vn9wl+5f6U4rkZxK+aSo5NSOcJH+Xbdxfrz+uMwvI7pjSkWo
3ztf71/tTs+gCpVcZiafqyAmzqbjw/1yM4Nz40VsPkzJcvE5aQOCtSJaYW8UAMWs1Gx2yELy69UX
+2J9fhzezq/Vu+qQWsEomrA2T6FbgbAeOrFNPOMjIRTDxb08nB7C7eC28+uTQPEEN85LKAwXWOHA
ui/I53gYSZoo+toJle8/TFD3n/R+dT1frJM+5v/Gc56M8YYBXqcpPBlfXy7ATLS4wzvZIPgR/7wI
yL/p7+kS6iZF1A3F0L/6f9+eiTauKiPLNHn3hQs+hY9EwmOktflm1WI5hH6YLZpHODleclmquAey
DpKO21CVjXGGDeS8IAXfS5xz9zTx3n5zB/ztvd3dAW07DCcBBMVOfatWpFBh1TFX9YEp1W1p7Q3b
8EuPA98A1p2OfTOTPnN/Siv8u5v+b2/i7uL0MRJsVVHl3fgwF6pdeEMwkv4y2mZbTqATF+R3GpG/
vd7dlheqQt+XIh9azJdm6sjVLPtVzTvEWBq5Kr0bOjSu2HNHD6LuQMDbU0bObukMR0jizaTEK4hC
YNDJgPHEV0Qq77C+9l6VcqaUJ0Q08tj+vVtSv7/beyU1STKt2OSKvKsaP2YsfLNpje1ruzEWGn1w
nAxkNDkxniKvX0nr9BrQQOHYGz1OGa7/wcnnKfrbW7nrVCepJJ5rgQs1UERm9epUr+pkkWr7k4pD
hT5fzDSc0bC+vUTz2yVAn8rO3oRuflkwfhQKN3baPhDxWjpi6WinuUKMz+U1s3zYwyKJdPhRMjt/
I4c6K4N0x8zhRkLm1D75m1rrb59j3La/PZHnFNdHFvFEjiblgndm+rTSW+MrFQ3beOsaut9AzA0M
O3/mcUxgiHPjd7aWzo0SycMsr56Zzfux201pZkzrN7IpXVY0Q9YVU7OML9zSt7enWFWV5ZpYw3yR
F5Bt4lW/0JoxNAh8eYndFE+cvo4+0AcRh0vc9dMNrX/kNmdP5vCizU6/gFfU4AlR+bxzJNcPkkA9
bl+xgxc1UQF0xq0yKMH0D5JjckpVST9HpVHhwXUt0TmbjyJpwnhxdLqpzCOQYDAJS53r7nw8NTMO
9e0iR8x3nqlv+i5ZpXpAMNNpBjUY7hTpvL+u++h5vDmqAC1GebU54/MrRtncDil1S0MbDOga2QfC
Xj6VhhFglqz4QMqP4sVMmNzNUiTJOeclG3g7CmDdxaLRfulQUXpEELfRzM3qZXLQ5hJ0DsjFbslA
DNXFGmrCq7lG8PZRJbSwBGFWLrltIRghOWs/8Kbpe+nBgLVaOm3C+Alt0nJsMimtq8g2YyCGih+a
4mToxhXHJBvRO6seYIpA+mTIxVut8tXtlelSnQdnIBXZzOJcaxcs2hcPvdk5WZTMd19vAwEufGgd
xuuz8IjjWF2D9UOO1rzkK1QcFRIsooLmyUO0t6L3NpmrC2ubPNF0MP0KG2ztqoZDukC4a111QwJ0
PqeYTK05f32jkXYl+hBrdWDyoeWZVTmh7Bf1Gmzx69gLl8f2BVwIBUprPetat2y825N6O9wA86q7
ghoaiGLt5zql8qdUkC/hp/FDwhex6pARXOc1ra4zpvFnC71UOLsx+jCO0LwKWpiO/kB74qOo3P4z
2ml73XRvxptl4m6jUULqM4nMzOgWEY102WvXt3m1TZxBIf9iRL6HjvqAtgLFgPKBXGKMrTj7qC9O
KFNMYigRT3DgR3dRmQBBP6wN3XKin4TNacfvjxZ1/5Rskx8MOT7SbbbWNWQasEhGEqDdLZFmDMdr
S9+d9AF+XlrKSj+LWVQ+2nI25kfwBDj5MWRY/3hm7ZmbKwhuy7ykksm962b8ZyCSJILQykcPwW+j
h7kxn6pjCdOMlUCwwwfa3aETqpDa3duRrwHn/Si4SLbFI5KZ80Ls54M6553rGrpQnHZo9U8MUJHk
geaGp434nSEA4m7TTbEIhMky4bjt01u4gB51Tzu9c5vbjwxeeucgZznB/Kd5toV3nYdPsvhiEBEE
EBPdTRsxDBD36dfrnp3uI96a0fy0S7dETBP8QRumdI2TpwTFw1eSTs8HMshUwsBxO55HZrsNi9Yt
d2NKROxxrehg5zN2PGxb/YFm+hOzAvuk8sGyxXl3WQubuEedgmsXaU1ueaTl7UYwNETgdcaEpd6U
u7A8dJxC6CN0LtB8NTATt/TPJPeEyMrOD9m6OoK+eKNp388aujwSXRdHHtD3+qHgi4/cXwh7akJ/
4uP5szjWr42rLbJ5GKgP8dbaRAiIbN2BD3aCKPxOgxwW5BgEWq4ilgVouj/OMIYx+bmnTxDt8+QD
OHGEPiygr/OMPaSoZsPixNBvS8BAHpgQUKI10iVyLDK3W2RMX5NZ9sIf0i7d3BaFmx7TJCDARSYJ
YcbBNq+om1m1sDbaMHOstcyydrbWab1qeco0CCvk6SHaeiGyYFjk4YOOaIYO0IYOCg+N6sGW0yPm
N8aG7/oywwaOGaAmvl1aKMkiU1gdCxuF8C3/abAYV8E5es9rJrnhg4Z2nmiOC/MKrd6rNeiT61uD
FZLtS1Rddo1UcPFMpUx46+uxKj7l015pP2Tro0uDi/EzQXMwS7GOlE1QqLucXhYQkuFX/F6ibNkg
QqJRHz0p4jZM9qdm3hMKEG0SKchz8nDGoNhyjFQhhFj2+5tniW8mGkNkGBe/k/0aTU5ETEJwQX0R
Oz1zKlP7PInHtFtV1wNWza7Byk13iG9kVmzOLymmW8UZTAc5ifGpk6fUzEfpBoiGQPbqbRrkcIV0
T795DSF3T1cyu976J5pQNQTIeUJbzUEA/NqvbgfmQ/JsQcOo2aGfsVHlyEG1OG/5GzQtbzrTpHUa
RMx7OQjIHCFp58Ec/HGORx0B85oDmaxv+rJEV/fWMPTYyUcmMFvYjgwFEBLQxLouyRKd94/N4RqY
R6QEcAFFPMKXkUN5cupjPCObxE7W2tkNN3KQH+QPdV8d8gNzAo2Bh7kbkudOeyiEfUIvkL8JEsYQ
eVChX2EX1BP8FxFDlHaJvvua2Op13x7jHXki/Xmn/cQATNIVR3ohoBPSRIFcuCprq48ZLk6W4xlr
ne9yn8DXY0ajTF8kn0gkgcLUxcLI7UHdmMq8Ry48F7xkTbAY7bQse+l4uokJJM1kHWn+DU0a7uLB
Ny5eu1TINGbYwZjjWBwsY3XJGfGHv5RXspsY4K/OW8MpAaAzwTTt7kflC461QrFCF4guBD5xYhfU
9XV5OsYH8LsawzVx9uczzj84oWPV+q2c0u+OF+m5KwRZvMkExYy9AvHAbToCH3pn2GQP6hKp0f/6
kncnjOJS3FIl44QhM7TyQBM1W54Q+wcrCXE7dIKQG03hWJWxC3F/UPj2Oe91xUMpNaUui4hcgYN5
TLlRs5yfLZam+Zj5gwzRyQDLjpI19GYJuvbs0K4NssrHLYvjw9XR8WQQoOAI88v2v+hu/O4k/P0d
3p0faqNO4iHj/DCqZsvckchxdNgCVN7LsIcFZsOLkNLN6NmauAmmvpy7kt8yjNtF7bkJxrwkNMcY
TSD8f6ATgut3dZCMmUdrPnkjyBO1vDH++7daPjOvZtFdOWo0KJfHvgNp8cqsh4NK6m5zxQEXkGld
sEY/j97t2AHWs2lqT6asP82vFxf8r2T5mDvH2COLDU2lKdyBhJ/dbgRTfJUDswbgPpJIksNG+SMQ
nQbD/CubV/c0ikl154ZzJHF09QkxxWL8C2TE7UtRjiwYLIEtekTgck2zbmk5LEYKRQ7QZkzWWciJ
o+KDwJ1GvlREJJCyBobAtItXgn2gnQOwQpr5oiULpVqez3RnudvM1SjDVOXULUOgmRg0bTLGcqdb
IjCoHQR0tce8ATmiIS0Bug5VRKRHzXFg2zabpDik1G3tjCW0PE522X7Tpfy+Ihh33cO+kXvZvHBR
LiL1+THVP9PsaXwGCplqgIlPrLwOpS3fNrSoHf0SCMTR8W4m7snxnvvTA3vXVkwEOeuE+utxCPEi
IIoBZuCyWY9tzJMXTeX8Ta2E952oJMvK5HzS5V06R0ou/FAoR0cigGHaxuJLRzn94I3f5Z8+5F2H
qTzLsRz2w9hhwvvJZ7yMQtz9DX3n6Ow/b6e40L/rgv/t6t6t92QVRGlUcXVVv9JcTL4dkA8l9Qq0
bCu2Qh6xChdAfxwMTk70eVDXks41HkAnLvDUonO3DeihYZwwv47rXV39AEGDIJ7n+53kVXATw/MY
ODG9zP6Dw3W34d13jARR7k+JJMm7LJlbEsKe3b965MpHF/xoHcAYW01lEj9jntvItnEDdvAjfrd8
lTQmjngLsljw3J3ZriMvO/75S5m6PP+YibRhk2TydfxSJK+bp143+i8X+enpRrtAcMvVzUWoGnm7
RA9MLGKQoU0vu0wQNKYehvthyalIQqUwuDHJbeHzAsx7po3mDDsm5YxgHXrC01mT/4Bi3F+bu/3g
ot5MrbFars0vZBYI5jecFeLZzZilyuEG/v2XhqbkgZSlyJHmZKql47KOjADFgXFZ5MIrbWD6UV+j
jra5ebo6z08BJWbu05iZuFYTC6V5t1CeJKUtaq2Ud2hF9m23eqNa4Dwov8toy18rrAPj8V5pPekY
PiXvKOlL1s61Jm5nbU3ndIzHOV0WCJpyYeK9/c5a9v0xN+9WT/FmxWrfdON7k2MbmoVTD3M6DoBt
yBRkb9qN0asGAp6I8Qajrs+pRvJvG9ff6hnzblrTlrre9tXYPffHlv7NHoUfQ6C8FYw3cltAqjDR
u5Ym6gnzbjntTiWnrPHZ7rwRttTN2jUuF5vjHYChZpN5FhqXia9aVqde9W5JVTRBiTrdoIM2uiKD
QdlD0ELBWxEU2jvxySWxuRTtpHIHzv+JPTCu4JqknvFLXCGDiANIasjlZvDV5kLqSKx7QbMcTS5g
Gc1364gcBw7W0MzPkdeWG/BBxdMpkA/aCkEACLRsTEOBSS0QuXKx+emGDPJ3gaMzBpl3QJIIB6Xz
yA9ET1jr7oXpkonVwSfoh4Q2SG7VsLA6gpWsx/DyCZpQfe4ey/X5cE3Ycp32vCkR5rIPaE6Y/Dwj
f0LLQ/pySD9qW5IdYtgXGgYBa0U1t7ziUVmRNSZK216am1jpMpbKys4f5PeTthNxoyAaEb/8X33p
1QgWF8inmDcBNHBLwGozPH5gWeNHLeCdzDnav1yOBJijsar5HKNcSCe8MsI5/CN5CRe1NLdegNbx
g9xoJAm38CWzFZAlQ9hWJ666lxU2yl8z3sUvF9Ld9zntSw6KGjSMpWXuAd0pftMEnbQ5586JU7vp
yATLMuRwzQFJ2rxHGtV99BzR8weDUmx2Q3VBz+ZB/dkbBzlZXelgFGwcDc9Znx6U7qM2fxTACkRb
++wGkveeoP7MBOvl0uyGft9BcrzGy9RAlQO+LTtEl9Sx0ll+gay4bSO4buZMEumehR/p6aWoPiPZ
oH9JHBbHkOqV3ys+XcpAbJcqiUBhQa77Sj7GxEs5Rr+rx140huY/r3rS7yYu3x/ru21bafpQTWAV
8FhzvbdjtvQ4xh6N+ZOl6MRrWXdm0JvUlWE21oDox5/po7H9jh0499rhNWmDiU82UYxZdwcwo2gu
w1nox1fL9nK/P1/X/TqmsdYTZKDiFVNRkk5+xolj35cE5dsZiIzCNJUSys5CcnCcFk+Sc3K/UmQ6
V1xFpO0YEPtQBU/KEaTfTXq+XcqvUcu3l76kcm8N4yZ//jXCkNDed3OQqCcKT4isHTjaSprHIiCk
Npis7ydWTetu9xzqQeqsggO56qcNyDaapNQXmCEJ1PIvzBDwLdFc+fM1/geS767CsO72xU4IB71p
KH8TFpV9jm461JdnUDNo/ccjpmCTz6Fi9tL3CYlWABc2HagSsInhVsFLNZQH0Xqa7E78btL8/Urc
7ZWXOhPUSORKDNbsRozA1aAzIrqXNwbfr2Jrnw7DOAfYsPhhRIjIk35o1w0sEAGp5qb/KRjL63kl
nXiHllPquz9/a1PVhHW3rzbMoE/5iWqih5U8ehSw0FYMCijXARdr8zEHYXAbu7NWpIoyp6Q510xs
7vLUYnC3zTZXDR9QNZ6VMC1g0Y2C62HkSCGpxKMHunsJWN2+rpAPBUF9VLSplW/iwGLdrXxm3J27
9MzKhwt9PDNAfT8tzu74HvDlOOjIDRuG5sTnnijFTfFuEcyGW2tpOXXUKACAbG4jmh2LN1ofdvsA
y+N16naU/rwmmeLdSljXVXlLG17yjFPK7SgSl9UDEw0g6bQGUUECgX1GBDN9BJj8tPLfW0Kikhdq
Fn2VcODZcAlccePjYNafrl6xiUpOPMAhJ1fhP6/9pjiuVt+WQqPTh7xJucP//5fc0/wiRI3q8eop
rlHgcpxsu/15CTTFuyVQPKWXa2SxBNZuFzvQlFW3XgPcGH2+DjMB7A7ekEzcTxNLoCneLYHWVdcv
SsESWLuc+5PQ78Wd8qDMwsyllkR13T3EOoXnKKyuGCMNo3xBZl5J25QcSgJ1pvYC+c8bkSneLX+h
2nRDl/Foi/hYYgxi17crnnOv3Su4u2+/WJlZ7YC/+hqEBmS4EUwYxoyo3oH+Zp4gBHgkDxOr3p+f
d1O8W/UMLc7iuKYrCpD3hvlfdaXAZF7L5Gzsj2OL6ben6cCVcR37zz0hU7xb526aoBfl2H+rF/oY
ukrSgZK+qVAcBC+WBvRZ6jNdznF/lvwk3GRYWn6IySrKt+RQ4hSpIEThV8aNi9dzYhGcvHvuFsGw
kU6NTBNlpxhz7IiUgAxTCy97Mz+JUB5Io6ZdzSCEkawfhrNye0688wuGcMLd8BEv/9fl8Uue+O3J
vd26tK3brzaSXnnxzRub5oBeRkE8QyAvfMEqpDnmhPJo4nhrftXJ315Xbyrq4Ia7Ixk717NwDJG2
0OwSpdxTrE1+zom78ev9fHs9K0fmZKh88UR9D+w+mB9Gnb1tOir4aOTPDPZGj9JJmrjk/8Dm/71m
Mr9O3d9eWTgLN1iVLMkN0wHcFE69TvAhfzWqyQD+pOaYh+//28P3tU98e9FQikVD0Wp5Fx6qVbiw
jtkufLDc2jk/Vft+O4Z+KA8TrzmxCXx9Ed9e07iEt5tx/dd6TLpo7eCg6Yqx2MFt80P2BBK/E1dA
t/LnF/6tCPKv8s/82o+/vbDGdhtL5ld9ZaTQFT08sJ+oFECqhtJLAdabSQGWFmHHCuTcwOoDYc/R
GV1k4ob9GiOA2vmWTKCj+D8Wf+bXKeLbm8ujNrmJY8f4gsmpfOrFeXk9aLGrm/A2IhdnxAsZdFgc
o5yxDBUomcMVIo//+Qm4Wxj7RL52Sc59CC1grI6TfiaWxCmmH5I2ChDBv4M2Y7o7Je2bOCjBx/97
dSA3cpNL45aJcBvVWLGxXvLOx4/rFcurlz2cYr+oniM69tO6demrDPjDhnDPwBIubTK07deG3WNN
P7uaBSjIr91G5agfxLj90sUA+o05+lckmXrZZvqqHicXDCwp1vpoKahbZL12E+A5GubG8frewNgh
IBduCQLkOhiD5May8vpiaF5RwuyZq5TTrxocxgcQ8Gy81Wu9Hns0yXsivumQQqAknCwWBH6UedfN
vT4mXYoZ1dHDzRWcN+dI2DMuE3rJphFya1Yc4vV0oY8mYm6eNxqmdpaRZBFcI19ovWb8jcFpoTpR
7GbCu4RL9ASOotGITA2RAEeOpsbBVMGrTiyuX2ePb/d4Hyp5X7Y8+UjspAd1NyKOft2UWeP1ruJh
96atA9vluh5FW1BUxqnobY0nE3sFjnIGi3wzow13rn/W47bjI7uxCQOk4wYFpEPu8AY/o9TnwwEN
57SO+j/UzZY0dn1JcLgvVvpTFaaFQvMCbhZgGPhLn/ixfVip0FMUO5z1WwYWU5lg/2Fv+Otl757J
S1QKhaiycuU/UIF2/hDi7/uK9Wk9kDSUARYk8DGI3P/zmjn5ge+eyTbr2r4tGsZ1Vy6SbEt8yzRM
KT4Q53NiYXAFKON/fdn7cuNMMvilL1p5d4I2T13I3S9AXkIBbpOkTErnmj6n30w1Lqa+6PtywxhO
WRTFXF+MRCYvS7uVIzCVxuf4DA0uqVPAQ1iS/sfv+b7uqNMmSy8NtbnxKMON4OIOH2PdrS2u3YiC
8/7Pp7F/31X3FQdDoFgzDB5HnT6IYpuLGyIN9eLRz8S5k7sQBxkNylOt/Kl76r7o6CyhV68p0zdx
IbxAOof15UNdalzzZVzcxY//albz+9P2X592XJy+LT55kYuDqvGq6rohN9FOyHLXITbEHMB0VFc2
RCSAtzoQ5ukz6O9Xvr9e/O7o1UejK2nU/4D8giMxk5jDDkvoy1A+XPrMI9+ZgMHJ2+r3R76/Xvfu
cJVf5brJC24rsMvz0L9BvzwtYg91nSusoT8EFw8FGmbwPy8b/+Go+dfr3i1YmSrIepuW4yW+rdJi
xpFXp6RijyF8eGvObygVJT+/2ej6ErqRTBqNp6udQVFbZwDvX4AxRC//xXo2Njb+ucv/9cbu1jNB
P/e1kXHPNy83r9+MOpOYZAfeGKunMlFxTt3p9zUF6VzSyaq459KXhqZStLRACflFBjsMNS+OZxax
KbPG1Bp2v8tWUWOpYcpHFIKOGD7mOF/6mwcEO+hEvRQQEjq8yTbLeEn/8M3Kdy2l6Ky0bZlyiyM0
eBZmYGNKhuizfj0aaU5zKYOcT+dQBYlA9xQp9Z9vuf9wUvz3lf1SQX17vsOyPl/7lro1BLGyiFu3
poYQ7BhhEIkI7n9hAJx4qL8O8d9eMSqELBokDk9JascjaLJ7QAArsU01N+4o4m/GJqn1Olko/76j
9ddHvVvKLknUddq14pCKpAoDxmglO6CNomkz5g7BovAm76rf94X/es27FeyclnGRJjzRo6uyX/+r
HQuPbiNCi/jzpdTMqQ94t2yJ18wYbhEvlsxLfVZCfFJTIreDZbwYGXAVpmQJI5gT7UeXcrnmZju5
1bK0tzCWbg7cySNcHU+gpwN4R5H2+Bh+yW4Bu4yqch6/Do+y6TCJYXwaYiGfETrzVq4HLFWVz8A1
Zypbn5gMX30dPewRniIWf038QH9vDj6ofq6tWwWoOLUWLnk6jy3Jv0HyzpHNWc/pdWWYT7f04pQj
AoLeDeRIJCYa5CnrKT8x5/LyFhW2sFejgE/qtAi+1ct7o3G4Kd7P4fMAZU55Ny9gB/Q3an1ir6R2
o4sQi/SHq8gY9l3rP0dUAZnM/fyExtIcCBTsPFV8SeujSdmMfI15Wqs5Mor862XPdPly0B/QYT4m
26pwJNr6pPqi5oC/Kdk93wTyfIXHdXeKF8TmdpV/JZZA8ym1K3ItaJSipJVdTF8Spl4MWPTCbokt
SR9q/xpqmwHIL7/hKH1EZ1/6CHUSiZaRfsQoFjVvar8WBxDjsG001Hxo9vRXvqBrifDYFeBF090p
nLB6k6KZpcwJldoXS0hBAKt/Nkv4mdWRCWwzmqVn5Y+L5NysYzQccQbc5mC3ZfFBhgzULGjPnWsn
Teclzq+BYNfOR/7bEVoGDsS52jfiknzob35Wus2nqs3h0GzjzjnDhTmrc9gp/Rj3y5kLQG9FTMrV
LbhEb/HP8TyV+U8E60HYgj7BoW2ULwLfWkTLdEXAz+K0yfbwQp8BJ8J95gj5LrM0sNlAyhvlRlkA
V2x0MxVOiZ1vC5tMBRlK3poT++JCXw+GH21k/+apG+TWODUg7wytU6y1OY16L7GtoEJmDWwGZN5Y
OFjznMuwkUhUIuFzh7Eoi1YjMJDQpzkSIu4E0xsO3W44FAus0MDtQNqBiQ3A6vQBjYS+8pWzg/je
xrzESWr0+dePGelgnKsCvocDkgfbuqyE3m4+ScBxy63gyB8YDiMJ5XW1+AIOjpQb2iP9yWvIdQLV
QNH8eWn/H2nntRs3snbtKyLAHE6boaOkVrZ0QliyzdTMmVf/P9QG/pE5gvhh77PBeDxsksWqt95a
61kuURz8UmAf/VzmSBuZJGkPZQoa+CqwcRWb2jaYWUR0WLTwd2+BcXBiwIDxjQl5aNuhXwdScnOx
XD3fD68gCMKD6jtjcRiP8cH2fZQfG6CNhHQTOHGFfL7fyzA9GDpUc0qPhjOKkYluoRw26RvPTX8T
sN3Z/h0e4Vkzb+xhMkQ3E6NxN9JcJIDNKYmad5Qz2d+NrTKr/CbgDdoOWzyOcHHqmDOOgn/u4Xh8
0BRF6A25F8zNWN28TcnEQE+uQ94UjlbstDWqD2d+JolbwIaYoALV/CE2C21raleqPouU+s4Tp5l9
ofU74ITjFlk+vMZ+b+2F7BTc8IcJGZA5k4J2LcBRHMgQJPfqGKOVIFBVHk4XW3shhS3L7wSahsFB
zWY2YU/b+LoDkUjTKO+8oXgM+wcBQuoeZ1n4CmyC3JCpc9PLbZT+SLHvDyf+ZQ2SW7jjR/JvcnVP
1LTU7UTTa3rIQx5HdMjp+QcOUFDvb0EPwbLtZ58AKEn+G/6fceElzHgcLrVnOIYtEtdXX78Z/JMa
uakHcAOGgoEYu92I5kG4HOOOE5nV+uTLtiPpymxoaK5Ky5NwQal8bTJZrUftaEIKIxCIiN5AJZcO
DMnV4MqUoijYwHR8v5x93df6dOXFcj1e0qhJMnbvjTcb6/K7fivt4Nbugq1+g9sGNmx63x/L3cp1
1+54sWTLUiBHk8odN46euhYQweSApehKhun4U/fig+UYa+mWa9dcrNyJKARCVXOvrUEImqsfqllS
7EkQJ1KXbEH04tv2bfXlfrnP+fSIF/uNxBRjMUnoF4R7plDogvlh2vn7iBQiBQRIvMOxc9sew+3K
I/5yO/HpuovthKzIbSkn7K/miMg99kUYizFhXduE9FZbNuevZq1D+/Xm6v9fVF4eVctCbibtfFGk
+0ATXH+CeAXhSOWwYmzfup70B28yDuUM0cZzoctPAcmnwnOWudXkTsX5gq9fDc6R/pho+ALvfQxd
a6P+yxru069cnG5r5Ti0fsivFDsH7DjoOacuafEHEhuBreg0rwWcO2/lhXw/EHCaLHb5YiRmY8xA
APlOskKEhVI6JnQOK9Loyr1C5hzigf1aSf6V8YWYMVkjpl2DsGAsr5sXgZQLong7NRhVPdwdzTka
NtBptOyJKESJiCrtRkzfpYp4V9cQ7FE/V5erFBxmfBv3qMPJ4TgBrRhgGFtezpJWuJaC197xx1Pa
UB5ebkX9ILT7i7AyjL8Sffz16+d3+Wkno/ZCYzTJKDJTzNlhFwdPbLHpnuFb+bT/X1TZ1l7T0+Dm
aArpZNtN7IijY0Xuyuv7Yvr464fMf/7ph4RR2JDnNYicR8l/CsQQ8gvZRNXzHI2L9RlGtqemazvH
r1r/f111MUGXhphfkpyXhw+6c4Bz6HiThG0HyRu40xkBI+HheXWdGh7eFBLOLg/DD8WrbbbzyslK
bUk9tQFV6Un/3b9q4ntQzOpInUwbCtWAT42Q39tLZrPXCDMbriqM1PGn4oi/Wxbbea+cQCn5QasR
71+E5VemMeIG14hvrsxDjZV+w8lDHLlJ8x6/sGxxHCw/RvIrfSzA/iKGbvJM3uUneHYw7DmuKbfA
kQCmQo3vCayNwxtCQeHf0knVwM0WdN2HiryLcQdrq6ufJCaGdP5h2lOgEO+w1SOv167K5LYCxu7v
MNp//6o/FHeLfsFfD32xOl18vwnIRxZv5cvIruhKIEgmQPMT8sJH6UW83Of+PbIxv70zJXKw7iLR
NXs6JgHLqGjxV97B5YENwPrX0KatjwmVTdA4rbFTsi3ahSz+gx60jMgh2Sn+dTDeF/JLUTx1JB+I
u6i4yYXDUCH1dcqKum/YZtq27PdKtutw/EYAy+5NwivG8Qw+osivI+NNyZ9aCbMoKS6e/MuCuYZM
59jtPuQ6f+KjdEBCwT4UPQGKFrFxi/DWRGXaunlL3tiPhsyGmNAtGF4HLTQ2ZpRsa9n0TL3dQJwZ
opUv+6uuyF9PeZ4vP31QeVymSW7wQc2YifmkiMOnK/aoHnWqp959/06V+Z19904XyzCB16lkqnxI
gxfsxN8iZD8ULT+Hm5HER052HXjAbrDj2xAB1zqkv/YvUF21O3IQhGehcZNj+2i+4Km9BeduHdPq
UMHtp3RMCfL9/seuTnqLtTvudLEJLgpwZnZlU2Prf8af7d1/xK/xtbUlMDfOHNpWM+78IXRXu8La
F4vV55ezNMlcNJbqMuflkP2hasSWDP2mhmxxDB8Gx8faHszREY/9FdkqV5AlUWbP+WSzdZkuan2r
kKa7Ff/M+GepewLBKBEueVaujNGWkWSQ5cSCPwt5YgZcTfyTU0/XNTsj4Ftu1dNQoJngBJxf/oiD
XfD2/QNW5jXvm9GwdNmY+iBavcntmY8Ni0pL3OBOfR3gNA6H5JkMQhCH5+FX+2jdwQGeCny9Nmkc
rDzhH6zlsA/RZPKlq/ciJFjcQjRRyDde+ZnyPLt/9zPn2/j0ibRTI1ZmyEQEZ8SgDw3Imb2x5pqG
k/1CCmpxEE7LBgDkAJyxdEjQptkgEsuCZhmgsTEz7dWOlAGMAN6wajJRvqikDNJLZR1TBOeO5uKr
6mtFLPwE/Vg07bGZUFbnmje9Kw+JtrV2MUhvbJNQN0JHFQrodUB62dYXdWcH7bsm3mvmQU3fFSDb
UQchFewbvn7oLp7c3Fj8RWXw3bym92I+iOwFA/+PBYNgzB9j6dGUr8v2Ng0f5f5ZQVpkhVcyO3VI
BBW54nIOqIsgZC/rXmL1mpgBZ3RTV4Sy0YNX2MacoD2ScPkwYZ1Hq0AKKVtpFpyG/+ZgCFddvTco
TRUixFw6LyUJhsKxip7IShVpiciw6BHOkRCBSz4sUd4gxgSGTEZeRCiHK/JrTbvvHekXGH22qgMT
LfFBVuxWGDWILsxU8iw21sNOACPyNpbb0Yek8tDSj6KjUyMBviukG5wCTfjDhGvSshcdkn2oPmgS
TWz/UVJu1eBYEh1Fw+NyC6JLFFdmoq82iH+94MVMVEVoDyazE2+JRN6H5/KuuAGcbUA2hJmKTXbO
98A1/5sWRfj4/Uf6lej487WX4n9/ECpfHxlcjZf8BErtaWgJ3jJYYNHW31VufRrJeVOfaZVlj8LD
ytX/3VVmO66bDGx4far+gcn69O0pg9xlVdwYZ+kGJGLxa4Z/5NggW7vfQxJam/O/uNu/r7f4lIZh
NHMznIxz8qc1bdi/PWwHBf753lL3RXf2f/n30sx/mmg7B+de4ajkSuvcbu2rVr4A3/39UxYvXZG6
POsKfkp/CH6C1SUT4HjBbVzsejrXJlZAksyLPQkBkxMd1d85teNNvQXaptP0nUkwiS3hULE7CFz5
KaUu121LOJYxdBDOPnJsjeLv8lFFWzyHJWGyPg6UfziUtGdZBc1LL/NGep7GUz5solfrzqo3wSOU
GnKE+nFLtM/ItcoNliKAx8iz9AeqYPrZLN0SFhwyA5BIAci+qdDkPU/7FJLt3kyOHd1zwCbDW9tf
JQm8EeOQTLSQHyqsPuqOgEUxe9M6r4OE3zrZDeSdWcqBBUS9IZvdSe9S5N7yOXlE986eMX01jpwi
er5D4E/3HIQ7fS/eEDL2pjz3j/G74rV/5js0TTApVzM5jez6a/GmmpE7hXGY6nvsjSptTuiMJmYP
r5wb+M1Gfh9v5v/lMXmkQV/OmpLggABFj7axV18BB3Cgz7/m5nV0rXjduZkr5/JAA5w2uQTCAOrn
bRh7YnKGyWOlVwbRvJPTganj+WpO43vlFSU9VWp+2z3MWQd3qBgBquavmVOTVS8w8c2xuWF2C+Cm
1KgrX3O87RueSfesvKW3BZFSvZvcIn+YdlH50+fDIMY2t2WWfdiWv9HKJFBCgBbCTOjOU3PsqfLq
OabxtRZ/WO31Jd9HHA1YZWNjwE/CnUBoEMcZ+kGUjgMMmfCFMUQwVFg/+5wYYD7bcNwAO8cV3y/K
C0nifA4Np1kamTbP1aMRvzfxu/BCC7ckw0g4CvlPWre69pp0bHuI/+NASryrkmtLhXEUP8UceVbB
/WVI7eFibEK0dXKA7KngkjNX2dgY4Z8y1nZl70lEv4rvVIuicVCZDXRa08eJd2ZuuIYJNRQdHI1j
Dg1I10JyqvysZBLPEsgWbx17HArKKX0DzmuJ2HqI841f1NhwRKPa0hdv0yt6uKmuzO3hlLAgCtSY
VfPyRIpLodIs/6Erj7R7k/QqZt+mE1jpxXTRJxDz4p0+npoEEIEzFIwTbdvnuWPIR/4FnVF/OAEn
xsVyW60R2T7EGH9XKX9NFx9cvE8zZWiNShe3g3EmotGdIyWARr29I4IiprZ/W+vjfSHV+vtyi+6N
mF2iSqtG46zqjuaDAHrCN8URI5onu4BSpPxMjDP8QcamkhAGBrKao5XeDV/8LduM5Beh1/MZIcA9
24Qm4OA10pQjzd68BSTjjPPBRWG6HAxkr8Zln1SHGJK5m+tX9W5lkfn3ruTve1kUeEaiCXJX8+gy
maw75q4QuyjQ6Jv4rf7RAcLV6Oe/SkxF22pY2YBpaxdftlbM0kybujLOQOlgGwfX420FDkn+44+b
+NclcjNrzjic59rmxvAkvhAwXW49uDxu4y1RNzMdIZ4IEqBVQErOVUPy4a1225DBZ97LEpERhJNF
qITO6TknY4sAkHDf7im0+MZfSBHI3NCtSLFBy3PXATpc2cl/ITj4+/kumjapaliCprGI4/Uv9o3C
BPjKFIROu3Pj8tfQ3hFFzefowBH8H1/tonMjtp0fNMP8alkwDip7cWlyiufxTOYsLNUZXJ4Q8LBa
R/x75/b3LS+aFzAV0szMuS4wwiftnZmd+yNuilfR7QnSC7Zzu+XidpwkEn611gL+Qljy9/UX2/q4
EEpdqbh+exA/ohENRFu1fYfvGD7XT5p0+t2afPOLMvXviy6KJ02l6ZzkJXPCtp4JoKEtavfDAwpT
nAn2O9Cxyc4BFU6niLlz5UP6epQZkm5YmgjHdqkv6ZpqtKS4YNYxtqQwucVEnwWr/fgjsQsNcNBQ
HmdiwWVYozTM88O/pt5PV158wpfUuFidkRlnWTqQDtFUrh/sMm0Tx/u4PXHALLHau2XrrQzuLwfZ
p+suvyujCCMrr42z0j+H+YtBvIW0uzhR8xrmu1E5T1QvTmK9BfJ1ZffjL0Lc/bW589+bY975p9+w
+MCsZMI52/Ntg9lsyM41f85iIo1zTPSQmNuh1G7mELP9/3jviw9MVqcyVNqc6pjjx4OP6h7PlE7Z
tgWWFO9msA9HhpXdFCcMy2sbsvnJfvfGF5+X3iTx1KhcvXbb5kRaJOKLmVtFOgNhSeqJHyM649ES
1m577XEvPrGysYxMUFLjTE55Z+wS81iJMJd8jLqUq+Uu1DzRMYjtYn6FC7B2318uVp/e9mJPEtQS
dhuIJOe88vLLYXRRtlCoUpxTX9ODDq6ErUK0FCrRvRGvmzBXrq8sTJihUFTh1LBY8tabg0kQhZOV
sAhcYi2IrMiO7PQvO1IPyYKM12f1tcsvip5uaoR6vHy89kTcV/uMndQMDgUI02zJnnWJ2oAL4ITJ
9eqMPj/ab4bcRzPtU33XDGJMlXlhRp9zyUTXKn6wpqIWHDLE1iDbimTfD/dIkJ20fs6CXypg1Ujd
r46BlbH/0Y369EOUrCkrFN/Geca/jxH7Rum52ZF/YCKzRxOFQMmTlLWFfGXgfzBrPl1VEsquHZPW
OIvm/bxfJbRxOuUAY/neTWOPsWEjXK6RgqxtxL9e1f4Z8x8ne5+uDFmm12Gjz2OuZ1kROJSvPQPu
snL9Lk07yb4QJ/ec0gTO1ybXtUe9mOTKJksbfeSmVXFbi1dyPrO9UWOZ3thsOze77KZ8a8wJWMra
8cvacrrsvBhiaWh1wG2PHHnBbpsT6YBjp/YoeKRceGFFl5hE92ztpucp7LuBvpjitK4QRNPgwtV0
Nre6/CK3d7mIWtMiYSX3otyzSBGVH3qnkm5g+YzJw/0Y3aysL2uPfjnT+W3a5wMzTRDvYHRJ5whY
qTcOhwmHvUvmToY11+0A0a/d/0o1sdzIWX6fz2ww4xzFe/9ywBUk2AQeGxw8mnvOHy/ny3ZcbTGu
PHV1MbUZfStEfk0No27F6cZUHsyEYF9OejmYbjtOt56U8UaE3e0mmUdYT4keac6g9lae+8p3rs5P
59PXVuVWKUoBNWQ/Ww5IV3JVErxxVLqRCl632tBpnZOG5dFZufLK5P7BF/p05XTUa61OP+Y1DYny
tDPxB3lS6YKFDsmWIjF+BrFllisXiKX6VdvD2q3PQ/LTDxjVJiq1iB9QBU4dXCFOiK7I4wLxnu/i
1mMLoTwl/t5KYE+uVjRrF5///NPFB7OGAdnz3BunaA558xYYHrrOwFURvttCdm6mGyPfwiRJbpAc
rDz7tdG3mOgEy/CzS8ziVrvm6EbFsS7PCbBwZ+z3pE6Gwo9WuxvaU3smJIomQPWcQStfFYfMhfo3
U4+6KOvUThQNuepYZGhqoOx8EAn6cqRdzTiUT8hExyvkv+7Kza9MNepiwrMmQ69kg6IK6akB4TJx
iXHneLkDglrxK2CdWoTE/Y+1nLqY4YxLPxqSxDyjblOO17rgSD6X5dHm00Tb8n/AJS+uSz728jGb
yGDsjP/xxrVFNVcF8mSJCvsXc9j0ElmraB+QGJbbttlOWPvAZZGRtQ77kb8aboqI1E+TZUkTlxce
uwv3nZvT/eUE0/5X9yAwxTLNoLgkAeIpbDbdW3ALmZsGyXW0H9wAteKmJp15+pCVvl1+T/2GGWBY
8z5/NQI//bIlH7cuunLqY1b83Mc/yATwcXY776am7EgKARHbq3qxL84PDfHzRRdz/6gYAjwV+nWc
UQpXAqexF7txIoFzwrbZlPK+Ik7TldFRIMv+MVbaxhSfpsvVpDxK1kMAIASxMrW4HRCfhfW4PCH1
hFPuvxT6cz6z+BJpvcXx1Yz1+VcvVorSvwhTMwbGGUAs59QEe5GNWyYQUkunJ+D1P6U4itrVUvyr
D/bzleeX+GmunMrLxR/mTkNvQ1rzt/Q5aGxii8tGt96rIYUR1Oj/qiL7fNnF+mBEXWr5Mjfc28JN
/Ev/eXHI6BVfauxicB2mxxoWULxdk6592Uv6fN3F0jCFcS7WNbcrkDsQbOFtc1REdADmmdTfpQoT
Yzja9LpXS6GvGhyfr7xYFi6halniXAoNiReGHPgftPJKsfZF5aYaSmIPoU2Vn3GJidcGqYWW23I4
ubI4fQED/fvzWKwKtSxHYzYxTbHzamASC+6MHUK2BRqg/d08A+StUiCYnNPMdpdNR7arWxPYsbYV
Wf0li5Ui7IcyCXSKtHZE5rQVyS73r+NwS+CFJW5y0zXm6Ew3YgN84fD+cMm3Yo3Z6DCqO05dVouG
tdlqsYSEkqA1QkjFMitkSJ52BFe6q+DDNCzSlpM8r6yUX+2BP42HpR6mKy9SOZFUdc7qH3L0XCh/
LvD5jWsOMrO7JD5DyiF9JXtp+kehwp1T3XSgoej5Zd1+5aeszAFL7Uqgk5tnmvNHUR8mjmN3nNrR
VHVy/4A9Y46IbNCtrz/ytesuZr2uaWJRGxmMvnXuG+CFx0pxlfnY1tZ9j1lYyI+5hSWHBoi79sI/
dgHLAunzC1jOfGmS6pewn1/4DCI4jSLQSLzI89lscPE0gN8txzssm8pOxdvA+SNoCnwOLOvoCNsB
gnXA2RhE8/ZiS7WXj0fyPqJD4CVvHOxpCpqlm7Z/0gK8gBw6Cuur/5c72883sZhHY//SJ0UUssbO
AUTe6LamgymJzJOYuBUqXjDjdl65XL3brbZPVpatJRK2EKMuHjN6SMDWzb3v35MYzwAtyCspxaPf
HwdXbfZhebL263uctYsvJtRUDi5NncVUXNWbekjTXZc+TNiMM47nbbO6JWGEOKPy/5D7+GUb5fNT
X8yidI3qwRcp8c3BjcQrsWtttpicXl84afOG5lyr75XmxcUxx/jQHasEcNE653HtCSym0DIwpDa1
6C7UCN7pG1NyigkxMASsTBR6Vkb/TMMWty7LX1tHzcVsabZKVEkdTwDUIq6w8XfokMpDUPieqBCi
GonyHl6+n6a+sAL8tXYt1TuREAtqM1AzjLcsXSLQW05lZjujQGtcstFPWG5C9wwhx3GMvORe+8Nu
c0b4SzYgwStfx5X2/W/6QnL6929alJtGFo2N1jAIGycmVI1ME4B92ty3T7e6fkciCnnoaxL2L2B6
f191MXEKQpeWms5Xn6B49L08/035UD/U06HByhQmm1Op3lXpvWIH4auE2GKtjvjyhP7TF7DkfF6U
Rmq7iXdRsMvdqgCBqaohC8xeb1PeyIB617kRK0v00tWUw4usE8nS5319yPlMQTgSoRrbdO6ZjiZJ
YeNOaddWx7Wrzl/hpwpZCqI01Ate8UyqlJKT4UOOENyBNl74c3CTihPnvLxfGVhrV13MbpIWdc2k
fZwJ9W52JphUc1JItdYttxpi3SKPZuWSK9PJEsmZJVEr5ho2Vg4kkCfZ/eusHiB0HD+cTD8c9+Ib
Xrc1VJ/60QX810osyZYkSZamqB/T7acnHBWFESjUAqR3ETJHDmBR7lvflbD/xaZq00ayBYohw9I9
QJ1AtC4Not8+BVW0H+ZEEye4lUvbaMme/1kVpMDf+Rk54ZwP2214VRIhNTL/RlTV/ps4XEgRv6ou
j1IEV/mg+DclHUL9h6Do5Hg/mKSTG8GpV6AC9+eCuC1l3BjEaO/Ka1jQQb0phmNNOFa+QS8veb6J
iEE6gnkutnnMymd58jZSt/Lstt7AnX/CYzG6MTFsg6f+xgyhDo5s2hKq02CT/QCU+wOSt2qjEBZB
AL7Tsaw5iLGF5oq+4VyHSAK3GGOEyDZiZJtso4sWNE15CrOrlNqllorNpDXXQQYtGnJoe7RQUQ4b
i0CQwa7RwV6eGugA6UOdF46IK/LBQmwW2eXgxspbIyLqIs3IUQxCghQvQsAKEFRV7ydER7JramcL
dkdCopwFGkvD2vzQ4HgVFQJsMwDiuwq3p5+ACDfsuP/jNzd1/jOYLeXBvsp3xbP+SxewauSwuEcC
Z9rfqsBNJKj6pHYr57Nva8pIpEJ319lThZ9INtwg7LyLdrTUY8mwaOPHFNv/YMtefKzJsaGromDC
nDpnYMte556hHeLkNuFCfn9LcG6VXHUH8Ye4J8/sQicYOb5uk7/BXj/UADALW/7Oi1nf6rhWtfjB
xy3Fd9blezzseL2FmxtypggBoGwjYIXRtA0f/FdrVwKMia6JcUple4Y1Dp5CACGYk/lzQVTYXomZ
B377Mu3n2y7EtwndcoVFpcxR/e6FYmtmG7zharuzHrXbqr7O+lPaPTO3iG74RylwUP3MdK5iV/lW
uvyJgjstujVniWK0FQIv8Au3jRhu1/opI6USrUwRVJsO+RFxKjiaYjTP1U6Kd0W2TVJPTh9zsJeR
eH4JihtLBnsVZ16JjNgP3IlFdIQ6VdpBqe2VtHiEpm+ZGsNfAUhOdiQBSrV2Eq3XuLqLjJtAeSMK
mtyuEXy1ljd3qo5L+FSkT2L/o08sb1Biuw87Amg4R7dmipIEAQWPlXzs6lexZMM7ERpP2T2rkTQA
WbiVBxN77741jM1w8b2pHGyjOMlZzn78QCh8EN2IyW2kbdvIu9hRyCpr1wQzYKp2kG01L8MLmun4
EG97u0Z7GO8E8anqjnF9U+SPYXQOuqc4/MVO6lK8xp07hjc5hl/y9GQQzeG5kzxB0VDDg4q/ytRn
g098vFxx8KxA7rL6rXYjh5UrW6qjQitqSXY08Rar2w6nE5EZGeIkAcO7f2wb0tFa0phLbyLVFs0l
H7PRbgKfycjz5V0QS06sOmlsG7RXCJMjQ13GWZ0fTBLOyDcrp7ti+qEzSILuj3WOgTHlp+HypsrK
JhrvcpoFkniU8sfeOn6/Bny9KfpnKv4wvXyaiicju0xho0/30v2IjLbjnTlq8EMDVmpsIsPG5YLy
lpjEFi8xp5XFpn4J1I2QE0YNu/gcvAzbAc1iSSzqdnyOXzvYcNvipybuGTLjffAC+Jp0OP8ZkpZp
bLRi8/0dfGHLoTb65w6Whz/tJZKjNteme5UTn/DOl1DZXyvqKbj8ConDQWcZX6dktSnuULz3TnFN
RKGNXHNucUwXe7iSekYSh5L7yrKFV/EXJMCS7EO7bexcdEx89mg5V7oB2pfL/adfvdjHTTDio3JQ
ee6lk+a/Qujc1obujI4vo75t8y1Qi4vxx+gOJbInJiRsJJjaZg6bZRxT2fFLJ0+81PplvLLd+nNx
G5KJtzpxnhxlH9tzdVc/iITBEmZr7nF1xH/0m+A8PJVn8018U9+y39iOwF9Fz+Pd92/kS1Xg5zey
2KZkSSLkFlT4M86fpN5oBE7fdLtoH0SQJrbpK01rfBl4tfC7eRnmffLvsIJ6+E2YeTDJ8LGhGC9e
xN+IWYEFto70Z/pJCLOBWpDpra+3mnRoAFWQH0yCdmcXl42whZzwO6vzTfKGSf9ioxLuFFsHxI4p
ZJVouvYCFxuiNo8KeUjoZajjTo13RrAFw5LbY+e2WAzNx2Q+aIW3UEtrW5C5EvymeloeAEgjhUug
UraxWCunuR7yAV+5w6aI9nM5LukeKBjHxCXpfP9mv+4+/DNqtcXup0mDRtZaYy7IGwxYjtExMhF1
pns8gni8AJwxx1O9rClNv/Q2fBpT2mIH1F8yxew0xpSwI+/PJODWpYd7lxwsd7YnTk8xoIPrELyH
/Dw+r974l52rTzc+j4ZP06Qim+nQzG3UIjrByyQLLnXpX3PGR9gGLGm7ZjVwMPasFctfGLj+mt60
xUSRC35WGPPHdDlpVKDWNdHUP1GgD3b2xlEbzngSUf9QyTrtOfUCoDc4JmheAV7xgvfLeibP3Ov4
bvgttkcBqjnDCGijNQ7WfC3iSeCk7otT9TYqG3XT/ZFsgS5ycUDmbjnKr5Ux+OX516dXsdgoWXWT
NKXG9c3H8qfkqOoGY6CKfw3fZeYVhtOHcDXHnfVANZCwK0VGubJz+sJd+fdLWfSDBp3QV1VnOIiI
mYOrmRwtXUUYeau9QqoxQvKXkFwp4dwJZzE6xZd7jfSoflPNbaHVwbn2RhbzbVsPSp0xSs412nOV
sNOsuqpJKiQ9mbMvYVfJN33/HGnvxD+G6YauOkg6L1wTsX7dr/n0ZhZTotj1EyqnyTiHxn6SnGH0
iM/CGdf9qrcVraJbPb03Lnawwyk+Ie/aICSeyazlsZ/OyCNoptiG8KSTYt/vzWL7/cAxVgbOh2fp
0zc81W2Z6ROqf/B8+/gl3Au/euRBBkYiBcgN6CQp2NLR4GO2KXVib2a0W1vlKVMPhasd/XyrNDuc
+0jYJHk+r3tEO+fMuvWn+hTYyBl1z7ocMFgYB5ZeOE7YY3wn22WhPZ/Idrb83kAaolh+yX/g2uDA
Vv0dh8f6Vf9Z2h+pqcU4h7VMl2czdOsb1POVbXKi3d4azbi2kHy5///nfemL2fySwJLxI85rO/rI
aQDcF9vF3NRrXEk+AIwZOQmBRmx4378J+SMf4Js5RF/M5nKU96nZM1L0cR/mN2yGVZsodDFxfCY5
o9vW9kXfWribqucKh2pVHpjw8A5tsz8Du+ZNS9iLCOkoTIgiDog+bl6H9Ed0eTcJl2Tok1Z/eTPj
YzS8iIqXD64PyLhiXoyb+7G76uCHEDFd7OGLlcmGZlZHBBHEgGBmmo2Ga1kP+eW98j25OI3JtiBh
CzuPtk+DfU7GeLgZf7M/V18sYwMk3uI0PaGa0Zq5cYDQaauBJtok4WEEngz99Fya7P6T9667TvTr
SPGsY6Sh+dX4i53OX4w8oR0cgZRsa6hJUn9JOgLPPX+rnKJbAfMq58Lpa3ZO3Ka266vysZqwetky
teE2vilvzQCArXY/s9Xne9iajvDsl7bEikFNWW0ya2MFlE7O5aztzJ/102y3TnbKMThIx77wwsb2
92rmaVfaNj2ZJ/NCKXZSKk94Ncar5CRc5TIbGpByXtjdES0laqckcAaKfSrPaWs2x9E4cHTnWOq9
7L+Ewb5kl6ijRLKiX0O/q6OXvDl26Gyt4ueFpxKXTNl8AEkEoUBQd5OYPETBKYtYUNTmEEiDCysd
qANxIZhFhYydb8rDDdkTQ1mqpmQX9Kgc0NR0CspGR8TPi+SJaM/+v9HIfyo+9MXq39RdWVwUZW6U
EURGGOBW35P2K28q4J7/Bz3TSrWhL9d8swglP6XvOcsXdTjayYeBUBtcfYOneAAyWeh28d8d0n+a
EBZLeyznaS1Ipn4ux/lwSUIy6Ew0XH9ztmTpTjiARFYFhOmcLa2tYvrabLRY1zNdMqyK0vYsHvDz
xekJ89kl4Lg6oL2GM2AkD7saf6fhrpBtS9/Cyh7ILwC27fSEY8P2x43yUh3FjN/owTQkr/dnQBTV
L2YyF/CZsYG14KMBDJ00eZSgkFu77HLiQzQRXrjGI6V7CuU6jT2zcUvrNTM8wCXDSyTehSkwlAEq
XZgD+6JTsheEanPZ/hcY/78qC31RWahVXiRST7nXOIKJXKG96/A/YQR01E18N+CgJqWo2gDzn4Om
oKuRnovZbz76EjfWC/tZJsRwTVA6rwTfzdeLCqOKo8L0JWoueVvsYbrMdlUad3NIcgNw6Pvl4esz
lk/DcFFHSH7dWHnHuhTvq9Rut9OzQGhDQyPVSx2skWuFi7RSGSyFSxd1UiXTDxGxXWzyXJXKYduK
Pp4yO7dpjKWcqyp2S3TwzHFj+EP1oPReqSq/PmP5576NxXqcjFadpJk+b+yEd77ve0b/RnmdGJPG
734nruzT16rYJdapH/MpUExuW1a9In4NTX8zCWxnkke5u1OVI0Qe8xSXWzpdueoaFzrhECOy8mlo
38TwqCc34bi+x1zZ3hqLyVYqw17sJgRdZbpNNAA2tk83uHPa1tEb572GZNyDv9xpllsMpNjWubMy
/tZ+wWL6zUyxb0UZZUgqP6jKi2qL5AmA50FCppJ6qf4u5adCcDN35PB5m0YPK9dfqeeNxTTchL5e
GAlKGR98i3yLF62FLxbBsHTKxgmzY4vZ+w/9Zu1DxV6Paw9gvsFvPvdljDX73DjVJDoMocACfC15
rbQ3ZLejD2Xc9sa+rtFyZ/5pEu7WloHVj2AxASZVKJBWQZU+k5aBU9V28vqfgEi+/gB24uoV1x73
YnLr1SoMppIBJ4rbhJPky2FuTDmy7Kkq2sX8gp5iX5JuISMNGosducGrFMW54P3uiS+mPNM39boY
mWBnnwaogZp7nqOz4E1GNjTU7coQW1lsl2Kk6lI0RT1bPMuKHJSMOhMjEqo4SCa26JHwCssQlsL/
4WnPn+83d7rUHhU9x0Bm+7HpaKpb3R5nLEFkg23U85s5pBKE1OrMujKgl1HUgh6WpTE/3vikH6yG
4sAZdvrDbLSb6DX+ifs7mof/1UOGkihx0Kmb2rIzXflWrRQ6momxOhU+FvAX4lUSN5e9QP1/pL3X
jtxI1rZ7RQnQm9OkSVfeSdUnhFwz6b29+v9hzrdHuTnVFY1uDDCYkQAxGYxYscxrXMlC//h99mxm
Po4d7oVIhQ/f+erpqxqrMsdS7WzwZuWIco3U3sjU/ShkybhAprjb2hg3MwGb/uHmunryKoJrbTDb
Kkr0YEWI3tyne8rpxeBwBi3FEI/ThfbuVvSVL3CA/9laV89dVuSqwM/mTZ9s0OZ/MF7rdhchMMfQ
5r6ffibtH6pOG6jXtmD1t9ZDvZ934Rmshh8bW/0xLLbTe+tNLhk9Iq85BqJb+Va5SX6grW6RejxN
h2V/WK+YU0Z+lh9qdYuesexV34fvxbPt1r55jzbyHWo9LC9Fc3aqHfMYVw4MR/4vf3ijTM7pWT2G
9Ou+YXb7GD7kmHwxpl7+Uqq3fy7e0qVb3vzEnJ3uNUCuBT7/N0BkSzT5bKFWF0xgR1qZdHygBlL3
6DboesKfwAd91vb0U+XFC2z4Bl3ERDa726uOolxeKslFqZ5ok66S/iEyu2pjw9yY54eouou7fTAd
lfBYmG/gLcAkWocaQuj5z6I8Bub751HwYyj91YZZ3TVZM9edmunGQ6m81dJbKzPW/aI/w0gOZvIL
guJivO3b3ugM+tMmoqb1quJVMvbn4icFqkku7s1epboK5oFTKwLUf5iIXP2+1c1kYY5UjgaYENnE
RftLmWYOsoqDZ+QOQ4aamWMXSxevWXO+Z8+Wu6r6Ep3lrWCdPrydrn7H6nY6t9NZqjbE7MYDtisr
9dZgrtonf4yulH3RBq/Y9dtZO50jtBr9NP8RWkCr/4zqx2kmZY+IOanoNy38ik/28HoKkqpF3+o5
dBdU9NE7VHZSdsylO9hPCz6ExoKCho+v1z+M8aQ7aeqp3Y3yd0yIBYdpPRPJN2Eq9ZsIXLOBZPt9
3ODlZ6KaSX62JBC2B+cwqw9Stxs2XHBJu8xHlkMv+EiiBVnFe8VOi0qCyk97s3c36k0tPdAXRgP6
dnLojyBHh7uXj/h8xSSevW2gbn53saKLRd9GEWzcy/TzKhJLZt7FmHQYD5tTAEREeogfFE89Kcop
trYlJAd8f2rz2FZeU0CBX3IttJZCBSkyBH1PlXKyMUYahze5NXyj92Rz234J+j0w1+rW0CCJb8EA
jt8XbSf97oxcnHZQEZUN3sr+YQxc5Pwl9HGa816m5ydZnhzfT2cI5ocSu4JxW0073LjQLC3vQZAA
GUX16R75UMAwRvVqtospXG0dJQJQ5zbatnyevlHzPgA4mrf2qXzGMu0eJWLd2A233Ss6QCHRwNqO
C5BkGzwYEHrR23v90nV7DWMzc0efEkW95MX8Q5/QnHFMR7k3XxMG+3BDvcGvDvzW2+7Q/1HGv0K0
jBI85/dqgZ761kT9Cv9AedFWhyZR/oFtrpG+5OlDhNfJxBupnrE30Zu0tiiRl4kX+aHtV4jrpqzW
Pbr2xYZJ/oG+mZY9RiqoBr8e6C8zLmYmnw8vCYsHDdlwllmpfjtYmDi40E9kiLrVNuru+s1+uvwh
bTobBMC91D5UGL2CGJF9dItyxPl1V/uOWqDOQO42iLbnZts+jVgLPsd/pIkX/9LusJJXbheCDqL1
MOyR00BR+qAxQULA+w0EVfJlEcP8NX2XhwMq9PKvqgRz0pwIN5sbFJkYbtCekattwSWNZlLhaOq+
Wv7689N0gaB9Fl5WucRkdtmcNeGlKDCHU94ddfr87mj/pygYSweBjKbZz0tRUI4UBYGI1vpxff47
7Oqra7rUyKQSm/p8rEgwguYGGjW3dejbSI25yGQAdZWP4yLz2ue7XD7A4VjADUjk/yOpDPQZ/79c
9jLzvzrRYWSPlpJyUffKTbBTQLyop5iL+V5Rfo4WWU7il9NR1+5SJ4hvBR9DFGJX97SRz7SEqkv/
dUQ0k2FBeR8S0P3W2mNXxgSaPrirpZBNMZq3cRcUBFf1ww7R1euvbmJ9GHUlUSjJU8Cv8Zce7HM8
s5lBHvWoB1RFA/zn7VYrG67jERRX7PTB9xQttgOGOfkxZyLp1+Gjvnm2zLOjW19t3NdU82vReraJ
uR19l6l6kbBuGb8A2Zo9DZE2jFHEIPIPe3lXr7K6zGMz1yp7SblaV/26EONLCfPf2cE7YzcIJ6WC
m2A9dNs0WTVoMZ9O+0NyypfuKPu00NvDhA40SmyoQIF0/NM6LEH41njoEO9Nvfq2xvXxe4q8mggu
9DGQ/ffrr4deozKr5wbVmwc1wu7Yi/ZI2dFhP6B83Ho5cPLFTAkykvv5HtYFO2g98gLMntRRSM5t
T/VWVbiOpwdp2iMDjWtmfyGkhfjvbEDBnKLNIcOoeXMyXMW+raQHTfllFbfdBuO8/qEyXBQHe+lL
ZJ7aBbervKbwmlG+A6N8DOuvJoLrA4D8jf21XqxBAKw5cvkYoD6s7qrymA13/fmxwWnxrt4tef82
2Tykyo0c/KzbAs1p0fn9sOa/WvNVQVgPulQCWDEeUhrzhxDP16VX79a1T4/ekV8TX1j9CkLGeoQS
d7pVTikpa6CdtCOVIOpuZuGW0AdOE0zdwuu+WpeHh5XHTdN8FyE3RFfIZeBxFTK7GkDfcGYsT+3f
eWekADQH11WMyB3DtUZfNk5tAgtzC3gelpGYbiVa9lVxNcpmq8ThheEWQPNEhUJf7owc9UTeHK+y
vwMRWmLxJxfneoARJWnfaQUPrV3ZT1U3bfb1Mt6NvAjDRxPVNAtyEJIcDLGYpIhW3RQ9fxWpsyiV
knxDeDMgPBb3dXOI+51KwQ8Yu/M76ieMMooMbGJKRekaaFGjOBn6kcJI51gk+/LQgWMZlacg9Nvg
/tzsVT9WPUDciUknFg22t83mPjS3NCenhTpr3vWOZr1GvZMD9M4fg827Wr025HCpD5wXtd1UeXwf
wp3qbMCz2YD2/Np4nmeEnkIqKr+UDw28OwA+yq4Jn+z2BjBxVt1O1sGqHpFjL1it0sGgR9ii+rj+
Ngwd2THJsLXVFgmbyFQ3I1GJym0ZCePj24DNQHaeIZOxnT2sCrGUEATDvwjCvx+7utBny47jJuBW
aPEdRxCnJFfnWFg5Ey2shrGvpvcoJMMKH7vaGzR51druNGPpe2hQ9HalL8tO4GbtbgHObdJj6gGf
mtTD58H/Y/6O8vt913euJAdSNpHJWROuA1/U6Jsa3pGsWWit0vw0jQD0gWfLj7J5AgWNIkyVfBX8
BsGnXhfMSq3oYTtxMAg5kz/7zRIQQo8xfJx5JpsTCBtWVUIe9Iet5t/vvq6PQWplhlVSC4J0XRS0
obqjPuPKli8hUk2TK8zpCKbiK/fjUcLVk1cVMYaN0McWSk2UbvGOcmA9x350G0Hyd+yd5Sd+Ionq
BtEqr646uTFsXTZY5TM9Reru/ucyp8aRVD/jsFu8cyGfxews0Rovv+rqqjlbptk10mVjm42n+zlC
S5Qr5nbpudrTljzHp7ASBduP8aBXK7yqUAbJnq1NcSEtKflJdkGcdduFWy+DaZn3kkvbcKId8i/j
x7oaKQZcdpOQxl2UuXB0kIaWoAXqzE3cwS0aqqDEhbkkymaF77uKW3nW63Jb8b42JLCzO1kIRSKw
ozjT4ETojjzMXovKjA+x3fmXx3cVu3pVKRp5pAKBX4E24MvioowsdvZV/jPYFm6LiYy4VhDt5lXc
2phVmEsdVTDoOM8+e/BpIDntBpA/zmYXoIXrL8tsi17246rhv/FyXTUEo642UwEApiod1AI2txio
5468lzFzd84NmfrsJRGGbLQ5RHei+nHa9PvhqzF8mGBTcNZkslXkVTrpUKQUmXn2IuPgwU3MqdJz
vGeAoyvfSCvH7cb5gU17CrLPIKAF2wlRg/ImCv9YTPswQjSPanVTIWJbimctSwz733Tr949dxbjI
rupaSbhJGy9+Cffyol/5RLvaRcdROFP6GIz8+7yvgVB9M0Qdgr//Gc4CTtmp3yP2xA3krhDxhjt7
vEFpHZA+BKv+KSbFS5H/+qZ0/qy5suhW/TjV+/3uq6gn23Ve94uiQkuquejJw7+hDb2z+23u13CA
t+pu8T4uo2dgApEIFLNs/s+WfhX8+ggusNoR6oMSW9Fbo3jbNF879N4sxIgKxHYQe9N2SfcSBbdD
9RIG90N3NBC9H+lSeoLwINq0q0Quq42oBVSJLsBMBouyAdnUhmFu0eCngbPV2aPFJ4z/onO6iodm
FIaS0V0I6TR5lQY/WhmcI9gkNH8Ml9na8G3xns5QvxPFCEFsMlYBUbOHoCwrnk1mH8QH9exJIVUG
WhJFBGn0REITeTNDrF0kpGCIPv0qLnZxE8WRfLn3zvZuiA9ddIg2mP+AbFbbrf2EmHhwrJIbZcnf
G4C/MEGAkAk+umD517glRRlsFPdiZiCaBx8D2ALTdK7f4oi2zDTddWc8qQH0LmIeBUV3cyf4AYK8
438QS4UWzOeUeNChpsqe38rc/nwBqEpEzGWA6YDR/Mel7X+P/hq6lHRI6xQxCUCKJbIPWQhVn73h
0nTPDj2CwZKYAiI4Yf+DS8pSsJEtFzD6Zo8TuXN+f3a79wWdNd/mv0TT7I9Bab9jrbmKbm0ZGIAB
CS9zAS/YmDFHBfmIeRolWggJ3nqR9a9y/kDbE3JlSANBeMREr7yKcOTteRrGIGPG+WHyVMQ+IMB6
MxZiTIRvzliVeW3ipcJgJjjaa/yRYUvn1CzonGQBU5XdyDzNNyCt3phOY+3g1PZHO/k7UKAlZnwS
0i/Nhas8OpPqRjLNS420oRPnSUj2M8bLkrt2T8ZT+3NyXPQm6vHAXe5MIjqmqEK9cBiufkC1EDn0
nAMV1Dfa5gu+m374ByjnaZ8XD/bOoPO902HxioKp6CCvApqiZf9HIWmxgKItZ7olCn5ggmA4b5R9
NN9Br2ppWf2dwyx4+BqMpASN1dc52wy6HtBenJyAqeTfh3djGzJIJXhiaIzy+r8Mn2soUlp1fSkX
PDdlYkJJDJnLSY6o8oIH6dz2TbUWHT/MgA/d/t8FzjUgiflAlc74UjKsRXph8Fp5C7S/e+hNpyVm
Nw/KHntiLDrEJqKCS8NaDv3VFisonaTSJo6p7c7CZNVXe0gEWKMguRSj55FtsNFW8osOnCm07BN9
61VUC+oxTjc9yfWgUx8rzhCh6UJbm+6LU9jb2HJjOj+0uv5tzbjWLmqkJleN4XJnJzzQ3WzVfZZ4
Q3vL6OgrPhmwmg96LcoSRS+8Sszms9b+R2SjdTOd/KhDaH0ZKZsTc6HTpCPPCPkIEJxfCmVjBPHb
WqVnemkWsj6B4ywbzzhO1olQhkstRBvEm7ZVh19sCjPLFWxu0WNXmVnQdWeVMpm0JHXgy99g6EJm
tmtSCgPJtd/+RkNRtMqr+KVa7CpNJxk0NfqnX/tgJ5EJ+SlMLrAqEyThEOhdd6idSjuMIskYRVCF
2Qs24+pMKdEmnyuTKiyMnzP5sQ7upbe4PTSzp7ql/ZjjNWq92aQpzAGb9jifb+VviJwUzW7o7qaW
kTmJkyimC25Re1XHZkM12xP6rA+w3MmRtkyOgFoinYA6wa76uXAAZxFiSfTMdTkqtWNq1TwTMr5u
7osCN4U91Krqwkye0/0GMMVOFcvbf6wp8ztdWgsUheomGTdowVIIlyz/I37zbIDJvOlh4g1ouBwx
aEFNJvUXa6o980arf1FxztuWHfAg+q8ng/6Rl9zN7iI+n5za9HZYGtIVqnA1Hq2HKH7CLc9WT+mu
FyGAL6DuT1KPC7jxagtJQx9FSiDhcAkStvEzSIo1GvX8mPpXMN4O8S85vc+bd8NkUpq9jfKXyomR
LUzuUc/ILNfudrSjSoOB7pg+ylN+A9pmKp/Kcl+k0Ic2VAQjOszGjw4+DIIfKbR67tttPB5AhODN
rNE3y0hugAdFyTsd+BHKybjfGPyUCZ9iBW0Y3xp/aaxLuddKsu2dRRoMDpx/CZBc+4ZtzFbaSt9z
skLs23qb2LZxZyE6Q5Cn2Us4uFqsbDg3Saxx3ur4ZgN31NN1bKMy2zOR+Ig9KGvtfAA2lHv8oDL1
cie3bjJhW18Q6OxVbFclq9X0DXlqbuxVC9xX7urawfbSbCfjrAHyc0I9whOEV9EZW0X1qDhvlEal
9pnRcvEVh+FJcjxb/jI6GZlA0XWxB2GPWRG97CqqFzpT/FkHzYxQhVzdBrjs6QCYg/sZVMw+wMYi
2XXFzTmANdvVh1TZzZuHIXoKmxftvAt0hHgRsxS2IASR315F/t6caim0Li0IhpyLb4/yC7F/ZzND
dPbGy5wxRcFEWHx/+mBTklYxPwuwmK408qgueebjZ6G/QZPOnaMX2m/FPVJMIIQjwI+pI/SX/ny0
wcNXsV3uFWkcBx6+GKbV8KulERXA6St9t28glbGPE6GRhI9chfau3NhxsciioQBIBBmYaui2WyFX
ctF9wESOOl8osy1a5WVXXp30xtT1XF4KIn27ecahsP+JgghwHxQff7TfpkO7C8XggU+3Oqu7nMCr
hwLcD6e8Y6vbqhflXopnLyqTPo6BwbFZpGGgStDodQQHe9mqf3kF8NhlLa4em0tSYKTjgiS17srm
EO2T/qZO7nt9F+Q3mYzcwrfNRB0aTSc1d8tdp+73mfJtEhKQPk1n+CGruKbXqWzOPSM7FEYe5Jxe
IufpbZHisk4BKkau4MVFH3kV0cJqms79Yg+TTWBXwZqjGUbh2Sz0m+zQBNgzlrsGL17Rin8aSnnR
VUyL8yFQ64kAvkh6aeBC2Vv4IFMJPMb7iN8ADmjTiF53eZ3PvvMqZGl2F6EnwrSurg96t19ECBTo
1ovMj2/k3zY2tB+jfMe5lT0mi5LVz4dYpiSvAleiZ9l5Lvi6C9eoeGqcehHSxPILOMJ7yN7evAce
YlWCj/zRWmumpkkINuqGua62dRorhb5U2xezrcHrYdp6OHUq8OfhONqMs9wkEYtIfrS5rp+7iltN
L2md3IzLhASR/vf+vni1PTBWJMGWb3zJmd+IoTcffeLrhy4R5uooN1FQSEU4kwcvFJglMYjL/Uza
iaBd2OzjJ8Wtd+UvhmfN7Nq9aK2Xf369w64fv3yLq8fX4fkcqzWXoo5uIDlkdJL3G6d71+vtkpXk
r8IjLHriKnZVlXZGrXXpxj/PX5ceZfZHvbdAWwENhTD7INxOos+6ilHRONqdSptwQWR2noauOQXe
cVFdWKqN6uvgWorbOnUpNrkRvesqXDVSVw6qtdS3Bxgj2DJWvzAqvkihSi/Jsybqsos20ypKDbB1
7Dnh5DDarx4XwaczsiNe326nEg78ydqe072yLUgFd3DTc19wckVLvYpX2dTXySgzBda4b9053EGg
o1uV3oYIMjq5dNB8+kWl0/wN3WHBWq8r6+pcKhul5Nk4RfvhHg/pGC788KOGngTHywWALnhbwWqv
y+Y8C1SwSRRik+brxb2GlYvpKp75Jfxl4jrqYZuVy49ZsFW9oHGAsAm39rJ1Pzm99ipiKeEgJ+HE
WQrhbYQewsdosSJK52AXbbld4qcSSjkWOm8AeMSxS/C515W0riq9XmMqzPD9DSX49oDUFWIHc/fQ
5K8pdtwLa1HeFw3u2mg8SgJJwg8Tzavgta6Ew87oIBJxspf7Se23DWWmm0/A6YglsJykfbcNcpHG
h+B6WpeUshTbUiHTuRh9nQYsyr+M0iUIqZm76HstXGukPsSDW9Fqr+JYmhdxWUXcFOMPCd1ZOEMI
ysJBubNvgQwl2SKJZ52QmhUts2ifr6JYMNiKXJq8cO1KeH1GT0mB+j2u29h/owTTaT9G42QRchbU
IiKfXXNSDU9w2ERbfRXaqnNA+qVvLuCw0U8AY1aISwy9ZxNOm27HsEW9aKwYpjD7+5Bfcb3RVnFN
Hye5bBZINq2dvYKsD4QGaXGHLwPs5Bf1p+xgfM1bv8SzfrOtpK2JHieEu7/hRvH5QljratLWUmue
F9UDfaujvXPsH2Q0bp2Nh0EeRSUo4ZKrjQJaz53Pv4H2Ubb/exmsdS1ptqoVNvAMH843CwS0uave
pgV2M7rji4FSl76QlyfpdvA2zS2WZvVPQ9lllb84JwBwaHyl8Sqo3GfaSajwNerNZO+8NnK0BBWJ
G73x4Qrehs85p3naiUYp6ucHyJJW0bKWdPssG/x87ZE+EIJHb9ovrfSHb+MhrfbwsrrUG5+beVvL
W3nff+f28NFMCRi7QIb2UCwc9j34IpucF4N0/H6cGv57Bc9qI25XfH7qLGm5764yMz1QRyPXyP0t
qEzWrlYeTNTEZigsBeEuWHo45/IU/URfFW485r9OYb1//sEFAdZal7dxWwfn8QwcX9sN0kHJjinK
EnF+0LQnAL84dFZevquyg+CxoldfPuTVq4dSqg6RQsBpvKx8CKqH3B+Kp7TkrNvLtBMK4I0Ohtob
k7tRvQs4d6LK6/NswloXtpmins96Dw4XjzQE/IGRwcevNG7VpN5vdhFIVDFES/TQVaBNm+wcjDCd
uVmCXQ7Zwuv3jYrwtV3D807cCZkZYQ7x+XVmrSvbZtNBMDLJm+DbuXZNAULzHxVf9DyQimwdo/07
ZY/oLK4i6tCHphKOnEVF36rFVg+o44vb9IT47BY/uHlrfisX8v+NYGsJQti6pFWnPsjSpfpgR2+8
VnNQdKtlhM/2wXZBKbo1h6kWBE7ROZJXTbguDcqx1tlNDcnB6C5eMmnp6jTOoYt77dIlooMueqrg
y17Uk66OkaammZyUtP4q+6Ga76fNHXd2seg8TufX1mtRB4bXe4Sw+S+LPOuyIFePtsIsVaOY1Biq
M4zNxci2cnCgYMAGKOPncGZPiXo0H3KJr66nC2Ti6qFJ1JfRZpwYYtr3lX4qEHt10bpPOwgK5+dz
eSheaYU/DT8Wn3TrvnPNCXYLqttEscTtYWjMWIulIKBFP+1DtMb1T1tFNKDPeSoXnOzWPHRea++K
mlF6OO1CRGgDFBSl867bOJhJCdH8gqByYRxcrUqoyF2nmdZ/mjj4h/OO/b6lVACXe8lVA6+OPcEx
W7Kxvy5MLHkVyVrb1rPgTFAJzLssebaD4+Bp5qnO/fP0Fsf3RvqU2Pfd/JCnzwMOjCejPcn9e2i9
CH6IIM5csFNXb19amygeBrIluTmibeKBD0pxYjgrr7ZD0wGxnvNeHxGTibp/MuG8/uarEKfLwzBq
OdVJjpYMtyddu4G8zCs1zN3uNtK+XmJruhv+7f2prPp2Wlt1cRczzdfLRxQzI6DYhlPTRoKdvS26
l1xCw0S3HMMHnmRB4p6/24HoEhdEn0tOfbXylSHbCB6Qv/QyhCFNOkCIh8iy2SNTlHk9dkA0Aurh
IEJly8u6frL3lFWaV3WWsglqNnyS/VLxNujUd8XRon2RnDbarZn/sPWvav7TlFH1kRZ6WQJf62hG
6DS2Qrdb0Sosp/NqFbKxiev2TNmSYpx3GCMX983ApR+D8C2YodrR8CL9h0q/V5tPWX7X1XPt2m6n
yRiWFErGw2NrHDWvuw0OGyfYm4/JC/KhWOIs1E/RDSuINxdk+NWTFQRj5roFt6Mmfn5QvDMuRLse
2lJIcYJhJa6R/iwMOKJ1XhXHGyQ+7BzYzsOAigSCRfAI8cQA66ntLOwuPOukVEh/Cu9Y0duuAt2U
a+eg3XDR5eYeMQ3IafHgK0Ao8FfyNovNFhfdP5Jdu/66q2I4HerQmFqymMGZpi1+GguCQctpLc5O
sdjx1H+rVy162VVEKwr9LOcyj40n39oFfy54rJhGPAIQFHa0+qg6R6GDr6AaUFfRLFSKKVDOLHFC
B7UGZEjHOHgDOr6T+r02+tWhfcKOEo/QihmcWPNRsLXUVfJml2UfmxZdLnn04xkzGST2GuCNTrXZ
LUWvP4H8Y70PlVBfULDg6iqU5UFqhnK4oBdg1bQNHs3hLwzEnAaCjU+XKd7iPii4MUWvu/ymq/Ob
GlluVjWXhwyVtbirDwnAVnxAj8Du8vfJLdxIfkLEwhE8V/SZVxHrDEwjmDTC9uSAqC1an0mItX16
0hUiJf/JIR6CUNeZk5v/SLTi6kBdWgdXL13FVlOjRLPQl4yJPqrmnL9GXtF7rVc32KEHJ9ROfEM0
Kv/QkuT6uauw1ddKfVaXMrM1d/ByqAJS8wdFiY5O833S/hin5xnWGuIRM45Hf8oEcHhMvuXO2Fng
ifQwqL/s6Y85p/k2FIek3dcwWdqvunYa8e2QHqzN7XS+29CtGKMfgi8m2p2r2Gd0JeSnlJ1yDlFg
PqCBG/uhl/SHgCTXRTOuItsTU4IFKd1FgePqW9VtZKhnbaHIjltjF4V+GtOuge0V0AmslKW3hCoP
1mtCoL3ohVfxb2iDIok7gKHQiOIbs77VY39T7SIkdcq3CXCLo9W70C3+bRZ7gbRdvbIy62aZBQTe
VIM9kZPS7eEt0ZKg84hPU2psDR9d38YRKuwKFltbBb/2rBazunQbF4hZIO3jbpu9kkSwn8Bb5zMt
V33Y/0NC4dXJuPQir15ZbZQzTtAUr/3GD8s7SnMvLG8MV5JvRogU4GXaM1o6QpSQoL2qLXvg6rkp
blnoAlyuVpwEJfi/fhLSJdjTBkGMATK4M9zHXtb7Hc5kvuBICYKvtgqCU3vWqwj+PWlbTZd0iYFs
MQ/jOUl2F9XBBnO1itmd4LmCek1btsHVW3cJ7Ri0HrnZUz8dn4eCoFM+MI32tQkfPEhaSUY61WFV
4QSEIi9pnpHwEebuy3b6JHdfqwxEphTX82JfaeC8tFf3Z1LlERNR+lCLn5rgrUWrvQ5gECJHHNKW
8zwSNfBQ8OQ9yVsKRM4bFnR7vQPDKOyOiJ67St80fZpnaUNphDlOtwt2M2Q01GJpb54D7C0oDQt/
VE6jEFMvCGDaKoCVuVTb8ZnG6uAoyVGaUcCLvFjbl9oun++ryGuWJNnK9v9uodeKAqOSZnpjsK1V
2TWO489lYqYN7OlFP9JJa9hfEcM0QSrzIRDxKoasBQXGfv4/RP3g6PZ2udUpBy08o+UfybTvka/F
883HGCcbcLKY37LRL/IXPUNuzg+y2xAlecFPEnUC1+5EYTn8Hxgh7pzy4olMkgMLHkAxXua+0jtY
87h1L/oCS5L8ycFa6+zRWg4N2wTKozymiNP1X5b5QfA1PQpvDMHmXtsQjbNiV61Eq2twsm+NAeyh
QnDI0V6yA73OBRFnbE5C7QjRU1cBzJxS25CScZlUhHvp1RoRg0bXYL+g/3omOotKyCyCYgu/5ip9
64Z5c1asy7tK9l2yxxsEnbncR/TN3AXFFl5vcSMMHx/fyaalmraKRsR6KmMYVpJuFtHtGJtS3asy
D5ilhkNaLT21sjdhk6Fsh5eo2gfxvShEa5f+yf9upd+PXy21HGaqHhKlH/qvBUN++zmjk4HfXL2V
8Uuv98p8e76RD8STycNHpKjwyzR2Bf4DiNRajvqg36sdRes2lA6AFrr8FH4zEbAnNPxRsvfh9pCF
/7EZ/do6RN/m+5TTOWwHc1tFfhvv8l86zNUb6w5P0+b7eTdwVVhO5yTfgDR7w6/Ms97wQ2VYk/Pf
6kll86Edec8PZjTceVN9X5Y/7M1NI7/hvaQZr7uKvnRn3wbmLjtjI9e9lrgnG+7EmKt77Uu4bYiV
2l9afOKiL131tWr6rVn58hMWEqiHou7aZ9uzhI/TV7n9syh8uT5F8R1ml0rvld+zV8xyoEdujTxD
U3iKTwhMIWGTMGaJd1rfbxdzLrx04x9W8GdsvRTFzRQjA4knHIvgx4Gb4j7Z3Xb9nrtp4l/Rq2e7
aJ0ON1I7246z258C683AqDB876Vthlgzj4QKiYlkixq/Ew57+6mLXaMDw9f5wJ9q9ZuMGgGKljbO
mtJW/t6fzs/8D5WUNnRk7T5Aq0Lbkv7Agdh4wSHGhBXviKf2+/g9uZUzFOx4bsIraHdMJhX5NMXu
rCKw6cg5l8q9rB7k/mdiei10f4CZwDRjt1QPWrkNf+XBaYwfrfa2Nh6l4hYqXT5BfHca9S2OHN08
QT8w37If7aN2iu5pzxWkAc3RPm+1p/yXcmuDunyJ60MTHcybM56I3zPbVe4kLGD8zZ5B2fwux1tz
cxgkpys9VE3me3PY4QU6D5iawp24m1jIl+x7oB4s4wjvuQ33fQ9c6t7eHPrX/NbyEnOrMTZ5B15E
s/iE7B1RxHpSzZsQUUkU2A1UKy30A4bDcIpv696bWxfz1s0WZQ9Y3qUXWj5/mvYH/SG+LbQDOtpB
uJ17Dqejv8/vdufJD7AmGuQ3Ta+XvnYnbsIOegLmhFv4ERVeYNWOv8MR8zw4dn5TfbHjO+Sl9Z/z
Q4kD7Z9hc9LfC7YMcH4sJ9LzMUdCiyH19+IL78syhMy47qAIDup++sK/mP9S411nbhsbmcgtTqnz
T/TdUMlU3/XNNsy359LHDy1rHNYIbc8iP4TlUbFP3X6ED1dui/3SMB1/TO1dKDsqvJlbnhQCXGTU
s9duu+NQb8830F8gdRTqHvhVgkrosNP+0J/7r4HhVuk2vxkeoy+sExPcG+1xc9r4U3Ec7yvUGR5Y
+gj5caw4HxscWQqvHunlOQnd0vrIQoRMb4ZdLuw3fZwk/Y5vq6CuVl0ihx2NiPQALAEtkeyWpPsH
W9ZhNkTlJ8gJ/gJd8vuBqzQ0Scey1xcQubarvmGq3LkZ6lK4V53ZR8j6+2cfb2fMBJK9UpCAD8au
TE+heUyw/+i8z3M15eP2+e9fs0pO21Kv23EgRzReWxebV73ZW5YDI7EPbnv5T61WnDo4qj6Ojnnz
pekPSfq9Sp+C8kWydjDGUC8xzk+12TNP9SIk0VPvOKWPonvoL0Zqv3/nKpedajlL+wJyy2L/jds2
0j4IAx+z2I0QNcH8lF5K5wrlAj+uD//72PUAebLySC4XEWfEacvUl+Rdxs58p0NmINYXoOW2OeoG
YceTsFUWklMvKfont+96lBya+G2Ey1C3CbwQQoW/CVD19c+Sr1nOxt5qEXi0Hvsr+0ZBUs5Jxj0e
ZqNe7xr9bi4OSn+fVkc5f1Tnt2k80LlxusE5w+fFwQMrd715lYJDUTxKjCMxWA3eA8BVBiJgftFU
jjbcSaU71nS49Ts1UZlfqSJro7+Y4PxeY+X/X42miVRpMUbgD2p5a09+VTK5okzCHhb9eUJUe9cq
95OFtesu7LxqcdvREZbxA3X3+WEQbbJLAnhVF2+KUbP7Gnkh9Mhk0Df++Czv4YpapBGTH7WgK4OA
Fr8qiToBy6H/7DsvCe/Vky2CghYvlhCl7NaceloBmDvhb4ZK9HbM3KrAxxa8tMtlkYobAh/n078/
wSrJM/Q4mLWGHLPxOnzMXfrdQFhjz3Djbwjh4cv9imNtKQo+H5cpvx+7ir1BVY2jtcjfNV6K6mPu
qRUK7S4Sirk7hBcB34LrCc/19ii5UosvnmcaMNCFZYzgFlhPsKtsUio14ss3npLsg5mm/9knh+mZ
XXqZhN9X6OfCMm1Z1s+++ir4Kr3a6GoLhAFj8AVXd37PEHCe8wMktWW4gzAkc3u3L0TbTRTWVtF0
jsOuGHEqRSTEzdMLx8U9s96G+rxxwvlhebSuMnMYSWMEfZi/qNP/+9XX8+qob8ZqgAzCWrdAGI0f
M/Mlw81GLBGn2JdwYV/gntAj9FuMdGUFl8LnIbiv8Wmf5d2ALEF9ZDtaolVZAs0nn2M9w661KRq1
kFMw+j3aEii7t/sNNobeeW+cSrQIRA8UHLv17LqskzyoCwB3Mn61xSlCiP4bDo2hnx2S+OniTlA6
5KeiTyAKdJdPdBVuwjjKxzngNkV84Ft7YBMgUH9R55GKbf20mIuQNQui66VS/Wx9V0Hu/7H3HduR
I1myvzKn9qhxAYc75kz3AqEVNSOSucEhmUlorfH1z8CsniIR8YjJftvXvSkmhQfg7lfaNWtE1Ifp
MC9Quo/ERXUTlOTVrHQXPqT6JMI7sL6azqPZXkHXQvVr1W9ilKyKWftaA0VlwPuhLAjJgPAuL/ZD
ohYXd6m2t/ld5O17CInLxzZ59fUVawc1SHlvVO1DBX66wNlCO0Cqh6pqAKmUCE91L7D0Qdevvk2q
Q2eAdBXqyPECjlBvPeRJhfXW28ckAGHhzEBgGO4ibR6vQjjdlfFGoOK9aK7sQ/wNTPkau89FNhf5
91qfk2Kng2lJW4f1Q5g80nrTc6sEnSbEXdJlFX0rs0cXQYxg910Ffeplpi/N6lSRZ6TQCaYotQ2y
5BZxtL0D0Q1PpgFKE4Zn3LUnpiKVN7DDeeB0WWnBHqJ2dI0aXVktM9NCAlBt+QKQvGqyosAnTO07
ruvD2YtZIXUnRO2mnDeAA0FQNl1BJcBeoM2iVsACi6MnTyIAkzsS2c5bJdS12u6QAhirdd+VveqM
a+aDpVPTNmrmijsjuWrYgob4wCgZ/FusQ7r8216NAnYhRNEEv/Cp9qqoMS4PfXmgU+Odi8HqBYQf
XyBFU06RY08Zh5FzKGjkht6g+ldCB/VGnxXJAv13KBBeE/cOBnrhUESc1DtOXNPh7351S0e+Icq4
MsvBKDnl3bxIENZmP8pyHUMObC4QFYgZ4tAcyeImhmJx7R0gfrb2iqkxhImPMcYBSChn2UxDYlLF
V1l434oFal7c8l+bQfTSgwxmsXeTlYQOCMWsMUZBvSVy1YmXMXFRxmgAw6G2Yi0cZTKcT+jzRkNn
apHFdxE4TCyMVYPiE+Ip20kTPfX8o6g4zstchhpaceCmWBLnuoTCRTurCRzmqgQnRbPi3iZ81gd0
fRYfpHZnoLwTt7/mX/7ztf0v52dy82vji3/+N75+TdIOVPNuOfrynwfvNU+K5K387+HX/ufHPv/S
P6/Tn/F9mf/8WR6e0/FPfvpF/P2/1p8/l8+fvljEpVd2t9XPvLv7WVRh+b4IPunwk//bb/7Hz/e/
8tClP//xx2tSxeXw1xwvif/461ubH//4w8CF+8+Pf/6v7109R/i17XNee8V/bIrwOf4x/rWfz0X5
jz80Ksw/TaUbhm5Sw8RYDK5K8/PXtwzyJ6FcUJMpSYk5tK3jBNgv/Br5kxtcSdMEDBMDr4bC94qk
+tf3gLs3TVPhB3TOMA/7x78+46fN+nvz/iOuopvEi8viH3/Qc3kBKRihihKFj8fN9/z/g7WVbshc
U1P9NZgIk8iDPopvdcxYt2LmFVdeD2xavqfB0jtp7lBy4zXKTiq0ksCBkPF1hBoqYl9yy9QJupsy
XwtnlQMmoc80tQaxX/mjd1fU3dX1rOXQlbEU5u9A5pNjGHDjQ2Egs9ixWXXe1msPHJI0qMT95Onc
hKCZsUJKqou50OaZt1ZDeW2eevPitgwgqnrli2tUhCEEIw7GExK+hXNgxl4RsWpBaBjvqfaN2T8a
SEgpPm+geXP0qkMebXoXdYqT2Xwvycq9CootKVcgnogYtHdOPvR9bGgLvLUGqsMzw3sm1TbrdrX+
AJ/XPntAUORQ1zRmoGjMs6PZr6WwMFiHSTenX/rPUXfv/LCDfVJbJurQttXsi316lT5D1gby1SWm
X8isQHADxKM6Veymfyuv0i0oX6FKakIAGxJ3Vy1qxj9qYO7nSbRBcZJBdkACjHznohNLQLqyiORD
KheNvkqqoerj6av26f08//+b/cfAjvd/v9lLUHB+vNDDT//rQkv1J+NE5wqiFDqjw838daGp1P80
OBVUCMJwiwxc9X/dZ8r+1AFvlaYyDMIQJ8BU/+s+M/on6J1wxQ0Kt0nx/d+5zu/81X/7ZiGVTqlk
QnIhdZPpY3o4Q+XUDHRpH6kw6tAKdddZtk25pn7mzBouD12b26gRqO8q6DZUT6ANmxEyU21tWL4e
37SxVlpUdq1VuuFGSaDQZaYfiiJ2n0TsXZm+fizyCKdOXIdKPLUe/xH2xj0pnW9B4oNP09b0eTjI
HhUhmVOa/8wSBcXriAPeW2sbkMHgVhD0DlRvm+gKtKHlaP6hMbrvtdHdMfQ+/Sh9ylWI8pKu7UsD
o5yslbdlFNwaDvrxGl7DTCtzGKGyKh6lnVd0F2t1cutJh9enD5v/l8n8aCI/e/j3VwrLaJrgSuFK
iXHXWJZx7iqVOCfJIUXpgwtKf7GTiUXeGVdHG8eYFHAUwuAIJkfe3JWsKHSY4hMkpQkIUW269Is6
PSrhJjPWpHfSZ9VdrufBhjQghBUCs45axcBHpYOLTwOc1vCMWwnlsoRHC+TQ3abIGwy8KmAgg0c7
cuiqbCtYlwLCjLWD2F13MfluV2yWcLA3+p7pgRPJ3oYoBYYQ6gJlz1XngnU+xFRC63s5gn7MDit8
eqsXqtl2tnhs/ObB7yRwEg3UZ30XhfikBzMh8fk+Nut5KbCkhoWXDXGQUJkBWDps75T6kGtFBNcB
/d2XS50BpduUaLj0QYy2ZSScXVMmalb2wO3Wrl6tJFXOXvKwhEA7BT1Yqm40YENwGsTOiRVfuC2r
diiRRd63r0/AOBsWjHLT5MP/4MqxP0PG8sFHmrrZaY4dace0WDQY/YqX3ta9HqSjhAQxHSLL3y4s
n605HMsPa1YI7AOapfI4dLC1U3CrP6l9aNGtvkTt9oVc6btpuNPns26cLTqUhT4s2nCvymK70Y4d
NrryVnXmoXG6+fp1vt+Yv8/6+Sowoh9X6VMc4JYE7KRqw246ukCMlKy0sgKrZNTQaKvJos137/8Z
MfSWoXVrR9uWgoBk/eFfv/jZXz/lxab++us/hz8b/f21QpcelL/vi/297q/Ffv3C3+s6haj/+jTv
n+PX178+EoYy//ozbd/m5f3lDzr+2Q+r/1pSZlP9kGGnPr9jqUydmpgI5VwKPspJ9VRgVJgqcdSc
ygpcwHqSG97DBPuvX+/m+9jYaCWTMAK0COEMbFZjSGCWNF7ZlOJYbdWK7r2tAR6rgT0dctjLqaxn
PNSFEypNeDgqdIXZRESsn88OI4Umej0Rx0Gssn5g6Dy5AFmgqV08o0WJzE87aMehPFl+z/YDRaY3
r3bONW8mB+rGhQp8FgipGpJDoZlwjD+P3jExaoPFZVicGpRmySLdGDO1yu6qVQnVd3sOhS1L/5Zh
NDVfQSRn3W+zlQlMfjsIwK/FvF3GB3cFXozJQtqw8OctUYzomFLVTcUY9ubzS8pKPzW6PpZHH5J7
HnSAXhOc0sdgxu4Lz6Iz82cEp3Coxf9CJm5UlRheyse1xw0x6niRaOPSPgrvu4vsAa3xrw/c1AKj
85Z2WcAys9aOjrKftZw/OHm6+nqJC2f680OMvHECmlvNo31xItuBGK4/RbNX/l7wMjdT+B1xcbdg
FXVdCaojufu8WwiYhFlmWn0KjTa5sv30UDaOb4Ezb2bEAYgkBFtoqYDqn580uMvVkYfVTVw527rW
XlpkJSIs7lpPXyqPH7mRQQ0TmQ2vKJx1bzCLxtFjkpQnT2/3Li2PTREF8ywmMzeE2IO0FwqMJTqg
AF5K0Tg1jVUWZrclCp1JFD3lJHxhAb13nOp7bKPjVDG+NTiG3A0Dao7Mu63trJn3KKyyXi55DaVF
pdARjBP6LWdk1Zr+t7bOVjxKd37uPxNWH4jS2GJi04b39OnUI4+VEp4ahFDwGOboOvqtZ+M6ROxo
B1b25oLCfgnxUICis1f/hOBlE6FtgbLcaiA6NCa4ds4857C40pmpBjawMytYhU0XpiGOfRXNIydY
mMkq6vTZ14/4ThV/9ogfVhmdS88UdqX3tX2ERq4Jen7V7AjU2fVE4p1LBhHlmrkWFyCdcDvhL+rC
fixKlqzDUkutksfLGNNJyEsBQ+JgqghiutBRgk69cB9EHZh+K+fKb/SZI/oXDeIjRWp8IyD1rkK1
g27Osi6MF5+2N4UXbHUdsFGeYGAV6CGaFPdFboJAt9CWRplIFMgxj0Iy+y1TpLBE2r9mJP3mGBBv
zGJ9lwVyZ7rdq6vVh8hAqV53u3uq+/OoKSHRGgX7vk5thLgmpgVjn1km7bGdAQwYHIM7M2t/02Uk
nneRWgMY8lL1/GhQjBzkxZsbpreuoYpD3pGHtoR8u6iDZdVGkFJBNGd9vS1nvpZRuCVFqSmEpGxM
JCH9QBc61/xTA1bTsD+y8ikrUkhsP329zpnlG9ZR2H45DOjyMc1f4oJrppMC6yTpLnYFyuNkgs1m
CL0+HzDK4FyRhTDDRIo7skVObgQBPoR9jNDfTZpw3nn3oGS2CgpuUFQvKnDbff1QZy9v8Bd/W78x
FtgxspBmemscFQe/gZk9VpH3lBTVFbK626+XenfIn54Oa3EJO4sHM1AgHj0dgk1adjbqQPG3Ulv2
CaS9qjtxgqziJvExwVDlc95ZKIouveWUmR9Lub07xg+LjzU3aB/nqRuZ5pHdRs907n8DD2r7oh6i
PZ3Jt/ounbnBvNlNTTCcexdTByMkE9zkOlPjHU0yaXiV18kjB3wjoKnFu+vCXbISEkPGVEtiiL4+
v2BTZ0Sa0uCYShDGyDcHbd8ndqLrx2ZGl/oM/dF6Ca1hjJaDbjO2CojfTpjEd8jFeEkAlXHnwRBI
6Lh+6dvU1YuwCk7Fwl4NRcAcZOXawnwEiy8UWVN9/vUhOj+vJvw0EYQjuKJ8rPTAVK/FXoj3mfjb
Xnsg2Tfi7uUUv9G4B47T8nmZUY4kfD9imtHqRxmF5SqNWAgyav+gdem32vM3gegVmsE1nXkS0Nks
6O4jDNjaRrZrXF0H/idqZgTga3iEoahqAx3JONQZTUcBDJh/q3gDymYaw5aUU1syeKHRlhic4RQw
pkvTGMfFqg8iv+sQfnJqyVeoXWa6RX60HSJP8gBtp3Z6KHM4WF8tOXpdvonqj5vQ4hTvyw3fBSso
6GBOb4j+p/ivxpLOw9Z8eryRFeGd4bixJuxjDxIH1Mrg66pUVRjW0NVV7USvVeBulab/JLl8JIl3
l3sggqU1BlPt9nvpG4DGOt5TX7mPQ+pmNSEwrEj1HzUHfG152NzGjdryKFvkCkzani5XceoF66AD
GBf/AjnYkj9HBNM3vSTGUvPrdVN5IALq0P/inUO2uuZjODbV1noRTaHczwwKvJCOGMvkIDXDxRs9
fktzN6n8nh1dH1QNQHB7UpuFoP5J6iP9XRpfAW/EDAqTDcutw4SNVjNlV1FbFGgRQL673rjUirYA
3kAQYBCvixd9BoGkSVt9dpyGVQdnjqYNqr3j8Qja+KIJRWMeVZ0s/BLwAdPbKc29ySMKscsQAveM
1POwR4NX9G4KGdf+9Ws7cx5QYvHhTRuGgVMw9lUtyh6Ugs/vxGT5Ujpk1zXAjyujn/D475WAL67O
GG1TQ2e79cLKPaHfvycu8ReOzEHjBQHiTdvQbOGIBjgDzp6YzCIEnWVkJQ6k++owDaAZbQLM3fkc
8j4aj69TBA4WoiW+q3OjmfWEy+9OF97bZaFt696OFzIl7kOkY0rTKKmcF0V9i7IrFLsDcmC1BjoS
anCoxINBXnV5snEQyC3iwnvxieBbzwww79eydsKsn8VWqM8bAk0wfDYBLzJKHvIgsIWJRP8YgJSh
SBEs9/VEpHPJVZkSHTid6cOYxljXOSocEhlFoo5uBtrgsLjuGh/XJ5QHBeXN1NwZTr5lGfjafAlB
uji+acjJddZfH6zzaiaqNBx1ISZwsqgaVwdoV/gpAUvzUd7DhKD6SxYQTZ+DKCGatwunserv0Ara
fL3q+XH+tOi4LFDwxI9t0plHjgaazIF3cU4oT/1ubQBZGBoguLfgH9SNs0dLerdLa+RHGJzc2713
GxlT4j9n/n9YQkfPFHcSmzk2DU5EoJxY6BpsXbCnXTRnVbTGvy5cZ5In6uxQYq3hriDWx0OxMfOx
XlREC0yqjuFmQPNa7b23iH72SMHn/dtA67f0tEne4ws79WnRwbt/qAGjSEriwGnpMVUvSXiV0qfS
dSeuwqWXyNBKEUhKUVkfB21pIKuepa15lB5gcz0URdAbSOxy0fpT1G3nGQ3eIbwUYTjw7IyksHfz
yuzNyjzmubFgTvVgorVC8/g6GIZlNAH5Sc6ziec7LyC9lwNQjUB9EBVYOQqE2y4MqcZ78xigTAn2
6Fn1056/dkuAUV4mh93Oom4sNoACcCyHzuT41BeSyLToPHbMQO7CFv6SAr79IFYYAl9hzEVszAkT
cmn7EHBzhMGIAcQ4Bi7jtI8KD5UWL+4cqwyKXSblve6Jg61PlfsGB//JPQ0Ph3QUsaQhOB9DroGs
MsrMpfRYLo1tvKx3aHcjm5iql1869Uqgu6Ojh8txKj+feppXuh6aGsqWfbsiGG/IqnwbOGzizV1a
BlgPlLAF4pmzBKm0aawbqeOcHJEsSCAWUbcTgTeFjRru6PilfVxmdIfDupF9VdkIUU0rgmrNPLw3
77K5BDbWar/Hk/jwSwfi43rDCf1gM3irZb2MFD0WkBaJchBMeWRNjXvaTvGRvMO6vnq0wWZ+WKrU
qsCwQzZE3725amUDWKZZtEuFmlbVaek31FihY4F56cRjxWMqUMBAHmUR0T+0FYeuSw9KVBan6Iom
y0DpGFtLQYbktqsA2L1c6EsaopKmhTUAHTxRFgA8c9fxf3pZu9c5uWszihnGwKgfv3aRl6w9MD+w
hgTlHfQ2Pj8Zp0mUF0ZDj02OZmYBdn/zd1XGcY3IUEQiTKfosyNF/7xGU9iFG9aMHiMMXwLYG885
Rr4B2Wv4rF8UNzlUT/unr5/rwpn/tOZweD7sGCqOqg0gJ3AUrvesMblvbW3Xkd8lYh6ejSNmR7qA
AEeocWLCw1CvREe0IyoBg6BLUVi5a7lLWkNcudigBdNagTabMr8XHo8D2IFqgNKFieBg9HhuUAWm
07KjD9rlDqVGCkgT6o7Lr9/ihdPxaZnRlY5DQ9i23oqjwpRtWAPa3E6s8E4CNrpaWAL+WMfhk2el
jYEXMOtFaRyhh3XlmOa6AvGnoylEiHzdgBavAYxRgSivN++UkayVOMWBMQMG46pS7bOQKWa7Q1RY
67Vjg43VBqTZBJhBmiuzZVeZTuLF1y/l/N1/SpLGNbWWtDSLlYMkCf52HysDAOqcb8tc//a7CxEO
TA/QIMSg0HUZ3U298EpV+AXaqXJFgfBuitvWvvt6jQtGlA8gIYVEgyE2GhlRlkojDdOOHfsgsUrl
gtObrcN+o/nNVJg8fNzxTn9camREpSw1O1AaPZqlueR9/tI2yd4W/o+ocb4bJDm1kH1oHAtR9txT
HWQGF4Ts2tx/SkW2MEt/obvC0js5L9PKyhhYgNN+z/V9qK1IeASgEDWf2yIqF8qswGaQbxL9rZfh
pqzuXLHWqG4VvpxlpbtMk3zBAI2rWwkB4HYh4gBZrrHIRHdFQLigtFWXtKCKRDe3LJZKRu6ET76U
EOkIYuQQPuH+jgUemyqtSZgWNgwHXcp1OKf1Mn2plhjyXoOKlS0xuzv7eq8v3GYkm6YkSCAQu41L
ZIFD9JhxGI2gkzPlQ+ybT6xw6akEpejJI5xBxXsM4Y/M2oTulkQFkVpkC07uTQE1t3dtjWgjt/VK
22gTFuTSU2G5od6sUDkZexdeuKRUKDUeQxHN81g/hrm6+frFvQdio6M79P4Bo0NpBM22wSR88CZB
n7kiAQzuGBiOXEZ9tTDQqJ2ZBhpfBmMLETYggK8pDi2YO2yN7YOsnpGmBd1E85TJbCf8bkeHNl0M
hqgIE8QsBawUU+G5C/RqQVc8BfrFwA7NqdOswo7cchQ5rLqP32Dj7YnLeOHag2rDwEkAYh3VppFp
6YCAMYouFtgnf8FtzFtfBeDuC8iEebmwOR/XGTdaglLqZZ0WASq+vpVm7syW37/em/dTO9obyZAU
6whwFdoroyJKhmRI5FmGINpSt0hFsBEzdxmAh0tuxRXYsl/LWXQt/ekuwIWXCByGjhNNBJpjY14q
w9GpUUIK+KTQ+z16u2TrfNdv2KaYN3Mxq1d8AV7PyVEVYzDJ4wcG5wZDZRK1UHPMk9SxsKBdwMkx
C9zvnHgPvpt6llsZGILXM6sO2VJSYNri/q3vK8diWuZYekYhTNUBk0yVeWXG7rVrQ7kpMV481i2L
sl/UbXQNKYulZwCnCR0zFKPCtaDlwSglNAoRYlTQTQH89EF4psXA3qIiTHsEqywhV7bdPDUVpo9j
8IFAOOm+Mz0A9nLQJdqxuc9IcCgYvfJaMMlpMjkaOfmR+PJbH5e3ZVYcoSUGtgS/Bxi633ppumo6
8RCmbgUmE0ye2i6DmsVAQsArfZ7QiFtOUV2btAZOzw9OXx+piw6eIW3XhUJLcqydrjoTekT47KeU
lyDrrTwrgP5kGiCP+XohNbGTwwH7YFacNjdBoNeSIzwEApwWJkyEVutHa7cFyLDo4McCZt5/vep5
LZ0A8wEkk0TbDJiFUexIqSdKM1bo6AbAwyaonA7RVgKPo5iV/+5U5xAhf1puFEN2uP1eZUv/lCww
vI93CfzGszi5c3HnAVduBQ/0WT5H18aE6blwO7F7qJfhfirjzNt5AVr3XIODlXY4K+i16UKjzeys
3n37+n3S8/OCJxwAtPCu+P+ZB0obP08z6p/sA9vqUFjyQa9LgDh4V8KoV9F9t3Ynup4XgikFNJ0B
8O4wmDH2SHHck9Dh3D/pK29Nd94KiP15sJyqoF5+NsyEvIfnwJuPrCvT7aBFT8I8VjPvuXtz1kA0
HrKDgpQTMGV6NMuu7bupQOWSTUdA+veqw8X5cDHc2IkjPqyqvhNofst1v65vspk9TxfhMbwK73Ad
D851NlHCuOCtPi078oos7LtMizg/pvlDC1JbAdr4ibNy3uQhQN1TxPRyKOiOYzBXb0QVxaCX6QYd
vaO3dQ4leFTT22k200tPY1Dkh8Qw0D4ch/Zu3+m2Mm3AkELIyhqLpp8SY3lPM0euCNNCMCFkCL/O
MMqoKES1GWQcjbJmAUqWeb/Od4NSXXA92R67dMs+rjU87oczYYRd3jpli8eZg8S6nsl1fJ2sAuCh
20XdW/0BFHLTRJ8XnO0wD4U64ACjOINYEUmrHEPJ/qmGnlewxrzbIC+JXElbGTv7Cv3T5cQJufic
BhqBwHUBEzO+2Y2LNmfmaWg+Alm1TR/kEnzOgJjSFWYPogc+S5bTzcdLxhI9v/9ZdPj+h5cbt02W
GBirOOrOyfNvkopagGVZyrudeLpLzufjQiN7YgrMwTCh+6cWYfSshC7Zvr3nLxF4SwA2LBfeTRit
S/SCnGUykXJdMplw5jpq8uiunoVrYViHCNmwlS0SLyspWjSfRAFOPlG8Ng5iOIgEk7luOPckyvPF
1w9+cVcBT0EmTzGVq4Zz9uEF53XrqBqdwGMBli90NGl85WCc/99ZBGhOuFxM/Yyj+kbKPkW1yj4q
3buWNrsWYM70G+fb/9My46C+Qv+4ZzK3j9zfV/FLkm+a9ndJ69/DBoSZgjP4VlSHhhf64YVpEfXR
iUJhIrCaxaBbEDPAiVfNEzL3ZbR0gddz5nwi0cMoJP7syKKhnIbjgRYDjso49hNVnAdpHfsnUmor
n6FGWbPKqpziJgRXF0vMBamje3RcT6ZtxIvUoXIWywLKc3GZgBE5eOax8UiJt431+IG02p0GJjnN
8fiyCitheRp9cxs3tpqkQXctBsQmtgGWEUEh1oZdAGSZlbMm82NLE7GNEFpFFihCu0VRge2n7SB3
LmMAnLxAzkzqP7t6fWBmH1pVT+YqV9+lQL+b2/6qMIMAIBE9WcYsV2tuamJjw1xDhoL8KGT7WgkN
NFyYiWwNMKyRuMOMVgKsKkas5twOoAedggevpJD1LbZV6rxhGua6TIMdiYC7DLonx/AxKdmC4V6V
ANq4/o0Ts9sqyu9RuDwZpn+fV/LayaODinU2TzwCGrg0OPQyeSYBZ1abgz86gd2ZNbGzL6SJrCND
/bQLgpsICyZmwiwnqE5pWK0jv7cXiUjvGgiVYJohsmrXOxaNWAYRR45X1g9+pKDaU8hbvc5XZtBf
e20ULQBOHhJv76mO5b3blQfqdtu4NtYERGu8YqsQm27JvAcipoBIYAphiDZJUInKqLMQJnMsz8Db
9unBh9aYZrv3tejeiiq+Jj4K+5gbWSERenRoO48jF6Oqww2H5gdExSoOIeC8fvFBtuY59FlvDNsq
JCLvMEzvEsQCGKECtUhog0LPMSBPKTPQ31L+SkrATLw0uooxITsz+mjmZYidqZPwmSRsrfmFP+/c
4uBjIsuKSnJQDZCsOewnjr2xqBp4xRpzL5YLAkLqy51WgfPOrdsFlLvSQ5Ubymqi/K5qvJ0XmK8a
JsEA4m5WqkmeFfN/ZFnyFIWBN284uepCMN4LUN744AAEBYA/03RkX16Eipkf5esydsHd5te3RdWv
QuavGs9MZr2yb0LgdWdpn/4QQvtRBuDxk1p6W+r2Cl24mx5lDsjUQccMQNMN3sJ9BlgPc22ABtPB
DXEWzpjTYY6V+dks8MR9FJJbKtK9qzDujgL8o/LRmwOp6ZZSHs5TvVziW9zqyv7Z6EuQUfKXpkuP
elQ80hRUjFkarNvYeKV9CfyloA/EYa9tjE+GEba5zAEtBhf7D7zgEOkrfcoIe9H07inVNACs+XVD
zNuyiL97qbsm4Esv2V3h+yteGAcg2yHnk8Ee9qH9hrqwb7HGfeihPJ/b6b2TkDeFshsPupsu7Mq5
TT17bhDbtAo3nQcJ5o7raI78LASPXtkuTT25dkvW3Qm/BLLeILALRsIXpV3soHAeLxL8kAid0soB
15tDzspfiVY+UL+HLkCkNSiWOnudxp7VliBGF5pnRZLa+7JzkH1JUIvQrrQyNwBTnlt88232aMjo
GRicW9+rwTpUA8TtR6224T2GoQFR+GEWGOfUBEyUaztyZ7jGa+DWBerHMQVDjglSPlvGz6LSoJkm
02xOOalXqMSGszrOw0UIMisrQWvcSqEmuawIWRVdc9UWaDDYsn+zUx2nIWqvMpw3zBLSwOIsf8E0
eXQPfD8Y4Xoe7AJZt7Mky+Wsz2toJEunhc651m8kKQRouKDvRGx4dZyfPYnki+HVj50WPWYO6r89
8AxSa4OZnbvMgskGFDz2bwLm3bCouq4jf+Hn3N6ojkUWNHQgPR3roDSQDpgffQa9RwJFm6/d6nkM
hr7CEJygKoe4b1xOMvM+ABSZoZUUlTeZVq6ora0A68FNLSeikfPUAEuhr00ZkgMUoUeJju0FpNEH
/KoWeZtctndt/m/MJuAhUO/HSDDS43G7vs3A5EN5pI4aY2sduELVNBtbTKTB5wDnoYRhUvjswV1j
OOtzmJCWAkiKqMRgjm5DjLKs5mYZPFZu9cBqymdBlW5tR5gb9GafqYbBYryX64q4P5NAXVFseQ8A
khsWEy94TB83hC/AKqKjMrS0UEsavWEMXrtOqQXaMQitEtRpzGKrfknnoLVyLGNfgUg9XPRv0YbO
oqdBuP3rs3Qh3ATCBUhJBJuYzD7DRJOkkk1ShyfeafMwGYp04cIAY/6/sQyyIkAyUGdh78NqH4K0
MonwnbIJTwDbNSH6JkGMoYenrxc5P6x4lYBFAgANTAsZh2Q5SVqNegxxeyZfIte5yySbKiJfqMR9
WmOUXDZEiyH2ToKTuw+O7bx5hswl2ByTWwkyGdDqHv2r6Ed5y04ZmVZ2vZATmVwOpbhh+kGMQ10A
5ZM4yinQXRl04RwfflQLjso2QC5amE+OK8IlUAZinxXl0muSWZ3SVajKhzTSsyVhDZTcqh3Mx2Ok
yTVvwkXn0moJf7BubKgaYvIFI/Jc3UGxAmMHTZ1YyuzneVP/dv3kk1lRA7Peh+OghFb3yEp8dGiB
u08AcuimUpzzjQKYAFVvA7UXdJrGkL6w9yvPEUF4ooG2jkFC7LAD4sd51mC+kQ4+7Ofvnr7PC44M
DIraWhllKCMiAkzALx16EwucX1UsAFiToooD23+GNWJVUYQc2VRUsTkzGhA4Z6sunUDcnjuXz6uM
DrjLIscMaALNIq/YqN5VgJkIcLzSRR2Jidt0/kS4sFLngCcQbNX4iWrRNE4XI9H2omLT+C95kc8Q
u02YuPc/M07VQI4At49eJrhrho/x4bRVoCSIU6cJTiVkQfg+WtAdJH7R96FQxygf/w2wFk6cQjdp
qJzzMTZa01IXVQKMgDaGcucsJSBGdpor3yfl8usjd+n9wYEMoFIF+z0eo0ZwY6BxIrWj0KttkamZ
g3AkrvQJ4/1eux2/QFTI0buS6AOeVZp8w9E8J7WDk5eAXaEgxQ1wmGs9SF7MgODyRuUR1AmPjWlf
OdX/Ie26liPHsewXMYLevNKlkVJeKfPCKElVIAga0IP4+j3s3YiSKIY4PftSMd0TXUiAwMXFvcdY
cCAW8k33jBeQVO97ngeT2WiBjnqmn9RVCUVr8OG8/iQ7qHULq0aO57VvpB9cvIWsCUrm7XuTAdtk
p9aBtvYZPS7YO0mhQVEGQuWVQf1csHhM0tchJbgmwaYKlSYRfjUArFxp/N3Q2WNdQm21d03mY6Ue
TIJLNbWuhYaOCSnrt5+/xWqC8XmRFpUxPpKxL/QiRwGQH9zfNGI7eQd+9ZEEkIDcGYcE6KWtAvj3
KKdi8q4HeX38aS6vvAmMNyMpKXvS+Imyj6bUAk07KdVrot3JaffzFNe329/BFqEBTUxtSDnwLLbW
275sEedafP5eH/91DMKsEOisWV/K/gYZZVNWsbrMlXMFwQ7qFgEITRZJoCq0EYDmX7zc2GDLzMEH
NVukmV8jQ5vXgmumAYQOaD9Jf6t3G2XMtSWzDfReZlCl6y6ree5kjE3LQbxtvXsdWD+wE1qrCn7+
Lt9DtgrOD3KCubPtoKj2dRZjBu9cveyBKzfSwNLvXJyxyYP8r5JujLSCHEaqDowiCpPAYAEI9HUo
RhQ7GXrHOyt1CE0qaMmZB3pJHiDVjKbSpn71vP5fv88M9v7LXV3cqSBCzIpGqDY3BpBNkBmGtwLk
sFrLOaad+yeprctMQImndkbQFqoiTJi6B0Ic5oYjPGN+Xubv3xK4WBf4R9sEQvFb964caqNjgBCf
YfKUqJBxdeSOqfzw/xtlEUaKvEa7e+rUc2LLezp6z62JuodHt9Siv2+ar7NZ1NcbpU7aya3Vs8zU
vbDHOtAMSJf1+hG8+y1q+EpwBBQbwD0Ab8CDUf9RGfh0BbeD7GkiLOcMwc7b5lDGhoNyejDdFAf4
PwbgYuc79S47bTEV1zbsl4HnAPpp4AKci7RiEiYbIUBGDy3UL3IIhKb7+n5boGZztMVJ9OrcEaDq
IFoBWO/E+bV3BVEEuF7s9HDal5tGomtb8tOy2os8ummd3OuBOj0P8GDvd8Uuf1I/CpALq3DcG/f1
ftqlG5fAd40TnMjPYy7OpMMIahPV5J7x0tgl1DqmBYHqM3VBx2dXdj1l0FRoi9iV7rVTaGlgCuM+
UwDjM4ievueJcSZSI4HB1XLX2Lw59o5zWykGHuFFUt/CLm+MOCSXLi0dnHqrVOCb51C4tbjKRma4
NDOYcyc8ug1EGOCaEUsW8R+CybShRd+jLTkzgmkEsFuPvt0QsxNKqf44G0jed4H+NGlB/grDzkoL
tu7w72zaxa9Y3KsNoyallZy/YnpDfnHdd/A5i2g8exf1zolylP5/AQI9g4W6E/Qh9rNmqbXR0vh+
F2rQzYUqz0xBR/90sXdbIr2uV2yoK1HIroliN1mblKGVoPN5jKUqKgH+dcj72jtDKFB5B2XogG0E
wm1MHk0fmhEaPBGv5ePY+f++zoHZaWgRofgD5bkl+CsfLVJKpdbOGmS7KqEHPHvunS1pltX5AZ0M
Pjsg49/b3LXFHbOaH+gcnRHoMJeNjlT1La/kv8blzfP5O9JizxA8dwZJPRcKjxd6dxpy72hQAKA1
ayP5XwkxXwZa3PhjWtkN4TkYSi0E2TSDnsbG0UO4RG/kFt+LG5iRAR4ejiKKRMuqpsZTt61M5p07
NM2JU/ko4Feas6u6vWs2Gyd/5U34dTT9672gihJxxUo9nHwZzyo60JeBaSwNxB+Y1V5vsQz+SYwW
mcyX2S0iDe/doXUFsHgzU5hcOBf5PT2hzFY8epEJdzMHcoE3s/+yEyp7NxpwW0EH/Gq82Irfq8sM
RSgTmRXAvctl7jqZDLWCibPqN4FUn1v0flVzf5KJnwxbdjFz0Pg2bROVTVTl0Gtakr+A1qskGhfK
WT2i+3akuxEkMxhzblxK68NAeMuARuX3GjJrxUQat2ZPo6WfeG+/U6ULZGfckEY91hAoL2hXgnLR
baSEKzBmbCOUxkFvA5nuG8RS2EXdUdqCFQNxLTMYbtpdtSOnGdipRV1gqn77X5TOPo+4yA8tOF8a
rQsRvFKHxv6oBCNzf/2cgq7dBJ76DwZhBkovNdOU2i6USUV/wbX1c16kdwxs8v/fEIvj5xKb2wZJ
8yc+gRDRiz9WpT/8PMTS+g2X+0y5gSAqdgVutOXbOGk6xYE7kjpfNs2lCKHoc6Gf0a1trpPDbLtT
vHQyaI7Z8Qq2UME9bPA2ZvkPO/3r9p8J+kguAOJCE2VZoOmUKePQFrWwPYZQC9tA7g9grVS/4W02
PWdX2i94VMCbxA3M2x7I/q3j9/0+wtsWSqs2ivsmSuKL4O2xxnOTeoCkjH2n5MWJyqe8VnxOtnRH
vt8SXwda7Mq00XomW9c9g9r1p7G7K7soYH1ibGUQ6+MAvw8mEPjuy2+qc57XaGODITZdp85vAjOz
umEbN9H3/T9PBm0vIMJ14LYXGa5d6h6nJcpqPRRc/aYHm2ZU9z/vzvUv83eMxQFghFupWjXuuUCH
33MfaohGQSkDSso/j7O+YH/HWdw7lFO8u7KUPJUeQLSNcF7tEUKQlbfRX/teiEJDF/LBkPTAbvsW
6B3amaqnIF7IIQ0UbfxoXeM0CBc5vd37ePld9Z62EfW/a51gIHwh0MKQ0WFnzXfdp8fd4I1WV474
UKrbovfvQK817bJQSw0nMKYpUJPsA4UQOxhs57ZBI9mfRvlMEnLj1cT2FRN4da08yAbisA267CHS
NZhHIbgKBwmINlABT0Hdi6BDnoVCTCHqIlE5pmgCt4OvSLeOrC6/tirnLKthB47aqbO926yG3gmw
JhXMvjIRslp/tbphkxk0f7tldPk8/cXbFoDONGtqZOxDG4F9HGYxPBCVaLbe8YAAzPxtnajViPZ5
zMUrgddOk3uQwz0DlndlXc+vJgjaTDsbcc23YAwbzzTy9EhaVPKD9il73QI0r9QSvnz1pSSIRtKk
HzpkMF3oXbcN3KaKCDG1gv6sbOIBrq319bRHO96jG/F87TB9mvzSYadIy7FqJ4ycQp5VuHghMh5o
w8ZRWgs/n0dZhIbaKQyRlj0+65jCQasTp1GZDj+HhbXw83mMRVggdTOSMsdMTC8J6vGNpr9Hoz5w
/vjzOFtzmf//Tyd05IocZIG5pKgyJWbYwdnz5xFWMusZNgCeCySvLMCLF9E64cgCClVRzw5vLqlB
DtQzkEzDk6rTURQh3gsjuPOUFj/AEPJZFwy6UwqEJQGgeaA2TKwhcBui99H4WVKqcedWtT92pL5k
vXdU6mIva9SqBvACA0WqSJULKFf/PIuVyhHejAhhaLLMyh3LphHwRSIVHHBv/RZKrb8hNAigK0zb
gD+FxfJWyWEFN4/hAFxEXgLsIu7Tr99FNpPHaDNlT/qrewvv8gsnppGC3XbTxs4tucn3UMG8sG6M
jX23sh/wNAZOc86Zv8szKVqfldxFx89Ix0PewgmGk7ufl3LpGTHnfZjYTOgAXRKKb4tbYSRKZ1LI
t5+dVphhUlhwXKr2k+Ve6R6t/ZTkNJBDd1AbOdPr8K9YzS8mHdLyPQQgIUJWvoA/FlJZQkjJbO69
spgiXlb82sn7Sybyd2plV6kqScj69M2Dj6LhwNqTauy5F93D4ABNNHHtApzdsEu65w7M2Sid8Yqo
4+8MtZh8CtSi31IBfBRtMgQRuOkKh4UWR3mbtU9dOUSignEmEqFYm8zJd0YKV1JcXgEuoiLqFEC2
qj49MCpgZaqnx9QsH4uheySGe5UZ2sPGsq5cNnhZoc1g2nD3WG5QU3hGAugUebIGHukeOWRNHzdi
2HhRrYVYlIjBlYMMABCTi8AkidfZeJorZ0+YkVHA6LYfD+h6bAyzFv88UFxnNQNsxOX+ZzljLoci
6DnP2zDLpoBzw7eo8GXy32STn4byFjXaSbdKokET+KxaAL4pz7hAtoLHymwQOODcMMMCvgPWpwpw
CkWAqEUnuAyjchCxY37NHmlQ/lEsXwvSCxX1QrFRMVz5Vl+GXVxUlSZ6wDv77Km2L3o4r/FRDwp1
2prdfF4Xac6XYRZboso8Xo+1Zpyp1K5LQ/mlQTcpBHL6DLhdE3lpHw+WPFR6e8+rBASP3jtwiv8x
WHDZBP4OvsSQGmQJvZ/c8f7nY7FSSIIi6ae1X9xwKUsVFb3J7ElRZ8PRdyWFi0obNyoYC/S9NN7K
/Ldpt3eNWl87tD8Y9hZxbmV9cANCyAcIh1m7a7E+vLA6ZdYlPxPbgneFDidUjG1Boquy/Uls7rb5
71t8D2g+zTAkA3gUNHW+3h3AuJDSAPLyqYu12AjZ0UKiF6Ny+6D6MJr5aDfO6kqRBSV63PCg7s51
+qWqekF5b1BFVf+XCiUDBTVV+Fv2sXacwsYL8v12RWllUU3YokCvQ9VnLZLFJDtHOHZTo3ClgBTI
9SvJTk4HwSIDEspb4hkrxxfsUXiiQJZUmytJXxd0kDm1TaU3zpa4GibbRxck7rvnUk82VnKl3wGV
qU8jLTYrVYpBhRO7ce6kyIN06G94yg5WK+5t2vShKe1Dr7TvQ4O8A14LwHKXpq+I5FraJvHTvD9j
W5xh7EViWuHynlyCXwvJDyDab1EO3+psr9VwAG9AB91DVwLKd4vPMAB6VqJwmj2ljjhpzLpz8hIA
EtFcQsIorpSK+4WklzVt3mpRPdUmLM0VmoeWPl6QtrGgqoJEUIj+uS1hr1cIn/TseqKIwSnNqa9K
8AY2IsLKU/jLb16ERa3KGymUioFxyWblfYz/pAMD9NShzgtu9R2UIXf5rXeg91sFp7WdZKDoBTUQ
KOjgj687iZOKdUUKXJ0y3mv9fW46fk1yoG6arUmuBAGMgroWbmpwbpbdotwd80rxQH9po/bM4wre
AWPs+lOIQBv+B53VlbsG42EXIPkAGnlJnZ2Yis5/A5aPc89+VS5KaYA3wmj1oQBG8TnxVRrO6kCw
nfz5a/6TLS6iHWAoCK3g2EHxctk4MtymEnZeeefk1FxW8HHIP9iVDJMAqMJLWIvv2Q7e4md4YEba
7U1yX192v7QTf91O2teWwEYVDx921r+xF/uqbEqQDNFHf4KKwanTyJwbxjSdNp6fq8MAVASEA3Kw
b9EoA04KZVMoqA7ldNWPGo8aBdCl3v33TDcAjiH4BPAzSK4ooS8264DaFHDY+lkdwKNQhAStb2K/
MkN/+vkbrj6uIH0O2Leloka1bPNmVZegEGPQJ/cVnj9QGmG76RoqhbC62C6RrK0fgNzAY8GCy0HK
/HVa3og3KlgOqISB1cCTW0N1IPux8Y5aOejw1oPWj4ureLbI+zqImIy+RNKhnXkKmRBau37OUd6y
beV6UCmNfl7AtXsDBWQU0U13rqUvr3x3GNVWy+3Z7gfVlmN98q7MG9MnEXmUO1CjIGU8XbiRuIa5
OAz6LjbfqyuL+uUHLPZ+N4ouMwtqn00OI/vA3jnxBBLOKwzfL+378lc1wFEFdn3BzxNfy+7mzAqY
UQNd0G+aIaZOaglCMa5muEWVeR2Dn7PTzS5oazz+kt9VKfYJ3IddQfbmeDF4l/irwo0fMb8QFiHo
y49Y1PmghjISIsE2h3sauE7GjWsASjnR9KoXBlxF3Qszh95RZvyxp3Zjo61V22Y5ZTRkwRkyoHG8
2Gmyamcdn/5MzzKu7gDIoPGwZ0H1LgI97nYAcCd39tsWnHJlgwPjbgCY98+JXV78epUpIMK2A5IN
1WeUzXq+UW1XIU/crY88Zz2L9YU8ILBzILlYNkwvv06RO3APEw6sEeCUCD+SOE12adCeSGRfCrBJ
dwoN/gNs28pXxWsf4qlAqYOWsmyNauqg1G6lq+euCUsbNDDoClvsXtVyf2o53KVvPVAzjeuNzbRy
cQOCAR8FqF2AZOzMJ+1TRS4ZTZcZtFBnHbrd1MXGXomaSAtqGgow1RXcbD+PuLa6qMbgbaoBPAei
y9cBa8dyWjkm8ozPfV05+mVq2a8/D6GtpFxQJUMxCxgeQEaXjYBEMxqh2K48c3hjgjyTQYlzrrY4
vh3aPrmx47r01adZcl35r4ppX0ZfnM/CcFBwUhyJmrgGDv70aNp+3kDp1A2tXT/4DM7cv/Ecmw0U
tlZ3JTB+GXuxd73BGrpGYuaiaHeGMM9pk9/oSrHRdV55DgG+gHfuzDcDKX4xjGZXAOt7qXrOxVWb
dX5Wn6zxeRYWhjHKf7Nh/o61BLVJzqkOVLd6LlPlMGVl6PXGRla3uic/DbHYk0bbuSi0KRL8d803
ij+FpW9MYn1LfhpicWNZbp/L0cEs5nNmXcoSb1bRBgwKDb3fHXFpRulRvSqdCFCh7U25PkPoCluQ
60QysphhlxmKXjCqngUsXc3SfEa2Xm2s4oqqBxyFQCyE6CAUSlBO+3q0jdrp0o5iGUkTlwc9Ikfj
qtbC2dtiW2FjdQv+HWxZR7MyMZmsx4KiIXg1DflhUHkkGxp4Sns1ImpuxJTVFfw03mIFDVuM1sQw
uTaqfqUfdjD9Tg41gB2G7XvHJuBBv98Yct4Ty4sIbyrIhCHbgEfSYkizK0DGA/r43A167E7QZS5F
YGsQsFTK98IFaNUsfpWD/HCqKc7GJqRmt1HTW8t4gPn4+xsW+3akaanzUahA7HQAeKPQAo+q3Hd2
cHYMkNntfp7zWvz6PNx8XX26jvRctLAzw5RTCbsKXSQBoWYb1KzfGGj1QM6uELh0AUZCEeTrSFVP
s0I1yTALWE4+NBUFCFSlCrZ4/tgM3T2T06PlpA1w3fUjc2Tk5AxpdSJdyCe0qg/G8LHW4A3aWBA2
9x5AQ3n7t2sB+NuMv8QLxbRNY7EWTaqiCWQh5ymqixQVf62e4HO7Vb/7vq/nUaAtBAsXHXipxaEF
EbdnFh555wp//WS/DVueDf8wdr9uY4yAWxi9eQfom2U9y5WarmQOH87G1CN5sxzA3ByASpEdIM1R
B+glufaTZqW/ZOtdluBUho50XmzIjAXgLgAfl02KjxRmVrUoYCCmq7ej0Q4Blfnom3yE+aYtY5cN
0GFokhcCCJtRig+jANWmmepTnpVlrHhJH+I1eGqbyQgN5x9V//5y8CD917p7lP5ixR5gmOpwKIQw
coMKUeEXtIfQRAoxBMUy29Bg4wv3UjTjyAAb1d46dYmevdlprQfA7LpQCGijLBM380lMPIODs0Rp
OKjixuzapzGpgM9yYIHWwrDWui8VciMVK6xa3Ac90X9rWXeb2911ARm2faqrMcTEAY0dzes+QWOK
0ypCNeDd7foXyIpcomvJop833Up1Fc6xeB1DcAZpGiq6X89FoXHZtKPTn417+5EfZsVlKExMH/AO
OeohHnabaL3vZ34eETsclXMUBZdPCsXhvZOpan9u9A9Ly6OivaYk3zjva4OgNg0Brbk89a2Aa9W4
/lglJA5TfkOgxNEN5FDJ8vnn5fv+TkH569Mwi3CZa0DHpqwezo1UQvju+E0C3ho7Df3h3w+E1ib6
b+oMKFumuJqT2azX8EjJBY9c/QSAFVizRujSl58H0tZWDs3hudSuQ4FpeavDS3tKINYiga+YtbrG
nbR2bqgeLBS6XF85qvtWC0QX/jzs6qjYEyasslxE6UXwq3DQTUjaDOdRJnFLaYDPGiSAd/w8zIpC
+9fgNIfHTxcOdQoLeZkcMLvpT3JMT/Am3OlRH6W7MSgHH/o5QeP6RdD55ru20wJ+VV/2D9CZ2HVR
fYD8/uZ5WNEAmH+TB4Ff5FLfOyp6ATfy0sWda+5c6AKW1wQ/AioedASJsA3VuIpHc9++6ZdNQOLN
+sLqjfBp+MUeBp7O0aX05Hk8zpyuNIYzGtCrqFZPYRGC9ABNVOfh5++wtsvw5p0Bdhowu3j7ff0O
dgUhcqnMg/4DiGbHFgnysPcAXtICaHzej/vNKtJ8xX+7mD6Nufz2qsqQkuczCNuBxEh6N3s2pLH5
kcC5FHSPoQ669GQhtaObr8S1RZ4FveYC9ooCXlsL6KV6Eh0UK+ok2vmMBhtLOn+n5fTQAFbxErZW
JOgg1gFuIXXEeXhPdjMczLmzL9Eu21UgH2lbieKcjH4fDU0ZyB0jkVjmEQUrqw72bBKFcS3msdi3
cX4F3f7/oPq/unY47/831FJI3ZbAGsgcQ3nliwWMei42duPqAEiHZpwseKdLxCegehmUXCZkoarY
OxZSgLRyNyovK9A5JEPQv5ixq/8oqn7d8aQeM7VKsnn3wcnhpjrSiMf1qQhcaJpeVw/oGuy8sA8g
jNs8601gfWzsj9VZ/v0BS0kErZepUWqpelbgU3Zlo8SlP84KpGbo3GatLyGgtv/3cPV50mhKA0s7
F/oXWbc9FdDSqrIBwr33rPy1KYowZyffdqE3v5ZmlRrcWl8X1RR4qig4V6j83NFM+KOEmypcMzg0
q7JeBjJ/+3kVV+4pjOVABR/IboiJL9JniCc46LZb/bktr1ox+IbxUE8b5J61D4VCGTgaqEsiXixi
Y+marZQjneA6qtC4hkBzkA+FsrEhV1IXlAf+jjL/ik83oQUigaYVTJ7t8VUtGNBIIGdqxB+YslE9
Wr3gPg81L+qnoXIIiDfJhMvd3DUHVMhgQXGT3OqBuCeRc5UleGB6uzLKWeiNeyXcQtetzBQc7L+5
xWKmgnu8HYZmgPdydyyqP5n+xkb9PmFG+PPmWHlkGl9GWkzUkCw3m7Gbs4v5jAPS/5SESVw/zvlE
H08hAYOvBp9X2VSHWTkJX4aeF+HTGjciZ21WZPBZYtpOpscc1MuuPGllemFnFiwera1EESAT/J3L
04e3A0STVRSUv6kHCU3tdRg5OmdemX00v3S6hj5BkwCo3CF5FbZ7cEUNVx9hnzOOPkmbq0+s7367
DOdTEfy5hMyDqbZ+amfPSqdfloN+ATGoWM/obZ8Mu1LWjp86+v3YaK924iQBM7zbOlV2ZVK/uH0H
dI9WXzgDDJj64i2r1BcAu46JURzH1jHx5mS7HiJ2k6eSUBT0l2UmnW9ZVdiLtgqaqRxjjQ9V3HQ6
yCg8JFVyXSewrR4TN/MTq8HGRDyIRgtmYF5p6RcOdfvIYUU4NRM8puH1siOW6oXA2b/rmhkbg3aw
+DjuVJc/MAYMb6tAQrCAFDLLBjx3PHUP7MkBahE3XdVeqp5nB6If+UWRkT5OC/aq6vUfrYJgYVOM
keN58dhpt12LtgAryCUpTNhW5FlspyBMGvb029BGf9JQfLNtqKa9jng9Jxkg8BXekn3nhfau0QMT
gEJvghIa2XFePunSQE1yfo1PgOb7eqo8yow+isJ470n90KrkDmKMx04bkRz104Op8b3ZdDvHoXmQ
JfIx9cSlC3pJoBTqrdIWr44JGT7HQx1HdvaNpQ7HRgetgRaQZfb6IaRjQvwyy/HjYRjXt9gloitO
JaTkAl1jd8yVDwpq/GGR0ICkxIC/M0zcYd40BZawsYWhMAINvLYJZTvVgeFNJMpdlAncVD6jdw+b
Qv5kEHJtSn7yoF8UaRl9S+sB0uWqNUT6aPwx0skIslx5gFoieIayfh4EuOFUmYJJ1Z7a0TxUvRUy
aE5HrgmznISIs9LbyLwrXC/UrkBETh50Hf4LSR5SvYGyfG8ciTOWF9QCpkSwFPIDLotcjqTSkKM/
pt1OOlkZwLYGgPHWCiUsPHeOpybxVEE7NElKaO1ACnEEMMXwQDTolIEeIVrXYvzEOaQtTyNYOz3m
qkp8Q0PFw3RG7tcZMPdWW03haHLLt7E1oYFoqYGjjwFXWi8E6jASvLmYYP4TuSV5YGr14qQ69NXd
4TmnGZJDMdwTQexI8dyZPVFdN8RCMxk6oEHLAXWfUgbH9LoabiRrIWUyAFlPRhUoa4KAnuS3Uyur
IMkkACBNxv2xH6O+NKxA2MDmEWunpOCnAn0EVckWZDmv8K5hnRoBW4KlEjYJkqE1Az5C9R1lNREU
Lnv2jPpt5NTcmzlIwrN9Dxx06kNVgpYNjSIIfJawyCb1fdZ2Fylvrw1jOHSCeL60CiQ4Rd7AAhnw
HhVR2RcJgJ3Ug1aEpdSPKQyQOlG81bpaB/0AldVpaG964Xih1Y0xs429W4/7sjLKsO3HcJqgnMlt
RA7OJ33PiLPvoZgVwOhRDaRrXxAdpa2GedhZ5mvedHB4svXQ5BI8dwQXp4HIYGGTJ9c06rhi/KZw
ExASc1v4TVkemXDfaoNfJnpzhRDyYQ74PnkDiyJYmTJfJUkeMUqipIaUpIwqfSfkpatmgZdYV0yl
ge5GnddBfnQY4S5tv6cW8v5ehqYyMTxn2U6ZzEsgzPe1ot3o1Dm4bbtXCrGXFXjYtQynzDpbeUJC
kFturapmPuoDSTjKKfPHUj9W2lRFllZfoZwHGcmyDmy7ua+qeq8znvgoXV2rVTEFcBX8Qyynhj8o
VFIVW50COugaNlvfYenTMG14hLaojM2RDUeLWpA0LVQ4mkl2mRlE9SE82YeWhNRthtDlOyK33vuk
v09GKCJLVheXNbepD2XCJrQ0+WKQ7qaykrhvXRKqJexDUOgK4JTCdhqzodmoTNcNV94tmLxGmprs
IVfQBbXAH8BqnriePPcM+mBapiSxM3lvXgYpVct84WnHYEVS3HCRRoklIPCWKXWgl4AcTPD6yUE1
UMmh4/ZHkvEsJKgKAprWHlW9BxlbySJVJFeTjhA9WA/FVD1YpQ28agPLG1YNJ692j0mPjuXABWpu
04BGlwrZQT1oQHYK9BTil/qY3FOO7spsiI1PAMnrsf4tDP3AAFgGleEWBEeYM8D5BVFhdPyi6X/l
lv2BA37SIfpGiKccK6FeM0LOVVJESoXGKBgR2PKtd91k+o6h9smL7qWvyDN3AUsvTFC21KYAQ4q1
BLbsyutEyEHpKhomiXeH4g3ZO9xyo3rUxz2dJmg40LY75cn0Uk/GA/xX4OXtoIo9qpdt7l51nUXB
us8/LGof6zR7LBjwFKbSvOiN8aIBzgZRb+usQPgaZpvKr8pQn9NOPtp5PntGl39aD/RkXo0Pam5A
kLM341aTd3lVXUiuaZA0RWgZ6tsO9r5t6TwBJQjN6faXozooNlt9TIvsHX1FSBx6fLiEalxAs8GO
jW74qCfU8zP7kY2odLSNstdYctBsbkRJD9oHzFRboAgB4GsLLJpjipeWG7hQmnSnthlMSEUoAetu
2vyh9forfULUz4Dg8kWlXfJB7DKoi4ZNRafY1OnouyPtA485l4Pbp1Gu8HOuQa43aSY3yNwxTjWn
iAYLRsIUMsHu2JsBvGNio9H3KeRUEyqvy8r86BN2STv9xpWW7dMUEsBtJ0JizMvEDkOdII/vfa5U
0CGVjMSGTvc4ja+a6I7SmHaDxsIhKQKvru5h5feuu/0ft0VInUT1bE+V5+c1Q+xQ1UteyPSQe+RR
U3QoJ7MPl7EpcCd7inWTwodkkO+1BmgzEgNoTu9UjV0I3PeQQohSd9xlSo57X0tPamYcgTEF8cGY
Do3RR4k0j4RW/tDIs1rwoEXxdFCai7pRYstrLgxFXgwT+aOgsN54qNWN8tSX3rN0kExl1CH+aEAa
Pp+SqwrqP3VlBURWBzqQ+1RUvxzFUX0YgT/nvSp83QE6MDVQaYZLc9zp5ZNHYacCOpkPfPnepOyh
yLTAtFPswRYy2N2TirBdJc6uU/iuL0YjRC8jVuC0bcETKSjrYQwKCbcqd/hjgysapGPf+0pTPiWl
jf/oYOjlHXRDz8Rp7yyQUJCA7QbPuUhoC3t7HRFOvbBFC43c8QH+SyFNh4vWrY+TmRFf7ZtQ1fhR
F7j7lLT2fA9f1eZQd3JlSYLeRXjkAv+IJ0cbJHJ4LNX8ihVaqI72R9tXEJDOFbiyJ+YDCE9wbQTf
Xyg0Ujt0VdTefUeABYCn+5VK8Vq5xbGi3kFPkmd1HE1/mJsUxClEPHVAd1aIhqwDRbnqAantLe0P
HczE7w3zvbGLC3NgiDHowLBGQnqqY7vUyRpfHYePHCI1vgKzKovIk5YjJTTBuArgqqPFaCHPiTS0
VQdCej/33Djl8gSPSxEMwPtX6G6HgPgOMNKyI1hQ4+3EofHMVLArzbx2wlHPRJRmThOodU0iGMLd
Oj3ccQzYY4WeBd1h5jlhydVLkQkzSKABF+BbHSGBnu6tEVrdOJawwSW4KzxTTULIkh9SgGv9wazb
QFTKpdRUwLts5ItDVUJSjk+h2lVx3pMzxLeKI3wdA7BJAIeqpeG7RnMLlnIw5uKogxY0ZPBiLxTv
qmXKAYkAjJaK8qY1eXkcGqTzeCXhsWbe616VHvSGd1GrMoCxu+wi6ZuXDKKx4J0ZxaWljgeGAA9l
DBCTEs23mvYpkd3g44GLq92t4hbFAh8pbkzdvEenmocd4pNJS/iHTkg2SDl88Mm91xr7QYEqtZ+5
SYiDdMA7jgJ+hFlzNJl9z2riaqrfa0XsCznd1SMcJvAKMjvC4TmnHCCtfeQ6e9GZEzcN0fxkrA64
YZGfg6biqwx0UBPAtWBSyAV15BFuAxFvxnluuIUpnDisEyrD6KwVunnNOWyFeih4YWsXdykdY9No
d0mTxHxwoZDfO2Fv4z3BGeCFsi1OSZvf1FolA66lSUj+h7Tz2pEbS9b1ExGgN7dk+vJGWZJuCKkk
0XvPpz8ftTdmsphEcXcfoIFuYAYVuRaXiRXxG3P6i0gKtpqPhm5CAqxRmtyR57F1cGiiT4eqTl8c
Rlff5maLHeS4raN+a3nla9L7oZ126nulwl7RCwuAtiH5m6K2bqNAuOnVsNu3gv8iqd53LxvvRR/W
lyX+ifJvkSk+Z6r01EbTtWpJf6rWP4qK/kUUxseyNSW7aGgm+n79jV7R1yRzK7tJUfQJTXUX+oVT
xkg3euGpCvRtTbtv5OYIwPc5hZhwL7W3mVZkd4bfoCzhaulWr3OcblLD/4409S6TrSP4POXYkoSO
VXNMx1gnUTYjRw3DOzUzXrvI2mpmXMHOjbxXNSvbE/iywFa1cSs3OiLkqv+IuP2LWpMwVjrPN6XN
j505OFXf77ssJ6vXvWc9yOBPt8WL1cVPWuWrG6tvnvvaPEF3u8s7cpgCmRjejN/DQE3tsMvJVhRl
l3vD2/SUZ288wVNKHUHBMYEytpN1w7trCjwnK+nQ+do3VVERzvBN3kfZpuUlgi59tO1ic5/W/VbO
j2L9qJtOnT0JfQkCSf0p6W9NkN9WiQr5CYJVmUg8YWFrR3Gm2FVj/DQG9J6LyH0dNQh0lodqlVAj
aV4U0o8kCb/kLbqRdHc7yAAFT5VS8d64OLC5H0tU43v3R9fpO4wSWyfhfLcBg3/rBzfbZmPy023j
0k597QmhE/ko16ik1yO0bwwbt1UvJZusFL923qQI7hoPKXm+PVqtE7XJWwjHfF+qlWZDIfJusyjM
7CwOxyNY235Xoqy5iYT0Qbfak6UqP0x3vAcAA75t8N88Me3oNEv0qHKV9K9GHLGWW5rjeBvaIFfG
nTaAHBBU/yz61YBmuWlnusvNloUHM23eaFXjEwC8++xxD0dj/DgYg4Knm3GbVkhM9RSEQVFYm1Jt
Mljy2kH0mmrjDe2PYuARy7nKASk2R7YezYy8/AUV8r6omsjp3b78FgvhpmvN8AAMseHVRwZACpTY
MEADIBcC11dkcrqq2Y+4qUMbRDM65rzpKETUd66ZbvgZA6jEKtkLiRzgkWh5T1Khv9BvLXfIaZNf
dJqt4C2w9xX5Mc8KHoZGItpKNb6FgDSiznvnSfI0SlG5TQXx1TJ538lig4VDX8pHK4+Rkfct0U54
w2yrsPjWeCiCADA4FPIa5Gyx4UVnUwMpBSgcFuzH+lyqhUYCQ2sq/3dbFZ+SPtjh90t3jxfGKdoZ
x/rbmoDiQuETjXg4vhTGF/Sowj7oBFXLpLNQ+1uT4k9HylCyZCWMUVdKn0vdJwyQsHLCxQ2r0lnp
M+obscHovT2H5R0i2RuEhLfVqGObCh7TxRuiKo4euarbCQcjLndjv0bqXKq+AoinBE+bZUEAXHYH
a8DDw6SRmd+qp+y5eC5O+Ut/AKvMQ8Da827s7+lQ7YrDyuiXumETl5Qq0+TRPu+GpVJcCnKJhlu9
EZ1hm268Ew4d+wILprVYSx2IyfAJsdlJN3nen/eR1hZiAyz8kD023gBR69UHubIyoIXPCciAshgd
RVpv8358GptocAX6eE618RBWPprtuALbIZ67kW/hlqknT7iaHpS0PtR1r9i1Xju6uqawtNAK+fAz
ZqV7XY7oUIwKEEOdRLbNbcE9fz7SvwCXWREblp+ELygdHfFqpDyqS59CVHv2k8rkUcqLqSWVGoSS
2vJgUZ+WdfDgQT5ZO/S7QlV/abJxUt0Acx3o2G7jIXlSU9sEV/VQNG7Ij6y+aEOGqkgDfMa/VbK+
2Majfy+k1c6TcCh2w17bdEBqIaSF/1xKTZFJs+AKoUCN6/dsK8bS6I9SK41nASRykJwl6UtYGbYs
8yonW/x8/hbOGFmH4GwqoPXhSMw6cG6bKkkpeONZJkQaP8NEdhKDdiJQus8jLXQ46GxPckaTfSK9
sY8nqJ5XLDyQKWc9xPi4kxFpELlXvyjuH50Ce7rmwbcwMjp8E1oQ7ukU8WM8L64TM+1BDHK8HvX+
EPnvZebv1bVza2FDE4c7lL+j0aWatRR9KR8k1k9zboKjpp3Tim5YtLLKl8fynxhzKy4xrKc1YTZn
zXBtuX02KN6Vue0JPz//RvpiID4QqHSdzsUceJz6RtBamdCch7zz94pV/hYEmfKQ39omtbSyorme
ZMl3uIm3WincRaNyLGVvO8gksWJ5n6fSjqP0MR9K1S5N6ViY4XHQk5PYNY9JrH5Tovg4+qJsj8jX
7ftS9Bw0yx13cPuDEptfxYKUOPQhCEU8qNsIJdLYUGxXx39HbXnEhoF3Ew5Nu0UYC+Zy4D2RGcLs
C+vjGISo5iTGTYpYsxRUw7ZPxjdFHrZ648cOmLbXUeT/UqfjF1x39r2pfzWH8GuTSM9tpN8NgqA6
WaPoCPAM2EKp5fe2zGFhC5CzKCBs0qAL7FosXj6f9YVTkt039aNl0GjXcgYpaIyyYdJJZWv6bUK4
pvy8/Fn/E2GOvlYoJJiJOK3RInOi9ByJ2CZTitfDp/+voVxhoLEQCSSdQK3xS9Rv1XoNAbY4Vxd4
x1kehtJ3m5OLNWfBeOja0KG98/kIFpqiHxqxswAiUC6hlYDxhsa7FFib3HzOW0TqVd/JyzXdraXv
QhoAfxIT9SnF+3hGDaGsVhiqcNRTNa8T7OK8kq5msM30+p8f9PAZJiIY6h+kHbNx0UHxJJFu7tmQ
flvRsxuLm2K8L/01tuHScXgZZ7oGLhrZrR5oVPWI4wlA8bwvCrISI+/+z7/SUj4+QX1ALmngz64w
P2anlomAHfVZehfem3vtJkRoBZuQW+uuudUPGFQleLa7zprT+V+k5izfIB0nRwT1Btt/zkYteIan
8BZYH8fpwWV3Z0ovEVLqlhMd/T9Ih1WPpYPGGJfcfmXQ03L4LPYsneJwpTRmqKh+i+HXrOMZ3BTa
q6KUG3cM9vpwXw3GI6ZiN4JS3ESZ8RAqyk/gtb8+/x1LWCjmgMscgp8JVX92tRqupAZJMEyg4x4h
+eIE/qSmXRXazV32uz6UW2Fv3vCYLId9tqPt4KyJl0jLU/HfnyB/XGZK2xWWP4JMoiu0Qzf/0P8c
n/xnD/Qf779VH+aF5IX8CC2qiRoMJmB2yZNajrU3SA04CBN5aUPq7TYQvoM7KyhcCptSCH/GoOad
z2d66bS7CDs/tzFmbK2aAv05lf4wXhvllM8DLB1AlwFmXzLBHlXstQoYoFDYlvgT8SJEjG51r1vZ
sIsjASeKwhdl2CsVEJwxXYpNMnAl9oyk/EChYyXC0sGjk8z/xXOTvMwOONfSxkCIgXb1GLvbg+ie
IqAlndS+fj5l06e+2oQXcWYHHNRhHZ9QDYZ4wEux016spqPloR3KyHxMkvGQ+0/qmKzs/cX5u4g6
W4CeGxmlZXYNL6mvZv81V1ZAXot/n1eHjhQbih3ibPZSK/NcASzx2QvkG33QH0vFWAmxvGcvYsxn
TjADRU+JEWJLiGxzcGj2omCTI1ggjs6cmqc1Utbix0JJDM4jgghXZnuZ0PelioDIufFKezSeQ/lX
XupOUvwZa3M3tfD8ZgWYt6A5QTaHyZMByFCCkDy71H2j1JDtJFkfW498tJBPsoCFZh/Kld3mmbGJ
O6peeqo/JnW0TYvynvbCdjCbzO6KvHdAkdxYGvzsUvkei3Sqoj7AkKyrAfLI71rWvHq9Ah4NacEa
tJQN4VMD8ardUYkUtp8v9utNhXILpFGDDGVBo5NSfyrLUW2dqx7LNzGC3EPxu1mTZpSmc+bDpuLp
TvFnMqGZFFDmt6qryl2ZTKyF6ThXAD+bqTM8DDtlOxwoY34+qGtW/BQNdiVYbgPs6fw0j4quT8Av
jGcjrZJjmHm/UY3zNp4fHi3QEqaSQjFT1F962jwKIt1IyXxJrQFDWbD0llY86EX1GlLgXPldS7NA
ucai6KcAH5rr49YRuQ5SghOqHumX++g02V2Mjn+QV5l716oazIGkTG9jAwMqWMEfL1B3bIqg60Bl
lxv/kWfPqb2J35odsjy78rf8vDKy6fiYf9/LaNPxc5EV9lxjbt0kkOOUnAcY2hpxZx41IX6qrPSQ
qsahKqofyILeVK5+U49bZXgif6hQNW/2mf7Q+uYaAn7tJ01L/+InGbpReYbXTESZuLXL1sbRt/ie
7cVv75xI1LmLx/E3fYkHb7PK2bjaVrPJn67li9i93pvjCESCDy1yDMYb8UsPeUKDsIKC7QNUc9v6
p6jkWcjZAZ+3o1JmCSFb9RlHVFghKxN6dYPMAsxOd9XokVgvgeliaaqNoa00azoBU053tYhUeG4c
RpDZ5+DtrkzDNDImklGPTtxIC0FXqbxL0GyzqrsPkvjGd82XPk4HR0qhF0Zy2OxUT18R4lr6epRV
sd1EGl9FAufj14sHxPqKUBnOfkMLH7SYJn5DAWwln1maTwivuFspSGddYe+BtKVu3TaAkY33qC5s
Of76+aa8yv34YJTbeX4qMAev1O9TYejBQGrDmZH+8NLqsXOr36UW/pbkKtl+HmtxMBexZgs+z+UA
CoA1nBM8yBvrofPv/0UAA3qdxaHOqGbfRDBTvwVr2Z8r6rRGJD8q4fj6eYi/DIv5+ps07Hg/0zwz
506EFZIAwFrTgcvQ+CIDIdqlIRUpPHVQfRs0cIaBRlUz4kr26hh78H6tNDztoatfwBVp8MWQeJpz
jAMPzUYy7P7sZ8NtW0oqZBou5t4oRnvAsbpts3YHEkxZ+XxLZyW8Zi4KzMMMbV6SxpC8jSzeCuc6
64H0dDd61TwXIWU8yfSaDRiOZOUuXFowZPI4ryHdBY9/9j0bpYgCGPz9uQQ1ivvvgzFmP1a+59J5
gm0x0HfyNPzXpn1+cQp74uCDkimYTVc5BdFgAskYXsuRi0cfxNEu+mqXWXK3CXNt66vxro0yAT9p
+V+sXRV5MlIsCGZXlerK0ofQH5MeE+GXUf2hFd7KUbKY8FxGmGbiYqTgLkVBiYgw3Tcx1328sXbY
iG+DfXQUSltzyn1Y2GuUvcVlczGweY6RNDDis6jH5kb7pg1A0cdafC9VFXVe46ukreaRS0fa5Tin
VXU5zsJX2kaP+7OblN8x1UNkSvV/oAYPTHK9Z7oUDcq1zhFKBeqq8h9leu9HYzDNareVYF4HEQgF
ewwdOpY9dnaoP8cgd3DJ/Be74yLyvB9g5W4O753IbYn+PXa4weqSmb7N7KgBJM+radry0B5nD05N
ELiFgcWTkQORfO32YL2d3hF3zWt8ivf/WAmHJ+dFuHmlg0RUzQODcG7yJ01TJwTjEitrVYiFm5sO
t45MN1/s2uEJdQKrVY22O3t9L6E6qLzRxBucui1WBUgWDhdSeN5eWA2CGJq3n8q68bIqTDtkqf7H
oqi4i/aBMz1pxLc1pMBfvu38a11Gm21wNHfaZMz+RgOkda+9AGzfVE/9W/Xd20aO8N19j/90m9KW
7YDjGjc04bgmX7lwZE+PlmmCJ7G+eSOsE3pgf1LSndNYhigVwOVLXTNeWfoLV+BllPnST0sgKZFF
lKrIvsFCPmlF8iCBuHSsnO49MMzCD/rN51fF4tCQOkSbfGIO/i0KX5wrtSiWTdxE3Tk0/TPyQ7/U
Ul3Jz68qFWwA6qkIQ9K1p40922+llubSmPMFpTx9QsXpF6/sxNakoDlo4PZsQPRnIITGRsR/b+1+
WDioL4Or4sdzMwqrosyloPvf90j3Re0df2ex3/Gth7F7PxkgJj//DxJ9a5Fn97w+CkJmqUQWcxDr
gWkiXuHH2yLobwPJC5y2wPikMS2nzmEYav0mbpK7EZ32bRhpFN2BFTaxRPnEBTsUBuGfzz/8yldR
Z/sqq/OcUg8/bzgFB+lQ3tRbfVfuq8PnYRZnAbUVEhEZ6Ms826k7MFKDS3rcy7et+qUp3sfxl6uM
Gy/xV5bywqVFyYNMDg3ShTZ8Dp0ubJq0PcfFaybqdyEaUKDBi29xNqxVl68tXhR6/QhcWjQJsASe
542mMuo1pfP2HEEftT2rZx178LNEr3xI8XO3szHoNn0ebqGzBqApx2Mz5EcvcsF2hea4LaPmVCrB
c4nQswOQF0GLZPgVFH68GTTwqHEFL8pLinInJtwWcVjSQ9MRl3WD8Hch+Qe37V8ihHlsXvtfgP4e
3bQH4QejaWtR2LLdqIQ4nYevbS7/0YsuXvmyCyeHSb9A4n2lov4xLwYamL6rbhoiyDTGz3KQ3aS+
tBLiuq7KLF/GmH7DxekUeqMclx5FfOOhPIKPy/Yg076WyOEcXTvZ4Knb7z9frwv3KK0XIA9oemPB
eXW5hZYvK5NmnhQLG2Dbfswts5Y9LgfheQqDBKmZ+X3SdP4o11PHsu6hMeEAoTgDzwUniOSnz4dz
7UIyzSBiaOwKXeMBNe3PixkcJK0eRh0ag+QV+0zsyy2KRF9rdDVgNXcNpNAQwmshgt9Mw5NXQ5uQ
e3Q26lCEYBOf5SSBKenmZ3DRG980EcRNhpcgVXdiHJw6qy/tkvKFY5rBjZLLLGWfDuXng1iqoTJP
kwDJpCwrzp/ARtbUnS569d9DvLqv9u2hd5pNc4xP2vHzWAuX8IdQs2PRNTup7ky3Oo/pQwO0hso2
xUvAgS+yIOCyunbpX7d7FbSML8Y2e0mUxehaahrV51xIwObnhbI1RPWWLjCSm0xlTuHJVjMQ+gmO
jF15q/SBade5AS5zCN5hrb6b1ZDvPp+G1Smf7TytUYFSl0J1jm/1k7XzTrWt2/UZtuG6vNzCwc0T
kVOUNoaJd9psjUaqNJpRzhTIe2mH/MO++g3z8TW6K7cdxHTYTeRAqVOsdW0WTrDJlxzfVZjMvAVm
Uy/FhtxgvVJP6sGBnVCsnOxtJpsqHy4Eut3/Qv5w+tpkeTiscGhe2ZEJcp6o9WhWZ10RMF1R7ULe
rny5aYXOEubLEHM1jZCKtBllhJi8nvNH7dAelH32184ahaSVE3pxu5j0PRFu01C6mE2hbrowX8BD
nF2/3mB3+egngrSJvP4+SMsN1r27MNSeV0a4+N0Q50OSifPz6gGSNGntm8H/jjA4hLtkj8UYHCjK
zIozWUyv2tWthZwdC/BBNJgdjFP0eHPko2OmKzN5fSeoOgc99AKArWTjs01gwoGMizQ1uE59UJ2F
+Ed2vRidkGZtgVx/sykStwHtL95wf6+MiyuhasGn9S6Rqm0b2IOBx9J4aBRbevJxDrNsikVOtNGh
vBzgATrR28rnu97uH+NP//tF/EFt3dGVE+Osq7t20ybYzkbb4rexnXpT/KPtxE2OmhfOeaP9eey/
W/rj5vgYezbLediDvBnC+q3N/Mr2vHgr92EL7By2Xq4ovp2n8u9EC3FHyQ++b7wJSdxu3LQ4GGo8
qTa06j4x1D9RKrb8WCgGEGB9uxu8l2pAMzCnwZkI3f1own8XSxdKBfROR838RzksJXhvsrLJyzqz
RbGXsAWI3/Vep4jjucrGD8P3VMzjQ+AN470bWc9UHwFoidCYdAGuW492wV5r619l7/5ClAz4n1E+
DV7/q2isXRW27/T/bmp43qAE+p3slng8lPIGk5Ino+igYdf6z6RKH5JYecjV7ltppbAhjO9Yu4n2
mHmb2ENrqqjSt9H3tE3dahtX7P8UBbR3KUMxODLwqglhlwnvn3+ZaykWkKZU7RH4RBEFV9Rpf1ys
ihBWRFcCcGBVTiQfB2jzJMmC9bliF8C6N/XJtBVHizZJ62DmAC9h5RdM3362Nj78gtm6NP3M9QKE
+8gyYLzv41/tEbEqDF28fX+i6m2c+n18SvfZyoZY2PnYECNVYlC8mSrwH0c+ymncpr3vns08g7aJ
skWGvsdKSXhh05PO8v7CnFSSqdx8DJLEaMt5QaefzVZ60DupsY0k3KnJcG/6cr4BMH7Uxvr3ypRe
30UU1S+izqY00UvdzHt0EuJj/Jiiz16fplINlMjDug/FwrlCMHTsJcDWkwjSxyFKZt42fdS4Z0Em
bTXw0oMT2gFnonL5+biWVgpcmUnNDNA3//4YydKS2tfHAUh0jrOVmQ93qZmesrS4MzPJsuWobJx/
EZGbjpYZqsZXKC16zCyTbNTObGWn0H3EWlyHdOpIA/+EisVaarT04UyDZIwiMKhKazZCtRRaQYuI
J57ao3ZTUCOdKnz6rv39L2SQwAYDn4XrgIkS4u+zAtEQhyDyXME6DzHVEEPaeJVpN5K2SWCTfT6P
16qiH2PNs6NMjOBzY7L2t7It2NDyv3hbwZlEBRUnfwp2q7agCzvvcnTznuqkBNomg+eSZXojMjP2
JG1WfYU2u59Um8WNeki/VDc55jv//J3JxEoAhGgFTR2u2Y7QUd7zDFnQzol137uNU+lcVfpa83pa
C7Nzk7qLjO0HuRjdgtnny9JYyYIisWiPO8Ngdz+Mm+J3/uCpNn6GvmPt1dbhg1L5XtkU10kZw4Ow
NnUpEG6dH5xFqnmN5JrGOYpKu5MhASX55l+sF3rUk8cEySZ2vh+3eh35XVUJvXZuVPWx6uP72KTK
IuftDy/HzLbW5bPUK+0mUeVtBMpfQ6jH9nQAz20aeHsvxndk5SdNX20+34B0J1g1uqtXlC5Z0MPS
H7kpO2fcja3d7IX7YLINfwwP6Wl9mheqMGD36QsTixapOk8Ys1ihOZzBoVV5n42bEhlQePe7fsvb
7OX/4Km0cJB/iDe7NdpQLPQ0xATW5LG5lQEKHYt99KWiVCJt4pvJ16V0apYXIs4rd/HCc/zjWKej
/yINKaoSEaCJL6y6224b/poaitgvenuFBvjGtxyPhqJ7v9YkWgAtfYw7nSIXcb1YtQbNTTUQhCZd
y510oNy/QRYIUajturbq4hTjQcr6AbaKGf3HcDp6Kq2bRngVJ+JzbOJNoQPW6YwvVi/uV9br0vkA
+/A/saZtfDG0OKhNzyoDPC2P+SuSagW+Y/l2UjjfWvvmUX5TfncHs1rZJktRkXikx87xwCNn9iG5
LJs+4x18zi3LaSMUuGXB8ZAe+Xx0C2fQh8fU7LvliR9R38ZIWImz20FD1UUptp+HWKjFqNyKf0F9
KKRf4X+5ORE4Yn/+fdF7N4WDq9mWp+62vlt7zy/MGqGgY1mcdTyvZ+vCbBFisNyufWtRNkByH/pS
cZeVa7tsadYMlfsCKWdy33kC1XZaWMaIBXCEaTzzHHkrHdT07y2MGpHT/+ZUWbkslh4YcET+G3N2
qkhSXhiDLyJ+fsJNR3S6wKlfwDQfEKWgjdhuuyOiwo81b1/r21oHcelc+RB9thwTVJMSVY/dc7tD
T8c7CDgVZZiiVxt4FekzAmqeQyLg/Jv1eTnq2fpUtEpB1QNy6tjDmdcgyEMuX1mf0x04u5BIEqko
sHCoNM899/pWldQoiqs38dT9UG6Vg+4gWPxGa688BEdSuaN6E+/DE0xU41F//jz60oqlM/sX2w2t
b75iY2SZqj4Mu7cOORMt8L80kbVrm2FlEy6FoV6HIRIAJQpzszwgr8M4RkDPOPupeeeJ7m1cgpiN
47V68NLO4MgywMkCkUOF/uNhqaalIRJCO+tlaLeJvhWNNcC9NK212fcyQFiRQPAvk4LIxxh+mKRS
OvLQLZAXL4+qE22zvXu0UJoWd8iPcLv623Vs6MLQPoSdbcBcqgCxTO/rWkJgcTj+C6QcNnAXR/5s
rXteN3axKKhnJctuY10+KeWaT/jS3H2IMVsHfhBFeho3Jg+j8bbemXuB/Ku/of1nvnS3qAzBjSqR
6Tb/MZLqw9jm5kNp7ZrSJHlytvJvkvpVUNeOZPl6UYCW5JEwuU8D1potiiExYmv0QpMDasSpSjl4
J+1eZUGk2+RFWUHU/uVRzZbgh2iztZBKJrQcHOK4AISHfpNs5SfpXdol2+ipFW33Vkv2AfKsW/OQ
A8iRv+PXsXYkL+yCDz9hdiIjP+Na7oi6m5nIDfg4TD6iUX9scgFZgY42mDasmS8tHCJcqbzeJ0EG
ltFsjuMobaSQdOKsFOpW7LQ7pIwQpVwrTyw+ci/jzGbX6qsRjKVsnvuHfhe2jnoaX8ef3HdbKM9T
cdfarJnVLWzuD0ObzWZbKHFX+6J5lkaQw/I3IT5/fs4v3aDQKDRgJHj5ktTNymSWOA5BLpCyju/6
F32feahXbnQnRKwEFqsSHhusV0R7va60ODTU0SX8OnTYgbOh9bLcVl2FeofY/UjFV2/NqmP5c6FZ
Q0sIggRD/HgeR1jiSIhiWmw99RShm3pbYCGrbrLb+jwcm5d/4QVKFYSODShvBmRe3di+5KLo2vPC
6oVYtbtI3+RSNKD91KwUkqaVNt/nGqQXtF5gKl09ny1usBQBaIamYGuk1TYal7Yv3UVqd1hZH0uf
6SLUHGdHzTxKNTdgP9/1sp1+mxyiDEc6jXvrCRN4eeOjL7iS+izFBBLGdqbIQkNqdhuQ9KR9FxUc
Y235gqLunRW5K+NaDgFCWQYogNH0bHE0wQT5s7LwrcxyWKdI0cWrBg3T1pl/pYldOLXUAEXOH/il
1aKzBX79r1Gg/x6cpqRY2eYRRZvVl+6UwXwWbHY49ZKUulqsqtBzzP2ELXU3w7ep/oaR1946rvFp
l85cjlQkLNB3o0c5Ozb8wHe7CAGUsxvXG1m6SRNqF/kKb2IxLbiMMt2uF29cRCIaU+0q4ywcptuT
UncF8WhQbRTIbnqn/DEZUBTWrpBWq2DXXuRs5svYs5QxV6SKdJLY3anbphjCBU/wlYGtnLyn4Utw
Qm2CIpxydt8SgAP7fG+6ztplai6lD5c/YlrGFxPg+64QSG4av6nFKNpIKoevcgkfcSwl1MR06IK5
BJQeHbF90bIdU7f5ZlneLxPodpBWmzHzz8BQnKZEJ0BqBPrxafFDHKwScWFkwA2r3+SNFtiVq25a
tTtiF/oax61/IxZiY0ut1p5aMXxuRyTdmzpCH9lIlY0co7it9Kax62Or3sd6eJalLNhCfgk3YhjU
TjzgZgptF7Xk7xEijGjkCPtcaJ/EUnpTo+owWPGfMqQfV4TutnGrCrnLzBmr+kFLtQgZz+hb1rZ4
BriACOqko36D8DFKbgc4etsCwpDTyQOuzrkXbBJF+x3WlratKkPaJgYagXVTvhRB9OzLMub13ddC
D3AeSH6UELNvkK6m4OZTuujbqN3XeMPwHwCIi2D8UxtDefz8FF04bWhBWRqiHVQXRWX2GRVPD00T
x9ezoHsPeh4/DJ6//echaCtYtGrgWxDm40rRkgyXOp4/ZxMYux0E0Ffj9OfnMaZMf3bGQH34b4zZ
dkQy2XPLPtTPgfSEKNXBQ7ewib74uXVota3Sffs83FKFhvFQagdLQqFrzreotASlE497QMZHQtm4
R+9o7UP6XP8qG5mmDlQcJVnxqlkySkIMhqQ0z1n2iMTLZkQq5PPRLJyY+LiL8DUA5UwuZR8/kCr4
ej7iMXjOY6r2YoAXAqKv7Vra8/fvXH0kFSabyDpDyGgWJy+AQOZq5r3JtRYfBEH0t9kgYe0mjKPT
6Dl9wixSUCJm19O8Rlq7DW4qg25eG6todrr6qfJZQrXpR6i2obfjI1eEYLVx0BpcmQMxprEp+reZ
rpaOqwntrk9xrxpco0Kq1BI2mqGGt7rrPppl623KUUVrXyh7m/ediwikvx1yt9nhlIBfupk4pW/e
1HVOLoHp522S5dERhc58i8D2AFMhCsuvihT9KBRp9/kXWVhf2lTGpEUOxJ+K7WzP6FWqDW7e6FTg
9ZO0kWx/o91P7bjsYa0C+LfR/vGzEIswkx+9ep3TeD1UgjwQhTOCk7bvIopbips4dZ3GHxjkIXEx
KDQPRnSX9P2DWeAKpOW4flcnKyp2idw6TWE4Y453hNTfe8yp23ebvE/vOmRRW/2HZeyaAkML9a0H
ONgqfwJ4OkbhHhV1OOY8H6pac0KpstPxWSy9k5QUtlBHQCSzvappR0uMv6SdeR8NsZOWY7JRkY4y
EsEZ3PQuoxWUiP4hphsSNu8p8sKlh0iTbhzVPjccpVb2He2eTa74JbKULJOmqdGFHTca+o2W6nH7
oKiU0frXms1Q62+9lzpJOQmsR5It9dmucOWTICHPGMYrZ+PyXU6WglcWqbk8f4V7fSYLZV79T3uS
ZscGtk90Mg75L9/JeBRMKDyLlvPNZJ4lvxntcciQSLE/X29LWTsr4D+/Ypai+UWuoYI4mOdQQRso
y/dSUzopGqGDsbKyF3DU0zvkv6Fm6a1nalhcikb45k3uMGBR7gs1coF5eOxRI1QcT21vEaW71ZCm
d3SjMI9Cq0Q71cXTg/MRsV6eFU4kRg96ZGqONKIljYXQzThqTyQZu8aXvspKjnxNhBS7VN0khgVo
Gznivqx+6poPsAN4eFJKr60cvelhf2qGkXKOhZIw+vXorYbh0RTyX22qRytH7ULeaMIAFHHZU6b9
Zs1mWghGr/KypIGqTWvtaJ4A226Fe8tRN8Jdv51Azv4WU561Xb7Qb/oYeDbveZXHCbY8DVk4Qjdg
M+qD/iBQuvK33WGtCL3A0puKA5oJOsMyqKHOjnouLYopqoUGx49xV2Mi73hPgqP+Up4AeH6T7fgJ
BDHV4dfP1/H0Zz8eZVNYvN3R8sEJaA7w9K3YMNoRvYoolB8CWdzLo4YYjAqo9/NACy3Sj5FmeZOl
i0mVWIh36Xf6qX2cWvz5Nv4xbGQbH5ubf15toRQiYs7IA55H/PyK5oK0EJ9Epgh0vCMG7zxCV0Z0
nQhOEZBuwxJuIlXMHhW41bqN3+jgxrvskMGNc7uVrX+do32MMJuy1O2tOnA1pJbML2EqYfmz19zb
UDzp7Vkfn1c+0HK0SdOJBy5o1dkNmgtFnMm+jhLdd/9O3g9b30G+bzuZzbWH4r0VUbwV9gkXwGbt
bbS017hJRSp+OgIg2jzR6c1c9rKS2NaL8FXdjgfU7p2qtacEcf2BvfjlLqLNjpTSM7tIDRF0siZW
avQSBn8+n8vrXcWRDYYZdSwstq7g2gV8kz6aIDTYrezlUuRYHbjwJen8eZzph37cvR/jTJ/04kmZ
aF3dUBFRzyrCwKVLAUc5+WRthrpSjZ6qNJ8FmlVx4DsMfTFQ06/ExjEUJPrL4OCLSFsHhyHbx94L
pkj/fGxsLBO/jensn0NXasrDeJggywtNzFZ7QorQ7a2XlsTo80hLfU/zMpT8cRqjJOxZD4Tqd/6j
+MOnN2fdl6+6o7z5L5EzPo2OnCFyZquS46v2GgX8euOhy4ekBT6uPCxZlx/DI7GfiFlXT/UXFTSz
0GMKEHwNez1wmhxpwN78TjY9rIz6ehOoqCVMRXYesey62fGFqWkdyq2mnJUawa9Bd5G6lIyVM3Lh
1P8YZfoVFys0BDCqlsFgkJZDT9pjW0DZp74pNvJuOFaTWaejrhxk0708X6uXA5vdpGmdCWrXmQys
DXe1fjbyHoAwWFm4BGm5Au1aTEfBo0Pb/H+kXdluIzmy/aIEcl9ec5XkfZNcfknYLleuzH3/+nvo
HowlKkdE9e0BugfdQIXIDAaDEXHOAS8g0kHmZGhakUDmBIVBkBeVduzML2O0o14zQb01eY1dCqSE
msd95vabxk0FKP5wK4YrEGBs88+vYCu781zSBzZ+hfpW7mWn+EU8c7s8lLcE5IQYgfQzx3ozXfBL
AS2S7iCiE0F16Pflc7QS9TBlhtFLvPPp84hJmEBAX5BQx9RV3JibbmjfxiR0urDgBL21LT+xw0Q9
HTRCZdygGTDvyPvkQ00kaW3lVXXGoA767zZt+0mQGCZ2+Dlum4d0V339PR8jXuQKkI3IMVA5RXnx
1LOFrlqqBCosgP+Yge6MN3iDWbeDM3j9dnwqbiD2dnl7V1JEapHCgwFSw0ASc2KjdiBjjtLYXrur
tstzUWAoH8KAbgagF7BqXv+BBLHToOILtZzLtlfi/4lp5hgXUy8NJsHMFyW+VICXGX0hkPly2itB
6cQOs6k1JGvmYkbXJTMdA18Ugzw3qN6gpg/iQAyWVW/VV/ZxeW0r8eLEJr1kj0KUXgoh6KljbR+b
UF4SdjmmTrPBicSnxPz1b0xZSEdBjKGgenRqaoiWtG2kXNtHFlSR2hqP88kTBNMh6M8J1etlaytZ
FRyGMnsDTKVJqFqemkN+agnQ5aDBN9nIX5QMQNplvylCrXCWv08RYAytHrCpYASEhaiNIMBspwXG
0q3m9wEIvoJ2y1dcX/1aR2aYww/OOysf5Qxfi/SlU0Xt71KQPxeh2RZqDuUuXX++vItrUQ08TxT+
jzF9/J3ZxN6Ykqiz1H2BlkEOeUIzflmSr8tGVl65Kh5VP1YYJ8yzuE3yFFZUw9EhfCPZxVb1Uheq
qdGX4Qihl1+RbfKLuFXN7fMrFOLPXJkUbIdnDN6C+hn0Ia31NiMV0rs+BkcMPp8XBtomupLsaJdd
kTfBQzn+OgoGUAJAsvOO3EPx2skDCi+NXGXLn8tey8mAmkZ2Qp8EgE8zwa6ZpQSjByWmiiG5bUSB
mmDMNPbRGt2LW+sGeGBjhxbHBohcX3jWOB/9f5hHhQ+WgXFmT6qYALotKCGtMoHTHW8Sp33ov6I3
8T67hojtFh1G0U29zLQBPHc6XjlgJbEHJxf0InF6QQnIHqZGga6BZGLWNYJiKmTP+mErmgG0czlx
fdW5cWYxsoyXLLqnp849z5D2lQR0hI3QH2ICIobBLyLCobdYDUQ6ZmbAkI9GN3iDT82QaoGowazA
u4NoY4GrwW1BDeyIr7pfBVV5zavP0z+P9WcKE8IsKEoaus5kIp0k1EqqTMZ+TslVZ5CNRNIgFrtt
1qlfAo6ajRRmc/kIr11dxzaZNapxZvVNN6n7CFrYYY70L505X2vNK4yjdgATJMK8rK1BJ+khB96+
S+KrqA93UpW5UPTgmFpzDHTU0bYHnNw44+RMOykMq0yg8tC/hvhaG3pHDDmTD2s2TDoRifITZnfZ
yDr2i2lOk6zsS6PX3XjAZClCgl2WOYeV9fzToE6PCirqQBhPOXtKhkoOjh8Bva5h7IHyCBN7qaC6
+bff/9SIfOrjE6lbIdNnZa+lQDgqy7WQWBwXO7/76BroIkA4BcY8JiYq6DRZZk6U/VA1D7UOtKIp
TNdTAwHJJXNEJeFM1K01VWAFw+8Armh0uud0TbU8pJmpRPK+UBpQGWmDb4GlA6KwX+Oi/5Hy8VHB
1YHHo9G6ig5WJUMvXi5v6/lRhrbGN+sjXuiYCWOOMops1tjDP/ek1LOXAVy6gygMm6Qgw9VYqZhb
7zai1L5etqrTr3UaQU7NMqdZywp91hcRel3QpxWhjmnGB2yCLSil2+Y91Lwr4zD10Z3QvJJBvdaM
aFOrBRXY2RXTr6zs3WIx/DL6aGZ9k3fXeYJW0RJvCEHHJ5VcKNNtgC+o0C8vIPo4PohQFW7EX4Uq
POoQplSj5Hcqdu4oAVgR4fnaddEOCEWosmd3FuiB7aSEnNow7UFPBG3UW1WvboQ592IBeQNELcIp
hAx7ve3T+XYOf1v6q2KmAWiyd0LUQa5U9ouwua/THMCCyCtjqLZNGceBzgMWCpjgDQBTvgw8DnuL
Cgj5RtigqC2HECyJI7uUvxIwGxWEd5Gdu8mpJeb0xd0ozbWJ6nIpYzX4MAF0jV86bdiUYwrl6NQA
/kecOOs7DyynVpkDOc6GVckz1kdyHfU35GpqcNkRV478ifuzKbxpgTEPyKv9FKNWCTPgkq5B115D
29QZFUkFM0n4ddnmeVymvq8j20UhGI0B5tRXlQLBcUj+7c0yvxHa1gcu+0WXuNFlbW30+QxcHC4A
lSVtH3WyNJDXkFF2C2cInHvoeUCEz21mj1wveO0Nb5WTvpjEzt+4z/e1A35snDng6VA0BS44CcaJ
uAVfmpNCjc+tX8Gbo3n8p+3KPC/mFo9Wy3xJhQzTZE6FsgfQUf2FLu0nvDT2BoG06BtrmtuKyiYt
pm2CQrwNwvzwfh4T5QEfnqpX9jaGAQIj634JwqLSwmDpQ1E7tLWoCoMhgspGnpGny56wkrjRH43M
EJTUpnlW5OirLo/BAwC++2azgLTCVjaW10rXoP38Z15QEDgOf36kqEVQf0KAHXILbN6vTOWCMdYa
1TtSXstTss0K1bu8qjUTUPMD3xauUbCMMv4NMWtzUeVa3+e4u6T2fgo5+e6qAQCS6IsRxTCL+dS9
INegnkpxT2OIWTOqJzFdKvtfLAJpky6BE1lDte30agaDQZtaQ67sOz29EfrMrTSVk5/Rn8negSAu
wfMHjA/nFJfR3KNwKw9AraoxEA+Nhk6dTKCMpg2TPeogaRwgNq/P0UbM083l5emre/hjnKX6K1Xw
E+NFYe3LIvytkWzTguEvhDos/unUSwN5T/MGTLi3anYFgbfbZnw2G8sp1DtL7bZRcU+5maWpCJrp
1jQHUIBBOJNAe770xrG9IeJ7r0LnFgNnhpHbY64Ecaj6S/8FWWAvmoYA4xBDKfkpko2uU9H0WJxU
yXCTdW5RzPdhVvpxIt7EcudWnWI3qfY1h42HUsyuGEx3BFuF0mGmj8RBCZh9li8OZvx8K4NipKVA
7T28KkFTTWr9N3qYXw1G/0oTEzwNjx+SegLzGY8nY1jseB11BHczssYWMgN2YlUbKVY3QMkfLn+y
FXc5tsPixiPVyASFIMD1UhVdy334ofbqlVQkFSDdog49oIzYXWLi8jLAq3vZ+NoidYDl0GNG5xJn
7vQ4VJYZ65YkhnvSKnvZAEsi8PK/qlgYncuGvuf72O3EuDleLRQedAY1rJVQ79UaF4ehZepuFBcD
+ad1l0G02m/JpN9K4D04KEn4Dt1Yu2nSx1rvdlrepO40Dl/gqT4MkxDbtdXIIA83so0J8Ld8kP6M
iwSpwXS+zyuA0NTQD0kEVcOyfTFkiLDGoB+zQUnsCy2gJ6F+b1jlYyaLkNU2E17jZnU/AX2F5ilw
Y2dYF4oYM+Q5k/e5Bny6/NFamHTGp7u8mSsZgAa+hv9aYR60dTr1c51KISZOpxjax+mb2BWfkazj
OdFQMbRR5UlhrcQVDKIjbQOjJzQj2dOwhMNoVhgV24Oe5i4cpyC0DE74XynUo0r/Y4M9CRhoFcPF
aEOMrJD3eY/ZwBzTDgZtDTxP77L/TwGWV/RY+2QWOAwMgD/QCzLoZh/VsUGZZwlZrQo4f7IbCXs5
ncGTycl4VwqVWBumONFswhE4m6voUuD5wzyV0e8Kg/nWkpES0KErcg0+fDp7RfsCYIBSDZtXFFtf
4I9pxlsQvsEyAKzGPoHg8FQtG2Hp3wXZ+vp7pwQbBEgBcW7pzP/pPpKJiKC4NYx93YtYVLxJsZxY
A78a3k1dp3NuuhVsy3dPh4oX4S88lE7tWbpi9lnXhNhRqMU4hj8UNtbmCOCmBPeFAjoR0JteXuPq
VmKkDOkJJT5kKwml3i9ZAV7wvYxcU4wn20oLDIbxpuR4ZuhhPHJJiLQZnSLCWRYd7NgqxphV0w7F
35cXs3qkAf1QwVKPSi07KUAmQQ27LpH30fyeJS8db3b5/BWLD4QiIrBNaNGfTRzOcVtgvNyS9nL0
jGagM0ZeKo6eJbr/Yh2g0AB8FgMBYB473S09hlZvHGrSfojeUzA8jbxwu/o5TBRETUxhg+WIea4S
hRhTV2EhBoj9fAtcu37VIsJW0kg4a1krHQEhDypKsJ3Ag9nKchGJndqGkrk3u3kf1sONGNexY5bR
dSsLf8pEtZxKyW9ASLutZ+MBrWPTv7ydK/kISg4obVMKPOOMeK+MemHUzQmXS/waDS9WBUKnpLdV
7V5LI3/WPxcScVZ9Lo6nUI4e1dTABAKJQLZaZcZhOAhjLu1jxTFfpsiDnNpO3FOSLGDYDbv8NAyn
vI4fQzyf0IYTuCjDlW+McgAd6cC7ADgl5hYoejGfDQ0vNqK+5vni9nGgqR+Xd3blQKBJRNXCMK2C
4MHYwGdt41rXQMdVpL+6OPoam5xgtEFVHVOZHv7eGAr5qEEDQYbDzRjLrZqAYRaZSF+UTmFtMPq/
U03iLknpXba0tnWUfxlWFDza2HfhIOegGYsmeT8274v0oGubmDdHtRKqUFdBTwsHHIJu7NcR6rQU
SmGQ92XTuYrVOrLBq9yvjNwgpzqywVQ2CjiFOMkIuuBR8EAmAlJgykaT7mkD3TI9Ksl4eePon3ia
EkMkAP4G/hsZ03vsKFFXJ0oUhWJ2gFsMLkAtT3KT3M11+5KTGsXJLgS2JM7Kv77E0AwBUhiHW0Ov
gm1vA1CbGIU5YihBzu6gzHcjQCXZBmTq39hBFmxaGPM5H81NMBcVpnUH4G6eBGM37+KsfYs17pdb
20YTmtXgPLUk+SwRALy6VDM5ig6RNRgORqyfjJQgQuqPSTfHdgG9o1opOd/u/CxDFRZFBNrkxP/Y
IlwulorSaqmF9jZE4AvZzYzsum8DwbQ48ZgeVMZLNLQRMHBAB4TOELUknAo1CkOMr1SUWLJdOltt
8BgWGtVR8CqOe5X35VYWB5MYSBJNFa8YdnF6HVZJLYzZQZQeelQHwnCjTaZb8oA655GDok9lRUT2
CX1dthgDOArpR3Bj7DMSjKFpN/Omm/8eSfsNcUXcQMg9H/9Rm6kx2qHIDkC4qcW7rHO6ZCuJKAyo
4JtBoxYIcjY9MJGgFukSpgf1xrornukYJHEyh3LwY/C3dPkg63OXwH6hwow6DyC6Z/gmUmkVuDpF
cS+EXerlKtkojdX4LSg68Vk1W+7+XI5U0vkZg9gyCoxgRUOp4KxOUOZRb4p5h7Fwa7F16JCO6l0+
6nYIYEQlSgAdonEHwHcug2ZV2OlAH1oAuwhAxraY/VDmEAWn5KGUK06xbQW8f/LLvmc0jnJlwMkS
KxVEOgKtznb4hxbDBSenYnQGZI01cN/wZTtWEhZqFYSQ0EXBqWRPiNEoIV57eb+Pt9Fj7ylbeUfp
y1SwDYFH3p1LW9qpfn0NJKYLNBgnXzq/DoF3AE0xxizwOc4ujrrXGvQ78TUaOfQi9cskLSforH7w
YxP0Jxxtqx41oz41QHEMr9IrnWZPPBBngKhxsBMALD6NQASNtY7yf8BxNfks3tHFUaE4FbHcYt91
stRkWmfgg1KFIJkyyLx0dutSuhDB5XH8rBxeao0iU4FJANCeKYB1VQuqvxgz7SLekC0ICzxRwQx9
uW2QaMoHTCMav+oNZ4lr3+8Ym8M8KDC4rcy4MP9ZYvPc3edu6UQ3VLdS+PONjecVOc6T+lNQDvM5
w1huBQnRdp+gA4o3rFdBfi9VbPBOS+pWtBpXnXhjFyvDQKdGafg/8qFMAHQlHmG09VBavk029WR3
WwCCDlS4EWKtfiuh7lH76S6/4RHBrFlHE5WeUZTiVOQHp9YNuU0KlD6x5HdhU+6TTbYDMOi5DgCM
RmTG3PY2ewYVAZC08yPnA9MPeHpn0wbnj23q40crV0aUOuMJtltQ/Y23Es7M8AHoFUhvSlBIcVXO
zy/SU3uMQwGln6VlrsKhsFDrtV1KVxq2lxe1bsOUkYVgJukMnJFIczwlqtLvBXA31/ltL8t2I3Pm
wnlG6D10tHF6UURpoWHjrOqmHEe/Hp9A6+xdXsla9Mbn+VkKc+izXAAHdQIrmm3OiDKGXxW26HXX
gO64gqeKvvaGoQXdR+YoOTIo+0WbqxGwciSPfwSrH2TUKInPqtyj2tmAfACOIntdjBmvzJHvjNvo
mrJRiuh0+OBu2/DGTv8pi5z5qIEEFg9ukGOxZZN+NqAfBknb/SLUPSRmkpsiJ4OdR+EXiYXbrsbp
IOZNZoLmZyYi+JIqM+jSFBIp8uibifKije0tJENnd4lTzNSoYGlVjHGniMPigM0AB5xojpGgVKbO
0ECQpU8ipF6dCYONCilG6SV7bpffk1W/d61gYixb3c1deVs0KXDZiuAbvfAE2dDIaTtFBckFRbLg
vQvRivSDVBIdJknxZ8tQccBgK7Qd7VTRMeUlXqUIPlfNEILxXcmsjZJOH6TP9j1pfkfVPIJmVf0o
wuq+lMJfODy/GzPUbZBJ4gZQtcZuowWSMGI7uv1USz6mnoClETA4a3RyYavZ+NFH0UMm5mAJEswP
oy4LJ6mA7yzjO5WQ0s6sGXKrIpQuh5Y8W2L0iBXeNlOn21WSCVdEU1+mhIx2NM8dBFIwn1AlA4DK
s1E6iZpt9ah8rkBd4RrgGXHTpN0Q+rvnuPdjgsp4WBaAMyeyK0z5TSVGld/Oqld0Y+lG2vDX3HG0
nYGpUmS5FtoO7J28QFFrGEjUv+ht9dgayn3fTpxL8ezkwwTe33hzoOyknFUR8hL/qlys7kVLB7uz
4mCZM4/S4F8+++etedhBTx4PUpRFMHnNXAt9Gs5Fl6jti2B2tjEiNOsmJOlbuySyraM9b2SPhDx2
IcB70+gU3BbRWfJO68cU72HImnQ+HCbHalfnpgV26DrzzGh8mtRxA2Guwa5lDJRW6tflFZ9vLOyh
7kQpMVDCYDOcGR2J0si09iXpHgfAgIs/TcZJws/ei3RJPyYsOid9FLU7knW13FAT2D8BfCpijnZ3
qARCwesRMQ8RYAPBIooviBkEEZ1J1hPlnESlCenzQ5+1NtJwx6w/pP4uix7aaIMjZEcjeODrR2UC
eKip3wbJ2MQY92kXRNFZfjImkOBiMoPjvWzd9p/fBa5ojKoAkXZGR0VKuc9IZ0oH8IM4Udh6ihzv
4nKyJy0OpqEMUPu001C1Fat8HoyClzUzXvVtH9sBp8a9RtPZ00/QiFGRmHq+HKqpvxX70Zsz9A4a
ShddKV3sK4Ac2q2a3S/NqG3jKH5BBx3CKkus2BaBxEotF5W7KEO2rSGtClkxXplwpcCGJOXowqFe
dOQlmO+de6lDqt16s9f8kq70be/ierVTD/qOfLV2xlXw1Kf2gC/DGwKiOOy7XBGsDvw2I82yB9eE
Fl3tZG/dBrMG/q/ilpLVFcj9HiQOoON/rPPHLpNrK0ojhYOOi1UMplfF1zbmaIPOZ0QxgKpLCK78
L2qXdKmQ46J1NtqaOt1axSAxSh94EHbfFIvjjQBEk914lHp+uMm/eM+JswP/vbU/9pj8Fjdcn6FH
1e91aJhoXfvHGofaHpKRap3wmN7W3mgnq2OyW+CnOl0QYU0MzAfNH2+WKxEUpg7Zgq77ATSOtzwU
/Po3ROUJiRGmuM7UlERFKyxxaHtM3i+xl1xFO3CY3mEAfvJQ8HgDVNi9HKVXnoQo8KEqC4tQV2ZH
hg1zSQYBzNIgFOhBUXLXo8x32QITIQC5wx+LSQ9MDVgq4gX970fHLxfGfqz6tn9p4s5Xh61eRU5f
gkxMu7NKThp/XpX5NoZYhAIVmilso3RJS1mn0JiXzo2fo8hWXzA7FGg30bPkJL/0jXqwXOsv74Z/
VoiOlQzxd2Ay2Kt9nEe9q6awe2k9dafJjhmooJ/tQtRnHVt9pijO8bkLCsjPOSHnTXGWzdMFH9lm
TgR4xYxGpulLMhi2oW6V8CAtmwbt6Mgu3o3B5HzN1R3G5DwGamiv7kwpZLKGsCpCgpTsobmOB4j/
Uu4Lr7oCnVFh4x6W3oHgfBA4m3yeTeCOOTLLBPFSqoG0LmA2lsGXKRbogir5Pckl57K3qmcHAht6
bIhxV7k3oSI4pf1L3sSJj8kh1BcNxTU6DQsN1ckvIfXk1nObbEjUbtApj3Z9tjwVraligE1VvLmY
VFe0+nFntkPoEpM8Ql0F4EEF8++FKHyWmfjUTBmqPUsCXaOi9hRAF41E/EynqXGImWRemFjRQ1NE
12qhB+GsvWWoaTo58DBhEd+UYZF4SwUxPcXEsDugQCnw7ukh6xv6cqh3cWvWbosHDmd3cFaP3m7M
bY960elZrhNzBjO1MB8QFzOn0qWHVgXt/WUjbBD8xwpGqVBgxMVyNrMyRo0i10U4H4DR9tGL9dUp
QOk3CoyAatuCjGrqOGGQubPPTDLuhZ+h1DIokw4FhKDtrBtukhCMO1oJjHiUP4RtulHCnMOxyJzd
M6OMqw0a4E4EW3pI5/LPotTPSg0sktCNsifWc+dFwyKAuWHeLYvASRZk5ib9j23aPFV0tOS+v8FR
VJ7zPMxUMsyH6XX8o/5p7pLNsql3VDit8qmsEWqCt+Fr6TYBLvJb7aXcShiz5g07rm/Bz8+gp/Ho
ZwjZAGLcCj9D3IXAgg+b3h+v+dPcbNT6Z7kYOQFfA/4/aD5O7eRqUeay0c8HNZium7v6lhaWUXG5
s3bhnehONVh2Ced18j03dnZajoxSpztanDEPhUEwT3FItxXIFOimYhDb7wKu0Neq+x5ZYrLwDIl3
lnRY3uiED3Mw+UCvoCgBGgH6HbN75W2GBF3mh49/mZGxG/td8jpaozYJYbxgLPCglfkT+NQwFDu/
L2ELfr3p83JcYCLzmSkm2aw0cenmap4PQmkKaHNltiCBpfKykdVz8bOT32QGR+uJzEItSIpvlozE
UTCQoaioGpVmAL1jXpyjd/MF/2AlS6LG0vNZHucDtNAhGdE6CyRSAKjbFl4RxMHlhbEFiLPtY45a
ZlhSPwgt9cbJBRGbL6gBdEQ8yYP8CyateTcp78yxeEGixIkaq3CN2dGDxQWjh+DQGvjogzJ2A8Zk
N7zllRd5PsLEcYVEOR7jsJmX6P5NhS+I2g1nI2naf+mzMbFEAbl6mZcT/WyD298ik4V4ifwpOQ1e
lHhlPXLsUb8+tWeIAHTQQQ2MOZ7xY6LBXCNrUKpDZErldugGY1cvXQelJu0zk+vbLNUkB7LZqrvo
UQ/SvzkHj5z2dPlnfD9bz34GEj4MjagY4GBPuthOQyobw3BABftgKMNj1UmosOLxgFohKGkMQVdR
mG9DO+3NbS2lORihwOXSZWVrZ2XoZkUX3SUiaA3HXkPJsA9iDKA40KBA8cYQd1ktvItJdLs0LRTj
Ffzbbhnf9E46ZKSp7H7AKRRq0BpWcU0c6F6GGyhZ3dYY8HaEUbqGAO19gzEvWw/Ht3AgGih58/up
QA9EViF8m1Z70+jeuzIXbbFOnvI6fG9i9GtrBeRBpPbUEZQBVTEDldB/WZVaoUoP4u3WVDpQbxKo
Tqod+GAaZNptJW+JGm6icdoJw7IbVO0V4vNIxRrx1tSEa1lYrsJ43Itt2mMuGrydcRuJbl2q0ITT
eTfNWSSBVwAoi9asDgQYsKanN02St8hamzA/FNfkVvWmjXlNCThSu9gBMOFe9oTzg81YYyJJnckQ
d0yj4hBfD6+jJ3rxJ54cV0Dsuekj+Q1iaJ/bnT07dIxN+j44isttrI/ioMSwuVVes6tlQxl7yHa8
Bjkm6im8a419+1v0nB3vKBNI6lIwZvDaE+Sg7T5+JkgYxpdlA97pG+1Ps9h4/XNect8lxJMDxphk
4koSG91QWFjiuEPrIm1cRbJ7r9tqhxhHKWhA4qKZToMJMTDoBLndAHaWYK95OdlZDGV+B5O2tGFL
qpEI+WEEjahQ+1L0zHEgupJLK2XSlapTIwH9heJg3lQYSI9d6VkqMHRPx1fwVZ8HsIftm92QOPxU
kLM6tv2ltiRKpwG7HFV/smkXG5w4yTxUWcdhS2I5QoZYpBo5VCUUeElR/O6y9teYx8S5vIs8QzQm
HJ2IlHSKPs84hWq9bxLJDiEWgYB82ch3Ysx+KrAXoY+Nkgocg3HKRkdNEQ1lcoj2MsjYdae/MXwq
5qB5+hN41kALpl9Fd7zzJ699pmO7jBOKelMVBeacDwt40J2y6INeV2VnTvuPLs9Lu65fANQusizy
tCi6NoQSL+BpeZkMMKm2kWuR6FoHC4KiVS6a1E9m2wTNogGIO18nPaU+VtVXbe4m3oatheLjH874
tgJquq7qsGEjqFnS3wTBuHZ1e3rH1cIXml9zAkxW4Y1soCJzxkUnaVWUzrgOEaaU18W1fJJha2x6
kGiNOxad+C285eWSqx/nyCrjemVSysvctuRQGsQJ0VoNQ9428hbG3GhA+y4VLfhgYZPbbXN/+ig+
ol2C+EBL96Fog5KJ+2I7S7Xg4cfbSRd+dKaWEbT4eVyRQ3gjOyCu3WVBZys70493usc5WbwV0v9+
ZEtI+4KAD+mfT6dt0y21mD9lgRnTMZFPWupQOXCg1TvmeIHMtTbPk2V29MuBHuJ1cgGOeOkO+r51
KOUccJWu8aDtmkfRFtzyqpi4LL08z2HCSalNilBr8FcyvicJ1EZTHs0ri+b6DsDHS2QiR90p/QJE
Lzl0n31uS1vAUIPKL4PiQ8Fk3LbEXFzoJD4vYvE+J3PuIZ8ObpSyI4cCz+zsSbb+WH87c8gujQWq
qTqCoZg2BEUbkjiSO0+QnoxduXA+JwdKjaZfys74kR04rrqWfB1t6XcT8shVRwuGhxZ2x91S2g06
IJA4KQ70KIrPNW45n1vRoJXEs3vnJ8R8v2aPTCLT7qsCGrwoDGl+tus2wo3qU7fk6Z9xPJIthFVW
m0aRBEN5izfGuFlqHpXyugXEFWD9oPPEzr3XSo22QVbCAjDIsyg4isopJK5m5JL5XxMGU5fNpFBt
aTXx+0m6PLeBdKAv7dnvr7tbcIx4xpb30l7NkI9tMuUYlWSmng05OQx+tGnuiru4clVKtxWUfqE7
6gEar88cR1w/ZD/rZC4eUPP3llUhPquBueshYGLnfnifOOFTaAOf86C8ZGCF8DhWV6/0o91l7iJz
sMaUWBmN1HQiVdpUh3DTuzGU3PIg+eBYW7+DftZI3enI87UuAhKjgbuIaB0XT7H7SbbppqIhK7hs
ioak8zP2Y4m5gSrSJZUowmuEXnOh/eBW1pu05LbWV75qPMzTk8yjdmKnI/8Twn5sMhdQlxRyMlRY
nT6rkt1Y0R+j7V7DIXebQrDsuk+36SD4s6Dvsr71IqH3xlK13E4p360+9cg8PpaRljlRL29IltxO
tWH9PzNr5nujfNSMs6jDs8cENAPQJzDmYCG8VJEuld1+ynmORi+QuZAbPf3QcdWi5dAL5BCjl9IX
gxu22nNSxBi2+nX5Q69FoGNLzN1ErCFZ5okUB0utAlIRWyt49M+8k8lc7Hial10+IxpowBUr5es8
4lU3ckpv35qQ7JYdxxxmyyJdbE0ZsyWHKqvEXd8Q013kBVC9Rb1V0/pKHcCI2GSKO2b5ZEP86HqY
qqtCUTa91HhGDILGEeK4sfWxWLNbL62jD0UwyuVzPAtbSLi9REm9mZbFDYXwpZX1q6Go61vSdzdJ
FxM7WwrwUdQS2EAjfVM20l0jWFCsgU7Uxsybp6wzgogse1khCvJwdHRUMA2LC2CMSVnZMjhgW0su
XQ0YOXsw2vskaQGbqEbJsab4poqkbAvukd5JwCAC/sChcQsLMOZxSaudZFUYEc+7e4RB8CTRycHL
brL+2DsKdIyfQK8m1uDC5CA/LL6MW37ahEEBQTMUbn39SXLq+wKXCfQoOIbXjsLRdzWZ+wuCONCb
yWGYkvNiGPaTQPrGrVNMxFNB7cZBJaK/Eu55pSyO17LYcWgJ69CrIEjaonBHmTYIaroRtxK+nj/9
N+h9S40dhfRhMbqRGLhAKLRgvAUjCkX4TbvRRXMh8yOTe2d99ykunBSTiWGV1utlPCC20x6quF+2
uQvTHngx7ewh3DYeMoOH2MY31VEAvYtc3ujmeffr+y31s2jmHjM6ghYvRntxV4PsFS3FZCtAQSpx
ecofa9Ht2HmYa6xow7DXM+yuAlklktyKImf2gGeAubPappVQecRKFPV3iE5pw0nfWI4S9lI0meAp
tIlU6yZW0ANSBLac3vCVpou2VaF/GqMy2qCDyTE9GEKyh2TP5oBBZ7WIfsugrywUqXcbkgR9bxZB
aOQ+UufPUDfuu647aFbij3p9jXrbO3BqXtYmf5ahgFqdAbhsV3jTYroCZrVtlFc8qSDAkIXZDoJB
gRRzn9dridTRPcSmqRhF7hM9RMmq9qBLhVSqDUpHvJd24nW84711Vx3w2BqToJqF0fZmictCConb
QZipB++PPnwYeeEpSuhjDH4TW6aT8YgyV5OcY8t0H47O+2gIbQcuZ4J1mkF2FX9C+qe4x/5C5Qrf
oMT7flZRxRCvRhMHgjtFRv2FPfzH9pnDv2DCnAxCSA9/vTjdFhiq2l7AYeNMhyQAY5o9E7zc2szZ
aDzY4+olcmycOffxMEnVXNK6ZIBeBDQjqyfrtqb96Anl82Q7uhhWEUwv8rlffO0aOTbNRIKqVOoi
N2FaeJId2dOu8qe4t8tARwFudjGt6yqTU3Fbq2u3yLFZJj5UQyhRulzUKmUIS8nC+yRbm1ZKXjm3
JM8OEybKzjAWOUTpOtmP7zK8KXogaPDjZfwa2lCMctsDDyp+PouDKH68NibjajLgRaIUrmw8mUH6
C4UiV3rUnyYP4IinyOdC1NZeP8f2mBQknlEV0iesUbMHN7pqgywY/Ra81f+2x/OTgLNZB4rmQ5zG
WFv1WmynZ2mwCzfy5G2NA4q2hNPeCb94Z5PzDdmMoysSoY8UlRxAQOaok+LWAIKIPsdTOIGWTTjy
VG+hdYddnHfdljzE0EsFO5+PMWB3tEtO95FVs/i+vo6+GZtrGGnX6/qCcKPfzI7iJ6D+rmzlbvGh
8gU1ojJQGkDQwMeG8cvktbyfX/ttE/Bes9yUh3HVlDSyGodIeaLcRtsWEz673O+2+o42LWJfh5zG
9Kd5l6/JXbHDGA4iwf83n2S8V67mhRjgZj+U2pVqXpkYuU84ycJqfD1Kd1jQA/w5zU0UJA5yAOjW
vvAz8Ew+JtdGANjW83ITOY0zbkjq8Kr+q5XVn57oGZ+xaPZN1Qxo2w3+AK2OP99EWSCMyDziDKCZ
T+4TDPVj3wtuPru66mPbzK0yZmCZVLXk/0j7jubGda3bX8QqkmCcMihazi3ZnrDsbhvMYE6//i36
Vt2WYH7CPeeNeuCq3gKInfdeaw6hZ47luWBNbs2P7zgaA07DG3KETb0TDl/MX+yHK/1vZx3ziJeu
fLTsLA/BlwlXalQO/cojB3tp5bvhlusZRytp3WBjgZLKNdSZxNAT1ZUX62znJ+e8Cy0lak8NGooV
CtkRe2rX2bpDqz0IfSP0Mq/HrK9Y6qIrPTs352uaJgSsaYBz9666Sx6xDxVtsGPuY3dpnWO+xMkf
BxAv/xsFOj8sp8NRO9ZWaNLsFKU7tdMAO7GZwNIoMI9LAf25FE5NAa9RmEAaSvGQZ35CHRsaoVdt
fmMWZK4jSq/ms0DiokH+73WCH/byGaWhFilAxE5P6bY1sBTksF22LrFcrhiwyoX7b3Kivyf8QUmM
6gQIkAqoaj7JuyY114Y6ba+f6folgovi8kh5kebUHG3kd2zosINBTyWo7q7L+Dm0NocfZ/fGRbIU
bIFmCwC778w5fJ0xLkLPeA7ujBVQ0EQjGIvO+UwaZ2TCiAY2mw3cRN/7SXbR1HFoK6r7LUbnZ1I4
k5LqTQoEdZiy2PzozLsJe2u5oa/G7j61RCHjUuXh/P4444FhOKISjIefGHQWjnDaZId8D15SdO7b
u/BBFjQYhR+MsxtxD+5iA7PTqF63780d9Tvnd+t174ilxEbqunEG+dzlEwyR7dqjju/Vu2j14Yjx
vb1Kva5xynU2A/IFXuea6+4dpipxLNMRhsezhP/bPWg8PKUaGVJe67hfDc4YFHvPyS17nN+o7Zpv
EWRXzvgU7sWGcjkw//uK+F5g2jQBiI0RBsxTiORG3wCy7BsoAxwdb2LoF4EbAhzn5V3Lsc0wfIu7
ntsS5QPZz2eUXzCt7TTruaUqotm77oE0vgM45cOEBSmMIWFDeMXaO5V8xaChD4UQmQKt5zuArUnj
nqpzsOyS3yA7zx3y0exB1eX3z+YRkBVuuxc+HIFifl/3WYmA5AGImRVcZ4W6HFkV9z1YO/UDex4R
GlNP2E8VWOvvDuKZvKgesqIZIM94CNa1+41ZifUkjIfvZkpXExsnfvN63XqLZHLGp5J1KWPSXAkY
2K8qG++oJeoILA40nBm477jx7FwKwMHD3MIr0Z1+dKRwjgw9chscowfL63bKrjtWzgSKRje4RdaB
UEnkapfrTGeayFkhNkzDGKvzT2h3dS87GsbXtLmwU22o9KoHT6jOuawVgWWJbpcLYoIpsENrwoSi
JAFVXtmVyun651vsKp/dLT/xi8UkxQTNS452QPicPzfP9moedta2QES0vHhT/Q8ZlCDQB8fWpZ1p
69DUWIdHw0KMjWOb2tzYKFcCkTFay4pnIeaeZ9alwc0fRFoiek389H9chbI61qgIfDuUdKusDDdV
3QmOZF6kSB/Vp9nISg+jh4zj0/TyXhSbCqwRvxQw5EA8KFJYI0x0zbNP5gpE8YE32F7+pez0ne42
6I0gMhatXYkEc8FPH1uZZfbw3NkQ+RiLdo3mpRbxYwgeLb8TMMh2MiUM8f0EBI2uQTKViAaARCI4
q5OwojGNFI4xNEKHkdCh3f11xRBJ4GKcqCYm6Qme6FBtoyF2rU4VvQKRCM6mJGYupXmT5GiIBZWj
5b5ROrrsAK7uvvUI6itrAIVUwvRLFcQzPC47KuZ6kfV4ffHWDjHp49ggdX6utoiqppO1VdZoWa3U
VYHRkmkt3w8uUPJXKRAWnW49T+eI/KTgHniUtYzIIUr1uGqAjd+Svt+ZcfTn+tcUmTnCWRygf4+Y
RcaZMY9m/lYQSs00lvFJWQdP2TNmDT/gjwVCBcpGuOSJNtFgRhb0gLLAiYLQ0TEvowre6aKQs/rm
fLlnvrFP29TKyzQ/NfadEX1W2TYUMt8te78zIfOPOBOS511SGzWEGMpONW+azWg4dJPt7Pae0SPJ
HwVfa76ZHxH3mTxOvQcsypjSiK8FriW0M9t1fNdsOrSJh9t8bT9fl7aYqp0J4zS9HqxJbufQsKh3
2BF1afeqqK1T1B9xfLwuav4Y187FaXyHDfqOTCjz5EWfOHJjpY5RB4IXsXgeEMQAAgYBtcUDXxYh
iB0aipw9L7GUpYyrATieoQKasNHJ0/X1Ey2nKGfSuE/VKaDv0ypIm4EwUCNAGGRjXKvwbd1RXCly
k5WofrQYPiANA4DoN4kqHz4QyYhbDEnOWP7aLr2Rb+fVM32TYA9pM94lN8quf9Y22ZMoClz6fOdy
OYVuFFmyE00DenU+3hFqARKyjHJXcKNLGn0uhSuHJEmVxhHJO2QN1jqbeQqiwUkVH7RSh/EGVNFv
ibUSk7guNjTP5XKWpIsG0gPUiJ2UVmudUO6fmWZhPUpiGPJrB3kzJeqnJOWPk8JU3w7RbC3TFhsr
PZCt8rrZTJMZvctZWu+sJktXmR0MG7OYGq/NmLW5fktLPuz8x3IWyaD6MKSAukGLpS6xyx3fTMnU
ORXoCJzWrnw6gt2n75hA7E8onhmWV9ctIE8AjvUHBweraTmOUvafWlV7q++bjYaJ6uqxWteClsvP
13YpitMsdVIruerj9DQC4yWMTM8wRc36n6biUgRn+tK2q1kkJempGHM3o7YLuBs3xvhT1D9B/Zzr
32yhvHApjjN/lUS0flTS9MR64IqBdcepmbIPDcDSackjofXeroIXJUg3WlCHbs+mD3C+PqkTqDWl
iPrXf47ofrncKsO8M9p0+DVltk7q3AOuiECVv6f7Lu39fOB5HR2sNOCR4FQ5qAKDMT0IjrESb+wx
al0Q/4yuThh6gqX0O44Kr8sB/VZGYBM0mvs6Hu/A5PGZD4rlJEP/0GnZO9J62S0L7XcfJn80kvwB
D4uJ8b4Q3a4u9jU7wZJY3BY+wFJyLI4ZnyDgeK5QzQVQlHYPsDvDkdO+XedjtS5osyWZ/GmPRYFp
k/w+aozBHTv9nXSovACN7T6wVIDYRQDd0VL6i/UGc2Spwaq5MQ1uV1j4ZUUbO6g+305DvFOU5NnU
s7uoLW+ZbHu0pOWqngCo0AYvAFm7M7Hm1ukt1p/DDssHWNTcNHlzo080ACKgcWwDTXc0rX5jjWha
4GfxEJjEwE8GqjswdU3+A4xq0YLiaJh3JvUV2c99Zg2hbCsyCz9t9qUcznaympVJVRVzhaLBbflz
jxnRy4fuR/egyfTsbb+Tnq+/3wXXeymUs4E0laNJa0h60jJ9Z9tflRY5NIe/B4MOdox98KI4UaM7
RJLd1DpKhe2OoSijXNKi8xvmrJRdxEXYIQg9VU14M1lsj8z1+jlFEjgjFWpBagRaAyNlNvs23odB
J+hALH29czXlvp4STwz/N4x6pMYfUZccEA+u82b8c/0gC2H0pTngPpjdZqGlDDC38ZZu2I65WBNY
h5t8J6pxLD6N8xNxXyVoWNcpGiQFB2tN93OxOgF0tPoyA6KJi/Q/vfHlwbhPBJ5CY0yZlZzSJor9
jprhxjAVMIuBJHXbGcEE3G4sL44kFrmUn5nCpWTOpQxNVBdxgGDJbJ3ep/v4zvRrGx5Z8TFz6Yly
hcWDGjM8+gwt/4NlQ66oVgwpXkpjJerKyKWNEZMbq4m2rLJld2L0QdaoYDRxoSc/K7oM7D2wAcx7
+ZfplzRmtl5WBMXr0KWbGiDD0nt8F3jt69zkmbGyKYZ33Up0uwulskvB3O2qI7DVQcGTn8yi9AK1
lLzEiu7iVM8RHwL9z9Krcd3hD/7UTQ/y8DwBm0iTgJJQNEfQ5uyVpF9NBWpcJGWvYdUPN4D63LKC
aK6siPB9FpL8y5/LeXQrjXSYe9xTjhB09CcvBzu97YZHKXRb4uSAj/cx27wTtRQFFoovqCRDUUVD
3kGv1S87MNbhMPoC0zErLB9JnJtZrrccgRkKbBcVghUfbB5YIhwABV+sLK8tnA55CEbDBsMtOj+I
8RKuC/+uAV8TzhVPbGq1Q5PA0XS/lZX+ApLJwQPOLrYY0Kfd2odv6DrVA1KVVGGkahP7ormf72Gm
az+BS72iIQLuHKmhePbWSr6K8q5UsBsfjvFLXdNV2G0nSg8a2FpVgiHvG6vO9kXY7mPAStE2eWaZ
BUC6oQYjt7xpCXXaYLyRlPIFyn4zsa/MYDOn2LaZTMCXJ16DXmNgE88imUfUypXb8U0G82lhAygX
FEd30jDu5XanRvs+Uw52lzhhA/jvDHsKA0bL2PhiF7JnD/FqGgkgK2TfYuhTwlI0wVqx8/ckaL2p
lZ2wfUu016QEm2f/MqYE6KJbMzA7N8judal+ykrymsr51u43uVKsrRYwiFgOcFgF+i4FQByh6gZJ
tY5UxGUApyixjIDwUuurPz1wSQ12b0SF6DnOX/za5+AMA43TxtSnch6uMHbEC7b1St/9bxR6AuUi
nFI39gQUIIIAQ8mAFY0FSC1eXX/fC/3si0CKhwtoOsBxaSb0d8CWW+LTXaH4HVBzAPO2UWJf2V6X
txRunOmyxqmTFFhJC5ie9KSa9xNAlEyGpZNEsEazGGycS+E0psG70LoMn0hbN1twx2BbvPGNFfLU
zfXj/B/u6b9BtsZlOVqoqE2A54NhtbmXUq4tRL+JOz10kCdvTC+9Ea/i8iQSGEi8/Ghc0FYS5B75
BIsQomS90twSq23Y45486xlo285wizFIBVT0DohtdLda/4sp1ssfwEVzQVREY8fwMOcp1gb7mB1K
AZPL7tWNKJ5bQEqALHCkABkfxLMIBC4jACMMSSVRxB3KXeehVaZ+gUgXs9bkFqgDMIN3+u0c44G9
ByCi/Zat+o15I/9zAo3/3PrfH8LX6pshBFxegKS5eQE466pe018EMYiGSUvxPMKS05vB3LA9BzQ3
LApfnjorx9wOdB1xzzD9UUv7XR4K6iQxoOJz+0XwihciSUCygmFHVQhIO3jI+mxsukyuWfxdyFRu
gLEwz12PK9XDWAn2Cpzr8hbM2oU4LkKvor4ZbCmPT6ONIlssBRhMG3WBkKWKy4UU7gbjPE4jZmfz
oaz1dFO69GFGlem9cgWo2XUoMDoLH+xCHOcWSJ1pUyjjDpMGA90MaxfJ66ivqlyQsC3lNxeCOH1A
UdEgeY7b613gnN2Mn/GT6Zvrflt9avv/YYp8wWSfy/s2tmcNkFaNe1L0OFjjmQ6I6Z2qX4UrE50x
mJg3gL3Le+qJnsiSCb+QyjsKYNRFqErFyBc7IATNgB/6mvjaSRReLZU1LyRxzkKaSmJXCiTNtiza
zLK+N5Ljh/9vUZy3qOJ4IHIJUTMrhfZr2kv+PEMFOLzEEdVllj8b0HqRPcFqmpyJVtSCMml+JmQo
3To2fVLu0+LtuiYv+T9c3l8pnCqbE01BgAMSsKCQX8oO3NqANt2bUvpbL8111AA3Xjf2IIbcmOOU
bLUy9YtmBVJRH7seD9qAfTNRiLGsiH9/Eqf3hTTF4xCWySkZJKfAdCNpQBSv1cBhilbXj7+UHahg
FNXMGTufEH7bARy6thRKaXzKUlrcFwFV3TZo3NAugdPfa16QYzUHcbo8dvNS8nDDyGc20Nav5SB2
+iZ5GSXzrWti7M4CGcvF/fySgvRuIo0pyGSWrgXEp5YNwFGiANv40qEQKxz7IB8S5LPkRbHpO67I
V4fxXrJDQfVeXwiRVQtwfsbcLEDxkZMV96ORo9ganvKh3aBn8CtjAGHVTkCO97PcWknSsUP/z2bS
pg01t8s+ZOvF1AFMq2oem6inZLWf0r2dVXdGAQKlwgy8SNEPcRF5Rafvq4Fskw7z6ijU0vg2Uv4E
BQbmkR80IErTyJ9ggh2+VaKHKJf9tDyNcWQ4gNzxsDv2btawYN3viYT7yix/kUTZZ9mbNJC9Xmk+
Bh82hIkmHpau3wJno4xYBn1JHrjbtm2UlqMwPKUK6H3o/RDsUwr4xvTx+pOcrT+XncxMQjriJRVj
2HwH1FJqpbRKOTuNjW4CNjBGP8gcfmejPDiTNCJK7OLfIKYv3R5rLd514Us2B4C7oPyeWbh+UFVH
ao16lxRGEB6/5sAtsCgFujPTdUHcLRLE2ey50GEaSRqdGCs6r5+Y7US2XLlT3YsQwr4V4/JGUe5S
NPDozlYUTKyXioOdf6UF90B0MuIYRLmtETi9XFKvj8D/Wtm6V4+16SjIUdOwfg6wHVT1ud8Edu5K
oXKoB/KcB23psCg1nbAvTFfWQIoWZHf1aN9QC007YvhxH3yEyNQda6jvVegIkYYNjXKk0La1Txuj
QP1JKXwpDNI1kFWL7VDb9uPQmKEbYsBzH47NXdJRY58URXVom6p07J6sNJLfGUb3yuT0M6gMkQH8
qem4HBWw9yAWsuUfwIyDWSL1V/UQmRY6IA7bNB4DQGN/GEDB7nYIEsAksk/fJ191tFMurM/8fO6X
8rlMKNQzSWpKyNcrbENVBfYNoMCHrt+SmjhmuKN5JQos58f140GcnZmzbkrUZYYG+pHvgKG9xYLS
WnP09XgjY9dVhAu/UNi7POFsWM7CrzLrDFLEVnjKvr53io/tGq4jBI6unCICs1PgQ0YrvMDrqiyU
y7nRbjLaMre18FRL9sHsdACFk9EFufUTGBI3tAPsG5KscFTeLI0dxrJbMWat2qhc68DBHTsMigp+
0RwdcfcOLpz5talg5QBT5+VNjHoXaCPMKHhHZFdysCsBaoyZjuNIXWBkrofX6wK1+YhXBPLzoUlU
NFVKwEVbYNIuCR4mphyqAAU4ILdi3LVP/jDpDy01tI7bX/n01GsWdsOqlYWBVTO8C7FINRV/qv62
sX4VZFiFExaTwR5DpOI2AJt6YaKLmWKBWQHH6EQdKXjsA6AYBC16msBJDmUvCno3YTujQQGMOoMd
bnqr2chq4JRa5Ubt1rDLR0VuPSrZPslFy84i9eKSGkzRTCmoYELUujA4vpl7iNiy3AgD45/e8fKR
c592Aq9LZM1qbL2R34On+uUOnIbDydiWXnFsb4yVgTe1EWFj/XQjF2L54pecGJFsdHJ4kqLUs61X
BYCKGVbJBe/o5zM6t5F8zauc2MBkHZok5Z2rU9AVdf/Y716eY7ZYZzZi7McJVYQpPLFA2qvldDMW
SJZa4x973VkMdA+xhTqHMpdi8iLXDCMcw1OZevNbrtQX+V/anb9CuLO0RtPQpOj/Y12bbfhb+QCO
vSffISQr72db124CESLSgqZfnIxLzOQgiKUJENOnsZscrZbdPqq8ogL/bgnEVkyK/psX8feMnNfK
k9CmEoW4PjRcE46q7YZ/9ST+iuCcVJ6kxUQ1XKOsv4xW7JG2chOwdl8/yEKR5fJJcN6piiulHTKc
BHuj7EhQAv1mA3XGF3ovrZEJ+cIJuGWl/XsyzjEVlVW08vxAzKdYR6Nr3pnr8A9WoeSVWaMal+76
jajSO38SzhdcvBDOElqROSH+wkFjFTxn5YNhCeo6iwLAWq8p6HKi1cmZwCiQyIC7hp+XtD3pUegs
w1bQTV0ys7plIE5Dwmr82JoslGHQVQNhs6Sxl9zOHqth2KrJ9EBYLnh/S8c5F8Wp8YBKJQEtm31s
UYbO249I2BkWSeB0dgC9ZZXlLDp1bV97qEIAWS0t44NajX6opwDVBRgY3Gyzy42y8+1WztcMtN+b
rI31Q9UOjzQPm/V1hVh6nOfHnn/0mSXGClndtlIUHCc1ebLMcFUPlV8heLouZmEMFFn1zFNum4DY
MnnMRRMcPQ0qcxEqScEa7HcYSsaeLzpqmHUghw7k1S7xJ+Y2BhiZhJOA82PnlcGQgdZPDPTlVd6j
aZEBiOKytMA4J6MICeHFasCQcnr01ZcZeSDx4kPq9o6wLLgQkBDFhjMDm5eNbIxTfi3vUUKzEutY
vSTO6IIhyQ9Xxd5C6eBtPrsGwKf8sXgAHH8rBHdd6LvABswsXxrCUEPnR6oMJFXELIfopIEf3lNk
OvgMpCtbo0RQpvUkdzEhNm5iuw8AghXSg17V0dpKAfanKzFWe6QCq1Np9JA16mOjKaE7qTJ438dE
1KVc0HT8QtSkZvpIzdY5819FQA3UdCod1eGul3sPVHJT+1syR0FVaeG9o/qHgWtQMyp4h5wS5i24
ESlSVCDCNa8wy+sRcW6nqgLDtTCNoRJN1fDhYbrAH8eZEytu49ZmdQCwOesJWzxfulHdFRHQb4Me
O7h9NpelaeQpIDkN6xgJigUIMLBKOI2ZrHNdvi96+gCWNtkHAAuGYwa78WIFTXFMWcYrtJd6X6Ci
89E5JQEPsY5nImO2HRCIl6Ygt8JBjtMs+OZbBy6Z24I+Akqi79hKlZ3ULf65ydXRHoNiQqD+w4PY
nZnKTG/toxn+ytDDiU1NZHYWnhX+Y4Jz2QDkJt/l4DPzNoy0VwOjt45GIH9maXkTZt0DDbvDpJhO
0RueBCCkAuU1Y7Q2Q8o+gg6UujJgqeTfbRY5JBHZ2/nDc7eMqhoiUjBDgN2ehxYbsrrvJZ1JR0TZ
68hSNmlUg6NNsQI/HRiMIbEOuYXJAtgspwnVlwRvYhyiT1WJ92VhrjINfL+0Rb2WfFbIaNXkVI+I
laxfDenXdXRgSu5VNHUrcLLV7KhLWLGsccDeq1XpqyyrVZlKa80OV2Hd7LC6cUi18NYcQYun002b
x14qmb/AJ3GUSLZTpMIZ6FA5xdAVXmBgkL4awIRtJyCAJkXSAJ1U+jIqUzRKuKCpFxfFBTABnYxy
VAflCK7VV0Wjb7XV+Eoj0tTFF3L2PbhXXxBlJBHtlGOn1kBvlpVoPSYERAcm5jMGCzus19VMII9H
i7Ebm8QkhrymB4hq9TCCLBs0LKomWrv7Llr/eGm2Ba8H2jaQNXOmjnaZpIZYljlhHR7suI0HvpP3
MS0ebL36RVm8y6fBD1jzCW7UVZ6BnT6dDkVBnqluHdDvXJfAI9Miepfk4BkDWlkSgRC7GBwtDN8I
QoUhNW8IFYSVC6hBKgI+FP11FP8V5G6XZiiTwIsdxcQ6jp09OdkQvGjlx5BG7yM5BJOGDu/wRyuS
3KG0/RXYyWFQpr0BuMhYSjaBVqoOM+2dySQdFUwTWIpGkznUAopIXb7knajKsxDVXRR5OAefVqrc
FZ1tHTW59zP1PkWl9R+/mAsJnCKUUzmFWYQLiTAvpoVQdWAKWiRxEkMSPM6lMO1cFr+tYwN9W09r
FbJSRCuqC9qy2pXYZg5Vii/AsViRoxzSB1R7ADAg6EgLrpJf9m2YyXJUOFC+Qq0pksFK2jQC9y8S
welEHCQsCphiHc2odWTtT5s9XP9YS1p3cYPzLzjzOL2SVGNNQvtojzZ7MAwDmKm0f+yVQUbcaTty
lxWOMfSvXZ9WTjdZFmB5uxMphk2fGA8GWshO1pt3pcwAfR7+Ihbg1lmdgdq+3+uUuVoVuIPSRn4n
GStrzEUdUtEVcfo3KEMUhRUO0K3kt8bLDId4yqbb1K/abzlyKqBLCMtpC04Rl2YYFqhbwZ3KU5O3
cVy2BaP2EfjANzNdkuZJB8WdqZltMRrjQkx+Lo03wbGaBJVqQdoM4GRiADl1iue6dvr1tKfr9Mhu
2HN9L6NkvYr94iAeRpptAmeZL34AV5cqCsmcyh4PXZPIOsdlg3u+j7+ytEp2WlLvaVNKQICw5VvT
lvcAHb2ZDHbT2OyRxf06ArdMYmhPpp1qGC9U38F6few6qb8PcvNX32oYdTBp4qiD/qhbxZMa5Gj8
aCT16jSKHaTsH11lqC4QsJ/t0D6kpbEdEmLMnF+/BhLJ7qiYmWOj26eB3Moz7W4zhlipJomG8ADk
ha0dYOO531qR9jkM8acRma3PKvmLxeaGFdImTdt1qTSNFxny42QVd1NQHYy0xEsKpMwrxmEzasNv
IgVvqVEdlKbzrThc6UEOWEqMwHgKS7/0IHXjMt3L5nTQus4C10ztllL2xuTBDzNtgxWZQ2tUm3au
QduKR9l06iLTt5RypSbdXayx3C8lnCBuXC1pMHNpdpE3ScNHmWjruiSrhlJzk6SKvB3sEXuJebXW
iuzYabWfxXR00iDYmxNIpiMjeZLBG6SFVHeZEW5pbbjxCEgJcPIyF8HRk2y03SqgSuX0UvcaJQUA
L7N+cHqq2M7YgjJqlP9g0Fp2ymIShJULcw3qPGOnqhriSgu0BpdmR7YlZiYmMJ/q+rHCmnjcTKva
AvDMoH3aZJicWK/AzFU/I8jEBhVbTUO6tc29kuY9dv7InlWpCFpxqSVz/qP4SRxZrm0ljArrOOEC
RgSK7gSaw3n0TU1Wk0v/ULd/StcipOOFKQdcBl69IVsEd8GPkkgZiIZQw6Cgx2h9FKaQa4XOtEeF
/j9jd5h5vx232kr5mi0MSOqEfnQhyrv4BfPfz7yAlargSkoritG7agaUwfSdi/CSra3nzlVfNKyL
rkB9fS8a/14y3ucn56IRQ06kpBhiij5z5kvt4xhU3nUHt2Q8zyVw0YiZdHos9yU9GdWHamGaQX3W
g9ad10UCxIiK+oqhAVFqupALXFwn97qbmIICYIDQeaJ+9GEGwHLkJJ/Bs3kob9h9uJuAxC76igKp
PBypVndIyJKCnorirqVPpP2YFMHkyZInOLtNfh5niuowkzFXDEylCXt38a1kkvVoaYeMHoywEIR3
gm/Ho5DWYLIfIxX6WGCupWeDqwKiK0S227LYk8HPSGjgqaQVBF3LxumvPvJ4pFMV2FVF8SrldYsC
XPHcAvQcjDWNowD8OL8l7wxtEtGmx8Lg4YUZsLhQDOuMBB1Y2MT0ptgSDFRiJgd0VfoOxMnOv5mA
VQ0YXhW08zDBMt9tkmgXKVaMIiMroAsGey/a0DHj7E6LUoFCLL1MsItBDMoBBqCOLs1LYCp6XFgx
RPXvcvhE6htrFMEZLYCg4zx/hfDg4LGpVNFYDOaxiDPXRNQaasldHDP0m7SnTM49k2wwTo6tBtY9
1NPooaoBlnvqDki4dHVcK6zZRJnqdBo8TQvElFeFvle0dJPhxaS3o/1eS8Vaj4M/fYKKsLWiZk7c
IQaCp1a7BXvKQ1G3bqkudxF6zZHomWHulFaPOwuhF3my75pV74NmYN9t1c9yTT/rVXGU1li72ynA
4wOcC+YUNtfN52we+dAPw2x4HzZKUipfkcVeRGQlimahzgnytDh0kyJZhRJbA+hlM+/djq0tsDEL
GDLQAxl0wsbMRIq5oMszp3rI2GgWJrhPqW/q8qs+3EZZvZXlfiVlYAZRd1L1GFO08WUrwSLgNlWD
VTmUe1I/YdfSN8z4rUus1yQYDlLPnA4LOnX2gJHoVRoBxXxiB+DhP0ztjSIlIuMxb0v9vLG/v577
YhXppchAmeAIlCJvIubvqpXQEpHAuVnGyIWJE0oraUieCzya6x9r0YufXRyXLXZlqGjh1KKCYkae
odTeWNhOpSeOEYt67ouO4EwUZ6uirOywo12godsALFGWQcRWAo7a9ur41VREVXCRtNm+nGsByBet
EMR6J8wSuPhmjkntFaWxoxvxrulE8NeL93gWnHLiKCUK6+sUUUlreaH8qY8fRiH7ivZ0/XstW/wz
QVzYxTDUq8QJTHB27P3q/hveHwj30gN1m3XkCfPWJTt8HnVz4RbFAOEgK3CoaYSNVuOrX5eubTpY
fX41dSDcd48YkAt8Q8RgtqzSZwflojAk0laAPT96yoq2BcRz/gVqZbc0yy/M82HNTP+iqrkr0oY4
HQU8lQ08ZJA77xJF8lJM2dmW7Qd5+VQgdbJ6w+8m0CWXMYpkMjZj+8DtR/IrtAri1GWJjj8DNkxg
7dJJEnwysvQ2zr0MZ5yyVNeNJs/RIDOYq+ulRzKs5KEgMgUbE0XRssk2ifUVBCO2CNWVlt2qya9e
tR8l/JGOI8Zud2nwrNh3dfHIbGll6pVXgWZayv1Mst10fE7b27A69gAsMO1tjzGkdGZ/jlWPTM9h
CAagNNxef4hL7+L8UJzNsoqptJRBB1glttRY4CeF7mSZ5l+XsjTMcOGhOfsE3y3XZcCsI3Dz9zRE
nx/oMzlDFxndFEY1T6+TX7FMNhq9ZbnioU3lWzXg39OP679kKe04Py9nvTo1l3M6B5ZoeiFVrhyr
X12XILrR+e9nFqsvVFYnDMgINPqqqxca3tTk31S+MCgERkBcHJqD3HWGeR3pjYrrZL66G33ikQ0y
+9OMsI15rlO+FkKJLz7+M4ncvZVEz2LQdFlHeW080E2+avbDB6jC78kaZOGbZl2gDyHkB1g0k+cH
5S5TjsYRxgNi85v6Xb8BUK1b+OltdoP2sAc6qX/zOs5OyVnl2qC1rCdQ8SQ3HN0CIKe+vv46yFJY
dX4izhAjmCLqMBt+A7E31SWHJeAFTIJnkN17oLhzchtUJ1aw6gM0ehK37w5jQ1AnK5y8b1BFO1YZ
1gExNgnESa+3KUzLQxccdMPcjNOtZGGNr1Tcorkd55WRxNzQ4q2xRi9h5ioJiZsgHs7Hwk3L2rFR
ZdMk0e7GsrafXSNn8+M61sy0ni0lUuDhOfUS6nZ7G/6t3I7PMVY0HPvP9XtdrKSc3yuXaNRZMmVs
lhlvm22AamwD5M3fwy7b6rfDDMnrTn6wz98QDyl/IuBiCkyc4LvyKbhO8lCbZgvH0k2mY3y2vimj
P6P9C5SIbov86vp5F3arkPP8vWM+H8cyQmHC48DM3FZbHVXv3xPIDGamaNGaqED1+Vy8NKjWyADL
PdbWrQEinr718vqeyUIqt9nX8PHz+ZE4q9aHUp2CcAkNqod59Rbjbrd4/4DWqZ8QEbnXL3DREZzd
H2fQKqXPm9AKrWOHMuj4/0i7ru7GcTT7V/r0O2dJMAF7duaBQdGWLQeV7RcepyLBACaQBPHr96q6
Z9ole0uzu/NQU26XBAaEL9yQg71YTWfe0bkhTjYveHOVJmDOiPGadNGNecCwvH99F18WLj8+s5Md
C8JKpB3hXAQoRMeD8g4qAUctDyPkITDlaIOxjbP6N5SLj+/iV+/qZBvzuYnMd8Ryc6+SpV6rVRF6
0MEwlinqlOepkufm4MmOMiX9xAf4YR6oMT7l6Y6m7iLJmlU2vP76gX5dS/gwL073ka41bXk8vp1L
vtMR1C8EiqH1jiyN7VEjwwjslbXIwmqTLeoH8xVYhTW/tvb9BYmyDd21MYyAj47tZxnxZ6bTaTOo
OBZ0cpKiRl1e6OZV8cOvb/04HX/xStlJfJsPIA9XUHk8jDAVzScoezc6HKyXX49y7khnx13gQ3yU
Zr1yoSFEDxIiD0ZgXh6txbwLc2HHTQqR7XPogi90GH7aKU/5YW0zDSWzAWz7wVYGqPVIcXfW8wJy
DPfnqiZfVhA/LEh2sq/U2oQyWI9NbAr1okYRmK+KzZHzXQFwr3EIgVtw1kH8Cx+ln+/xZKvxW5O2
aY+HmvMgu7NJgMbbk/fYXkIVBI0MCLqAPxJYh2TrPsHLCGR+uUx22XjmEDyzTNnJbgRjZ+CvIQZ9
8Hp70ZfLdoDTjPUmOnFm3zs3V0+3n7F3vSnDaZtVybUcyxBispvsXFn96xXn2QxwTJvRUzDmUBke
bTvMHIiRhqhIJa0VnVkN54Y4WQ3AtE651WAIgrzrxoJWeV2HY2Ac6jUZg2OBL41wcvx61C9b/z75
68ZOTtqSGPDZKzWW+kJFU49EKLiU6ymu+wCqIXmURD5m7Bi315Dl88MhaseAv6HOWPw7noNfniWe
Y1EAJz0LPNqfdwRldSOAOuhyH8Ves2pRrfjmOKjhHuUEsCWcw7oeZ8enne6vAU93Uu7azZ/Ih8R/
oxBRzCBil0sSTWQ1/e91y7E0Pwx2sq0KnTRUGNI4eMY3Wl2M7AyA88ulAPiR51Mgp/xTEiVxDdDe
7c4/TDC9LcRrYb/BKi789Yz58on9NcipQEfnW21bORjEwRTIHGc9tl3koV5TGC/9fG7Ldr9aFVDo
sMANZaYNuvPPM6LzGVNektCD0tM34gB4Thc5RB98doVMNC6csgwMNu9bOS0d8Zx09bUYkhU6DZGn
vduMs31SArvNpIEwIXniHRCAlQgtq40zvofGE/isMqT5BkWoFTPhdAs+aEnyXWMuiKi3JSvuG2KH
tlDADpAYt/ziixsyenFaPE2lGSa2is1Zb1kBU9xaby2eLMZMh0ZzB536yJqroJv3majBk7SRk4mH
X7+Rc4/o+PsPx6iRG1ZqJngjLYJKy1xS/f5/GMAB0NlxXXbE5f08QN2PtHNnmRzQeA+m7qmS5wrm
X9YGseT/NcTJPfROmovJLMg3YNKzyyrBO7lVvup0/Os/tXaGf/7Lj5/6+Pc/vuHjf/n49//pG3Qu
5y5Qs3OkD7bO3IozJ+SXJ/XHez4u55/eW5ql5mT4B1K4+Wa0O+T1ShlRJ8elYal3mcPjVHK2cqVx
BQAQgpXaF8t2Lu5yYm2MZLo2uuIxLfVei+5qrpsSOn3iMjXqJuKoiUIwsVgZnlnufz0fPu0z4J5b
AD/bDHRtTIeTI7cwGg/149o9pDmya98LFbC4zTlp1c/qJMdhYJYHuDUA6RBj/vn5OOnYJdICttvO
XYg5TPnBVSgcSypeRCqvtd1ZQeW7kXagSqsYDFN+fZufX9DPF3AKBZlGlw6aI7NR3ngQLYvBOV0S
XAIso+7k5KK7jr5HXi8sKTY9YbGv9GWJsnra70mxN/UY82IKOIqofisiSFTilWzmMQlsYKDPXOwx
PPjpJDterA/9JgpcOqbVySKdy6yATXHvHOyh7lYgO7BAi7QFJNJxhhUdnPs5ycgmmcSNcKf+0s8N
kGFL/WjlkLNutA6atuxiqgW8GDIGk/GWlNfG7K3MdHwzidHGTTGh9zfqc52BTwUT/yie64KR5eHU
99hJSocYWnj+bNoHQB2jlpDI7LPL2UYEMvr7RNEwsZ5//bQ+10x8CtkGCtlk6Gx6n8g1bT0bo8c6
A9XEY9KaR1A7XLTrBN6LZ+Etn0Lhk7FOAjvZCZ61rYegxpuB5ZFDFpbi0eT72TMiw5Mbh++KOr/S
dIK4XrkE5SroVAWaBTrMEyXrgtfLSQ0PnbyBTfly7hqw8Eix9Cb13FFjOcxodDMseqMERoDgU3m5
8RxxNXbX0odBoDGGXr/1Gyfsymk/oI1d5YsMcgkyQa3fvIBbbqhdyOvV5ausruGRua2GcnHmmX+K
HE5m6ElKkPBSO1PTuofMURpAbS42VeuBqq1ct9r8+PnH3/74j3/9/OM//vjD0MbaLIH2hLD31K1I
PpzFpH06TI8XCRVUCyhB5n9S1C7kbKuaWC4i0GRvArVTh1Xo3TlQfEsCsTEi+4ybwucS6cmIJ0ff
bEtI4bdgs4H+fXd0gPMXesVAskqv6UJssvgcxO3L7fvDLZ6cO14O7q83zijYlGVE0fhg6Z3vWWd2
z8/Z/cl9nbzuToy2rVLiArUwxM53kIDiH0bTMEiDksD5Mt7n7P5kwJNjCcywvuw0Xp1zSffHXJvf
FyFcIpBowwztnGHx8fT5tN9+eIonm9aQ9NVQTBjNAwNI2ywoLBoBhg4nBRIpnURucmmIl1+voc9b
CWYngmHsloDssNM0lCVFolWPUmWXlxjA3uYgF/j5uDaKs6iTL6fJh7FOtq0eBqpDCk3YQ+Kn+5Ht
IeMflcNbLZylJ3Q8p92TOcOTbHSjiozLTPohV+WytoswrUSs4AjiCawdIE2JMcYaj8ZwvF1SVmEH
2NtsvnZod/76+Xy5eo9hKohZLh7QScigjWFyZp74B7eedw54gIKR+18P8fUr+OcQtnkilAs87Uyc
0h++kbmOJbmXyQjR/UvbePv1OF9P53/di32KgOFktKukxr3w56OBV70ESPh2iv7El595cF/GOiD/
2WCw+CYm2En4kIipGTOSDDD7FndQi8qQ+48vIPHBID4Nj5p+kFVGU2GCMvONHfOFVwWzQI/BPFeO
/5wLYB3DGtIELNjx6CeBI6exGstPRHKgvb9D0z9Skz8u8kSuDYjwRBw6ikGFvC8sPO8id9M3N3HW
EGR4Gbo+W8yWYwY51PLBC9XLYqSLjqJL76MFw3wOgTJKXxIO4Z5Zz5As0yNEdDN23af6quf0rev7
M1n5VxPm4+2crCPmTb1ZzYoeGHQEUx1ZR5WNWcSkN8+8xM8OKz+enOMAQwz9ffpDMuxDRtF5U2FV
zIZv4WFeZtdkOUIoqL0xL/vL9J5eOIENPeGAwW4LaoJnEczu5x0RCMJjRAXqog/w08/xOm+nxEts
xz/MqbsRA1oNdbPLh2I5J7hjSAUrdCS92Y0aFLba7NiWGCNnmANrrFakVLHTTIvaePcMczNmkO2i
bCWM9rYqyB6ZQJBOb7Z/Bmf21SP76aJP3g7iUTOfZI7TtwzlQ7keF4Bdwv8RArNLU4T8Qsbopr3Z
sRnJs3X8r87+n0Y/WXUAKvpu73DU/EhzV7ksZvml40DqdHAjn1hL3xIL5YNXUSIg4JAW52YwW+2N
K8/gCL7YOHEhLjB+NmYOsHwn704KryuggHQgMD/o4cSWVP7izIb25fywXB9QBVCMAe87GUNzplFf
YAfvMt0Zr07ob1EPX8LcZ3ShKishbB3yW+tMfPXVqITg0MScRO32tCgGTXg4iLLUPbC0CW3wU/10
QgX3/tc399Xz+5jCnMQeOeJY3ZsgIBk11MXEBdXTmQTv8zbyc8ZyMlUSw3fLCraSBw8eGDZ8LZvp
O5VZZJXnRAy/TI7AyDgq4rpQojlVFkyIl9Vm1ZCDGGDnMfTkRpR91Cbw5uN7G4A/gLaKMBPzQY1y
YSL7/vXDtI8z4efY6ljAdGAG5bjQuDvtaDt+D0huj30Muv+L8tHZoK2I2GPJXlEWX1ShCxx2f5/G
MigD67uAWPx3FKbXfXScRQADolR83prh54lEgU5zTSgIIvCCsgfY2Sc7xUi4tNIe+KgmSyPgmFFG
xDnkn8tM8U0/3f2PgXxkH5aLCWVCBejkTbvlUQwCsh6QtyB1OCHLWw4ldCR9ODYFqTbXVKbGqmD1
m0rsd1Ejxy87l6JILiACagZ+cqMa4wqmGYsJbHXoA0oZs8aF1VaH7T/tXBKrGVl815YsKGdCQbuq
h1BUGfZpq16XNnl2UueFcE1Wqfbvhtn3Q9b2kWd3+VNLONQ2SLXRtVeElXDQPZtscKrHTAZUehHw
JAs/S72ob1Ivnjtv7Q/ywZTFGLZE37qs0gt04mAmro1mIUfSBWWhtjAajLxswD9iBGD00gBRw85U
BB4VoNcQmwNOOPQI0dFMehaOZNwOpg7dUSxRDF8kiQh8ctfY0A4UVfk0XWXW2nDDntvQERz1fQeb
0Nhz+92Y0Min7b3bu+uqAbWLWotC6Y0a2JswTRGYroiazH5lIInFnYJssqynx7rsUCAuLurWiHs0
LhdIRHcm6LphzU3UwgWs6QZag7BT6TlM5hKOKKNBQyoKiJXbKZIRXcKw9EfVyMqeC1He9t1RXX9W
4C0C4R24DFwGogKuYIeUWXRRVIDslNwI0sy+mjr/peoKM+jHToVtIt/RT1hbHln6DodAo8039iS3
WWtEcKKERGJlP2VVcesZdR63LnsxBoACoKZ4sOBXGVp9eitdTS7SpBUBGRGUuwkYTgO/qw1QpqGa
mkW65N9HVelNL0W7aHL72RudF9D58rWt1KukvYVeULu0k7EJrcmCS0g6qS0zxhd4xIAWKo33zIJu
HetsxMnwITWqHhqsDUGxsoRLDVSFqmqEKCiBkGyqYeqkLmAbNqxSOJcuXCr8m5rX6Z1nFUfZUhHO
7fCo20aGQ5evBsvtg0ypq1lb4IsXIMiVOshojnChYaCBgtMAQ2f31inMOdKup/dAPl2VkwE6nkkO
xSC+Zb54V7a87IzmYVKEBeDq7Rw5PEhqL/MGzf6M1AEdrGlRivJAclw/SBXFQ1vDE5oLbW8Q5XSx
RUo3yBLbOqSl20STnV/0WroIaVwWYOJsm1ki7+nZJiGQ5DYbe5kMzb1Bza2S096efHSeRgc2ItNr
PZj0uuvnhd2aG5pAdtUkt9CquWNzh4pABctgaUz4Wvgw4kXa6xFigaFOTPAoZXFHanYxa36jM8hq
JW7BQc+14rRP4s7IVolqttodIFdJN0m9o7Q3Ii8fb6RLL9QkUJ7E/AXGb+2aGSw4ECKjymk2Ycdo
FyI6e2vM9Naf5+cSRF9sEM7SofMmyd3Q7kq5hlQKplx5n3X2wprle6e6KbRJtjE4PzgEbRW/z/Fl
5NW2BC61jW03SV9Tv8IDIyS0qa03jgZncqqeCckBB66zbcPBkk+VtXJGHzKXdgGzlcHaSPAyb9zZ
u83r5NAY3beyqb9VoqyjVhaLjkD01zLU5ZSY13PL71Qr1lA+g2hC575nefJeVwPoBfaFL/2NGv0x
8O3stnCSlc3LauEYxH42p65aEsaNyJXla1aom6ZtwHedSdha3gWw/uBcNlNYs1QFieqHqJugyGH5
ZJ8W5cucsqdMZAveV5DPz/gNk8May+WhylFNyrqHKiOXRPtvjpjzBaX1zhIpfHgM464r1NpMqmjW
Lg66ATbEovY82A52t2Pm1JHN240wFc5oO3vI53SLrtRNJqwL0asntM2q2EybV9vP69gsW+AEMe8B
ZGw2BpnuScXebdGtPXI0Bq69oHTZoi3YlZWW6xnq0bgX+xVwr6vR0ku7rmBWMpEmqj1ZBL1J9MIW
bgVHlgQ4OuyUYWbzlT2b65Tka6MeIQ9hEWylClXvvNtKfwQyEftW4Ttj4JYD5ExQgZ4EDRmfoQxi
dGvIcFqL1h931ezdwO/pmftZE06T6UQEQo2BCRnxiyqvXnKHPLZUD4Hh9c89VX5seAmPBAYICpb2
wVz315VAUGDfgGwZgzv8kNVoIOoXDxDsMjWXU+/cpRYtoB8rvic029Vucz+bxb1w+LrIUYNFk+WR
wlFrSecKdq2C7txu7IMSOttT5e0rQ7phPoib2aGv41QoOO4BfJvMBjYctM+7LL+GJPUylfbFIKs6
kr7YZqXLgzE3msga5a3wpnU7M3aNyvp9XwJ2Jia2qQdoMBfwfh+0/1Ra1T16RFZo6RZReQJ5W8dw
nmg+dXDHZBfC6vLQK+U7l8aeDdY7dKGvjGEAzlza766bbNqu88PehqlOMkK7GVxpHrpOP2G3LYzH
apjYTdfQPpyaDnyU1h8WUDCqcBKbzSUKtrFTQGU076p2LXg6RRWl2BOKMVt4eSZiszO8OGGVFbN+
TMJCWk5QanVtexOg3V2O2TrYflyW8zrP+kVf+NvaGB77xF7QVOQLv9DbWqVvXessU+gDicEpYzh+
iAXYW3pltka7hDeRDOtEDmFT+uMqd+YrB8WvwLVK8LKYW0VmiQcu5bzomdgdpdKDmZTzkiQMukW4
gQVUnNMAdti4plQA4WfMAOBbI1x6Jvxhe0B2TfZLhZISmPXYpWud3aS12YYCMjIcyl/t1mrLCTEO
JEQrk+71jALI6OhVm/CXirYMPqZtVCNWtprq3j9qr8s+ZGpwF1PWDGHOwOSVsBhaDvXoLNBf2zF/
rJYpTRHTup551dcdDHucvIOGUd6EUqRVaNZ2F9W0vxX2hLio9pfUBWkNgQfSw+xZ0OJRMHpjcnev
p3KtfOeyScpbrIwXYGJgj2s026SD5WOu4c3r6Rvt0ZgI416KPguq0XxqRfaQ5VD/hmT+vGyGNOZG
9i5n6yKvHXx2QlCS06uapy7OsCQerOHZsP3rdGDPhlsCum/nOwhFQHMDzS9a5AIKq1U4o0wG4kYT
8gqnMFA/N3wyngX4cuM0wDitAHyuGg+tg72kVP7SMb2n1JlBjXcXAykekxJBPe1gTeo+u3DoeCkz
N05J0QeDBYLyNIL/3Q4QEEJ3FHJhsUt98P28Si0n7nkRctBXLyPuSkLdRAl3fnZ7BVXwTgUeI3bM
HB2UNltq18WMbpsDMdFhRFk84lO7JNNsbozJfvJRaYk4E/eFcq9JjWfY2WoMBy2XyoXbUsFVG+e+
mleybQeYH6cPeqq+UVI8Kx8zEhvbNbTXq9AuBmPJR80hS61W0ml3BqErG0lj2CUj3FRIcwGJ5SqG
DjBUDJzZiwUKWsZRwJ30egoqQh9VLYZFKUeK7pCMuW4t1AUw5+oCRpuEvaROv7JJV64TS0sY5hZL
5ecLmyKcK+p7xXIVHcWLArMe+C4DlSoWanpDs+O6KIBUTvuWeAF0wYA6IiksdVq3W/m8fHYQ2ySk
vypHb6kAloWdOw6W2kLI6/UQgCNHyqidsCDDJ2K3zEA1DUt7rsOSZm6QCIk5gUqi9vtHJTEd5sHZ
pcK9G4rkqSj0tQE8QT9jq2gTb8NMADlslcEStN3kNaVrTukYSzexAj31CDLN9mIo0leuvG+1q6FP
r9VdprtN5xhl6M2IVfMsB4CJIxuBFUDvFzZIOog4mn7TVWoPBpQVZ11xP1bVru8hUGPZcJljVhdY
vQmhARYhPVvacjwK2V923riBvMi+pMnjXJvfh2Jcm35y61HIcSacPiBRgfACyJetGbdNsi/SZDsq
GiOVaQJ/KneZlt+0IBuU0yNg+kFKLYvNLNOH1BrePA5EaV3I0PAmjk2DPY6VBnSXEhmagkMplakl
ZZ3GWOCo9nCPTISFMG/GjM37e66Mi6zOBhQ2AW2ZS0sFCPP3k9XulSi3Cuy4QFHjvm0Ge1HaOD6m
rowAGmkBJ0BQR7xhAb3M2NF6PcgsCZGZw9lY0mtG8QQJmW86PT3nfvfdH6UXFKOBZlgnFtk0GyvT
BwqIdOaNafInU0zYHJGuerO9Mpz+mOAlW4+qVTJnbTgnEA0rCU5NSNzmUWsVa5rUMJQdW6wymy5L
s3lmmboGEykPNYPsLeyQoRVsb6YZGosD0hHT1Fe0FjIudOsFABj6Qa7wRKFnu2ssclUM5T7t0gd3
SiXUZzRarWl9PXPjRpm+ClmHL/UnRFM9G5bmJHXYdiziGd2CqfOgZTZFmedATUyh5uhNVuCoFPBQ
ZdSRKHMdgZ7th65W6yk3fHAvhnuA+m8Kp3t1iA+3Wd/fDfOw6F37XZpYhR2CMHhi6C7mPmyPPUsB
emS2d7yqD6rONnaPUDwbNzmH3G4FY+6Atqi1KDJO8FIdkK3x5sUo1TcKowtLMcTtOIXSRr57fbOD
sMgtp1CBnzq2K2bI5EPpYE299qJIndXYlQ+FxdaDD/Vq3gCKbQoWCltfZtr+hiLHGBqFvUG/6lIK
WwVNU2QIjZo2JqZ/hFaoa97jjITqHpRRHO5C24jKBcv1t4EC7qSEGTm4t1WBo4dlMs7HfqfhlbLV
6IetPEFXeWXvXAOfIWkdl558ywT5TljyIii7gApyHTAYe4VNUQxx2hUP0GwtYa+NtCqHLorEHoXN
xkKocnSdECohQe+JCyuZN2yGYLE0Lss04YGDJz31aN7DDsBp7fe5nfNlPTXrZCivjp5LuK2Mr5ph
hIIkviRPaJgVwxW8n5YT/hd0jYWwBFu4pcYstrAsS80v09lAWl1n+nqsUxUakqK9PlRp7PRIk9ua
7mavXHTMRneibl/qsfU2ek5LiMaTLOyoU0QeNzZyyiBBVEKzUc3IkfJW5EuVdjgeEJkeVYtue6N/
SJr+1XUSpNiwTjIrMy58dM1cJ72pJo4DABWbYxhC1gD5BeVoQdOYcyMeOQenRl5hYuYP7YSSVE1L
ROUGuZMCaWvFRqSKOYsyWU0hd6uQqGa4TaZ8D2mFNPB4BpUsHJMBrKqXde9f1ZW8lem0HDr/tcmL
NwCPFq6cAaFLvIeRX6EnGvUiR6A+D+AhOu56QkEpSx0XpcDm1moBlvfhApciXxsalJ/mag4q4Qem
zb6Riq9hBHGZO1i0bQ22ipM5MG91VlbZ34ypiJMKd9sW5TLDwvNlcjlCCj7GAmSoBo2XKH8U8QCm
YpCQzIy9egJig9ffudJXOivYqkBIHsCnugt9xNpLzgogqibwn2s4R6zJLG5GnoLl6o03k18/WFAR
7aABYI2ociYQCmiV80Dd+iEb+FrJEcoBJYLbvHLunBZy/LpEKDKshsm8yvsMu6976ZTOTVb5OJYt
E2aZfUKWfeXdwizlqknyYmuCj72aYLsWc4JsvYdYZkgVzKtKXbFF5jsPQ1LwpVR2Hvng1KAfgmfS
5O6KcbtaWUeIhM3ZTasQ3VgouWFfijNpqHBIhzZG9ejWmjG8V6TXruAxvAynoGbyFpPnHsfqfW5n
u6Gie+LU36QHuyApUeBr/dXgG+1l0fA3iYsOxDhgk+6G+ZAMhrmymAGEY3Vd8mlhtf6t5SgraIzs
ta2KB0taGwu4R+UX6zl3Dp6YdqysbqWX+kFVq4u+qTG384fJye4sAtFQvzCvREGuksGJM8o3LWaB
ScbXNEs2bjq6UGnFcYnCEqJpVa28fryhPb/uNFulnoqpn25hAXJcEOvZGS5N034pYXwjW8DmWs+A
PllHX82ivE1yBA+u68fahxFSZXppBA8AMyBQfGimEcc1fNhRYYLNJ63ilCHCthI5g33XHfRs3HSp
K7GdgckLNeoYyiIzeooMnU8HBQaGyqBqeR6axoBa07wnqb4hxvStJVMeupMDbZKjLKjJG9AGneGZ
SQWomEbwzqs1qroj6pGOQg9uvgQs56hiAuavKd/pzFC8Fd+1IREN47WOg2HH5VHfMbU5hbKE2mJv
BQvKlG8pujMhHbyF6/bl2nSArc8LlOEL1i4b1sJwBxuLTG/bpkCWVMw2QK18K/Ntal/A3TqY3ecs
zVhQoSbHa7uBYL5e61Zczl2yb4S7bAdr7SCBDSrbWfW+ejJbtZ184xtcymILJy7yGb1OEtQUMsTI
uN20Wo7NnEYiLfdVB5Q/lWCBalCcZTY8j5a7ELRFDb9+ERPwuYqnadAyhvRE+QsxQXJqaEpYyzIK
nK7gT7xGYxDJWRm0FDZKPFkPFYR1sTKKYETl068HqIoZQxp2Rv0dQFHobmmkMWQgVogUQ/zRvfqP
V/Wf6Xt9/Uf3of/Hf+Hn17qZO55m8uTHf1w17+JWdu/v8vK5+a/jR//1T//x84/45J/fHD3L559+
iIXkct4P7918894PpfwxJq7h+C//3V/+9v7jW+7m5v3vv6MYKOTx21Jei9///NX67e+/H5mH//Hx
6//83e65wscW72/v3bN8f/vtVuL/+t/q779d8teuFu89R9fijyH++T3vz738+++WZ//tiMKGMDwk
cIH8RJNkev/xG9v/G+ADPkXzF+ou5NizETU82fEh828msNtQ0bbwKcA5f/+trxFK4jd/MwG+c03Y
GEFw2PZBofnn5f70Rv56Q7+JobquuZD9338nP7AXf/WNIE+Cr7CgIwOFWuACyKm8e1pKNCMqNKl8
d7igrj0iq9XeokdltefTcsy9PO787EJZNYrO31u7XmZctIF/RN7Rb6zlSDZ9K9IjHIjd4lF1OIG7
8kbzzdADeesmWK8eNgboonXdFkZIW2yl6w4Sg2WyJeaVlw4obEJXIX1TjhHKdtgmOLdbbG+GU0WV
2UT2DOUPaItphWDG9tagUq9G9V7NCHWoC61SJNwVjdxq2wsW9+0YTr1xS9Hwq/ty7/bdPZ1nEyk1
fW477LEF+z5O7TeBBCmA6Bvkj6FH5xJzTxVF2YzO3+H3HYLW8oRySRl4/iEz75h1Dy3p0ETZB2rD
Ucev0GuKUJPoWL0sKarfHYysxqhxrpvRClDCjEtjXtru0VIYZRhkO1ktbltNQ6u1u8Ab9NpCUMVY
HlJgKzqPrVhx3SP7Qr1kFGzpkjSsYZKXI6POJ/cKDYLLRLaXyhxC2eVLs8FJa5WLhmAbg/ZrM0Ps
aLrxujxGy6hXzr1MGSqJA1/640Ha7hXn9HmwagQ0frtRff+Y88vEg7AExNN0pW59DZOYBvTbQUIV
FOyE0Z2uXGjwj8inZfViu+0xSwYt2Qc+gXfOrjBcJA1zu/OKJUQL1+gBrMy6fpDVTXEUF26vbf7N
IRJFhEZsysxY9/6MmYJ9S/XdruF9SP05kjnSUOxHrOlDL3EAXxFxMzw4cxI6KQT4BhaNNWycqoec
Z+jWQPiuscMMytV5M0VjBnvvbkuRjZb4otF47ViB/Bm9TttCo46tXXqwq4NOVNgY+QZmYBCFTqJM
P3dlD8cxbeFydPeIblasiHVZDtWZVvTP0Lc/lhmUBtCdPa5n71QPqJbatD3l8L1nPpk+yHujHY91
Cz8dcZkT1Dhw7fDgOjPqSVv0x+L+OOrx9x/ALRM6n61j2Xzftl3YoDaAZObD/vfnhvJxAzmBY3y+
sWML+MMQbQHVU4nQdC+lsxhp7gbOXMVzVkWtsxumOlTQWqwYWkfenSeeoBEWuQVaQK16//WVfHmv
CKRND76H2FWPDfKPF4KqeN/kcNZr4NeXTI+KnpMA/vpePwxx0s7GNt3PwiJ8r62AZuEcTzt7m6Br
FRhP5EHDx/6Ymq/+f/d10tru3AS7EuKZvWwfyv8m7bx25EaSNfxEBOjNLcnybaqtpL4hJI1E7z2f
/nzUYneq2YXmntkLAQIkVDB9ZsRvSIh2ayImC9Tpv4bQoHIOkAUwvKouI0xVSyF0jB5mo9HZSLWD
4O9aGIAqm2omla4xyBZ+BR8jLuZlUOl+qZO+etComFkDjsXlvJ2B05sIK2dkKrVNFaJ50I8bWRIc
1PyPuqTdVWrpWnF+lop6kwEg7QXT/by7rw7yZW8sJnRRjaXSVFP0IAIF4xm31X1HOXV7/clCHoTk
XXFr3q3EnH9zeQhfxpyBLBdzV8hi0+g8YlJcQ1noa/+YYN5GbUO71W3JdEQ35bnsrKGaF3SRj+Ow
gOBoiS9bwhx3gE3c7tIdeS0Hr8qdcfi8hdcW52UDl1ipwkgNkaf8g0QtR+2eW+Hh8wBcez7vwgWM
tTZy1QwMIpSb3Dbs7Bt1f0c9aIxZ9MA8djLHWbP8mb/6k2HTFrhWKesaY2wGuk9WjqlBPQg4gxln
t3mwb8kEgUpYaeW8w3wWcbHJUeLSx9wiorpDqFfdTPtZ6RC2uQJ+J1yVUL52al0Mm7bY8EoeRTLm
PHO4P6o1+1lPolrVhV6Z/kvCYlD4HhouhDEsXiPRX5FOtTNa4+1K78kU/57t3HRVRZMgLCymSOfj
P+rJYvQQHQoAUU/ZId3nD5Tr5z6Ut+nB/Cq9dg/xdm2eSNcb+J/IS1aU2kDjMToiyztpm51xC6lt
7SQ8Cg6lha1Ido308rc1UZUr7f0XMFEXIexoS/Bgk3bFoAh6+GBxxVX6rwbFTR85PbnaWKX3r8fe
u7feu4vAlTaS4zR1XiuWZH70cMKdplLFInqABvUbcJBvi6QkkRxqBXu6U0bQoP7PcV8NK0YC11b+
u8CLSQrowBwpLUUPE3VYLh2kH+xeRw1BBUszTT9jfzr6usI72NsUHdV7YxCdZIhucVnZsxGNDMbK
Mr2y3b37pMWJKo6q15Otix78V3qitjOXjC8oH3twTLs+V474Y3WOXdmM3sVcnKlRAD9FSeiG2XmJ
dIlhHHNnpmgZLwlQUU/b5FsfIXkXU4/xy2r4uUmLnUlGQwPKoWHCBlqKamUIlcqIAIR/wuNaWMd/
qCs5WlNAfEzuE664dmxe2fOJCXFBg2sD9n2xGxYgQAwlHblUzzROVdmKVrEXQEojHp6Q/AxK+Ei5
chCnr5nc2kM5vAq+ckiy4iaIvyRjuAJbXygDsKPwzEd+k5sIdCcNBiaddHGOj9STqlGV9fMI3l7O
e6cx2agb7yQOSE4liQemTf8C+nPv+8U2k+JfQ9DshabezyjDMC1IY02g2cYbkoV7U6JImEmgt3xX
HpVT6ENiqwSNor+wtnrnrno3fPOXkx2YN0YLVuG8ui++vPBGzefJrZ8bVKz9feJiQPDn8BRPa2qK
Hw6VRah5VC9CUYgpkqBX9XNpFTdTfc/LUQnMoxi/CflTFf30+vuV5fhhI1xEXAxLLAhlCkJEP8fN
Ddr7TlPAMBUpwyYPSW24careqFG0zweq43J40xnNvpW13/IEhEIn5SDmN3FSPa981YfZq1OhR7GB
zAuOCABX3/dDJVXkHgNTORdF+ALSGoiFkY5OGf/KIgXclIyY+5RCx/k9dNpeiibbwhQk4XpM3g/F
XClQd0Kz4s0hfZgIi69ajI6CSa5Qt4pybiUqRlH4UprjiWTsnQEPf8qxGlKoRlNiDoK85S+Vs9It
Vz5AIg0FqE2eRQyWlwEhMY1EAs927pNfffuTUvSjpgJRKtR9jF6qKEhuOImnhprS2CW/VqJ/OMV0
xHORTeAdBJ0RYs/7QSnyKMuUuOnPAYgT1R9KWwTfIQHw71LIM0BRUxBYgRaBfgNkV0x226Ks1+Ln
NZDgAW+58kEf5u7igxY3Z5ROBVkfiv48X8G0L+VDeErcbt/5NgAAd3QF5Oy2yU5+XB2JD4fYIvLi
uuShr0xysqQrODHayXMsSr8rrVuJoS5u0EhBqEMs/7t1MXxHwUkbF210F0QMdgyut8GocCXqxyn2
bpCX54YkmtEUwJw5i8dwP/4Cv+PwzHKs13G/ZgKyMp+WCHizyxrRbOjEhE6cqi9F9x0r3M/b83Ej
ed+cxW1j0uKUFGvdnzvzXkKRMw/fdP+mx3Hm8zgfr7HvZ4Q6j+bFzi3yeMMui36rNyNlxF3C7Q4H
k9bF9TncgDd1HMRp18htV5tnkPK24JmhnzB38UXUsVVCJBWi/iwPLUUqkJeCYiOTZOdw1D5v4dXR
ugi12Pxy39MMFcu9c17nTm2ib6r91aVrIgkf0x9zP16EWWwyRm4EXsxb7txsW4ximzO583lZz+5L
+DB+Hb9KTnvgfffj//0OX0Re7CZanyUKBX5UMPBiodTkxEB2Vm6/V9f0ResW+8ZQSmGfqoxX18Ch
77+aUbk2Eecr/bvbyp9mINmgKZAXmHPvp4Qe6HGYBX+2DeFnsfUOs36e8hs2Ptmqtfn3Jzf7WbTF
tO9qqvGqnrJdlOc2UvcFcB3w8/ZADaOowLBVptMW8r0WRNtw9LdxmB57S3GNoXDH/luWqnOO26EI
xMnlOYL5ozMfxdIH2Bba8SieJit/TVvFqZERVnNIdC3lf24m93kM0JFiajitTYQr5/w8B//uwuWq
av59rsyyUc1zu2v2AELc4vG/cFFfG67FsiqxbokjLZ/3jd50jG34MD98q9SlEumMp7W3yPVV/HfT
FstLlptK1UcmuVKWrt/qz0N/rxr97vO9YkE25rK/mISLtVTlvY5e3by1H8K9qdoBQnEpbjORDZ53
PRdzffe9GLHFuuo7rVGkmGlotTYw+sf6IX8bTsojCDElsbFjuA1dH2eWb/9bO5farMk0JiVEoXn0
EoTM9tMeNAQqPza4nA0H9MoevDYz56ro5X6vWrHppybDl6BF295y7XKaTbBvbteFMdfGcKnOmnTa
hFAVsRCS6MinDSds1VFQpztj119PfF+9efw9huZi4zLFINHVef9VSQTNYpj6IbEnJKDXk2rzdPhk
1zIXu5aRF5VamfOuNWpfgaGW7Cly8SOfZRc846spzPCNNXvf63v/f5aeudhV0lLrc9CwnC+Keuun
+Y1pbVem41qIxWbSxNhigfHtz5zL6lFyLZh5e2sTHwC+aQ6FRrwr1h0A5oH5rDcXe4oXZGqTFfRm
+Tu9SzepvPVvVVv/2p5hF38xzmsU3I/Jyve7i7nYXRRog/WQc8SRTtskZytATLVEWaXZJ7XT2ONW
BnS3KXaWtKqHObdl2VZNVPAQIY+BLOqirQWSbW3RNt05hkmoF1CshhgwHeAci8aSbP58RP/kIT/E
I5ymWxIsziXduE1B5knm0J+n5A1sjy2nyVnB+LMbeWmB8pPzQ5gKdj9wueTxlVY3qXXXN+pBBWWW
esVRJyfS9TJWJhZlxgcl3RZV4XS82JTUd0zZdyHROcr0I+67veZ9HYbsBPf4FNYahVf9iFZC4kbm
cwfocLJQCZGoX//uSBlFQuCCqdOE11J5Aq0KluoH+P5tk/SOP8ibJsYr8Wfn14dOEB2ri920fUo8
KgEJCNxat1NTgenT3xuAxT7vtmunHO9Tw5JJOfFnMUqmzPs7KozuPDVHVWopmefgwVZSbFeDII4w
OxCZ1oeyNbSxHGC82J1xCbRFb3Ty6pCHazfGjxVIJrt2EWaxV6UDAL+yIkyLkVt16O5LBxolD6bd
bEpNUXVVQejaleQy4mKjCpImbdWJiD0+8f5ecf3jfAEK7sx98KAcPh+qq8cM+UBuq3OC/ENtWm/C
dhgNLvz1b28HZ/OeaDyb4NHAdVq9sH4s683deRFubvzFi8mKdQ9rSbbI4ODt5uuxf7B2zS5z1s5q
+dpmfBlpcZ7Bfghg7xGp3gyuvEEx90gJDBpHv5P2wZN/a93Gz5Ow0V3VlhAxErkY5ZMbgcR1P+/j
q19CKo3sK9k+0sLv26yWfdNLctadc7PAwwSYSrmS3b3erX+H+PPvF906xlaTeXXVnT3xW1/Kt5OG
/oK3F3zDjURgfKBsy7i886M106CrD0aqR/9u3J8r00VkxtIXxjTv5ivYc5nsm2pTvirbeBNs6y1S
rzvN6aCqupl6xMJ583nPXj2K4NRzGCA2qWvGYqcJ2jERo7ruzvotTp+P1Xl8Aa4ZbIu9+LO8GV1l
07xBJHyxnj8PPJ/kH84FS5ex0VL1eTq/H9LS9CwB6iiXsylwi/5Xp4muKZystZv8tZsSGnpMGrZR
1ujiwmlWUp4FScerX6zvogx9HqhuYSQ7xZSj2fQKCP+nX68kba5e52mbPLuQKB+VZ82qnlqAYiQB
yLirTraNtiUlfhaKuJ0VGZI3wS2//P979CLmUog28SwPdDU9GkgWZ5hlNyOgWLjZUvbyeaRrBweZ
ZJNpI6KUvMyjJqVUaHKp9ueooo5xP0q/4zUNV0uc70DLCcKaQLhRUwD+LEFVVgvLP5uk7gxRwI0N
qjq9Dis2NO2war7BQD3AZS3Mtziq8euWD3rEvC3BU/S4yU4TSqERBSHhSRdv2mywRTn/UYS9a42k
X0o9dNW43eYgPiQlYXkZrRuhP4Toy3aKqz0kYrtt3nzAh6nyvaHemMaBE/FEQojVGXDo6c3pkKIn
Hj+1wmTrxQjiC7b2U9T9GJo7sxteRmgzePichkTfqLiKVDIqHNFwFro7mPFfSqPYjJBaizJ1YFfu
6RtqPyFmbBq8L/PQezcTNM9+/lQttzOM3VpQ3RKi+1VaRXbWxDuqZnZj/Wp18rci0GXD/y2RegiU
YTfgzSUYb0WLZo84Pqsy/E20LSc+QiSxnbS1XQzxphtI7+X3zfDqV57tx8qhqMwNMDc4AtZXCdoF
5vI2TLKNkXwDn70HefxmTDNIUNhFATpSqKAkfbfz4vRgxK0rSZodw5Aw5f6YpxaMMeFZCACejMER
a0C4ouFWEjVbFvSbfjTIs4DN1zGrMqX0EI7Rix9EcFtfpDE+5hSyWb9O05jwiDH1S5UN+kdRiKSa
ZO6mMbKhrG96pXX9gpy5Cu3Zy75CUnjC4tgWU2Srs/Her4AtjiiyhuK286xdTa+Zvgm+/yREXwdr
37Rw/yEbVhmuVfD5CnyFa9PNu/5uTM5NBU/QMnd1X25LrbmNlfheLFB58L19HQHHDN8K7ocZLLGh
x2JF/AHuZtuUcEmgScNw2c34v0r+2UIhL81TydXVTKxdCafAgEGKIMq+G4HKapumiF9SRYPe821q
wkdZr7bIgjiphkKgFTtlBzUoRfMj6DF+vjWzyRlh8EpG71ipcGtCaowf/VY6JRqwPL4n8JvC9iV0
IpLQLRNhZyj+th+qX77GY7j6WtevUnivo0CndMNGiPtNXbcQwJWzPlZgOGHVisNLVBWbqvleesm2
gWWdK/qpbNO9MHnbsdCPHbR+v/3KeKI/IZnnoDx6gwWb+kbLtKe67m0zYeYnlDaRiuX+v0fswvW6
hzIotl05uQrceCkTQCEbtiZmX9PwFSmL1xj6dNMZdpkgda7Xr3UqVgiB6H8FMgRnM7PDQnMH4S+t
Tp9KSfpVJcGuUevbfuwPwEJtc55Z2Az6XrX1cBTqO/4kPzx8AHAcYTE/IkIgqb+qVN8MbX8Q9XTT
KcUtuFa+Un72On8Xl6otdBpu0AqI1E648UJBcM1KdGNYWIaVPohp7oTWZsqRZYMemOcUq+XiiwYB
WgIYOWpQgvRkI/DCkjP8M1Vj10p3NbhoobKOFhVgqAK003SrUXS5fj80GdPqXvaEh6CAlR18D4Jj
BNPDH09K07Og8DWCYSpqj0p8N1Cwk0KfbIN+Mjzv1pzuVDBts6Ag9JldK9817T0zmDktQqbJ7j04
mds+ffO7bbkVUNYv3ALSI+U/zW0K8VBpHekf5E9E1BQ8Wy1PenvQh7OOcwEV6kTzQOSGdpOkuwxi
j2WMNkmPL0m5S4uzX73MsuKDuW2U+zaEbx3uAvOhij0njO7C/rsa/lCz1yz53gjk1NSfybAD6edU
QY+3dOsY0vfWejGAdVQjiqaYVMr3oZgfMis9yK352Bpk7evB8Qt9r0I6Ca2jpN8OqCriTQtvMnbU
CC/Qbj+Bqo7raGt5gduOX1QEvAzhTvIrx2cwNQ9xhuJJKHhjK8qmhREF39lWI4sl+1zKr3q5G9BN
975akbbJGt+JsoANivmeCpsJDYMeCyPh2UAtQe/zvdRGNxHrNIuRsxVJEwrJHQnaA25xjyWaonn0
rHnf81LfIhyE1gBAEaG1/egQIhNZPcXJa9H/TNrk96SW1JFeLCs5Kagu5Nb3Ea6wHzECPnqhtE9C
xriEfCOm2X4SgYiLD6HwV4rjpzD97HHdC9VjLz8l1RFXuZ2RPrdD/VJljaOIudsqOf07s06oPo/y
ThRe4/LNa1tKZOVNVmBMUfWA2t8865AO4s6HPcbTsEikh8wqZxWHDcc1JyZAPNV441K3jaZvWiDb
U4vwM9ly2WifQpH82qDg9Bc7ohbsOHJsXHQdH1/iPBzx0Rv2fl3Cw4n+QjryYKjHFiUQyIwu55ob
dP6hbdk0mpNQmscuht+SfPWnpxbEPHIM9lDptmm9CDC7psSzDTG566n7G8EpQUtB+hGI+2x4ltAo
wRkMTT1ja4m3mChw9GApXxyD4BlxxG0u35JGBjCVOZO/t+pjr95HaFUr8Y+hfyxE1GOYoxNs6N56
yH0y/twcatwQUkU5TN1D0ItHxXgMxCO2YY6UP6qmv4sgUkx1hOSUCjBLvEHYhcO8vbFa6JLefkrl
Ywi9XW23Ss3CaTDLEfYdO1LjKw+IjEEkzndjGuzC/Gei/jA9/y42HjTx3GkZOseh26EAmWMNM6pu
kiPsgyK6FX4JKw+OKYq84Ah8dbj1/be6GQ99Mr52bX3qldomseYUNfeH/Luoeo7nP1QlH1eV30S1
divKYZL8GlWjG6k/R9PYjMmb7j3Lrep4AjO4LezRSJHO4QTHTKEfkUI45aq66dkAFC25zbE6yCM4
fMrPhHy52t0GlNn87CZVg5dWpA1fO9XatyKKBYN6iGC9eR08gsDHmfKHGiS7up0VVkrbao1nGIwv
YRTetIK+9cTSbY1pk3vDOUJlReuiTVshJPBF+dlK2gboqROjTePzdhD7r1MGOqeobYHpMsoPauOf
xD7ZDGr8asTN2aeLPBUJBu4tg7BXrOFgcHGMRHE/NT8bP9+1qrVNEo3Do/T3MlubBmLa8Lc8V5y2
fzH8ZxlfuoEEkulJe8OKd830SxRupvCrVo0vM8u17JEPN3zThVa6KxThQZ1m4sjoNHpwN2CFEANg
tZK9T27frMGyp4ppqzLst5ibkibsSIfZEyKf/fRlsm7MtjlyiNh5YLjFcCfV6V7LMjvhPBzkdJuY
nDvgz7KxZO4UCFnXbgrdwDOqYxG8TeOwmRTvGPXlQauefWRDxgwnJinZdeZOqcwD3z8gAaQEgPxL
DUYdJDlufEnnb7M5a9a/tTDufHjBSOs6ilI7VeU5+fjLFL9LwpPYJDsDs0W8LySNym1zWxd8QZ6h
cwMDf9z3yX1QP46FaCsSrBedYqhyLqdbX2SlhF8oATtNTbl0ymzPH+56tUa+xr/VxNHJ+qPW/zBN
D8bKX0oU24XBvUrZ1eKTl1M/s36O+V9aWoGluinLv3g1uKL3hZ0f2ClU9xjWdX4n4JyiC5Tk+h5X
TeVQCxhyAcA2xdG2YMJ2cDiRBA+6lxF+vSByLU2lYAcd1fFM87cqRLuqbfcG53eslJvYx41cO6MW
cPJr+dhU8oOlJW6GvFBTmJB3Saya0BRRP+oTz82G3O1j/6TWxe1YQ3wvdcer1Zvc75zOEJE1F45B
h7ENLqZiAKOq/gF5CboWl1jeLf6XWQfBS/RTkN8ZpoVo8M2ceEzC4ibRf6Q+JrnCYUjFw+RxH2qH
bUR3JMWI8BUpdBj0DWJwXD2zcEVJ8mrmAv8W/BN5p2nSsiAQyuM4pL1G3lzMd2Y+bShr7qJU/GJJ
CDa0spMGB9XPkVMX9+gvsL3rji8l+0i8E9UbvKxzvXJqOVzJFknX0kWX37WoIkiJ1PmI7JBet85S
Z97E4W2R+Oh6JxQmm8ZJ0hrEfYfoVbtJLBRhK2Fv9tMJWvDnD+WrH2KwtcLTB6drLvJWU57pkpSb
/dkT8EKXvsnt0+cBriYfyRKjVEpScJbAfp9G8YNg0IFO9GetOzHirnViJNxIOpY3orted1KupVYN
0rkWcFBLVJeJ6bBLRwX9IwpP8riP85GLya9aHOFRbPu+2QnTq4V7rKhhQYr2wBhiHF96JytMdkr0
nBiHpqme2dj/qlrlxuKSN6ao4EH+arLKFTm5J9/fV4gIpDVPniL9ptfZIQIt5CvTSdaltezXtQHC
9ACgATi9WQ71ffdZcdKgmURz1Lf4jow/myoyQI73PGPGp+819OLTGuRAnnFPy8zGZdD5oy4SfnVg
WBFm7vOY4TaQvTa8xVGPHI0fXjluBT+FaniSeDPWKVpMbe9GSusEluyCcT/kVMJkr9kbqDqK5Jvb
h5UZdS0xd/l1c/Ln8usUREuMcOLrIAxB355laaVTR+0UG7E7ydEcxBFD+MwrY7EWd7FoA9HL8jYn
blU+p6I4Ex5vdeQ48nxwP2/ix0iGSraT5BxwXjy1FilP2dOLwlKj7iwLZ6U++bz7CrXZKeaaQ/uV
pPIciTgsfdHgb+/7Mh57BYlf8tYjtvcK6YrKcAOOwdpnI5IP0QQLX9wJ9cvnDZwb8H6CvQ+76Eoo
iF2tVISNUDzMNCTpburgIElHS/J3/yAUeKA/NSRVFBfp1WpQpz6ICaXKqp2rKDOjCOd5oLTjdNMa
K6rMC3XqGZZByxgxVQVWAjZ8EU72vViukF+ZYRL9Jmy2QmgbPwdXuqkpKvH8s2scwd+UkRq/RA59
uzZLP24YfIClQDDRTQkY62K/RSwtClszoJjVPNYxr5Zo1b726vT8O8SyElFMOIhSVOqALUQkC20D
URjyxwLgO9t6maBwSbUtxRvLlQ6fD+b1+Qr05U+dRf5QDEBUAwUzRW95+r5VTfYyolk7NOOszbfv
UVsc49FRmzlzZq4UPK+c2YaqSPBkRQ2+DCfL+6WiI1k5Cz4xZ29y+xbl1b2GcfcMJerd+Ns6bula
L1/EW9K7RIATglL7pJelyQ01cZejDFprtDEot59367U5gzIA1FVRA32/nLTk+Mw2EKT2bCI85z/5
8ffPf3/eRZbL/fL3FxXBIlF6XQjk9iyV6VkQvkyCeRiGr58HuYLcmVcdlzxJYdor6mLXbCEzQ500
2ctmK8Jv2TbdSTsJGwSsS8qV+sm1Fl3GWuAjdFPnIt4SC4442jo3IsW4YFg76ebDfdlvl1EWUy5D
08s0e6KID/PVqbaBYNwiUmAj/fmo7te4vvPPfQhnUmmDSCOr0Frez/AmKdB384oZHlQdlD0rahv8
F9CgK7dyBgql8lmZm3vNEuEhkkRRrekPIG8IbXPXuKKjOojFfbEAUjYU3h3l93jg3eiwgX0+S65N
9cvYi4FrVFyk0ECnBqWhRdzaHQJOn0f4U8b62I1/N28xajGKQ/+Ch3q3A2NGmTSwycbP8Jm5nSM5
KXcexHE7ffF383ZZHJHUCmGobeVt/g1hL3Btd6t758d61dztlFkkCRs4iDbvhxehORW9BKrlbcXF
iYQs8rJ8x34yHEy77H7u8F1wMEkMfEf9Z+VO82dUP3bLf8IvjTvVoopIxYT9mRoGSUrzqJw0/Mwe
4Sr1P8ctrg2b4Y5E74/iFpWrz8fk6rGsMq3nhyAGddrinlNMCGx6HgAqqo4jmAtaL7j/gjzL0qxJ
75hba4dY2DZGonYdE3FtM7+MP//7xZ21yBC2awqmfH/E4a9zu4PyxdjPfAOQGPJNtyHJa9rIee1X
Gn51C7lo+GJNQzbM/XxiTZuJi1zvDFbjmpydyPbthtv/gmw6/+CHYb4IuFhgpHwbqlUEzH8riitk
tvrA7celqRuIj53uSo/NRt+WT/8FsX+tsYsZThVUg6JPLyv3ZGHd6gwL8Fb+hmTcjY9Xhb1qGH31
GPi7sfqCQKJgeS95KEmfNVAIrrezTtZPbZ/udMWVv1UbYZf67voV78qbmpV8EXZxySyQpzKGjrAz
E0LehBvyeFsUuCFHe46xBjy5NqLQHyj8UOPG3nH5BJUg/SGnSTH9gNTrjlvPrbVJb8wb6wH33aPh
JjfkNt3xcWXqXutcznLRxLJJx5Ry2cqhNBQxJu6MERcotVh79VeJNoT+3Gy8n6Fie+URzZm1jera
LNK4CXGBJ6qxZHw0eqaXGY59Z38MT4Km7hTl1Yv8I//dzWLVafLOraUfWv2XFnNGdvq2s/K1j7h2
TmkqwyyDSUQVY9H4WunrDJoGT8DEBSK4A3lIXrH9Jj304NaTTfIguNQk/kmXX0SV329Tcd9GMk4h
HThT1AIf8zdkfX4EX4LXmREyvcSuiWrw6ua81tbFBCvq3lcRVJ3RcOjuV4e2crTa6fbBbytAfKI6
kgkXgCpsPm/t1fl10dj5sy725ETQxBItWV5KPVYYc/Vf/d1n/gr9c61x81dcRJEQnSwH8D3nIntL
ov2U/Py8FVffJZczZXG05JMfN6iWzeis5sb8DXfzJGzK3sZCQHLY9t6EbxhQfB50rVGLU8VMvSTP
M2K22klD+DTE3eDzCNcOTN5Z5kznhtC/fMaqfdNlU1J2Z60+JGHgmupGaN6CaJUNNU/p5Xmlabzs
4F0qorSEl6VJ6HXl2M/dl38v79odHoTUmkELTr8S5x8gP1nPF+EWx6NnaUMXy4TzbuHm7/2jf4PK
oMPrYdPb+j+Z4RfBFueh0WqRNOQEM0OwwOpPZZev3XavvsgvGrTkZ7S9h1dgR4xuax5rRFyGI7gb
brDa4fMZcQWmO3cd/lrwlrFKUxcrqWskARouQMA579cdiqc5nzI4khNB/QtXEylz53ycGH+HW6yr
ztS4rxUcA0Pp7br01mgkO85PevkixtQ3JeU4UhpcaePVPemijYuFleEIL4nDnzbqOwpq7Zu09zfg
DzajK95Yr7FbrKrjyNfX2t8tXcxJQyjKNhlnZOkbzkT+aZbydpRteNdtpS16zO7wxXpsbOMWc5ON
CPEXS/SvxV2yKV58V3P/xy5YTNqqS3VsWfia4NC54iZzyx2yrF9Kt9tIDqgB2/o2rNWJrm8C/+mB
Za6lSEEVxQGcgxkN2R1A0uIhKx6iO9p7Uh8/b+HVzZOyClhsKPg4Zb8/EXyMvLR26pjHJRqoMgLd
+pooyfwTH+buRYj5Ey4OnVzEsFedaE92k99hPPZkoSJ+ni+k3qlyQChO3z5v07UpNPMnwK+qZFqX
GWujyrVaycTmnOP8gqQoSOs03+rI54Lu8lbOhoX15b+SrJfRFhNWaoIo47LanKk77CQww7exCupw
bOrTMOpzAXg6ibynJ3Tnwnp8kHIyk4mVHpNw6Lg1hr9FyfuWTEdBQDDcT+ubsEd6j8p/mJa7CWCL
yWvh8x66trIxykY8E34Sj9DFqI+5PnYS+uXnokdloe7dUXjxOTo/j3Jt07qMshh4AIYZThlDc5bU
bhOpCVfFqLA1HxVbaRLvtOKuCJAo7Lvt53HnHl9OOAMbSUBDgJiBR76fcByhciCPYXuecHdKE16z
kXIXNuWTkT5VmnYrePLqyX01po5UgiYaoml9eJe0StH4atKcseYBIoYhV26INrrGAAUERIl9Mkq4
MAZ+h0YohTI5Eu9RmcfXNty2wwBoVEZus8yBzyc3lWesZO+ufh5vCFMCQW58wHUPLewVTa2b8ygH
t230uxd/60ZkqyrwPO9HEMorQ39tCRoX8eY97mLNy0KDZmvaNuey+NkC2JHSxpHHky/GKzv0tf3r
MtBiJsdTUWpsmM256Xex9z1WV0RArr03DYoYkiGSzDWWFWMkkCMB+fjmbMYyNm6P3SCxPnFiisAS
ydjyfD51rzUHZVkSnixLEwfD9/2GHRXjb00Nxc7STrUvFqE+j/BxJpjk1qmv0aaZTrA40YJCUn1L
r9tzgzQCwGiv7R8QeEeGVMI6Xr8XtKBYadSVaxkxdQstkT/limUut0gGH+mirj37BmhlXqyx6p/N
Tj1q2ataRm4VgM+K0IWvu8fPW/txHr6PPPfGxTzUSoHf7FqKCRNJgYGsVvvdV6lTNyvYhSsJfyIZ
CsakM3IBLsP7SDWiU0ZbDJAgj9bXdhffNtzby+fsuE5q+rh7vw81N/qiUQjneyEmEu25ks7NbB2I
NI46/vi8567kdd5HWdz+yEV3Ia/F9iw8Jc+1zRv4ZDkoahzaM/fblf1irUmLcWp9P+xlsadSGb4l
1b3u7WeZ889b9HEpv2/QcuaHRlcYMjFkqdomEc+4prT16cmo71E0/zzWlYfwu2BLeolYTxWERHqv
f6huJvVGd/Kd/gwMGzQbCSoo1Vm/WZOTWmmhssjTlGamK8HcwsKLD+ig3ISh6qoeN/cSWL0Zr0yR
64OGqemcmpp1x97PQ8wD1chUm/Y8DLx+4l8GZM/W/Ovznvy4I9KRJOpFRLnQm12CAjqxUPJ++BPk
d1KcGuv1f/v9xWJqNKvPymjeIXDuHLUvsfaP5t1FCxYLqZqgdEq49p2BjHqTcdTQbjGkwo64+vrg
qz5vzxUy1fsOWywlc8qw5M1oEFjEESj+BlOPBm8Zd/oDSkH9r522xUP4T+oK7yMvFpgf+R42OTS0
nr3b7GHr/fZP3X2yxZX0mbhps0HecfNfaAnIzLT3N753kY1F6jsYW8kKQ9ocHSAa45KR4gytPmu7
2ttx694O3/5BJxtUbkwLFAfC6osx7SwpjvCeac/orzsGEMVJEY+G+hIl/S9p/DXKHaY6oR0I3Xcs
Yd00i++nqdypGtK14RSv7GyLNQKyAkwbyVnS09qVNaJDjOqSxtDuYngIajwBLA9WQiwO0g8hFssk
VLKgan1TuxMGvJu5yo/maw8vRc02n3ftYlP5EGjRs4KlwZfTde0uKupdgNmTlDgJnjGfR1nrscUi
8UVr7EaZHssAhg2d6gzj8+cRFnvxn3ZIkmriZjDvWh9ucphWalovaHdK+g3LKLCqMNPGGDAxHlmA
Qj6Pdq3XLqPN7b24EoQIsIASmbQ7o/5q8NLuXnp15UhbCzH/+0UIX9OaKcsI0eT3g34bwcnTdp+3
Yqlf+qHTFrMM0cVeG0tRu2uPuHa7wxMucJL3p0A9OcV3kC2YkW2U3l5DGS6vqB8iL6bdqOW5aQnI
avceHL//I+3LeuPWlW5/kQCJ1PiqoUd3t8fY8YuQxLbmiZr1678ln3O222zd5t17I0AQIIlLRRaL
xRrWApMP5gc1wAvOrcnZmOzNVHtKDZCf+L35XgufyqLF5e0xVXtJH6B4Gb0SQFyA/MwIN9dXd8nm
z22Ec8+Rj2nXDgOHoPryTB0TeYXwFbxk9LB3YhKKbjODN3oQCFNwQFkQgbGhB+0F0wvrwCt/Bxh2
c9o/ys63QQrzgMJNmwlOAB+vfu7guWzuCJAULwkNxLNH5WF02BYMcy7bty+jm7mhJ6rLLa3luTDu
MMRAmwhH+KpjnnQ2UlEg3xBVOuen3tmddqEPdxaiIJdjsH1oRyBFeczahE5y120wY+Nk3RoEmNat
CItepBR3BlRtGGSGy+5IVNlpm9ip5dXfN8HzZePMXG2aKaMTJGAoGf24EcCeBS5k6SCdS+CMHO2j
LJlMWEEZv+apvAuiVwO0RdfV4GMsbm/MTyaZM19ool+2pQRS1DWGjdEM5cSYNNxi6hAk02igkGFy
LRI7rWD9rmtn8v2jYcl8rdZgE6xDCSqLV1mo2kNdedf1E4kh31098D2ZTgtY9yj1tp8iaGPg9xpE
+KbX7Q1D69/FDJmWT2WGVfQjXMAauG/Cx+uKLEsAyIhJERgBOue7hDpJe19NQv04mpkzFH9I8XJd
wGywl4f0SwC3UlMYENPXA/0oy/6ql2KERdHWT8GtGaYuGTo3Qk/2dZHLm/Mlkls1HwMUcLIQWSt3
Y6U69QhWnZ4KztGyJ/+SMq/smYVHoc/kAjmNo57dhjm7S8uHDqAeUwBaDBAdXleJfy3/9zx9SZt1
PpNWy7mWlhakMXc0nTxb5W68UsCQ7FShR5hL3PwVoNmi/uglF2ugO3MG6kaXIR/FV8yvQTGJpZRA
UuSpXrxSY0z128FaRnEpkP5/YM+Wtu9cJucCQ1Y3eUUgU8PTzDQd1Us0FxURwyMv4b1vE6T9tkB6
FVT+FwOcc7mcY4wYeEKbFHIrzBWX1ibWMBmv432IGa6UMccyctcHI01k1tt/sLsonOuoZ4Ok8SL5
PA0MWFXSp8rBkbFH0BnM3W6q659y9oPZ/v5vJ5Q+LepcJncwg5FUYZ+NiETUFXKTYH6yXBCECwz3
YjPR2IsGcF0F5Dr66/k6SiolSayEbXUK6shtqPWmx4VbKqngyM9X/TcvM4sxZNnQkWzRL9w+sF+k
UO20CqPp8t4Cb4GuVLbqh6sm0UR2MrvEa7K4haNkLAHOLkMWuL57+pIPimv4rSPXIYgM91FOtsDV
xTS2Fb1dt5MLX8ppyTk2KzD7Jkmn6hRVppv27EYBv3U+Na6k6PetBeqrIHWui+TL+IrKyeTcHMaK
8nSqSXWS8sAhbabbtTIdMl99SULDsZJwrfpsbejkntaATTODXdUALQTDstc/ZNGQDHBxEGv+XedO
ZzhZIKqt9OpUgGa7BH0KEE8tTDn+Kyl8mmQIAfasBQakhJimHbf1VG3j1LsuZNlY/1LF4O5cs6sj
KvdQZTLRGRHIbt58+B24RzF1fl2SYNEMzlQNjUWSFkGdGuBEPkWrQL6qrLvrQi7fpJ8m8qUPZ5Zj
XhvtYEEfeWcmGxASTbbynDzNfe9sclSK5pxAA3hrv6GP10WL9OOMU5n+p1+MWWgzOQLgx8Fg+HUh
8w+5PO9f6s0fcXb1yoUe+TKaDE9RXe+LynJTsPRdF8F3W//3lH3JmE3mTEbAOvAVz3YHXAPVBLiN
nb+x23Y9j+mkNjD0aObGZE0Bourfi4DZRPbIvWpQ1uuKlkBBBazKAYjEe8y0T5pks0FQKxTtF3e1
14qUJpgGrE7wOkgaPKZ6Zye9oNAkUofzFKQMah3whFhLStwuXvnkXacg3i0FAaBAGb6VKtGUpNEk
yOk1fVtFPxgBug7oCq+bhkAbHuA20Gg7UAVS8vhXDaLisjom2i4JV/9ODOcpIqsJWU8hJgYPJ+2Q
m9aRllAkpIplQbQj0ohzF82QFEo2G4FREU8NarvwAVkB3KLg47pO80ZfObg8qG01SuB7CSFIBz9p
k/h2DTAG8MVZ6tOUv9EEgTr6S67L5Kdl/nuSPxsr0EZwwQmBwLH0zaSHiYN5we0nZ9jWa8nzQ5u8
NR74YnetSx1ih3eSGKJ42VV9CefOVye1vRwqEA62MVurQR48FCIFF83emsfPDJRs0OP33VX16IhI
MlbD7B3fByB9sq8xIY52cyAGW/YcngNzw/dET5EFscgiKPIc46Ewz7dhVYDcI72EqGsa8jkctxPM
Naci2MaLRx1w1cF9JWO2DnEkXj3flZPQHcIMhmMQWa3XR4XTZz8lq7Pr6i4D2d51W1lS6VwYv1sk
rjtzgDAVY3ascjSAwQyx90+EINEIlQxi8gG42uhZXcQqDgFQUeqndDgFocjolxX5ksFdw2aU+UZe
zD4KiO3acNMOzwYebv9Okfkjzq5IRe/QvBMgxB+0+xi0s72xZeDzvS5k4QBh/780mX3XmZBaYkUW
axASAzhO+lGy9+s/X7RSnH3FUW/IRYSV8vvfmBq30+QHsP//nQzOrGJ08bW0pZABNCOt0e3SL+1G
fbgu5TIj8XlUvpaKu2Z7cFKYaggxjTuiipnVdqgA6kC7N147r8xdsgkSR1S/F+wPTwFTtTrzcxn7
k0WS09N5NPXfmZnKBec90JYAyoTzYmgpOBfedfYwiICSF27AcytTuctWClloARMWBx/IM8BHwAD2
sZsyz9d/Xd8kgbnxZK0yQfOkUUMZyzhNOsqE/S/g4f07Gdzhn/phzJIKWxKG9ymGXkrMikmiCQaR
tfG3jslaBW2QkIIYyzM/rP1MC9Gu0l9kxZzu/R9dpSgVY+yVAJeEXgxZI12h+SNRqhMAznGxvfuK
IEzlhxwVdLChdRy9pQDKnTnf6XdfQ60sSYYmrk/UBB83Dm3mKNL4aiih16EJN8+sXddnj8Ak22Tp
8BaazVOsAsHJcknTb5G6uYmyZJOiiA6AutiIBOHtxVHD56G/DjTUGF1Dyybnb/OobgMaVPUprwAw
YaoOJjIFnuqySjDLUGfl58mti97qqJBoakWQAajgY31MNsPGv1GeVbd1tY/sT+4E7lD+XRf/KZMa
M3w8QGf4gLqIDdaGKWSGJkC9yj+pJvCMiwunfgngTnem1VFBw1kpA22dBDnaXkQQLhLBmU5WjZnf
6RChd0DxSjNba9V/uUzzJ5zdhG0vZYrczsukPGjjqUz+XHcbIhU485J0n/Zlh58fqXdt8jsMx3+p
AHeVR01moZUTAtRK8XQNSaP47R+ogNFDRIo6USkPV5WXPkqBJiQAGgUYOpFdEVHfCpmvm29vmNla
50AUpRlMgX/+/dk26DJrsj5m9an2utAdbl7Jh4YxeDe/BQa0a74ZT6AgBH36uAITMwDKcGJ645+s
5Nk3cAZdJ3SiGcM3SAwoKOjqVQD4e30pL9OMnJ6cRY9jFGdGWM96+mB4xBh+t2kym3npfWyXDlBd
RQNKF3fjp0RgaAD3hc598N8NPNDKManDpj4lDZrPH/r4SREhQiza+AzT8R8R/Aw9aUDJ1KlQagQa
qJa9t4kgFy0SwAUraL0uSEogQEmAYw8QILUXjXvy6FKf1xRwK1TMQcjAzebbCzMzGBjxp+ZkSNHt
QIPfchveFgnM3QfQ3KQoWy0A3EVQr7JY2hBSHirW7EswU6ZT+JKb+hNg4u861UC7b4wB0R4InVEn
Sg9fVm/m7cToITDZDcy08O8csyMxrRXanHy8ooiJ98GQulWu7PDtgPtFEZipu1JNT8LUycWbEZIB
X4ZNnp3ABb+YkVbVoGisObFASU4lfEGa6F5SE4+AeeygAqbp+mFZFKgQsK+i6X4urXy33EGLOtL4
pDkFagEcchCP6IbNdMvrETL09T+4zsCsCf4vTHZq6OX7Li0bTKsJ+qI5qfLoWtO0843Iua7Qkhmf
ifjc2zMnN046rdO6ak6hv6v8j1EXpB1FP59bMBZYVparOWwj3aHMZgO3U7All701sxF8rdLn35+p
EFeNOqY5VskvnekmXU3FpgKs6Gp0+20KtGQgiteCVbt4RXAiOZeJSqIRD2gTOflhAkQloBhUt73R
YnLob7+KOUnz+p4pR0yT5TQtG0Q0ALhMKofpz9ctYMkZW1g/irYqrONFsIkBfqSqsuaUdwBXKTZy
iKmrMhSs2GK8eS6GiwkKn1m6r0IMA/oD8kf5SrF+Wl6DUUXA0D34ipMmntHbmQB/aNEAz9SbT/TZ
AgLBJpFjkjRIFe+TAZRMTNQgsOimz1XjXv3WEEi9AQSxk3pX/Rp/tevhdxbPZfPArip7uK9dBVlH
jDFJMUCpbYApgv5N1PS1fAzOFOWchZZE8YjW+uY07ogTOj0yge485jG67C46icQJlpX3G3WuDeCD
xblW+n2PRn5dMkQWw2Erft5+FqjIYZIgjrgAiBtUhhvNiBtknerRBTP0j3B8ZVX1qJe5NzENSPDR
Y0bK4yTqBFs43hgIQgp5BkJFmpCzGYwDRZViNBj1SPCoru+0Uv9VAmHZ7Iz764ePLFwo30RxtoNr
gzRW1LETwgc3CKjpEYupLtoUBzsk6R/Tn3SAkevpA4b4CmfMngOr6G1UwqsNMUyvMJITcNh+GkMC
tN9xBv/Ik19TW1vbFtPHPgY+O3knK5nboI3FjqhvT1Q9lf4/OeDAHlEJMRRKCdLv3w+a7BdJGoB2
58TQArCLSnSdSc4f4KO/oDDj2/oerIduITjdS25l7tvAICUe8womHL9LBUxSVvgKQsnmpf0V/Ypv
i13yWoIg6kO3bHC1Iz4HVytyu4JbZ8H+v8nl3JlV+B0q/5A7Ko+DttUKUU/7Ulj+TQJvhKxPJauG
hHg73ACSOLdD13K0uxmqwnwOxGMDs6lx7x0Dk4SygSw/hvv4aULMwzJdbS12Mp/UEmtGbX09uWE+
09kVjv8WfoyrvvG09xRYMqLc39J6KmCh0QzEVspFj0GqpqkRWtA28kG48BwyUcpn4ZpDp91fAvj2
gqA2wqlsIUBdE2CLafsCxJFe/lxi1BstqzlIFh3LHdfXz/dlTeoTaO9LLBf/NODHq8wGYmtPWWk3
iRe9FzjZ6gYcQhaCFLJKPX+8wUBlbnpguhc05wiWle9CoGzSSSPN4qNtpT2M04NAv8VlxZg2Acev
iaoUf/7kWO3N7D/6vbBtAnbkwDOOqg0A7PnYxx57EqHvLR4N5Uwod/iIWuXBOOLt1a0acH048Slz
puMM1MV2iSsrnqgDf1lLFN4AEYL2WYPzbb5OpGI0IJBpP0h756dPOhUEyoueDDm/v2TMW3kWqOQ+
GhpVCU99/S7YZF5xiA5bckveZtRMxQt3hQmUv+u7J1KL27ykJ4k1YkD5FJPfAPlrggdLdJXyo6fz
LY7Xy5da3F4lfW8NfgcZmp1ug00NbD/rOO1mnlgRyNjCtQ0aKxO/MBwDbAXurEURSfJMQ1IoGSdg
8T9VQJQt1Z8qboDr63aZEp8LemeSyPe9KoI4zbUSe9WHQNwCSHbkgFkgdtGhCbJRW5G8CPRGYmTA
pQ07l8vZYRG3cdOAcPTEWkDzIQPtTr/pJnPYfmKg4ARSbryjvSMy/yUvci6WM02mB8DGMSC20SJb
Nm8k/e+XtrkV5UwxnaasNkaImAcKitwFQ9cqeR/u5VXUOYVbhfbMitj8vL6Ri+uJUEXH6Ak6k/kU
n2VVU26SvD6Z3ZOhbgmacArj8bqMOe7mr9U5HPqfDM5WIrVuG13261NQJTZBO7yegB1M1tbVoD1S
/UjlZi/r5fa61KXnAEDQv8RypqKrQ9Slfjnn94H5cNseGoxn9G51C8CRlag2KFpHzkD8oYU7NiEs
lt99MNc0/UEuPIFGi8f7TCPORACtXqjBiOPdrcbUlsAd58hPsZs5KuArgA3aAJTkT+T2z6K3jkgw
58JiLWKyBR6ME1Us20g/KuNNyu4tSRQriORwEZ+aFWqezuWRGeZVcRMPk8sayCPxapVv+9VIbB2E
TgjFxMiFog3kniFSLMVF2kC0ugZtxehlaBk8THvJKb0aLL4bPF/ddC26fxb9ytmOck/WpPDBhsBw
/BIDDKv174wKbEagFj/oLsVKIhlWUZ+s4rHLHpvulynKZQs2jR9rB9GUNJH5ePfFW6Dd6SA/qcPM
jstkdd3+RbpwfkSuCLgK6XygYYWp3NgmMP/i+Pd1KYIt4XO5QT6RNm2xYkn1e5D/DMCJuS6AhyT6
DAgI+omQugLMykW+KdJTI0oDgjgHJBN9Mj6RRIZP6v0DLYlsq/ro6GAdAg4CKFZAddL7RykGeSJy
uRNN3TpRbCBwoi+oI299Vv8CC6QXmcNb3+78vgQXVza51z95ceVRJwYr8Mw1wKdhp2DwzVw2scUD
aJOQwCyL9xYE5v9KCp9RCbrOT7MMUqL8tm0lUIPlDpUKgRUtmuuXLp/h2lmUWYw4DS3KryelvMuL
Vz/4owUvvjBPLlgyPifbmsOEywngFUW0Rb3ULgBUHEqWYMkWY2ZA+BsGwbsVOKScx2Q0qWrdtxAP
oa8v3pq78i10qrV+i6LPTIhH3LS2zb28UQXPyWX9vgRz/nLSc9YNMQSDOYz1L3H1R0sFqQ2RCM45
BrnRtAqDiEJeR9ZLAQrEPKWCFVw2h7/04Btp40juMzYvYBah73QEj1JvrofsnfbK/XXzFu0VH50n
kzwwVAPrUwUAhl/sbS6i+o9JdBP/GLwGmCMStVnvlKIxmMsG7zm0/DISk3wP1iudxnVv4paJPlrT
oY/g5NxmG3DRAY++B/2VbayVD3WF8XcxnPXSJlKUpwCtBqadCyqEZgR30eAr9alN1XVVvXYDiPnk
XHCoBVJ4UL7Ah/ojqJ9PHahQpxAAmUjKakxgK4tSFBlY9DMLCiaov6+jVDImpQXWsWbAai8eDfBl
pPI/sHpwOfwlhD9YVtqwhiSzf5JOGToTQKe5L/qX68a4ZPYU/A0yqoaorvOj4FU1GrkVU3b6pLk1
DFtCorfJH9JMhDU2fy8f/VPMm8+dNpDDD3lajRlYVSYhKzpNK5D+vqTGYwYzzAx0jzTpDwP8o9d1
m7fhQiKQkBUCw7vsoy3zDEgAVIVEX30astDDReKF4AeupMzNJkPw0FhcyjNx3IbpfkRoAhbj0wA8
lxakg3Vwn1cfViMKHESCOH+IAkNXMg17llj6TacZyKBRR6nAAEtEiYTFpAWovhGlAD/lsgOtT9rA
b8cQ2d38R8GqTQOCsakwPUtvbqog3U9lDQiVwvWVCp8iav9a0hRJJlmfSR+QT58P4tkdXQdSCphA
1AQMBRDpw2Or1naqDyiQCdA85yXjTeVc0PwhZ4L0IqtMQIGwU2W8SK362g7yKg3LH5Ie78wgdmuV
OX5jbK4b6FKIeS6V8yPAgerbSB/YqRysVaahd30QFSMWVxD7ZpkKWGguyvSo8xHGUsLgRbQbCz0S
bVo7plWjXF8JvKJIFHe7GEkVdJo0wv6Ddp8Of4A4jxQJAAVbwWYtnWtMcWpkpm1BtpVbtngMmaYw
FKU67XeUN25JVQ/NAbYUkF2dWKvrm3Tp7IGahZWD/aF8BDD776YxWW0Ow7Di2wQRlKW/lgyEzlR0
N1/q9F3KbCpnBmiZoV6qU5zcInngDMnPuAWjB3ppuvQPzUUJhEu7+y6MO1bI/5ttl0PYBC62Cll/
9fH6mi00wnyXwJ0ntCE0g9wHyS0mJp6VOHyApXuWr4Ear8AJbtaRptwwIBNFaio4VAvh1XfZnHko
kdb0uR4lt0UIUnub3hR3bWV3m8ptMMd9So/gugdMt7D94tL+IRdHDR2dhkFBwfZ9CzMpUJUpofEt
sXqbgOAqk8CkrMVuM+kCHZdsEhl4FIeUuTRLORXlEaNyhpYktxIIkBkmjScQ6I1V6V3fxmUxuDpR
VLQQJPB2Yqpl2vdZcqvhnq77nxZLbVAgCKRc+l70D80xoTzzCF22IMu5TJIRyqDJ0J3XKx6zfQ70
cdZHrpX5YHjOtsCBErirhavNAJ4A+u5wuyD44aEgo1b3JzlFP5mKHLIV0NIpGh9DWfoqKRGWRMHa
HAbXj8AfS7QPGuqiQ3KxvBrRIVjVUBnA8vLTxAwEGn1fadFteCPPVE0O+JRBWt+uwO/iWh/MKR2Q
3xpv1zd1DkO+XXWQinZnpB0slO8Vvk5cpZmcKJhKv8UcpJPlZJcUpRtG1DUnDF1q8i7GFlwXeVkl
QOcA0h0EnQSY1bL47HJHEoNKBsLyvvHBB2GdomBEO9LbJGlOI1de39BNj/dOXRLQ++BkanQYgMAG
Qt80F3zMxap/fsuMcYDZkZl37/sxbQ1lLAJ1TrUNpRsn6CjDVJwpek5eeqHvYvi2y5JobYwebARO
fWYP2egVevBcD8mtabaHwDAPZlY6DPeIz0q3yJI1ymrbiqrrRCcPTbe9vgOLSgP+Hu2BAHiQeVvH
sHBeVVWGtLSq2yGSHLR/ItnddSEXBxkqA1gZ+OSyiliDrw0mYVaXuRHVpzKUHfBX2M2EaoUlS/dJ
P6yYCfQO1oAbOpJEQD8XDTI6oahH4v0CxtjLtwXQq0fJr/321GbViYD2XAs6gBYV7uiDtriSTqGl
7vRpVVeDCJxE5Y8TRANMGjoD3A9dF5wrHjM185lhtFD6KS1xnQY3aSy7UZud6vppmoonSYpvGr20
J3BRoCNKksHqLqyuL34G2gVwtlEOhlv7btUo6oMxNzRbVI1w55UTMPib0A52Okr8IxoAg5fYU4Ay
Ksj+LJg51MeJBvAnmmwsPu9U5pKCS6LrTuHUATWPgZc9y7yehZWttWg6icO93HX3pf+sjH8mOPUh
uPGtg4aGUao+X7e/y6hj3ouzj5ld31kQFZXJINVJ350MFaCafepUheWYqI603bMG0IgQ8ksFvLuJ
KHxbFm2gR0un8wwJ34bf13KSKnrbnUB27U1Sv0LjP+jZUYsEUTnenjZISx6iMV317btA6zkAPXfo
QBqZ+/+BYTgHxeg5+q51L/VhTvNMPZhN5LUTnLlC36MKQ12qf0D+8Zh0mp2Q+7aZ1hlNdkqcAQCr
FFXt55oy/xmoNSs4C5hEuOgMkOU6kcMmVQ96BnZdJIXlwVgxy7pNoshLrPwYV+1KAlyeLIWPRhnc
X18GPvqaVwE8qsCfNTHJdJFfiitdj3LZIIdMr0B5bLlhax7T7F21BtGcwLIoQ8WSI3d/kf4JRpoO
BZqwD/mQo9KtVnYYZFuz0O+SSZec63rN/oNfViTt4FqwtIDl4fwLq1UyjXlBD3plAOsQkGXG5MTo
gpbMeFeTQiDuAkdjXkeMW1EVvNHg/OP7un0yqOB41+ihCbzoaH5ESFejno8M4U8t8xAkzehHjSNv
hKDqF77kUzRYDuDAwC6Oy+S7IUt6I/vShC30i985VR0/yu7bGmzNUUD2ehjejWnpSvX4I0rHY1BF
u2zEwSr7YVuYZF8L26l5n8p/D+dOdDkAtgfD98i7/NbYJLsExZifldu7zJ7Ag5ejgePt+m4vmRbO
DzItCqicMbnzfQmMOoXnLEN6iOPaYWbmBkBhqhpM22l/d/D7UzuM/lEUn2BafBykDADlV/COOFjD
sR3QNoTKoxH9uK4PH3d8CpmjTSAiKXO0/V0fnJSuS42aHCQGqqLkvUZqDAM8glB+adUQymEiH6RW
eEZw7S5634NBJAvoIQkAaDlh7AL0tzK5z8un6+osC9IAJKwRGalMLnac9NZIaJHQg5TLdojW8KhD
B2r7k4WCFMeS6WHa5X+C+Dy2VgTJaPawg6bfW+qTqouaKpfcyrkAbslIEsvxkKT00OU/w7Kw1SYC
phrI1PLwaEyiNOLyullIvsNpgjCBO9lG5OudImX0QOUBN2HjsFT3Rj/cJn0kuAcWVw6dyngew4Vd
vCYVH61BaPLFyoHBLNaBIZMJ9uaiy3026hkvmMJPztVbzgoUfVQCOS/UA8YsjIfWU27GQ7Chm2id
SKu6t7WDvFJX8iZes1Vi2oDYEPWIXjRT/ucTgH6BUiyekHzUKemlZKQgXD/Ung5nBFQRjBoB4RRM
hzK1xz+dhyE5THysMZRTyK7kiuB6Fp21CfFzwhsjE3zhoMkw0h20JRYhvPMBKG6zHB2xo7JF+4TT
tvXGZOVHWTbO6FM7Mwa8ceDCFLVV7LBBhSnqdYEX+LQi/qrEjUUQiyNncTEsLDeF2lUaIhD/1cBw
RecSR3eU3/4W9FOrbFu8KQCBkjciTsClo3Qudjb+s6izUX0UKEdQmlhV+kdh2W3hV05Ek22Sjg9x
KSKn/3+oiQcsWLctqMrFe0kX+WkqY++Vh+7FAL/WSj7UB3Mbho70VP6I78NNe1Kf+720uu79Fq0O
Av+SPJ+9M03jYWorq/bpQUb3gbzW19GmOgR3yTvbGInNPqLH9kZ+Afsi6ocig+PTFrPFowKB5ysS
bMAa4g6dadG8lZDMObSg4gGayL7SiacVmKEZzHu9fW5M4/d1dZfurjOJfJ90RFhilZNFD0NGHVN7
NiOwU4l64pbcFTYRLDK4vfAH7oJU2qDNaUDowUfCQ2cAQy4Ej+MFCTqyPaqh44mM1zm3cFnZMDRt
TQgppsIlUmh37d/tXsLenIvgGzao1E6+oXdYqbhbDb680kRtdRcjyP8RAeImRPfKnGb4bno+icyQ
hjXuKzQ6F7v2KTwld6EbOdIrxKFmHqwAQYohXcstXf++2ly3hYULDBp+iefOeI7kjJR0jB56JI2U
8MgAIAl0DS9vevffSeKuSgqujpAUUBQHTAU+t4ImeRa+TIUIiXvBbWHIAaaHzkgUmfn+Jg0gUr1p
IgKYNISZALEZcnUbY5izQVE7ppGg/35RHOBbka3GXKzOYyKzRtKqfsI7Ji+0R5+MXqm+kDDaNlOL
J7pgJPkit6vPQLFzUhmZCYqAmjMXDGXlaZyGzaHCsEG3rdbls/Vq2vOt7NeCe4dcnjCC98qMojGT
Cl3gfhbxFJQ52ipgm3FnM1e6IXfVjzmhmx2StX9jYAjHbTbSE3AIkZu5B0zunbyfu3ivm858kr/f
f9+/g3w/I4iAwTAR4juk4TaoglWNlAdjDwXKEFGDXrK495S4FQhVP3eOF4uoTsWmAmX1Ar05NYtk
VAzKDlaQukbWbM0ge8Vl7+mVHyDRWNtG+xLW+w7ZELl4T6wbv4hsA8+4pgCI8IGqoeMbN01QOoq2
NVrJ7ZBK6uvGpUCC9dMHPdhlOSYIzd5mfvyQDa0TWPdJpW78EP8gMmx/3CryM+vaTUPiDcBJXeCC
un4OUkpya+hsl5MYyT+6SobIwUPd1UD9V/ngrU9tWU33RoqufyB5DSHmx2O7k5CBt26o+YGETmk8
jTRwQ+mxGk9kXDfBsWbeZBJbGttNzLSNFq4JPfkRW6fjjdTtJaqu/Iiu8hzdIYPsKcofvThksepK
E7Ot9JB3d6B/sbvkN8vMTVBKTtAwJzWoLQEjMAIbIbFK25IixzDuLO2plO5baadYP7RBtRWMkUdy
sAlYu2+tJz9vf/Y+c4Cs4xFQ13VI9hgRwJGnn7qaOQnRPLnJNyTVbcOf7Fy7x2TToc3Q7FP8Sc33
Ll+VEzBImmjV+aCyp65hvMb+c0PQe0vu8jpzpdS0lTFbRfq+8+t1SnU77X62hdcG0k0wBnYflF5e
EFySL013VBoFw53Jyq9XRZetpPxNk/OTjs3utOdJ+ajq2i67aC23pa2CPNRsnuue2gZRnUKXbaN/
HUfZLqaNmv2mSm63DdD0x4/BjA8llY/q1L7kUbQtdHQ9g9+76j+C5CGqf6As7GTwlolSrkZrdCy8
z7KuXHXGrymOnDIsCjuJNxZ2bmjfU3pD8xem6k5S9o7R5dsS7UI0umNd5zUNQfiMidHmN2lAX12H
t2B+9uTul0TDlT5hlk+uNoqar9L2Ca3lNkBk1lIE7DE531ZFsIlL+lsy1sB+9wYNsxA0C/fSQPdW
BbbBdtwxAnJNSm5a7Jbepp5mjS7FiqZWuavVyUURBUncaKUnnZMXH6TbIv1nD9JPLejtkDZ2lkkr
Rb3XzBUrza0csFeFdTaIP5D77DYyprjqTnMl7UfjR25F7grjtkEVVNcC1wqJ45u1E/i6myaSa1XS
DcAQbRV6FECKkXzLRRoX40uM4hjgoTuEP3rUYUYFtHDxuEpL+LQYm2w9yZNy1PqtgSePdqP3nT1O
YP0YTbeVdyN9S8YY1renEnCQu0epmg5Wj24fzVgjIY7qh3EkwGQAil5qD2qp2IVK8T+fSmQo5aE9
+s2+UTUn7BUvT7K17/cOyMBgoK3bxuWmDYfniqKQRDaIaY7UalaNqq+7NPNKE1VtDeRNoeRggvUm
1DXkHVJbCZ5BFWuj3OgkVDkEGeZG2HQToabv95Gd+r6TBx+BXNlBlLwQEw5K8p2weSq0N1Pflspr
wV7QUHEbyZod5PUjmh3rKlpT7FVkvIJp0K7SoxWsDPWFxu0qAYZS00dOrwMgKax/pmG0V6iXj8V6
nNBTvGrZ82jozmBEez9q4BL2TbaVjQ8UinTz3ep/Zu226Qo7MjHK/2caDFzNoxf1w7qLjz18ZWHs
irQD5yHWUJHWo+nblf7eAsW3r2A7lIDPaW3gfRbWIAOWPnqK9kal3qTJ0dCKdaZvKqVyAXupBsn6
+n208EYkqMcgK4sEEEoTfASdAF8sBzgaO6hrtlVu5EP6IHmGo617tzvmu/iu3YsGdOh8yV3cRmcy
ucRGUPuRXI6Q2Tu9R2/GHS493MTmTrkZXA2MNOHOcOcRRNlLPAm250xrHTa1BldSaLd4wcSbZNVv
hPO5lw8YLAbiHgNEbPgDH29JZlqGjSzNi6G9kMqh5oY1XrKJdhjLtWF8xWMT4Ru8GPyj+3QnnBU0
LoNYgqk9FL1R+gRECJ9cZGGUpWok14d0zL1MLW+VpLiZhtKhKdjGkFrWgSEbhpMd1P0xjV9lJu0z
6Q2FiylEeVj2nT6f7GgE3oc8ISuZ2//H2XX1yM1j2V8kQIkKr8qVujoHvwjubluBClSW+Ov3qHdn
plsllHY+wPCLAd8ixXB57wljrDlax5+q/klVajtVFCfTa1uNXpU6DXIGAgW0PxMcoVqbBGUDo4Xy
HHUwlq26s5gk/gRda6pCXD817Db96BtcXmRuAR9kdfJDgvuA89ip+rOAha2YHm0Vz+jQIE6IL0mw
k8YFqWkvZuaL4uAmMO+l2psxV2IgN9g8DCXuhF61GLurpFcw6MMM0CTd0eRgarMbvSxOkRHfz3oc
3LgXG+iGUy8SduP0XAPlRmK4idLKEpoefDY23COteavFp6Qjllm3ftiprolt3iNpyE3TVuo/0YgM
h/vQ0ndNZCeNnjshe6qSR7Uld6TYRUPhDZFgK+YdSVULOapXqNRpJVT0pxB3HpQResOJVb7jDFVG
o4Q1VWWJvXSA85CvDJ1FM6zi0ZPZY816RyijF6FOj1DKekta4sAh9I4ikQkVzdUa3el6FMkjJgYo
ylh9D0/uFB8tJk9GdpfS9q5r4qDuFYcV2Q3Pb1pAxWG0ZwEXQZF0FYpkyT0OsPoMua8DnAkAnJFv
ARm1gA7Za2L9a+QQIYghtM0nTyYf/aRbY/iii/qN3raPJaj57YQSUP2Qqa+FjuO8U3aZHPkCP1Q1
/CNKMGNH/eH62WNetqOw2JH/IyWHieoFuqMDia7A671BVjoGjChOEvc7npfHafqoK2jEdh6QNXYC
rYBBtgs4sWX6Ex1OmfIXD2nLCEzhZVDPKVRERcEZIW+lN8mTKmT7fHwNhdbuZniR/tyHsZvJt1oh
uUzbZfqtOj3Ixt0wPCYGDBQkr26RHg4w8FVLSAA9TgI0KWLNLwSCsxuec6UC7HD4FzYhRJH9jnQu
9qknytMTHpy2XFA3iuheD/PDWAQJR1QxxaHF3/RUcQShc7QxsrUy+sADy21KchRV4dzLkPXM+GSJ
CrXV4Vkp21uI6cFDLQlqQfQ0eBvTsrcYPST5mxr6TR36UpycTBTnlSjayXXjaW16aw7QwpJUuxdG
X0//WxVmPNOIqsH2ZQb+AKC4OKy1vhAHs5qaU6wNtokKJhyvrVRXrUrfeu5eVnN+hlo8jiD40hkx
Qag67ZwmuQPb160kw72+7FaP2G8DWtTmwmwUQxpxDAjwIRH2Tw35KCPF5uYW2vKC+j0/cb9drssn
bm9OVDDmi46cuad7PMCHhmThLCIz19+2LtbNeIsSCEk0Wpkj4s28VMmBifoLciu73EkuEvH3rZbB
BWZoOb5FIYQkEQTvRb0+fdE2H5ubct8fErtzihv4tAbbZmFb6Yq26PdVKVfMSUHE2kGq4BGU9LNz
C9ygBvo+Ei70lTbzlbXawfevuKjOhV2KhpKMmKCOe0V4q+fJRkFppaM7r/wZ9SWhVwHv459lAQh7
VkZCS1z7pWX4UTB/udyvMa5kZ/rdzgiYn/lb+c7KwObqiw48BjxlLsBAXGmoZk5hc4rwlC3Kl3KL
RqOslDvm8x2CYCj+oha+GBcR4i4dwqw9xVnzOEiGI3YnFrUP+vih8szXB9Oh9e+wJwclTvys6d0G
Qr0JZ+cmC2JF/9VFOp79kmc0gEVrf3G+24yYwKgBvjn+Katw33aiJTPI9kf5CfmCl4QfvfKSEBVn
8GBRVNxlMnhtPlpj+95mrVUxAJyuHykr349AnA4Sa3PqBnfuxUZQJjxHCk1OTt2+OI6gxCqe6hYP
BLCyfXwTIkOwaj90N5bNZb0OUaE2JMFNfY69OMkqIohyLkzJKUtSOxEgISZOrtRIXq5oXkKljXAr
x8vPePN6+tZbUHBFG5WEUfIPbc9LKwokNNSyZ5hp4JJ0Emerh3Z5IcwBUSOclV6A5FgsH5YBWlrI
JDmJ7IOhYmPoxJKK9u7617uMAuKJjPY6bjjggpbIR1YjYc1NBdMIB8K+A3s46iyp3ap3boVZ3G5i
pmp1q89hdtXvdoc03IGRtdPbqGU0kP5h9n8vTgykGaQfcHnrhkQgk7Ncl1qcj2Xa01OOt7khf04A
NF6fvMs1iAhgwkGCZzauXl5xiZKWuckKelJS+FJO4H+njxOqJc0oWcpWb/9SJwDoMQ3wIWBUgavW
ls39DAKArRBH/Tn6bfgmnPSc2KP2iDqJlUWQCtgi018UqZGVAkMwK2tBJepSs5GVUq/EOe3PXY18
EMnoNAGzV488tCc+J5jhvhgrZmMGPDrF/nR/fXqXiwZYNVEDagzQQMWE3tDiA9YcwtxdNnYzr1LK
C0sV/1SoQV4PssyIvoKgCg88iwQHt2XjhvKuoNPEurM5PEh65NWzf3d+1PJNR+15jX9/+c+RdIDi
yay9JV3AqUU07PTSUJqzqEODyuxI5rTMvKEJt7thcCE0UVgSRSLW4qAXJVSaZPNxs89xOV5UyKG4
Mo8XF5+xOFbwQSOowKnduaZNgD7WftRg+CFyV2Lixva4ODNRdIcvjjzLypCZlL2IRVG6xs+AVEgP
WEWn34ws9hSS84NGn0nKbSWdzkmeK06LF7Mq53iryzu9eL/+hS8ytflngAwOdDeAfzMU8efRnRqN
UCRcQtP5jt5AE9jhFp6Z5ccsRaH/BgYBPrIbq+pSt/wrJtBLX3DmCxR7l3aFGIkCOLRu4wJ2K9pJ
wM4lnuq2cUz/4haWPXirW2oADoGDK+z6mC+3DoYMLLuqA/6AyvRiyIUEG2KGZOMsibFNol88Vm1A
D7ZGuRpGRbsbwqemcgEHk6apbweWz6he8jG5gkX30Whpjn6aMWjDufa7962hLRO3r68JViu2rDT/
WZwKSJuSEvdhC84pMMQULRTh7frkXWQ0/xsC6CYTnttYuvOwv931bThUmVlqLYZVPEai29jgIPdB
b6sf6DT8BmAT9vNe8751Fq1uGBmsh38FXr5hpFQcUFSqoSTHHos3XJIneAPPa6W22GhBzMrdGOr6
bAL5BAoZrEGWYI1EJxxJBviTBfhAz7PfsbHrAaJ8Bm7DFq3ilNnRy/WYa4sGPVYTzEJZxKW5+IBp
mvZ62DYtRIZRoYjfQjm2EnULHbl2zn2PsngsRWUHxrxCEAUWRlWH3qrZ+Sy9LbYgkcs0f14s3wMt
thrtQjntTcilErN6aw3ZJ6XklHJjaWVoZ5BV76oYni+bbmjLeu0irjZzDr4t0qSjuB8rDBCVfpg0
OcyTLEod0PLsbLJCxYWfqzsjD6rWUhQ01jaOmLWVA0877HpYKZELyganKObpBvZhJ6Z20T536eP1
dbIaAOwjFIKhGGkssyszrcVprBLowQI1WaXmziS9fz3E6rcD3G823ZSNC0RW3wDII+lCdw4jPUjB
yRCL0S5U+O/ijTXhXkD+4UUT35i61R1gEkwaokKeerED5DiEm1zUY22a424Y3wiPnFk55frgLuoF
8wqZ3RuQxwFpeJEwNhWvW3HE6Hqv+o1Sj4VzxQk/KWoUodXdaq0VOZsX39rYQPxD3g1KFdLG+d+/
LUs25C0S76E9C4FxJ9WoUyhO9ac+qFb7t30ejvGh+LXFbF8fKZIMZFdYirjzfgalQG/gVsCEDvvw
T7wrdrMJr7Yb74xH1RI98biNqls7X8C5nbFReN9fPJxIVtZNF8bdOZWeC8VttMKWwzPuwo07dl4L
P7NGfEQZ9N75nQZT5sXxUndjR+JSxBJFrb/sIi/P0NiWVS9JRnvcemSsjgqisCZA1wi7xEMXQ8OL
NMEbQxB6h8qvrS7vM5juRJ2+wcdYHRd0epQ5HQWUfPHJ0mJUpcgYkRtOoyVJxT3jH9mQ7ltBd5st
5tdqCjhLGOEViELTBfmj7XpeGT1yb0iaFCizg7hopd7ErKqzIUwA1WenfICfZO9e34Oru0EH7AS0
UxjkLFPPrqsjGYJE7TlB85obj1S67cb/Fis973PQygD1/bKaW8rBanVTC1D2h6q1DgHKqrFheII2
i+nT7F5QyMaCXLl3YLIBSg+eoIDrLVNLovBJ5QwyWgYnXtuOARxnHWn85Dm3tZDuwrjaOKXX0iKo
BgPRDj1/GTLPiz2A4pOhpGKI7W1P9vSsHyL0JDsvulXs3Invtkq7KxcPWEI4u77cby5Kg1VGkS/1
en0u8l8x+VXAffH6qlgfkAEAGLhYsPVZXgCRzNjAJPBNyVnyUKz7w98F6BBYzW6WRRWcZEsGf2Ud
zhQKTB2EVGCKsNht6J1NAuqUOK1QZC34Icsj9H62qjwrexpbzMSDfUbBXhBkYmrUokBapAR78Ciy
R2OPlp55KB7qdwCWXvPHrkcHu/3F/mxhnFc/2bfIi2yvVLgISXU88SZAOZqoQ0KyQaRcSRV+jG2x
BhXsJw6XDCwKGT1XAuO2hHqpGjrjZNpmKlsyaO5ZEW2A+dc+nCRjl0HiBOXV5YEM/nddiSppzjp8
tPOsszVUXjS2qc+19ulwXSMMqmWoWS8WSGM0bMzATsQWk2sL0vg3eHzY5r1yr586h96ONyLgZ5bp
bIK25csLbrbpmNHTEAswlkfkoFKtg8MVrFOimRqqe7jXwsIrYxdIRCt2hcEqt96QK7U0CCFDhVyD
EsJc91wOt8BUEh1mDeYDh1DqKX5A1pxZ4QewNw5JAcO4vuPX1idctADXRjqL2suiEmKqMUPtB6mY
IFHU5g00p3fXI6zc3JB2RkIizaacFzc38MmMEIqbZoATZ8J7m8m/9PgzCjdkn1bPLgXpPrjMs8Po
8rYp1bjnmD4Qx+PhhsZNb0M7ay8YqiOLAAeoIRStKDtPPAHPIgsPRBeCUM5Fi7bqxqxeXkXzpsDL
VYOFFEa+/IqiNDWUSsq5rLV7WsqHahocqk/2OMavqjJ6EWwDr0/z5T75GXL+0N/S20pOkzYbAKfM
Ac9g8odecM+U7nqz9aVpq768krZgP4gA3qOxgim/mOuc5DkvQgWSzEjHAnoXAj9x0NBGhcn1BP0F
QbC2oOwXLAoQoBDUBE0epXMTle2fQxyFEe7DJoKqaMZRN30Q4IRhS0HN9qbduqpX+xXbE0cMBsne
LDpfruOf0ed//zbBSjv2NNQRfcZHnavZ44rtkZC2Ad8LPiwGe08kJ3O3FfjyfP8Zd/7w3+KWpggv
Q+P/Ri0F1J9HKgdbDfiV2hLi4MADRQs8gQuYFWS9lMKIBeVL7Ve1G5tgZxiuYBepDViHJbliUEf7
bntqL8+gn5EXS3csI8ngcJQ7h7qd1rmjilvv2q0Ii5UjQX29lcGnOpfDSWn+gHa1seFXzm2MQUGx
fubPobqwOEfB34dzlaBh+/2d7CgovNzXm1sdhLbCHQJIrl7f7asD+hZuvru+LQquciVJO4TT6gy4
IOrW/dZxOv/in+87yKCjyWciL0O5cVmPn/eflElcPmsEKKRW+xygZKYyviNyiM4xvy8hJwas1sQ8
JFybIjMrI0RlHM0rWIEAorvc7DzV+hBmDtLZOA3ujNJoUl9Wb3Vb9BQXTNXCT5Sd2HnX53XtO/4I
u9jljQB9p06vJezyOQHOHJwx7DD7AuTgMG1evyuHCsKh0a8rIpwlls1ivFiAT4plCfL5xGnydzw9
oSv1Tpm2tUBXPuecrSGVQc8R9feLBRrJuaqN8tfxNW/v/EROsld6kVcG/2QSdTzTDdzFsAJZpKSd
iApnq7XyuW7cuXILADvEeNF5tHW/cAt/8/Jb/Wy48mUISa11BMUK8GkwCeUz/6h3zV370nnJLVxY
Xfr/0Jy+TH1RG/sWbHFe6RHqWjwz5uEVfldC+hFKIZq6JZa5tgOQeKJYpZpoEC2/WFpD2lpmoXxu
AVuU4dY3qubd9S+1kjRgJP8JsThGqAhgkiJHOEZkSCbph0pJnR5vdVl9KrqNuspKLQzThooKWrfg
vgKT8fPMEgClFNDAUM4K9SbNaY/9TodlbK9iPThCbJt33E3d5LzVrf3KYRcnGQLPeEaY0lxS4GSa
Swra7Qoqf1nt1OauncCFqx/gLuTWLvDijQv33vJofLAJF90E1ER690/u1x+/YnGy6OoYGVKUzfkD
LNy7yk5zeLnEHnMj/AIHlJeiAPn4nwAOkDj9CL2YeRbp5qSNCF2JfjT2UN14ub6OVnLvnxEWz1yB
AhAcGZji1lEnFx4dvmC3Fj32f8vHyK79zVxw7eCUNCgXzcQxvM4WN3qRRqSkwAmelcg1Db+IfWgK
uIZjHGertCRxGoiBowiTnzdDX74LDZTHkSkRKBnMSoo/17EiJ0zWSlwR/5v7pl77nuguoNk2DDt2
ebnB//sigS6XL3DnKiQA0COG1v3PeFMEeLMQV9K5VUZHTqOgTlKXSc1OBg8oVVBHBii+r7tdbMTe
9e+6dgQpUEVCNQiwd4BWfoZOFLFRixChCZl2Q/tWsn4jkVk7gb5HWJxAkdHUoKcxXIA1KGRR4k79
C/QV5kprkkjW9eGsXhNA9MEgBy1hvEYXF1Mi0CxnVS2eu3FEAaju7S7O3TiHNY6o+w1vnE4TXDUl
OAzJg1LDFSK8v/4bVtJ59D3+/ROW1A4+yP3E2lY8c4NC5tMUHnF7WEULgaUCwnVJJkLpSd8xcwu2
dbmOYAGrwhAdCxdk4IuETikHCm2lvMMeHdxwX+6N3bifjsXdVtfjYohzIGRsBoRG0UZdoisSTeB5
PM5yZsIQdDK3NKYFUh0GCTTWGY9cKf7TdFup28VaXURdrCSoPktUzlDJCNvUisMHUf19/ctdvpAQ
AePB/CH5BZF+cYwmQ54yKVRh4nHuj+ijZp7gRj7k2mCI97vZZWi9p3br8Lfrcdem83vYxdmaT9Ik
JDWKzJXYPtFaBa1JsVETuxGV8piWf1V1OJRJ7FyPemmysBjt/LO+PTFQj2Xy1KBf1nvCeagt4ykz
LXUPhJwXo1kXHqc3FIaJi8SOENjC4Ji3pyA7QWHp+i9ZXbgadiugSajsXyQOxEwSRYjQkdGi4SRL
vaWM/bvKjdEyuvSWGc3nlFannNTnblvscl42P05fTAMIynBLnHMW9ER/ToM06tJUw34N17aGsoP+
Hrm9NXhxMDxsQysv79E5GuwP0bgnyGSXBy7obVNY1Mo86WM0q0TgHgWJs/ZmBY7UhfvnVnnhspSz
CLnYN03JWN+M0OFr3IkGsm16UgBaHMgynmH1v0sn8cqNdGFtRePBA/ETFU9LwCF/zmkYonM/xBoA
Z/sEhRxjN3hoMPhb59BlxjkPDbJYALfhkYVC7s84wKWPMjdRo55LNhjejANyxwPoRv74HNmxG22i
/deH9u+QS/BDhp48kzMsl3R2KvONHZ1h/tv5z+qyhEEZ1KFAE4QQwc+hCf1EGrkDIKdx28gvHgtn
9srUjgT4JpCnN+2Z1lfmfwIu7y02aEbVd9hjgw1WJXd0D2TaLrXk1+I+sttT5JDP6/t+7UDH4/Ff
Q9QXyUfDId9Go7A+h1VqldJDpm0sw0sc6bw+DNCcoBIHBN6ywk/aTDdwG6PbZQ3uLDsAOwLizm9U
9mcr/18dDeCcM25rfoQvsjgKThvOcLRpuuKvLkhW2W91Wy+zGwwHqSm8D3RIbl8wt0jf8wzC/c25
rYyAazxISfuLio8K74KynnyIfVl5D0WFIvsrhTSzCShr17/Z6pQaM6IS8rwQ+FsWhnVTmAopFHH3
K/Q4srTyppTtK1QeLYMUvjSEsw3v0ayF52giIESGj9d/wcXDYJ4ElI1QfoBeKw6ZnxujoYKm4nKE
XxOoyphwt6WhRShOgLTaGCyZV+DybviSIZYREwEXK9QcjMls1RaDLc5FS54ZhzhA+ClWN6UQnigY
ElknnuQQrEujs/t4BKOMQeGov6vHpygsnR5CC1JYBUPmy+FnNZ3GLgrUKDatSMj5THS3YcoBWYen
ktd7OVdeGdcwgepJMYAJMms76fhdq8nP0K+whNk0UCusrAFxUezImYDA2dD0OCCTNpNTpKhwlUpx
OEwvwLXdRqXuA2Rtd9L79W+wvhJxV0Na7mtiFndK0rVZIXF8hISHHr65nyp5AEwqmPBuTLgtSIYV
lSVIqV0ABdpnc2trr+w2CZ07QAfRxEaHcvFlYoGWIji2MKJtITqvBgJkIq6P8aLFA7FFYIQxQBUw
h4vqDM+gtpMlcX2O6/yZQjLVSOEyqMTnvk68EBAmQMT/S0EiSMD9CLmYVaoRoYtpWp/FkloxpEGk
LeOPtRQXxX9kH/huM+N6cUr1kABmyErqc3bsnUjzYNaIGzMAZQY81fZv/zyL3XWW+I6q4VbBec6k
FrsJiKV5weDCBhhmsXMnLo8QbcR53ybx2SA1EO8NfH66CaxDX84OQgoZhu7YFf0NGEwdVnLpk756
SHXjXKQg35pJBEFqcWPWUQ9b+WEQHJ/V2kBxuDjTJmi50yrraoiYEFcb5KdEhWlTedLAbTYKcjdq
T7Fau3qvn/vwM4dgyCQpfp1Me9AI3AzqGaqeOh3T4b2sDUGfwiIjfUgF3Taa3AIJhFpMSxxKG7/U
ZA8y4t7AjXfNrAKQFW2iZw+kFawuh0Yq+iOeyj5zgPJqxnwav+YZtVI5gG4a4LjtHymaHA1fyYSU
CUuPXQtFaegGKg0mz8z3VRY6WgG2hAhaTa7u0zF0aWzuCmlfh51lmBQ6DnCEKNE97NlJjYQA1A5o
M7ynpA+K/g+tBz+qxJ0pTruoT+2qHSFa+wzE4m1tNLtUSDxORDvMAqhVOBOvQIuVlBszZh9jHFsQ
aXIiyKlAcwJ6GZPdmIMnQVtDhz6KXFSHWRcKEm12rr+2+b2IOqTyqOvZWUcdPlEAr1FMIA1uNYjO
8Ba/01Q+Z4CiyoQAwC2nEhuU1gYL3XWoqyAOl+obcRL2Qg4+CphgIlAzuavDRyzWC4fV4i6rqdua
wCWBNMzMsMb6nuyQdlavig4Rco/HdG80B0bQ74CTnJnXW5Bgfe0wAV8HFEP0j2bA+s9LS+FVY/ZK
VaNfPHhyshfl8HUqA5XT3+iFnvPioy5Rq1D3MiDQ0BTbJflgU2Fy0wn2LormxAZ+fMogBXArDtSd
JijURxLY4pMFWXQ8IAZ75MdUO2Q0dkb+JkIXM4HTTtmNXj6mtoSLKIbJSYz4sYQbIoJHeBLa0XiD
m8jS1GMYQQ9H5E6CU3yQBa9N8fxKID9iQKB7SC08UuFzP6IRNd9q+zwVbVzyvwg2rRyxICdo2WrK
YeTa0zQc9RIOnIoA+Q/DDpWmscTyVqd4UJXKfZMAwl7tB6N1k9T09JgcR6l47KQ2iKs+COHfc/0o
J6sbHOSX2TgchdKvB+i3p24txAXrTTD1OxD3y2JECl2eNTx3S10LzFH2munIC+IXPbP66VblcB1o
YocO0ITrfaUyXcpuqvC5Uu9qOgYjFfd90vlRgmIyeZY7YhPI8eQw/GQwL1Z7ryOhlYyGT2LjaTCF
XQgMTVeCiqFhW3fdS8iEO8KzUyVKNh+JDfGfHjrsA4R+auHYS7Ft0MKr1F+x9KuNE6sBzwqnR5TJ
kHPKnMSU/OtTtHafgiSkQ18Xyd1FzRMMTVajsTSnlo8jMtc4/7geYOXdhKT4q9MNQvsFQitvaU3G
DpZTeLNBUGC67bXikNDUZ/UhLRBRymp/HLd6Emt3DhJmAy1GNL4vtHwnUY+okRbAyFv0N9tB88VN
nQiiO18Fjd43rJlsELtbSL5LGg7u8m+Bly4HoSYVJcphM5NjcNO3xufvfXdr2qhAdntIPbgdPGih
utJbKk607Z67uXbkoKqsw24ATUGQ6H4eOYJu5IMUo5g1Yo0NWvOmFDXurtIfpC8gXqSPVqS8iikE
ftgzgxN7PRxJ8hRJ0GK6E8iJ1uKxUHqHFGKgRMqhaMQAp/1JVptPOBjtoL/qqMb0yCCuOoSlFwqC
A4jaef6Ph1x32wwflZi3YwSW4pmVNwNMaiXlyI2HkkAEnxSuDIYJ0cOT2uyKXrbM6ZTGe1PnFlXL
Y6RAJj82DvpQumZVQQkliLv7vGVuGYW3XTSeCDH8UjmjxGxFxhvLPsdMvEvlF7nhjgwirgSh2zCD
3o/iilIWZMQzlRpqSMa7WDc2lKcwAalrTPd0HKy8iP8KYPN2EFyQCAMzqrOG9onlf/rJ1yk08nlk
C/oDbSETpN6rw408PA3qM5T7NvbiF7RumSjBewXkAJTEAIdeJLdQWMZbhqJ8UtPiVIDS1CVOGZ8r
+V7rdUCM0B3XBXSyssQZOsOLh+SuLJvbUiSJW7XJMScsUKsThdY7qJt2Leh7Mar8Vuw+iYKTRBXv
9b7Mtl5LK1mUgqches8A0wE0/nPBaWmhsKE2IV9T4MBipVsRqJ9Ok3v9IFkrVIDcps/8WgIM9xK3
YHQRU1oGprC4h0oUnMAnv3+hfu3KHgiwahAP7hbTZq2GhmsDxSxjLq9f2LQUWg9bo8Rsz1lmc/yB
rETqGbfQPTVmEQS0ag4StNI2ZnStvgVQHVDxZMYgX1AaiBBKYVvLOL0ilPRle7jpTqlTvBdBOlnq
Bx6+alD4kHD5B1MMNgOAWPNRjdf2z0+Jo80sBgW47rmuxsBbjB+Kl8bBbXdkvzJ//G+hpvgPceXg
bzBV0bdZPEpmqB+XYfV7Novqtpar+0b8rGRxC3KydiLCiwOQPfgsggC2eH90UlUJvMddkOnmY1aZ
vyBF5A3T2LiADzuwyABasN2aSnWlXjG/K2aqNgB8F/K8UZ3LWSJV7XmE5XOuM0skZ7PTHb3a633o
9zl5lFkE/TXlTqMHsWZQxr7XBDwqSiXdF+jLGQIoXVDUTmIYNCbNLqneh/Jerj4TAn0bLIKh5raE
HAz4OVselF05unnlDweUik5SDp4PedUqyZf0MiiY4WsafzDM8U4fjT+CVjpDc0zj/GlsoTea3urs
wCV6F2m3WWR0lmkmjg5fbHA/9JhBY5G/hJrgtGPlGD23avG51rhD4aTbp3FQUVTyIDvZ6N1tluBF
Ev9G58MxwtGVBeiNNqc+OXTSOSOQCA+tOH7rutQRlReYw9th/d5FhyH6yMmDGE43rTQeDbqfyKwk
L1hS3Tj1eJ9x2Zb1Y1c/F+SUd68DixxVoT4rCruLzlTyEulEKdgVZf0ccbG3uHoYWqgXYjQJsmND
zfcTZAC5fDOptQ9No2NDH1vo/LHpPekCo/3TMbx78vtKBUd5csQaqlJUcAs8b0yh37fpIQceqspZ
ILcvqL3hpjzHcm+b3THTn/MMXpr1p0o6j1e7NMnuI4M7hhz6rcJfGayseKdYMI/8BwULIIywuA1c
+RfFqlqvlLCRm+5cJAMeSNm5obKjsfjYUv4ic9D2C3Gjfbx6FkMFA6fx7PYBMsjPgyKuQHTMIeeH
dkbxiG6qFEBF0xoglXtT74E4wde0Ns4mdeWa+RZymcvDqbeSqxEhhz3ECHIAnUo7+oOn8Ydka162
b1ESCzZirtQBwZUDFABWXWBgLIueFCruNMwrOGNNtcfwFM1NYoUVLLlUIX9PU+4aaespA/MIoyBL
tVteJ6uDxrmF6xVNbWyZn/Nc5z1uoNkzqxVrq5UzyCH+uT7GrQjzMfbtiURYZzJDzmeNAMc0Eujx
Rhvrc/6Ny6wGfVXggxRwqC+ocgTlLcnI4HOc4unO2weOt1iyWcxZGwd6JiAJIeW9xAI1StFDxhNX
ZvI8uLHdP3DDij15l1nCXRxAW0F427ymV454ILW+uv6AH6Ei+XPumjYUkzpPkPn43GvN3QTJd2aV
vnnTeU3nc1d/HqjdI33cFH9fK+j9iD1fet++Wxm2rREaYANClNaubqoEyv7my9wr6vHcfKwtyPyl
kB23tjSVVz4nAiM5wZcEuW15aQtibsSsAgvYrPfcaKxJ8GG1tbXb56lbLJofUebP/W14Zo6MMotn
cgG6s/UOZ392C9SmR/3KEfXAzJ3MNZ3xVjor6UbslXQB6xRCBmhJi6CVLrKSMldiPVFIdeZwxwzL
ySKNgRreEShHpXfzrb7GysKVoWegoNSMlpWxxFSWLZfMSZKr89D/7qL55fNyfYevfDAJZAVIcaOD
AqvxxXjMtAknGYbxQFRB9rEwrSHN7XF4+ydR8L8DgIJgy9ZvyUSuI1R3JhTXX+wIFXjh+rB1In9p
cy0WBkbz7zjL97UIC2tFKkHeaeLqCNMgW+fFnyGT/F7+hK6wEyU1apCg6uUfedwGkala8MFxxPCt
EV6AgkeWpe5Jn7oxCJnxBBi3eJskPcpc1K4hzQlWLEhVUKLMLG6+k4bZ6DdYrXEPnx1Pn6qdLJdg
I0h+3N0NpDsYYWnX7StF6WZqb5JEtNjwW9FPDTKFhu2z4jauIYVZ3ot4lNY9hNMkOPLgkUoaasEy
3R6yxqmSXcFiS2NPPH0pSHiamsiu4sdM4LMsLUuEHZIuSFxWJ4mlDusrm0KYF8K6uooSMHZ5CUld
eNjaRUYe4hBsjT5yVekkyNLZpFCvrxwGw70e7iMCfeMqCnLjfc8/wKyxoGXYqrrNZX+S7Np8U0y3
BYsOskKYyB7lxkNBArE2oXq5V6PQaVE6ha+CZiU5oL/lA2WKLfevAhQrFAgM0xKi5NVzaf6i5mQl
8a0+wN9P/xT1wTPxcXJIkogT39WoBbSjYGVp4k3ycwvNxiaULd1AYbzeeGisnCY/Fs3iYc2BkgQ1
HmREXXG1tnXMGowzcx/DGE2OC/f6Tli5FeDNDUTWjO2BTfgiWN3JDYjw0LthkYEv/JqbUMtkn52x
pWO3trGRFMxSXWheiEvYUmumcSyLHGpFIObAhbyCrIWaTBvX91rPD6+X/4RZ3DQj7nSzIeCDi3vu
xHajwVKntcIHwYfYCmTJN46rL+DNYod/CQjoIo7hmRr48+gHFkEyy0avULordrDhajRLcXigOWEE
DPOXnCPzQxu6uIKl7K5/u0sqEpArs3rBv4IvWnH9gD6sFCE4zn0O6SCXHvIbYDA8zZG1oP/bHCPA
dZpDA4X6hy3O3srKgV8BDlANnW648C6yaqXm8aCxBObuLZTXSuNGrf6HtO/obiU5sv4rOtqXpryZ
M9KiLAASjuaRfJs6bDaZ5bO8+/XfTbakByQwqGl9i168wyaj0kVGRty4F+zvYGpvyVJlgv0pbpIZ
3o29S4F9AijpfJIlXdAogFnTvlbAPW/UK60Gj6QSHZNEBb96s2YEvka4JL1y5W5l3fDgFENrhHmR
wwG5I9RdwnnaFwoU88AXPJOvXDnWHVh7pR7anA8L63k5pTrIiDSmgsp6CPhxKpkVWUI66LuwgBfu
q304d0+jjE7aoqdfmSB5KtFdsyx+WCY4uEPREaZhBDdvfKwg/2uXof5DBlHi7c+S2TY6n340ZeKD
DOAooY/B+wilqMYhBtPJrgZ5m05kCi8suWSmXlNAIkLqZz9s052Uz0E5pTnyqvUeWaFNgtdqD0WS
XCJOX9YumhHtyehB+w99ZjL81qgSWoNL9/bnXrpPfC0DriEcQpSisJ+fBGNUEokA8kNrB2iXHQtg
BirBVT/tB5DTo19/yeFcrtm5Oc7hTNGUluDvs3aVIX1JZnqn9/eZmLrxHK0AmHxvzN6pqaLgKgvX
/ZxsULB3CxMCGKMgOS1SLkqzxNtyfQqQUQfCWAQQhzsvLQ0JSKZ1kKe19xboB2TQxBsDqueS5c2d
tbA/lqyxGTqZcNBpoqZYwtqMt/VICtdEujGVqZtCElpcBKJfM8cQ90hVMbwU/5oPo7GfhTYje6lQ
GHGyjYeFqwraS2yOPvphOvRDj/u40Zw+aVcTVH6q+Uc6FX5Nx0AN6zut6760fvz9z2878MbBE6KL
6lIJSmvzaBDwWkSL/WATCUnv6tkcDHCYIkSj77eNXQE4obsPgrEMBAzdGh7zY8gdlcZWJntTTWqU
1C2vCLVVY8ZrPQuDVMbO6qKfSZqs1fKo0CUB+yvXLKNnQHZSAn/OpVZboqfg5EOH5B4JMdTs0V0V
umC1zoMptjVHXlULsIzLd8c3HQRrq2LvZX68emVUdVd2877VQ5skBw313ttTys7EuZM7t8DdpWOG
nPpQN/OeRNpGz5SgpYce9efbVq4ky/HiR7SF1AI4Qi6yyIWpF6jE5uJ+2mxFp1+nYPIHCMmxwFSZ
Hsojjf1h8RV85f3NrGK9wEiFxBAfpaRSO43SAKu937u4Mt3ItR7ohmzwAHfQaOV2YHV8kZfUpS99
47lZbk6hWtZDkR5mpb0edDtpZUDJJgmmt3QtunjUpLZp2NOdWnrSwmm8kvODaRB0AnkL+vgL/tsh
MYXRUOiMyqbUId/sMhxsGkhBK29kv3WW+UCvbVHGoAhbEKa/AHtBKcgMI2SE9x08bZOiRLfIi3J5
EbNB/TLBzeeoTFk7i9YEWoZibfgVWKCj99lhQZ7gau7trXrpZ8+NcS9xMc9CJBKjeV/rdCWGeEYJ
3Xqkqm/06XMvaa+3zcmMkI0/gIgwUFlBexyYc7h4UgPStlQbfQIl5Pwavxj7ycu9BihpxLOm27jJ
roghPGrDw7CWqmKxkHVtAVm/CPuPwTC4AZNwqKUaj709KdDPb9pGsVhnuXYgTk2wTzi5KiWhMcWw
lOZ9RO0Jgi+u/KmAUsODbuCqeUUlmUZuhqR06nflwi29NDouJgAV95z06jjv82FazchOiflCi9iV
wbGuXsB+WVoTuL3zwWlVJIfJSOZ9Vmt2XAaGCF0UHAJDW3ggX3l0mWeWuJir7NHBOcg4B8k6+b2B
BVYnR7NA/5UepnUZRM/ZgwjKXzCHvtzepVduCVgGsROueYQffMOfUBfQx6jjed9BhTESRbfI7gZx
6Xa/cs5hxbBAHYq9eJGEDiWpbHQDdxH6L2J7CBL4awAfPe2rRWfmf1A4QCJPQkiM/0Clxrd/0xAt
7iKISfYhsih9mj8P5TZX3tt0XerZumFAtKpDruO1CJOFXXntPjyzzZ0IPRU7s2iFYR+tjQ8jtttH
eoxxLU17YWtsyOsI/MfjUlb42u1wZpU7DJFgGK2kwKosap6gQj6mgOL9BCGhATzOij5BNCMFwEy0
+3z2Crlx1DC1jfTH7d3Ev2s1EIXhcYn8I9LHeFpxyYM40TU6s46hpDbcCFCTLNPcLpZjW5izuxms
fNAJaRX97bbZi1ZkZtdC9Q1vTRQELnSwoVkijFD0YG0bkl9tykPf25bfMS3YwPJCUIkoG2uT3Mkr
7Q01ASDDFsIg3hlxH8DrYwukC6Eojg8I4xjicGuoxC9YuFjibxMgV0YqCHw/F5rV6lSMUW2h0wFN
Y5Ive/mGoDG3tSfiMe6G2G+XGD/5dAEsMig2yGgQkAOOwPm/zhKqxgxB51x3lUukFIotUPaKQFuR
5ZVHpBrsxuHvt5fyIrL7wyj6SPHalUFmzF1aEFIGN1UK8D8aYtz4rtzXpp08ptRBU4wSoNoBrJyd
fQ6zqyyY5l0hb5k7uTM0tIeZwHIWm05SxrZpMkhUsDBA3hfyZrijauadGNYUZiwwnG9KP9cdqL3V
nhBA+MIhLthVb1u8Oi6gWdg9zYhVuUOZZmCDiwEG3aPJcTMhbrXAEqAuXGFXDgDoxH4Z4SI5Ja31
GnRizX6WZwfKUobwcXsUVzYj6KfAn4MWGGQm+Wqf1lDLnNhmtKIEYKwxSAndIQV7GCHZ2BPigTt2
AaJ+xaSCXgs0pSKNgkwdt//LtutS0MABPjwnvxXGlwCI3AytRatS3mqgt5X4t9tjvOI+cT+CudVE
vomBls8DjoF0RBMqdBqpBr2jEtkgJekWEZz23B4hWH+X5yOgvtPC9XyRD8OWRBYMHPWAvaHDmH+M
hmXWtC2Zir2VmKtOQ958KoJGGCzcFupzmivbKa5CD/UFT5xFlwgi4NIGurjpRyICrT9qgxGYHUAf
8tztqPE1D+1LmXbPBlU+xnYpP3PFFSIBAyI3vBxYvYtPvYeD1nQWEcedkMqeNIOFrKLdU9yad1Jp
bsdwLaAWk4IWA5yHmi8C75KFeuRAecy9vWBsB5yG+AibkMUFtRN7+kK3mFuwcE6gQWkV2q4TC1dR
ohczXNEqcecQ3bRGuBCPXhm3BXQrsuNwyBZCHG5DJnmlDFHV4eGpIyMRS2sgNnwgFAgkONeT0Xrg
4vWyApmh8qNSNbcX0JKvD/6fHTQ453QdUEBQ0OBlyL1rgBSLVSmBHGZipQFtUh/0o1D8FFdFOLyF
4fFPW2MqwiD7RQMLqGM5dxnJuNqFMZx3yEDsWsWV2oeO1MfSuocGjXfbFh/w6wCZoO0I3X44Dowl
6fz8dTEkdzQ17nYReej69lC2yZrmg2tZSyQ0F9DGb1Pgn2GdTsYlI2hN68ZM1bDZiRBZtHo5cpSp
crSpcoFquNfyO0h3+WhpBoIgnXZRn3uVei+gTxu9ZrcHzXtu9iUa64+Ap0N8zheohyKXUjNN212H
yqKmpyuAwhZM8H7t2wS0ERmMBlPLx+N1polxQuZ2RwECK7ti2+f6ZmgGb+hHVB+FfamDJlpOF2Do
V0eG4gOyhcirXgB6JysOK0Mv211omS9EZGJ26sKOuTIyhJtI4gHbiJiXRwiZbVJAVirCyLQsID3o
rwusIvQJp6R46WL9GCeaay0hRfkbHfMJtC/YXQFbwLuNT4ePc5cbyAc3uyx/i8ffUE/xZnDK3d4X
F1h60MAgE4tlU0GiddlzGtXtSMGjHO8EcMhmsuAqBd4VglwHeU6fqZT8oLnwJBuRj568jRVqfkSr
R5mmAehHID0br0vcEZ0V20XcQSk3Ev7k/fz9gXic4xQBcw72j/PjGtYTuNOqId4VTbWtR20lQ34q
PQil6VoFoDnlgr0LhDhvkPmP02zHDCxiksFg6zaZDYFbE0RmYG8AGo54+lp6ULaNZcf35oEEnc84
6kCY85J41VsRLMKf+PQSPgZ5V7x38MZFUMSnl5J6npq+TclOppljyNF9FEGxXG06O6Kji9f485j3
7xZooWfx9fbWuNj156YvwIBQSRyjsiDwk4avhqDLqQpP7+L7qUkc0hyHpjqAOmzh3rn0md9mEcaC
r9ZAOoZzz6ZUSzEUjclOqsCKUYl7c5p0J0bsR6XBzkzowQIWWiflNpLQNZpM7d2s0ic4HOAyi7fb
c3DhXPAxKGoChwXCaGQ0uI9R2g6Ep50pbFMUAruQKVOvblu4NsvAQIE2ElU/1L247S0rowrl+Ijs
zGl0qFy+NPDT9iBVCEKVHTC0ZdLcj9WwENNcRBlsY53a5Xa5FRtjLFLYbS3bhJq1r7XA8qHhcXAj
KHIDsm0DGrxUrmDzdRpK/WEV5X+cZkD++WRlplTDWA7YztKMHkatg6xoCzYdVbctdBCiC2BhN7FR
XNoDLB2eG0Xxi5hXGvqaYu/sgC0Ncwq53s8CzPBkTBeitquG0GGMCAYyXhdp4DRknfWKIGxl4MMh
+RR1sl1HqFn09UJN6eJaYAv3yxJ/LJF8aWRlgCX0zYeQrDPlL3FaRAKzl9zFxJ1Y4WJeMwJ2X2xh
Regte9Z0RxpMTw2xQ5J8F1fmvWE2Hm0iR6Ks+1Fogh4Pg9tHY2FOv6t5J47YEEZRkzt8Q4HAyZR/
WjPQUqicpsKSHMP3pF0OF40EyASDPZqPP3uljtArJGJSJ/JbK+1mKX+YQFad1YJTa4pXCegBTdtA
n+OF8OXqIFGQRAM/agigfTq/bcDJKws5VZmHaQ9JUdshw24hFS1Jf5Yu/vvwnZhin3Iyn8jIgQ/X
koStSMr1WMcPaqHaskIXMhEXVVbeDuc0R3T0aGWoCJAFbNdpdQ+NpRq9eUIAcuMEiFLzPzoSJwNj
T/yTgSW6VOdJD4OFtZ2t2jNxP4/1Ij3H1TMByRoU56D2dgHybIiAToVZF7amQA9U78B3Qq1n0Bi4
Mpl8QU1XRj5vVa31TFof2hIYxmahNnn1Pjr5BPbzk5Ea0awKtagJW0mL7Ex7nceFh9hFiR7RJlC5
EuJBCFUiOcEtHkDkaCku9WnX6x9lCl14sDHQHi3glVMKSMvI6DsEDfmMuAckG7cP/JW7H8ZRQGCq
GkCy87GePqQNak0wLh/FjeIXLgKut3qV3lsBQSvp9BItnD4++YNMGSPgxsWAXjDW33E+n3NWKOqY
VNUOSjPH2kj8MoydSiq8SqY/LZADkFZeGOTlhX9uklvCbkRGVdWbaifjuRfJwlqTOrQO1R6yhQ5R
8uNEi3VZPC5M7WUgqStIKSCEhDASHr3cunZTTvVZg9nBKm0VrXaSlCDjhJtf0hzIR0MUiTiTIOxK
YyGgvrzzsZEA+sAFiPwJctrnczxSZQIzhqZsSWI5vdy7RmLZ6D6E9pliz/oSlvJySc/NsVN8ckQk
s8nMNgyVbZK/QXAcya1jqUsBkfW7xPL0sXq5PbOXR/LcHreFaKWVmVAIyrZNnkv1VVqC812UDXX2
nkYzL1K7fzAQng9IqIZuTJRZgRJveNQ35C5jpWU0ZL2FCHknxwoSyBuEyE6hVXjBl19sVqAQDOgp
gEAOKIyLe7GM+woZGTpuM8lym155rIcQ8NBc8KsS6DgZYLqoJJJdkwVagYtZ5Qxzd1VlaamcQr1i
O4loIy8En6J6eXvhLm5eZgL9FfA3oEy5uHnjWjbASggThjLaRTbY5igHSQsZrWzhBFxsSc4SN5gJ
3gesVbDUpirw3uUW2Wy/kT67DlyVWb9thIWhXVs2SCcgaQkCsEs5UDUMaTFbGQwicisr0JEM4N9o
f4j9QwygZZYodj88/PnpBJ4WeRKT0VbzF0cyUBQhFdgk5WeD2GVUQXyfHMfk67adq2Nj5TFkJ1ED
5Htj6qFGJ3EXj9sKPU4JiFriPHqYpntl9jPa+KMo3HWEBLeNXsA8gCIFwgJt0d/oNVQmzg9hWmpF
rKMDC1rfsp8KWWzHVkTcsqF+VsvvM9L38lQFlhRvlTJfT213RwdlQwwg8PXhc6TzSw8Rm0hXH9UU
GuhD62hp493+younASSp4CVQykNTDRoVOVc0hwMp50GUt4ShJrtHeQiQo1+4v64aYS2QWGhA6Pgn
VTyBuSdDCLgd6C4qUHR/EsnP2+O4PJkWNMBZSQYJDyCHuMm2VGj+VFMpb0VcFhQdn3NhW83sgIp6
YTAXJxM5fSRWsJfQBg6aYP5uMhJFb4pa3Rqp6Km09qO2tlOxcHJ0PxVgtJs7c8HkxeCYSXB0oM+b
CZzwTTxWSQk+qFO3qlXeRxN4EkAjE8uFR42329N4bXB4LCLFDZE0wC65waV6oZeGgJspnFRb6rTH
SWjXkpr6kWWuFa0/oj7r3jZ5sTkwuFOT8vkxybI6s6yMqNsyeZ7Q0qsjuxBaxsKtdG0KFfBvAO4E
0NUF3wk4R9J27k1lW9ZPKk5dSYufkgHmMG36s/0fUE0BdekvU2yOT6KJXq2NogdSeFua5K6VZ2/I
e4eAieb2vF0U577tIDxCPz4u+wtFqL5UC2B+DWXLpBPGJ1/P7G4HJ7pqtuoBLLmMIrYAcdkR2XuH
NR4mx0Vu7qvTiigYlwZYMS9UY1HhSmgPmPC28ZCsfxLs8XH4jB6VBymwguHJ+Iw8S/gXh+p/fYz/
TT7xDsomQovmH/+Df3/QcqpjErXcP/+xjT9q2tCv9n/Yr/37fzv/pX/sy8/isa0/P9vte8n/n2e/
iL//T/vue/t+9g+vaON2Onaf9fTw2XRZ+20EX8r+z//rD//y+f1Xnqby8+9//aBd0bK/RmJa/PWf
P1r//ve/mtj9/3X65//5s917jl/z68/iI/oLm6Dis4nf+d/8fG/av/9VQE/A3xD2sYsOkBsU4hAp
DZ9//EhT/4baHzrDmVIlkOXYnAWt2wi/ZvyNcT1Y7JmKAwlXisVuaPf9M9n4G2QFEVEy7nfAwpS/
/usjz1br1+r9pejyA42Ltvn7X88DNfQ8QoAbfblQWQeZBhDOnK8uYzqRrlbyw6yNdqM+kHHpwXTu
U1jrhgG8NsJMpgSKRizOjbV618W9WMnHsPigKXishtC2QN9wMvn/HNfpOLi356UZznWRNKHoLacw
sx0039xETuK2q9rDE2mcbCGgrnBYSu8vDY27sM0hG8Bc1spHMIreC2Lj9RBdjBclY88P9r+GBiIB
FBIQx/C1XKs3e63oM/k4OKIj3Q+e5GZ4WoNuaA+mMif3289lMt/zZ98fRrHN0A8kIat9QesiVNTq
W4voxwkNi80grcKiczpa2I1Yei1tFyI0rpB1aY9bv5RIWkZ6UzsW9/V6/B0sfYkv7MDDfEAb2br3
iofwBT0O6ovwNtiLitvnz+tL69xKjgOe0lNtaEd1El0lMRCLgleorte0E0EvONpdBK5QKvhSs3R3
XNtEpxPNTujpFaWpepLGmGjUlZ08po5hdV4U/rh9PgAIw9/5lSO9HCJ30qtCIoVQCtpx6qNXSLTv
Q1m1O3SxlopXkweDSrZIXsuYPBJJdcHr4JhEtkM9O8ZRthKteNXod3WarlF18AbEpWKSb2QkHPo8
qFFvJOZ+JJD5tWQnUkePxNMDZNJc5EM30aC5rRYHRWn5OlNlLB4KSBrV0LvSgK2Wpg8iKGigkd0C
AVVshQ9Rk+8SpUePiXo/Ioebf4FNV0J2CYJ15gMgkrlj1OB7qqCYlQFeZ/4wMwUPzfzQRa+geNyQ
5tAk9GjGggOu1Vx4zPtjKhys8TDrP0P0FtdS5uFicPGjUQEvihc3QERn3mj+ICCwRG+zUtE7Iy+3
GjBMQ6a441CAZlYGjWMNPkp0nMXol4ukHZT31h3CT2N+HHsw/nW1L6LxJ++nFZr2bEHbA6XxmgjH
NrwbEQJH5as4YPAlmC8nG5KHttl0752CzY3WNSl/BezIA0ekp0bNJiSC04hvFbiDo6FwpCiAWpKj
NC41+6OijV5HhqM448LMnjK0fpr1Zwe8LAHlY9uavigOwFxPqzCW/ZDcyVXrESQGDY+CNKx4r8NA
6quNOk7bqu5XArAiRv8FVIOntcPdqKROUxf2mECsXU4Aq8Z4s2ElwwuUIvA8c3vQpQTqtmjDCRVH
UkVbK8lKFifH6N7xIzth3YKj/tWMCTB0gIOltmSgaoRSYFxVr53xIybFJ0rT2xr91ZaJ1j0dRHRT
4ghtjEUcHaUs7okMDt8QFUSgKicS+Zkh+3ndHWqhcmbxZ9i99NWuUQRnmHKfCGg+zVgHeLJupDtZ
MQLSam6i+2ZOXGCVPAX6F7Xqp6DIpH2IXS/aw1yiAD4EZf2cUPWuRz8XuJyBJ2+cGQ0AY558WIBd
D8JdmUDdtpNWJQSranPXEms7gEAGfhu/oTjpuBZk09ZFlKwSz+iokzTZTwmeRA6P+Kc91dSNyq8x
vtPAX9kJVRCCQK0vxyApwCMuSbZKzefRoOCoXOt5CMrkTzl8QOLGVRMTf2WyaWigxPBogMU0ARuC
1BWulITotXsthHYrYShNL6/REPsU1jEkUbNDO0Dp2KrNbas8KKWPT/JADH5QR81WcuO5jUEGME53
bSa6JfgCQDnp5Draeem8ygfijjpY1YZ3YCJtq3tQ9MSJS9xE5RvciWtO0lrFsb3tr656RQRFiKZZ
cMQ/2GctNCo1lbQjMdtgoPO6yiDMHnv/iRUVtHZIbiLe4nxvPUMFmuIOPNJkPQpPQ/FGxs/bJq4G
JsBi/dsG73f7tkEWGlcLexpkh8InR8EJ70HJepBtkPAZdrR0l7K78sLVn5hkAcXJlRLO0iAP1aQd
q6/J0x2kxX+zIKXQ/mACZNLCM/U8gvy+V5BcRDkYiGdI5fCJI6GRBm0kg3ZU4N0H7bHV+9XtKbxu
ASk+xMjI9fE1NiWJwrIrVe3YKVtLeiPWfzSCX3+fm64CQEQZSQSEHpIba4oTzuGf382Yo18W2N18
siBZnXe5ikz9URVezPxjGF+VtnBvzxJXt8NCgL0ZuVADlHBIh+AVeG6EFlWi5/KkAIR6rwFzIU5o
im5UwE7mTSnUblZlDjKYQQPqdKME5NJa+gIWyp/tOyD/gP0F7BMNOSz3c/4FEWpuqVqIylEN8ofc
61cAyu3BfAES0SXGbPkiKOZscS97ES+XpNCpcpQDgC8CKBgE4RryLE4F0qveRibREV19VdgfTMAT
r++N4EZBtchmuvQd3KxnApiZAdlVjibaWNrJZXw/8wA6NZBA3F5g9pf+99kFSOF8dutEnXIytcrR
ANc21dZ1j1SGMNpauEvLn3gq7um4CIS/PTyJ78JH6zjE29JEOWZzDaAAzTYmaTdplYOcHOSwGpit
ZYhCS8Y61Q5w2Qc9Rqk463ypU9ALnd4NyhL25eJqOFt53A3n8wAlx4wO4HE/VigPyflvRI/tXnu5
PdmXbpuzwr0IDCLLpSL0ypF1q4CK5q5ywoPhzc7ktkEGaknl8P9pkbnBEycBCmhZJQnGldyDvS22
2RsvdXRbfI0eGCsu8ZfSfVwfB3MZpwf2omUfpCWRURc4RPGPyRM9ZRWiNsVUd7RN61VQdRJc4krr
2wNd2lLs5yfjrPtUF9ETqBxbRveTPhRT51s6cdEzsOB2WZbk5pHhHJJGszoq+xrj0zrBM+oJEK1X
sC2D7NACiXgF8shGaYD4sdbKZLzXOjRD0BkGEEf73MdgY1ZN8E6zx5ICVtwxRB0yL4gjCYyUOYJu
JPKYr4VcO3MFHbOpwXMArTCDO+TjpmLc9yZgh8L0pYTqu5BnD0mFxss2HwKkChGP1Vu9aXyjq52B
rpXacgaQbVsgtJAyDfR5FGRaKLMava311KMUpG0g49SqZN3OSCbK5rit0U80jxm8nlQD8h+vDEiB
O6VIdiS2bMnElBpl5qmz7IYTEnfdTpR/u72cHBQN/fhIUaH+Llp4qSI1/k3wfrKe5RhqtBnBXMkY
USGR5ZrFA5pXPN1PfSQcKV0tyrmxI37iCi9Mck63hEh8WVUwWbuSD3Shh2cOFHlcJjeUPS+JkHEO
h7dmco5XtbBHzB7WRDCZi/1qpJ9dslDyW5pFPk2WjHIdNSbEAKej+dMMEKT78oG+Dj52hjetBP/2
qn3zMnJTiPVCkwLIHBBZ8WFb2+YSiLAwqFbPnMR8U9oX8IkEXVmB0c0q25UhN0dd38fWNqrWBggs
2mOaa29xG913pQJd+cyOQIQIRqVAknW01YPwJK69fAThavgsqJKdt37YxOHGSOZ7ZRifbo+AucOT
AVz4Li4AGOJRBicu3CVttI2Wpu5Mlyj2uIW/MMFtMyBX57nRZ9zt5qOGLaZVHwpZig2/Z/rGQHhE
YCzC2yiA1BxbN3qSTUfMXXiJBrva8ISt3m5AZiP9gNyNXzhLJ2lhhN9wopOzSw1p7gWCWy4sf4/b
n43xof1JSNLFJcPjAK00LPRRwiUTbkcXXLU28cq7wdf9ZLNUA1kaDndptyAOqCLgHI6D/CagTjup
uiPjtX975/Fn9Z/7AqlsxrkAARz2GSezNgKXMvWN+UdCFukuB0kSRvilBYoHx0zcxb5SdlFd7pFf
Frk7cwhDEDtYsvwdG0iu9SJSh2VGP4rZCZEFhnTCc/igrbulxhOucv6v1ftlmbtChT6WJCizyIiD
okO3k2tb9KC2AMJOJ/tCT+Q96GV9pESOJXXKI27x329P9vUl/WWfO+bTALi4iqQiHmfE7iZcdxak
T8rKu23meqTwywx31BVRrmV1gBm18tXMk+nkR6PsdH+SrvZiPg3uMjFSCKzncigfK+kYQw4ji0P3
9lAWZozXjkNSpR2USZWP87Qr2ydUJpF8FRbma+kMGOyKPjkDw1hUaUYFdgZGd8at32yR3DPdHnLx
1EcSabHV5brD//cS8fCIJBQKUsSwmP7oPMOPN6YAaHOgHjofI4TE2MYYbOvp9mT+L++AX1bZV52M
M+kQQZIW69V41Ts76+C5QwHCxS3nQNytwGlf6gVmW/rGYTfYAp+YRINpp5UgejyOkWrXYB7po/sy
fTZB/0gJyCirJeDJ//IO+DVIzr1EoxFZU4uprbxhssOAqQMF6GI17N4BPbkrPbdbKjjdaolMcGmv
ct4lygBQMSUYJuIa3/BFi8LuSPRjYRGZ3781o5wTGTI1kYfie7POiBdTr5/d/i7eDr7q575u+uYC
0HfBnRicOwEXeaznMwyOOqSorJXRj/c5pM8TShZO+8Kp4INTEg8l2DPhuCCJCdDQp54uITKXjgAf
mgqdIHbJhOuu9/Ndt5sju0vdHqXHACSqQPXYoJiPfi4ShCzMISvHnx6DWhwmtEOykeHmaXbaHW7Z
6nOEdpYDdIUruqHslaNtravV7e2ycNmaXBQBRoVCQV8LHM2Y2+rwprX3ZH4VtedEebxtaXFqOe+S
5YD4JAWmVrem36Z0COJJ/VBBBWa6YqSv8zaoTL+tid+Opo8ejjs9hyBCbpn+7Q9Zuub5HKtUa0Sf
LYy593Wvdhm3WpzePYVv+VY/tPYfCJbkqHa7R4gnOLetL/kfk22FE4/XQTQb8GNMw7SJd+ZG9YwX
fViHruWwN12fBepdvc0CunCJsVN4wy2YnPfJYivJ8ww3ZZb1fiOXLkFjXp/Wnmj91NAqqQotXunp
wvZa8Hkm54zQ8T6bpEFElXWo90KNzoTazzCtb8/pVSsAJCExD5IOdDWdTylIQGRCTKQ+FChxRXDe
pRyk01KG5UrSGRmkX2b4cAaVuSwJzQpJyb0ZSG7qaYmjuvF6uC82wwraQbdHdX2fntjj0CRUj6sE
jGSAXKQQmMFytUA2C6ngUqV7rTOi23qqPYSk3kCJbbTT6cuS27u8lZiknyNr0ipSp8OcSc9KJK4n
Ck64Zum6WfxIznNpVkVLc8YKD46LVB6kBQPF74L+t8SlG7TTOPE9wnYbXx++APa2cJrY/rnY1SdT
xLkvs7VSohaSfLS0jzER3X5+nMwvFR2YSXFnqUvMp4tbgPNhBrUIaa1ZRiYeQjxeFfSr6aAEql8H
2mEpYLh63Z0Mjm37E0+BKk0XGgaMteH7qIpOYn0t7LCrRYwTC5wvinUiQi0K01e7I1gLUwzJDESv
O2Y+3UKqAB2W99GqOyjEOcaL/HdL4+NcUqyKcUgTWEfKwawz18qFhSPEvv/W9uDcjw4eA6lIRYwP
MgFzgDwQWDgOLZ3c2xN59RY9mUfOAVnNMIcKRM+OUdy5FTBYZbieGawHQkKZri248gV3x4dB3TiN
QpoY8rHEsKw+0NrGzsZ44Wh9NxJyk8eQbJB/koGyvIA2g/c4jQowQx8rTTzkBZQk0VIKPUMRLPCy
SV66UlMCyJ4lYIqA2koObmk7lWI/TwBPaUrIo2bRuJVBcgLHJafQrcQzDaqafiSnn1IsfsrTpoP2
ZhWBCTB9qroWCTYIeI0fVhiC51aYDXD1i4HeTdS2EgBRQvmgT6AMQydUg7urPJoDbi4xhURbLLVb
Ia3xXpHWtdS+i4Ix3edJ/dQldGGxr2zbs3nhDk3bUdJMWi4cpSaVbLjYbQWu3NsbigPZfj+dz4xw
Z0PKsqaS5FY4gnH3CVGCM3xau2an3MV3uso0RcBmyl4rgumk0BhJnQRiR85SjulazAa6Okahxno+
0dVz7oKsHAJuA6HZfvTh1adt+cgU1rr7WVplsaOhR7K7S5ZOLdfi+sfgT61yjk8o02rKwyTbz5lq
ML2ilYSel6kFu3yao5ZLHksVFxrBPiwWsJVXwqSzAXOLa8kxGYSugGrSOK0mBa0oQEMZZu6VU+6Z
PbBIQB+Fn7dX+9q1cmaVW21IWORI8MKqiK4pQUU6NHSn/ewo4AxwUn8Ry3nl2jyzx/lFjdIkT2mU
7QdTdLJZcAUFwhJ+XnW/K9pzLSfEbZrJRRUf5ON6uU2RvFGlybATqDo78D+J3Wiyr8ZgOuqQNnNQ
4trUyvw7me91E3oYhquqwRRCnrhCI20jbecJLJyZsBNApWAbOTBP3T5q0GUCeRBzn6RfGggSFFBK
z0bzHGodUD9Cdmzy/mMCWC8GWgGcLVCTCOFMJroOo+G9KkAzMexTAWQgaeopFWN0hxIaJJblClvT
KlamsJRwWlwqztX3bQFYQoylYrpT43pemfc6iu7AFf4fZH34ygXLvp4uFB9y0lmeRjCNZfsQXPX9
9GPoE9+oI29I0FBktv6sNn5tqW4D0TYjDGpFBMwRbLw5Xo6YHqWdnC6d7QG8IG0IWgHizH3kavM9
GaHbYCQOHYF7ixQAc8ZNkW2wvsHtvb1woPgMXYn2kWoQrPA4icSt89yHFusGXI9QDaYOjrBdlY0v
EH3B7LVn1tnMcXGpikvLFOocPiTUP8bwp0BrAAxjCPYg6TNSAF9je0o6SNQ/lUZlV2DOB9+2rwjA
k0yo+Czc2VcikbPP4QJV2SLTZFjYNnGh/z/SrmvJcRzZfhEjQE++0oiUK6l8db8wqh29AQmC5uvv
Yc3eaRVaK+7sRsy8TE90CmAiE8g8eQ6QbNyJOBQrbNmJ/gtszGefEWJ2batNruBwfPQozQ1Qfagi
sF29HYMhrMPbn3ftPIgFvCbNSKOY2OdWNlzJMOBzhgN6dNBEFSFD4EwJdKX1b43WHuUMilh459/+
CepSRhYvKhfpwhRitpnSLksoDkm2jQAw3UHfxmtfoSwW6r5ZBspJPZrAxDcBCyQUMPvWsR/VN/vU
oHfRQg9s6aSuVXDX3F6I6E2VW3I54jc1puGnzTemQA1XftOqcWePMzyvvB/lx9sbca1ODSfToBMq
y6AkVASjigXwGKlr6QM8D73OTbLJcU8wgyRsA3u7Vru9dhG6NCdkERCu5qVsWtF9JEF9T32JuvuV
BS2H9M8v+3tBQrDNOO+aNoNzLXhCyenB01vClVEzAihlDauxspwPN7t4bpVxVBWlmeOI6pNnT7GH
293Keq576t/rUYUXPe9Yp7IcO9YsmoHAaxt88LXqSY8Td6xeWQPUNcakUQO7bfjKi+HSMVQhGFYx
MwtE+uJE+XPPvi+ylVm/MgkpaOX8/63t9+KEuAOmXQLsLRa3SNBFVTBv09aNw9JEGyE98h30sqAp
tQUXhTR6kJ5fCQNrn0+4NKbDvAynY41a8avCNIy15u7XQ/jv9Qlhhk88BYhg2URauymNHcq3JLJ8
pq2d4yvP8k+fSzjHKk8aQ6uwkyhVAm2dORLRgrGz/FgdPZPxAMxvQQS6r0jedPrKBPiarwinehxq
ppGoKE7V2GD2oXKqEtrS6tttj1z7WsLJ7mUJ+J7la+UKwV2x9NiazuRHP/9G8NCE7uOiZAn9NSxE
Q0XK3Me7EUBxf/LA5BtW/fb2elatCUe740YyGos1azQCqX2N1O9UgbxcMkG013A55R4BE52i/orn
ceVy8W8eTH+7piacbys2gbxSYLzfNdsyjHfVvt5m+/9AZ3LFNTGQ96kmFc1dWcgSvltyqLbsTN3E
m+/MoD8n/tor5d88Pn+vSggoo8yaKFk8EURVzINsXVk6xYaFPV4nnlJsZp8BKrhad11O1x9+A9ZN
VV34IYEwFpZomhLVEywR5FVbbsRApTUeUX42MXXT4deK31xNCb+tiVln6mmhxWgvn7r6TKBPgjK8
SR4i7ftMMj+H1jzgzRCi4iun/Or5uzAruKtUTmqhaRjUqSEc3amoI8Wr9fK1pQleqbcmB/0BlrZk
b3s/hmRbb63/IHNfv+xbNpBDBkZL/9DoNCFck0dSXZ3UKg20pNrUFvESe95byZGOECBuOsxOgTcc
9AbqjEfp7CgDFKTATluqujfywrv9Wa/60MJEAiIGDLWKiLOKJNlkpHl1Yu1bLBveSEB+3+dhOyoP
Zb7WKfhzoBDPROCuQZYMYQ0oJIm5D0xvLDaG8tS8pdQtShfEnzagbucEl/8SGqmSvEsAtQJhwJO0
y3EVXsu+qz9ByI75QDG+W5bViWavQxxvZztxbejs5jUwpzN06wp7B4JG1fjapdzt7dyhbM8sUEk3
ZNNwbT8bd21iQhqA/BcXg8vNEbKpVOXpNIA+5ZTGJag/LelJ4ubKze7acbq0ISRNo7bmMaZFdarl
sE80rx3+Icf0x/VqmYdFRQDcw+DvEMLSADEuUptaCckKbUfQesgD6yCjLb08X/TtmrTQtVfVpT0x
MNVQfm7kcpgx6ag5Nthgsgha9FVzl9U7C3VgpSbhDBUuWX83wU0vd+ZDQh7bhelk/JGZv8B0CPq7
zJ/oz7rqMVj3oFlHS/7aoFpNZxxCTQoiZt1hYvvUFxWkymN9c/sUXnsQfVqDEOWSmKl0SvQSZGBO
gSECR4IUjORroAXyQX7orSetjzeWkD0+mRSCnlxnsSJ1SnmqfbIzdvYWKuGvqgNNJD/dEcw9OsbJ
DpKN8RT7bWjfNeG0kf18071Wz2v07dfglp9+jJCtk1iedI3y+WSDo9vuVXeQp+deZl/aDL9ETRz+
0ZOVwVuuOlr0rYZ6fVriTE7dWQaxPOJbWGDu7fZnURdXvbVHy2m6eGlxw5bKmcKVO4N4SjK4TTFv
DfZSyIk35N8U6xyp8S6eGkw9MmfGTBdY8sCsnwCK3iSAWStPlL3MNvfR8D12qFxm5puZlNtsABgb
OIlieC6tdEcV5Zsamb7S1k5PyD4fug1HoSeZ2julJ0fJMlH0avYqpiGJuVYqvJIDPm2+EJRRBymN
WILz5QbEP7QmqDTsahGU9rkZyUoAumoMmQYqFTb4aMRxJK1prKnpyxKntfJ4W7m8yV2kIAeiNI7G
5pWYevULXpgT4l01GJOeKi2kq4b22ebawzIlU2Cm0jG0kM7UHVvo2fQr91xBVuVfMfDCrBAD81Se
DQKi3xNUnrfKRzWJbwat9uPWDquSuHoFCj6ILscF2vKYaZBMjBXbTxVPPmqjqnbfm63LLDSoM8zg
9gcbSoq3vftaRcyy/v6RuJN89u4h7zWjzhE4G5Mds3m+H8bem+baVZQZQiVzmKYPVP6hoRA5tPkb
YCb/4w8Qol7K9KGZZOwS2wz+5Oc+bl5nqESg/oVRnu2KtSsvgk/LFQJeofQTx0gvZK9ouQVf6UYu
rV1m5lsGPH/cudGQ+tJohyULrWisVvx+OUR/hJKLzRYinKnU4xQ3WKscMSefn8z5y9wUK0Zuezuu
WZ+/aNTYRd/1Y3laWEJpYGz1wNiQcG2Wdflrbq1FCBj6woefsCXjzvmhqx/HiNzf/lhruyVc0iJC
eNG3sMAANZv17SCn900a3jZy7Sr4ySOEC1dFlK6qVFrh3s8Bl01cabNsnBxKLvXMQPFM3wxU4LjX
36f2Enhu7aEQmDotyStlbqvTlOu7CWxnoItEWRT0A4mrtaozRJo3Z+CYAnN8ancutbRQaX9K5IAK
MuackKnZobWqA+n7Dc0xwQQCADCYbRjV0Vq5a9pjNOxqCCU3kj91yJrsPBo/J6P36/IhRqd6imyv
7+IXG4wCaOF6c5f5DQ3VvHK1nnnKmL/UahM2eeX3XQmK+thBo92RiydMX7iQAIT6wnustq49FEGE
FhoxJYTTwwjqhroBIab1Ms17Ztd+OrKfEf6LNGBWr/8ytz8yayGzA4AtoX7TAX/AlYOdad5kvCd1
GSAjuRCoLWTq97rkac2hqGp3xOBSpgHjK+/0SHGzdq/MdIPpW79P6bmQ8k0xgSJAtlyw5T5qQK2q
yyR+2kFsSd53JF85bYJi2UeUh5AmOGBA2QY6IfE1I/G5GHNLK6D4DS3NwpEgVKiGMwPiuvXzp9gF
Ix1cZyW5rJoVDgcn9SQzXS1O8eQ3ums0bqE4CwqaBhJQctC+2U5e7aXeWqHjis9+Wq9wXjqilXo/
mGhV5SBqsJwRZJlN3PiTrbl6ugMy47xyQpeoKJySTxaFU0Ji1ZIqMCCiiTn80jfLyZzOcpC9awhr
kUseVuxdqQR8sifkbYiIkwyMeOhvD6bbRiku/a2XS1HQFT0ugCUI+theyZ+l7Mdtyx9KHuJKofYN
qjKM00OcQrBsIN2rOU+Hh1H7kVXbqizd0pwPBDCRCdudNaEZ152jjvZG1nA1zKrqJa7rxGFGGyhJ
uxlL5KxEAm15meX9Ej+eB0YNZ6qjp9JMXkH/6LIJ3BjRz9qKjlEH2o55y5v3MrpT095t5ftW7leI
1QWPEaf0xPGAujUNWe0N5UGaxoA05vMUUQh9z64CECTSoV//Y/TjHzaFJFhiHiFT+mWIzltYmTB6
nvs2uLIxEYPxETd5vv3lhAvtH+aEZChDe93se0t5oEaBeuqRk2mbZqAdnm2nSVfcZDnagpd8yliC
l7RTXaZtLCPBj5rP5i4oUG2cYh30CMXKm1TQ7PjXHRackUDTQIT1DxGYPlerqbbb8lRxJSgL/azb
Q+fhsvpcJakrKenTkA/3ygACA8SBbJTvh7wJZZCk4GcGdGRfFX0Oq0wG+075M57xiivqBnIIsTNw
kLPE1LezzNPzNRqCq7egix+uYBMvXm1angJvz5IK9fS/pH4X3GO2W+ucfjTB/vgYF3aEK11mFsNQ
JCUuKZiCajTMuibM51Z1Ag/RDpDIrVwXOJIcLAec+mlWJAdm5Bu9AFysYW5UxIo3pG+LxAvgf64d
owSv9J2j0yFxlZi/DAo60sMmoehGt2dVzaCUxZ2RnaKRokm7RjIvHNYFwwE+1t8fXDg4OVQkpDKv
5hPEy904r3Y1eRsz2R2GemejJiirr7ePzvIX3tpA4ejolWQOowKDtDtwi9zRLF+pHitrJoRcWbEo
xsgCg0orxnVjc8dy6mTstSetO029S+pnRaschvJ1VcxnWwUURZWdrv1uYfobgmRPbRFUWThpuctG
GsY18IMj9XqSBo30z4R5/zxxQn7NlUEB3XeKh/iUuoX02ukrsepq+Lj4wkI6TYtIAcUVpLCN9tDR
DR/pjrA3FFO2tz/s9XrWhSEhTpVG1NdFhG3XIFjQbkED4ul+t0E2wsVkvZh1ral16briuK7Ra6Ml
cyxsYeMDjqgPSugIte/9eV3d+1oT65Mx4dlqWXyy6OJTS3yZjjWmLuedtqnuzZVtXPz/xvn4eMBf
BDJSl3I7kbQ6tXhmgZ187L5VxRoM53q0hNIXSvKWZYq4J7lQpTqZDFxiwZhV2NnjNNWePWwLIw06
jttEgnaP7K44iH7dFX+bFYJ0nqsyUglKa2xq/LJ97OQKF63y60BOY1R7GYemxdBizEa6V1QjqCvo
JYBCMofMp0qCcgA33rwBPVkE1QSFnrN8Vyh38XRqCtmBMohX437aVsRPp+2Uy5t4fhjq/jTSN8lE
sckkTYAJb9zVc4DQqpdOB2yX8OY1HlInUiynpImb1tIhtRoH404+QuO2N8uTNPVhDhKxhg/AFj/z
zsA4PZ4n5JxF8z4a9g3/KiV4CxhN4hvUCuqWuiTTvnIdDLBWHuo1GBlK0F42A9jRQAAvV9vB7sNZ
T900/5GO7wCDn7s4dsj03OLOVpqhHUEtpT1Wqu1TI3uQRo4S1hDEVPXAYx/0M3SuZWVP0h+9VHk1
0MWzxd2qZr5pQShderRy02MF3+kduMRy6meZfkpLwzfUaZvbja+rj8qIKUoIIKqd8TUBAdqcyl5f
vCiDfkxL1alIkM7UqbT4CcjIc8YSKPU6RdR6DWT+2PgNLzhHhbZsgxOO+rVKnpp5lzR3ZPhVK7LH
MYKCeOGYjOH+Z/hy+40Zr4b9rivHhjInmgynZtxX+o1e925T75sUylDxVytJnlEc91p8pck4ycTc
2Hr9WtjJfrKalzGNNhQfa+1pJ7jnH7c6IW8YXVJWUEZWHiJTCiQLUxQFhATH/Bhx6xunOPE5cBXp
O4m+5ZPlF9xG/bl7LYGjZ6A67Qq6cmKERPbHDxJyg12SDoRmuNUa87FAyZSAVHvlTF55bFkgIYdY
pApV6D90kjOecd1u8bxTAmtXeZiLcXMXIGoPqCwXzJsrb4OrSeLSnpCN4hLzfDpFB+Kj/HKovDnE
cJC71KzoKV2d4BU+6cf15tKckJOSGTQs0oTltd12OV+Flfty86LV9trChCeBaOljFOkibs94KBvt
aOOdHGMaephfMpanrkraxLOzpvsxqb+qJpscrZVmVwdePa0IlODO4Oot/ciID1SFKhQpwBm4KpVy
tep7sQ2iVK5ig/oxySxUDzCAkMqg+IRHjyUA1BHmkjAvAC2Rn0ydAxVXH62QqM+jaG2HriWdyx8h
RP9pinTFrPDpi206oq3tkHd73z+X4MMLRwzzdE/tg/1LfW929WP+uNoDvpZYbYiVghfchPq7WLgZ
+timdjyX8HSzcJMuNKB8nvsA+QQY2M23aenWHFXotYR+DSmCvjeK7gtTPcj+BR/MMqB6lQqbn6go
OY4oOfbPPIza3YjJdXLIweykrSF6r5Y5L4zaQp3fnKfKqjK4I7m3jiRxee/Sd81dOD/SYDiXh1Jx
ajRg3tIzuET9NT2gq5v9e822eF0yJ7kfOcw3XQw2UcmxqwCc1Cvx8Rqq73JrbcGlqlEeu5ZjawGb
NfDPr4VsOtrqd2ii3mN59r2Nii5zIcAMHdy12Ln87eJV7XKPl9h6ceQlHqlk6D9ipxZgVh+IVvIl
PUhBtYs38kpZbG1HhYeanfap1qTYUWPsnXgKByUFXPnldjpYM7L8+cWKSG7NpmQu4RI18EHC4NaO
Vc+3bVxPARe+IaRZDvHsWK2wkqVWM3tDUHiJFx2YL7vzsTmu9oDWFiVk0ZmSmjEDThK1B+N+Kfmn
vgX2ro1ySt5xkXQWHfk1PKaQuv9KBxeLFPJcE2XcbCgW2TeZUxhfbfb99jauGRCiijpEMatsfKoO
fj5JD3Hy7baB699J+Us8FHBpUd95Tic+jxyV7mHX+xAR20Se4Q3nHgJ0bRD59sqz/XqcvLAnbBmb
Iwk0v1hRtsXwyvflBVm7tou7XurQreJhQNdfWeJV17gwKWxi2dq4NGf6gsKU3iqveASzs3lE595t
3QZXXdfr1nh81rbVECKzkiSaradYJuio38zNHGL40LdOCvQoSg8PoP9xjYYQinXCtRmD48B+Hg10
iZAEgFMPSOY04Qyweg8oZn5aLeJfvXj93llDiMwEeX7oWrwwpcopDtpCVgQaxV0amLjrKY+YAjgQ
HLw+XPmiV47Fp2K+sNpcnYcar17cdF5GD229xKFH0FGf7SN7UcGLlPigtF6xecWLPtkU1gq566yg
Og6KdZSgIO8AW/Y6hrZLvqNceujP2j7e0LXb1JJchOTzyaiQfPpprFQWw6gU4j4VLsPe1qF+K3FQ
mqB87f756OEnc0L6iczWHMHEAOB1c5oSgARBurjvUDNsm8oz1eQ0Z9I+sf/hC2gJoyhS/N0hEa8x
CYnMmEgxXv6dDg5dUNlpKx5z7eNdWhAcxqimWCVTMjzIVebF7bPOgf6KX2+7yEfP4/PX0gmBChPq
LZh9gcTH58SaUMnmMbWKh6EzXQbYbtvSjaTqXwZN+mll2WNjcQnv734PMkDfZOjOWG4x2JpDWLON
5dqfTcMt+eCltNzP+kOfoxhRyOWZpuj56fwnWkwvvItBvJSVTgfpYzJ1eH3fJ2x0aL9tF9mE/sAr
7WWqEqeTe89MByeTmn3ddc/DwqWPUr8T62Cq1FH/KZr+hMIT+O/G6gzuV8MZZwpsZP4AZI2nRO92
801NdR9n7Vmj2iHlGTg8wYamDtSNp+gUW/0XMk6P5VS9QiHZa8bpoc1eC6lBzzvZdIT2OIugL08r
HZ1EyysgudCZ48q9yRAeZssjGsrsOmbEIeWl/kGtKiUT6FQmVT2ZuRVqNtuMWfrCZf0OZYltnTKv
mlEc6vIs2YJsUUWTPZeIP7YPdP5F031evshd6vYSet1cg/AYcbl+nw9fqkH3rfy9ml+qap/aP2oV
Itr0rEIFQZq+F9kxqSvMEJ6t4UgTBMHm26gWjk34UVdGt9GbJ/TJnAJFAzsFpX92F3VbcNxUbe7Y
43ZUnuNIOhrKnT686+2zhok8tFY2ZoFRrVoNITDklwMe6zOe6vQ72GM3vQqGIwCHTOQsW9Gd2y4s
3rX/2kfTIGhUEtNSRAX1emKQaBwV9YSBegBhK0dHha6QA6aSY27rXoNpz55B4cWAPsBM/bmxXwYC
L4aIQVHqp8n4YXQF2PRpsPLLlvh6cbjEXyYWgvVWVhMjxi+T+L7amuB1t30JzXmAvHD7h/TqmkEh
yfxhUIgZE6kSBriEerKGZqdVwP7nUAtRthLt4Ns/SReO5BAlGXgqfxnNodR/zph5vb3qj9B3a9VC
1ilYFctp0amnylTeSoKF0i0G7LxGZ+5g6z5XEsvrjfJNLfRQTjNQbWlmWNE5VKYnTeqajZVNkTdK
0Poa4hEvNRxcllInwkt4UpljSJPuTNMjx7UhUV5L0m50In8n/CTHtc+KO6v8AVTQ4I3mGHmc6hvJ
DEi/g6gfpLWG/VAcrKa8i8aT2dxFEy9cLm/tTPepvTdr3jpKbiWOpc44AL45fGvB4Vakr+n4o1VO
nFYbzbjn09ekhlQufzIBMmlzr+iPmgwVGLkALOTN5k+a5kMBIrZjR9JwrKKfHO8jPYK6dRQO5m5W
Qg0FmSHq3UxrXAzzhFwlbxSgSx73h1FfNHUwyQ6IL4eh2Gw2t7+T2DlYnEXXAXvXIE4JcDQRnjtF
oUPEee6lk5FXmwE04Ukx+7GCyqJq+HzK/KTbQ9RjE83GCk+DIdwR/jC9hMaL5xyqIBJUmCeYjqsN
qroxeIxztPYqT0tfOqB3apBkDsaBA/oT2WBeknH1bczAxP8xQWVo0ejQ7NkHz4tvVZIDGRlfsoc7
EEBkzjhAjDpCi73+ErHSBRxhcKiqhnKb3Rvceu019lyOkWsbz1T7EinvNn0qm5BAbNl+Moke5uZj
WeBaP5EdT9WjpaKK3xPm66Z8AqcsBP3sp8YaM7el6ZcyaQI1eTAgKU72lZk6JdqsaXHf5AcM7tnd
qYqTu1bP7m9/vSvJA4xNIE8B+Z2BHyXsINq32cyVLMEhU/dl+T3qwOGUjkiTUHAo1rgvr8SVT9aE
F1AyaF0RyUVyktJ31j+iF7RyVb1iAOMeNkQBwEKPnCgYkFmkDVQd1ZM8oturAXyrPd/eMLHU+K/Y
+NuEcNPJY0zPTVAkXgrKgQZ0Z7FfKJZiDEMVq6y54mNKtCayzUTm0I21DWvD5KLK1Ww1H+h1L1Vd
+ygdtQ0wrivBf2ULRQ6+RqkS0KBO2EIAoBoCWnDDu72FaxaEwA4c22QrgE6c6jb1++ZrBBLi2xZW
t014PMySLM2xNqhgTrGy7YKxsv1hU70Y0A7yC3+9Wbt89T+T1d9eYS1rvohEkJltJJJhTctbRQ7T
4D8DqV45rpf+LdZ4S11iiiLDHZCiw1o+UOVJGY92PGAgtV7bxOU73FqTENhTu1f0TsEmMk9WXfR/
AstjDgNvtPef0G2sbaEQiuTe0nJMvCxuEftSx90SQ3FysalUpGs9AM7Ssaaftx1FeMX/cbyEeBEP
TUdUbXF2MKWY0btc3RM6AjnN/9fNFMJGaZhxqzN8ObaRvy8IngU8QL4vfLJVsEbMplxJjJd+Ij4r
oZoXkdKAtbJw5jf7UU+9sQ2bLSR6vPKntgU+v3bYLww4NxAAfmlekrD0UCY8rdF+i8OB4g6LhXIp
kWVecPwSrYo33HyYkEWT1Lcxih4NHo17D9BunwG418kverNNzdyRis414wEAXv7tn39vbAxUjxWM
KkK85vMxrVPDTC0LLt01dzbaFZNquDqazPJalrjmWJeGhLNTzDw1tRjL7vzRw2UVbS9MjjebMcS9
01kuSNoBV9ncm8I1QOu18HppWjhHdTpIFV9MV5hxgH6Do08rKeLaSb20IJwac+wUK+txauJmAvFh
SLjup7X80CZlYJkG3m+1Bxb7tSN0zakvzQpHKC9aG6kJH08/zfSYP4B3zYs86nX0uOiWaOFaZ2tl
J8UhvEyKu5J12EkFb9bOuJukVUr+FT8ROSnKOorzYomx0Ef7Prxo6J8Wjh4ueizfcX1pJR/56j5Z
xfktji7G9ou9VJfYf5Gvoj6dZpbiE9bRqw664Br8MV1FVz7Z2gYKaVhFO7IBHE49gWbIybMKYvLh
7QO9ZmH584t1LBN2rSTDQsEh/zTpHqWvty2s7ZQQMiaw3GWWDgsm0x2qv9qdCXjyGjnJ2jqEeDFF
o5Ym9RIvTPBoGpihmn/eXocIJ/uIxJefXIgLILNiFaCJyAmDV+BfIJgdI31IyqeccbySHowq8sFk
GPY0WyvmLjX/P9xNQWkF3WkT+CjBEQarVBodYh4n84SatVO78ZH5SVjsVrmcl9hzy5LgEJS3BWGk
x4GKJQvPLYxfjDXe0zoIKPyiRq+42A+Y+AD1IcG8BgjPa4zJmlrzpNSmAulN7VsxG8FQ2WtnYdlf
8ZdBoxjqdYqmqYZYIrVLTTHohOEYvTqB8dFtoQ2qyDr6MLkzYUw8ajdKd8bo2CJr09Ktrre+XW85
DS29wmTmfkwiDBWeWfllSiRXNuNHhtEa7hs9hlmzL0W8kxTfKO/UOvoV69BUmWXwfYGpoYOAStc5
poEaCZV8vGYDMsk7brR4BbNNbibvZaMqvopqiztnc4qxMaB/JU5WTqtIrLj44KcHoBDCG0sHXqqB
ytGi4APpctQBf5Dn/q6+09xiI/nLhBK/kyFFpXjtrnG7b02wlh+vHOjL3yD2p4w+mRMa4RHK7FMk
p+GUnLOBraz02gvkkxWhhKbokg4YF6wsKyUGijeHDvhNCOF6vebWUJDbrfaGrvn+hYfpQueNTLzu
I+j9YfbxOVJQbFIjP2dFwNhTRvpN34BzC2Kww8w2NjILxsoPOas3tIse2wylPTVXgYmPHXN1EOTK
niuXv0zYjXa0qjQ3OwwKtpjhs8YtmduvsqTWp7qDoAelPxILbxhqe3oNFmlTpyeVNtsskk98gJKr
emwTCuRcv5d6y2EgwjQflCEY82lrRdwrC+J2teareCP0qhJa2jepe1RBbgPFqteO7MrBOib5hNsJ
LsS34+qVyK1Cthrsq5alWqb4JJvmIRoLailgc3SjrncyjGbdtnBl8z5ZEHID9LEtzjCrdUp6P5O+
9OUha1Z601c855MJITcwNIkInQ3lRLIY+MpdbD5UEnesVnJIKjkqtVbWtLZryw+6yNs8jUDjqpjK
yWrOTQngfz+uWbiScz6tSYg1aZvXs1XEqOczaWsTTHXpoQ7uCalvgOTsnbb7khXdVk55UNXcicsv
/UAd0t1T4jcN1KGt124OhvwrMR5oeozaX4kJlQwpdYHKdgeI9YL7Oig5wYRiv9dY5Pe9ERod1GML
yZk0da+Uk8ticuYZBumVIQXsFX/tYD3d9g8RWLBE1cuViq+9mOdAnDSSgseGtgObE6qHUJgGmAEx
HpNCZ3puVylHtCs3109GhSON4lo09VqknOIKQN7BeixyKeRK7lnwnREBD+p2ppZDWzr2kxpgWE3y
FX7XY0BzQMZTim8RVPlkyIbS7Cwz2TMI9cpxO7VP3cKry7ZN/LXUXmp6gET0hlWZH43JJpJ014p2
tMiduYt9md03arzt6YyrS4/k9ThW3yPGnBbw2c5M/WzcKmm6wrZ2JZV/Wrvy2Xup3HRA+2HDQR/k
8vHF6KCVXNab1AR+dvhx+/OuGRPuTiSKk5xCrPqUdVtQzXsRYJ4MAbHGPO3wctvWtSbYp5Ut5/bi
XCokaTsQgysf2CUG+GD8QPwoh1ijtdA+gQjfA3FH2J9ib61osbbOJQxemCZ4+UdZj5AgQ1IWrLVu
xHbT+EuaOdo3sXd7oVe9F0QuMkTpwKPxMbl4YSxJuGaUmNM5KdWd2b/Bf9HA/NWUa+O0HxUF4dan
Qlz6b0PChlbT3Ca5WiunqLAwJ5bcFeiaxuD8KLeMH9QIOMnJTSBSlu1YjUNQPRWV9HUazpOyt7sH
Xm81M/coeMZHtLyzTdGh/Vqm7tCu3dGvPK8//VJh/824K1StR5rp/OKJRUGh+vJ+IZye/QHUMm5y
v1Zqvh64LjZHyGxyw9IsNZhyqn/FncO249MiRWpCiyPqgxgYpXUvW/b71vcQMl1nlqWWQHDrZKsQ
uSc7NV+TULuari8WJaS2TrVGmqmwENFN31dOafwophW0yurOCcmt0WOiUxSDcU7Rry/dpRHBHO0R
XBfetK1P8SrD48qJEQn98prl6sA1tK4GWQE1/E8jy55kvQrjVRHrj/GcGx9JE3ILpiS60SgU+aQn
STgZuzEf97rEe08fLXMvYYZly9L5PjWb3dSykEfQNbX6fdy1IKyhiolU/8KAAkebrnVGTkB6zdRn
g5bPE32yafzL4EExQQZVJl41ZonLijDn/ZvZlqAFPlaG8SWujPeImSFVk/s2IS9j9Csbo8e53Oid
RpxJn05VD+CemaQOUDWRsZ8U7Q7vuFxj4yaOs6NNEsBgCjtohywKaf824WZaa4+dKoGAu4POLz/K
Mojkm8PQ30uY1RlT9KOTg5m9Wul3Q8qdOn6IemJ4tHtMDClg0Vq4v3pH+u2rInUhmApayliP3AKK
iA6kVjLYajMn9dbe5SvHTmQu7As7JgnDLZm0d4W6VVDluh3Qr/XlLsOXJgRaPnb5qKeDckoLpzos
skKRZ/3oN+kPBBLAOVfMLS54y0WFaDlrGD2aGE65dWy2QyDdwdIZDG/e4KwlxrW9E6Ikj2MohXCu
nHQKLjmMz/bR++3ViBOlf90gL/xAiIo6j7J4ZpIMNK877XD/3+soDoE6lvzINmo4fc08yV0ESWjn
QXYbvFHwkeK4Xrxe/YxC9FT7xsgkKcViQT9RP8ghB9BwIeniz+s7e6078clphDBK+ykbrLSD/+df
NfNcxI96N+6s5ao+le6ACkWKu367oMQgQq5HDc6o7ZBa9aL82MdrKXjlS4sPeDXONDntEdWhi+vU
HR4fj3L8knQ1quzPtqE6VIYkWYoxn+pcmY+NCpI323RvO8NabtGF6Jv+H2lfthy3ji37RYzgAILk
K6capZJkWYNfGLZscSbBmeDX36T6nnYJqi6cs/txh3cIBRBYY67MvgfMRoFR6AKVuyv0Ev7Fn+97
sLZpa+/0VYYwle1biKdNpWgqULTrJwUz4Ev7sABjdn1TH1JqV96rKUTRXYW4q0EafwJl0r3VWz/T
CecJgLmbJsyj6RubiV84r4l+w4dX3QR9C9BsLAKatucPaTLcZPrOSk8au+NI+RRoLxQqhv8HfJQM
pMo6yCqqfTcARefcVhYE5MgMoe5HrpRb0HC6C8zSuJIGD8/GkHrZspK6hEsCzq4ERBLvaffCQHMR
mV3YQ5K9MsDX30KYp0Oac9B4HDAotTGbQv9hV2C2xcx05JrDN9zJp0y5W+JjibTPsF+b5jB1J0aA
cCmGMFEN1P64q9UvEQccovqe2QaiTOgzsbuF7HRATkFnjoIUKLKcZlID0nSLtyjt3dSrv6c6fr/+
IdYXde07CGa6Jlbbz3WDywVNJbtpThT4zjFZghZMdHp2aCbTb5EyXl/1cl7z18CZgrlGrK/0vDdX
6XAQO4PE4rj47W/NbTDn3GPmEaAlVOYwv7S4/6jieG5lPsaGz5KNwVKBgM3gmkj1p5oT17RvM51J
brjIoCPacBHKU3BWDnW26CcMjL8rLxRtRrTHIONTHNbpMyuFvLybnmTlVElcaAoGG9IidaM6qyNc
AJzGDU7erZZ4tJcRq13yuBrUqYE1QwdBVwWzZPSOXSqlhhBiaX3VsUF9ADlN9ZbPICjWTNc09pUG
hWTVmzIZTHu9HuKtPV9bMFBx3JK4UlUUO7IXCl6FDNPDSfHr+iW99DTOFxFMlNnWHJhGA1WFLj1M
w9GwLNeqlJD3WehMumf13CdaKzH3l2yvpqnUBEhcg5CD8DJMZJ1TVyNBjcG7w9gbNTfXt3XRpZ+v
IMQvJF5UCu5cjB1DIIWUyWYyAACoDYg652HKldDA5pRh09Z/FqS1rSMrBV5y858k6IU7qky0nmMV
c8ZrUKF7IB7zlNJl35Tb6tfaj1+1WRXtIHsa658Vbs2nZYXoYq40puSloZ0S8kD5Yz2VbkxGj6Xt
phkP4HCUfMpLLb7zBcUZXdTNMByy7hOox+Bjn9/jjRoaAbuRBfQiu+lHKwdIaZuigmLaqjhy24/W
PCLpWi0qVBRwptEYmGQHsuH8jxIsG22/BPrWzHo3+TNIbN2FO/tpn8JztEpK0opjbTXXPZ0g8WWS
SytbQXiLBer9E4rE2on3P/rkxh6frj+KCwbl0w4EN8grNV7nMkCwNPwau+cUeAZ5Bfz69fsoTZ25
HZiLqUsbZOxKixEsx88KmSLjBYv1aRfCyx4qxRyVdX5/Dtf0ccXYrRxm0jrRBdP/aR0hPQFpU5F1
1tldgyoDC5xNEaQn2eDRBX/2aS3BVuRdZFW5iUer9CDo6N24GdyaN66eSuWOJfZBJJUenP95ruo+
3XZTkM/eOH4UWiF5jPKn26juhPbCr3afBI4vlVy5+PmsdWgHmkWOLUYMilGyakp65TQO6quiqRhD
HJ03sLa6JagUS2uncAJaTwwXN6ZL68lVUXiMnVMSOyCRBkPfCK5ttBfLFzMlXkx7dya1RxdIXqeL
nyfNtst50CXxXZ9YfqI7u7zXggETKC3GtRUScuM+Tx404JQK602LDuOi++gjwg1B2axCeSbrD0bV
+7EJmYrlJcnbzVhNkUsJ2DjaSspwu77qLwb77ECEb49Z6xrjkoCy67TD7A6ItLtgdBa/SSbfVlQP
pEJh37ee3izePOoQkIEoG8U0Ss3dsX2r9Zspp9Bke0ebf5Mm+VGtbyFfH1QA6l+3Hxeh7+Tspwq+
pUpTk7ApV05aX/7BuGWYstojdPijdY+qqnog+P6dJEnvGoTM3zC1/6voLaDdQYjjm5XaBLaN4Qjb
YQCWk+9KaviYT8WkQk03BFAaSDQfutkMFmIHqWM80rHfN6Pu6rry5gy72t7ZNd6EXm/BCuCS5qVn
bG8gUR20dxCwuA3/lZEajcMZrHivlqlwbyH6sbZrL1lHQ1XmgeZ6CurGST1tbPt9T82bUh1ex8H4
XSHSgRy9XzLtZnTq27QDCR2aPVnrRUkZJPxn5zj/xOL/PVARFmBXdFoaC4+hUmdU462wlql1XUJl
mmffTJxUnWhnKVFU4psxC/0AsLQzJHHkzepQcmd7DLv1meLP5p4llVfESWia43ZhqZcYGGpVYs9W
f1d4pTndptmqK2d4hV16diGzTBe909lZCP41SXjc9BHOYpjSLUakPZ2DfEjr/euXWGJ/Pu74mYOC
Eqk6oZCmnBqwFrHhz8yZj9nh0J7vlBh4BYx8VTS4vualNOnTRxA8rzllc16vb3zyrFP22PxsUm+t
dIGo/G0EiUO46pRJoyXZia7/frZV1aRDrym1AlgDIPVTAxKo+ok1xGtZ4lcK9+kMQT5qAudTuib8
dT2aWxVjxZCrYfHj9TNY3aVo5s4ndoQfQ1g0lmj1wO5TGiz8ZJhPHaYiCw7tnCiTHbhsNcGodnHl
oNH2ceDJY/LbRL18mwDts4quT2G+a3ZJ6aav6j8Bwn4aTBJM5Fh1vZY2o3JyACavMTWW6rK9rSd1
5STFyTxMDBtL7KwnGbJd0W/jw6rJk66yb/0xcu2Q/d+VqT8i77PP95EFnN2lKXeg9BFjX6RONlr0
bJizLJG4FASdLyEYgM6E2ouz7qs65rf0nXraYdmt8m8siO+yGQXglQQYs2XXL+bFBOZ8XSHsbpTU
LusBW0tAMpaCPSZ7yOInhRtBUdieloyBqpdh1mC4rPknQyO4L46OKTYMEOmWsDgCIdtgLcxRF1Q7
9CMx8QC4PNiHIZyjRm4up2dYbc3X6/N3RcEW9Us5KCg/K6dZN7dL253sJtnE2sFu3pv+bjLuEboh
wBhKb5jUB2O+VysOSTLFv37sl+ywqSOLM1VLN1FW+GycQA+8EM4YmJ5R+AYvmVs3vyPj2xwvP9RU
98c+GdyKSS/Zpaj+fFnBMMwEVKsABSunRclPDZkwrXfLpvIXqRFR9dXPAXoYdYzgsEH/3p0Yldzy
S715IGeQZWngrjKsDw3us4ekOHTqDZatty2C6kYSNmjHMbpJq7vILI9atDUnZDX99KhHeQB8ymNh
JTva/unSyYvNZ0RM4QKC3KYvdqMRNW4blxsOUuBoKGuvnZdfA3+7/qkuGZyzeT2xM1omU5U4dpqc
8gFoAhtUS9VRmzIJHOzS8z9fRXj+dmbxLllhmkuJiI5Q34T49QRjrUq2c6k2dA6TFPuCiDGgSZ63
CeamVrLv6tvoppDMzLbMm7ZSqpAL7c5PqwnvDQI/U2Nh5vFkrlMmDgktNbCSImxoGnaducEgsQUc
5DjcXP9qsvNcv+rZRQMqOjNAUZqc+NIFSg0CBBCkZeXsc0cmySA90fW3nK2VKAgqpwXfbp08IdSt
wnFL3MVT3vt7OXu67D4KpsMETY+irTcFVViP8W5DR+b1VXL/3x2gYCqWSMsco8eHI9m3VOGhWj+o
hboZoR18faFLza9PV0QIGqoc7Y8yb4AO7tVXUGaE1HguGQ8cq/fB7oyMSds1eno069yNwO5bI1gv
wjGT6bddiprOnqDYCmQ6KAUm245PjKXfLVL71kK8ZPluQd3AjbpS4gIu5ibn6wnVdag1L0Nj4EOu
JdLkdWlOGp7iodlngGV3oR4uP+rRQzqGptjTWtmz7iAN/o/wOefnbwqmp1G7msdlFJ8Kepq7W9YT
yReWHazg5YEhtDKDw4I6yxw6AOxN054ODeToMtB+Sp3c+ntFF39+roLJgWRQr9SYqV2HXV0lf6Mt
Gk315IEw29fSx3pN51TLB0si2hbHmWWSQoHkgYqNr5JOZga2iuQ0qs8V2F8WMDLao6w3sx7atV0K
RieNqLLkfZKAg6R29WTc5Q3CiFxPd6ZdHseCbGNlCKdGDRsTgVVkgiPGREzhyAbA6WoJrvwSkZcp
n6imdhUcCjPGoFbN/TSOblLuHTRs24ls5z7bEmUV1kpu5mSTOhuNDTeNMaEjMAGq8wR6kKAz7yPo
f4xj6YJIJaDz3sSwjLmKpfL90ti7lmebZqmDzgDPdn5vQNYIQfkuXbIN9LNYjWGq9pGC79KZ601R
3Zho6yaUbLjyO4vt7Qg5KugE9Ab4VlWnDqFK7BVG62og8q4sFP8o9zCd8USjhyl/TMY60AhseMFD
VPeREvLeNXNn9CIz/cGcFIwusEwm1MRY14GcZtZ/5HX1IrGMkm8sZutRXptzWcKJrbR29Gd9n+7L
TQpshhHoipeGMlCA5OZS4eVkdoS2keXEJ45KoD5GXsYWD5Pj3vV9rX/m2oURfPPE27RiBuzBAmxL
ieIm+HuuryDbiPA4EOQaGovBsbCUI7DMhyy1jnEpmyCTOX4quOI65upi1rj5OSy4+sRCSM7sbZCT
d99W4fX/bk+CQ45VnmkDw8eBShLT3opkcjUuAz5JwiYq+GI700sy9vBJqnIE/5jvlLscuqyR+nB9
M5IrYAlzMw61R52oiC4q8E7NZriQbHd9BclORD5yp2rVXh/LdQXQQCaj50A8SOmDKHu9vpDE/Fmr
OzqL/qwZaggdxSOdMPTVRrs52xoxVEqWFkK6x2FawuvrSe62mDMTzI0kVY/Xo/Ot7jg7ELu7tT5L
VvkP01QWZI9A5GwSkZtJSyOM8xVtDKpGbQL9fk8PY5uhRJDcmMZNhZ5yxi3AODDg5vBvHZNi8C62
kKGK9D+/QCy6NFTVtMaCH13DavoUH4BgXAn5WVBBby+oQ93PghKSIZvrByzb+sezP/uimhmPw6Jg
4X/peaEkgTFaFzhXkI7QrfMqe3TG5bv6d6erHzhbMKJzWprMik95WhOQlx3YKvjBc88pIGhR3qso
EiTW0RwJ+Ndi4zWCOEpuTW7Vpl4NLPBg/nS6xLNz4JAsv9DjgNLO78Zyq0RH0umBbuYutW4SHU0A
BT1Jq7EDZ3jAgNhbz+iPYbQDk/+i496RqatfrC+df0XBpyTxYJT1epjZju6Jl+/bg7HRgvkm9mU9
6o/unehYLMO0iGGimETE7horiqHRGhZDlTYK17HOzlLfo0WLNlEyf+9pwW80K8/cPrIjTK+hk20U
JcRS8tHVm2SbKNMW5N4HEA3nfjT3t0lX+cM4uDa19JC1I93kjhH5cUYPccPvyYiBSbTYejXyUoWF
eTkG/+Aqnu9IMPrtNI3GqMOKIXx9Kx5XWpUcqNBi8QxQe8qdzKWbeL6eYP/7NDJ4aQwxCkRhMeS7
acAE0ctCLZl5uRSkny0k9n6WydSntu5gXrxokyEnGG7GLYz0Zin3ib7NQ2klQraikG51ar7YaY4V
uwD3oYHUzmnctgHknMZ9PWzlxfCLie35HgXPkA0aAdivX/c4AwOjAbL4qwZb6Yp6A3FWwe/lgoDG
Jc96vqhgSwq9pkMLPsZT7Ey+Bhz+kKO9k6D4ET2n3V0zbIEaU2LqUr7XYnQ+rNcZtPFsSd2hXKAT
+BP6Ho+Lc9crN+Z8amfLbyxysKvZS/vEnXKyQeMkrI0WDI/t0Ya+EGt/1MsqZsF+TRiZuf4ELrm7
8/0I9sMZWDWW3YSYFNIodnbQ+5dITf5BsHC+yPoszgwwMZ2xagZ8qVJpXJJzdxlgTmnp14ome9Ky
DQlBo54MQ0vLMT5VL0OgBvU+ikPHdiGzebfexkb17fhQhrJ+mOxeCJaETgAM9gTnWNjTtn9fZrq9
/qEuRsPnhyjYDiWr5rZo//8DU+j7dGPvOv/jReN9QXtO5qfXk7pi7sUgEqqhE0+njwVnH7KS9rv6
PYOgYwhCunAJMEz1HSmoU/8vMiXJaYrRJWbZ6qlejYkW59sCQwhVLNmdbHOC8egzPe0LDAmfog49
wiy6a6NvjfZgYJ9Omcsu5WoVrh2laDWWytQYxaW0SHo/oRPTknsrSQJba/y8+cnYgRIU253RzaE2
2yIHr+RwWtmPEJ660Q/Mriy8QrD3HYlnsS1qgX6PaTg7CxukVLKA4WKkd3ZlrfWtnr17ta1aE0Os
8YlsjNDBrP5aesu9xbMR6NXVjVx1U+JgLcHSVB1torTDinFfuJ06BYbeg78083gq6zHJllpv2Nnm
kmrMjUTBHY3IyxRpGLOyXUJ5oDMiuT7/wek44AEkFgUfsXCOY53YPVM66FFUkN/ObO227rsDUayn
mnabBJSOZjTe1A5Ek+sY2q8UlAxLsXHS56RKvA7gGUCgtn0+B3YaqHYTGGq9URgD2ylGUeYCVJDq
FjTGIJm8tWni6jSYnNpFR3KX0+9a123jSP3Z9cvjdZu2/u6vz+LvvoSv1bIMVUIDdYSkKrdTkW8t
9VQpEsP5gRG9tor4oaIFwE5Tg0cgpp/xp2qpb7NSMfZOTh8cCpJIugejlwcC06eWNci6Emh0Eg28
5yqgPL0KH997Q9z5RQXu47n0ASz2rp/EpeFz0zL+HoXgP4BUyK0hHYtTmZWHEZd3KrdRDkxRvW0A
MXOgb1dhpACUf/SQGmlY1t9NGyJOEfcj47ZIt9HAvVrZclCiltUq2Quh4jTCpA9AXuWa1/ReQjaM
617VHvL2qOjUq0C82i/PfGk2mGXbEEPxcqXzlL50dZa6TLMelkQLQQC9LaMOM4dlHsa5VXnUbCRX
4fJr+rt/wbvxpRrGrsRVsFnqOyOGgrRXVgGnQyWT7v/BKP17JZEDa0nzaVAKxPzRD70FcmPAkCBY
EcL5fQ5WyQIZZvqiLyMOsfF5bdURMZFTOlOnWItlmEfbZH0aJIUkvLr4jP6uIO7IrBI1bzkuOLi5
9woHwaA+7HRVFuJf/ERnywgRPq37mGULGjjgoAD3m+ZBG+guNixwHBj/oL1onS0leGeDTzB3zgCq
/EwBE9DPId62trHhlWQd42IYcLaQ4JgTPW77waqK02gcNa4ceZdhbFubdLfVG7Bgc7xERUtvofv7
Cj74JwcqaH4CoR53ieaHRWWr1678Zom24/Q8o30dxfSPVfWQT0DfHdWkPe0hyYpMIM7svb2071ZJ
7pXUAQxi5n6SbZR0xnFW/UZ1QH89Gm/LnB750PxOu9G/bmVkF2W9qmcuq7CsiY3rVVTaxmd0p2JW
qrHfri9yOVA9O1PBW+XmFHV8raSuXh97SPct1KI0r9hmI3JqWXnn8oM+W0/wIuUwObaTwXT2vo3P
9a9BWTA+DSBAeEIhywdlsoxIT7qo4FSYvqg94dhkcsSmXFs7FShPrwOlaM0A8Fv8kGUYqwX84sbO
til4CGuMmlJd010FHam0SoOu2vHmGDfzJmshMg079o/gw+fvULDKWq06pEEbBs9j8Q3ihJRbXlkB
0ddq7W0/git/KTdWF6ap5kLFC2N26RZCxbCrgxVUpRI2EUDXNNEgXZXudCPfGxN9ZABMpygtdoXk
PUsuuDjSr2lAoNt4bSei7lnd+LzZto3sFUkMuohYUaLZAoBpddW2cgAVz16VYaFl2xDMX9Q3RTcR
tIyTqIZA5OJ3Uen3vSGJjC7NEKKa92/XJGJVeMarLKMNkn/UNGuVbU19eOoG6FQVanpD1Omhync0
ejdaDKR0N6Cm3+j9H8tQQifPHxemI+TQm2PbypqeF4vT579MsFRoX/DMdnDZu0ALo6cp9jTbrXOf
AYXvQZNhU4Nd5yGfQsWXsV3IPq9gvuCuraVMkUKs3FcTUOZMmhddQu2c706wWKquqKCrg3tbumgD
mLnmvC3wOyWGAiYMCtOo8Ghuu0o1f79umyXujghWq4wojxKGi6Xplr9ATcROKh/g9qEHn8Tr9bVk
JpIIBiud56GtFuyytDC56658eGukBUh99bPZAbz634ZaIiFhyk3DXgoFabal+RVGHapRsinJ5RBB
LFnU6VFX4O3rA/Wr4jtEYCSP8uIKABHqhgHtAd0RPpGGsjBJCpxakhR7y0batkgAFB+DbIInASkh
MklkkxY4LIVAjnGtHrNmhmbcWD5RlT1jmLhxNQSwR2jJ77tWv0GlaTuT7KiViHAgQWAFiZbWcHNZ
GJdZ5ClNFOp97Cl1+pup9LZlfE9HDBfp0/Bw/R5donKghmMSqNsjAYYmw+eohTmKXToJ9LbjLIYI
J+Wuk7ZvMeHbvi7fkD+uw+D9oent+7IrNun8ymz9XV/QIex6VKjUfLyr82V2R6jF5MYRuKvHki6v
kdZjSrrSDiSG0oVZak/Xf/gH18iXc4bDsSkxDZ2IxPOOYdjgrO7LE0bAAwicH2eNfsvrclOR9G6w
uccZ+Rnx/s9c914HWgJa/k4txGRlafwZWbJhxAnUrPHVqnmCRkzYY4jDmF4yTBXoaL/MU3XkKBiX
dX9chhdM6vzAyHyoZcXLvMBkL1P5ooxgvHLsW0YXN43HDXd4yItx2+TtnTKSF8VGMxof+vrWLzgw
ip4mCPUBQrUAw/38yawGmUihDeVpbPlLCgUGVmXH1pYhBD4ew+cTplTH3QDpla7ZRCS9ooOuxnFe
DSeV58/qAkmRQmsohnRiMOJZYAPtOhUE7zEhewT2mTcYYIQFj/UfDiYqohDVbU0LU8J9XqbHbLaf
zI6eutb0+9LxDKbe1onGvYqQAv/LUHizYed708k2mLlo/N7kQdxrrwOH1FVbdntKhjeSo5KXWTom
xbo71QIHJZ/cLnW2adtsogiwLCt/1NVy54woA2o2ZuTAg1aBy6fL3SS6ge5ryOu7wsh93exfuxpU
HRW3TKj0BA4FUs7K9jnnD3RQ/bLjJ96qqKZ1ZBtp9re4GoMcA+UpK5JQAxPUezqYBV5A48698Xvo
izCeiz8cYrJBSboF4lwqgyOIn1IoO/ckeYhb7dU2Z4wTUx6DkwvoONUeA84qoDyio5psgRcEr0Ly
DDEN31LBA1GAQANCoTQew5G3Hic3PEe+Y5QwCflgudev1oVyDqWwBmCnVFFSc0RFjKJYksxZtPpO
M3/hM7gD7fYKcTxoWLgRRHuGcQ7GfldaryWQD9X4p0ztXTq8lNaxN3XI5n5jY3HTg9Rywt24/uMu
zOJ8/nFCwJyTrC1tW6/vJrX+BYu0H2zzZZghqGNAnBlEoJmBkouS7uJmRJ2merZiGg60Pywg+SPS
8enVxYrv4+ysbAEH0kelWmYprpPaOHeGmfuaHR9tpfGy2MBpGbG7UBVVJUxXLw+aNR36YXS7THcz
J/EnlYarakqJZHbJZPRGX72QBe1qfEcVlhHN5I/23lkyOjaZChUieyWUV0gABosF7OC7YZP4tuHa
jyagaEgawUxwX4fTsbglYbuREcx+KWkIv0GwU0AxJqPeEfC+R3dZunG01E/oM9Ofr1+L9at/+gzC
MkK8ly9xFC2A/KPynm7TfbxZ6X/UbbK5vsyX0EFYRnCUZgMlxVypyWlmamCrGVIH6/8anQhLCDEd
y9p0AHsPAaiMA42zQLPOlpRCv9xZYQnhCSVWlBlVE4Htn91D+MbTFejcAZkxDwDNGU8j5K//q2MT
OQY0pSlnDDyQ0zAD8hKZ+7ptg+tLfJWU+rwpkVvAjoZspjoEz6pa8fFfYPGctswuoNlruH1Twha8
QejLdfD+ri8tueK6/tkVG120qG2qgPJ/VEDGA20w21fzn6oliYy/hmkfWwTO3yZU08Gi8HkhjLQr
6aAOzgmcQKO/+BVcjQs1z5W41bqNsw+2Te2muSv2sW/uVj4ir4K+Z+XJoHxfQTHCTxHem4bhnyJO
W9xS8p6Yh66fbnla+KD/Puis2tTUOEygK2rb34kpAQ6vu/z61P+egvAG2yhpM4IxyBPDWOBQ0z9N
FvQ6k0rZXP6sf9cRHuKQMDZBmsw5Fd29lgK5n/bHOf1lQNuTaZqf1eorVZx7e5k9Q4uQz7OdORoo
0pBUhzbcgPqLbNLgI726tnfh5TZplMalOjqnCkRUNLqjM3NHezdh4j9Xf1B+l1gPI0rG2W81f1Zi
x6+axo37Fzy9sjYDK/sx1xj51uNNqSOwVcArgnF8e0u5sW21m2Hs3dwwoZlzo4Kkg37PdbCsdKg1
Oac6vZ/Hm8GK/do0weV4iO3nrN3FU+klff5n1DrMSprfFMQnjpGXnlZm+zYvv11/a19T3s8XT2yZ
804ZMG+qOidFj8CoWG3nGB0kpu+yGPQHQDrX4NzKCv6U6Nkm1fC5Thxop+u/4j941n/fDTG/S9o6
KRcdd3DaW6f6lv7UQudkvSW/1ybXXbx3AJGZo1tub5MttGfBSSprFay3/MpNEEGbRjpomDzAL1go
uanHH7o+u6kRJkkGym9Jze9rvVk4dKGGH0XOYi06gM7McaNNGWT+6Co/FwjJF0FxI3Oyl33538Nd
nfBZ2BIpVQTnhNU6g7gV8owauj72sO10AJ90ZduXZJPUoeSTSsyK2EnX8n6eaJfjYhEFEqOgPRgw
lkCnIFnKg2Z/J8r7NIMsG/CF2ab3SerDJoxatDP0YWt21YaP5h4U+QDmf4/QHlTs5zrDKNyEvBVp
KFIRKOpKwhGZRxCb8YbT52kJvhZEeA6Y9xoPVaABEgloJJ6WcO282f6seiDUeQNBWxC/ZNuxeF7V
3f8XPuFycPT3uwmGeZkmmtcpIxhs5q2r76MWFak0yDcoa/AXG2vLKcW/ljGFqylYaTY6EYOCqnNK
oaEIF0z2RhyBmu6dFI5HChXyxYU3jLuhBPQL+UvTgDjEsFx1UR9iW8ZOILtEgn2ulpY7ZVqSU1Q/
LXq/bdN9lNaSaEqTPBAx51Co0hkLuGpx0MZLF0zQ6/IhbPQNlIuuuQH7s8/DaaeHNZSiZHZHduBi
yaXtlGQeFQQhkIfvAgucLAO4EOKgj8BK640BUh8LE8E3UcC3srDja2b6+WvbQqiVliBZhFQLTEPQ
PKUP7E57XEW+UygbNo7bB/yDZLT7BQccxOCSl5y8Ifm+H4yRZ6YpHhwlHm1mnzjINmc7e0gy6zRB
uNWtClVBcWGNpNGcux01JAbEwIBj0U6eUSH1r6yAoxy1zYrI9sZ8/t4qu7rfRRVUAGze7NPK8HmL
Rlr1bYoNb6hvTfWUQ27Aq/R6V9Iuc2MlP/Kk+pYX5ibL/mACaY+5JUk4K3nGoixhk+Zj1/PRPmXK
vQHr20MW+7qtla2wnvLZKfICSAzAnMmJl/o+V5RNaQJTc30NWYRqCxEqeG5Ug0WFc9JAURMbL4uC
RmWq+okaqmytolpux5pNTBWE04+Sxdd7eMU724IpBO0fdLK0dXHNtT8k3NS7AeydIQW7Q+Glz5L1
1r93bT3BCqLpvGjF3DgnANwAefttjRaQRjC7FFpBfPEmYFPgucKhuK1QCTWVHzPqStQqvY5Ab2KK
wzjTJF3qi2/Fwaw8cDxoXH5Ecmdf2dLBHsDmGffIqMJWPdmR5U2DxG1fvEpni6z/frZIYaB7iikm
G0EP9aDKUcbjP0mWz1YQLmue51OZDToCYAcskemPaDyRHm2d8h51p4burn9J2aEJt9ai6TIYhYH9
6Me0qQ8QsxgsmdCQ7NCE2+lAVapmDZI3c04CBrtlF5Lq9OVs/OzUhAtpGE1u8EiDoY4xoggWWW7e
NE3tARQGxZvCt5c7PNCTVS+Sd7/+4S8v4WxhwQM7GEJxeIfPlRiJp9H3HM2MgtbgWw8tfW9kkmRU
Xz/IlfXE0kbXYZfczpFfZbsqerUGgC+L4WDX4GdSDNXvKqhSVdCyN6A46DRB38NhmY99Qg/VaIcD
fypjsNeqECG3g6X6VoC9g7YYwTM1r86bsG7HIEllHdivyP7Vkf49JrFaYpZL1i61AwN1Ur3F1/cx
FGhtf9mgVYmCkCsHkXwFAglLrjbz7KkuZq+BJ6S3T7rxaACnuubUTUu9Sftp9gBdpg7fJilY8xbe
jM8RmSHaVI8IMQwgTRYbnJDz6JJMgeb1GG9mkCK5yWL6CamDuTJViMV8h9Z6TY6K8jaYR8Kr/ZIc
jJz5DPX73OiY67R/5rHwLY6aOrVcUPYdalOGj5e8ro+p+bN9JpTXVsrwuuIq2Qwx+M8XSfp5OQk+
+3qC1aNcNXO9gdVbe/dl6w0zgMZOsAKNJ7pjP+JQVjKUbUqwgmNljONSY1Mler56bHqTKrHkkof7
8dDOj83uda2t8XAZAb0y3Svx3WgxYLogjzXs60RioSSGVhdsoBrxCCyNDY4Q0RiZnECDDIOaPlw3
59J3JtjBKTMtZ0bC+m8WWZW4K9nT4De77ADaaCkvunRJwQKiK5uWzrBadzBW0/10m/kYIPDAMQjB
Ko95qXSw92I+8vc6iujIHEy5JNdxHf+lCDFu8x2klfaycQnJHRR1TzXQUY6swQ2pnBsbQH6l/kfp
29lGBBMFouS2UQfdRtv+rkMiw6f3Vpdq0q7N/ysuQ2ypMh31faPFB1L37eNKtYLJ/I2ywUiedB5e
4p0+YO9nj0pXU6ZoM77MaH1PjAZVFDWcKLRLSuJLbvpaA7q2K8FCaB2pWEMR1M8hEv+59Co/CZEI
BloXxl7ux9JrJ9vc+u9nm2NzHvGqq2woMlZuy8gTyTrPMOIHSmRRxeWs9+xmCObCbo1xqjN8sy5Y
OTlOxSMJ2An0kg/E1cCxAjI6spXXVGRXXjAfVKtbOleafWIZyJmrzB8aGaOVzJkYgr1Q0ermnODD
QfQe9aIGHw7jt5hasaLb/0falS1HjiPJL6IZwQvkK888JGWqdFa90KQqFe/75tevU73ToiBWoqfH
dvZlNFaRAAOBQISHe21mdm5x8aScZbEgwkaMk1xApx+7CQIxai/a5okXPlZXRm3SgwTeNN7TnWeS
QeQ0aNSVyEWVUyH010Fh4dXAq5JuXyk6pSJRqCyxlRFaqJmULRd/42CQfrSpBOj/XeYUYLwYrSa5
KvXjeM3fTp5dJmrRIlHFqoRQrh+nZ3XBO5TtMzTzPM4JX/6dryf8Y31MFRgzU1ldasFS9J5d0SG7
8ajs09TU3NjRbop/l+R8mFu+6Op4Sxrmnxs901Foym6IndohgInzN+zkHhzh33kOsh1NPswx8avK
oatEwhBtJSiqhalFyU1Wg70o4sEreIaYsJXHY5wKSw+5QHVIJJk7SxEe6y9dGu8ufzGeY3wJWlqj
d0srWdcTN5yuZDn2KK/BzzPChKhcHUtfV5DhlBEoBurfmhbaaj85l5fyh6zm4/MwUUoGyWMwtu+H
S5YB5XrnXzWsxgYePfFN3xw9gGTsy1a3g8bfRr+IZLZjlc0tKtpG+6wImNoCTuOyBY4zGExYitRh
jPvlTJGEumrauIb0owY5TyhmHEt/iPMfi2HCRJdkGh6SuC4X+bfgSEz1KQSdarTHo8kFFpaXrm2X
qY0Pg0y8UIUYSKgBnwx5Tm8Se3QVcT/kjgxlyOV+6btvzS/0yTBQYC6XJ/eRu51offwAJoL0YFgo
5GXFhgSBYoxfzmSAqA6YxkG7IeGYg60blGxhcr78Uf9Q/fgwzMSSUWk0YTCQRy78GwvLfbuTIZLG
R9fwjoXBBJM2lNAJxzv2JMvDK5Semp2STt+l6K1OHX/SzVDe923xC8p/EHaRxENTZGBMrHI7iu45
i14O+oXrgYXV6k2vK0mPayi86hztN/IjN7bVb/OT4YzWZOcg6DwEFury9sjZ7yWOXbLMhCBI2fYi
iQt0f8Ya1Z4xeAVxDuCgWYneSIzsrHU5a91Odj8+MBON2hgGFUg7I9lVnzNnRgqfmsV+dEAY9g8E
KDc/MybbRPBra4tkNONQHUgLMs3IcfVa1eM02osIUf2qmL3T6nZhI7vm001sverWNhnXquOk69E6
X5xYtBZhkBIg07tsNGNckZaBlAYaOhbtbNDtCd/jh4kbsTYjyPonMBfYDGa/hKRIASL84xGFrL0I
lrUOY90oQQym2kg/Zr9o3ZiEnig3xBVGtbJSf4DUg9YmliJUwKYKAyo/45AdRf+xDLInH+QRttSD
4y0Lx1MYp8ON3k4vftK6Kc1tSX5NoWLfjC9D/wyCD1PTC1BeFICrynDkRLmPWuh0zc3O8G8adUF9
gFKym9sMA76o8WtOl4lPmiw8J3jsV9JdBHrQWT5inMmSGsmdMs0ZCXgSMOdWziD2zpUrsf3plweh
IyZ0b7ChcmBJ7ewlGpRNab6vJgkirvh/0BvP8QSqG7R5uz0RooPkD2YkZU6AhY+t5xvwfWGnx+21
NsuaSQvxRzI3+0LKVCsrkhKaFBAEDOJ9hFa1YGAsU3vSsbEhpApayFZEAiC1B0nrTbUFpf3tWJ+L
ECP05MdUvWagOWlQlElpYIkQtVPmO7H5ZjS5qQuHdjikxjHxJcvP7kuMTIKmDue9j+yquhPF3hn7
JrZJc6pVkZOabt3TKz8xmOMIKal6KCYgsOoAXCzztdATDqJ/K8vRiQQMpahIGnrcn5NRA9DmKlbx
kKaYyhSAah/GyRL4ac7moVvZYa6sRihAvlgg41C89IyhyNRubYJGfukWUB2T7qrI++vcAVTMJ9L8
ym6MGu16mUycwWgABIcadNMlz/g5QqcSpWk7uQHG5WW8goiCi3vcaxJ3tOqX3ERJf19/y9xhV/2L
zHX9O5jYkxFKgrjBm7Qozt1IH9KUuGTI9pfD+Na9sbbChJck6Evf15f0Li2trNwBqmGL5XyQ4vy2
iniXxqaTrj4tc0v5oaBP8oLYAZz/RAzgg0JOM2LZFfYeXK+HOQYYNBgjWYWFKd5JY3qeMf2aVPfx
yDlum6nkyhDLfRSEVeH3I9rgilfvlYfY1u3lLhKvais+5BZ3mmvr5bm2x2TJfUx9aVIG/ZRCZeSw
+GHg9YcYo6f/ZJyccwZZOtB0DEvIALQyVhfsZHRFor3ixgcukuJrEgFFKEMjGN4wRINqzKpqyJpl
foGY4j9M1oLVCd4SZEzoy6KklDu5B9GUyw7/XtX+7CGfTTJvALEUQpqNyCM6LbgtqLxPdP3YZZJv
J/18F5DO7NveSqI3QqGhXKVmBqSbmQBRq4RAsyuBiEELwS7BCzgCT4+ZETufx0dSzU5rQAdS7m70
UfKqXIeKl3CIZ8G5vIINKNrnFTCBWGpTA9VtbNpfEmKpXTxEnrKMK7p+ALwrxxzvGzHxOJBSyA+1
AFzW9gjEbWoncHRzBMHKdFW43S564hj8Mri4ROBVpsdECXGUqVEXSHnifbDLDgnWlpvdno+c2gwW
K0NMsBg6ZVKEHq+zbIowR+wlo2ADs2kh5+C8PDcD34cl9hUdBoinPYHTCdGV3GHWJvp9edPeEdaf
3frTprGvaKMFv27VYdO06+lbuldd6a3fN1b2Iz7559YEKjS5ruzBlq4MxRzfIhtrNDgNpQ3P/Pwj
mLM1Vz24aeL3HB2CgY/Qkt7LXnrj4207cJFQm/nIak+ZY4BMESpI0rKnzWCG2FS9KMyZNynJs8J4
f08ELZqWElwmZ5aYdFZNY6uYfl3+fLzXjcFkHXMTSjm4n5ekR5rMch9+X0Q03os7jeubsfMPiJN4
TslkGESpZSWeYXOJI3XrAEsu2/NuOdvjb8mlGMrB8b680Hdg3iU/ZRKOJk6EYSQo5wv9kzyjIJfl
eBrkM+YRpequTBRjh96QZKZqdC1WvngV6ClkNCCQZsThEyhT7YROoZkLsVe3IHHxqasrCH7imz4+
jqT0AHo0exUIVeoFyfe+3pXVMVOfwV4OKOudRDuQ7oxWouybkZiSgH669phq1BaF7/64y4djlT9L
We3pcuxURWJJZK+R1yHZRdJsVdJ1nOV2ou1jtTGJQcxCyBx/zk0teVGDF6Xx/DE2+/hHAhQ6Hl1z
+8NAT7pQrbEK7GyIbmrQnNVJ6tTBMYwOVZ0cxl7uXMyiXyt+c9cbybUog59Ppq/GxEPy8D45E1oz
UjWCEmLshUaZWZUvUt/yrouvJj7fTownQzbEz8JE1E/iCHhZeF+FxU2pgp3TF+Rb8FDvhPKqL0WX
5DPgg8lRG5q7Vn6qWx6VBe+HMO7dlEjPxhCl36B889vGKULqXHbmjaD7ea2MM6uoyFJj6fqGezTt
MW3ihN9zWz2OO+hKX0GN4/ogHIo9uOslV7XSQ8QtUXwVIKCffwLzRf0Zs7bjMg6h/+gs31mqbfFZ
uZ1QrgitWTdn00evHZAW/a7Hf2ERdKXDWy5Tydcw+flnMFcphNenUE2wE+JkqY0T7AZv6bknVhta
AbTW8KqHafB/yZybdSMR/2SZnYYoYiOKRgUbsKSqaH4+JZ521dgY5HtXf/RfLn/zrznDYs6A7K+q
YdiaJVpK+0kXYgOQPtBFH31URYYpthdZcgx62JdNbe2pBL2oZXZRkzGq//nBrSe9GmMoWDi1Rr3L
ewmDp8LOEEKOFy9O+jkiG2RtZjlHqyZTFk69/C5jpA+Lhtr80Ha/IC6D6kuwo2ARvLyorVO5trYs
emVNJSGIj7MCecp4grKbWamnywZ4y2GOvS5X8RAO2DXfaA6iqnqkBudz4hD/Jq1k77KxjTL3581j
IoBPo8qIY7rkqs1NDuqJ1tTN+oafq/L2jTnnkwRtQZmikJ+W95ryqsucdxHP2ZgDHKldILQVvotk
VGCVegyE0pnH28vbxVkE2/SmAiFJQWEkMZ76qDIrLtnM8mC84MwsbU5J5rCaljOz5DTdjbzrd4Pb
7FEP42IveIthkl2ipkGVdvgiOiqsaZpYjfxwebs434RlzhGbQBTospiY1ruuv85KyVVaTpOZZ2RZ
5upAFtGU0ymAB9cF9JrxukOBE3pnvLRgK25KRAYbBdSvCf7z2UwEQbK+EjHRpHj0We4PQWDK6J5n
luxpz+W0z2+EQ42RHI1TEFrOxReHWNllvpKu1gb189g4DTK0efNXyYiOEkibevAaEvCjoWTqXP5q
G7k8YsLKJBO3Bz8NwJgIk73SOz6IMDPxOKsgsZ1v6lazxvTQiq9DkLkp9FplWUDQ7aycR8DyVWkc
mcH6ZzAftjEaMNFnmOYa6HPQBuYU3soYARYar4mf8PuAB45AFT0jAc5spNxWNWV2SitLCxurHR/A
rcFxgk0fUAlZ4PCSrKmMD7TJ5BsGAubJyO9D4yVVa08U8DgUvl/+ApsuvbLDfHPMBQVRgJb8CZkI
EL4HNfmVEm47nmeF+cyymPhhms301MZXsx0i8xCcfGfcYDDZqfbkEYjr1uMmWpvX22ptzFdtR3Gq
pjJdcEP9VbjXPc2aHuad8bIMty3i3uVBejVsY3d5S79yTizetLK77MYqTMzAdyu5tIQJFONDS12E
t+PQFDBvNUDXMmot9MDSa14SvzHD8tkuc53LhYIgqwIy3eoaug7pA1SPM7NVi5s500Csc5Jx2wag
eQPqHSpAAWfdm+FjtWzmftcobdoR3ECnOce7OFFNWuYYdyzemvauL8hDIAx3nJ3mmVz+vtrpUMtj
QZeM5QtPjmKpRwkdCAHjZYD2LfgfDRsOEGu0K99qgVtV2cyn1x+aSQQ0bVKHvpvoSaOW7ilO7IK6
aV/Zwf3sNCf+NbqdQn1sMVtJn2jZDtAoosBI+N7Ck9q4gvdPkISco8MWm8cWgHooRSMsSFe0mV0Q
5dpFhMdJolyD/v7yZ9zMDlarYmJQ0zVg8ZJD46SVEOKWrdpQOIkuzwITf3wNeoVBgZNRolLTGdpB
Ijyc1vZVtloFE22EopdSOV++jdfBGxursiCLiHpisScOypge4eAYNsbKl/MO2Q+gBzRJZHm4eq3T
qlof6al+7m1iC0/RreKA5cERAHRKXwynQRET1ZRr6TjsUMNUOXnwBsz18w9gjp9iiFNthAFmGvGU
bl5Ep8GAxTsfoG42962XnUpIPnCBOtt348e6mWPXCGOWVhGO3fxzxGViHAH2Q1XJTk1iDffisbBr
SAdzi/ub+TIesguqAnx17BBMVVRULXS8nhf9wvlqwaBC2QXCJPU1Fwy1OOSXVGxlizkSwqTVrThg
bHax1e/bU2gLVv0bo4mWaKKUxxMQ2zzvK3vMASGBrneU+sJJIiCV00U7iSU7qxtbGkZQV99fPvAb
xW84zsocc1ayUEvDtpyXDHeYLckJDqj/LZS01S8giL3s6bK9zeO/MsdcyK1CylEFJOMUND9FeiW1
nPXwdo+5eFNI8AWZPiFZE0ByryJ/lfQ96IUefL8wy8C9vBqeteXvq0tvIA1GmitBOHVtZA1KaU6d
ain6aBa0vlJVw75sbvvSWe0ec8pbmqAfQxM8rfYAp1khXu6q1+2BedldtrT8Q5ecnjnXc6H7mlGB
QiXXE4/G1I6k1PQD2VGD6TYA1tZQwl+XTfIWxw6jAF2rFf2ATyeXgqP1+74KTbnILeKPtxN9a/Pi
WAmKCQFrk2OZc8TZ+ZQ0l8DrmEfBGVNZoI4AKmzpTEJF11NcyeRzcS67d2F3ZSakiAKAToOhBme5
Ar6n8mLtd9mdSZVaM/ndC9ouxKAMZ42cL8qW5ZJ2KrMqxDnv3dntGlDDmSF6NfVTDzRYDfCbjjbU
y4JIM+yS47ecY8IOs/jhVClpEAZnApY3Vcnu51ax0+i5GP2TJj5cXunmA+fjjMhMhBEiGVyxNTa3
aa+o8YMYkHLgtde2r9uVESbMiEIPEYABP/9dHhNcGQY1+6daBWsH+Mus2Ezu1P5a3cucRGP7YbEy
zEQclMxlQdEQcTBuelNRGSDYSgRD7h74pysqga5GgNxTIz0JFFA0fHTr8u5uXvgr+0wEykJgHxqq
Gqe4ly2lil9aVCTisL+uJdG5bGo7jdN0eYFuEVXRmSA0ZnOvpFGzkNfs/UiyVK2x+uZ2xLGUrgeZ
upMCX00f4/yhzxVw8gFGWHHplpfD+PWw/v0r2Ca4EsrgOGhq49QdRjfapa5v55iTE98zG96Azbbz
fhhjag3oCVLaxklw1qBy2Pf5gaajnaJ/y9na7c/4YYeJQFgQraoe0QDsW8rvokSG7NvU8k/NPvtJ
Dj7mDRM79bh4IN76mORGU7O+I8hU0Xqqr0QncypPJg5onU0ZYPIU+qWFm3piwXElnlmFuafBhiHS
iBqnhD4FRL2ew+C2J5xkgLeny49YJQNFp0PmN0XgKUFYIeSqVaBw72f+0ah5UYDnk8tPWZmKFJoZ
iY9TWNrd78UnQ1u7X4Sn9F3p8SaIt2+rD19hQk7W+CKZRQVImli4RoJ1hHj2izbeDeObH/9Mm8dJ
pJxn6B+y0g+bTJiphbINBjRkkHRP1tKiWPQDOlvwaivh6pPxFsjEmbirY0OIteAMbC2G6bV9hmci
n4LyDwnOfxaliguCaPXVsrTDQGeG3Dfe9/v0FHnFFTASprgTOIiWxZ3/HLJUtmotkgKD8xJOWQo6
p6AvzHB64QSQ7ZTpYy1MAOmbRiBpgrX8B821PHUjPHbBCeMGbrHj2Lvs8arIBI40G7U6WC7c/pm4
C2sRzUzqLLKo3d3ERbFy/A/s2p8/VR0H3ZSo8Pn2GTxikA7VvxsWmnKO/sSfFb3sf6rIBA6Sa1BO
jODsUFXpEiS85SmO07dZnE2teipFaEI0nAhyOVapIhNASkpKqIIgVlVFDNXBzm0yMCuoB7X1eYnn
dvL34SlM+JDEoYaYFJxRS8zRlSy0UOqzuitDM/MAeFny7PFFHk0I5/wD6U3eQplAIgUpdCJ09O4a
R36Gli9En0zoe91IOOTQpbeKU1+BM4NboeAdQSam6IVQgkt48Ve33EtO4uiCCVYxqCymjrBvH1JP
tS8fkct3nPoefVbRBYOJUhqnunHK0n1ddl4Z3hsVT/XkD/nn31/z/e9rKyBcmMURX1ME8YjwuoC9
Bhcoxx/86VjOFr6f0ZUpbR7DNJTBdFJWz7Kx1/F2uLxjPANsTAliA9xLqKyKPbVEKQfRs8qLW5w4
+Z7jrhbh11WdxQXiJBjfXBQi8UDorcBL9iCX8XxLvr+8JE4oee+HrMzFozQM6Yj8EUSMmAgJ7So4
lgQkUdVLByFyVc2vZx42ebvJ8neerr4/llZGgznyJ6LB6DJvNF6hDPga/Yg86i0D4dprcscPmTxn
Z4KKrA7xlObIXwcM3dT5j7a+oTH5dnkz3ysOF+7Rd42Y1cKiVqZ9hlYcHqnPcwGKvvhmqHS3mV9k
qVctSu/xqs0OQlZETlGGYNDzX4jiu31mnCXfN4e0NImv7iFGYCkBwHqRhoFXmh5VPfJyMfuZAjho
ghjHKdv6CJKWm8qZMkyLpNXI8fXNG01BB1uD9IAGbi8mEOrtHEAS+L0/A10VF4OcOW7r5kp2Sq94
ohw/3OzHrM0x8U9NSgLV43mpVJX3otN5/VFZWNRQXkFBJbV4JYats7yyx2I0slxSoqHP/JNYC17U
RV4f+u5ld9g6W2sTzNssLCU8vOdoSd/+mgwd3H/Cu85byZIJrZzOaKdaSsoaxSEDAh2RgG6BFvGK
zFtGpNWRZT5Pk3cCpCNkcKPR47QQKw2DfXm3eNkuy68VQlqSpAra5gsevrtOICOouMqOr73OiQVs
MyDzCSTZOzCWhdHgqDP9EdS4dEXyeHlB0nJCLkQDli0cs4RTkEa4LnRM7pVFfZ7V4E7Cvd7QnZ5e
gzUUpBvZ9Fh22SNRMZ/nS5icVX1TistjrSZehv9Rq/yeKiMyk1nBHFHQHQ1aQF3Ttwlp6IsgjPHt
XPgv/hAC9ACVKYizdreXF8KL1yzPldY0+dSEeO+MuJOSY3VNHe0EkT7HRxlQ2FM73ldPl21yksB3
OtyVU+vFLPnjpOEux6ACnRyhHUJTnW7L6B7U/FwKSZ5LLH9fmRNoO2dy+l7sLDTTRy9uPsrf5GvR
Lc6S24JLKX2gPIdfzv8l/2Byao0kMWAzhnBSp8YtgO4mcmtnUmNDZXuiNeg45X2q3OZRYckzt1jG
STQk5kacE1BXShJq2MuDDD5p5XfjbsE5FPv8EIWm71z+ohsjvkvj6O9M8P24rPZY72dSdjoywSg1
o5sFt1s9BG91vtOvVE+2oAR7Uvd6Ywau8mTYGsf8Vl6/Csbv98/KetiB30Fsc/80YKPHLLTTtDEj
8kRibq1sK1auTS1/X5lK6gCtZpTs35ENolMFZjeCCow6spffqA91AqId7vuBtz7Gg8OuDHKSYIa7
WfhqIT88hwVk4XuzyNHWXYRplHMUz07RdmYFFQMrSqDIlqaOHOimpDqt2niXP/hikXXv9TYw7t2U
wyRqDbZBwUz1gCYvqOvbmAtD2/LjtRnGjycBGfkEKXf4cfe7uVl6FMkD+UG93CkTk0/HvnlPrQ0y
idGY91UrF4AIte/sGo2n7ZeHvnLkgaB4n5S5c2uD+HWE8v2pyn4XqWY2we8OiYpKOdWfrVi7WhB7
8QbBrM+yj6PRVs8tYJFtEtp++DojWcl4OHbO2WDv3iIlohI2AgqrTXETSt+bKeJUKja7AOvlMPlQ
DqW/Vu70ZVph6XmSFqMBLXRiBlDyarsIsz4IMpddnbeDzMMwL5umrtTEP0l4FBI93QXFQyCeySSa
FRl4T0SeNSa+zGIYyHnoG6fpMP2W3Rwsl1cZmKeW4pZ/LCondTT3n8AoeB+PiTEiKes6hR4Y9Nbk
Gw0M1W14d3kjN8sF64/HBI1QmeJOi5EzL7AUBXeEf5490V1mZHmT57wXDnsDig3mdbQUtoTd6FK3
8oD4cXTzr0YNL0Dz9o6JGi3JJlCzIKHRktLNIJSHWUnOFcczwcQLmWpals8wkQeI8aJsJTVv7Inj
emzLHXTeRjKLRDjp2VHPduN4VnVIN1bmlPybgvHKE9geexVhhl6Cbik84S9SEhzk3uwtw4PwHkBR
vA/Eua7YHnsI1vCujXGPjNX3TAO5zpWoeBzv5tlg4sQ4pyTTO7yioF6FyaXupr4jr+S13kmyJRy6
E7i7CosX3jnXCNtMB7alaUG9jgqcrJvUyL71jezkuuiVHa/Zy3MPJkBQUQ2GqFGEU49iRuMfkhkw
gazfjZMM5fGBE+k5/i4zsUKROgTdannCT1ZpRAAk8DQReRaW9a4yuWmqJ5Dkwwd9UBQ3Sw+dp/Oz
mRWv3PzL8AMCntDWOLTS9QT1Z/iFgvlbE9PumCpT6gNgXG5/29yDqPnc7XjjMLx4qyw7sFqhRAdl
JAWcI5MKT4oVC2hOZGmSN8bdVa6Wloyxornor5vJLZL/cX8Vxl/qdlCKZMQXLPtDPb22yBAvn7jN
itx6exkfSYxuLmkHjPxCzTNNoK+ZRUscssmu46awfB9Dtr3enVKVHNIu2DcVOMuq6xI9MLpA6Khi
R/3sasrgDE3vzEZ+7lVgM6d9r6WJqSjQei4nk47XKVjjCsArqP5aAKed6X7EWczmqMN6Maw7KlE2
jTnuXwOjC0oAGeucNGaZ9m5XxHtfPnRQIZ7zAAwnwDaKo9d1ykFJxrcG0pOY/O0hSyg4GCO0Lu8y
J8Kw4sSDlEIkD2wGp1p6w2DsD7VXzG56Tkvl31QioFapGJpuiLL2hXhTriUqQeAWXT0qW5hJcHWP
2N0DuFIVe65NEax6nrTjZeKb8J21XSanDGq9CX0RjhruNW9yNCu7hUly9FGcnwEjxfMGzzp+qWo7
AH2sl7kwwqqN6trvgnOhP4W1mxS8+LMdsT8MMOc/FoqwmKdJOFFtdkOtOPngZy917GvfHsec89LY
dpQPa8x575OgFHQFyyG1E2KUPabm7J+VqnEvO+QfwtqHIebYK2Lr1yPB9xosmLhaJhaj/QIGCB0e
3ndzOnrtG8ypBK5f7uYYlx6m2X8X2XvoNr61KF6L3xubWIAEXsE3TrEF3dm76Cc0Cznnbzut+Fgt
k1vmIXpRod+g4NDKzpDnvwQVQ2Akfby8q7yvx+SXvqalg6TDV2TtW1YdquotFl8UnpjI+3Pza93g
79Ww+Kkok7oir/HsFTBNHZmN5Ml25xVe+ardNVdz9f84at/Sd9Kz4oo73hflbCfLMSIFYo50Cc5D
0x9gzYG+HfQlel6bm3O0DSakCH0m69UY+6e5le4CeSeHw+NAKienqTPXkDbGTPJAdEsqjGspFnYd
NJvNVBpugKZ1Ln9Y3k9hooweTnMU+8jqmzwxC0gc9RHHdXgWmDDjBxkR62kIzqrQmvLwqKU553Lk
fbTl76tEpm3UeRQqFDHkEqK3Myg99BMAaw+Xd4p32FkWzkIuwfHfKct8GKaWHqWXxpvtxKke6iPB
O7Vwo5N8AEDtQTTBwgdoLO/VyttJJtpkFWmyNkYITUpq+tXOmHmQwj+kGR8HkAknjRYbjYE20jmt
BpQS/cBSknYHVatnqCboY37WOnUndMBDYMihqCGUjSQkV6w5A+dgdaihva3qHAfiRXSW+E8ddUwI
a8jBFQ9EG6DS79z8ZpG341+6y/r+HIAoC7tqh7bsulkCSB8Ce4n6hAchxrmN65nUbg/V4SDoOC+Z
P5Qi/rPlGAr67L1ZlrZ+BTVE9L70Q31CCRMDwzkYhVCntXloryVOX1ofE3lqkfTBDIkFQAz0QwNR
tWV0nD/Kz/lklIVgBXI1GHRCAZhCuXYKwKpZELuvG1cVr7XpJwB7ZjBBmFTvjoPBGffe7Fl93MrQ
TP+8o3k0alGd9UtZWPcW/BAE47Gr0k99gaqCyLDkTv5cPpp47H42mYo1EdqlXpvX9WGIgY8Kp/3l
+MMzsVzRqyg3ziT2awEmkozimRaiZWRftsB1RSbAJOKQNOlQ/jW+lP4qQW61QK76lxx8f7yiC289
TKhJijlJog5+3xiot0CzPNc4KecfgAUfR4vJWgJBSUsJKp9gDCv36OvtQrt0QFHqLIhlvkLK5SSJ
sqgq3KMRMhgJRThiHEYfirVtdIyi743KiYhfMndV0yT03Amo93D1s2UdoMwHJWrz7qSm3wWSWMHk
46H+cx4jh3ALO1++02IMIUGSFUWWVZlxCr2OsmYKi+5EhzuhuUu0t8tet7mY1b/P+EE26+BHpFjM
XF6Hcg0BqNyVxKeoj0xD4Gzcl/DHrIVxCDD/x3XVYC1ZDORMNd4HVXI2UPLohfFUln1t+mNi+1N1
f3mNnD1kESfFUKYQsYPdIsACh8gcA46Fr62Pz0tjaUESNadNFmAbpdv8SrSaBm3dwDGssjZB2T9d
tQ++wysv8pbF3CaDPqcT8bEso4VkcPYaC81/+7xhVsWkp7E+Dn0clt2prnQraahTdANKLbwqxhKe
P12LjJlloavYCm71xg/1xS8glkiy63KczZbH08HbLeaOGLqwrYPFCaIYc795ZIYNx715FpYAtVqG
ChkqeSjhA3UEcJ1+r1ONk2rzLDDBoK4xckoCrEFLnqLqIRbv/7eDwgSDXB9rArJvlMPnzGmyU1Dw
gJzLHlz61EwIKP061SYJe5RO57D63iuyWYN3PP+vX8yfXUoVP38LeR50IgTw3DksLQ3qqkL+mOng
6pZ5dZyvdeTFlKFAfZOIINFiG6uUFjG0K8vx5IPAceEJmwsRCjtlf8aQ5EtlzL/KvjobavVUa+Wj
UlfHGhoyGPA7K6r4OE/dLyUwQDCu0W+g/DnpRseZ4//KOI1fqBuGJC0XiSqy01kVmbKKSkp+lnvD
JZ0AQvsE7flE3gc1+GeTKvimhyIYy5t9MPe2KB2aQTKL8LaU79oGJX7feJP9/qrW6KFMD1n0XfJf
pwmvZKk6+yX16pAHEvza68dvBmOvKoMLXBSJwYSecYQoOXKS/Jz5rWsY1U0gPIOS1iPQbAymDFiO
zNO77izyNBa2gpGhIoHVRWroBmXOWBDEEfr/cnGeZcBjo+8U88LazBtkfS/vMweBEipqGq51ouH/
PjtokvS9JvRpeQ47xeliuhsCKCiC2/BXNgkIUGPkhblg93j41SEY7JvRVyBa2VGL5ImXTxqq48Nj
H/tulyhXXRhYCNXHzJ9NOatbE3VcG0gmW45+KEl1W0iCnQQvutGYVI2OwqjYkhJfiz0YVYLfxmC3
LQqpUQz1Vak71AJq1llvZRoQoPJszzm1+rncXQ42X18pqoYtUIgoKiIIGVimu0JIuy6hOQSmBX8/
0/oti4zzILsafYxLSN6XdF91YmT20+BWJfedspH5UKRviqjLkmZo7JhtV0xx25ME5iEwsSggCkgM
kCw24e9MevDr0h0kydJj3da0fU9kJ23Sm1pRISQtH0n9i0ghZ0feGe4/OwWeS0sZXZX0hTGBiY5d
JC+JYNOdtVF1Umh3ZlQHZV5Kb/0xfE5k4dDn1BUHAKhIEtypURnuS6Xt7TwH5oagtSKKUFAozZhU
ZisB11Z0VjDOlqEPTlWD3VR2cWAmzHdIg2b2xS2Y5UxMfZhFkjtp+1gXgAwpE2Qf5tJscsPuIDXQ
iOo+nDPLKI2zkguY9r4iXT+aoyLeAkeHsajsu0ADO5jzb4Y/Wdj0B93PHjB05OV+fh3Osc1xnSW1
+bJR4KhREG5FyWDB8/kcATcT1d15Vhz9kLuCo9janXHbXYm2yNVj/3rt4rOsrDEXe5PHSRv6sCaT
6KlV/G+hzitDfL0XP5tgok4VSr6MBLg7N4Md63vBgNw8CDpcagXQiyM2mUzEPaAh+UWXjQvss23m
1h+KBo8pIerOqg9yXnoLgjYbBShHHCp38sEiJpwyNK3HYrQ7qHUJ8guqC2bS3/ZQgmnIUfWBY8Ns
aJkZnPyTtyvMeUj8ofe7EuchKN5GQTvoQWS2pXpLg8TheNTyT13wKBaKpeYampUiTDW/9XnvI2m4
xkSe72XgJ4osMJuqvQ3hvAHvWEtz2/8j7ct249aBbb9IADWQlF419WS723OcFyGJE0mURM3j158l
X2CnLfdpnX33S4DEgUucisWqVWs9R95aLeHrexmcNGfbbBlItARkIkmDT8iL/o4U7b7QTlMwntKE
gkbouashYNW+qvFjL3PXCl/GtRaYrwWAxRcsXhTSLKyg10V7gspJXqHCx9F9oPVAf/R+tIXAWf5t
2Na+CSkwud8qrv52fRVWDtoS7qyMZkOjDjMwluImjsk2j9ayU2sm5p+fB+lprhUocrSnYNxO78Ze
+8ggK7cB36h7w/9AiG7+26gWL48utsQEpY321AzcTaC9rGnudQsr52Sp62vE0GQpOyRHUdlwgf6Q
yVHIwG3rtdlbOyULN5XGSErXMYZi3M/kp3vVByfwrYkulWkLNq/jAFHLsLxHOt7FAVk7o19Ds88H
ZOGoxnZsgymE9d7RDQ+1MN1NfQzYHXObZm6Z+uFb6OSPa0XoCwH0bBiM2BbuLvWL6mQ16j2bKAxz
1m4DGjkG1IAqY6OT7hB2NwLA31HqYIgjtsy3dHxs0AYyhk+8fw61o8xDWyF3cQcdTivbmdVNwjeR
euqHZj/E+cob8X9xI38/dnGIeTA0SUnS9tT5GvUNR7UjyEtASioaXJBF++skKf/LDfLX5DJYLzq0
KSgfC9O5kL0Dmp14/e0sfYceDHvWGqUn3cn9dcnzyzvyr+nFeUbnStgh0QiX5VcQgft/vSvrKfXL
buOvmcUZxuMpG435esj7yi3GAKds5a5bs7AIMiqDENDqwIKqM6eFiFNXrVi4fHz+jmFxeBsD5GBD
BdcHycDbMIU0lyW2AKdf90Wrm2FxStWklhLiNbhJPfKnMxwGdXaybe/UbbgBR7czBUgB8x8R2eoe
qEL+Dx29l93h34HOe+bMx8cyqCA2hqk0Nua+B8Vh7UCd+zn7DS5+NFmk3vjKGnuNiGnF6rJ6Dr84
ovEIVjno78MEdC+FZmdDgMBpLbM+Zy++Biv/DHBZJxeTCKwoaeYp7gCxAGMeBExKSLaujWllUy5L
5bQ2ekCpMaYsQbOK4rfNv25v+wg5/g5l4TpIF8k+LvGQVyttB+5ur27WoEtrC7NwEWCB1acyg4l+
T125m2Vuq1OJLTHr61ETYfWsJ7hWYPmKXFqMbOEyIA7cj42GRerq0oZc/CYDGQ0374u8hfcfPdOq
9ib+1dLd0qpezVrbFYXhFqL09LK60QPLv34yLy0mAzWuxgidk1WLDyI5Uodifl2G0L/rBY5CswKt
mI/2cl+eW5hX4uzgGbqihWWrNLDwNvB+m/fMQbeta1qhW2qDm4yJ+9/GtPBp1sACCgXD9tTGzLaQ
2u+ANrxu4tINcz6ohT+jXKZAGGJQH/z//+mGOTezcFqMVqQ2U1xkpk7cVvke0D/Xx3HRMZ9ZWBbI
KqITXhP4f3LfQkAh2ecOpAUMgarcLO0kb1HDQiND7kf7FGjU7XXzl26fc+uLhFc8RgM4m/G2oAmx
C2PHFbAyyhUj83Jf2YAfJdazDdj1Val1AwLheJh7sCCwEj0i4+JW1u+06VY2xsp5+gjEzoyZNQq2
5oADHrQcjPZAubZrnVwrB2rJSVDUqrQSDhOCqq5p/kgDsY0KcWMoP5GVQIfZiq/86O68NoELH5EA
rg51vqA5xXnlahbfl2GY2GA8eQA0kdgR7lAQe5cCMtSSOaUcPZ5LLw+QcTRGu6yRRiPczmvdVvhp
4HLTkvQ+qrPWqbvuKc0S0AWuonPniPbaRy/cTpvh0HcTNnZfgfiT+8lecdq3ZAeSUSd7XFMYurzs
nII8VkcGii9urNCsdY1z7DEa7MGw4KvhGlflVyQArg5cif+YmD/hbGdZ1lhlUQQTM0NzXTk6mI4M
6D6QGxo66/H72ogWi67yIUX6FU407q37COw2YbG7fvhXR7RYol7R2gzIUFyGiukhuwlF6ltw1x2U
LrgZ9RaAjXhX4dHUt/RJtnBPbI3QbG2Qi5tCsKCGMh++gOovUXKvR4/Xh7j2+xfXRDC2sWmEUXuS
ovUmAYEpYnnXTXx0wnza6AxkUEhYU4sTZIjZ4o7QJ56kZIjGI9H6+wCVdGdKc92Ogwzs+y14esCc
tm95cpsbAk4WmO29SoPIzwoUDwZBOxQYBncEKbLbJlrgNFyFakCXvIgWXBlF9WDoEhrLNYRtZYyX
XAa5kYqC1IAdqBgTR6aZbYLOyZjQ+hZpTlqEm5UhzhthOUSqajokHHRqWUu8Q6kPEDWIh+zIrdbn
Cd0Mk/DAZKg7ZWZt0zG+G8b4qNDkvhDplrLS0+rm0OQttJ66o8UeWEg9SUpbB0CnsKofVOWvTT88
SFbYvEaAEI82UkwoIkFt2cjsAFK8HftdocQDFZtTkz32arC1aLHNA3EjkmrlKHzZJ1hDihDMoBSf
YCxz/EqjQ3VY74qjVvqkYG5OIv/6HK5YWN7zRKYy1/MRFqbYE5on1XhlI84O4csi/R3DR2XnzD+p
tUAraQELAlLGU/teF/E+VaqV+3XNyuz2z6xA5qK0oPFeHKvx1IQ/jeEpD/61BNLn1VhesDmUmrVC
xWrMNftEx5GIn7SeruzqL2HJwso80rORDG0pqynBSAQqL5Vm+V3S20bMfQWurxIv/239F75WB2VN
oBawBnWOTYQGsHyt9ftLWLIYz8KXZh3LOedY/y5/o1O2LY13yjbtUPoB+yGU3yvjWdsIC9fayzi1
0rotjmbS+3FTCDs19e9hFLS3tAjv4kJu66nbdCUEBo1MU21lgk6pEtUHVJbdYBp+V0nsN3F/DBq0
F+UVeZ8shJ/F+KTk4x5vtM1U17t4LncW3K/y35QptW3mvR001b6JtpO6jyxlA6K5HXSwnTSC68nA
5jjUtsj5Tm/UDQelySjfEqUCoLyxNbD2Vrxakcj++qhczPziBrAgk5rpzVAcU74rQnPbg9uIhN4U
QxWO+yDiwtdzNxKtrw66MyX3tFY3kXVSI+o3ZrzyOSv7YFk00Uek3/QK+0BnhWcmhSNBbYBitk+a
0Kdc2WhF513fDF8j1I8ZsCCNBvo9Fdvs81kCDqPTUwU2a7N3JSQWx6Ry6hxq2WOL+FRFuVi6SvIk
oYRuizL1LEK3Da8CR2OBI83eGXhzW6JImut0ExjgdRTysQlL5Tk2G0cxoewOeZkVX/Y1AFp89mIP
p3XCgibCwkU38UO8nZAiBZ3znzn3sK68+TVhPXNH4TnHmaUxBrHbz5NUQFIkIHGTHalACK5Fd3rR
vxSkuSW8u8H95Oboc5AGUAORFT6JVj2ibX8bB/1DWgaZDSjqg2KMezmFu4qU26JO3In2NpR6N6Vp
gU4Y7RN2oQjoNJgV+7d5yvnjOTWQjzQZgAqLl2IYqbxP4oIcAZGpDb6P5Kai6co1/NEvsLjDPllZ
3C6MpxydCxU5akVjW9qdnt7UeQ4gJ9BI7egkBXoLdKQwlbvJqDaxld3S/GcSjXYPYU7wxJbAAHOT
+ni22wn7M8yqqkPsTpDi0MzKHjNgKbLBzkpqJ+lzDYKoOuQQdjWPYw7vn5fDsdPQwVa+gY7IBt+X
nWeBXVaDQ6ZjRVH2l3MM5CjhW4dcjVBT6DsdrHjLyYnLLSnrnVJAZmB4EzqBAhFOfdkfR62+S8Fg
ow3mY2vBC/JUjDb0sSsXSI63Jknu1VLfDQlzNSWx+1LuAmVwszjalqKwreIOeRpPt/ahQY9moaEG
SV+jwQydQAvB4BmiHbMQCdgBCuMbJMPdgpL7QJW7diDPUgWIJA2tX1lZbZORVrY6CCeus8xWUypd
2dfvXX6kU7cS8XxtDsGW0XVmASBLmanRhVPgBciX04H2RwNTQaZdavoUaMgMJVPCXdR2PaaUTt0/
C6ibh1LbaSRBv893OuZeH7JdIJ5JOdzVceHpoI7oWyBt63JlXyOKxbFb7rnzz1w4AZkaHR5Ceg+I
cvmrCQDesLZqUCBzpQyPXR1zOFCR2mkmbi2zfgyS+i0BgjkzphNpwGZDFbgsXICV26naHw1ZQlXJ
/BJ3FEiMPCUP920LBccp/GahMw3P8aeobqCz8yZv4q5zTRBotrzZRjqDJtfo1wbzIHHsiL5wdeVn
kcW2HOUmrXXfSIBSU1zWPtVh4+BeM5JdnD/FFGpMMnYIdHx5hFbT1m3EM0QkN7ECAVStuh0a9Da0
EzyvOElqeqElnEDhd30e9W5Q5LEbWV5v1tvcUmwxqahOcfOHGN4CcVsN6M1H817DAC1gO4tIW2bY
nPBlNqGDPQlgzhQNJbOap05uoPtzEltqflPkt64EH4d2qxZ7SNDaads4vao6WQthDgVdwtn9xA8G
ONaB4bMtqCtN99bYuCyOd2pzT+hJpEC8pSB+zB50wE9ZMtiUja6pD06sHZis3bzobCsD/iI9BvIk
QYkN9oUw47eQNdzISFuT9GZznPZ5t0AIFCVHIPd0rn/Z1IHgRKFoNEYPvNzysrAjNOVVKl5ywWiH
FtlMY2KrzbdcnyVRR4czANaqGz4vjFbaWfsz1VIn1akDZ3Fb908aTndZ+npwVOOnQj0hokbfoo85
Y522yQmwZLpv1uXOClI/n1SEFtJTImSeRmWfGeqdyL+D6sgZEDslEMfSxV6iIVGBwEqsOjSL7BCb
JTcQhVnE4dNzPd5OBYgVw9DRwc8S18ID0eKhrYFG43RTNubezPi9Ud8ONGAbU8ueOA0Q0kjarFzA
H2ICX2eTcgidIg1pLhuYM9pHFjFy9Ygcq5uOcj/qIPm0QttMRmg6M9cSlWcG9T4aQztUX3Qh/bq7
VXljV0XtWuQxp/qx1HWwUzxafeYRTtyo5beyGh2j/a7yRyN47erXIaR201GPpvorAO6bmsbfy646
DpD6BpRyjXvka3A875K/41rcY2U3dhAJxbjiBOD24Imbpj30T9ejrq9Pys9GZsd29oBJWV2SoMJW
HGpvUMkdFNP+bemAfbYwf8GZBVbGQtWqTIVrjBxZb8pWtZvpp5b5SrVT1yCxF+Loz+bmWT0zpySZ
wDWEWZvJXos30dzq22TzC/L1mmsOh9DRtpHpCUdbGeblifznTBuL+D2vw4lPjIljG/+ppm2OB8T1
lbq8Hf4xsAQ+xxOrhZxMcYwjuHMzhPeQIbCKbGVHfH3SzhP4184iSCNsQICpwE6j7HF1PsTxQfTA
Ygz8NoO6+vVBXUh8fba22OSByMdIZgTTNomNHhibLmnhWqIjbduNWvdwKfWzEjapzTiCUgFyVVyW
+CNhqnR7aE0FwT7OQr9OBdwosbW4vxNcQqjiV8Oqp7S1KqdQre+gYpfQGsy3FlgOMpJtdbA/Vhn5
zWXuodd7LSSYp+mrV/o7jYuDBd9DZDMwcsS9q+ERM5NU0ql0xx4EIKzCldceDAtYmkoDUyBbS+Rc
eJZ8ntjFsWuVoMWlHCbHuH4oM/NJKArmDKDbjCWYt95R01OcPdbla5AEXqKO/3UCFgdRjUUVkZqT
o+wPssyhXqTbPHkw6nCjqaWvZZPHO4hBeBPaT67vqrUtvMiTSKGabVMq4mik/KVVMyeHJBSqVDdC
qv7QrxFyr5lbBH9K16KfrIK53Az3iXkjom9luGsIaH2TFU3aNSew9DJZnqlg/RdHmoOSUOO7IfBa
vkaqtOLLlrqKZRjQmMaBwIPmnSTNRh3WVmjNwsLJ6ITwMonhZLR0D2i8w/ha0+VKjMUWjkXrG92s
B0sceWA8GZnY9yQEi3m0aQy64sRW1p8tjprF6rBLQax1RLOGrfSTX8aabyWdp8YvQAj+R2uLcyX0
qqct0s9HxQSzQJqAziBGlRIctwYvUB7jfOUkr63V4jSVWV6oWsnFcQgzB1EqapTDyuX5v9za/3hL
Nk/x2a1NFGGxTIG3ajLAeaz4SAk4BicosEd+kDYeAcNoP761Ir8buLmHGmdmk5AfVK7hxYRaJRu2
133IfJKu+G+2PNT4jUreImxJd9SnhwYd3dFWWyWk1C/aMS1KuEpNE8/czyMXk5EZodDIsVepl8E7
2n3zHrf5IQ8pkhbolXDQ8x1tSRyW2zCFVMQ0GRNQ/pPuoqxxE7UgqK4qwCRRF5p+JCAOCJXnFsTH
NmDECpo7Smijgp4drZKQcuuVrW5G77lhtjMNxpvJDjx87LvhJrNQA6Il3m40+jXUgNsH6i4nNcKM
VbznPKgvk3s26MWJ6RIGHoA0UcE80OyixpkO3DOhrO3NTOj6e2TY1gqy6uImPrO4ODUlG+XQFal6
rOo3gfzhqtzvRSdwZmB5SoKSyKyBAVYJe04dGaivxX0P7MqToa9o86yNZnFcNKhFZvo8mjIzOnvK
d1UEYcrrB+DymTwb0eIE9Hmvxw3DIpG9MhwMB7n0reWBQf5bBD7nxCd+6SdHtJut8iivDW9xyzVl
YgapjuEZwzEfQPuDh2cQoIyjfevIbTd+77TBLs0DOlS0Bv0wmYZcQ7sCif4o91/ZpMtbcEjqUYXA
Dr4CT2mRgtxPvVPRKGDWvkX2ehbets0NlVuloPuaP8f6gRSmP7bg7o6CvUj6Tdw91Wbm1DFQfOAr
DovfRgWIfRnbQnvKAWeOuC/ps5bke61okWXMtl1d2ayxcPiIY+F1LWBRMeHgSO4GuLkIABiyAKGa
pdlANePfJ9cqVZfqoDAPdDtCy4+mtB5K7beh6J0SYoqo5b2SoN42LZkfwEB7xMx4BauYrUbQcAe/
JejRS27HafAcdOlbk6HfJuheWAf2kSbQb7pI9Vgh0akyS9XEk7rrNeMtbKPXlS13IWgG9oJw3UT7
FrpoFwufy2Qao1QnRxTc3bAbervOkALJn1CWZsN3OmzLSb/NU49julZsXzjA57b5IrNuGUPbolef
QLV0j/Yyh6MfUQekChgXp6mhlzA8D9EfPWpROjr0yR9mPkxWimSucRiZcBSy2gt14RhAFdbSVEPV
KaSqFrMheTDFJWnI3cyKPKLXq9skXrZp/faGhQexnQsMa2DlryBzhifjX6PLGnMNkprC4B9GAbCd
PLymXDQc+CS3VYeAtn2zStpOVwa6rDorWOhUq2pyp2W5k/bfkI+n+u8i9fDIVdFjFk3tpi+ijZUM
HhohDwOxfCtFKh6IpbZ6b/gpqo49/ZEKLNXUxjYFqU1YqV6uJL5iqbshynHmOqNxOzaBXRoKfxta
oM0vMibgbkqz8oBOyL0xGDq3Ndm4g8hjBlxs3HwPgq7bF1YrnkfViGwBxSangvgheu1urFAcrTDf
lh0QCvHYu6Nsia0q1Uma9SsXN7LNHN4LyLXWBz0adhzVOp0xLxmhBxM+RsBQ8fhNQlQxmfaNSp3J
DJwUVYRqOqa14phQckZnhANbZpm6TFM8EhO3T/WNSIyX3jgY7X4axCGfkBiffoXkOW9/FXliNzx7
aUO0NjWmMzHlps4oxHhT1S1Ff2DFNmlrhhLEo5UdUZE7qZnmjnrot51mC1M6lTU6JSjNtWDTUCSo
a+2n1jajrZcSnJLoQ+xzVC3Md4OWQKt13S5Me5vk7Vs7ZaikDPEpSXR3IPQhaJCjNlPHKIwbyTo/
oxMYI4c/PbJyNCs93it/tGRCnrq679M/aZk8BdBfiftcQ43jYCW1VybtTZPk9wTP1prKBr2r6E/R
+E0irb2mF9SmTZr5ut5K5G3Tm1hHaByT7IWo6ntYeTl+Hx1if06c1NNapHjhTfbpxGifIzieYC7Q
2EXuGOF/GNx/O7V3Mni57p8uvGc+WVnEiekoQP6Tw0rAEz+ZFJsgbkKUvAEx/Uroeyl38MnWfF7P
onEzQKWVaBW5650mt2Pw/Jiuyh0GoNocoLG1J82FGPiTvUVwFugosaY4OXdjPQBhfCfkU1Fqh1RF
AS6BbrtySuqVq+ZS4umTzUW8pidpU0QqfI5SxbsWzEIN6hD1FB2iorYHVNBi+WDIe6Hndmv+Mvgm
MQ1/sH5XOVgPk9FWusZOjJ2h3I3RTUEOZZuANvSdlt9oI7ZIwLdxZScaWsyrt65B6kNVt0nB/Ou7
YtVdLyNBKqtYKnDXiEhiG1UUREaxp0AXITmRzlHxN3fVYc87ehEZfZq7RWSoBjxXzL4jd7Tc4dW2
j/XUHTDGkNwmbb9DE69Hjcdcoq6lfQuMleD3QrHt8xW1uBdDo8hYNmLpElROI7vYoZXTtR7qYY/7
WnEabxb/tQyMvN0SECa7syMFHuzfv4vPZ0FbBAwR70sOVkxyB7YDWypemvy5vrjzNF6Z5mXbaJ13
9TRyTLNpVL5oxTZFax64qrZReSvJPov6lRhoxZN9FGPPz/3Iy4rg6XdH2a5k8jGoPDD9Pl0f1cph
X7aCAl9bWzyBI2sGP2qDg6JMbpxxv9beO11zM/ZjDN+umzRXNuxS+iYa1THq5qBGtMOhAh9xmXzr
Kk9vytfSAEMH8E4UcpaK6RIqNxmKCH6kPantE5ytbdXZN0NsWbFj2lMV3M0d9aguxmBSGRri6R13
2QimAaqh0tS5dQdxki52clyI49Si0KmceIMme/QyCvaipuMetWq7zba1ROU6N73Uam9bxOmkRwXv
IDpE4gPalBn8e+8XYecJA7GONjhMKrbexk6gDvua3IfxZszerYC7ZPpuTjdVfd+yHeCqdt0DeNDc
K/FDVQHAQF2OpG8EOSPw0j6YrR93pt/nptsjYWRWrcOE+cPgTyhaHLQMekgonl1fgct+CmU4ID80
6Egvqef7uq9nsPh8pRBnciPkw70I/dcz0y8KiBIc7e6KyS+9VHMke2Zy3hRnu1kloHWQWYmaVvVm
mmA1EGKr6t91Ha8xwNbL4tTU6W4K1tCNl/3TmeHFVV3kljbzK5E7CJSHYMB5yKw3vc63WRzUSDxU
dpl9QxudF1mdzVHvpnLGX5Q2UTh6bKGxy1+sIgXWrdwOzfeSmE+WiA6W0u3zrlrjC1+77D8QR2fT
1Ed45w8VLvuZflN1hZ85IyD2qldt6oOy8qi+vA+AkqVEnYEdS5CXngC9BtoPBEtVcxM3gUtVZLA1
y2tay6nFEdTJPytxYOKhC/dqdTsGK+7n0jOPnX3A4u5ikar0mYoPaLvyWPXazpruu/6NFsXvHhQ5
K3vw0oP23NriqiJ9OGVpBWuqudGU/D6pgPqfnCjQnmiT2B1BG1VaO4qYVeZW7qeLEePfkS6hYnoJ
OiarhW3UofxKH2775HeTz8xl/cqNfClVhCX9Z1WXJfiwK6q4A9X8HTSx79omdXjyxqsZc9W6SXOo
ADtHHnEs0Q/HDhPv7LC5GYZnPS6cufy1MukXb5izr1kcfN6UNZS45iVWn0AJcMtAAQyBHKekeL6F
PxvInEtASdDR6RSduc/jHoSZ1DGNbxn+R53ss2BjCnB2q2uB9cUL9uzLlp4B/RhVPu/+pIy+y8Qv
eA8c/u9AY2CuK+5j8RRmIH3Fx1jdm8FHNwJaRcMLK+Jr3eRrk2R89o65VUHtbp6kgFs/K8gjWKA/
KaEW1jNQMfU3DX0Q8Uqaf/6dXwKas+Ev4nyFAqwYzMPXZOin/bBXqvzXyuLPi3vNxiKuj+uoYuME
G2aAgBjJmTrwFOteop6QKuqfoHuO0o0pD8WU4RG7cuQ+1EivWV+E40gahE1uwPpk/ujr4F1RoLio
U1vL33Ayhrz43Wi3PQVvefWrQaN2CYVgo9uPyesUTg7Qkz/lsPJNa3tu4fAmPWFaMn+SDLDvmXGL
WkDUkt//cd4Xns4cpyyrGEVCmAvd1jTzEVJbrsLwLLJ0pEXV9iaU9ClMhgNVey+bmRJYd1r5ipXB
Llu1U0Jbo5u9+5ilp06MXsnyhwgU3KqCd2QIAo1GhXQcWBWjwi5L8a5CQzZl0I4ctjSpd9c/5+MJ
cGU7fGnnVlKSQuQbn7OHCEnmsr3h9A+W5Yde9Wq4rdu9qC8aREmkvY1biLKuBUErt92yzduKZWmw
GvMBKOkbwxbL2qi2W/muh9+6fnN9uGvGFt6tycI+bSSMRcBw6GxCePlgVMMWCLx9X3jXjV1c6b9B
1jJsSYuy7UKKgJKxb2V/S6KHqHi4buKiuzozsXAlYSABqjZgos5Tu8oek27lgbcWKWoLd4HWOfR9
pZgxLtLHRBcbOg5upaUvsVFsM+XHhLh4GKKHWEpngKQ4YL+BqaO9Gw9fuYnEplM3vdHYKt8J5ZHk
uZsGSIiN/1836tlMLHxIacZD0CeYicEPt3V/jL3kN3MHBxgEUEepNvNHcHMBqPgLmzn0Vzvu1xZ7
4VzQlBSSLsM8tWP60Jh/UiD50Lom1Yehu0mR9WBDAalWkAd237X6IQCBjM43SsRXLvCLIdXfedAX
T36FlsGAPmScZ714qJRiEwDPNj/4YnPlqvxKts3mNixwEWvEsoj2EbafheVKOOUQuzXjU8hzlGHN
EABR6dVRjGcDKNF07S4T6HKZzDtL7ruig3aDWe5oQ0HGHdB9P0b/3pl9/qLF8a6YLGnBrPikEPpS
RWjaUXYDKNyNZjehwkVBQYlOHI+0xqErGVjspTvE/d6k4y6zGuB/+n1Ygy68HH/zxNig++/6cf3q
fj5/3yKiicvJbJpOiU+1hL5SFGGiAFhgCYRXYwIJWlScwpW79et++Gxy3rdni0RYD3F5BSabNI6x
CcMNlcif6+xpiIqVlpw1W/PPz2xNUFdG42EQnybtBZtDQmE0uWMJt8scikrXp/Lrefs8roVfIlYK
6vwyFKe+/Zmo7AksOfsWAkjXrazu8YVbSXMIV5osEqc6fKoFerK0ez1QvsUKKe1oBnob9c8QwnRW
tVHk+F4kxKW0u+nG1OnbaeVs86+R4+dBL5xMTlq1LrtEnLj5bAzawcQ7ZbSoPRHi6zHZiBJVmjZ3
KaDnltaAazU7JBR104wZrZPnz7n1rUDPDFRFAMEYTyZpPCPK7ybtgYjcHUbq1iEg/4OjlAdN3wSN
flNauc8jFXuz26VVXDtj1bsGe+2R2oz0YNdT/UZBzTtLTC8R3Z8meIbQrifH4EDwZgzxhkR7vseC
zOv6zIX0pxOii1hLu9siSO8t7RROlc/RrhIl3Uw4eQ8S0j3KbPdq392GFA0/Ivoti8TEkMrMzhXx
XTYBSl8dTsyQxXRLGsu46VHM6VPr7foG+HrBfprxZQaVop5WAqAZn1KkrKrAU3Xdv27hq/DGZze6
zKGaQIfTqMCpyVrdSxQoz5TkoUs2RlMcFFk5A5TG0pTdTso2mxsRaggoWD8VZri1We+MAPJG6koO
5EJPy+dhzxvx7CRHUcQtOuJ08WN+KG6woY/lC/XzwTaAEZ0pjRIksUe31xy+11z1N8pa/4cs/ny6
Pgennz9j4c9R/izpVOMzFLQYWEG1YUrgF3XjMCJeRJUYNpypy1S8omaRLL3PHuHCg/g4oR4oO/ke
F9BgV/0s7TYrq7bif5b5WiqMYODzp81C2jPRmZGcIn8GCGluc4tml+ZeoAPr9brZte248OY1aH3K
OsNeIa22L3NUh9m/z7BjzkGIa4CDWDMpX3g8aZZE1eeBEVBrSg4sR/7HalbRlV/TTp/MfEn9RB1V
RwsHy8jHo0GRfO7rTZxTfwShvNnBdIqWMMMEafXgCL1wwHC/1ZR4j0ZSjUdolDd+o03QDur5K6H0
m4Y3ag7/0I75MTYradet+kgFykvo53lpJrAR9G+a8QPvr4e4q1wWPQ5NbyvgzgO2eiuTu7yP/b6h
m2SQaCKp0B2freyai5vm79wuk1BphKMtVcxt0MZuNU1OTku0ht5f3yQXMpif53ZxbMyGxTozigrA
wP4lOQgXzPb3oD/zwAl2lM5alenitX82qkVUE2qkTEuOECNioW0JiU6l3jbb2mmbdgUjd9kxndla
hBhD2httMw/NmHuoudhqIrfD9B1tgQeZ/ZLKZkA78gTuTmoCTI1GH9He88D0mQQFQ7iD7o87DGCe
6LVhY9LGDbrBG/XBu74EF6cEES4FjYQBxcLFlHBeZUKWHb2zAIJWFcgHiYNoUYg10rWHz5qphUuY
prZRtIjGpzk5LkEZbkeP3OMbFC3syAtduTde1yVcLu7kswEu1iFSJUgpSULvDOtVrxOUp089kyvx
5Mc0ffH/Z1YWQV49jEHZq3M8X6FRNkFvYAG4YswHx5oYBLC38E+HqHqdQMUxTqewP6adalNjB7yM
Y3Lg06YUnCQ3ZTbtTHEaDEBWpt8lu/8f0r6sSU6cS/sXEYHYBLesuVRmVpXLrrJvCK8gdsTOr/8e
6v2mjTGTmpmOvuiIDrdPSkhH0jnPApL6U2K2bjHNnql/GPnDzCwXYrcXK3tT5TmwoE1fdMwzov7Q
F+05z3OnM+oTI8YNxXnHjGab1aCjQfpL1ttjZ803tfjaSMM5V2K3Uxsgej7OOqjpao9UVICrL8Fu
gDktOpdt6ZOEvHADzNc0+7AkJ+s0zMbzMHxPUXDt1MJp1OIZgrGA1JW2lJxNAAytGiy39jpJDHFl
x5TMoG8at+a3aZrtwnroOCRIm+4UaoOzuJLeX9Sib745GfoulJSxNrVrbx6ntnAtfT5JrH67H0W0
njd33KIJxzwzMv3KweOtOzRgr4meHGtRdUYQZ1uHMyQtmnX4BF3baFGjVMCZ+2FQ7lq5IGftXmJ+
L+JthQ0bpWGGKePMblOPgvNMRgjAcKeLpLOid9c8091/NYXbkhpRlXrQ0kS/zvFHU0HXuLDsIbzw
TiR59u5TfGeDbp0SUp0kZQXS5WPbskCPO7A982Nffcl0FaJADzE1sWssqHnDIFOuDm0uB0pDcZ19
tPgApixxlMxkdjRHmq0W/TdifqgVEwJfcfFmFqAC8Z46i26bissny21p+tZAr3CIMvydxkVVnnqo
DocUugG1lKNDV/uDPARq3h3zYYadMUX85APl7Uuai2zRyd5tzNIM6AUp0OgFtfPPW3I3EN6xeZ5u
w8k4SXbhRt4QxK4EacfB1b9qQknMJd9tp3sdcHOs6IPKuyRUlZsC32Zo+TsEjaKx/llQUI8jYU1t
77m5Drc5WsoykqQCDgY33QbJ/mvll0EKiNWY2fOFCf1M/7bdwENoHW6T7UclwaM+GqAwdQrh78tO
1XnwoXd+EWkqCxKZtZnGPgfv3eK5fm2TL00jBeD5OENdC4hQogSzmT061nUT651+lbVzHEXflEQ9
g+9mzyJTUVGC2ZzFrK+SohoYAtFrVn82m/4QKjr8FyAoLlcOECCCqsiSgrfLEBpx/3W7sTYfqgMy
YKaTpV3V8GOBndZnjsF0D4S+UxemDh11H7Rgwbmwt/bXQZdZWD1JE3XqJ8Zb/UpVCI5ZwI/1na+Z
VZAkaNGbo//vcujmGJok0qAYF2rX2Thk7VMvRZ/08kzy8dO/ifOX7WQ/YNnrVq1fE+t7xUafNeaR
wlar/l+7Hy1lhn8+2l9mk6VZpWoF1txjqcKPQ0KDL0TRijZAeBj61/uDuv+toBf357eiU5hUQ4Yz
XJIfTFN22kLz9Yn4acGfjExU9v3bzGUztE0ergqDqx3h+pUNUDnRJ68CJLKIU4fzGnIRD2n5nOuq
G00T+qkiEeH7yQTnwGasecqizkIy6RKA4GeArzh/jItOsOfuZ5O/bCZNiQxDZuBMh5mTA4Kln4O8
U+uapyfG4f7X2zvW1itlk08ivCZ4peLCkqHhZw6voSV4oIqmbJM/aKNxDrSVfi3rzMlV9VCx6dgM
v+4PQ7QINwkDF9VBhe4wnqXEcIbhBQYT4AYyxxwStxeR+kVD2qSLhOeqUacDcjCwM1knQewJDDFo
ftwf0/3M+5fPpCSNDZoxEZ5dHX0pRn6SQ3hiFcV1rA3fMGDNE9JzAl3p+2EFK2LLflCKou7ivtSv
jX7uDe0o1aK2leBjbXtJJio+Q58uEbh61dBsLqC2OOSKM4zqkyFagDsgiD+S4XsFZXWYEDJGvJQp
Q/VOdqLIbm/kEEOhzZUfwYP3WycF6vCb5MZB9lHUKnzv+/73xyd9v1augoe8QRVfH9hjAnBRAu6O
pbZnNuCerA4mijQJrtKh7OdGAfe48SIRC74P3LPiGvpist9lryZ07hTU5CeWHFLlewzdKCOkD83U
BRT6T305QS1K9KoQLYLNfUZJq0jLLezaJnlVU/UUhYMg8Sw78t7EbBJPX6a0iSNsop4GE2udLi6x
Y2s34l/kJLuRKHT/3breJKKO1JSUCXJ3YyYAfmUOzqr7EURD2iShMRonBdpv2rXOIjuNchCFwoMu
gwknPTJqOaRK/fsRl0m6N4mbTDTNiZqkRox7ElSZal7aOSxS0FWQpO7tfiTB2La9EU5rRY8o6gFd
FtoNK51cgjVxDl+H+ptcGCeQTARjE+3bba9kMBK8DyjSRGuFdjpMbtIjdAtJnwWeCOnDGYrFCtTi
jFSyNRn0rOrbPH5P6tStSe6PEyALmq/GsS74zu/lgjvT/l64XG3qvNLqhJujDtSo+gqwVMZAUx7N
qxbiiBvT57ArXA0CIlJzkZgMbkbiRfkVQwDAeBqcnpWeUf4Y1HOufRmnyhsNaBxZ8mUoXc70hwGs
63QwXxPph9Exf+TqSbWgAaXE/BBOIPWPsswCWU9yOx+WNlXulnX1Q0aVNAIvj45A4ocoOFtqbLeM
Oao+ujOvnLT+mcWNw+kctFDMNsb5oJAYMl78HGad3XbhIYOi1iTXjgQJwwi+SAadz3kdpNJD0VQ2
pBIdtB7BReR2EYKT0pVwagW2e3puU9mLiRKwiQQZU4Jszj7W1Hwb+3lwgSthz8MimDJ0k+TSujGd
JJeZX9bx5HAoYrEGqMd5aDQXasaLK+i3Pm+DXoGeEwOg5P5aFiS3vyD/sDGi9YjUw2Jnyk10UCNB
rhGccNuGURqVYSOHeL+wsT1A2VcjsYvc3xhfOyK4fu9fRuBhSSwI0slbwn4fa0ojR2y8mSXE24+k
+lQogg7hftfS+B1jmdDVek+7KbfGEjFad4bAuuSZsQPgTQB6ow00IcjXM9wtHoknH6iLBX//c4lG
uDmL8nlio1IjOpuPdIaD+CRB/O/1fpDd+g5cMv+Zx815RLkymH2CKMstgSgu2IIHy+nc7gGSGaBO
ufCqE+QR0cA2J9IEwwfopiCkTsFqhLAZBmYRgSnr/mL/Pa7NoWRGRp50799Oh1TR8AkUXsH32a3l
rKZuy0xHeT5ONBqPqOX0xy5YtCk0XzuIm0+CCdsKdo6z1UP4AxOW0rd8fKnVn1YsMkwVLfatUotV
KEZOQ4ymerOI7VLLRsX/KXPNz6mTmU7YBf9ZDaKromgF/lVhNHup10wE5jCPGaDy0TktnKYkj3ty
/SK73GFCfrVgdRibnT1rHeu0ZW/FZutJveECxHN/Y+0wG5fr9z8L0Nhs37avSx2XBqD0oBEjg+w7
HCgfvloS9D3aUv5ecbDpWw3uD10GLZe3cL7h+WEXQJ9003CZ5IsEOmSa/1SzICwBm5dAyPxmDKkt
ywBaAsuJA4Jr6qMJL2Fl0q45VatF8sKRlCy4P5i9BUjAGoIWgAkz2W0xbITHrDnFmK6iusz1TdG/
8UyEGV7qJdvLxTrGZsNmagQdSh3LIKO5W0hnlT3X8UddinBn+KapqKRPtynqnXQMoUFTHu6PcG9B
rKNvbpQjCYkhLcdJWJOghzctDJzvR9iFWf0OAVfeP0+TgaYMeyxaMm0qeXPszm7tdJodu4t5nNae
IDlhop1JBYHvD43I5M+4KeTPEmvZ2J2JZgwfT3QQoST3zn0KmhfkEYCVVLZWv1pWVG1r1PB+jy5z
FMhe5uZB71ixkz8kzzgqzYflyZmcU///IGKjGIulL7yklwW6dV0acs3sC413t8YjfvIdNFNYCJEA
YZ0htrPA8ATfcW+hUgMG1poBGxG6vXk0EQreDTqQkDbkR/2BnTSXBvTLCFDMdEB54l+GWz7v6hIi
z1XHYeve3fQbQDheGcjHwp7c/5hqCeU31J1duB7cJmuFtGMpbHY6SALFP1BOxOBGB3JapwRXAbGQ
9g7tDV8P/6goxoFXsX3sdMqscJ2hHxJeiL/EMx4MGx0zu3KGgwjEsbsF19GWT7uay7mjVmPNsvJ+
2Ymqc4ibvlMGy31nrh0W2j2EWGJXO4i6MbuH3DryMu+ryD16/BE3p+nWgYKATmUQ3+TKVr8YNtz7
fOk4fxiEZM+9jb+OuVk5tAPyiZJuugETAANy/srkwTOyZ3n6oGbxlWWRU0ivOgRwlA8aeaD5qWKf
7q9e0U/YLCeDtYlslATNPM24JDG7dLVgO+5VC9eD3NxfAXgK2ZxhASXH5dbwn0uYckgEJ6BoIJs7
a12DIKfWy0BC+ahYaaAzwQm0w97DVqAUNBxwlDVlS6UYWBxpRoYQWgAucYN2neWkXujCG94jn6zc
zVBK8aCgL1QS2EUcrUNvJhHgzzBdEvtNK69S+6oAu1opEKSWvRIq9fncunhtnfKosvvlrdU/odlh
p/RrxcKzWeaAFdQ3AHfnQO+MYBqam1I8DRpz7y+m94rl9oqwbp5urghW1zXxEMnoRb/jERuITdv0
WrujJz+0geRGwiv+Xq5fR9xcC9BC1eErgu6wfMp+DEF4rN3q0+Tm7qK4JUq+y2a4M7yt9BHSPCVw
K0SwPrP7LMOl1IDSdCF4fu2+W1aDopsLwazrWmcsHfayiV/gg+XGaA/39GQV0ccpfapHem2lo5E0
z/e/n/Kuvrsd4XqdbXYRysR1I5Oiu0F1K1RHh0BwW0o09ajisQsdPXOCKnADZDZOoCBRo18QWCOv
OW0VLzFH9IFUWnmhZcBWsijAy08lBVwMWXE0Oi8kbnI2qHSpe/kjBvHcNkCsjsal73/F1k9Tey3Z
JU2T09SYVwZEOQE1IrE+ZvRqDa9ZBj46ZFYm5cUarr2egqP6gZqGw3N4CDUPcDtxo9nwFe3MrQWz
oUGAqgwmUjksL7xcYR6FJFESl56Gf/fjZ2gR20n6FVI9Llwbnd5U4TxQ2EPO7XxidpxMUAXqD/D1
BU0CRgL0O28gDZB2bjl/YqCm5c+pMoObWANmUnspEOtR8cKLr2SCdHOuAn6Y2fX4a9Rap1caJ8rC
h1zODkr41GQf9OjGw8aXWeMaRudwaPW28vzGgOWKKjB/Q9XLlOqgZS+WESXQxY8kG85r9gBlLWL9
rJj5aEnqk9y8tqRxY1nl0D2ommuTvubqIwfpJFVf9MLrQ/1j1HyfpQ+ZgeIcNJNkaB/OwzeOlsME
F4AJAJhcthxmQAa8b9xEro9yOLsE2MSwcZriCMKUXSWKW3RvQ/JZzn8o5mmiL2qSuRTqQ1r6FvEf
oPa0SehIM/5sljv1BLB0+RKh/x+mhd0OT2Z2gHClZfwwtNTN++lY0dkdyRcjuRB20OZjotzi0XJ1
KMYwGL5VULXR8FZPXmGr8w6zHo9cQrFF8aLhu8KvvPoqFXhNmaVdA3rWFCaWxE9DgrvpCPEHeGHO
ke7U5TmWPszqi8I+Z+2tU2ERgLoe0dwkHd16+lbLqKNA85Q/xeyt1kEUgS4LK3FD5h9gOKGpFwLP
d9SXBpa4cnkyjcbTwYtW5UcdxtZ6QT1e9nbFnlIIFJjsa0Q8Ft5Uxn1lTL2hapzYLAJzpI6VgaYs
QbkKsybXKdSi0CeBIcukPLMZHX5/BlI4nX/B9B4oo6+D8lROACLLkOTG4KqxEWWavYy23u+bhF2i
yToSCft9uZt3z4uZeHsCvOazZoMI5MsH2AaJsuhup3wddJOzSRPG6B/jHO199lye8qBFsPKlDf5v
CNFVqC0RrYw6E5R1S7kl0IvIpNIeJHjiiJj0u6+r3xeDrWhHBw/zUjL06QYEeV2HdjY+QKDUYdND
JLKwXQ76Owl66w7XJWNiFR1uU7Q+SPXndHyquxp60aJS9O5Rvp65zcoIpQoGTgNWhnxSnAZKZU7k
gTTzIgUL8cG23Elwgdu/+69mcbMsEkjHhVWLWex9QKE63a9eiL3AxgE0hVRaBzDxeE2F1F/RSLXN
s3+M0aDPFbw5Gi+/UphgPBmPcCbyIIXtFUgNgchTWnSR1DbneyLp45y32ADyqYZYWO2oyFwY6PfR
UX8p8CgMbWQodziL3le7l+TfU6xtnleWbhLW8uWSTNm5ait/DN/uXyF2b/urCJtnFMxV5FKSqI6r
C/pgZeVENb31I/YFWo/6dKpMA9tD1PjaTykmUakG2QRF30JAxwkqf5XCtNuAE5JKmc+i8ok1us/Q
ETKM/iiRYIJIvxoaLyUTFXB2N+Uq+jLtq7ejCZujkajYlJaEoJ/mGfD36eOQCao47yvxr82/irN5
rIHgoMFCK9duoC67lIznPs1cUkyPUwgKHX/k9QeOJuNUF4e6lCC4Cu+XvH9qTAsf3GsU+sOU1EBt
8Oezl6zhh9oqDgNVPoX5caImjqIIflmwfKquYd+66Gf8UnC4Trn6TanNADSWp4iOHzQecTurYCU5
1OEnTaYXLqFGNiuikrdoXjevHtwTxshIDf0m0UBTKrcqY9zQuE17Uf10d2OsZnZz70WR2Iq0WtVv
SvfM9dBhqfBSv/dSoasQm4RqSf/1Dp57EMDj8DMKY66xKHHmuVcko0ubArrSjR1nLe4yEMFSX+/v
zSXCveWzSbC9BJRTW5TGbQ4ND21z2CnAV+yDmv+SMqgr1Pb9cPulo39GbGzrqYk8JKSr8qV0FAaW
Px56e4SQVX1cSlXCAs790RnbKqqmGUyRaIJiig+ip5P47TfybDzile42R2Upjh0zJ36oz7OgML57
+q+GuUmqiWWlUxhTXF5jGXoliZO0p2LoXa0IT1Z0EEzq3p6wlKUQpwHxrb13iVa5ZowTOY9SSQNo
SLrNbuHWF3bClTJ0e5QBVcc4Jyc8feDrej/w3g5Zx90s37Go58niOuLyxm7MbxBdFkTYOzrWETbL
U1faUOvDSLuNRRREiv48Ts/lMAal0roETr9hHx5JIeBF7C7SVdQtfqQ2+qo0COZzcZqGoTckPNuT
Hix3XxgmCjL43lJZB9se/DXLhiym2mM8a36WW8CiVqc5lM5AYJxKSeRSulvUXMfbLE3DLKJ24Ib2
qJuAVtQyh5we0BFT8lFv4XPfptdu0L9wbYIgb2FD/rYFS56ndtwWttSIpJREo9/cDXS9mgZQl7XH
MU9ckGcdeOgEpRYHDUBmACULCo/YDTsJbz38zbkshRFAKUOs3PIEULqOQbut5KAhNtEV9T0GlmbY
wOtGqbymL6wLK5JP0O/4AAWB/kxiGpDkIW/a13yWZKcM6zFoQgIHARPwcpOTHMK+7dXQIqA5IzzO
Nd53Hq8Bqxrx7JvMizWVL5TlnpWloWN1QNbBWzqTrOuQ5q8ymYFkSdpznPzM25+ZFjnWCJ1qNShk
mApGB4KacJTqTkvARqV2+smAhUP6OozA4PwaC7g05+ea0Oemyi+yLttozTnZ+KLTb2r1s0+4z6Ov
FhvtkvU3WXokk+LMyofUYk4N4TF9eBogxylnytMEmfSwHV2LoI7BUCnhBX5KZRsDPWbpzzlWvyfT
MesuUliDNUMOHMYHUqZceB/5VEHKqdEJSIF7SpsLjGDRRgJb34gGlM47uA0NfPbLgj2RMr4aZn0m
PYQMFe3WV4epfeykj1kPrkAYn/Ehbm2S+CHIOAqDljLQS1M3P8DZ8KXpf+iyaWfgk2UTLAq5046x
XZiRW3VXyxCclLtJ9jenRt+kIlhXKgWcHnFB58qzBFf2Ti5vhu5NlSidL4+L7Zm8KvVtIQpFnCjl
sJQUS1ZdpebYdC6ohl7PKpfjcQeJDK+rG1TeBNCZvYf/Ou4mE0k9KvJVhhEm+WfAF9yGK2jmCyAe
gmncIhZaY7QqImFwLfoWFR8xjYMDS4uT2Qma+buRfp+K29K8JUl9pYyxdstK4MhkUBQLdOv5ABkH
4t8/CHffi+ussvyW1QmsRTVsQCJNA9d1dImbuW3jmGjCQfbdVQ6Rq1DBwaiIRrck1lXEflbNtgxD
mHK4M9za0kPzcTxEP2snfotO0GuzgXLCOwdOjg7sCo9QTbuhWvXavIIc8yIY/fsb8a8Vu9BuqErh
xmJuHiFmUxCtj6XploFkXRXKNVabX3TKgQYHubQbJzxJqn5+IDRvPTTUen+SQsVVkgjENMukxxkb
1zAvQ/hkhCfSX5rwkmtfS+NXJR0W6cEWwuVFcqX0Cr8gyD2egJuwWyg4dYY7AFrYGA9ZfYb7tpMT
LFxN+mYpn+fScJRZf2o6lJ4zT+L1i9ZqvQOQ0QHo15dkACywDF+Bk4Cq+mMKNh8p0Rppz0qFxaIH
cvcMrJBNKvLQKh/iLAkK9YlN3xfw6lDDhwz6izLcdLImtvk4eM38WrHvjTH6WZQ5LYfiLOw1JE69
EqaUOblWkCZROex3qtZJ8PQsJ+CI1cI1Te7mKBRx+a0vryiG2UoF/Iyi+SFK+z2mMP1YSp+nAta/
gAG2+EuxnNWkQ/cEtauWOz006MPyqiL1KhT/O/5zlNbQJtBhSguhE1B/605xepnaVQc7RAm6J/CF
0+GcEaXvpmpUBX4sP7IwDRSm47H6AWbDfXiIjMgu4ck7pB8zXBQa0h4pTC2lEDYi8VE24G9dfFes
UxePvgx5CVMvUDrGfYEdK7xeBEttuZ38tdJ+Z+F3IZrVspcTHnYdyES36RQ/Lo113asfiAPK/f/A
MXrv+WCZgM4YlgmwwhalMFY1GKsUwSD9z9vy1OKkyUElG0yQoIkrK18Fo1sy7F+jWwXcpJFI0VpD
rYGZSY7RAXvm1XLoJbkqbhUQET1otz6yHt0mg4RlmioFB2pgacyxMzKHG/qg53vsJiqGkN17/Gpg
m5fCJNXEklLMpBbIv4yT8YnNdnqg5zKIAj7ZszcG4NSWLoTi3sRgmt1L5ir65ujWcgmCzcCe3rQp
fiT1qenPRXwquuaSMVF9YvcQ/R3rvY+3WqBFCW/ENgq7W1zJQZsfk/jJKAvRNXa5Ft9ZKFvey8DG
sYP28DKfxnybFXd5pUAE2M3IRZe8BEgM4WNaFHPzcKhJVsXjBEyLFmi/Cj/xJec7CnfPigs6p1C7
Q7D33k/c1TzGMIVgHMgWmMsmQTOAlwDk9cBh8VX4KjUuuvDVJxrf5mUwN0UbxRKKBSyKUbI/pdCN
RSekQGMH/cGehZ4awRO78ZM+7u1SznonhwK5nIvASopo7JvjlNfQRRv+g44yTtTWLihfYHs6Syum
fFucvnqve2PYsM3P/rW1e09/okHkwKP7nDYOynT389Luml4d75u0BM5dw2Y24smIN9D4qyNI/4no
RrN/h1pF2eSjfMBjjGh4dfNSOfZW+VB3HAyFzunk7EJM+XM9JA48d48w3TxDdwOyKcVwKKCsc3+0
+6321Q/ZJCs5LWW40UoANWoNCL2qo3ejWxa31pA8XFTT9rFWP/XCp+nutX8VdpOloqgDNxbyOI+y
mhxTlMfNDJ0GMrlyo+FV9ziGBW4lSRGonYiCu/uBNcWEDrVlwEpvE7oth7BtlhdHpZcu7MBsCySn
SBFKwuwm4t9x/pK2CNsZYMBee4z6jyHe4C02ktxAQlaDhypax5+yVn6YYZ1NNPYpItGDhW4/HrNO
rH7u1Nc4SeFhMz7d/97Lvv4rl65+1ObZwxKUYeMFWTFJDxSSq7EsEtoQTO9W9kJWYdpqUWROyHvb
WfFmqK40fLs/ClGMTSHFyPqipi1Oc64+ZC33yPila6rg3wXZpMg6JnCdL9GTz2HzPePSSuLRJoVI
vWP/urD6JMtgV8l/sBgtogqFxQ7uTnJs+PkQ+WnMO7eq+SmOo0eTz0GKE2Ek2JrZ5DeT+siM/lYS
q4VGVv+5oPyDtiC4dWhYd+nh/kTsJ6vVL9ykxFxNw9nS2+5GJD8MsIxnN/UgaOJk1lX2M4/5+vF+
yN0H3yriJj22ZGxSy5q0R6NTcfOu/MKkcLOQL3oniLTbdbVWoTYJUI+hPwOArvaYHY1fCrCP+SE6
wUvzYfD51wzeaZEYEbyb/VYxNymoKBU8CZczhvSv0ZQfpeZ1nFgKr+fqyYRKbRm1BzmGtwLsiO9P
7P2dY21bEoM+qUk+YmJpVgGihCrvUAQ9tK3/XZhNmml1vbaqRbMkzucnZSicvn/ipiz4dvt1gX/m
Eeq3f26dMjHlWe+Ra5QgDOaHIWhGW7/1Lp6OQQkKVB965gs7ArN+0B6M8/Ra+2jIQjMlfIK20/0h
77IiVxUlfbNmdVgNwUobY154SkV3Gntbg+eut1TUM5u9mMpD86D/Up3U7Q3hjXX3GvX7rahvlnET
NXqkLKeapCUXNsn2zGH8qHeeKX3NQsXvIhETeYeP86dvyiZBUgligXUMkWOuOmbQXVHWoFZQuGVQ
eajG1K2nf5UmGzhwIB9FpJy/D7IlOPwfCTQwYWC5OQKmUNLMUEfwsKN2NB1kwE8FH3T5K/48K/8M
sRmfxWISKhHEpCHt+jZzV/fB+XFgu5L51qkFOELEFPg76/0ZcHMSNKylMVz34NEF6Ue7ByUsHlxz
NC81ERygO+/hP0NtUvpSl6ZWi1A5FNZmvz+Sg+RoNgElVHNyXwRO/jvt/BluszdmKTd5uIys1jpb
1790ZQ6J3F+CDyaav80e0EsoYXMLawKm9T5DTaGt3Hl2Je8/ncESHksgW1SpW74KIovGt0nos5yF
+bSYZMS0gZeZn3B6VtWXCEi+FpKoJg/Qno3Q2Q76qAP+qrKl8iVsnka4+wh+yt9ny3qqzW2GH6H+
nEPWCz8FxLFSp1Bwo0c1n22ZxwdiqcfRBNm4DlgjquXv6JD9GXqT9UnYwmG8HeWrqnqDjstsXl1g
6ljM8xk/CmZTUK2amy8cszJ2j0T+McQ/tPjbjGrbpEAWhMEdLuvdSWp9CoOs2XqQ9AlUJPxnc3JJ
di064EtmBiOG2gb39a0eH2SAU5k+uZhJ9E4AVAVoVxoaJ8s7lxZyYBmKXYe45Eftac6twES5TzDj
yynz3+cJgBH/PIU6JeWtUWLYcjX48Ko/zS16JY2bD1cQf7yW9OdQGrwhGjwio/4Y/rtcaMqbXCiT
KU+qCD8gzPJApcRBQ+N//W7489NucmGVFYzXFML+VvrR0B9L+YdgEpe/4N4kbnIfMQq1T5dkCxa+
274UfWB8rS+hq16M7yH0qI88EKVbUchNDuyt0ADdAekizk1bQ4qH+vX9Uf19KP85a5u0x2Yjl6dw
iTAlz0PU4kF3LRsYirTElsbkaBmCNtBON//PiJsUyGijZAOEwDGNWG2g70VfYKvkKT7kwwdbtPCE
4TZ5r5OIIncGlsVSJpsusw1XRXt2wtJuAzH9YJmuO2tkW24clM6k8zI4Y/jSJ+MPfWY+xIntJM8O
UtKJLnT3k7q5rTt2oVZwJcaS5JqX57BW1jVAWwADrc6tN6dHEI5lFyISQu6vaJybhDIXrO/gKCJf
o8ZXNSsIp+8K/d4U0B5tRI5cS06+N6eb3MGkcgxZjNyBbi8kHCGNUcHumxW+BeA6JarTUCmYtelQ
Ae8yFv6/2iDv+I3V27ftu2ywKkS3mPoILoMNI163MGTsjA+R9Sr9n4yl/rk1QhXjz1SdNVox0BHr
dV4aPexBkURNG8GWf4e+rkaU9G0nZSYWTcjI26h+HKj+eaI3Sf3Bh+dQJFsvSGF/gaH0XAfGA9Gq
CM54MCwc+Of7X0i0CTYJZayUbLam5QuVzS1iIAJP5qvORIoLOzWGPxLXe5VkNW961Q6tOixnGOF+
25tOZRG/ql5Jhu7ugDIH3DMtbYJi7yMyXICuXBCnj/fHuoNLftcQJaZFiYHK4GawEZe0uMrkxUh9
8MYjGCteGqAcv2DL0pfE5o6M/Y48GggC731HiNb9/8B/PcsBJMkLLX0//Za0zbw2x63RbT34mLvQ
RdeyS3IRZu8lO2/3/jrq5r4GaI6JvYc5J1UEE28/0zR/btFgLA5ZDNdQgE3pbOeA2oAR5cgSNCav
aH27Mm6Ws16jXpv4GpUcWj0L5mNvF61/2SYDSglpaUfwy3qYBqlq6c4ZaqZT4RNNfWzzCrh0MEiq
5EIr83PbVM5kVleY36J6NiuDHaORUekcA1JFh8Le9Xr9y5YvuVqnTd4lfSThS43Q8Mmlya34MYwN
6Mifw/qQNp+V1LJz+B3fnxHRAtkkLt5ZiVIvBlA1jFygIqy2IlG7vUNnPbDNbUiDrX0nLRt94jCx
irtz2492pixIyukakdS9P6CduhvYcii/y6auWrq2LZdE1SyTGjd1yNr2bvk8M1f/thhadD5x3nUG
jML+H5Dxl5WzXfPrsJstTuKEFFYsN4CSjC6ONPihHN6vLG8j1HSFW2wvfa7DbS5IeWJktZHPzXvf
WZ49rfW1GlwHCe3LweUcwiVuPKKCKmI67FZnVpG3wKoWSZsO1ntkiOsdYqdBwThAFfUDgZXueJlL
J/4JSJL4mrabRtehN3klU3KVDYq+zPHkKabbf4i83u4dACrjyOcALxhecUxvwjS6d5lZB96kjTnB
W0wt8HG1IDrw26JbkYG+3l7lQ324v37VveS5jrW5OEmNzFFrIM0tmUdcWQBbic5T+EkJy0OPxlKO
tQXhMMYOXZe4lfW5KLHQZWjZlxdZrdxoPGc6VIUi/dDlXxZRlHYq7FJ/hcAoUPBBbTa2HA1+LBVA
Qh7qCITbARU1oBibAc67dFHI+q7goJSL+NjyqnfwQwQgOU2wfLcqNB0xunhQ++am0ucuQRO2HD7p
5nSuwf2NtS9ZojtK8lMpK2hpaU4hP2fGLxlsRehgjpruVSg5zK1qN/jjlvScVa8mhMKV6WrBPICh
xdpCBDR/YvFzCNi4XvsJOr5K0IaRG5eJ9/9Iu5LtuHFl+UU8hyRIgtxyrtJQmiVrwyMP4jzP/PoX
UPdtl+Dqgl97cze+rSyAQGYiMyNCMTs/bm/nknibJIGPP/YK1A7kNFRazaHTzQx8TQcRblE4Fn1b
ztv2qUXkVl3+urUonfRO+2PsbRNay7byNQ8Y4QRELwCytTfiQzVyFJyuU/Hv+HBxzrg1FlUlMfa9
TmZn0dg8VXQZARXW6O2haFe7by37/IE+mYEd22QB4iiyaTNzyAls9t6QePWdYqPF4w3vjWFHthGm
vojP1GCrOOOLDc4Xq4OF+d5JwzYzbjo9mOY7ncyuov/I1qfYCnRAackIsiUwXshGgl7/e4+hiMWo
7TQGLBSnyrTeIngYY5bcbZkh3Z04w1A5w0adXL/VuxQ75+M/cDEi1/VB1wxA3GJLpdHL282jsRaU
YOfO1sd0eIzrzBnby1pOXIxjAI0MBZq8cHKoXaBN7QwJJIwAqs6Dfr1Ph80jSupLjQmx9Bj6FaML
2T9vnipXKS9m2oGLbfDKuQzLtgzKRbszqxclbpLLKppS0ccTXVQuzihGmoNhHN4I4CUw89lQrncY
cBBDc3tIzO8qT5OFp/Tk8//oyPB8AFO/ROCpgqPXbbBZQy8UnFijPzwBBfz8G9T0AvdOubhCdRQV
dar+5d4x+unlDpp01/19LA7czH2fOZv87F2dN+VStxTufVfiKvT2FJJgdU17wOTJb9DMiNbGhZOF
aIlCtLE/VJdgzvYZJnj5QAr9p+GmT6kX5XJYvYdQkAnQPOLz7DVflMFmfIHlzvS7R4i9CWkj1A8A
8Lnd5ByqBvojWe2xuiIrAUkEHqqJXMm0XAptTHMAeIDoUXeVYwrUBqNRuMTlu7ZFpV+XfR8W1XIN
oYknjU2RxtMVTaA5ZxG6YkJ0+Z6U0qWVYg65ri1fNjvDziIg8fCGyO2oXByAk5xtqQ6WOQ6XoNyb
HoqhMcI80qDv3INNTkVdes2+xVQDbTk6dSYI/7bMHaD6Zil5KCmlO2NAdH0oOxMFCozukT2K6xhs
hdZdRyFYc6FVkrNat7OhORr7aw3GOKCl7C6g1l6sd1qtdp5hvqZEVdi6nSwQ67a7uPwxTe5CZojk
DBcr+r4lnN0EoH0dzbZqlmBLvU3Ki7UJBrkPhw6EXPh7OfGG5jaLZDB1fuuk0m7QTiiaW5CHrjUm
YVVo+Enf0SuPAPfOJ/w16TAWbrrpbmxcFU0V9Bn1VUAJSfVutdRLQPalY+JrAIjazDcvWVK3SN57
5TbTvtBVcccp8XK678iPbX7rlyerkJkWni2v4OAAs2iShVpqBfM2huaIBCXOGi/Lp9eU8cGgD4Dh
mrCeLnB93T57UbsqUJQCUz+jr5dICSGwbYFDI54cFNyAD0FzpBxBQjDatYU/vKvkEbRH1B9K6SnV
fanco13vbKiwo5JThuo0O9F6KNcEesVgrugXN8qAf5Msl0xd5m6Kejkt95Z+b5UA4BWAOLetCyI5
9POi60oywYVQI7l66wqkG+OLmalhXtyh7LWQfQx1IVW5lbrRxkgGyO5eW62E6Pt+weDhVLjRdkWa
m0qSXEmF8mryUoLSa9UvqLrHMJU3Zrpbkn067sYGqn0UTRBatTgS35dGe8FxuDcazFSsO1mL0NKI
AZnBeHZywOPIqWEkum6q4iW3EEC2u7kqdlXWXhb9uq8ryVPyoAMXR7mlj3qVOW31OsmzDZQTesDD
w/nsQBBf+KH3BuDGYq6RHFArs+XsYm5ku9ZEeZcg7TG5tEdvDcB7Uzimwc3f1KfcW8IcjR8JdRjJ
2fZbgWYyOihGCqwR6svCN5PgcWhyKVCStCtZU7xJWfV8eRjB0wZxQ08K+ntxB1u0pVz200dts44N
FtsYCWb67/LiRlt/nP9sJ/u8RxGaH3YzOgmOosOKkPe4xlPl50G+ax+qW3HIFCTN/LybVlfQOQGp
+gfPFQlROPN7dG1EqbFoSbySE+0kq58sZI24DTeVP4XfVl8KWNz609c7P8tWks3QoRLfH15Ae+NH
+xIHEhwFoIdxf4esQ5RP8UMNlaSnUlsjwWE1kegdz45gCjV78frvXSB8LZ+qKR2dDV6AxyLz2PTL
wHLGKOid6lCouGYTlofRf+MZqo4O0CiCAynIqyw+EyDrXGcatlS5NwLIfYWZmwbZ0wbsEFAr4ist
yKsszqVs5ThVUvNRErBe2PdjXCvD2++0p0QvKMrZMrN4agvL6g9lq3h9HKExtXnrJLs1qvPrUqNQ
ajkDcpMWiu3DQ6PHu5HM9+d3+ARV2ufsjnNi6FgpVr/CVTdW76vDDW2Vh3G+6sGsg+Dvk+mlwpyx
NocGlFuLNtzK+zFPnFl9InhVQ3nbjpaLFup6UrFCPD22MQwvOgUCR8vLm9blWtR5hHxQC5QxAEvF
vnTUh9GdnhSkFWHknd+TEzjgz3vCPY/WdAU53gqfwWh+QPHE3Mboj6ktgykNeqNw78Jgwvb5TM77
i7ZqrHVzRj9sEr+sPSW5bvE+Qo/GbaeA3edshfCEDWgYSKbC8ysWBRfuqdSvNU0zVl0Fx6IzzDdD
DuBh9uW8kRN8HJ+21WSf+ahksCkg4TIKsz/kyq0BCwWJMItl2Vp6T6XrpPiiy6h0bZ2zgWpFzqDH
okKUbQ4X1IS0ZHMxAo9cFilg9xyBQWrJHxTlyuhusu6p2Gb0fTpXMvDIAzU9MXIkpemVMqb7FToc
S2F5YwFRRg28rchPpSZ77ybJlYECbg1Uy84vVXSCTO59hvkOo6LSR9149gZ6l7ywBzbK1W4egWvt
stqL302awEPzAqbDNhqJxlKEdg2XRsEegqJtkHcanQBgLvBO6N3eALwu8nMLjFpwOQNog4bnBhBq
uUHqj5qIhlLoCoVy8jxKXwfrdTYtR1cgnNmPmEm5G5LNnuN3pXzO6p0SmU6djo6kPGzSaPekdfrm
Mk8KdzWflirC3PrehLx5gUaQ+ThKnSvYZkEGyPM403XCVNqMEzW4k9veDZufvCRO6pUO/eCxWJ6G
xc3sMfkdoeuTXgk884qhGYqs8yzmRlKqmaRRlv4tbvOdOQm8+VOUv+AkXPVOsFaROfbvR7fHLKOt
HeJ4gBMEaErzsgN4em9n13o3/SYQ+cCTZ+locdwBVtsolkEJh9Ek9UtmKBgu1wQ+53T6cmSC/YSj
BZUQFavGOhs+0hc9tRtsIAu31orOaeMIh11OZpxH9rhcQrd6oGgwNYmMU1EB3XfW6/l9NDBbZzdf
Uk8CXxfwQ60DxQ2jc3sZuyoE+53MZ45+AxfzY0K3PE/xG9iZQc2fHRrwNNrtAz4iOh3CnFR0arjw
3o2F0a8yDC6+9M1CoYiJQQ5Piscm1YXW2M//JYgdLY97pGAoKxox+zWAkwySRuBgWG3AYw08yKaw
ddGEwJsswcgjoB57YYJ6Mnc7Ms5F7SnNRkvDLDxowrqHwt1Cy2MCBuwxJuLkOxmsf5riK5llpJJa
1XB0G/2un7Nvo34nVTTs68lfEoGgsuie8HXMfMvSCkjkAY/p3jdb9UKH6EyVgIGkmMDclVRvTdz4
HbBCOpReMmu92IZZ5GkF54gvcA711BCT+YNsFwWao4TsJK3Y3ulKTEMoXDLnfcBrZ8XRgE/J6tNg
+qwYGxK4kFbkfXDlIvwIFbgGyrmGdZrrONWl/jCls7dNk5P2ta/Xum1NjZ9Y3/XJLeVnjDSY5Mu2
evG0oP9GvGyUvbVfwnHawFnZe7MEtpStDVcj21Xoe0WN4U4YlFKaoEHvaYsACJ9fYnAdAt0PwfNm
t+WDn6pjOBaLO8uL32IWVi7SnXS1mhfmWENo3iMg0AQIy7ag0NOTzc7wm2Q59rJ2DgaVulk07hJQ
iBrWFaZNoSdwZU0F4O4o4Omlp5WRo7SIj1XpaDe5Du1BAmkh8yP1kbK7pAZ3v3GQTTXsMDzydQJ5
yiofWhS61h6dZzCFajVR7X5rvpNpioPzYe0EoBNJ4dFV4jwiQPt93E4ReoZIz4pEsiXpZpG+NlLm
pBRbtxCvAYtp9tiOkr2AiqUE0+2SIOIa+wa7QmcwkHaVP2IXoUDsEmkKa9UnpeW1a3UxzJu7knej
V3dJjuLk+V9/+g139Os595pl0O+TOhxUNgKEnt///Pn0BJDDswTsiMDgyUz9yCDnYVdjnOfaStjN
aHbqHjhc9QcbfJ0cBJESjI/9vRgkfjqdPbLKuVZlmK0lH3A/5D10lvLr6YFB4i0H01ayv4Jm/o4p
BgmWKggm/IsojiOQ4ho4GdkOcMtl8xtibyHEoQHWKVF4WLxMCYvF+431CkKJyb2HNC1S1GzBeuPr
KFiv2QBGYY/u8iYOWx+KAGdiJv8qUlMlXYucxZJuRm15tPH6QRvcuq0rCGtgLr1PBkdbhh3UFd+L
7l6a4udoftg66pd0twymD8KfvTRvtgLBCqsDhmbcLNG5Y8nYuV/JeWSillIeTShW9N7ijugR4hkQ
LGHjFW8YIL+aJ0ecg4qOHf+gqfU8bhcs/yNDhA8CewfL0xhBOhgcdUCjfqNtKIgFfO3aMNOF0Bnf
Y4B8j1G665vGqGNclpoaL5DvCZTSZXie2v+NmjLbx3P7zLnDxlh0DLNhyQwWhuSUwftuox2rK/eg
Z6l+Q09F5MT4Ora0VkTXUP75sCk/qRUmCiHVHEQvA1DWIEATpqUnTxMFKY6qEc0EO9Dn1D8uZSKp
BNnEmu0LZDXblO0E3uNkivbTBE9lTKk5qoaBjcRzCS0+tLi3ELJIQRcyPQ7dKfaFF6620GsJlvbR
2zx61Sza3GiQnRoOUouQsLmll4eskKMEFJWcHQ6tECB68hV8tFTuZQgdwFXLE5zYKJXfyHpJh+HR
Aq/QBoJFbVyRGPjnN1dkkHMGTdfE2QQc/KEFFV5shTIylCaDdmTuabP8BA738/ZEe8r+/WhPgXme
TMwswA/0y5tsWPtmFamKnr4ER5vIpYAz6BIhZA8bk5/oHpuq8kloupi7Wy5AVPUbc/sf+oS/3PUj
k9xdB7+2NsfLh8n5CQMrtPubqyS/3FRb9Uov8RuPAhsJJIHpgtnJZ2Qi4uKjaH+5LCbVurauKxwg
XVNDI7tIqiE8/wVPOtWjpXJpSzIpK1YLC710oxo3eJTa2fp1mp/JnN0oNfjc41Jg8vQj4sgm52RG
KYuzlZ0a8KZDMs//C7MYl5hnZEOFogquYBM/qp9Hh7RcaJP3OswpQ/Xc6Ob9gDLa+V08Qb+BZPnn
kngmbMmstHHTYKMEdb6ulBBbmLyqeNSp31doFpi+Throprci2s9Tc8zHhjkXk+L5kprahzc19iPa
TErQ7liVRkSlI3DbH6DBo11ES3dVS/bRtCn1KqsLrXwIDTUga+2lhghHILLGOZYM8sh/OTIlb0KM
Z2E4yVPTfaerT20quee/HrvOZ677x/Tk0dJI3JeJ2eIOYBDU6xfi6jS+b5LmJh0GQbomMsV5llb6
3y6mcxoC3gcojub0kenR9Pv5RYlOPec6pGVqwSWH72Vh3m3Y0LeI/3AtnOto5SWfowLb1ii5EzdX
SMxvwIXzKAkZ1ERr4RxG07XLNDawpI3Sa1xUz1PxdH63Tme0Py+wzu7Z0RmgsxHlIJNnGS35tpmg
MmMgcZQiRydOvM1r9qkvSknYBvHnzlJkJFqKRqF1yC0rKrO6ndgGAohgK5DfoWUA6Ttv28yLdtWh
Qi6YA/5YxRmL/MttxkxEPI6mel302Su10JJB7mMZ7337re6loDFnTPzUs/ReZqv1oNE1eqFlVIRr
aiRuV8BFl2ttgem3eUz69i5bhiDTDLcZaONEnbRfsy5kxTBpbvEqwiBQDNBLv2pBZeKNWEqYmZEy
IwkmaWzDKtVfyVK/KTIkLZhH2drcj6d8L+fUpaCVs62COmu91PY4SnS3Kt/IkoYTRXtbpeihKM5m
Kfu+2HAmWsHhPvWcP/o2/EMzV7ItWlpLvV63cElqW9N+zNKX84fulJM7tsH57smEaEli4sxNm3RL
zPQecL1K/bE0X6NeACgVLYdLDKNxzfNpw3IG1PMz+TLWElufBDSpIiPsGh/foQqa2hFLm3To57TR
2wa4fPL1/J6dTAePN41LB0mXpHPFUlwtAAVypX7kD2lgoUjfoQ3c36dC1bKTzuHYJue1IayNupaB
3cuf8mswGrOh3CvDbS+1FJNMTLlYVMdmV//cReW89yTXsmqlcA0pJDWWCU4p222Y+gNnsKVARza5
K8Cuf35rT3nZ41Vy/nyrorbMS9gcU+tmpfnlkq4CEyfRQsc2OJeX5JpWLyo7h35yY71sl9FTecu6
SxNqtw6kNbQw2YsA4iKr/EhTZkCP3AJ7CjBRNipWLfSirlII3sn3i9M9ofE7XZfwWfYiACIKHDw/
4rQhK5QGcGMftl6FeHsLeS9IcwHyqM1XlER3THzsj77hL5NONdU6AKOwv+nbhrJnZohoEgSnhJ9t
6ski680EC1R/KmnYDvd/tgLOiRCM20YDe/KAfRPsZtKVFO/+zALnQdZ5zYHGYXdLN3YKsth5E2Xl
p9K8o2POTyt1Wvb3h5+dtgQNq0dKJ76ACNwhdQavR7PEjzXHqjzxOJjozHGeY1tatSDsFusQKgTn
TDoXngUVjs4ggbHc1CBGP7+dgijGg20zM1Yy8yOKkTvJQF1F731NW4NJx9TvKtrZU++d453lHIgU
T3rfs7Q2m++bFoz7WSAz1uNeCVL92Zqlvb6Bn68wBPnA2WMPSWUuPyw7mpegvFev4wi8D+QdMJHz
2ygywFW29eZ/514t1jtLD4a+Etysk3i+f/YOa+DyjdKS46kesYbey6+ll/hCD4v75aLDdER/ObPp
iOQ1uhPxS53NCmCVSz3MKJFAUY0DqTRXFUVFGnzUlVDn62zAhBXObVRN9ndasOZQOFQS8C1ZNmiq
vRiSjnWdBJ1U3+alsM90enWEgu1RlS3Cvx07q5HKIU3ItXXfvoFmOWAVaaYPEx3qh3EHmglhVfGE
HIQCivifNrl0pOhyujY9dtSYrVs1h8hAB11fKD7m0uzOyepJcRtUpbXvTBCxjld6fCGlhmcoHdNI
DDOl3Jez8TqUFyktHzewxlVGKBeNrSn6ZLd5Lrq0p13Ezx/M+aQB7ItFnWCTlIMRyM4CXJNqJ5C2
oZ78TTcdskf1HpUf0QPr9J36aZfLaDA+P1KJxOSaoFHTf99MUd1HtDDOG+G1OwxljYXR+X4G4EFu
0AJtITUaM4mHL+c9hOCo8U9Uc9KTZmKfPaGPljk9ZmBwUKvb80YEW6ZzbqjoiTzVE4z0Mn3IEDMs
QO3OmxBsms65IdPMrbVkJhZi/thIOBL9S1p4fXeF5rso4Twdif85AryGetekiVqz2aLlm3SILzTw
2F3ke8MdX8D+8g6SzkP95Te0+Ng2/Zq//zTLuaMhVpV8BQUkygkGOA0puCgZEGx5Eit+i44F+/ej
V1fTZm2israY1VfP8Rw2ZHhqRNFJZIRzOeDtSyONHfRFudS0B2V+tYSlTNGn4ryEJMcYY2/Y8xFT
8wyt+5o+DrYeYOxMdzABgQp7+xsJ00mE/ZE75SkXa2WN4pZ5J+BxzUB1qi+y19vxLb3WPcByHkZM
Y6KJCqFi788uAuc9lglYHMoio0V7H0oSSfGYj2MYDfcpUEbnbQnuNU8joLYL1HtZgVqaM89MPehN
CzIk0T7yY5eNtSZFy/Lqda8NX1lZP2U8+ekloMCt07pQhMHnqwGBED3wTue8/9w2Xp9FU/rcnFdY
Jhk4Qgd1V2fXkya7zdy6gxLvzV6UDp5gCf0Ugw0+q+nrmoC36qOHcUdq26rt6oG89AxknriGu2LO
zp3GS0YT+t/atEdHlsfzL6RUDIlVrAGnDEgOrT1M/p8/MMLPyfmVCOy2SQSZTTSfyzeQBVual96B
zx08jK2bPoAEArTy9Q5M+sIMR3RYOW+jlPrfQYjm0jMY+Z7WVBBLRRY4XzNbNTheWSxtR4iHFpsn
q4LLLbLA5R5qq/Qk6WBhmSAaKK/gtPlPNb2fp55zH81QNbMywkIapYcmubZU/dAZ9+ePgWAZ/EBl
10jpIC8wUmAcxl7m+jst9D/bKn6OEp2lTK3Yx8iWhSEid2bq/9kq+JQjxcT0xixgXNwtInTgl4fz
Ftht+CXgq5BdUWVN1bQPQfqjKFziASrlMYJIibmMGB5I+0ZmQX2VfdAzNvgEMIt6qVxYv0AroCSo
hhsFphFTRZP+ZprrDVQ7EKFFbuBkVP65MD4hzKNk7fUROTRkd3TLVh1rgovLoOpQWgAjOOD8wFQ4
uDMst3z+oz3lE8WyHNc2T2C6LhCCyWA3iNC0Eb1OTuZqRyvkXLkEWHpqlH/nHZsLtrB9FYIA2WMs
s+dXJNpMdtuOTskcpxOpIkm9bi1wxNfLji4Rps1rm8YiTZeTXXbraFnsxB7Z0qo6g0YQdq+47J/A
IxFQb9lPngHinlQ4YH4ypz8yxnnsfhy0tWVpdmIt9+N0xXRIZOUik5bHjgpVJ0TWOO8Nt2qSpMTS
osd19eoqkL0cg+zlSx8wBoRE3Q9v5Cn3wbYmuA4fMprn7iDv1qu8q2QNprPOBTP3CtrlXd3bfwl8
q42dPGH00gqkPSoqpQNOfXd8/k+zpseflvP8BpqGtNnwI6xw9JoHw7G03V8gppINUUyB/Ewzu/56
/vCCQ++8A+KTyLSVVbONFvkQTXoOmJeEfmU6G9dFNR+aVemcen3cjPep2GP0flNfeuldVu6yZj+r
TptckhRyKKGpulCEtZNEcjHf4iVt7KY5dRrgKisT/79oJwNtrwD8kUI2bcmJa27LFd0aR4GFokgd
pfpRTbITWZj9225J7UlR6UhN70MPUzFkz8jTHVj4PA2Dy2V+mIwHFUwGMzGdZCW2oTyDq8Ydpsju
u/22XeXSZo/9PjKucu17UVK7ki7HLndKatlV649RmMuXprRrqvstBm4CAIqke+uG65EeVAzcVoqd
g8ZNHgcwFle2sr2Oy4yJ+NFLGwOj6KbXSuCQn6nbqOTLkILA5hKgBFtKv1QGWGe6Z4O+ROmPSspC
hX5V5DuC0XBaXqm1GcrTK9gaPVl+rcvRWfQ9yWS/SolLc9mmWuRRA345LlwI8NjlADcsg6PCfCFr
6erFGCTR7EokaQAGxfLl2YVW19eZaBh6001b1WdBpD0dB6mumrJiqOYH3daR19GBe9a3is2jTHUA
rS470qx9MgroTgVW+JGehlgqyNhgJV3Ti7kONDJckGV3/ryfNvJPSOffM329/Z3B5WXyoHY3TUIe
Ik1UDTn5dvnpOfm3iwquzFnPcJdrKDjN8T1dDnINesCbzgSBhrUKHNjpXuaRPS7aaQ1yalOHPeN1
89EMBsMGhqgn8MlpL5sHEIdwzOF03fnIJBf1tDZHoZK56/IJ/Vq5wKwDuJUczftr8LPubrUaT/z4
W7YX4WdPpq9Hprkg2OL4Z4UC00WZORb140WkDi6ywEU+CuKPZWaLk/H9JAM1QNF40un25dEiuHA3
zWbaxDNMrLcrShTIgcBzsgOnwIXuKaWnvMdf+sN6IaqeCo8KF+uonkH/h20eKFfuR+QQrGdKnXin
7LUXHXIQIqSYaC+5uFbPaaUDKEauoUbnGSDUoZsIsyW41Px7ZjXIEKcUJtgYN6Q9lofMjVwNI+Rk
taUAZKRO9SjaSUHaxz9wFrlRoiVHdhS125UF7N22/qCkv01rUbNFlPXxcDAaR4lWNFgfPXSX1N/C
yE+uTdwuwAqFk5Wim005Z6JPkFaN8EI8aFJ6MFPVUaEuqgAoLo+rq3cmxqe+qEqom8/EejNysDlV
1mFucduN7LndNhF/2umN/if6fNQ0jqJPrNTF0irIr3UZMktpadfS4NA6sev++XxwOD2Hov40xV0O
kMwvoBgGwGjpwgzOzMm9aGc9Sm9EtxUHOMDX/zKBaR1Z5G5H2o0pKOcwxdAqA3glLVcGW17fpo4G
9qVhEki8n67//DTHC8rPTT02swZzxWUj7dve17/JT43fX6VXnTeqdg1x+8GLbDkCv6vIE/yLz/tn
ez/AOUdfEizVkRWl2N4ZUhCOeTWANB0kgLcRBr+Xd+ibIGRgXFjogk77h592uUpBqpNUowbsTu28
qxAtVBofKkNwegTn9GMA/Wh1RQ46n4IhYk1z3C1MoTUd7WQyXEXo8E7n7D8XxAXfqGvUupvZlYAB
OzagRu701/MCwM5wQR1dt8eHNAkGZ/thgc/1/C057dB/GufCrzV2EGGXYbzDFZmnZ6IKTqnoc3HR
F+ogbVqrOKTLQF0t2UPh3m+W4Pwq/sWp/lwG2+OjzwUnV8VDic8FkrQNJLwA2TrYS9UuH5gqkujw
/8sj86c9zreQmA6pDCzztXYL3dnb1oO6z1XWuxoYFCSv96f3/gv4McDoea072ldFMLYk2lTO0Uhk
Jsa4ILtucn236OFcl+GS3p/fVMHR4GFARjWqfS5hT7UNevQg1NuW8M8s/NLK1JUly7CMLNMvOyjO
yYPghSBaAxf+ZAOENNmA453rL8p0o9fC9iX70r+WG/45CYS7vdusTJsZ9fIHAgytKRfSHHdFu4/c
DhC/8gEMnX55X/1Q2yARXC2RCybc5c2BUoKW7d89TCbnovv6RbwvLkrQT+MR6qFJJTR6uhj3c8Hc
he7afiukHEb72Y3DygeFq5NCLt4rvNgXZUuCg064e63Cz5s1C3FZpDkLgAaYAQThzfljKDLCXeaF
IpDNBXPA6euC/jOBdnpLBQ9i0cfiASjLqOtVo4HqWN7X6NLUt9uF6Wb3kz2Apwja6kz9VjhfIYgt
GhcsozTPEDA/7rC1m0HSa5XFtal6G7YzGYSkMoKzwUNQ0JAimzzhbMj7FZlIGUzgjQW9I4gORJgh
wUf7YPQ58vjpSLW8j/HRsCq3X3aS1tjr9v5HJ4OfHVLzxZiSBUZoD9LI7kcsEbByCKnaBD5E465U
LbODEdUymEaS7+VbhzlbPHmaUCX24CVh4ySvsk3A1/UbPP3sb5/xXxp3w1qrmihtsMRMvczKt4iA
4qB6r0QjnaLPxd2xGriFWaGAhUvD6lCZuJlKdi0V9F9EVri4KEfEaCWVxcVKhhj7RUGVi64SvFBP
gg+P0ny+y8M6VXPGkg1KMCIF6TOJvFYZSjNMzFv9mi7PpYUqA30iVmH3zWjbNxEeOKAFs7Vvawyp
NB1UbC2IcrK3qWhFjkYQ8/h+EAa5GigSwNEARtvtKtxCeVf4EVDYyn7zLFTd/1N3/+dDhG8DAZGc
J7rOsiHruSkeI4jWlBhls9pXDQjQtrPP30rRy44fGaKJ2hVA0sofcygoEaBBHKbgOAHB1kd5wBE1
FYQWuSiftF0RrTkstu9mIEMXz43BeQSWVM3prtXfuJb/Utr5J8zq7Kgf+Td9bqUSwvQYIbwi4Hlb
bSZWw8gqyktQkyyItr8BoxDcH51zRFGfa7K+wqiVS7vaasFIWLtVWvr6jIEJBSztU+HlGYSy+tdG
6/fGJDnRAPYzMwLNnKiLIvo1nGvK1GmZZxnHaiDfoT2dNd/GRpAfCreZ80u02LoUmBi8oYFh8uYK
mkCZL3nWY67a3RuKMq9ittNf3T00BRRFAZjN0HRT5T7tbM0mqepoO0CMwk6n3QTGPZO8y7LlzwX2
XCaCC/OrR/hskPus/bL2Ggb1QUPeKVdWX1xb0o//95X8bIL7Vrq6VqVUwgQ9pHcaoxPG7Sh3dI9y
MlgQREfjxHf7bI/7bqoZReuQw17vkdFZwXOEG8lICoYnkJB1aHiLGcFOjPV+NsqFlyZWBrViXEd5
FV0p0peowmw26INWZXDqOffyNKyltzaa7DTvHV01nHQadhJkOoaptI0ZF6W9hICkb1l4tcnuON4g
UIHEPHOoRAVvxBP0vZ9+Lf9+a/qGbCujJ8123W69YiT+UPhyGJJG9B4+4R8/2+JecuMEYKLJ2I9n
Z/SGXe6ZrZ3u80APDNAL/UY7+1ff8Nkgl9iONV0mpZK2Q9VJbist0NZNbDUugvPnWnBVCfd+zME6
39Q6BvJJ19oJSHob9BCr+KsW9w4B96w2Tt55i8LPxoWaOjGSNI8+yILBoHoP3RYbyt5+7UYxeILP
G/s1+fu8i5wn2qJctroO3s/Sv07N6pnRdwlCHbVRCjwQuxmfs8zPhjgPBAXQpm9N3BywPh46ArWT
qbBXS7YNyK7I6XXeFPuo28LzyzsB+v9slvNKhWGahqr2MKtcpmV6pcvUW2PLRQJq6/NFDUBiaejg
bcgF5+bE9OFny5x/Ah09BAMmLFgL+jd4qEm1ITOAVh7GcrYAEwjqC72Nb+heX1w5LL+eX7jA4f/S
4411asllhgdF9WXrFKcCG815C6Ibzzd4oRguD2uGjIjxhwIh78wN4uYWWEHtE9OzXFEpQOTy+Qe0
KptlrRFsKWsMxaaLXiFGtgvbsOz0hnn8/F6U2ApXybmZ3kz6LCfmBh867XpygeoenGhLQ+LEusOY
u6ZZcHQELod/Q+vZEvWWjvuft5haMRqwzaWuYkSuCT6taHG2TvBoOlE8/XRW+af0nJEhTzts7OSD
IxoKIeD7od4EGSDPiOzfoPIULZFzOyt6bana43i23uitXuKo+j1tveZQos7OIP0+wYjIoVQdAi7i
WxFnocDr8c9tktXm1H2EcYDgtPW6gbjW2JpXoyUCCYscEP+6HlE2tQb27N3yAuNGuBok80GU7rRN
5sq54kdQY2rT7RBlouKgwOVqnAeaq1ZOSYJcXh07l2LYpKzNXZ9XvjpfgCE7Xxa/jqBJYqCwpkJp
Ry2cqU3dqIh9CXM7o6H6Ub/4GaV+tg0ikOqp22xYJmY38L+qQT4al0fvG0U25zqJKbTEwRU2TLYy
YdCBoHKZgmUVSGOz/A1aNObvuTD0ySgXDyJjarU50dQDYL7ACKZ+X1+T9ZuGPC6WRWWdEx/gkzHu
A1iSWbQdmI4P7iqrrt5L3pI1tl43/pjEgZx3oSvwyb9CL9VPFrn8VKkUyOjoxghpozhEJdib7Hxn
7bUL0dDGR+7460ZSnagW3jAG31beGlmbSlAMHpRkgNyKabzmZt15cdrc9mZll/FDo7S2vrV2jchX
bDcETCqa/H+kXVlz2zyW/UWsIgiur9y0S5bX2C+sOIkJ7jtB4tfPobv6s0KrxZnp56R8BRC4uLg4
S+L25qZWBq+wLAhLSqpTqhqs1/Rd0LR2zCsnaWs7JyJzJf6qW7pXkRhWhsOeQ1xbJa6iLXRLruQC
TNnXQGbVlkpCOTI6qTvxAWqd7TG3oIkpqNvXTwsf58qZ/FekWdIzyiyt9WntqW/B6DXdXvGmYgDP
Kqmtxk/NBnp5i0qQ19fg1/BmdZdC68BKe6qcZG0nxmzdQS050W2eK74B2lidvpnD0pPIFV+EaRl+
BZ3tskyWmVn2uX6CpVAtnpX6V2JRX61h7aEeRQi1c20b49o0JHBwizsoJ+y64ac0rLiMW5IFeUSK
ToP13FGGB88ws4NiiRW69DFmexN2arCLtjAvlczuDZVuRLbUpVoKMduMClF4jT7VeNJZDfSwbhfp
Qoq/ns3+mee5VkyKaZEBKNRPGeat0IXdDpDkHu/zXDhWJbu3F/CVN8+/PutccCWoiiFOTEVB/UX8
Qvdh0phncLmw4c+bd/a/WoyT5Yeg0OxdQcKr6J12tQSymPbJjdQzF/2Ux8iwjKwfT4LsRYFaBSZa
3ZIOz8LHm5sQBLGqGGYZ9ScLjoaaOBBrCba/NIzpF1ycf7IOKEyWIEKSZpuevktKucXhfPubXSvt
LrfiXJFz0OEYaoVKd5JXozNVWhP5OX4xgJ1nW7a6HW1pSLNkU/dMtcJpUwl0Pnqg7CJIBxvi8b+L
MssupELvJzSQsRMNjK4Rp0s+8cmbhavxtdLtr6mbpYhKDuqMDNi/JVtJTY/rW+DzPHcz/b6D4R3s
ZFAu2SXQzv/d+GZ5IxqDPoOgdneipel0w2suh24+LKSOa12Gy9HNBVfSTtR9BQXB86iMv8ZycAdo
gunFh56r7jgWj0apv5Vy6pggqMPUYmGMC6fuXHYFWgBZD003rJTszapTXwoPNTxXo2aJVLmwJOdq
K71MhxA48u4UaMWqN16b0nCHYmGXLSSLueBK2hZWorVYKWb1u+Bb1jzdXhELeX5uH0XMSILNEP6+
hYRKG/Nohj+j9oHUfqwFC49b06q+kV3nrlFKjCIsNLGHJSN6SXWY0VenonhRdRjQk9JLxl+3x7a0
EmY5Q8gVvGc6pEECEvEoazDXU3xFf+bV0lK4+pUsyEDIpoETwpjlDYgDQwJF75VTo/qiBTqOf9we
yhU8Hg7IiwizjAEeVjvUgRyfIUZ6pj+U7SRRl6zuAbN3rEMMSTdoUbHt0nX2WpPir7izjFGRAJpv
Lb5ZvMEmYr8VL9pa8MvpG/9fqg1Lz2FXF8nXQOeFhwGp7VaGc/JJxSGvS4MDztR2CGFxPg4reWzd
kizo4i18vPmhD3O9PJV5pZxCzc9Dw23ywl34elMr59vKvxgU/ftA7kgZqk2CWZz86ol0gnuBD8V0
V282Jp4YFw1NloY0/ftFAUDDsVMUs1FOrfijpe6gL+Her9b+FwOacuNFAKmE92eotvFZ6s3D2Iot
kS1HxwT2MLwcE81ljHi69bowj98xIH/tgrm1ZC1b1qjopXKCp3iRKk6cQkNEp+AFKS6tpIOQcDFs
+VGyLDu0pIW+pHr99nEx7Nk+byIFtOgOu7Cg0cmiTWmbFBDr/sj0O5FDdz0o3KQgtqoHeJYhtmE8
W0rlROMjhapkkf2JpXdZhD8iTiBssA2KwFUgCo8qHm/2bKdEkdf3xiZuIak5VGjOEygqsnGXsf41
SUwGs4lmw7sEgFxqQ9/pSCVIaDf581C0G1KN4FTRjdwftTE/tNCCh3vG1gzGx6GGBFQRr3F1WseF
tjI5LNPISbT1Lq9zdxJVNPngqGVo90F1n6uhzaqXPuaQOc7QqjEeoSvhZDEWbxc7Ajz3MgO0qHjt
+naVcSC7e9BSYXesZfdKDO9U2L4SshtkH1JYDjEhH9niLjaOYCTB15uDTAD37IqAkRQXimcFHWzU
RIVGhv6uh5CxRTcUFqFdzt8hk+qoVQjHjYciUlzZsLaFbPhjMtgZC59iSEbYcTx6WiE9JFXujhl5
BpvisUysk1rAHbZ9GvHQbZp2YvQ/OikATe2gB9Laokyz6wGyykG96Tu9tXMDMB+5tGkZ2zxA15dn
dh2HTgWLuQCGvq2ongyurgbRrji3vLouPUUGPSvaDHW01TV9ZfWh3YFXI0zC4OQ1eq1CvUADv6BW
Hyg87lXzkCn3PSlW1Zg4RvRBq+aA53i7hd+sBYPabCidsM5WBJKZqXkXyNq6hm8GTDKHtc43oZWd
IhM2TC20RFJMYiTzPYQxnyoeYSmI7BlQmGctgxwQTNWT5ikz171srUIZSoLqIW06F5Q5UUrrxuS2
VeWOgmUDkzkPVZlPoXU5kHPQP5mg2FHYw0bhQZJ/tcWwU5NxzeregyS0n3exjTXsJrBoG9R3WA1q
eedAMMCDQ3uvw0Al0+wGbTdTz91h/NFoqt2FL1F5aKLnqLkHiqvibxIWr2GOm5SHNomadZkOx4z2
KwU+Obm1MnT1aBb9Wm1Gj2pPQ9Ydwoq7TRBs+w4OFyn2B87aKnlp630tdUcWiFUGSkxrZisrD9aB
DHAB0PEJM16l4k/Jew80bfwmYoeS7pjNbwlPp0ryzKWTIkueWa6gGeVIQWdH0EyLzL3cc3uUwOfO
O8/g9FiOsB4cai+VziKEeZwKuwsVvwpap/1Drr1kRfCaZ8/B0N5nCeD58W+qRq5UK04RuoS91lby
IUeDQ7M9y6VHU+nvTSN0JPqT5juh6W81DZ0+gIE9ixwLeETGfiTFFhR8j/T6Og2Y25TSey/jPp7A
27GUD6NODqn8Rho46OXktaL1O+hW9iCpvgxxZq5GTl7da4lwMqX94OAKpvqrBTZWkN9L4R8LfkXR
iEsOb3YjvLVtSHg4NT9LVvJUweVAqlTgB1S/pTD7C5FRgMZI4Xajh5Ibmq/wrtuozQ9EtvN2cHLZ
cNoixKGdDK4VQuU1xNsCq++ZJBxIdMH6GlKIqbwB69IbU243cJZp5fFRbxv4UEVeZwaw6YZsTtS5
JcypC7GP63JXKRhsvavSfa437wE/GkGIXQKfevhFB+U7V/BqQoAcYRuwLjPbBJQlr/cVWKFZ2j1m
TGDJJKdGKu+4rMMidSVM4HnIb3OMVqYVrsOAv7RRQOxqfInQQ0zb5o4ra1LR9662tnFQeppl7CgN
3ZFvBPUpyaAjCWs5U5h2CVFsUkSOkijvphS4iUSIo9QJNMCfs+AnLyqnCxIYAEhwLnrltPrBLfmY
1osiLFeuJIYsg7qrmyg5yRxTmKq5odfwSDlHzyDahWsdYCKI1YMpNv6qNt0m31qvZHP7UF6KOauy
cyuhrQRdmXNFx7XCTLgg6zYrf96Ocu3K/NfQZkcvjL7jXm+Ifmqj2KkDyY/hcNinb0Nh7kFq9C1W
PSbCeoJpu78Q+krV8VfoWe2d0aIMDH2Mz2pQ3DEFbHoVjSnzV5MCHUKeRfSjMapjHqtw+fJux75C
ulb+ij2rv9EciBOFtvoJCRkOtPS9qH5IpXB1i9l9ou8Sq9inJcPmr0u7zN8LdThHPZQtzd8sBtx4
jJFEqlMPAmu4RbMGWGDgBkNQrNUWhFMJW+UNdliRHC7dWKaadlbzXv7yOZIxYaXSJVMXQE/d5qPc
ZF78EK10vLud2b2+DtkifHxaabcizoAiROrR0G2xRLS+cnOkpCKBo10IIe94SfbyCk7zr+8yhyXq
uZWauhBw6DpDoVr9QNLButShrvACzpI/uI3drKLKHgAIKDw42ktv4qM9Fv4yQvJbLY77JlEmhqih
aao6x5GMsh4ZQnxe0aj/L09cadWult5llsLM7hRlOlLSyX18tozBrSnBiXQs9H2eMTfLhp3Z8LUK
ov3C+v/27DQb3JR9Li4aIc1Mpotoagxzr75TPbpjv0rk6YN0nB5zUXGc43X/p8WVNLH5egnF8u0m
NYs/y26ylhskm/qOAdEPpikdYtNauFaQbxl0FmOW2ga1l8oxbOIznolh46R6+Slb0XvV1U/NJvXK
lbVJ3m/P69KwZinNgnWc3g7YnHJOoPlObCiQrm+H+E4PnQ1rlrq6MupIP7V7GrzdwZDWaWH/WDiW
07jJYwZWwg9rC2G3VbEQ+Fsa+DvuHD0yDFHVcB1xM6ofikyyS4Dmsp75SqP8l59ujhvRVFMeWIVN
EW/wCt7vLT/1zR6ORk3nKLgGHJhXgbT4vtQl+d5jnQ1S+XtftMysjTTCi19V33MjvR+p4aP8G9UM
VywAkfhDowW+BLvCOlXdhS+7sGDnMBJdcFmTCF5oDWLLtT1Mcp4V3ETpfdA7ELkensPJg+R1XBz2
wrqdw0kEleQq7Ev9lJMYgh8a3BpfLQPSIxV0l0zTt9SPSMi2HP0aDd0HuuXM8l+Gwhe++2ch9ddR
8zn9mqlqBvTKoXbx9/QLCcr9kujGs0zLn3na5jZvx6eYj3d5y54IARcsKaFyMDK9wjtz/q6k/Uet
Znd9WR8hZHQeaWe6rVn6MDt5VfQPg7/VHeTrGkCe5HNWJashQEIzeaK6SkOOuimdO2A6rax/Y01z
F5uj00jdcxz9yHS+jcGJbUdWOlmGN00+gC1oqgcrlH/21Y5N9wvTOHbtq0j+3F4LU276NhHU0kxL
V1RIfszWoREVrGWE6ide3EFI0eaSsaskfUcrujLabKG3/70NOs37RbhZI02gOyGSHl6UMB90Jjk6
hpeFTflCVsJBRrHrJ/OY7dbS4+1RXk0pF2GnZXlxCkmsz4a2UPWTru/MCIoB8q6n57ES/u04VzfW
RZzp3y/i8JLpPZAJ+qmANEzFAK4V8bYoqwX47lKY2aEWjhSdrB5F5ZBDr7B6iHT0e5L/MsjsVCtM
2FvQNNBPygBZHONXEViO2f9f6XWz9TA7xzjtoINb9NHZqMd9kLiUvzVyt3CgTH/k1hqfHWS8ooOq
FNjsJlgKWpndxckmhlKQAuZNnO0GjS10pMn1Wusrvcx2VZ52gamIRDmlsKLhB2VYU9kunlBPBj7M
sD2Le8kpLxxcSXbZadlI+Xqa/Yo/22bUjPtBqZTx3HHJrsVvLV8Svrm6BJWvCLMdFRRCaZmMDxdp
r0Lcy8a7TpdspJZizHZTwnVWGTkO50DW70E6SePxVNCFi+l36MLsKJhtpr6pCUX6Hc+9z58NW15L
rrirPHVr+N3T5F4O06KtuRcfuL89LAEWlG9301n02S7TE71l2pCNZ81OFZv44Aydpnf4xIFbnWNA
69hYhatiM24mANC4TV5uZ6zvKIDZD5jtQPBOhTqyYTy3ruwIN3WTt3aHTu628KVXbSGnfIKLv23F
i2Uz24rMHHU16rvqFDYRxN1/hSATGlJc7GORPULk3RN5jOatoFvN6jwpNj291V5qHv8c6+FNjJWj
MnVVRjpamOkq02GMZZ2zvN8QGW1woLdrHUTI4LcmW7vYvK+hlUssFfZtzzD1TuzGjE9h1e5iDofj
Dq0qlqGPnHk52gBjJ/++PbefZJ0bo/3siVwcB2MTiSwdQnqS9XKrDszrCXGB/XaB6/AK9dGUy1Un
FFeHT1Vnxk4LVTWuadQ2he409UMKX5wKzdXUDB25pKcg9cRg2BaDhIHlsi45S1G9dERfzZZfn+iz
cr340YGwIqsKuArEb7qBMbWZwW6zcUBytSBeMMkmbJp9ULvdhj4tOzEvZK7P5XoRXc3ysUEDUj3J
FDbo449KttzbX+VqxXMxvlluHHmkVk2H3CzRzI0p6t4MKkxVvAnbR94sVQTfn5z+3l+fWNeLASmS
keqq8jmdBKo2PhSKPNhtebUL9UHJnsiCaIxC4DE5lF7vwWp7+ep/tfy5GPIskTJ0a/vAqOJzS/DG
wONdZp4UKbZpbp5vT+7Vz0d1olEdfAlLnkWKE4l2ct2O5xytKQHBz4EtHObXz9aLELN8HcoZLYWO
75fvi+N4jJA40SOloEmB5RnYaCi3xwrWDaWTPhXtIi3m6va4CD9L2EU1QnG8kfAUXLIHyXxkyjlu
trne/ioZ2vXdQg5ZmtBZeq7hzTa2MK86Ua1wR81pI7K04acF/y1LXYxolpNFRTJTzZPwnAfJJhy3
cgMOJ6TrylJz1bJZ5ZCHLZWzXEDEQdombXYwkwXI0fc26bRLvn7DPFMqypA0ZoA7P3zBFMjUwngT
nZRSdfpHup8QC61HP8gWpKo1LOn8yfK3tmGNs829/4V80VSe3ZiReQo0h67sBcUS6/0JF1eeYjdz
xOoTGZcsehtfTUgXY58Vi0nfVonUpuapyqG3XnROrWSrLL6nDOYD9VJp+kkruDW4Wf4zhyAC+S8L
zy1KbkKo2/L6zIrBBstj02mhC/2YtZFlzI4q7WcyvamiBZvyyO7K4TkGnDRG9hdAJldJB25i7wXp
QYNLF17iYh/PoW4TCq/SR8vW8bZiCTxgZpXfa+UDQ5dVzV9A9vpoB4L2LlBz+quhwHKO7JMSUigZ
/i+M6HPdLbr3kB/aFs+zeI9oy97LwOY2E75uCdDQOdYHA1gZxDepqpy6ifyyxhtw0yQ7qsV4fk89
pXsxNPlHMBQ4VfNVxLelpO9bnnxIGp64OCzHlXOlrSbicqiDu4c3skDUNkkg65v6dWvthA5nOnTu
o4i9R0J/ZaPmVSyzRzwrc/NxiCPYM4W2MqhO1SQeCtZ9a0JiSMoPSSxsESXPoeXlPPNoyp1AENvi
HN1XaQ2YQ2TXvfwKhsmhkUanVcxjiAfkqPpgqbTWoe4QmOu27ByN4uH2ZxgeWobXMuvBAOUoq7wk
uMOrii26ldlt8XBvdI91+COXLFsqghSYxMf2Uxrd2lYqc0SZ2r0KOpTZrtM6eqdGZddNAvusV41C
ElpkAOqWTkfVu2GA2IgZraoh31I9dtsy+ciD4Pn2UfGdBjfb81PquzgZoeVHgzRBauPBCynRah/w
qXdmkDwbcm7n9VOFislUnhQjcQXkiDnIopX0MMgrxtHwZD/0RePaq/e2i604O76iqFY0oYjoPPj1
plm1ayjcruvFVvz0Z25twdkRJrOih6dciWc+yI0XVQapAGaL/P32BC8cHZ+9mIv57dVsjEwSIIuF
bqGkbt6LhaPjal1xMV2zw8nUZXm0QjQxw449NuIYC3YXAhBdrG6P5DuKbbZUZkdUGRuqRCYUW+83
P9VnXJD81h7BPbJrO4G3yFKfcmEdfN4ZL6auisq2FjUSkzX4Qd6uCnjlGVJuD0XqjHCUhfXfQUJn
7/Ywl6LOmpJEaVHXBLiJTl2DZqVvuI8e6HqRkL2w/D5L1ovR0bTgdEzk8ZxARDgP+wZIHDx6Q8+x
KhlQMeZOqbnXVUCpQKesViJv4C95fQLqoa9Hw7496uu/5p8OpDHbc6NRRyI0c+PU6eMqahoHlDeI
OP+5HeX6Uv2KMttyTS/XmRLR8RzGIBqpG6VfEYrqEP7wtwN9f+j+XKtfkWYFYkrqKlZNdEZIOTp5
HG3TsvBZ/Kq7HjCs6AARbmvqoqr61Ye2r9ajMduLRqNKJR9ReSdquKm1J8ymnefbTvFIBBGSbqMO
27YwvNujXfp4s42phmUhm0OB5sl4tMRH02yne8XtGNe3xT8TOkeUQmhOA3YJMXBFg6YYMBsrSL0u
bovrhf1XmNnu49moKpBBR4+Y6puqwHsw8Ih4WaMqW1kd99HRWyDXXm/+fH2zOdDeAAYkz9p8PDde
ANKfnXhkp05Ncddyss1EdiQOJAJfUPnv4m3oSgvmCQtfbw61h7Fkp/YdhNDLEFizuxyYk7RaQl0u
BZmVtz2L01LtmvFsjXe6nK5MNro6e729Rq6/p11M5ayq7SyTdTGg8Ge2MbeT5k+wni6B/xt33+sd
w4tYs8LF6Pu6CzT0kyerq6k3kkLBqXON0Aap3ol+98d6leJMgsrIipyk38bj7cFe7ylc/IBpyi8T
OAgSVaLgoGh9ZVsdmaO9wDqJvE86TvGReOk2/1N7/3pRGXfkLl8EKP+HE/mf3TL3SI3aCtcG6fOs
ajdjAn9cJwV+AhoiNZ5xcHkYwCBc0r9YnPlZbuWaqsVKh6gmImTNnyYfXWI+VaYJdB7Qs6Zi56oS
22V0gKTEsWL3hbQLiWZX/UpKhV1AlEtvAviuLN7ilp625k6qjAykzJJxaqRGR+g6oKUjOWWKm2Pi
DDBamVQIrFdjoyx27BbONmuWhKnUmlEGY9zP9ahAbqFyengyVytyj2uATUHnyoQ7IfmWzrrbkenc
V1VteWORuB/PygjeH3VToHShhfKe2sljAowVdKuZB+RkbAfNwqnwnST+1zlL50+4icwTrhnTJnCJ
n61TlxLMNDlPKbOt7AL+IcZCvvwPV5Z/r3o692C1+nyIiS5GiLr27ujlLkPE9STADySLAzFPX9oE
Tot0vYRjuXo6GQY1NUp1gC5mW15peA2vQJTaolPvh+FZwCi1YEcd7rlNqq6Bg97cTjJXP+1FwFnB
JCkdOu4TQCGLrbtw8g3c9Fa/tRa9X69eUy4CzfY0rSydt1OgKCwPGY0PLFmoq5XPtuO3C9dFjFlx
lKa0GEszD89VEblV986aYJsrT8JUfWgFeWFHVtnwBj0xtytTp+s/1IAAR06Yp5hbpfodlYGT6fJz
ME1E3NlWCnw0s9SV1lWbPo22sgQBNg72Mt7yYFcbS8a+G8q9Et1xUvwco+JIZHCYNROKTlq+lrPQ
ZxJx2FC5oZZuW0bXgyFWLIbprCZ56viAWm7d4vLdAOVudIYbmPpmiLvGBord7zheSgwIagWS01J+
MCEEHWUe0PwnSkDBtVw6vsBVyumzVdLHe0nEdmXFoNYLR1KgzTbqDzzBmuXMkyVGbF6362jYds2q
1I09GDU23ByRYZWtUQPwDw6EGRwUdYvHFxiZOkZC7NLcBKxal5BH0PtjYEQ7OWnOw1BtR1n4SgcA
uRBupSh+pz3IvD5mSo4iFJpFDd2XeNnow/WIIAXP/EQ312kE/xOZ/ZHQirIgHBB18l2hGkcA6Z3B
yp2wiOyUqG/omzwltHQi7aTmfxojfsaVfZ+X1m+GBrtSRuueBs91JD1PAEpAvhyePrEEkB6hPFjM
3Im22RDAFwHl2Jal5fZVY6cy8eAA5qYhsHH66ETWQxtpHwGeOB2tHe80uT2OwgBL3Qgyu6uLl1y3
PLOKj3VAapcTCvGsrjkC5c3sOuwqt9TAQhDwFExyb9CifRz3b0LKQe3o7LYO7SiiJy0C5G0EB0A6
yAToZHzVvgY/2yT43XSXFqpbdrLfhfWfqrmjcuYwaVjz5nGwEq+m2U7Xxz+sU/eaiUkLOT0Xtfok
2mKjCssPcQMwug6Q6GiVi+KPLgK7UE0Qbx4bNFmjdvAViE0khZrbBiv3vVUtnA8LW5vOcgihA8lZ
UiOHaLsGHNI2W3hPvF6GfG3suQZwb/DQbE024bf6fdNC4tjciPtsQ4RXbrMHvlbub6fFpSHNMone
9mUXlCjZRfAuy35Cft3++9ePtYsRzQ7zQm21eJRx22GAxlQqKquycmLlrpN2AZ5GBYE38eiK9q6s
oAoMsagEdtEoPda3f8cU5kbGnIPwKDN6xmqMU95G62QLGtOKoI4IvNthrj8/fw13DsCTxrgoSI9u
NIgZ/iSBlUCRtHNVv14FXrbQ/L7+IHsRbXYXAXBGV3L+eZXU/NKPtnD7dtFVBBUAff7UtzwVsMbg
12SPwlSbbkEDsKebV7UwvYvjnt1XeCFMHfzjGOMeoSs5yXeSI/chFLsOXfn/s2hN2VQIJeiWm7M1
1Re1XgiI+Z56ZR+mhp3BLXzhO17dF18h5ldZWBQkQ1qNKiR7oCStwPTXb1D/trZgMFMXXr79/1gT
TSXgRdDZlb1JlB66gkS6m1QnyPSGuoJiSVg49a7zs031WPh8DTeucankvlocXQSeraPI0od+sNTu
JLBJjYIiPSfo2ONSosXZwhaZKrtvO/Ei1nylAIHYpKLsIQOlYMPnjsEOBlhutz/g0veb/v3iStmo
JID9SoEozT24WHZZLxbs06TcGsishBWFxoWmWtFZZv92YcjsiUU7bfbotCRGvzSi2eEDHaWiKVgQ
nZX8NxSm8YS0cBuYUv2t8cwK10QpomSQtO40cuj6a2+8fAHT0LHIuAlC0BRpsJA0lkY0/aCLb9SD
DtHXJVZCW7wWgsM6cQkbsRRhligEL9OeJ0gUFZ4LQIYIUIfdXmfk9tYBw+TvQTS12VRSLXd46Z26
ecGd9kvRQfq18/f4uYK1mIceKYO4nDPe3w59eyMZ8wtjS7U6yksoYImqXqvUU8JujS7F7SDXr4j/
bFdjfkUsEg3DEwpy0rZ7VjWQuCYbBLyuCYqO3nSihA5uAagi0SgFZ3Ih/u0vCK3Kv6e3VuQAtxoy
1ZZ7OQ69kC/hBaZl/Z+XvSFPv+BiFY4p/OcIRHZOkaLaxPzFOd4JwnfouAHQnK1uT+fSapnnDDGM
RAgsyALv0LFeOAykT+WnwvWFdbkUaJYtLIP0tRS00TlUKzhSRt7YbJMqdlQ9WvhCS0e/MttkjVXn
AQT4xnP9A4i7feNAXAzq72idiZ/A/izVPNMh+O17fdU8dLbhRJ/FYBpQ6W4Ihoci0JxUsQpAzbpz
w+h7KhWRp2hozYaW3UHHyR5VXGU4XVvtJPwHZmw3eEE9QmmLsK2eyL5RtG4FCme+9Jhwvb138VNn
53nJIonKJZ5f+ZZ/FPd8NeEu+m311O/UTQMLetQRXubLuxHanqulbtbV/HARfTq/LhZ2VBYcXOoo
PI9BsWmT18xqD0W3AHhe+vpztlfYNVWhIgyaddxjrwymQMCWHI0V9eB0tkT6up6OLgY1262WWaVg
KaCOn3RHRk91cn+aVHUCTcHofnDQQD20h3y19IS6NJuznQvDcfiBU7Rc9IZ6Rte/RElmywpf0KS5
Pp8WIaBxUAXF4OwU1uGUHEQFsnrj4VI7eebBrdUOM3QBp+b/0iJZjDc7hONI5ESSBumu4YZTR6ET
yeYpbce1BPnuvHdCtFrMrkd7AloBgHxkycKIr+bfiwHP0geD3bUlqUw+wWB7lYV/Wn2XwelMGjNH
yf7vyidTif0VbQ7MijpTYzSGBk+8idY6e6gcydH3ECFwynETQSTDu53wr9/oLwLOcoAMSgATlPWw
iYFievjy74Ay/HdPzAtABnVuh7y6Ui8izvZ9Fga6mTNEjINtlcW2Ev0K+6VT8+r5chFkdi6DaqJp
HUeQcpLNbdudqIVXxF7ZLNXZ17F0F6FmWz4wrBrOU7J014XyXqmnAZE/UFa5ZynDi3cPqff0JZbK
H7Uhebr8YbblKs7B4y8gKNG7HCz6RK/2PNdsaDjvGch/sMDE3v1IWstjyFJSo9q9eOxisnAKX+9+
XPz2WdaIzZA2RQ+BMxWQaCtaa3XryAkogPI+4A/gxvuhqoKrv2UcMtnlUxejGwdE69LvuHpoXvyO
WTkQRHGWNDLpToBfBSu6Dtwhs+kKN5Uz85YMRq8n6Ytosxw2pCJOYxnXycbr220P9jFkmu6Jyw9E
Bup69DlQZ+Y6dGJvGesyLYdv9cFF8FlC07IuL1TS4EAy3osk2hehtZCxljbYLGPB66LIIz3tT8L6
OchQ1H0V6a/be3hhEHPATpMVPDcM3MXyUfXZoNlyaS2d3Atr4vM1/6I+iEWp5TJUDE5t3rjEehup
vIqAjyf5tqlzW6phslkcwwHSBuGf28MjnwpkN77SHLNTa5D9G4XVnSK1P4xZBV3s2nytg+hFNoJ9
wTT4T0kfsGaP95YJNfCuq82VKkMOpcmAWYQBy4PUKIY9GjDgKZDx9hAkWHXS4OWBtAILxE1M9aem
EFuCTlgLOws7lslTrEAPp1L3mfHK1MJvrMgBwc1tTPkodLbOwmEVaNDW6Lgt629pAgZkCQl2nvpa
+AMMBksIeJqXdqqWbqDztVUJjycosveQCwWeGX+9+wiCnzG6w5B4yeh7CfApweMAUkye3SXxWziq
Dhd+KW3CpHRU7PVMS5ymBAvkAD+CuP4zdJDSMRy5Ke0iR3bCrQtEe0AZnhiEkKCjCSoeet3BPlZD
R5R3An3UXN23Sehl9a5VVryVHJO+saKxZaAQRfGeqOh2Roe0NjxePcuq5dThvUyfpb6w5eyDZVvo
Ebpt1thWiBYt21HyUcKeXsAEzAA3Wgo2YoA7PHCYZbpRuj9MCV1qfiiBsMfmCMaNrREQjJQ7Jdv1
/OcQ/yLNRiSJPYgTGzOfSP9D2pUtN44j2y9iBLiAJF65SrJsWbbLS78w7Koy950El6+/h+57u1hs
tXBn+mGiY3opiCSQmcg8y4vcw7T+s0s+Fcz6hoq4evszHCvfTHA5r45N5BGA3xfTerieOvKAfDLo
3qTsi+YnKSUrGoEAmEdn6HcTxBRo1WAmnFhZG8EtT4MvGoS0u9KjxSsmH75eQsg0s9hoh2FhT1Jm
V0F2E2fUVoPUl+kHhTJPT5mnaJ+FcdYHSZCGLwL7VQ3uN1DrhxDYtoVIlYrKgVbAuam6baCi2Zcv
OaxJQIMxb7nyPEcQyDN30vDJ0fXus3sjAA4Qthuka8EUepS6GuQGRcg3WNL/9uStf9amIGnlgWdR
jxu1fu72BiwUMZ6zojvJT9zpRYTNuxQq14ttaxFYxte0gmNkMObAVVvFCZBA73owuRQr12tsShHY
zwBhV2INMw3cQt0lJHT/3QqbCqTNCDelsiMniSRunN2olUi89iIEZv0Qy4tcBeNy5FppkoycdMPE
aSusHjBGg53ykdpBCemxLLY686BBamsun2ToYhXFu6TNTtomfpnuOL/Xa/0pgkHV2JZv6tC/wAlJ
0LBTvkAf1zbPpo5gENmt+xFthTEmlsHB+cYpjPvsTutTF+nE0XPjlsdOFhN4uOROCSiRCpUoZbxJ
TTABSvXc4m8F0yE2AOM+sHqyJahJMTa6rRK6UguxKwaovRRkdhfob2iv+bXS+UTHzV1BExfjVSsq
XoMe7KIeEh+ZVyG2pWxvlOGu4lB3GyKv7H82XQyvuuJ1mjnG0A1y9fCqkj2A9sc4fgzo945BM75r
vLQA6naU/H4yPHNsLDNr9hhaeTNtfJUYx2l8GtFzr2j4qA0fBtDp1C1pbgGrAxEJKISRXQp1LiWU
bhVTdUMT0SwhdprOPwhltxUb/QpoZcKf46g5hnPvkTT90Xb8qR1CpzXyQ4ESsK5KeySlN1Yn4EdP
TfBhKjCTLMH+ixUQ55mVmtmhTshzJEdgF/dnIwn9qWrsWXfbWQIWqE8OWjCe66KBlC79UJV6rwwx
7jXfzfKBa0D+8sZJIm6zPALm3rg1+DMdOl8LYmvqXokpOSTH9NkYjwE+YZGUlrQMfjXZi+fgW9lC
e8wc9h2UFaP5AUzPfQkhuRHLDcDiBI3xks9ITU12HkgIU3m1guPNt0iHGScrD3FcHeQe4vdp6yuj
dJrUBGPx1I9GwEfnAUZz8UHtMTEfk91AEqfqoFmDa29aQI4u9af0ew03uo4fmqT1DNAYSN/aDTMT
5B/1UA2tBVkCKwHplGU/A174NPY4zKjy6KHXdFuZF5ksjKWy8qCTyW3G1CEhFNzAv7J0U7eyuIUD
JTK1Ut7n7W1unLsqtoOGQbnH2JPpZQqeBgiO5dApKkh7Y8AFOTPzt6lO9wYBCgMpsshAc0Wk14un
zDzoTW7LQCTniuHMUWtFspNrbkT152gyPZykYxgoVi83QA5Ut0apPEVD+yOLmr1ZyfY038xGcQt/
1s9RLY9dHNtpdY+ejhXhFyQ5REyIup+jDyKjK5BGDxMF85TfKlLq5Oz73GqPIfJfHN0DNW8ZiuIE
PbMKWQ0tLUihwZR6RSo/SGXtJmO5H1rjoZCKpzDVbdrygxlnrjqHLtPrR6DAznkJTQ+ICZbJ6IG4
4jT1DFYns4sWbbYhGK2RpzftWJZ2FSnHEtSbSmlQFyCRE/N26A3IVz+RCm7xwS5J47t5no+1HN9X
7N2UDbvIoTM3P8lYRGOeCXtOrXcm0w/6/gjIP2juaGPy5Pl6XL+IbV5H3e1Fpe+AhIEuFLoBwD1a
2aPhUjSucMAcwUpLEvp74KQGBFggwqLSTZKibZaGk1KTU1Hw+6g5AIPR0W+5/A1+DG4XdLABAUZF
M3AWOIXvauImtagf+eWGee1HbPJYmKDrJC2yr7nyFncQDdNo95aPJLG5yT+CHsVH2rWLyl35UqVB
4ehlj9oplqFKGNIHvZJKKyqpm83qqSPEjQwYMY/RY8+BMp6fjYFYTdYe9Sl9C6LITRaASZwfc+U9
LftjkgUOM6kfFy0sL/DRc+iPqHlv6eOI6nF6jofAD7PHAZeBofVzE06Bs7HvJbQRKYw3wA0aUM+r
zLS7lN80be+W6avgO4kuRZvvJAHSLptpyE+ZFNuyfqNxkLSad0nZ1WyGiR3a2mAsgnHgJlA8u774
cjPdfp5Vb+rLkm9VAwySFmhljntlT566lDzE+bOq8V0j3anoqkiFyCrx8uzq11V5C8JLe12e+kxd
7unVXj4WMLVCbDXg0jzbmpcdpL3+IN0Lz8KlCnT9nJsiQgbGKc0kEgPkIn1X3PCgOcUz9GIAUhAb
UF6qDteLbY541QFAG7dL92iGuFx8VzJhc+XyEhrVqUJ0IuubPQOYgjbBXm1pgXMngtQNLCER0p7l
MwzCHAzRs1tRj+8yPpz9WnNzlFM2jZOR92gr6mSvJJ1FldsC1Po5u8liCCukmjvr2a7FaITlinN9
o16Mm9AZ+OuJN9VqEORy0hRgtZuQPuig8ZuOgaMnL8zsXF36Y1BKp9WaXVaP9vWVL90n1gtvtk6d
tQUvDGjcFxm2J25QZi7teS7IC8uf8veD+OvxNnsmbQqmSGaHKR3INazQbTn/MdY3utIJTvzyB11b
aNOrKjPQEns+TKd+PvG0dsYGBZUKPVbc6PNM1LP9h27kr+faNK4IKQo9MPHZNF834Cm3ILoR0D7T
Iz18jRdOIpivaKcYm2ldPyiM6zOsryAI5uYYhXOzcgutBz/QeGdp6UFI0IZSs6SL2luXo8xfD2ts
7rm0GdHKaLh2Yo+zN/jhofXkQwBV+v8Ph+LSvlwVElvvkVqNpoFNRD3VbezoAxTXCv1FDkpB5/Hi
tGa9zmb/hzpk/8Yal/fFo28GEF9DKxf9bA8YcXYsvom06y6FtvV6m5NQjp1qDgbSfZ/tmmF08kKk
XCl6c5sjENZtQ8oZJzpvj7x9CkN3hOr3fx411k+x2ffoeHSTSXB/H8N3XX80JRgpmoJPc+FNmQS1
HaVElSn5Ctir5A0WnDyavIAxgekDQeUYlSKIfReCxW8rLBt+tULRB4wM0F/DyCWx0raErkzxRzIH
thEyO1ZmwXKXCCC/rbdJa0rNtWJU+Aypy2KvRu58TOubKbVqG3TyPXc16s7vWWNjpl6eRK2G5ZNs
IuNvi2/yW5RHNRgwJjkDkw7kXeoP3gKrEi1zYff9tszyz1fvdOqAJTTSHp0dNCGb+lBA6zruH//j
7ffbIptDy4exSfMGdLuO3QbRQgoo9jES8/VVLpUEvy2zOatapvKaZWN8bgz1Rp0Ajg5TrwIwPK2J
1Wo/AhgQMNjO5eZHMrxdX1y0+zenuJjVjpIQ3Pei2TMy7sJhFOA+RCtszjCY5UUVJFgh5o2dZ88K
qZ3rz3CpYbt+gduhSxlJcZZArgiuGJOro/2AzgZxAftEg3QAhXG0QT6y4Z1YQt9GdcVWg5cS9G+/
YJOzuinkWgQNi1P8PAFTWHj5LfSRgt2CFFF2Otrmu//YyMowfltyE1XmOqvzSNfVkzF6Yaa647Tr
6sa7/moFH+9LvXh1zMxco9kMR4BzMk62wWG7GokgrJcuM789yPIbVmuESi3rJce4YRH+gtA9vO3N
PYzKF9BuuS9cqL50FNx64XVGEEO2tyjZHOCAQY3sXEfZruxLewJ4tsBEJJMmq5/2hVbasvIDN0vL
GM2vzgkslGwlzHdNGAtSnXATb4KNAhHdRFno2gQMEXf4BAu+v8sx9bHSW8OVXGZntT2iMXTfPZT3
ZCeCqYrC0Nc4f/UdRlTPWtfR6TSS5y4bHsoks3PWoC0X75jePbBO9aex2EnxYWYP1/fZlxfnlbSh
bOLQFBI97yukjbCUXei3nNqp86ouhRdp3ur7aernnya6bkpRW+14B4aUX4xvC4fe5M9hCDnnTrVN
fbRMOPvE1HCz6SmK35vSTdNdnJ9pyh0m1R7Up90EbV7LpDdduldq0+UtCGWFn4IwQ7UdT4DtaiE+
jw5Yjz9PQdpmcPwNIjtVoAS2XBO7b0ZM7STSHYRLX0+elktNoYA0Y07wXX5oUg9wPWiuanaavLH2
dkSLLf/sa8y/3opQ/U7Z6MRAOxClgLvBixqqFsd1kwfVLqHJnkmJV3dP11+xaLdv4rCSzyxnCeoc
A1DxOFI9SEnAhsq9voooEm5RfnrXR2nMsI0X3SSmOJge7WXoBnbv6VtnY8Bg64Ill4NxZeuom9jb
a0UgJwMYDBRGOdDZ9fBiO6lw6lxkVnSpil+HKnUTcxNtMqKeI9FovvR96RaAHn9kPqa4oGYIr2CC
4LtF6BlRKddji+C7SJbDmF1xaz/ydFADrQWlN6AD4/znZtC/pxV1E40DXnVZHKqQCjxgcmuX3wy3
3Nde7NWCukBeytBr323ZsKt4M8tBpY9EzzBYcnqYLjREPQ+5bAXZ+E2v0CMM+kdtYrCDybmTphiD
dIMVgsJ7fcdemuCZispk2F1QiN9vFfjjwcRUqJXm0wh7LU/JzDdJxviGRtlx5MpriOKvLGh9ZEzD
6CGBkUeC5qqpBzdcl6HiS+x6xOHNhyq2ShjxFDHkVYuJvQYYkHlBABQAwN4CoTLRpt9kC1mlPTiX
2BsVuzX96jGODXDnRElJEDPUTWUKY5UqaAhWCUsFVO4ePlmLJmQm+ATCc7WJ/gBbaVGoIDYtjTjy
3p1KoPt6r92zn7EnRE4urYtrG28TCYs8UVQO7DiuKNDrtEp/IZUpTnr6t8FwS14LgGaqYNEkn8dX
iCzqz7IVObHfe8Ep+C4DQByeREWN4K65pbHpM1cAcQGqd0K1HSvVrg5/jDD2QStxClRB5BUttgmH
UhZBszRGP9hMDph6AvTws64eMKYYqOJfP6W6YMNvpeI1blIoHqLdVocDPLyIbSpF6SrVEFjDUGP8
UmGmEZtt6Wj1gjFRgDep5syO9fwtnpXMh3VZ6CcVhZF1OSR+Dz8xU00w9iVA6y7GBQPQQBABxyTa
DDyICFsD656U/IWYD6HiJG1meq1ERjfkmGjJsMTWYLEwRsDlgTzMTPVMh9thCI+Y1NiEO7TWCoeC
ozwvs8nsFRBkeNgHT4HeODWDq5eeGX6vZpiKR6WtRu864roUf8gdxDToO2S5bqd2drQSJUXDban7
I5f5XjI5LIOep0BUhl+aMa1z21YRf4rioDQanHWqpH43FzdNU9xC7+YGaK3HWaqeaQ90b9x5/Rig
vgE/3lASR2ke2ukwIfTJKImTKLLb8T7EGDSvUqCOvvXtDS9aSyX0tuglmNQdlbl05gIAH/bZQ+dd
b6CGmxUuM8oDCNhmLN80QeagQvJV8Ghn6QDd0l2PSWaEKgm0sx2fDQjIZQ91Uu1bFG0TvmTVAew1
P2LkLQpNgmCxdUJSkkwKZ7gsnbNjt08Puf99aWiIr5CCUKttAvpUjLo6BHj9XTqBeJ3bg/EUJIKs
IbprfWkyrnKuWtQ0Mwm4aPmIa9XcgOBtoAZstPpQpx+c9G9hk/n6cFbQn7XkXD43tIZBi+rXcZHA
TC3C3FskiyAK/9om/Lcc5Wg1hOSkDgNAdaoVRmiCAMaRaR8te+IxLlzBjWxo9xzGQ6EhC+KYqGOm
bTKCOTVQO5tR1y3zNFDhbfOgQjc/tWLXdCggDmgfKDAQPyPOida+MLhcn7utvVGO0jWGrxg+yQQn
giaCLgK3eJfbYXCTyXspu9X4i6riGhh7gph6IQ8uDl8MTgCaTra976YjEIopJgM9NNPicuHR+kNt
gGNmog7oxX23Xmqzu4mKgs6AlwosvtkJPkfsO4uc/k7ewbvClQsfaCDiJK7kiGholzxxzPXKmxKm
HTJJ7000XwFIncLPsnhWBvLYsLPccUfKoIFAoDDbx3eTPh2VtoWA72MHj0MlqwQpTP4yZL9SeHyF
4NXpoyNTm65gE164jGSAhhTqXljZFWALo7Yq6psqmp4BwpksveYhzEjM4jaMnsuRAJ6KZmCehhpg
nT+nHuyzFvKjcnIrd4+sHEK3m6MXwF974IngCBJ1enbXBoC8aCmwgpJUHliZtjYr2ztJ4oAUAd9F
MJwfIf5pQN42Az4pc2WYG1dD6SRhZrMwsRN453ZydJNKT1R+jLrJIcMfVRJ4afs5pPOzCuvvDiDR
1CvpQYGuA4iA95mcnebsDngfX0UupAzQ+bbcVQZkfIvBgso92khQEehKl4X63oQHZAYxUj48UIDT
4rqxouQQYHI+ZTqM+XACQygDKmdWd06oArEV+b1heknbYmgLDFiB8wKSVhbYvfTa6C28VCGWH7S2
FiYuFOWRgQHx7Z+72rSr5FnXAdnVJgC9IK7ZgB8bNy99+6YAiTS0OlxvVOBw7xUNIFoNgOESbxT9
BJ3+VNWfSTG7Cw+BZ5VjjmCSA/gkMzhTRG7a6l6i7OUUAB/+GKdPZYPhbgL4zgSfjx4NnL1+Zvxm
KiJfxYwhwPW0GFJ7hhx8NuG/f46gy/eiESivZjtTs6MUMDwdqrfchLEpJMQAK+WwwqQ59+Ae66o8
clsAoHp2I8UxYN/E5vQRxn0uKSHsHRhIIa/FKDk6b50pUR2ClTXjhJrEinTN6bTEaViA3z89cuAi
4CbjZOSzqiQ0nj8CSMDL+BzdeObzfA8pmuvBRxT0t9euxJgghRjgoplK1Oo7GajABtg8gHnM29qY
7gwAlSpptFSD24lKXV2oQCyKvJs5ScA4rJTxFc/RaO5IcCoY2BUdwF2Dl6e1O6gPJd2RMvPmcSd4
eNHSm1t2U06S1OXLSGg03mU+3Cg88xs9dw2Y6yrGt3GETmKv7ya05FWld64vTwWdBboUI6tA1NOm
Cs2mmQGWUa0aULdQhQDvED22QJbY3IAba4tC+NADqpcMMB41EwfQddjVAFaIW2aMEXdWQYAZ7VAD
Vp19/iNFwazQ1oVCqdfwNxWCQikcAnu9t6LgSKQMYpchml6BU8maQ2fUbCh7u1FzS4U6rDQOU4we
vQY6cpR7vJ9tGj6U4w/TGFypA2oW5tY9eINT6PCe2JEaW9GM7mBbWzNzM9aBNCqCDwvT1qYwmaqZ
VK3cg8RszV57Nx7lyFGPiy1GDLkAObr9U9hP1NFayo1tnljnrE050pkAeo4GjMQbdDuU+WMM4aY7
vfLwLu07zyjggVhH++t74tKW+LUmXLZ/3xIVy8kcVZ1yGqc7rn4MmpBwL1jhC3Gw2nRpwSozIpN6
yo75e+Br9nQbH1IIqpuNE0KgTdxBu3Q/XT3TdrTbh53U6mNTnxqeuIr6PdVatyeq20rBY9Dqojne
xauCTA1dYRQycNsG+hzWJSDWlKLUgD52CulaDaDo1tjlfDgN/d0AckpuYk7eC2rIL4DZdsOQ1cqb
fTrqZgAHYoWeAk5daZa8towhN7VAmo0BRC5dk5xGrj707qyhxz2BFNIOliE96zlKjf6mqet92LxF
8C5OpRHKfXP2Te5D5Iah88xMPSSqsCS8GAJXv3mz4WK5nNSO5zD8Alq176Fa0e0i0lkSkPJKXFm8
xx0Y+GoO0VgRHGN5H1fe17ZJXRXAj4eSSk8VXJ3jpvGSXrPNEO5+SJNaxu0CIeb6+brEKYe921+7
Y9umLoMaF+BSWxAg4Y7Y2jl5WmjQrQXyDyZdhFnyOd8TB7PLXSrsC106fOvVN60aGrWyMhi1dkoG
ik2IKuf1+vNdvkOtnm+TTQGrDiOz0+OzBOV+1/AgBQped+uAZfoA2zlr0ZtIvdATKRgtuerat1ye
fBVWmlCNlTLHk1FF8WHdd1Or9C4ZhHfE5fdfW2eTM1VIU+dp3ywYLGizLXsEjimLByUle2izY7Qh
6uVd7pCvXunm1iShWTWnyL8YABB7salTX5ahqA4tzeYQHaggBVwKl+s9srkq9W0cxo2ELmwknaq6
dLLmpmpRjZYL00BwHEQncBOxTNKqhbxUf7VmPtadjhkdWAeq0zSqwzR+yBXzm2CDLlv82gfcBJwe
E3qUPPiAg90cpchd5jfFDm1ZhADV+n+4dwh2zLb7m6DCK6HqGMPQCwp4ivunIgAoAXC1BJbNE2FL
BWd82/vFHMMAOgUPSNLCiwe7JZkg0QjOmraNIhhINYCrUJw1OyI/+iSxo17kzShaZBNI5t7gyqzi
tTFYeETFucsaXxMZvQj2+rbbCfccg2QU/p8RFDWZLlncMGHe8QmcHGpLEaRRtBOWR17FKBIQ0g8F
Hgmwe8i86bA4DfYpIJwLviH21PvrW120ETZxQwsVE/wspJpYuoPkp91JwhmKIHtvG4m07GNFqhDt
lzHvdLcYIQSeegAF4w8RFfHyTfFXGNy2B0OInbIECFvUVewnye6jpLW0zHAqacBfKZxdwMAAUEGl
Z85ki4i4BZeEDNape9seHGiAe3aOOAx+6m3YBxqaRmp2JBHfVVF0P6MpGYCNFIL4EBuqFRk/M+lZ
as5xP1otbjMzWv96H3ohlJdwv5IVSAgNmidr4a3eshu5a/Y0SXuXpsEfEkrH67vhEpR3/fO3HUY4
ppQKKZdqh+BOj0tTRL0mgRT0VD/3SWvr2rfFn66M6jfByoJTtm14YV6eS8C6Lzo64ytiIMYEzX4R
McB1/jsy9m26Z4fgBjM+QaAS7ZltdyFu07Yd42hCtbUkzvQQON9T5GmyY44o7l7GPPzaoFuOUDvM
WjZxHIZlfJnuah8DoQXd2zsEBkEWvPVuRGsKjvjXDX8VUTCLGQkgkNqpDsi+YHewzPIEH08QtP7W
JKj1GQTHr4InhgUWt6sfhTPulseq2V7V4VApPOqCsoBuIldh9N0QUlxkyLl8Hh0JfVBr3qFJdgZ3
riwQMWVbdacdVKDACpmpff2ZRW91UwGxEYZ8ZJkDNO2TBO1IKVAFK4hqOropfKBhUDRUljIMn9lr
eQj2C2cHEJIdhHCdwfq3+2RT9EhDV+SFVmknVW+OFfi2bSTAcQjStb7cilc7UY7CDh0cCgPW8KyB
EB/ljzUrRDFMULzpmy8TxyTSYwkbY8mguDXZpR/7f+ZPsfG7KHrom4/UlbxupxxxixwWGXuIAi51
t+ETBw7lmFfurm87UYLRN18pmxUzVdEjO2cTxKUBSIfsxHSnR9odUHE2DA53Sd28BwF0pImJ/vjQ
qRYzMrhkz/Ej5gXHNoQ2WosJ1Tjsmx5Q4bH2p5YoN1LBzoU0DDar5smrq+KbDP3JbtKfaFiLgq4g
YvyNM8IgBULHBUq/Dw6YHvR+bRcvi7QX+0lLu7BFEKklHFwp6bdUkWgwhxmoRZzX6a6SIn+C5Gs4
gV2Rl6LJqaDgMTalb1wmcio1QAnV1eAV8g0ttIe5q+0KMiZ9wR1Tzd8Xk+2qpu5APq5vEEFc+kJP
rs7YCHmvnmEwejIGABVoAMs1EcBCcIyN5SeslpikGYGvR6BYioKQ3bB5V2SxoBD+hyYIk5nJFN3U
tiPHsNPNNsAdAkhtHRA6qJQuUssd7PIcKJjvqL/ApdGgOzZWB9uSQRQOL2+YX+tv8ks4ZDlBXoN/
l1K4pAC2TFL3FF1sDWr117/Zcmb/vjd/LbWNWG3DJXPW4rM+w1R3zvasxxh5BAh9YA41GktjMpRT
Je/6spe3yq9lN6FrnCOp6IflCTsOHcyTREVFnegdboJV3vKI5ypQPxA3OhDf9EOwy8+l34UW/4SI
PAhpnrHPbkU13eUd+teTbWVZpDHMTcDv2GlGoyfN4WVl3KWVIIYJXt/WicgwOZC+sQwIU13dDIN5
2xUCtV5V9BybSIJxQpBrIUGwD6ESmEknUzJLeD3ywRqD4rXXJbczAF/iQWbaJcQtshmeCKA+8UWz
KCxfYVJmZfxuiqrzPAOPHuQuK8fJkmfQ1+YbDSAbdJtz+nOogaA3mgYtDuU1VXH1DNHP0UM5s8q2
wf8OYxs6U/14fQterPp1oqlEl3HT/CqBVqGE6lFpTBAuOJmQOirZqcd4jRJPxiQW7GHn+mJfvdq/
nbPVapvANYdxUsZdNp1S9FgO3ZGWEE2wsqPpL5V4t+MoH3vH/N578S1/wZgIHUnF6n7C/BqqEhb8
GxwR+e5y/bD6TcsWWL2BgKS8n4K6Pyl+focJlz/c/2mhlbiZLWzbXUy7q9U2QS1XSNXXOeSY4x46
u3MC3Zn7Ic3suobKJnsaYbjWUL8AIl2tTNhxwhiCTfvE2Onlou6QwIzhzOsXuTwb6je5fYUcq9UA
oFZOpRVUfN8Hnzl9HabA1tljose2ok6OGaeW2skAD3wq0y4AoAt2BNY8JrBv/d4pcKdtXxPWg0fx
wTDYVQcGPB0yczPZNH2STb8rGyuB3iwE252ueRph4t1BEVQfLEV9m8LEkmNM3udz2701RmeHQAQD
TQnfYWCDxgpb3oAyCqc6tMYyTwsAiJvrwEXmP+uTIP2K0hZbvsDqe7YTnImHCahKkj1GleYWyfc2
OI5JeIP/d4RILQyvJEw1yVtfkIcZwPoGNHyevI9oGgTSfUo0S6o6SEQFsTemhiDVLDH9b0cAXPn/
zapscwSiGk7UdTPop74KvbaDEFfRjJDxad7iUsG7gT2tJFKD/4d+/69FN3ucVUXbVBx1P8zZj3Cd
vQV35jHyIL5wALbFhV2Bm/jmixDCJsirW8OvJmooM0Llz6b4Iv6hwmLq5oF9BHvlXj1PR32n7Kqf
OWyQbFFyFaQ+tsnp1agPtNRadC5KbgdQhpSbFt0LSXClkkXrbJI45CRgupGm0wmjsQam3nvNDV1Q
KQEQNQDysDBWHN0OllaQ0BMkwC/W07XNtEnvWU9kEgf4rprf7QlsIoHY2UEC0o13vQ9BqPvFQyzw
pNvgddhTW7kBUbF7Kz/aDxHD7ZIcJRpX/7fF6FaiXVa5UQwxfkrjjA7gICmsl4GWtSios3bw1B3k
w+TkHnyaFNnuiSUXgoN1ET22/gXLrWB18GeSEHigYLOVLrx40HaESnIPSvpi8T7kdolpnVj54vrX
p1vldtMs5ogPClAHGfWTiAFe9a3n5kMeK4JG8T90I3694U1gU8KYRVG+ILhvRydC59uNvIUvObq6
B7iWJCS1XKwNVp90G6rKBK3wUY7PKpsPeQmdUejCxv1gQzoaeK1IUB1cJrWt1ttEqZQUrZx1KhgM
MGuvzdhiyDKW2iJEyRNKcUge0cHi3DzIqQLckQgivzzPP58mSja5WeZzNTQLF7spoHqVPwVEZJUg
PCWboDQUjcZLJZlOwyG+468gztyp8HFZ7P4qE98ShAOwULWdtBcdUNHDbcIUBcKPhAXOZws9SzP9
g/6Xs6Bf+3MTjGQujVUV4hKVTZofkF2pjNY0DLvrNeTleu3XLtlCU1hoTqnOpqUpF+74Y+KYGFxH
d4vlNrungj0pON5bVEoGVdHZXGKKGg3OCFeuBsbtkULsNnm6/lxfSrBXdt/Xc6/CV2NWLeMDjjc5
NPvhMHuzM82W0ljTs+qUPsC3n2QPcUcUCyeIyUES4IMKQozgwG8vA02AfKImBLgipXKBN8ZVeDy0
KW73eg3V08a6/sjLeb72xMuWXT2xDPdhMmaIL9McH824sKbpwSwawYa5XoPQr7SxWgWtoJyWGZlO
HVe8cn6VpDtNRS2spxAChZYi+y7NVNSBWu6F1x5tE0pIEUCQccKbhAjMZwTMrJP73B6c+kmGXYOx
v/4iRWHlq/5bPaOUF2E4MLRqMEjOrPAhv2t+aJ9hbsFs0oN0txUHcB6ED4aVYqKEWu/6+qroHW+D
i1mo1VSo2VmvmC9puFAM9HkcpBeuGj+DkOwhP2sTKjlcPkNtC44Qqo9GxGsW65Adozv8qweKlmgk
56dABpCokR0t9ejwQPrkjgWho6m4a5C7ru/dudKdOYjvUTe/DxpwHZzYcHyyaYKOXmMcyqHcBRVQ
xOTh+mNeeso1RG356Ku33MVllkj1uDBKu718w9zFav2/k8tYL7PJ88UohzPNgVQe8s9K+6b0k62J
8LQXo816kc3Zm2ctqtUGaMnkqPtyuwNGhsJ7FbM+dOslZKL8CTJJuIYyOIKb0FQEIqhZzIkFVduy
zvagrH/HNufzqdPA6AS4NuFnILAPhH1c/2qiFTZHsTRNZVAb2Til8ylMVAslhvXvVtgkdT7lVCkh
zXniau5QjpZ/HItO+KWW9vo9bU8Y5gKsSQL9BIrAHQhXHpFhN1NVp1xt/b5RYMdyTIFSD+V70imC
B7wUqNeLLwdjtfHHWQ2yHGKCpwEuYj135dyXVcO7/hb/ARj5V/3wJbqwWqWWyrDoNMTMwZ4+hxlq
onbPbOmluV/EcL6PNqg95FW16Tf6ucwpkBkLOBMADfTvupcQnPv9efEppViPkfXhaBWmYIxL94r6
fv1x/2HS/9fjfp3Q1eNCZVxrWhnVLlLEoff5rvckn/v/lVb/+mb2xaleLVSVSlsoBd6rUbzpBED9
eHQFz3IpMq6uXlvpEaOK1BpmEUAz+coh1y0VrozzrgL8DZQh7uJbQXYQLrbHBvdgEfTu0gEnVAel
W1cZKOGb3Ymas2ijZszO9YyGxihZJJ4EUeoyauDXGlsQasTSOksbJNhkP6pHtHlP4NpYMtgvDxKm
A14Pl5F/+VxbEOrC72wbitCY9QP6d9MPzZBEs1rBu9uKJOhJoyiRhvZvEER3OXdjeRK00C9S9lef
Z6uMoPM8beiCxYRQSvVD+h7BaTxyUhtdyJyhNZLs3lqIIFPQ9nInxiWW+7EjqlAu5rv1r1hexOoQ
RFkKqekFg9FCqd9qYxtFhv0/pF3ZcpzItv0iIkgggXwFalJJKg3W5BfCsiwgmccEvv4uHDeOS2mi
8pzufujo6I72LnLYuYe114q+u5qX/IJ0wQaTFPfu1vmk/gShZQ+38F7lVVYvydkZkp66cMigA2Qi
cSlB1NsXzr4Ns+sU0hMCzeG2uXEIuaoLpvDdqzv8n4KzK5fBwmTOyARmhpOlVZ6hfRbdP6CLdEGA
+f8tBFfWsLdJTcOKIKctWh5EyU/LNrz/gs9j7RE6NyNdc5fXeVv0QAm5VrkhDszVppekeNABZ/ZD
RE0by7YwHtgEUNu+5mPlpYJwXydIXLQxREG3UQXe62CA/3w7k6tezRQJqIOPUOiZysDkzRsXRVAk
d6Gmb5ziocowLoFJgmqRTxgeoODlOTMUcpBMuhp0KQbDh1IS+AybraW/FtljG1eYEdvNpXOjNzmw
UPEMqghz6/BJ8dyu59FnP10ql9kj0CaZhb6HtUv2zkscYAJuael6ulco+4FKa8bX+zcYbCqtBp2f
0YCQJ0f5qsH449y+h/rL3NcY8kMTAf961NE+wGpVRPtXF4HJIodJ5wrDbRFWO1bs1dgb+5viFVwi
STmW/XNCmSxy2BoDHqcWDtvYYVoRAwp5IDTo9GbbMBh8p7xlOzsOyu1/wQSz6lvONlPyLcSKpwE/
yDyBcWDbvBVv+WbCOB554OCgWYKluvdczGsCIV7vm+9o+gaKj798PZlcPBtoYWIyHMcJiOAfaacH
cwnVkbryiN76JoE8oM42iftTG7QtA2NYETLc3meNgXCaKkmXL3s9pksheRLnkEdqIQlVCscT4wiO
suQmF6hI6aL/1bfDvgP1tZ+55S2QBbch1GAiQg8YIMP0WKLiTFH9Gil4J0YzxpBKRIuRj16VHw2V
APhq4eZs+yXfiMpeScwWmBMrvdKrcjdZ6Abaw6bOoOiev17e6t8v9oVzLlfgur6k0LhB0ADZZvi3
hxLcqM+t19xNGMd/WFSpFxKk9iHFP0FhZzs8JAHDDRABRoWWlPKT1n65ZJT/DUusYrHlkp3OQHPf
D+DbduZbYYhAizOV61SZkE7XkPTORFLw7WIBrs0t6jv0evnsfts9h16IRvVOdb9UJqUjhGFO0ro1
fMtctz+oeSNi+nR5W9dj3D+HSM6/6JyaVO9wg8dtd6ge+1vMkwZs02xEkM1et8tuypfLJhUfJedZ
HZ3bIima/sSMcMND1wfo+rKF31CvC2dVzrLmXJRj21a4eqPbQ1EKVBEiqn+N1Bj9eUpBtZ8Y9qtL
5uQuC8Mbbc5+mH3jWwD7O1uzuW842nfdB0HQmIBXEDKniyfFOEC6t4DieO7rAQPzph4Q45dj3ENT
oPRt1OCq+raEONSQQeKqfhFtiv8JMNU31zS9IsbTn+Z+M5ofC+IceCN4Jr/GWNmku88dRfwETz3M
r5iixZrUvqhpuS/BbgLAPLmN5uKuTK3vjWivU6gB270fDUditIFWl/uOEr9Oj31a3Nc2GNzaUyWm
wGnmYKwGjOkDUxH2qrOjeH/kHNMmSSd4hp3ENHL/aX0afvOm/4q3JPLIMUXpc9z0JwoIi2e5XrJV
YQt/gwcvbbNUMwvzxEqavp1O8fhSDBjBrYBnAYXPIs7lQAinFm8aj64NZ0fL60y7c+2rof9s0J9s
xPWMn61hsD/zXYzYm+IN6f9pjH/F8ZtmXFXc8coUKV/zMDrfNf27hm0wSQ+ps11ZcT8aPxm7TZNT
0b/TyfIsUmxCMC8OjldNr5HzZCDqy8guq66dBHoj2r52Pmrt2EFcLTV8MPBC1NkN3OKbcL4nABbV
UR3k5DGff0GkPo2F16WWP5rbqrgugK9OTzboE2PMUHDoRTsKhuX1JtwfLyDrI6SEm8Ss4QWWYZHu
o9gClYMGavlhHF0VwnDZlUu7JkUteZNHuiZwatoN2VpPLUZtQCX22u6s5xwDX+Aw99hVdhsfkRie
QLgRZGDUCC57CJUPWoK6s8QwG42eGzV4sOwe0UI13RJd8V6uoy/OllR6LvLRaifHnScEZ/Y9few3
hs9/1r4F9UxvvkJfaZO+kZt0q4IqK+JRmafTNruWJgzvdOokx5QCaTHfG/phzBT7qFpCKfoAZQ1o
vBZUl9kTz3auwVvyT2J3kBOYLjUtS9elXAXSY3lpLZoqfepcW3Xu1bZ2+gfn4MyElKDoITWz0sBi
ZRWE+ezkmKlmzteRSWcmJCclYpKKyeL2ydTeHQ2ToebWmrXdRPZh+dLb4LFhJeIjyPxYzMu758Y8
jtA/HvUp6EIDCIaxhkP9dLVNo2QPXLn3zHJsRh1iusSwXOn73ZRrUZcycSqSSuCJilyv4HXgDPmp
j8ELkQ0bzdY9PlRXYdT+0km3v7wBSwTz1RngBzimjl0GvbsrD27lIRei0WdxytPwJgabqwZWlz77
0TQ/5tB97COhOFR/X48vBuVRq6Gj9ViElgBzw3M93c/2K5v9SHGs/k6LvhqRTi5Eb3sRjTAy5ZHn
UMcj1QfjqeJTVtLrr2ak3WtjgYL1QAWSedRewdSGbLrz3EO1Qc8TDAOHWhG6qb5r8QlnbnMmQ16j
7yFOJbmKeeUVw1OmV4rP+juq+PpV0vvQIE+MmwyL18XFja4NYlsD9aLbT0J7t5L4OPcJQgyrVTwJ
iz++cBLlwaa4GGgo2kmcMgtqYpUe6OyqB1WKSd8daLZePvZ/O098I6I+QtFhoSCj+LqQVlsbAJc3
4jTE2cawfwnIm122sAIc+mpC2itAsUte2+C1GAqwQxmvpej9bGyD3jxooFgEuDREgG8SA/3+JfZM
56BuNpd/xOqann2mtJVDE7uzO3fi1FaZLyYMpjVTIOznlDvbOFRpUaxe7TNr0qNuEpsButCKU49Y
3oEmojbeuAXEUC0VB+/qET2zJL3t1HKarslGcSImpN3MkyYwa+fEAQFVosnvwnyG+pZSY2ztgLq2
Q4lBUdSRkxqt4hDx4xVcJbg1rbkFclgEEeh4L+/Z+ir+MSM5lXICi6Ne4dzYIMaMWRBZoNUyoUap
OBsqO9IVGBI+1gPFGjadu7fGYVfHT2PUoWKaKt6Y9cv254ukm1BGLtHyrhYnp77vw++Wc395xVbf
sLONkU55bbSWyCysGOlQ5dUfDKg6vvbNZhruO7CzXTamWjbpkGdzaGfduLgpV9siHwhslL/bAirr
VRFcNrV+e/+sm3TKQfUyVGOGdZtoEQjGAw7J5Kb/2VaQF9dUKLlllf7yv2eruKzy2duSISkwQcMj
TkbR7QmrtjaubguKycsfpTIjha3GbDRgfy7EqU5eotxBaGN6dquAB/8err/wMXLn0I2EqBw3h+Pj
aE50/FsTm/4M7dIpTX3eJVcaNX5EU5EEE2kO1ZLvVU1YgkqN/mwwfQIpPu0WPLR3OSv3pgNJqXTi
BcbY4snvY31n5ey7WZGrLNP9HhxK3szZbYXBRwdjBrdjhjJOWj46pXtf2ocizx+jdn5Ks+s45J+j
xl7TEnJRcfSZM+gOgpqvRflKn6KPuj+G07itXHMXaonixq/UmhggwvBcjq0bBGp/X7eYF6yzUwYW
0ek3yQLglo9LA2LEdK29xdz3QVUhWLksXwxKm03HiOoVgfSvboZb2lyFAlMNZnLkKVV92+IWpR0/
NyVXtYrCzVJHq3TMzaW33cE8zkcXNfhxw57VxCUrh/iLMSm+NHiszZzE+qmab7MKkr7TQaezKoJQ
rJ5c3glda86zsYHKNobmgeOHlKUX1dtos/T3QQbq+KSGjLr3T/BBXw6KjCwwUyscehbOJ6BffE3L
wbSo2q+VR+HLEkqPgsnGMixNqIb+lmDa5pui8KKnpegBMaTv1U2/7xXruWIRMd9/3Knc2Y/meqi1
CDGfNZQbtw/Bj13/SxPS282KQkNbHz60q97oiPl1t1K8pStn4stHSK92NhZ81MdyCUJAIUUjLyQ6
Mtgn0AEq0JQrZ/yLJWmDCp0mI+pEcKHDD4zv7mOA+0EIpnhOVzNghvICQ/5LLSKzR4NX2Br7HLsC
ItRdUdHDnKEi1RQYWDjSEeoY8XDNwwkizDYcucpBrZ2Jc+vSaz4wu7IthgBZc9/n6G1IPhWv3doq
nhuQ3vDJnllXzyVU5kj6kpUJ+Atsa0vTO1CLHKoakhVgFnaMYivi+NRl4SbKqkctKSPPHcpjVBXv
GhHPkR3tNFJtKvQg2EJBZ5xIFR9SBsZeBKBO91pAV92Oyj3IjLd2wjCwFu8dsK+4BtjHg8yNr7PR
OtAhO9iRvc1McWPW1rEB4jgxs1PmGAeTF541Gy8huMRx6wsNFyQrm+vRQqO6e7emedsn7LmBKwCY
PvLoxAPFYv3twq3ztZKep2xqqtLKEGAL6D6zqILKLiR8VYoNqi2X3qQkdMY4mrHlSTp6kdV6XavK
LhWbLtc4dHBtzj1HQBrT4pCRftPY39r0n1RSzpaLSo8Qz2g2UY50C3KTkBzf0bbfutVbwVUkn2s+
59yQ5NV6t3DEhKH+E1LGLanBbBwQATWt6R+8CecHQM7Km4iEIMzC1vDr4gAUorlPLS/3eRlUYMa5
Nfb9HKRgZlZ47eVcSaEDzDr4RJ0xg8oAfBM9iraZUtBuToBBoHVtU+tYYEU73u158yMxMoXF1eLA
uUnJuU7z6BrcisxTQbnnpMBWl/xj0D/N4h6DnbuU7RkbMME57+zJDCaw5WhTpPgRK5VR9uW7l2N8
FvHnecfDwgISZroCbkLfZMH87mLclKAfUAfGqx5UAA6yt2zEpOK0F+//OzHh1x8ged8kHViVZwlY
uPKdDQ7fGOxHedMpvnP1NqK0ahm6oTu2DNM3oRcVstkBaV89+bUAIKH2dba97LtW78iZEcl3TXy0
9HGyjZPhhr6JQg6P7vPBBIW0CpSs+hzJfxllYsOVT6AQwRB3aiOn0EuvLh1FnrYy3YDN+fNFckBt
9DUXPWwgQFsomwSQwO4GLpPHnhNicsr22E58NMB2vMf23fSiahEpvlMut6RmAsaoFldElM8tiLfb
8sT6SnE2Vku4518p+bbZIVNlMewbqBr88JNgGH6Z7iP+9IhJiMPlQ6L6JPPrhWOmHQszB3VCWL87
GQvimHgdNOMuW1mZjf26c5JzKebatUaKE0JPA6ZSNa/Ymi/DUWyzW7ojm4WI031QOdEVZPVXq8vH
n3kTwpq8SSZ4Ewq9UYCBdxjc2EI/ZheB540mLy3RTq0YwUVNFJHquiM7O6qSHymNrqSdhaNqPiYP
49a6snflQ/Go+eG2D9pD4S3DqNP1uHG36TbcXF7u1dfjj3E5rWhSoxUhyoXIBeOg6Dt/AEBe6Mco
NcGlf+Tlj8v2FIdIBg/PZubmUOA1wAtaBaGOUR4CgZ9aNSamcGgygNidnYQnZARLCnjEi9jYzVrk
Zzb0bOx/UL47u4Kynpox5aYYNPCxdPm416Cg4zr6xiiAttC6QBuoPzNLsWeqj5POKuaXJlEKyzix
8GoaesgRDN5ITrGjStdUd9GUjmasZymtC3zcMjfpgqrtGO3IbnotPvWtgXHC/h2kmq+6qhS/PAJ/
hTRnh1JKOwDFrd25hKSsaabXpjbv+orCeQ9eX+rHilRewrRtkbuKCH41tj4zK72CmBLlIh1wEakj
rmL6rco0hXNT7Zz0+gnQqLVJS5H/zAC013xLMa7plA2gNo3CWy9rdGENZXLaqiyrWnDcgMQGoYad
8Ss7njZa3gowuGE1u/+5of/FgVpSPB8vQMmshCMZYh5o7EghZHXZdawoqMIEJbbjYG6DMplcagqT
quh60ObTtNix1D3U01Paf6agKKFdejQaqIKGud82qErO9KXV9gPZ22nmhR176i2TeZYFTfvG3Pda
8/3yj1sZFvj646SrklbMHrM4h9By/KSZ2c/ZfKIjCSYDXjz6NJOnbn61NfAgF9ouzHuozZpbVDn3
HO0YZlUPWnQVJsdqeJ8ayGXohWLxVq/U2dpJV0rXcq2zo8E4YdIyC+rqV1qC8qDB/LgTt2A+AEiG
Rwc2qdqxq/7+zK50p2bu4K+4xfsSQQoV01GN7s2domG+7qfOrEj3yuJijHX3d7Sn+0utMbp3Hobm
CHWVFlCZBTRK74bkrs1VBaAlwvrrmv2xLJNWzVpoi6SBq2otIzDGt6lHbsnmA9DBvivYNUgTNdFi
ttXxozp+o0WqmL9ej1zOfoF08bqEJBOPEohJ2Eh8gC90fg7WD4MOwMRfdWV1JON3WzMV50lpVgo9
jRkNztLAkof6N0LjHdrRQUHNIGTxSfDvpOfXLViCMqrtVTdt1bWdfbEUiCZEg/rRAtRGKoFVnoAQ
Zl3IwZrSga8kHyCmQWNQmWr4WzHdNXazj1leHIeS3YaThrqmNW4SoTteOmY3Y4QrquXxMRz4h67N
o8/b5Ankx0DlmjZ0BSPtUeP5mzO8CLftALLJOr+xebKjOhIKI3fB+JNvtdB5ILQ4WZX5jgGPBCpG
yXsP1TPMDWTgokrdX5U939IEkEF0aA0f5MpiZ4fa9WiOT2DSfUjHGdn0WHMfzwRko5Y5jrKq4k2O
FidG3QdPE7oIyJJaz53+K2kmCm9mPGRG+d647Z3WQaPFsvtras3Ca9ocE/8d6CFjcjCqOKB58mYS
mEvu8hYKK/Zn2na7fph9zn4UzEENc9jk2mvUzIAKzr4zP7bF/FHN+f0M5BGLQcPc1HTf9z9ZHTXe
2GKitPvJU3Y7DSCq6a1HTEF6EWCHpT1C5Bi6c0n2yLEznFaR13AkyNAo2AwjOKmyjm9EeiT8Nm4S
cL1pA6DfGcRXhuoGcMjAtZrDFJJ9lmJqzq2DDhADb7TZVdNDbxWTH3UT33V88Ios3octsb2pbF7n
8tuYLZoPFKR1OcXPIfQuzpa9N8UmioenKbM4Jv7oKyMJnomifOtCEOkVpQsKZ9fv62SXZALuufSj
SQMTro41BfGzm8W1z1BN8qwYAM7sIXSGILE/QHjiRd395PQ7O/2hxeZbltffxnJqPah2eDZDMm1Z
HgWCLqrpwUoxwaLbD0mu7TMDXA1c27i1sRX2+FhPz+7Agqp0ns2Y3PGwPLAm2pojFJsKwwi0FCJK
AB1BQ0cAXgU2Dq93TmT6ibwM0lZvdhP5dUSfp6zABMW005qPSrOuTPyjmJyAZ/VpnkBGO6JlZkGI
giGS0sE5FFWvwEzZ+q2TzThQGIzKTm6WPI052VU2/qwpfBDtsHPbOMg1cciKZDMY9PPyvV4eSMmT
fmmpSFEtqXO7jB0LBJzGG2TbUUrWgSCrgMVXRCpr5asvlpZfcpbrcWYaXQMnferKcJdBtdJCeQAo
lj3EhoCohhzVYG5rQ/hhChGgmh/yAegWSxELrkSbX36F9CJPs0bHtkaXapzzAG9+kYWKeHblzf9i
QXp7DVZMQ5JC8qdwASdoGr8qmedM79kYHWw0XzI7OXChAgOv7ON5lCaTlTkVpK9aEzWJdABY1Ul8
FPd9DAJ6sbgCG/ldUVtXDJBv12EYW7urmvgK7KdePef7NIt8a5r+7RstnSza21QrwPKEQdwlG9yO
+87jz2zX+ZUfParYCX7Xx6WD/GUBpOOV18tEl54PKHFFdFOKhPtdRTG0Zz0kaQNahF95T25BDrkD
BOfOonyjAwOrd7qfLLx6EbMh1MjQvjBBP5ZtQfDvsRBwpAkD+8J5HucURYnyfjRfwPy2h3O77SJ4
QhdidMV9q78R+3NmV6I+dtU3h2j3U36gDjolpbvNRbtoBd6VpQGqSQp6Vk2vXsZEfLIEMADeps9E
m1Nw2ZGroZlVwKeVYPDLgZTCtDmGliBYPvUTacCQ38zbpDH9rFMhdlZO4LkZGT4xtHlOrBRAgdx6
pdYvPgt/BFFIW6hAJypDUuill7RCnzHVMTFW7pg5b/qyuWrpjwJQisvOcb3SdxbzSN5C10ZmY34H
9Uz3muNJdGq8RgDeVdkP1wKxaMSgZugGZfUt7CFwXBBVqXHFXaHLCVCg6ei2q8sVFbMRXJQJIyio
6jjLgRlEVxYk0vz2GoSwgXurntD43aj/6yad2Vx+05mj1qy+tyoWEmjVdwet9VsaAHd41e7CAChj
CmUrDzBn8E5HW/3Y77XHEPMx8DMbVZVsPcE4+yWSC8lAu8t1vBunuvgYh+k2Z0HdocUjILgQVkER
P3TjvCnn1EcWeqRNu6HtdagZ/lSjQVqoSFFXPPuXzZBcTBiFFWZxsTBV8h0knDuqaX5jdF7K9X3K
3YOrITQRW8UZXDnuX6xKZ7AQtBh64pKT1UGW2ZrIfTcSQMes5slGszadaq+BSKWLTybJVcMhs9vF
vg4+x6AjCJxqzcEIr6W6GguzxqVTIj1zwPKag+2gLj1MmMinz6zRb0pQN7WApUKhsEsOEITfEBAG
XF4P1Y2QvBkfprpOjAjliHYTl7iOsarRplhwuYbjjABsdTZmBqlhb0Ru77X5TackoAlV7K25LNKF
RZTLN4KOU1XOIPwoytJzwRvL0N03OQQaYlAvdmxTjDzo3W7nDje58y0x7+MmOurTjYvZtn4SO5c7
17qzgcLDLs+HYByfdQEhyeZuwABX3JdeOjlIBIyPlm14k17VHX8wtQbpOe+ubCvBRHe8c/LdzJqb
JnXQzFex2a28PufHVxY3Gm07HRMIyJyi+aZ0X8ArDJnaUHEo1htPfzyFrGNfjDEKlQNOxTLPCj4B
a7fIXCyz8iDH9YdN/D6C1LIM8pOKr2K5fpe2UPKWyUSIltaw3ISzb2pj4Iw2EkgdbsneuHkZXD7+
qz6IGUxneA5sS56vSR2K9p0jDDhnui22w97ctYdGyVO2egfOzBhf34CucDDJIVog40QciFn384F4
OUrOJeKHy1+0ekDOTEl1BTfNdbNFZn2iJv54sI8V7q0zTIp1W8cMnZmR9ilsZjAbd0Q/FdeGr4Hm
bdynO4AxoV2jmuZa/qi/jsSZKenZ6lsHVfIcGDxGIGeMaFfEqrhgWf9LJpb9O3ujuWYWpWbha8au
grrt4NVZA74bSG9fpbXmxUgFvLBFHQ7CSQ4bMZnII8WKqvZNepcGmpVtWfYIwyLwYGIkWO8hvtSp
EPSqxZTeGZpaRlRMwGjGyOHTCle7txXeQ/Ul0pPixEXh1GTAl7QPfeZg/ndr9ip8j+I75FF8BsGm
Js8FsIsmOinNIcM2Xb5IKgtSXIwwKNNJOMMCkGDjcNdZqm/4zdN/4dj9jpfPjl3qDE5fVyY5tVl3
nxjjfBwz/iJEP3tZysHU0CMmraF4nqEK6U908ts8fIvq2gBkzOw3Tl196GNfHZsGD5zbQic8mvLW
F4Xp97bj7iOzu53A49VheiE2jT1bCJVYBm4KqLfX9DWizlXUtFuegNMpL69qq3ugkMexgDcpoPwA
Vs5bbrFv+A2eAG97bWWJVw8grOQU8773Ik9B6HPoy41uln5vkaMZorPNet8gwJLO9FeyvJyga8YA
d9/elh3I1rX4I8sjH2n9tmyA2p2Hm55+z8PyOIkKT+oimqwVfsrmGzPuyoCa5CZPhtNIh2Ci1kuV
6pCrGL4JrfgOagCMS6QYJsWEGRhIwOsOhkueeRNtoJPagc+f7BuRe22PRDSBlAYoh4r6k7QqL6U4
9b/rNWd76ThD60DZXj9B+0FHxcec982s7PCvhzh/nOFvfPmZGcA353aoDP0UgemimckBR2jfaMeI
2L49NDdOZ3omcHuUNw9dOX9PQSdT5Bq4GeA4iXscrHCPBNrrm/dSvEOLAZrKniVCLBgk4QHZHoGh
zzyNQUfbwWyNdaybozPEACNeGdYdyb6bsQV2F92jbuTN00cPtkTN/Cw1zPBjUsZgmxrxcg1GjDQj
93ZpP9QO3erJNwJQqd1D9JR/B+wJckUoWenxrREOO7wjidcKUOwhMjRfJv6RgP8/1I4CRce0ehiG
bxpLkBgIhAKT18S3pvaQcxjO77XxFdptPpgHvbHsvQJBfVdfhZgm0NxDB+jijHpMyD8ckArk2ZVd
1xsThWMyLU58I5ofQC1srRyD3lPnMQA167q7xjk04xzVYqj8xm9DgRik1sS9xT968UurvtHxV6H9
0lnllcsNWKzQn11ubYfyJXGcXVtN130+eHGBGSVjah5cbnVX06w/d5ZZA0cjhk3HIIAwFt9iBtrC
hNl3LeXfnZiDKMj5RuKmCyIBqKpmQMG8Z/dGEd3GpnWlF/ND2AgaJEP2dNnjqY7w8t/PzlYUccz+
lQgdZmvYWOW0LWu2Ldv230Uov9PUMzMtZp7mAvnNSatuzEn4xH1EV/TfPacy4qxxranqTTynhln5
TUW8TJs2A5AMl5dsvYN0dh+l99Sw87qE60IchK5E7maviWUfkrk55hRCV0KPUQpDLzVPAhqGu8vG
VfslPbQCMhJu3+AtD3U3INWOQcOnSxWFZkWELGPQTE0rO0ubMD/CtOck5R8xNMljLfpWDPYDbZOb
ajb3cfO/66uiE/1nXWXoGagD0gL8ZYhTBjhydkrdG2d6/VfrJw93WFMzxHqCQKWu3lvzp1XUcGGK
MaiVPTov4/2Oo88Ouzk3aKzaKNPncxNk5XMfOp5TPV3+kBUFgC/DInIgUVSChUOBSY5yww/8Ljrm
V/UNcKTVftpCTi9gJVCkKnlV1adJmUYjpi4qMXNzKqxw02foQwmKN+jn5W9TWVnCtLMF1AlvdBOE
OaeOoDBYA9R544xi86+MyIAuiKaVg5vbIMB3UIumAWuvp1j7313S+VGQi48o7/SkbDkmlsjogdIv
IA7AvRizuPwtKxn0FzPSgtlQgR0NgRZU0pp4CptNlb3y+hiCbqW3mcIFrSS2X4wtu3e2O5WbGKnL
0f/pIvD9gc1kPIWs8XUVSbzKjpSg6Zndx3GPargZFV6vtUGCom2OmKCHysjl9VtxeF8+SUrEaIXB
S8OAKUEGzwDvkR3qi2DRlk3XXAe5XWsDIa1wEyqj0jOSZnTuMdY6n9yK7Dp93Ez8uqp/jCA2JpMb
iDDzjIgrHmLVokrvR5e6JHR6bJ5lOr7GwfBUM88er61Q4WiXIyflOedLKpcAweeY272BFgMfR9Dj
fXSVKq1VfMpflb9JoLeswwG68z3hD/bwlhofFsQzLp8N1fimXH6rqpbOtYapw4Vugl4Xp4UL3fo2
bfXr/JHfxAdNwSKrcH9yJQ5Jrt3OYunOmG+lbeJ9fwndRuEy1joDXzZI8hkOUse4s/BKtZtpEyb+
9GMhq4UC8gzd1ylAFNM8CUw+KlnQVfsm+Y8avFGpzhKcDES04GrY5NGHowG8rKyLqc7g8kvOPFWb
0BC5EN6RWg/9vDkM3Fas4vpW2TY1qQNgn6x/ybmVWiw35pPtVp4b20Eb/hhSS2Fl3b3/sSJtVVOi
ZdNCseVUDVeGPm1S/W4BwE27wdA2l0/7+ub8MSVtDmnBawmSuhmEgnfp3O7T8mQX0MfgihBzfWv+
2JG2xoCqJ4WeE/xQVwRZddubnWLRVFsj+fSGuXE2xyPc6wjgzhDo3RWQuYpcQLVckg8XnZkOdibm
k2EPnrBRhwD/bgyxM1Cj7i/vjGrFJM8d931sWBQrZmIkMzKeUR79d3vvSkzwetQTYxGuPY3sxhAP
qQnqA3cAt44qg1JsjSuV2WIWiaGryIx69WbIio1R31ekV+z/svR/P0D/OWEyx1MYD2Xft1gvW3Nt
b27Y9yrSArNsD5EGyJMJVJbrRtvLm6T6Mik+ns2Kmb2DL7MGx+9AUzFBraBvNcWxUzgEdzkrZ44t
0pxqAOsnFpBc18njNGdBFsf+VLwms7IxtNKmxEPxZyGXbz4zZjU2qZIG3sdEM29CcZeA1dt8Tvg1
ya0ABLIbbQHY9bpiLdfjoz92JRfRNmUSzq2JoLYQW+BQg5rzXRnduX29zUQULBOXVf7j322g5DXs
IeJzF8LosOhM6ujIoy7iivAfXGbKMBpHCabjoFjwdU25Dqo6bjW/U0S/huxInKm0F9eW79yE8dVE
y9OZCZYhVev1JzrVNyZrUcMtN0XS7MZsCOjA3wYlhmUVpHZuV7oCpsFJaLN6PpV0fGjA/mtmBaQm
Zx1DEPZ+cmoDHfju0w7TR3R29sVk+FFqbQvg+S5v5ZrDPP8h8iVBCtna6IudRoLaZrcfp3p32cLa
bT+3IN2MKragpcphwYwAhCPbsdm6raq5t/bEnBuRrsGgk8pJJxhph9nrk2Sb8NavHJS0QcV7+XvW
XOa5Kenw8w5j4JbdYcXS8lpPbmKX7dr+lSXsHsMHO2suFX6Mrh9Sx0afDfETmKq+HlLqOpmRzzHu
Qd4ezWnyu/7Gasi+dvlwxZr41AtyFJ3BMahrV48z1T8K7j6RASA0o2kEwLv9EFRpF3TgWLa6Fkgx
yF42s41Jdgc6Eu4mxlgTc09L1TGp58DJygVq7gRuhLIxMY1tXMXbMmdH0ungj05jf4jEtVGmgMFn
WwL1sbH5mQjDcwHKNx3Xq9Cga/njVKNXGG45UOSVU3ijU7xPZAx6sALEjLvAohYvPKT+oEMDy2UA
PEEhHRz4o/hnx/A/iyir29dm+X+kXdmO4ziy/SIB2pdXrbbTaee+vRBVWVWiRO279PX3KO90p5vp
NmeqgB6gMQl0mFQwGIw4cU5tYYJ7ObLS3nWOE6VLfqSKaE78vCN+muFilsriyalZshylqfBsk26g
lxgaxfeWKYKr+/zJ/bTEhS4m59WEvyIJJYtrYAx8iOffCsCfJrgoVSgpYbqMPVPz3hvH50oSlX7O
kSEZUHz9y7ctLv4Azp2b04xVTNMKd8swPnJvtYCTDnW4GMxjYCvKn+wZFERT4wPKmK1Xjp3+lFKl
dclkeH2l+Atw1mqWPSzyPtXvtWIGhL/17RSa0oXi1uN7phZbO5c8s0bjZMaLDWUTiAXdy9PPmMg3
q6RPWuaYkqGbYSKbRXe2UoJ5SWZrtx3e6J5kSYB56+g5LF2XBb0yhShkC0LlB/8qn46ZsoWJQwcC
yCqf89kDuOMSs8K1UF6VxoHE1CeDFvS17Gdp5Tf99E13qA4isXiF7tzmFK2mGJ1HA0i5JiDalsbr
nDr4V0oldwcoM6loyJvL+KzEtuWqSyl5CV1uARy5c5J40yqC1ODsi/l0CZxboosjZyNQEMdKp6Ca
TnCr/MzJfdn2AW0rjzRPKfi7GudOK8CZTe8SWXGLwtgpOehPOxEM+9xUmWErlqGDQEHBmC13HqdU
H2YyDtpBruIATWJ3GgsUrrKtIxNMKHzvCVSg0/ymNDTPqejDCmeeIMRhoqVmQqujyOTI6QEWwWwG
tYVD1+fCxenP43YrJUhrNMK0A0F79iO8y2o02zq6MtadtKA3a4F11kKfz8qL0UVh+SYu81UvpJXc
vq6rwG4AuC5MZYOJ1MLTrP57YdYvg4zOX5lCuKb2+iHdjqUeyeqjipEQouMEkdTxmYVuH3Qi3F4B
p2r23lL7EU1LjBkVWSg76lXfmiHJm00zQLYJIoktGP/AJhdIWufhqRA06fyckSmSq/J+AGG1TCev
xyhCN7HvpfRtsLUVY39Lc/BAWXG/vXwPf8ze8ofFVi0bpBiq6tgql1i0NaYSrWzUDgDcuPj0AboW
4WzfJxhPJCywW6RNqaun+2ZBG3L+DoKQtr4m2Y3SVX5p9lcpSZ6tOQtqw/CUtr5SgY1mzeyuLwWQ
tAZOXaJv1KVbJIg7NuCuU9G4xqUL5jaMUmTljdn+vLyoc0H9dE1cHoMxoNgpTbjrYlVR+7NTOkGI
ERngshfAsavCBAziUEk71so3spoLRta+WDBVVVMUxVINUze+sPZmKZricRx3x1EFnrBQw2kUzNR/
sMf848v/0wTPYZMPxNQqA1U5vEOCLH5oVPMej/IdY0A1olq3SWrcVGk22tulLukW7Rh255iMuGUN
jm1Q4MwY36FXiVVECwQ4tBSCT869RqRXoJoSlxQ2dSdJAhSkKVNkDHIZUcfWXgcYG1scvbhSfjg1
+daqWqSS29a6pdpDmgKLYn+v8pfJenbyFzZfjQA8WI4FkB51WbzRlUNOvhHwZ2JyjCbRZB6AIBHk
i4IP8LF7p09RAxGvyFA6zJ3Kg4YmWk8ivPiXjJT7AFzYQq5dL8PQtcfBfB91J8isONAkSB8YEc2e
TLKnuaj78OUZwZnkchFSpk6SkUI+MmmfdBjAK16p/HD59H1J7Tkb686e7Jw2M8JmyVEPGSAKWbnV
2FsHgbUBU1KYE/SmTPUvG/wS/jmDXAijZmHNuS21R5QqcJMj9antXTsyr0VT77Kpr8BEzhYXWkZD
ArekhG9Grp2XPkpDyVuiejvfJ76IHuXr85azxUUZyCMvhTWg+S9HqCkGhV96zkHd6u7KPS3diDQ9
RN9t/fvJd2uYMTRVDXN9/TRNe3Xexssryb4VselpxePljRR9M+41lpksnUoFTpKaVtTZb+Ch8FlX
uRjBci9bWt3tQpgzuVJjD3TqxNA8BGp7idpmV5lp8GcWuOxIHlIjJzr8z8lBCwhG0dkR7NbqwZfW
wEWKyazHbmgBxejmm0rB/ao/IRxeXsVXjpV/upvJxQaq6Cq0YvD9m3cM2s6gcXGVVW/yarhKrntE
64hsxtC5BSILKX1YRCL4mehLrX8/cUDNYkpWaNhHOkvHkfld4ghuVdGRMteNPjHRVYuVTsvaUPYH
H2ix91XmfIKC0nQY7yWIJF7e0/Nerpsy9BVsXXG4LTXkwiKOU7RHm+ydYQfuSpAd3FSLiOjr/NH9
tMPtXNwWNrCBsKPr5vVcdSEhmMxsMcFdQhu6+bWMohf6B63JV5f8NMntZGvJ9VK1uB/boNr2nnkY
whEqvWHj2xGIxkIarhJVWmB5puQaeBQeQDOghrk/PxePLNTDKkDzD4O1nrx5EoVO0X5wUdqcbVki
VYObVU3wUC29fJY3ctaGoC8JzMkGKEzIBi+yyUXrWG4qoB/R2G8K4PZq5hfoqAMbuV0AwNMJ2Fw1
y5UkArhRsiV6aEPRyLC+y63lj1M1o8eGsuUCqsdC0OMVOSEX16nBKlqqBM6hpFGLYckSQyQsfszH
X5e9/V9O16dPcEGdli3UIikstQHmvh2vCqHODvJh0Jd1hzoUq3ete/rvTqjyMpGkmNu5UWDQmKYo
hbYF+LcOTdwcCLVuFvRILy/wfBj+a30qX0rXjFhlE9o6EAvbzsmL1uZBV4gANl9BAB9x+NMKF+yl
uJSKQYKV5mWl9qJQC7MAosVpgYokFH8rT9Tv+zo5yZnk4pQ01xB+b+r2KMcF8ENWUKHgKw3vphqZ
EJbL+hjP0y60DdMbcYpI/3R5Y89H/s8lc/ErUWeVAs6MGzS2biz7AbRwIvqTdQmXXIWLV5UzU+S9
iFfrzFF8BQFqcCC+6y6A7f/FUMnlM6fyqo1jY2tjqiAAxR0mqPoibDH4h/qaywbB1n0F53Hfjos7
dl7E5bA6Jai0jg4mPbdQxvQXyJLFbu/3+/I1eW0i0SDV5WiHvtI/L1JJprOtNLBqd8Dzo4BWUpQ3
pj1Bb4WR9176n9VwuWVysUWa00ZLNXw/Qpmf6BrKT28DOj2XHfEDuHvBTfjBD9bWwwioyhrC5sD8
NhypL3mop3r9Q/Kgh2mwglQAE4wEdgXuyQM56xXq1s44AXWtREj7/V5VI2IV/gzk6AjZN2OnNcYV
GIn8coKOcv1jBKXLH/4ILvIULfIIfFM8pCCl+mQCo2PfoHOBkbxvIB3Y/Bf6qut/8dJ2c4GnKXJ1
UCukfN1I90zdQ9HL1aVfFtgLpXKTZftKTjezbAAfv2yGQbkTrFhknws8cyljjlPDtrdtt4fgiAf8
ld/T+KBLfVA5aOvQJkLNN6hKBrj9GFWt/nL5NwgulY/zfZKSNt1g0zTGFoA95XbRtu2If6Wvf2Zk
jVcnRrRGblilIMD36q1uttGoHDDKEFw2Igh6PCi+VKB0ZZKqPSrFFEE7FbI7qEojke8TQ1C8Epni
wg/6HZOTAKgJwmJnp5d5ULaxNyTQ1LNElGqCSMfLd4JEQK5zAhdpSmlbSmRHWOIt8lufPC3g42nL
9tflbRTdxjwmXs3bZjInIHkXY/Epe437x45+n2ukAN2212YP3E6BlX1Pije7/V/BUmuYXZWRUHV0
HI1PcVjMFrORaXeUpQzk4eAvWN4vL28N1F+O/IkFLsjUzkJmFDc79Mqflqa/1tLpRh8aH6IWXqsf
MD54oFMeXjZ6fk9PrHKBRmrBn2kmcJg26Pbyt1UGsQ8bqMrGL2JxhbPeeWKMiyoVWVPuEUuMW4gy
6X0g6ZvKXg7KLLg2zuZNJ4a4pKaQ2LhkMwxhKPKAJsT1Akonwc6t1YtL32td7EnoiJs5YZTChp3f
9EoSqPp9L+tBZSo+6a8hfRUZeredEnprpLOAKOdsfn+yPi63SRynB5sUquCauYG4Q1gTMHgiIVYi
YsgCW+dfLyfGuJiSJzKIp2IsVI/GJx0OgoTGHYJ2m7p4zHkiDpyvbIjcUeMyGi1bWpYua4kfGank
VtDrcg0MqnnVMX3VPoSPBwzDj+BNK6IskJ+JJwmOxVf2kH/+Bj7dSWtjNCqK39AGY6A/ydcZhaCq
W/hpyDyoy27QXXRlCAW57YCnukrdYXKzgAa/9WL/3Hw+/7EJmh2zgR/C+sfKpt6KnWt/lTF1tWzY
Cil2vzZYuYVzUWgGixZNHcQDPVpUl9RedpMHebSSXk8BPShe5Xig9t3Zgjvy7G1ysk4uDmlmV6jd
mOOlI/sMynCVg3SvBdWbrQYxYd4I4OCfHWB+plNCa1+p1kfy6mf6Eyj3I90dfeNJ/Cr4yuzAbSsX
kJzFlGNr/PAn6920PdSsYy+PEs+6hTAzah/gNApA1+Yabixk+ReEXX7yT0dGPOkOwzdt6NvcQMCi
soM4sUAvOEyC7yi4xfhcRx2kWQeGCQ88SftQ+YjBK5hZi2vOabBgQpioP2pThPkUxHte3skZqWb2
E0JUS4aNxWjEaoG3iPaQC0qmRisQpuMD5j3Cn3XHgIl04i1AmYJS7OoJF64VPslxpiHJlgVLATzD
y3s7rB3zqiOzd9n7Bd+JRy70o1GCLw9mOq2+kvJHQt5A+7dRplsll91qAbsgeb1sUrQyLrRYTIXU
7bDmpiBvU6zDWiSd5bvLRgSe8BHYT25lvashLDbCSA5d25neJ7ks2DmBJ6jrLzi1UFgliFqxc5Vh
guTyjqXJtuxsrwZL0eW1iCxxQcNcGsjndLDE2Hxs4NUJAQutFJizwLlFWaC6/pKTNdVSpyqd9hGe
SpB3hssGshyg03QxBOqL80BBsFe59MWc65HGKT5SSyUPAi5e25KrDIyelVr4/WL5k5JsL+/l14nh
f0ZgXpwajJuznK7NqFXEfmIhXXLgVEBkKMlbPbu1lJtKu04WgTuKPiEXNowJ9HxJjY1V5+y6Jxuj
UndStcdom2h5gj3lieuyGjQMRpW2R1ZALyVdSb3a5LbT8xY8A3XmNgn9VWrTg5r2iV/KSuPaTQNp
uljvsN2DFi0UgKSe6Op+LkGGVcegwyiccvZooSTe0Mymn+T2jTwBUNmvgoJ5Pz1YxbzgyQWqDp3Z
3YPjzEfD0Uo8O+WdarQh1CKR9EN5enaZxdym6twK6r1Ku+8I6grfx+m2syePGlZoSDsLpX6wKGyM
6caAHnSePAygDqhAT6hqv6iiupAYwTRqHFDS73Iruy3UNnk2gAEDZd8cZSNwDxNTDHcpo6Z8bE1A
dxQJnC7gttDYFYhz3NJYAkV969pSdyf9xuor8A00QWM/dxINCpARTKCJzcebzgCThnYsEzn2CuZs
65ptnXIAwnUaNzgvIG4rwUwF0MC8s9Mic1luFV6tQq4n0aCKiPc2RARCK7aAT6024Fxb/DymT0D4
3vZmb7nQ+Mhd2ZZuSXFU06PEZBklnmQjcAxBQORFGiajL/W4XwM9hgxzcK/6oDH30X/wMiO08gAS
WRsWitJWQaznJ3vVWf/P9eJo1BsXLSBpcU2a58uLE/k8lzRmUmeM0/oob9odkxGytJcu/zH1Ea6y
sKNldNmcKDnm9Rpq2rSabK0lD18Jsx/W4NpP9TUwjxDZoFfxzeyDe/mP3wAadw8YsWEDl7rmHnrY
EynScLX15ivUMDwLCoW2JuoJiPaVuw4ATWWxbmCda7G3Pdg/LUyZ7+E8GyxP3qohe8dwu98DSOKK
WsMif+XuBgkjkRAbwDc1sbyVr0szRLfdimy4kGJ9kL2c3HYWoM2YW83bYxIfR4kBhDe5lXRwisV1
ktrNl6u5Aq2uKeg3nl+ZrRmqrkE41eR2tayV3qwrrGzMjZ2usy1NRE/1NYX6urJPE9zmKZk5TUsC
T9EjXQW1mrKR8E6ViivNSwNGXWF5/nwR5NPg6kknW9lpQ9wYrb0cMwNEqfF+6B/zpUZFepc2CfCi
rat2hm+CqYXoqWB4+18KE5/Gucu1NRPLHHSstvGHxDXCZAcBox0uizD2Gk/yRSCx88fib3s8yB9q
SYVBOwAD16nZ0gQvu+wCmxMa9m1WVaHciKYB/yUv+7TIIWjsSS8KZw3eetSP35JNHeVe5w6jPxQR
QOtMyAN4vsmqflpcPezkg2atotgyW0OqDy0AJwL5JWShWp9g1jpBpWOVUBJVfM5fFp82uTC+5JVq
NxW+Y6uxcJYO4wQURC4o4J5HqJ2sbD2eJyvrE7XGZChWNoQpahprGQvV4h3mAoR9Y8FJt7iADV4L
mbXrZzOT7DZr6yPJnd96G3zuGRdMIK8KTQ5l3bOuPhZ5du2wSC4wKDNkAkuir8PFlFlSMO23vnzT
rt/FWZQCsOPE95evVtHR4uKIM6RqrXcwwuqnijSoCrc7jB1EeplE+vwUZyIJSdGquNgRV0ZctSs2
Eg/52USuqaExXIWXVyXwA36adx5APsLQAEbxrj7K03TtTA9/ZoELEE1vZq1pY9/q2bzOJAXwzv+Z
V/Dj4fS3p/FDvF1iObGZwQQ0GDZLeiyLIjJoI3hVi7aKiwHaioanFqzkkn6zVGSfWIKsZj0RF+5G
fmAXSdOQ1xMszJgNj/t3Vr0qUCw055+XP4nAs+z17ydxRpNoWy4ZProCaqp2epEWSISw98tG/uU5
+/lVuPOvQtM5ZWtO2FXSdv5VPSbkocYQRQ4IOBB8YxHQOfMvG11P+qUd5CKBPshL7ayNgLm9k7Lh
Vi73NFY81Oq3kJu4bOv81Weaim5DGdmxPi7/k23s0P8e0FVsQbxvvehBiRL05JH3VY5H3HM4n0qc
WFvd88Sa3rek1rK1IhFovdc8KG4cKHfSG4ohmVv68yYXJC9nveTEIO8lqmYNjQGDVj3vxzlqZHOb
xc+CTTzr8ydWOC9Z6haz4WutasDAqtyyWziU71SbfrY3rWVet5ASY5a2w4j8lQEFGeo092hzHuZF
D4gC6NhU/k7AOvlFnA/JuVQVaol1a2b5AkRTm41Plxd91ktPLHBXiWVCg7TsYAF8EPclO+h2fcvk
93zW/VW55LIx0WfkrpFBM/SByTAGrvnbnj7LjfyoLIK0fnW+L+fuc0V8SbgvGlOdLBjBNPsGE42u
1jm3l9ch2DS+HKxU1dhRChOzkr6mxj5zUDIh448RGnMYXBOkFKIFcUmmqtMSlAawBuHIPUpFV6Ua
XF6PyAJ3nSSAW3W5BmInY7qyrWFPev13XnMnH2X9BScRI081XU9rrCGplu+9ld/KUBK+vIiPsuul
D88FCcMm1miOoLKYnC14cd1BUXyoK6EG1UvpVaxNqNSz5wUVKqdkfmPH12TlwClSaFXXkVUETQMG
YLsoPd2+q3pg+5r3Op89IqF6VRxpcj31o6+n6SL45eefESe7wwWeptImvV8h6xhw6QPVMz0MuE1X
GBv0CfXXnHsUVg5EVwZfVrYTpzKbBUankCjR+lpaMewD26Cl6CdHUctSuEgu0ihTYk9sjTQfshbI
vR+SACUZrNEGl+5GF1JyC8K5ykUbZlSVUjhrkjTp/qDkN2ldhDaUmyhI9y/7niAg8OXkpWtqMERh
bSDo/m42O6VvXqxevltMemeKpucF6+JrlJkNPuERZO3HmhBoLX9DiddVMOoPiqrfSTM//ZKvS1aL
Otfyev1krfUdj6hvQk5DQeTh6QatSdUZWQE1MdF/xLL1wxFRUQnuHL4K2RRplXcTLMgTe0zHMDWG
+2H4nWz5ZKO40GPO09y1KT5JodTeCO3DlkluQ+6tyY4ue5pow7hQwaykMJ2PjKApID1IXsf2/s8s
rL5+EqrHomPg+aO4bnTINnXXZPjD64avKJY2rs0+xychbeN3Q++BUeXP1sAd/VKuVRIrsED76l5x
4ltah5ctCA4hzxZoduZgVAwWUqq+kzRKG9z7bfZCRN3G8/7rYHhXURxb5mkIpCJxtGpMUNQy0p/y
EoGcnAIA4V9ejsgKl2O0EMmrzQJW+tK5VYZfypDvF+v5spF/uXI+18LlGaSvtSQlSLDJdX4AUmU3
YCDBfldd2RXXydZv/DUd+DTGpRyNZtpLoYFLz4m/K/LLPLMQpNU+RoYjqZh8YKDdXhfEAeEKuUBQ
OQUhSgG3AGN0SNWPyln+skAnXrOvxEiZ89Hgc41cNCBmDb4EMMgftUJ7IXFxY4O78vJHE5ngwoHS
NVoJrhEcVoiVNUM4VY0gpJ1/nZufq+AygxHyaG0s25i/cQd/2IKTfmNEWoCh+83ltfxLDvJpiYsL
htoxSydw8+m92yt+VVyvL+UObT3LdBsLQzGQOxakvv/yWv7bKC9cm1FwWXVr/16P0B9St0nlJcH/
zwuCvj0vr5tIlGwJPtqHpsNJDJ8KPQdPA9apQIk6Bb54+Xl5JwXxwuHiheV03SCncLx6BPsmCExw
YfysE0GQPT9M+ukZ/OSjpYItBFIxGLRM3wZrAaHAfb1sdenR1Aqod3agDd4k/ZtpzT87afhpmdWe
2utf7I0C5aa6T+7sgnpJmXvOIhpeFO3B+hFONhlUlroDtBiKSgndjESGDqv5SMvfQuee7AEfUmor
cTINZmqHhNbjUokEq0Xnz+GiiGmNDjN0WNCpCjLhB4Xs1WI3jlo0YUo3n2mwaqlOIiFvkZNykSUG
gmYxSviQ0udPhXmnZ+P7ZS9d/wsXrgCHCyxDZVU5W8MjJddFat1Ly+z3LLvHvIinW0QwTSDyBy64
NBNGUAhESo4GtV8Yi+hIXigTBcuzPcS/3UHhhxWXWldGcz3aWN33mf5kkvVC1iEtu7urm+RRGzem
VLtDk7q281tp1V+RTOFh/X3GmF6O2E+rBuczqYE4zVsRn8V53MDJCrnYooPKpMPi8L7JwJehPpt5
Ejjg/6jkOpjHrQ2kWoL2Katd5jhAEk+enVu7QrPClmLEB/QXl73IXN3kixtZkGRUZR1laL5GjX6R
rFUqyiMYPXRRR75vOtK5cSPdLbQ1okqbTRcwTsPrUvpdNiSoyBjQdH5rQKGVSJjcs0ffalroNd01
2pVs3NXsaPQ/rBLqfWPlj12FIGaCuW3P6B3w6VY6+OXYQdNMvdI0TBT11Ecy47eg0FH12i/AYT5N
44sE4BFbNUvrxDeN3nVQviO6xyoESk0GK0caktgKTPMNpIo1+KucofJpoxwbFfRF1UNc628AWmFY
/65sjUNXTr5TN97Q3xR2CR6r1wZyyBg5/MZ02+0yQ7Svgm3lwk6zdDbIY5ANoiUDYqJ9TaUgSTIs
RdSUO3/vn3xBLtSoxLIcEHzj0LwA1aPNIWb3Md8YSkETqEsB9ujcT0JRp/ZsBnpilQs/E+1npaBr
QMA8pVO+Nf0jYcstXSLTOWCQo51EpcJ1yy55KheCSDo1SbyWPPSK3rAWCkMg3qDVTclEie7ZYPe5
Nj6pKSBI51QrmAh8VhlElIK/4BPkHrubeflN7HXX1lZwFC+vj89rSJb8Z+qH6j+KZL4nJuR9Fxy4
7ncaDifL42JQMfdVB/2n7oiR97vBbG+l+kcqYi85P7txYoV7DzmTkjVo5OHVlTvrSPSWFbEHJTKy
bEE27RoaCC23enedalI0t8pGLRuv6TY2JOOdDsRhBosqqE3oDYRbJpAbZb0g4J+9QE9+IJfijHOm
QutwPTdq+UKz166qfg7GQao0j9XDHxpbXe4kn0oyTTbjFHveMTnonSmos3RvadW+zY4ze7nsSSL/
5YLPjBqg2WIC7rhoZgCRaY/M2m4sFfeyGcGBdLjAo2ekWXmw4Uel9WjGD5VmP/fkW9yJ8BqrQ144
+Xyq0yxNGqvrfFX8zXgH+9aORWwP8SkMSwCSLIKdnX/n2pqmggnYUAyD89y8naCjZpEGT7YxGB6K
kEVNIL9I0WrNeLi8iYpx1g9PzHF+qExdTVIJ89SOmoUMRwClkl2awwsBDZ31nVnO/gCqJlrh3nK2
gxT7OXM8BwF2Ht/SfoP/kynVRq97T47LoCGd38jPWgXpToiGU/UwN4VbVW/D8AKsddDMB2n8IRuq
lyaLK+u2N3eoIZMW1BtaYEyxl6nfSbKpENTpnaZvUwiPpboPnmCfzbdpeZxp4uXq9Vw+G86WpkEv
b3v6Q1Ziz3J+MshXLBsJanSTEwdW13qsc6m9a6zdiFp/3bid+otkKJQ7km8vGTB31GN64id2sp1o
GShgp+q3OnK81LKAzFUgnrcfSxbKFTTx2Ktm7pvsKKuZm9vyBhxtG4c00YJB2kG50RU8Il4VdpX3
32a78VrloQfLoUI08CYNbtkQH8x7W3tpGtcw36dB3afZIZXxJjcmdzEHz0GAV7tArkYgnW/ZcEja
p1x/HItyAyF2T2drW0X/PnWN20O50Rimax2tFTq+Gu2t3Uz+oJu7rLijieTqZuOZ4yN+3jiXEYkB
2pwyb4U9q3HiNWDyXWZol6fA+9qD7YJ77G5obdttdEzzGbR/LXrAcs0ecnCAGLtZWu9r+Ul1oG9W
1GWEAdUnbdEAWaQ/L3vl2aN94pNcuBorO+3glBiG1qSrht0tNjSy634zjKIS4PkKwokpLlgZeU76
au2e5VLsVVs9oCHgu3qLDB8HvMFg4X8xVH/2oXFilAtdSTcbqbESvnTNZtg3R+InUJjezL66BpTg
zzaTS5VUQOSnaiUqXKbsnZgHfWnuRvqtBVXfZUOiSMJlSEw1DNWYsCpM1wQJNBCYBg0qZVdb7yU4
Zi8bE4VJnjVMWrCF+VoOJNdKiPHyqNgU7hLgI0JKXZRunr3SPj+YyaGblnG0DLOBsWSonqt8bxTp
q2EJBq6ES+IyI8tWJpRQV4Go5dDIP1rMDBSp6wzfFBL23eKpuLinCoFHTl28cCLBjp4tGpwskrt4
LNAs9NYKdKFgXml3SqhhyNT0F8MtFX8E8TLIbcQAfcFZN7n7pyMGRErXXqk+vbUlAn7rjjlIv4jg
pju3OiiFyhZIh2VFs7gzZ5Y0ncsSmzua+a5NpY0BeuTLO3huKacmuJNmYu6C1B3EEeL2XQW70qAW
YaJRl0L67c8scUctlkD6A5Qv8P/jFXOunKpxnemxxITjZTtnCwYnS+KBgzEdOtLmEJfIzZeqNDAv
k5debVkPRU2nwJRBJWvQ/TDG+2SEWiXoj/WNbk/XfZ3dt6C/j+0fGmYtL/+qc4Hm9Edxp7Fp5tIA
lbV8TJItM177tkb5/NoyUm/oRMpwH/S6fPZ3aow7lJhYqTExA9I9yD5Nnmm9FBSzB0NyDT7mFPiH
0dVyFliDvAeNnFuTu4Z8q/BTYrwaZPvKbAtwVNtXIM7zNAfJDQZ7Zlpvs9bA87gEd68RGRiivrxD
Z6+101/NneV8zLVSsfDd1sEJKLdfWd+J37n5dopQXyk8UdZ6FiFiaDokLGxTA6k3f2VLqdEVfYlG
g5W65gjtcW04pEQNOozFVztjyf1erzwp921Vd81BdcGJjhSLuqBO9Ahm4OSCbqHU62cEj04Hdbau
VGuXWl6dvFNpOSz1neL8uLxP50/s56/mbn956Ranq8G2Olmg1EXA7SC/4cgQrLZFLCVnCyWnO8QF
IENJR2WEAOARuJcCiUa8K5SgGDDGP6FIUvqd6eWLENL+Lyf4c4lcqNA64mSziiUu82Gg4HvFxJVy
007hkmJ2eHIN6bEHdUQ7hqodb5IpTMlOB89nUXXPlzf7fAT++5fwdMa21o34Xw6NNucmBxWxlL3/
mQEuLkzSGPe6hqUWOc6fjToiLsrLJs4fLB1YUBuM3PoX2ue20ks6z7BhOVAgrCYSJcbEwKXdXEv0
IXEWlylFUIAHo11ugMH4ZVGwcmtUUCRav9qXqPT5M/i9xGOLTR3DXpaxiUrUj07t3CWR3RHc7WXV
+q1a+9mc/s61c2KV2+BlyaEb08OqA3Z5B0LjZXaQKWYK59fL23zWVU4McUHXKGzb0mMYGlstAFF4
kIkQ8dZ6GV/aQS5C9iTXq2qVxOk14zgk5a9ELctDPNhgyQSMBRyRIYEGvDdUeOyPWg/V6bp3S7t9
milop9K5AA/IsOBRrMQIsFa3KRTjpi1AANRmwdDYiLRQvEZ11LXLp6G38UbbQS3T7dNuZ6uyP+ll
MBk11BaaDcP67PGhV94cE7eL1TzkmR04KbuRRifQnCHsWu1aisHfWaAY1UHFRleh6Gq+s7p5bRhz
c8UBjd201R0LJCCPDojXMOxoNpqvJ3jCTneG0lzbvUxcq9/rkrXvYjQWMXPZpSArSwFEwUxK2FUQ
2GDtMF5XTbJR7Jsh7lGWVz3DPMjac21gVEWyfbUUaUKf/+Agt9ch/QIiIS44klx1FtWEzKGJ6jpo
t8Go/1sn5tMCl5zNI3MohLrlozEi0GIOWn3ImzFoh2iIO1cvwYrXRpe9eP3RX13s0yQXehuA37W1
w3GU+0cNE8CNoh4Xcp9VlpfnWXjZ2FdleIxHICL9tYU8OJd2SaZixgML1JpIS1PPRN3FLO9oY3jY
cFdvQkUbtoqqhmjWYT7nqo3vafodnBVuYeDSrhZ3jitXt2WvbZhbDNegm0ZV40rRnpYaQ1e1ipwl
eTW0J4rAavbyQ9Y6791UoNNuXxesupKsNCIaUJ9O4VNDJCNxJuhp6BPhFWmZqmLwnI1d0oIjorQq
JDXDXtsMGy2im04IZTjz2PuHGc4Xl8bI21SrMCjDNoaRXHcL0AuOaDEf+DvOO/5hhnNIrbRzgn8q
dFCXSE5+KfGvKRnCKj6UCwgw+yyEToqnTijM6KVXaT8BVPcMWno9YiLJnmWF7BL9CvTcAQb5c4w9
LsZD0iFvaiMCdkkl2fTtr9nqAppGVh0S86bGzdA4dHPZ885H0k/H426FMulb1sZIxzP2Zmoj5MtC
SKf9H2lXthy3jiy/iBEkCJLgK9fuVkutXbJeGLJsg+C+gdvX36RvzHGLp0ecOfOksCKsIrZCoSor
M6y0OwmnZKrDxrH67QxWM/dpp69uh0an8ZAik419MHqaJ/z0p/mjUh3wAhyx73+HUwGAyoVbyY1C
9MU3+vkpW10bhs17BXpQ6gnAZm9QgK8qw7E1Ha1PghKt/8P0psnYVdR3PR8eEiPeOOYXfQozUaOg
lmaQNT+2UZgTuvonkL5Ata2t7eOUF45K7lJQIunGxkxf9Mpnxlbhscz6qSkLiEDmqQyo9lKpW+qP
y1/421KeWVidNVYgw1eMkNGx49yV0YHoiDyzX81cuV9v0ovER8aZpdVxU6QBSlQGKTpLFo8DiYKM
0OaOKbHi6BUifxNL60S5QZ16Lh5oNF4lTVI6TNWZI+LW8kGy1rlZq1OwVFiKX8h6B9GrjQjrgu8h
51+5ujLI3BmlnUOoFExF3pzfUftQii2m1sub+M9crPuHBQpPYz8Czp8dWVgFC1BLDyF49p+1NC3n
/4s1tlb+QRsgLNFypEUqcHHo+XsZA7+nX3UA+9OodYfmV1YNmiPs1LH5f69YuVyLZ2NdOQs1lUVm
z7BuQKksg64QNCuROj+pAvz4DWjFoAyU1ptk4xvndC0GDGIe0x4FNnYBigbuR8s0u4rLOpfgTnWL
m3yv+Yk/XCX+ViX38hvlbMjLsT6r9iHGgkK1hWOL9oNwaJ2m/030bS19a68CBaVgs/3+4h1wZnL1
/CfcQCWgIhBYjfOwK6/T5jsK43LSX+JxSawPzJ0nsOpPehsaqF8kUfEho8pyLJLdcWMOCZaiMmTj
ZINd+l+f/a2PW7mx1pSTAvp9JEPqCWQzqDSBLg/iYa4BXTWiEa8F69nXJjc85zrbKObWSpiF5ddr
z4CGfLG9sbeO1cqhyawlpNNwiJcE+MKGOIfZzX+W/r6cuzhb3pVbigZZSkghQe4P+RGL/cqax7K/
jcY3Sd9RhXWa8cc4zIdIH72yHByb/jANfWNKN1zjOhU5GGqd9RZuPoW1kDV6rvFwibYYR7aMrHzV
OETVkFgQ2EykscsjlGDtcjdJc+M2uhDJnjuldSuzNk893jtw822Pyk/5vRr0J8j1uXWde7X6FrdP
eiE3TsHGlmSryKWNO8VmGbYksCUgSQpU6Cl+ven/zb0CWT+TUkM31y0nmtagNltbE+C4elA7MkxD
GbR71Wn+YU3GYH+Mrbxcr5ICRHsw1rOwHI1re+odSbSNWbu89SFTaKPoaULUfRWhDAOFuOdkTifF
2je25ml690a0p7r+UfYN9ON6UH0rwSS1jyZl35JZ23V558jB2n09uReX7+w7Vse9rUnMRp1MpxSq
Xk1zZY5b/fUXYjFds1WUmRhGqq5XL2G8pSof6lMOLExdRQFVioCrvW/OWxn8S1fUJ1urxetqA+LU
dKxPCZW3ndSgQfIrHWwnrQzUt9GYp/VhEdMjK4xFo2/XdtZeneO7/3pOP33F4g3OLspRMa2kBgnc
iRmIB4tX5Gc3IuhL2+eTidXdg6y4NiPSqU+yCVBIt141L/Uj74OhrNx4wxEOO9zivPrdeLWKuD4Z
Xe3ZrB7GpB7K+tSIiLtmapYemxIXraiugEpiX1WKGzMlqMfSGYjqq4OF9uvH+K0m/gCq0xSkUlZ/
mJKgzcognX6m5CXKdkNTI2JLnMG6i+pXQZ/m/rlVIzy8rA8mToT94pYVUvW/Fsg2obR3tjFXW7+g
vB9jSGCczFnsZqQZamuLUeeC3/9kYnXBTUQ31GhZpoKaaDjfD0azG9j/tt3o6nKJSaNkXMCIqame
WeiuslWtuuAkzodBV8FuTaxetBksxPj+RAFHylaRemOi6OoWAcsZIdyEkzBi1Y8zEi4qk2b2D3rA
Pg1k5R/obAKvB3FcyHNAm1KnbtlbV1K2gT1uJbW35mzlBGatLyhblh40hN4YfzeUfsN1X1IA+TSa
lRPQeDWNwwTqlVG/1zpI0nWvat8IxwT412hMH/UyTyJz0k2gcy9YGAORU6cfmmEe7TnfiD0upU8+
fc3KO9TclB32dw0kK0QZUZ6F7NUcFGrrlIJ6U9ftM8TIHEnlZuahKUML4qgSTUOoJIGpMvFoOgaK
2ICF/l3C9vMpp6tTDlGPjKsF1mFwCXrBb9L37LbRj6q/+EvhmtQnyEWre/Y67FPgZOqtVVq27hde
k658gEHNedZBGnaq/QFXrO52xyFk+wmODY/jRVFtq5doaynWZRzRlXOloYcJUF+t3TWR0++ROA0s
n53Kx85nznCClq96bEL5P452LZ/J8z+my5tFB0oGdrggnip3Nzhb/nXjkBkrx0SFzrp2Wdw+VkPN
BOFj6n99l2/dtGvcZJankH1cfJ9+Mg/KiV8BqAnOucry0CPoqzs0dG8gQ7cGtXJSg6GLIk9hkdjm
biAPwzgGG4O67G4p8vOMqia0nT9HKEPO28Fi2CAGhLBd/dUIWnAJgCpUz7zsnTmFr+zzF2BmNuwu
PuDvZ+GP3dV6QVFbdJEOu+pheAehJb+nEJtJvBSPdIdfq3voB5Mg87Nxk7Nsa8irGyZWRgOeAqZR
dPN5m7sUEJpKehsjXEbw1QhXi1en6Wiky8zWsds+L1Sksdc7NfftsAxAgL4B7rocXP+Z0PUtE0d6
XxVKBSBN7lbs2uxx3lWICpibBMNba7e6bawhMaao44sjHT3itsCA7iqCtkjqNNg/x6X9M39BN7Ve
bvZlbC3e6m6ZBBGjUsC2Esk7O6r2EPa8tpstUex/4zj/TOfqssiASi5NDasnRHdsclQ5+ey2mdoF
sVmjEm84SvQxozCbsDtdPFWi8kGwiySjsO9tjQOq3KPqav0D8jBcrX8+a3WFlMPcDU2L4UcQT1bj
e6Xayt1emuDzGthqHwkBCsu0TnTgbPbKRJyhOxis3jr+lw7HuZXVOHoqYhp1NnbrM8TTPXFgtxDG
DOQ+PymbMrrLH1ufxDNjv3soz15hZgU/Ogpi3dKw27dhhw5lGqi7rRzlxsytBSyESFLoR9X1Kc0f
OLf3A4rohrFVMrkEhDov6/3OkZyNJtZjPLWIrd6K/MVIuccs4hmS7QxAYKeC7ljV3Vuc+kWZe7Rt
rooCP4lAPxEKSpGF5GSq7xutcstoCCcjgrQG4N0idwZgQWlaepCkLMcUOcuthopL6ZtPn77yvCoH
eUQ/m9XJygDcz03tmdLWp1YLWUzgG0A6+m7WEOOLULDMGwSBCai4I33YqLFtLdTKMwOMQOtBx0LR
BMUPe9fSox1vdchd9CDnu251kAa9s1gysepU/xpvyYEe+r15oGgfB639EYrivHeAjvDjt82gb7mz
v9rvK/+sjbqeyxxl7KVpXXPaMPZ4OEGJNb7bsvX7OfaVrZU/JiVTJ6IV+knj72pe+kWav9cRoN9A
kDq2eV3a1TG5bYHitFEu7kzPIqU71VdCf5s0cDPx2xaRP6+PkoZRWzykPfN0ICJBySXfh4Q/RPpx
7grHBoF920N4Hg0GtcIaJ1ap28neU2Tbod1gKH1aP45FC/mc+ndzJjgi7FQ7qXn6YKqdtyW/sLm+
qxtiBrGySGqU15O92KXQy3QkZJlTZ/iZPlluuTd3aAfZ5exQhNbjRmxx6SVxvrdW7jOaOzTT1XCf
JGThENbwabarvDHHhMRq5Or/o7019MMUOrBHBuhdM+h/EpEfLIrgrDeegQN1dWXfQyBIscAU/KGX
NQWcO0HzbO5vjHo5l1/stTV1G5tZGtcaTlTn0cP8mHnRHl2nrhXqbgMYAFCnW7D8rUUmqzCVl0md
lHmFlGXz3LfQgYyekhYcENqOcfS+ZLNLiXUDPbUAXJSarqNnByVmT5eZ5cQx83I1c7+ehYvOC+ps
tk4JUYm9WnqejciIiaw6cbzvaWLhff0iBnPjXXBxqv+yoqsLsfjZJaP3RVSZEzw16Q2316E2M2xY
uBRELipI/z+Ov8nMGRHKsYsk4clmT0rWXeXKQdIisGVY/APY5m9Bu3+ZWi3inEBPdyowmFRMyD1e
l1Pvfb0oW9O1vtjY2I29EVen3kZBZ3KpubXsvxnP/rb5z+Zr+YSzFYm6pIn6FoNQD2JHpAcwQREj
ieLoLzOg11AG9GIXv1naohnoq+luepGO7uBsuG2556oHELjxbQuXvdwlX33W6pZrOioB26fVSUI3
rBkS4ti4ydnUQkBsyvZfT/PXex8tpZ/ngBAymWVCEDUaU9DkmjcxPEC6OfzazCUC7U8bZnWpjb1Z
NdmM5VzA7dTVr8prfqz3fSi/b6XSt4a0ukXsvmltmhjVSdQ3Gun3NuBgibIxoC0jK5+RzWNjaTH2
jlGUDqXxLsleksbcyvhcUBs4n7Z1nF3FJEmIGpUn9ibiAWoqhaNkKAIwqOuA8wVhni/lg7WV2GOX
IOjnceVaCqkdkzZLlNG6jbKkcDIRB3lh+pPOHpiZHLS5ctDtyMb4Bk2LD2X7Tpv5xVYnp+Ozw6zM
U9UePU9p7qNaA7aG9qbvAJtnR5Fyp6qnm5ly4AiSq1EbXJ0qbs/0+6xcmhpRmSYl4KpNoCSDV/aQ
OW8oGhlTwGfvR+4XZv8IMORx0q66WfhN/8pk7s4ROVkC4np1G0hqeu0IiEANSn+BZETSOCQX6IFB
yw3aWWXZOWVR3YAUzeH8lHPhzV0VxrL1ctoe5YzmUZDLjEl/r0fQtKoq3y4XQahfkUUdkaleiXLh
rBeuluQvM9bD0m2XTeS4qLhgPUOteGusxqsmvPTK7HkiiVvh31mlOXGnPXYTuk4I5iMqwVgRuTkr
PW7qDuqwQR1HLmh0/FKYbgfBPjPJHuhEbsVRu696660xpkNMvpegUW5G6Qw17u4ZtT8DRR/1l5Yk
QV/+6AUywIO1T5pi31CI25jzTYKrlObjoefDTwZ4MMntfdQ1nq1WNzieYVToD/UIFDIu5i6IOjXk
uuIOBdj7tDScKP/JhHStGP0wS65Z72sfPZ5+bymOlrVOZsvvTFUCUVk5GEne2rHdcQuYQmaOry2Z
fibd7Kl970QpenxttC5A7r0FyqKC8E32RiC8XFK4ugxkLVHjUtvDZD60ehLW/QyNlIT/1KCOqcP+
wIHPr1NkuJoutAh54DX3BOQGeW45UZY9FQZ5i/kYtCS9SQbFI4q8iiDw3IpFZHbeSWSlIYrijNN0
wwpyxdrxORPFDUFX+qjn6HUBrjbLy9ypJ08drnOjCyVN/QSzODzHIH+k6oFVKJsBsRs/K8MvI+32
EeG3Wg5997j7wafWLYxf5WD4RvJOq/QeFb0QvRR7OmsHu5juUO37HgN3YeUpoup5hEEkJcEqMlv1
UQBSN8T03WoStLUsQrwFgOcRfxo77DHNIcCG5kPpFER+VIrtK9Hoapa5y7P+RsNLIbZep0S6wviZ
QCm4zYOOYUR1wb1S2td2jSItS12iLLhVcrRby4VupgM1DDT7aN7MHhpt2hsmf+6Sh8aOrlVUEeVk
uDE6olrIqpjKjxE1pJgfrRYy7Lnlp1CrcqAH9ZhbwxNJpWuzG2splxioRZP5jdOJhirLDspguVwa
XpWkKRqrgVE3rKs8Se/MRIRSpLdZSnaL0yA6+ihzfhWllVu1SPjZ1lGd4r3kxXNlZR3eLKWXl6i2
CF8ADm62tTcpo5OMT/OQ7soeZ8wm+LU8qCiKR3l/hBDp1VhkrqWCmlsXV1XW+cAXuS2PgmRmgAv2
6M5GD4o+vUX6wyQLnxr7zlRdWShOjjWIp+FQqLshro6Ekxu1HHdCKL5eE0caLwpH0bZ8Z4biFYhj
IfDqRoUdyCQPDLu8LQwJtP6DPiLANm6qSA3y+Xlg6ESR2V6R6HnX6pAWz7y8q+WvmlInybwC6OBk
mA6zIr0+524E8q5Im7066t2u/zZQsssWAZPEekJt/gYTs9P6LuQm8WWLnt4EAlm8Ar6rcC20sveV
ah4QfY795BqAUI7omegMoPrgj800NFrAlrHT8zkKZ2vMHNP+jgpTMCiHjv0qoTuJPe8kVblXk7ex
lK5GGJ7dzG3SB0M9gk427BLNVatqV6dZ0LSvwvyY+tgRtPcS7Y6qL8ZUfFD6TLD9ZQFpkOtBeYzy
E4rJO3UEVl36WfRMLEVg2PZdJ/c6vE0NNunkWHcvTaseNS52raF5sruJ6wckEEPOmYvU/r1QrhS1
wEO39+ym37V681zHM1h9wAwyxsXeYGpo6vIb01Xk5KnWOakCCAr01dCHSLVdEt1OjLhzqhxyeuJq
dz01+1xMbxapd5nkd8TKdiR7IgJ9JUX1S0bqB5nZvkElw0EncNB3xW6Q075lrwg7dBQyQEMRFgq2
c6l+qH18EN01iehVLshrUn63DdsD4+vHqGQPs6aGpdHvJh7vrXFXoR9Pmqk/xtyJ0XOCmMYxOlwO
ZtBiT9H2rvphiKsIjrOeryVlj9LovARMVKAPdA0IkjUijYCVbF9m7XUoQSmZB1MzX8W2fsuS1hH6
/Gg1MSKKHhXOOlQq/loPEh1Q7f2E6khtRjeUk7uCJyEBopaknS9Qb7UWVhY2BIqNQMTo7k3K93XW
eSbi44wF49zshGnv6sQGTKrylXT22BA5UUM9pYnCTMkdAulQO3tDhsqxjJ09Hcb0jWQ1NIZ0RBVQ
+Gz1t1iBzPNcBGalBQntv0XmdCjouEOyGPy+jdPaKC1WzUFWQQJMd56ZodqOdwmYGAbw4RtALios
coqyvoYUzk0G7ASqFL6Yx30s5N6qb2LrKAkIc4iLiGPAy09zcl79hGpiIFruz3iYxzX4kYXlD1Kg
igJApDWC1nQIuWL5sSVDPg03KXK5kKZ2Gq4f4kigq/cBka6jUgwlHd2F4ihmSJwcSc+9EaQTo6K5
OVoA+ngM8s64LsDe35Svaqe4OU65UdEgR2Zr8KHG4ArSu8tGHZXR77GwVRP7Sw26mq5xZgNZ7YUh
diJl11ad3SbNO5RF3WaQVwm6C8BXjDtfAEAJx8FVZyqQ1OzjsBIPLSeuRAdNmSDrnbV+Cq01QrEe
aHMq7OiqZfBSJagS5/ahr+olNvH0yQZzh5DLgdnVcwIWT3BVZ8BwzfccWoEmlmRC8TOfNd+gwKmg
Pq3VL7TbDQgYdSkCquNlD35m/W02xo+yrJ9ZB4QpQNsameHRGxfx0f1QgtPVeE7ij2aCsq4xP3J1
gb1k1oOOXWUZBgRGI6eN0QqJ55oolOtWpl7Wt88t4gOo5xwGDf8hncqDaGtA9EqIQBNsR7CaW+pu
VvcmOlpBNuQ0Kki3R591L0r1AzS26Oe8gQiHk8fFnWz6u6Ru/Zi9iJrcMcGvZKHtsjHzRElRfWcn
PrwKCIGVJHE6oSM2t5xhtkGP8qAqiC7juUa2rXAHiTu7+wV2Ur9U5MlSCzcdFadT451kmj/JUEyj
X3TcizJ04fIRHT36s50xN7NjcNCjzpsUCLkn/kDm2gdvrJtzcmsZ+bcuHfd1ZYbLHjHyzOuI5vZ8
PmrZs9SA60WX0FBUYVaTl6Z+77X4KsdLmuS/UhPrYJRQSbRAAIMn2QSIYXel23Dbkjq2YjkVYGvM
RkGmDFuDnLpYdSO99AoUoXQ6B7Py3k3POv9ZSMOJRmyFcUSADeJLrI2dPKQ187qMe00y7wtcoF8/
KS9mO/50Fq2lVLukz9M+QVVF2syZtLJ05+7JEsq9WkfSqeXL1+Yuv2DP7K2e5UgAR3WeLp1MKThc
VC1IMTNGVoWIXptedcv4uTHAzNKGGUKvr41ffG2qlm1qlm7YaKT8/EqHKEVCdAW2wVHTzTPUOPay
//m1jUvdFnjy/TGyejejJcjAUVOsWzWcXNAfEBdUoT4b7pBfdxFfOUXhRw4BN/GQ3W1Vei6v5h/j
q/d0VfBRp/aA1L48diAhqBEWlRZyLWi8pJuZn8vp/L+srenawNfYDUCi6idW4wWW9dAZWHoq7aWu
bNyneJLMRHFE/2PxkJE+u2BQZQCgD5rpIJqFdGHjp+JdKQ23NKH9lC2vQ31DueMiuuZsQdb0bmi6
NBU55cAhFjjfsnWV6jprwqzsQ4ZOfbWOQzv6ltsPTW+Acmkf2R/I6d+k4jAYid8BupgJRIp6U29w
+C6L8bcM1Z+dsqa7JVoVZ1VZABlivXNxxxGpMjTbGTlINtXYb8Gj2JF/dNz/LNkqH1hNuuyrGZNR
GQgH6eAoSEDozc8C4AZr+EdZMcMyrKWh2V6nxWVPzGJsZXUC4I/poKGyQJn1D5RZkAv4Y2SVQ01p
o3KVxNbtrHVea++EVm64jeXE/m2dziys5kyJ8banCbL7Bu7o3DScCTwNgr2akbIzOxE2YxZ+7UQu
7owzi6uUKiKcuOWVwCpFQKgVjw2JhYfckFP1kT+MSMI0FZppcrIFtb7sns8sr9zzNOGPVy1qR7Pe
+TzPw0gIn2gzns2nOTW8PNY9SwePV47IQUHK5+uBX/TQf+WSwaf12UMXBQrVtoqkY4dycIZIUCJ5
NRabsMTLS/qvHD9ZE9vF3agboAmpTuZ4SuldqWIyB+GApsFABsB+SpCpmM2w6jPTRdvtrkzEM6gh
Eds1JABU3kObbOHlNry5yTa228WUvWHj7tMpvmJNnDyoaZPY3C5Pin5sxhKsdJs4mWXH/m1Hn5lY
TXOHLuNhImZ5Amg5khyU5T94Y/lGPgI88lh0R4kHmj5elRFw6Q2U2pSNGstFyBo5+4LVLYlXzaAy
NrLb2gfE0Kf+Itti+21QAxdOnPhO2XC2F3fWmcHVzdhb9SikQstTCnquqATFqHITdVuKRF9boevq
lEhtWaqqUaL/y0Ud9ijTY21tebyL3uGvofwNGdebZIj1gpSnuQfjmF1f53UlXUoLT52ZA9z9zjLt
4Rgrw/0/OJ1nhleuFvk7DX0DOuZQL53etm+b+qfS0a0L+2IQc2Zm5W/LShZMT7A7F00f4uKcAWrH
3TysoX7u4iq5wgvopv6OstH/dvaounK8go8jVEOxS2jjoMx54tmWqMtFz3M2uJWDrdKWVVOOO7HM
IYi0Q6kYTEE68pa2yH2Sbez6r30JcJSf/amtxoNRpvAlvEVmNMXjy97w2L+FVP+9L6HqypeYM+2b
FIn/08jxNjRKw4SDBFRaIf0TSoPfW33fJqAXKhLqAgf7PaqK6Ngn/ZHF2a6s7gt6W0vrhioV0nz2
FesRrfZXTXttaT+oJkHHfQukhAPhWKdVBm+mt+AP/LbMXMI9pBSza46mDaP9Nk7q82wHCYEAfVLh
5ZWCs6p0uDjlbXvF8n2b9l5aZ26Bhkt0QCMJHl8pJgcniEbCeGqC3M6f2rmIggrQ+6h5NNl0OwiM
SgHnF9Ig/Svo2LFqsXg2zPI6suwIaNSRusDV3bWZdVcTcluDzwOifRABs/rIW66H0Qah+cPXR/Fi
G9EfB0rVlQMlaqWNEu0tgNJ0eyh0q44EbyM8qKeETYhag1MM+63nxWWc1NnuXXnR0QRJn9FS6xZI
9cOIum7txp56OwVmsC2EvOFM11W7opNlnHc4KjM6Sdt51+c3yryFhr14Qkxi65aOVyH7Pc9n1es+
Y6Ri5cBuhchRiL7vEH1/vVTGxXGcmVg5lcpI07pFBe40Q721N3Cn6qOpu7VtPacCm7UEx7wOnQde
gH9UfWktcjP3IE0xLaTJcgile7SDEhdIjBW3YKJ3QA3k6jO9Uiv5SPVxL9kdygBXNahJnZkEpCWu
JkB41an55AGUiRxNnl3FxSBRhzddhhgmg4A15Thqc/OWR5bbAzfaxKAgS9DBh4SOMr6riQGKLFRV
8OsGuCa9CHOUEXtapE7F7A8wQLlSVJ5OQh0cqhbym19P3MXmEXI2cStfaWbSRppsxH1TUfDGhI2B
j2uu9OHWRI63Vr2EgKdWgrcsC+OZ+0I7GnqQc7nhRbcWcOVFhTFn6pA14ASqHkmSQ6SYB5tYkMtn
62y0K0eqUtEKdGMtYFA1c5a2Zu1mCMCM6tQPqDps+O2tMa38R5bZwiDpgBCQoFxlk0NDxgUytPt6
DS+ZoZpqogpgE90kq0ENIDzqTVOFw8h/lPmBKroDipevbVzcJ+dGVmNJcmsa+YyZ6wL7NMIne+kh
eVBcsZfHYkanQHcNxuMtq8uqry++c6srX1iaSW/Oo4BVj4VKYDgIm0PkHBd5+NGthJugoWTabYUo
Fz3/md21LGCjme1QCGrCrhYsIPfspNwAHeCoXnU3XW02B11eQqoRVYMYHWSAP8cQsyTRXJvVsi81
HtL3RZfX9FCK+QCx17z06QDa9w9H+cfqKtZEl+zAFSmxcQ7moeROFqDq5s4uusYB4QM1cbrlpi9l
s7DB0cGtmppB15p+Sp2rzUzK5I6Q5KCAEtyAnrOwFqb4DKW1OFQpf1Xj9GDw7FTEvTtMFI0psR25
gukyqGtzZxHjEPHJx29vNVwo7YjqqjLAZdtvrLTfcuTCQbro69XsWxWSvoWfZhJEs7mvoOUjOWZG
5YGEzO1QnlYyAjoh6xF87/tJ5o8oAB54m4Csv32XlroH8RDq6RpgFMZuVoCwysEpac/6bknUq/UW
8u7ifjcNE0rQ6AUHAeDnfYBQciyGBvNTgAudRZ6SHSrxIeSvr0/zclj/dqzQc66i6dxWUbn7bKZD
OcfimjqdqpwDcSQQwD228Qszq5cO06X02VYe074UA9A/Js0VppAInQg+zdNJCqgl8BoQiuFY0elY
lOb3gRNwYY9j4uZ2lqISH/NdW7EJfYCo2DW8Yl5Tz/KJg/PCb2wgQFTLSw3d783JNeVwLUaOG/vY
o8ijIrvZgxcjE7spHl+h5bHXjBe0IL+XbLxTpgTsbxZCV4s5jCsflENuQ9vN+Yem6m6ZM6dFJByP
R5l9a2vzzlDVXZWZe0kFCiHR3Vww5Nm0vZWlAcqfrgkeduiwXA/8iszHGJVPUrXu8jNK6++TwQLZ
fhd55caW7VFUrcb4g2q3ErQl3NbcQkPjKXma2L023ZTddVrMntWxDyju3ertm9nOdy2Lw1z+ModX
PXu2i/IQjS1EXQB6RbjOy6dFS0dau57RqyL/pS6SJb295YgvobvOl2/loOCyUi2LDPMWLKp7UIrv
gTxxinu0zm9cZhf3CSMMORmKiFFfbU1w5mdpZ6egNpkA4CCAeuR3X2/+i4AxMNn9y8RaAbLubQU8
gYl92/oAAUCx4k0cql3CULx0rLD0RtSld9ajss2WujE4uppFmitpXesJWCGN1m3al2a+4eWPWUfL
6VgBU1A7avKN0S4Av4ujlZE3Sgnc15bg8oXPMBi6BtXFy1Br/QI3q6GT6iBAVtWQ0LTGwMg2VvES
dPqTieXCOwv5K6UfWAy6/9tFGdAGLYHwxyttF3sfOepBjuGqV4aHyu9GXu9SmPLJ7iqMNOO4TRGm
zshr6Lo7vi7gfIG9OoTjXedrLo4O2aFyP2z1Zm1aXkVhyFlLE7R+/z/i8mZp+at/5u7H6NqhGaBM
XISbo72QY/w02lVQVkUa0Vg2mrf2w0LSw3+3pEpv9A3gfv+D/btlb3U4q4xIPdIwu8/X/e+i27wL
TS/f674I4o2XyYWr8Hxs65cpXABpdIFN2qEvHJ1VwawZQVITeOF5a9dsHIjfGfuz3dpP/QQdy3E6
xfsUTNI1dLyRNEIsBNgQyCxRpr7Zbs++EPN9GuAq+soU8LkDoIKtKokbDY91BQDHP0Ezf7KyLOnZ
0DrbhB+0YAXpS1yq4Mzp1bD1dLfwh106bczk1piWiT6z1o89U6Msnk9xX/hAbPtptBfplgPfWq6V
c2l7biuJhHNBMaoUToOu9tpV/O4w2zc0CxbZ9W3lnC2jK8+S53mn8BlDa1oDRAHvfAunfenR8Wmp
Vh6kjosU4lzwILiXAjOs79MD88pXI9R+P662wPtbA1o5j25QxCwkdgbBg6qLasec/vs3/acBrd1F
n9msN2HBml5QVUOwfVMV71/f5htuYt2cNNmViJQSbmKeb4caIM/IFxY4sXkafG3o4nRBfQ+FO2rp
YAX6vLVHHptUlmBI4lIAVyJdSLtsnJ7LO+DMxuqwomSGJuM+Z7dNMAfjsT5kQbczjxL5xjGsro3b
r4d08bSemVuGfHZaK0sOHInI6VRWPwBO10xohZJ2a1BbE7c6reaUUiB/IjBpFeOubSYsDpk9U+AV
z9rbugBtYfpiQzpwyrOP/yPtupYjx5HtFzGCnsQrXXlVyZsXhtSGJOgdaL7+HmpvbJegmsLOzGt3
hFAAgUQi85iI9LdKrazSMf9oE0OQloh+CneG26xu1SHTpmOmwg+pVR1mGYIn7sX9eLam3CFOpBE4
iRprWozPPXsz4ocZFk1hLpjJ8me4F5wBM5X/7kbu8FYzKatQ06GF1iRuMf/q8nqtVy9ZOLuG4V3f
JpdMKs4G++Zc2qAPi1dkTpZqyEu3yf1m09/k2/LQHlCTB8E0ddNNerJuUaH2UK0MfbyTf8S+qJ52
/fN9czG1SQ79oVDBflWAZ5rurEmoHCYagjvlJFR1JdP7JQbDk9NdxGEsP4pc0DPcdgPlo174Krh+
CvHK/HoKy7gq5rGTpqMB+Hi5QE7HExGJXIkGWeZ9dtThRV9qYYy7ZU7hWaa85FrnmrmAWn2p4/xl
o3BHncYtLIWafCljxadovdRXO0dZMSTegLfvxBnpJ7zlr88BiqBf51UCx1exJLJPYNM8hLVyF2o2
zK7Uu5lV97EKFTsUlogFr9Ukt/AON3tPtW/lWv8h24lHTEC45W3NmFcvEGHUNXtzl0W5qN164fn8
ZWG4qFDlZlwk0Po7Tk3vpgYDotk3qn5tROgmNMnOZEhgokV4cnP97F5CZhm2rgHkANU9W7G4D5/C
G9agGja0eUhqdzwOv9G4cOqD8aHswWP1NNPrfndPmq8MSOJFL5TP6/fb9zkbntsRsxWFhOXYEWMQ
rTPF6e/6tyW1Vu+zJw2bIvWKlY2okd5LG/VZpFW7JBjfRzcteykmmMhFvu4OrYMOS1XpBPvxP7lv
47cbdO4EwfiSKgMW+c843BFmLKIMaN3ktKCMdZQWzW6AZnp1l4OrOcx4ga5r1I/G5G5ow0PCypsZ
svhg+AZ6DbKFPd4pyhFqTU40QsZBr/xygEPzXIa+DJfAMEGRK683tiVIpD87A9fWh9sc6pRGWt9Y
ySkE1UUpjUcjBae8/g0UTuUZKdpYrF+FU7NttHKVT0WQycnK0n7Oie1I5ElWPuwwujcTVMb13ZQf
Ys1Yw8HRbqTNWEE4vo99Wv+aQ5H1wXK7Xfvd3K6KqoIgTNvJKWENoNIEHJJs1ZiKX07RUQmNwIQ+
gOAgXbzYz74xF2lGe+qZUWXLXoJoJODcC+92A6gxghuA3IXDDoUbH5JnwbgXI/fZuFzo6IkkoXYK
ef3OwwlFkR7Ed+olq9FVg8WrV16Leb0Xb8GzMbnsgvR6P09map1iuq8yVMQiEd7vYv5yNgL3NAAU
VRsVzUxO8QAP7k7J1pGkumDRSF04OmUXCdKyS6C78yPK42ixmSddQVHwhA2+XQTJ2qC4WbpH/4Nu
wHLcr2xP/qnQR6OqjSq25wDMydQpfkPHbVgBfB6ue1iRylYOkGOUodp3zKjszrBTUSqR457gkBAu
KHV5VLBc1cgpAWlOHVpfSh4AL9qN8WOdfMzUEiyxINh+dgDOUgwpKbTBCJXkpI4paH4hHIIgIARv
v6I8wDFvo2RaEKqSSFf2ctLxZysRLhjQEGYG/cSWlG3wa/C0ci9H4pG/LOSBAD45zSoR++gupdpr
35gLB8DHEGJIanJqWQ7DMfQM5iiGoNhpQpNJ61CZJ/oh16bcMawmMKCPKogLy9117QdwcUEeQRPr
CpygqP5d01cTXBoZfQpmKPch2bfDPZoAFD2BXjce4unl+uiC48tjO60WGFIjHZMTiTOvj2HGa25B
6YPxKDgw6+tjXa4ln31gLlagPB6pY6wjVhQgGeEqbUDfAuZH7ccjuBwehbltJ6Gdr+2sOlnLWeWA
oufpQ78lMWr5Bg3GyRKkdNdPF3ILfJ6z3V40MzK62SDgp3WpE/Z7MIy9aWp2XaxuYTWEumEeXF+I
T72Rv/7kaBJ+HbOacP20sU1O2jG8lV6Aw/KA1TuY3rgznuNgEX8wtgtyL4c/CaqJxBMVZS9XKGzd
sA3N0G2D13VEZ6mxpDJMTizon2YPhlPTLzidO4NnPKGllQSiN98lyIZhn43IhTGmFQ1UHYfkVGW2
w6R5XVXsqAxSBRoQcWNJfdDR0quUMAYbG0zRPlulw3x3fekvMU6+/AouyLRwAY9YT5KTMQadp8pr
BSVHoGX8ftyBM7q8c2rizO7s5x7o8qIM82LycbYIXLTRSEGMAjJmp06TH9RKAyd+oHdzVHl6liSC
QH75UXU2GhdakMmmbT5gtITgsQhnJ8kIQUmXFpmwEdX3OezvtMz8GZvtNpPAlSxhljRZQU71PVq8
jq6gd0eT0kUn0zFBeK366JQAaU7aUlDCutx2Ofut3DlsdDWSNOjJnJRmY0o4dnA0suTnmdk3hEUH
NTc3ipV4aUQCg0grCm57gUoGuKaeAmL59W1yMSye/RjugFoUQht1V5FTPTzC1bZrDlmsuW3duqR+
vD7UxbTwz1B8P71sukaTK3DKUiAuG/WGjLjko6frg3xqZ3yLOGejLLfgWZSLYyqDQ5pAAsgvn8wt
ABmwb3xvHRyCPQnmteX2XnUDDQQ0ThnIXsE8es1KCFK7eNme/YzlLjz7GSAmJ3ajgARlSPXPofyZ
hW0wZaanyQAB9Smc5FtsOPiLg/Gdd+X99VW4mA2fjc5FIGhoWllUKMDIVj+S+Ichcri6fMGdDcA9
w0JWm3lLpORkUthB6IYzF/Um7zO30eutbgG7POsb0kHMJ0/dsM62fWd4jcUcWCrXTplCcCSr6ePE
flyf+OX34dkP46KeXdksUiIZFw66uM2G7OoVZD9Wi8g822i7cLN0dKGoALtVGy6jsKvagUoqr6GM
Me3oSqi6djHFPPs9XBgk6pxqU4rf03nMA9TZlUK3XDVHY01RU6i95v29umMr8mqdtM67vhiii8jk
oiJk6bJKJog0hNovmvwEqaeVCoNwagMfmTqszjd1KvthetfEj0xb/cvhuUCXsVrvxg4HftjOgYWz
p24QwvD0bFxwcQWB7LO7eu3gc5FMprVEwLdOTtSgLzXcpo1ugJ8u6NH6z7kBHReifgRFi6wUlWA/
uTdXhubto5RyGDtby7RjLkNpo9oq5iIXCfAMHk0pebIUiEgz2F+Tt974AR4qUPCyE7ezNy2udfdW
bEBiZjxmsCeKLMDdy2CS8w34924BZJkja/emui3rx1QDsA51j3K0nBnvazMy9pF1m1vSQZkDBdJB
QCrbDzDP3DVTDS3ivVG+KvV93CHdIF4yJC7EHDyKwqE6K5AsuFWkvWWuSvJezRmYzzeavSnt3xLM
obKHKAEwvt2SEJZNH9J0H/bPXYJf2q1MZT0WN00EoZf+qYWwAWQ0ynSXF6GTxpux2JnmfQEf1iIi
fp7fLR45SqWsFVDJbWqAh6/uSnB7J6r7TS+BiqrA43KQJU9RumCYrF9dn/yqQvt9nkJBEnwhMgIg
bRENmaCqQ+jua1zubCmcACRTj2bogxTrS/Yk2PaXeg9fhuCCr9knuZEQWQWgY/AVUHrXcHD3530W
OgQa3HGw0H2tLbmFUAFF6IFtnqfuq7t/ZNz45ZdwUbrMG0vremk8GmADzZBy2pamYD0v3QRfxuAC
bgPtfAuSM+geAXiAiml31J7ryFnyfHij+n0C1dCxgJ3zEl6vB5hLpdovY3PBlTaVZdsZ5iclj3Zh
/h7Ba3FnBqWsTH4di/AWeg6QXhrf5GIlpSskXQ9q4cvJKwNcXp+e5JrubDP9kEv48oDCKPh55sUX
15/gz2NkI5JCdXo2cQ1TBeqi5LdVjKtURuWo755Umvh13G4HYFeRDTqWUrg25CQUeW8kv9W2dSDA
nzh5OhzSUQPbWPUhgHLDmL1XOnbUAdgJwzs9/5132e8E9jB6qMCq+1cC5dFkZG7da+AKnAxlhDZR
45lQ+ekNGHlbWylVNxS0mBDi3jYS4t6W/B6KPaSfvVIvV+YYBVYYvQ+DDq0c2ekY5KKgeALVxlm1
PJtWzwMkAKaxCkg3rqAj7dvo5RngEhCvGeCcq4ICUlS3QYu8wIm8mSj7VKnuRpruADAPEhCtR4mu
1ThDlGbPiZzth0R9qDvE6UmG+ng5pagNWLfKvJpUMFxrVGXUMivB0rnvh8xPRr+WUgDH83U14B4d
oxuVvMeQVMg0AJcmqNxUMeIrydbWYAcFAIelot0W/StjUD5R9iPMZhKbBhZN1qHM3NSaPzTNhCYs
ux+jXW4QHzpft3EHEcIp2TVW+gsd2FeoRaxmTf/QFUhU1Jmj9I1rUOrENRSJ8saZrTTI8NBTYtAP
YmlLwL5pbRNUoXZroM9YyzkEr+B2XssBNQjEmiBmXKj5CqJdsCmuURrGNTXW+Y1FI7cYwKhL6XA7
IUOwXk3lpOUgY0SQMMH6SCBkVFibUQOT+nWCzIg+3xaS9jAQ3DfgKvXFO4uCPFnnGgpM9p2qwtmv
fZvHwVEpnJgrxe3ZUTJkJ7TSfZq9pxTyItlz1jxNU+22ZrKKOgStDHK2xIIHQjSuTes3lbzRmFZ2
WAc1WnPNZMGcY5xPE6UvjQxCWQPBsIJsW5LcFMNew+atS6i9JdU+rFIFXrooPnejo8TAht7YrHGM
ovg56eZLXliRn1mg16tD5KRgtxjl5JhZsWkLgOi1yrXawWvGHNbseM2WP+ZWc4BH3Xaq6kIwyeny
dTrQXd1BlRMdX3vT17CpkJ/GKi6dJon8Ue7RLKNOW+6kmrrFpHljd1u33U7+GED1bTK6IsvByRCV
RzPoQBcLaeo28eRTudjZlbKSpNXUTGjfnTRrHZK1lUD9f0hhGnSiUPrRIHEuKwBfWd0zIcNm7iZB
09JaLqlr+QZ3iZWDPLJmtNTjqOzzIdyXabdN801mKAD9th9UgmJXzvopKEJCA7h1QevX7kZv6rXU
sQ12hEtxYRoHrZAh5fQIfG8fz0jbs+diZo+TqTtGeNeUkOnalHAIbIbKJZPiQOYs0ORTCJMUCifv
HN5skaJ7WQqt5qlz29DYgWHqzOMtSk0u7A7j6tBab+hQO7M57qbyptXetSzIqru627fKB2T22gTb
PAVlAFFLzWM8hIsne3waw20WAxA4oUDT3+oG1HAgYNRX99IE8qeC7s0YrqFk4zG1dxI5Fd1qosjN
3eHdSHVIzCBt11fte/quBVCcQyR7k/ylcNTdtHuIB67zI/SeBXnshQTlvGzDdz/ryWxmpELJyZ78
1B4cVOyc6/fSkvV/3z22rCqaapvks2B29jTt8oTNhYZaSdprQZJCrCpStO0gddAyQ1F4LOXg+oCf
ajHXRuRyhCqtlckaURBDe/Mgx2EKkqYGr0+1qiArVf1OGvIyq+1GNQMUg/2iBv60Uf0ZqjzWnHm6
HN9OHdlZeY8mVnmf21XimUa+My3oXZq6Bv0mts8V+G4Lfvjl19ufpVqW8nypcA/lkoSlgpc3LN+Z
zzQo/kE4az1oRXqcix7visZ0xgyGKkbtaV3iF1L4RA3lsepDN4If5SrFtrFVX8prxBUTCp5If/N5
2mRgzClF0C+d/hiGs5btFt2pQWZgvF2fx+UaKLE1laiGDMYONw81C1Umdwylf1/BpTwcgA9ZvGBg
7eEhdycn0S6+XH08G5F7+/VTaKlQ/Eb1EWlN2/ebpmKn5b4v7U2sQwqwh2O1o2dgF6BGVy62KZpx
I9XxCZ6ZezmeYl+CGQAjmjeEhuh4XwygZ7+OeyumUgbARYP1qBTThVXhaoh/AbsEtx9F8a0GoD+Q
c5oeSn65+SSB0UgVW7C3LpYBCT6FaagqaC02dyj60EyyHPIDqEtrAbKuBq8pWB21rypxFvCJWnmy
+j8AHIQDc1lzZRej1OKyO8lbSIYsMkTRdknWGZAGiNR+uPsfXufLbPgQcD5bbgdCZl+SaIVBW1j/
wiV6Avxq6QzHnr3v/ALtmPe6W6tCk4uLNZDzgbmNmE2s6qhlo7PpQvHcax1Y/X3ipDf6uoN3/Pr6
URPNk9tZWjvFnUqX4CrDw55tsnqB7VWb66Nc6g0DEEAM0O8InpIyN4yZ2z0sIPLmWOyjNVxc/HQF
OUlH2v4PpcwLUzofi4e1a0ory+q0NFC0Zl/kzI3gaZBGv1XlZwZLIsecoWKl3qOriTcHC2K9emcN
2wySfCMz6ef1mX/qxXMb6cuv4eq781BSOpO6OTZWNOHqbyq3H6vZozO9M9Rpr9SDfkitbB+SFkyU
Bo1FCi1nnbwnWvMsl+EOroPuZN3UDMoC0gR/Xj3Aff+mpTsWxpAH7pwKoIVJsYNwRrY3KhBQXJnF
r6KT1xKoUs4YDSb+wVgzrXuSQzzm4x5qiq1DE3BHJkhWw0KyyiE5XAZ9RN2uATk4u5lgtkCa32Sm
aArJYHuD9CDLILI9yRBDrCBbnOazU5pHXb2HTJkzQHlZrUq83vahdUiKDFn7HWnvDbVwFtkkFFIV
7K6phZt1na5q6B/31p6inkd/THBrY3bpGpnu5BO82iFTC5mztdEkyONyEFzS6CAN9CPHU8xkh0R7
Ytlj0m3r/o5R4oTsPYExeIsSms5QslORiUAoDeRC++96hllEAWvQgr8q0VSTD4NQZB5rwIvoKTMp
hKgfWvVv91u4Ebh4F7WjWSgDmrE4kVsDpBPyEdp+dg8PP2/2K+RAeL9tdcG8lhP4ZZ9yo3IBD+CI
cLC7DFdMdWtJWaDrskNV3ZVrNdDNyaFQxpxFTW7tW97KjcpFu7Kq2TCFWoK8tdtAOSyBHDx5lpFo
rBddBgLNou1SeM52QzD6QB958IG7y27D5+I2CRTXDpIf9rPkQY3Yad7EnkPLWl9bFS5uMaNJK1ml
8Um3prU5lXckQ6QgBdrfjeCS/xa2vi4FD5+hSq1GUWUgka6kFZRj69ZaZX8bpMoNwkUjU4NZU5il
8akO820Vpv5gxBCYbgSlpG+PAm6YJZ85y0ML+MX0rAN0o0NLpVQTHHSRm7hoCO7F08NrEokWpadB
e7XLx6b8uB64RX9/+f+zKdAMlk3h8q6RZJjhlKVnUdEqCTYXD6uJFk2bEG2lkzYGStncxjaaQKA+
hJMhoImIJsOFFMiPSuYMXfojnv4Mfg6Dma/+3XJx4WOoJXPorJieUDT3GlNzrFYSGYwKggUPiUED
r0lkDScEWrYu27SPfeTWB10Cxrb1lqcB4MZeAWzbMdLXmiiFWTbUlVDAG8PExVRK4CfRU/fDIE71
0EI1BvY4e0iQLHFI7AJ9/aNZvAqXMQ52T9UyPlEdSps5ql6SSDb1ezX886DaqoKTj64FT5fV6knR
Jh27vPHyzCnfu019UHJnvF0BxR1It4qf3UJ8fyc6vZe3/p9xuQAB0C6KxTG2vhXfKXC3pkhukjmH
AG7yd+sT3Ay5OEEnJuVd2KSnPLnNwzgoJOnvptDcCFykUEuiVyGd6Mmsf+QS5GfRFosn75+crz8L
ttweZ+Eo0bK2NvI6PRWN4iFld2YAoa4PIdwM3BmebGUe9FYn8H+iDxpE7G8AwHHln7ATcDvQibcA
d+zELM3LmcefqXE5gKkzJkVRl+J9l6zrQ7rKN6hOCLsvy6//fn7/DMNd5SRN8ICWGT0RCCND/sc1
Gqghtw9FLLlG8nR9LQX721jYCmefa5yNvpJSLGUbHYkU36bqk1zNjzHzr4/zvaX0dfPxaDFjNrOG
lZ/fDLKeEXH7FYC3h6VV3+6Np9CBZK6Dz7cqHtMAlvWCqoBgUXlb4DC15zg1cY5DJT6VKB6PKKXD
sxc9Dio1gsEuZ0j//YK8QbDe0o50Er5g+mSy6VGGgImV/by+oJeD7p8xuMM8aWo0d2y5KaFovrg+
aqJypuiYGdxRltMq7PtiQObiKoGN99mCpU0hCkNQhH7oH9BGj0xkurH/PwCnl8B65RQYXCZgj3iN
LYC2U7a3nKVMPD5Xu//cnvHWvLu+mN91ILjdyUWUuYIUt530FNfL6BWnFrWb/GD5M/akDG9GeR2v
xHvyO7iOG5ULKF3ctKmUSzFAnNoPODR66Nah9eV198k2fIW4P1o4cjBsID3msQM6O+L6kWircsFm
iNW+Y0NHT6opezMrgwTtwyaq/93lxkPU2qYd4UmMWwGIVRZ/QI9HMIAgNpvce0FRTLzzIRB0opvF
ufo/1q7NSgh6/cbe+vrJzGXbnsVLs+3MtjKwUbIxhnIQAJA2ECdW5WtwdCgUKMlVwURuRiL0TL2c
VP73wJtcfpANQ8O6CNFLOQ54fILShtJ25MBl2E332laBuL4nbfQbSPjIuSPiI4vit8nFmzIqC9oS
I0YwSG6AuLC3MoFNN9tli/KXO3jsJtJd5al+0NfxNjuIrC5F0+eCUaxZMO1DYeVk9e4E8xybuYbe
bahSvqblJh7W1yOC4F40uXMRti0QrWWLJ48S+4OGtsltBDEfM3y9Ps73ovHXDcVDnNpOM6SqQ3m+
9UfPdGcHyATTZQ7g7T/xnnPWFD4dz9cHFRwWHj4h1zYdogyJTJj7WdSvJ3nasH4b2dENpP2Svlql
Uyi4E7+3SriJcicHwoOtMnfYQICJTfbyLFpJ6JSUG9TfZsh6OP8ApsMNyR0ZjWpMj3PsGRrnQRGD
nFxVbof3w79bTu5o2HEpMZaOFMRGGzR9tobLzOofyCFxs+FOQMgqZGojQk+Z+z3QoSF8Qq5P5JOp
wF26oKQb1kJfhL04v+ubqgIHK8YLYUbNsI8nmEmmeeYX1rSpNPi+TPp0mCoJJuiJnbmVRJFBTfJH
HzLztYIh01ved02AB4ASRGa0jgDTsxsrGKL5IEUghBCYk2ljUTs1bHcKUzmYagqnyhR+ZQzYN1aW
O+AhXi1m3c+UPpWFdTAomoJKscAy4PfuFr0N2E0Ed5zJcBKAKDoGR5g+OkbJM2N3zPJD6CWNBf5R
Rqf79yi/GkZ6Y6oLOk5H3xtSPH0Dgz/pKa8gvjm3SEZZIVjIS6nT+ULypzrs6QRYNrbEsAVUDUKF
7WO5LY7jTt+Mbg9M2nyoIS/2bPrXv+CFrPDLuNw1qJOuT2s9S09RqQKXUWwiS1R/vRAZvwzBnWOD
gHvSsTk9tSA09RnMEyJtU43lrol//rvJcMe3r0gog6eOu9ZqVkp5A+dWQZQXLRd3cmGAExeZrtJT
Xv5iKdmaYyzaCcuKXzlSn3rOZwlDlphwrTbTFInJ8LSw4BMXlloBMAE+ebi+XsJdx+XMakVSiOAU
eOQc2D59XzJKAn87YEDvoFXykN3Eu7mGCZEHnIkg/xLtCi6BbiUEEwX2OScr2dcGWln94DfxIbMs
0eN/2V/XFnRJFM4WlI7AOYzQdPmUE5N9ENhdtg4DOaiDYlULRvvOerDIl93O5QF5b0VqMg0phPOV
H/muw/MgXU+wgnSKh9l7K8AeBcaNwdXJU38AJTf7md/vhOKny1a/Mmmbe6bXrNLawS5SZF8D8PaZ
R+Dh6I1uvelc8FYPpBLcaYKTYXOBhFplHTUZboJBgqv0QzffCvaqaAAujITwKjF6SH/iXICPD+h+
ugVAckOQEmBSK2lwDEGqdeGpc/4pbS6chElfW9kk01PR674GsVptNw0ijppoWsv/n+3OKTJhjVqU
MIRkqzDtVmVFBTHrUsb4ZR7f8gCIkQ859sJiSpw3rrVuDyUswFyoNXt4KKZoga3E+hqX3shfxuWi
izmicTk3Iw7efbNvNvHiqOikPmznXNOxF0aKl92gth1UgyC4iBaVCy76XBOlirAZVfhTWsbghVbw
L7cjF1Xkuh+gaEzwFL+H8ev7orTO1uO2WdN3xdX3/0DA5mtgsbnA0tgRIfGMeyFfXJGRgKuVKQhe
gmXjG3V5PA7h3On0JJew2Is3dWmtBMu2rPyVuMSbPcGpxpCSFsvWebHqAZ282G/BVTBZKVvtAFfA
rfwie+mLuOkgOM2Eix9kmHEEKpzmSv/RGcckeod05vXZCe40njVvpUzp7BBlPBhowaS19bMc5Wwr
2liGYIOLzjRPmIcXsoEGs7KcaSXQPBgAQlKpQ65gO6EDBLrsDGsRlGzZYde+HRdHcrNo4nnJUeXt
oogCPk+gB/8DUEi0R7i4IZdz09SGSaEXu/iLxC9DDUnrFCpKg1egpDd5natDVvsxF+x/0RbhwkYG
THFkyCmgchbqFWwhpcKNsHy8vktEo3CRw2w1JSlipNyjcpPn0q4q7kGIFfRFRVuRixYxU2gPNxhs
RfkBjzenmIrtQCe/NEUVrqtBQ5X5Zp7WpD08qJB0Q+6ls7v1nBWCC0w0ApdaxENm0zTCPRJFLxn7
Ncwi0rJoAC40VLHejyTHdSFpPlwd11kq2lmiEbhUIoJLcNSzmZ4meJp2MqBApSD2fIfXnd8P+A7L
TzhLJKADFsGOG6dzkZ2P5133M4EAGWTgg149wUBcMJ5oRlww6JOpiCPVoid9cqld73M2CE6jcEZc
HCiIZZahgUWzcxVGxcq26XcpBV9gPqb00IBGB8/RREkea8hoRMUsOKfXYyxWlAsHs6zM2RQjDi06
xLOHGv+t1TkL8Hzh6o83hV+swOD4F9EBg3LRQQt10oYqrnkd+i9mvQ9HmIhbguhwqTj7JzXDKFx4
MCdVysBuXB6ZXe4mO/lQHdMVqhtuwhBnl6R68DQUiNFM3Awff9vs6+te5YGMoQFz1jTCl5UhH6qN
YP0TKLenL9eXclmqv7yvgLXm4sZE0wROpiMq0PJKkUNnbAAbhOBCVz0NsX20KtGtfDWyY0Aujmgy
DPmwZRFHbMmV+2Rvk9Eru+Z4fV6XKqPnX4/nDWRwHuyr4fNxN0JKufCGx0VHcQqgFvQmTuQFR/1T
ROcsspTADKraEh5ltC40UD6KSmSZdv2tgKXjwolp1GCFzRhjaR2q9amABvbPcPYLALHhfgN2qNvY
HrFf1PXfBgpzm5ELMxVoqEM746uFbQ5VpRDVx1016aJoJtqNXDTJ0znOojL5TxnCCozZS4dNDSrx
48JCnf1ulXe7It1JKJBZjn0nqvR9JwJw8+QiS1OOpdH0yE6ldQ9Tv3DLTvRHtFtuiT5o3uvQqX+W
HlhzrghhJNpAXLTpVLnXGhMVmAm9pnEO/UmZRcsrGOMz4p1t0rruU0oVoOb01eRXr+itxU7sLUsL
jACw5m/0UQQRuJpjqWDxfL1x5b6EBjI80GFQbfoDRU4cU1enxS6mPwUnXjQUF1n0risVU8XmURc3
MSBC4SFfOCmq6R8t4KOLytomvo3us4MovRPEtM961/m6pkXNxhlll7gwPHkqIC8YOUyuBdeeaHfy
Ptc6w3N2Tj6LFEpQvSLxjtOgf4PT6DrZyy/1ZtgUIxykQOJ0qoOoCiMcnos/g2H3udXicDTe5OtP
0gs4EZ3pZxBG0lElCaNVhWJoBLi9J3n/AJF5Hs8/JSLP1lg3NR3msaiQJ2buNknt6JaAqPhdyvPr
4ed9nnQ5kmD/8f/RZ3lz52+qCV88wAwl3/DH7aIGwX7loDZDMXojejqKTicXeyR9LibaIZVqJz+q
lS2LRTFGlK2pXJCBbXjVdhng6zH8XDK431al4VSt7BTZo6nJ/jBJvgYlJl+C2s0Yk1W9+MAwqoHc
A8nAKBUs+Xctiq9LzvtAzQh5+ayGQCQn1Q0bc8duj8ZEHmfjQSL9CUQIN292MnBaIcr80B0Poyoo
IQTawuQWDvabsgkAyA46ew21MDeBj+FgIzynctBqzCtIGOTYpWpk3fVjek8isLfK2qEgDNtVdivF
2V0VJU4L90W9aTeZ2cIXR0bp6GUsZNeE6o1MIIPTxjsbyNax/jmisWvRbTUq/gw/G4hdzDl+CdV8
WX6c1PI1zJsbA3yGyIpBpQDNJR3fwFjXkm1fRug7b0m9zioWNFYI2/jCsUtorRTg29N7Zb7LwTfD
7+khOp3a+TZt0KMZy9TRjcpPdbBXM/21o8+5HK/LztqZagZ9GCujnh0322iCMNugejEUi+asgXnr
9NQO4cbS4vvaeK2ynyBnXw+6gsinceF9sIfEgrVKeqqme5ik/YzG+1gDC/36KIKTwctg6GOcK7Af
TE/M2JPRuJfk+eX6CKLYpnGPT5rYEjCpeBkOjZPt220HOZ7psbKd/DCCnbC1VvJ+uId3UlM78S8R
EOS7xiJ3DpYVOItukq1PaVJhHZdWhOSYLsDNsbeIYjM/3hVvxaMomovWlAvmVh4OjV5SVFjmAqgT
J6KmqEsnGoJLGgtNqma7xRCLoqtpuhRd/Ai6qpBQd8OP6gAQhshyTZADaFwCGUPJwMoq1I0SUnjz
IOGkv+VQ2KgVET5BNDkuWudWrdewEEa+Fms3vbSNVVPAyRHuSS5aDxJpBzUDKQcyM36y7lfodJ9i
jx7B8PfB63bt52oVHW1f2Vw/DYJV5A2cxlBNDDlEuYronZekmxxtiR6whIHp/3IkLn50vSXZsYRq
OjN+SLm6Zn0blKN9KOH4dX1O1/u4qqxz6WFnRtMQUXyw5fUU9z67pwGoA0FVuwbEbRaoTHagK2gd
iT6kaDm52JKktlaUk5yeOunAWvO9Nn/lg+q0iahk8BcvRDRXNdu0ZI3f/lMk01630KvutwUY266y
lm6q9XQMj80TSM2uCon4+BDOgvh8CXOJ5OzPuNxhaBht20JFlp8pv2PS7OO68RtIjiNDVbUR/L1i
kWS3Rl81FHi7vCptdzvk1A3haFyw6RetH0kEKcNscOo43SiqfowXwcnrW2A5L99rHX9+JXeeKihb
SfAjpKdEqxwGEnefvGRzccyh6Bo1+zqunETUwv+LlOu/g/JnCXeXHkFUcnlzRWv5UYZorKfVK+LW
noxahAJbGHaK7v9ZeP8zLHewGtWCPZ6BuWZJ6Gp2DEEZUU3gcgT8MwR3oPJK7m0Q+LHZyqcS7am+
r73rH+wvqpt/huBOTpcp0qCruJWTqA+0IQFif2+pJ9LeKOXDOEhrGiLxMpp9UrCVosv+9fEFG0Zf
VuDsVs7yssQf/T/Srms5bpxdPhGrGACGW8aJmpFkSZZuWHJizplPfxra86/H8Oxga30tlzEAgS/2
172gONYeong6TuDw11LFNaTRwYDbfsVsawkCmNurXo+pfm6a88wogqBFYCnpue52aWXaDQBfYSSY
MxV9PM43ZyrtFqXOMbEVoYTZBw3Ilf9sG5wrbtWhqONUz86aidKCMQVlieIUQtQ/W4YzPXE2SUM2
sIuufY/jcwHWoDH9fnsN4SPmLEelWWuWxBo6iT+kU/UA/Ul3wvwv6r8R6r/WDjoLvhCewt7PDXPF
T5EsGqXL1OMejMh4tuBlC0BK39ql5MluH0S+5N/epeBK8MMk0RChp4Py0DlqWyced/1a/dmVoJzF
gBg3BXNfASRkc280vbfqIIwiQqVA0UY4q5EYVQqHBMPUfoVYwqIEmo/YaVPvNTkwJtfYATgpVJkR
2SrKGYshxpyZ0uH4qG3eg0iv2kWeArLOr+t7F2PIQJjMX0HNXzpdfpIEPdJ1qQjKMQXi3BXOazLv
ZHUPUWB7tnrkwY2jpMU+BE37n10U3nYkNcWIA+rQlqqCAA0k9KJhz+sR098mkHK2o+rLGuLFaJzV
0dmay50ELlYVcJwxLP9wL5z5qAsJ50jQZelUTKW0UJJqBSnyP3Qifm6GMx5TBzFQ2gL1Hr0r/vyY
g2uQgXukxf6QZxGiBv8h0v17wd/mQqZ0gNY7TKJSRs5g9ME85p7SdXej/rDooFNLelCHZa7S3uVj
7spJiOEGdTsrn8sWFE750xK/3r4xzGXdMGX8IMlq9nFXjPA2BqKeNf1RL8eukl/+bBHOuqxyTWOp
AjC97zwdQytTKZ/WXmAkP9put7bCGRdJT5JpruAK1vVuapMveTz5a27Y2JmSIWnPApM8QVfzz+4p
PykC61IvrdoArdVpR3k27mPwbdw+P+HW2Fe8CHcwYDwtk9ZijaHxoup7pwxOE437BNPHGe2P5qRu
Q4T0SUeC20uL7gdnUZJ5mWmr4MYyiLxigPVdSzdp8uP2KqL0iGcYzrVeNasRiVi8nTwrAc4u8uhd
+8LqLCDYd9SXfBc9iuCuAmP2wbt5caxtr0W9mWoYMdCOUjKc0+UHKiOO2azPf7g/ztLoZrQWVYdj
BElT+hQB+omRO8vroVqwdr5VeBgmWlymXPvfatd/mxwemt+PpCktHYVliXgGZA6RBAriPFEMxs/X
GBW1tDTGUN2wW7+CdBMKsqxClhxUYPBsNhtiuYogShbZ7g9uw1++XT4ZwOIxwAhGDtzcXcE89WJ5
syMFmH7JPFHUx/zNDfNicOZlUSQTEpE1PmEDLniU5CnGNSzQDUYSKBPR1VpBRHb72ggeH8/hJyWZ
AvJPFfqCGXANveVbMT5gGb7fXkYQlfGYfW3EoHArYWcqAeNmljogdRXsRLQEZ0YkeaZZzGbxiRQF
ati7eiYAhYhW4AITa4oa3dARWs4NiGPld1UXye2IVuACkjIbJCMuUcKB4oan5C9tKMovhZeaNxND
WWRdimpN90PfVX/xmoHZzkFNijrLVqwxItgTD7TvwojUDcGQFaPGtKzaLaKn25dLZNp5aD0YWqGo
0uLDkAAzBAc2awytnsaTvA5TDNKuezSrTe6I2tuinXExh5IuizKsWLZsQWPRJrYEdYHbW2NX6oZF
MDmLMC1gF047XIg0/KpX2iMBfDqkW0ze2Q0RaUwJbIHJ9ntp7+RmLdfFyM6VJLv11H0ONeU9VyNB
qCE6NvYzLpap2qKdzRC50joqtpoFrfSndTeTswVqK2t1Dvq1s1zedVWxo+q2qt7yTIFpQ4MvT0EO
W3nmHNtTpNnAIEXLurdQiiONwGaI3pvJGQ11UctlZjmGGoyujH555I12485g1Cj8PBBRugvX40xI
awyNYoVYb/RNaEmg2JicEgiJEF/e6OU2PopgM6LPyRkUM42UZQJR1nnJhy+Dqj921dvtR/APDbK/
Awwedh8PXSTpMR7asmPdEMkG4vn7uBkdENM/g9r/XyT0rER64+H9BsNfNK02CyzZwvdHYHjeWXcM
zT2/ieXORBV0HnnfrZUu1RSYfzVYfcjAAL9bYwCqcKnPVETTH8VWW2zzQAMTpQWwQ0S1LWZPFDx/
HpwvJVFiLsxHL+W5keXAjAq7j4h7+2OKVuGMTDHFYzfISNSqZRMnGnjeQjteRN1HZhdvfT7OxrTx
ELdLyjq6aKmuK3icbbqfoV8wgyv9yJQJ/xvc9+cd5UwOaeUknpgPiptXfVBsXd3ePjhRjcniLMlU
WGWBHI3VmCYv2zSY8EoCht6ag8TvBHAxQSjKE27FVRwRMuEy6ETHKLFxV1nmNkfJm0JosIdqVQt5
LMEGRVeDsyRDHRflPHy8uUi3220LQvTZjmW7glwrRi+9NkBUdNJXNwpFa9+upxEepG+SvKsGdNAY
3hfDgFVgeZi3AU2JSGzs9iaJzPVmJCnKaqlFLj+Th1XS9lFHt7klRIvdDhyIzMUmfbsaKPGz3iqE
Lqy98lJAMAzq1yjxoAUf2lDz2ENnFlOOoPoX9Z8EVxWUwb+6eLWgoZyXcELDzngEiS5UzEc7X6Cv
0UPFTpR/ivbKmZQJ8vZalONhkC50af9K8h2JkNyrg1NB5uGPbimROdPSZ1pXSgZaGx9AOCSioAEP
v7UbVA8Hmx6rbQV9wLR4ECx726IRmbMvTbSW8hRjWYa1z9BU8ZksHjzCZ9VNvX/hAUUXlTc3dJFN
qWnzDwBH2jvrBurpwIzq59qbvd4ZGzuPN+Lm5QcO7Z9tN+EB/lSKqwnEUvmH7V52i6c7WDac7AKa
VIDHSs4Wgdu6Ie6IZoj50r6Zsr1gmKsHPb+dYlwYqpWCmPUf4IH/M++EnwdYq6bGaDvJzsoAcryU
AjXW2LKWBpjc97pEBtpMC1rwCptfSb3R6fvyrZy/xcVGjV7H6j03j6MpKi6rt4004acEDKXI5wzo
KMy4mUH10rpkhzJP7dMOPOZueCboMgOwDH2STWr3DA1rfcxmyK4MD6iBXVXbhJ7gorLX9tvnM8H3
rEDRhhKeV9CY4ryTdXQmoGr3LoHSx65PM7TsME4eBy3TJBcWvUVLcsZOaeOwbAssGQ1fdP0uQt9U
sKmrr+9iU5xBQ0eiKTEizzYF/Ajyyx4q669aQPw2iJCLybYQzsF+9K1z5KyabNagfTfBZU1PixcD
P/VJ/zS5B3xPgH5ub090fpxJK6Ki0zqWyCbDu6W/zfWP2///9QD+4vg447XCOq+pjr0wSvXSVfYJ
EpIz80QsLcEBWgCFiZ6s6JtxBozQSm1iJUFz+KD/SD8lm3Wju8VhUO14w9yQCH4mOkUu8wIvBemr
jxBChnU0DGc1XgTnKLoTXISUNBKEUkM4gXhbbwuvCszDioFWxlgQCb34dfPy86vxPehJiwqjB/Ue
PEC/7Zz1ZTiOWxLId9YnxtpAHIwKRffDawXzA3WkHYQa3MhtNm3Q7tJdCDYbwTP8XZ2DwYwufhEX
PGEwtNKjGVENCdptfx4fy1MCwuiXYt0x1gg2rI/xQTVx5QxsIIbbu/V2nzzmbyL4y/U228UvYV/q
oojRrMlMGwOiEel2PcAdpZ+HY/FEtuFGOtJdaJeeCgUer32KRVA2wR3gqRAX0lujkoC3dXJmDN1h
rv7JxBiHARLc9E2kW3Y9krvYJ2eFDLLGGOHAI5p9+pmxFSIvdYtPEKP8F9R5ghfEN7Xn0ZhUlb1Y
iIx5fYn2vSwyCqIlOEtUQ+tXpTmKT+SoaQ5xhvvhyDoJaW6XULqDRlV7FJlX4SFylmgaLDMqEyxK
oYDlsNHwwgkPEkU8zLJ5YfgtsHy8fPZC1AUUQkjemJJnnLhrhwG4EdkvIv/KLqZAXDz4GMG44a54
+ey1V7KiZFC3/KD4yUb7HD6Zb4qvO9kOMMRya6a2uu09aGpt2Z7jp3hnvNMd9CP3lcBMsuO88VP4
Frge97JRqhncWQj4G0Ix8ESrY7eRpodaSQW+7WqY/POB8N1tE92vwSjRmepUDfKkhbPIwNsJ8R6i
ZTh7U5e1rplKzK7QiIlGMIfu8lPsMixBfqdBe2X4Iox5BZaG50e0cr1Ag5tFIH+t6SQ7ywPVnK95
8a7Z3PZtV2PZi3PkDI1qzDD9FM5msfA4ssTp0rdmeaYDhiEQaqt1cHu9602DiwW5oCftjFZXoHkB
Oyo70T53IyjNu2uQOOAmRFjXvEhnEbb6ehpxsShnfrRRXdOS7XLQPqHr5lrJJyjuHsbkk1W0n8rZ
2oGm39NIhSkQ5bkoK7vGlEqbrO+m1j22eu+pVgWKtegs1tcWmSm+Q27FWZ7IPZ7w6Bd3xCuCzJl8
K/jLrQtvl8BI8Z3xUAp73VrhQdk4voT7DFYtyTEQziyu8oQhT1GFTuSzeS6+dSn1gqw4/D49jDjZ
QxjUGF+LnuaHsLTTZ+leBTVsAZU2X7RbgdvhW+QWxER6RWfhgvZlhlZUVIkc29WC9c+b9VuHvEk6
NTHx8VizOtt3YH4CCyTY6auT6CAFtojvi2tzNC5Zi45e1z3X2rDrZutOTkTYTtFb4bvhs4SRVRIh
q5ug1gp+1HK7gKjLwkuNfZk67UY/ze8lphDf8I62YGi9bSDYU7zhRfjOeNtHK14DDDu0BJ0q3WWz
pxU1WBiFkEWBneWb47qmGDRiWD5GPyVBYgqjMiMwKYpuT9/EDVnROzc4I9RHi6FaZgomVvMJtG9H
Q8k381h4qVluFots9HZy8G8cGbF+Nrjx+seflguI4igrakvG2U5Ortrpt+VuaezxC0WLZUWVd9qr
h/Z53Q1bVAuOiSA8EH1YLk+rLTrXxoIkSolHf6F9gAmNbbqGfp6ItA5ETsbgErZZbquRsjLsX3WD
6r4+rXuWqui25sT7wo+9BGOA3u2rK8q3+Z77GlZRYs3/nyM0HcTL1n0W0Ptu29r6JjtFLnUFSwpO
le/Bl3GYL6uEAOXjk1aJo76zXieT7huf5a9AWOX2HEBCWtCoEK3LBUapbCWS0pgYQoT+VI48VM0q
T17jbWGJJl0ERpxvxqeQTyS9DBNraQjx9HMLnc/bpyiwrHwHnmRTZ1kR3kW8nCvL8MkiuQ0O7vYq
qsDg8EJWU1+aUjezJCioSm8aDoq7+oO8eSMruDIiD9xcflH4C/jHUGMdhy+RA2J6IW5M9OnY3y9y
aB1anpWVY7ckBJJ+mlwJrFwKGBCSXgDlEp0rZ29KK6mWlHGMG2vsU5Axl7k7Z8+3j1W0CGdXCjoa
7dRjEWouNqVBWS92JWqSXSem+enneZa7SNIUPZOBcO28ESWYzBtRW22cuLSJ2/9QEZuXQeog4bnr
IZglSi0Fe+Q78aGCKqtcI0OHWXPq6NNKz4sqyARERpPvvUeaRiBrh7xjPek7+Zi9ZU/Rcfk2+ajb
BWi/PywbY5sJvILIK/JN+CaZu75jARSb1ZqC3E3BGENsSGg8Q3dONN4puPt8s73uQYZOmQc0j9md
7DUzkCGWt97H77RGWRQjiU4DYYgJ0teC138dIfLzBvHMeLqEsZlSQhg8Oe2BsTalAKWbB2KraBZI
ZxE/hsgZ8VpXRpmoShXiYJHNRFAe1OzOgbx1hGaZgeSiUmxy+BcTNKIT5qwLNWhvaSWMXH4oVbs/
zIeQ2N1TvzdQJwy/wqoun7rHeCcqmYmeCGdrUmOJpwFDkeeo7210suwEHYmkCW4bG5Ed4Bv0+WBl
rca4V8ev5n3nxYFmk10HpfIDMlkvAddR3dnS/fg8vkdgcNj8aYzBi2KZiVyA3gX5s/G4OMXdFCB/
LnFvwT+4gipjKW0ZuMJUcHtv+2CITv7qM+QlkTJrwbtRx3dJL+1k/i44WNEKXI1ZnyW5AK3hX+3H
8hw7CrppR8iP12CY9plrlFDprh3A5Nz++/ClOrX3+pfyqD/c/iHsnvxz/gEt5F932ui5nFe5lJ2H
7DvUsQ9J2zzmSX9X0sZeJ5FVuF1+oXzHfgD5CSgl4/w8Gk/DBONTFl6TPoMg3J6H1m2aXlDHvv1M
KM/Gp8VEaUgb5ee5VzDZCUMrtzZZBIco8CWU79a3aNx1XVjlqGEx4Tiqn1J8QyZr1Z3nANix4lFr
ACD7T47SUi1iGLqqmXy/eOyHuaoLWB89us+nZ4w8L6Ka4NVP9nMJvvu7ZNFCUzYVUqIVP+Wx000P
cZc7igzmg/I5SUSsaqIFuZcBVoWhgZhBDp81/Zj91pd3mm9hvC7ZmVvDAefJuNjh59JbNpYARnn1
tlzslXsMViHN5aAj7kCV2Un10q/TbTgPAqN61WVcrMJKVhcBqVnE+kgiC0prxuSAqe4JQrAOMHFO
lrzeftyi/TAjdLESEgkVoD9kS635VBeGO6YA9mWiS3g9prnYEPsZF8sYpQE5gRHL5AfLJo6WwfGy
oh7x4XX/ReNBdICcz1X0YVDNEY+aBMNzc2dsIq9/Cf0e4JjVAZ91ZhelbQkfG8uifzOVF9vkXG6v
WLI0NPCF6XbcKvsooIEKnjYRJu56AfFiHfZALo6z7taFjBTKMmqgB6wBCm0ZzzwbGLIxAG2o0Yhl
8IZZkL1c9QQXy3JFBLAK65A/Qz+DNLpbyosThYtjqYbdx80uK+5vX03RLj8ij4tdarpc6QTaXef6
8woMcQlxaIxKmedhsJVd8mndMdpLVC3i7/SbYOmrNeGfO/0Ayl4sbSZZFBcD7ivrONRAFH/LfbBu
eqqfKI8yVJFcUdNe8BA/UuWLFRPF1IpqgZ3ulE9zJXnVSLwmFgCYr4YUF9vi7IpGdNrFVgi6ncWv
WtkFO4N7++REK7C/X2yDmGAQkhiVCjXfRytxk1RU/LjuSS82wdkSJTczfUpggjFf5iuHGEPNKJoP
NiNSYRYlMoKF+VIx+ErwvHn2t2gOqbkSPO8FtNrapt9oAQpZwX9CZl5skLMiVd/rRWoh4JIywCk6
ZT8ugJxqovGH68w+F+twVqTJCrWmM24DSzSJ1wHAAHp3DcUy3e09ArWqb+P9+FTEdlk5017UilCu
dgou1ufMSUbWaFV6sL7maWXHZmEvJSiuhu9oGNvG5Lfkc5opW0tOHXleBW0KgYPgKd9ma+1VZaIY
W5fuZv2pUdU7pWYqtyIAuCBW4bnJ6kUvaKIbydl61H+AwSj3Q5fRpKabxk+2QOjZfyn3okH86fZT
vJ7v/jxfnrBsAJW1NbFOeO+aUFTSbVzaPVtdu6+2WgH6htIRjSIJzBjPYCa1MyDvzIz1AKGU/tAf
B9O/vS/Rp+NMzEq1Sq8mBEfLDOB5RO1VPjR6A47pZnt7JeEJcqbGWOdhgTIeA9cUKI7kbrgdd7qb
21B69pNT6Air16LrwgUuGoQ/zSjDjHqNwQtDM46RluFlZseoiIB8yubPk15CFLBsniTlk1wt3jQ/
Q7fLM4byixLJs99ksuqVS4uqUSTqVQusu8ZZpsZo+2RkYVWTfLYgWllBa1Vw5ALPq3FGSRqgygcG
BNaNNTE5DJ6CgD6goviBus+f5P9U/7p4JJwRKjHR06Jwj0o3Zl0OZNcDzgXNGocJ2IWPSwXJGiY4
LEKnCt4JT8ikSokGgWbW+koOkrHu074NilEQr4lcJQ+BjTU9HaQUrrLzok1/WopN1D6w+l4Hsnm9
c0lsq5JLQE95EjkxwSvlic7atqrBYJwgj9e/ygX12vquA74Ssq+CvovgThIupjFrzYB+DMyBtn5P
dKTwYy4wONfHon7eEZ6BSdfzuDIZB87sKz49TMfkLdzSyJ730pdsFwL8gnbP4hY+2gYJgOno4onl
SUUHytmiugjbKTR1BrdDSEo+uMSrYL63HrR7ltOwOteLDsFgW/AiRVeVM0ng84zLKcKjp6fq3dyx
Nwmgmrd80wKmzJW/WVsqMLyiJTk7M1q9VluJhkF+UNioNHua0/SrtXy6vTPRzeFNTUgGatW4ohC3
qWU0MaZCYM0ECRPhjAskENMyb0DdZVT3FrHuEr30QqI7DfkhEcFjZ//XjdyTB8k2LZsU/KjD+vOB
iZcN/nQQC28KriHPzzRBLNqCIAGK9oAImOTOpF8a+mwmq6DII/g4PEuT3kA9NTRgukh9Z3aD3Usi
2V3BJePxq9EQZrkuYV401LUEspUDmLTKfZ0/375logNjG73IiLSotfJ6AOJmCIHnqo8D5PNWYKe6
wRT5MkFAzcNW+yhrhnmB72zhO2UPwtr79Q6hipuchM0UwdXmRbxj9LvbqsKMNrX1ICyD+gxORdfw
6hyUzl73GagRlN9IYc9ESDolOlLOPJA0qcKYJS7NqLtEPYYHZayCaPrxZ1+Osw96SxQalSgCmN0X
04jcvk8wdTjb4ywa6/hwUrceL2coYgzsaF3V5+fcMraMcxpc7g4d2pcslG11fE3N7pzOKAiUNobW
/XGYdobnJYm9Fva29pTVHqLGw7Dpbh2DPHwsybucHuZBR53rsc8+tepOJvJmaofZzqqgG/dkkh2p
Dd1J/0Z08y60LEwQHfqsoHa21KGTWM2nZk0Fr1pwa3hEbK8odLQa9DR642HWMjelRRBqoW1NC4gL
iMh1CS4Kj4nN00avjBpU9eaRVcn60tY6Z9xr0MyUjgzznO+kbTH66+vtmyNKrXktcVLmajyrJVxL
UB86EP8fyjMDNBjeuJziyWVgRuT2p2Y/arYm6qGIts2FREbfgFY8weCabkE0sO/8BBNXUVM60jR4
t3cq8Do8I1SzkiUuZnxQtZNsui52RwDWWCu/j003j0K7WzAeoAl8naierDPbfmFUSy0P13mG6Lwe
rbu60F/GaMAwLgqCsrFfZgxdkOE9ip9DgiRFnlE9kYPbG7/evf4ZFOrsI1z8BKKoUKJqQPLMqifh
4K4bJmIx76yg9OqnKhMOdgsvFWf2TKOXprb8f3VI/buCBw+BxsEFqzRGBjw0k1ndFxSoL/GTHAne
ksAf8yhZtZepNTLVh3qMvaqlmMgX2AbRCpwNTAwjnKqZsWbP1Kna42wuf1b04cGvdOyLJVZxa5bV
8kzkP1roMWJCABE3t2+HwM7xINg8zcYyKVskJeTbWhfHpfTTtrPNunGMXuQ9BG+Qh8GGSVeXVpfD
eUBvdTia22Kr++lOOGokCC94HOwwlToon2HU0rrYJE3jlZm2McZxC8o2GxWuIkRbJev9NNK8uRTN
XInaATwOdqCLFC8hlmfA4vK1ulPczEv97MlyUK30M8SIdxk0SoWhjmjfnLHpOwBVpC5DI37HvAiL
c6DT5ulQVBRlzSLDxkNi1XnWW7Ut8g8I7oQ0M98T0IrlG0gBByKoEQtgbkQdBmdQaJSHUtWiJx33
kotak1WVh8LMQINROwk5hIni3n4WIqNpcCFVHhYE6hi4qv3X2Yc+zn5Ek8w6hifFSz3LrQTPUFTA
42Gv45JMTcNSPGljoGuEKaB1M9ZApbCyKyQNvPSePAj2KPC+v2Fe2zRshgXXZYTbl3ds0dQvMSVv
PJXvUqBvoJj6KiqmC2wAj3qNraoep5AFVsp3kr/kgLxIeu6Pow6O8WTTmo3dDKPA+QusnKn+6gLz
Nswzs8XXJESyyzkOiq6Gu30dY9ByiDpL7JXduKw86HW2SK5rJV6GpDrm+Io4qk6+Cj6d6BS5XK0Y
tE6mZZqfAQGpt4yuN3+UU5e4NGBgrW5LHZQ7XN1bXpq9SHlSdFl5NCwgFHlTVjjOBlP0iqtsht5l
/erlwECvoA3bifqcoqvKxTCG3Kij2rMiXXnKDQWCO/dhDXpIEaGXcGucpdH7YahQNMD19MNgOYL2
yrBnw4626d20ZTPDLUq8/wWipWiyAa5hg1CT5++NZJnGmb4g85bfTEptJRJ1ka7OAV8uwdkzrB0p
LabKYa5XX8V4xl3pFKc8gPeTA7LDq3AV2U7BiuFiNtZrtEMz2sthDIpHkeu4dncvfwr7+0U8WjRG
3FLG75WDOKYLsoCRAqh7Earw2pW5WIbP4IaW6NYkoTQXNl80a9xOUm6rIUAj4rkbZj74F3+5FPPL
FzuaB61Wqxn9KzZgrEAE/Zx4aL1vY+AJ0d71RSiVj5rSrQU5e5aVqyQvBi5MZrWLPeuxE/UjZJ3C
VxQbbEWDLLr0HIWPVti6ljztisF4KOQtLXXPkI4DlAFofID8N1iVGz+K0WpTHycwZUb1MZtyd6kA
IsC/zVsU+1P8s0VW3tRGdWmT2XRUnGWCVjJNbdKOwVSt93RKqVuFKAEUJHZrnTqURNtlfOmswp0m
BCDZ7GgzKi6JFehhl20nrXIsUHTVceIBBm7fto9XsZ4XX4SHJqs0gV477dCc+QzulwfdUfa0hOKz
5HQwkV/rFyYnkSMudJtTfC/6PlcToMvlubyWTGNLJVaJRla97e6qXXcE1rPBEPNf6oEWEiGvPS4v
1lZELnctVLpcmvMMctnFfa+iyzAjPspk2W66al9ZhT1WP6a5cGNtEhy24KHxaOUwNcclrdChLuFU
G0v24qa3Cww1552oR33Nj19u7jc3oFeFJaOWR4Ij9eXZiWaveyoajKFiaMbTnKp3LHqX+EKBkKsd
qsulOcdQrfmQ1egwwIBCgPUh2yQgkwCVwv8+KTSxv8T36X/AfF6uypntsu2mtTSw4VRN7Nb4ag6a
22eCcqzoA3IGeW66JFZRZD5X4UsVv+TQ8y67Z2vNg9uv8qpz/bkbi4cih3qRGL2iYkzBAqe6ubRQ
nZMgdKPYdWvadPqMA7ZjCMTNxgrhuXixkymDhlj5ValG0V36PYs3DI1Qg5gyJSbUIX412m1OqzTX
yXBaABHbEujMhG67oF9EMB+eMtadowiT+ftB/7okd317VLyJNHTJfSPlbraMGzWBOkU7uEYnKnf9
/lJ+XYq7OGDDiok+6OqpSl/iirqgmYTynbXNjV2VNr7gw4pW426QWmP8vFEM9cQmk0GCKKG29Eq+
Z2+hW3v03th131Y8lSTIfJGbF3xG3s1DulDWqFkn92uOabZpsA1F0Lf9PZ7/5Sj52iydFH1q00E+
Gc0n0KH7DdXtodMFZyg4Qr4QWw0o2EvJKJ8aDEHRonYAC70Dd/6GmvFdWUXu7U8mWo7zUFFUrEpS
9vKprjrXwpOLJmoXdbFX9P6pqTTBcqKvxP5+ESFFcdPMTSMNJzpXbl1vVdoLUryPWftfY6JfPxP3
nk2mxaIanXqKo3ozx4azhOG31FC2YQvm7KGMLXupoQuuyYVhJ2Q9D/1gbqp5fJJVYA2kpLLbovTV
aXrWlnZrQAzemOnGWNR7q2rvyRhnNkhbD72V2hHZ6uFdmw1QkNZtcJcN9UsuPa36WSafavT2yepp
9E4qXoFhxEjL5yICPLpt7bWZfZWS+wGIF3l5S+a7LlbtOio37QIYLHo2mDC2wodhOEC285jXK/R5
wm8KAcWpnD0o0XTIzNe+fJzlwVXDL6lEj7EU+tEiP5nh6+07IvponLlaxqJXinkYT23sFjH44sp2
c3sF0dNit/TiWmQytDCLFk9Lz4OcPq/pvS4/3l7iA8h1615wllCHCDhVajwssko7Ipl73bTsAfLm
+X2LyZQFHVVEtcUIP3DfTJvC9NOqspXhPCuHef4e07NZWo6mH/P4aaoyd45He8wMO67UTTtJbzFg
9rhe0rmJQJSc6FtZfuziyZa74PZO2HHf2ghnZPUpz9NJRTlBbZ+TBVTI+h49DbAK/odu1C9PiS8/
t2GzLFVE1ROxso0hA2+kThsggVxrlsGwru5irT2G810bdl5KviUDBOFKrzAg1/ZVnUS1DsE15EvU
aSQpijxo6ik/0K9AQLRIGpk2PdgxzcHuDqorv4hwHVdCFRwB1WVKLQNayXxK3pBU0uVcijEoNjBW
4SkA/B/BQQ+WJY/xe5Ri+rWrr+FiTf6mLi3pNZOop/8NqlagAqqc5HvnMynl6jHHzI/AbF7Btv66
Ue5WzXnckbDShhO04qpQ22a03slW7CmQ6zXi9dSsGlJIPaj6ZFumIjGFq27o55Z57z21qOp0ozKc
1q4MVOj/GssjzdeHnkQ7aRUFuoID5j15mtSQiQgRFFEzSJr4TpuLz21kOLffqWgVLjkfpayL86Ue
T2H+o5VWG7MHttoLzNpVY3BxcNqvlnMh2jgvphHf1yCM7ddXxSS2ktUuShGCwOSKksgvN4TvnK6Y
4WiNMk/u40O5Re/0kHnJd6l1MnQzWGtaDUEmIuL9ER0i+/uFZ9Aiq0+mMBxOSW36Q/5chENg1YIZ
KdHt4xwcicCqr0fNeCrl2FnH1g41wI+z98LYWskiSJOvmrGLL8a9blaBTvXCVE/tQl06+d0YC76U
aAXuKddqlkwF1eN7a27ceobKWS6i5xBcO94zTFqGnMqAiVJmyy5C85QCAm+lzS5JSu/2M7qir/TL
vePtPlmGvo5oNZ5Irni9NNiZ/s3QettqHkj10MvHoXrLFMGq188QEDfForICQc5f713SSSXmNvTh
ZKbKOY/PCu2fb++LfYXf3Dj9uQJ36Voqt2AD1+J7xsj4V/lz9cTwtysdLHZ8P9fhYqu+jhVZLa3h
FA26GyOKayQUePPitdWbACHvHTQlXDoYXkMLGyglP4QuEKYzX25v90o3FL/DMlTT0NlcJ9+Mlc1l
1DSWoEFeAQEwRr6QIzKCleh+AVWOq9zNDgqlMlAv30XJ4RWOvV8XZ5/7wowYVRkhDWiTe8ZqzzSQ
IhURvlM+Lnfznk219s/ZdjhE5wVyv+2TdV5fe3fxMExFXFNEW8Re+G9f/uIkuLtVrY2RlSlsmiG9
zer6qhooxNbEr2UoXGBgB3gtQ2AS1Ksm7mJN7rYVQHYuVjOyOEbxx2/ddzDgZba5Vbdxb39ltAkg
ptxQBDQGqtfqTjv/IJvkMfMjV/Qxrj6ti5/CXchcQucfbiu+b5RdlHxOFktgYa/0pH/92pyJVQq5
jJNkTO7DqD9nIwbQzfyeWhFK3A8zGPhr81kqPldQpmitI8o/opIS+4C3PjBngMkcahCunpYTCfQd
BBQyTAqBXxsDeeZjAyKhofXqNzHxOPuGN5bl+7jxiCSGRn2CsWlql6jezdGrFHZOOYpIOK60kX45
Yb57O0WzpVmsgsXeU7bHmOP/kfYdS3LryrZfxAiCoJ3Sl+murvbShCHXdKADPb/+LWpHHFVTdQrv
7jPSQBGNAgEkEpnLNLb1hp7RLke/o9tn9zrK6iAdwgcgcjhUxbMAfQKR9KFgK237uX3VabwwsZUs
ApfL/iFSGkESJ5zpJsGamqJCnxpDjE5+D9L7QQnSws0ie4Xg7ouz5IGMUNnpM3E0R67QvIblJiSq
cle8wIJ9tRU56rrKUioNgWNuqV+kkdu0ipdoQp6dLNhImwClGpGmdsPvOQ8uHHRfUvCCTZ/D511w
KYhG2oQlqxprohNs2dVzBxQBH1jHIH8Q41QE8c/cBJ3M0rKunzFQX/2yZiirazEIpfeVrsMtbBHk
k1cDEJwwDIXqVFeULY2lqYy5HTVTPq93XOJoIZD0EMdU/MKPT0K983ULbs/95Wibh4auRi1BFZuc
x310Xo1vClCB4p0R/KYbCznjV9glhnE53uZIaFWbS9GQkXPFbAqvS2YPir0CAADfCOXd4gAA/0M/
zegfQsFMsVcwgAg+cjWtufwRmxtdpbDbk+YxOQ+DGaZpdVcAEpTAGXnUFntKQPlQYleODtW82Ip+
ytEF65mowXc1Olz+is3+lYhEFWkpCRZa3VtP03GlX69UW9zkMJkofkVHCIEC+ty6EHixW9Muf7E7
kWD7tTB4+Ss2mzuHBZLRjJZ8HhZ426Th0HH39kG9lrJcjrC5UYuWK9CQwDwtE3laHYe6agbzqOaO
0uqBPo1BatWCnpdoVptbdDHivB0MRs5qDcLg6kqYhLdndS2eXsxqy0AZoa20tBq+Wz4qzjK/ki73
rEqEA7yW6F+OskEFgFCzcJnhuKyGMqVv7lbOt1hH+uo76XKcTRiIuUFSRU3JeUVVrtjtLix2pp/7
IhVT0dnbElFGSntGpCJdi2LMXjEj8d5EEg3xXWibOWKbCtEn3Bz20WKEq0lOzqvHUBsMIZ7NO/Fb
SXSct71AzVTHkvQIKjWu9MKED6IUdrSfPZCEd5P6xKuHFAJ4vfrOytppuuI+KuWDBMsvjSd+uxw7
o/f6atcYsFgpa7+RIrc0oEiq8ABIMEFuIrpmtmrlnUnmIVo/y6pWvhLs0LvcGV61K71UqF179QF3
ub8257FS63mBdvLvsF8j4O//0T9LHekc+XTf+3hFeErYH4Qc42uJ7cXI2+og6StVryF7dKan9L7e
UXjz8ZBhdZwfq5GNBnWy0oaPwu52eBB9322dcGpky+hKjBu9EJ+4KZjU0n0OgTDdr55Ep0oQYreN
Pxj1xpVRauRc9sybNGrref69jRqHZcyB7gCz6+rx9gSvxj8UzSnRNOTz6ibPo7zii14rSJ+1yrXY
XUW5zXFp3x7lWuqlXoyyuSOVeCaJKeFQLfqLUbYOvG9smXyga+aDL3R7rCsCnchNLgbbXIVpwvoJ
CdEamkZmkyMAN+Gyq0tbgkwgTNxXFTLiTV+HyWZec5oPDL3o/7s0yucfsbktl0XNrHlYv6t5p6We
anwblH/RjL6c5+YwDrwttNjQgDSRP3IS6lnmtuxd8DEFK7e9H+sp4aqmkfXtU3wrj+3ecNVA8vW7
cmf5VWB45k67U095EO/UzI7C1R4NAvD7DEQ6RbBXr2YDfxZ2S+Mk6mSgoarjtyR3Zl3YdSnqQVzt
9Vx80y2DM2/LukaT/58aSSo7xvcJuuoAFz1Y+/7EoUcozKUFJ3B7kw6KmbO4XIuAAMWV7ZPEfxrp
z9vLeP26vvh0m9szM3ljAYiGT7cA+JHD6QVzGcfOVuQ46Ma3pmy/5+Y+T99kRd4zrQey9fX2b7j+
Zrj4DZtQoxlt2gCMt26l0Rtfq9YengAQgWU2GjzQ1UofoBhzBv3ktTsXJz38N17rnw6ltglDqHqS
GjB3hCGCs98hjEOL4vYsRedlE3zqVKqMqcMkLcLtGFwynp6GgoVziRGZYDDhJ91EGRYhMZl73Mej
k97L+4rtKXepm3owBvbKb/r77Jvvy4fyg+4XkBUkFGNuT1d0JDcxKE4nuTMpzotm6n4TRZ6qhv/T
CNuLn0os7oca3a1iTD2uGXBCFL1s1o331+P5z8bc3vERyYGOWgMptyQ/tkzHrGSvj0Sa+IJvtb3d
mzbSKmgXJee8791BHu1FJAt5NUm6mMjmVc55OyiKidVQCVwUzc7RDdOB895T1b/dXpUrGMhPR2nb
CczTGDaVWZScJXyzfNK8Oi8PyaDZDc/9bohCTTbsaCBfolr+QhKAWQgIT5nsFNns5p10NKZREGBE
y7j+/0WBPxmrkcdrJXDJVDuZfqg5DFdLUV1HtIqbGJKXA2miGZsFhd3ZXtwxoIcVDSA/DR40OCVH
HLZEE9vElCJnQC5KiCkEYYsYnZOZz8sokihaY8WtU7CJJVFOhpIOuOlbQ7ZVDSr7jd+bk90Or23s
RVyEA7ueWl/s1k3soAtc37mprnftAC+uf56rmpfdN/4o1MD8LfNzY3rbdqVc5bTOcyRkHFSY+tgx
p0YGU9z1X/IQEPe7+qA/ScHkwSrDrt9+9Ej14zsSsHvN0WHKFrtktxZ/o0fNVe5YIGJ9rZO99fM2
FQK5m0hUl7iaVmZuH6CIvkswrIhwIdhKW9pl0uZWpqlINgqjBgpNsmc4OEAUURAd1jrDrdlsAlHK
gRFjDIckHmEiR+EIbD4nb+lxddT8//BZW//creE22Q3R9MLSdJRXkJpSh0DEeTV36jyTu7EDYxxx
6VEQBbauI43Rj82SI9Jmu8qbndWDZ9XWYx9gPrmFK+2ExU7Rym3izjjlOWcFohs7okzuLWEL66Wf
qj3CZmAOi7foXhYLrf/NIv0U5bdkS+AudJnPydrjkZ32nsAHQz+1MBaZQ1EfR5A4bVmW0podZjpu
RzWWHCKB7Si/zvpeUambZSKW1dVe6EWev+VYkkyX5jjBg1T5uvirD2D7IjkIec+wbI+PiOYns7T7
92angLMDHW45GHzjge6aDynU7yvR6op+z7Zv12u6Musxfs+8H1wCfP8zLLvfFxd6mgEwDi8kNEDH
rJyVYtC7GaCoNvH6Y1mE0SETqrALdve2tZepFgSYFwSjVt5ZWIopl0QRQrCztm07JCVcnXNMuERV
Xqm68zgN9ohGdFQDSiTDIb05kvhNBV8IoENBeBJcdVtaZka5ZFAIduPmye+zQAkodJhXHOEqbV04
g23drXL+sZitdTtQbbt3JCKtTmOE33aRbEhmOnV+1/WNJ5ifIPxuSZlpovKpWNdPDWavQKzAdwWe
Ds5sc0gflP8zZ+RTkDA3kYnP0KOyLIwWF14K2f6Flw4ZeyiX5IKFE5V2ti08A+IcnWwhCCrBAnk7
K6zB1qhgtdb7A4o7pVs5HZwarYCBXA8wdUAEIh7rXG7cNOYmSWqgcd2nBDuHpcCbqvd9vNhSdiSW
YAkF0X5rVDLMQ99CGHE+5UUEmt0Ew5UBSLFB8EEFw2wdSVhTsCEDCfOs8cYuG5dWwPJpwe3tKIgm
W0cSHPIkthIMUmZHFsGRMNL/x2ms5+Ei869iOILwdQcqg0sVaudJUEnvt2chevFsTUd4bmpmk8rI
wn9MbmsrDUDAq3H9iBwDUHAPpmqBtRP19UQVqa3hCGTw8wrZeHLu/NGDnCekWHV3tThDr8VXQ+1B
8m9PVLRc6565+Jj6mGuqJiFRlrTcBn3RT+tEEP1FQ2wiRm3GJp8mBP+O1Q7oq7YSC0ktggvG2jya
6oawah7QCqMdRCjSD62HSBSzILk864cs429KNu3KhbynSv2uRtNbb7XfS2ZGdjMpg20a5IXkUCal
1G8JsUGJ02T2UOWmg9a+y4a7YQmt/rkbv5l989BEdW9r/V42viiF37Wz0y0Adv0cutqvlvxnJh8V
WtglO0SDZKsDIoZlt0ruALUIMSKnX6wvhdE8TtoUwtghrNsda4JBfsuq57qU4e9w5EZY17+SCno9
MTw3G7Q9lOk49FYo69BjaqA/LLV2PiRuxDQHcswnGZTfCAi2UkSDEtWdtv4ppKdZj42Z/X668YeC
eSivN8hcDissHsy5V6sBOgbnYrTr8/iGcpgr0ni8volUVTc0NC+M31jli306plOpdHOZneUOpHzL
i1gr2Kb/5br5M8Rmn84VydWEF9lZa8edwuibXKYHDoJOJ92xPElsNHX9ukmc3ozDTGLHxizhxAno
9Tj5SSvdj3niN6DYK1G7o4vhyP0ZspxOOmvfbx/aq9h9lfz5qZvtLllEa1gdkzMGfqj9xC/D9AFm
7Z64E3v9Dvwz1OYOLGivLkoeZ2diQbqGgAvUhjF7AZxeENbJFRfLNbX4M9SmRDDKdasyqpsnmr+k
5LuhD17d1l4bGT8mnbauuSwZqFoWHkDMeh8tIju8aLudyXoINiTcng3iRE3xvLRKULFTWX7rUvDp
4ldo1/um9NbC8Qdkrql7L1SQvzRHyr2xTl1eP8ojmJ/jt3FKbchhOlY8hIW6T/QZEK8Hufya1OoB
uZutyse+/8irp5q+KcapiL/06bsxhnr/LYcRa6cBHd38Kurdoj7OyVE1siPvzSAaS3ucFjtSX6w6
doYWDFcz9ik9yqgYz3czNf0WzroWxO8oPL2/auoTje4jgq4gRx9LZjZnu0o1bAmgzRRsyuTJYo8l
6x29Pw6ssBXKoIxe2ab5VTJfyzl3BkOBUN5oZ7Bp1dUXXGh2u1pJzU+1/kah05dExw4leSa9ZvRX
N5x6HQI0MsEDIIMo2mNOY7fN7/JytDVIrddj5hjmvokT16BHCGXc3tNXDrgp42TriqVRGRiwzxeR
VsisXEyVngYVfroGdXo4/N4e4spD4NMQm8QBfOpq6gpDO0ESw1804gxF46hL7rTLL4OatkUz9/aI
1zoxn4ZcaxkXYQtpCpnNkasAhi7cTZcVOeFZuM21HNjbyv9X5cNPI67f+XLEYlTiCDII50F+0Otv
UfwSpaKKz7UH7KdBNlnDFMdyJxX6iuKbga4u9tHgkUO0i+3sqdivSiI0QCExte+pEx1Wbz31TrnX
JHv6UpyEmMIrqgvGp5+zidzMgkUbAe7rRKTB03N8aGP8MiuDhaPCewdsmZ9q1Y9ONk0SnFVmtreW
bPFj/lXvGpcMX+UCUAaoCrRQFGi5DKWgwWZ6ZA/DsYr3Whc/9wZzVaq5bb8ACzq4JZrNlgJvy1IL
MmWEyELlGdZ9WXAfqM37ymidpLIcRYaePsSx6jKMByACcSsQ8osOude0T2pr2IolQdn3PCSdt8yL
a5HSXV2rmsLYG5P02qypAK6ePKpdo168dPAZfy+L1pn1gPMfHeeuZnZ2g0Oaky7gkKhRtYOUEb/P
W3vpjyD0BczgCCGPST04WfW4tsOUBE25hrtkpH7ZynY+VZ5ZSiFnkl1PiGZNOMAmmE3BgLHiZdl1
+WIztGCnNDAn4uUl6mARs+XlmE1PfRc7qvY+TN8mvbXn+Cg3rzK7s7LOiTKkU3AmL7qfZpO4+kR9
2i2eZM33TVzutPEJ2ZRDeS46etdrrP+5TbbeLAZncJVKG/ME2MiTVtnl4LStjdeI9Ta9aXChycKa
BhMSOgc1do/dico8/6Xk/ecXbEKaSVQ54TWuzpHbowdNZYi2Z53d/baFhx9aKAg214tqf8bbxDeS
5YWaFQM9KRKpcNWUqsOhH6j3eBsn93MBMm/Xjrbag1EzgjMvTUlYozhM34pC2U0KJfasT16tS2+3
f9mVwHt5sSubKEhhxpORprFAv1vcySLBPFSHcaZuoRphWjd2V82CWC9IW34Dvy7CoKolbWSxBt+i
/BkBT1NVhS2nqm1VuX97clckZz6lLVvmkCnHqTxItXqC26cNGk3UvNfle8wrUOun56x/rNgPOWWA
LJFHiED4EhRmbR2PE3TGyh8FTzy1MN55tfAHtYK7+mQYImlM0c7YBMiqyzNEiJqeimSEtZVq9zIe
FVl8t0CMs47M3e1PcpU5eJHJ/b4/Lr5+opdj2zNk65ptnink5foaQO9uP7rUSd/VEL26/iAC4Vy7
Bj5ts02qShUSK0UZqydN0W1VzVwm+RoPliEORg60QZUfZugQV0VluVHbv2UGnBglyUDAUlQ/WuAt
FsleWt+ZVilIbkXbcZPappaZxyxmy0lOIi+JzoPS7gFSjlSR95AiOGtb25i87xYSZw3Bp18tqWRv
3uf3a7+tuUueusM/5bIZyB1zh/toP7tDIEG5TbZXjTNRdYH81o//u4T2n5i0NZeRxoxXRZNlZ6N7
1+o6GPtpN0fFsZYzT9GtsIqqIBuQ2/MYgryRM0TjY6riGd33KB1BD7itvByVMGoCVVEPrl6WflrV
vzRGDy2kpZNidqRpcKECEfAoC83pcUxCLLBiotfFkntYJ8PxV3/o4NTO2QhYhuUlSY/LnBfQWrbQ
qua2SZAOt+X3oX2g5UmjpTOUExwvTGTPquHhgLscB6Yun9E4Le2KfMxjEZLUsuHCdQ8y4W6c84eF
wpDZmo6UdeGiTo9xL++HKNuX+nszoqfQx7slqc+G9gXw7UOitI86P8cdrOvrxwiXZtqfk/g76V5H
PO9zxr1GQt1R4rvKOBGqeJGJYpcSShnI/6xObDP6kUipZ0TLc5SkTrQEo8FhRoDiaNzeU1oFlaaE
RjuEOcmgtjM99G3pJzGsH9LSSeIJDGVsfvUXXSGtX+pBtXm0b+NjRH+lHC8PtXKmDLiZPHERwu1I
KaCigbc//KtIdafkRaC3qaNlkP6D3pQJXACfzxy9xtURKYmmgJAafn2HNB8eYqmztSiJHVTu7kxY
E3bceshScCXmzCF5+jIYiRuP9FHhlSt36hHpul1xYSviyvkwFRD8dU0xTE3fdoYtCEEQo2hVpAWj
pzC4T3tN5+dehIaADlZP8sgB9vzJYrAYUl9kwS4afZMScNobJFtSKGvI9GD2nd/V/YNu4qRiH0cm
8eteVFO89rC6nPAmK6Cj2sqSAgUWzNrVtfthzL3b4f5a5eTTN93c75EBUuNUEeuEWw4Gwos/v+rB
GnMSl8awdXJMN8Hr9GFtz+b+vMu+dl9TX5hvXa9v/4k1m5nGTUPnUrYmLK11qnclmvq1H+3KEBJ0
IGnZgESJLZtFg27mHneynKe6RE/le+t1u2If7+vvy2PjSkFyKFw8oeEvfvt7ixJLunnjRYZuDVmP
xDLblZGtelPIYfUCLGblNqUtFqgQpA9089wbuJmYtaKZJ7WrUGCEH0/2qjAUpeuPjqWixF002iZZ
Mbme5u1spmdtup8dxZnvV9dt+Un5AqAPEKch9BuQsv+rp/Nl/rA1dkqWQmNmN9MTXRCZUIFQf3az
7NxePOV3JePWlbjJBWpdQTDPpemU4a1UJ0fLWPwKnELgmOR6cmtlsiNGTjEQTiGstCo76yjS86Id
3818tNwplRZHt8qg5DCv6PW4ts3GmFxFiSE7mWRfWsIfIbYJIe8hHb1h4Sn+sEn2Ec0ip6XyHIA8
VMC7K/UG3nsNwnk6VvA/Mu+KNvdI82I1jYs01K1QUMroeMqsweXWuJvij3np7RlOJzLEb9IeMoox
al0S2qf54kr5DzPC9doOQWYsYQWJ+bYxXQh1eZoSOT19VarlYA5ZQGTNrtoFhezJkRPjbjGHRxXE
rSbJFm8wM0hbWnsJkNxIVl6TvnbW9qkFMaQaAYWoT2UPa09gzqYVv8eQdqOwZSQzFKYUFOwOa92s
JRAJAD+luFfUAtM2fRkP8q7fNeU572o3VQuPF5EbgT620IOW4RLEyzseiJdQPPaTU7nMTrXokKF7
ZFPiy3Lhtt09nyVX541jTrlXT9zlcWfzF5XbEwr8Rv9Dlk6L9IgWv42UR2XH3PiAKYZHozpAmuE2
0FzGrT4seyP5xrWfHdNRbjBskwWp+tUqVHsuUJPIgGZL3hU8zwu9hhI8YHQGcUv1w4RyJMtdxeBe
r+CmbTNoEIVyFDkFyFmFlkOmjDhqEdsVhfx4rNlGthJYGodCQseQ0PBGmsXwb90Tm5QfNbDVRt26
sxpKhmlL9WITFDbU+aChzsFn041jFVKds8PjZypXbl/WoTSEZZk5TOltZr2aDdzIVEjkSo3bzVDX
LIFQze8m61imkaMMwTyH2EpulxReORK7A5skV0tXHxWv0kGTJM1Oqs5sYsG8VmEGy+3410Kdg6WL
fabAC4z8GEwellEZYmHUHlK1C7gZkIMY4nQHXdFDb72Z4FCgrunI5JyX36siCaRhV1kwl8A5gd4U
NkHuyBoaFs39CndDHUSvUDEfG4BOJpe2XwbtXPTpVznxQHtBqsN9dCLwWGa+AYFCWI94DaR4WPWi
YAnSbMSCIM96nc1zxj9q47Ut4fM5msi1+LFJRf3b/9KI+c8Fp27i/sj1OOnMNTKinqC8amHj8Lc4
XM3gwMYynHg3eMVPCB2gExA5SeY2omRCcNttCSSqNYykx3c+DdgxqSaH82S5aivyMxM8l9T1irh4
P0oFWJZLg1YMRdYYYQOVKWoYE3RqY0tw3azf7EY0VjePRqNgUDJJkuzcL6XLyum+MYh/O+SL2jV/
gf7Z1FhdPq/AbZyoh3+0P+p77tSBsBh6jWB98fTWNnukB+q9KntKzubQG27drqY7COQ5o54ppRwR
yrD1+cPICuT2IqQVubJwnzLBzeitCgVrOYF6FneT54btITu9OhWCDVvqdqajt+LgKRUwR6R+e61z
/mnkTY6iEgkqOEqnQ3Pd7l8XoAIrp4YzwejyexkMIDH/8prGyKchN4nK1HfGTBSinPIUbRtlcBh6
twA6J+jwyLXsdAr3iiFzag0mR9MIBWbghfO7sv7CzCKIp5dOBv7TektY47LpjZLel5vKz4flodPz
+0hrK4egtnx7N4rqVVtjx4TJRc3qwoLaGN8xAvRZuh+henJktq1b4PNk+zWA6LEdwp1+V4+CDEhU
p9mS5QnRTaKlSIDMO+k0wwSsufuuFdBokbzGXT5GxWWhHKZ+fxDVI34HjlunffNEMBXwCYwaEXSi
/XHCJQsNQo+2dbabYTw0zRI6GE2mONAKQ39sBJ4e+m9G6vUcmPb6SSoXpxmXw6yne9yIexO3+dgm
jmrF9gIR7Kz4NuqPJDsPpHZklPbxwLV7w2B2N5n7hKW+SiHCQpWvw5ByW2J4lvcebVZdTLT4Sgbg
QJkHFk0+IvMZb/+Aeis8W1SfE6TY2uawxFxv4YGLICHv07B+0p0q2VWB7sIjyIskZ1m1ywFIRo4t
MoYXhNstKSduAbog6QRudBdGcGFB5VQQbX/XW2+s8VbBT5GXWmtGDGEhS3UW6O2G1ncDRwuuKLnT
vK9WlPEP87uCqBC9DedVuKN8REbii/gy1x7Gly+KLV93qpGlSDJ+Sgk18gnA0/lXCjme6Rk+vRDI
hanI2gN8WEX+imfZFYvkXmtAfvoFm8fGVOqDWirjCpaevV7dY7eHeTD68c8Ey6vBjEaUIohep1sO
D0rKVR9zDLlKI8jf1ic4YIIOe+RnsSm9cLRNRSVK60xKVYxm3imOZEOe/mTuUFJz1aM45At275bU
Y81GI8GQAhe5lgKi45qKKmCcCBIsfVNOkCzVnDrSg+HdAceUO7TyYlB7bl8B1y7Ly12x5fN0mpxO
S4RR1ED50F9Tr3BScPKWV+5NXoe6l/UsGPFK4evTiJuIU6udjrwRI7ZeFGiwATvFHp5L5yVYdQQA
a7eH2GEBnmUnkWaHaNE21zS0fKKllXAI2QyVJMstZ6Fu6pV4asrgShJLBoJB33JVlaJfzFYu1jZ/
/4rU3Ll7/r4WLSACiUe9D8z+d/Ug4o9f4+d/GnVzmYHgzTM5LdVT5ZU7431+7dGuLmE5VQUDOOtU
DqFfq3feEFSnRKDVcWWffhp7s0+VImoVuAqoJxNQ1UZ7V3voJ+iqIJaLRlmX9uIdQBcYTUJEDrpa
xaFg97HympmCA3ftLHyayWZnDhNNM7XHV0RyXtm1fK86yFlV9Abs1YKpje8LNxWS/0Uz22xKo5wo
UDATPZnLTrNM30h3FO1owam7svU/zW3zjqJjJ3FzqNCatKyQqHf98D5Bt7HSAUMZhmAVuZApbqWB
2lyfiQ1pNHts5jPe9aYr+C3rjthcy59+y+ahNbHFpA1fRYscnUMYZX0F5Ue2okRmd405/+Lcfxpw
c/XFMdVjXqIya5jwt4L5NIQ5BPtT8H23V11XFs1gpfi+6POj9Xvkjahze02h5HIWv6uJF0eAwHIw
MsqKYns2ryt3JfPTlyaIVLvTg3i/uivK6Jc40D03fWl10kXNWbmXDiIy2bojb6zf9u6TkwEq6lk2
n7geDumEzpbX034fN6JNu97YtwbahBYUw9QyixUTM5adNCyfVhrMKsGBevf/OtYmwCxGQwe1xQI2
MAhsOISk9PhDgS9OG+svpVbfGUPvpAMHjIBnXgzBzNunQhAGti6hqPkubSVH9DSpv2RL9crhyIde
cPToehHc+qKbYDNIpJSLCbMczNFhlPySrNhrShjpointQgAptSuNPqSVCUvfkX4kMNpKqiXQyp99
BnJdiVaK/mwZpZ1n4Af1xcGAOa5kutIEjmRRgqYKFNSMbtrUNnivDChsF0nyTV3mwUbvG4oxUwKQ
Tx4JOiGiPbmJby2rYSGn4PPVy+TK6THR7akGRlcWfEHRMm1il77MdLAUdLFL43skM1fTyjAD1PP2
ZhBd6Nve5GxJcR6njJ6yHd+pjV2E2gG2nE8ry6XYzW5K7fFUPLEAYqq3hxYEsq1Wq9lodOklPAij
7pvCNX8CiO72CNeKl5eBzNhswlruJZ4nyACbhkE/PyYhBEoh4rhi7lAYtxvW3yVpCMl+AswrWgfM
OuY5dFt2qfmdERhrRQ/leKfw6JCYXhJLj4nCRD/y+kJrEDlZNXJkslbXLqKtWtVLA02Q5dRpij3l
QRHpu5jC/nlp4o8uk/bgEaBCAMgYGhBt/p63XahTy80s9OULOFpZJRoD35K1ggN9SD0O+uGjh7w5
UZpdmvUAn4hcB9drbHu4FQqwM1E0RZW3uWeuFbo+M6BeuPFSg74XjfwrZKBNYBHQmD2ki2TaPTVE
adPfRw9FGqoq8orVNYHZ/fyl4rSklBDVPJXW4jfjqVeBr+jezBRtgKIPMoitRgBVpBFxp6EOOwYp
/UQCMiAOTKXxhrxyBBvs7wTj8y9a9/jF2pUmydpUonj/3SVHQh0psWdn9vjDtGOuUdjtHazZnOip
Perv0PK39t1vtrDw/Sv6Heseu/gdVKlBHaoNtiaUruIkDoXTJa6wEnlOvc9PopLK33v287w3B6tr
UwhzMIWdauJSoFzVPiCIFLe/rmi5N5GW6uncjDGW2yysILNQuNFSmKmArhaLhhLNZxNssYZ9UUew
fSA5P1PzmVPrZIr0D0Tz2SSH82wMRT5R8zQj5W1KNI6MwSbNOTZEdLW/z+en5dnmiKbeafEUEQZB
e7Q1Kd0rneYs+Uc7ELtZPowYEv6Vf3u1/n5tfx5zUxTpSWmMszSwk94b0KLr0a0t0HbU7Q4dgHgl
NfRxeHvIv2+Qz0OuOcjFru9rfZGGtJFOQ47SOzq2Ocynbg8hWLNt1aJuiWWYSyGdZL110hRm1Sqx
Rx0EcpaKgsn6cz9H1c/T2RxiydKzntQlpuOn9/1r6wHefaKQdgW91snc9Tw3xy5xzNUXeB8dJKFS
1JXK1uefsH6Oiy8qa3DoUBBPH5bpIDVvhaG4S7Oc1Bk6FdWx4yg7GwZI27q/KCjXwljt9ucWbaLN
kVdiNrQsXdhJKmTPTLugHFQnll5y9W6UE7SnhU9E0QJvTn6VRIZlFDM7TdqPZnmu01dYIRnmLyK/
6YY/SdJdBflwAihdhbeOOoQTtjZSwFCyEoHVuyAI6Zv4sMAbReUK1n9W33NyAoauRUf/9gf+nU3c
2GR/5XstrQZlkRmkxrRjnBmhYgzHIgZWswHLlH4nVQ6DPFD9xlFwlNa1uzXyJkBQEBIZMCjY3im8
jR45T04tyR5i62Uan2/PUhD/jE1gmPW6ViU1gaaaEZLkS6KPAI6Me9ppPpf1X2W2a0chl+z68sHA
R4fJk0F/l8Uvzo4U5WjrGhO+LPSBPehHwowLviXslTx2HnEyWzmA9SAqil1hsK1H9s+wa5C8GDYu
kMHHcWad+pk9A7ATqNmeLpbdZUDap7LXFV/TOLY7uQWfOKlspZvuONZdBVM0eU0zckfVJPMT6EIo
yY/b63ClC/35x21C2kjKoq71jp2G7Bh30M8cB9vQszCS8oMCWMPaHeZoZo1WOCrCHvj1s/3n02yi
WZtVBd6SWJG1AGwcyBEsr335tOowzL6xHyBQt5temrfbk75SPvk86U0QA8AnSfQew9Lh/5H2XUuS
40i2X0QzghJ4pQwdKSrlC61SFLXW/Po9zL0zGcniBub2WD+09VT3IAACDof7EfsojI40yuxM/NCC
l9b/hVa5UQVPrXKSVLRa8wdxSG0RYBEgUFw4nhiK7JlarBoFqQ1Cm3PPJNkIErYF+iqPedLzK++/
nz92Ef90PazjYsC1HW2hChK86E7rm2pjRJ4TOcAu2ZOtyg4qWS32iM2rl60f1O8vtAh5mlaWSlsg
+ipus83gXUDcegtRIo6QJWeYr/b0xRlhA3ZCMeFaEdMIJbl+I1NXIJMZi7cKUnYli/e9XN9f3we8
QRfxjoXwxUwiAbY1kEr+l/eKtOHWkzhx56sheDE5OoGJPkYtdjlgQ49QCHdm719pK9gA3pogp0nG
fzDq3xWzH/tmya9JoogksBBLzlMmuarkGwnKgwCjm3GCNxBerHJcbhv9V5XVxypTOMzN/yNR+ffG
WXJtiJ6jAdfMk7ZFk4VGantbxcgP+k7bi3veNl0pJPyc7SKOCU0sxoNH6ZlBg7Ri7+Jcl5pQx6oR
4KsN8yS7be+oPBm02Hvq2QPPrexAfA3eBPmpKcB8YnDnIEJ9o4e9mWs8mWbeZluEukbyCmHwwWOe
1b1Q5oCXwow/4XWX5fWH5ve6L2IbjCm1MWsLdhaBFiUPA9gNY/emEpAc+tQi0zMDVRCwlLFujdKz
1aY0O1m0FfGcAiQz+Zuk2rFu44fQVtHOrBWNKTiVGegC2X1VkU0kR1CwzyDj+8r84jbqGsePtsr4
cf1sroCGfn7QRdgbxTAWSoD/ztXzzCZNHHUTOUBieJD1Eh3Zjm6b2PC5kgIrQJif4y4CHhHlsY38
r4AXDpaQG/EOLUmTNEbszj1J0Up29TaAJlx3ZC984SVOsFhSdaoYquFelbBzo0cAtZ6huG/og3t9
dXmDLCJfHUw0B+MPtz6u2Xg40uaotv3t9UH+j0z231vxqwJ9EfeiLoWEhgBbMO3W3+S3FOcfVadf
/A48J434OhMXA3VKE/U9jRlSZpxjHzTdMQaudLAiLnFiRUTwx/5YwuxZWg8kkevkPFbsNtbi3x2Y
9KQDWkSAVFmTuh3QUwoLf7cxYBUQhlByIExGEbJisTsqxBm1e3EakUUMsEAmhwBGxb2yk4LIEKRh
J7fMFbR3MItRBzhR8H0i3PVT/jKxfhMSKACFcJtlO6liO+apZuRrvCLe32DBnzNchNKmppEilAil
0dZz53dtt2nhXsEX2p9D0d/vje/9sQiJYSUGQ8SwCyUpOfYDYDnJsYCnDSyp91LJgwCtv1y/R1sE
xqkKOlZnyKNS4YSG8QQceT9R4HZRKoBThu/xqkm83HpJHZC8QB2DGqEkk+mp8T/T9p35qD7CtF3b
+dgWjY5XHfZAHmmcUgXvgC+imNbGYyMlWNp+TA3mR2BdP0HTnXPJr0CZfmyVv1CDFJbEopYxbBVl
R4E9DiwpMjoCcKd+qmxqgAG+Fx0gO1x2o2cm6JVHHsNzfj5d2UVL4GChVUMuodZ5DrPPNh3dQeMJ
OnMWU1k8VjuWgDacztHS84w6HF0BFEBA1znfjLNBlflmv4hiMZPSAZS55MyApy87cFKr0UCJ9UMQ
gd3IAJuSeOYq62mTDrlPOILqDA/jn2NqAwtIN5N4om08WO3v5hfMG21qlWBplRBVq2zJUQSL7XoH
DWXQQbW765fE6tpe/IDF2rZ+q+exgnRFxz3fvaQT5Pmd/26IxbqqkwQogxeyczkC0zTlTq9URlHz
qifK6i10MZXFO5/5eQdfcQ3vfOSWung/Cnel/tL0TjURiFzgkSgJ6amGf0QFq4r6NZZCM8JTapK3
oj9uW3nf6uDECY+N6JZpD0MLCCIcUk8+iehd6nKxL/pdXMJaRG1Naart1NPNhnyKIjWIDP1RAPtF
4ltqNtrwL3FC6UWKwa8cXoXkBpC/Hbr1zEwFEjh+WdjXF3k1X4MflKxSlUnwkpw/9OXuDX2ML2QU
x/DPhL28CyYQZgQNb+YhOpOqvCvkwhDYtK3oG67PKKfvoM06Xa499DWR0SAuZM6XX/sil79p/vOL
3yTIYtOncSGcJe+mGCUjVwZrCkODTryy6Opz53Koxe0S0kEL1CDybwD2AroxdUGBdfMbUHahf8Ul
Nc5bdhnzLkdbJMc0UEK9qCp2Hr+6STVMClJXN2d5xzwwfC6LkreQi+skS4RMUNUACZYamHnfOJEC
xH7+wEZus3U1+7g4RYt9lA2SPmk9AkJvNocGuRE8zS0IsIF4B/eO2Ax+M5fZqitCY1cF1YWrj7x6
n1z8gMWmGYS6lPoMuhSgxoI+VRvt+Mg5K7ygt9gs2dCotehLyPGtGcwSWQMUik8kBS6wtXBZmuF9
UEK4nHPB8IZd7Jo+juD00hb0XJXhluquF6nuGDWcUs4Kkh9JwcUCLjeLTmSK7cnOUHNB1DpG+YtE
npMwgbCM8NZ2b1MGjc5EglNwvgEj2wjy0gzKx77rbDVQQABDj5Rbu59HXR6Zi1+1LKtnFWhzUt7q
X+/vudgz+29JG+77m7PIS59iaRCReRHEwQysTJjtQqmx1xvLz+N83/SZjwAv94bfFKAzRMALtGV/
L1O1MNTG602hCu4HWT+KSmfHde1U0XDQVCjoJO+F7/9OVHDjK2lAJtXhXGhicIaO8bQpgz7c+Q0a
h1LjFlNyR0TACzSImwslHpHaY179EoPYvb6P19/K3196WcUv4zoBTGmAEMF5sGbjPw0cl8/kXkBV
XTgyVzz4zJg9ZWMrMyHTxkvp1zPsix+wuNolPcpYEA4oduy8XX6LbWXIbrAp7/mFAU5Y0Be3ew7O
jtAnCAul7EHNad+lFWc5VwRSfhycpaI48Xu1DBJk05CaOyNTqI3Z5KwB4lRwIYVsss9/gof8OeYi
2qVBUkVNgcM6845JcpQEnmIv7+Atgl0d6qUa9Th4syFd7TYbmEDg4HGrrF+VkWsnfBHeRAW2ZLnQ
6OdS9Lciej1byZu0Q+HVz36q9+BfpuC3ToEIWUrRjRXyKkm1CZ7iPh1hkJfTyNSC2L/tc3qfCcWp
pSBuJqkqHynJiS2WAO90eULRoNHDz1aFEYnUi56b+Gr/oIVCYURT9zuKssYsRalG4sV6u5BFHIGo
PZR4CxpDKlWgygq3aZDCY+ulraeNhzYilepXRafQFPR3KBWbTRrYfSptSmhagnMa5RH402RfkMCE
x4UzRVCs9jqjgGgHvVMgT+gVJ+opTl7iMUuHHRHbPRMRYUPvM2kLsNZlloPFrBIj7+hjGXqQVypu
qRjd54WwkyFS1uhsVxO9tH0pv/Wh/0JSS4ZAjSEr/mlAx4wVaLAXg1weQtoPxkTiV7FqHS9NmY0h
DM9LTRrPRUU5PMTQCRNalGBbqMigpxXHAP21RIxhgQwMG0ulY9Z0kFLsT2pcdA5DE9tSvXdhckvy
WXTqTVYN0AhLYHimeYpmygPUDPXIIWJnivJHVu60GGzFTI3cgv3pqlNDn/oQ5NYCsCIgN+o4ewj9
4B29rDffS0wloLWVgLdctty+Iic0LCWUSZ8nNStxhuT7Aeo6sMU0oeNhdaYiz8RGEKZ4CeD6JUMp
zFskouvS4orVvSpKB4iWnFXyOVTnMgFMJdhej+6rKa2q/3uQZSUyHZoCnm0YZPYVxNE1p720Tbea
U0DkmCfluh4lvgdbPEThLBqjL4Gi01TZU4ICb34eutCoZXBDW2Im8YbJHJzol0LF3wHje8zF25Nm
eYgokNJzWhcPmvbUk12nQ+GGfDBCzDAdjKCsntJOOIl6G1m96t1RFcUwNT0EguB4jY9ShwrlG0WF
ebwAcWtojwZA0WeqQ3txk6vklAUVfn1dFEYu5cKWiMobFVO83Rr1T5AXByocR/Gt8skur544H3At
a79MeRa7JIvTKqHxxJDyQNAPWk9xbNdwNTn2ztztLl7Hp+RTzbkY+/WO9/e1vLQyEDpN14IUzxOa
h4ZU3ecQKxTpL2H8aFkKQGBtysqhrz795iRQ/VCHe0XP/kCt0e3xH4gFRCMa/E88tOnqG/ViQZam
Bl0ZTCorRx3cGHzravtlE+KEZgL70ofgLjzUh+k/4QRzAsTS6aDqoa4oVggQRRLvyx4XRdkcqY86
IHzR20ep3Pf9DuizUz3e5EJ7X+BhTzsXamkW4u+rprbQiYodoDAYRKCKanjwIPmEaG1wdsx8yv4+
Ef8uBy1dEdDtAZI2RT7lHZU/uuPv+hugVM3pPxHm4ezOpRFCnFdJRmV8DP+3/yi9ZtsC/ezsSbiD
/QaYZ1Au/ueR83uGc2S9KAnoUjXFfYw0ToSoZq6p8HdFls3rr6w37S9OwCKtUjQZsHkRw/QmddNH
FVpS5G1StgxQU90ezJlQV/Q2mMK8TugKdelHRrc0SGimsFGHuaLWMIO1RtMZ6J5ZYQx3ixDNZgjj
pwVsEbjjch7uS18EqDOIQY23yzn1RIfJUKZP/2hIA5hO3Dzttwng8WEcQHpG5CTOXyXea9t2Eej0
rPRpQUd2jgMIGowAG/swMRBzO4hfoHxe60B0QEUrPfQgvNLndLwLK1Tk4Gc/lEYfP+f9m0hrk+kM
J3OjMGGvNb8pkrdOtfIMIlW1b6STavZoB/YqdNnI7448ZWXrFuE2p0NgeHlxn44xhJeTcCdTTUaN
6cBywhGw/ILcL2d6Ufj5605mY9hWUSaffairsJTCOlG2pIG9F4K06fNxo6V6a6AI6UaZcgA67W3w
shdR99yyg0STMED1BoaBKFDV+QC8OmQK/IzaZUEeqpIyQw+9whAHAd4y1fQC7ToCk8Ro15TVvScO
Gv6IObJf30J8KDSzAoilvINLniBKpykFYkuMq9SSpj6FKjQw1uqpL9pHWc2OkBY4dMWdUD8DCh0j
M5JFp9ZLtygOaaWbwbSLO88B/XQXptmuye+SCR0x+T73lL02vg9ssOtB39ARV2dPtkiMfiXMv8v0
2PGGk9JqZja+inJrBbm6K4O3pJPMPOGRMdbyLl1BOowbXWUwI/4ZPbSwZ2OpoDk7BqNRFH+UbDNx
FVvntGP5jS/zrsWj1qs0KabdKCB2zKZogRnHxsx20sH7bz657yZe5rV42A5wP9cGdRLOFcjo0OSt
b6uP/JadFNCzhR0CxofoNKfUaWeBTl655MuH5q/JUgYuENZVol/t1ot4HDbgVflpLpzjQTLDAEZH
tbz1R3+ATtWAXCEAWCVFwdyG3GrqoO8abpRWLe2ynF8VARw3sndIMhgqZIwBnjZZBGvhcTQjCVaE
DFqyqjWp4IwBMzWMJbasgjfMcxrcRNjthECxCc+1iJ1mwpInV+aYQn4LxU0GwISWKI4gf/p4GApj
YXki7CAig6KyombDaMD+0JK85LYYXybPR4KzKQf9riBbIZHMMnuNWOJMIMIGqGl1THWFQHDbHoyy
/rOWbkfphmpAslNzChVrkl+k9s9InupYRon6KNLJEOXpUQgmxKJqNwn5iQCs083CyfEr4DymFGgf
JPNOWZ9baqyj16xtrqcD692hi4+zeFEHXeePQpH7N7U9wFmcGGGMGmzhVFBPtuFnDtuTGjLUyIAd
XDRmYAsvnn39N6ydOPXiJyxCuwQnoaxRGD3HamyDawUumU0HTst7NT/7HmTZxtRLppXZNPcu8g9C
n9rCuj6J9afUxQCL142Xq6EPfx169mDGkQ3x3oseWXVbVNkhkxRDggdKgr6EHHUQkBIsAsLQ9V/A
WcZlCzNX69arETTPtH0II7y7YW/C88pYkZVA5nExy0XgUnOPjGhGob6c/FZGaBCmvhMCz0fBCjep
So5Njh5MDkDxcJOCYRGhQZQ15PH6VHkfcxHPlMEDG3/AVBsG2GqWwsSSk2+slx0vJjqv9kXQogDN
6k2MTh9KTKDyQALG/n/63Q/c8DyXx64EyK+u48VYUuyxgmVYVMVNnlt7smqDvaH/HJrSWXuf1R1j
i91Am4xz8NbzyItJzj/sYuC+1AYSejh5tT26miuZMBXeZU9Qd3f6g2SIG14jf31ZGbQRiY6/IJzw
c8RUSoJAb0r/hvazNVrtaCnqXZnXGAxBmkKNqDW7WNkWhdhDY/7t+r5Zz9kvhl+UA1qqeSz30JWh
R93ANTDhRnjUSmPaUKuyIRCnGfU5hzGIGVoKpxaxHiEuBl+cHVo1GV6JiXBW1VlUiOICe5NVR4Uh
t5DsAu8koFqG/rXGXkdB5eA4VqPDxeCLI9NWoZx0JRhVJRRuAcJN5M6omtf/cn0Xp4ZIgsQ6D1OM
H6NfkQy1j/BWsyDnjJwDFiVGU2MzAxqvWIGd85pSq8foYoqLB1mlJr4OXxMBx6h+7A7NL+jQfqGn
kTqYBQRO2A5A9yPv+K4mVxfDLg7ROPTKOOSYc542kMR7TAfq1vBMCVnsivTV11qT9Tw10fUO3MWo
i3u7KeSwIDEmq6J5iZ47JHd0J7EiuJn8hsb3s2Q1x52+A6Jjw3sGrucMF2MvLmyYWqRDGIFDB7Ot
2VczttMjpLJe0eKzpJsBL1A8Lnx4K3h24Up7vjfR+jX0/Qu+YIkXgavqg8Gr1FiYA5etQAsBzT7t
foKcUnkGTXjHi5RrF87lm2wRtvxI63zw6OlZB1+iBZneS7fXj87a+bwcYRGZCIUpKi19BpKGZypl
DGGQDoYjknN9mNUG1OU4iyA0+V0L+z/kQZX0h6kob47VmcKfRlY+Wf0oxB1QLK8qtm8J+PiovaJB
jvb8xOsrcn/HIh6JrZIoffZ19QxW8xH6BnAi8Lsjo5E95lvoYjn9ky8a16fPW+VFfIpTSUG/aEbe
enj+0mJLyTu0Ne3ro6xuz8tFXkYieJD0igY+/8x5wQI+BPfFvraIWRnNETuIdyJ523MRgsCcC2BG
4QnnJH1pQn3XxsI/uD4uZ7QINxlJfWloAL8d/SNVBJtA972KOGndWgC/HGQRVxolr9togABIE0OO
XimMqXgHBBdiv4jbncg5cZzRli8CdLmSSRjR+yBTaXojdZMxdPwKxnaJTbmIifn8LnO8i7ktIYy1
OvgFGRCvQfGRjP5IoY0Gvf7JmOFDicnrHs077Npwi3AyROgryT5YuVKQOaUI6EF3kOkLRYLz3+31
JaQRjl0KOoBAnHj+LSQsDMXTE7P0f/cUcIbRyapjPQXGNN3Ifm7Wza6m5Pn6T1i9jy7XdhFLNEEo
NalAxayxiCP9TtEdNMjbLG3WAuVYt3OTLv0FIVlAG2G8ERzFV55IDi+eLQVy9QjswKICArG2ZUd3
6tvs3o8h9ve/T2g0eBXRSD55B38Vf3859UWkYWVbDn0H/H0nlLcpjCd9hWzhtLDr1doIVQiL6gKc
TWqLVTynHU4sXWr1Rr04arBwoueh6IxAfCNQpBa7P9e/LSeyLVV6e1mbqhRFpTNVoFhYnVnIAxDO
QeXaSVkEHQ+44irxQN0sKv02Y8SG2oYh5MBYzu4ieb7TAvR0eOWC9cX7V5VRXtrMkgr0jBH5+BmE
oY0i7MpmHwUh7x5a6/V81zLlpatsTyGvHsEz8dx20BOPoSIzfRQMt17aGWm0i8l7Mx5g0mIrinv9
u/HmN//5RYJG+qbT4gEjo9xSB7d6pJi9wgng61/uew0Xez/O1JbGNVqQQ6iaxPfNsUmsMpfBkv8T
k37niTeZn3LK8+uB9XvQxVUbwiNUR6KGTHCETs/YWvII7G1rJigmXl/C1cfq5ddb3Lm5iGp9qDfs
nB200fBc2VI+Z2NgxYJ0W7xtId70q9gFOxDFJ851z5vl4lAEgiSjqo8G05gMkIHKj7JYbipdPQqC
xZnl9aGUZUUg8oZ+GttG/sK5CgaK/OfpKTizu8lND4oDzWjNVF80zmN8Pa786zMq4uJ+DCWY6vVx
JZ+nerJa+c8IR9DrE7t+AoCa/nkCRAC9MrVqMa/6kOrULLz7HLoR1wfhTWP+84tj5o9xX1cydiMs
TBvlIUsGziac99jf0fF7nRbnWJjEOhSRp59DTd42gX+fj88ZEO0oetuwubNbKnBGXH3Zfm978HN/
zilra0YEimNd2uhz+Y/yVtpB4GYflShOVRvV7kYDYkKa07wKWx5JeT0p/J7v4njDGLqqNIjDnXUC
R6cnJQRVGRYTE3wiG/gnXf965CsruLa8iyM+SAlYWFmN76cJe7H2DKmF95I6FsqmTSMdmP8JRPRA
TdwK7p4wZIKiYd7DwKnJoSk1UmEjBO2waTS4ZQVamRst80srZzn6OgzdjxD2VGjz6aKp1sE2gXW0
KdMcFkdyoSP5jPa6Kr6zAbY1uRgd03R8z9oJwqFjfg+zOmrqUUFhLl0jKY482BiidAerEL3ZdEGe
mJMKUBIsgLa0bydjzILJVqII7tReU6IbOz7lhPyqQ9abfRfmiSHDpQL/WtGA7F09hHCM38PU2g7l
KXOrGL5kkKcs4KrzBFZvcfYalKiiirxV03hfKmjLoId0gKc3xI5Q2taG11YTMwuS3DdeFKZAR5Vm
JMabtEmcrG+MYMxhY9XqaDOpeWYIQ72BDCZ+6QOQKJFVD6mbqAWxU1EAadbPHyEeYdZaeBQypE01
qMxyBtBa86SUSm6UDF8nBjXCpG3emLLvbVttgB02vOJdbVAemR591CrsekvviHXaoMDp9HDpigt8
OE1Fp7Vmm6ad7gX/OR1Gs/ygT5WMqvL40gVpbLTxdPYH/yzoxStkul1fLI5+LrzXsmoOan7IaCVu
9Tr6nTTqK0iJO0a9Bz+kmyLOKshraXPnvTeCCjoTE6SvxyrYyBCR17JoVpeHTxB0OM0UldltHeIf
R4r3Vf3oVd0/CXyqAn6IQnVFXTZQ4yBraqGGmw6DDBjBSmjqx9Qzziirl//FKIuKTJVKU6PMEH7Y
rxcjcA8ombTJ71E1/Zsm+CTTyLuoeCMuroyeyg2RGDL8xuptwYhtgEMptbun2pkLjNqbB78pxUmt
DOpxlvaPKn6Am/x7XRcXSpsIITwHcFHOJiD0T3s79wnAl7YVoIcLyJtMtgRFq//ABmqVA3g59OKa
qYWkzycdIXlW9kZ63J/qox8bzYac/NwYvswESwQvvLD0bSEYsAPb83nvK56CsGi7WIHFZTRW3pTC
0gWsg+yl1kfXa9mdXNaeGwoQJtPk1EJhy0qC3wX1tngPFckpzUej66wijiwxyq0AjFCt3BXeMRB3
ZYVcCkz3lM4hF7YmdWJ6YN4Kngn7GSuhCnyCREPvzloGmcL8qCVQbxl0S4XEHnQEEf8kIO93afFe
ZtAyrCozFx+1ILeSA/OOjB70ujeKlAvhmnfaX7fGxTosbkg98KSe5bDMnj+HZGYW/MUtbyM6kDhx
eQD8L9bEtdEWV2KZZUOZJB47SyLMZNmjUtx49DhpH1oIq8bJt6n0RMpfeQAOc9ds/SzddOiKJ89K
nhxFuCtNeEThEgXkqwZspYVbeY2zc6rog9ynbuF3t9XUbJJIvk1pZjdRYSLnsIqAHOvELmCe6E+u
pnTwKt7Iw1kO7tpoMth0UqbnPnuU2uk4NoCWQTkzeYe/rZtN+6m7HYWnvGRbQiACJJ9qr8bfwm0c
PQfQWMphH5UV4Q7IH3cYOkBZcM+mkoTCPdi7AuolAwMvb3j0CbVT+D9zotdqmnHxBRf3vqSO3eiN
RIYdYGBmAJgTATZuEGKumOwKesXLqeaTce0bLvJ5vUkUqfZ1yM3mpQUrwldZ+d0MIsSmKs/MowLl
X1hi1JmRQrIxzWAHwaBZKLV73Oe2EPHS1vUc73v+y/p9UHgjQO8oJ7Y773VyJDu0IwXM4sZIt/V2
cD0DigLO7Exac2UaV3Pmi7EXN0edZ0INVc4Zt9fbWW11BYiw1JrZr9pe8KH5IFg8gsQqXPYidH31
Bi8S9YCmWTFWkP2eYRbEQsGxN2Cw1Vq15GRv8WECihz9EuWMusMv2NHz6oGcDfBVsb4YfxqgsZYk
IjbAEBxg9+V0+riXlOq/fI8s9lnjD12f1XCijisnZ6Op9zzJ/dWJfMOzljtn0uH+VlN8vbB2PL14
ptN9RvR7TmLOeZR+tbEvlqsWwZvLvHqGVfsbEQjB2Jbw1O8cAcQNUPgkJ7Hr8UMGrE40eG9T3hQX
iUYuR37Y6zBtJvIfiFRv+/S5jXiVQ94gi2wiB9ckHLUcV3r9nMYfvofMPL3lLOPqRXXxsRZ5A5G8
SIkFLGMNz9XJSu3E6va6DYsCO3nlgupWE7SL0eYpX3y0rMvB3hoQVCQX0lLhSXZg8JpZkcVMxfDe
gVEtYRhILJhR2+NGLgyeNu5qVL/4AYt7eYJwZNwxpElVUxgtyt0CSMh4NuJOQ/IAvRLO8vLGW9zM
oLtERVOhiDGzNxTzC3884aU8u/IBuzXYsl0BREbMDP7n///K0UjGLia7uMJQWhSrpkV1ymvYUdO3
QUA4UozXA7XCFtPr6klS6pbNMeuU6swaobTCWcHVLfPvuwAYs8WWSSm8mltsmcoi7+EmcQS0KJAU
uvJJ+jWY1Jh3ipQa3mkQQPGyeDuGN/4iXgYkSeUaL4tz1T1NzbSNQ/WzalUbuGPwYtInXwvMIeNA
4VbSeUYUwhSmUSbK+l/RzdeA0+xTD9Gt2gbPsNqrH+LP6S07J4B/omUy2NQpbkEzh+Rc6GRHDQgk
rj3L37v3569YhDkSFUQLFAUtqgH6qrJ/qKWnXoaJZKqjpc/brn/Hu5+jLeIdFOMVn2gSCFyYdvMK
/QX0FThp1oox3M9BFvGu9CAbTrVWALciP9UQDHdCN80NqOpZeEHcQdoq2beAPIPZLhpmN7rdEU6e
lrCXblW4czxd391/b66fv2YRDxNBHTVVlWc8TLOdWZkj6NB4JW+uD7NCufk5ziLsIZ3vhb7BVQIJ
6p0KY7eqhePWnMzVz6IT31BH2cT3PEjGSpP957CL8CANlZ9VCD6Y3qwdAJVv6DZu5y47nKjh5+pA
Fue/nOkiXGg5HNEHTfZvyoY6PYOxGGTETOD096KvGCn8aBlyZT1oXUnyIMZXWPHUJEZcvrFKssS+
+xD/Qbnl5zIsQsg0QczAF/CVBzBep7yxYRDt0FDlzH2lyYpxJEZFhRJCYaH+M1QCNRIRaXYPVNzg
BkZ5j+CNQkZm25npNoTvkKAaitO4QEmrvwDZ/keMyJ+/YLHP0txrOiUdgptAbsyURtYIn1opjZzr
X3n+v/n5Vvo5zGJfjTQNRTHPvbOa6igapLuGDCZq3a7gZe71ob4s6a6NtdhQhZyx0a9w/1A4AUOG
E2XN3k5QxxVAIp5K0RzISM1YLUE09LeRWO1aUbyViZ7tohDOJSg46kZGOmAkSF0Zla//rqTuI8hx
dYSQR9Ql/09X9J2P0qUgG6o2vJC0NeEh3NWxU1e/WAcH5DB2Gka3I6E7IR5BOz4W2oFlT2Hvw0m2
PjbUE3cw5t74JXzrSr83FM1Jir42Mr9JQZk5CyQ+RUTRAWnsIE6iRL0pRyOzm7CJURTJ8AaHIMVG
xkNabDpOHrQa2i925uIERGOu+yQl/o2vw2ukA5UeCjkdKvfXP9Z6nPseZ8kB9nRdHEmB/Se5xFFM
fQ+w3fBUiQaK4P/L9noIYUVncVFLKzjdH1uSLZ6s4eD5QtMApA8wzAwpKpzZRC3cDrcNYI2w/uGa
+c2b/MrGZNLP0z4NaiXrM4cuCgQ7C196Qbc7EZ5mGXo+E9cZdCbVXBtucTv7yPNGTUJtNdR7qGeE
dkIkBwQc8Cw0sxYeEgr+hegkib+9/lE5e2fZIZ9SNqVNC5zMpMPdYCeJDp04uNTVa/hi2ywCZzkO
RNdEXBpBB2Zo/J7qsTFkxCzwqKRSgIp9YCnoMV2f2Aoy5OeeWURLwKeKqiwqAWX4B2gMGr0AD8zR
FqByGRHw3MCWiYB8lriSIX+n7T8HXsTPQtI0X+h0HMcIWD6xNaSCW88S58B4bcMsAmeflg2ARh1u
4j62YXZ+S8Ns15IOsh20MNM2+yQZ2w+CfiKkvRsac8y91PFAcIMcbGBLGbZXtKkgteJJ9+htWWO3
g0Tf25Chet30v/1iNtMI913YOR7CSSVM5oQwKkYdVLw1qwDotPIjS4beRFi7ml45UgF8syxbnqfZ
6Jgd0lHdErmGxmNrtj3kvJr2KA6I7YWQPxN9l6k38ijeF9m+iMk+7Cez0DxbzDJk/ABqDVaJ1lM/
WzgE8MV598J3FFUYiIg9DOxzhVmD/+kXPmCMrgdM4dgCJJePdtR5x7L5Vddv/vBHCAuUtAtjhCpD
XqlnJdZMKdcPQZHugb2MimcZyhTimcKdNhGOcXluqje5wn/U6IDnP8X+IaiOKQ0MFZ65/kgwMN0o
00sPbR8t+hghn43mowE1HFOiR7FJObH9ehyiSzKkV8LMOs/A5WrZjUJrG7wts5Mqk8DSLeo4wYC3
cxcXCdyvgsFHWnkz0Ds2eNDe4IECro8AW6SfYVUeMlz4TQ1rBx1CvHVjssTjrBjn4NO/ABUJAapx
ruyEyX1FBvALAhe+IE5cPQ8avYchsTMiV2CyZF8POdcTJ7rEVPhwhikGFItvhlKwGhwMP0rMltYu
jiEHhcO5EekSXUGBOszRgESvD/JaPqw5and68qx3ededCnN847Xqr98TSIJ/fjjBq9FiIijt9MKh
j6aTpIO9mnD23wpD5DJ0UnFxVXS5rDICJ7qbUYIlcKm/9eF9qtwUSm6TYHzsh0NdnmlZQsc5u1F5
LVXeHBc3ht5MsqCSwTv78q8u8c+xAnGO1uMUBXlHYHE9JGPwP6RdV3PjPLb8RaxiDq+MkixLcvbM
C2vs8ZBgAHPCr79Nb9VaxmiF3e8+u8pHAIGDE/p0V+0k4Qq0Cgrw3VZvRYNw198G+/PtOKsD2tZg
ZZWDXZzLn8o8BwMkvZ2sRJf+OBDHb0l0/dxfwH5+/2yc30icpRprA2A3GYQTNp7aZ1QdQyODsq4U
pQeLeSWkpo3f180KrhtfCVcK1ZmLUUpOGoom0mz6OTDtcfYw5m/XDYnWx9eLUkYsLc476diHq7AW
9TUEnEC2Ntu8BoNDGqBNs2sEYZPgNP7VMckaUMkZgGfXyylLDxNBkz0RuBHRFnJhZ5Y4qabXNhgd
9cdU2WdztQH/q6dak+iIrP/pP8cr9qc/OzuTJYQEbT3vcSZDCDlUwTqrfKMdkFh68c3s7MWsXxfE
H7+dys+vemaSmmnaLBO+2hjSR5l5FUKRXRMhC8s95ZO7qDg0/hJ2KPepfokyn+Gb0bKhABRYkQrd
Tf2mUVyx3oTgTf/Ms85+mCGpVF9UPLMmmu9qu0T9yJ6m+G0cpec4bcLrp1fgbz5RlmfWaF2asx3X
yUlSTajOb5VZ9Khf4Mj7vtNcMKrU9dLXJohB13482TgPdrRQv0AJrAu1P9bdypFsH4v7MSoiEpYv
1xcovJ68+ylrs0jYlJ6Kfb/XvfGhzFHsqwP0OTx2Wx2b2kdFyBNYFezr56ac7SuoYBPW0Do+xilY
znubQEl4DYBv7PGHqf3Wtd7X0MqNGz9BE9DQM3+wNzLYOQS/43rqCK4s7mXuulk37XXz0zFS7dhT
mvLHNDoBIGSlPW3aAvzsHeb6Gyu4blpwjnnNjxbdJl1O4KEsK3bpMPu0Ckh+UjEeNjFHtN8CX6Vy
vsqUmtqqDRDdosoYRxOGdVNcY4Q867zd+Ixkxsv+wdzbt5PNK3xIVmFRK+3TUzX9WtSXwhScXdEh
4gMeMgJ4mODjFYMUpGwKp/9ftPFZsT87pb3UK5TQHsOZ3W8z+Q04q+i7iJawnpIzC/ZI9I5BtxAt
JNB3P8fREFVRF6qv1f5T3tqHLMv1c/f53l55TFTO39hk7kyQVaanZQ5ycAR2peRa4D4u2nclybdd
etPpP1OQ7TuTKPAWvMo8K13FpJxaMpo2cjwE2qC6ywwGjlJEwnIB+/7t4GncrTabMSMmg9dmxzkk
G9QgX5TENU/VEzqqAaBmfh/lRzRNJhG6SrBCXtFCLnur1U1sbkueKtA12lBpgMCK4BMKbjMvZ1Gl
xG7NEQd/DEdpV2f3yY2ykdCnLg5aZNEI2hAdOgYjZvD/987/961dD/TZgSVGnadEQTExt0svKxCc
ZnfmKHDLol3kLnYKsB3N0wZ5+7KlBaTmnjTn9foeXpD4+r6QdY/PFmJlvZwMNYFzYmbU1TE0vCuv
RtttmY/FHMnSIcc8WpZnmxTofqX+s4y3UN4LMK9duQtkghhmosq8A03m79qSN7R9R8kFkGm3RlVd
8GNFG8K5CZJqy9xJKGS89n6/NTbzBnJw2jbeV+99APxZMKBxNUbZLYpFQXxfvFqgfKjfR2Gpdb05
V5wHr1iRZOnYIP+CR1zKLcqf2xalHJs+K+CRl5etrc2urobA1rq1JrzWomPPhSpmnTokHboUFOpK
iI+TgLUscECWpnjJD3Nj7RCxzB6NUsFxXP/vlUXzs56tGY9s0KDqKAGTbJk7ivg7Hh8T6yNjH7pW
+eiaCB6G9YNeM8l5MGXMjJxgtScb6Hsy/KzA6h9XEMHWwFgkOl6iygFP/jICWznWOS611fhYXsgQ
4EMoh2yNXeXXQgJ10RPET30aoFjVZGAzT8UW0t03s5sj2VUC8wYQWsFGCtJ5nfNXoLvuF8R1IK/q
pt9MaSCTAIWv/L5asnCIEQSlImUVMJEIPh7nvhLbBnw+AU2Jlmp3FTCui4SZZ1RIp9j+bc5m6YMA
YXCnue3dSUsUV13SYqtVO4wzVW6ZEvDqKhuw2g4g/BneulH9NTntY0lUwKzmZluVji/XdQTf7yx7
J4tkaKOrMzggi5/tfCubb1J/nAEPLBZgZime2KGOBu0uXW4btXI7DLiqcA2gVIXyC2zgphaAtQ4M
zKSj7FegC7bYYWwSV8qCGrH5YILUJf7ZY6xFG9aRxsZmh75WoTNUPVXFMQat3JCGsxGpzgZqdhQU
nUAmzsSXVKDM23ejw7/MpUCbG9AZY2hDOTnV3gSsSE8LlwJtNQ5eDfVt0Ke5BuY8NIo2R/qoaqBQ
BiuXZR5mc/ZnZWMpH7ZSBwNKzssweGkPhWzwwIEFx2ttMGFjpgSjU8gmXlO6NwBCIdmLUaCoqLtK
r7hLLW1T5blFMRicJm4LgW+92/d92CiPdnqvOX+YASkNNgHPmruj89Ek0QwyGdCne1L9sx7f2sbw
bMUMMAlhj7M3DI6b9sec3EONzHXik5y+1R1av6Bgb0FJ5+TB0BDfbu9kOUgtCHGku0JnaPM9SSUY
kBxfbdNwyiZXdWIvAStinRAwgK0PTbaZq7cMpAopRluS6lWKX5TZcLvkftSBUJ5uQYr8YAMbkpIC
pO9/dKXYGK0teHwEISrPL0Stsc+JaiSnuP3dg5GD/b7+uIn+P/e2NWmG8TkLT0proRXQbDHFct2A
qNzLjwHXMwRJCrBUn8Dtf8dCOTBuyM7xnFujxeiFfoPPI/A6AryD/TmMcBZdmMUw50YLGMBaYVa9
zovzA9uUs5fc9Rj5aLZKQHdghvPqBsmf3+LoSK6o7CzK7Q2uYbCkEuivCba2C5rn+jGHrGASrHPt
3eP4nHgrQlqkYngBnP0trjK4l2tcCAakFDzSfTi17viqhM09+kc1GvswPXvSHaagwPWtuitU+n9H
Kn+3rsI1n+973TpouKHSHhd000hbVd+DonkrOFACB29o362kJsiYlkpFU9Z4B4nrk51ihkrPvGV6
nzDEVVYgaTqkyHEklt8LbAtCQYN70HoU+f91mCdP3X2m8bKbuB+9CxS4FoCuVKxsIIi7DO49S7t8
hkAZiu563mzMDLz3b5S121okBi9qPhlcTM5YR9s6YatGDlNdbZM/dT4kXlEmFsYgAq/zia05OygK
HYy8aTGaytp8C7ILjA5a4fVPJTLBJdqWHc92Q4D4aNlJmg7lrAg8s+gocPGwPBddJjMtOZESIkLG
nbVsMIniX1+FALhim5wTkdSlo30mJ6d14qE6sC2u8vhiQX9ZC/JQOi1bDK0J4zbB5vG6Y5XVzKDP
RFlyzppoSFAT1TaChQm2z+R8RSVVUputtd2VRlVyVyHDXnZ1oBuoN52qLQ3IA9jeZyLoTYiWxnkP
ppEyZRUQR3RQ3BKgx07EYy6ysP797HDHBA0XS0KNvGK/TEw795OILk2UPpucT+h7bZLZyv3fBYA0
tW6yGY9NtNYglJ0eZKF6GjfoBEDPOAYMGuyVH+xHtRk2otxMVD43OZ8hdVk7DB2SMz2anqWHlce+
u8VAbxetnIvo3S1uuVfDdiUiZbf/Ba216Bhx8YuuULlgNR4D8Dgsnon0E1j6fgPsBQg7i1/OH9XH
Q5sKX3fRR+bcS6tW5dKYcJZkQVWr9tRalHAL/L7J+ZeGkha8p2iFJvUpKZ6dOtDbTSmJlB1E6efn
DOHZcc2smWb6Spo8jrPbxfcSRKmReoAxNlEDM/45MOcJFK/BGANrAkGUTlMEGb7o5eFFmfRJS9Vu
QKlaxXBz4kDXZYHaFoNkS1yRva0rj0TbO4b9u2rEs7mCfeZVktSYgqwjR76Ybet9DKJ7e2fCGSFd
+jnDzeaPyx7aqgIvJAoOP5nEz3a9dnqztvHcnsy7EsxiXWBHelB5QCRlgQxJmYMSAMBPvf9nBZHX
SaJQGR/YCHDgQkrfXjRPmrc0sf3r3l2Q9/NSSboMaqmmwNsI/pikYm6S5ACVpr6EZGyw7kGb/HDd
4GVE+b+RerbFOaJaRVW0wzA5nnvlwNRTIakek39OxW9Hqr1+KUIbAKsKsE+LzCFoEaJy1gV5h6BS
ZXG+yBpTHbTX+A0q2bIEnAk1OjvGiBR5Oze3EyisITARXF+46PRyfqjqB4t2JYrRxsz+JOAG0szm
OOU/M2gJXbe0/vorRTGL80e5VfVdmUx4ODGyv6zMGiOwLStThdY4HvRyBRGC6JHjZUpGpWbNkABY
arigPl/TOLJ7JB/gW0jflRfn3qxd8LtjgL338mOGEb/JwxaDDVyU1ogOFy9MEmsJy60FS1/7RLNv
onlXQn21D9INvRNTZAp22uZCI/DC2CUIQeLjsKi+LlEIjU8Uqliojlu2L1FZcFsFbxkvKwI6kqmb
KAKWbnobh985rs71oyNwB7yWSGcWkEyPHSAoVGODgxQOqz9IsagZ5baeKb4pLKuKigD80ENm1+Yo
V0iFR8A2ZjnMwOimRHFouooHQpJfL/nt6DnRHBEE0BgRIyLRUcHVtDmXBCC9petkxKqXB7si4bKo
2x5OaBpkgRMQZQm8qIgFJHDFHMwiGMf4zgDDQRLVj9V9uYGarT+C6WcjpwBQIJMTEcCL3m5eVwS8
yH1bjU18TFHPhUNox/aojZA8JaaPKuyj3DUosknbvCg+rp8q9XMHr7gkm3NJUx5L2ZyiOEayxLWs
tzR5ZEXnLQ44Zuptrf+hpPFpAq0T0ld7dJNQ2uySyWty9tGA889l/RBJEPVDK7JQ91A7hkSa/LOs
h6AyDxAhwRiUlrhTv/hdBvkLDHbUzXRT0JtKwtx7bPhEbw8NwIBgnQModCgfG3P5MKvHspq3pQbx
gMT5I+kS5Krm+IkBmGzILQAmCLBm6GhhqMzRoFinoE6pZNIb1EFclUx3c9aVoZOau2IgIOEZ4Nja
qfSXmu2rHqXWfoZ6G2SaUmNqoJtAX9EYane2/dw1zC2l1J8mew5mbQGeLb0lxkum7qpR9qQOYiAZ
GJyLnLk1ocyn6OoEo6G6FiBGvZn5ZtK61lC4owbBBtDMFMpmUu4S6OE5075Q0RCXQEXDlP5jmIvQ
kOkblHU3XVqg/kLG94F2+FdRWRIUiAE409OImiAlSjA5jxS/SySvsXqPatW9Th3wLIN5nuZe3QZ6
XXnEaAMJak/TqAV686OvjkVS+kOr7xV9kyzMHetTl4Hib4E0M9I3WVX8xW79Ri/daXjT6NHK301Q
ghKVeWZbeQVDuwH8HiZg4FBAxhAN+Kegt+dMNnqMGsb7RrK3lPaGkAYAoMp8hjgoxCVuWzt3mZmH
aZq7RKe+ZUPBgbAHGcpQloFGlDPLoOFrTlpB35l6kJOjBoFoCI7oCeArQwlEH4ibHAMERpBTNQdA
94ulD8sERCYZOJnKG1b7aL74lE1bVWJ+PZabOG4OUo2ydv80dR9L0u9yBCpzslaqM0/X97VmHDCR
c8os8kuWy0CZNh2a+FpqBInWhgMrgqwbD5OSRbaq48OeHIbqwGC4yozXcgFzdw/FcL0BScYIMHgT
dXMamlVYWlEdT/d9A7kx5ThUfzSKRtQ0h7lTR6ypRndEPpV1U+qni+HLw26JT+Z4ymrHU8ArMlje
KEOxZsGVAToZpn6Z6kMuM6gmgBIhTpKP0thbOhvcapD2CcaBG/XYYbbR8nL5CBhQUEv1rkdXQAW7
gZ2ANStbgqR5WFQ8sCDEpBRHt9xoyl5VTlJ6ygHZj/tfjQqKOYl6vf3Gqj/2Qu4Z/F+9TotD0TRH
g2JSWjdue6/t8N1xnJacBmaKeUcdXFoKEME2ZHPGwMkw8mApgKgPk5/NowcGVEEEddlNa5qqy5jB
sxT+YVcqe2HgTU4h2KGELS5X6ASmt1JvYyJhVfICCmtllJ0SgeWLWfKZYa7o0eqdZC1jQU5Ttim7
k6l9KKJpnItBxJmJ9e9nCY01dHKmSyDJbSAdkQIeX0giBmhRtYGf4qLZoGeNo63VhjmFKItXb/vt
cqDH5E4K4EyJZ2KAzZv2+Tsz3fYn8Q1BqHRxI7/SDH6aazCG0ZQdGh9Jn7ljmW3M9HmAXMz1l+3i
Xp5Z4QJAlcgtwNtA4xvKc24+jLZoJ0U9YIc7EKzXyhEdO4gYVY7XNHdTLMPj6qCd7YMue+2cd1lC
/aSHcGoiSn0FqD9+bkt3JrOGFpl0TLfrONy8yVEhqkJx5fwCc8u3foSzfs2zM9kxbcnHEsjd9b4Z
exCVp7VLWuKWAYj3QL2Fw5LrHtjhNBN/iuo7Iu6JiJbLhYFVC+6l0UYunI8ABkn3TgpnarOQgHZf
XW4m/ZHmRTBbEZl/1MaHUy6ZS2wUHuxHSpXDmFlR5XQ+nZ51ZUcI6mgFKGjY0bBzPHwTFM8Sfxl+
zNaTlt1BjvR50kpX7vFCGomn1BAkqnczGsFzA/9bB+r8g/Vo/3RVVJfIYMzppGvjDwqmPhcPxZ5I
g+RSO4UqQfNaykp4/WhfvEBnboL7JIi1jFyPwf4vT2ZUWLsibfHA5oKEQ9QH4/knskmn6OqCGTht
Nc+QX8YW6kjUdFlMSZDQRd9XSnU/6HbgSC9Tqgbx8Gec7hXLCZssfSrk+a0d0HVGsEAEOyC63FzG
nqlD21AblZ+YvOjZM1gFr+/w5Yj8a4v5htEC5sKOGqZ9TNDGz4dDL6e7sXmfMB4cq8wfrcZFSAq1
llbQ6r2Yt54Z5k56BiHfRNXXV4YSV4lZSB11o8n34F07DI0RXV/n5dfgzNz6c85ut5pAu7pGh3Xt
IAAUFmBQGfWzHG9Av+m8tZaGmddXxYPe88Oy0X5fN39BzxrO5cw89x3nBIxpTYrS96dQgGu9TL9k
DE3+gOt8pmFxTDFlgaRg8e0NqtN/UNP0iwDx2u9mDyE+t35KdVdUqbh4ts5+E5cQaVVCsxxcBieT
4Ioj0HbmbHt93ZeLIV82+I5UVRFFqQtnxYH10PHGtIztl4pvrMQYgJ5swMA3BNdtrgfnrzzvzCTX
1a5rmudlCZkW0653XV7vE7MLEawryL6uWxJdHr4tZQ/TTFQbaIVsO26bWxKhBuxDXXxTCcpbl+vu
Z4vinuBFViYtlmAp3VPYYjcksm6ZpwQr/4KIceMTYn5tC9eTc3ZZtFhXFYjmrXROYCUAkVLU3aPQ
vaDxtk7979bQyfpDn0HPOj3kj2DofaI7MUJAeHo4/1/NExT9LBtQ+G11GME6iepLmIY9xvBjEPnM
fhsJgRgXX+Czneb8UmrVipw52OkC4eIqN0O2UqRuEl8EdxOdU84jIelWGysncO1M9/MZlYjlpMov
PYRHrx9TkSHO91SLmclGjgthY4S6So9TQ0FRIgGvLlCFusw3dLZ3nEeR0aaYu/W9Hoi1WYCr2ury
sy7fK33ladWwhR4YBDCfLGiKLErvUyjgUHlXxTsbwAHocrtVme9NhuqXxdzKljx1+UCzx7++H6Jr
yzexGrmjiZHAGWdbLYR8aqRETvQvTlOBpYvok68N4XtVVT5UOvpF0lFbKSdzNno2o0FhHUw6fSSW
AVj2yWn3jap72TQK8rjL2Poz61xmQJtl0IYBWdbksbAPrdf8T7stA3ZTyChsuG3Qbemd85FCvkmw
7vU/X3EgfMMq1iwjT4GsRDm1OpQBKJah2dQCSER8xzdF1kS7zLkrCCnl0DtBprzCHvpH00t2w49q
C7AviHsEgcTlYPFsUzmfpLOWZPL6krf+8kfbam69NaHJPN0Pt9I9eKX9Zl9DmxnKo1EjeAXW63Nt
VznX5BiplbMc8oELBW24JmFyADgIawjTMt62BrhJqv5+UjvBIy6IE/hOVWbpWW0NMIu0Y5T3pfN2
/bSIlsX5J2cmltJrCM1UcDBCHOpmCrut2LOvH+ba7nHOaSBA+NQtwh0t/pkCgzo6kzuDjef6YjTB
avhGFBtBN9a1hJwaJJSepmo4+MbeMMv72hkP2iK5sQOiPtQnK2M4lel80xTNAx2elI7dlE71OCb5
Q9UZtpuRRxDE/2js4VbRkkDpjJ2sla+pioJru7JDnCyWuHHJwFyvBeAk80pgF+qEhr3lvKd9Y7mJ
ppzSXlGAbmslLxmLJ9n4R/2arwvB97uagkr90CFYQFc1iAmKU+jwlbmJds0uZcfeerm+w+u7eOU7
8p2SXMUcmbLkiOTnlXb89wz6o1h9TuqAiSZPRJedb5Vo84zinAbPMrS455oPkqMULJP1M/moAynq
QeZa+olfQjFUOL4juHZ8r8Ts9DIeepxXpcDs0PiuWiJWRMGN4DsiKSk7qEbJ9rEpf7f01bIexuYf
URB+nQ6+CqfbRiFjAGWVL1ReW79FFT2cfXvX/KRH+hafbH8ILWRCB/KjRzA3/xdAU1WwTr4O1+q9
XRYlXHb/XgX2HX20VBR1uicUAfMg9o3bHt8SlNc+atLPy96AJmgWFR/ZToSnuBiJoSysmSC5dP4S
RZWKuXRiCZ80sV77CXe1/bC0Z0cS5CUiM9y7DyQQSYjSkBPI6g4OXB2TWxCcgTxAtQWD9Re39mxF
XF5Sq1KfK7Qip7kN6gnbqhquNZXh9St/uQJ5ZoZ74fsqHmhPO3LKe3zB2HidRumH0o4bIy4A/Zk8
ImXu3BMfmpwYjni/bv6ixzmzvm7CWTrUGz06d/VETkU67u2s9WbgabXeCKlm+mYtiDAu3vsza9wr
n5cxGVPSw9ocR0sKDkmHCb7a5d7CmY11xWcrKjDUXdk6ntzkmeB92mobwCmHLDAfV4hEExY7epv9
nF6Mx+s7ebnIemaYe+v7OWOZUVICcISCDpQLruC77gA8J+oCSOqO6SZD2cP5g8sh5jq7nE+eWedD
AK2cm7LG01Fs6SPzrZvqyfbBxee2hxGtO1903wW34zMROdvmVp+bxaGwl9iFP0A2LdZehnkWHJjL
xaWvZX3enjMzTm45poRSy8kmyZ+5uetj0zesU4GR/WZJ0c0bQsNCazQrQkuHtLuufBTLkx7fQiP0
YPbNkToRzTwTFX5z2mopuwOx5dy9yBRPW66depPtFEoPY68/9I0KP5KPwmRFtFec00rkgiiY0lkL
dNqr4kP/6oTuPPHIY+y2Lhjrsyjd6/eC8yhwlZ8n5mzrMC8EvnRk4adbZJ/pY4uMXwoWzbWHwLmd
UMtRN87aGYQGpiBQFK2Xc2mSQwyq9fhoShfkdnpjjqCSHi3RAkVm1r+fLTApMzbLSwymoToHe0O8
Xxprw3QEjkVh/i5atfaGut4kw2+0/RSvG/WtDbmgBhyrc1FsTBTrBFu+fsi/4rez08r5N0MvKtua
ge/p57DugbdJTJCPDF3lTTbypwozP/142zf6a9uFI9Q3cnURMQcJfOxn5ny2K3OSsIUp2PyEBSRF
2EGEeaJomZynm5aM9rEGTzeGC/q2bFOhi+xOPiDGkfQ4/hDs6vrQXttVzrURtP3mTMcbtcpSan6y
M0/qNt6MYHxBOfKFvAnsCXaQZwXRVVmaWh0XJ91mp+JH5leRddB98MmgKGe/iVtjIoNcWddgZGox
IooQoEq2xbKfMC8kWJPgrvA8H9QgrFALfLIu0Hft6I17Ha2/tUcw/1FWHadNsROdE5FNLoBq9SlL
wJ1ITo6WuZ0J5nwbaEFHuru+NkEI8wmfPDvwZtkURLLgBvJuigwUcW0Zj5LjmsDYlW28vW5N9K04
p6OrUzZIBhaVAJ+SYoLMERX5RREhz/fhzHNtlSYWtE6E0FMNTel35jWPfSSkvb5YXvpyWCofLJmm
PlUmeC7nOYSf8nOn2I0GMDYGFG4du0VGjlEGlhzw3r8xozX967speKN4FpAmqUiiAdx1mvTXjNg/
rWxXmuTeWn5dtyOKCnnOD9XOCrWqcf7J8xSAZqFDWCZ5SpSc5E95WwNa3ZKwDn45yf7aX5760RwS
A5hkuBK6z05gnY0W8KWewPAdsp0U6TfTxqpdyQcAVDy7dLkWfGaccyu2Rjq5rrDm+NbGOP26YC2q
HtWNCMQvuBM83UhRZnZnqnhyRsWvMRE+l214/fsJXAlPNdIAmQcMFfZRKpLbuDvQAfJ1/fJ83Ypo
HevfzzxJY5F4kJQScYvdhV1nYz5d8a6bWN+qK2+ZxrkPp82rWdJHHIi4DVQgCMHi6hqadut0TmSa
5q6ahyecGPe6WdHKuMBkaTOHWgmyc6s0IgfaVY0jKOAKvLDGeRINRw3oDtxkqd1ZvfSwmDoU/pwn
1vyu5vr39eWIdpEPQCyQAtG1rCrvjHBVBTCiVWVVJIgt2jUu8NDkhpiZuZ460MMmUphN99fXIcra
eE6PeppVMMB8hjZKiFo7lPCW06qFZ4Z1VL2IUFuCBfEC7o5VOuOUIhFp5QYYUMiIG/9o3BR4bkvV
LQjd8dNaQ9aw2aELfEFmeP34pBSCb79+279v0L8N/NXhciZ5LjHffXLoMTNmlwEBZ4Iofelqz6gL
z+jjf1Rz+rLI+VHNspdpWmRMczcdWnnqluiaNyPlHRr2Q3AgLn+hL1tr6H3mguQsViyAB/H2J0XY
LYCJLqQmB4khlU/kEBnq3dI9k+FO6erjEqePpZpGkJGoPF2FbMH1X3P5df76MVwAJ5t6b8o1ZmoW
YwltB4Me6Y06Zn7SC8mwL7uPL1PrvpytO0kA29ULA1ztaE33TVA+1W/5x9pz0iFThfLFtn/KbjPT
swVX8PLL8mWYc8hljCugKjI6NPSGod8ESRnw/YpUVS47rC8rnP+1JGVYiMSAR6HaNt/W40+rvlea
w6EEK8rH9a8mWhHniYvGtKcuw7ykXrOgiAH2lkGwYJDtdTP/Ibz4WhPnhJUCDf4RHe2TapTALMhb
ojDX6B5YBUkNMASluQqKkskzZkGJT3RHOLfcDblkgbsb4sogbZlGP5ZEyvYXfYytW+BkBkjb5Hu8
aUJyCvZ+jJFIqN837HkyAwe4wzEaNUBDJoGDuRydntnjTr8961U3UHyy+GmFZlS7PPH6G5DFKdES
Ahu4yX3ygAaX6IJfrlmeGeZOf6/FZapK6lo1rB9LE+AximyXHp2bzC+9NigOBKooOxqMH8vNPyoh
nhnnLsWU0SVLWgPtxH5va0vQF51rJmokOKcXXcuZGe4+xKpRTynTVmbj6gDs/U3z1L+sClFoo+OV
TW/pXQzylf/v6rjrocnExMQDzhBGHTxdPjXtg5zdCdZ2EdFztjbuKqgMFYOpIMgtdiAYBKJHP6K/
DNyUIrjtF+/clyG+9atmei/NNUtPaDW7qbNW1AVruei2zixwr+wwWM5iDBpikzF7NI3kBsVld2m6
8PqWCU4DP3rQ2Q7E7EpAyqexDvMMs1nLGObSG0aBvWTQBTdbtCjuBTUUrYcWEQ4BHdBZaTyllG/V
afhxfU2f1EF/xURne8f5DysbofFgVulplXKo6/Hessn9ApxrB/wuVFCom5YFCzQDj/cypL5lLJjK
nfWNDsltBxoTdQONBMQamfozdSR/qVrJLTCnRKd4py7bWn1oDAgNyz+YHKNh3LpLO21GbT9oIVgm
TRYW2c2iPFZa49b9dhVhzcDOUgIxyCIl13dLP+8hdL6DzM1htt6XNGzZhjaSCFJ/2XGDQNfUTGS+
PA2DLE+KYhF9FXhyCtQK+2NzG/varelqXuVnO9md9trOgD6qKFe4GCvZX5Y5L9Orw4Dr0WenEtNK
xRDm1oHqP3J9Fpzfyxfxyw7nVuiYq7ldNPmpzcjWMoetgnm268fpQtUCL58lW5ptaLou80IBMpUU
tFMR8GIAVgWPRvITM33bKjL94XUEs+Sz8cmXbvjJUYTP/Ht5301zDxKjNVvmoYMbQ9l+Mg/VKhYi
WN7qSb7flu82uHfHURtCWg3L0yP6uE5AxBuMULntfwHz/Pv+fzfFnYq0QDGNNJp6rBJyKPQt5h+2
haUJPpjICn8mOtQt2sSEMO8SKA7K/haGi4XAt79P+Pe1cG+NrVKSMqfQj5jyZCHzB8QJSTC6BehF
pte1+p/tnH/w8HyzyvcZoWJr1RJT1eOSsJs8tiJNfb1+Hi7vng4hUEO2VY3PWFk1JmNZVPoRGoAu
QgUXiqCurQTXrfyHS/VvM3zeypRFakA7rCLDkSGv589plAdpSDz1nQXGL+d2Dihz0ZDz6ZOoEn+B
ZWPdxS/j3OMq5bK8DA1UVs1bCMkDKIkB1wyC0WgEBIZH7+bbaVOKnPGaq/59z76Mrn8/y+kgtQUY
PkuW4wgJlXR57J2HLH4FASGRX4CpSMltSTdx9tRhcvX6Zl/2Il+WuWd3bpmMKgEOTV5qt0OWHFKR
n7oQsn/f0fUnnC2uNCRkq2VsHJv0bpb+dGoX9FoI5RM3ThO36Wd/KvDqYHZyng1Xs+9m2vypFjWS
DebO+un6goU/Zz3kZz8HbURC40FRPwXB6zFaB70cDAi/rvG8A/qWun3W/xvggeD28HwjVmFjbnzd
apAnYNyeucA7uiO0uq4vUGSGd6SmTSqnSsdj5xxUBwOP8SlJhOjpyy/D17nhHGnXNeXQONhFw50C
vH3AE6vbT4axo+hKio4o501TivGUGTnmEYQ/R80OFUcTxJ4XiovfjigfsycZCCWMBCa6YHiuTxiW
w3itEY3PqpsF/8VIg+Ab8WhJgJjsRSHtgDP4L5qSHAwlHgmgRxwyL90UQQEFr7frB+MCreb3VXJe
JiFyketjscCvmrv2cWWlXlcJBpjFX2mDM68T1B+EG8u5FyZZWknpGqQExtC47ZYCaA+CBfPG1IOJ
QFm9j6z/OQH7vkzO30AKD1P5Mz7maLb7pBj3w/8+j/fdAudC5G7sljEu9WOuaRgs8shUibrQgkPP
41vrRkVArGIRKx9pdxipO24c9KCNXX/IfdCyCXvQF6aLvq+KcxxLUoLJwEnUo/NgvBuhsgGzlBcX
ngZ5V3HSL1og50A03SiKIkMskQ+mrxZNQCA7ff3AXxj3+74iznNUpQywZWNBbxsUPAwSLR1GX+4U
5VMv3XwFYxYm/UCc8H+kXdeO3Dq2/SIBVCAlvSpV6u7q6Hb7RXBq5UBl6evvUg/udJnWFAdngIPj
BwNmkSJ3XHut1/zY75Vf4SIxxbLrL+Je59ICwG5AuKmCvcCGcGDUuW36EKEiDqqrmyJBWpj7Mygy
UgrJy9Q3Utlcq+ScRdgr7WzWZKgYgxfjsbUL12YyYRSZXRHVQ3PKSNpxLGHs6Ffi6/vm1cBcSXVY
fAwtuvmLrGC0UVD948OKs+gd8PVZSaMBlizcrZMl0YEfUqwl69dKDLU4eJ5GRZLTCvarCn02Lrdl
swN0URKSyD6RYE5mq2Q2XwOD0ZrRoPk6a1L0gmwJIZFLaBQZbPWhxk6ZTmF3s75vG1AkhgAhf1WO
GMoJZJ9pfV5XolpxorobRhhK9rFofo+Rjr2+q+9AjLe//sxlEZ0tmBIjq4yUZBE78xa0TYk39vfg
AUzvl9jHqHhhHqeOr6opuzDWnloK9gXIgi4BjX5f/yGy/QrmJoPSBEpD+I6mckxnj0ymS1ZK+Bpj
8qgaA1+ZKpIlJRYGFYg/o9kxNCKI6hT9v3mrk+N0Wlk9AeYEqM2RRfPbqe3/x32GKDfJ5jCdepoO
Z23odsSASDQNnZADKMwkQdn61f7z7TGIEK3kWRpiHh9PL5wPMYl+dmR4GtVXXTk01tdQz2W2euup
a3BwmqpbOv4UQhVbSWYlTpB1Wrdh42TIvfZr1rmOmXal37n1zuYudBp31y/NpvW8XHd9uhf5iNXP
lk1oN384qfqXGoCO9Fj/gNATBoQA0MwcqTVYj0482sslBYNT5BaLzBxHO6XJsSkUv1h2bNbPVRIC
V783y9QzUdAiNT/U42Niyqqwm0n25Q8QzJFJKOvLxqTnnDAnDQ/J1K9sQdDcHR1ILEGz44cex6Ck
yLwu/hYDUzDS6qhpvAe7r+wLyD68EPcYyaRjQrKcz9pS4rhrUJ/Hbqx+lXxn2aELVkqrY/At6sv6
nasvBN2joXP4T7itE0qteynGfsviXx6xYIziONQgQoPrXCeOtaM5JvbcfrdWUXrPJgfMiY2D+0/m
60zrc1lNtEfTrC1t3uIweX+zNK8cbDS8kxTxrm/trwEazpu2QAUHs2awrFZ2KiBxeP1jbVnyy10I
tifOgQs2c4OCbuqxUDXM7uWvKv06kdC1tIe0J+huyhRkPnA///lVaqLIbV+oJqbYLPVsmIajg2au
HMiPXgOlyDAWoIbuJ93pDTN3u2J5s638tp3qb4sRPRe2EiRad4yrdpe29jOZwVE4d5XThyoeEcD/
tLmNAdKqqP1K8vhlKDVvmlIU1wbo+amWo5vszcj6hy4mD4vVAjAGaSqQohnNISpVL01kA5Lrm7q2
V8ECJRXlUTKg01ikod+SIzMHb+Gpl2XISel4e/1zbqY2l99TsDdjQ9RQT+YZ+XaJrjHY3h6S3cqe
le8rab3iuj3RiGBPmEnVBJK08zmBdgsb30hLQeQmy6y33OPllgRz0s+NxrJ+WLcU3SUp9mUGiZ+8
EJBMQZxn9hp/8lW/8BI5VvO6KdOIYFt6QPM4tzR6xmCnt+b0AwTNEXOsoxJk38ooSjYLwhd7FSvb
XLciINvpDHG4cDcdhqf+DsDUtZRgZIH2M7vHCOY+fkh/j8SRZQBbAc/l2kI9OFepiXo6ymkzCKVj
9s3qp0DDHG9XvVy/pBKr9nGHL+IAdUm0UbOy4QxOYPAEaq4B5sXrS0j8LiKdP2ONsk/jiCb9jKrd
4I0M/9PgFPD1XNwZb/ZM5mSBLGSURDjax99f7mwuopSVPTvrRdV4RVp7xRJ7hWk6hfoEsZ2DXdm7
3n7otAcVNKvqfGjBiklk5Krb75Lq1MR/iDCEL6nm4KDJagRaNvFC23Ixb+MymUCpbBHBc+SLjpAG
bZKzktxkOrIQi7q6tIa9/QA/tyJ8R1a0PA3TUEcU/gPUo4cYTIe98oWlbdDX+UMLciMIgEDXxPyp
ZrEbjokkON8g+Vj9/OcvEKJWHUQDnbp2H1e2BagZBra1Gy03Dx0VGm+KP7ikd1OMRT+TYPhCCldb
2zVSnuVtP/L5M9bPcXG1lmzG2GkHP5LPPIiAbUSb1pna7Niyg2KbkkRd9nEFN8IXZUjTFPUkbcYk
X8jdHuIxxiTtH8rWETwIz1E2ZaHaY5092FMw9O8Wu5VuB7QFO1C50Y+KnMzMblu6z7MUPEo1NGhx
Jy2aUGGz0rU6eZV5TWhCycq7boe2w6vPlQT/0c3pWC+ZoZ/HMfuC9lAQVrWXm6pf92Bx7drvjOne
2GQSn7ltYf+9rNhXZArrjabBnY0NxSVzAUyvDNv9H2zd5xqCkanV2WzCbn0XjYNULnWa59aN/MwF
kV/iTD7U4eVBt+TLiXoEoV7ROCrgo8A5CzU1iPLx42C9S7/b5gHqlDGqgY0Uf/z52owkVlWWLuxM
2sdIUx1bpj2/+ZwvFhAeWM9YXreqgjZP0XqN9Y2AFID2D30IwYxkf/0SyjYjPDIymODaTblxTujg
qDpIrGRKPLLdCA8qVEs2kn5i57bN3XgkfkNyYI5KdzDGOyWLJK9q++5dnJ7wrEgX5YadtOwcZ6nX
QAKQ1goEplRQ0TznZehYaHOaoK+t3sylgWbe1zS7rRPZ3MbHYMZfsf3nzxCZYgh4TwqOsfIHHoIQ
OqlPid19IWlZHpRhaMHu1L7obX8Avvd7PXT3vPa5HucumCuhwZI4pI/RAwepR7IEKrWfgPt35ix2
ivlNTeJV9ukw5QlImYHCyovquVOL17m1g8XQ34q2YO6UVntz7l7zbLIdwMRNh0mVrzYt9MUehU8L
qpN+yMG1f86sO2PMd3kGRR1dqs226ecvlhG+aDNEtEKYkjx0no29oGgQBzXOy+OH3M+4LyuFfGgD
Xvl2YiM0M1VFbwhn57yLoYMYhl5TQGN0acPS6SF26CTIFKs0RS11qWwnnMFpO43zqbdAjVLoNyaU
41r9vZkGr+lDBwivIE4Mb1I0pzdfa6446JuBkzuHBOJPy5hAjfO0zG+Z1d4WYHzMY0erDrRHofRL
PSGDHY3GLekPtcruOTEjcFgwzGBiQDo2wBwI2NwuKTEgnhUcE4C0Gf9RwKzbKlE1Cg5mcZoKjNwN
5mdY/NAfazjixF/xICtbQALUHygDWEBOg7Shst6ev7/C56qr6bqIauy2MzUGzcozcDhOXicHqx29
pexuu/w8mrOLYX1mzKZTVRao+DQ3yd5Ah+P0o2a7YVr7XaU9JxF1efp83WZuOu6L4xDs89jpldpX
tXkebWjEY0AeBeB86O40cl/xHa0gEM6NL9fX3E7eLxYVDHVkKnNT5vgG61Azmq1HMNiuTLzKrgha
JHwSv7DZNdQu1hPedjoXONwQZpvGvWOb5k3HEchD3Pe71R2X5Wei/zRp/7MdbEc18oOWmYccnXXH
Sp7YhFJ/gXpLWzh5+qOlw+9JiyU/cNtxfd4OwSgkZjTMXQ8vnAyQyemhzNgdJEcuuYCG0FVotcnO
ocgew+5AxPUGFIv3OVDuClDngP9N6OAvrhXUbng3S4H2srWFCCoqqyoz49I4z02g5LdJPDm9VgMn
BH1j8ITTGly07btW3C/GY0Ux9VJRkFY8LCX3l/6l4tnNYMXB9QOR3HtRb3lijb0kNcGRq0fQazhj
RR5irj8WgxZMBdtPY3NLZtkoouwkxCxvQg6samiRJyaSKGDvu2c0uFgIcYDmmY/v1/couVai8HJr
jjHttc48x0sDWw9qpFmmRr7tNf99cw0hfsy1DgY1rg20ww2/bI4qGKWtQfKtZPtgfxpPo8+pEjGc
GuUYUzY8u5VJVcm2IRgkDHwbEBrCNqqu2s30lXAe1NPb9c+xHTx+ntV6OS58gNKSeKHWCDQni9xi
Phs585S6OETq5NdMBhrb7CNeGD1R/3YYM4N0/QD4LTSDjCl3q7x0W2V2K/5lWCVSQwjJ5Yoz1cE4
NAGJbxuIhlzfsuRcRfVbAO+zmrHBPEN/cwYiymxv7Pj39TU2JKJQuPi07qIU7DhRw55Bovgww6Ov
rTaoKUAGcXosMG7gsPRDbpd4066LXJAP+ex2ehtTNzrL0m3Zbtd7fPGBubHYOstwiwqWewsD+L8O
bKmi0CZU4nK/68+4WGYEtA2TX/AWK/eyfur24A2ECBXZcwmIVfLuqPDuBtPmPGwRtNjx7PUcTNaT
xELJTkx4dxgLLCivR/Nck+Zm7CKPhJhcUHWJAZEtI7w8tZwppxmcX6rfMA0xp1W4pSoLLWXHJXhx
zucqpRxmaskhdlKbmG6UVKs+2C+uhJEi7XbLIiOlM76Iqb+Hc+9D+Kjys9SEOLp117WxFuSRioAl
Vk7KZGoBn+uv+sx9OwMNbg84bN//zMZS82e7xnwLeY/r9EtcwQlnK1K3mNAr7areKYo0mO3ID5fh
9fprlRySWLLtcrKEiY1Diu3Mm8noQFH9+goSMyuSd2sxm2mhjcjRe5C4KtCFQ4+v7ZGOMggsdTIW
VdlzZIJPLxlsXGaY8UOGZEqz2zsNs0cWWAxi/WlYQAs0mjDvUBGKlN31na7v79ptEO0NSMpRAkcM
U40qSDLzzIWakQ95nRfwUTxfX0sSL4mFotKuauglIobTilNVAUnAZ7esT10CsUHUpRvzvtJkzQ3J
s/1roKkvMnXEmP15Hkw31Isgy+a7HNf6+tZkV3K9UBf2NExIObQ6rmQTFW6nmkBw+9dXkN4RwQCF
8zRpM4WLKihx1YUcVe1eVRKfqTfMOEDoxTNjUFXHMryWJN4UxztUtRssGiLWMPvIJcp8p0DZS0lq
L46QgU8Hi0oKshuCe384Y7Ei21axAd4jDP0sPUpFvenHxXupVh4ZXrk5Og39Wk1o02ZPRg2VVz68
J/prXVooCyATSQBKLaiToG2cWuw5URPi1VEk+Y3/oar270BMZO8egHdK7X91OpCCsNHrDihYAx+e
ABx+Fz9m99peVoeR3GWxoKsysK8ZDF9iLk6J8hRjNB3MvpLihrHamisWQZzdbkEn1E69Ej9URv+d
tT/VZoLSoPEwLOURoq9v6ghi6bT+ts4rDNYDG8Z33nQ3VdjeT0bzRkPuTVx5h4AERjmM5LaaB780
sn03QE6m5NCY0asfrFGOlGqHsmt/2eHvsrTc0ohdHWPvyWL8LpKwPFEgKpxm5sVtbfK9mtnc6fQl
Ba66OdI2BmxWWcATuTSga44lr23zPZsM1OA2MxgRofhaMyTWoMFUTcDlqLY/tzJm8k3De7HCWuS7
sBjFmNuaFQIEnIB4b0yUnVlMTq5A73CsJJ90+0FdrCW4F2MuwjycdSRxiZM8ds8RdVCvOqCEukoX
7hZQFaeJa+4iN3VKQFkdfXTw/SWh4Ob1vfgVoquxIpuQEACdOcc4ZHMk+felkUQ36gfj1l/X93MV
EVwdw270vNT1c0To12HQMECRNcatkqHlWtXdfVVVu7CZHmOI6h5oZGhOG1duZha9w6n2OBvtDSin
9uMcqY465L+tqcL5mBp48sPsh5UVjduXUADkC592pFPSHVEhfhymbhYHpfotgsySjtq2l/UqgSxg
+5JAl7CLE5+a9bdJb38VLftuA2+b2+MbBn7rQ9micciN8ptZzScM396pDdTPNdtRQIlMoHzO+3uV
9V6OeV8EXFDPS34lseV2pH0rQvORDJHTNvmNogPEFdbfI0acJHyL1beiH/y2QN7SzEeezLulvkmm
0zy8F3aJHO5YFjuoDWbjKTRyVGx/RvoLLe+X7DQvX0l2JtMunh9CEqjoXHdBlZ119VkfbioU2fvF
Dsb2BvlewNDVIt2TEWteOFq3HPJU4JpyUuglD5PlDDN6vPaNUkFcLy+DZnxS5ueRP2fKyepu9eqp
GwiEFUenNIA3YBb0H31q3LJm1/DXsUm9AXN9Q/KgKd8YBqNpkqoBGqEyi75p9y4ujlBhimMF4pKl
piMlWsn92oe1P0e/2bsqmH+kRxn+QfIaRHi8XsQJpuwafua6+dx0D2rHvtUgE70eNchWEV5+Pyva
ZHA0HospfRu430bqM7dkQKrNcPni6MSXTQewzPNBPw+B9l5rznKjkf18twBLPmNQ3U8Xp6U+/PDK
nu1e3+F2jeJi8fUILgxphUowU/IO+Op+2oVkcVPoxyqtV7UvRt35tcq9Ag+kH8DJnLyGYCVxMLYt
OedNtLl28StWc3/xK5IkJGFs9/pZ2c+ucayfM8igYjg6DZjX+Y15oi4epWdJdi/xIiKYPtFyOluR
ZZ6rFjO3SuNwJXaq8EcOP3n9nKWGVYg/uT6wgSmKfgbJwUmFYGzQTeOB8+pEYSHXlkxrPk71ThsD
Q78vq6cUYOGeaujp6NBtP828dJIkAvETtFu6BNmzabmt9tolXzU88Hk2/N74Eo5c8rBlT0BMqXud
xDwDpUFvngy9fyKI//vq9frpbBDBIGb99/dXRYRriRopMkYMd1ddpjtj1rYe8GHf7Lbap2F127bL
Q4G+agVkSGw6gI99oYaeOJH5rcZk4fTG6E9kJi6hkbNAe1fy665fE/St/rydZQXG2VCH60WzRHd7
7kb8BLUkb9V0ziePMoe3B2S5Qe7K4pzrkZQqAvYLwBCQtQKLM3do2hkQokB8IdneasX+s88Hh/6f
21OtSbWnAVD11o8SN3bH21WHqveyAQCj2pUDjGTnKRg8iE9NuVmlqMF3mUPRBdWsdz6CS82WNT5k
xydYt3golXnoUn7OVGu3WG5o25IKwPX3gVT/z8Mzu05hFKMd57KFiGPlpm3maEgtJN9IdmRChpzE
BquUyFp9hPWQMDTpgVDtoI+Teorfenn4RLx13EhmtzaUjv58mYLdQlcstBWGUL7xrN3sG+6ql6y4
61T3zaqlN33LVIdYWPp/vPoiD3LZTE3dhAk/m83yorbqqQVjoORYJffjI/S/8Dt2hRE7s8w4ILej
j+AM04rL3vB6T3fBxGBnJ7LcNLey4GU7/f00dx9AwItlByNfYlYbayuQuGBOctPSmX4oH4DRyK2e
mt+gLL6+VdlOhUdeDRNfEh2nWZhV45Sd4tih/v36GpK3IFIh90o4zCSd4U6z1658pvZp6XvJPrY7
yRdnJzxpfWpSEkE4FxeyvunA0ZQ7kK++G3f6j+H8L8MVYlRsxfVV4NRlj/+AoPuPJ/EXQXIcGirt
4A4AsX/PPqjKOOi5q18a9CQxRnz9UGUfTnj54VpFHibEoFCVOJrAZudSGtDNyuLFkQpvHCr0dcFN
CuMCcmmHRNVuaOiJ8yfKf5faixo/ra14HXL03cJ3lYayUgw6mRxaXBXmKJ4iyPkW4VmBFvv1vcsu
lBB8hBhXI4mGKD+edS9VJi+B2nwPKfTry2yjIT4PQORJXtDanM0qWYdts8cVAv8TXNT3kHJzInnE
rV13t7oQTRgzD5dlRLjfBezIj6tAaucs7uSHjnxuX+I3RG7kEgPvcZ8b5pkUEewZfTXxXjI6HELt
cP0Q10tyJYoQUT1mFuXVZCORsIszbUqXh/cjaLwKqzuNxHC58e36epK7oa/v5sKGqu2EshhdqzJF
7M3dUUf4zloJJFuSHqkiYXLe6PXSG5x/kFio5K58+xePRe8tZF9HYP2VlSklj1EXAgqDNrYNii3j
vKIKte5ZAfyFLwe053Z1lz/wzPZQQAiuH6bMzeuClWkjyluiIFBaSd8hxe1yhlJx6UB7ABw9xCsf
EtUp8zsMD1arYMj15WV7FgwQ9IN7m9fUwvuLwCO4EiojnNnL/K7ElH4IzF1cmUkB0Wo0w5wM4yth
YaAjFbu+EZlnF0E+/cg7mjVomAyg7lyibzWUxlvKMC3wLY2emv440vPQH/n0BUVX20QroCwlRnN7
IOXTmhmCgRlUW6nDtVJIvkFjHSBC4z05qXvFj1+T2CeV0z437uxIkzjJixQBPVnXAL+hg21QfZqC
CLBKw/3glHYxOD27/GZafOP0X8jLSz7rR0n+4rOiUkniYpmAfMfYhOIwV/2xmlTAXlVg+mt3dGQh
wOZOwc6KzeiWYYjAjjxvh9HQUDcIh2+zdtsNBkonk/9P7tLnKiJ0Ix2WFAq9fM3LZn/+pmbAvNvu
OsIcn3gwTODZlIX7ko1R4eq0ZCmtAfp456z5qTX2Li/qO03GRbb52i/2tTrIi+/VR/bQMxWAx/Sw
vvZsBzKufbOTTnysP/Yvj3SxjhDyJik4azoIep4zhpKu0eanNqtucvOVzikmovUj2CVj42lKTrxn
MkMgW1xwTxhXymOAtvm5KbWgzJrvSlr4Y4gRLeWYgDpKbzu36FNnMWrYcyKrKW7m9Bd7Xz/0xRlb
Sg75DPC/nnMlIMbRZHu1fwVmxUlG6i5R7+rReDDNB6W6C7PyVplVSd1o2xJe/ALBj2VZi6mDflhZ
irobEI8NzxwKj4mbHYyvyS/DwMjGP7LvF0sKTqxpVLuqwKJ61rLQJ/NXS8p+I3sfoqPSTIVqKcox
Q3irLI95ddLSs+TZb8aHF7tYn8/Fp5sGJaI2QRbVhupJYdwx7OUmJKk7D+NLNqLhoC9+WH/J46Ot
HHW1lviPbbz65w8QIS6LpaZZx8L6vNQKOghjgOI02htPYzZ8J/ORDS+52X0NzemU0tHpsx+FBoa7
2VXt0Aub59iih0Vhu15fGdOjO7yE26rHlEToz00eGB2Mc2a61aDvx+nJsu+jqXUUxXD4rB7ssTjF
7b2dD/tiMgPAAiFNXntqyvzQPBqY/QnLyjHBeJdkzoIGTLpQydvZ/MY22OWJRW2biuqgRdUtUQtm
7nOZpW6soMhhYMjIfL3+mTeN4MUq4lfWE8NQ5nFNOaabVWNH361NbxnwevsZfq4jNvRATlbUdZGj
gHjUK2c4c6Qbyhfo24NXOwXvtO0pslhy0x9fLCk4kTzUFitU9Br5sea2To/oJ3WMFBWjlU6/2SXd
KUbhyr1+oNsh7MWyglvJ7XgicZzY5/pr9kU7hrvhUAcctFTagQ4eIHTH4TY59/tF0jSVbVdwM2Os
Ne0wIezp1X1UoyM8fb2+M9kCgiuxinTuxmGCJW2QcGgvqV74/9sKgrfI9XCMMkutz00Fem1ysHUZ
Mm+19n/54ouPI3gDw5oXo2vWPXSPJTq6ZII6++2ov/yDjVyYLuHqAcLPZ60FkIgDDlDwgwlJ0esr
fOSVf+3kYgnhmq3GOdH0mJ916LEUiI/aGFNRZF/G9yYHDXX0opf3o23seTodbIW4lfpQKc/gYqj7
s8ISyFcc22ZyNOU45g8qQUTHf0IGwqNo/FYhWJTCBxAsO5wEVt04NnrH4+9OJS7ROkl2u/lRLrYi
3NxSm3Tb0FXrPPDbASXImaIy2KP0n9gSn7Ld4LlYSrjDPFKVLMw6AMgxH99ZezI7xkN5WOVz1MLh
bN+t5Q8XmdL4a6XFl8GwNo36xfrCDc9ooXZGidBAib7b2QgqkO9sMSR3Y/OhXiwiXHJ01geiMoQ8
bEj8Ln5Teeddv33bjdKLJYQQR6n1mi4ZnFPra6g+LjfdubhVd/UXFQTj8dE8rpxKoWRfm77qYlEh
6rGTYpzDujXPCVNPqomglSROHqO2m3Y/61Vnw2z3tSyXln0ywUNaipIOKsVbTuJxX073Scy8cOpl
pJDrJb/ynkW4XMIV3qdzqZ/75VZlzG3IT7J0ml8hO7DrLzWLPNb7lfpDJ1qwqBPxyKIGks8quTki
Hq5m9aKXI4wK2jtH5CO3YBvzshv1qPrNzvZqj0vCD9mCghWLCi2Fos6Kn9CIF+m7eZQxxW9HHp+3
RkTCRdkSjhnDLHD0nh8me4dK+ZOFiXQwm62TTpVTACrtTjJPI1133fpF/JxyqqRNvhaNY2geZ5DW
K+y9hTGLttDcuiB2glnJ0GubBztfvg+0jE8LqZirVzaYkheJ897mWbk4BsHyaDFHxcmya7SYBq99
TJCEOpG/ztqF5/rU+LM3H9AGjYLo9R9ND1wsLdgjwshcdhxlCjIuTmdi2tT8H5MVcS655vmcl0tm
n8cHtsv2/CV8BtcZqnepH53j3fVnIvFXpmCHpjo1qmKFFeIobxp2CDGxbNFMYmNlqwh2R1f7tNPM
yDr39S/otrh19GbwtynO/Ou7+Sj0X7E84lyw3VnJQNB/PGdVDGjngLHb3/MSWO33zAwMlH3baUHW
VB712X7u0ruF3LExUCOKdDoIpx9mTnfmeM9nyFJx6kRsdvqH2ONflUQFb2dPOq+j94XWOJb1FirP
13++5JhEjOeYxFHJOjSN6pScjci6t9Xl1zh9SZJM8tkltkrUTBmsUa01E261WAmRVIDfpbmDbAkh
EuJqHy+VYdUoSWlAQFDVBbnESXtr/MG3gnmvKg7mla4f4Dau9PN5WuuPujBUnbrwAeMh+tmyTum0
z9PRo1PiFLlRP1HNQO9yfFVrAKHoY0VGNzPCH2OrfWvLxqdRd07aPEgUe69NnR81GjotHNlxlVb/
6HdexO5CzGHxSp8GC90xZaZ7xai8qX1SYwAaQTDcZJNrocrcWtwjZKcBOFV2b6O674z2sEShQ7XX
CbNYc9KfBmgYJpzd50jdrx+l7PMJNjZhJMrHFkluD9qJrIR6lSkLE1aHeO2xCrbUHEvLmuZ6JXul
gfGyohtXefv6sXoaHdnVkO1HOPG6bBTakJlBvAmoZvKsVpIntSHyix72xd0TTKkaQhEhm+APbIY6
Sp37Uxi9Tvb82ITRjiDEm6fRDUkHDKr10sWm5E5t9ygu1heMbDa3NG4qeEXc67vWD3fz7Xi3in4Z
HihdZs8onf85CRBrIUof0lRLOfi/zR+K9bPrFqfvZESK20i/z62J5NBDOvQjwdg+AAoThBrxoB9X
FQTTV3fsrO5+97+tdTwye8lABQ7V1f2ouDGY6c/NQ3FWPHr4B2/j8/WKs5lQySxBbIXMm029yy2Y
EEm9bHu05mIFwY6BaIwZhoV6D2UFtvwjC63DXL+l7H60EHcg24/Rm1lk2et2TnmxrvDqqyxboHYP
vzAFrHxXMMq+drlc7nXv+hH8dXeYxVuAkfQitIHkvZJt1MDF+sIrRW1zSrmOEh51MrAf7vMAw3Q5
AjvzOD8TafdyfZJ/WaCL5cQnC44sey4xVZeqXo8C6hRmOwoaRJubYM4wdzWabNevjqykRoVXCkbQ
kvUx7o6Bf33XFoCAQZDLdlVEsCswdyJ7tdyxxEn32l4GfJGdr1iH5jRCA0Gn9blWyPMU5Ts2WDsl
OSTzA5u4V+vEGxPbt0gfhIlX6TL093bz//PE/5qUtKmRKgQXbHRZ7BrYdnVr3DNQMiq77k7ev5Au
KGRlixLPsVbjvFc4GkEg0v+Ovc5Rjywwfsg7p+vnu3KjxLlJo20NcylR9qtMz24qQBoWt9YBQEsK
Pwm/J+PkRSwKrl+q7bD34lQFc7GOYCHAJua5G452hggCxC/lT6AbwVJUvjDjjui57ltd+aWLmGNj
8EQF1HlFaPPkLQsRb6i3kdm7LHyylMnN+TPFVEeRtAGpduoE3OoYor6dgkljfiyTx1T/SlUuiTgk
j1EcxqRVPoW0BT1/Rrsgsr9mSe8O+m/od3tNV7k52jXXj20z3L44NSH+CM2C97UGYxMuh7bTHRN1
MrV0iYyldzsqvVhIsGqaZUSJqWB8kOyMHUPucMyfkzu7gpYKqGR3y9Fy2kPyHD5Fz913678AwGwn
8Be/QDB0AyFVWiYYqp3HAljaL635wu3a0Ubwry0+z56m2XbK6jBq7zorvXSiAZWq0G2GYBc/QjB9
mCGybZLAqZlhHRRLQGZZf1qyglh40rUW+oyKWeOLzv5inazZltyZ7SjvcxNiWckssgwKvAyeGYJC
KIA40VE7kED3yx3fX7+f0rUE20VbwOS7GrjMFUFUf0gTGIC1Vf/FJKfML4mlpbIy1cgABAN+CQIA
2SPpb4APDNaQPKUBv6HHKPGHO7BZxb5sZmQbgHpxqIL9SqmlQSWwWOO79l2dg9lfVYaS3+lT89o5
IF59MI/xdy1oHjJPSR3l1/WDll0bIepBraCPkQ/XZ6sIg6KAiLqpSfoC6z9xxS+Ygq3BpGGNEjMc
bxazwzg/aWW/62fv+j5kz1wsHc1dXg0j2LVwYZobdtQ99OoiR3HRGj7ofj058sEDTeLxxApSxOs8
pOvFgUiYZ35l7+DFL11wL93/K0IcXeJOg1P/MnyNI55cWUwa37AO4c/py/Ld2JeuDNAs+56ioam6
xm56+HzdznZx/gCWD4nHlZ20WGgyjYRCkdVY1dl4gfzKHQtP8z8YWtyB3AIVgnHSfSzJC1ZHceUW
iQWikEfZCKFL+9yYB04KJ8o7xyxjJ0ZuF1pv12+TxD2KNaKeL6MyErwKSI45GJU+QZ6UdUitiORt
yLIOS8e2L6o2GY+TSaN4HB/dbZdnu85yphPz2iB6Lu+KtwjqpOabcVv5JopHEpMueZpizUiZQ55N
dA1J+c+i7OAUT2bSSoKb7S7Tp4mzBBszaqmWKwTPRLWd3NonGED8GDSJdqtiI0YSmw/xjv9iNEjy
GkSJLgpiizmz8RrmxnaLtnZKU/IBZScoxDcZMZTeVtegN9uHo77vzX2M/uP167gRyQM5shK6qrqm
2Si1/HlLihJz6MqQ6Xdrv9N6p/ti1wfRvYqJKu0kN2x/X/8/lxOMiFIPfaOYhX5X1P9H2pUtRwor
yy8iAgRieWXv1d3e7Rdi7LEBsYlVoK+/yZyHO247pu+J+zozMWpAKlVlZWWWcQvVNqZFtlBi8Hiu
7I3vr+/LSpdU+dGxMr0GLfpILbQthtBuHhS+XHt932PH11Uu+vjdUBKWpK1+1JwFGDiGUKk0IjIW
N6NSYwQpifOUPdnyUClK1GvvBVjtSVnCD8+IiXqwzZuhu+pLfO3RLzKcZXagXQPdwqO6XR5nY3aR
sMnMxbXl8cDCNHhsc4RSaHL/9+57X1/HRczJdcWpHC70o1Cte6Ynt724ckdce7b1XP4V1bJkMTR1
Wp+NNC/c4p6VpNu5fPz3sbj2Wddf8dcqokubvkiweXo4mOVFrIqXdLyXEipBJI3+vdb3q/7rO1uP
zF9rcUNL0yRd3xl/LBykopX08xpEtrT0WkzQtWBFN8//XvN79Pq65kVsGZRMpTN6ycdaeRMrx22U
V77TD6DI1yUuAosl+DIuBpZYpccUjqzXhHKq5rGdNuPiuXbfrG/p6yX+dbmLwLIW6hXBtBVcT48t
r2Ogyp5TscjEGPK/392VvXHJnE8Lpya9ihCWTwby5jZKUfkblbobBxoJ59ro35UNf0mSZ0VCG5Y2
+rHDmZ0yGg9sW1j1lf7olU34jRIPB7qhUPv1a8H5agvALtKC/wPLbw0A//hMlxR425kKOvY4voBC
t03v8jDZTJ70rNZb49H1KaZrr+8iXoyjECNVsC/q9mw4871TiX1V3P97S1w5Tt+kLRnKV7LuddNS
/UmpdotOzv9e4gfw+ssG/0OG/StMVDborl2NMEHqBfLYAsIHvUvGMqjNJRLkXgVVezlm2ZVHu/b+
LiJFq+VlrzoTtp8F9HRJ3UTVfQ3V3JXHW++kf22Mi3ABuzdHlMjCsTG0kMod2MNR75NQhbVwLOL/
HqX6+jYvwgUXRaXWGvY7RFS8uam8mfabOU82SXKFYH8lMF0OR+iUaEIH3HBs0fJjs4IJm8RL7Hdg
EFcukiu78HImYmyHdGhnnC2u2rGWuiC2X0l3rq1wkVhwIIaKKLCChC2U0L1cdfx/74NrK1wkEJ3e
NGYGcd0j72nUixZWjfn/L37T9Sf8dZCaNlcbnuOwLnO16efzTIlfaGGiLy6fNv9+nJ/Ta13DiA1x
INp96Ss4qtLAmCq29RSm0LbywPZc1cNgPhugBw6Pv49rF+EPRTS2tkWoZq/pvHnpz1R2wzzC8tM4
Oh11JRNBBpH9LOVWXCWw1XOazmcwgJsVawsCPeh/9s5iOvEmS7x0dL6yZb7RijSDwlIRDo6qo0PT
9BKAnvKpguShg+odLlXrwN4IAv1D9WD4wu83NQy2zSOMTrzm5loyqv8x2/o7qFyufZFaZZo+Z+mg
qIepVbeGNXtFsmxJOgQm2TF7cQflsZmJV9mVq5jpzhzZZkgwHK0fDC2W8A2FNTFosUgynW0FVGX5
7Fvptw0Ech2I4KOPBaXeoK3zuFXupzmcrBmmKeiRKrC9M6vHrix2ipKcdM0IHFgyzGbvWvR1Gnpf
GxNPsS2Xz+8N3ykaHInKx3Gq3KXT781B2dFcBJI1GDioNkWLtqwYgqJPvE55Ze2LYzA3a9DP01M/
6zMvnRp0IuB/qvkmZh0GBcaRth5JMgR1X0DLN4lKDGqg1oDgWaBCX7eeKB5UiY0J/5T1buHsMzm7
U2G5KXoXWa1GRQvZwek2yc+cNh6dMHCZPTDxWcCnuAM0I8rxg9bWSbH2MgcrV94r6pk0syfn6pAO
3WGmZcyoEU6G5Toq8S3xVkIdzoa4Vmerrj4z15qUjcyysGhOchEuzdi+oseMq4GZVYGSNMdJz3zW
6cGiVkGWs8DWC3Rk3gkIekauHucRHmjFQzerm1k8Tho8waAvNeo9PvISJ3rvj42CF2G4fXuL4WLP
Yr8mAWck0JUfxnSb0PKldGq3r7WT4vwya3FmmLRCpQrdK8dtISeu2NzTs6fOeOnTxdVLeSpVfqDT
qwV5O1YYELfKImhPuKkK3zXt16y2QTqHUI+HHcWHVeAxE9vxcohF6qW1h5aX37DPTEhvkC81tOCW
zMbd+jvVqNtAVnXqb3iCAs2sPHXqXFm8TdXgMg2aDyW/FzNsfPnqENaHRVUGjcV9k5xzDmEXAREr
ykOS7WwNPfuFhyUxMX6C2dj0dlowV0EtnxMzItrqvEc3iq4GFnuAUdVhFMO27g6dJnyz1VxjhIqS
lKGOEmT1CTF5HWnmfWvwsy5Vv8nfkMh5qaiDsUD3I3N8g+SuyHZ5ZwddlkUtzkA55d4wisDuqc+z
pxqqs918qDVns0wm9JZ/ZVoRmdVZZ3CsHV9KK2w76AoiDvfDHDY2JiNBjJ+QKFbavm0wa6vVgaxL
uB3A1NfQ3Nx8ZAuyfKPwrEp6UxlR49mBOGRq3ObdVjhwOpOJm9VjYMzSN6XmGVm+qdXJtXXNT9Uj
75awSLtbm8p7q5u9dqi3iq49tJnqlfjcigHpOPMlNdfIlYblXIV59ZHL+maqx1AHh4ez0gN3wVcM
7QB8dJON4iTHZZuJ0sdYi9+h5v/3tfJNxxqBzdRs1YIwpYn2zmWMT1q7MRO4YByom93XlTceiwB+
eH7yMri9Xz10O/bUI7xCBslFO/q2e7A28AO+Ng79rQd38Tv+JK1/3aXO1DlLuv6OlRmTefyuO+FQ
tS6/ayJzo94l+xl6AYNXz974Bhmp64nct+vu8idcIDApM9JBTfAT2N6O4III99x0Y/rFxgQ7X8RN
oF8Zo/nW1PnPigYhlmroln6JF3dC5MmwzOuNpnrprvd6uI6p2KneSpZdkbMGxiCWFSxP1660b82r
y7UvMrBc142OwDL4z9rSB9p5RwMrmqM8/G9JuZdLXaRixmQVDmkBu7P6phgrL1/yK9v4MjX+s4Jj
OdaaGqj25XRyrkB6s+WNeqiTMbRZ5naIlHK0fV4//fvA/LhLCJz/TCQgyMYuBdSoNIWWjfV6YLo9
M7wS8ggp1N6HoEXL1EcD7OqIMrSTLmoaPJ8FWJVSIKzEdC7LQgkF3dpupHrgS7MFW2LDkI1pCDu5
eu9AbL4H+xUCO2tWEqdZ54tmV3El6mCjM1cqREtUF8bUvkY/rIa78GfzqszZSj6e2wa4UGW5rEs9
A0HKNjAwm2qROjueCmlFs4cWw7Jd0ILPc7gCfjrJ6FnzHGnKbwfX7LLku0kKl7Aa90fm8vR3ad4W
BMIps+GOPKr705CfFoy8NIXcKvLRwEVRJNwbx+Ns16G2qLte4Da4z7PtssAvgv3u0c3sTkzZVMt5
Ll9lYQUW33Mdjih6ByebKerRHc9Lb+z2pO93CfhBGEBB4vkhs5NSOLE0MxcNIL/MTphK3uYSshy5
uqF65bWAUwcth8+QGVhijttUBil9HWCXmanouSdTrDbAY4jmLcg2tGJfZnxbw1a67O+T9RXVYMY0
H85wlBUJKWaeaPassvtiQnPCTPxWIWGl3A2a5rK69wTciPox3SV5rC/IlnvNxUUOzutzRjai08MJ
AoiD8ioc0Gw0yBTAIKY2gWN80unOok8ZHluDQBO+ySp32c4eaxJvpZ3ypIcG+2dRdNE0Dc8d75+M
ARql5T5jiFjAGOUAgePu2CMZr/LcpbTwHAuGQzME3AexJYvpUwGzzjKmRuXm2mGGG1OrV4c2/yx1
8PVnPRhBQXJmJaxAB1cHho4lhhgUl5V7C7zYpfGaZfSyESjWnHjaYHtq8961SqAo9rlY2IabWwtV
kTUUwdA1dyqb8bohcKcKv+psfwKeDHMW7FcJp8DZryW8ZttnzTFOace9Cpu8NkaPjNRLuhuD3PdQ
8pVUhHinfm4sfptwt7PvDf7mKJOvtDeLoXoLh2oH/NflpMPT+G4qGVg37amAWXEqDlPHcYLiGibI
mXy10vpGkN6lkB+cFiDb/LGuB8zBJl5GnxYwLzS6zZDcggLjaUqCTbVDAestFcJ2GjtydFN7OzTw
mMN5Syc0UqezKYVXYsgha2xoo54haxCaxkeSqm6LVJ7ZkDDLXmq8F2U2PI7hKSXNwErNXSdN3TpL
DoKIqOx+aTBkAms0MrUBmsLCrwnxTGeIpT5jnph5U/1msCWgXbZt5B2t4aMF3hr06LfltO8FD5Y5
jRV12yLdqawDTEUfhJ5ERflJq8o1CH4h07ZTg4DRUF9bYJ4umsgYd42DZEeMrmblvoAeZ4Kxlazf
CTDRocEocL5Uecu0A2O62w95NMFZjDCAzmnnZcjfqFJ5gOiCIa18rQVD0LxTlfRmGMegBIVlguyk
wqHNUdQbE7Kx5sJCFWSsTKfBTMYP1Nb4NzjSDHheK/HtEWP6eELtB/f2Amclh6m0ErX8UE2Yopvh
lNT9IqPtVdMnxE5Kqrlq22Do/6NQDsb4KZTtOGGr0RyXw4RN/lFYN8vCY0QJVY8tVfUoWN0JTzyr
TN2qbn1NewRvK0iVNIYtdt7EXWr77aCc5uZgVWSLsOsKRYv66TbHfbOkZzm8LJaKeUYSKvjPqh4P
SD+pWQamjZ4/59slcQJHWEeI7LgV7/zazmLLCLWxCHXEDwvTkKpTuZV5UOXNZN6ORo50sDxl8zOZ
ZEzENZb3tavlorJV6rbRDMNaDmoX9m36PFdQ3RwRxcToGzo0h5EPQjUdnFqERkT1nu9I+8TYQ583
vl5Dv9x0rtyxf7CMi2rbWqnaKu46y7QuFeRBxlKEodnLgeH0Z6QPOUM5W9GgMZqwLYWXJ82tYmAH
aUncy2cpZ9/GvjPEW6rcVnOH7YLx8rF8pL31AVc4P6cv6oTZfPM8m04EaWJm3TqYTB2G+U6xNovg
D6SDjKFWeXpOPSufQwiPeX0K22sFRJv0NJTPJeQUtdHZNXbtCzUFqnTnqBKn3t7pYniZcliqTrM/
QlYWyp83JtujgYabFs7pQss/x6J1S5P4dOHuYh9SW4aEYDi9MQNCa08IGOFhGNlEf1vX7xprxOYa
YkiMRUr7yVFop5UCG6Jf1NoVcvD19pzY8sXOVTjMTHRjJKlHS+5xBwIj6aFsBuAKyEz0JZxSyyur
acutI5fDR89tn10nuF8i/2uS8tdXu2R3rWneUja9elBGHD0PPBP53B+Lre0vN/yRntkRxV5Y3Jvh
fEj9qyaHPy+/ptGmpaEJvW70vyoInRNH6xquHtY20Rg10XioArkrHiZ3HVvQvXK7xCi54A24u5ZN
X4KNfx7dMVTDpA527WVrpbCYisksNGd18ma35xaB5krauabj347EXytcpOucs3bmWqke9BsZoriN
nABWShvdYwEMlq5BbT+9SzhoWJoBv0LgKRddy7QXPcNy8kCMcMXajBY6CuCX7ZAXBYY7lC4/Npvu
yLdtBsG4/5YgtL7Ov5e/iEnZlKpqtUh5GMHcWbL3q2aAqMB/eJ9AzI3VZcsmxmUab7TMktPcyUMB
Wx6Ju9deoBQOmKBywjZTPAfGlVbF91Nxa4+PSvHa9u+ppN4I7CorBJRizWhORNimYmsuiAdpiwSX
IvE7zKXm2eXjqg2yFK9ZLlwHSnSZOZyIeBnJ3kFfH0no0RiHX0b3UI+fLR+9isOuvWqfDDvfNVL4
k1mGrYDYIPTecPUklYiGsr9liR0kxfiUgYJTdY032sIVNrAoFeViX4QYc92arb7Xcacl9Bk+Vbu5
X57zpg/h9f3YqdVmhPOOQidvKaso46/QrIebT+/aMgkU2sStKjDKlMM2S41pqbpzcmsB9unrkw0/
j4LmXgoN+xH+kGgjAajM9hzjTzQJFfbWTmYgSRM0sPoyVQX4nHpYLNCuJobUlPvpJJ8GJKBIERfW
+sYkvbI03JreFPXktzY0SGctGsieGwGnSEXzN2AjLuxBY7V/n8u3JXmAM21QssQTtHZVDHgw8pGm
g+coG/x3LhVW6Dh88oq0fiXsJe+TTY1aIYBWe5QbzG/pfWZUfjsXbmUZbpm0YU3fhw7YonaXlHFm
LRummR6U1h90NSQN9kLqeDZQGwQ/CFKzcEDyQy3HRaCPOdxEYUIDYSMdN1PuEkt3teFtaA/p8hs2
315vj24iFDcrR68bFB9xOZTYQIoybBWThbSf1r/fJwU0+dMOFQbcL50XUlO/aqQvZg6wc3bNDMTP
FmtLBzdiHfSK4UuJRAEmAPMAh29I5s8YpdELWEw+NZYRJ4Xi62MwFYk/pnBBqeejlOcq2f25H0cz
SqcuQmPdMzgEGZDL570SihaS49IOGyGiHAI1hfZOrXoHLYNI9NbGJKOXLsLT6O/BOds4J5UBXAi6
mCXKJ1u5m/J3C60A1VkdWj+MZYgyjP4sOouMOncz24FYNTtgjKEftZADvNM7D4ZxGFRO8UfMbaTz
Vgjc39y8BZMhkOaYulb30sgG2bD62JTQdutRDjhwA0q0QFmkn03C5wXeMHwNO93ttLWt6IDp1B8X
COkI844T3U+mwl9ny0b2CVMB3wF9msmTYZ5ksuDORbJrP6QJPnBCgn54KY3FXbJlw+t9p8dpN8RZ
qcZKi5ZDfk56M+oZaheRwj0W1ZhSgARvY4ysbILVVGYqHFc4z62AcXLeodP5ZnQx6+CzOdQ7p7EC
jlzB4PedgsupSHayBMs7eS/BVWwJfCEVIPT8PplIQOl5ovctdAkd0rxNC6bw0g+FcThR3KgWZDfm
9tDxfQVIzCEanG7LBxv2EmV1lxDmL1AAW6b6Dqo7flmfuuVpzrKgGi13Ls9ZNvg9IngDCl8xx6NT
+0OluZMNWWfQ0HPYp2h4+0NvuZa0vGKA3hG08CX4f0UJ4wg0g/Jm8jCVrC1vCjj07lp+wDvDNQkw
7cckPVAUc7x+NIdXRzmZyxK0ZICaeOOzisAecLhrMywkETTs5Ubm5GTpbwNUzh0NVoFZ7fGWbIpM
bHPx22ynLczGbgSvjzwnZ8fKD1JDQwR7D3bvDjcAjgDuKJCnwkNCkCmcVMOlGosKiMiP7EQhiZa0
+U2lY4ynTvzaasGeeui0IiAEFwCh7pC+MosdYC8ZKxaB+qPEK0yPMx6Zlp9ViY4bQcNSBdn6d+mY
e0LuUsE3PYPnhNZCPMH0dceHlJNfJclWce6gR4a0H0y4Uve4GDwLNWZnJbE57UA39JWlPHQooes6
8ep+PiriRhZzUNuYbYZLUDJbviQbAkmpxMmPnItwAUSRds+0G6NSr9FMUPyxZp6F3okwD+UIsimO
rT21Gw2VQ5lVEcWg7Jj+nqUSZfDYbcFJhbK2q6kJgKDftnWarbsMeIgNgNlKOSxfHF81FDfBB61h
UYJ33YrDYL+lxe/a3jCRopWheiP0cfPludVYKOV0r3Qaep9mVOXwiBlv52pxHWmGdkcBgIyg3+oA
JNKXWT628rkSxWnpjiyD+gDaKZn9KtMWx3GIlvIWnefjhO+v8A6Xg/ObI8qxWgvKygKgBeLPnLi1
TN28IL7NXyw7DXnzmQ3GsaqWO1o4Xs1EvCzv2cjDWV18sTghTv6BTyaM+FgIDQR/zo60eJLlcVEf
aUlOjnl2lC7o0hYXrx6SrtsntYOaCGJcJqr+VPez5bXEndXb6L30Z6tg8azOHlK2UEPDhGpnanYH
NdlK8WHmMNlMM0/F9s8qqN1hunQstVtizkFfvzqLseOGPCToksHg4NVQtLADXwuy6iHREaaWEb03
09WXFKUzNPyIjusDHTUIkmICZGkwfjs9qG0RAxnzh2lEa+9pbURUI1iDLTpkjfCqFixulEiZ1fkj
Zq0Xs4ukdkhG8JHH7KHrP2xACwndDD3+sRMPOirhys2mhyZ9bMmHia9HrAJVPmxlqp0GVTDgr0Fa
vHB8ssoG2bg7WXgvpg3by2zaCVSHQoiAYgZhrnO/Y1AbhQWsXWyrBa+1Aq9ckDOD3U1rtqekI4GC
9l9mDJglPNvda+ckXqGYLtphizp5+mTfOWnjC1J4HBlWhxK5TO2AG6ByLIcOnqxKT7Yo+Gb4mU4w
AVeZ7hnyqLTEb/MHJFHICMStqVY+SrOXBsG9H1EIqCk8aXWvRTVeKNRz+g7xrXRBp96ySj0W4s4U
+QNKYtwVv0wxIgvaAXoB4rVrGdBrCvAOMSpXzpKOQd886/bkmsavot8bTY94VhuIbejopHrY2cWB
2GjRW+1damR+DSx1MEYfQJ/vNH2g1Pc6/shBGm1Z094cMmjfoU4sMOVEtGNBtwvbJ5odZEhiJE5o
Mj5Ti8cl/5QZ9zpmoY2beBJX6LjIAKUJkLLelfh9g0qRjRySznQHAoTR2MoE6K0V9oj7tFqOafXc
JXfUmoDX7Ceee7yfwzL7VOzEm6UN/PycyRY7EhK19NFSodiQtttEYC9LAVBUDXPZeBlyVEUIQAFP
DKLLDX6BCbgHEmz4KzD8zdDs3BV/1u/IkkfjdLI0xSvaMUqY9EcTodqkQZlA7wZtMjtxDetM9Mc8
HeN2rIJFQGunw1MWuafpyCDRpNXECfweuIkAaSnpZiphsWgpoTFB/HTAPcgsd1had8SoXIX2dW6D
r2WvaFNY404x8D+MYA6q8zuoIQEvAWqMbVhCzk8HfsUw92Vkmc9hWqsPHKDZu6ze7fa3Zme+2odN
wn27u2ac+73gMk0Ms4LgAGIXCq8L0hItFrty0nE5lBAI1eOVNbcKhF5rs33jfmnG13XW3/FXkTwX
dm3URg9k5c86E2xcgblhlPWaMOUPfZIvK11OYJRp1S5VNWDI3Zt9/tuKYdvgod3qW58wvDtfJ4Rf
8ssuHu2ymZZIMZpMzxBWq4+ZGEeegbc/OMGVQvx7q+nrc10U4jqmVTWzrRc0KkXgIH0L6jANIF7k
Qs48x0x74q6DNdcEqf6U3F8BgK/rXjbRumKAZE+1rquFGtwD+UsbJacxkk8JBmYl5ur1oHwtPfA/
fHgHxYs/RUV4TVXsx42K47IiHeAFXY4wOcJUW5ZlC1AWGq4+wEtohGx7FYH4jnfgcf9a5+JAVJzZ
pcyxDjmrmEPG5XQqPBFm8QTs6Bre8EN/DatRnSDHMwE9XPbX6mUsZzgjzYfmk91bYXIYNvkWgkk+
LvegAdkBmkWNn4bXvurPp+SvhS+QDscctEQRZD6okbmF+dNN4WlRCwNpTFzXQX5jB+U1tSjyHfH9
+rAXQFlftvmUoX9wACcIsSxC8zdKt2OUhdON3KlB6c9xHsExPEQ3zFfOuL0CyJFty4fh42pA+vHU
gnwAFrVlrbyui4BU27ooKagcTjwGK26XwGOIv+V/RJ8pMDuUOVfGYb4pcfyJFH+tecHbg3SKUaXr
mvDT2NQvfwZ9PEjbus1mipRT4ef+1f3840v/a80LRK3udLMUUPA/TKEeUgRDJ6j2LEQNCV1SLeAR
ehvw7rjWev82u3X5rBcbrBt4baU51gUd+zbd6WEBxYjhqXitoPezaqJi4IhCQg/wwYd5zYvox2Dx
10Nf7DRT1Q1m22y9bYZNsXUCOH2F121Ov3Ej14e0VeB4RLNwiC+Zgba1TFlKsY5x5hv7kfmQhPKd
c3lLVib4dYegHzatZWpoyWuOY1vozH/dtGNvk4YJQg5JrwOcQj+qxmC/clAUDByOL479qoNC1Mg9
LQ1vyAdQJNFcoOV7W0v/3/fRD68YP8XRQHy0yHff0WqqNHAwdYLv+x9l8fUV/x8Sh+94Kfowf61z
ce0BFEgJoJF1Hftz5dqvqh9G46LgB+3y389k/BSivqx28YKHFL6xyaSRw0gM35jrcOWLzwqLq/ID
XJpAsNNQ7JOJ7zA+qkPST9lX1p2T3czzMytKn6AmMubDaN2TDl1OBxJNyW8JkRanmjynphEByiZz
ADfzB0Nj05RrQRqmyChr/pLBV80pGUAo1R+sd2bC6pRJtF3DhWCiZm3UKppbjOpGqCA5wvgc/Tux
K+gunRcf/i2bHBpWactvTd18UZt1ZqrZVvWt1k0eg6+LpWBMMmG+RR4nzEurGYswuRPWED8bmtdW
RycVOm8OBarJAXIqRwuz/7OFzGI+Ua0LCttwm7ZydRzehNqeBF7pdEgcxedIIB7B4ZUHGp0YJ7fJ
D0YDYKBn/lw67qT8Gm01NMo3SAOijJk8rg0x3ErPDGJEEuKkHVwXwVzljoyV4twB8k2UZzPronRw
AFkNxyGBTJJ1LMZgNqBsnm9ZrvuDYoDaGiegutUNkGEyRIaIK3AyTPSB51kA1TNc1egCMM4iwKwD
vskyZ+FoJi4f7psxMqD7XQLXAUF0zCBINr8bzUvawN2ASNgWZ0HT7mYCrISidpejpwAjgPEzKmgO
wuASlEuD1v+Wo/vfyTLo2Kpv+EGg5zSimEqW50nAS69t/Q7EDK1/N/RNmolgLu6gXhTzfN62Agz+
UkU1BZAREElrbcArCiW5mTMU6e8M4GrCxo3eQcoV3023TOBKhTsUEO0Al4BhUognYu3wuxp0xFFS
N1PrLuxR9EDD0sBQgHzZvxV0yxMSczAflPY4gcNAlNllOugSW9afxgnY7W0zaXvFiQ3H8BLShEZi
hLQ5jSX1p14cJ6eMejm5FD+FqfC3We4qe5/x0s1BFzGNJ4rOSQ2NmJTuQIF186r05gFt3AnYqhLP
Ejim+TZnwOB7vHZUpC15mGCUMaGkLevOL7tXNmNknOl+mgE+y34t8k3L7QD92gCq8x6VkDiXcWkf
h+XBdEbXLIFhVfoeApiuWABC9Dto1rgWisEBSYxjJmBG9huiKJ4NIjJYsQ5ETEBvRMsF1hzgMjB6
7OBr28RzlgTCstzeAcEFvZNUb12A3UHfOwGx4LVb7ykq95QewN0Nq9ncUhh31hpq1vSQDwPIsdCQ
42FdgZCUJG9Eb/1Egl7EzF0CVivG7/x0uZXdQda/MmhgFmmF1vsjWaEG4wRnanQ/9iXo2jU2WUfB
jKZQiZ7NiA7lRqveFsjDawzKhAA4TO1pKKIZT6xkqT/pOnoCjmv3ecCrEefvJYNvxYA5f8PRfJ0o
3mAkMOsiYL6A2lAiy6qfVCD985x6etWAsAHekA0CNlywwXZ0pje9BNMFAYgjJklQRNdN1Szgqvyq
J5z0pMb+ISCJPuVaj+sIzAy0XjBtExbwFi+yGoRZ4kOFWlWoO2oQBmfFcwOs2Oy62MBQJ61VgAKH
EecYduFeO/9Oaui6jIBEmheLAPlQ4RPKKCjmnTt3jw1OeNlvbdhBg6QCWBu8RdQ8GnFJszG0s5ON
3riISNEfhQ4rYSOoYOFTJqU/qRa6BASvdcJwPG4OlgUEU4ptghaR49IRQAuDscieAXhTh3trgCPV
gNoG5uxDvdfNo8T2nsFLEySCe31smM8dFBvg8O1Ku71yt/6UnX+5hi4SRb1dzVCAQPzhSK4qiYvx
Z+gCwThaYiO+nlr8cVK7KPO+LHmRJ+qdRpLRwJKDr4XN44jDc89OXeaXyFMbz/b1qIVAUiB8wLMg
hobyMfWqcPgA10i5mrb+nOj8b3ZxkT3aicUalEvk4EiQPXRnBx7njSE+r9z3SJf+9cwXaSLt0Gme
kxHpVP2RQT+tN66pJeprufivJS7KSTkqOsXIGzlYN9g73vhI9/1R30GT/14Pq/OKToDy4vf7NBrB
dlbO1Kshz+0E7yak+coYXrVvTVDCWof4HUyJr5XVP+XpX777BTBT5+U4tCV+INvMexHUL8U2j3JA
7ZHtU/gkgPC0wgqNX4TXLZHJmk/94/VcygQOsElkU6L+Z9dNIACXm/J3+8o3mo/kHb2nAIjyEMgA
mGN7smNzh06zr2/+vQ9+fgnkf0g7r93IkTZNXxEBenOaJNOnUqZKUtUJIZWh955Xvw9rgP0lSiPu
7Jx0N7obFUky4ovPvAZ4q2ZaqiQtRRja3u/TIq170FXZLjG7g5Jyw/bdTSJeZ+aHPpj33fgo1ere
AHorm/V1LHELwZ5ez3lXVn5AA9YepW9Zp6+ZhHwCGSAFpryg76EblraUFewQUZdkDJJIgaVtcpgc
68rw0a5fAPBtpyd/N+wNWz2QPAwuidE23ma7aLZj2mXfeW3b2Vd2DfXyQZqH0ufdj1qEqCjXRzOq
+VHyblaVlLaNkx2y22I7u6Qql94RHePOv/U25r5YbyfOf/qHfWOAAzY0E513cQGZD8cxrwdtmgMk
eOQt7KV/5n70wgDRbWbtmDW65af1jqHyovkAlrXUQRILA14VwJWL0VqbisurUDHY0QcHIivG0QHw
wEvWGWvWPp+WP2+WXbxmza8sOfAt6aKqd1IrHkMJCC5THVmo4Q798UTx2EEm6Zu/VbLGEvg0CJsq
tgSqoWni8pHNxixiBhjzvutxo00c/y7e5X9MZ/bFIvhfmTdoK4t+kA36t6/eLLp44LhWIjNKgjke
ebvMCY8oXe/Sl/oeaFP8c3blqtzspnKhG+2Du/RM631Dmp1dYvxVNKffr7bKxM/22ptftLgZcXAE
bzP48mU8Vgft1JzAjWyEY0Pn5Osw9E+p5MOufrPS4tYbDEUAZsFKc69GMTddt022JFpO6MaXLiMm
pxh4mZvZf5hSe9Ofo33zHdH8e89jZL2Rn6SVz/F5ZGQsQE9UtcDnLw4a5aAsmV44Pzye325tT/SA
aVxtRZyrBVxmesd4EXbdz3C7RgP9eMYNEWtxSZcM0YANuqjF5VEh106i6TJppFsxldFq+/Xj6ZqX
oKOMhZ8EH2mZAIhNWmeaP/F0AaHLP9Zb/Rk61P+H2g5n6N1Si0QglPzWMAugpYq56/PCqTvd/nr7
fMJTfb/E4iqnnusVfxwnzquy9ZmAfveOuh0fh9fmhEefM7nkUtgAzKdkbe9+0sl+t/i/++LNgKfS
6yQyRmVi7+pHavK9sfeOCQ2x8Vbb6dvme7QJn/8fTLM/9uvphnE1yqoBaUhVFrukySYtaMRWuvT1
OdJyx6Qo7axpV3rdGaK3a1nCSQAjp+s/uyC2TQAyX792859G2/tjy+hM1nWmaEA5xCX+VDe7oa0L
SbyUVm2b0Gr1+BC1bNpibqnvhBR0Xqgg79j/Shk699TdOfjeVunB1KQ3mWcxnr1oUXPym9ecqkoM
X0F1hTM2hB6f1QdHMX7K2ofE+iFmFJLaJsnqe9MsnGAo7LgOqKqSzVhXVNEkTT3j/b5/NPOTLvvb
eACy0NSXTpvsCJiuQqDIAfZr0+R0QW6HMd4iJdPrUD8DN9iYQXufmtsIRLtRPPf0E1H72rRDtY3F
cR8nmW22CrZFc/rTOLrnXURYJWVgPuSgM7zipVN+Cd4pbCIaSefO21nGWe31XeEX2Kr5NBbAKOBS
28/D61p0TARDu+ZJV57rGPhEVu0nodlUo7aJhgfZGnei9TT41Vbzcsz9+ktUtJuK+1aFetw2N2mE
VP94ENvKDcNvVRrZ5VRsQ/B52nQ2K8n1gW/35k2b4Xam/has1m6sl4y6EeIGDOVNKgR7TyqAxDTA
UcDBpc9e9ntKgVaWpd2Idq8D3oLzm+oNFChpr6BeUgtuFiPgA2heA0tfN/ucfgnSAkA6twIyDMZ2
BG9Qo5Nkwrc2zATGFBNhpaGAdIsofOpy5TbsuoOUVG5E5S3oP8s025oNZySXbsppOgX9g5qW1KH1
A0J6m1ZLHEX1qfthyMIF9qSN1linOpnZrbyxpt94QG9K2DuqFsIxffV0GdL3JaxBO/YaIYd9IUCk
1R4LHy9k7TSKoS0TEtIGJJsJmVTI3cwqz5T2diZK38iL7RDOShBZz7lw2+nIy8Xjvqif2+l7UqRP
lsTXkEvtXo/gmeaia+UEmCp+iEofnGdpy8LVMgcqyCTbdm28K9j1zpQEaEgZp8matpp150mTa3nm
PgrD18nItz6wlrIJDqYu7SLJOhdYndPPaOhO+uWd5V1KAM/AQ561msBmCdsxB1ilAXcZoXUFiV2T
A074P5ZaCXMMf/fU924ji5eMd0KVFqdcz1yY7Mc+Fu2yDg9ix7uUsaALz4pabAz1dqYnm5J4KCTg
7/1LH/ywgvuqfrAsmn/Ipgd9bCvyfSAazmgkh64FGlFe0NW5gSu7bQAc0Fu8C1ErCMJ7vfzTeezH
Ge/3HOi/te5v0ZROCrN7MF4LNXO11HA033Kj4HZMj23s1FDwC1AAfXvwpItFBxX2mZuADQuzfht3
7cHQAt704OhE+rCAmS7dyl5ui9luGhEAUE1bjiZXwg4LbxZYfHuzaja5/5TLD438Y6S14/WSbUjp
bvSfFM5NDOqnL39XHuTXGPZ0p53EYHJ7AYnxFg3gAvBpK++m3zlNLql9zqtwr0m/eilyIgj6aU7T
V38NGsSsinYH5OhQAO6kO/oYEiwMQT1ZYuSqXXcuQOlG9GEVcEW1cBXDyE4MJtpW5GpIzw7eXZrU
jucXYHnUkw71rYySYxVU3CFyuRsC/iXYUSFJUQhR3B5CSKYUO6WJHF156AmikH0svXLTfGtUIQ2b
n20Az0pt7FrCt16G3TQrImCTG+2NGFUDD9JxwEEsvdMMhQnKzjbGys1JrVGEeOjia432iWy5kj/s
MRs90g+nN1Wr+UHM7z36TomJxdYzGKfYSFwmyPcmWSmUsQezUOxaMX+WTb0zqntBUw5Fh1XfSBtz
W6Er3Ma/MmiCHnhZq4M+X6T0LZ+8ZDwX0+PUWT/j4gbSrC3g7VD5k5PpxHiztm4U0+RfmhstvvGm
aiPBzFNb7TGJ9nT7pE3iV3ujELZN8FphfZZ3Br3M+wGuWm7i+8XPyquXcWiBI9OJhXXV0vXjZB6m
UNsYzSEfAPCOfJr6TqsmJ1dBjsqPsTBthlrZ0p6iocgcJm4B1dypWoP2yEuHPNGUbdAD2/REAHP8
E4f3g3Fb1iMQGVxxQDBHU7r16CqH8uCaefDAhRloDTelT9T/LkeC23TSVerVXQXgq9CnGZx7lnMf
opmyFeSOVixuAv7crm1vJVj4LU/fwhf1FCed8ltzhDCKF3Op5u7g32PltylE4p0a7bUaBIOm2QEQ
3hHGZjPfg945AVwtKrsOF0w0LjTrdvB+ROEzVig0rkO7kuc+PUi8cjgo4fBYgEYutWlryp5b5j/q
PHdEDi9UTWDdGMvLsCOiv2h67wSQm7nOwCpgyJrqu6CqBXrFw0Xv5B8JREm6T4csQmPZgPFU7UaK
y6nBFg5Q0ORpfJoCXLz3XIbz9dvYja/YQvEgmCJ4u6dc5Rq0Asdkm8ryH6X725Qyg5nfXUqXVMFp
gj60mf5s1dFu8x+hJ+EUQPGQX2T0gqq4BuIcDCjE+eiRQ/YU2rMZ/TZK7dCHvxu1cPU42mRy46S6
uk2EEg2IIzJePdJuk/lDwF0pQ42/rG5L6wIFKqseDOF7RaE2aWeFy6yKnwFzbj0zckztTw+3KEm3
SMJuWlXbtXL+hALAxh8gNVjelTuVj/tDAu3t189V2pyyisFO+CKFsYvF5QaNR9dICqBrN1KX3s5B
pUxUx2SmlZMtpKg7UDluhlAARir+6ZQ2ZziV2dXwGgY0xEFsl9Fw1YVfubFVmtSxGt0VrFMvAJFN
EHcbb+uZSBw/g/x14sK024nH/RPlI5cGcPVkOBrpeGyD7lEaXwJAk034TUAubQoiF/l+BHgo3Abk
wDwSIZKHJKGVrjMswZkiMVLoincV7XnV+516LzTA3W4ctwrzgclSNmUnHgS53EZVhd/AYI/R7wZU
bcnYTklDZ0zGY8p8x8+g5kcGoWpyuyZ0U7VzasYdYZttKrE/Fs2w8ePW8f2HUbsP40dUGM7KyMxO
ftXL70aOgUxnbRsPa1d+kkZhrd8E4g9taB4zFZALYa8yK1obf4O83w5T64rltzoEowteuBafxwTf
F1N31eCnIGcbJeoAy3c3hYWlDlg51AWdVjTdkU3ij39Diba5VTplcBqkH0KV3001aGlwcDNg+7nS
LFRRbgPtxqqthzrTSSBeS0CEmqge1bL646e7vkLuVUl3QxwykhyvqvA9iqPvRSPQAUmOAeQIuiSn
oqzdwmx3Up9uY+UcpMkJ2gVi4qLriwGprumkmmeHQnSuA3HTTNMmkl/8NnMDgwlhVrETQYGIL+Bb
bcnstmp0J3mMVOuTmYwIE5fHIgjdMlU3Y/tNCoOdCn5XaodtFkW7wbIOTCocLtGT3/k2WCW35D4q
uV915m0xLr76Sz7k+5YyVjI0Nw6Gg8+7bPxo1+nRcZhHFGjtU0vwARgyDTWMbkDlzKIUonTVVjYE
kH2BeAvcnJ1cJNuuAr5paQeJ0Whfxm4X/kmkndwX8HxUxoTsFwX2dBwA6ZbSb6rBifBGiAV/U52u
LrjnzrhhirhXM+mhEYytrMEditpNA7lWkzpoOoaraypo456R4R9l/PZ18fRp2ajSW0CLQhEt01zU
rFWqNVpgJGCCDta5/gtaw1VodwhueG5Ow1HfiOfpsg4rUIzPugtvFl52njm9STil5UAoZO5beBs/
/60Hh4bxc2nkbj2zICcUDCL67qCZZe1BGIdtb5jXwdcc2Ki7QpH3xsyKDqtvhVjYggAmurqUQ0ds
RulaafcmhGLV/DFOfEIsw8oSgRFv1xukwAMVAQWcZO6D/B5F95PQ6LYuv+iMsQAGTAxmByiicUFm
y2U6Pfd9sxEjKBAVkkta4hbjrQHRvCgug/8cay+VT3BAjbngmlD72fv0JRIy1OASeFLVMbP+WFG4
jaW71DT2o/wy+5x6pmGLVu8qyncAwxvSFQjskS0Hxabt1H2Xtsi/nArtcTQewhy8dAy/OQcNffJr
b8/m2PhqeN/9q9eeC71hjDcLBZ3T6ClHjyuffgWAliWAuKKV3ovQpEw5vC+sl1G4mkXu6MDq9YQ9
3oQbjN+6qnWNJnGDwQP5W1A/MjAvXtM0PgRMYNGtUUzxXOl/x3ZyZX86NiOlCocWFPPUZfusa44y
FHIjui+yYTcJXIu1Ckicu7kxjqkE/0UJb7jz7NikEpWLfSPdRSS7uZDYcTjZUypuir5DHGs6xzi6
69O18h99SSalD0jW2/uRP1BGn0qRMmQV/ggV6c9waCJ1X0kNQ0pKHp9muHJbZo9jR3cOSl1CsC1h
uUhhsYk9/6QBtBaM6UZpkq3ERNeQzpGiblsB7R8QBFoZHzpIcWpwI4aA4c3YYTVIWuyDGYcepTeQ
420ham41rYcvQN6OWXhTSjuJDCmCAuFzXlsNvIUIRgHseS5qNnyTzWSUoAhA+AfI+o7HHATLFLmp
8GhEEJHSggF66ITdnSrIiCIFmGv8Gn1QKOK/LNFO+26HQNcWxRz0kmYIhMlk+rEQvUNQeMcY0kUq
6G5NmSsT/ORyn6aGPSXQl+Pm4uetE+b3cnRfxVdlAqyys5qzXGk/s6F4qqlh44EmY3vNQizry+kp
Lp892gg+0JA0O4fts1lT1DF4yfo/PvKAGneg2d54DLDRmocvH9tRwetl3JwG3bnj+gwH8r+9CYnZ
C6OrqE/U+sAcmSTDuUYJa/o5CvvCYgpXC2eJi0BSRkcPjinkLJWLIOWqwH9vr8e3rfTb76dDKvxs
4GCX2t8ql1BQSF1zfAyYAY/mr4zaiedhV5HP89Gb7qxKqFfFHoKQL9P4cxrV3chQ1TPjs2xVdlSd
KAt/TAMex5W27Yk2ekx2heCG1Wh3gp5vLcFwIbhsIyQ6ev+nhgCJwjg4gwOXGNpGyu9EHS8EZCUi
Od1WoeRO6kNAuZn81sKbLDmXAgIY/wThv+ueaVcodTVBcCmyaNf0d1N7NrIfSQPEo+rcznyhunKm
HAVL7F1Kz9wYSrI1pucWomKKQJGIpG/NGG7cRsLfcbqZypck1PdT+JIFyNFVpt0oGpIEp5L/s9Ef
peF5Ii2IOqLsKnr9E1g5qKv/XB9LA7CsisqirNKBOVDG/DI+6gfrIuzya72igflxFvJ+oQUMzZ9E
SYrjCLho0Nk8fzcNCJKE7sp1+HEe+n6ZRTczsCarCzOWmZ09hM3P2g4e5MMMD90HrrAiwbD2TItR
SyGjKSJWQDT1DpbdzFtrFFcW16xEP47A3z/TYn4y4thdVG0D1Bir7Vz/kYC7QHLOjsjnqjxyxE5e
acl+MrWYlzSYW8gzOlNb9vXlYRCaSJ/ArMc3REsHDzhgxnNuMbek4xnk+7e7ifkdzqqX1vyHL9vB
bxdfdPqNzvAQGI0HFu+ciQW5F8qfyqtwrwLrlh301vRXepmX1WHN57vnP4+9SKbKoJI9SYar3zjV
GVSmPe15aHvGdDf31eq8au01L13DUkkv5MADkDXPf+n5nxJzE19CVG/Lc3umeGDgIByU38K+P+Ur
B/KDccI8UHnzmvXFZMrsYKMXEkdl5kPUN/j+XSAkWagEdI/Fsfge7XA1vF3FS6y8Y30RCMbM0Ise
7YvLsJ1ArX2bRbjmV2yQ45zpT23XvIvmod8X22npHDaIbSTnuo8El4CAhf7bR05Q9cW9RP/36+iz
ttIiHph+gMBE7/UXhGT3cYaZn3nJtV+x2K2FufklffVMi5AgVwDewtGaN07vQnsGwRDvZofGzB1f
117gx8n9+42ymKqGg6IGqhfMSHTzOFOcFChO69Pbz6Pp/z18+iLmpDnANU+YN4b6a6KzkNaCU4zm
7utv9AlOi6exJB3IuShKaPLyat/O2cI2KOOGDhJg2Lvs23SAuvGnQzLR2lmMY3fSU/h99gscz/qp
2nk3xtm6LU904FaG1Z/VT0h0IBlngongL+9/hxZnVj6OJgRd47en3Y7MFr5+0k/A9UwU36ywOGkW
ChOKPkn9Rbyb4yjchQcP/f3Jzu71/bqOyyeKlO/XW9y9sQqNvWtY77+iWX4XOeH3DMS5judU8xRs
tXvxSokAK6UzoZBujB/W3jqsjb0//cJvn3txDIMxLMQKJ2a+ML6EKK/9RKFxZ90Aad6k34ajvzPu
y8tMo2id8dzYwo/sZ7FLLvkJjdOvv8EnRweqAdwk0dBlE6TN+48cd5ZioAgL+gSQv7LH5Aci1PpF
8snRebfM4ktrbSglg8UyfXoz5t9VtWEQUq8FHe3DtF+jw6CKioWslCWLS7YGCbQSN2EPW2MIt4Ik
3DF8EVME18TeLbr8xVSyvah4TpGkNrfPRba8bVMdxHlwImmXVE3Pg/zX061zD/dUzYTEMSbxFMrJ
tz7ETCsbb0KjOFrTjdFD1g/FPUpwFEYMOnQFEJkYgS2LH/xwuiRT8RzqdPSk4FeFugbg4PvSEE4V
cLtyAl4Z/S1pVnmCedtVKCir9xNtoGpQ7ys9+C4j1uWNkTu0ApJfidP3ul2nsPEmlEqr5lFqBXjh
1WsMlV8ZO1fRod6UFYDi0h3MH3ovY+wpbIdBdSyECJK6tIOioZmLAgATK5gCmxgauJS/joH2PU2T
o0BlHXnia1YUN7OCcsH/EdZ2SmGTey9IN8NXgFNtKcne7LVzUKuOEqdPesicEnnIIKWtXU8b3WJe
lVCK8kaNIXgqZJSSxsKWsp6vEG4rHh3BOTspkASVEfTVvlsaWG1GM1Kn7jx0WQVa22rs25P1OAUl
c5DqmiIiIIm5KwTmzZSkN5EUO4H5bHoTFFwQw6NoG1PIkxdwrr2NrgRnsZ/uWnWyK01A+G5wIkR4
LAYBfcrAvGxclQFQKaKKlyHhHEolwiO6wwl59PWICVHqeDnwHDnnTDZ0Gb4+dR+xdfNGBU2A9psu
avzD+2OXs4PDpoRH0jjjX+HX+Fc6o06H/eKW5vsz4PPfsIjJJK3WyWA7u6sc2g/nnh9giZoOM87k
nlnmz0pa5qoY5nNupR9njdbsEDJS3fY30ivVqGJbl8GV3MD1n6M7fYWFo3+4WharLxLoMdfSRNQy
SJG6edtHME1RVG5T4UboBIazmXife/G+lg+GMCGPAW9iSJlTaONtVv6IGuQPAr5yT9CmB62rCtQB
VIaqF12t3URpNkr71NNPaUvR1sV5PnAVR/2blzMPBmUP1vNSjw1tkhthuPqt6CpoDBVzLxyNbYW/
C1a1BUWKqot0yaenzK92RZ9vBmXcyfGLriDQ0L2G9NM0xulNiIaiL8wt3T/lBEQyLQ6CCaLA650+
yA7RpBynTN/XAtVz+fPrnfQRErR4lYtsQRMsPxEEPiQBHG7B1dvxEV3JsU7xXYCKf3qunynFaHCK
T6uQoA/5pEaKoukI+Jv0duWlOK7mt/TP0R9EsTZ/bL750wbUx2V4pecNGqn9ZvytWxLmtRT94/Zh
WbChVAeyLhvy4tJK9RzPgljpLiHUiDjRXK0eDl+/1+US4NFM5Ml0VTQ1y9KsxQ5VlQ5Dm9nlDzjR
rkuRMRpevl5heSUuV1h8uGiKJ8EyMJ8zkS8SdVygMS8Z2hXPnK+fA+zS+0ATSUlfQe/DGn6EG9Oh
+det5KvLPfD+OT4AdZGdAaCV4+3KeFZAspLpm9mQSxTfv35fH7i1y4UWOQT+dQP4kXy2uBSP9Uu4
n1GTqe1twVi4xX0CCnlto/2r9d6WMf+1pkpyZCoKKcVip03t5MVRJxbXhLGtieSELbSTBmhLRfq+
aC+J+VOr872gfrOC31MgbZr02FU/S6NyEbIYrINX/FBRcMoQjFDK3xmorHx4LD1s3vaRQrwfa1ut
qTLrZFeFz6ZKqEe1tcs612OIZhSMd4R6186iJdmfsESFCVGSsdwVWuiAzinFe2UAD1Y99SPCZIQv
SztBCbRH3XKi3C2QOMubQ9VDfdBuB4GpZyLvRyvYjuOpH496fD+01krX6fM995+XtvhQvSEFbAls
B0OL0SJ9avSH11K9ZZG+/DCLC1QaVSWcAhG7+GshI1C9nWdKJrT6ND5bM+l4NejMJ/6rrTA/9Zuy
LBT6wRxHVhyl8q8w3Zdt4OrNPeTrk55m6P97K0nC2mucA8jbBcUA2oY0qVcRDd8xfsxLceUtLpOA
5Utc1s1x5DeTGZfXwdRPQzPtxDy8jkBHBFG5aQYdmpzGgKwJna+P8tqTLQppqeY2lnJepS9Hu0yP
t6WwssJ/Eyz+swcX8buVylpJovZfsLDJbzbJdtqn4J720m76iyPuzn9FT+/r5/oXDr7aI4uYrjZI
qip9VF4lxWf2XO276TWUjSO0vJCpVRD5D6gQ4uZTo4Q+nfpQQUBHscUh2bUpyizKuc7FO6UCbGWi
nGMAStgBS1n7mSvvX1lcCjHzpgoNXJVICrdURI6OhCHZ+ugNQi9lSHOx3NrpyP+wJL9L7san7pL+
BjGwigCf9/AXL+wfMebNHs9itUF2jJ2Qh4e8UL75uO7UyvPXn2XeTl8tsohH02RJVlgl5TUYlWMg
ZUToH63lAygy93UsrSS3HzKyxala4pXb0ad6QXt7vqdsLsO/hmrHqDDsgD3BbM+/SY89xAcfRAIY
/7XMfu3bzv/9zRudvEKJiVOzA3K9oThNi5W3+YG6uHy+RVya4oS0qyUuDdv0Jccf5iDtu32x38UH
Y5fXzvosf22XLOJUncet0qZzvAC5HHqnIikgbPW/vt4m0rJ7sHywRVgaFFqWtIe47M/VAWVGF7+C
g3EEkLnKflyLT/9YhW8+k59HQy52bJJu6+2UGoVFpzwOp9nsIUv20yOgCOyOVlvNa7tjEaCQ+mzN
cn6TpnYq1WbXSuIan2nlZl5aT3plqmlhxAas3QEZAtjR9uz7ElLPgj6bX+bqPGZtyUWWpuut2Mte
OS+pbFEXJRGoXB+hq4hWlmf7T19vlA/V+2KjqIuAYlZCxBCNRwwO0zMnIK43wt7cIdT5gDhYsFUd
gNwilh3Tz0LfzqRO9f7rn7DyHdVF+jNGnjBYUO2vGaTl0MJA9+7rBT7MXZfPuIgjVlBLEulnee3k
P0WGMGb0LSm/oYnJTL5yRz+70VVsGobHlXVXzvpSL6lUIP7lA+82R8vXjrHosfMdEvyDbW7QpPC/
WccBQtQa+W9t2UWIaTOAW7MR3rVOLKAMzO+j3gFCuvJ0a99tEWIKX7bySf53OHq3Cl1wRVt8QmAH
YwcVnOoHpKGdlTXXTsciFQoYI3ljIll4rKeQAdxki+rHjQrHb6SfuAmOMA6+XnLtKRdRBk9iOUdg
AMfzHsZee6uba9o0KyssDSuzuhhhBLFCGnqu0v5twmHttc2H+Ius4V+v+U2EjmtVl/S+L7jmehf9
LOgemwxmYO/ITrFDmfd/9c60RUyJpzA1OzSTr73+3OWJE5XW7usV5i381QMtYoYV+iWdk9q65t6T
J4L7gtvcW6njE6O+XmnexV+tNH+9N69ulEs5kj3S4HTSrm1RH8ty26ANE4YwTM10JRZ+QBguQpU2
n+03yw2R1TR4Gs93qYlIB2qOJLNmsZm5wlgK5beBvslufFtExmCNYPgxbpj/mkSqbtFnlJcTB7nu
DFMJFetqtBB/8MdTRiRC6P79T9/o+2UW4SkQh6ily03O1TZ/cRYyFPx0tBfki6p07QL/mAa9X2sR
o9TSG2v68MW1cTBThJuK/+CWzM6Bt3T5+rGkj4fs/VqL2CQFRQZjMiy5ub1d9By6CFBs2ucA61Fk
ger/8Rl7v9oiLkETDatJla1rbSJx770gwv3183ySGbxbYUkUrOJBk4qerdg48U3i4WG1GXiHGHQi
vGq323FbveCruRO35P8A+YHnr8StlQ1pLHKhAaX6XKya4ooGtKXvhB6finFY6fB8UgO8f85FtCqK
No70kl7cv/QVSPMZZRlQNwD/K8eg/7JeBHwM+e+XXIQv5L39IppLxaESvw/ZocUz6+uvt7bC/N/f
xBGD7qIZTHVxLVrix3jbxtX+6xU+QFoQI3wbLoxFqNJwcvZbqyquyOW45Q0SWMlVvxUPFoB5Z04V
BWfm/yFztbL1PyB5lisvIogVpgCO555Lil2pkpzzanQmJJ5GCYV/HHYrYQ/J0Y0tjFSVHYpszhR1
TtPejfWdSv+7APDY+PdKtcI//3hXvH8ji2jjV2rdyHNFkvS461onQJKboWFsmUtuic/o1x9g9YAu
Ak4PLaiQUBC+lpV2FJX8lyA+NnBeckSZBMFp9OdU6hHdsxBh9jcJRhATsGJUpKoIbl1438cnqzZu
cJTc5em0cm+uhUNjEaBaofSkqhCKq4Xw+gAXMbwNUtQAekhJ7I+h3o+NvBlQfUYcjA5Toq8c7JXo
sZTW1VGC63TE7a9qWHw3R2RihIckXDkFa4ssQpTnQQEUBc6Z0D8ZuOokcbBJulU53ZW7xVzEKFxO
qirOicXDFqst2S131ak7Tga6JTNsZg1ruRI9zEV80lPPFPqCoy2V6QWrEYHp9tebdz6i79Oqd0fF
XMQnSR7HtpPYHSVidCDN8Y8imwcS18btyj5YW2oRp+Ro9LR2DraadJt0/TdTewhD45cmPn/9SGth
yVyEpQCyaN4rc92FcfQWBq5W7atDtp0hnNFjPW6DGzzPLc/1sbTaFPa6Qu/ad1sEIMG0BkmbA6Nc
pM+aeAyi6OHrh1zb74uYk0V1H+Qhz2hAGK28kxFjm2CuxY61VRaxwzNiM7HmVaZ2Q3iHkUjfBRL7
KT7n5xRROXsW1Fyzp1oJ39ailaxGkeWnPW8P37Tv0Pr3Qg86Jb6ZETXtsHaLrWzLJRhc14FKphOr
jZP3nIkRg7jR1qv8GI9/v/5mnxQV7w6btYgeY9QlVQ6q5areEXKtK07sipPfDScKiwYbHUQbHDr3
3yqaEdJah37tORexRAtVOmg6xaCo3nkZJhUDmqjJTvVWILYre99aRJREbycDb8/iOsFz7dTt0Je7
r9/j2gqLQDJKojBFMSso3c5Tgr0qreXcq19qfplv0rZJikfUGwuVStMefFfXHbwCboCP2LBgD4r5
EFbOZCs2le52rfxb+1CL4KHgJmJFJrWSmfxuMpjH/bkob9SyX/lQH6CSi/TtAx5hKA1Pi+GmRYf0
Jj5Ne3z2sNo5du5c1/rkcM7/7sMtwgl89cIqRa6zoD1k/W8JhsfXC3xAQb5/JGUJTcBc1QSeoCnX
kDS0S1/LquNA58cQO1j0HAKk783ulzHhcSj7P3zN3IAixDRMhBItor1r+PtAfjSKfAOL3K6UfrYf
7lFOibwaBQz9u6T1t6g7oH/eyeOGsdz26yf4ZNLzNkYoS/BkY8Wj1gQWH4XWr7Lpj/495H0n/kmM
SPCaf2j+1uf6kG7Hk2fX/7s6HW/A9/ve94K4z3pS2bnR3txGTmr75/wwXbJdvpKxfX2KMXh7v1QL
hUw1WuLuoKSPXq9CqtbWXub8Z3zMblSE8lG+lPTl2Eyr8eH1VM1kbGaiWbzRzpBEKSilI/yq+epf
Q6H9N8XYf1ZcRL+6TjVkKAOy7TrALBpSOYYLgl4guIJqBfICKjJs3dxPAtgRYboqwQGTqIxG+ZW5
4cqB+2/i2H9+ziJUgmKPqjzM1Wv1a0rA43k7sjsn2Mq37CXLsLFkdNFSt9PXIVs5i6uvYhFDy3hQ
s6BNzauGnMClBgnopK7/U3B1R7ziUqA+K6548lxt5aHnKPLVR1/ETysqy6qIZeU6m5NI/8xJ8ODZ
r3kBzBnWV8ssMrAIQFKQBKZylaWrUT2kiAK1BB1P9o5VAld2lFZ28+dp0X++5SJ6+mbU4oNgFddu
DM5y3N+1eC1iJvR/SLuu5biNLPpFqAIaqfGKOIHkMFPSC0qUZaRGzvj6PeDumnALnq6Sq/zGsu50
46a+4Ry7Ge/U1BKY587cweqI/hLH99yA4CuB9BBVSO1WBWUTFptflxsL0HLhsTrLTzkGjP70yuN4
Mz7HXuhhXPkocIX7j63PX8C96WYLbcVMpigaGj+U3vBjiXlS8wAQSW9QS7+UsedmYcDSwGBJcjIB
dXD9B+x7qE/5nDMcVTT0UzmvLln3OCqov5WW4PWlrjZwRYn4ntuixVgQnM3qAigwAGGTtnJaALwU
7XgpwCd9035QQGKVdg6N0zQC+wEkROF5BrwJMFpU7dCVWB0uwe49KwfJUIDBXLgzIFgaktxSawDE
dJZeqDrfLE3bApMBsMVymN7FllkF2QIqImo9192lQ51iAK1l5aUZETkC0T2uf98kU6qE8lBepnjF
gsJDX5rXWGZg+/zWsZ8apstCFexd73lb2914K+WHpMFucyhCR/4FJvG/qcHn1+RcYQ9CDylu8TU7
vfVzrfGXXs7tvjJBkVW7sXqq0bsgDXTZVDCZC77HZMVBeB7z+CJJ6DlFQEbRz5Z107R1AIRR18Ji
EJYT+66yh8k8VVV5KJX8TCioSaZZoCqiS+S8qVzTtLQI6swz4G0my7d6UfIkChYa5ziVNs/lTGlg
8d+Mh3Uxtg/WDcjpgfS2egskwNe1075Shz9eNzRRqNB4XwoGhXahlCLtqAssjUCXnelR+0J8E3IV
byXGsNxckADvv24/NYJzqEbVK01jQCO0AoBg1n03vSxaJBrd2fViuqZb69QvWLO4W8VqxGiwFo8+
IAI8Fvcrr4j0Et9hmcyZhUFp159shHEXCRSlZJFz0CKilQ9atTiQgeqHR59jxLPArNd/6hfXtRHF
3R4YkeWOARHrgmUPzE37agh8m8fRuETD5KmSfV1FdoPfpzQ+Gg2kjuYKk/EXAmU0Q9BSpkAH6x7N
OLHnog+uS9vVjI00LvIwS5PMuQrLCzJ9gBZZQEzAGFksCHC7Jr2RwsWXKErnRmY4Uz4PdkwBaDH3
gpxhZ+QCUXwjY82QN76XlKQA16RZXlKADxJMKALjwxqm3Jlr02269tigHFDNStAv5HfC50Y07/Yb
DHYMFY63vtHVxQtZ9i8/E+fSDUoZsI9WbV80oBFWTmJivQQNsH+nDZzrVYuxnHPUsC/9UHp9D2Cr
OPQjWgjc0b4X3FwY5ynaiZhaF1olkjr9ddHA/dfdDksRZGN8KIpXNoBm+SWNl/Myzl6vr5y94BWZ
FoC6fJ9N0efbdyVUJuuYOnYyuMsduoGBVlEtLwU4p7TCjihSBFDFdh1zf+d+PyVx94sp51mvWqO8
aCUolNmzrIACU/2d+AnY7/8fh7tctV5maZJwHJ1KQHQ8lebX66fYt+ZPAZzrnQGGZFHFNC5NMXtL
iomfafSui1h/468u91ME53LlURtL7I+UF8m6pBicTYfDEKFBCi7hVjQ7su8C/5L14Vg2jkPqytTM
kGZfyvTYoi+gTy8ECdL1A4mEcH6WDkMtWwbKbPTnhPWEqHBQ8hVc2nopVy7toz+2OYjGaG6gbwIv
a73FsmJTpfRz4AuVyotCLpn0Uium4FgC0/kovG1EFsCf19S8My+Wnt5GWLckUu2PEaBfW0kQhfeb
HZ96/dFV38gKw2I2zBjfqfZ64ClU9/kBtJwX4CyS+0YL1s1n2U09K7Wl1GU/qfZbPvhTT9ZPvJFP
Kj2uFKqVl4yAi6/zmarYsyYw3n8IY59SOBeBJes2DTVMY67YohNauJpxZBS0S43m1qjWyVEFaFuU
GIAz9e9UlPMbVl4seVNAfYzoyygPfp7fgNFIoKMC3/FRFNxcol52Cgw7Ny8toHNBH+RiGEKgkyIR
nO9IJJkAIgaVIOwmN0y7nfJR0N/b7zR/quJHn3xzihwwW0tVQBUbkMGAmMcZzsax96UgB/uGInC3
ArP+KF9shA1U1YmsQu/S8amwsJwDPOx+OjP1rrHueyDeznggX1eFXbO2dPD2IUibCr9gG2VLM8h5
gQJMcxsVMl5C6Cgax1ZYmd/9VhtB6983Z5v1oin7Dn5em9GIXbullcBt7CbvGwmc1cZdHusskkFB
ZrhNiA6bivVKEjkEktLQsk08ia9f3v7rciOSM2GlsCRg+kBk58oOcXKvObZOewvq4kN0k90Y9gdG
AJiXRfMZ+3q5kcyZcFvqhZUp4Ftbi9orIwVNA6DsuoCm8vtBuNQlUhMuEQjbql20fikvyXLBbmEw
yuexlIG4WAhcr0gQZ9JqrFfllENN8ugW1MW2Vui+WYHJ0dIO1z/eekO/xNDPG+Qhe4a6THrkwGgL
pG+p9SPCOpeeGp4ByINlyJ6vC9tvgWykcVmBWibzUC3KGtKA5nuzEgKk7nAg6MUAuvkFeHnggG4C
YH63byKAklXxr52U/N30wgoE20oPXVnUzEkS6axhy7muc8GE0n7vbXNG7l3WVBV4F6ShxLBbdMi8
8rZ5Z28DKE4NvwqAKW4KLlV0Ls6l9E2vSkUzrWH6pKTZkRgXE+XU619OJGT9+8Zv0RjMPuOID6cx
D9X/U6c+EGYKtF4khPMjbUNlPYrghVXyJ5AgsCxJQeQm+kAC2+JxeQCdGrO5xVHyngE4KXEZiHvo
dO6rXJDbiM7DuQutXChAgDCoFpP7NNHdladnwjLt9U8jVDjeWajgRixSHGgCSwzAtjFZ+aK5mGJW
wflUBNhb1I/XRRLByfjB1cRM/9en73ogXxq3s+l30gJUXuC0ao0LqlrQJqx2HR3M7gt2RX2mVYex
KZ4aNXeJ8VRPYCdMD0l8M5mSbfbSN6Xs7qMa8OeK/lR1TKBaokjBD7pamNOhRMW30AIsOF/WgSH1
YR1yAWbrvWg9ZDW5K67G5FwN08YQGIRwNTLwGvX+ndDIu/4FRBI4JyPV46BXFEavU+0gJW/ALP2t
msWnH/sAzN2YvJS21mRgzwWxdc35gJ4h2807xhwtbJ2pjnJLzixQK3Az/k4+uxG8Kt9GcFoXdQx4
RbxPq8zvQM6A8vy/uz3O0UhTgu6XhYRlrS4BD4SG//b7rGF3cwY2lXExZFA3Y/HytAaCfS4we5EJ
cs4FSFsR1SToWJ+dsD96NvMABDACJSD76QEQn6iugGnug69vc47OMjMZhFcl2uwKiJ4Sb2ie1BLQ
egW1JWe5C5/xMnPic3lZn6GqjVWrB1CzXgCvCuReAGwLQRb2Z3Ktz5/ExTuWVUvWYA7wfwsHADUE
eDf+U7xRd4DIfmru2CHz+wOJ7PindO6xtyIqoaj7t//5IzgdJeO8DODYQeOLgtama2xrmj29qN1S
OWVKf0GoPE4lCSTw6jbhj6a6zZbnXk6PDdDpB0C490w9DlF6kknjs1pxlxrsqOV0aOPExziXnwMf
I2lMTw2BJ59F7c8Q/2Mkt98zxoKkZ5hy6fOvRguq1rYTqNbOuilKy5sr5uyDYbONymaHlMJekdaw
fu517+bjmqbd5scadIJACw8bwctFdKeczaSWueRmjg9rDdqRpC+NTvwkE8Tkf4iWn1+OsxuSynPc
qDgbMKlp+lqPoUuBmk6y8qyUP1spOYQT+ARUu1K+EDNIaC845irg1+Dw+QO4cA1ea0VOaIu39Jw5
ktZhdn3dH1AAUVzZMz2miUji+rmuSOQX+MOqyw0l62HE+nnQGIaNwDkBqo46SkWaI/AX/Ia+Hk/E
QO169ReAgjjmpxRXi4QE4DuIGmu5Csx0BvXpo6XaIiQRgQKpXNgloHaZeh3CKfCYLHJkpZf3oqrY
fuT96/Pxg0ejNRbgKF1HB+LJTgbmSsDfvB6eROfgPNzUF8Cn7GsUQOJvQz95Ufegz3JwXcg/vMU+
D8K5MMDCKMoywBBmUGausLSlo4Aurb9FFb07m4DEZXfEnQ8tAKTBW9CJuqcireScDBlUBbBJsAN2
XBmNQWn4U+5ccsEM3H3qRa51UC7yo6i4JPp8nJNp+nBJF/huzG/fpWnjybpoa3e132vWxjmYfiZh
ouY4F5BhsXPRB4Wm29FwUKrHLFHteQKwx3AQfMw137smlHMqldmCBS7GxyQBOYXYgl5phIv3xCmP
YHrHJINAoEBF+aatGRcZiIugogUgL4GnA1OjjWgxdHdvzJQt3cC0kiIbH8+QTfYhg/oo67Pyv95E
9talMROkXHUwYL1bdjM3zG2qC5qbu9FvK5VTzHrOo6aKMpjfMb0HHuFhUA8ATfyvA2uCg1EcgVgt
wi/+hfp4nWLZiuX0prBGokpZSy8RqPsaTMzYyh/Aa5y92KmDBLURPSBPKJN0tvRN9vsvYNz2cldy
RVPze/q7/R2cKpVJ0U4SxaWnxxWrozvowbpeKRqy2zP/jRg+KKkMWASzlqIUpD1XXYa18pcpukh6
IQr4q9fnTWMriKs59TKpQlmtygvG7AA8+Twv36TOPKrztzkvXdJ9nUDTRFZ+k+UQyaJ58z1/s5XO
xaSqk3XMhjKUDDEsv7p0EgtMUSRhdQ1bI5GVdgAVEi5yBjeMBK6R3xnu3p6Bi0fgde5agzT0UoCt
q9PPUvV43X3teZOtAM7iEmmIIibTNeA9gkAw6LSvI1hTrgvZ7TRtpXCuv0jMKFcjKLZuHDPzbmpP
yvJjGIH4vjxRMM/R4plaohE5kZpzVq1VVTyXs4Wvo9aeQYlPyucMa/Q66iHXzyfSA85uMciWLaCE
xFpk7qRx6sdJ6F+XIPhMvNNf9HloJwOaBurHplkOkvVU6KJjiNwvzzBct4tOygp+cKU8WLFGI88E
oMcBCLKn6QSqVOQklipSjr0AulEOHqRFGpMFeMAGpJ7yu+ECdjgnccKn9DF3MTfoiFrX62e/4pT4
6dAIuL+tpMCkonnEutVjRfEcaO3Z6G8aC08B48f1TydQDm39+8ZJsGnUw6bEp2O0cXPtMVsKgXII
FJ1HYgFtjUl1BhtemLQytnpVHPnWnHmTOQhE7Rbzth9r/S2b05hYE5rBb4b62glM7wGYsKNv8wj8
w/9V2RNNgIspVErOd8zZoKi0gcTGHT0ZIRkvYsUpFGdQkBis2GfyIZPfRXUG0aVy3qMIF2omVo4X
jfkEXo4mM7w0ekiX2buuHqJMi4dmbbAvwuQSvvG/xT6Q3yl++VK8V97i9EecLXRDUeFakGjwqCy5
qlDTGnA4HQvTdf6e9REWeXJvqM8NiLHy+U8jrAR2vmsHCraHwFygUcvigqWisyaK0xi1cuDYaU3o
aI1ox3FfOzcyOFvLp4LNfV3TS/66+BoWiVccfusBKNfY1xeVmvfTxo201WlvbKHs9LJXmwh2Z9x2
/bGjnWdIYIBFF7ZiXjvIQaj9qCPZBjotWH5i6Q8j+YZHkN1jzDJtcs9cB7MnMDarqpMpP1TWgnT1
7bp+CX8lZ7FDasZSQZP/DxBgVyd16H1d+srb8JYEtTvp9opgPR+YM13Ur/Ul8QfQckqCILkbwja3
xdlxEgIluDBwW4iVtgWix4y8xKVoXGI3mGykcGZbojQLFHDktmDhwyp56sZPoGg1boAj7qenEhUn
5/r97oDR4fGwkcgF/ymMimkeoHModnog3jpV55XlZXVLsSCh3g1d/xdlyfwiHlWAi56CKPwyjOfW
AF+2yU5ZjJrk5KXrSt44Cr7Zbsnur8NBIpfBt0SaR2IO9NKfek//Uv0BJs3YnlV0i2cwQ76WICIW
jhZc9RQQyifucVZEkbT2+vsbFTjzGvCyNbpge9ByGzN1lQmsfxWOn6l2CTLtaVHBeQnqY00VfdxV
KX9JFjY3zjmtTm7C0owAxaSjHDscJcVZ3sLjEtlLkB8XD/D4p/mMjQtswQmvYTcCbWRzzswcuzEc
Iqm4jM2PUQb5eZb58ZMyHwztNdXv5sinxoPZ+lP+3ZAwyh/dgTrM6abkeF3DRXfAubmWLXKPIkeB
mXRPM94mhtopQHHKobWLqrCvC9t/KmxOzbmrqKsxYxTrMOCoOy1QMhreZxigodGdJT/Tnh7HJnaw
B3hdruiQnHeyytzqRgrTKswIpKLtgao/lMG6UXR/GR6uy9qdSd5aFeekzCKbFyODK0yxTAe40bsl
0I6FbK9kMdJDaK/7//1BEVWOdhejtnI5VzVEIdDe6GjepXr+lrQFHD3qjqqJzHfEbnJPTwMrT7o8
/pEbJ3kpA3NiVSBZo1NiRBB02uF3qZqe5Ap41OisxYSck94Ij6MCXvBKllMnsZbHvtWT22Vkj2os
f1c1eh4jUHEqSeF0snYeLekL7joCbfkCtC+QVDYW6DDUNBfZ7tWAY6G0//fwPFd1BEBwhAIiB6MF
5sijrt1rdKVTd8vicZQMWyojNzKPE1bgljwYajCMgP5S8LVXOVd8yEcA2aQJShPTtl2HfitQmxcy
yB3BFWqo+iVh1kGmFOyOCBXWfaW37nXRohvgHGkaFnjaI2og5cqcMv4p1w8l+XFdhsBwPiLI5nRm
US6l1KBlnLMxkEqkr7GJjuDkEDN2wHgSXBcniA38ZC5Y4stpBDjjJVeBEK36Qyvq7opi3seDZHOi
PpksLY6RMHUfE5eJNxaPJgh+gEYDok/bCM+iTFLg6T/8xUZi1E1qVsXraOIA5htA5i4A/ZtA2irG
YBCpBOfnpFRO+zArKd5vyyUO1jeH7FWXEg6I/Vm9jkdAzQqSiL1PBuIJE30fClrhjxnGzen01mLz
YE0I513h1r2j1LJAz3fz/q0IzqHqGVGWTDOKS+WuyLKA63clZ7wHeJuX+MIV2j2D3krj3GgSWlbb
TjiQqoI+sT7VxT3QizAq/dpI2SFB70ED4gmY6kWeZLVX3pNsBPOzwKNGjMlorAKTNCtsDOrjujf6
oNfxMQHgigDq9rRyK43L/Zq+Brxgi11lxUIFvI6ZnXQnqVPOMdh/r1v1bhK9lcV5KlAE9EUEBhyc
bLrRz+AIt0e/PYIDXQgEuTszu5XF5XRWqZvDaOAW5yA+klNz1LC9X97SI/2DsMfBAfOSNx6wkbmU
L9ePuWd8W8mrpWwsgWo9VmSx+HSZ1dA3sjmYQ+Z3k4iYbreksJWz/o6NnAIAeUaf44Qrp196NEC1
Fx5TfwVpkP00Api50MZXZbimmqsybUSCMn7MktIsMHf1pdNBaq8UHqYvsKR5LKbQoyB21scC1M2Y
/QSg+6gBp+4QJ6pLdK/GjFYOHnettrF57w7a8wzQhl7PbCOdnYnVjtQ9ZthCy+tvnfakRaatFk81
yNtLsDWD/zjEllpt/gA5sFunAZ3+ZIluIzDZIROuhgiM/2NsZ3tQTLBXCfYKL738LTUAbmKdDMt0
F6xMZjHBHnlvkwozJPHv9Ma2H5XzcS2r8qkP4ePSo+5nd5rTOhPA3JObxgPLrj++g0dEkEKJ9JVz
dFXUjhUz0dVvIv2lzdg5NMc3rKUKHhi7ADObo/ENKRRswr7qcbShtxGX3Bg83nb/qPgSmh5YmF7e
9c4GK4RTeVhcdrpH6I3md6/Ld+xO+8vX61a6u/2z/Tmc45OrdkyYjI4uGFwBuqv7ISgfWGs+GNnU
OEzRHCyZAssteqk1UNqod9Pyg6386N3kZlPVYWY8eVlKEKlR7UUdRGROgq/Cz1pg5lguWbdOYcm1
Y7TNcSk7tyhVQaa1mwdtr4Hzk1jvUiMTBGjAyYM1TVpQV+19rt7GqXEi3XITtaldFXdlHLr9+FZ2
mERF80AQGVatvuJXVM5lDiNTl0GHuXUtdWZZtpNaO+UGKIsB90LIXZULkwmBK/sYQNtYeKzQsbdU
eE8pS505BBmE3jvxktuSdW7T3h7w0U3tdmY3cxELLE6QK3284DaypdgK2ZghY086DBTPhduq7wLt
FjgwfnVerolSAAwOZQXMCSUH5jfn2Tf8zBfp6Qc1wq/fTlOoTkCqqFDOfTBYUWhoqDKrJmMgQSq8
iBSAeMQmljQ6KcahsDBjazE0KfzCwOJHpK+xiR5kfaD57VyCC4ac+wHeHoN4EVNcRW7sNCntpZLs
drIuGegELcCj1sYXNWWektdexp7m6j02kNrWTW/Hbfo1rJXQKTJq2jQDlTzB1KbgSvc15q+DWuuV
b75aYTESdiskeJvMjwpyP1M/69mNusR3tHprDQMR6kafv4qwFvaN41Mu56gI5nVZnaB1oGLSMkb3
1sDSPq2on43NeQWST+Edrp9177lHjU+RXKI2pmknl9EKXmgYpzTC2Gmpe6l+UuPpIU+E7ED7yvop
jvNBmpU2nVqQ4tIAK0duH4d6CarKN6qHLP4ah6hCdk+1lf5OFXl7Ss7rWPmc9tPKDENAvBGEQR+E
YOhrVQeF0BsFnEQiYuR9u/88J5extVlYmGSEQDUBFQ2FtfxO+X17JC5Bm5cpkUKCDxcrxlOPNkWk
KXdllnrX9eMfnmKfJ+EemEtuLGG+Av6nR/OH6QPrBFmnjgqPvfZgRF06kQVwSZG2MHlqiVZg7+Zh
kG+srjiZ1TlkjZd1l3aZ7eunE2k/59HAbmMY8QhDrzrMyQ1QCumVJVj+Ic9lLxgA/4cs/v83Sfhq
Pzgx51bWlOKij+YDjU9Nm9zNmRnkJj0y9WRJ2VkyCjtvbk1Vt40udFR23zeW4HfspxufP4NzMr1C
C2rUqLgs5ns9HSdstzTa2/V7Xe/tnyMF4Sv+dZu0DdFx1LUgqp5BsBWse4Si/uB1K8Mm69/9tKLl
oKqMYQMAIrGN6KhaooxZ+NE4z1EsE1H6GAq50jSjA38I/9CxePaxt5G749uQukJ4vOtaSXhQCYkq
dAELGRQFTYp1oFM556fQvUeLYkCGvGLxlgdR3+u65YHC+e93qTWdVaHxBH8SIhmLwhMKS3apUTvu
B2+Zmqc2ur+uJLvgaZ8ujMica5GVqOkHsC5iEmD+E5EuHWx2P3/v7oFs5Jle52FMqrW7V+AQT2B5
RRE9ET+JRJfNeRya9KM6LHJxCbvIU5vxcZzJcyxZgYa+bz28a7rysoRhbeuxCdpZ1n4h6Y1kxA9l
WLr50thUw8qCZp6mevBHdcIYLPhy+jdrmJ15KJ24n5x6RrHdUN2oaxxDM/xe6516oG4iA5Glp+Ci
nrE0CviQOEyOFWBnK+toASKADjU2my0btCRBbxi+UiReXyvHRL4fTNWf6H0Ut348rygXj+Wk+LUJ
QHkCtLB+OStVeAhBPsrM8fH6hxOZHec12zQzZGR8AAMGy3VaueasudclCJSRL/UbSawO9UpltSTf
+mL8NlUnLM5/M+lZlpqjXooGVQU+kS/p95j3aoDSjxPlZzUE6rByGi0iCDa7nfuNvn+E2k1aGVrF
UuQzxrHiuj+Z881Y66eJtfaIkoc6TUFU3OgLRqSSO0X5saCT0s9f5iV1FCZ5QCZyaukprjvH6AlI
t7F7kOSOISFA6rIofVmN/Yr//qUJMOUF1npxH23afU3Lm6HQ7LQFuKokSmOEl8I52CRX8qWQ4GBX
IpLCXc5T6nR2U50aBWNjkwMYsHfwpTuqJx1ztNQsd5gC3Y3cLhUonUgJ1r9vPk+Z50iqwAN/MXrV
j+r3biR2l1SCYX2B8fC9gX5mRjlKeESR2vTGLjB70YImWXP2a1+P86uRBLz69oPiDtjutuWqtvGw
/JgxPkF+YkDFC90B9Dw2Rp/Wjnc92KGN3yF4WIhUiPerSGVqTcNtosL81oHh0ojbZ1m7Zcv3675C
dKGcN5qljmpI8AHy3ipOrTS2nNeCV7zAHfF1emMxjS5TYbim0jl6hW30Tj8oQD401M5R+uc5Dv7V
mXjcjqZLSW9Z8LBVDORu417tlcN1CQJl/9ChjbKzYVAylMPwEOtupQpOJTSczpAFw36Cb/Nh/Bsp
xtgiqgKRCbOZuUP1P9JWEzhVQaZJ1l+wkaBFRtdMK6+b1MfAbCvOiRS72qxh0BWTYqF8H1pYp3i+
fnlUoNz8NkWVLGORg20K6BVgmv2BRS23jBIf7Xg7lg1HLyqgXg8HtZExFdc4MwFNOx1tTXkAbr8N
fIhcH23aJI4aPsvlQ6NkttSeYCx9ea7Nm1qN3ET5YmWpOzeAW1wwmMEAoxnImI7JMZyOlJcuBw34
N5WO2RUC9AWanfMaJIzo1hLpS9k238olDequt4ukRY/upZoip0ejC0hYmj13kmN1X5L5pspusqLD
Vm3hFH2FkPPedN+ATY/35AugNO0lSrCRqbjovoNqGTzzveUYKFCy0rKjtL0p6fIoMYmBp0UynJaB
WzUdiDNbk5tY6ilKs4MWdT6ZgJM5sckxoz9U+pbWIerrmSEwVJE2cEnsqKAZo0vQhrzST0kc2V26
wNU9yvUhCs2AYvp5yBaBCopMiXO3YEOYyibHvDNBgIxS3dd0r8A4xXWd2wUK2GQPH9CtG00PjSpp
h5Xce/BlrLWgeopR6tkJAzk7lHftilUQRAFec3qAktrgIce0Ti1q206GaJkJDi16GBHO7bZsyJra
+vg5Iwp/mB1yIw9IAEH6XQraY+fIB1FI+YdC/l9PV76vACwOpWA6coUVtJr5w7s03UyHBe1FlD5u
DL8FJSfapijyOIX0KHwLXi9eEX4jM67zKs8VFeKNx0YBxNZkOSS8ZTkAV2TQeI8eNiXNUrQzsjte
tPnyfIOgxJhli/f0miKB487FG1Q6/jSAOE+wtxX59fsfioqpX8EXFtgSv51ZaupgkQUfWGbxNw22
BLKRWwLHEMoYkZvZo6YC9nMWiRW8x/gGAUrMkKquIaNunLRArxAt+PZcj095LarzCsIT3xkY2TIt
Vv9xsZO7ruTHhS3dod7b2dTW/CbIwGQrcFGCghrhWwJ6opLBWhPAdSmDOIrNANsD6oyAgq1ABPMu
lMY5J5ZjR9pCh+B/tQSU4N08MD0zIG5yEU0Y/EMr/tNA+aQv1JDVrvEe9asAbEJu8dTFdn6rPy5B
503INuOH7mVsHRGMyj80tz4lc+6oRFLdzgoka4GS2BVIGZAOYMhnXe2Tgb0uOqrA6fMLPE1pdnGs
o1RfsOqQSdJxUGe/y0RcE4LMk9/gMcxGjsAJBZI2fXSMrPAZfW271A6N8G1Eh2Uu366HGZFA8vd8
apl6JFJ40F8m41WbS3RdgK/wpmdYEJ0yp2paUVhba3RXHiv8+k5RR7Esx1ja6aoHmKKtJnA4b7RE
psAw7BB9Z+Nr2BJ3mmOXjs+Y5HIAlG7nOQCAkOIpaCNp5GsKYBO9/y53euawtPqhyb+zi7xxwvza
T9+Uad8tuBhdkZxEAWJZU9hVhhk53euxhaZOvtYJknSBC+YXgbplGON45VclagAkB+wXNA6Js4es
zQ91cmlqpGH1JHBQAgescTkUbYa6SmP4fUPNT0BsH+EElfrOUl6n6OG6soleqjyYOgsxPCK3cMDx
sTgubnKo/Owkj3Yc28PBavBkQLOhB91T4zQA6UQj7pjOJ4b3//UfInKTv2CrNyZVSIavu4bYdX6o
ke3Q7934kJ70r8ajQJwg8PA7QsWgNGzoMMq6zutZZ4YNc90bDr1fY16P3kUXKjAzgUB+QShWJ7Uf
GmROUlWhFFnc5kKAm91J742F8LzNtEqqpVkpWJUyvW+17G4GlyKTBzsisTMtiZeWrUtkVE2pIJAL
nPEvFM6J1Jp9g8Qsa+NAUdVbKS/8gSmizyaSs/qyTQquV/kszcuam7z2fxon/RBj6PcWMNdH+rRW
qDSAR93Vgn6NwB719dNuhEYz1ifyCfY4KfQxr3vgnmUPRLaO2dwd4/hJoJqrg//FH5uahvoy+vyY
8Py7uDycdGOIlwK4grOzju4kJ+344yM7OYjKHLtH+5TF99m1zBqVXEPtXZZVPGpKp+xbNL3KIEu+
x4aovrdrAxtpXOMLINBUT/BEvMj9txk1fGA5XL87kYD1ajdfqqbYCG30AbWI8lnTVSw1DAIJu3WH
zRE4BRyAorqwER+nou9o//oSMe0Q03mLLkgD9t8cG0m81ilhp0rzvL452DPgQP3ivg1yBykAsym2
r8DMgLqRLT1fv8JdKBW6kbua4OYOWUP6CoWE9Ymn+/VyarPA8paH3oVndApsR9kAjMgu4w3zUJMW
uUnR/XKxL8ypQeJwdWH5fMMmxZ7YlxyTHxNoAK8fVKQrq2lszrmorVyDAQlzUPriqRgBnEQ0rPuV
9c1Vcsl4tLQE0xZQR3bMH8GH3d3Ip9Ez/eqpdKgLXEvZpz6G+rN78AGcdDe9aQ+JEOh1P8Zvfgbn
UDpWjUOi4ItqOkDFlj86kDHVAPyhype4eE/z0EnA+lUMrb9octDFmj3Grb0wIEkqzwVKGc0YHazY
fEkH7b1PSKA1ka0uosmD6x/kF1K8aCxqQLfhZ0rgtNMXACmK3vGCm/iFta7Cy2iKEwThItKdCLNv
tLvDjIi95Jq7MtfTFuOnKAxiUtvWMVFFKwO8ijIwINkhViQ3kweXKhhYW5ZgiUa769rRrvr6EpUi
GtrdZ8BfH+0Xirt6KEuyUDiavvjZVOEJuMT2wJ6M4S7SNC8WJp3XDe8XnrtWavQkrBAJqCzZGFP3
uwLML9FylAaRD91NqjdH4zybLGshpmARBqShtmcyujHmyiwTJdS4cXKD+Wmf+RIj7nWDF52Qc2yT
2pFUT9c542U+lIXmduZitxFzxykSZAz7j+HNETk3RrQwlzSGDb8pax0Up+1BjRyNVfet8UaRRU81
dZpR8pX+zyRrXuYkOWqtCLJ136BMi1gKaH0MnfNwdAQbU28tWAEYchuBy+5EvUORBM7BTZLENDZD
SVmLniEGzTsRoY5AAg/pHHY1y2qMvl9M+l42mV+yyb+uFiIJXFJShqzVqIoztCpz2+hOz5jgPbeX
tOITmESjpkJMfprEDNV2ipv1gW1arzOq3/JcH8GLLAhoIjGczgGEvZYyK7IuYQ3+0PkHkf/U65/X
L2vPdLdH4VRKzdpoWQhGl8b2pSaN2w7lm9GZoHlhlzA8asvwrmft1+tCRQfjtKyoh5apCfLvVIp+
xuQO7JU/B7MWXN/uxsz2bFyYtJS8j/UJZ4vkCuDkdwPBwoq84nK9S2gAlSMNVN0vRvjDDgyt18+4
55w2wvl5i0zt/vfmzyP5psSgbpyYLwUrbeBYiA66F1osxVIMmWJ2Rja5HLadFEypWIN1AWCxb5yi
c3aeJzv79h/Srms7ch1JfhHPoTevdGVkquTV/cLTLbVIEAQd6L9+g5rdUQldt7Bn5rnvVRYIIDOR
GRkxbOGFXm0QSBGAC1dqmjW/lFy3s4/UU+vrfTzJu7KipaD+QFLEZu+3l16PDjuamPOvtG2uuwFH
palqyIuqmLK+v2zd6zk7sUx6z/UWBstG6z2R5ApPn4CTyDa0G7uFqDDEBLr2JrPUF6K2nl+ipeIx
AGSfVe8uV4cdV6ugbYqYOzRKlDTowNi28DfXTW94Y+44U4agMYarJMP/3WiYspko+700bNtjxjxt
OurrgwIqu4SFSZ+EnQtSNA29EnM7TBB67X+Mdrab6jExUV1jIAIYl/ekc1/1elzCKUncTcZlghtn
Cy+eoXuq6ZgqMkDhdk26NbUsxVfps6Dtg3pXx1nsBZYJ/XktWrlnL5/0s7twYk+4Zk1qKi7Lewbq
+jZqxt+pavkkeYTujF8nD72+SG7W+Xv9ZVAMIZRRXU80jX0CCHv0ULfGDb52XIHoL+CyyL96QPH1
fvI5bSGcqGWij1ZuDnfqvrmFDvdPBrwu3XW+jY5GGhR34zYPxq0seT7vI7/utOD851mxPVoDoN5A
hcDV93h7+FMmIwCTWRHc/2QYDDULnBUTs2Z83JLcAmu2xEN8FnL/+oQn/kk4kRqDpFPmJvVRNwsg
9tAsb1N105ivjTWXAGdNkVmNsWO31xbH/MLsFI9MgfzCULFgbIpN4k2vtu4cSWKRyAFX2dYZhvfc
HR4tvfOLFNVLTh7L/sMZ53gY3y1bjTOve58Z2WO84RoKWY1vq9zXnW6H/zQcAJowKn1A9X0G6iu3
gekpyJWDrCfME2X0J2qpoNwDncSiNTJdt7MX5uRzCBemHBa6VIPBDoNm+81UY4YLnbEMuEf1PTGi
zlNlN+asRd0zbdexbVtzhTMMmj8cJdtiB5tTEAtVUTaz+8mqwnToIwAH8JXbICt/DmN3S/u7ciof
wHYcNCU0hWd6NCHo6FBtzypJlfFsWo109t8/TP/uwVXNypnaYE6lC6F4+ms4kL0CrBq7BulS9zO5
ld2qs+20U4NCqLSZi53VFgNFmDEyg2Y/19e0+dXWoRt2vrepQnPKfHO5nl/yG1uyD2ddyclqhUhJ
OtozK5/YAbjgvYORztbtIw4Yota/q+0UXvbL5/Lg06Wud/8kOg5lR/qUDuwwOldglopmN5VcbOnX
FJyUrS59yzhMDHHxSLbjxroiP+nNysw1RFawUMzRZj+do4yOVPYhBbfl9KMOtOyIzM4ZwepSYey6
CQ3yy6lav1dkfSrZhxTcV6/YZlFkIwPD5HuJD2kMMk5zmQXBI0BjV6GKhu842feqk8VgGZJt1VlP
/3X2xMIwaQDGXSwEzakHDLboigc2Dj64P3yVepsUPYWqd/3c5XuD9jF6SIc+uXMxXWoUNLQxRXz5
cK4n46+QcPJzBI/kTBpG7HT4wKUHqKwar5wJWIHRu27Y7rIl2cIFF5PXyP+4hktnl++1+oDSV+ik
/9GL8GQ5gltpSF5RvQNnBOixA01FojjEuZrK3OX6Wy99tfUcnV5plBQsos7OwTisad3qLN+gyvzc
bcpA6irPJ5InixIciKFaejv28JUAeUEJ2QIehrvdc1/ZekBtb/CnjuxKpUsirVVuDMWkMYbqk0DN
ELO1jleBTvTiyrObzKdmPmyIB5Fv283yoKHmxm2XN9N0AECee1TqmsbGvBDdDtl8bGa9DFxe4z2q
J+munoabBMQAIbfnHZld3UeN86nUeAD2wbgygPotk23FHD1exmkKeh1S3k1XFn7impPfUnBw0cwG
rK9CiTBTzZA5ZjzlGO/M6qDoP+ZCuQJzul+YZUxqIyQ0izBLcZWn+aFQtKuetI+dB1ovj6Ngb3ub
aQZsdWySh6TwDH80VDAuEjNsqddB2qspI9spnsZh77kQ6V4W83XM2ut1Hret0gmVWPoyOGpEkrfa
TO/5wl50voSoCkYDm7f9bPlFr10RjWxyVNJM3ej8ZuSHesp/DDlU2QH70Go/H/GqxLNZgQ67Pel+
W13pjASpPb40zh1rt3a1c8o9wVxgYRTB0Ch+PY5BbSPd+pEMRDJ88ontuXQ6hWigDbpdQBslPXKV
F8GsNTxKKQb9aQcE3QziraTqD80wfrjNxAA7LzC2yqA5xVk53BpVZmw4XmO+m7tTmNXldUnRvc6X
5wp4U5OAbcn+nXVe6us6plUzgOViozfcqCjrOztzN31HH6hVjlgsseM5RzMKalcktBY+xikhj5nb
yy7k6pgvLVkIRBMAobkCuSDM2xS79jrduktgVQDuoeGGgSYKJiMbxeVAD2vAniopZkYSODwhNOW1
mrp9jdBU0e1IDBz1TlZcWF3XpSUKsUkzEpa7DUyYGyNm67hWqKU+GkWAc+V7DxM3MouXP+pfU32M
jBiH8eCx69c+Gq6rffNEGr94MHdkh9ry1t7q6KpYuzwioYw/UOL0dJHOr+o1c6ENAhPmlWynD/O5
2i4N3fY52O2U+nYaUIfDxIRehlmT+Aom3S/Hq7NNpq+87e9JP69KHEbgdgFP2pBbAwgNiFZt2uMY
9MEE2bYyBAIM01sRKI6XKI+2ZfCftJFPHr0imsJJ6/Zf4vEQ7XzoFw54TopxwDQYh1yy3Wd3++s1
L+IoFqdpF6uxktuCDNcj1a/aAr0a/X6YDnrhIsYU26mQ8QGffRCdGBXSDyUvFLOpGnZoaXmz1EuY
lHlocGAVQfNap68FRP4ub+vZNOTE4hraT0J3PWUYiOIzLNYpAOn3k5tBBkRSrDhLE3Kyb6JUaEus
Ri9NI7kd4mRj/kLrP06m0HP9BAQ36dX4s4gV8CGhP0p91dd+Af4GbnF+3d7m+xl1jMtrPv+8O1m0
kK9wNhgjaKC8gzuEJUiEmgDFsiv2qtw4eyil4mRLDMoOk5CyoHLHW5Kr64PEiLtD/YNzfxVmSJ8G
H8i2QPfNbV6CpWx+KZ5kyz2b056sVoh/JM9rq8rN5NYDpNeps51b/DQmK1Aw2y1Z5znc9Ok+C3GH
MQviwH2F02Sjd2/f2lBmh5xbYIBEKDl4I7SK31U0GP87s7ZwiAvTzJV2blezut/gtZ49q92LigI6
eNj8MovbOvbSZ4lVyWW1heSaE62FAoKG0dVmB8WvzejkhZ8NT5qbhjpKf+7gQxLC72wl4O49N4Ho
q8C8OtxPYx6V6WHJn1xDNsB0NvJ+bbYtHO1EhwuBuGVyO7nct5X72ZRN0n9C9f6KvCcmhMOsYp61
BQBmuOOtEbtK9560pubXinZr0MHzuYb3G7xn0K6ji4iaRzc1Hpoyx7rBS5ndTKQNjLLatAoYjPl+
tF8qpd+BY/hYQsUpN9AL6Aaf9HtiFoHq4G+oP1rjLoUqEU0w7ZDkh7SefHUdS5muhirbGJyGWp5E
pkc6f8TkzEAw52LWb3N3l/Hk1lHtrbpMm6aotpcPgcR92sLdQp/XJkmHLETrX7PC8/X0ydR/XbZx
tqpw8r2FSzWRGV2DogRpSuvGOp8jaqS+Svxu2eSdjM/tc4zq0u4KqZuVp4C9EhwgvBigcOTF7r7Y
1Y8qtGfdjRlgbnO7UnNrgbLn4YAGw+tyQ+P/ROjkxJHYq0M9CUvtMtqj0mIOD4TQaNn/URMKoq67
RJd4ZolvdISAmwAWZ1vrKzxz9G2tLlcmTo+Fx4tHlc3lbTw7SnayJlHgEk8mC89wNbmFQj04xjO/
5t4T91yAZDQTcP2GOAEr50NdKQ8OmdDEqc1jb82/Fs/aL8R8SFpo5s1K+iMBqRYnDppCPPVJvow/
lC7dWxpIuKZ5vsqcfF9UQ0hLB08/DS3FGnyD2UcOzt/F7ZA05RuOHpKJ94hDSrR/AGpn76X2Po2g
sCxuCFswVtPtFgrgc0qPhmpHVfmSMOLPG6Tyy6vLNra5WZIPRl+UAQxm1RQvTL0fQNdaJNMWVKLX
DGLgicHum9TZNtzYtEy70lT84Mp4tmroTXf4Zel0THIw1Wr8eSTuPXSV9wV7yzVtmyygHrKqPolV
+ALQx/hQOEkofgK3gqHvIxPNKo24kjz37LjT6TYJHjRbdO5aGRK/tuIbrVxJXbRYr29U9UVt+l0O
gDxFnTTLcj8t8aIG4Z1d/3Gd98vH5TPBvHARHcHNmg0zFa9ePTlIs4viiM6tb1bzbsn2k7sbRsMf
AF+BqKJPOyNyRhQU6ibo2tFvktxvoKE5DMahRKGBNFBsTcl2pqs/vqlzz8/t4qeTHxqSBd78Jyk5
iurTdrShPlG+oYgJ4qY0KDEtCuJK33WyUNXuZ72NyGDtMj6HncrDMUU5PAtqU71h/DZv3i2KUZA5
bo3XXNZTlfhZR/CzGR7ale7CB0J6O6ymx4GYgSplCFy39tInFzyt6ZQ9RjCQFxoP9h25Ha5LtCgB
Dn9t0KuOP3Wjosu7fHbQ7fS0Ce520b3EcleT8145jM/lNX3R90bcb9axiIju1Ic5np5BjkHe5DoI
0rMuuFmbFWWmFR07qHfpfbK3XsBxMq6y4k04RHpo0UgJjR+XlywJZ+6aQ564dsXJbL0ukKyhvBzM
y6OGsl1v34wVOEEw7nHZ2LqACzsqdphAMTZoS2cNd3MxBh0H8whYdvrlMUEhjxbdlWYgQVX/s+LE
V8h2hYR0sgbSWhPg41NZbhZvOejpQdMQtt0aD1Wje6lA+2Ur2ceQ31TIcuz6llJJ2iA5zK6Qnla2
0XaWgR5q2yYbJwVcnoaXP67s+LjrTzjdSt0cC41gmWXlm6AKrY4gdsCVgQ5i8pK2obKxr6gcZyoJ
2q7gGe2xcMwaoIpDMvYvfc72pFpCYzha2vMy3ri82+pDe9W1YApSSFQyG7QsV055TVS8KcsfivKn
YOCitNKw4NcaRQEwvZ9Z6TdoDNXWdcWZ7EPJfrHgvnqXzdTI4L6ya2TICh5DGzPKD8mOBnYR8Nfs
1tskUNWWoQRkd01waEsy2HnNkJ6qJtv3zf2wTNAaR+AC5pTmjSSZOg+5OTn2gjMjC0FJvMJ5MBA6
l0zdzJTs5958WMjGctpApShT19Yj+IIlT3pJfBBnGcqaGIMN5txDUuGSYT634/8PSkvJNorNKq/v
MAqmcXaw8p+lvQRN9sQS6hdTITkwkuV4Qlq6KI2lq2g7Hbxu36SQNcjvSXF3+faeBSmfhB5PcFJe
lhlcH/HN5v0qf6n+Gp/SvYmRLD2yMd6+A3IlRBPYC7VdG0y3+tUqHHkrY6NafYTgoTUsxrRs3bYt
UwSJVekwYuoZHrqykr37NpmJrBh+5hJ8syB4qZoXowF6JFw+NGgSHzGm/7nOYb1NINgJyqh+qu/d
w8qjKXvFnKvafjMteCp0pKBrOgCks2rarLy/UAB3wz7WQW+epYFsqOFMtPtmTnAzap6nqtJgRxvl
mNX7YbYDh7eRbuDVrPfIo9FKmmUvxvVSX9pAwcekWVmyzsGloDnfZTYGqtHvchr1oexZ4BHmV9Yi
ue1n7uG3dQp+ZnazwSIpAYQgGfY5yGDcAcpIkBhNrXZz+ZbIjuf6yU9CHE9T1K64ivyMpRine3B1
KlmM7JCICVGadcxpm3rtZEBbaSVetEP+ynZQKX+SjzNLFiRmRJPTcWKPKDE7vT+DIblPm/jyJzvj
vE5356/kp6zVjnuLd6j49YLn3Xyk+v1lE+cizTcbQnLDDKPNeGuv6DdAZQ+r3uocgjBvI4ugUkuC
9yjLSgd5NCzV5juU0LbpRO8Vx/VZlwX5SPxs3tauc9RVWe9ecsjFLKcpXTRQE2yUpl0PuRk3yg9W
T0GFERHJx5S4jc/CxckZ7z3byUCI5eEAFgyTgJ4SFAclMsDkiGrBEhioT6NfueuPNAaBmZS1W7ZS
wYOYTofJBRW0KsWrgbby3kCNyT22v0EM2PrO3RDZIGiw7xdJY1i2bMGLVGCKVtssYwfeVsHK6efW
v5YqCwoj3SnGQ+VuGluG2ZEtVXAniub1zkAREMhYvOYeB+ygROq8hw94uLyrknsu5iqWuSQe1JPx
8uHT3VLtlmGWXEKZBSFJMa0ehMk8R1NDLQPHIxGIEaLLizjXdDy953/lKLVt6tDm9YCLMyHvvEuh
AqdvyK+F+MjqAwYRvB5dSABeQYoTTJY/RUVEH2SB/JNy50KQEyUQSUW6pEA6facN5AlqbeBfXGEn
FN10ByxQWe2TDAM4rXWvF9cdqtMMBEQ0uUn0p656piA3aZobBhCKO/Vx7SVBgS7IDJbbVU/JMujT
DDSEqk7XrnHdu6NEfU6SAXmCD0tmi/BRQ7wchizCBJZfkxE0VHWM1MjP8t+XN012LoSkh5G5Wvoc
8yGseu+992GWJHSS+OKtd+zEXbk9m/VpQdEC/AWhoo3b0v3BZ1XyzWSrEJwSSUDNCp4A76C0abA4
wVjIBNNkFgT/4/QOSmcq7k/fPCuNG+mlDNi5/oV/PrWWyENscpdA35Di+ZehSU/2g274anbVW0dH
3SmoMP03Gw+86veNybnTVV6OwO+YTyU0iqpfl//+uXrDiTewRLLhsjHysXXxvsy99k8x7Srzx5zc
10Nx37Frm4Ngp8+jutRuBmVTu3uzA8GqUloSp3T5/FmqkHtgZiMBdLzAvgH7AUEwg+5dLmulXg4U
lipcWYONlmeCheqgdg3IMa1mX5gqmPdbEIIZjuSsX/YPljg4hjjYl7quFJBtdALSUz+ndWRMdThY
jwAA+5e3UZd9QOECK7y3janBOWFss/aY1BtDjyrqay+YVfGXoHtO/LXYmgQNNILrW9C0AsEYmVu5
pJDshgi3vGi4NSstkqzaAva6IsEITQxnBCJKqyLdcnwlNeLLy7987S1VuPZUSSvbLrH6mt9xHfCV
TpLXyI6OkGM4HgcvjsGgHceeUNIOGN8u9OhSWatZ8nCxPlPnE0fcLwsGH1Rvfd1OYVqGdTxtCZiY
GjNwr1IpY/w5PenT6y9y94K8clGLHl/O8vU9JYF23QQViApMv9kZmxGD7ngAyOifpKvUv3u1abGL
XqWwOkN1Qw9W+j20saNqBxavbbO9fDhkLu4TunLyTTPLhvIfSmYgHqmJP0BCp9smW4ejIg+43sqs
joi9kRiVXMjPH3Vi1MFX75LFAZLhFUarW6h0BsPV/AOpyrP5akQrD7lMAeMcCOfbbq4/6sRoghci
gU4ZbnYMBo1Vkrz8jQn5QAN7WHNkUlETyb375ME4safQYfZKDal3BdxYBmpLm0ji3z8cUMMFW6ap
Gq7I4aVrdjIyhvj0L8FzFmGk6F/kZHw3Vz6EhSH21svwPed378uqcEBVPjUdnqjmAep2kZ6gazTm
tyZ9khySM9ge7NeXGSHsrQ/ErGVIVzCmEpZIb5seSKka4Bbjjz4/V90eIzP7yZa4y3+4EV92hUio
gqt2sLSkwEddqfvQqbxhT040BMoG4p8/vKPse0q3UTiZJCOoi6pI/VZNg2pZW3FuWEfmG0r0Pohf
2z8oi6Z4EF/+wrJ9FMKiTSxNNz23ONjuw1QDk2YAwbPImjYyK0LEy6lVezbHq1epDqrBw9p4rQAu
vLyUf7jcX5smBDmFa1UBtl486XfmR3c9PJKoCrxfUwDcSBpkkeyBdm748tvpFILemFTjkidOcUi1
fGcs1m3F3ipzDmw1v/WmPCihfUwIAGjjAJk5yXLP50//Xq2IFS3suRmrBUc0qdqwtsBNmrhBD/Fa
FzTFqklkA8Zn0/ovc0KeXUBGeQbwCOmaFSMjDDCRL1nQOVKg088p8mxlg7IAzoGy50CAeIW8QF8d
dad5MDqK4QFQsrRlERFXf0Fp7J07HxXUEf1x1VhteiBBnNafxkYSpj7Jt/9+znytW/BAfc8rBXwy
JqbyMDcAyqVFD829jdY10BHAfw9BpkQpZq0BQCvWoblju5EdNMn1ETm6SnS3xmXBkyrrN8OIwpS+
4YZ0lPh8Wvq1UsEDQVZRt1vVK7DSMdJCdCt2kN6K0ztv5cnfsDh96GIbOZbM98lOsuCDDF5001Bj
edA1ulmnwTEuDQnI8tadJii3U4lzX2/lpR0VnJG5WL0yJeB06JI9+K89OgUpf6sVUFdUYLxWhu3Y
yS6rLKCIg+gwx1pPxTGCBjuou27XcaUJjw7rTrlTQ3zbWEo6eD73+NpPwTvx2pn1KsUDixpNVFdG
oECuI+uViKZ3TeptJ0D2Nee6nSGUiYAKem2qkxevHmTppeRgiTPqXepkJVh98TaIMfWjgv4wC8Er
rjQbLyiQfBkBi5UGGOwWYPcf5OVyWJCcLltwXK7XaApbEBWqfKvOJIImkl+rP2aKdY9DeNnYelQv
nC0RFAx1KS81lBX/wC1/ROV8tj66bt/bH5ftnAO3n/pKEQc8GL3ZgPOhQL/jt5rjQZK+mpUW6kW2
wVxvyKkZJ+lNrY4B5syDeSZBbW2S8drVwdauQLRhuKoNNOXLlS/dvGmoele6A4B4hNXruBjzR+T/
tU7vL/9wWZAWscJz36Jo6Zm4fWgUEvc4Na+ebd5QBK5hLgEZQ7K6Dl+yP8TTwmyww5Rmkl2SJVu2
4OpsIIlBjgYXMMRDqEbriJILTWScRn5dAn5UBERazpUdjfXfT54Ci4dJS7CCFAfL3SrOCNBa5Hok
GBRZb08SLWzBv9WmsVTuGrH4PG+z4sdoAONRPl7eR+kBFJItFKbrpuco7wL7HRkQa8zhqPvS8Vu1
CYYOCEZGrwjG2tLxd0ZZpDLQbrQ2fE0ZzPWLNQLeVww3g3fV5pBkGnufej3xy/Y60f5k/I0VGKcq
ZDsv2wTBJ9rFbELncU13GQrSoCvRqnebPVZZLnN6Eu/rCIizXFl0G8gUoLGc5kfR35SmGVTZFnTj
JQeQtvpTKk8UogcYxnuuqz6gpuoP6s/LuyT7EYLvU4Y5b1UHD3ud37cuwJukkzw/z35Qw8RgmgYu
Bc8UblK7ZElaKvCuxtz6Yzf72mD4rI4TXkvSw7NR5MSScH94o3k15OKLQw1ajMWDZB8zA8h0HtN6
OZK6gS7Ff1Q1OzEp3CTAPpsGLPVwE8iwVQQqbZB8vnOElJCA/vp+wjUq7JqzhTEF0pFDaN+BhQk8
8WWcRmQDDEVsBezRAj2xHIZ59micGBZugsZLE7ACozioxA7t7qZT1c3lw3c2z/qyID5Q7HQaR8PG
0oqdu19V+sZ4voYrktw0ybkQeYGZ45nQIsMmKZW+6z3Nr3QQl1Rs4xoPUPrGcIxsGly2MP27J7ey
cobEMELYNB+L0rli1TOotfx6GrdcVfftiOagJxN2+turg0ffUB3TAJURmCKFd4ip1EXd6Co5LosX
epkbUGcBGY6MHuXvY/HdzPrvJ1GqA7vBnFdajvmZ9BpTy5gqH18vn4szKcB3G4LPALdCpmuKQ4+r
ACFAlGH9sFK/zrEWLU/yky61J3iOoV46BXSG6RFIy+slLMM8ZjfmbghU0CRhFEGGiJJtleA2iENo
Y5dpDs/0J6Wz37QsKDpbcu7PPCm+f8b1YpxsFcdjlw5czT8/YzkEOtuXmGjEfFOULA8Q20a5SEqo
tUaM7wnud6OC25i9BvDm0cuPU+/pQdmA8K9rNhPIXedqN0OzMNfJA2qBoNBp3LguawlXhuTbimGV
j6BG8EqFHtUS+WIKwiOgxo1id/mI/n3Dv61SnNDh1axlum6QY1IhTwaCtxi9q2xBHDf8JN33pAj1
yggvG/07lH43KrgVir64qwK6d8zrx3rmm2puMWFhQExpklj622V+tyT4El6Ai8JQcEBrvd6odr1t
bODupzFoMLjXQICMlZ7EpGzfBL+iLfWoQHYRd2KGxiRmcKa4NFNJNJUZWf/95EZYQNaU1tiR40px
m7t723izml+Xd0nmTcSpkKLted9h5PHIo3YHPiwSsSAD6CzAa/pm9tMwk9502ckQHErKMmKwFk55
pR2wkUEe1zle6I/E9Uvhg/XnI1PxhpZNEK97cuGuO4KDKSjoPiboTx1b/VqpRgw5ynC4Zyqo30+i
4E66paJuveiIamMT2Hj8Z0bUqlk8lBokzqprOnwQjGebqrWDZocko5RtpQiC1HXmTRiZoMdxX++c
eNnSIN2tY4YWRK28UFqRWffpwgcVYZA8M7u6L7J1H8FcAILA7DFrozwG3RZyvWUBri/QJj+3fGfa
yVXDpesVPEyelZ3aMdz7fj4oduHnJYCzTZyUdjiUc6RYJFRs9KmIEWfdm5Wsc7VPl6/PmXrqtx0X
J0QyDymSwRR4uQnPPTKX6pZV82Zy+sAle95uTejxKgV+XA0Jda0Ije6W20NQ2CYoalIM6YK/e7sS
k5XqvdX8JnkfXf6JEi8iDpgkxcCp0eJMgtMGMKkn6Er4E5EhLXVJJBWhlmVOTDXtaXYsjW5XaOOm
tLYUK2tva2peJxl08XrFA0/MfKNUkOGa6YbrWaR5ng8HepUoIeh4N72ePpYd/62AwErBXl7+FBIP
III0dVKqQ9m69AiWdcyKfizT3WUDZ0bRvh8HwbW5XZIUkwtvmu90JUJGEbZ6lAFWl0K7BJVBGmLU
sIZyVrgKNINPShLpZSsUfFxHWWXoFK7VMj5I8kG0N8kCZQYED5dXbprkpZmDsWSAAk0WdAqqTXhy
+XMIOXat8eV8mWfgA9++qojDBMu7p1sFVjUGWtwlGxAPbVBqilh61QYkxjysZJWShEmcHckwojko
1npnguq5+gVBgCkcN9UdGK1W3ZnFDYZf/ePyEzxEmI6XUv9IFuyJKDAUlsg8VUjYeLT2awsk+FZU
AKKBynIoU5G4vKWeiAgzZzYpHsetsMCvXhnlhicyxuTLGZonwr0aizfdxPDam3tojKKFqCfltlK8
mKL4URnqS9JO/5XbA2Pu9+SpGJScdKSiR2d8KSDgNubot/WSDE326Vbfe5KhDS4IEiazLI4q2IMa
SDJRKXTm8lEENfx3Ex00lWvmVsWxCx3/Z3XPUOaP+htSBQOYmjSkad0N5u60Piz/bGWdujM9zNOb
B7Dzd+tg7nMLA33f4+L+slTlkGH0Tqt29vgzK1lQtnpgTO9euoSg/PIbD0pj9u9mvKXsPlctyce+
nDZ6Iuirb6255j2+BFV3BhD8YHv1E9CnsVoCjpWuWnByE1aqlXO5vujHSPF5kDt75d655zHbmXhk
tzfzVcWDKf/vzqwIBgOHXl9nDlZYtWC6a3NoXDRIomRNYNn6RBDY3OelYyU4tjwawnRrhO1Bucdk
7XLfWX6LQJWiRgdOBWWUfdnLyYj36fhOLkzHsroBeTs9rkCUBU3Z3g5K727FoDe7do9uCVj8qCed
IpNc1M9U8sTuwssGiSK+bDl/dNkjs2QRY801/zkX9kT4l90ynU06DKy5cHO3QureFvB7dDdlIGsw
yxYjeJ10tNsave3iaE1XpPtJzd+S8GdIFiP4HLUDo0Vd0QK71Bf+/70kOuD11pdEGkvfTRIn90lG
e7I9aW0mvFqv9lIExS4/ZphLqILOLz+UaNWm7PwpKO75gR6A/pe4FeltEHImro2WW2tFcdQO7gaj
Y0/Jrr2yQDu+ckrVqFXrW08O3ZPdBMHH0LFjbWfnxTHbFYOvRoBCbPMXtDB57G1KMHY5uU/jROJh
Lj/ZvM/nzMmHbhPGKB9h1R1JSMmfpX63dc3XyEef1xJbkk39fDGc2FIUMkPf+n+vBN+sBXMT4EtZ
wVy2f58zuid2ZmuEnkeaFUf20QEgGFsxOO2i7KHdOj+BjHzOryiA0DKeYsnLz/scuzkxO9SF2lFA
tBCY03vQoO3Bf75vNss12ANje6cfpo/i3vjVbYo/XqhK4EuyfRSyG7CqYtQ3w5ktnF1vP9gmgQJ5
47fKrcZr2QWRHNVPLPrJSg0N9JMdyiefJSLomm3KF577c4kGKAoMza6Iips2j8xSFi0kEf+zaXti
uM6mGn0csn5iFTN1HLg337stH2YtHv5vpi4Dln8rp8aU+HNdSHz0ZKmVrKrhY5ECGNcYXGHwR0DW
BqiKXdn3Eo8r+8SCD1JYqns5YMt4cIzRsEs2GKHDu0q5pQHb5VsQ+ckbCefPkKmho2S6pi5uK0oC
uQMcan60deiW2AlwK2m5NbzukZog1U27nWSR57/pl0EhrDQqtcGxtJDPCr/+PN/kIYA64Rhav9qN
TLrifJD8MiZs4Mxpn9u6RY8dnYMWeiW25l9ej8yCsGdJA8QAbWGBjE9FUoE07+OygX8ocH2tQYgR
urUU6rJWLHmUbBovKPHuxevzA9xBgfaHxLJO4D/0YP5tUJSMr+vR0zTVpscBXKTc7/8QO1jhcq6P
zu2Dovj9lSyZOX/yv0yudaWTO17RsiBdhq/YG3WwJLNvKuW+T2T8hpLNElXhR8NKE7BeQ70Pj2kr
DcDOJjkOn7DFv1PAr5WsWdXJSkawr9uWXpBjpj+Pyp+6BXC9uC45yNc8bwO2Y98xy43jxXr+SLOd
o9xxwMZSc0fb/J1hyCShB8W8G6GgmPZ866hq5AGJmakUf2eGfBNae96BYEy/odD0Q8HTMlOfDbNf
a2WgJKgvjsZm6Z23SlX+OGMdFtMHXfQXs6db1058rkwhM6stEDR+PXR+xzqf2Pk270GkBiqL2wTP
DaPpjhbvwnxR48vH2ZTcf1GsftT7VCd8Sg5zQ7atVm07689YuyFhxovm5LfVqPmpk95UJd035V7H
jYXqh+8SLbL+h7ov2Y7cSLL9lTpaN9QA3DG901ULTDExGMExk9zgkEwK8+wYv/5dUCox0jMyvEta
9UqHiiQ9fDBzc7Nr90pPymw+En24bbO72Ex34xitkYaq2ww09oML4oSjFmhXTFuPhT/FuatLwb1W
NfshxjsK3OOJemPRaDdZ6jbv4OOkbGso+jN4ExMvbNTG0cNkrw614BITne/l85NTYcoKeDxzVId7
c93F1X2WkOtSfRAs7dmA/fPocZ6VdoSROZyRdgSZMF7h4SxU3BLcFoTzpwy+oS4luAYwf99qPvWg
zaeD85XZk29t5StzLa/lXXD9F1iblxTE59w4N1uOZhpKUhAes83waD7G3gJStlYNmogQnYuKRB9v
7EtWzPnc3EQ3aW9Z6VECLXKdJlv8tDLKwumNAoAjFBWtehM0T7M1PF3exOUvXxiZchCrQelIHWO2
R0P51uga2qGTzEnAnD5F61mz1mZMd0asCyrQPwmf/1xfvuHGklqWgpMbF+Xy2Os39QrAwV26p8fe
aR51v1oRoCdsUfy8HMlLs12cxYldaNnYsbHBI7YGAh2wJ4l1YN2/yee3y6v6k8LE5/w4t9x0UVYW
NTy/drfAM/C03EMpJ/Ilhx4MZ35Fyzuawkpff40P0qZ9FdHuCReYi9V1FP6KKcACD3jb1h8Zl3a1
GI62CleduwjTFCthP5pofTm/A4n2Qspwl8BeR3eRJGbaSqVuvFLvB1+6CZeHvOo1iVuJsliLQV7a
Wd4ZBSZEhgKMnKoFrqnGNdp62+Y3Ro/ewhpnuBDVsM9eLBRRrEF0a6Fj+v4sRZBNz1jTAhGj3Oto
vS0nqCeUEOTTO3Y00nujiv2ZFPYYxr4e1I5Zz4PgkXQ2vvj8CnzkNKCoLU+9nB4nZVP1oNuYRE1c
ohG4QElJdaWC3ER6LNkrYiQw8YlipDM4Yrjak0lwNjlFxkjNdoqPTJH8zggda8lBFrqtF+YxNwsI
Er9Ug+5GLThcutCVQGaqy5FXjTdJJHIQovlydpu2RAvaVkmP4wBqDIQupdwIfJ9oiOXzEx9Eo1KV
qw4ndcjvwvRRygW+57zpnywoZ4RTDVGXpsAASzytpiC7gNbB+MUAEb03uLIbqw5wsvJrsRfVDc6a
/8nInBHmYYzn6xLJD6DQrqLot9k89to+qUsRyb9oEbnAwIxTBm1Z7FMTzbYVgpMvszaXfbhoCC4E
yLPcmPIUy8iGnTR+G5rD5b9/1mOdLBbnP+ocr7gwQn2xV6GtWZUeiyqvy5/6hdq1qb24pqvLIwpm
xN/1Rg/JppEgqNEaSBvmq6EXaU2IRuDcxVCBf6DBk/to0GQtDfm2j0vv8iTOw10+1+0j4D+xH2Wy
AFGSF4jXZr4qbwJgeBbU4/ggznmffwufjMW5A1pGMyATRnJkb+q22UDc4EG9DzfMW3KKyYOwiXxZ
nx9usZPxlvU9mVumZnofJVV4tDpw5rQrUM4RG1yyyAabt5LAEYk8L487D2c1iDRLhR4fygej7rXP
oZc6ZKVtm+vxuj0QiG/vRMDOj2rLpTlyTkIuDEgOzSw8msGxCt7keIKKeuDNRZjbEcV0QXgnKbLT
ltFdO21a9JRdPkGL/7v0BTjfARIQvawMTDsZQSva0+0MQecuFjlDkS1w/qOoZqudpSk9qir0gBMw
bFP38kSWL3ppIpwHCWTTsgICD8K6al1qaAirj3MCaSeDuW355fJggunwSPQyYlkZMrz2BgtCH8o2
0B4uDyDYFh6DHkN6r541XB4ZpK0aZJws9MRM7d8Lmfj+2JF0qZHpBKM0kQcYiWqIDrhoHpzPMFRD
lVmCkAncwHOorXN2H0IG7PJiCW5avpsVTcsTiQI4Wg2s8eF7T7PHSqPbqBZsiuCIactkTxySEstE
pgMO8TzfUdoBpo+4bNaduZQep1bAfyJaOc4zQAtZArIPk9IhbTxq+a3ZogoWvF9euo+63gWz4VXv
s6GsEShjmGRTqTakwRyya44Z0sKGh9gS1IDgzXP7d7Ggy/l3/qd/5ztYSQdOhCT+8LhsQ9ZsvVSn
gCZyRRiKM61l30XVGucbrKgLEI4hQMo2ig8CU7CRoEDkBDeyR3bT8hgtDtGheV0QTbJbbed3gGGi
G/JkPQkTvIJDxPeuqtasDvCFyz3DNlFn58/lg35UN/PWWikeWyVb6Wg9RQ/09vJOC84T37WqDEwd
KFQEj3g9NFXqSMp+/rvPQL5btc30eEx0DMJcBQvcrkJPcuKr5XE/7HRBBe6jAnTh7PIdLJaaqG2V
IChNNkjFgi0ZhxWc85AfZncLYQm0Ib7qd+XV6LVHepidxs794Uv5qkL5VqzHJNpYLlyJ+lpZMo3p
ERgnhqbZp2qIr1Xj1pQNUayyeM1LE+ccUagzKQqVj2UuNkv/Seixdb5a6tbdoVipgqMjCM55eRid
Wb1B8jYDkKveRNlbFUNPpYMqxgNTNZ+0IgY2gT/n+02nlox5G2NfZeSQwcIbFZ41P0utKB0uehzq
XFTCpHKyguXiWKifsqfxLoFQ8eIEiAPeYW/B4BRO/fdiB14UpoCe0DwGLDsm+TNroy0e1gKhMsFJ
5FtatLQrZzhEWKGOtCXSbZHpmkGzRZbRY30peBqKIme+tyWKABuRJ5zGZBNscw9FkgV7Ix8UkNmG
TiDboV96tWCO5wtln7cHr0OjxrKJuwvZS4C4PwitQL22pPS+DG57TF2olgvmeT7mMwAzIJQYBk8v
h75D2aimEZeIdjWijxjt3t5lF/2Ty/hzCO7OLyNZikNLCY/jV3NryABnjTu03ruyL20hreqNq+a2
dJu96IIUTW05UCeBTTcvHW3RkB6DdDPFyUqzqvXlqYlG4Cyt6ue5zNPlBgaNtkzsUGPu5RHONL4u
l/zn4nGXfDrCsGLwGh+Tq+oq0KD4VB3JB8lZ9xZc1W4x2dG16evNatiJaMDOQ1E+B+dxg4y0ZtbO
PTwJhOZX8s0AQsDUU8AT5FB8h4XdLd9IK/oqX1XbyBOBin6SB/hz8j/gCYMgDsoxjBBV6LDBcV15
sg9gKqSLReVi4VhcjpKMusIqVoQfEUx3E/mpY+2jdf8u7g48Xzo4WVfu/cCqnNFMxUOLrobHMHG6
24w64W56iA7o2zgaq+xWB9kzVIJWgBhtjE0c2X/t7fq5tsvZPrGOiWi1SQZYh1QQ19LvaCOiyfzJ
RfQ5BHehTyk49uOkiJcs5e30Ut4093hWrLVrFAqgPjJ74YDYRVRpExjlx7c6mVidheZYtji0Snwr
sQerEMQNP7kZPqfF+ZV0NqNGpshuLOgJ+pK8ddQ2GAD8MbJUxJOGdd6Bk1u0YedD3c9hOWcz53U/
Zl2Hp9Pg5mqzCyfiJBDHvuxwRKvH+RspCLqUQnkI1PCGE6VfKaicLo8gmAcPFUyDYuwaadkfKNMo
2iFGdT4RPWoF0+AxgpoRZABmtDjdxipGSTeTZNFCnU/k/bkfPDyQ1mhnaCZca9bc2jJjV3kLhVDT
vJ8LyfCLvngG9cdD2U37UZkgjNW7Zh+Nu1pG69hkGXiMIrJXq9Ju9Z1ZV+tUvWKNN5L9FD8RAqXX
NjhogbRW25ca2l95MNuFXqymSRptEiDVHylWDXHw9q0p9etENu7mWp2crjQ9yuhs12Mc2pA175xo
uLm8haLV5fzXPKZl2SQ4ipUS2WoOQeFB+ivwhk8X+SGFeGLFSlMxI0STwhFVcU0/5PHVzJ7/3iw4
96S0wAhNCg4i2JLtMoi8vB8E8dxiLT8+aT7PCBf6dHOALErTh8dZrX2pgaIQTe0pQ8296Z1q/laa
pTtGmWBU0fZwDioDI1AqG3DtpuEiKLc7yCFcXrqfZM0/J8Y5I8NEOygFXe4H3n4AA6Pfr3tACie3
ubb+NwgykbVxfkkpWA44VxYdVfPaAizJQrBqsyB3Rxa4cTSurT73iEGZ3WjhSh8eL09Y4LT4MiyU
GwdaGTjxNSgS0/rdkKdVTQXlItGqkmURTg593ylSFtRthOhf8Ztv7BC5vd0DG0qhv7YNfVHQI5oV
F/NUZtP0zGTAyGXurN6aNb1RJ/Ph8tL9JCP251khnLdgJWGyVsvLfUmA76lX6rfgbsF/mKK0v+Dg
80CwGMUvKuMCO2ZsXRjNalREoHDRCJzPQL0wAEAb4XivP1JcvgDW+H9zuTifEZOhTNtkxg2cVf6E
1uNRvcmLVwvAOsV8RqpZA9JuEoFOl796wVPxMKx8AC1oI3fwVKFb5cZWSRIvQQ5ktoggzyMaiXMd
0mBGc5sg38zA3282K21+DQfmGIPohhY9XwjnM2o6w/s1ZndAIl0BVk/6NqY96ImAD3KVvHOnubRD
a3LQJmLZg6L6lt5sAnPSIN8r2Xo0PE3Sc12V/ijHnhrleO2Mg112j4IdX8zswtrzRduBZPlYa1j7
xewlDbxG+YrZnRuDrKTAA1nYmSKwex6aJWtxgGxU9ztgmm1GV7LRZOAVu6XxL1uXB/GbR2A4fEmX
lX3ctxXuJDmI1oEZ2wqbXME6iqbFORqt0GU1V0FgszSBAYuae5D0Qju86QJ/Bm5+fxHLmbRVLgtC
WtHkls9P/bYxd8yo4BXSFMSJzAP1i2Bu54xGtTTdkFXFNDQ+np0UkDlHlRUdW+D30jLe1UlkS9P0
lCsvf2EVT4fiLgWrNGYjl9FK1/vEl0xbfrC+JL7lMG9yM5DlvNHdQv9/edRzK3g6KLd1U0kj0oTA
OA+EvdGyfSEi0pNzodjpCNwelVkyDQRcKsjn1dfKrllPS11mL8xZnDPm03G4G8KMW6qFOsb5XVYO
DK2baj06LVqsQ78VRMln79bT0ZZzc3LyFrposw+q+Bizq3Kav9TMuAvbxA2pvFNouGcz9WINNYve
v7xh52ztdGAuxozzsRkrWiPGBCmf0o5o0h0hT90JXhpniQ9Ox+FuC4N2fSiNydIxH94ah2pDHeMV
iaC7EMywZEW23SbalT4DQ6DwUJ7N05wOzl8gulIjmkgXPwnhlBIdiyWKbBlcc3Gt3ml+BrBncNW5
tLRL5Gkg79wZAtdyNgF48h34yBOZogJikw1esmvrjnzVvk6P6qO1U3bB1fTWSEfpprHRLnWQrsAo
eHmPBUbJh6NJS2dCdDyix3o/Ilhj0F6/PILArfHdExn8plShof5okMgpVDR/qcs7L0C7xuWBBMeV
j0GTXFEgjY1VJO22DL/kNbxoen95jLOwl9Ot4lwMKLbLGE+QJdBVfAL6tMAlH7muZhW6ImW2jxcw
HzWcjsY5GiOx0koukF0DSMoFG/20ijMvMUEZZRvX/Xb0NGekdnsnuaa3IJkUDyKvrQPJGDTaepen
/rFRl74M54f6OKmQxlajY4y0g52bwXVPZzck3QYkZHatoa0OZAlDgEYMMBhJ6ezVbVvbM0V2olBW
INLyk5pupCDdV2rpZNPzmN/riuoFIErD5S1dd2Fx1LruITJBgmf6oO3YBP0ubg5J1X0lhTmJHmOL
B7s0Jc7DtUOUd22N009Xk1dvq2/wOcszV90Mb2gtc9RdctOofsdsUQbzbBXodGt5p6ebwTyOcK7y
VnqDrMIqOqQggUbE6uZPCzOJsE9QNFnO08V4OJnMgH2k4BqM173qdeP9+BpuFxT76CFL0bkA7Je3
4V39evnsCEyTj35TKN1CEA9DD9qTIXc+YS3AR0JCZdEw3NtaGyTIA+cwl8btXfjyD/oFt/hi7duN
ulbtBkUFUVQjct581KtVEjNR9V2ct74KVqpXO+GzAmoJ9HwOft4j3Fbt9M46akeyubysZwsaJ4eI
ciEV0Vkx6vFHwBPfLvI/nc8eF3YgcXAvcOOUc3x5mBFFgg7fMWdo658jfzTyjTrPazkT3RhncySn
0+LcXmSpQyqbf8RXkh05XYq+6NolEPtCZVt+RcPb5ZUUnRzOt0l9oIGpBFEAbWOHsslu4k01Ee/y
KKLbg3L+JpesJJEDTGz8Kjug7PXKh3Ql4XT27+Jy1/k5Wei5VEBxZPKa3CgGWyyv0AFdWYCOR1eR
ilMhOoLn44c/B+HplfSKzF3XoL97Ko9ZknnQ8nQFi3beb30OwVk1LpV0iMN8YZSYPA3gnAzXrum+
LWQjMrpZc5z2v8hQp1qfw6rfh91RK3X6JGH5fr/pp4fqoAER4MXw0cSZ7vWduotugmtRDUi0orxN
UzDVxxVoFkjotaXq4juIVvRHKSEoJJ1MbfkKJy+Kmsp9U0OH/sim6zydrydqXMlBZffKZGcFQzFh
dCFktNIDS4ANPFtYOx2aM22VJknT6zGCtFTaFCX65KZefTC7+GpEG6VEIFnd6c8aTRySRk7Qbaaq
98tQtvU22MQipLboaHFmD+y+Fhk1oLdluE/01FErwzNncPHK6LAQEqGLdpa3/jrLNKlPUFJRJzue
K8jKU/+ysQhs3uKiClqpGhmyEHd8Vm1b+q4PwVr9KynY0z3kAomaqW2qzwGoVqRs3RloDpZnQXnj
8jwsmetnTGS9kaZcAj3jfFCzCvTLhq0a8/3l1bq8/T9QpenqzFom1wvDswrO9Fsp8AfDsnVUK/NQ
kBI9C5H5XLUfqNIiRW1aEJwDeY3c4+QvYId8lX0JJZQ4vPrq5TrzHHmth3YroqS7fO5+YFCbS5BS
5QqmydrBDrTEa0nzl+7PfzvLHxjTDDRYpNoMp1WW30jTrJU2cIswFpwK0UQ456F3IUv15bJh8YtU
bnXz9vJ5EP19zh2kWRMUSoGDrcTaOmtfGz0QJHOWv/Djg+NznTgXMPaFZJIIHI9z9jyP1wrIHPU6
2+aVIDIUjcP5gS6XSpMpuDNTdXSs4L5SM6dMiVNmguSNaMk4X6BTKeiGEiRvmsa2rLlO8ml1eVOW
r3phyXiAktXlYDOA0vWxJIGrgRuVJMxj7MtsTmBjoHZvSU9/b0Qu4CBZaoCSK0JEX98nhQVOscov
4t4OgUaMKsWLS0MwR4G7+4gbTy7kwprCIu5AyUPNys4YssuM2IkueZcnJtisj7j7ZBgSJjXufthP
nDbPmjTfsUhwHH4Suv95wD+evSdDJCRVSW3g4P3eOtyulPVS4Gy8pVW5emgFHkHkVT/ijZPxtNTs
1MhiyZHczeiT7Fb1XgPJBfrQwQCmo006QOasWllPuEAuL6ZwaM5bqLNltpU5gmEFldXQzUCbvBAM
jA2GhmB1ipyGp7ryOnH0h8tDC6z745udTLrtjITWAQKJPFv0P1SnbwqnqhsnyOvHvzUUj+SJEgPt
SQuAgpjZk57m206im9G01lWq3l8eSnA6+fpHF8h6bDYd+MWal6JBODo1gyratCVqv+BNfkD0SEYR
1ksS5HfwbeSUDzkgjgZOZ3wnCuVFR4Tn+SJVNfZJB/x5kC29+1CRemqfG4AaXoEk7cCunRN7fqn9
+KlZicrYIlPk4TWZOUlzXaHyX3sNtB4g3AnmgEXrodwUXn4negn+5HH7p+nznFBEtiItIVja30Xz
CrDhLZ0MxqrwIkhaC1ym4Frg+b0yJesUY0SJuU/9sTkoo7GpWGRHiNyjhvkdFUQ4y8186eAsn5/Y
nFb0LE7TJVHeegmxnLYGXMlQr+cRtDBCbQnBhaBy93cyBEVsLXTsXausovymVAokUi0nT6YV7MSp
u11BNqX2QGN9p5Wg3peMYxoktmpaXy6b5YfLvjRz7opHd2Lf5QPOEfPpdrxCXRI0bsGV5sX3yVpl
trURFq8FVsoXRMJSowjLsbmaPTko0zv5c+C+4UHqZ89CO1mu8wvz40sgEIRrJWspW1vKUQVnUDGY
D8lCPzGk6y4EkVr3QACzy8JrcI4I4jSBz+OLI0atSjNZ3FE+5X5OPaMXEbYK7ISvikAnqojmBceX
t6FnafF1kX9LaqS4IcSqJi9W1QmmJLiceICOROZKgo4Zmsfz0mb6sJWlApWAdJVrlsAHnEUfn7yp
yGJGJ0Y5F0ZC5knLj5Ym39f52mQ7y2httSmgDaG7RS75M6atD2iXg1hoKQPMG097K3oPlNjJ5WEv
sJXFFi6dJS4mkApoNEsNzY918kXuIDitVlDfKA8qiIabJthUxTf4LFfJQqgNKI45Dwej6w5QcnFl
60Zh25EMaJ1mKxmZ1cvfTXTUOAfWoUgTNXOXHzv5eZi+amMpuFtFA3A+C6/MqOimOj9G5ksEpPnU
3v+9GXCOiClBkNYBdjsrA6ez7Cb5z/UCTxNjFl+nGGPNmsGvkB/jVj7K/a4cx2s9EUzj49a/cEh4
aE4wg65xDuUcMQgUYG6nvVxDt9eu7pbWznhb7qnbgeBD3WUP9Cp80tfx4FcPonqe4Irh6xalzuZA
16f8SINjbpivgYFwuQkFkxUYBF+hmLSpRbiFUSz9Xc7LPWlDhxatl1WZU6XEV+bEnSb6N5MtfLVC
LYJuYoWaH5s68koV/NRjOq4YrSMbYIYtscjTnMbPnfJA6doihtOFxjaAFGVOLWjuFr4WKQ9tJAoI
RWvO+Sud0DiZrTE/yh1IujV5HUqN007B3zN1ynkhjSoZzQsc46bOXhXlmbFR8CwQ2DpfyJCVibLC
XAyl7H8jUmkPFoqkf8vcKedPWDMrQzhgD/sCzM1BZJdt410ewhJtCOdSdEOjEI/DhowT9dTEcsxp
0ebM0Ihbd9d9Lt9mUbczU2XTT10IiYr6mzTLb7IkbWpdr2xJpZKLN0u5naAi5UBO02sN9WuexVdy
gn6ENEQDhK5bW0J1yFfpxUbLrq1Q3WvpAIzJCA2tXsd9dZvJPrQ/C/alqEc7jgsn1A55EdoyecyG
vRUaO61FIx3rrzty0+SVF8aQ9cvTjTKg1yAcg691NNiaCQiNkm8bGuxaJTmMbbqeVW1Fg2Q1R7Ez
9JPfyCMKwEpYYVj12aTG81Q+qjr+cfBcVJPNSOaXwSHIryeju+pnSNRLCjoNIEhrPHRzYsvVQZFL
P20Vm+R3nYw6VvlEyWtGtK/FDLmaKdI2Rds9QilmnWq9FxloM+lLpx4KP5K6/ZTL27IT4dU/4jTe
rRJN1iEJiIQQlbm9HKWZoajesmvZKHc1kd2AYkzc80oNFSXK7uQiWyNXsM3VZKOZpaNlBKq/0Thu
WtAVuKXVfaVaeksaUAjUgwMBiN5Nxgr6WfJInQhaRJXS221WEltTwZBZTn5d0HaXJOwgWQb0wMfq
TZJaAUrhQ/6Gmxg1VJMQS7c0VdY5ryHVcaSHQLQeev11jlvI/RipLRlvikz3IMZEI5IMfEh8FeTy
lTzdzBCo0XXlNxn5D1W5h+QKyAj7l1SW38cwCGxTafwZAgiuBd36OL7Kc3SHyfW4TsbYZax8ktrh
N6YVSxdDtc762U7I11annT3XO4KurkxzotCgTq1L+3lG/j/q6YYG5GUyen/O+qcmHZ6UoXkkULaV
spc+rRzwMO2izPCH5IuR5HbW5q/GXKxiXW3dIkIBL4jJVi4h/BORRzRMo9231x1Jr6/nonNndLAC
RFJuaSxvIl2tHdRR74IBQMmZ9JEHI30kQa/YUw6ZS/Ag9ts0Z9a6b8EEoVn6hkZRBs2FJPLnSPFS
THgYas1Dmu8pS4t1Ooowgks0xe+ZBdlQyJmqsqHzHNCmVlTYTkU9GCPUdecvRm64A0k3eVs7WSFi
XzvjjunpaJyrRCBkgAR1Ug+DBcMMFCeJBkHlTjQEZ11RVNaUhEQ91OAOGaxtU4ja0s7FRaez4F99
Ku1LKVMl9ZCMO6mONigA+WQykPQNfTldN82dXC0CaF8DqfSSAJQfFj7QfClDetGw0DEuAVUS+CWL
t5ExwHc+D90hSVL/8q1xZik0KHOpigGwsaLxOUcg9ZQpR8vzYSZXukYciof55RGWC5o7Pd+NwF3g
Ya5jOy2MkJErwzQgAY7bz9wbgUj37cz9991A3KOgaSKgmntpPqA5AFcR2t9jwyNQnrs8nzMrpiL/
QxWqLI7Z4mraY6AP2lygPKSn7c5qHa03BYngMxP5boTlG5y8BINMhYSvgWo9GU2HWo+FqoJ+7S90
k51Og3PEQcGsVlMwSA2kmPyki8RjRMvEbXtfNl06FGByh7MIZOj1Iu1weSPOopVOp8BteFeAybqp
/yCLT57aG1BetvtxZ4W2gcRgc6uvm+f8LrqxnkQPjrNQ29OxOS+VWX0Mni5A3nD9+tVdbLc37b6q
XAXSugmIF/D+2BYewIvFaGejg9vh0LZCwNYZ2/rupHCOLFOTLqyha3dUgLqL6udeXSnZcMNE1/bF
E6nIfAm7bEtDM2SkdmSI0A7Zqpuvx8ESGNZZBNifa4pRuFrVpKfTaIVImqOvkdVgBsISBl1rk3Q/
19daG90GTec2IOnuy3Fz+TCJZrhk8U5sbkiGXjZkZLc7M3Bool81reXoSeReHubcvfC5Y5gj5z3k
oh/NYQTZCV2NQMHKWyvzF52XzDUMO4UKAIQVPLj9Temy2q6PZEV9eS260YVLzbmYuSEJqasP/qP8
tltJXnpVb8CGDuCvKP+7nEHO/383Y87R1G2oAs2MGctbSCyt9c0AasRsK8qhn0XjnJ4ezuHoGnij
WYtqXe1lG1BXuos+XnTokEc+GDfLKkYPwjrBRQPEdnIuaOzHmtUm3nVLb32c2+m2YXa4MQ8q2BjR
P4HWkwX/KhJ10M6EZN8tKud+KJ0spsYG3qxp6rI58lDJqvPgVZX6K7WKfKM2vabovYrkq1xv18kE
hEaTed00eG3qZ/K3sHgmKbB0A/Eokb0esCTEo1UiuXQo3KpGRKDMbkevtX5AXe42MEw7J4qtRTcp
lTytCLaSUm/GbJ9Ot1WR4T15yLQjSLVcfR7vs0x3Gqo5E5uZM7fksYDwHUQ/Da/Xu7t6HK/0OHoY
zW7bRAm0vcAhoSKbUsl2lk3+ZaM7m/U/PRqcm6wHvRrBmpQfzb3mMrfaLCJDladuFsZrDSVVUW7k
4uUHwikO8hOmlpkNMjJFWWdte3QAM0uQnT07gqKaiHhMwyI8kVjWVhkNNZz2IH8vhlUki8Lwsyfs
ZADeIQZdj2c9PEQt30jNUzdYVwPDo0R+i9ROEPCIxuKcIulbI+hKuIjcarcRRMlAIHOrmfl2SKnf
FrPgPIjWjnN+chiFMXSn4CnMzpOCFdNEOI/zbv5k9Tinp1szwCQVcufaXfwi/wbgRTw7EAeGhpfl
qHeA5SEHlEp2fmW9gCr2ka1AuOfoQJIPv0dJ//02/r/wvTz+7mnbf/0Pfn4rq6mJw4hxP/7rUL0X
d6x5f2f7l+p/ll/985/+6/sf8Zt//GX3hb1894NXsJhNN917M92+t13GPsbEd1j+5f/2w3+8f/yV
+6l6/+cvb2VXsOWvhXFZ/PLHR5tv//xFWfzof5/+/T8+vH7J8Xvrcsheim//2LTLf374xfeXlv3z
Fwkvml/xKKUa6C01AsFInODh/fMjleiGSk2N4NEDt16UDYv++Yv8q4mGRWKhyKJrugl1RXwVaK79
/plh6cjKyLKqmib+HdF/+feX/G4jPjfmHwWKEGUMqd5//mJ9fzOaVANfBFiskOXRIYhi8W9E5H6m
pg0G8xaP/TjdFtCukrywOkr0fbQ2DMRBAAkPygYI1qDaMd2TZpR9nCZYhdpNHt/MukdHm47AuNqz
5PaBP5JX8HZM8zYarmMw4OUx8dq8c8b+Op3u0+JV+dKNN2CCj6urVD9O/T6iG6btJ92yq/hgld5U
u33jG2gyRttKuwlzX+628+j2XmAP9+YrMjZx7aba2lC+lmgJYI6c36iqJ6EE0yW1T0aH1t40ICvj
6im0G5hDwi8o7k53LIXe8l1FEieeAZWNQ0emkD65myx/pvagenPqJppbDd4wu/lrTg4jEnS35oO0
C798nJf/yCj2MYhG2vI39r0FfG9J//dMZym7/tx0djE4i1+Kf9y+v//2neEsv/Zvw9GVXzWdqAQJ
n6V599NsdPKroStIACmWocI88Dt/mI3xqyrLOsH/pgYBdb4GF/6H1ei/ysTUUFnXQNimq8gg/SdG
Y3x/V8BoDFkxTUO3dJlSJC7wHU4D9QRE9ajMJdVNNcyB6Vd0Im266zOEDZ0tN3mzMVoW5m5ZxtEW
tJShrYES0lHT0nRHg+qRYVe5rhtHLQ8VDQ+1JJRTezCKbgRP39CAEq3ryVQnK0xp0r6YASjXNxNt
GDKMXQH4kLkrwcRSoJzPqnT0uiKlZeWnJlLvb1rStJVhFzHL9cn9L7Pt58qq4+ymzZMK+KZepyaq
pZa+MosgBD42iePBHoNSnu15brUZiWnWgWYqCKtba0g7nzZkxoNHsnCcoxSVQimKIP+mSMqU2pUc
trltmGad22pKgBkxyykE12AcpZM9hT3o+BS10yIouGj6Xutr1YnQVZzbrTWYL7QZ29+gDWTiO5EI
Rl4nyeQVfVtAIb2X1BYtlEwBeElBDdwekCaCkQ+a8aDL5fCaxUhBank+7Ds5TiT8iU5vbAoIZWvP
bSTh+VKNYWbHhjr9RnUJBChKiqS0DRBR9ZABpnxykv/wr6f+lMsHfBwNaF8oJg4m/DbO6fdHQ22Z
1EVFnN8sneAFGiv0b03kQ6omaFcxvjlaHVQ8pUK031ju1Lv/n70v240cyZb8lf4BFujudLrz8XKJ
TaElJIUyVS+EUilx33d+/TUqqytDVHRwau7LzGCAQgPViawTvvD4WeyY+UviF7OqwNdfMAtkUjeh
PZP4BZifcqJkra+DTQDyVSW1602dmGSt+6Z229mpM2z8tbLi2/b5/7u2eviICiZIxH92bZZfBlWd
vFTn4oLpr/5yb0TlfwhCuWoQzqlgUzv1V1gw/QlnjEkdqZWmf3i+v9wbyN3/0Ahlmkp0jUzn/Ld7
m/4IPknTjene/WP/RuSUG5zky9LghOE/AxJFOE38vskBnlQiSgXAcF5SstHU8cbVeGBLIzcr6X8f
dEAtXJFAuEVnm6Dovmd68mcnhENY95i0t0pZPgV9ZunufWaAmS9507r4pggQSIfjCzDTEFgdo8RE
8+ga7AIYKUZyLMIdBqVv9D7duC6up0tkY6IB+IMbTxD2vu50z+Fq7lRtYGq1f+ejp8bVPW/Tqx4v
NkRuzC5S1iHx9lrY3xcEYUf4WkO2tejaP+EeoBQVHXhc1KbbKYrdq/wbbWsQh6S7rI3f9ZA5Sd5b
rWROZugrlw3vA4SW4H+eCx4/kFx7zofUljk0t9OwtFVFs/IemgCNuKn63gy58a2rhR164lqyEb3o
4XvRXalqjMZid6sliW9BvOqox+URreS7gHvPlKWPpPYcP1d2gBVRp8qV3Cwz93uSRqlNsuR+RFfR
p8OPpDL2OZOPaaj0VujeqYF6MGICxxqWe102f/ZG9z0JxCpqs30R1qEJXdmfHtRjMqOqoGs3WjT2
XwqhrXlZ23qAwIpAzrIJ7YLu2Rig3n/n53dd3vyZKC/d4JtVxg5tW9ttV9pF3lptB2uGa6nupHPH
7D7zVqQlwcoDeR9YIjBUVF+VpLlWMqjgEYEQixrB7RhCoptVZtsAlIGHZoenyFaTygRQKjYlVFHM
Jr/TUGnDBbCHKrlpFbnVM3eL3upjG7trJU5zUM5AYDzl4599yEzQ+6/18RagXbsLvqFc8JSqOyLT
p6FBIy+rpqYrRzu4lfltlcmfQVBsBYh2rV4HiFiNsocu+asY+4+iuf9qqrp8iQPENmZTvr00/8re
//VQv9TwCcFrNY/xPuVA/4ckPZMn+s/u7e4lToby5V//VWdx/Cl0m/7e36Hb5IyYlJBw1HXtU86D
4I0SQ2rwDVTCAf4du+l/EKoShviNEgRUYqqs/RW7aX9wZCncEP+O6sg/id1mdZhfsRuRuhACPg4/
BWnXqWvjkCFFdKJ4h8y3NChcYmg0OkZWEJjjTWX3TuyUuKjrk206FxZMz/5vh/rV6syhVhWVHq8M
7+CXEHlH236Vb/jBOPROjdLcUulnhuP7am5WmtMLtxJaAnMMwlAP7V7DaFS1IqHlrVsIiLom3VQ/
o0VKg1n986vdWZFLU7uaRYnvH7DKm+6phJr1lWsXtv7q/aQm/fGrxLCwt7gal/Z2LsGRaGnPmzHx
D501Msstzbq1ioO3m+h3MK1w34AuWces+uKhTlflwqHOpTn8GsmIX3v+oXKgmjE4FeaqHWyy9gCM
xqZ6CGw3MVlholexEGZ+ydqRgJxc4rlcR9hWXaz1gX9QdwjudvpWQDFAXRalWdraWSzJA+GyMIYd
/ZqsfIuY2RrydTbYA9d8rUAdYVkJeQZ7/3KH5hoewmgUlSrSw3F2TnnXQKx8Ar1PghDq1eIZLu3k
tAMnkY4ByJ4GdT5vOsNtc9/vsx2lK7ezIE5jdrbYlffkjX7r38o3xAPcXri7cJMXr9DMG8VaGDSB
gSvUr/y79C5xsvU0Dw3dWtArgDjKjq3LFpfWO3NEDWpNNE1gECIQip3m0Svtmw0GlFeD4kOwNnWa
sdIsSZbw/ktXaeaSwI0nlCGI/UNcp1ed+hZDfULxF8YBZwMiXy/PzAEFahxr+XRhK6dzMiBtGnAM
V9fBOtoWj7WVHpJHwFUw4I5Ww+WNXThJfVZuz1lapl2Z+wcNvNS5vhuVJebJJQuz1qRfdwPq+bAQ
i9pJGdI5sXA5Fs5onrwmnGe1L+C+M1d1uvIYKtIa/SVeoVnj78shzdU6Yh0hWslgJt6CSC8FB8Ck
a02s9gD42+bysUz3+YKP1qdNPfm+EVYzd4wj/8Bb3xIEpOvu4PQoVQxpvgpk+HDZ3NIZzdyJTMZk
5CLzD9JFouOl0P5tYeyykaVbPpfhiLSQ9W6FF69fldt8D+I+exoLREixJmt1NemJKlsMyi1FMUub
OXMeeZdHjZjuR+Wk28FhdoEeVnU9MbMUe2MHWha7+9Ztll67pSdhrs6ht55P8xBfNSclakyBxVSx
YTw1NePoKY+onJsNimyBBCJT0YFC+HF5w5dOdeZVEsPNjYFiv6FtsdICcFFXS3OenzPuL9/EXKkj
7+pM6ZvpISDK96AIAqcg6TsUKF6CkFwPTevwoieOEebSDNqlOYuFV2Eu3JGqSZrAsHdA1L5rStei
qEyavR8cXARWGKBQNlzvrZr7q//RzopZgCFdlOEljvegF6UdRq4plqRaly6PmHkAkmCoVC9waZHL
2vldOrEu7ySIb4qHZfq7Jd82Va5P/U2Y9qBVQNkX0QsYFizfCg7CEetw4+905/LeLdqaBQ+hJlrW
JR+xi/KKdvJVs8oewcqEsGHp7Vm0Nfv0jS5Ja6lhXeE22DTXkOa0oq2/yZG9LLmZhVdIzCKFXCit
NoRIXipZSrOiP8NRw5x4931h++jlp0HMv+pGC0fV+Ag0e7u8YxvD0czUrG/i3TJ50EKu8FFxO3mH
VAaK7bjFLURRS41CW2/f6vJA+58Li1pw0XIWJCSuHvBgSoY8TlxHqeKtnluxsULyPQF+8eQNRwUc
xUqWWL0sUbgX7BWVo9isDeptRFZtOwzrmKmaEnvhty24UTkdyMke9CwvmmIKdifOXkCbcsxg4tl6
7ZGSKjF4/W1cpoWQZja1+8WxypmHEeBUKej4ccqT5DjAI+Ua2BRg8+p7NYL6V/Lt8jKXVjn9+ckq
W6bmvUsQcQR+84hxUtStJN1etnF2VXTqK6P5pKMXNbu7RS/CqCpgZJoN5uO3yj9MRQVhqauIlaYY
neV8d2rHfYml0PYSBGhZzFh8lFZOVpaAZ7aMNF+/w0yXksvb6RfgX1GP6/3xTpWjPsmKk0bXxJ0h
DYo2F9Eyxd8GsWTGLk27Xl4xoI91a8AAIxJ1j/fS1JtWcx0KWSBmZqSoSgDpPYCiaaIMxb4vEyId
zjrd3WJgJQssYVQELS+XKYrT6FWe2Uag+bmteaWXWYYCyytVF52WPcZqZciVCCkdApTsZBGpEMwO
xzr4i73gH9X//h/t5k6pzH+uCV6/NGVQB031qR44/Z1f9UCU/LhKAaYHuNv4qPv9u9fB9T+4hJCu
IYWqqxzdi7/LgVNDgzGE46Bvxh2f6oV/1wMVivoinSqCmL3mXBXwcf8AATGThJQg7gL4gqAYifEB
grbH7HvNuoLxPha9JdSsvPVGALZR2hwcZTCmUCukm0ni9ZqVcjBFxwPQC0G8JGylAY8lb40mvqng
2a0WteUqin/EGaAUhgiY6ccxRiEKPzahnx45LK4ObqYEd1QrQEevGwLcFtmigtDk0E4yno/1oC8N
BVLQBgmUVD/7n1jJeB/64fDRZAVfInHthvQIPwqUxHnuDwcD+sZmpeWbLike8BGX10KpuRmGQfS9
ZOi4ntyHu1+mT3ui03t9+oM07CmTKpr1DPcA2/z5B7k86AumxfDuJIN6fD1eFV21jz+0bDEYk0QO
BDl/XLY5ewYpbHIUjIWkBtEBo5ltQuq5ssdMTW5nfn9XJ/FbSqMfSa08QIT2hspqAQk3DzI/7AEN
IMm0RIa7/nmNKSkoeGxlboeuvmrRVoGc8z2wMRxnbcashOxQcwh5u/V4/BpGwytr0Q+5vOb5o/Dr
R0zFdVznCXQ0+e8T/+wNeliplVfYwg2GTc7LH7SMmVnq41MTAr7fABiDKO4qJRU8LZdPbhkWey1F
taswlrB70wv06dSBzpAAYWBLcAupnH1WPCKZn9UNgu40BIOEcaM1hJsZQD5jXbwojfrSCO89UclC
WDcLtCbsBwPozRBimn1hE6zqdBPoWGWEtF5jG3EE4rnaBZNv1L/VtHjvC6W1Lu85/ci1P68TxI8w
ByCVBkSIMQuMRx80sEWkN9BVDKQVGk1oidhAKbotrhOU2uyx80IT6ITc6isBLlPJ30C0YdMEeWSi
Dd+gkfIYazy20koNzJg2exziTaX2xaaqQ0x1afpNkQaaozSpuh9Dr0RwJq99o9XWGvJBDH+Asj+J
m3s1blOr6pvCFGVtlZLHZtlwh7facyBka3ld9Eja4CqvQigW0+d60DZtzmzFA22glt3xUcWEJbCO
ZjiOqkUYeZa1/hoawWPQFbc6bd/bNjIASvGoXbTivcrHykIHCCobfvQo+q6y8rKvTS1iz66o9rms
EXUODOWBkj5XhRwtMgbqqsvrNy83tqk2gFS2xPhWUMaPHSGhCYzLfdhp6jaS6NP6qnEECcoVEIfI
p1pBN6TrmF0VuW+WalCtwsBNba719Kqnee8wJeAmV4P3oEMVt5TiWBuc2eCfykzw849TWzQx62QE
8LaiYu/xPNrk7ZC+G2gQA+cWgLufhMIqiRo8NCEION0hLCG8gP9vaFKwJgapKUMlWbV68X1wS6dF
rJ34qW826FuKeCJyrR86xf3u6uE2TQp24xNIUzT8Naw6K0Ij2CyofxUPGJ1OI9VfV2FU7lxdLa2Y
QHgo5gjMqwqFtyGvtxwDjKu0SDG4gXgpGtlLCSq4dan0qqNr7gFlCahdgG3DVnWgqH233YwNKiAR
Ah1PeG9jWCDIrsCyrgbGG7Q9NMvQ2wcBSJzrh6UFvBDunF75qzoMblWP+muJKVpb5GUABI8BbE0P
GdSiCzZRzKzOA8QuVAxiukDM1SqidmXQ99D1Br7E6w9lkz11sVw3QmLiHpMh0OH1QVw9uCkzha8K
UzdwaHXrrwMgiows8yEzhsJ6o8k9/FMLtzSydQ08FH6C3LWFV9oaoJBrHpXYRKGCxUtichYzim2W
cTMGGMfRMlreCM8bHfhGdIlLlKdEdIxL7TUZusaOaHWbsqY33aa+xyXvV3VS3hrxkDrtcAvkPL4h
iUPIpLZ1od3WJcS19KbZK4rm5IP7hi59Ywk2SnMYtQqa8uJFCjI63AWFSz4dH7p7JmmxHTwDfFAt
q8fW4J7FIUHvxKgKmtlYArqQAFYVB9jfPFC1dR4aGLSLh291VXomFGB/etlr4HKwY/tsPTJybKsG
I9HSUsFmZrFA8XaJ8azRzFvXNP+utYShl0+Z7XO2cw3/mnJ6PRFiDlm673QfR6sZEEIetMqepoUs
EmIEd2xFbCk+dp2G433VcZQp1HqRZnYeh8AR61TViNAQok1Jw2dHPERNkCduDSibS58bzp6pOtBN
3vNvbU4MO5EgFnFxLyyly7b4T+Hj4NDfVqH3ayYFvo7Lnvrr6ygYYg8MGGJcDghaOSsrGEXXGElM
ahtj6bduUG2NtHoLy+KJ9uB+l2A28fQ7yYAQE2kMQTrgI2oZb33BXhZ+yUxkB0OsCDURD6GJQnRJ
dWP2UOu4bZrfgBlhJJPoCqi5MBxpMYzAsSbc6JU6mEakbnhB7/qkv3a1CCgShE0quRUBeOHTBrPT
naHeSH0AELDYCNbujaCrzSHTVyAYA6Jcs2g3OpXW76OkdQo1c3RPC+2+8PAQSBlZTSwzEw3bwQwB
pbQKV1U2XUi2satCEY+BthO0/FaohH+6KBPUErdpBK9DDTq4tr8PChJfjV6v7bTee2j95hWPz0qC
UhBavPBDnh0EQ4iSbJM/wc2/kki/VYtspeF1qqR0giHahOJdk1fC7R6oruzLwb+nBrgzOD2AMAI6
disD9C6td4hTcsjwLnKi3+d9uaqyeMsqdyVc1Upz7YaNrkPi8br3q63vhvvIh0500xqVU2Ny2XRL
/ogSbohXLbfGfPhZpe2xy+Cya4GuXwcMYx8FV3rpHgpgfMqCW6U/rEkrbDb+hKDrFspSJt5iDLdX
/Ebm9ZFGzQ/J8l2R040oiYPiaW1ClmGfcCgfAVmAQ98lvornHo2moEuBphzdyiJeE/yqAv6jxPMx
S/DPHF/yCWL/v5abrt+yCd7+fwVUZSqR/+e09Oat+5f1Er/9zNIA3+cvyP8Hgm/6e3/B8AT9Ax8D
YPZcJxzIOsSof8HwuPwD2HzMuH7knqh6n6Sm8g+VIsI2kHgixMQ3fJKa0j+AyZ8g+/B3H9C+f5Ka
fozo/I4tkbcwYnBJVYYEGZy9c2QD710DldBGHMHYDfpFYqRWOlK5jkMXKIMxeRJeHK27xH33w/jd
6MKnky07k7l9jqWRRmAiQPuFJwTgUM7Zj8Mwq5U6DYejqj2WAiTuoFQCo7QHdsTLhqZk4HShc0Oz
clZqqFHlqi5Kk/J6yOpVVST2ZQszYO5fa9GAnlQ50jPgkz4/R0UdJDWj3nCcFN6nOiD7kVjCCm/p
1tvqr8xJMYHlrTjoDu4um55wnl9Xd2J6tjoqUqOSUTEcjYTivurU6oearXjfX8Vxs49leKUYMli7
Vb8eS3B05zlGTFl+FTRRYteJfNazuJkgjHulUl4KKfcVr4tVm1b7Qg7brmt0s8dNtWp/irUbnZlB
ol4jcohtSbz2ppf1UVfGcB+WNSiR9d6sRHMEmBRDl8JIFrLhs6f5e71z1ieQu43cSLDVUXAYimOZ
LlGFfs7uv5zl9AWe5niJm4gAlETDcai8bVinR8OD3lAa3MYxYkBCVpcPcJbdf7U3e69Zy4SiBrA3
Fa4BgFkNoa2ZuglMylo8i5+XzZ3dPo5vHoN1Br672epGJNVqU2H7aJuYpbhmi3N1Zy3g+Ub1QcXb
/hEqnRQKAsp7JjLRH30aWX5/G8qFGvjZHYNPRaxFxQQmnmXFgOW7ZVFiDfHeXUOF/Cp3WsgL/MK0
LPWHP5cafh0PiuAI6sDGjtmo6fs7WY4eGLE7ulp/1NYTtq7dsLW/SVaLxIbTMc+91KmdWURLWRCp
Xqz3uAaqpT5NA5zRXuyQakMHZQnDt7So2Q4OWRu6xDf6Y5B5mFeVe08tr1SeW4CI39Ois0vNwDhf
mP+KJz6N6p1W62Zx8tfdnDnKrNag26Eo/THc99/TxNItspE2dyjYrh89DKouDoJ/zhS+Wpz5RyLq
fIQi8nCUx/a7dz8hzICPvOoMs9qrIPxdIk44548xBWRouKHgEpnPrbpZjYCsjbHCXLXGsgOJ0p/U
fb78Fc9V2D4eT8zWSdSECNjpxbTqk1upRWOnM73rcFt03+rvBivdEoj+dp1DgEHCmD1wZtL0nlGR
mFq26v3lH3DOSYKbXgJQi3kUVZvvatpXQ2uk3VHryWbQ6VZnzGKlbrU5d6qhWVrvuWABPSGCuRcV
Jbhp+up0vVHTazQgwXCsbbkmrqkdQ1uxmpXYYTrRLu4AdLXj9RK16ZLVydWd7DLlY9YZQYbPJBju
/Y6hBKNfQTscky/k4fKGnrs2pwucuZkYfVVgMmCq0sKfqedDByZchx4Gmy7bOes8Tw3N/EyJ/KZy
FdYf1d3gELu5luArGPYxgGvLjelzb8GpsZmfoalRlzKEU5Nxa7f00QfOf2E904M195sG1VCTx/9K
Og2unJ6RaH20K5IPv9k5+i7b9Zsar2fxqG3+GdzrlyvBN4f7jrCZCDq79EIpwfKL+OYY9v5LFhSt
KXizCTDCkUSktFBLPC4s7uz+4UXGHI8uACef3QqXgb9J5vjM+5X6rjqRA5FRTL/8jJ+INRHYmYat
LrHOnL2JJzZnF2TIBGTjeNUfk3pfp9/9cdP67wvrmo+Pf/gvzFKCGZijTfeF/q3rkyFn02sHjjAy
lRw2nHZXNB1BP12BFKgeKChDCuBjUd/0M+MJhbRXP3bFZvDBCdZ2ExMlI1c5UddRFL8mpCxXCNhu
05btYi9zTZKSjdcPd1JCnS1J1oD+bkpZAcESgOJ2EMY6YEZsAam3bgwP/DLoDIcxXYV5Yfee9zYU
UWuVfaZsNKXbBixZ1VFxnXFWO2Clbe1sQDk3VvhuoNC6ClDHTSrdGcpWoowRbArM6fR14uRa8xp4
2U1fjAQF3jKG5B+7LgJ5NyTat9jo9RWIsWpQYRtXnPW3eQ9KQYWFD6LTpaPKxti4mp4hpPb3Q138
GIL+2ISGQ0n10IjG8TEE6sXgKesEv5aDthIj3Uqe/Gx1t7DGgt8WQiQr9ApiJxdadqP1aKP3PH8p
AqpZnhbcZBgRKnPtTrrJoS6ze7XUmNVz8q54sjS5G98OUn/w6wiDpWV/6Hr8lYQfqR45vgfq2NIr
f0LWDCTbw2PfZqOlF8UtfPVOkeQILYjnjLqPlBaoN5eoEQXTBE3b7l3uv+XCtznp3zLRxFaZGPpd
kUZLKI2zH5HAjMfUI2SYzfjsIdDWT9oh6qfP9ipBockz/hnTFC4zGqGYwQd0AXP1dN6l4XqmNKLL
8RiKBnUfanzj7ZIW0+RbPrs52EDXlVO0kQGQmC9iHOouZll3LNV8HQzUygrFFMF1iDA+yzKz13cg
/LcWvtOvW/fZ6ixcq+XYaGrs9UeOySaw2/CrZN1jNncdFxDQbdfMydf+esHoVwcEo3jqdSx4cnwz
N5v0bVXoDZY6JUTujoLnxZTbwMK1dVQbwhQQzLSXIuIFo3OIpB52QZF4WGkRPowoeue1bmLWdbWw
tmnDvhzj77XNsZDgSu9rmWJtysZ7KZ7Sx3Fr1GZ0gLjQFaaE/BsAXfca+k9WtxmWPPsMZzc9YJ92
Vkw5yEk84w5q2oWF7I7pPthUFuKYdQfR5XQ3cXNcXun0Slxa6Cxg80hUJ6GAqTDYoyph+tW3REGH
ru+cy4bO1F4+L2q6wyeLaoksWj9X8GV896kd+3aC3BmDV/2V3Goov/g3KNhS32HQnlueKDl/bwAv
wW01pk/zs/VEpIqeCh9OuRyOOvcf2jDfq42/QCBz9kPE6DdqdkAdfMlCjSZ0i6GN+iM0Xc0ED7/b
LGI7zroY3BEdSTWijXlOEaV5BpVquLFhB44lp//pAltiFZa4F39OFNehM3EJud/SP/3D0ud3JjHE
KZ4Yn52iHgSBq1C9O07ob/qRF4qbaNs7INEAa9eiFM3Z+4l8GzPIE45j/ijEfsqKUcetweysaEwo
CbBVZYWryEIfItoDSTBFWECgLn4ZZ2/MBE2CZ8OC56mM22q6qwYFkgqm3fEu/Q7J5QMENDeXv4vz
ZqZulI6SsfExyX/yWcSJwZNUabChxU81E2j9liu3fbpsZDaT95dHkb+tzDxKF3l5Tlg9+eroxd9D
dcFWzO7obtNNntjGLrOjxQHEs9/Cic2Za8m1ckhFVU3PbX0E+A/BjfdweV1LJma3EWBEoYAxrzuq
iXdE0ucYUXF/2cSMSuHr1k0HeHJATZSVLjU+UvgJGGGOdmyXUFNnV9lbYo038rZ/ymzfCSIrdUJn
mbdu8fCmb+TkF+haCfRO0Xaoo8FnEht89o7iyMcSmHL0pTbVLR6h/63X/eT0Zg6TdgFA7A2Mtqt+
hXDUqiwgTCbIt4b3Xdlh3j1YLSXyH3I2X54jA7wHaMboICOaWZVFCeRFgnuqHVq7080Imtuh1WCO
i6+SXfQnxzg+5ld7a4RKKdSHbe8uvU8P6XpJgfis3zn5IbOIqpMjKfH7uiMdVLPxj7X/XVbv7VKq
+tUMlDZ+51dzfjY30WQTlkN/VDg8m2BmO8oVqlJmCDTH5Yt89ls5WdEsXPMiIOiLoJhWFIMJz9MP
YdulC2n+1/XgefhtZA65yxgUAsSIb97IwBYAKBP1wNcyDID85AumzgcUJ7ZmJfKGuGmjC7yD7nUA
UM9guuvoim1CG/GEnSPznuq/yRZsOXSxeriwmfMhOT0peiiuxt3RY8Eq9dNtQt3D5fNaXN/Mf7aq
LxWZITSL9wPaVd1N8SRWmGl2ym9iNKED498bT802dLorKKwuGF9a4PTnJz4nR2wD0jAksYAFPhmv
wWbcgCtL37dWB/aaEHA665+NfPzlaE/Oc+Zoma91Rejj7gRZfu1n0Xrg/Q5QxoUQ7Wxof2Jm5k1H
SjxEt9jWmnfMqoth23rFdRjUh0Id7zN9MKM2XZLOmM7qgl+bp4UuEGiAaeCVn+aZKboGU/ULyvA3
njWVRMV24fim9/ySvZn7GqsxSXMkux/dEEAOvoHrw+IgH63Xxp3xP13dzLVgECFJfQ1VZnLbOdNL
MV5F62nyXlv118ux/MLdnOeAqQqMchqX3TEate8AXm50Y0nD+Pyr//uWzBPALO4LrY5wGYt3oLOr
DXvMM3NwxMpz5JY+EBBX2fzG3YBvFGMIYKyNbH0h8jifBp78humQT77BQpb1GChTvWI9jaRnlmKx
dXJHN95qqXs2Y8T498dn6CDdMIAx+HiYT2yBHYf4oY+EF2ID6G4mTpqaCcbQdTO4Y2AVEM9LL+y5
wJcAJsHJBAcHXvnz6sYu9Wq9R2QfNdmrrOtV76l7bVj63L+a0eRHV1ATwGWj5//ZTF4pFfdCD57a
dS2IO1gh404NQY3LX9xZM0KF/ICOEYcvhVLoJYR+Lmhz5IkKmCXmmCeBiHCwL5v5+r5qUzsHVTIm
pKHN28Ipd6suD1s08pvsh3DXsQ/FkYQ6EWMLbvLMgoypYSSn9hgmLGbHk7mkjIe8qI5jOt4BhUkN
cDJ73sJ6vn7KsICkiaAqJ7Gu2emkgGYB/ucVxzbeCyM1S9QnL+/YOQtI+NHhAyZcM+Zt7kIqkGsE
uvMogPhs3I0SLIXKX3cKbyGAfBhFwbQFagufb1gte7evaNocP+CdceC0bbGXMVkAVHxN+2EGPKLT
2ItgaCp+NqNiaC8hnlEexW29DXbaFnPeTrhMX/21UQM7YCNVp5EN4J9mzrwuui52WZmj8eTuprnu
1iS7CeTgrZZcwJnMBrYMjKigIYQXcH6dGzcPpRLK5ti+jisJpPozur42TS3oe6C5jRIwKmwG6KcW
vtYpjfj8POJCE3yr2gTB/NIWjXXU8hMoUyMtjV/BbnIMW/oUiNwZdO/Jpe7Cc/z1q51aQ1Ogr1Ig
T+alhIa7Hs3quDlSzKAg6KiCmzYCujFcABmd3U+OQRuG2Tx02djsjgRhlQ5KwSoUDhXDrB8FSP+i
IyDnAWYCmdMWZlRbyw/y2fUJqQqOjG2ifPp8NZuax9zXo+YILgUrBZ9qUmx9v7Zi/u3yx3zu3CY7
8EoooKG399mQW8XCRYG9Phpo6tR5aCkhxGrqd7VUHGWp+3VuVbiX6OZhjESVcxWACf2OWeesPrpK
tKlJvKH8B9AfVm0sCYZ8tOHn9xHwaFTW0LYELdYslYEIHxl8SsojKyrI1uVj46Rctk7n598MnhWr
bAzWhAYPftcyYP2Uewx4PdK8CdZJ7IsVoMQ/4lpBCuRFP1nIQ0gVFAdZBYHlpt2uCWPX8gG6x/dW
mVE57HiUfq/DGE1RFbI//vjaqOo7a9vOQsuoMflY7bVS+WYU8b3BU2Pjj1B5mgaKwTEHjPJwlbpp
5GDGiTp+WBtbV4WwH8ZGb6scEy8aDU1Pz1K75SCcDAfJFpz6/GgYBjZAi2xwMbVxhDE5/ZNoJZQc
ahuxVx2b4offxKvR5Y5ePKMRufAKftyo05OZLMEbEg3Ph5Bw8p8tkYq4rZo2Beqd5XYYzcfqGvoI
Y2IGW7oSTy+hEz14oNKE0sdCVD1/uD4sG7jksMq5No/IGBrKSZTn7bEBIF6A2UKLHi9/TfNdRFET
TD+/b90svmxYOXTUCKvjoHo2BPPscSwtkIaudG1BbeusJUQTGmFYypddTBkoeXqvrI8MZY6OaHaY
E5Q4mseELXEbnTEF8jg5IXomDz93EXAMTV0FWXWkgQagN6Y32YPBoxXIQxYekbOWJpwLRzj2Fd4W
tEoblTKq0a8ETj5tdywezJEYDgmpffmkzvg9jMH+NjVL53phuG7fwa97mN9wY+TkI6pSwKb7PmSL
uyXwydcUmcMcRvbA0HgGS5eKgQ4swx4q6G0rMQbLeL8pk3fXb8ykfuibJd6kM7ENlDcEdJ8At8bM
68yveylk4bAU0GKu6228+tXuWh5ePxOpYSYSzVm0ZwF6nKOh8ERFcFasPBLabdtoGh8TUH1egpbN
v1x8VzCDhxDUqUSABvizz0hjl3iRohRHDc9hE/4Y5P3l63DWANhhQdmOGYIvWQAFJhu8rH16zL0W
0xVbNTEW7vYZC1NAJomKzAyx2SyQSIHcHb0iyI+Jy2+DTn0nabl06Ge+Hx2odoT9SAAQIM0OveG1
PpRjXhyjFLVPQ1ix+hhEz518vrxbX3w4zgMxHk4EKBbJvnjSEEKDhQrGT+S2gwMyFgewD6u9mijs
yI12Ozp04wMW8W2J2G3+1SKyBOU/hrAZ8LVTGPH5HngYecakpt89JZ1na8H4mEKAzcR06Sth7pua
i4UMYX695/ZmXsKIFRqNEF55apVVnl4n8ke8VKP7Mo0wtzF7DzM0sXo2oEE1UcAMx6kf0K3CTXpY
qox/iWVnlualZB+CUjhWWMIAL5pVvvVYWZk11STEOrP/m7Qz240cV7b2ExHQPNxqyNmZTs/2DWG7
qkRqIiVKFKmnPyv31WnvjV34z99AowvVVVYqRZERKyK+VTqvf7u3HxAAOB9gVjmGlZrroqrqIfn5
8byidJHVugwvTL2Pq7fjVOap1mUj4Dc9GdgI1JmB2+J8rJcPqz5oGO5rDC+Oo8FM4L0jIbTV8Jf5
Ax/IjLb8Golg686g/yZPdXcAT/kvb+l/eBr//MQ/XlNA11U0WXziG0Tt9vVMoH+xnbP7q6D4r1Ts
n4EQljGCEThP4FD9t6a6dJhain+Rw8w1+jxmTmENyL6bijjQigB8Z87cFu20fMt57HJq4j+VciNQ
SDpRQlt6kmnrFUYCMsgMiORJTNeCphhaiBBfHccwbIqRqPjgW7B5TcxZMQUYqHInMRZdH+hsRTt5
rrljMgO5amPwz9Gr0QQNftRX4NE2V9I9JpFRpynw28yPKrrhzrwcIjZA/yRmvKM1LJJdZxnuKjqi
/6DvwSGIvbsEFOQjkynkIUfVpxh6yimAsxgMh+SdO4Qa3uGh2jTxXGMSF/YSvK+/+zXlOcQLzIUx
15yl4ACb8IvET8ip74mtQ9FM1s8Ky4gGVxQN4KLXo4qGqUfUq9N1wsS2/9s2zssaTTBu8him5AWK
Jbwq+rXiWycdgws26H+dVnzHRgwIVphAbTVQFQmmcPhowywyQ5ixGc4bAOEDyhno9NSTheX+FMJV
lSz+0xzJrRPCjleFtGg6syHJsOmCoKRSejmZ8JvxEuYgYBT9bVx/rN4wdwcTgHRwNh6tzKbV6ROY
EXgMA14LFYw7x5Ivt/IOSS32WBlTscou2DvL+D4QW5WzlGXsoV6QyrqMuUV7UM6atrCtlqXvV7KY
se3fGASW7/3R+TMEyZMJvXs2NMOpkjer1GTlR24V3SWGPzWe9jJ1s5xeOYVM6QC1/f94UsCiGgYt
qGBBjcfZl/7IwyLfcJSVXAWZHs39ZVs49TYu67MM9iT/F8EWpQ9kQFyDPL75/7z4j+0nGCNVCYuL
3yYY3Kx9nLfsEZOSJEcpDR1VXdE9TlGe3v+tB+jnYY+7hgSLMVQPxyPy6h/xSuLgkS5tjewTCABp
1xwstr/tVD9Vpds1AKe/dd7gWshq/rm3BpU1usa8+3M4kB1NRLvrk9Fu4EH7HffmbUlvXfCpXgpk
W35JVySh49T8dcP8T7cKqRnhALoAMYL740juXXCJMP4rn+vVj8E7x75g9QCmvGnTiwd4QTEL5Az1
aBAQ1M1b1YgDVsSOD3jeRCX184LA+P+w7MC+gTtGfHMmcX9GW0bUK9e6QrQllw/CP5aVY66+zsIa
BtY22sTetb7BHExY8vAl0GDsS1JiQP6geLBp6zuh/y8PDJ8EU3KQAANImz8emN/pFZSuSDwjoIAz
cbuNG9tnMppflqG98KE5du4vzCVemzjYudr8DRDq/UxCsGJg8AJ6CxpCoWcFP1Zl0NF5cEzYP/st
eosCu4HXIkx7LnAdgvEKHLWTFzDguwzK+2adCL6GnY9Ox0RuWvEim4u7wD0Ax0sSGvRCwvXCWQog
U+pi5fa1EvO2wgR8ZdxN22Pwnqu/HZk/w1vk71jsoHIFoIyn8HT454ofO9EATh+q55D1WbuSK2xz
rSPe4Plb/mXnwPDqP+TM26WQC2Dazkd8i9f4n5dKBphzM0pGaPXhlsJ9QLHgvg02dXBA5+ZZW72j
8RcGLP+2cP/9Gd2aaW8tuymmU//tdcKs/cLE7cLsdBtTgHv1tttVB7A5t9NLWM4wkRQbcg9+wV90
mX9rTL/d8v++8o9Yl62c1egXgxpOxnLm/p2M6ypfGpQQnKfIF5sk/PaGqcThmfdDihkpvuXI001P
curOBex5mNdlZL6u3lsv79A/VA/spFP/+peH8zML+NcnhU8XRmdR4vB+arJj44DNwpHbyqA5CR/w
7Hn46IBXrmZ/a+qodGKcLUEPjyyyX4epGOpwp2KeYx/NWXRaJdwQ9e6/f6p/3wdv+x+SbXwqz41+
bscdHemKnin1LMOHgL+1kBT+Dxe4TQBFoLpBiP6x0cYdDtj+ltG76mAWD8Hb37pkb4v6nwEpbuF/
XeHHCuBWVMan3vhMR/hPpDZf5rpco/N/v4//+PT+11V+5DuKK2+JdDg+T9FyMDTO7FyublcSaQ+e
+vPfL/aXW/o5M6vrRHQ8DCDfB/2D9NINk/Old9y/PPzbN/NfvrmfVRcNaywdKtwTPJCuEd6CmY8F
R6DHNCzAG/i8sb/of/9huUFEcFG0wgzJrUPonxsUk50LGkwzPuO62QDHQds9/fevDkiv/7AL3sbU
b6IVCkr/LqJj6sQGLkUYE1K5H8cEPuYyeugUzUQPs5mlbsAZHATyh9Td9IrwkgY8yEaYgnimvZ+k
d7WtqjLwkvZOk/xKQIzN+hg2M0Df9dvQwJmlbnjZpQtyQaqK1Vq3gHj/VhMC79CZXNvafRgi/5z6
644I/hk1BCvHPNJ2/NMEgcoCD3F5G67xfkV5/0459bRx5QScRlSvIERBz2NoSc1ooL4mol6NFeqw
qPra6uCNovs2Z954CepkzVJl3tp1fUrnQe4B1Xx2jN44g8u+Eok+gdSH1V7xJJdqTyJzWDxny6Y1
bxMM+0aXxLHVvQmHO0gjeTxi/sZH8KOt2cfr8tsEoNj0afioTXdRVZTmNK0wLa/FB07ju2pCL5C/
HNLvdLKy6GT7igGcvO9BJAEX50lKdpIqwQyCbT79RG372gdsY7BZ1M2fHcBzUWr11Zvai2sc7yFK
iLNJaqVgNTS0mWymgwx8DjjLCNxGMxWtnJeTpfbeTzq6CyWw8Rq9gsDU98mZpsjNuxAnexO68D8b
vTtFxB4z7w/+1H+2sQvrB46eqegaM4R0VDzUsf1epTpMdb+xDn7PrWE65MXbaAhmPAAS5o5jvgwD
WAkV2XvUYMQG4z8u8HX+O+L0XwbTNdJ2u2SQQzZ66gWyIzomqISdLC/HhF9haV4O8GMbErxUbrNV
Q/hhaddkHoKWxJHnsY7vAVaaM1bDqMxa7V+HVolrrIcXFXnNAbB8FxXx9hJpjkYoJGoSZjoumabM
AXHqRg87BDAb2iGkyN1mBhtGr5kJ5AsQJmAXVgMoYUSpTLqNX/B5HUunTq49d6tCx8yWM17aI14m
eCFFc7urK68vYVASPkPRMFlXJV2W6s6/W2tMr8Vt+zvs/JNXd7SY0vVIiRa4dXJe6DAUgeW/QRz0
tjWLPyOXvDfYDgoy0/vY9H/s1L83bfA6rqE+9IxBsnaCHtHBVN2DMopuGtClF+E19wGsn4pRjZtV
Tkkuu/ZpJNbdAPod5Saqw4M3ulG50mnHZvdiA36caXCa4EfHvQFkv/kVo2yvuhtonppgRR0qmZE1
gvW02O5NLpAPZs/fo8xewegOa6MBLSabRq4LQ6ptrxE2LiMpqOFertygO8sxHLM6Fc9VBMnANStI
T96rmiOxndsVqoMOvJOJ8FQGz3t1bfc6xnKGhSa9xLBTquh0JpA2wU4eM5ageMg9OFnGwR55OGrr
qbegfKQ/A2U/I1gj57UYADHropM38t9jV+V9KMwlXZ0Cbnp3bIRL4FoBVwV55Kpm3z0z02IYDZg9
pxibipazQ/F+rPhz3ew/DrFAq1kctJgVmzF/BiQq/JMnkkUeA5bQJofJAR+sIuOeJGhaCRRpCmSL
Z2TZj5Vvn9Az9FzJ5s5J6u2QgOzWJ+h8qkCmEPN+TAkvBgvjzzZof0uBtb3ADjpfavob4FWYgYHn
hibQrd/XPEvSrmR9PIG/6gqE8B0qlm1EC0LNVVp/yki3/jI2eZ6jVmaNOz9aGQObE7e/But9x5bB
ujki10a0QSZ4LLLIZ48mDLZNKH6FM4ykFmDTDxS8S7w4/KQI8koWi/fF+OlmaJtfa+ddEpd8Jl1r
EHapz9nGGnZeuspHYTccllfZnAxPy2AfoBOBuKX7L+F7IGMG4GfBvg8tJftxGYqlAYoFG/FHL9ZH
RjtduB0/Q90oPK6+Bt+6mXA8mw1GtoBZ4YNMbfUacQvwBnO2FgDOvHKXkiRBxl36NLWsy5PWP/Uu
f1vx8TNr/J1P650YMF/cOeqA/fAIxf7AIkhTC48eQKIUWVgB6rk0aDqqV++OslvHck+fMefICrMM
w7mduj9uB5/svsNigezEBTIlgxlHoKegz7V51MmN36zFMFSbpZ6OLAICazJ0u7hzkzVO12wRjeVj
PPT5MtKvoOe7FhFYhjKIKWJirn3l/e7WRFzgNDlAnIMJppmCl8hS+XWjrMEvToktwbmdxRB3ChLJ
g1UeMC9AM5W2gftkaO1DiOHqsh3U3co9AKoRmeStB31TTOgHXyK+72ZvBGFxNfnSzU2OU+B16cm3
ha1YJpneT5gCNRIlU68257FHWG/QoBejFXl1ol+hBxbUClwK0KDA2mlYwfV2H6BunNb6NCkSwfOs
8fJR+XWWkgjPwAt2hIwadpfTI6DumAAzkOh0EzxyQZ4CMsHzE/loZLo+Iwa2yeHSVYV1goNbR3ER
3gZF06itc7i8NCVsDDauR2GkB2IioKw2HrK0CraU1OkeZpZgfhEs4s7aU9I1GrEBM5kzgdzZgrh3
rGCWWQ1DA3gMynKD158nzlCB7KY0n6u6zQeWrrAXdUH8bIjCaK6HoNiu47VrRAm/0mKs5RZTvVO5
8OAXkFsF2gCOmCnKzNAXrYNfT/HWq/WOOMOLDJftOI7fkI0Asp+5WzSGnFJvOq42NiWGXEH8cw9Y
9+/r7b9s5sVEK0z8R1LkTljdSwvo7RgDG+iFQ/Lax8ZdM93Rtqgq+KDWYs5m0p8qBgAXdNkmY2uI
c10390ncigsDcr6oMJeKSD/MuezdrBFafSOg5L/QTyZBGku2XQUVPhZO+hq3/VPj0hCcvOjT1d18
cFauCt7gD0TVjElF0QJ4ZhiDTZN3tLLLU7ZePRV7mWltVMSuWsE5a3ctauf7gLcPoHb2GxjLtXDv
7LEu2bglzM/TdCV76B/VsddkzAgBXC2WlN9bKVIAJXh06SQG6ppFScDKYJ4nNRg4+D6wI/PHFdlg
BtbPe0ur58iALTa61AOFUZpLpevnRnoHvzEHNEmKg8M5AVQz2AQJ/latxrRskH8goHrth3UfQRIo
SYjdhCQb0vcHzF7XeRgAFwjX1y9M4YRZWuOnNxESyaChLCcq3Yk6xjqqLSmlQuNHP0CmljMM8uSw
SRPqbgGEv6R9ehmm5n6cY7Aq4Mg3j80ZOVHygo6f8AhL2I9xCp+tR2YEG6quCpdadkprd9laCL8V
dTcNw/401gR8ydVs4tFxt1KtOE7NDL9p4pOMVEFTqMQDIREKQsu3SVCfScfeFun+EmOLDxwlj9KE
ewugYDaJ9IiOiC6LNBx1E5HuhkakhbcE8UY1dims7HXhgzzkS/kNl+B2T9Ckj0fdIky3rcxlSHUR
SNL/oqO7sQjKC28OunvfccVrO0bB0UN98hTwqnscKfwWmYw+56Z1Nhj/31T9GBbtWv1Rg2LbtG/F
1qwj3ju4WwJoP1b5UM/LVjhymwrVHuFH7cOkV5zJik2NRfO3HRyYthiI/piI3Pg1LLeVcvcACNd5
y5wdDeVlXbvDGKhLGtQwn0dVYT/UEr6NSxvn7iJK31l11pHkXkPcScmKMThDv8e5RqLAwjQLFjsX
0YRvSLPueZ3MCSdDbqHc09i8tkg3YnIXkBfXNQ/VNF1cMd/Nwj0y2uxUVU0l0zoH/ZIUEIhh/THH
2dDPbJc0OLA6qrsCpD9+9uARmulZP2lrscG3YXSIa8HLJQ5wIgonLtXMw5xNw5/WcXlm/Y7ADXJC
P3o1HQRGjDOYJg35zOxrGnG/WA15HuIpKZyeHpaxEZlOxJ0XiEca3sr1XonZyxKBlCp8ZuRu8qjJ
ZGheOCizhUMMjMf1TVu28w4g7zfRB3XWrdOT4v7tMXv3M1uGzIFwJMLh3VQqh4VlyZCvZWRALDp6
3kVE6zN6vq6CLFvMbv+J1vqLrJJkGlIjNvB3d/UkJhJZkSoEs4H0c8h97C6KJ/RnqYLNGIZsEKlQ
0DuTdNXl2saXIOXeDm9SaQ0I0PAFgp3Tzg+qTzF0CEJve7o/ggSpEF5lwyCaEpjPeyPdEnbQCJ/6
+mJ5uEHnyyuZOuxyrf2TzPDhdOG6PsVNFvHpybjs0GLEZ5TRF5y1QWfFCwrEQp/xtj22a3o/gTK8
42TaxwIHBbwKro7Ph3IcAQumSYu5MsctZxb8stT8CmlIH10r79awPYuwOaW+PEtCLhHxrnK26X4k
3Ydr5hPYp1ln0GE2Yyp8I9ABeEzTsSqiUJzFiK+uI0+ewrSq46/vPHIK31+vyjY9ktJoA0OrgsUI
0nr3vdIxxiLsAvfY6ZZeoelO3Fhp2JE7e+YLzamT7kM+noI2PIkp+XREcJ4d+FGnqnlaVvHONOIb
vk6l8jAviiMGUVguKC9mM22JCiD0Tye/TY8J12Uc4dW/sVxdVWeuaz+tMJsF6lXvuqe6l4fY7/AW
9A+iSzew3NvOjSxHz3lzxvBNjDgfYAmcVV38BdPlw6SSApW3d7Ct31fNPwO/vpsp2zG6LHnSo+ZA
HXOGKvi8YHcHPFc9i5aU2Jhwkg1/nHWsSqwdjTKEB2vtacmVsjhOLcozlK7XZo0fuhGapYa9mdNc
F+A2tG43WLcwl8YZ784O7HC7h0n1v3xb3yXzsqtNeExa/jtSZE+VPoI9i/fHQ2ue7JbDJMOudPgI
Gv0c5ADTvekKJVSnr0/gtB6J031SZy7aAOWQWm/dBTOINoJESS9iqe/CmBygTe+Zq14kTZ0MyynK
PS90NzFM0as2vjZuJDOgFq+Ou6BnswYLISBY9IbObwYki8xAhIJ3+mPKkC/X89dqmjuhug/K2ovm
6Z436zVYzIpwfnoG9eU8UbN37PDLth7J3C44xaw/gLS65oGSI7YkSTPnZgG7DCh4gvv/ysFMuaSQ
/BHyE+CJWggRGiyrPkDxsndUGfs4NyTtCl0TCIomeNGRRTLG2gnsz+qz8pBROhNUmMpX7VZazu4r
oaZyXQD4D4RzUhbkCoA0zh3n75FePrx+KI3rf/geeBokIQuCWrMHfhbz4cl0UEYUo/BwsVXuAwbP
3ZAkV9lBqmaC/65SWQaQrKF/bCbd7JYV+VfF7X2N/RFjDWCQNC6Kul1ZwfYSTZmwNh86myur3iKa
UujdLE/d9kKIfm6tfkm4cwlGWeUibTajExwXK4o+GM+epRscWBdg3CHTtOLbB+YZ7OpwL7HNZy72
TzJBPweIm5ngoUd7A97l61x5Jxc18GKEhb2lZEV7KSsSQXeux848lGcEW0XVEzfvunFLvW5nNQYw
FHz5dN88sa4q2yi4q0L/zaHkaUgdDf55dHC1PmhSPUZVxXESIOBq7aEL7TsOy53j0s0wP+j6AoEb
Q4ZDs2UjYv4+dPYo9SBkT4CADQdxGEh1TpvkwY4oVrfdtqmbfWeaUrhLzpS3B3t+Q11sFaGDjVp7
854p7FSYRMsYc07Un88O6k6JgueDIXGJpHPrNf2nGya2wC7+uQbk2KTIhGw87roVyXXl5xE5Mo0f
ByYOzmgVzhcfUxvZEIGlPSvYkyD8dLMA6BaGeC7rxTFqr1NTgsMba++jTt6pzkIWY8uOtFe4DtYz
AAbhZlw8VICVfDbuMO6nAH+hTRt0bw7envHE3PvW86AlTQCDK8yX8fgdUeQpFHF0xCQRy1k3TWWF
YpcaXPTRyAHMabY2xwmdtgihp5NR6abu2YcOw23ly6femT6525c8oV/DDDcMq9cnL7Zn40SoB2Jf
3iIiz93Z/tLzku78IV3v0aoILwxbf6OZYzrVXjfmHLCsLRndTyUhC2kXZ6e/azuzYw4aT2PvWzFu
SjQhlMOq3nqtga/U6yvsox9R0cLAHHqBiwqt0KSd7lplwy10kjdvdUS+1hJ90F3P80ZDJPMrnt53
UnkHrEckvy659V9ABMGw+CMHOr8kYzgA91tfGhedc9aPOdzNkPBNeNfDgePZEZI7w1IXN3zDMmNz
Vrw+zUPCC9EOXyS1aHYAg3my86Npljmnsp0zcMguvr4Zofd4URiagNAsdegX8uE08Bpi9VWRYdkQ
l5mirUPE/yy2JTbbtagxJFUuwwIie4AtZm6XDZIptBUpPKCg1198NHUmTEK39azvZKXupRZ9lnZO
eOWjq7Fk07nA8juhwiwyv47hnFVhJ+3xp1mfIvFJ0XuGUwN+87IwzfAUwSU9UxpyrjvMJVlmb4/u
MdifT8ellu81lJuCdejraL34GLfLdxDhbZ5ohDxVvSL0y7uk2XvJMm+oiuIHmqhiYvI0xsFDZ8TW
d9EHhHlOWO/4HwkxDx4GZPKqD14aUJ4Z767+CKhK3YL2Fzs0GyYi8nlddzjHUIawkJSsIdk6y7tR
LOAghTtIaHcxqsJZkOjLjJcS/TTj07KQt6YfLpIjc19tGGy8qUIUEk9wX6Thaxs5Z4E5a1CUuodw
GaE9qvRdQiKFH/qL7xsFC3WYvEo8MddWB3LTNBIWOxniqr2o5p1rga53afAhIpzjDvqOkdwG912v
90M3XDGqUHoaRP5IIbcOjxFcCW/Ju5HRfrjl/4bY0yKwBMkQgi29PCjWwGjM77EoIzHmQq+7hXQ5
hkMeXS0exlmpDY4SwFM5zpVhCiA4UA2UPACaNe1vV3+Tqv69aORLFdgYHbagwkeqmVTxG7ayO4Al
fumpR4ipoz89yNc5sRCGelvvGWPnWFNkSQp77W1nNsA61uqugYXyCdT+CqnLuuZLtBjcdXOpfLGL
EbhkVew/BTG/gsQFVLfYSAKWFuryXTGuZCgaUuO9gpaz7frUoOGH7LFt/OajPHSBCwP3ZNiiG2jj
qmaja+uXUGjviJ5fZA9omlvhEIJ/3aDuB52+87Svz0mS3GPiDb40ITaG3nnlnrhw1DfwTWJ43WV0
LgxddKFkVNJUXWG5U0DVytfe/2bAaKF365FE9e+J0Cdm5osXLG0eoGSYdQvqUGAb39EEKwKQLQxN
uIBaNWldQNn8k/pQhEfwwvxK7FDj3Ke1DxXId8qqHZ58rzPbsZ2hYWj3ODUhBFfvYRmTtlRS32sZ
PUdu7SIeZsdwDb7SFULd0I3vrkJo2Yjk7HKIi+uojgSjzrzConZHWNWvFn0+XOzG1INaT8tJewcR
BDtnmXd+J0vKAiiaKTmut1WKccB1Q3BCAmi2lQ1aV6QrysFRH0HTP1M/rkpg4nTmh6HdIwagu2lu
xj0k9D+xa5oNvC7+tHNXWo3Vs8B5mKGva/E3ML3w8LiWI+Y9Ln6CBseKdWiUVdExqJDkqnB4hSiG
lNqIO6o1Clt1Dfq5M6ESILszHmabRXgA2WiV3sGhC1xBOH0VU6UP7ajXrdE4PtC/eDfCoicbKvhw
GPVo2PKAtNyclJreKYLmbVXjWekwPdQBCKuL94gt7105HegQ0Vss45Oe0upW27vgploETepeRCFY
9RIa8OC1EB57/mSDdMPrFLpHBJvu5LsZ440J7LWBHTG2BfTVBS2k+gSAuXS9DJLeo5UObQsc7QOS
kj9yYJALYUfdeGcV+XyX2OFe19FzZ8lRpbQ/9fHy/K+t1asidPCFw85U7VvVJTBWSOorWkFGtJ9g
q8HGt5aarH7WzAMK4wolnQFKF4oxRRB1G/hl9CdG4ocmWs++IFtvirBQA4fvYkOeEJ7Azzydr2aW
Ye7JqvAG/P8qjc8JT4ay7dzjcivqhhwYfgN+nfUf0CVahsl4dRMN/l0wd7mHxLZglRdD8wkghJvk
jnbdqdLYOCm9VVNWuq+9CZ4b/DKQpPTqfr90+tSgeyKvYu8Vhaffdgn+RMglO5jrFvUyYhiatnu1
aJIzlN8aRyBHJhzlnYjrvG3hJ8K6wUHCH//iiX/xyPgCLXznQHoZGpKhnANZvQdkBfXEIpQR1BAy
8hfSqlx5/KHtFHZWdGMGLY5KS9Lcq6bHKggxC9tWBZuip166Gwit76OTbKXbHsSC/RXmBQ/xXB2W
hDkoweKohyh/nDoEGWiq2qNVAVoA5Ja6b/8QRIn+UpcTDBoTCtq2RYw2av8rRCF+8iZ0iKLbKmYf
gUAnJkyGeiyz5KtmyVeEb1Kv+gGy8xuy409/9uD3EXtbLyCf1vQ7jmwsG2T7jaPqIzLw28ZDmjlB
wjRJtXFg6RNwRAh+CI+TcLXvqe6dj6VbxodK+n8Qkk8X61oALcWCVJeMDfK9Ptlxd0WZxYe3D3RJ
5wtzlZgiQ2c/yg7qbY2ie5fWOE7TpJxVAJhoPL5gmxVZMg5zFgSA+nWLwzerv3yLfr7CrOPF8eT7
KJqH1Ufah5I73HDA7VRDWrTwFUkEdDfZldHkPEdyOjbABvYmeKK0Ow9pfcAOKzNWIWZhZLjwFp27
bjvuHR48yC46+P7yBqsFjCgiecswVFuIBmql6rwZOZi+4ng0Wyrih5q2WwIZcQgWcklsU/YiOKK9
tIDxDzITqXYIjHYIMld8HNpv6qE7KEo/ZM3a3MNXnjXJsOd9fBYN5IAl+pxQjo3UckBb2MccHnsx
oEcZfiHIcOyd3yy0dNf+BZldkGlYdJEZBhmYDvsOXdZl69Kqkgmg9ZIowKlNXjXaz/KoiXQ+jxhj
ZQq9DdYWEaquA8TjZpKvTWdLDE5uJV23K63Okw2f6h7FlrCtnweGSr5Y2P0y4Mpu/RwjUh/gJEVq
9dLW9k88O0eJg2xc1yNsYT48SMG9qT8ZVCQHhlIZcdSxspANFnGARdIGg3kHh6nCpul310MyWIdo
B+bpYVmnQ98i1bE4z3OZ2K9em9PM9Jb3rdx0Un8JSIBLAjNFGsPejtL4zUvqBwpJINCiQHfFPkjN
A7oNoSwrgp/aXaHmQjEb/TIAfrT30j0J2p2e0FIHVjVqLXGAmBr+UtE6HZHRIOjlcIGrnei7a/q+
aPxuygy496ntjziq9igCwXRqeEoX56FaXIwrrssu5osLPazCZBr71czRni/hBv1RKI3o+NVCYMnw
3p8kYReV2APC8q3v18BWh7DpkOIX4cFnm9qTam71K0yLFiFBpbKLxQElgAsq8nFWjeSXMw7vZBzf
9DQ9IVgZ9qpBqUpNdMR+CJkvaaMd6jxwZ4kLyMjv1lnQ+YAMKO6PNl4epxkFeA8Wljaud3xZDzpx
+hzSw5Ct2D5QTa+O67T8D2nntRw3sqzrJ0IEvLltNNrRmyYp3SAoSoL3Hk9/PuicWIuEcBp7Zt9N
hDTKrkKZrMzfHONMaJ02GSu0mLn41HDvG8qPMo0azKHkn6BHHijsU5oTkLVP5CvTL71jTXckk/yD
O1o7F0ejxKqfstZ71Atr39OeyN3qe6mJT9BhnHpSU+3jnWC1e4Rk6ANOXR0EUTeepFf0frLr0sL1
KfJJs92uoqEQlrepW/o7Af3UfYmHC0sfh0BBFa88HRJs4eJbR8GmSkZ+R9TuG02f/E9iu8bpK1fG
q6TmPpM18dry1etAbbaZpzw0mlwc3DJ96EvxqEQ80hPy4EE2sUhpf3clZWtXGg+eGwN86N8Mep+h
1vEMqg51Z34P3WTf1M2VVMnOkIr3bTsUm9SXv6Vpceyz5KXv1CscfehWSmCm1eoDr4r7MsmvM7e6
n0T/NhCWvwU0b0EWOHkmPZQmVY4gLjdyShO9V95bExc2K6dGIxU3bRd/o+521RfxWyV5x6htj3oi
HAq5AYY9yHu8zW6ktDm0nrBz3XCvUyyD38DbljJqn29HnSwn9hw3SHhfdHcxXqPbDqlZzRh2fdsJ
GyuVXkZp2Bcxj7vIo5quaV6yDdx+2wbsu8A0nwYjaWyBWhjioeivuwi3HjQPsAh/NbrRVPMDILUj
57mKZCMN7NEIr6BV8LCsNZ4sANWUvrhBqPegttGxk83nscnEjSz5NEYk4SZUaPspTT1i4qWl961I
khhxPctNcV90xaMAJXQcokeqSfGmEJG6FBv1Rg+lt3zkBVEAOJG0dxxaQUjFlHy7evyZoY9ABO+m
ZL1uAJSTQOmNyiqOkJ0z2/d0bLdir9zKo/DeqLrTl/JzWIu/cmE8yUZJf+JPMUf4OYLhwPXA+5Zo
IaWSArWhsqf95VkUDKO6w+JoeIvxpMMFTzFsTcnYSVWo262Q3FSqetKa7lkbO6evtUPTsp66uHvQ
9dpuGu0Rq1nHzfJxk8vWXqSxPFmuix52cjHQZsUrdunYtTChmwd6nme5Kh98mhNSAF4i98IHTxjf
4qz8kEqTX4Jr3QbXskeK6hSqEurdQVRuC8u8FzT/UEaDZofY3bIZeECRonocVflv11DvRQEdpVy5
VjqXjagkdCC9lOKri8GR4O3o1L6QY590vT2HXXZfKPK9DPGhB5+h615odylFB+7re0mrn1Nt3GVJ
cUKJ+sbI9YTv2jwiU3nWas6jhCUlA+yCB2e7JBeDRa4XdeBaIsGxtPZW9ooXVfOekoYsSC45WBpM
BgDTtAXcHOnFkAu0GKIkwPYeZR9ySKdJpScaelsjqt7CGrtdM9X3MZ2fUKSMKUYAmwxBozUigk1x
OdW9Sgdbp75mKjXSqrfKDc+fexgxOpUm66rpafXGxk505dMYMrWu1PV2rHbhJi9i6vXKE//PbRZ0
73LTVFM35ByEZrQVigkAJFKdTm+ErqbhLXcpaI5yckT0kKWurjvsk21P5w2aWe6bFYYQAE2QFl37
1PnqTRjB8BfCQ2wK1/QVzwr9uQ3mbqBOarYLzZSO+xJdF0pqHl1cM0ofvKqnp9zxzNfEep9L2hMd
le+GSamYTBiUD61oEuzAzjV8ialOvvooENuyQs3O1cwbuTaOQybvR9VIqcf0wPBqJBqS9NuQjLRZ
rX0yjCG4DvBdva5uhjB9F/vhPRl4mOAwH25KPdmPo/uBJHcJ9qHDrE/Vd6OR/lL0qNsUWiYc+8Gz
NqFBf3+o+qu0Mfet1EXbwkVJsCwMce91or/tBrVnw+IzkyapXVcVRYfauKlbUaBQTCcXK8GTBYAe
5Ib3IBpgpPIm73nhDU+DP+InGEYABs063aAfEG3VUUE6aCgrwMzD6IwWMKnQpyrSZ+V9oHu3ia6T
VdanwNDuIzM/BG19ar3uSVfr+4LueoQXEGdK9T3OYouy7qHqt2GpHQ0tudKE4CAn0W/JRfhs6vE1
1VkKi4MydTTNynfCJH/S6pFOtgr0vlDaJ8qmH6bWXnlesheK0ElD94kE4OxbyW2KNMcWEu8DEqS2
XAfI9+gaBK8q2tNnPpkpdQq9qp8TrzwGRstiHotX/l5pq0n5gfRFtM8zNBZ88YPC+FthFI5mUIvU
Ex40oxjfxD3Ljm4o5auooOE5YayC4jpShOdcMj8sIwGkkAPq8jFQLCQqjqZWf88CBq4DDc/CRN9q
BjwFE9B4K7YPwkBDv+tAgeRF8FvJ+xtTfzYoIYJR6U99PDJooTiMho4nGQw0OZou6aq7zcaa+m1W
WpvWaK5NNbgePPcDF7XOyf3ItzOjuBNd7eh20QvUkPsCoBwS8M9qau4awBQbyYSarXb7VFE3jQJ6
K1aFXZAov2la7FPVYI1Y277qb7KkLGjtWxsx9nu+Q3VwBfWVK+ih0ISrOitf61J2tBhHGEqOEacD
iJ5nQfav9dE4CVE7bL3afOXmkG2o3Nk2C723wE/FTVZVj4KuXpPpjIdU4RbVkKrSEvdnVI5PWeN9
cF/e85CI7WgoT5qnvOVxSTZcI8qfnCil3+JYfl3U1KQ1LcgAv0balSjwposEjVpp8M2tIJyMhgMV
6CYZ+u9KMG7VHuRXE7ssA/SePTgPnPza0TMHWqau++pH3YPbp7/aJLYVcYC+Zzl1J2+1sP2l6lzj
QlrpNsWXVxW0LRgLGllaZsKyoyQpUjorlCs5lrhVJaA6kq0b2kEP8jvsXo9qLB8BZG4tRX52o6i0
hbKWQNjxndmTNzyztmBUOLASIQX5NT56ofSca83v2Fe/G3G/r73S3VSSXPAaSzNbGrI7pSDXUuJv
ZWNNXl7xbRSAta0SmvzAEqKTgZrI1vOBM/lpEG7DcLyPavN2sHiAd3ooOonYnGAI0kIFFDnGSMs0
onJMEtVJk5r3ZNxeGzLXHrfw71KTT16dXpXAemQaGMDPDplSfJQZjtMJH7OgoV5GRgyEI6EFbqhk
bQJGsXUkQ670NNNJi2Y/SgWQ4PQI9PdW7SADptQW7HLMjrElHxS8ZBsP+EDdvFq9fEjQK7Gr2N8p
Pu+upAnsph2+yWV/PcbpUQlExxJonaeJeetF5I/65Is6ZlOhPvrAWXkXYGmQaHw03X+ptfbVk3ic
xsXWolPHObXPzezYluXJG6VvVtaQJo3mOQXz4UXWu2jw0Gt6oELxTQpkOlcFRmIZp6aNz2Kkbnnz
7fU0urcECyME5Gz6KnyUC5NGqOFSOs29vTKOpGdo2R8g+QJiC4rtyAYU62pbTugrEWQ7+JJjqOaF
nfemt81N706OkisUGk6p0pWOCQYHfCAGT0FV00SvrrIh2uM6ySVlir90etFyRpNWoO5s4U4QYSC5
UWKBipxh1FQY5FetZKMFjTxis5iatlVo4T1nucFxz9kiSRRetdwLbEEDIS72wrbs0cpRIzaNn5Kl
AKJ/Nck3NlHl3WRYEVsJjhyD4A8bVAN3ctDfCnTYGz8ANiVE173iOm1v0d8Zqp/cC6qNqcNrXABv
1JJeB6eUWcc4p57h14ZxKCxAn5XX3weWv/f18UcU5LUttWH1WIaATLBdS099Dsok6dr2EIadRwcW
LirARv2qr71voR6fFKlO4BFrT3EjeIcm7XdmHjyi3+8MRfqmy0W16UusfS3SEkpOxrZr1EPIOEPV
oMaNPC1okjGQ2GryfZBUe0sY7pKxp1BlkaA0Jk8Gcz+G428h8FXqUeKTj4wOB4lRnrpauIuT9hXh
qVto4y7PTO+7aSrCTpOHN6pp8kYDwN4FzSnOp+qA9RxAaCATA8yYWfKtNlWDOik76FrzAwKHhz2v
8YNj/0Ys9Xuro4tCwexRhQ9gxG6A16dPHte6PC5yVO1d0Pyuy2TQI9rQQdtoSnQV59mtyXPH7BKN
ejjZOo8ZSJs40yHYhsr4mD4nBQ2dQTMAmxXiC/Vkc9OM4VXcRWCQg1shUgNsFoYb3g/YWLPoDRe4
o6GDlRiKFnWW7F2So5s+Uw+9qv/KYfBs46a7lxv0GMwIaVW39l4jNXkGi3GkKPbbCKBkDNyKAoTt
jSaF6lStvJ3gg3Yia98SIbv2iyqy9axLSG6pX5rkMIZnpfvLhJMFep+sY88Grl8xJ0W2r5QWXFG4
l+KsOLsWSGn8XRT2V/gjEz8ux1ngBGEbZcGbUTFI/EvSS+pCueo8ZeLdn5vu0aQTjrnvGj13gRIk
w7VUFF1CsQLdj6+j0Vpj8MzGzc6T2MK4RU4+uhrO/Y/4qrclu3nunnJ0wwCN+52zpruwOMJPsWe8
Z6PLFZOTCd5O4D7nvvueNGKxaStXWaErLn0y4HkyWl7IDf4lDVTQuZBNr4YmaRxJvgqhB9D2nZtl
ZTYXB2Qauso3Q9LdnP78kzqVVgZKDXeiOscayDj9TqENIsYrlKqlICaicviZIJ34l2SOVOS9bODz
fs5EHknpcyuVO0n95+w3GQIrDE9ZgbxlzRa5FslViO15cR4UWBS9jAG77hp7Lexthbx0oyThyrCW
mGKfI05//mnuMjFUxyaGzJSOABE5LNo1tvvCxCGbQ9V90s9B1GvGTPSzMUxVxF3PSUPjlb6uWVrX
QuCtmM0shtER0fl/EmWzqaN1x5UiuIgARdzSbbMryRB6XoKXj4eFNc25J6NsitiMyHr4Ol/xmI2c
DmaO4cTH2P8qx3KvZT+GqHQux1ki3H4OpEzsu08fZtQzzPR0K0caoXOaR+OVxvMDFZ7ipjwghX9j
OUC7dv7BeskfUFZqoIn8Ipdb81+Up9NgRl788jtmJxWCEwrprZCfy62711/CLaqNCJLkP81f0lWE
+UyNKj4FKc6sY3VXmw5XI3IG8srOWJl3ZXZoSUGSNLlRtmehPFktYmbCswBIpzH+hTiA9mXAs4Wk
5x4tt8ArOJrNhx5fLHeDRrWxC3fqvfHdRZfultfZHSL49tpW+UsVmHvnS+z5btTVRmlcJtu4awSn
uK1s8K6OuhmBiH3kt3QOdmu0+YUDAN6/Lsro/2sIzcy2p2KpWQjOPz/XjW22ua3Wvn15KS9QepE0
0HXF0EQTiYNp535ayVqg5KaWqs25RmtRSFSqU9RC4H3WRbRt8BO6HO6P/ut8xX6ONy2lT/EGtEvS
sIP8im7IbX0tbTt1o36jWe64b9X9cEAw+HLEpbWJxoWlohoIL9+cnQlJo2YBNXlOOI0mnOy/yqJ4
1UpvKuiMy5GkBc4t7VKuU+QYReLN5lK0Ag38EkjW+KjttCt3C2xtn937p+Kfc5YRJpFQPUT/WCXe
10n0xLYGTSkWZ5I7p/d/9JYFvhoDbA1BHqT9RnFNYUCctvDsuzEgzlTuCELP10kItb1XQBqcywi7
7ZpnED6CPag/mSZw2fCoSpVMeciqVNwXKcSMqpWGrdxG0iFzgdr1I+o2QwP+T3Ef9TC5TuTqgXak
W0GlSVwa47w5gBukNJHlX5pFmt8Ar0J+Xn8dAxrSRvM8hCaYQ9UVtroY4D438qIZvBaempkdqGFQ
5Q3HG8Xz3L3biddZVN9nEHt2kF5EZ0S+Y1dpKsjeUIruM8ukwk0jIqma+qau++gOMdVmA2jMO7g9
QK9CI+2WQD7HJpCnXDlIQNlsio4VQDOZcpSl+4+DrAkbkw7AZsCs+ylmXk7Qm3QiTaigrEDaSI6s
myEZPDtSfVANQcgDyaJ9JSa9u/HystuERUf9J8jg3wwVrdCpACZY7mgPsaTdaoMk3/qCAv6R37LT
1Fy+1/3edAodkxd29avXjaOTet47BUIJgipMq4gzGfH+nAnVUUq2/aKJwBDEwUmIDWNrVnDqq2gr
xRFlNhk2IuIfT0bm6ryHPMlJpPalHZT+ICrdTWOELyWEIadXA8AkvafC/I/du7SAhcN6KXde35yQ
vNoHWgR3quSZWii5T7F3qLYhbKGtrka9rQ1+6Awy/6WWPReS6oFHsZCNEtPx9+gm9EUEGgSVDOi/
8cEhYkn7Qfm4sk0TASkZQPSdnrq/i0QenSDRqEHJ/RW+a8ouCCDONDJdq2H8Yco9bWwth6BcQSuk
8uteI79wi3j3Nx96WV8Ib60LnzfXYyShYuQjcSR/bJTpUaZr5iZ1qwkIG5kPeqXE27zWTqEmYU7r
89A26NuBfAocs1NOooXejNXX1B+KcWNK/r74HSHZFfileRXBldnIgpaAkheCXeaJ4nGIAwkokiru
xNxTXyqLWpFO2kIBmAW6gaw6IrHmuVvN9OMrvfRfe20Qdzl299Qwe/YQICPgByCkBpmnqmY22VWp
A4R2DZZnmVBQratQhhWZ/jLySKSp5yeOFOm3vkkVd+XIWzhd0UCTEUnQSSL/EuuhkgGnsq+KM5w2
Q3WUXeR4DqULEO5bH9eRctPvs7vmYKzowS5dxogQiwqcDRppSDZ9PQJFSUkj14uzPxkY9FjZVu3m
l/U43STFUYpg8G38FUnBhdvY5LwFMypOOrvyLNsyqyJxDRjzmCsBIGz635ZY/bw8oQvXMVJbeD5K
dC0nraGvwxLC0KTfL2RnElngIpD0WIzpXVKk9wCavnMn3F8OuDSmTwG1WSbrS5YEgNfPz1lv2FX6
HtHr+d9FmM3amJVig+wEXwqEbTeAkmsfLkf4S6uQzAyDW1mSueF5uc8Xg9D79ZBS7Tire0xLj8kJ
BoHT7acUDcjfIdwJtnWj7dEAcsZTdaRZAcxiX990hzUR92nZza7JL79klt5UZlWqnuFTCKl54OT4
dYfdtjBOlwf8l4jnNGBqw4Yloo+t//XQ8Tsto6aDiGf0ItOnscV6t8th3DrFlnw/2VILB0RhI9iA
FMeaMNzSkvkUfP74EXO4GMEUPNYfNfV7HH9cHt3SHJJGEULnVOE1/3UPiBaaemlWR2cBohtYcdM4
yO5aWWIpEYVg898oUxHoUyKqGUZueboSnTVMyhyqPBs6JzCB7NG0hT2Eq92aq/vSa+1LyNnmNjw1
deFKkc1/0OOhq3SQ9+pJdUbkuDbtpnTiWyBalCfvpFN2lK9Rdj+upY5/GSn9WTr/GTf6fl/HrYI4
FGI5nA7O8Dm9BvbtJLe6jcDGnb+dlk96K72A7sr3a+tmoaz2afjg2L5GnqQE1cwlciQiKzKot22o
3ikaPRuDfmkySltcSX5cXkvLO+XTcKe89tNnHnJRNFLTz3ghSztpS//PFt+Hc4YDULXtac9s8MA+
wMVxLgde3CSf4s5S9GjU9HDws+yc5sOTr2U3ZJgrr4C/XNH/76fEKhGpQm5CfbZRQi/Lot5iCddo
rwga+HmgGr9CTdyqph/SoO/AkdNgb6SEFL14CgJkNUcoTpeHuvo7ZltJTDW1l6Gm4nMv7ep8g5bw
veVYD/quoRZx/qeK0vNhz7ZRBrczj/MkO4N63/A43ofWmqS+NP0b83OccqJo/BFpx7/467KBIFHq
EdjNs5FQL/EAu2zbQX0ZRkgFuSc+D4CtvDHDsh1EYqEW5nZwIdClkUpXYMiPGG3rdlVrdxbWx5so
G+i/VHemUKr/4nalUM3vxAAV2btZHoSAQAxCqkjPcnTIhJ9l8PPyx12aCPD8GuaH+NVjMPB1IuRK
KTvNK8JzUo7gpKpXBCAVkPqjQIUAUJ7WwnLPDOWkelX3bxaWylOahy6lF23+ziX9AQrjJ+hMnnKe
1MUeCRhMQTdY8jrioZFW9uxCMmtSBZm6C0geU0D8OlaQY4kalFZ8VqWKHta3VpMOffjbAlp+eVKn
f2i+ulBFRykQDxtJnLdL1EyOi2SAuJaF9cFLxKMG5rWCZHI5zOJZ/znOdEh9Ovz8BjPoTEcavcrt
4nd+9A7Vptp7D67hpIfmI34prmmu7+JTJ9nR2sm7OJufBjmbTaA/ZmmEYkQ1xD2ZE05xI9i82uMN
DIStesA/Y2s8e09rVtxL14xG+kxXGoujv/Tg6aPFZj69DEIvPoUC4BzegE1FL0fWnIojo47/zbr5
FHF2x0RVkukCp/HZAhcsSt89MdvVFEgkf2UzygsVJuw3/ju22a1SRPXQwkTLMOAYSHDHZ3Rxqr30
rBzUd9Set9VWeOgDu7oHKYCrO5y4tZLz8lf97y+YLSkIFYOsw7M+x0ZpKyl5k/xoAd3z/oVK3peh
zpaPRpEhV9oxOjdKfJPp0g8oNSvtlb885aab5PN0zrJ1uVS8VtcGqOc2gjq3zU19gCC9Ha5hoKy8
HZdj8VA2oX7LOuKXX/di2YxWKOQouPrH/AhD+eQeiiOwNft/4JE7Lbi/zheKw6i2U6oT/yRFn/a9
3CEnbnledFbuRN7F1T65EXCqxQT0KtmtrYjF19dUXBVJpjUdnZmvIws9M83NUk3PKWR3ewgsQECB
CbhVM68zHZGauKIHMoqm0wvhtk0z7xjmxkueQRwzwB5mKYiQKLnRXFC4bgZTV5EbGwPsfWcKz5iI
P6EUvKXK8zyU5q2AfNkmHPO1tbBwJlsWlnfI3UuT9v3sost7AyRwNPp/CgrCBgx0u6vQfdsXW4zL
NxZo1x5k378pKhDXoLNIWUFhPX6dPR+mo2FFUXIWBpiiUXk16Mnj5Xtg2pOz5YCXNpLWEvVvEsVZ
MiMKvjiIYpqc4ZnbEVh54AaXIyycCkRA2ddAKRwx09nkVSHAVKFS/bMIGHLQo51InbH7nur68XKg
xaFofy5pytAonn6dLaixYQwnNDpjFL71Q4368Frut7gQrEllGdo6ycdsLEVggTeKjOjcKQA7evcu
LPNd7XcrRYvFB+jnbTPLmhstGgALcyBg9gi2ZaMd3HtgILZRUDXL/wfHwsLckdv8d5/OBpaacSa2
YMLPVtrapv89ltb20EoEa/a2LOJ4jMraS8/aky/jQNzskz3pb4Hysb7rHXfzP3DoW4s5W9yN6et5
2GjZOXihBcpZN1V7Cu7BZjtsJ383eWU3Lb4NPs2jNbvucVzNA1OQyapO8fFGxRiw+x49uN/ko/Vd
21tAq231QPnAfoBRd3n5L5UHSYMBbUxuOtRGvi5/ei8df2qk575J4e/V+6qKHoVKeBHC4QR1bSXc
YpX1U7z5BxXiAhfU2EzPaLxt9dPwnu/6w0cPRnUjb4FeHtdqBItvSc3gilTg5km6NRuh7mtB500R
saehsMW5b/s7+EQY9uG7erw8nSvRMP/6Op+xO8QZQrhcXdcA0WQqMZY9dSe2JRfzujXg4lolJf0j
Ai0B//0aDt5sImgSO7B2WzSbqFUP75dHtHB4mdp/I/xpUX66+SXPHFvNL8ky0GQcgg9Bg9SurTlG
Lo1Dp8Q+ecOIkPtme06R6E0EUpDB8UXKTti3Q+dcHoe0NBAOX2PSi+dUn09VCjpaFwymKr3Whh0f
h2aOg9TqhkUOxyS9Bdb8rdw3KzWVhYuMM587TOFG1uhdff1CRuqZdeX5LD832guh/mw2/SPFzrt0
XHNimj727Fb+Emp2/regNpNOh5huJldKfozh86vV0QjzbSu/BoJhw4ZdmdTF7ybRxdV0Q5exn/g6
uormrptnNHHbnbKzdsPZvS9+mVvInQ7nM4rxP9SVw3It4vTnn9ZjhsgqjxaeRqOk95OkgLJpUWy4
PK61INNa+hQkiqoqrIwwPatddeUOENuKfuWkWDp49U8zN3spaCqkViuMU7Sp0OqJSpgjafzD0Jt3
1u9PMp81b+O1Mc0WoiyEpd8XZnIuctijamegJoLu6eWJW3xPshRAEci09sF/fZ25sPONTkZk4Q+c
Jr6O3qMXF5Gt6X0CMNgWzoicwXR66d9rO9pCPd1e/gGLu5xaC0B+ypd/Wd6mQyOrvqwn4EZzlFA1
tHzv6nIFfLY4lZ+CyF8HqXtDSw2Y9Bc8vT1OwlumsnJcLY4Do2vYkwYG0fMkHjOjuu99lXFA6VQQ
CsnwwKSktvK9Fk/F6TAkA5Zlzt/ZBu6N2BxE8AU8UhAyPBa2h/PR0TvmV6Dh7emKHKXdWstg6Uw0
KMJxX2EWSIL/df48bdAlAMTJWRSQSIbZqMg7BQt4UdxfXg1Lm8yYVoJsUfLjJfY1UCZFWUnRJjmr
tfqkxMk9Oh2dPfTyqcnGfJNTVN1djrjw3SwFZyOZdIN6kTYbGuxUKy0UuE88nyDSSHu9a1GNWrPd
XgszW4FY9/DRai84p8F3jVaWqQTwEH7/78YyWxuaZdaxLFMJVl1xFycPvoRLkvYv+u5fZmzabJ/O
WshPrhXlXCGYbLXI1GFF191Ev4QX86nbCr+zbfSEzsHlkS09lbDNwBeb6oLJM3M2NBTXef3HQXIG
0jEdTuHO/UlnvH/QToi6ndP9WvFyYSVaRGKkQO9IRKcP+mmUJSoOgzCk0TkohJM76r+7Lnp2jfhb
kXm3ksEZcnmESwuEXi5OzhhAotI2W4ddMyC2EFJ5xqvGdn3rEPXKVsOx7Z+GoaMKzdWQSdEokM7y
T5THEU4B8nM2UJHoJ6JDVdkTEfhymAUg3BSHOjpTKP9tLFWA5YH+bIRnpPwy662CPmuKjROiIeZ5
CqIDbXhb4LWGvme+FnvaS1/Tqik2k6hO/WNTn306bzDjKKmD6CwnAtIpYRk6Veg9FgibITcp3XS5
vqPxs0MC9GBEKUmJFuqbbjRWbp2/07uvv2M6VT8tIQOcG+ScMAKTAMjsVB8m33jxUK0g8/6+3Ahj
Am/EGsr6u9RX6GWVCYpKtaINX/I8+xGF+Zp9zcK18zXILFVVwxIRF1Wfrp3oPX+WeJQBNX4U3qV9
7/hX6g9vN367vIbWxjVbqlETo5IEj/88xL9lBNSvDfTDVuZu8RNBWAH2Oj005scKTNQ8VCuZZYrH
XL5rD8GRzv9+rUA6zc5fK/JTmNmRaY2SOHjwgs6x6kIlb5E3RHFSKh8l97UPQA5azdommBbXpZCz
TVCaVhq108jqbedI19g27HALtbM391hsq2vP9j6qH+Lj5U/29yHGKvk0ztmKR/DVtcqm985h9i0C
n6kFN2W/gnxZizFLEVQB+y4eaKA21N+C8u4319jDrRzGS9+LfAfuD9VMWp+zGLpAShqJU+ehTTai
fJOHA2ivRx+sbQZt2Qydy/O2UGWZ6Ar/DTjbXrnodoNUDtPXmhqPu3TnbtVt+aOm0elu1MQWD/+c
ZjSFNKigIiMDlGi2QASUCQpv5JR0BdjIofcc5PqrZDUrn2tpF38OM1sSSLRJadeV4blBHcoTTrGf
rSz1pZX+OcLsY9GJkqNAYEHEPYdS/aqhOdQ1b422UttcizP7RkFuxIlQWhznKB50ebdNhB8BAl2Z
eF5ZDX/3+L5+mtnJx0cp/axRQjKsdutdKYfJxjY8IJV9uBxpZUhzHFei19pogBU9twr4bMSTOjjC
ooKwi9GuEESW1oFJIRGk4VQymtfUzTzu0zJmTHGh7VEF3ehYvF0ezWLSARBUwUEbDzeQkF8v3KDU
BzHGOOqslAchkaD/W46MW8GIInNSH1K46XL6LVfD7UrgKTmbH7YY8MHPMOGgKfNrRE0QPceLhcDR
Lj+ipnJEqi63s6Nml/t/Dn6ZwKe8/aYCFR2QWaaIhlWSezgqnU3pWxD/6JOVL7V4GFkAC0VqRDDd
5ui7OutyFYo6n+ra3SdOgZqELT/Hr1P7UN7m+7KzlXplCpdOdWTq6dWDeDWgunz9dLiiF4ZV8qy1
qIkWwzcVDXspjFZWyFqU2WFkFl01pDrfCau8WyOahHerY+sLK2feWpjZiZQ0UhTgVhKeWfB25YaO
gH443kYrq245jGZySWFKKs47YZmrBZowAsyZjon2iDxftxF/Gjf6FusRO3UQOUfjbdUzdim9nlp9
Klw+bkh9djrlAV5ZiJyHIBDGnexEjoTY0GNrV/DLhG6Tva4Mczke/XIN+slkmPt1afhho9SmjLgN
Eprjrnhs9oUtfxvuBiwdduUeXv3lgIvTav033uycH5TK0JVRZflXp0Kll4PoZrzGFFpKPK1PQWaT
WPSRV7kpXUz0bFAxqZR7MfLQFkAJKFdwcK3wVqGMNN4GodQ7lwe4dOp/ij23VSwRTXAFXWSvxd1R
qLu7UURjWdaCV7ECNXI52EKDRZfEyQwVJ1ZwivNOAWV200dULjxLT4NdHtMd8uc35lPvTADbtWri
/ycay5MOiAhwbDavIPRaK/WI1gucxAi4okNmV2+9I19Pi2UtiZIW5pLR/SfevNuSjoFK443FiaSK
k/Kchf7g7wqQtT9KZxqjcESXJt5XK0fMQkGEaeUO0AHiTLS22a5o8iAIK1xEKeRPDHWd59g0sSqw
b/NA0JVMYQFIRjwZZq0BJ94y5nergH2fEdRCeBYf0mvhrr2mOvEDfV3BaW2E03EvexlflHPEJ83X
mk3yQvJAcEOC5iFa8MhnX3V0BREnQJJIL6owVSgfqni46vg9TokCIGecP9pjjzRh4cevtdF8KEq5
wwBs0tE9War8u0HBoxbdFyuIHlIqwY5V+2+e6v9G3AVqTvs+CtXPHFrS5cW/UF2fZu0/P3zOrYhG
rOSLISCvfxvf6ut8598ZZ+8Xmi+CE9jdtrtuns232En3wx4FTOX4b+IDCVUnqQSKSrNVkg1pppmd
xlfbZxu4RY5yOGrQY3+59wLoZ2Gfo43hCD+tn83rOtx7cXN8ij47SXNLz11twCTcQrv6oKXWVZFR
eJcN4XaIrefLY11cI5+CzdZIKwdJGfY1FYreQ53fkSXtn18M0I3+M5l/Pvaneg4SqNQKPMyopOIh
9zLkdsxNoLz/m2HQHsZHE7zRvI/gtX0dIwPE7Qqf2MA2cZX3sHC/MYwJLkwNEPHLWZY8IFin8lya
hoFmJr0dddeiDnt5GH8KibOU+EuU6XN9mqy2oAXZjzkHsRdFG01XbxAvQp63D5Cm7ZsP061exEZx
AnyOtq7AgwBWsLcVPPmAI+MeCWiMMdR7cLKKg0nZsMld88poYnTvFadvlTczylDFyCrxUc0QAKp6
5YiE7j72GruRJ7VbBQXUy4NaPu0/Td00tZ8GFcZKH9ZWF0xowWk3yeekOGMRYPeOZyMYg3WTbsPc
RHp5/29CTyD/qb9EfXmW9YsAr9AT9MOz+lAN9vTImMo5ibCJ8FawR6fepzaGEkdz5UMuPao4dy0Z
dt/EQp9fNJ6CIR6enGgLinCJ9HrT9fF2VO6QdMMykfW5F+kjC94/T1JoCVJ9p35Ls3p+5FclxnNo
KyE3OeoiNF0Jgw0kx7T/Q9p57ciNLN36iQjQm9vy1VbdVS13Q0gaid57Pv35sjfOnmoWUdwz/1wJ
GKCjMpkZGWbFWmPzBRzd0iKFH5yeVoXUQ0cajibe1E/aVRzC0TkGIJW9g/QlhRYOklIIZ/faGrrF
NTTC99HOVQ/DYgN0zm8pxCriXWOMY8opYsYqtKp+Af8KxCWF9sVUy4UQbMnC5CqaYY1kW11KZy4U
7KOh9Vnqw4WXZs7VA0gCpg8rCoMCE++L9G5Wm2ofUOYJwjXniWSRAdCMSWe9CT4tXAbxcFx9LgBY
OrOYZPrTbDFJVMaE8ywESTvu3Dvnvnpzvnjb8ovxBBnDGtTXi4JwNPDypWHJ2YNyYVnsw4UHcMOR
YCNvaAvJyN02oZAL0578AuQ3yNbY6n/dXursvl7YmzzgcpapnuuJJ9SFRPwzLhfFte85k3637cye
kQs7k6e6kVUzLjp2tBHyu+pbZ+1uG1hayOSAJF0So6/Sw/AtAd6pFCiNAs1cm1X82UJi/f9kzJqA
uhSrb3msRbcCcUJEUv3sdyZ9M/pmc9vO7K4xv0H32HaYQp44ZTTTfV+1yTb0VNvin6H2/b+aENnx
xYFTkR4PYLilC9Kod33hIsttLoQcs7E90OD/LkP7aGOIfKdyFYovI0LYm34DDvVbfgq/ipRifIFA
5q7tN8MxvHPXSx2D2Tzm0vbEObW6lNoaPNpv+a/6q8jYUED6aX7TNyKPyZ6X8H6z9/diqZMXHJJo
H/1Iznnc59vAegx96Uuk3Lupex8idXP7eMxFWpdrmzgL3Q0tEDwu6qVl+JCqYbPuHAgUR81YaGPN
5hmXliZuAta4vkKMl1PyYr8kryRCJBjhF38Xrd2D9J3siABFXgUbSPWPi935pWswcR6jMjZh3hMY
A6r/i+caDimHisLtzZz1+RdfbuJA8gwKjyYj086zEskUGgk/IgWWTZvKdduvKbUtGFxY1TS1d0wY
ayu1oaiLRK7nofgO/8btNS2cxveJkYvL7YWu1USNSA8h58/0biW5x6yI9571UsvOQkT1HsRcvZrk
gCoEAsw9T2sjMlQCWgbI4K3Y2nSkrft4w8Tvrl6h4r4ejkjKrJKNtBmXXuvZjfzb7nQjDcttUABj
I6s/cGCuq7f8J3TATFSkW22NbMn9EhnVbJyuXFic+GXDKnEqSkRvi0g9+wF0dBW8JGvpc/BWbLqN
u2phiV0vFZ/ECbyxv++1qYuvqTe6nEjQfNDvN3bVvj50O5Oa02IqIFz+LTsTd920zSDpDQVYQT0m
mytfWXnb/wwz10z8H5YaDjPjPdw7G6gqk9KOc0Wu4CGz7Pk27etxLFcVDNAiI0NwXfXX3sgkie65
x9TXOoTRx/s4NRmUMVHw9ULtoU/TJ4aDz5mU9HBfFsVKb01aZ9DaraWx3kQpHNl6SP87MO1g3XeN
CoOmau4TVYdAsi0XhrBmXTLgDurlBm3/aRlLD8amq1yGilRIjNZS6n3rXejWVcnc3L7as/HOhSFx
KS4OQxC6UjMqHHrH/mEDGPWK4lSgEayFyoLzn7teEITBewjr1DXzpiRcSO8MwRvk6WqMEgmI7Ntr
mX2kQWeaFP0ZuoLi8+Ni0iJ2PAT+ApHMM90TIxHf+tnekORuHyThn0Iv9nY1Grs+aT41ENsLtv07
OYGrdeXBmH/758ywKAhaTjqJkL6AWr1KSdH8GtWGn1NtoUEPcc6rVGDDP+l0IwT5jLEXgx/5Y79v
fxC3gAZeLVV+Z3f94jdM3jytH7oudHW2hKm2oS6Obmy+LKxzpg/8YZ2TbQcT4FRBSrnBOsl37YOz
Q8yHkfd98Ghth537EB2Lo/4An263StpdsDhHu7BGexJGF4UEhxSQy7cUqJ2uPmneQkt9trjAodLJ
B2EwgKHt48GSG7u3W3IqvqR9l935m2jd7ZpjfLeEwJm7jip4PprDkMRcAUujxFPNsMul81grK7lB
wQolZwQ2k/xw+6PNTHmCEgdbx7g6yfDVZHcBe2hijSSEmidlx85BPrQJXyRXOXSBgmSZc9SVot4p
A2lQGWpPLQpOCz9hLlSCsMC24QNQkXOfPH8x4gqt0sM8Ad84er/ZK4INFMsYimKqccOZQdsEKHf5
AjfxVlqsOs/5WGaQ6BLopuhPTD5qkrSuGyOW8lb3T/CBW/3PRPp2e4lzgRMsSaIdSM3mquEuIWgJ
xX6ewUkQQQeQd/dWiWYU31eVvGcjzhaejSV7E28O79uYpwX8Fl2P/KxW31lw+WcQSyMHpbZ/bi9u
DmxH9PL36qYb2MbIt9XMeLvflV36F6pdZGLBTgQv7RYSvFOkbhGvWZz1mjs3l3Yn+UquNGgOmpwb
81Fm8gpePh3L0vrXuDbutMeacE2ge12YqhcC4cUlTxIYDzFEdEUYKu93zqpYadW+PIlZn2qTIvW1
Qib2EGwWa5tzJ5VgGOgklXYVTMVH9xPDepm0GRutv7SoF2/K4xCt/GdoG5nCVDcelwUuk5clxOZs
l5J2NoQdMqj6q5Z2rBkD3O1MSSJu4TDNRFeUnsVacbfDxvgf2qJzjpwCBRfSUmARnTYVQrAVgw1p
05sUx9t4SOCE0jcLh3builCDti1dFkzCUxswcA16PmiMGPMow5C+Te60L9FvfQO0dqNtbcapvXWw
WQq655YmEHr0eumHKtNPOFh23SAhn4ASPfYxwOK6X1jZkgURjl9Ecj28i3bRtsRXOgq4EX5UOt3e
uxkLFNYV3ieq+KozLQGXnR5ZTiLWoJ619i/TPd/++3PnDXfMuCHOUgz6TM65JSPQ1Yxu/Ka+5Ed/
ja7B2y9zlZ1F02CRJFekH5P0BASWrtiiUwx8cnKVYxdVt1rKAWiuum31lO4Qjll5Z3v1n4lKZSG9
nHnZNQ24kiYaZsT1kyDJho2i6HwzfstK6g6yDm+A7+2arEX+PNQXQrK51x1Uu6MoOv7ZvgJfOSpq
Q40D5qbdUdlmDKFASG3VbAQbTb8EC51xT3ApEG7T/+DaTjt1Tghs2G9BonjJNtLkfWP97INhf/tw
zBw+jAhknkladMVzVJidpfqhR3buSa9JYRyk2F74RHMmGKZwOBLQ8F6BuyobcQCpSYK3MEKj2IaE
N9reXsRchkLP9G8Tk6era5wGdnHJx/sMW/OHdTDusz3CXFv0ASXB5LaQEi0taXLI5Sws2yygpxK3
3cprvo+FvmBh7tJ+WNIkw2CQJ07DgJYK6OBPkeaEWzA2P4oKPhtHi3804/AHEYlHDmO9C6HLY1o0
uS9CbSkaEc5hep/p/3HsLU2QR4j7fuH/wmaoe6mkQaXvY7i219VjexBHHpW2f4VIZez7b2Ni3y+M
dYnk5UqHsbCjCWcEXrkqitJd51r203OkpbBjppTywdwk0pKSfECpi88YfAZpe6j2GpOWq3Q1bhGR
XUQnzd3ny8VNDmmhRWNsNSwuc1FJlr11Ho93XbqUgcw54Eszk7PpNRQudZ1FlZv0HPxIXpGw2ykW
sVS/zWUQqUu58Pztu/hqk6NaRkXSD5CWnsGuf42PaJMcwCIKhEnPkBHH5P9sceL1a29Mh3Rkjd26
fMiP7bECAFV+Kbeoc/z1P9hbOChTzBzkzyXHkBW637stTfctU9PHHgSP8aNcHBeZQ+BeHstpAmfK
6HUl7vsX7LNV91ldQxYd3LU/BUXksNEQQ1z+iDNLNBQIs4ASmOb1ZKmaIfusj0y8FdvwjG7UwX6o
2U5IqzdECQuvzju0fOJVRIpKOZGpUjBsk5DE7uq8L9HJZuKhVFfDZ++pf2BU5VDv40dEQ3fBoXnM
d9GdskHNQNo2u2rjPnufKChZ5QpJtBd1A8dMsuAQVHE3pj+LzJ3aEuOG1BknDsEcYn+0SjfgfW/4
zs2TvPbPxrP3Wh97zhhcstv6z6/xIK37O/th2ClbSLa8X8MxeF4qWcycAoJBA5g39REL4MX0Hptt
4rRD7ZzTX2i+B5/f5x5Buqw7jyQ+3pK9vyx9l+sUECevw3wHAIlJnmnu3mR1iCCv55xjwT6c5d5d
7bmPihwfNa35mSrlfWcuaXbMJH/kX4SlwHuhsnSmRdkE/pahl1wL9zFsrWSHhPm2xQ93m/TVo2d1
72+9zVLcOBPKWRQp4N5TDVjirogeetXpsnY0rbMb1u3aTOOvfaofOru5LzSNTmelPplFzLMKPTyk
4ANCw026gCi6Dl4//oaJ4wTs5bR1Ylnntn+yi4Bu1sMQqjsb/pGFAGnWkpgXADTBnNEU4RJ5HDBb
7i0eBffF/MMh2kuviLftpe/56lu8VX8K/NBtozONA5Z3YXSyvB4VK0vJFetc01cO1yW95ehAz2Jr
nJBG/Vb8Fpxk/nN9JxqU490Yr5pj+l3dhC9LZKziPfh4r/kl3GsyU5F2T0PpoSpsT5ZYfur8rJ3f
nXenFN9GVQNtPa4Lk8GhZAlUNONLPtqcxDJjWxnFOGATXfutHK3aX0ziISlKL0p6irbSdtzX2/x1
BD1WM+Clrbtj+egcUdKD1GQpLbuOPcSPIWMh/2Pma5on+yjjKKXKj5Hl+nep+i9RFexNDcjd7W8+
e5kvDYln5iKCs1yt8/uws87xg5KtNO6xALuam+Cx2lh35auCWu//EFvNf+C/1zeJUpssGCQqj9Y5
H09FKqEx/JbHaE3oQsIhPRYW0lPdQlVwaU8nHzgfPbkbS5YaJfq+9ZlMr/EUlb1wjUhk504vMmQm
BWxIn6azeh5+2GGIzjlLo5MeWjttUWkqwq+aLHloOub5ox436S4ZzfHZjeiEx4PSH10tcrZWw/Oa
2EG3s2U33sRp9D30m3afW/SYXbVYBzJRvVeM9V5tIhXRxvGriZz0fjB7BNqznDMrm38Fo75xteB3
Ekpfjdo9tF35QhkrXSVeA6enox/0GPihhdyB2QTlKkWd5A4WdDtc2S2MGAbUHytXropNrA351tBi
qPSSipe/8tR1OsrbvmmqJ12tvtWji4KFUqJSSZPpJXPqGAheHP8MK+aag4I2eRGru6gQOpZ1vZdk
mh9GVaH3rBnI2AbIcTithHbluC8KT2VWD5hWlSvBVpWqTdLVcDzI5Sqzw3yNb08Q1M7QCyydz02O
6HWaKK9GFvwIvfFTqarHsKoO+oiENTKmde+ibltsZae+cwfvU+YZDbqZfo8wvLeOPXXjDuOmHJKd
NVhoshIcyJG0q1LkNl3PDXeGGB7N00GnC2CFm1xPxmcn1dOD3BomUopN/gsJxPpHVljmzktK4xBV
jrSJbWfktwbd5z7Qoh+DVehfy0LRTg3DMU963xAUtlm3MvvkT+0NjdAuf7KCPjlUTiJEUNEnj135
tXWrhfs+ezQN6m+y4gAwn+JSweB3miplzjms1GBb6u4hU5CiqIy2XbA0A1PChVmUeihgKeY1VU1W
gZXUQuesuN6494La2tGDKQ6BM55c3zA2cCuP66wi+Qi85GlsO/1ZcqLubhxU+Ult1L05uH8ku/xl
a36+Hxt/47elv7vtAOc2hCoUjTtNI5yeEkegJg2ONhjssx1WTw0Tlqs2dH+6RSYvFAiEd5k+aajQ
8aDxqANanaRAQTsihhAk9rlqHxBk2VWadfgXS/nbwhS4gewzujBjxVLS8MEa5V8EjfdtYi1V/+dW
gqaGrZtwiQmdq49PhtfYYRFmjgVKgDjTLe+jrl4a6Z6Lf4R0EXTLgpViamNAjWxIK3z1qKJ7Y5tC
f/659SptFaGP/M/37dKW+C0XT2BTMGaSS7xFjuv/UIb6SQ2lL3muLb0Lov86PQGXdiYJQiiP+ti5
2NEl/c7orEfBxN3l+V0J0zwCVUeG3PY6/GXwwA0LldC5Yy5UrkSjCjj6tKQcDg0FS7/hmw32XeUP
CKcjkpoYC7dp9rOJnFQXAAcE9T5uJWL3vRKmIoYC4hIGu0Q5SeaTh/rP7U82Fz6QBvx/O1PEaFlp
VZ20bKVW76nFr5I62RoebaDYW5Xtz9LI79JxiTNVnf2AF1YnSXAqdUmJEu17UL537oNk1dqr6Lu7
sbY9KGYe7o26q9cA4OVNtMGRG8fby55L96jrCadKynfVKW5io8o0uSTzSlHLyhUeTfuIHPnWyaNh
ZY/dfWcvgRWvCpuCJEtoNDqmBesS2j0fv2mSOmXfqEV2Dt2uQfv9nfgrPgx9/0vvBgiRHYWibfHk
Bt7PxO02Sm0qQIGGhejtKr/md+CfaR4BIdFlELwff0daILWVZFpCdtJtrZ1AURlI947MUxh3KTNZ
rrPRzrc3XJ3uOEZt4PGA5CGY5QdMjFYR6t0NitvnIIwf45YWshUbcNHEMsPpJRzDcqR8zx1nLflt
tNbKvRQbxj6F0Mkuq7fGGjdF5f8aE+MlRcyxdO0vo1a9MOqz7Yvx0fLJHMdiWCdpn6zNWkVRJM9p
omb1X5LFnMzt1UydAIvhoWMqhBYq07lXO+jLXq+XcXxO43gjHt9CN1dOmC04ugUzUw7SWCaQbewk
PjsKkInwS8xMf5BoC2CUeStCcYlOGZnSxJsqTllXuuzHZ9PO15o0HFXfeOvUZGEx08dO7BngJXH6
BcfZlOgpCU2pdDUjOkvSs6/85EldqGFdZWBTC5MMLM6hsQYeFZ3R9kWTT9okTbYq8+ch/zIiEK0p
4yFmoDlz0Ghjprpz4oMkyccqfPCtRTjM1MW9/xigmBB5QqZsTdvCGfcg8go1OvtO8iQj66YPkIb1
cFy51g4Z70NdVnd9VR9Kb1jYCEMs9PJ9fLcNBka3wS/CcDL5ovLQmabrZdG5RpguqUp3W7m5t3Zi
+xVU/XpMVW+VWem4QpUuJkNvsgdwbl/8BrLy3guiQ623d11j5esgJ1DIPEt9GFqV3JKqrIEKBsCM
UVOPehhmn1vZqiDFc58jqabdXdIA7UHCrCNZexmsztgohZqtxkT/6Yc+cqWDvdFy50ctV4+ho+Yb
HBWoJM3/LHXguQIzfaYymG5qGWWceDAGGgW2vQ3RIEYtzgX0UqRkPYm7iSIUnpqAoQqd5nSSl19u
X/KrA8u7KBjQICVjLzVr8kgpUUEDKmmCk/I1t1AmV+V/GGYClQKWhTO06A9SjpsYSGS9ha2oDk5G
lvxA3jCoyjN8igun4apJIcygBkGmaaLMeTXj1eIrOyvLg5PQqNHXwdbhaf8SrJuNYOVS3cVO+NzG
XRoUT8FFGEgqL/uOlQUn2aIHWYAmiZpyqYW1ZGTynnSRr2TDWLAqRFg67dBl+YLDuvKLH/ftPYi5
WIZpSn3GgAjLiDeOJyEumMgvIB8X0pk5M+C5LLrqiuDPnFxWKw3i0LW94JQWjJBbj1VpP9dZu3DW
5rYLbBp5gGYQtU7TgNxPS6u0Df9Uw3QQyIWNLki9NPY9bwTCSF54Bq+nsXHk9UzwKqp/siPH8Qmj
xAOudEvTA3M7RvRtAmvUIA2cashUcN/5jaZ6J0nrt0r+J0WuFNXS27dfbPsHH2oYBGlUyYm+mb2f
dn/7rCkGolT/FBAJO6V/HzCYELrhulaUg9n6C6fgqmQsfDaIXkHIhs4mfuHjpakqXG0I3fK5zLxf
Ku9DVJlM+PcPRMqU4tHwqqwjo95rCx3SwTgnqbH1I21d1touVDTESIdN0zympsEv9Pahl64tL36R
zO6lTVSKMAxZxtU6GaOFjZoLa9HB5DPAawgi5arEjAym3dRRdE6/0tM65jvpFUFa0QLNNghxLpi7
+vgUGABAUwaR6V9c8cDGkoEmKUOrZyt9jql2OQDuo2xR2GuafwlKMtp0KtgN3XKuzhhPkVb6lRm8
V/CjQ/M5OMRMhaVfoqOyrR5kGBeYdpYWsj5NuPwPp06YhX6b9iDEhs609aU0BgRAdhuc27CTV1ES
Hjt/Z0s10yLtqK3CPMzWpgGppF+Hm6YqkXgll1+FDYl90nqoTPYkcCb6UHqiA1ooAvGkyk9dW774
kvskBc5pGLr+Uyy7X9IOZGOTNCu1Vf9yA24sAmMw6sjFdrB6fdvFdfXPHyOuFRMVwuPRl5i+eWPU
t3IrZ/5JtLyi++yuEfjcevXOcp8zhbNU/7/2SR8NiljpwovrBbMIiBP5pxKpVM1KzrFR/77tKq6O
pHAVF2uaXF27qRK59wv/pHveMcnSrR1vC33hNbrO2oQVHJFwR5rNxPTHhWhOEBatnfgnwWAO7P+O
oMf8pEN+LAhetG8NOrgLTkm8oR9O48SkuCQXe6fEvecWHib1fX1UDtG+2/mH8G5pzmbuExFeOeSj
c2hUJ/YyYESef0L9GLScdY9835L6+lX6KS6W4VA14lW/znlrqc2GzhiCs6b95UD4FpTGxqRPYqtE
mZm9VvK324fiau+EQdFM51EHZDbFNgbd2EYc9AD00N97t8xmeLV3mOFIUDyEbZ3jMYkhYcpI6tI3
/XPDhGNPYGeeb69jycDk/uR+baRph4HQdtG9+xLES8/5jAWOs2CBpD3Lezu5PqkqI7Thxv7ZQQ+8
qoxN1P26vYart5znlFQMOgfxZMDK+/EcO1Tx8PN0DVCiXDeNtJIMIKFptY/JPwpf+nnb3NWnB0wi
BHmFPd2Wp2GQrWe0ArtQpTiPOH1wVyXFKTEY+cvdo9+aG6Te81Wr2MfbZq+OuDBryGDnyDhF/P1x
lVYV2XAROMrJq83X0gJ+TMwaGf7nLPbvx+CTbWfb2xavvty7RWIwCtjO9VvsZFLrxFB2nHKZoeJR
WevmQm3iaqKRIQfafqDFcQ8MYk3b94Ur5sA7WT2Jmb/6mG68rV1vEFeKsl23i1+bU7CJ16m0j/SF
MpnYrg/OD8vkTZqQLQNCPr1ZXWg0ktRZyilLvFWhfnf6fo0E3MKDeG0FyDhDM/Q+HeL/aSVJb2I3
qgGonkzzk2HVZ1thqrd7u/2drsaNWAh1ZIgNhYOFO2viJTzZDX1VcceT1vsbrey1dQv2ZIX6Fm9i
TbE11Km5lnayjukI9h1J/+1fcH1SoPmAQ58xSrhcCN4+nk2ji8wg7D35pFRMVGXJyomW2D6uLrlY
Gw0yRxZE+lffy2oyv4iTsKUT6tw3BBhd8yfNSqgO6eSOS7n71YJ4RhRV4Geo78B0NVlQWzV6YNVp
eCq6aEs34jU0F+eHhWv9cAKFDWg0BNWZLbQPPm5aZlb52Jd+SOIuABTxxrtrDznTtYL1BsX725/o
KuIV1oSUPf0LIuzpSRyHIYpJHIOTOT6mlGDt9iiN6joOljpSs1v3t6FpVdPvUq1Vaouyhwq+rvhV
R0us+bMWKKkIziAS6unba1eicsuc5MmtSgCgQ/ZjCH359+39mjWCUA6AeP67gvvXjYwGpNEFJ31Y
Q94JyW++GLVcuz/x95ktIRsAL3gFy+tAZUV+xF6Fx+LJX2ff8+CbkDqX9tmmZnx3C7A8sRnVWWLI
nV/d34YnoV+cxYHXh0pw8pxPGQUjrVsKLt9d99XxFhB/6sKQ2UyfySFIEiRuh+DU77wD86t3hXdI
tQMJrNI/WOthJzhXjW+2xqPZrsztv/h8F9bF5buIbXUjsY1AGfl8cbQz7RddLRcu1EzEzsf7u4A4
7eFBmeamA0D2k0YALSThdGllpYdgnRyBkK/kn5a+af/V2f/b6LShZ8SS1CB2F5xi5U9ZmSspXqLJ
Fa7t43cDS6fymBBtUK6Yur4Izhwth+z8PYXT1/FuNO9MBvQGZNF80F7ZPx46oHYJeovpE6I4gulp
0qglUuJHBYXSrs03QfVsOkvP8My3Yg4JOzRzZKxMgyekoYxYzXTpFSGenWBriHfZY7TOt86eERck
4RfpXa/9rZh8IkMQF+B6oiYE7w9eTZFelV/uftd+KmXqC6bFOFz4uTimhPJrlfrZ3lp6i68fSkC1
dHzpRWoYmPLKJrbbg7zp3dderbe290VnwiKIvo/GOW+XNLpnFkk10OY1ZpGEpZNnskMXNXVTw32N
AnNllv4q1rI1yfJuoN95+0LPmqKKqlFUpxY1fb+MXnfsXjPdV6WEkKr/Hev2yoF8Iay/3TZ07RqB
J9NVwe8TSfHviedwMltq3cx99a3fnbRTjR//5O/bDmyjJEFI2FIGYkb8vVJ44ZkaVCRLCs/DGxRL
28QqM5LV2P6Hu8XkGLLiRDAYgttgGluUzC0kfp2CUDWYFirpAFfZaoCocFHNePpd/mNJjNfi52lA
iAj4YjlML2pmRrB0rirt2+D7r5ZEbbLJvMdisD/f3jrxty5d09SW+C0Xtmq7DhzkC0AzDPd14twP
iULvYWlCaXoAhBW4YKl0MmVuABf/aGVwalkyJMs8Iw31kGrjE7TlC2/H3KaZaPGSr5KxXanwGKXn
ewX0gGc9jJ8so141TvssVy+JuUDVNGuIUiqDD2ACruJYP21USXP5OlHqrqzxl9yeSlgCUn/pes5u
2oUh8f8vPk3fW3lXKxgKwmM0uOtyTP7NnpHc8HUYv7ySZtTHouRdxIJl5cW6CI2zzw1NS+NOtvKX
2wdtZtt0yMdpraKZfF2Mq0DaJvRPrHOXV/ej5J9TKTggbP9SlN5C52YO/vfB1uRQA6mjOe8PIJhf
mm1XroSkSbhJ1gUT00dnLT9HhBOQSvsr/20pB5n5ah9si7fk4quxIlPKQ9k6J5H32cmNH7IRbG5v
5VX/gOskGkbkbO9jH9PktK1pjDl9bZ3VzN3glT7lNuwqbgl4tqxOXrHR4b8cvGQV0x9uiLvRBKz/
+TVAMpyZdIt5U/izJ05qkEZl8FTcYRd9CSv5IKdvlJTuSuufzz1gR/SsmBUHEDN5DynkS1GjhNZZ
sp5LYE+W+c113qJooWwyLQWJLQVtgyYDM+8kxBMzKIH0mpJm5rkuRJfeX1UaPOAI85Vyu6rdYa9I
xcLtmzNJ14L7IKTDrkCqRiyPVuF4xrkwq7WaxNaW2RbCKMgwPdU45q3/ktjJQhB/lUOwUIpD1A11
hBwpuE2+W5P6tZR1gXFuIGgatt4rbYs+3slbMRYHNdRXbXg2sqdhIwi+lloL00BqanxyMUcQxp2s
iSWn8dqEE7aAxT5k+ZkJvqLz/vmTLcaFqPxT3ZCv9AdkLUTmQ0+Ms+QzCet/y6Lvefsd5rTb93Hm
ygu48fu7A+R+OoOn9KntdRJb2hdUKeUT4eLSjZ9iY9g4OoXM1PJ4Mms2DT6q1LRDK3b1c5CeOFPq
uonbOzXLV2VAfA/6UB6HI6Uq6OeMharezDcjkaZDbJtAkK7gm0HPYFkP8cDZsR9ru1o1MaKfQ6aS
vRcrJbPHhY82Z49+AxbB33LfJw60s4da09AVObcK43vRN0kx1jFdZLv9PfjOgrFp+APHAaVC5G0J
HWmOT0PgoMpyLUr9AAoelO0gDfyr8aRvUW4OC/duekaEIZjEgDOyibCgTSKgagSr0Du2/yZpFlTI
rfIl6Kuvt8/h3GIApQEZgwiZuZ3JzvWJbHdVa/pv3mjfB02Rb6vcfkQwZUlwefqW/2cxFlJKcCDz
kSY+JAOE41tV6r9BH3Rs9Dbd1uUA2iO3ngdd7RYO/+zWUaEEAsexuOqWy7mRe0EaBG8jCizdb6dY
GuWcNwD4gkxZ5pBPvo3lKwEtG76Nbvp/VWaxa0d/iWhJvB+Xcfb7lgk8J9VPvsy0wCZR8Cwbn+EH
51Qe0QZ7rB6TdbQuh9XwkH93t+Nft8/C7Ce6sCfWfBGGdLZZVjb147dAlY9j3r55TrrvFYasQm1c
onCf20DONCDvd08x5fHwih7p5jDx3lBye2nD+kF1l2KeORMk94ZB04kK5TTkcUc1lqAulc5e2t5X
qXbK9WrhPZ67PkJNHiVIuLWvZgscVSjkOJ10Vvz4YSz9NYJQK8Xw9re/zFX0Jo6CiDOo7IMtgyrh
46dp0dyM20gSA+nunmrQxt/Jn7S9KFE7G+v8b6whTSuAPzM9rtoHFJzVunRu7oa78ijIJrVHARkX
oipLFcq5LaRAQ3uV/Pi6vQVg2Ws9MCZniBt9c5+ZP4Nm6VEXt3F6ky5tTE6274Isq5nQJPjN3+Qe
nVdJhxvJHftVVBivkdn/rl172MS44YXX4ip4ev90OD0N8BnthakXzwKYGj0t8uCegtWrbNc+QZMH
nWCyNr73a2Xt/mqg2hf4+3apCDW7txYD90QCICyn3p2RRT0uwoDjaR1r+vFxep9oS5JNM0aIRgm3
qc9Ts5xCjk0pVgH8dsgyjtpdZpyadHigX/Av9hEzJILiqs1A22O0VLOBfay2SFB7K8NddcFdsA32
wVHwCACAM2kPGOvqOXleAk/MuMZL41OlFRP2GgNORumc5znQ5nYXtz9aK1tF5lI9e+aofrA0aSK6
IKJA3Q1ch3ZTtv1htKAcinRonU+K2a8raLqjX7fv+/wH/O/OvgOdL/y+ntfjEFBtObfVnazX+xYZ
BrkuP922srSFExdWxIPmF/kIR2Ll/ZL8yFzLniSvqlB/aJtl+bJppsS1+7CPkytv1HYctgZfbHzW
993Wk9d8LuWh26P+8ZR+th7lXV6tur8gefYWc5ZrNDB5EsBGkibaSte4FG4kUaKCU9NRfnX7dX8M
mMgWjB4MhHcRig9L8jEzj90Hi5P10uHuSlNQBnXpU9ZArsBg9O0POHNMsEBeDcSZB3X6nNJCNbRO
vHVGZAMSB64XP6hJtbttZea7YUU0PARDBuWKjy9dV5aAuEOUp2JY5VYUmUg16/jzAK/6KjNxK4Hl
GpsMGZuFN3bmfF4afqcUubgFpBUFlKu1dHZS/8GGNtMvPuvjDind2wuc38b/LvAdnHhhpy+gqdB7
LrjVlys3z46q9b1uluT7Zo+DgL2LV5VHZxLXa51HpwAQzlnpexhJu02vfv8X6wAhKiDvcMtNizm+
DrWoFTtwKUHbXPQHmiErI1pog81u1oUR8dEuNqvpaz+MCotIxKi2Xd7vs/ZTs8SEOzPSwm0lrgK9
BPyFav1HK2Fb1l0KOdT7bc3ajcow+cZZt1t9Z9x1D9bn9EW+9/5F7IhV0dzgcYY5YeLpU3PoNa8V
B846GsNv23sdlaXZ19n9M2TaQiZf6SoxRnkpqoNac8+9eWiAsKZNvDK837dPwry3u7Ai7vTFV1I9
u5HNLuMoBH229XztmHna7zazN0VZ39WOfa/4DaOxxc5VjGIVVdqrlcI5pHtL5M2zlxh/CwkF3M3W
tFJV+4GjtpCRnIfoS4AylC19N4onVVtK/+YCcoACEJajYUoZcFq/SaTcapHkYMnH5Enb8E7vjT1M
B9AZeYtMorOXGVyWyYSMkGeaXOZI7x0rtTgpYx2Pq6D1LRCVS7HiXKAKDot6A6w1ws1PbkFmNb3i
pqNLBTw8l9UmexLPpXcXrft1W6wdY1U9DEdBSLTx326foLkFEkGKIpUlwKkT07ERlZlTYTrVPqcl
2qzq0kWYtQAiCiCnILqYRuFyqUJ5oNQuBB4IJlYMzLhL4NdZNyLku8CyU7i5KnEYoZU7cR+4Z2OV
l5sGHsxD0YuxT+RL2z9+v1E3TbSWNksZ1Nyhh2CIohQgKRB8k92DG9Uf68Y2zpoXbmP5XDpbA2aL
Ktnc/kpLdsQeX1xz+jt5V6WOcY7sJ97IYmh3LtMIzZJjnL1cVO/RvKFzziWenHe6MHTMND5WeDSZ
1vkWb7K1wylU7LUJufRuKbqf85KX9ib+qx0Nswutzj1X8osUkiYVn9t+oSQ6F9cw4waWDRCiTd33
4+YNKqB/pEyInrxu4+GQJPunDUmf3r1GznPf1Qs9kOsDT6NFZayG2yRwnZNDYTP4qJgFPSWb0Y2x
+21A8nX7OMxaADACe6hobU8jNZhQnCL2VfdchPJT5HsvIV3B2ybEh/6Yt4OgALIptIAFFEZ8uIsT
5yhuJLeVZZw9/9G3nH0Z+ys4RN3oj5fm29u2rg/BO3iTsbn/x9x3LMeOJNn+yljtUQMtxqZ7AZmZ
ZFIiKe4GRvKS0AEVkF//TrBUJhKdqKnVW7RZl/GSjlAeHu7Hz4FmPc7vbMIobqWK63XJl8e9oMd4
fB1A6W5dNrI0ZywJ8IcR9vOjAQkcgAhBFMm+Hr4k8WuAdPhlAwtnB8PAHQF4EPKGZ+kGQWgHhQit
DiYuptyK5qZd7sXfOK91PrdzjwBjuGhxYQDEewY8qXm+ySqjkHyF3EZIYCTjaAbBW1sLK/N2fnoA
AJRRhUJDLyp681ipVegQhUYr+nB/G6nPseeK7ajwYE5jumiNy0vF5vJMLiwVwOxoGEO6GtC5+QEa
6zypR6FR8BBH7lV6iMGJftnCORwKB5NdScDlA50MIOXpbiCgmYfe5GD4FHS/dMv0F+JP1dZvBUux
un3s8mvFtP9gEglRdkedl7fkgKit3sFkdh3fgFrDSlz1DgRMFu+CMPRH7BbvK4Nkg5idYVzr6CBE
fQHvkPmzsQP/XpaJCaqk4GdrVLd0C+zHzlELcBOY7S23Stq9EI+ChwV4DigYg3zijNaDo1rf8RHc
Rvw02JKd4hLeA9xhj/Z0iF1juzarC67j2N4cDUimhiTcGPB+H0ZAr/+AJMO2MdbKAfN6Hg4z3t2M
EoXRdMHjnu4WZGVIMKQG7xfVV9bvpGFwOvE6HWVLpA+Z0rvaNJnoN13xiwtn/NjsnKaHTLmao0eP
9+XiScSiSQPqooIbDYfLG2XJDrBSyCQiAkX0Ob/06zROOTBb+KVUcltBSD+UaYhtWk4fnbEm1LNw
uJFPB1EPspbf3UqncynqXcvXaTP5I69uy2h6SiNu5cJfMMFoNZkcFrQqzloo5VBoJb7lJBSSQahW
ElDX5sk/eIdgLxxZmV8oFC2tcqRg1hQIwIV59az1aLQKq0A2u1JAzz/OO4g+cq/KWggqFbpo0ajg
zEFaYxRdOAUnn8J+fnS3GWKlIAevjn7ca5aWiS+BPFz14PtecZvnGVK2/QGLxXsBSYV5KA8GOuhI
RBQXNXJrjcf65f6O+PrScJiMmYZwYKF6FDU12qhGbfQLXTd59Y43bmttTXt8IcABDAB0NTr4zUDb
Mdv0nQbBz0nIRx8iiZaifihyauaCYsZIsYXqsDJzS44R9T3sfFQsReDdZubkcExTXc95+GLBZaLu
HW8GksmYzBlWWnyeBPfyqV4wiSZUgCkE8IjpQJDMdgUFPVlgTJkM9lUIUdjxPX0uNw1cMbXSWzU3
1/Kg58sGvCV6iZkbAefDPAMQ9s3U1ajb+3wT2NLQPIIra5uqygqUaXFcKJujz8ZAgRFgkdPdHkmt
3MdBp/tQ2BgQaHHPjWoZDmrbnalYIeh+VtVhzwidEAwDK/KnzXmKUkzx8pflUfIJUtkv4YMCoonE
jg/8nfGgObJp3PMCenz5a9AcI63Nm2ug3KXJRRcVCD7hchCSzxazprmkJWUlA/wH+ZbgMxgeU3W1
0rNkBbQqONqorLPHy+nUGmIc87RBsCfey18pmtwtHmXI5+yLd+kN0pliY2F4+e3/uRuDIWWQxmay
v6J4hskBtoiXupQKfh5vW+6xWce/L40MnEZIocuorZ4pnZV1G+uZWqnfVMTgnRTf1Mkqb4MtKC8d
vTBbP8u8dRWTFbPzKxxPhSRCLUTwofZgVkL+OJbkvclBVLBy2M/DdFzgKt4eCGeRgZrvj7GflBJ8
MWx8g83K1PEnyFLTAxOBnBx5M1nAUHrNs0TttXN/Hj7AqWFqkTRgpYO5aZmncDUJYrBBCrwGlERB
I1iqCLhEtapkdB7Sntpi33J00+kdFGWlCiER2BdtKYJSx7Sh4PWK/cKX3iJnLT8hnscSpwZnftvg
U6MOKUK/aKuZIvJKsdNNNvpbjQ/eY5q6nClsjJvmtbgenIS38o/msbR6YDgfVlZ4eehslpHlQl2Z
/fxo6DIHohsNHWz+eE8haUDcbgM2sQ5lbMkZN9y1elgxuLB3sa5/GZwFOBwlnDKVkgLkQ+9MtmBK
8oZzFKe3C79+EE3oKGjOWkC/NN+AKuFli/by81dSMlSASknK5Jd699Ck8hXfcytnZcXE/M2Q80ka
GnWDq1gd9jXVngRhlR1rYbHwykO3MgCjaCWal2hCEbhQKnayL3qCK9mFx6j/1MceicjSC6x+Ba69
MCTEY6hngMcJdc95YAZpzroBJ7fs53iIQGLMRMXXXtkOS0MCrgvQRnQ04AU7uxuQM8xB3IGoenDj
2JKt1gNbvkOReXDKJ+KUHkdWIpgFx8LQ59iB6EdhAeHpjkdnXd4MMeLAvIhNjm6MKrLU5K2L17D7
Czv92NCZl6bdMGYU8XOAVmg5hmYp2ivSNbTGynDmyggpEgNNrImjP2rFHar+dqFnjxHNtzJfe5cX
a2k/HM3cd6rqyFe0NaWqVGWSL4bEFceXcBXjujhlyHKi/sIvgAoD9BbCP1Sjj9adfT5mdy3JITM8
9itv7yUHjDcAg3ojPDiH++kpH4DHH5tA3/+uqBa5SNQIJkoWNqRBNi3EJIo9Z6mPeWzybuESL34m
4QZ0MpcndSHBh4KrjjcJWm7xOfMTMDURqiWDOuCOlVz5c+pcHRpRExAw1W3xN9RCFu50oM15tBIj
aMHdOrt7SB3zXJCNSDvULifZ5XUHLAOlZn6ffibP2kFRzOxN+yps8Sqz1hLASyEvED/oRsQ5A1mh
Njt9QY1t2cap4HNUdiDyVJoNP1hc0JgFNwKwmjqaeou3mhXkvJ0lkxWF9QaU3bsweR8K0ODnGYox
gYuWpbsgDq5aZXVBFlzS8SfOdUxVkXCIPqbfogEdRCfYEOWVdh9taqs+9OY/uJxO7M1cYFMEqHK2
A++HATSR0dYtNqvShQteAvGbBtwx678764wqaVFBEj3l/c6l2wxqLV1kKrxZ7Tmng6BAaIHRELyA
xt2a5UXD6A4B7RgaDc7ukBrVk2EIpNHvwZygtM8oW+zbapfSauUBt+CcmCYj3hiM3OysWKc2ZS+3
oKvxByQoGno7haup+KWNAWAoYlHGoXbWwZZJajsWMbwTQ6wJkam9MwXaHNRWkDlO3dhd2xnnjeww
pckggWC0qeftIV2XAuRYqu13YFreiQeBsyJQxP1kHbbEaamZDeaE8/NPEE+nppkbOXL2nSwO1Uhh
msVpstVYxHA5p3Y4D3i8yEyqf/LSR9MNkuesfRNZlJlrqNXJEPscjqmj3lDldqLeTOLzZW+7sEtA
FYfqE8uZsOap01FxEwdoiBBRn+uupgKVcOhBX7aw5M+PTcwf9YaagDw843tfu2VBGiRxzN4ttr8h
CVZ3CHMOp9l4JLPQh/hND7vQVp4IRTlIeosYrXIizUuqd2G6apQH2t5wXGqm8iO4/iZuLRY9n0hk
4gGWR4c58mlneImx0qexFGHX0PFSklsNcTy3FtucNfGhGoWTxpAo7AV4BsdWM4WAwp+jvhg4cW6P
DvWVTWSDhfOl+agKs/KD28nJHAbSWJ3a82AE9zJjJPpWgQHk5nSvCHIqSVTBCWCkaxGxpCtBsHKL
UYBGm+kQ4BFMzfWTd+4xT8zOiT6yWBcL0sFsyohlcDGXzVdY7lqy4jBXhmfMrp1pbEOx67POl3vQ
fUCXcDAqr0cP1uXzsGgGQBBWgUVud14uEmmFurUs1X5efo38FygIAeC5bGJpxgwegpSIodDRNs+C
ToZCM7WUa7+Ror1YV17aFJYmj7ugk1eq8EujAagGdQ0kRoD1mu0JCG6oIgcCVXAER1bTifspJY8k
XJPAXCjrIUYD5Q8zJCHVOl8cNRdLvZxqX77XXqZr1iwiQhvlOr/u7XYrHNp39NpcnsWFmBgnGpOI
Bx9OGngiT/e7JuYCynpyif2uvCimcR19Vg6rORvPBTR5+ldSIDDNt+Q3bUDJqS3urniP1+AvC67l
5DvYch/dPHHUNm1aBI3fG42lFIUlytvLQ11A9jBlSkbty/qQccpPTRCuVrSgNco/L7cJL85HDnkP
w+PNBCIPZv+8xsG5EPvCKlrgQTuHJhbcQqdWO4HLVK0esKge8evryKvBUMQ74U18I+LpK1zRq+ke
hALlUz2Ap0ZbGTXbm6dXBSPpgCoCLkCgI8+q00HAC2Nb1H6YjhAuU7dZYMf1VimBoa55U0UkXUHQ
+vJUny8mRHRx2+K1vaQQJ/R5pSshNjIPpM9Q7QxuzU+fH0lYYJEfqsM6ssyzI6lFRTVJoQYHIwYv
+bifpsCto7X+zhUrCivmHm1KkVfQoTti7XiltNAviHTkaOnD1+XZWgj4MBiIs+B/2J+AKZyagbAS
8D9iXH8HfOFVtWdJV5B2W4onOdEutEBftHrTsX033xiYONbwwbr55hddMFCAcsSq9Gv1g466FUF0
qyLobckFtxDeLw/x3FmjQgtqYBwB1BtQJzsdYak2IBYFmskXavR45IozKnh3AMwEBKZz2dT5Sxem
kLuSwJrKag8zhxaPcSvkvFoBxip6RiC5bdZ4w1jaHUETVBnfJIp12eJCFQmUHZhHDA61zLP7IeL1
xIi5rvt+IkDhxFZ7k0BnVHapF32GZJVsVFg41bgiWA8ZcnW4++ZOhS+ynqtwwAChv4+D4AZ0hpwz
Fr3dtzwoeLrsiQeAAqz+9J5LBUhbGeHjkOh3yWRspih80+sJ/dcVye0SDQcOJdkGPdprinpLO/vk
O2fviVGTwymJCXN+vZOG5iTZrWExuW9pH/vxTxk9Ux+jbuaPwuvlRVnYcSeWZw5CysU+4BJEICPf
fspyQy2hC230hAfmSPOVE7zg746NzZMHqHSl+li1tT8Fo8kFVtyvlZgXFxy1NPCYIBWMF/3pATJU
QotGyeGJdh2Uc38rl5Pd2m2xNBDgfJD8hVs9L9rVWVAHYR0hwNcCcJJ3VoHG8ssLs3QNQwIMADAE
90gGzWvJadRlstCMCO89HEir2huNXVngWrwZoPCYlV5qr2uqLMRWSLccWWX75ciVRxLyLenYUZzR
4i13CmsyG/f1m4nLhHbDqnv9voFm/hV1SEhbAu8NvzDv2iOQY6Fd1VY+tKr9rK5uMiAEQMcxPOhV
8maQEA31IeWtcohes7r7KQ3jY1qpkTcGde92Q9CapaQp25Dwkjko/HVSlm4nV4qTdMl9X+eKWREJ
WncqARFR+pJMemxGNLpTqi43ISAiWk0yoYBcKbaRKjcdp0N4Lt9BuNTiW8nlhekQxUiutU13kw5D
6QBJo9kB+8o24QlaGVszL8RqD1qYfQMNDEsXIfiTaFrvEbDTrPjtpRVCPQqvPhYkMf220xXSOkls
9Z5U3140svq9isjX69Btxdv1D/kZLMTcz5W9eI7GYl0vf9kUZzanFmS6XV/52Tbc9PvI7kxu325r
T1npm1seHTIdBrvhzyXfpKkEsadSVj7vTa6gOCoiP/UOBGZvRmWRG9GMnHTl0l244XGt/2VytuXV
ttLlLO4wODKNltLmktmNAzLMkDYISeaAemIVm7IwoQIkOli2hdH9zC8mAg1IoRzg8JOtvhPMylK3
kscmdA2ntOSpAA0BmA6IeYZLPF25oEySpumQ00F27iMX9IdSWEN2LpgATAM5FuROIX41R+SjrxgM
/pXW+ABgV2YUNJaOcHDFHa4ZYT8/8kvyGGHXD2MN7JBgZeCw79fW5Dt8nHkivO/Q184oCBjD3KmJ
yqiaHAw3jZ8+8XhxNB4ENw1XCswyt1B/BsgF3SG1k/sjdma+y+3QlR/WQCdL76Djr5hnOLik6YUB
vVHfQW5zI5jtYOLhEaMX0OGs8oteaYCvinZMLdlwE4cc1JWMwcIdevIFMwdDshEP+Ri3dCc0eOqN
t2FgmFFKtpEQvOslJADG+joW9DW9ijMVaWSnTwzPvAwZeJHIKdaYkdPKVrGbNvJW2CWb8nNNm3sp
Fj2xxdLZR/uJIyRqkZipATJApf2auAXIJsbb3uW83OW28sqcLiTrTsc2279ZXU60FvBEapzA456J
ZEvhXet1mwzVrGQyQc4YQ1tsMo2nQLDKzzVUxX8YMBMjZ9X8szxQM+lhVbcIhcfdCGiBshne1bvS
mazapPfj8xp2gvmVs8PEom6QUuEdM89s0YbEgIRqla9JBwX4/HQbisXKg2LRhiGg5M9YPBFEzNZw
7CD4rUaNP9bvudLaem/Ywmpz9fKJBPf5t/IVXoHz89BwI98YeHbK3piZHdIgV0CSP3ZXudVAUxAI
Da8ADI3skqvcBkLDvnz5Lnq+I/OzU0ElUG+pXQIdpyCA5kpsIwG3YuJMXpudPPQZYIyINYFzmb2T
wgSi3gPItnAd0W1014xmuZVcBJ2IN6lJR5M+T9cJyESR1n3UHEiPCR40FW2oKUKvN2ptzr886MVJ
P/6i+YvI0I1YKfFF5csI7xtZwkY+aDE0js3M3bJEMzFvgswdCCRhoDEWrqbXl+b9+Atm10EMkR5k
7fEFDHlb3beHiJjlFXCHSDYMn9EP7W5NqmUp5D9eBnmWR5mKiIpGrlT+BH7uctt6wStDWtGrytbN
wGxu+82qTXZI5gf1aJhz/KGe5YQC1lj54l72mM3cA5dqjHASJLWb5nlcQ3EvzitrWkVVHxzk82t2
pIXQ0xYpKU79HOJtApLBy3vnGztyNqS/LMyv0LjIpTGUZbZydCtd0Y12L7upTaxiBSmxMpR5lQDa
mxCiU2FI5Ik58a+BvFkZyuLqaBBYA68CyATnne1RW8vFMAo4BjTgzTGIIZ0HJgELZc9XPuhv44JD
k1geQJl9SsFtxik3YLYrzT7NBLx5qrXO0oW+WXgKhrNiGSq0w83iyWkSuAASBpXffRB0eD4hINtI
V4WnOWFn9qHNCr7toyCboSutvA0WZ/vI9CxOzyBKj8IaTAuZuFWyyqtq8efl+V4ygQsFE80gsXjc
n94ocl0aUd9WlS+pyabTQMSbuJctLN1ZxxbYFxzFHREppFrn6sofUYaJDNEStKukHqzLVhbHAQIl
1tMFarr5o1rqaFTHcoBtk+ovet9d50ryD/Y+gJFg4EUeBPnK2VRNfTuU6EusQDu5VYT3qH64PITF
aPDYwGymCqqPQyb3FcoQnZ1uBDNyDSffqm6yi7wVWwvPMVQy/xrMbFfHTTyUcojBZDgxhnGnoCUS
Qlnh+Bqmol0lhzTSrSQqV6qMi8skAb0AVjU0u88T2q0mVnyXYYh19qNuczMp3lYGxs7E3BUynUa8
Zliv+7yvL+brcKgMtfRLYIR7e4LgJUD0nFWD+lS36idZAH6Lt8WN9hrJ9orxhRQzxNT/Mj5bQXWK
R3GqYbxz26fOJ250m+/Ch+6axb2SFzRO/hMd9smP0BZX4u2lN8yx6dmCploYUlLpJRIWuAI23Qat
Cltxs/a6XkrcigCmMdfM8DtzyEQ9ZmqtpBHSFbtgF96grdFBnwk1dZs6Ivg0uJ38Hj+uhYSLWRJW
JQDwHFUrkHmcehFeIQmk5FCN7FzkBk2QoEPS24uvRZc4xmuNPN3aEVkMyI5NzsJQIY/iaOKwmKyz
cdgGO3nHbQJP22SPMsacWy10hBlrWm0Vt4a9CkNfdJxHQ575m6oyai6cYB+5tT6yXui17BTenWGJ
wCW2Zm8nm3Q19l5KDR0PeraDxwGdt0mLeQ4EltV4FgkAdvxkduRdWEvsLQ6Q9UepyCrj6pnFm0Vb
BrTKJwxQCaxpal0Z7KV6tUaqu+gRoPbGpMuYjOvsZDR5A7YosPH4oF42Azq9jVz0MxCjLdeEh8sO
YMEU40lCLzOiWriB+S7t+rgrS8yeABiMELSWWIFrZnpqpWwt5FvwpCemZruzUgvQzvF4zstedjfE
TiSYCUht2OMaWrHoRERE0l8Za+HZsllkYuHCAfOZH3/sjCRSCZI1DAVTvjb3wALgUdg5vD1u9fd1
/MvCJmHlBvTpQR4Q8hWzh5qKFBWJ6qL0jUIxuWY/DZOjD+LKdC4O68jK7PGViXlsoPGhZhm9J9qH
1/GYrzSMLiVEkIVQUJqGYgAenbPtnqdBQIephz9xW0dxWSFXvgvulGLDOO6UnWjnoLBkSIO7frXp
anFngoWR8efizTuPjzToR3BQpGIQB/S0xKaEykq3iQ8GAIuizSjL7M2qB1syitgSHbKgkNCh9nDq
tDOEGE0AeThk9nonuQN4ljFKg4fDHV3BSjZkRw/hKkxyaS1R4oVXYbzI4O08tcrn01gNQYerojdM
MWstiGfYl8/5UpmVlZH/tMG+4SioBQc6F7cFbAgoxnRmFwPMauL/G7cMGwnw+Ha8FcCoA0iHZGU3
qFN4/yS/dfINs9nlAKgWlRrfwO8gdHs/sStRs1SzfFPd7hNl9LX1XJxYEcgARFbAI8zPvhyHUHnj
ytKv0uqrIwjnk5D/eXlmV2zM4ZINiLILAUSCftij9MZdR8ZqmXEhUvrmCYIoMZg0oHRwunaRkYrZ
pDe/oX30r9wBgvAwXOWbxA0/g40BVShUysWr5jG+TZ8vD28pqECvOGBGIEtAtXYexwzQBOryKmRB
RQOu82xXZdij5rAlt/HesGRT2uUUvS5RZRXbaJPboF37B7VcCGp+Fz1RgsQMnE4AqdDpMGp4VgZp
Y456pON2T9bEgBbP/l9G5g1QkE2ctBp0mn4RDnabPGZN6cgj3hp1dn95The3DHi6WGkQbmaO+DHE
ZMqAmS58EGlZ6gS/FjxdtrAA4oUE6V8m5nAfXu1zdQi5wm93ZBtv4h3qEk50A+FoBJ5rse7SjSeA
vo8JZ4PkZf5GEhIyVlM/FL4RH7QOgO7C6bm1C2FpeYCR4mEDdBPosTndA4jw27qS8e43Cl/pdq0E
FgEkNvugtC/P3dJo0FfFqM2A+jpLtPYyNUqpTip/CHLb0F9T4Y5CavyykYV3F4DHwPkDSwToy7zm
N3RQ6e6ztvS1SbxLRulTjobYjbWpNWlC7WIKJC8j0CC/bHZp52GLIyhBL4UMeMTpJCp5phaaUZdI
nhjUjEh0FxvV9rKNpflDNzH+goSW5bPolYAiMQQkB063jTe63t2EXFOZWaiu2FnaEEy8BjEdYx+Z
40ikMFQq3UhKPwplaFi3w0NG9aegESFsya/tvqXaDAjhJBAXI+mknqH0Ch7yroOhoMfTHr/ym3iD
FhRTNqPJkqwEnaZrqMClRPOxwfkJ7qg2EU6DQbQux2bv4VpJncjVLPFj7JDhBl2BnXnSP5pUNDTi
FAPXMo+6AIIM2kxWC18eBOQq5fhTHFXFzDltk/Nr1MKLuxEcAmBqApYAmiWz3ZgNQYODXviT9rMu
7qLh9fJO/P7aWWoFIrXY56ChQwQ5f92EaJxDY9pU+NSYrEo2nARTvtW5onGNositKOfR1dgz3gBp
l2SAx3NRQDyQKYLxQhvg+4v8ZZyiXZdDfjZWyGoFg4V2Z1+IDCDTwAHUYH61G2DIrSaKqyCr7nXB
bYfKEVDTFoJnuX1gb7HMSCyi7WXjPSXvLVnLdS5lR1BKx+XOgOdgnpnFnnWhKHGYj9jXksV9VJvB
HVDJoREIRz8QD5LJgru1Sm+turvoJY7ssr1xFI/mQ8l3pdQXPqFNvJ0SA+pGvfgUhkgUrOyCxTnG
VoaPAGYFm+HUFBrKai1DLvf7JcGZkYXGMSY+39qSNezH97XrcCn1I7Gz84fB2Us3F5NWQH73++ja
8mTFENIEzdSw6dB6YTRu/3OdtV7gF/0hIgodKKAFopFciIRGHMrCjxFyuBmhXwMkp81UqFI7gdyQ
BupTo+pqu5SpK2biPjGi9i1EynTTtrIAJtvqMGb9wwDGbysWYpcT6QYqyE40GA9xLH41/PQKfeQX
jkqvBR9eF3rxVZaVZI1tdhsQCWyuo+pNTb+R5N5KieRhz+04jn+YkuhH2klbcZTuA2DAorF3DQNR
ayFuAzAb5yTbgUBZ30ghPRgKTiCtDlxPDloUuAoXmJMSmlrcbquuFC2+a1+6It/W5fgpJwKxwim8
TSXBnBr5rTBiyAClJfESSbS4UNw2wyB4nKK8B3zmaFxrjWX1VSvKA0IHiGSLftXJH5kc7WuIdqdT
ZBnEcNqs9XSS3PaVAhBHyW+btPU0vXUHdMVHwFXEtXAz1snVNGYWR6NdWdcNMNXiuz7mt1M1PvOk
cQjyp82YH5QB49Py20Tin7VBPcit7IxJflVzfW5OZbND08z7yq5nm2zuWXCe8XQH9SzSj8bprm/J
IMdcrxKWVpZHU3EbL8emDyM7MLsbbEDnssGFPByanpm4JZ6Z4L2ePVKQRia0rEfiK22/rWR0AauR
EzSTzQtgb1+FAi1FuCf2ZgmQqFXlQIpFgvuxdwYfKd13zdHwFBqqv9HUtIQ8glI9eriQRgapxzwn
1+JyoTG0wnwBMrzAFNyA3OqmfRKhnlB5gZ8ewj2eso9Va9HcGRwKl7nmV9iKzVZURrcHU3gRoDgw
LwNzRsBlpYQZrpNDH6HgHnf3uvEziAKrmEp0mY/XQz66l5d16YI4sTpzZmGU5JMKMKOfd8J9Myo/
czCdZ/JtkBaenHFm02v3IgHsgKMHRQt3pGwdsaY4g29iRYHWjlc22pJ7xReBhBPiF6A6ngexZRq1
Ade0xAd/mPQSb8pb46H4KEI8QgEtdZDR8xRp5VGwFEocG52TIZT1lNRUqsg3U1UimQlv56JrPHxL
xaomUCWqN74nXr8bN2sLv2zcAJ7CwB6EBOnsklakKEn4KsNer830bbimt9ljOFjya/GheKJbm8O+
C63ovt8Y/sryL7gRZBn/Mj27p0tjJDG6r4mf5aXFpfp1ogsOSMIcHsIySbc1YvVH3wu9adAWfj9y
s+Lx+xP++2P4n/CzuPtthzf//l/890dRjnUcRnT2n/++LT/JI60/P+n+rfxf9qt//tPTX/z3Pv6o
i6b4ovN/dfJL+Pu/27ff6NvJfzgEBOTjfftZjw+fTZvRbwP4UvYv/+4P/+vz+6/4Y/n5r18+ipZQ
9tfCuCC//P6j7c9//YLS79FqsL//+w9v3nL83k3cfp7988+3hv7rFw45kF8B3ZIMXPYSqEcMrEv/
+eePwE+DxhEkvpC2leAZoXhPI/Zr+q94KKNzWIYuCugbdfysKdrffmb8CteCP8na7PHKVpRf/hj6
ySL9tWj/Rdr8rogRof3rF2TZTt0VGBqYfI7GgK04pIiHTi8gjeqSkWlceQhKbhcD3uvkVYc+DkPp
oQesmmEdPqMsZ9acFrstFMHNuGpFc2qTB63VUrdr28ICydB9M2wCidhEzxCQ6wIQVppya+gPciTc
NRoJrtEj4w1FZpdd/TOK66uEyk9aWR20ZFOTrDPrNLQ4IXCodC3J0xWKx9DVQdSykYOUojJVWqMc
3rWDeqMrnQVsj8x9EfWJpDupkF1ggD3odwtqdRXlqFVm1ZbTw+tkfETfik3EjVxyT1TPwT/Gm0Y5
mLVW7VqxtbN214w6oKHjQSK9KXA/qB7fgR/xpyEFtySr7CjQ3QBcOJCuyGEhqQ5GAYhIUtEbOVL9
LHCR+jJBsOFkrWgLqjNq4Myirtr0zjhOdhdea+EAXEvwpQ+Al6f5YGmh28ecUwSDaWjpJm03mvBW
1h9J9pJXtkYb08DLQrkLjU2WIoueELPCGsmcVYBNoxA5K4vvJeWHhib5ur4OhKsy4O/UwAsZUXmg
OZ3MsS7tSiydET3EPDpvq6l01BIt9qCRLoYE8vR7Ob5q0eDMGc9y1puBgaIcFqlTNasEmighd0r8
EovXWr+pWn0TdI2tK9cKeZzkfS48JGRTaJ9Fc0v6B5nuK/5aIKE7RBsid6aoQmdRve7E/LYJwxup
dDnVDyp8rxzfZu1TS8oNJ7xwTXlXqL1oGklqavyPbmgrZ0jLB2BzRiS5IWDTS0+hXt/SaS8291r0
c6g+Bn58rXk/nj6MFC0c/W2opyYdNkn/oQevIBS0ShFs9xCcTGkIZIhfxA7hClPXH9T+hU8P2fiQ
BjVAonK+G8rHDML2VfrQauNXnLqjNthd0Dq0HJzaUOkGLA+tG3JE2pYJUMQSEV/VoPYkon+lYLKi
Pxp9Owz3OmnAd38zSKPdxJMpdEjc18KPNlOuMwa2DkMf2KLnsrFx0HIAgrXIzGP1p6HbgyG8FlkU
e2kL4u3/u2v+jw73xElfdOD/X7pmuLP//sP/nbnmpzfSvtH21DvjN37zzujW+xVkJd9wDkWGCiQi
ud+cMzpnf1WYYALYG2SUdllU+6dvln4Fe8S3+BzSL/DS+Ht/+GYRfxDBPAIAJIyRWUNM9Me3/Q3f
fJbMYhTs8PS4ORRIspyJpo9QoUMytRsOvcUoHjI7lE1GiSe61OO2yX4NmaDPo4hvg8DtwxzyjmcY
uZLPxrQEbdWBcFD0pSmeSbm+IwORTYHvnKgFyFBO9rHMw8XQm1LRH7imVkylopUpVfJDWVeHWuZA
hQ9CQprEnhBn1zwjHZK6wpzkYtPx4n0hd4+ZnAoWn/fUzeI2NvVuSp1Jbu6KriWmHsRXFRqo8DBs
Iksn0V4i7auMC+Ka56LPsqCvohLVZqkRQErjxPCa2CCWYQRuULcbRWk7SxwVX9QbeVMp2n1gqB9Q
3EusWG5iGzkep8Kz0Sa5uAsVbjCHRoMwrDigOQpPdyuI0hjXF2hGhUhEIkAQK6uOC1yCQlWbPKiT
awWKKI0q1WYrFDeBJu07rf7IOPJUdJNTaiOH92tmmDTjwNmCV6clD1lutjwUbwIhsidh+Iik4g7V
C+toh/++i45v9DPMJhYROxcVPDSqgDd3niqKCK2g+KX0h2yKn8G6aXNSZfIY9tQ8FoCJkg5L0QSe
VK5VL5XTUEJhltFSzAJ+UNecdX5zZGwyOeG6g9HsAqk3deEullfEk8V5Sh6sLQhzETRBPVkEbHL2
gKV5CQo1Pe4O0BCorU6ie5qABT2n2wIFOBPnBZqningt1f2r2PCfRd1tFGP8kvr0MenRYdaXzcPA
8a6aRLmXZIZu1n1fW0o+tnaRIEedSuF7oea4EEql86oxxD0W0HsJXGFRR1fGMwu/oDmD3QY/g5AO
gHGUlU/DryEus1zqctGvA9VReHS8cfblDTFPOM0tsJ8fpfCg55EXfFWKfsqNVlkYDk+CzzTsD/+P
s+/akRyHlvwiAvLmVSZ9ls0y3S9CWxlKJGUoSvz6G+oBdruVhcq9OxgMBgNMMyXRHMYJI0Rwo2N2
dduHNQb6PotaFNb010YqVV6i1hVl+zL9UKl9AlAT5/t5M59gEn/zov2nZ/v3TXsZDTUrLD+w2UKU
tcJOGDpnIqcBf8mQb52IzoQAkRV6Q926Oves7RMtrSlu+v6X8p2EZ1VS8UGnuL9temUlhTVvhVPf
da14yFzxqKSzIbNzEM0Qw9AN7UvJH6vAgxdF7v0wVFWlgIjeJ5OxJACAdiyZCmIOxffnX2w9J/48
F2zG0UxFfxHe5f9+MZBSdDXSmb845mEYYUkT5unnIwC5vlqrIBmAybAwGRc522qMkAeN2Qjgd00p
YURHvYemm5zIc/qd2VcPQ460NEeh6d8wLyUBWAfO+CJyz4pcNmuEQVknIqiZToU8VhKZyR2CcraK
ovLsDffR5VYqpuwx781HTqxuX7SwFe3c7H6u3Dlug/6Ft/V+YtID+QYbfSuOTA6vzAzfkCdkJHno
bCtFi9ifIdn27dGPpVvVEWf8JR/dI2Jf+a6ZC77v5/KxG8YLMYKzwHUmyqwemUrVEKY260sUWKKP
Ju5wXGxov89JE2xyXNVx+sgUnH2xkYONrquth1h5oHYwVH/UzzaN6E9jVj0hFeOuHsJfY93DZzeH
kqMsjqUWMKMdGgLHyvbdG0pz2xvNu6QIc+3DFop404IoVlcqQnjhQczVFDHXQbiPz+uo6hiEirz/
oanzvSZ1HXkj8KGwmb/oXo5HMyxg5FTOwQE9DvTuQyeLDGv43VuQA2YAM0H5DOEjEmbvdHqDZabn
ysOQ0TeLwCfF5W31RDz/DgZzeCR8F1fm7W7saWo1nXvXTLDwlUWYw9moH7/PDu2ihro4ADMrqmj9
6LT2U2e3uEhY6mn2jKPBizcSlGxPFVS5fLJe9UAfSmGordXZeF1oCKTVNBlbSvOdKCq+C5TzIA0Y
NvVV9d523lOmiAeD+YYfa4ZsysEEy13ArpKNE424Jt+oRShAuxGuhE5zk9WyJiZjUeFABMkaxvpw
gV8vKgZHsKDxNH9ZhLfNYRHe6kO/N3bBDcLsB2XbUjwhixAnIEx1rvplytFyoC1D2RZsmydkYaXD
zrqAlbFvNgWNvKdbi/l6Lf8z4GqHLyu4whKBAaFvP80pTU14m1oPmFTRnLAUCNAtFBmS1+sxlze2
yG7hB3FFJlAlN8NeevRFN75xLspGblzFmtcR5p27oFYq7nEIh7bMd7kxZ4k11vveyxKwezZCWGGC
Fd/Ek0uMh6EP3oKGf4Fgp4ttZvhnn/gq0vX86FVI4HCns0DCoogYvm+inS6qpDcD/5dBGhSOPk2+
xU+IiZOp7c1RUGCLZvBDMAP2izTiGVTYkyj4KQddKxcUYvRBQwba1O62CelvVpf1LgwQDZuH/WPl
QJIF5Xp78GklXmbCD8oR3YZabvY10/0Tl+VbLhSchGsn2PdD+aO2irupp3EouufcHb5NGUEJ66ks
kiNlKdyl85ibYxMLk93zwYcElGAZj7KUu3xkT1NjJ0U3HSxnpptOZd05NNq3UM8AWcq4qbKD23a7
rmw2CIIo71ur2zlSldEkwc0sPVA4IDwiUamsjR4ywOpT8EyIhRAsqE8jMBteiGcj4gMrfPTFyfFY
2nqORMTDCPslU6ZBoJozUqJP0p9OnsGGXedYVpJVAT+3HUJkh0FHrZKPOfPdiJvlows75y08txJ/
GsaYTPOGqwn9UFXuCsgm8V21f6CZneHQbXUU9B3YMwL1x6CtL9pr/LgDKFOQCb7Cotxn0l48OeNA
ljAIrcgX6rvAR9zuOwj3VUyqHOLutgKObDJcfrjuKmQS60M9NLj1B4FOhsJvHwo3+F5Z/HcdiPd8
OVHapn6CG5F8zkTe71w9hgkaze+l7dD9XBkIRB87M2rwMABzSLaza+utIS4SX9uioLuiJq+6n/Ib
x/t1mQxpd+iCJAOb6Gt/phrlCUI+QMKxTGNvs2aTV/wkkY1yY1tYkLtVeYRKxnWWkGxcHtc7Hq+l
UXPlly/zAS22aOHxOnu18TbG7lab+IoGgXIPXAToHYEjgry7pvCNKs8rQkn+skj81Ff50ryUZ+MB
LeN0uvN21k4eOb9R2H6w0f4z6JrTB63WoNo2W6Kdsy0cNpDpEYI8726RFgT5v3FjY183dlBI/8EC
ABSgNLtyRBkQpIPapbER95Y/5paxcxs3YehjBf43Uf0cPP5dkuZGpfbhoDCBQ0EN54ErDKDrRJ7Z
XWlfsDE9z34TB+opRPHAfSR+ABJtZYgQtZss8KX8+3vuLM+KUwy+EUgNug7E1FopYnDHhDsgeL3B
od4UG2cPP9wUGVN11N0kGoCEdj2kC74TmGm+Cbx8TbczNGCyHk7KFw7bntahv2VbSFy0ASc3HdlM
ws2S5ea5g6ruVdD5gHIlBqwD32SefwfDGzAma4qYyhl4ss8iXtsnt7C+OAEYYiNQlmgwwjahAyRQ
c5VOCOLY+KQvHzCjm4jhCNtBJaW3Xth7kS2Ms5Hro2r0uehRA3cjDq0uGJazDmDBOBL4QXIYn4xO
QRKnQY0uJXDqwRqKDdThd04expUKnmYbsd9tcPYoVAi6NsYj6GY0knb1UrMgDc1mV9pZl3hODqi6
cGNWslfUkXkEIdMOTIl3TLtYhWRPXHlyeIYHLns3Lvv8q1/ydye0QTAlLjs5g603HASaCJEUR0s7
j6FfO6nyxy6u4LF5dIZs60wSuAYlHmo+MNMvI1UwZRA4CtysPufN4OwrYT20edFtGtqEiZXTx6rS
Vjq1OJLKuSgTV/p+BCM/d1sO1oMGFyvSQwuuPigJYzaBlwDY+d2xNNxbGYpLMYVTKkn5BMYFdu4e
arqCuM+yRaB2LbLtQEcnNecQnMTM+GV1RhfNVnvgzD0hBiyPrEKGCaw3mmOPtBRM+yIdFJwJnd7s
cQJ2r25R9g/e5LzmqP0f+qmG4Yl2EubkEt6rdIMvJjcWbRBxICxjM6Jc/q2oWe8tox+2upQQXU4l
/G0mktic39chy2Da3gVfC2GSHaV2FVVKOdtWZ0j5G762LVMbwy3PFoeWPB+LX0Wm3rXt/Owy+7vr
snce2PrASi87BZkaY5+Qr8RnL9wf5GbwzDPQwySYxVkNdY0bRf5uwTE7aj11nivfSeFleVaMQg5U
mO+0g3GgcIX7wj19FhzvteLIjlH+FklAGyfjPEIQMSwUx7y9M2lvx9K04N0D0gbn+aFtxjFqQOWJ
CCrzgkjnWaCb4zoEp5/OdhUxkJPpsJ2Q5Rh3gX+EGwB/As72zSsh1l7I2YnD9JGixYw/qERsAy9f
dNs+TzLcTmYIIL3xTsFc3TM9bMbGSE0ycExUGAdDP3xivdi32cFw7gpRRbB6fS6B7Qc4liOAWN9s
lOeJb/TVHkLgKhnCHq+CD+V+bsDfsH0sNQOL+PMDco0k/QFGEGgEmioM/QCXYUP6CxiBUZi2DI9h
w8EtpR5hwi6DTamOdR3C4f5NOrf02lfwyJ8RfRwdoFuCQ7/O8A47hXg9wq0LOw0QXU27/CSTKbUi
GMtublliX1EC/hvt/0JLK6QMyjbbohOeb0ltyg7TT+kmxYaCmZhFiN6+57BxkiBh3IKR1/DFMi74
D8jFBrCF4IMVLEMNSi2rD8xLmaHO7rrsp0fEDc3sFbvgv0EAzjvQeCFTZLmf/PXxzGxo8lF56LNt
7M340N8JBraYgHM0vYDqGbVtekuiuFyjVmci9AmID4Ovw+JJvILquhDUK97jTPS6YcfUb8ucDlV1
YuEN89c1NINH+2ec1XXOtfKOT/Dqvkh0VUH6S3BTiEuiIy4eWiz9z1fBh6PBfngxtl3SvVaroAA1
SXNLm5c5U13kwKxzbM19x7OfogXc7ro3vty6+v3zdH+Nt/pwAPJMEmSmeemXNmTA5m0u2TEk9PL5
c304DlR5yx0cFcE62IeRzEc9WpiXALEYvS2iQsyRga7b58NcKXaW51kYTgi0D0F3WROqhJQV7Q3E
J0McXsHgw//ulVYXcUOEB0vj3+C+qSIyI9/OI0B+KLoHRrOYArrs2Pp+YmdzzFxI+ngDM5AsPwCs
aU5ZX9AbpeRVkf7np0IlAlISVCJXRN7Jg9+tzkMNYY+BeiYyUvkrSPKvXuJuyQFdguJ4Gw75YJeF
yy+IvSHE+qC4rVZN7tsckSGBvli1s1x6Rb/lszOlTT0/+1IcLKM6D5zeEMV9UDaDHQ3mBlSgIBav
i0n0nyfC+GxCxbigPcGenxzI3d39ja+/zNbVnrBw6YIQkwxGv2sLjkmNaMbYtXnRU9UfBpa3+1qC
NjlpAJZOzkVctZaZZGr+Yjq1FU0WTkh3aFNYxH/5/Ld8MOF9WDgvDRh4BV35SQT9VLi5gQnfTvcm
uZfhk108fj7ElbsNZhDGAIQG5AfuR2uObuloF+AfYjXGDWo0eXAf6n3xxYv1Lt/moOyif3FGXjkA
qPw8uQDYht+AIJq9kVQptE/kxk75wUkDiQk0IAaut/BOWJ00AChcTftRX5pijgogOM309PkTX3kn
LE8M21+0mnDIgM63mr5zFVjKMri+5Ea+J7S9GyrjXOqh37ZG/7OZUIDKsf5ekeLH3NAuQWThtxs/
4aOnBGKAM26h51xZ2foNd3NXBzNMuucU9W46QkGdzPf0pGNvM+9A1EGuyY1Bl21/PbH/HnSZ+H+d
r7QAOdjr/gzawcqGntv3JYUNBLrkJnntg8smCgV4xeFlf6Ah1aZBM0WRYATbaMT0KXLnMIby1DC+
9GY54dpGMbKLXGNQiM5mjx6sD8NToF3eqfRJd+PZPzgR//k5y47216M3FfBblyC0B/3dbWG+cfVm
iX2NBT02u89f84dDIch5ueCjebqWZIWtLYKZ4WwY+HT07P5lgBGTrZCKXZbnKkC//389HlBpF/wE
2GTDrHh92AOG9Fo1zhdrNq1oKEEW9GaHxwC5voyazYnR+1b8+ZgflE0Iu4TTNLrSSMReayfy2uwm
waz5oo08SBDBg1RxX6qks+cvTQEbgM+H++C8AbUZsLuJYxkMjeWV//X1htzWoVMhoCUb2/vALcY4
L4XYCsNPTSnuc4d7OIWM4Aba9sGBE2D3BSCFkEsUh6t+Giyo2yEHoIkDZ9izzbD7L132VtbkR3Xv
P+Msm8Vfj1eHnPlFg3EyTMdk2M8vZdrELvgFEOhnEf9Sg0V165T7YDPA61zmJ/iIMO1fvVMdkLzE
ipj+6K1nOIm2v8rtYiBjfb811kdHDFSsBspOHN9AgVZ7ejibXjkId7rAXDKPhqHZiKJkCWwGRVzI
oI+ULfcAVjcizMCW135aiuw7+oj2xs4z4OWEv1qzVac5CNCe7VRxztDtR8Bkl8C5tN3MvH8KjO4U
+lO4CUfDux+6uj3UkhtJ1pnDjYnx0fS34drgIFHcWhwDVx9MZJWqK9e4hC1J0al5rcFb8zWKUsNn
b5/P/Y9OK7RygYJBSo2/1uWILUFaybllXOa8GmFxNz8owCAWQSsv72x+Jwd0a5suiJjnaABDg4n/
rm8twStHAuzjSBoDBX65Uyw3tH+feRxHk4VDj9zJoW+jac6O9YQu4ixQPsRtDTgg7+lGlKrAB7Zg
2WhRsYO/wHNJpl9gKxwtnrOz8iAnqWRgvwSaV2euYK1x4319cLQGPgiwiMAIl+vParKp0ga2RxHY
iFC0dziTJuXXJlZfwNl+B4U7IYlWN3bDDxfwX0OuLdU61qh8rDCkQrXEEXeKENAf4HUFyMJcwnuM
77dan396+auz/O+nvLricSPgaMzry1gH8mEGVSoSyipTo2nBdnGqg4XSET3pLEhxPRHPvsir2DPN
3+grmsdeTV7MGueLN6OWCzLQ27EPJvB1PzuTZyVEe5ARzTDgKkIwi3wrf7QLA12b1nzCDTaRDUgS
voKZCFR7UTZVD8Cv7gDQsqT18VM+/6Qff1GQT+AkhLb4Wn+MQoJXgTD1hfM7IX+2N/lHHwyAdYy1
tfRVrKuuir/sQaLRE/RI8Gw04TOzKWzGH5uwKva9hkWeK2XqS5DaPDqhVUftF40MqJegqgistmHu
lpdtmCLFs0zkiBtKaQR7wIhfvBzhrK2kW6ZYv58Kr94oK7S3gL9uie3WdwVn2SLA+gDlCDiju96U
QO6w69atpouNBekGC0PWSm11w5TrqkGzHsb6dx9wM4dmyP6ZcDuanhEgDIEq2zrN6+D3G9F3kUJQ
AoeBFnRYlh1GaESgDWnf+BXLGv579v/5EeCtWyaKZzzHao1PpR4zqyXqUs3QiIEiBoZepEtw+wwj
sT3ENMxl6tg3eF3XDJtlXPziJYMWvj1XhANujdKBVlJd2GhtWypGMCHYHNvS6HeQaywNBT+2BfAC
AylkxHJ+66XXW2hRJpwZzXbhG6P+NMPYmKp3T4zNiU223HYuOgqzV0QCBu17uyuGR0sNl46gQZp5
3gUIi0zQsi2jrPJ5KpUsUy0Yi0B3xLFnaz/OVW2k/uyJfRmGSAKsnCalAt4QJc2+Fg7dcdvWcdPO
qZuVXgITyGkf1MQ9NI2hoiJsf1E4Z8VCm3YkQ7iUBBrR5X4GhhTLQQ8anYbd+6X56swB1AAT1HkA
0n9iD774kj8HnZmaTaNStGjKRHjOHGdt9dtnrdplAWzwWjn9hpDrS1ENd7jx8sju6yqx7PIu1yB6
hy0qLIs+khb5grlp50+d4YBrJEkEafgxhFw2QibqfOZweE1tO3zXZfWKrAECQKsoEjzEu+F0Vapp
e6qz8K7Tqo28qiwjiwdmMnb1NjAnUPx741s+okqmDEFMtHXHlPoBaouiLkD4Z+FuLtwHnfE+US45
5pk5xXi4XZPjZKWKn+G9B9F7b3PAQHUW0dCOcm70sSjMIW4zF/2iRswxLYYE0lcWD2I+22a7GWp3
k5k8nQP3yEL4YQY2Ov4Sm8nG9op7T5jyjk8BotrD+ezI8j3zp98FaYd0zqkJmH/eC7N09x6Zkafr
q/Zee4b86XqtkxphiW3a8eDU3/QXpLA8VIb8X6J8mPygnuJShxIO1cC6Ci/rQhdtEYyXXHrYXfh0
B/XpFKFr+eV/t9//GQgHN0oNA5v+GuhZQpyqvtPjZfL3rFPL8rpxolwhfMsQkMhgl4RKBxfUVTWj
LGmZfWgPl6GVuHHD0Tsx9fiinOa9hbtl5PVgZ2khj01gNKdZ4Mrh66xMQVpjEUjWP7SvcA64MF+a
XAgj8pKqhxrTE0Stebq176wv0w5MnKF9hEnYgvNdidCmfAohphmXQEUjtjeo1ePmDJpF5B6CTXG4
ZQ+4vm4twyHSBzWUjwr3qinuDm6Pw8Ts4UFrHxtYEsS+HO9H26NR35FHE6SgyL5pKvHByYJwn+Xe
jJuCBbn46kZCcb5yKw963Ei8rXnqt0tjY4x1PNx12/CmdcoHc+Df8VaYQJePdMDb7i9BhgyrUqpd
MIUFOnR1PHAcXSOu3GezU2MijXGOTWpMyK2wWTSXg3/MfO5HRaCGA9qZKikBJMbwyZxeiqwyd16n
yY05u7504KssygUoYfE3cKPVwZuJXoFlM8AO0zRPWO6XKfe+2jY51KNzY6Uvb/rf49WD5SYkCgsO
DhR89SXyoQbBuA/phVY74ut0rsH3CV5AII2siSafr/br5/LwOADaXTwhDBFWt2zfQ60pZUZB9vxt
8a0Sc+KAGJaVl8/H+c8j8N/HchcdMRgXHgxzkIn6b+kCZY5rtDNiJcJKyW05wglP5cYv6Jnh8+5n
oGdVDBnY+QnJY+4mnChA3rAIY1WHiaHNcDO62RuAO4QRht8nuzTuKzCeSMGyjRmMMulUsTMoqn5d
yN+1KGHVlAdP/jTOSVd4HI4lIHeYzIV1TuHD3QFGA3t4jiFDZg5/FQAaDtk8/2IhcS9TPyNAzy5J
4tl0Jyzybaj6N9ji5HHvh7+Q8/V7ZjViXBH49UImBNY2Uj5VAcypCzY/OwT0PORUQ6wPR3Yl5xRl
/8+xVc55IFWiZ1CovUbQxOOq2g4l0j/zzBuRm4qjvQmL6cAM4m8Nz3wLqT1thgpkb3BYg9xISEcP
bjXflyz4mU/VJqNzTCwYLQeZTjNKnzvmHqH9+O1iOUeypSXKQ6SeGXN48i3xRiSyv+fAuHigJWfZ
PXY31AI5jUs2q50JpnLcFqyKnQzE5HJwIfL3q3sbYhJsvFmztY28P8IMYdhoNdapFTAnJaNJN3Aa
RAE49GccwXXkNEgqKXI3jBpIyRhOb5B2Wz+CJT/2FGeESYF4R3eaxIbnN69lQUWqXDtP3CYzI9hW
PAP6ib2gI/j/1FPlz0tMThNgC3Bh1GZi8+1KdLptMW7JgI/oQPsR1UabbRzPi7O6KxKJCugggyz4
YfSGsbes/w8t/rJm0KJCE2bZtddag7JUo4MCUvzR4uOnbir4ybmI+K1T9utWvOJ12Y3BgELgHoaw
x6tWQYVDz4BNl4ARfnYwd93O3S426DeZZ8tWtlqoSG418CkcCJfcdQ9ghjlNkDm1+HPe/afzJylq
no2d0k1/Y7P76Nz5e7S1+xgtLCUKrAacO2MSvuNiXETlyxD5WwvEkf+XgOT1fXPZ6P56vkWL/Dfg
J+CHR2XFBIBF9bqAFEUMMgiDxyPMMZHHO8TQTTY3gKSPPt7fg67OD6sKmows5pjGId/Zu+G4fLzb
UZFXeNX64Va7LJNIoZU+Hs69z7ZyCwYf9CI+AmEQcr29saVf33mXF4k5CYYi8nXWJYPbTIGQHSZK
KLEcE32hB0SMlhdux2PqwnFN7iwEXcfTjQr1v6m+nqI4jcFtg67Ohz7m309YFKLIie7EpTRsksyE
/q4zW4KZL54NKDA4C0HIcno3aUdUS+hsfJ0z84k29Zvf8RLtD7e8a1y1qXVxEq7xHS5XkWT6eWqD
/YiUsUhr4qRh4fYA1cMNbiMIF1XYcNxe3c+uDyp2tTemfF+X9ORDohvhYCkjk+bu3jTIuZf2M8mK
E1rTRSxm781rc/exsfwj6P4v0rBKtLOxwQZV50cZSEnYunIvqrL2LiPivRfUACrb37lttu8b7x6C
j1OWi0c9w60W7PG0nUUYgXX9hq3QWQK/3mU2PtTzkNqBdmKAHHdtbx5AuIbKwNyWtqZH0jYP1Ksv
MuAn0y29qAzJb2fCPZSZGu9EgFflvzaG8ysr3SMZSBmbTv9NtJBOQ8B9on3YALZqHxG+F1VV82rg
fgs3f+hR7PrctDBHZKNx8IPyq6rpWer+bp7zOLTVfizrCk9sHieL7cfeeygM9/s4q+8cDJrW1Vma
gzBWj7VMxEietW2JTaF9rBOzMXH31V3sWQiUHYT94DRwofBtV0Q8mHSMG1O3sYj74jLzTioWxj7A
qn3QWyIymP1SV9ZP16ZN4tMmIgXsqFUACUkhOCj0hdNtOg87jumXThTI4ewzGZ65TSAn78EbkFVk
F4DynGIM0nZwX1g4gb3tOO+VYSaa1h2i3HK5yTTIkFCW/Cw9Z1e2wc+SNH0iDOuLZPSohHMGn0LF
vmu9wWWPJJx2HDieWULCbDWbrsnrBMGWxjMxij7pexAxXQjmTgxaOQh2+rPNJyOt4OkbTyP6vtLw
nhkixJf7NKjxHFVz6BdeWtP2wgJSbT1p/hI6qNLM8YEFeHyOrdIr9uDnZxB2+SF8eMaTU9sOtHj+
MCQND1U02DPfCyZYrM0a6vQu7Pektd/mik47wCwANooO7RBdnygH0wz1aH1yJmu8QTb4YIt20Y1A
3x0MaO8KEqxEX1QgHraXMRhrfGJg3n1NbtHVrthj66J+dRJA6zTbQybaSysDwGagt5vgfGJyw6XI
r2IkxdIIaNul0/lv3Djr2HNuEQA+OBf+uVes9uuiRXAEcZG5UHs/aniHC7uIPSkT8HYju9nJwdq1
zLxR9F9B5usHX97/Xz2vlgFKLlnbXsCgfbCr4nWxFIIrLgR4EDWkXLXQ6wXZI4U8IrIBbDsD+2ow
/dVs3Ve4R95gHVxfQv69XK22c9rAs7Oa8HM0+drVINGJbyOHe3rz+PmJ9eG0wrUzQOovGjrrAwuy
6CJwgYldfMvazcQ/Ftq9McQfoHd1NME4GpwgcI4RbLAuCYeRI0hUYRku9kwQuuo97iUdnukRervE
fLUP8sKTeZfd8aRI4f3rDNEtEs0HEMI/v2F53399XjHiuOZw1bgYxfDgkmGHiN4uAmvqxWvCBRks
Hx2j/fb5y/3oI+I8XgiEsAHHqv130BwRsSOuMbCRJdOLXjxBnDYYcYcAw2PIb8zgD0oPUNv/z2Dr
qjFzNQdQjBzwglNYFhr2T6Mb9nI2b5njflSfehYurpBlYcIAef73sZB5bPp0WSpZ9daiS5OVXeL2
xtkdqi2812IOTfqITXTGvoEA3wVQxu25uPG8fyqa1bTChhjAR8AFtTZYTysPgOMIBp64sKrooz4X
qQUyfm9U31vOfwjfikhjx4L5j/6s9k2NQD7b3CB+5V062ZGx5zbMj6RTQA3hldLCqqw0EAJBfZzR
ZNMH01khRkSF9Nfns+IazHDR5gbfH8UvyFxrSvCIFNK5MAK4KBu/NRmTopJRGcCprmF3TnWLofvB
tPhntFWV3YWVblSxxMPLcgOiiePoTZB//fyRPhpksVO0cQvD51hP9J6brMr9QVw8l0R0hrlc9mAp
deNidGOU9QyXBsUFt12McqcNgpARff0TnPL080cBSxHTdzWvfICN6KxAeAiu5QpsGsysyoMKlo1i
5F+Vx8OkEPrJ51D7UQoVLU6Jh8aB0xnYHq42qqin5jeuTZpWqv/lsCKMKmGliGS8LxWqZChHdIwk
pj6qyuaR5ZkFT82QABCYpijjwzHTLrwZGfluZsWLLwNIlgkcHYYFg5Ci7g4W9bYjmYFbZAUI7f6w
FarahATqkL6pWmD/8NWZJIQZrOH7XMA1eHTlg+sETxCUnHq3xvpopofGIj+DnpTHqYV1HQ9RaQeW
OHuuONlBV2y114IXP+aAnEHR5zXaCo05P1Ksv5PT8yGixuwn3tgOCXgICLYsURbNModZTVnsAlzl
4FnkImudP01lOB5Qyg8J8Tgw4rp7qQNXQWngI9AGopC4UBYq+ll/D8LunkzdfacmNFqmutw5hciS
Us+v4GiEO0C/XaxzlRCCBZtN8pktf0hTgTM2h04yyx4xVuH4DL+0Nz04AfzIMhL5QxXzkXcbyecC
0HkLe8UKeFjogfwEnbgVAj2cdNZFXoYLEGMNrrqUfQEhAMZM/pAONQqPYazQHMrLqG3cRxUMD03R
ZqlhlL/8CvAKWp8/GZF1FBqdjCZQnzfKdngCuP4XD8ShH/rmYCGR/AyVy0vmaXT+qfnWNRWPu6Gc
Uw68/6Hg3V3HRL3n0CnHmWVeTOYYSVsHUxJ09lf4oPQx7a2jlZsm1K1U7eDdvCNc3A0TrTbUCREN
KUcD8JD3OIisRnuqKl6ooNYO6HkQN0UAyjAoSrI06mPTVXME+PzNHyGc7KoebcOwxS5UYtMUQ0+i
bsQhPWoj8ZehdVc+TPbwHUjfZdIQ9Vg1++rVdDcL9sAKY4cv/ub48DadyfwO3tRz7pt3Ls12pHF+
sMx9bM3qxVfyBxTyZYwuk4zbVonIa/1gF2Br3hht20d2Wx5me4IppVGPCSegqhUkj2gQvomsxb3J
J08lrVO3lW9LMRwXPVpgorHBfR4C8Dhgb2GABhx5HJnxVPgTjIS9c6hCeK1SlgxG8VQqUFFCj+Rb
yONtqFpJmqEBEKnW2sgyS8K5P0Bc8Ojp4GcnrGNBgzs0XouT0Q7fuC3uR6sWsWGPdI9/bDsN/L1p
tTi1LpaLjyZ0lKthR6Gd2Y7T9I17Eh8jw62sBi459NAfzfP8DQlfsP4YvxoKDTmbApEdPK/YSaW8
DeforVZ88QfjCF63G3FvMH7OwtmPBCXDNugRLEcLd29rkkDMotB9a+4IILk/Pl//Q9p57UaObFn0
iwjQm1eSaSVlSaKkKtULoXL03vPrZ7EGmJYyE+LtO69dDYSSDEacs882Ua3dJMAUdoyTP7YzceoO
VQTdOxruCjEU7Kr2K0ew5GA3NI0bDsF4W4yBfB/2/m1TJ6e5FPZplP0JFTnemHNOc2iNpMBU+ANv
IbntR8NPbpUynO2wFU5GOL1GwnRA84MRohDdWnxMrhSZxsaaG3nXTP20k/3qiCDVchLF3/WNtUGU
dTeJyS2wKFPPsCSWqKW5SJVaciSLe1DH2JGu3v+ja7G6mztpL8lB7+oBMcx1CzyV0dSBjKu34tSj
7hc5oONmUt7mFDGuDwCsxTyfFGPn3WDoBz/qTVanJhqBQsXKcBk2qDi2zuaGKUexN8y2eJanodlz
7LxmHV99N5mYpmXJHVayOxwoDsI0I/tU2vvB6v03oWPA1kdV6cyN2u78adRdPc/au9qPMyTLKI0b
rfZwGPEsQbzP6BKxYMMZBKKU5QSwxOwsyB+1yEcBOZV/FKhC9MAtakhVciw1T13Onb1c6p1bjbIX
ddiLyfwnN+5kUBy5twATApSCY3jfDeEResJM2ZMVrtSUx4JEV8ePrGM1pk9K3VV22YUcbDlAgJHG
WPxaLwi2GrsYFNnO41Z30wC7MLDicaMpBKXywjETDX4VfuEGcfxQFk3z1Zf9HE+zObYDX/hFl+IM
Yl5vuTfJeoqn+yRWkdX1PwVusc3YDNK26pTvmj/nrjjonpAmP8RaBnVINCJVrC4Cwq++J+IwY7Cn
38+hoSI/FIYHRP2H0NDv0lHaNmEj2UlbyI5el+N2lvLKlibp6EvyPkU7LwjmiZvi0bR8tJbWKZCq
1TTFc3sH9FtMhpYgGuy3EASdFb4Gx2WQiVry5Oc/pTRGaD4dlC59ToaK8+y17FN3ir/6ZbRSXslr
JcnZZHDgpBBDBdtqJe63QDdOWnZIN5V5o0bqwYSYTrmLa3n00EWZl0DPjKL4PvEnJHudtCkwng5F
5i7aZiEWTNJPuCrbIc7umNcjslTUL1qdOZ8XUtegBOooZtkQymHzn4syqi5jvlBV+MfvhJ+cktIP
9dVyoh4bEmwBHN9ZHUtfKRCBi2gHDBodJApnlZuKY7PWa5Shbcl4KDdR3S+D4RbChgkNw9ylGN2k
s77rYOn4QoJClV2YZUxcLK5OaQ0NXpCK80oSg16RsBaLaIfz/TJZ+HDT6JVP0xBtJDDgSU9OvSDt
cgNJDIqkYoDfIrBrhsAejb1R6/u5XE0VXLbl+Z+BdweINOGPFoP7j/0abLBI5JTjRRTSpmmVF6qi
jT8yXvJJoZt1Z5gEVyofuyI8lqO4/XwfXGmCFysCAmPogIEBzuAcKR4Nc5islPFasYurBvbES9Qs
cOTh84WuvH0IxJid0lWJi+nQx5+Z+1IbtGKRPQVxdTsbKGZni7cr2Z8vA0Pr4nkincMaDG8j+F6M
hD4uBJlsGAp4VFxD6IZrFPtOmW4XXaecb6Wa0j0o/FtFyaRNquk0DIUC+C9k9S2F+p8sn017MJLn
ZlB6CgZzqYAE6xglSX8LLGo81m05cN5RPyRV823MsPOcJR0FbpVshISry5KOMGJdo5+kDeY6426y
qnQXBzUVUd7ucmE+tTpeoGJm3YPQHhLOLbuKijtV4OpgFHoQLExGTTV/9jGsdGW6KcfQ43obz71s
T0GZggaHyTONtXzjY130TSKnBvNU2jx7LCXlYYjLfCvHzFL7IasPSTE89lpZbeN4FA690b5UTT3d
yxFeHr2g4w7SNulenzFrYpRqJyOi1DZ8sXC42tS4XLq6kceHNJu1rRyJv5nrvejWfMrmfK/pp6BV
FEeOS3rlUnzE6c5kjKtg7ZzhxRf3Xy39NpZvNYxFdYJTuA25ign12s2t8KepVfyCood2ZK5c9vsY
4lNfW6u74rKrh6Kw0KJp7EnbOQfSUshI+UQND8DkhLzXn0xAbZyY7rAuQfMNlAh6SUyauE8d5enz
LXl1bcZOMiwojHbPO9Ze6vA+qUPueN6jFfwIRx/P1GeZ4bDKp/75Ypfw7MLF+Gexs7tIHOoBE5kg
fbLG+6n/IalMzPN5HwdfRkwP8mB22RAra16eIR/5H8un/w69E4kYaDUf/kett5tCKu0On8OhwNxJ
VNeurcu79uNay9/ybi3a2aTC1Cx5moSvY51zYMJx1Ii86/SN2ScnkoZOk6n425naqPZVf4tr3Ekg
BIs4gM8f9ZUrlIJDXzJBINlwly5/67u/ZS7nxCKAO3ni0pvglEZOCeW+6IqD1D9r03wDTeWmgq4Z
9uVvpchfU3Htb7gETvkT4K5j3kwc3cWIfZgw6GDQBBumqe4MGPPzODkcAXyBpaN2wc8hi1YO8isA
I1Qv3Gvw0gJRurjHhSrMeuYw8RN+adtUmL9IqbKXtP5rqgi/+nG47Zv01GrVppbMoz7Edqhk9LF5
t7LtLmwul4IPwFpdIEYSypWzfadLvWDN0hA/qXJ/7BVYoZXRPJf1aAtSv5e64udQor7sAua9a+/+
yj7kjqFhh0VNXvM5TOhnQysYwZA8hYfenTbYSh0Z4RLX55g25kfP6fMah//Kl/1hxTOoMA3EFvJd
n/yVFzU7aBv/GZviL5nxY0GiqzgiwEBD5gmb5ewCzQNFqpOJOlqbAs/Mxgc5Ee/0oH2gmTtIgoGv
s5wdDTl9EfQwdfJKn+206rd652/q1jqmsbDJI+r/FBqwog8J+BM4zCA5UzQf+rL6CXAkEyK6+NcY
2TbumoUNVO2nJuvw2TR/CmMcOVqoygvUwEWYbaNpHvCxsu7KINqV+uBJEJw2/qDj+6l1j1EwP7Wj
eBc0sYhGPt0z6j5iPPESlkTotqG89cMU5UID95I+wa2rYHF+MhxcQXZ+4DcONzaRTTD47d6Hz09G
Z+7Ifd65SlXdkwMnERWf0WgH8T4y/NkuJzoM3MxahFeSJ/fTl1nIEYK25n0cdhPD+eku7FocOjj5
bbEbTlYGGor96GS3lbqglyXNYYM/rBJHLCo/KIpYbps486S4jRzISqfZMPZJ3fzKE/P7FAffBr+P
IB6rspPNxRsbu8JEr3+KwQiA8pXxGFQjk9CJYqBSWowdZhPNkfybaeqTqQjVHtdqC68p4hiSIvNq
S//ThqXp5rQepWQKG5or/XE0g2+ZheiqnjcFJXkZGzke3rGxGfqc/88QF9tbmWYyvTXzbF8M0ptY
aQysgSHsvNZPqmj94e+HbTVE48kaZ3lfwE7eTmUfb9qqiDFYrD2S9bAGXPpfawCdi6fsEAcdpCjU
8w/14qJY+fo36Fgb31K2lQ+pWU76hyEzcbLCKsdhlHyYgIOBaZFayDW8X+KfoAmonVMok26rZrEf
2+YncdMPSoUzulE0DwIk1p3IM7MFCu5i0n8VaQ4vz+KQmpQ83ERi8xYWM1Rdg6yGLOpfKqYNKaId
pyKoal8a1hclke8gx5x8XQJNE5/kGFO7HBAAv5PqZzUaa3TOa1+/AsMCGf1iP3EuYUgnEXiljRLo
OEje/vOv/7IbWUQzCKoRLTA7Ol8nanJJzaE04xiyaAsrdN3WZtjyoL6snaHXfhInJ40PBBCO8LPj
u8toEyMh5B451Ogl+5tu2xzaVVupKyc19yMEWIipJmqgs7YzFZtaT3LL8pDf2np9lwCPrBQCy1/6
8cQ0RBxk4CLDgb58ObWImxMqm5D43Xkrb6pd/RVgdLG9VbcLrYi4UfwL11a9rCsxIcdmxWLQR6Nz
3jgyyyPHp/Utr5ZHjTAbZa/XebwTNSgqNSCTXSoiBPOUPHqMe5D6JsGGwMQUjBsvH3NutX1TxQ9W
VtzruF4RkJD1K7XC5SteXNIRrGOwqBoXva0UN0i5m8rwWkN7naRyK4Gyjq3qQJzhOzVSR27aY53c
f/5CrMuyiKb+f7t6bAoudnGWoJAoUl/zfJMshISFtnnKgWuU4stQB+5ct16rNLk7E8oAeVjqQpDY
pHZMrMBdFXkNPgIBaXpxuYVNBHbdWN/1HiHFqJaY+wPTDNoMUTX/WViBscVFSd9gRne0uukwa+pj
E0qak3J+E6jQ7ojmKdw6Cr8X9YgUIHSoYrFxkxg16XLlihMjFHM0fTfLmUPNS/dnGPEPLSAxoIbH
Q+7Gz3z2b/VEzp1sqgdmqeFbhPetjYbmEV9dzkizP9St9tAhUCauC4OvvA6OsRZIm1iE6drE5puR
+KmdRgb2lrU/OloOKo/a5c1Kwu9NoJ9KsQyIumgHh6HlV3hlnl5Wp2yqDpNqkDinCOaTrHavU92c
EjV0B6u2CJq1jnUg/aECFDeRT1oZF4fNDBXH3OSeB/yWWaCzsrGXG9nEA8wygAblvRl2e7mqMFQu
gU3xIE74rZCSjHIc/33XgDBBY6ZrLe6E6t/YnneVehOXSZLplKyGpz/4u0VLfKh+4w68E7cMLpKN
hVHrSnl62RUZC88W1/4F9GJW+bE7yGryO2U5ip80AzaQqleeNOoHUUh6V+qm35/v+AtjF37T4slB
6hQ6c3QwZ/AK1hjJMNRj9NTN/jbQYlLGu7fO8hEZTIz1rF/SMOzrGOfeWGZ2pJ0CVXL1urfLHNu0
plp54uolCmNiDLTo3zBMxO3qrIhsKyPDBNoKnjSBuxmF6U1uDIEnB/54gKmGm2o7e1Vb1zfEoygb
aONvQ6IoMNyUfN9iPopmq8p3ddVYVJj1/CZXZrs1BumLkGKQgMkvNU5i1hj+mbrTRYLqmE2AyhSN
xqGJKv8OLnez0SMwIF+NqxvkdAkhiUnkqpUBwy6PWhziiH6D1AUrsIS1fcz6TnhR24jZXuXGIWS9
z9/S5ZZYHgoqZvA+6XIQLwhtKVdpGD4lxniQ4zhxjSJ4zVNj2IQmTLnPV7u8+FhNZ19gS4O7xDnm
oeutVPcTr0BoqMG7rL+bA3kt3f5KE/ZxleUofvdp5Wo88WPN4Mm/M4/aV/MQHdSt+TVw1wSr13+O
hgsLbwRzgLNygflFCCPZD54qOdlk8q1Udv/VA/tnhTNsgeEg7OCOFVrZhwhcM4p5/PyVXOmdl6f1
zxJnxUg+z4mEbWH4lB5MbVvf4+LpGMQ9q9+mW2IJk3XO89IWfqxNPq549n5kPx4ZUbILFpc0w4Qk
gUnaz4mKTgCvdNc4/1ffEoQ6CGkqdOdzsCs0JcKQS4lNh/84ORp1Krorz/DaL8IllIKOwvHS1ktA
ZS3PQx48SbMS7SfD6u/NUtWcEKv1fVfgdFmF+JVHefQyj1l5Ew7i6FAimY4KDLfy11z7pA3UbwRS
0C9ztXzc/kQEaFOdxAFNWAkNgTimNp5/DUP4wwibFRnz1d2Dp8ISRa4Rb3x+yOPr0MfQQgRvcCZn
vmU8hydraxe3zKcd8aZaYfRckbwtUP0/6y1v4t23rSG0MvOe9frt/A2gLcf71Y02WHjvGdkfLZyX
N9N23oi3NWF6a8srV1/0u+XP7pA6jxIzbkzBi0e1uxVS2CS9oo0bNRlReZih6KbT5O/DGTAd4ea2
6Dp9sWEdXFgKwz4Ke+a61ckqyArLpkHdqEV8G1pkA2PMqoCPT+kec9nigG/bcxdArQ4tTLwjVHt8
itSJR8WAEFgkyrERlMS1CgUOtNjqb+UcJiuHz4VXI6GFHx728mW9e9iTGPohYBsP+6e5Ux3rZt6L
gyPkbu/kL6Xdnsg4F+wYk7iVQmU5OM9PiPdv+exgrfRc70ufhcsRQ9j6voAGEEH2+fyzvfKhIKaD
ZkorwEdxDphNlphHdekLXpAlb03XvHQScwwFkkYvNE+fr3XZGZmspUMpXQDai2aZEkKuhkYTPPyE
8ZOXUmcuuu91NQaQObpHxiQrX+bybs4eoURhSZAeOX+KeQGZAXeJsjzy7irNTjEvRwD6+U+6woDG
04gmn1gB3dCMv2fDu+3RFZgjx1a2fPvZm0LCGl7epGJs2o1Z2HjuPgfuWgFxBeBmTSiDdJhQEy4O
twBcqDPiQPC0L7KDSEO1s120kIL5RuxyJ6y8tmtbBIADW7llSMgm+fgFNFqTYkWj+x6ExX2fyzqv
DWnLGGVf6tbs3M+f6LV39n61s9u+yvVA0wkb9JQ0xAh1+hZJ/9YGlU9awrFtiUQyl7d2doDl1hzo
MAN8TyCBVNCaA4rv7ee/4tqxwUgLCwhpiQlD2/fxoQGpCuogTziDPzR//jfWYooRJNoM0I1deDPt
rVv5e/Dlv7jo3697bmKTk9GkGJPoe5llPeqtuO91YVg5M66cTB/WOLtc07kOcSqbfQ/TCH98kJKj
33orz+/qNvjn+Vlnd5wxzFoS5GyDpRWAvuNwq7qxtrN0d9yALbYo+jBQWqtmr93lH37b2d4Qod/I
vs97WyJCFiVm5RAPczM7pT3uyt0aw37tUS6P4d3xkQTh4E8NywX5Td68FppA2OHD58/yyvcL41s2
gfIYR134oEaBnxqT37AlpnindDezUh4M8QCRamX6cn0hfTG6XDyUz7krRDEWeVe3vjdCZbOtAf+/
sJ/fdKhbVTWvGiFeeXbMbhGmAY2K8kVvTXAPh1ZV+p5/F97qO7jgNgosAQYZhmvBvYTK1Lpfc1W4
hM7gLiBqJdhqGcWcQxZSkQ18X73vzULwO2rVt0EZySkrAN5NlN7wX/s/GYFXkOCqp8/f45VPApM3
Pl/yC/GQOD+Hg6EA+a4j31PrRyl+jdGif77AtcuMwSGWaED8zHm0s5M+EeS8xzMBTNZLQzfYW+z+
Fpbna4Om3MaEDYMFd41rT1zi5TUtY32DA9AyrcUh6uNHkOmlOWMNaHmWNaabdCEWlwh9bEHwN1Y3
j7A2q+9iaY2uhvulbaK63QZqgNnKZA5wtfB4af3I3BoJAnVJxTpLSIVjMkavBSFY8JmIviJRVNnW
I5w3OUmqjVK39Z2ogbbNUMtdTGRuG6kfbfyCIztM1Pu4yf/0HUGHZgRBpLe0o6rX3zpBeMLP/3ff
SF+aXoArmP3BSxZ3nqbcdJp0nwk1NS3USB/2uGYId2OieLFQK9thsA64Td03opS4tWy4jCZuByF9
GJTI6TWAEnArGCR1Gt7mai7exXJa2NOsfyfo5CRjbYj8HZmPIvvkR6vBnSzFMA+JVA/sPpeCHxnp
CDtsZom90GVhQ97NH2Z1b+SJvca9bwF7dm+hqvdPZjGodiiPb60GBy6SY7z3LR/Vq4YkD7BHcWn1
KcZlA7blID3HJhhgGCrDjnhIvIn9MdkyYPlOSNtTzDHt4jRxb/T4Rc4Jjv79VO8jBC5DpxhOkeUj
/hpZgxV9CQsGX/xYijFKFRDij+jVnC4ZvCRKJRStmXqHRc68L4NAPcHpUW+DAmw3JxBOwIzOaWPr
eybl2aFKpd71A+hxLeWdo45BcRsPBd69ME0306j98vvipxpNvasoRKWFcs9VoevTPlD10yT3sNnn
6UvftDfqNN9rShQ8wIo+0XXc1xVOp+R7fal849gZltvW0kmB+/ugR4pxaE0m55ovvE0NYT2p5TV9
84IFEgaPsdbaZlb+iOrqT9DOuM7iHhY1L2U7Q1TyrZ8Z2cp2FNQ/xBKEF8OPL+Sz3ZAO/mwgYnDm
sQndMp7Vra8SoaYY5bPQYUc9VOzJoScueO5q2OrAybTMKirZaoKpWmuSHYgxpr9Gcchz43drFcXG
QLy1rXpf2UzwTh5kzs8doJQrKRl05bBiCxUbdcTprIp7MtATpqT4usw/oDmXoUOjZu7FeBpPVQrV
Ps0xShjxkMumwtw1CexXCvne6WC+PrX9zGEhwSYG7px/EwM53U/W0HBN9yQ8DslraQ3kQhjpsAMp
Eqj8ydmUYf7sC3WwXPSnvZ0Hkn4zV7PhIl1q7UA2GYjU2fd61Jr9EEo0tcUI4VfRi3FHBHa2T9Sq
w85JHZxR9g23HmrxqDMPdQddTp1SNsHz/QSolbg0XOFnvgnUioONPPZLYoU0ISLPLK2WsWmabQ09
1Zx4IhjJIn5gYwZN6lQzbBlfUgc70lhbLYkfGdX0t48UTx+RZNfEDHIe+QlJ7mKHxUVh3E9N+Sc3
yoh845JBAGC+M4bmcxJbBwaqp77tHmLYvXM8v2hS/ULiAsFQTdiTBtYmTjsQcDoyOrBx0IKsbNYG
YSbjcfLHW7nOLJsYqrdRizYMCzkP/TRzfK1i/XjGmwMBgF/pX+RpJlueyQmpFeizobzdUKjH28E3
9lNWv1gjT0jGc5wzB1IKVpB4CMQTdDcJxzCumH2jZo+xpfzo+glDHFAaF0lQz+S3l9+kofwNFbm/
S8Ru3tdpa37nHxlsaNaw69TQeinMeB/MrXU/NMXwHEpgP/OcnuKpkNxuVucfcP6+CtlcHiutgpZj
6d2evn44BGb0HA/QDXQfO/1MGUueACnmQtvvfFn/mrQDyi9SoMZIeCRcA/51TVw2zikW5miasc0D
uXtKw1jeCFbYbUU5UO99GXBCgXqwW+ie92kvGbw9TfujdEm/6/q82oSFUezgk4zHMcqD1klNJf1W
y62wSUyl88pJk3dyYxWuFaYxvm0qONrwq0yZPfuzyBRnNrdQ7MnZasytZfZkfpXZMxZrkdMIRJdz
iTzMgzTaWtQ3X8Kp+tKIwr1Vmx3R3yOubAAXhzqHKdC3stvG4g1HIB+ANJNW00TJykV/WUlgM4xP
Imxs5rzaEnD/vupELZ0ypct8rzH1W/xxb3uSCD+vJS57/Y9LnPU/5kjemT9QnA1CsteM6DETRWMR
Ob36s2Ciu0pWis+V3/R38vGukg4lvYdLkNOUVI8S56yvrGjJL8vND7/oHFIMkrk2tKSiMU1wF4jQ
4QyehsnM589tbZWzvidNpxxJdc0q6q+SO09MVFuQ1zq4y4qL32KYADEL5sMe+LgBqtCQBr5Py8ME
7DHDq8Bp5O5GNcKXsG7QnQrDnWl0a9vusnZe8g1Q22rcNpce9RqAVlQVs+UpdfEtqLT7JidXD/LI
aQluQg0r9HYYoUSSlEFZea5X1pZUWcYmHuaUcpGwENRWZQpCaHqtkNwmfHSO3pqvptCHTpBAetep
K3DEyE5KNK2gUFfKalAAHjKVO5NO/dybX5yKXtdJMvKM5C8YnbW2zE1uc/u99AZhvFlLFk/j6zsz
6KpHGBPWRg556YmeWx5lmPUTlpmyBl0tW+kDOgZRTiOmWYUvSBrMuRXZVOmJUY3F7LVbcye52bFv
7WinPKhbdT99NX59vrEvUauz5c476yBsmtBgucJqt1Fq4eN446s3chyhSjx1y/g9NJwh0+xcBb3O
f36+/sX5cLb88u/vzoeSS1CYTJY328emeyi1lQy6i/hrFZa+rGqwPuRlvno+BRDgS7e4Ac3e1PmK
QxUtzGSNZ4naP6j19KtpgHHLqQhsS+sHp8t77RAE4rbMcEyY+rCwC+acdpb17T4djqOpCofRH++S
yVduutZq4SjDbUi0Kvvq11l0KuREO+aZ2TupZCSnQseHc6qiFc7GlQn2Ah3AAwKw5eM9zypMAzNp
JlkwvXTpsR3xRd40u3hLkeKko7v4Iv8HCOfl7fFx0bOXVVl6gd8mi6oP4ZOy7Xa6YKfbzCl+jpgx
13Z/l++EW/XrWpDQNdjuw689a0UDi9wKv2JhqtenaE/0/E4c7HHf26qNMb49P0/Yp9mG+/nmvHJE
8IM5jEEkCaC6IO8SHCb0dSGZwE7Yqr11u36v2r5HmtdfnpJxvwp0XXz9EuoaqKQoPygVjfO5bUnJ
6SOVFLyqQ3CmlUO2VUI6Tq3K0wfUhblNWq61a3OS87Siy48aAXmbphkmOxv0Xyu//+q1h2gEzRBu
FxcjNBEZfzFZmu/FKTM0o3poTrk77lt8L8qX3B436C1ufqX/+gjkIcjLHF400aZcIMHN2AWhiXbd
ay2Ih6YKmxUtIO5xvYQEPYP/Q6YrHK1YPfVck3YVVztJaws3IlBz5REsd+6H4/jv3wKirwMsobo+
u5PBIbLOQuzh5bfxfbkdb1pgrPEF/qKzNkG4+rTf1X/L5/fuLDTrdsrpVH0vGcotZHW7HoNNpvwX
qgD8IEmUglgKw+fi8RqZGUZ+1Rve8JAfcgZmbnEnOCl8TvxAC3d8jlb9QJeT4ewpfljy7ORIqKRr
o2kX6ah5W5TdEbLWisvMlaf3YYnl3989PT0Rhcj0R8MTJ9EdFR9KTI9A1VgbIVz/KdQrOODjBX6+
IYYwV4Z2KA0PXnCqOiG+7Rv6fbf4hvFGSzZdJeDGtjZAuOL8try0f5Y9q0CnAkuuWW54ae2A9doQ
x05ndU/UEC+KymEYifmj4isY+0Tajqzpr0YzrFw6l0Ayf4JMPhSCUY7Dc27opEIPzxX4iRqh7+18
qkdozfq89c3I/fyru/ouabEh1HP24MPx8V2KlVpVMnef15o/UhTbjfE4zt8+X+PKTGEpCWBf6EsO
yQXpShfMWm+S1PDiQ7QPlG2xi3bad/9L8Do+M1J4zdeiDK78KowdeW5420hg42c7NK1gmM61onum
xoFeC05jUGOYa8ScK7fWkibBGsDFSCTPwfBxVkJzllrZy7gb4QrPe4GU3xLGcL9RSECSb9ZCSC53
J7NBpqwckQtOfUEbxmZbHKt8krzF5nF2Jbv4rbrFQdlE27W555W1JH4aHkwyMiI0smcnshk1aqFp
s+LJZali39ATxzZPD5VZ+Ccy037XakpQRB/LN2NnTAdszVSCTNqVj+HiZbI6fsqKBTVt6dbO/gr6
99BX51z2irjdB3pY0qYs3oPwGFeuw4sD5+9KpslnIF+Zz5NtGGRalyuepbyIXbbthGHlTLv+W/5v
BWWhJ747OgHKcInoMgWngfkkFrFhJ1n9PM5hufJTLhrc5acYeOrgqALR8dzmqMvmAV54pHiaWeeu
MnaEU8G2Q8cYuAH5hk6MvXNt1Cut3sXBxbLIAdgzC+PgYtTWR108JPMge71cHRKV8LXItysLbC9d
81670m+wFjcrr4sQNFgVH59lE6nGmIWJ7GkIdoRCJ8DV0uKbTh7u5moQ3KTCNHGaTVKIxupNCYbH
Posnp2ygmjWadEx98zdhv7nXZJF5aCVlIsVnwui+Un80WSPt2rrEFERvQgeIGuaLhKrHlHrjOBJr
fcJtMnSksF3p06/tEJoNPjuUz5dqdE1p+6ErUtmDdHHSGusPvic+xuztGonqr2TiQ6XAu1IRPPNt
SxSB50c/tvCExlWK7JFg8BrMYXAUEv/FFNN8V8jkSFONfRNzIpvJSI4cKzOdSS4OdYWKxxfUH7WP
gU2f5gdQSIPUiv5eMEsMJTsl2ZlTCKk1x68HrH6XCkHpjEKq2eHQ3pgpZwnMtSexaRqEPH2FE1GA
H2SeOGUZ+s4k6gMeEd1XIwStThmjOK1U3MUJmC2pWb5TB/mhsdSbXi6ejSo6mMEElpCQYGGV1kOR
JduhG3WcJapso+NoA2Rsfk8q7BsF8Gwn1oUTLjHZplUy3SGQC22VWN0aCWEOBpCoPTXzL7nUHv3O
evCbfg83+JhGoL9JPkaE0Qihm2TzsVStXaKWj0xDf8WmuBUjKyC/QQlufTKlwS8mByv9+4YESU1u
vrWTedNHwg8r87+24kBDlUnECRfFHgfIxJnS5kcg9q9mYO1NZcJzM55cPPbEvVGED5Pl7+Y8gxuJ
wWIJ362bQbgTSw53cU4FFkTRn7quvKDWsiMa8gWPnzaSWY/ImmVHFLvXNGZGk1n6T0Z/WG3huG72
fmfPmnDMm3Q8Ybpz005RcWj9ZH4oavWlRJV9g04iPta4GtldUoUbvmkYjRmjSEkonFxqb7u57Tef
FwzXzmEDmMggK01XtHN+ykz4OLO8TPL8CqfrkcHT2vF4ZYWl3VmKPLjpF4V5IGqliB+66CUtc6TG
LN5E3CFXzuBri1B+KBDLDBih57CXhAuYWei66IWybMs9luTt/3OFs1K1KYo5NRpWYP8di8jYFnK3
cmOt/Qjl4yk7phMGwTNPquvqwZbV0Z2LIFz5HVcOPdhI/zyp5Y94dy2SRjNOouGLXivfj4TMZMaT
GD396031YY3lb3i3honYU0ZBJnpmhd/fOEZO4Pf6yg/5W/GdHaqsQgqzhbCIG+EM9pd9jeF5p4ng
JzgJeOFB/qM6qctc8ytGT9YbZdS22Ib4da18M9cf4f8tbJxVFtIoDg2WcGyFaVuKyjc5lF778fD5
M7xk1VPHYxhAuSsDnFxkjjLQAKmbZ9HLpZemVbZZ9Fsm3jpuXuZ+nzPyR11eF7uVVZc9dvZQPwC1
ZxVgXhSFyeB15qHWB+tG+zG2tn5AG7nYw6s2A/9/j4OhjYE/jaYRkhz69fPiIlDbjDKz88hBofts
lz5C6oDDxmrckkJGgHySCjjqzS9dkKo7TS3l25ysDQcfKQ3LO3Uj6wVFhmrmKDfDNRXPRRghUmgR
w3BLItAOWPJcEJnNEc55wdh6XYUbpFhJqWsEQscYV9eYe5ffRYKyqV4w9pBIPBkFTIb76BBBv4tL
H5fLuiQoF69tK+4PuhFsBRlj+inRbUkQin0gZm6JX10d0XmO3Wu15BvqKb4kFSHBa1/NZdmoEmJL
i49CCOb8+TimLfqhD6as9TKJkXEtIj/uy2AjGSOz7dLJY+sPgNExEGLYkNlDliXfsOHEJstS78VU
wlMpnE5y1P/4fONdnn38WWxz5OYc4heigSaVZT+o4tbDOcgxpn2ZrgZfX4xl5I9LLHX8u1PJD3O9
KxKWQDW+G5/ib6lb7JrvKCId3oQzv+WbPLHNfXzMd2tIx98x58fvisXRrEDaR4T6P5yd13LjWpZt
f6WinhvV8Kajqx9AI4kSKW9fEEylBO+2gfv6O3ju6a4j1YnK2/clIzLkSALYe6+15hyT8fDXP15x
eumHyJT3la3hTBaReVmG+U/T6z8tjQ8k8JKbsAZdXcmURmhVnDdJNq1rrUZYNBkGESs7eJ7cm2sF
dmZtkyWVTZulh91IYFgAZK82VoPNoTqvhmntTvXeGlBRyFDvWhA4MSqsj74Da4hv4iwjSAx1gnFv
+PKnES7Tls9/Ou9m8/x/f12xjFM9M5cHFfFtPQEF3qR13st72cL8ydLtOLi/2G3+uTXAhf3j3/i2
NRtpWVlLw984hR01D9a6X2VrY0XGyi7YYcc+j37xF//kPP/1L55W0T/cSqHOisLMOt7VZt6U59X1
dR8vW2sNYTSLszWCJjr43qa5H86X2/LMO6O1vuvKTfbGPM48M25+JWz7k83w6ys6PV9/eEX1kA5m
XfMZqPW4cc/8nXls2ArLVb8uH5Ydr2bVXjdnvxom/NkzFTHbjwCJMfH87vVBmJt1/VLI+yQvIjAB
8q6MBjduOq3iIfNJ4Bgd4Es93AToK78yTHinu+f7UxXRvcNVgEryn2SZLci1GWyYuE8GzByjHzz3
8MWQD/nOeeAQIDEizPAnp4uNgWiAOVOftijuoqzABBua70WhbwJTveiOrdwF7bgb2iY5F46TbvOg
PJP2QgukQbxCnbA1w2IvRlOsJ3wnItfblLLC8MhL9iG+A/z/yRx73XXjFXOsTYi4Livpnfb+ZZCK
zyl17tw6+MHniGiwVreGYfbb3PQONuDDNb7/h8S2+70Kl1tEnfZ2VMN9zXbxqx3gT5Za+nSso8C+
QlBI35YiFTam6hNL4IMNXuQSl7h5cpbA7K68Ma8GlMe/ukv+7Al1YC6xBmCPOAEMvt6dbg4cRNX8
SfNMbtQVsbenR7RckWBB4M8FqT3b3//mv79P/5F+tDf/9y6Q//Wf/P+97WaRp8TIfv3vf113H829
Eh8fan/s/vP0o//zrd++c5+/i1a2n+r7d335IX7/739/fVTHL//ZNCpX863+EPPdh9SV+u0P8EpP
3/n/+sW/fPz2Wx7m7uPvf31n0KVOvy3N2+avv3/p4uff/woT9A9r8On3//7Fw7Hm5w4f41/ePo7V
sfn5Tz/1cZTq7381rMD/G+4YNn8wURG9aE6448fpS0zp/0bwMgl3yCZOpx02yYbtIeOn7OhvdF7p
vWNeJKX9lOcrWyBgfMmz/0aQOD8RMPnmxkJ2+9/v/8uV+seV+0uj65sWmZn8+19/O7n/47GmELWY
TKEYofsK74bT79fbRZit49Hdsn/4oysE7NTGqzehL5snJsQjtt5coQIkOIt2gjd5ZpyIZL7QfUGb
hF6VJHQ19YZn1gbxShqjSWY08SSv1TR6D1UVFt5q7EHsbnSuM/I2qwS1qPbUMyXs/Lp4mbl1Ct+6
yS2UpjGUH/s+Q+QJTGWKzD6efV0FMUeo0I2l7JK7zC/UDx0syy0miOiyyivDX01Oo35GaEYvSMdQ
P50Q8NZV1MrkQCONKFdpBkYdq0xB00XF6x8SwMgPIfj5l3ECYsQSIXKDcEZvRJqb9Y6/BuiEkVrR
RUkAnESYfvDl58HabVn9Vxh7k2bllWiXV92cBS9NEg0emld7qUHCjQk7UCCzV93b+vYUQzKT+Jlb
jyP9l4ds9nwRm0MN2HbGod3/orT9xoI/XVL0PyaAwVMPzAHC8fWSdr5XqjI0yDX2EvspJZFSx52Y
uyd8GSXsNTeVXeylbniftwnymLyc9Uc99npbVLbwVmEA2eIU6WI9cFEiJI2J+9qb5lCdeb0z/sDu
1x0J1TZhYJMPkqw6MwXcW6hguQEDNR8yq2jOW2M0f3Fw9cJTufePu5WTNGMjG2GLHdLLhmz4rQ4N
1DQJgjn10TFKZJB24ve3uunRR0LnrXbZJH1sJKZKqjMn5y2vM6Oyn5FdIqXsTSf5sQCVJ6c7K6x6
pQt4AXEkpYJ/IxE/LlxQmEJDsKdduQhYZkzSV1FrE+Azju5kxIabGLeVmfkzIRS6vvQILn2eorC4
pj94Y2invVpSt+wPQLG7J86E8mXotS63c13W3e2kcT7EWeAYV3pOIRTLIpB2XKVT3XB67JZ9M9Ll
2qEUyy6a2ROfjJiAPoyFZT6JsQznjd25lV5pR3eoJXsi4lcpRupxJbWqK16lPfxYDAOAUs56ssD0
DoqnAl/lU5nXpGZWNnIdImPz5E6Qp/g+zcJHwD517tPMzrxBtD849+Fkpj9rcaqGowV0OcLWY+J7
4mZQZfHDjRpkBFNQe6/V2C9PXT95YKS7wr4zG9ItVgbRm2dZWFo3GLyt29xMg5EeXe79CBVspq0h
gyg7m03HAAslFI0+Gtu1dR6SWzvjLe0zgTq9Dt/QiUMNQV80entcEm62WcLFAM2c1cgpfEK0rxcl
LfM2VLxn7AFWb/UXoGenjAGj5+rlzB50Rxj7NKbu6fR/YiAPtW9R52q4owlUqjO9OMPRGVPFGkEY
U7sqvdLCduLO46XVmLbadLis+xWrYLGv5kF+1PkS3LHWoK/NklIRDWak3nVmLeN1NcvoRrJ/fYxJ
YZ63SEztOMFKzDRJ5vmFAkrSbtAa5A2hpovtrksjQYYN+7ykVgidND2fhXbvqf0Iisq8toBqDWJ6
k/qit1CIezgnHGwPL2O3+LuqVqW/65PWgrxgCTlsjKVcwpsB3OqrafjLR9UuisCa3ojubDPNcjj7
0VAfh8lwEIa5aXVW5XIi8Hbyj2M/VOWq9ovogELEPZRqGj+BPy07UtF61nJao3UcBiA9g8ryb/p5
mj4wJ+Bv4gsUuSFqvGNeQZO4doxluDB0O37UWRPSYU4Sa5dDof80dak+DbY/FPmTHPydXBqToIA5
IVGgT/MBVCTbdbVh7xftnkUhOYOUhEsi0U1YrB2v92UcVdp16MwohRy7N9M9xHnJulXOw2HxJtCX
dkk40ZpFGnpFaXZiukmqzjiz6sl5xyYzXdvw24t4jKZQXTVirnH/aHcBQ+0zIml6tsU4Fc2QxqZd
TMWqEbV6daKheLB7c3Zja85nGXdMoN7L3CzaOPWj/N4bBn2flrLOVtzhycEcE5S+hCXw4mqZCNbe
xbCtuJ9buvIaeX+4ToW2Dx73wINOlvkVzEz7QW6yWW5xhfbzSjKMyFYtqPlbfyjkpSh9DypaYsiX
KuyJ2PaDxbrQ9LOB5+huei1HM3zMRyFem7xKwO1gAcJxPHLoJBTkjdBGebStOtktY9ETAGP26Yff
LKaIC28SV5k3joyX0xYZObRl79B7RfJRVAs5Xezek9iEbh5dktzAmAGE1XIeGsQHwJIPbWj6U2js
3WpyX0Uq5mPhZ6DT1FzXb+MYsgNR5WTZOQ7Yulp7nQ1oXpUDOFKHtGaLKAbiJmZDTUgRmsp8KAyL
39aUze2MEB43ypS0NBGyqX1yrXHQqzSK4JiFLUSyVdO57jXYYzTZS7U0+6RK8KdYZJtd8mSJ67HR
hbFOR+y9Mf8UBAdHK0ghsI+HqWuMLaLZwIf7Ty7X2p4zkthS01oo/BfH6e7apM5NKMpT9mR7kmwA
BIPpU113064wU26GpS+sR1I1/T0dCiE2MidonrUy89RLLxWQo07hTVjhdLDVqnWbVn0WEPHw/QiE
1RvPn+zDkuWV91jpqYfNorP6Mu9F/QyIBswQRh7QeUndMR2chgHwK+yifINysB/PMTL0xEvmIQoP
1TQludiBZVXnbmpHO3NCwP4aAsxMdg01NScxVAB8Gm7Q+K+hbdhFXHDgfLNG5MpxZuS0hwZt1ySf
FXnzYqWnsK1snDrMjIDwot1SttWlHmGxs3ZkN1bl8ii6oZ66FZ6GydgUuKOqVamTPN9LSLW33CnN
m0INhWEGZfdnQArePjNEba8qIdgyfY5yj/YSNTfBbE1sq1jm5ifYb8nGyLidtwW2DGhGSTKIo71U
RAtWhgGlRNdlf86nmlylp8Hn2VT1Ot3YQU8qe8/TYxxGp5ke215i/ho7u6PPOmb9q07maj4kyDnd
FXuAAQrc8ZMcZ0ga7UkqD+rYduzFeR5DmeBdSGfHXhlDM18FsFj2wm7Mz9CfpzLOtCyGtczlkBL6
Rt58pKuGjPYOku8TbsLU2VidFGSVDCFEx87ztd7Uw6kJ17LiODHRUE1zxiNGRgHt26haAyT2z8Ug
6o++MPL7gMCE3QK70dtwb7h3je9iTB/MzmMinFUGEspemkBHVKaT2K1GkPqOXc0l54KhJmvCn4wk
TkyrEgc7GAjW7fq0eeAKJ/B8CEO4FrWhHphOFz8GOSaPCk5yHzuqs18nTM/1FUeC1GWOkQf3GQKU
G50k5kvuR9W1b2Vju8Lzn753ZiefXDPtc5JR+umd1uh0N4ZR/lQOJomxFBy4x/K5mq6S0XDtdbrY
w6ujWqfcZeYplH3I6/JppIPG8+m6bXoH+DAIVnPRWTZutHxs1q7Uw1k+tmV3Swggu0cKYzN78JXm
gvMNQ7/L/XmsQItb5tGOQDtD5k9cQCxsfzcqBZVHvnxdIsfmnaGj6QdMQqPM2hcn8zJmnuTDzmfF
2LN7tHBPDxDVg32Qd+MtMbjlYzbPCOwbx+rfvU7oWymi4QrcodPHufS6I3egI2goDiN9qCzvn7o2
arEbs8wjC5+m8XpcmB6R1WCzJpYM4wn7IqpkF1SOT8ZC4APSJ/lsXLUzzzaGi/KVrI6KDEB3ugv1
UILvlGb26FmNZZ77HKTNVeeWwt7JKC0fVc4hcRtgWROb3CLFLZa+690KpPgXPCFcrUjY1jsNEUmr
pVwe8sluCWNIon0tZCMwvUmz3Q1oONXWbGXwTo56fW14o/mRhkn1yqHZPDhNIu4oDdxN4BXQZxaA
Yy9UQNOZUTjqprLS7tWtu9DhKSzkrcoDDiraQiciXQ8zTlqckExmdqkrScSKwE/SrWRYBlcTrYif
ZtL1cZJown6Nuf7087A+z3BUIt5V5JoQAeKUj60XFM94n7Kj6lOSiGfsYj8VPLidTdT3+ZBlYi/9
UxpJrSfs+pEtk3e/qCKCPIvT5uxPYU19a1XdYRQDKhzmAuqmNJf8Z6kpMp7nhAdr4xAC/mywvAFH
rVTDdH6w2W2SMXe2pR22pzgkMf7KEP2bxeVL0YN0lJEI+Rs0swmM+dbRIWjPqbzxlFNZp8GFdu15
k6m8ZRNwi72TtO62MOb0CrSofadmD3fn1CEvNdtkS+MNAqCfTudOOPZrqUW/1o6vzgfQhOeWo52z
Tvj1ZkkNc51jFN6WS2HvUyb1+8nkxkE40ICjm5y70R2n27rVHIy70ToPbO2zMnCHQXbIzqGxFmus
20Hsd2LcBcqhmqz7UzxN3r3wfWLVEYJ5/Yduy+/djD92L761YtGK0VfzfOTVmF1swIff+mtdXjea
tIb61esSRjrhXI2Pg85zAfsdpE/sdbq65QCnXgw0WLgbtUruKvJvjbi2a/8hI4jm2Q4azClzsaSP
qh3nQ9sUHAInK6nuf/FyT73qf1zJk7QNUzxsMKTJNmKi7/SDMpqLsA/a8i2vquWYRz1wzI4+Ba4c
curjkNPosPLcHi9q25SYLJldZBiSbIe5V8D4gY+Q7ysLU/xC/PoNPnR6aQGzNxpOv6lS4dt9bRqE
jdNgKw6bN6CrURmn6DqeKfbMt0gsY4XZuhT7pWs4d8sUn0Xvq9SMBXtTGnPTwrOMLIuRIrEw9VET
ObRP/SF9myoQ6TFSD8AiBoTgIy0jPMi/+Fi/Dol/e+3wQFFUMMS16GR9a3gQEYN71DP6N2zN8koG
J+nzkE/ee9c54j530siDeOy4J1eeFu+uVy5uLFJV/hzt0T7SpAIGFvlNtUMCyF1SR1Xr/n+8SPoX
9ikuBcsQpJyvH3AeRWnd9a58k4KGcew1i3FMp/7EBJwNTNZ6FgnlTJj7LHhem0J5NGbqNuIqXiPG
06+MCvVHSXOE7K6lIToK5Sck4n/9Wf5GCvx6iyKZp0tJ+5jRoPV9AOu5TWAINxrf0soKMcEqe5i2
fqD7fTMFVDB2NaXJZqpcWAhVZhqPrKPDc+uXnJkEyo1HS3oYa0mLHV/svA0v+jYLbso0ED/8ZBqu
skWjAqLfZurL0lQebThggHGHXdk6t8sx301F2xxBpCbnyxz2BwQzThhHVtdkK6cxzfeR2BZ/kyGu
OGGYC0eARG6cYv2vP4hvffTTTYWRgkfVtvgsmHl8m/IowEna0uYCyGhs3myKkpS8FgfuV35qmo0S
wzvs97rvOYf7FuXuGNzDV67e5GibLyP+T2KbpUVK6v+STsRrY57guvjeTkJWXtq38Sq/ulYLnIA3
DpFYXdOUyOPa16fSUuXWfcPxfI/etnkUs7u8WGHpnKdDRy8qy0m4cBfT/BymUt+6vS9+mYj5deZx
enE48Ri8WnxyoU+T+uuNHrUkOaVRlrw5U6nOWnK0AiTtERkd5RCF97yj9Gfe+eWLTheTUoJ6Faz5
0JfP0ommR8Nr859K1TXS+LaRv2iOfhNt//bqAi9Ct8Tw26Tx/u2jUzR/CuwhzdEdzISIsMTsf2jX
TakjhEDel8pgJifHyJtbe7AZmdCOYH6r22Y8NPSjCqxsC8fF6BfD28D8qhZgDoB9kbEaEnlUyTgq
v61iJIiZNvZ/l2zbk3u9CFJTIvnrDTz6oNonKglLIslITS03Qd5w8k1ZkdOL1ESishlJOmzPhGFa
BIjIIXO2jkVvZaUqd9Irn3ebrYexoKlu4an/8Ea/7laDSyJaTJO9uyO0pni3GsOJcdwToOT0PbJA
T/aKXdFX1XliT+JcIWp4sKGeulRIQyPOzIAxPx2NJLwW/PG3kB663gSj7N8zhcpqHY3YXsnCS90f
Ax7vj8L2FX5AA3D5UNrODyAOwGorIu3OoCWwqVQGOeXb0Kft+kplmjEwiDqPZELth/vWj/prw5Q9
FFJLBAk2As/EXlekFutP6yQzJ9DCv6G3YSOfHamD6lBXITFeKnpFSzZH2C+NBqxdo/RdUs0TqXKL
Da7+hCCO4hoGkku0MuX0yoAWkK+9ptcPDbS7vS6n4lgFlX/oqfsukFTPP8PKNfmo6S1UFz7R2P3J
lp87a5Aiqb9qkTKal6Sk1MaVEnSdN9zudnRf2EwmtmkoTlBiy9W0U/00fSyqpH7zBhd+8hItJM74
jkOiZli8B10kqBBpSL+fAgMe6qCbgbRWbr2qO2t0iQ6rVbvy7JqxBfVrSPGITo905smrr+ssc68C
H1YFwoGkWTcEHF5nXhNthCWdY943Y3Ru2U2+T6Zx9Fb9OLMj2bjF3pP6JCweUu7flQfw4MozJyoc
pZRzUSeeKtdh2uRkwZlj9yQWD/Zx3YSY3KHIklvfp33ySTq0UHHgl/NZoyLzKWwMZINJlmhAe6e0
nHrRRGGhL3Ux1neLc5laZPg5qY0iyp66YmcnEU8oB/TqRyhO3Z6BuDGCuP3BE2s++5xkoNm+oXng
mvEcqfK6cUdjn9GFz2OGTgVz8qQzbkdh9JcLbT/SBAydERpA+3lvFgXUgF5QVdhF0oI88MceWEWW
hZdLK8foshuaBRFw6nSH3A/aU5fRy8I1bcDmYZiWUq8UtAmS1omjS845tGGaAMv57iyDt+tFq62Y
hdBFF6/76mYg7+EFFSrhp8ZcZjsHivTz4LlWH5upjIgS6Y2eXnrGlje0LSItHXGYqpMwPHYyhI/Y
uTyKFLaC5rgHmz81yvGuMLwJsr/LsxdbVmLRH/FTIiRCRmiD63bigoymCg5vVVnlvi5TLIBUpMOZ
SWrTR2+I4qaC13HDKXRyYlsl+pN4x5CuUOrQe1V6DAhy7Rv7rpEy8s6CRo7eWSoZNx2ycRGfNN/y
E6Aiml49c1ku0S7PJ8hOyvvg1k5+llMJ1qbKZrTSNGUorOVQKXDA0kw5e3WjXiWznkhjW2DsGGZL
595omNCQGaSqx9pG3roiyCCrVJz1XnXhJjasm55NaNm1M6FXzA0zaHbCIva+NMywXhEpwtXPQO98
GF3bvICh9N+YLkEYL9r2PiDt8K20ev2eJaa5l8s8HgyrJjUWDVV2eZpHQSeZwv5eiNLj1gA48iz7
ObriMeVZm6UlnxkKGHLV6EldUKvRSS09/TQxf8koK+gPtKmbEIWZnxpaRlE8G4NfIFMBx+1wxcVy
NwGrPE5WYV30olDF2o+a/m2uAu+TSetwCaskzWght+3Oovk6xwGZ8B91WUgSxJIWTonnGbTllllN
WyV1ceXXBa7jSoRBsfGzEStSh9nlURmWfLAK20JNmXen3mlCfcthNEvmlW4DXOr+GH6WUhYPS0ZZ
uZZ2Im5600JFzjXmZFcGLtPBKrW7NyF7FIOzRQUKbdq5zERPfymv/BHENC8x3AkBjAny/MIWPwrX
5z6w6GMA+Zn6F1dZ0YtdKvKsJgYuR1rhw3KG/0O8daO034eIIHKT8uM54u7pKeZOyYt+NRa3mZmM
eyRmBnVb2wMTImmsBDvr+d0PsuJBuHhtyBrjVn3+3GLjuWohijzPkdT3EG1PzzKTpA/Lbk3jFJvh
3keYEjCIsseyCAxT1G9IZCx/ACdtXyu76ffOZJSn6YRrZCvXlZGN7rnSw8qmnntOW2mh3TP9owFO
9mfHVOKJaAkE3lE059de2w6XXD3rmQrf5Pg7Te6VnAFnsSzYDA5mOqTvI1yQGWwO0nV6jV6y1cIu
u3NaqOO8peldvbhVWXymNPNudFEPB8MhlnNVRgs8/ZbYTGdVYRfHQUUe5N5oW//BpUm1HxHfNys5
tXILPQUyj7K89KCVOV2HBPSiogIl9GTbTtnFrZNlYK9SN082eAuiEP4RXd51ytr3lrpR+b5k9Xg/
JwphnAfkHb7RrLrbxAEZU9QzotD50ecMt2pKQ9GnMB9L12oz4lKTYaGvoq2LoY6YTNZVqq8hlimX
SV3jf04T0hhV3llOW39MkZ3P7O2E73KSjdr+ussGoj2pmHu+v7YokiTJIHLNBjMwcln8vWwa616Y
s3VNvew3MSt3fccBgg5um5XGVVRIpFGO51KbStW+O2bB1mc39TFaguG5Z5m+dLsTIIfThAeWKKwv
NPOC64L57hQXow2mJ2pcsl99tEr22mIm9R70JRuzpYHBbyMB1YbJulMfrBq1wWroAhb6rvWIomwy
IkLDTjPNZcr3XMvFfrIVdfSKNGnCVfUi5pWNmFVRWzjFw9Q2wZ4mjrOnN+WmG9VmM7ErUSOv5dQt
7ZZjXQD7LLPqYGUxZ3lpTWF1nPTy6ZrjNP+vO+etJmI5jfOIQQg4mwkUh6hkwF661N3RNQjwPBt9
9BiteRr+CI4Z22QGr3TZoTx5MIACndhWrX2wzaLZm4ZGu2CwxD8PhpPfLtTa0JYoxt6MsaL+GACQ
daseqG8NJ20Q6vVENH6l8zxZh0o6Cx8bY9SxjjtjWMJVooDtrEk2PtnxOy2Jkqnc4gWlF8CIU/cH
WZuR288GqsPg3iAE9c6Rda0uFCMaw44p09xqbZhT4K/sQcy0T6pi6Z8nlTIDl1KoJ+ErI2VkXpVp
Pq+SYfTlNo1GQdBKJ8ohtmpF12WYC57/IM3qm0SWrkAOajWsoJ3NdK0mtZBRVcYBhW7a6JnbzNba
ZRKqSPhYUyeWYVwtVqT3fCyLF2t6p0d2Id7nEhlU6abpFsW1VzglQ8+O48yqHAd+qEPO5hIylAFo
WuQc3grf5BMNRZlcgIBj4OIoZx6uh3mqo5UrZHEBfN4gKIb2+6dGilluBOLoC2LnlifiyhHSTU5g
rk8qxU8trJIc6lLrn1bCqZkmR26VZ7ZVWtY2GYzA2kuVZe8L4wFuu3BOp7VJHsZdm3mUEblHrX2T
S9sEi4xBk7htJ891rAsZJDvXKN0GEuRYvPUGu7Mf9mR4m0mi6i3Up/Q9GgtFe7DQ/mE0xvGe/hA6
bEZU5b2UuYUUWKX9Jce7pLkc+OPTuSy8mivFSvuWsxwdsF9xAhSRSJPzqvTS53CCobZqaIEuB9cp
KuessuUSXLSeVSWrkrKYqPjM8ZJLYSfkSDtBSwRJrwKS4oVVpJcci5xuU41N321pbQ7jtslThf3a
t5z8EDBzOOhehiaUj8JaLvpwGdDuLK3yV9yi2VMeFuJ5bM2ofylHpFJrDbQMB9akhL1PSH4x1k1r
e/P5sEzpdAneyzAORmMW3q427fphnHV+Y/qZQAKpfWanyRQRc7LUDeFMTLPuC8sydgNjGLkKTKe5
TksUY9wPbvaZzQ2zuDor+heDeDooN2BJqGAzZpnzHKHJKM28PHRLGqjVOMMBaKcC+VMwZiBgUj9M
LhVP8aERXXmbDAyTVtzuYKETxDPbajSDt2U0sURZLPlN3HaFfjGVFR7RojunjT+Z0i1nJlB7PFME
yjhFf4sJyXoqvdy0VmYrOIA5ZdNeE39OzJYiX+qBDr2XxaZb2bu5jQrO8lXLb1NhZExX4am8dAOV
XUdIkW6LwfUuHWaT6emwo5+EsOlFQgCcXh1DB3dq8rS1+jeZkvo5EM/11k0y7YELadr3lknbO/63
rFrKOcDi+0ZGR3ndlnqSm2FskqeqttsPgBQDYr5//6ap+2MX2v5audPYRGNFcx7PVUDrDoPM145H
2OSdO7UqegtUMa0RydWXSeZ1G6g44a4BVA3ABWEGpvpl3VM/XddUzVeLa7hbWwV6YxduCGFNtudJ
6utd1DBO9hmineVcvpUTJPq8h6REfy01TseIYcOYIT2rwtBnsVbLVZsY0S/6X/bXNs7pTeHQJ3CP
CBc8yqgNv76pHK1D0jLDPtJ6k5fupOCZBZzqyzhh6Xrvyzp4QlTpXujOQShW1/MNspXxprAqeVRJ
FzzRnGrfzcKabhph1y95Is3b1kv0I/ofvcRSZMR2GxmJ99wNg5JxGviCvoxkAD/2E0Oxf32dvuUU
/faWIhRxXnBiL9Bu+daZagriSfhqcyxyTuEbqx+Q4LWJM1x3vtW2q2pGMDQ0Q00/KpIGUUa4ZG8L
ysPonAlf81Ca2VxsibttPqgpefiyLFiOHsO9KG6XtH2k9HV2pZMXe2NOjCpGV+BdSWnXTxGnqDo2
g5zcs3YIvavWGqoctKBv1eSPO8GjkBMYmqpraUIltgZmyvr/w7L74gMQKIBUVDT+3qMemOKT+e/R
dgY9xAyG62QDNdZ6Dq1ieBkEorz7xPWrhwS53yGi6woOtOgrtXaADu2cYuloL011RetZL3qh3Owl
Wx2BkpfMbGga6A6CTGxnDaKqShjzZzoV3qtMEHPN49Adezu3HyDb5Jc5UKSrYR7NVw8XaQPq3ywe
aKQ1B2aN2aekifQWWEZgXE5Mz17MfCx2Xi+M+85oskOCGOp6Ke3hygmM5SwroubFN6fqFbKLuMfq
0N9yyvFuOysnBd1DFcHI04egJYcyuzTYyjFRNmToTshm9tI2pst8KJA7+qauzrN2Nh9RkIpdMg5G
urLycTiDiFO8pmk5YcEURvSrlEz/+2NjM9hB6G3B44bjDvrn62NTjwMT0Tpxj0rk+bRSiZXhSnKa
6qoebD9a0xso36JecbKeSZzSMY+3h5QjVcVOR7AJVlbJAE2gz7wpbZXvh66oT1oqbIrkvhg/erlU
HKdrt0NwwR45KbPCFR6Y+sdM2ftYzH154zAswV/jlqhxmIvLkDOcO135S62ve85pZHLVw/xjro3k
LgIi/ZPCqL51HeG/ergtngh9QR4ydg3MxqmaTnpRY4zeiIBdbrl7gt1ogGsg8bWMnlF/Ws2qkfOz
naX1YYFtClzbXKIrvzjtLtPs6CcM6zOtMa+E0agtI1kzaw03JZnHBcYa5V+Z0VI8SQTCT0ZY1ucs
4PWN6bbyLomaRmxBiFa/dDV+v1bWCX2F0MshFM8KCJP7eq28wmqmCcnu0UnCjMOvFPlVnmV0Ej3w
qGCn/w9759HcuJKu6b9yY/Y4AW+2hCNISqS82SBKpRJAEIT3v34eqKdPS5RGjHPvZhbT3ZuuKimR
iUTmZ16zJ96gEHLEEULH5hJBS7l3O2Mwd5XWlluumhExmjR8HKeyGs6UqpXPjAuaRRYGd3NbDgop
2gqnhrdtRsjTpXr4gqKf1ILhkPatbY5VBNC1JupHQbe3buImPzzRKerXWT+Eb7rSJetDMTXbKEuK
xzrNqHEgf/qSgAt+kke8odNe6yhk0CANrEKPrhKpFi70US0JMDEDQuQSH8+7/WQ2T6O41/VFBT2b
Ig3t/l2lpMKWcAFRUepD43PU1KH/8zF9qig3F7+RrsM9cKabzH5Kn1/LGI5zR0w2nvRjKr+UFrxM
qTGkt6pLiaclIwPLYzYdbvXyWD4C5dae9KlB8KA05dc86VA6/OdPRC6uzF81rRdIm5+fCOQBkLO6
VYHVmSGO3cpIyaHQ1ZKKo5RyIwpdMxc4reK5LdTiHf6U/mpDvbmmACkLdj9F4rmO7eeoA8w+vAEk
w2kDWaKB5dTJSbMfIUYWfdc8WUIUbQWYsQX617H1IFJHb6krmcrkyIUgX+PaXBUuRKHxpeBiRVh6
AHY1sJBIHRChrhNFxoQT704oh9GcI76v3//nh/wvuBMfttIXfshu3/z+ta+y/wrqmSNSfyaJ8KP/
JonI6l/AERQLy/J/8z3+RRIR0Pn5i9tO5QDA3YLO998UEeUviNgk4QRns23wzFT5N0dE1v6alc8s
MCM0klBel/8JR8R8l4z8T1N49nRU2PoAMlGpt+hhnxyUh5QgwtzHMugYr3dR/FIobFKQ8/q3Md62
i+rZ2gnkxIvoZrqDAXJwDWfw1BXOue7+udtmm3GpuxgBB/1bapH0rHrU4G6zO1DgtvgGOvRQLWp3
cGR39jVrIYpiBOQ3Qd1skFSXUxgatmEuNRhTMlLD7qh7be7ml3VKHcET8k2rrWjNHWYfDm/MVur1
Xlogo6UsK0fyFOd4pT3qsDCa7kr2m24xgWkE7e3p/uDEduYVij0aDok3eo29OzmHleGVvnFJzevK
lH3Fm+3rYy95gPAH733msRatZ0ULOB78fDA5mRddGdNif00OgmaSQw0+vywwjKrWhyVWbcvhIfoT
beApT9fNEjyOd3gD2JsFqpv72rW+Ua6ypeoIrugOv9V319nYAZEpvspPCJoGiWd49cy1dKut9NIi
1RgG14KdLasX49KCoQ54bIFNlDu9UJ4tduEV8s1+EShO4okESGvpgTcmu+SHPClPnhxswzZ8xRWC
6LZACWX2TV6QZcT3sGBElu+XkKBzCfvOyzCkBWv1UD1Ez9AupHV8YwbT9WyJnazqbbEYf1fLcAfz
Fauo7jaj1GTnV8Vr5sWCk0A+A3TOX0bDAnnUAxaQrnDBHy7qX7P9R7Oen5w34mTbw7Bo/eiq91Vg
+Be1l1BqXh8uKPPeAZy0xe2EZwhWuZ55hYufLa3RMeFlZDftc+kf7H5nXU3uPgBAybgxXLvcP9oS
632wO3tw++DopQtfgA032ZOLn4SvvGS1HV1MfrMsnWo92Pvd3g4DY8kquUgoLyTep+JMnuimXn6n
OoZv2Yqvo04l+YavBvjN2JI/Ps1TW0credd71h3YACN0jEuDQcNFx0KBZ5iZquZN6XcBZG83t7s1
YDFKK8vWM4NsGT5Nm4N7zO1Zacuw0zfZpbTlGngBSdgPHWzrlzFeMC3WjPLa9AK44jLFm2tyyO9n
JU3V1gI0SNlDqSdJdvbQY4m7f6yWU3VjOq0jemEVSMvoctrAWPVoLBle4mE3wFLRBz6s9y5udRM+
R+wkNgeA7nuoHQn2EH1g8orgBviF26wNO9maTuMOrnFNndpBPOiBqdpYg0TPwNmDdiOSgzjdAry2
jdDPhfJSrY8b6Q1zgxAZMcodCSTeeWDeargqH5PQPtLFBntHJcwtt2gk30grzDCijfWMnuplYycu
fP4LkuZl4mNsIG/iVV+4QLTLRxijTrk9BvtN74AiJJu2NbwYegzB4ds4R44mioW/SqjcTEyyIyba
erz/ghxuUXHvuf0GmohdBuGrvig36g7i01LctTSNF8UisiufpnymLfQFNXq3+EP+hVlSEuSKjd4M
ip5uZUcO3LLH0CO5oAiIDVpmV2+TnS4PN+U2XTa/NHtvrkzVVqWFdtW5mk1kPob2kNtMND/ah11k
6+vcXBjQy6RFfEuiRH/+OrILt4S7qT7IzmDYaC327xqtmX8lvEqvOa+fWdDqzFxzpbql5oT+uNLd
470UpJvwVxKEtugj+f5LPi6Atj5M2/Fae917uOXeaE4WoOhxqV8aT1pgBZoDNAc1iLsIPw7lTlwL
DnEXTRtX9uPNwPNQUU/shA6Yk1CK7NqltkvW8rIOpDdrlbn1iP0SkB32j8x7EAPNFjmN82XPcaz7
0S9pugzRP/g9wxOeEeLUH1FDkmwE2jke74o7wN5LC8fw0gaEdpfZ5QvGBq0/OQB/rdjNfxl7RydA
t3IPV0/apkc9wPW5XFg+Mj5uCqv2+NYJ1P2BwXNTOEO/qonYSJwPuHcJ/W2FZnscHGa7odS24kXm
tzfZXe5WrT05abE4XIrs8QhfLFsH8ajRrnxNecZHcFd0oo8FlAU/Mumzrs+peH6Jf09v25PArpmO
9PqbvXyZBOP90R2Wkj/r7jVIxkY87YeA5DsI5RxN/3S3nxSv8hD4N/zpebQm6G4id+axHwPzfcv3
D2dn9znp+ncsQTyjzagq/V3/7AN7vg9DWSkyS7qsXdwSbrllXyLOOMMvLt8/h8g5q3ry/RT/M+TJ
FEcAGYN1EBAeu0GtwbYe5kuBIGaV7+RFvErOJTCfE7cvUzyVw4Nv2zdgEuTLNBicerFfQXBZIEzg
Fn59Ru/shOz5dawTcDB2RcpBbpnbLMhQXiabySuvFWdeVAu3ut/HO92ZbHMBI9VO7XzZ3Nc79eWs
fuNcDfy6i/5e4lMD4jjKDnV0TGgT+aa/X5f20dbc5h5FCD78c3vonZR8MhryFoggkACB/DzV5Da6
wuzUspEvpBvwzXsxIK1d0EZWHqEJ0R60Rc2TMXCUSd692oeft8Cy5+jKv8UcbJcrHjad5klcVq8G
VzcH5ia7rF+PgXEBJljCJZbWz3EliYuZ/PJk3hrPCkcKMh6Bxa+SlvQvp4vKT32wEBaFcMy6z+Sc
373YT3OcV/zDd1JbSSTso5Y50pbm5gd+0y3K52FN/yEjNkLcfiocCl4XLSACyjT04SrHIPAmlsP/
SF7rRG0vzdPP58VJXfh9w316rvlj+/Bc5SDmU1HUdDvIe+nRAXqv7JRIDwsgma6vLbiKD41zAvd7
seneym5hvYExsJR1WThE3ZQzzz3Tu3TaTxviJEEvoIwetaGUL6oyQOy6HRcmq3UU3ElY1Ycgs4KD
FCjlU1pftfSd4gCZuf0QhLqtD3b7Jz/4UwezRHYruuHwzg6XCLUs0nGT7D0zQyhpAderqy8H1cP9
KFKvaQVLuatnHuRAHWiG4HWGrcXb+EF6ToHcVzg4yrZWRYGS/xbCzjYGFwW/NlyZEI9QNmqgIfqo
3imVd4ydlmvHcKLxJpq8gwo/2UkI0KpLQV10d/ub9kG4Re2Iooux414UCVgT71g/AKPpJyefHOFV
WaRBFySO2dvSQ4aqvInvjy3q3nD0QsEd699D43ayk8cXE3fJ7321KEPwf070UL4N9RLoG/CGcean
+aQwBB/yBfe85uzvSwAwfA79Ri09uaI0vtAQl/TbBDdgO07cNCgC1Ueyj578OnpBZzscl322I0S/
98ILa6P1C01ZZAJyLJO1EBFM3GQZmKVN9MIlvX/TArNwgXORGg7FRc2Kqn5ZuCAxLIdniK9aDMpM
L7swNZ+bN0Ginlim8w6/YOeHV82jtbGC2BUdC1q2DVsjML30urHHpXxtBAeqpfECSa2Ia3sOsoq3
5K2nOfwbQHhLZjXZo5O6xCYgP/iud5EaaK8ZkcQ+0PCFXVF6PgT5IzxVcdetjhvR09Eis9NL6wog
KJil462CgVDqRpBcOoR5F+1GwrzGVgnZW2fgxBAWgGABnWWQJLRzNzhyEl9P3znZR8EBNX86Bif5
eS/Gxwo6TH5ZEXr6hIL5yFobfJQBAY10M/bOPnsbXfW+av3CSdFc6lf9tIxj/K6wFYbK0jMDDrvh
FoanRWw8LKx2DcoidableKcOFJPJwcTCm/O/6DmBPNYOgWnsSDVzW7wTc7SR/tArnJPMzJM2eLDR
JVwouo+fF/YIQ+23KRp4E2CAeV1uuhJYt0EiWm0H4vI0B/fWYV0U+oX4pymXdeoLxrO1J/1WpicU
2lxDGVxdRV3pupqtyxryvTvAieqv5LHblKtsWx/cCblNzFoRfC83e3dYF560RDfIjZa6PXspHzBU
/TPgVPOA6bwAjMymygBt001vj8u9GwHydjGwLtvn2n7Pnp3jRfK7/5OYHL5J6I313T71p3XxEm+7
g10dyeHHN4Mt/MfovGgI9r1bI1QZZ1cFrSK+V8sTRdbb2CGhCX83FQEPy9RChl1UXU/xOj9Wi8G8
7vuXYw6FZXLl6h5SUw/jU7zUHvcTDbcgg6BnONOm4yThH+W+BBIhXIiZC4HAvIL6r/2m7AC9jAAg
DaxlD2HKLR6zQNngXOtnjvGoTm4+OLnu0eKldONmG4hEtrI8rOOnSl50QbQUV/275/Tk7K9DEr7M
1bxJc+cqjrHMSbDV7eSTEF73r8kvg2/BuKB9ddz0u3oDpM+JLiQ/uTTuu/hC/L1HK3pjXHNGXJo3
yWW0X4CbiBbFZXrZe5UrXVp3/ROAgI34O74HIqhFC5AZGDymyzLQQhc5efZFSWv0N81O8kjYWY74
W9+QJP6e82LwMNzhgnTb3EdHu3LFG7I4p/vFMkYdUJk588vk28y6pOxizh4Tyujs/QoX7fQabxgO
tdGD6ZSEpHmCW3tNujBjUvQc5qgEJx+wYvvYwFof4UXtANfU+41QvlSiHxJVNDjX2Vq5bkTbqDZ7
415t7GyGDYNf6TfUTBJawBgMhsscb3R5KRUPw3gda36cOyio5u1VnK9gZXX4QAss3nR861uqOND1
AtRqkR0Trqq3ciP0d0xvFvO9PvDKnTGQl30ASb53jOc8QFAVmKOJ9J2nrTQ7xWa+XvMJLLLLiiKH
iSa/8Fz9Mr2GC3vdvtIIe4OsgcfWFdwB2cHF0/D713wncANhzFUsJFe6UCK7v00ijy3aX3N9jyER
j7kEPlr94l8N4lJmlZ/E+koOt8diaxSXg+HogI7m7J6uj9vM1sXPteqKoyeNSAyD01z0nkkLb6Nd
yJ6+RAU2Y0MGiMg0v8ZHE7e4RQwyiFUH0Jz7jDPeouDU3oqxGy/D98T4vnkuXxPLNvllt8U9VY7K
Dn8LPlebl16anujtX3l37D3FNlZmszy8WlDnVRtSULQjFNnkt9ZoN/fSPTQO5Ze1ajdHUNQ7vMd7
kBYeaX0lLtNrgHGHp7IADbhorlLqThvhrVjpD8Nzvu2e811Im4WwmsIlhvAQzhbHLZk9TCKobndQ
iXS/qO8iwz88SljNksWlrqKDXaGD6VdXzPNwQ2mGNZWZGQW43Gn+kJ5KLnPA3T1exyvRoXfo6A8F
gPneO/6u7iQKV3chwKMHKgcitx2lPbqMgy0Wji46+npcq6CNKK49huJCNxeNijbAKjreVu+Jsi7S
j1v1+gVLv4LOY3ZeAcJiGbrGrUUksTlY3r6x64dxnd7NjpuBvpYnxwiq68YX957KsUkpoN52dwWx
wTa5gw+f3uUPkTcK67bzYPYeveJK3iTUSPQHYKuFbWKJ09gUax5YJC95zspF+wIYGlBNMcIQWcBQ
X8viQvoTy+vEP67bh+YCyetbsNzL9GK66dfQshfyQ//CPz6yIdbK4GcXxUXUe+mqu+RP211HpQIX
3Nwm09/zO1fwg6lpbQ38mW3V461c1C8sXXMlwJT3OXHX4kt3HT3lDmFacycEhPMYOFe8gzvhqb9R
ub0SfvjPXRtU9p6qSD/eR54SlN0lTWTBif3Iodez7G+GP+mFSkZbgZINlMVbTs7VP+aBPhdYtsgG
oc29NZ6aq+Q6cztOyob6K/Ked+IjhORxlV5Ud7yvrqTCxFW90ILU3BDd8QfphVIuktWdsUrd4oJQ
Kt/uAUou4jtIisWdaCyUzmXxhKfjw+GNGCz3xgXSg0LBlerFf2asa0D0cSBKHPz4Pa1HC82BlQw2
GGi0EnTeXHA5PmAeSGWttykkQfdvFzH/nPtpa3rHLT/iQT610wCQF1VycI54Rtzol+3kYFyZ3kmv
4rOOagaxhervYQKS3qsUYngbBmB/2LNPr9NT4pdue1x0nVu71haVBLd8IDDkYbEq0ZzkQi894EL6
McBF+4FnBzvXUokxAgAbwlrZodI5baOb0ZcQ7ngI7xQ+gKfkDkJnYy3KZSx7ptuBtHyLg2JT/6IE
7miBzs2ybJ5iXnrsV7+pPQGcf+CKvAJOPvjRvWkzt/aS38lriRwl2N/DRIG6KPqA5FW+aV8IOIkK
pFlj17w2NuE1saJ6zf7uQTct6yX2LjYCuGx5T/D49ekCxIZf2fnT0UkiO/vT3OnX46K+iV2lcdSl
ALHEJgbw6BluNLuw99v+oV3zI7ww3p2fPMuln6lO5h8oMMer+FnKrtHI4w1pPl/iskfM/CHe4D9h
azu0VnghhW5bAbhEIXEP4kK9bJeQXrbVSgjK5fQ7XxJyb+NyYbrgLFy27/awrTQnfjavy+Ww3b/E
dyGz+GPNL8yO76Kb/GBnF+UyofF8F9pXLPYvjisXBnRqs2VdqbiqPI6JK5mi6zkX7fdCyUlaB1eL
fjBsN23+z+dcMxInKDnmfqK40TkmIYBHHfBpfEhWkZOjRCwARoy6jXqvpkE6zP0RDKxadAK9uEQ/
5aLkCDhcj0H4IJz1NwYQ9TXq/vR0c4P2QyasRNq+RZ8IxwO/7J2pdDI0IdwkEK+kgEyctoGxPbSb
TN7B5FdrD5ge2p/PjRMfPdW0m00qIyxwFZdXZD2FdF9R+kKNK7mxpAcElEBgT4LXQC1JvZFqReRb
rd9TFr/PXkF16khxLMaLVFrk6aUWbSbhqW2eYfXX2o0RbeQ71EgoYBzwljn4zYprgMLMLbFEg2IV
QXx8PdBeodXBkXVt1suyukBc5VAvR1WnWO5MyNcYAbxUa6FKm+bo9vy/kjp01AWg9EeXhtWviIYU
+X7vNG9h6Wg+6fHAKbI57kCmaUudcIU49dd4m3uEWbrNprQcirz1Mnp5r0v8ox7z/1VZ8JMa4Y9K
hfN4fwsX/j+iQTgDP/7GI37tMf8q2l//NSsR+oDI//z61GOef/RfPWZJs/4CvaCIoJJE5b2T/K8O
s6SKf8FIBjCqQWZBh5Af+XePeW49axZqgyLFNvH95/7TZJakv0BCYMWhyBr2JZqs/JMms3xSNOVX
0FgWdXiPkI8tnLs+f01GrTRdCTRt169mYTTTPmoIN3saX/XRL6ngO4fKSS8LV/wtI8vrSq7IZaUU
Z+pucy34w5Hzfx5jtiuXocSbxslHjS5MlxwVHgNdL/UqCU1tIRU0k9suwedPVtEJbOSm22GHTZUG
A6L+jC/MFzHyeSFMyCFwxGnh895OFgKqXV2pbbFrccU1QbSPcoOoKjWXWF4OQMhKeSXU3MCH6Ewx
+aSM8D73DyPrJ2Lrxy4zc7PvmXuj6Y40THCaymy/SBUazB/26Ddth3NDnZStIYb1SmkOxU6uZXuQ
jvfmhHzGaJ4Z5ru3CalWFQ2wROxu+fNagm4eJchHxW4QVmmiu/K0EqJ+va8tR6rSTUJ4dxzT5c9z
O70Y/rWOWCqiw8p/ZfGkGpknkz6OU1TsZkgD3SO76xbRmiTaBcVAQ1iXF4M/t/Nitz0z9rfr+mHo
kxtTOfZcpPuk2FndwyEm0t+Lrokn+s8znCdw+pGACv57gicfSdxJlXiUmeBAub0imDUQbvt5iBP+
vf5lEU9qWmCskq6z4gKpHpf6Iu1yejaj00Cperb8iiSELmXs/Tzqd8sHzoVzUlL5AsWT4vaQ5YDA
DCPfHciqQrHbjCg47fvf/7NRTvaHMmLKkR3CHJgmTU8D3YNIddH0+XkU+bNY5vsKKpIENkzRtdkJ
5+QtpUKCyn9ymLeh5BWdXe3yK+FS3va74qH16IHb5E3Z3eFG2Aw0Wc91ab7ZJJ+GP3mBown1rYVl
uAupRbcVBJnmHNr23BAnd8ax0voyjtgjkkyBEnIgwgPOz6v4zY6Y3Zi4+9A0ELGH+HyCpPzmtm+0
fJdRA1Xayx7OR5pnZ0b5biIfRzl5VUdFGIQkZke0obmII/Y2sKafJ/LdvfJpJifvIwdICW7RzIHV
3k5Nb8dhINXIjOrFwhQgXEj3RkOWVESPPw98bgVPXpICQR5CrZDvpCzhC269oypAmDHOeHR9u4SE
McB5wV8jgv/5RfVWbKp5qrCE+c0Aqb8fu//OS0IMxJDYDOQkJ4dDs9fGtEpFKj8EBsAgWmy3fl6q
b+dgICcMupNKvjn//YeMohfCSmuMLt+N1OoGieQxy89M4ttTASGpv8c4WSc1KTGJLNt8B5PMA2VV
IiyBJam6LP/MIuG9Q0XwxdJnKIZIgQRHLJWU8+d5frslAPgS6GiiwUn1eZ6JpbQtYp28K+UWvSsv
VnEIb6UzO+LcKCcfVStBbimbMt91VCar6HhhgiazBvkMEPebGAMQ+X8mc/JdJW0cmkgO8F2B2jus
oBUCukrOogrmpz25cz8Nc/IZwXBkKesi31l0a7r8ECgUiPOqdkS4rT+/nu/uXgU5Sf6Hb7FKSPj5
/QyJ2WuFnubcHGiB2tV2fzVDGKLA8jP3yEl+9rKYn/50dh9HPAnUjFREQD865jtIZ7S7l2hPooCy
brJriH2LInk9M8Pv9oYm0zOTSXpgAp0E2fjHodEp8aUBOXPxXmzR/ARRubePgbIqb/tgvMGD1f15
VHmexddZ/j2qcRJgI7CO2NDQz6OG/mGJiiHeud0toMlmp/8p/RliNzcwtHu9duiQoS5OBe3nh/hu
H2kKBxiK87O20ckzFDXKnLrKdg2J23TQVlTL4O4utGT380DzYfVlsnxi0GHAzIPm/7yJIN2iz0IM
AiPsVevusyk9M5PTd2hxIc8nPRJIMtHo6TvspjISe8HMt01keVU3uKLUOXtYdD/P4717+nEijMM6
SWwSwNZzavZ5IvAgFCQD9Hw7n5hybk9rZe/l7TaEE0m1SfaOnpD4h+PFTREvzwX0p2gw0u/Po598
GbFwnOoUQv22t2fwcW2DLFaDCjhgumrhcZ25gr7cD/N4vC5FxD8cvfX31fhwBxmNUkQH1GV2MU7F
bIuyAHAnKeW1IeKnR2nycEAi3koKvPwUaYy9zECnYoPolYLCpppkf7omTy1HTJFBW7TwM9fSIIul
W0yspNd0+0RfdEmfFXY+QZN36iFuqjMXzOkmf58EnAgODdQBieQ/v7JOgoTdlNmwk4wcYi382rWe
t3cmTIgF7jjnigbf7ESZiAMNQgw3ZEb8PJyUycfSgHi+C/VHxE6prRv05OQzG/HbUaDTcmxZCCMo
J6OU5piNpnlIdpK1gu+MuAKIpuKcAel3o0gqJmjIKZIrnvI+eywJFKtllClNHTTQ7UbYwUb3fv6o
vnlBVFgwF8aEDBDgXHT6GOmokyqht2SFl2VsgMmKunaCvaIYAPMzw4pjV00BoP485rw+J9/xLL0n
SRjIzuYBJ99xm0dEoWXdEPnsl9JSD0aAHAfvHNzwmwUE28iz6rpqSNwkn6cmK2Zs9lFS7dj6Nv3f
AQFo5IMWP0/mnax6OhuD8480XGejn5JZxzJESsASa2aDqt5MSjg4SQ2ouXPhRwTqQ3IBhCkDKHNm
4DmeOR3Ygg9MckpsprwzID8cEH0oYNCJ0PI7gFNy5Joe49KqbQGwO6jkVzRuNYrTHBo2BqDnrq/v
Vvfj6PPffxj92NdH4TBl4aXWmsu9RD/rINpi//bzJL8ZBV9mFX0JEUlMVNk+jzIr/zVxjh80RLdq
gSjvOurybRrKDz+P877PTxbz00Anp/vROtQ9IgP1zmjaTaWbm0ZMHrNq76ej5SF/5aP8vair4q4Z
YXggS2eLB4AHEgpjeC3bHRD+FOHLMAr6nC55tswUzQtVCyWn0h3a9FHp/baVd9NB/4Ngg2Pq4ANQ
tYuLEQA0tQ00rxo9BBI/EQEoF5EMvUGlF14tJsgV8bAeQgt1J8tN5e5SEqwz58BJkKBjUQSfDurv
fNRYQII/L/TYScJRRId+Cw8cX5Vavjk0/VkjvpPX+T7KfJjpnJvQqJSTVT5gS9FrWjJt0yiDQCg+
FYf9SkCraIquG5AmPMJLWibrBBm4cDqshrryM4SlULBg8Yczn+7XD0g3kAngioXYKRNhf56zWBxl
DfI/ONziuOmS6+JArzKfvCIpgaLndz9vse9GMxERF7HuhPv+Xnf/8MGgwl00+6RGxKk4Zs6YC4pX
zkTkSN4/JqVVuRZid2cisy8W66iy8zYh2QPPpbNgnrzWPG4kFGjKZiegQ0GTC9WXcrpSzDEYQN2o
OBCIZgFIo6gXaqm7SKH5P8/65I0TNfEAs3YXogwaN81JtlRNYzKEihleGo1pLgcBNRNJhckki3l0
9fNQJ1v4X0OZMHUxcVdUOiGfX2fbJI3VRhLnYahqQdfiRCELQnz58yhfL0zdpDtCXwCcH0HvyYRq
c0BZzsgKjCFhUCvLDpEk0fCiQ3lmd34zHW5JCIekR4pITPN5OuaABU1+yMtdrGxwtYRcoxjxmTHm
h/186hmaqqJ/rFCbZHfMe/bDnkSapFfHY5rtjvv6QsKyDIwK1IZ947SygDZRlWzk4zkHu68TY1BU
B+Dlm3S09JM9mUZYpGNqctxVoQZ9sB2qp/og5Y//9D0xCkRh7kYqrl+CDEFDOd1q9XSnTnt7KH20
KznWHmTR/Xmcb7KSd5M3DcFm9jcv6/MaqmGM4MXQJbvqMb5tYBxCxHnJQjutfCp6VHTseGm+9DzB
wdVefx7865nC2Loq8V2RIxjKyfvTwj3qoX2b7LRRRnk2VH5PYYZUo4APyNSZ3iCgC/bzkN/EOyzn
vFloyxFfmCd5q4hEZYsVgHqZbWQbHNV2f3CGl6M9XQsXozP4aWQjWQD2QTzz5Z0cJadX1Dsg/sNm
pTav5Mg0Glul2HZGswrhd2dx5fw8v5Pd+WWUk90paMkRXYzI2KLj5NVmvEVC7lxP5cwYp7yUJrc6
K7dicDfxgwVMDNGC/9ks3iUNPqyVSTiTIBkfbuMaZExo6lejeM5G/WTzfbnMT1aqMuleq/vR3A6m
tUoaNKgsC5CsZB51coc+oE577rz6bgsgcEo4iG47G3Be2A/TQpXIqHK+iK2SAqrLXuS9ifrfubjg
3CgnX1XWFIeCKMTaInu1iMV7ZGVQ2L//eZ+d1vbel29WwUGWFnWfL8dgRXZCbplEO5DiIMZVmM6J
B5ezf9a0heAn4PXAVZ35evWT6+vLqCfXVzaM/SEz9GhHPCSEF1DWjcNKQ7EPTydMWuDbVt2BIDOu
745Jfwg3mWrIxVarkb/2BxrwlavtD5B2BhwlEL1BGC70rV4soUeOSlS8JghCRPbQmIWIZxK/10Yj
QkQuS8KmYq2N+/64VM2p2i/LehZFOx7ksrw/RpO1swyjU722qQFQZiJSbPflMIZbWFUHqKy0C69L
akOgvIyo/133VX3b1arar8oy1C56K2/2PsJw9aXcoPX5jIw8+F5RQWlzLea6OHl62utPWKwkr+Wh
KCF5ZvsDWDXVHO96MzfkqzZsxr1THoyjEJiJkUm7vEEfOcV8qk7kZTRx8C33vRwLu+yIodmynLBH
dI5KOB3tGD1O9JlEvVIWKtZ4Is9x6Es0/yRsPB+0Op7MZadmkfD75530zWkCMsQQCe902qWnDZdk
NKtKwU9jWxWJk1R7R4j+WQF/3jSfRjjZNBbHfS2GqblV5XFthXtnMI0nfLbPdLO/+e5IpMmjJVMi
1TsN4KQSqbFonsgA8RYBJITMChch6Z+X69woJ2cIulP5XipHYxvCPSq0/qKEntaK2ZmE6rthiHJE
wiu+caKrz0cVPi4mkjaGvj0omFaVUP/xxboYhjz4eTrSmYFO60S0DsdMONbWFrTntYSqJaxzbYnu
qFs7KC1EO5DQB+8fdo7et8SH6Rknqxgf1VHv8zTe1RpEngR1MjZeEstPP8/umzsGHTfDQHUDDBDx
8OdVjJWwlgs5jXaTiLNQ/Ecmb9xbg1NZOWoUZxKI02zpX5P6MNrJpFpNG0yk7i0KzE3gHdyDr/iy
9w7G/Xla35zCn6Y1//2HeyySx2EfHZJ4V6TjTR/BhB50TzaadVqGf34e6iTEn+eEZrGFeByfsPyl
wGcepb3ZGdKwDY9/UuHlAI5xn+054HNnxHIw1kb35wHnRfqQU7wPqBqo6xJ9Q4GylM9zE9QyCg/h
QdvKKBmAUbQQIPx5hG82hUkGQWGP044M7OTTEuJOTI5hom2FunTK2vItpb8QgNNaAOWJQ15+Hu6b
bYFDAbglStiyaumn9cpabvF5lYpp26JwhjddAG5k0+iz8v1bhrTAlOtuoT4eTWVroXv58+hfJ/t5
8JM9WeWxeZxKydzmYYGLdLqHUnAYrds2RkvY7KbMC6di+McnMZUgGkYz1ELHnOHks0MudcDkNBO2
7bjcR3s319+U8Fww93WjzOUmQIaMhMPJaW0CZWHhoOelsEVrz0knTGPOAQW+7v33gpZFpYl8XTvt
PqQtOXyLTNg2hbR50OAmyr1f7iMkEW7RqPJRsf3nb4uuPX1MitsAE043fy21olZN3bi1tNdqFOwQ
PjTmQpetrFz3x39YIuBTY34fRjs5RkI1NbNwko3tlB7tZoK3pTQgin/egN+9ptmMCA09lgs1o8/f
sxmpfdGVsryVBvzSNfScz6GHvt5gLJhh0QilJoiI0kl4scdP0AwJ/bba9GDGqR1WkP/a/kzo++0o
yDqhm4QTPF21z/Oo6qmoMZOQtyJy68pstyjJ/h461T9eLhqhEv0UHdPyL9HYdCxp0ogGh9OUra3q
oYVv/d8ZASA+BT0QNqd7rBHTCDVHU9tK9Sy7/Qos6sxSzUvx+Qjn2+ey+N+knddu48i2hp+IAHO4
FRVsty3JHdw9fUN0ZM6ZT38+eg5mrBKPiJ4DbAxmY2N7qYoVVq31B6DEMumLeOsiP1xgRdEpmCnX
RyeBZODleJNK4eeYKniV3qfYWt/1VrmSZy68iebABuR2rnv+TfhGJZUhbNATlMNdZQ/0ZYte0MF/
anavKhhPxl9rYKyFRTGjnVFh5CkmA6G+XBSUjpxyxNnoREW0MZF0Bph/f/tzLSRoDAptBANQFF43
4mwGTq92BTLjJ0mBJK3sw7sYBKr6F12aPVy44G54glRyuB11YWDz4QAUhankn8LAvNZSUOZ2xpOh
/gI+iakknOq1i/i12CksFCrnXBM8zRC+E79XG44jAM0BVlJXbGOnVvc1IqfQofTw+/zoCyDW09zZ
0jiB0RlDCM4Kbx/YuLMkiAzhpvNsteE+7KzPlQztOx2xAkQLeR8XluzmVbBv6HprfvKerss+q7Od
pg4oQWEBNU21v709Z9cnHY9YtNwA5tNWU0z1cjFgrxvp8mS155RXW19TAfpfAT64Cv6v/Pz3zLxV
KL7+KpcRhK/STLqvj1rfnZ1mdA1s7KXG3ubKn7896ICbnNjYQWCxJEIHMFiRAlTi23POo1pBIwE6
JQ53t2dLLATOtw8GU0h/aJzZOhXxy+nKOdPbFjv1U/Mju7eaHSanGO0c0CL65m20l7yiDbox9yjO
/SFo/e/IaOBR3OW++JuG/yZ9tuxSK307RzvJcm3YCLXyWBX57vb4rr+VZs0KQI5FQ4y3x/y/vwmi
dEqnYSqQnpQYp4la6wM6fYjM9djGrpy3C6FmaDweXTJsA9T9LkNls8FPmcTTyQn8w4A4vh44u6ha
A7eKUibzvOGDPHvzgZOTSbwu48RmZ7MykpT3TXiXP4SUnLB7+SifEE/bgku+qyAxfm0QSvNdWpTv
48CFcvagoQD150tUo03D0cHUsifEkwOp20oycSE+ecUPlZ2safkm1fSVib1OnlmX80OBZ7jqUJ2/
HHAq+yhsAhc9qXidqJbv1hY+2rq3TW2GZpZreL3rdx3x5pzZfv2MYi8g5/MWzP94siCuuxICziDH
voN2tI4/0NJGwOzodSiz7xIo6yv78XoRIT1h8EChBkQXQoydlJmNAWdfn5Ht34RwyNHy3pTJl9u7
YvGM5Gln4yUJUUmcUbyrMVwYpPCM4/idYTa70fM+3w5xPRAWxJsQQlabKzU2i7YWnzwsNWSU2drO
ONjd6JfPml8Na/K+199sDke2gW8jJ5qYAliNgXpt7EdnZGt2ZWycDUV9iVWI7vH32wNbyAQuQwmp
dMBG90yZUAnfv7qXf09b9BlRQfS8fYFlA9p5KjSOVZivIIxvsvEJ/OZmE47qiQOmNvOuPztpKPWu
lUy1+SlLC+lLEtMiflbzKu3f47Ghaij2mMVk/MKZHCuluBsqiqhdiPlG1Snpx2ZGDO/HKENTO7eD
uDw4FmbUbldamb/LosZ/KdV8mtWqbfNTFKc8SmJc0D5KEOJwaegHxdjC2PJfAqOGyXV7hhdW58XF
J7wkNC9TcS9P2jMGPobiIixf/XZ0ybZXsitlvqgvE5/LG1Y4sb0ko59iRS2gH23fNe4MGQ0hTh/k
rYG4JmBRK9zdHtvCtrBttoUMN9CkAy2EDBMvMLEfK8+lVB+c6AOwo900rGzvhc0AttKQqaPzRrkC
M0kqUAh83QGE6/CO1R9Oqmxje9iiwL29PZyFTzWbQL6is0i+HWGXO55a4rsC9Lwo8PfeWkqabmM1
dsKVK2AxDn8e2AkYCEMW2pXZmFelGoXVGW3lnxhUmLgcTSsIW7EHPO8vvI+BA9I1oWsjpkLqMLs4
RjAShh+Qi5HiUpAfugtO8Huogd3L+/Gx/xh+QeHBP60lDwvlqcvg6uUlJ7ehFHqRAu5dHQ9Oqj/K
GT/CqcyI4hgSutm0lWEWVEX23krDX42UrRzY864SNgNrcj5fVCTcgVFd/oCxM4rOC+USFlqq7Ew4
d607UBJXNjg92HRDxrD9RR3X3tHuWiMXLH7fOboJNdYEUXgZHNo3ALG0h56GqVmFYIQsrxwqCxuP
/JZKJpkgYM+r8gTVxsmpKqBR5ZewxQ1O3sjSH7/poZlQzIQfxiPxSkivV8Ymclq7OHdmIj8GTtju
qY1F+9t77jodQqacgUDBRKpaF8UBY6f1SrrCxVmKGuRdFP1o99JvrW7xDtc+hJW9cmSJBMx5X1wE
nD/emxxaMyQbyfuhnLGR90azwVlslhJCBq3YmBvFLff95+kcfktcY4sg6u3RLlQTgGQwzBkewX/E
ZxCOlzpa0xDfOkSW0Ljd57+k96jOnRRX3URfsVIs726HXDg+eQnPNSyVYtlVwREv2HFoW3ZC7eFi
t0lCO3ufaXVDlz/0tyP/r5Uver36LQq0vMAU+gn61RC1qZGtVmHvt4P9LlLR+Ujb97fHtBgC23tA
5BRp2eSX37BsMEzr5Sw7W4hbepCQlEZdqftcr0tG8SbE/L+/WSZZlORgeV4dv5IWukVgjsWJZrOB
UxfeF9OLMyrh16rRu9Vy3dLmfvvFhBUqaUkHGJKTu6wtpMrOaX3y1fLP7yBOKBJMXgcAukwhLVEq
K+bZ4HM9FM9J89uJVk6P6/lj9t78fSE1sONO0TMbhkc/SZsRaS8LC9ShOJg4HhW4kt5eEEtThgQ+
dhiUH+HQCNH0ifJNE4T5eZoFF1PzMRm/WrWysuyWthJwSdraeDpxpwopq2xMoV6qzJk/3WUdktrt
Hc+BDUjO/zIcsgPouRaK+mKCUGqD5Wl+xJ6NpfdBEr6fhgZPqPbr7VlDheHqlsQeBPQK5wMYUEtY
5OpUDYoZM23VNvhow5t+r+7Ch/BO+iHPsniIp5sfEAlDOjF4Vx36OxqCaE6tAUCWUhXSlBnwN7+x
yIgu91rS4Dru4657arYDtCci/9LeN+Y27F36xbt0i5zSEwKXAU6H2cpUXx8lqFSQhtGSnInd4uPR
UsO47Xh2nMdWxXV1N1vp3Z7lpbX5NoJwWGHVHWhOOAAaGaSvalsdKdkcrK5eeeivDUT4lkHUJjrY
0tn5J3lQw/TD2KZPt0ci8o24O0GXYjlDg1MGhSPiP2sAjJ5e86H+roWHO/McHpTD5CJ6efDWaAzX
2+0ymrAsUvw1cTixZr0CuX2KMt3fy2Xm02iv2wOO49RlV8a3HJErC+MfEkdx31ldmeuKk3knjAZ3
swBie4CbHiAM2fASTs/ZLj4lT+XKUXm9QBgnCDEiIpmii3yXOsJUGWQQx4ry4ORf1OxRRwfy9tAW
R2abmLZxL8+ju9xiXms0jtkjHOK02O0W+uRhLGgoBw374Pum6dT72/GuV+OMQ/43nrAaQVkN5hgq
6XmQH8dW2ZjD99sBFp4Y8O6tud3EkFSw8pcjagOt6jy59I46ngntJ5qN+Ako6OkHz2s549JgeK4Z
tJ5xXKI1LIayJKersggQUP+CIfbPdILoens8Sx9o9nixtJlUC/npMkaXQVQsUov7WM+Cg5MZFkKt
uBPqRYtUaVVI29vxlsYEzA9hgddLU7z/W2gsloKE3SnJ1PaTNo321oFdvpJFLS3tt1GEe1lqSr9Q
MnLBfBhRkToPNYYSGJfeHstCVg2yS4VOwEJYgOTEQP5UcJ/eSTtB4sM+5cHeWrDkZUwbEIHcZQc0
uBHsvB12aQoNwMbcHHQ+ryq5AZUJL2v5ZJneaYhgQiT3UMa7HWSeobcPWZAOhmxYPIxm+iCi+Jfr
IrfHHpe4ID2SFCLOHCttFN0B0qy7U5OOEmZdKpoy+gN+Ty3qi8MYplhrUBxr85VfIq7Q+ZdQGwcj
TwvCINu6/CVlFlBj9pLkGEwGUmOKnWXJthrzAYOZsqeRl/ux6awEXRo+7mYG0A+KGUDxLoM6ie7z
vh/iYx2D5sTj66XUtRLNaHwJsG2RlPFoFLNPddZ77VcdDZ/b0y+msfOg6Y+SG4AHmPsUl/E7vTUN
4AzxsSj0GoOjgf++JWOKlK3dtH27DTt7QAo+1jJnJTsTRTlmkAsUbF2HBEUmqIsaLSZmxFYRRPGx
U/JK3xpJ0KBGHNWYxCt6oOM003r+19pvjXCnNKPsH8oy1pB+H0upXTkuxHrK/FvgBwFsgv+rwGe5
nAcbF7xCqkPpKTWm+F3MXnvfZJb8KDeG86XL4sbYGJ2dvOsMq/9DcsbrPNAy1nHmpqlLKnUZe0gy
PwGn0R97c/wY69a4NexJWxmguJnnAb4NIlxY2PMamNUr/bFzPtkeKwxGbb+ymJdi8NLS2MZk9dfM
42HCZjKS+2MUAcLILVSEI83Y3V6xV4fhPBIOwbm6Dg5aFZW6kmGSk7CqmC5cH7BbMmhfyyTVf+sf
9s1OGbbpKrN1YWymQoJIYijjeasJH8ku63ZMbcN7kiftXlGmlygqP6+MbGEzXsQQvtGETzrW3bnz
1OOKs6l/a3vtTtq1pKAWd3+7xeN+l56kc9Ht1kAZC+v/IrSw/gMza4dp9J0nQOT+9BzEDmZFDshp
D21lWekf2cd2fR5HMDiPhlPVa4aU1/MLGgT81lxlp6gpcry62JKCCmfyY5yE0++ijeWB0x4vkf3K
JC8EQsuIDiglP6BPIkBt6oYuKZKkOnZ73NaepnfmWUd1FF3s1yT/vSZtrI8rMedT9PKSAxLwJub8
m94UW3iayhRsiYmmyD3owfvunf80PMxi+rTq5ZV04XoZzWRSfPPwkcRJU7xTLLXw6jwJy2Ojmh+i
dJBc06k/h5VJm837Fdfh2kG+cHMCvALKA+ubUouItolYDWqZsTewWho3ubTrR8ZZH+JPxR16ha1G
A3+mV+xQPA5W3mxiBsZpQJ3Rol5Bg2bWLbyc2iFIc8307OaI7gK2xkFf39fyYHzwCnNNg+B6XglF
EZfCBXREGiiXoZIxrqS+NprjaOEApel7D4P4ttwrqn+PFeXtNbOwITnmqMFgQs0VKbae6Cu3g5YN
zdEI84c8SH5nkEiNoP1ca8qjo3XvKiVdWTcrIV/v6zerNMhxC5e7sTnaWPjmdYVRh4c3l7Ov/eq5
zL94a3ycpW/3ZoyvT6A3AR21aAy9JuDogxFt7E3WYWyIL9ztqVzY8Rf7Qchx6rTKC63zy+MQVBib
KNVhAIO2MnnXi2PedEA9YD4CXBb9dJu8trKsiMtjn5rVg65P2c6Hx4O5k68/2noof4ltMOgrQ7v+
ZESd+c2sfmKK5KzMKKOgUJ3iKEfeT8l0hrte7VO31PTufpx6XNayIdA3alFDdv4Ps8p7DmdMjDZJ
3S93gxbVtpFgDXyU8xI1vTDSNmGLLvrtKNdLZE7I/40inJxGH4Gqq43iiG7Wg1ZrW9+3Hgx0d2+H
WVoiUCsI5Bh0EgzhdSqVoK+tui2OsZU/B7WFhYhd/b4dY2koaEZgt4y5vInCwuWEUYlsJM1MimPu
WXtMqpWHDjTxHrLAWmFpMdJcxAKVgoK0KLVkK55td1JWHO0GD422eOkVDOM4Se9uj2hp1lD7gHMA
itjkXy5H5AGr6I0mKI5KJkuAKIKHKVD07e0gi4PRuT7ZXmDrxMuli+qkg9WcH0vN7rfaWP0iT0G9
uZW0lQrj0hbm2rQBIrKVQBJfDsdSxxawi54fOzgO8ZiBR+QMzKVtarUH21s54Bcn7000YTlIaTvB
RyVaKRn6Liu1Zl+ksrVSe7u+mpkbSs8z3xz9BxHmVloqHIbeyI+trIDy1r2Puoc2to9jvKWu5QHz
Y1VIcyjAUc6nOU6aLPY61Qmio1kO+bEpKmQ2vM62XE0uZMNtPaO39pKVydOd6WSnNsJbR4nwow0q
HHmMPF35lguPSw5hfsOceKGFcPUxq5SWluZgbVY66bmsAuklHbL4tzZSoY576WRGfoqiU60eIfrH
O7MNkk+3V+7S3DsOqjuzbzDF5Pnt/+Z6kwclGqdQyY55rT1V2Im7k9Y9lCRmoLmUlftnIdjMa53n
nQLeFap6aKTSTK0pOxqegW9XoxYPXWfmnzyw5DuvjtdaOAs3z0U8Yfk6jWMUaipnx8CRP9ZBgDS0
JP1sa+fotNUXQ61f6sz/8y1DTHzY5296rb7jFZ2p+/WQHeMY+sI2BeAdulYEE293+8stvDGdi0jz
ofTm0yFV5/FcarOj/GydqkfI/jzEEOKuNtG32TDL369ddIvzSV45E/xJZkWBq8QrS6RK0uzYe0nx
Put15770Y+kOgmb63GRlhRPblHQPSWfGKyT/q5OITjZVB5JbpDdBKQiDdbpeHh0tiI9jAysOPKoa
rny4690ohJhX75v5BBk2NFVFCC5zHHVjyeMwUPW9kRYBKvyRcZ8pUr8dwWq7xjBmu7Iq16C48zAu
TqfXxgCcFwQ+gAlcVaDjtCy5n7PjzOn9WXV4YI20X+7kZJA+3l4/CzPKvcischqacAGEm4RaT9xU
pYc3wYA9DSiTD7a5Vi242vDKK7cBiZlZ2kM1hMqhEvmGXDnEyFT11ziYYfJ9HLX8kZdmaH6os2Hl
dF+YPhMlQJUXySyRJybrWVUqmScPydEzg2EzZcoHpOVO+ZCvde6XFouJmszMgH6VxBfOTWjfQ1HZ
UXKkFjwisdGrBp0P00yx4NVNaa87nRltGhgz4yYuhrpwgcr32NTGXbyGmV6a5Te/RZSNKKcwyj07
TY6tZnhultmNtLEtrfmJhMv4nEgx//322rk6CGYaG2I3Dhkgr2pRH0Yxwywx7So+lnJj7ZXQb/DA
5B/y3kq9DochB+2R1BqiD5HaeiskxKsOKIAJijBoPQBb52Uh1g5G3NmCeJSiozRqMp5ZRRt8sCzf
/BmaiHVtPEkCDqKosd26kmLF/mHyo/ZjXOXKX53pK6arWWGWriQxC9sJ3WEKxPw4Xvm68IArWrXv
C92OjkNZbinpvISxv8brW1p1vGXoFtkoRTkgmC6PKNCW6IOhOMkFqpY/q1YvXmRFMnEMC42+2ui9
r9lua+kYE0x61zrbvi3LHwmAyrW+y9IKwHECeoKGjM2ViJ7fh2OBMV56NGlcxrsuyfQSv7co/JR0
XTZuPJQevtoYCv6y/XIVercw2SjDcm7xniRtEfWJ41Lycn3swqMxBr+yKvrhhOb29hJfCyHcBlpu
dM2Y1eGx0PHzU/YVFq7/vwjCy0RTa89udQZR94kbjpHrFOP+P4TgkSUrM9wOIOTlepGVCPp9RQjT
zx40WK1RubburyDP7EZaXQDJLQfUD5CcyxhDlE8DShNM1Jdmq+3bQ7BV/+po1rePUMnv1orA858T
bkiq9rRowXTSDxAPO6XJAw/MZHrsfHP25RvL92bph/eRlHuHSC4n6BQWjnNGoLaYZibFyukj+qBA
xqEpy/uBghelS8ivl+ONUTnRMslIj0ElR3/JZj2C58ud7VCP2BKP3rcSWlXlVcom6ryXUIPNhWEI
ik9x9I73u7cpp0jHEW7CyDCJk93opG5do7My5ZL3LHHq3QdVGK0s5//jZyMxR1UQ5IgsLIWMMnOe
lEp6tBFk8Irxfd4WCm6rYYIalNeXrteFpes7WnMEJeqqEZ4mrVYldxaKX7tCyiNs13FIbUh9dpMX
avjuKliODjjSthKGwjoWifbK+l24z9+uLUcoedSa17TU21lbMPusCB/HLHlK9ZXy7OJW/3cFO8Kp
6nnx0EQ5Udo2fsn9fKfG1Ur6ekWK+3uXzNzvGel1dWOmmd/Pd1F0bIa9ebD24UMq3eX5XjnieHKo
T/kpe1IjV3qsH/7LEfBv4Pkgf5vVttloYR8fHQO5S7ZmAP9gQC7rv0TRqUn9nU2KCC4/Dkel8P3o
2DbFp3pWBmj7T382kBn3BJ6FKgEVI3SD56/4ZiBmqfl5bqCLbbIC99LYdOeJIvfKQMQVJ0YRdreq
tehcqkV2dkIc0st829pgGEhvbg9GTNlew8zMs1mCkaaqsOQKa4inSQM8Gw4nyerd0VR3MvjSvPt9
O5C4tsVAwrafEk8Ox8pOz3TG3Lz8oksr5+FVTvIaAWQEFWXY7UgBXH6XDLoLQkYow8uD19ypFtSC
1uq1d3psBDtKzvFj1CAeGLVqTbXZSc6GE0+H26Ncmk6epbTqNURhOf4vf4Mt+7IFf1Y/jjWu36Gs
6ne1H09PqZa13zBEH+5vx1uaVYjbiI3NiEXSsct40EVUHzQlFtrx5yh+rrPn//D3gb5RMSfJQvTo
8u+nlpp4UTh5x8pWPo/dXZD5L7cjLK1zQC3/RBBubU0bstGPVe+YIqOLHSUG5wrkJXfoqmZzO9Ti
ZKE1Cl2WN9mrf9nbjWtNY94M9MDO9AEgWmZukakr20msis5rkHr1PyGEXYttShcnpp8CIP1eyO/D
Hv865ZzCLJBwKfvz4UBQUiiOg9ol6OW3sYMolfMYbcxxApeYatgboi6+MmdLA5qxNvA14WUAd74M
Qrck0imKs6m8ZBtayb0xIf3rbUw0cQu0Fv7DkN5EE5bbZERFOyGcc2zaBgX7UfLftVGarJwUS+vg
7ZiEifPa+H8nbhgcWiWYDwf2yiNscdpQKybFmdFRIojZK8dglLzQPjn69xKt4NKs75TwYy4399Fq
cr20hfj+sLoQpEDiWyiglGnUxEFkcbQ2+SFtuwOo3W2Gufvtj3OVOsyL+22ceV7fXHxSq0u8dyf7
hIl4gyv0eTwirvmMaeRmcIGPTrvhCTMYLGr/fKXzop0huGjkgJURBpi2bVE4hacfqVRt+vI0Kt9u
D21hRVwEEEbWRqWnlB7HaO6P77NWuufRutZnWo5BI5w1QZ1dlCwa8tbUslJPzz0KVyketI6+8oEW
Lp+5WvdPBPXy+5SexJVUBuxVpdY2k9Z8aDTEzyw5BF0A5niliL48IJJIPgyIW7FiP2o155Ktpeck
0n4Fmffc+2tvnMUQM+INOgCQL/FJN/UlvOC6y87FhOkxthKHyen+FMrIsp6PUKADNLKhHQjTFtk5
YLqs58z2jlM7bE0t3KRV7A4QpG4vs9ds6u2bUQwlLGS9zPO6HRznlIEWbJ5U25PVja575edUUlus
ygNPulPafDQ3cea0xkbuM3Vwq8gonrOxUts7Y2zIA1uE4POHII4qeddUY4g4QtAY0V7p+y583xXN
YO30LhsUt05j3XvxvDAZt5PT2PUuraXS36WBNg2ubRRI4VJDQw03l3PPeXRy5DfdUB6V554qTrgJ
NHKqlXfOfMDemgZhu4FtnpRGToHPh628tcoixqZbrt/5Ol2mYfSj+7LUpENoodDp18XK2by0qHAr
gY40Y8avkLrjFE9qOmEzlgXFnaPGP8ZEWUlq5ntKHCCiNtR9uQFgMwoD7KU49cIpzc5qD6O2ju+8
LtvV5rOMW7bNmzb7U2QsA+FkxAWU9iUAWVFboabqojcNaXxW58ZTXRr6fZ769dGosuZ+auoBuowD
lcDBaMGegu7j7YW9cAPNBzP3A56HVL2Fe9usGwR0BomjIPGcjTz4/I6qcAMJfNjtSAsfD5Q11BxK
PLMzkTCzTm4jKda0yXnq4B5hATWuAUwXOKEwImZBDgLQDBZzXnucNBvN1RhOaHPPI/VddVIes63y
ztsOz8bBeNC459D1pQbxp5W4+TMyh1QxX2WRxHUTxUmSetmYnE2pqzeWHX+B3bK9PYNL32pmgMID
B8FxtfyruOJk8LvknGAMb7/LB5A+K6+Gq8L46zh4iYGV5tS+6m0HZqDKmYe2KNhMfE3DnRO54aHZ
6Tggaf2qJ9hVTenveISbVVlnTdPLm0+u5X6AEGCiG1N8xKld2sweSPFdk22Sk3dWz+pH84P6RXpo
ntV38Qfnfu3DLWx4lv+/P0DI+1O7SaYUF6RzG6uItlr9gxTLH1onm9wCtV4KWHazbTzHPNz+mAtX
PnGB9gKGpuYvaqvGOfzaUPPSM1f/boKrtS2T6t0Yqd+HdAhX0rCrCuvrNJOew8ubF5Co2aVliVHE
KaPUD9q+OUV79ex8nVzpQYYImHDXrGz2xaUKmeM17+OJKBYnyGb02DbTc5fbbqkUmzgeXD9cFShY
OlR4Rc+QSAV9BEuIo9l+b4TQCV7HlaunpN3kT/Z2cMc9PjVuXnxR363Zda3FFLIO1Yj6qgmG9OyH
w6asvmjD3e2lsRyAp/Wchc0mPJd7Qq/yeDL9IsU4uamf+q71PyYSJNXbUZY+Eeiff6IIO88xs6L2
efSei2HYjFX8lFU/G2fNy2dxLNTbYL3QKL6CNaFZCGhW8eKzU+u7pgeT2K9lgQsD4QGlazPrDoSW
CCFV+rzBAQQ7BkORHosESHkJ7XsTTNqaXuViJE5FHAocmrbiqlatQrJyP6SmggHS1P+eOt2VKc7f
/jBXqAw2K0BY/jyFdgRTxJuyckzMM1Tan1D8zIODrcnHZC/BAXBHzS1CV92GWwf49krchU+FuCT1
N05hamDiPCKUCS0gnvAeG6ZPg21+AQa6ppq1GAMpMioS0HCuHrxDgAhnQs4D9mx0cer6VOj/4eWB
HwyghNkSmUr5/BHfvHWHUMP7RjES6qLeT9Ubn4fCWdk6i6N4E2I+29+ECGpVyp3eTs5dE+cbb4wf
Osv781zXRMdEw8TMIJ8RyzdmGyIxO/bJeQy+1H3ndl60u73OllYz4jLc9Xx0WnvCMQPjq0/KgVeg
N4aAu3XX6v1dkFsrj82lMMiWUQCg78wlP0/mm8mK8wzppoTycYr2LxSzhhaMXD+rfrIGoVwqc8x2
B/+EEj69VHtZ5E2kmOFvY2MmWxQid9FWcp1h07l64k6u4VYuheSVIS6ob4F7exNYWBD4RshOBNH6
1O2lL5D45Ds8CA7NXfQbe8U23DgPpo1S+tqOXZ5aCmLknZB0xbdDnk5NrlZVcs6DL0H6K7bQ6FgD
GC6tdeAw83mHhx+gUeHzxXUXdC2ZA27SH6uP1Sk/xAfzQ/dSbaBRb/2Tubu9LJe/4puIc8b2ZsF0
XVkP8jTnKk/qw7BVHutNeUif1PvwXnHTc76Nt8nTmnjBQjoGoePfYQqVxWCq7byLITq3XUsb9Stn
1yZ3ml24JsezvFb+iXTFEK7Kyp64yjAagQL/KO9G6m4n7766639UL/1jfcYG9N0a9XlxpXDXz4Am
yKdic61xSvxTMik+91W06W3/PEj5BnG677e/3eJioYcyKy0DjhUbOXVJhUy2WJAl0quF/Ihg2n84
ekn0/okgLMfcCZ0uqDTnZEC3kVBp33eavuZcuTYMYQVGMFbqfiLDG3Nj12nKwQ+Mz7dnav6dQp2B
C/DfcQjrrSKP6Y2AxDU2jF3kFyo6yEPtmpO9q0ojcge4ois5+eLKY+LQqyQuRTPheASMmdepgeNh
ABzlELjKhjMDd9sCTc7mRcUVRtr+l5SJg4mSCk8ciqfCOHtrhB3iDZiAKtKnMVfdQPbep2a8vT2d
iznTjEUEiQioAglS4dCoB61OM894tdAdIJ/lruRarrkZt/DdnpzVM39pjYAeIUXH/hgqrXB7oksG
bLUmoDyj9AxjOsa5vKb4vbRKQGnyjqIZgbaLsBBTtcRdpsr8UxaVh2QYjkY+HQoEExGVeU7rceX1
vzQmm1c4YE4yJ118JVYp1G/PxPZTN/ONkd7l5rfbn2nplOXxCYQEcXnyfmEFOumQWKNZx+cuUZV9
V3nttyJKLVCPSfLDGVPv5Xa8pXIGYN9/AwoXczoOah5MVNcwXTom7XAI7KchBmDUSQ+tbr6bPOd5
6Dw3yscn+sy7rF6Bky6MGJQhnI65ATO7n1+uS6tvK7+dFFISJay3HcaTvuSdi9B+0cpxWMlDloIB
ZqNqg/4IDBwh2Fh0xmhp0XScdJU9LnGTghUiJ6JSbCs47nYhBlQrQRcWDVv736DCFEtdDJQ91aaj
pCa7mCszr1bOyuUIcC1mPzoqh8IjP+1DhWw4MU5d8pdUhEj/nVeWybxZhdOYI4Mnw99bTZy4xApr
PLg9HeWi2YA73Hn3zhHrdNic6T75lK/k9gvbGuINOCqqvnP1RxiQ0eAXHI6NgZXD99EpN0Vkbziy
N8mobtUg2N8e3fzVhcGh9MCZSIZIh1ssJwxS4XnV7CKol9/NcHoY0ucgij7cDrLwjRgRKG0qTKjG
iS1txyc77soS/dk09d2sH8N7x4nTldt/cSj/RhEZX9GQNQ0FXh324bum3U3qKQtX0DsL3+btQMSK
kpWaclYrzFYDei3zILM0v/vpc+zA8YnW2korsyYWAUO5p4wtFdE5TkPlYNjl3TROa0oCa0Hmxf8m
n3YwAgK8zIja4dQaz/Kw1sJYqi7ysMPRgEMH30bxrdqiVJEhZGkfFWVToNiu7qA/aZv8x/C7vqfd
7Br3t1fbwkF3EVC4F7Vgqlqaj8lZC7PfgUGZxKHr18Ybta7XNOmWR0eThgbNrKQuVn0iGnZq1TB/
0f2Andcx2XpbfWsdOFvVjbzxt2sl6cUPBnkCGgKqvDS8Lj9YkmRGruCyeI6rEL+3rZW+3J6+pWyJ
6tK/EYT585RkVJx4bstv8pfmY7LlVphyyqaSsYl/wmnbycWu/S+rHXrYXM6nY8tZcTmu0Sg728YL
+qhWP+hMFv3K62NpVViccTiHgupFbufy78tmVzh6FWvHEENWM3rxKM5Y/fu2W5u+pWPobaD5h7zZ
UejjqHGdjfqp3pkP44O2D1ztLtg2d0waesZIgOJC/P72N1uLKSyKqfVjjLXU4GySUbua1E37uA8e
26yZVi70pQf4TJCimsqNyIea1+eb4eWtZ02aWQRnY6P9qL9p2/JQfIe27t2Hrn0qP5bYPZ9AAK8J
Oix9P96MROVaRLpfOKiqqkm9Ki6JS4TO/CZVL5TX8+HX7ZlcGB8lXKAJQLCgAFzJw7WFleez2P2x
+pG/5N/8d9lWsjbGEampPNgqbnSX7sOt8Ve71hVZeIHBdsDOZFbSR4hHF14pjl6qRZH3JcWU8Kjt
LQl1767Y9ed6G03u8K1xJU6WbbiWAlyfKLBcwJvhbQpZ9MqOHKVq36vJA09VsDMzw+3btcLu9fKc
IyCEDZtpPrWEd944pHXY91N8aqTur8D0H+VIviMD+ONdAECTRx4tH1ojPGQvl2ZYDFox9ZRpwqHZ
xBMLcfZz7NbMVF5ZDZc5E3FIag1lLpawDS7jKE7JbovK+DQ+d7RB43fKxu93zg8d46Bg221Musuz
JBnmodhZtHdK42bxbq2+58yzdutnCDtRRwNIloohPtVGZwK+bZoDgOXswa/rotzUrWGWH+xclh8b
eZCzRwwwg2LbaVUcbi1kguVTgEUf2MyuVI07wMKhtu11O+cvDTbCM4VHWvjT6pz2k9RYcbBxmsSp
N4Ua5u1WkktnfDQKKfgagmA1N6HWoU01NPoIVr8dOx/QysAlUct2893qihw7WylLi72eKl54MPtE
9d2onBpkR2upMqSN1Bca7j24BSC1lcnY61mtlINODErls41INLacSe3fD1Iig0yzC/WvMqn1/tnQ
8yQ+oVzlS3cjTj7KuS1HrvxazbJwA9h6Mu4bz05Av8tFg6Uuz4Xw0zihEL2HcIn5h621evmSjbj7
7YpYb1LXDmMr2WFMoHlQECZ52pjcUIErO1M6bTq/805xV4bJDO3R451S5JK606UgBOFThd34nPul
k9x3Q6tlDzknGvh4tTUQ0Kci4DSbMgyS7iRJStjsFRvvQGSxW+gsEhbYHyZZ7dIMhlnzzSojHsRD
HLSfvFGSjY8KX3Ts3LpLg3RjB73p/+X7w6D8D2lf1iSnrmz9i4hAzLwCNfVQtNtuu9svhEcmMYlB
wK+/S33jnlMliOJrf3t42Y7YWRKpVCpz5Vonno3KBKGPXG0JRgJVhRkhrxQneRiduda/Z3FnOT4Y
zJQkmDM6g5faAOncQ1u25hbf6srLGidEKCKAzt9EC0F6w4xI86cIGnHQBm1+uBB7EbyN+HXiPKTB
ZqNXWzsJF+bEn1/cSQkaLXFnTzgJu+jQ2Hvg4g6jr98Ze2YF9cuWBqmII4uDd2FOOv+MA0BFWQsX
iNyfNcGEoJHtiiz9q+k/GRgCXb09bNxKaxH0ckOls55zWiQWRMixQnCKa61Hg2dRa4cOSmCVXh4o
p61VrprEKCDmeUDYsQA7AXSPoT8HzIe0cf7EPANzuuZ6et3w4Pbiljc7bju8r9HMBDXwoi5sQ+yc
Gp1dPmWttptYD51lZT/Nv1n1ctvQ2oow0S4Y5gCnAuRVchPQFo2EMRBIg9wwmGZ6QhoMeph6a0Vr
htAGFqvCfbeACUOTZOqiySye6km9q1kd2KMO/oE/H14OVoNtE1YE38H1coY6tQaXIE/v7ekt0/GB
bKesPaMpvtw2tHLRYPAOZRxBsLOUieJkjAqVAEbZ9rWyH6s6DayZ/NZp8hgX8w7N3DulBbOGayaf
b1teCSSgtBeYPvTwRalTCiSsKDPCqjY6Q0izPtX7eJeZB9enXnOyjmUfbDn98mijOYE3KogNgK0A
Pv56TxN7TmwIwllhDD02eqojUKh6Cqqwkc/tMnCzbJiOM2FleXSgpD6cNta7LDCIaVewVSMHBAe5
jIyFzso02jPWKxBW7yo9010UqNnZRile94sAMqylb3T3kY+C2m3jy8+MYQCQpaEcKdhC5JavnquT
7vRz/jSXEUcdrTgCUn+cE/OubkAMniQPeabujXTDu5bHH+1DHYoNsKkvMY5lYahl0Sbpk2mWAp1r
PnXM/TU29f3MjA/Xb2ALvVjUXHFyFo+ImCVQFbBZ/oTj6UUMwlgN8nq3/jnn40mdt/pRK9UB0RpF
NQLsxSZICqR3mUJ7EkVAuIfucd7HR3IsvzWmHz+4B8FXq8YeNNtvf8Rl6HEFBgXZNgYu4UfS3QSS
r6pOOmaGTfO1md5UFWwd3UbZeqVCACMoV+OxLqai5LfY0DKHDY2RPOVfVceP/iY+aOR35d9h8qZf
jgfG0OM/vP+ubUo3YBWN48SHSQtbFZDipk45aEDa4r4c59qPdX0TFSf+h9e3PAyCIQNJPgikFgyC
Rm8mRjK0KCzvZxYYs4+2US+qO6j8lpiJAMFmEO97e+MDrnBeX9uVQpA754pWQ+Dy3AX1qUBeGHZH
vrfv+G/taG7VttcWifisgkgGFyP4ya/jndNmfYxOiyhW1CfzId9FwfzcHfv9u1TJpwj48Y3y9tpx
v7QoHYloaNTEKHQznMq/1oDXJl5HRfdNRU5/+ySsDA7iDY+qIzpJqM8B+nu9NqWbh7LEQQkjs8Zb
kJZAjLa9PntmXk8/1DgqfU1MnWTa9CcmTg4peepuQOJXI8Dlj5AuMIQ85lJrnM7zrwrKM0GtBhhk
RkENVSG/elMdryX+ZkIsTrnsu5dWZR8i09g1jT2fS2seOtS5ouGN2Fr2J4XCyefJdYejWaroLVCg
fIEhZ3XjA06Y2MGkObntz2Su+4CpqbuFNdDErt/6aZLHqVGD2hL6iyG/4zvFK/dZ4hWPiYr3z9k4
mQc0F5k3HJQnV/eY6du6p/5UNnArK0FSHGwRJ1FoBD7w2jPGak4mu0UNi7V36Wh4Q3nMQHKx4X8r
ZwuTYugaqYjEgGVLng4mfgDSQe31lFSe+xmAvX0SsG/1DipVxI990VDfwhqtpA9XJqUKCDXB2Zw3
KoADNAGFHwtbahxQy609SpsHFJi2JLTX/PvKopSExsCy1NmARaZ/0Xyrfth7VMBPYKyxrWD221MR
6l1we2Nv7+sCI6N0rgvZQAAwmP0zrb+n8z94B7QGwGkhZq4W3MpVBZ6EIa3d0Ir0IWRdjSIJdxKS
+TFABBsZ7por4poR9Ua4yWIQM2bOWFgVj9AdKTF74MaK36fqnUumP7d3bSXu4okA8CYYoAS0RDp3
YEIcJ5To3HOcVr6qlDuDhok27FtzI8day9mvLMl+n0d5MnEgSQRYP73Xj+mB78F864FY618SdoAf
cD2/V+RQvrw+ypk+2bzuO7xNRqcIqO1+bqPm0zRFd21Z+4MTad5MtU22i5UAC2Yg8PBgRBvN00We
bip4yCaK6AkPULNp/X46jD8jaM7hFQYaZZGq00f1HkGs22eHCUXjZNeqm8Jfa+cPTzKhNSs0K6Ap
fr1+GjlVTnInfVdrweHbg2/4mxjcRO3joJibMxkrbiTQCjrUdMQTWlYnhpA9+KhAG/jUqcne7IyA
tl8xohZU2ettf12ccgNvWvAYoZArmBTlhenKqIIFn9CwLirAuFjpJfmYbuQIq0awFkwE4dW3uAi6
uanKidt5OCcZyGVaoE06I9maTFvsmSV49QE1AYMNYLsysaqRsaSns8pDqv9RcKFRGyQyduIXJtu4
cxbxX7IkXWy0TWN3jBC62hidVSMH7Zp1GKvYG7jjpR+m9MZkxdXCpDQDVMkJrldAFYycvOYd6Q/D
5Fgo+prceK403D+u2+d+mimGn+WTfai5oR3siKcBm0xtI24vPiZ+DXj3Ud0R1PjIaa+PAulLCLcr
JQ/5qJSaP0xNSzyADrfY0xchGzVYDMYCdeUgewDD7LWdMoNmIlcGM9QrFP87WgbtmOFfZd7dPgLv
Pn6VK71bAgsR5v+A25ERk5NV111uOmNYPmh+f7ZDgmZi+x3atzub7CBnaHgl/tYC5tM8yN+GQ+3z
+/qwlbQtH3zih+CBgKIEXnxEnqUtMRRQzHrlnFFQJ3sVoknzfXqIITCq7U1RldhvmVzdZCiCIHXC
HO+iEIO8PStZnrshZTq4xgRxtDem/cZ5WZQ8xLqAoH+nVcMOS1cVGAPtQVVa6wz1QoWUB973py4B
cVIa3VMCGZsy/mJAl+X2d11x1CurkgNBghYwN8wFh2NUxr2HIV7wO8QuCP5u21leDlgeXhigckNN
CdQp4ha7qItHvZWpo4lwYBz4bg70Y3Ho9/ZhClRUjNG72NjNlTgHc+L8CcHBhXTe0NttCYkj59xr
4OWiUHFGobrotF3VbPFXrJoCSBWyqPh+CyUKPiS2lliNjjP4qDb3Y5Q98DTZGSnZ2MM1PxRo2P8z
JHlIAwotA4z3Tkhm0OWm7ad4SH+oaRXc/lRr60E9RcfHAjjafp+EvPhSmBonXZz0JFTzb24JAdvq
W1R8V6xp4xOtuR5eHah9w+tRJRK/48KODQZiW+GWESYWSzxlzH9xY5NcZNWIqObBGzDcJcuE2NzW
kS8PXdhjIpoH4PfSvsx9E6XH25u2ctsh+fqvHenbCKlTNctd5Wwx2+ft7MfW02i5u3bWPDK83Ta2
5ggoqbkoJ+ArAdR7vXPt0KkMs30kBNEWDpAh5IjyivsF2brE17YPEFhM3wCkiZEY6UmlzAPLDfCX
hFraUDSTbRbYPNkScljzOCg5oO2PCR9Iy4tfceEJdRezXCmyOFQm5mnKV5K9zsmrNT/f3rYVM2Cz
w40Mz0ZrXi7CNCwanbjW23OfaZ5eTbuYf0l46kMQPrhtaWXb0GzRMaqO44qWgfiAFwuy3AYv+j4l
YRXF5AQY4nhiyuDub1tZcYMrK9IBGtOyKluLtpD36UG5h0tp/tIVG5u2vhQxyo2kHs8MydeMvOYR
WEjHkJngGmAU8jfk98fXgQquoOvDoxONnevdgvjL5AD2Z4V5UTVehlPDOwz6oo56uG1IXGZSDoPP
jwkyAmgG8hhpwyATgXw0Q7Y0EDyPZqYk3+LIjQOSx2Xr5RrTUfCJsyJwSsv5c9v22j5e2pYCBKYK
mgIELexs2p1xHMzuN/LwJvgXIy5qxOIVscD611C0iJwmsUK7CdIqDlTrHwICBOjAh41+EObkZF0u
Xc+KuUXzP4zc4TGp2Gfe2afbi1hWnVGhAsmMIJ2EBJEupwqGjkwhxtkKR6vZq3gxgErtaBE0miq8
IgDPACmuP4znbP5UOltbuHKoMMgIek+8Y9EDlrF/jRUnaGpoOFQ1pKXuyvlx3GJUW3FDuDoe7MD/
CQJd4SoX0UFj2jyPrLVDzekDiyge8D07vZu9aG491f1ZZhtJ3lrODNS4hhKjIAbCuq4tEiVneBAa
HfSO9Fe38ixfxT+KZwWMejpggGCoAjPf1qza6l6CdBsUwWgLA5J6bbatLZR3K8UM06RTnjMdtM3T
bGRfeaU1G8XtLVPS8aIKhjYnLTHDLHeOndYEkHALh26rY7ByinHxgtkSZwCvAdn9WYYaPi5ldo4N
qz8BeGUAQh65u9snQOyLFKeurEi3bjEIGAs0WkM1O+WWusvaM50RFbfu3dXVoJ+tv3cFDZlK0K3i
zC21SQ/RQQsG91tl/769kLWvQi4MSEk/tMv4GEe5FZa8elBM/pkMLIit+tf/nxnpQDEt1iGkmuMV
HBdeNygAeUEFtqo3ro+t1Yg/vzi3wHplNhQgzZCMUOp1S8UjRf2iR8pWkBXfd/H9AWd9zycB3pCc
uTb0NGuVSgHherMfU8h1UHIiwJsB6xP0BN8qA3Ip5R9/X0BlE4UhVH9VgMil9YHU165BMj0BfPnD
nRLPThLoCL39w7fC50AVAejnxcMsbjo9BRaSnQ23eMBAFMipTOVbMUb6xtdaPUQ66DbQNgI1hVwn
cJrSZYMeW2Ex+WSCVGn2PdJe8vijPURcVqhim3jSmijCyA+MtM4tKxutMYzVL3CE+EkxkUQkX2/v
2upiMBIJOgLRxJevjDFts4FmEaov/Jvikj1o/0wMw8dki19/NSTg9YePI1Qj5ZAdGYBOVigAhVBu
21W5ovpGTZLgH1YjhObxF3hu36v2FwfJKE2jTGPsmWFX9wpmLNPO+uI29YvibKV8q2f2wpQUgcAU
31FLi9gZChe9fa6d0sMo3T8cHEyMgocL/0IMRTqvGQinaWN1kBNU1O9JlKd+GgFYqdLi0+2NW1vN
pSGpWpO7/WzHHTfDxLX2w4AOper8SbStQLDmBIZAHqFa46JjLW1anbRFM7eNEdpZdXLc6Qz45BYZ
yppHC552FO5F9V6uMjQVgDhUH/TQ0SCi4AxD4bG6/wVs4ReaxRsOt7ogC6gtQNlBJCFfdCXYF9VM
lGhm9ckaAKm1tiShxSeWQzYI0P5jQdqyyp7syLY7sA5YcdA61viUKeqBJkXvYcQcjXbAQ277wuqa
ALZTbdQMl6VfLQLkpslmM6wjEmBE5jsEebccYfUjXdiQEhG3QLbWlCLdqQ3wU7j1G+nrR1RgQVDB
yt+3F7Tm3GjlgHwDr0xMOGrX1ysZx7w19L45t230WKgq4OBp9atRNql+lqB5xGzBmYeHOXohcLRr
S0qbxJxj7gJ3kPIF8ho70Ex6ZdPvIZd1IM3wFLn1g+LodzkAaBXZNVMbgHYOjKTMtwrlIepJMLUZ
kuevkZM9Uvgu5D3v+qLdf3xLLHCAg8gHpRGoEV3/0MSyBq0Aa9DZAGodxW7F0J2DCt0hc0eNRFc3
zK3lHSCnRKkMRFWQD5X2pUrKzGAYtglH8P4HU5U/poR8qztyP/Lxm241eJhjXD01N0Bcaw8iPPmQ
TiMTBQeXFD8bMHymTqJA2QmsssxkgW42v4xYY54Vj8eJ9q/O4G4cnzVvwwptzMvhDQYU0PXWlhnv
IlRUbbSnLI+5is/nbG9PL7c/4NohBQUeGPHBfYL6ieTTeWmmpZUmDka6m30/HJmxKY0l/hdS5AG2
CCpASLQFlFC6E6yibVxnMB1gtIDG3tEgCwpfPVWnCkDsLZDWioeg6ggkAqAO4OuWe80UMiXx4FR6
mM7KnyZ3dUyTmPeYcUs8s81/FBVwYcTYJ63z8/ZGrkQikDLAKUHTireRXCJsOW/mykpRZI9yLzHm
XaQMgRs7QT1s3LHLqSv0eHHiMJ+Hbj44a6RvZtm1S5kygfdE80ES/t5Sz/+wt/neBfA1Hg6xL8jo
tvAya1sL0jvQMyKhFDCda4d0cz2d9VSdUPX4XSSpZ1q/I8530IvzpgJDnOzT1BfB7V1dcU+AMwU6
HLwXwJhINlvLbLPWLqbQznP6TNrSfTW1aWssfnnU4C3QA8ZmwhT29npluUGg8WGkaBmWM9kB0cI+
uaQn+3i2tkQ0lgtygaXCR8M0KnxUfsIgXPQu4N8axk2eCP+9SVa/thR0z6FMDydE2i9diBrlI/A4
hhHWdvzHarQveqXvplJ5u/1dlgFRQM3xQVAOxei9XBFNBj3jGW1JmFE95EaveWOdxp7T8S9FbLzY
dvJKmbGFUlx64LVVqdSrcJopWdVYIU2Mvy7D9EOvazVyM/6lbptdmjHT6w31zU4+rESB2Rzcc8DV
ozGIuUPp4tETO3eB5G3PBVFz357TL1Gnq15bxf+wsdDTQJEGhXnU8aQlmjzV8xj6taGl53aAaafW
Z6MeaLz/WwNBkzYQ7FWKLUbZJfwT60Oa9k4rK9oCUkhpCkIA3aqVM4CfByS8n+PxrdLLQzJZp5IS
H42RwHLToMnnD59wDBGgLQl8NBa95Byk0CvSWscIi5wCA0WaPfgUN9e3vIOEiB/k0QAdw2iQHDIB
XTXdjMNKuwMPVtAeRgCtDM894A5622rHL68CYQxT0/9bw5cPh9uioMTQ/gxjRT9GmAAEI5F1Tobo
VcuSDRzHykG8siX5y2hVejYajJ1TRv1i7n1aPLS17gNUEhRu4UX6Riq0fEeIxUG22gahptAYuY6V
tZurrCU1w0moSy9O1Iz4fLJcCCBXNfnC8/5X45Ts9Xa8WQlrV1alewCs37NeKwM7VyWpji6vq6Dj
lnPHBnTPb5taqe5jhTjsII8EpGJBGmqyRKUuHzQ0YQAqF0BUkJJDynPX+cnmYOqar6CkBfAGJncw
ZiEdPFqRMR3bkp1nm9KgnfgO8gI/nLTLMFO6FbVXLh+EMAMdbcyvLoeg5k5XeEc1wInHEei7gXtg
yJ282/u3YgSAH6wISRA04WTZB8oHzg1DAayq/ZnbrmdWW1CNVQtQl0GgQiRedpd1cyIFyEOBZwjn
FkDx/MODIZjYB2RJPJcxGo0HxbWT0xSsKy2846zkL01TAJdBkOlvzRCtfHtkUkgXAdsTw97S2Y1c
cKMNkQkGNlAN+W6afrIy3dgRHgVOU5EtqKm4o67zcDRJYQ3KUADvLbYtV6yqQF+On4d9dBebHtV2
CQY0xKiUYniQHXUD8nTbF9bOEipOGhA1qNSATVzayNjosoFoNA7NTPusR586Uhyg/5v6OSaD694J
TA1j1upwrtT5ntdbb6gVT7kyL6LnRR1vKpDWJaXRh402J2CYtSNX32t5WfEPP9ZQWRM0fUIhSHSK
rw1hMsStjLIjYWm6d0rSfIJe833kahvfcHU9QrgHgD08c2RcBZJYXqc20i6qZJ5O3lxjq6CyZgFn
V9A6YFQSFZrrhQzWWIMayJ3Coi4eSKz/jdXodNspVmK54MPAsRLqYYvRucFohzEiZns26gZilVGi
Br2bEwina61/29TKCQNTN5YCdCwu/ff5iovvT3Vm1Sybp5BS1mQeMTp6HJFP7SoooQYJ+u2fbhtc
3T5kiEjugUzCQ+l6++xxyPNiAH1p06ndPeCxLCiAZd+wsrYs0Z7AAwKQHoTAayu4eLNGa5v+PNru
C2U18uA+eQCDz11vtVvPvtUzjLghBiwF34zsEs4IXEAXwelMbwjyY/un8DElg6G87PvWROnqwuAS
iBQaqNwNKc3WxhI4pbpRwxyiHLsyY23Q5+mecTEwO1Z6cPtrreQyQj5BiGivsbyVrRYXRRYNoVaR
A46vB5Gq+057jOdfdrrR4l7z+ktbYukXrjjQIk9UFdRrZqx6vQIJil5BwX/D4Rf+By1MjIZrIjtT
XVDpXluZYtqzKCvVMAPXuUfSFHIACp9eb+/bqhVUHwCJg6FFtz5yWAe9VyaieuZHPMasx4aHL2sc
WMh76wW9MRvdOCkONarLsm4GyqF81RK/Gzz+owyyzy5m3neWNzSA7FvH2qfG5szd4kNdW5ZLmqkG
iHvVqX0IeS/q93VjZF6RR9N3rk7J7vZGLkGnwpigptaQA0JeTlqmmcWFggu7PbdW/i0v9H1LCvQD
p3vbAuy7ix8KG7OwytdKKe+HeL7TJ+dO15Pj7Z+xtmSwzaHOAspygNAlrykzaK0XzYBOpG54rfGp
6uiuVOuNxHAZSLDYSzPiZ1wcAWYajHalboVznYgDncZASEMkuWVBhLmD3xqdTGVvzS3lB70Av2qg
50aVPjKnTzW0lRW1Otxe+HsT5yonEj8J8+vA9oEaYCHS0eCbDj2fWuREc+URPdA/s4fiiKe9wF/F
Hgaeh928y+7ru+Q8BR1Ir9PNwhoRX/nWr5D2f3bQN8tzqz3rjHhRB3ptsOLXk+t1Dvf4lN0N3Rel
Mbymi3cKIDiTZT6oUIk16tbnpXIAv8sTREi8MSnDNt9SKlrzDhfBBAcR18ACUYUJ/5qAGwv12/Qh
hXr03L90/MO6XfgQQJaj5IEqBGqoUngcowrd2Ma1z2qZHqH6OiaYqh+KXUI34vDiipEMSRmpnYA+
dLYqEg5j8VWP9SPl8x3eGs9asYVeWd04UbeEMKVlIae69nc+pho4loEkcDNwpVbR5yyyAjPPf952
4sUthgY1eL4wfody35LUc2xSJR4NCB2NTbLTos8R/aUP5q7JMQW0RQO7sqT/7fMASIDHnfwwKsac
zFNUoQ6WZ1XAmvoO/Yu/XVNv3GMrJ+LKjpRHRZWpdqnbK+cB5EqYPt1NtA4YWB1NBAtLU4KuwrA3
jsHtrVzGY8ASL2eBpQSE6HlOeCzGoL8PQQoOAnc33OkHjOkH2S4Oko34s9hOyZx08PM6y7u6T/Mn
tXspzXpXauDiqrfC+/IylcyIn3EReIuWZnnTo0sH5qWTm8Q+Rc2+iQaPJrnimQPZ6yIT762DohS+
ZaJ5GjX7xDS9uZkem67buWTY397qxTkUI2sX02RSDmuTOcV0hDKEow4e9egVd4JP1e+58eFqgTAE
CkswouCGBWPH9eJHA+Uwk0Z56BRO6oEu5BSpdNjw17XVIG9F0RYwQryapKhiWjUm5Dnl4QglgaOd
ND3KN6T3qJMx6I/TcsNRFxkYFoWghGiMa0vMrVwviqR97vQ9GcLYdXBtdUFOx40PtKTYQ2KMeI/W
oBiJWZSiB91J+5GXTpj05f3cRAwor8RLqvmhJW8gjvfrxrqb+Wfo14EwYLir2jG01CLxm5L3QW5s
KJYua9TvvwcYBsxkoCcqv0NKu0agtXInVJ3Pop+XqM25UO8reuRQK8zN4WHO7FNtffRpj8YQisbY
b2LjYS9LXSe0reqOKmoIwXWvr2MIyKMXuzUIvHQgWEFxBlhUPLRwLq4/qA0uvnTM6jnsc5CoQaGu
bug+aeYdkHYbeZgmPP4q3UDxFs9uDGZArgsVTsl5tKZxczMqyrDgmr4jndKcKCOlH5dJCcAyM08k
yvQg6koNQbYox7uSVvc1/tMUtS/10N9rk/bTqJ0z17l+GPvme6paIHjuE/cOREdaoCdTdp8kIwMf
+ccljMXPF4MYQMoAJi+DD2liduNg6kXomMVd0dnf6rZ9ux2clsfr2oR0/VBSG07UpjO6dOdumrwe
dGy3LSwiPzwJ1EXIDOBRgLJJFiamRl1kdnOoT0+99bkbXvTmwzECJgAEFvJA2Ch5fAkAKczKqckc
ju5LAuK1rt4KrSuLQL4BbK6AZAImLr1ewNijDmxq59BNnl1ATtX0iRXx7vZOrcQhTOKjGoDuLzoO
li1dknpfJ7Wq9HPIqujOmuhzqRk7Y+qDtiSPZa3v3CY61f1Rc75a0InP2eANnbkvyuTFntSNp9L6
r4HXoYCOAg+QL9cHldo5wVB3PIftX+AotdTXoYk4hR3z9L9G6mVed0j35pu6kbYukjwDm3BhVjqz
eCQlwI93RTjlxXc2EHtXJezOLulxKKZ7hsfRxo32jmm5jhLXFqULmvYOp24M98HrbPL7r9EdwLaf
qhf3ufPmO+01a73u2bhPg+rn7Q++9CoYxkMU9w7+xnzF9Q6D7VGpFVohFCqNp82q1+mDFyFruW1m
kWKKHcXxQ5lJjMzLVyg3u6lzTZzxSYM241g+TLxBF7v3xughG964OXopaOJuG139jBdGpU3lTlrG
hYuCZOO2T0xXv3XO0Hhu+wvgTM+co4/Wi8UawXSAGo14g8jlhayKcppWGdZYgZF3qDFS8XJ7Qct7
CxbwpEIEwEsHL4Lrj9VXgANHHB/LaXTP1HBDpp3XtRRsOVZw29QyKF+bkkKmHWM20lKwGJI869rP
vN/6OEsyDrFdF4uR4pk5kzrKKBAuycm6s4/jsfPaQNur0En6f3j1iyO7OGAAlImkURSMJWvqmE4c
iMU5jDF0XHT8MBRtgKLbvkmnfVVNDzlVDx2kNPIo8ZVcP314OwX9r7gdRIlcTllZDNw0IQW+XK/5
Ob5arm/p5Kx8McDBBRBLiEuj43jtHFFa5pxnhhoqeMVlvPU0++/tRSwfbKAvFoyHeEoAWgaegWsT
rkNah4NmNnSZHbDYOaRJDrRcHSA79JVZOWLK2Vda41Rz89Usk8PUgnghUTc2cxGzxM8QqHQx9CoY
qa9/hjnobTm29hRqOfJinj4DktqlW63pxWETVjAGBWyByB4saT/TytBbnlIsVg140T1T99sAsmR3
jA+3t1UcpSvXhAGQNoC5BKkDANCSIe4WOc+iZhZdoBPwPyhCGa+R/aPkTtDU9l4bzc+3LS5cRQxZ
ow4Pqxg7Q2Z3vYFwUiQSeVKE9kxHj1XVbzbguXbbyPLyfh/lFrkvwhJkhiVvGVQKYTtV5HWAzQVu
6tn3GTioB9DfFm/l3bH8OAWMZFHaydQ2B076dgrNLj+k9ClWfljmS9J3+9tLW90/AJT+b2Xizy+e
+E1sTRopNRr22VGFMKjebgT6pYfjA10YkDw80RQFsgC0CF0FsxejDtlOq/0Kvo2N59b6QkB/DjkX
PDwNcQYuFkIbJUqzCVF+Htv0AfAuN3D7Vtt6TK4v579mpHtrcKCygRlHhPqH9AzpuHP/IrjVfO1k
obfVPTOAODfbW1trk5xcUeqSaw2M5nMHWuqCo5iKPp5/2xWW19i7z/13bdLFkkY0woBMOcHLVT97
6x/NZ/7qeBo4peoX4/m2tWVMEn7xH2MyX09Gx5kRoFGRrSU283qMaZ+yvuh/9SA7++JorNnCnK/v
ooNqPbQVluJrc0aipOor7CLF5+Nkb1jlRt60SNOwg6jbGkJdHTyvcgpKHVCKk9oB7DR9aMo7Xflu
qg8laXao8Hx8+9Cww0qQBwDiJOX1VtT1RaqTOaQgMY8xKGO0JyU5qda8EfvWHB5RHSxRNi57pBvX
52rIVasebTKFrjE+ZsZwrHrL51uAi1UrMIFxWnTv8Ne1FYfHRok+D9ja6fykDe3DzPg+KdKN22LN
6fA0AGAXFTBjwc/WRxjHL0egFOJJPXW9+TWfqmfomCTe2LKNq33N3UwhYAAmEGTScv0Hd6RaxBVS
dkLmI9WaXUm3sofl+LPwtwsbUnAdMYXa5k4GaHWV8WLnFH3zOYOEQOHZddS0JUTHTIBlKHpD5bOt
Gcnk1bPS09/qnGFEO6rtkp/ydKhQP6367C8tR8cMbnvq6qcVumHizKGcKkUVZQB199wAim215mun
qb8btf5skGoreokb8Tr3EHsh7hpkOGAClhx17FszAQ0o+BwC4yB0Z1PAlKwHzHntBap9awR8NScQ
qnKCoE0MlInfc3HhpJPGrbnCzWkcwM9L2iNkoyxw9LKj8mnsn7MUUreg2Nw0vOpXGDADhk0FDkZ+
OTVN6aRN19MQQg/kbhrHV6Q+W8S8qx/twoh044wKQNIgTlJBj/KtTYHZL/+CD/u2Y2wtRHKMERy1
lgNu8zCu4heSTm+Qg9jIR5dEqOKA/HcdMqTWGDJKC5OjzhKUp/YMyAG1DnN11HFCfMPT9tXegWTF
UxMWv5wOsFScGM/YqMGsRp2LEyAFNyGIlM6qjlg96YlHshwoaWOfD+UZrbKNFW/Zkj6c40B+XS2s
KUQV9OTo9QEEy48JMX1TScp/uRosFNfwiBJQPcnWZKlJPVoo4zXRLlG/DrZ2BxTnxuategkuBQCx
UHXGQNP1MdO0rrUp1ORDkAjWvmY+jL2yBfNe9XbMHmMpAoAq1+Z4YY6xy8BDmqffWMkDndX7ESr2
t/19zQqKnRi9QWkVDRIpYNCIq+owWRzkRuprmqMJKdAT/oQJyg0nEBsvh0ILDz7kIigTYO7ses/i
yuIDYdDOiXLnLrPVe2qhOM/HEr1QzXnLO+eFpepG2XjN8yyMH2DKUXR4ZT6dvsnA8j3EHIOi6f1o
R49OGj8Oo7q3og/DvXCqMVCB9NFC/FvwjLSqosykMIfQLd6UCPg8O0JP+W/N6cbdteZ8osYCIiMh
yqBKRVtem+j0M5FlRS+onXqzspV0i7Mvfyrhde9qlFiT2NXLWyRNR11LBuAmyye1MPzEsb2+JV4P
5RnLSTcuyTUXvLQmRaJIddJMbdQ51IboIQLRWtbnO4cpPz/u6ZdmpMCQOqkSObyewrqd0kMVJdah
hu9/zRTW/cOKUKUUFDCA/y1AhjktixKqHNBsYefJHbk3cQuMR1v6CWuOgI4FYM6QagEUWvz5xWeK
WVE7aIQPYZT2PwYDCVau5Fsdi7UTJCiskdaD5GjBicxaBTMfY5KDzdlnhbHv1XuNPrj5tL/9edZ8
TowpAHOMQs2iZjJbNCHGOGUhi4uvjdr4hLd7t45R3OCjuktLtvFYWTEocjOB4QK95QJ+XLqEqmCs
yEPb/cHIs5l+QnvbN8Bpgjnsw4cXB1uoWmPiVkCqpTRwUCKjnKtGfeJDus8niOTp0R1EofZRY+yN
yd3wv5VvhliEgwtGNIHclYJ6nhWEsgRLy23I86WQTkmIx9kbH6rj7YVtWZJcsLdrXjPbzcI2crwh
eTSmT92Q+goY9v/BEKrZqHQhjV60eWe1BQFXYmdgFvwUs2PD88de/6kO0caCVs6UqHz+x470peqo
nmyovmRhxut59LMJ4DBCI7cMPr4eDJ5iokTMny4eYqbCEHyUan4iWrZPuzjQ6R9rTMGTW2zs3BJq
AFcA7Tfer6hDEZDSX4cJtRk11JCNBkjFHJ3FFOJfJCgG04XeG3D+w6lX51z127JLP/WVwaYd9AO0
7sBHzObfXvXa7jpCRVxgD4T4xPVP0SKlqfI2qsPG6c3AnIxzYxRbqoZLnwQgQBA7i8CIm19ab1Xl
htrbWh5qrU57z0ad9AcInZoza8Zx9q1oNurd7XUtrzDwkOONBxgZCC8WkyG0TzBKpuXZk6nk3pRT
D+pv3mhucXgu25io8qK3gnilv3O2/Q9pV7YbOQ4kv0iA7uNVRx22S1W2u9vd/SK4j9FJndTFr9+g
sYupooQSPDuYtwacRTGZTGZGRgh3mE1xKTsjhK7t7FUvoG8GlZBOazsv1dMftZ6eiPqHUPs0qBqe
2S15bau0Bv6pkF0zYYCeN3twNXsd+31//SvvTvwwqCaBkhP4vUWAs+YCcgdykl0a8CZZErpm1Xcy
x56VM4gs5MNviWqzD9CuP0+2ZxT0MndvFR2pp+up5EuS9el3HJoLGhCEiLgg6BNDoO6kTTbGIFJk
GOt2yxaYh1ohG3fWcttRgkIyi7IJHt3w61t3LmV7zlsAos60Z8ck6S+z0R8kfev5tDw1MAPgDmp4
eF7jQ9+aQY9kSvSoLs5FDhljatbfCluXPu3C6MZBAQp3PPoJmtj0wS0fJ0OPImTHsmMEvUioJAZ5
4mzEvbVPBtkIMECgt7ScPe46J9JnYyjPJhg+OhCBdBZQBtmGP65awdAFiNuAS1ncFi0kcStkE8V5
dt70QXcBA3KHwd54Oy0DDT4ZZxBA9RbtaPFxMUakHWgzTGdqOg+Nkyru1DTPFlP+ITI1N8L4mhOg
74gFAVuMcSnhydnP0QScASpJ2RzFHvgty791IWtbKJhlVoQ1YRYeZ9nCcKVYwu2g7mnRHEAJS3vR
dLQsxgPpcIAw05dXyn9ZE84mmlec41Ls6DvUUFmtzfN5GPMnKzMDpWF/70emNU/Ac8zGdBbaBEAO
3Z4dQEVth9mo4dpz+ljr5o6VxuNgz8F9M2u7ww8nH5IGlkZ83Npl3I6kgBipmfeGmzDpT2rT5j+E
m2sjYm7SR51l1C3SuqjlNdNyD/G00sdFsJGuroRzxE3eMgDLPXhAdO4lVy+LjtERSq5Ac6l7+iS/
dyB9Hw6oHT5bD7JfPKTnYr81mbX2Ba9NCldbD+zVlHUluzjy6zC+s01WTg2/+fZRizwfLxlOfYNm
nFizyesUbPsYn4NeexpG+3rHS7F1IJ0wC/28TTDCf+/CHJi2MACAkj5qRLef0OjrecLwan1OWmPf
Uq32WNTMXqEWaEADkuhWKmBsHUaYNyLsSr6HpyDKX7zkgSEYEchGrbYxrHqocaqkyisZiSZAu1Qw
Shelar2Bead/oKNlvPY5SyMw9Tm21w3Kf4j0KCuBvgPktYAEqsIHYJ3ROmAFnC4DZvmTf5TijfWf
pSFFkRuDAkBXQQRl+TZVJ91oDYqso+6UyG05rWamA8klk40W2opzfqCH8XoDvAVzP7ebOVFrNMnU
0QszzEuaxl9qW9uoVC0DFRJWzHciPeYwaIP/+9WRm5rcbkEuEYWFPhr9DiS8xPQSzENknj1E9Ra7
/WJFJhIXYDvw+kXSCnX1W3OjWXWgAR/LS6ycCvz1KdkqIi2DCFiScOAQscBrx+kHb00YrJ+pPpvk
0hX+6JWYevtmesCrHNRX0gXSzyLkUojKj09GYlgF7MnRULMAUEe8UwY1m4wq08qLpHoT+8cEF+V9
A8uO9IcFFEt5p3gp3DRrIwb6okkLZ4nqQV1Of+KqxnkuAPrvkRrvzdGA5FGqgPWg09+mQhm83sLk
cQVdsI0fw2/92yjD7xswJ3OSJiRvgmOmjWpPqkTys5Lqbi2xLy1Y6ZRSc20GhbWodRvzT9ezjfth
mfjAKsrFgBri/Qpi5dudlbKkVdOM1RfTgNk8rU7TbJ4co/05qelx43PzJHqxRH4k8GTEf+IwVQ2C
zFHvVYh+Re0XppTBmJKHXAOSrSBeArYElELdDI/ZbNrSOFtd55VpwYNttCbjFOrklymxXUnD064/
0FL3wAV6f5GrhhzAQxEteaFISO7kaEYqNuYRphNAi5Y6wUQJWOAg0FduCZ+sxBmU+rm0Emp5zqI/
AjIXpXOg6YzCgwL9c2aBPxUUlH7VkI2TuGVJWFTb1rkKVaLq0jvzH9okr5UyPKObsjkCwPMewUOQ
c6ngSdc/ZP2EbWqHusSkcOecpXjYmcQOSE+Coi1e7eGURSASjFjQ5s81hj4Mmx6y8Svk5aECWw4e
iLhcLWqhMxPvOof5Fhvcrit2Vjn4qvPl/i7z37H8ncgOP7jWF/JBsjMkQ1zR8jJqRuxpyYDhEgez
j9FjpHZ7ed7iJlh4FUexa5yAH/n1ko1IAvtjYnd5FGYxpCogDHVI4i4Y5/GH1ODiv7+4xW7fGvvI
Sq7ur0Ru2zFHKyHsUt0jziMDZw94lu4bWeY2ghUhnW86yTFAGFBeiNTs885+kMbqHyrVj3lXPZQg
j6zk7t2IlSBnn+fqRbUOg4lAZwKqoYtdW1A1OzEYvEF7Db9xlHeUxz7/CW8sCIuzsFVFG1tOqEXn
OW13YNyojWoj1KzsE+AIJgDOGn+yOsKpNO1eAa+1Y4KnJd+r07HTJa9UyMZS+F+5cXWwVPxrBahZ
/PuVN+QZ1ChH4BPDyUkgKT3IaNdnmQ4uYFrFdbUrnKrTfWroVQd0X0QumCjdAqIsVwrUHcgyOOct
8Pc2Px5XvyEjeT2oUZFcuoFpXtSi5dwmX7q5aYP7Xrls6PNKLqQIAdDlNL5i7QTF/QrDBZIUzp65
J6Y7ff+peqWf7MzSmyG4Gox+69bPGDeWDybz4+2h68VahV8grFVltjzGGX5B60+/pXPeuYmXBrY/
PEByIHlpjoaXbyp1KYs3DqwiyeK1Ka4SJhZAGqCahqqBVX3fd7sCl8iL+bd9BR2ZRwNU3JTZ7Y79
n652jb/ttjbZwskwrAMlE15x5QIPi4dO56ix6UTcvLbLidv8bL7mjdt/lTwOgh2fkoN9KB7IWToq
Q7CFtfnIrW58/Na8CBYslLbrezJWoGFTKtfoAvKNPqkBLd3htfGIp7xgsmT3wbN1zNwoOkFZ2aen
EQru9/1vmWkLv0QIHFpZFZnCd1/fx4d6BzLsxI+/vqVHaU/3gJBDzHnT5uI5Ldjkl/LV6SpNLWnK
5mP1OGHhdMwD9pbvO3/258GTH5ONt94SHC8Y5D/oyqA91HIiUex2dJoDHd5NTg5e77OfufJjf9iq
R6w597V3GUJqrVdKBY02fNTimB7wSZVfcQ4szkF6+T15s68FDDM133M/erGTHduiLlq+MoTl8hN/
tVyj7QZLU7Bc5rjxodiRff1YGu68UwL5YIdzvBGxl3PVgkEhhBhJ37XtDING2T9V5eQNbXpIqtrv
BngQeymMr+AmT4qLEz8aSJtGNfYYrb2G7ZLUOdx36ZV4BqZoEEbjUaODqkFYvWUWtiSVQ4UZ3H2m
/2oxnTapn20R8AVf2RAWTKXJ7JscHkwZ+KjV5yFNNr7px+CjGCJQnOAcjWhDLKa/qJUStarhQ5yp
sfxBXuKD3bjkOTs7Ly51zd5Vf9hHMGH7qkv8/Jw8OD5kQkF2MEqQzO03fs/yq3JSPggNgJwP42Ii
P19a2NUwVIVyUiNtRlmBZS4Qg+9TuZWn8bNxu24Y4ioQeGTwWrLwac0ubR2CwbfQSuQH8B3tJvvb
fQfZsiDk/HgKR6kawYJWFo2rW9Ge1JRtBNZVIyiC4mYDnGPR1ouNVJKKVILXW5Xpyzq6iVledBu7
smIFw2Z4TIMd3ULDXsiVmo4MXSRV8kmT29hrYtC0ZNanAa8Yw8azDy0ePv0Nnq3bcKKpmeQU0Syf
9J4c51Le5XEfoOAafHpbuDoy7mQUsvC/YAbPM7DHAZB1mtiFmt/MYotLYyVMAdV6ZUFwra6MKbhV
dSdU9/G7/kCPoNfBcNvAhY8dcKCOR/Ug+d1GPFpy6+D7QRsLfQp00VED5KnQVThOW1ZoExnHsAnM
fRcMvv2gG26XehxdO49u85cizyPHyXSNPQuKAXTgWwQba47yMVEE+/glYi+DkknSa7mwQlMvfakG
m4/xfH/7VgIEnmjA03+M8AFbf7tKphhzbjepfCq06E3X++99V8cucfqX+3bWVoKaIyodwKcgDAsJ
y8SGSG1A8nNCt9unqIO38hZuaSVf4HoawEeh2I8QLI49RHKN7VKYw1NisOQ2Xmz4ksdHIOm+hurq
65YI6urHuzLIF33lItM8VV3rJMZpGpxqV6ZZDFoSvfMmqao2AtNKcnK7OOGcMWmGFEKdyCfzVD/1
39JD42W7fF/9bQ/Dw7wz/tE8uiev5otyvL9zS3Q/KlQYhkAfGg88wB2FaNUaM5qeA5ywOMpBK/ll
89BVng3uzSkwPAeqSbIvK97mAVTx9YQrBfcnn80FT7yJR/jt121VuchIp7JTVnjRCcb3FPuKWtzX
8lztzYvyMl7Sp+jV+akA426+Ie11/mysfWWHb36DsMNWYzlNmko0BADuPPn1j8ZLfCugwfRuPMRe
jpfd1pW9hHygE4cJFAgeoYIDIjxh3dSsSq1HVSAcPWUnfbeZhznuYhf58pE9GA995Grv1a7Fs2LL
n1cOKYIdyIM5Lz/GGIVD2pZ5qhY0kk+QsPhj6vXBLp2f97/ouokPXBIKVAtqWpACK5Y9mPJJUhQv
LwvXaah/3wQPWQu/QRcCpF8QLV9oKAy0GGspicww7iJfz35rRg32W+Lq2mfxhKC2AwYNwUaHLDHa
KrcOqgC5pUSNhoPRH6FRFGjtm2JWLjpg+0LeSF2XjojGBsrF2BcbEGDx5du2usqg4KqcJNb+6nvn
pLVZBVHfLYDLym0LyAGgLahrgHh0AXEwJ2JiBkeBJMqJ7cwHza/P8TPemUdwWT6pT/qhPqG8uBHd
VlaHegrgzci8MKQpDrY6iKF0QnPylAKKRiakyY2b5Ftl40U1FmCAayvCfg2ZEzsRWCfDtP49RMxl
c/07AYefNLzUkZNvJHlLN7y1JoQOQ2/6qisMM5Rz+TWz4qCr1SBNmDuXn0aK8IUhMHNYEmhxPiLK
1T1UEZZIjoyIEVVp0JnJqxKpu/uHam2HgGxG6xWhAc8b/u9XJkY9neMhMedTTtSv4Ppuf4B1cT/l
tPpy39AyQHACVUDLUFvD3IDYGBl6tMr13pBPTabsTMi1TxCXvm9ibWeuTFjChWa05oR3oiOfxjr3
8TwKQBR8hjPs1JFsrGb1OF3bEkJqZvWgAUWt7iTvLRDpe6NXHyFyf4gACP64QVV/+ruNRVhZIqcT
wFQY+G0QMASz9jiB12JCDGxKTM121NOiTHFVc3oCbvRy/3Ou7NiNLX6PX7kGyWUZdRrVDkteM0GZ
vH3+LwYsQFnxggVrsPDy09XCqmUrtUKb7I3Y8uNqS5J9JTJgCf9aEHL9idIC8ylGHsLhoqcW5fIH
24wxomVP8g/OZ4DZur7/fy5LqMuD9M2spKTHPRUr3mS/RvGwEYKWQlwAwODEomar8yaG+DiTzVgq
1GgwkbpVL9AbfMRkWXcYPbS6vMTrgAPwo6PlWXtz13+39tA5T3eWf3/3Vl0RqGdAWC1gZsU0jkhp
Vo4tscJWToZQt+fmcUymyrfqDuWPNNZe7ttb1oj5mi3nI20ElklwfTbLSUMT3MqIu3/j5I2gWOpG
OfG1GnxeWukTi3bu2G896rmP3KYdsAugAOj60JdcTIjNTd9ROvR22HfNGaBn38IVE9czaDxAoudU
70ZZbaTmGybFQEZzXUrtObHCBhMWbtFY8oMetSkU8Uj/o4EGc6AmM/HKpgY5wP2vvHro/12tJXzl
PhnkuYfGYJg47KD2p6TckhpaqYfyDwrqDOCfwWemCcfeRsOPlKy1Qi7S6+YH9mj6465+dx5UNwk+
rXrCjwrAYpjwgyIjzN1GsTYGpXqPlChsEcUMKu06DX0b+U+/qTCxcpV+FOU0gHtwaYvIQSAshrnu
JDOcu9SdckAt5eeiKA/3N2j12HHdR2RzKF6IOQGLptxhBXwDmmFfe1vz5pag+4zHPa3SzyKZ8O1A
TgnUIGbrkKUKyQH0TJMmhQocjlzs9mp8xODfrmXzRiRZeQMjjKA6zB/48rK9zea+sxqQ851Gzzk3
phu/wCvcCYS7XgFOd28I+qN+KPZAxMjUlT6/yo8hBrAqgGoarnLrIXXTTVU9ttNpNM2nqLCJa2Rz
5+qs/3F/61YcxID8Dp4WgMmiPihcqEU5mhAIxDKh4JL27EmFWgKYQYMNK/yICgGLj29znjLIGSwI
nKRJYXnbGfNJg+JNE8Rtp6ogLjYzjP5ZzEj3EVHIe1Ma2gOqUIhhSU/q53iYy/ELPGFQHwaom72p
iZ2iE8cqMBXRVu6MgOqMHrt+iuMX2rHkR2xBIsZNc12/qKxvLRdcjEMblLhhH0tksxq4/Qw0pDuS
zUUgTwB0+OBxjAwX8sJ0dqlu9qVrUpu8p0xHtxXSJt24o51CiYvR6kR9sUjOTFfFBK3fNSX71WYp
yCTcZOx040utTS+zAYXNXW4Yo4O/VAIPSmY186ZEal2mKR1x1dYqjaMxZM0Q2CahIMKz9Kjc3//q
y0yDU5QDHAckKHrV4uFPMcVfppB9PdspCyBs/KMig5tSYz/WNLD7rSfPMkxjTgFBFJFNRVFbNDeB
6VpKTXsIswZqG/uk3bhsl66Khg1OIt4eqA8tCDMIiVs1kqc+TGLm0hZwuFlxKcRR7n+1tWXoKB06
nCh6STZgpU3SDzEywAGNTWJ2oGfdKnMt4yWGpjTEFa5+gaI5//erLLZUZgIGGNqHav5PZnduRX9G
1uCTZKvIsvLJbgwJ15oUmzklVteHGJJ3YwwgkqZDRXSLH3Dlk6GEhGIBBts4T6cQrbpYLh21ULWT
hNkcBQTF1kbav7IOYIww08VhlxBlEqJU7lSZTqxEC2Nwi8ivjZ5445YAypJaHn8fUzZI/HGRYeuF
XZlBQU6qWVNCsL72vpM13yKt3Y2yGruDI7/XmnIuYlPyTANSCvUQxS62OPVIq8VuYiivI97d01j8
lJj5MDTpsS5mlJ2mIt8oYCy/Nn4n6vP8EY7infgxqKaDjnHA78yS8suQ5vvCSLay+WXouLUhZCiT
gvnOuFWU0NYG16FQybSSgDqhzP4h9taJWx4HGDNAi2pwGQ4M1d0eB01rWy2SOiWM8wb0fROmcoH2
mjFvLJ0ZJr/+w/dDqwqPOyRhqEAKT/IGwkCS2REllIbib0PM2I2NrvfvR5GlxyJDuTIirKkx22lo
20wJZwL3kUq3tAt/6LcaVmufjlfLoaXKlW9FJJQyGTEKaCU+3SS5YyF5VVJ7kmR4ermR/6/AQDid
NOaRMP4IlnDxbWVl0BdVJLM4py0gSOaD4tPX7kRlN95Lp5zttKDeR4H6WS4MHMprq/wwXIXKwiyU
WNFgte/iN5arDxKE++5vFY9Ot7kJTCAJx62C3gOqdrcmSJIpTV2b+IZ0PgwKOTVxFsiNpXtx58Re
5TSPeh9n7gDi8o27ZvmoujUthBy7mtNkyhs1tFJjP3TGPx2aZ16VmWGFiTyv66VfBKxhG1bXAsj1
goVbITcpcjHU5UNTZqfSNh66xPl2/5uuxY9rE3zhV9uWz3lpDnj5hPaQME9uxgvp+1eSKNA8bU+0
jDbcZPUc8MPM56OW4tp5UShTHmNJyMWAGXk2o8RtCtnLt2ZRV78dXrOokOOtg5HG24VFbeVEMRLJ
sCn0MJucI+h83u9/u7Wnx3WyrIkByqohNZilM4AUb6xtkY+/OclrE58y+yHFLEBcnaLuSe3PJabB
Boedpr5w04n4dflOHQwHaN/v/6JVNwW1JQDkfMzbEX6Qgo4ACuq6EpZZdsFtjzPPnPcqhe7NXE7v
khw1Xj+Rl/tWV/f0yqoQQknSg1QZRehQTt+aqfI0+bnNEk8x3u7bWcJ+eYy5MiRkF2Y1mTOPeyGL
q13X14+anWteAQywFs27Ps/8cUiOiY7XBdlihFpfJKb0MZeDYXJDOCimOutFCSnlcGCQSx8nt0TB
CEOYfku2hi9XryS8J//PlJil5VqhU6NVQoNqmtvMw1MTT+A6zpSNu29tTWCaRWXKBicZLvTbM2KN
Keio60kJHVZ+0YrGwBCFEjis/Zno5VZxaKUTj7TwyppwQ+Q0m03GsHtJ76he21i/9UF7BfHPt7K3
X+tGukzMfCyMMlBYdq5nlSFby8BfPTSv9x1pLTbYaPpgKMmB3JyoaDdYcs5yfVbCegLRkQMs1sDK
r/dtrB3FaxvCJvZtWWXVlKmh2ju/hxmPoNxiR82MDhF0t3JkWcBjdluUHxsrEwMAyiDVQJwIR7Ey
/hjd4M+tvrGwtVsYUoq431C5RZ+TO9XVjcHGImXqLME7Gydx0a85NE1+SA2jcfPC/Nqz6ieGbF/A
m7FVTF27q3AoABfB3ApklYTrEOPKiYJ2E+5/AmgBZvHOikUxu5FavtGSfJdoanB/E1fKjfDZK5PC
qa9oR6YBoO9wnooXls8XPaMhhjrfO8R+N6+afQZ4iWfgmeiiiP1i53Q39Zj7uv871iLC9c8QnCkp
DaWRqwErl0FDntkTuMib/Nlu5uN9Q6sRAZgiwAJ5IBU1P0enVaE+UUOHIo6gS+wZkFiYOk+dnP1/
McSFWzHuiDeF4EVz3KMKpI24qSrw3in5Q1mGU+t4SRJtBLkVqAr2kGu6/68pwW0Mo9fMJMMzrPVn
bw44Ij5+cDzqlq7i2Yd63xzur211t7BdFoaRePlYuA+dtrQU2qdKqMXGV4g7nEFEsC+osnHtrpvh
mwQyIfQmhcu+MjUWNypeYygZB1HxqEW1j47vxudbjWNYw/9ZERZj5bVZzANcb1TNyJUTuXPRK/lj
992PeKSRC8FRCKpQbSNEry4O0QVNbOAacBneRhlwJMegsMR7Kdft3JM09qgl2RPJy62jterxV4aE
o+U4tYnKAe6CciTfJk37XuvjqwE2D9RHNu/A9VWh+gJOdcwwirFTVouMIXoooVX2ktuPyR8MxrwM
XXW574Hri/rXjuDyaSKnAAfidIGRJoxbBhZomp3S3tp3tfPjvq31e93515iwVdaYDQSwSAVNedk6
k8L4iwxsdk2WEwwWdi+VOrU+/Lf0UhCxQOVJR/NpAAdqiaSmqT5N0P9Rffr35wgbSkynsWJMgodo
ybm29AcKchvRePVIAOGHBwwnUhaJWFCclVSlQpadN1rYlg6GLSQUojLbSDxmyfNuTCFBhsL5Vihb
cx9+4wL0ByjyooGvgsPELgjPQZHqJtZve0iPStp6Gxu6lkRcmxHSbIVNeqSV4K3v84f8W30kQXTU
v5Sza58L09W8zM03kbXrNpGMASeOh4vIa5K3TdWPFWyO5uvQPnWZsbFpqwZQSbKQkax0nHOz7hic
DZlR/S3XHom55RWr9wzmLEFLBlKmZa+3rFOS6hRLKJ8yRMp3+y/H59UBgYhloAVgRssetvCQ/CAL
JRHAxTH6DYYFcPMtevkpVfPGGttz5oDBDgfe6dIvmZE9oWnyIvfRFq3q2iKReHEKcQQwtEQF30iq
QVKQ2rGQ+r3tEfkQQ1CQS66b0s6YA+mhCOLXLTDJRzawWOaVVeGhUkhOpUVWJYfJEdSn9RdyIM/p
Q+IbgfybzW72Qr10Z1pu82mAHQb1r+xyp7rKdavCtEep69qz0ZfRrtarFiKuBqRFQPu6u3/qVs42
SJcwKoFcSOUQ81tTRRolZLKxRNL8rQbZre23pP5638b6d7wyIoTqbq4VY3JKOaQ7wP595revAAHQ
tyHy0mPyErmVnz1nX6vNtv3KhXSzOiEoUxSZbGgvckJqbWfVvm56eN3tgJt3Z9+DJpJ5oF+JDRzK
/RWvnPpruyJM2dJaVVVzVCVt9LiN6EK2krCNhYnoWMnOmnGaOnimbe7AQ/cX0zWHeiA/x6g+3l/L
hofowtGL5ZTmjFdYWwhjNYQ9sUj6RhP9+30zW59MOGujZNXUTOCIjoNaaovuupvQ/OX/Z0Q4WKNj
TaACqGGEdKBoJr9BNPR838TWzvDPeXV2QVKH9u6IdahOWOY1UD6nWX4rk60EcikBjfmWq5Mrqnsw
tG7VQvrw7fhg/oWcMdi7QdT8rj52G/FoJfPAvDaP80CkcBjA7ZqKVLWrPCUsVPQ/EU3caox3xMKx
zdCqtvZzu5HbrX1D/tIHHwVmhRbkqBKY5mwt6tuzjYK+ksdsP9j6iJr3VLpVLH+5v2MrDg7pA/Sj
dRAlQTRSCBJWbVqpnGlgMYH+3rsEsS3bHIZQM9jnVbHAh3plSqQpUByoDsgTac9gtjpKv+LA8YA6
f04O8qH4utXcXTlRPK3BcLSJ5A1gldtdo5Q4yaRT8AD3EvXAZPLKqk3s1VqpAixI6LrziTuQlwq+
EdcqjbURVqg/YNAFrJ6e86L7zr7azY/mRhl/uVUWFKoAVgKXNli8RSCRY07lpDXVHEZN6zmZcZCK
f4Zq3ojeK2u6NcPPw9UZ7gnrs9TuUHKBvIzH51/zvfIsJRi8JZAv20IlLjfq1pzggIY5aFqp5nOY
O2/MYI+9tcUAvGFBfLPjUJe60ZVz6EQEKPqq282yuQmJWh7bm3WID5Qijp28NHKG4TjLTV+sXXYZ
99CTfAQa5nd6sXfFQ3na0l5bpqIAw2K8FWVVLnDoiPdGrfRJTlLjZNPoyS7VUzlOh9YYbM+SqsSr
pXqrHrj2Ma8t8n+/8g7bAmIUBWz9ZJmVBgpJ4DkNt5ILcyMKrjk7El50TlBFAphNKLSobZuaRi1P
4ZyCUvVrDGRTbG7cVls2hDILG5W0MLnradIvasmeXPvy1jrWvtf1OoQEImeRatUsg3tbGByMY2+i
LLgfwrdMCE7ApesmRuHfFbVcs2hd09liJVz9UgbAnxhJAvBbhPIqNkkbYJgx8Zb9tDBnKdcYcsMQ
+n9YyJUV4VuVES46m1XmiXWdH4O3DoKa9y2s1E3AYQ0YPGYzwFO26NOD8nhocr0xTkUOzFkT9TtL
Y8dmlnOv0EiYdvF3berYwSnVc0KcfV5W0HCMy31P809LNduo5aOgD5IgSNUBcXF7lOZYarMGNPjh
pH7LrH/06G8FNWqr2CIqW/GPj3kUFPS4YtNijE1RpYY63QA8NEDnqJJg7md3/7uu+AeokQGixcMN
w2TibWu1lQrluJaG6WR9Y0PceNpgOS6+9uePLBgkMU7Bd5AXLW6/GSkLVL1kvQsxcT5Sn2FopPZT
ZkV/nIgl/+FuAucQOo9c3hKgeeF611KHaq2ZDrg5qDu1vTek3+5/uGVyyYWVVczYgKaAw5Bv19OC
vHJwlNY4ZV0RqDJzS7PwbKfx5L55rBkAoJRt5LMrd8a1SbFdpU9lw8qkHcLKzBw3JZ3m6hH4NRxn
ll0l1sl+ypotKM6KgwDOjYljdJKBZxLTTFspAUht5j4EdvAp16TXOG32Bmm3mErW7eCbQtgdU1ji
jrVFBH4lHSOyYD8IzPnLTC8Rq05y3zYeFqjsEr046BJw69pzlTfeFE1/mjGZA6TcXixvTUCu/RzQ
5MgGZ3XmaOnb7VUnJWN2qmDZxYM2/y2ab7gC3PsutLKfHPipGvjAmIEUx+MnFhO0O4Evt4FQHgx7
dEnWWkHhNBfwMky7frPau1LSAOAQrxM+Gsbn3fiyr5KAUo7xRsn6PiRMrm1PsjVZ+t6RZvgdq5H6
a+hncJW0g67nXmVXhvqo6VHU+BXhA1Asi5i8T7XEBreJHcfyq0275JtNUdD9Fs+g6vwPHwhylgh+
4BFYkkaC9ppMVj32IUZUzlFZgwtIIuAsNKrHymoeO2myNi6ylVxQv7YoptAANHdKl2Lb2YE5xSEa
3myp9aV56021ZUgIH51Wx/Po2DQsSeYRBUS3AGLPbe9b5ft9L1u7OTmlKF5TIF13FkMgLVEgBNEi
v5U76stpc9Awj0FTZW9l9CCl6mM6fbNnclaocTBJDk2D0R+dLTjaysMfboe9hPsBErKYjFYaE1j4
HK/xou38hA7nLlYwffuij+Ver9SdMpwzoPwoKX0KaYf7H2HtqKELjrsAAn6YhBeOcz2D6wlBTj9B
42rAC7aU9rZ5MPUpaJMtIOZK6MAgHGbGMBRgcGLw2zMWVZqJ1k7Wh5iA0UvV1RjzJnkM7q9ozQq0
SqBpAAAxr4PeWukMmrJkrudQNTsvl8pTaWYPlU0+bwZznBBiBVcwjqAYMMDJHjnxGKkh5og0t5jr
kzoXiqvbzZabriQ7N5b4ibkKTRmtAalBrwOzSt07JvaH1xS1oeJt8kY/Ul0d2cKmAt/KKTRx4yC9
AsEPVwW6tZnngCHP46Cd2kkPygEzMVnuQYvdKY3d/e1aW921Jb6dV6sDA6NcGxR0eiNo5tLum9l/
mjrattDLA2s715MAclawII/TqM8poyGSYHmwn6uEgULQ2iB1Xkl7bqwIuyQ1U5cwYqvhlEouBAP8
0vxu5r8mPFcz9NaScYskfnFygXsE5ghz7RBAAaeDYJAqdsnspAYpotKWfldXQes4UoDSzWNkq49E
Hb9/cqcEg8LxRSqhVLPtFBdFwshNV+aHMtW+3rfB9+KmQ8NtcHlLByMsvGt/6w19MVaZlXT5pW4w
KufADzFng/MlF8nxvqWF331YgnQMHuIYZhB5klojVWgJ0PtZUy89Bujp6/2/v76Sf/++sBJDm6RS
I1V8btihBkPMYO0SZn82D8AigBCB7JSDETnkZLefa4x70hnMJpcyLp50Bqa8pj9Y2nPNnMD5fMbL
reEwgZRSxTSeGPLycsa8l6qRSw0CYz3/mwM+ReIND1hEHhPNWwziceQQkIsi7LwnVR1NsW2BqU4Z
vlq5o78MfQyFj8aYTmrWZD/u79OWPSHSGVNbUztp4ktZIZexzTp5pINlnyKLsN0Qd7/vm1txC3T6
LZQEUHJY9t6pOmp9YWbmOceEzgwuPD0fMF27hf1c8W6MznAyJBtvMRTBbx0DnDpWnaRmc9GJpKK+
wVIV0N2hM4P7y1n5etBAQAECnDIoaokYpWicM1wfrXQe464L4rp+kOuM+K2l43XJ+k+fWSiWcHFr
PhEGNTztdlW0pOpUOi25RPFzoZDHvtmaw1zmhEBiX5sQ3KE31cwgEViV6+/G7+yiHchJPbZB+kXx
mku9//RznJtDrQTIKKgJ6mIB3LZbWoMXp7w0ZlK7ejMGCTW2+J2WPgf1bE4mCxUH7hJCKGI4uI02
ThXY+Y1dDDVlbyKEuiwxft33hqXXceJ4HQz9Bh6HkBi63Z8Zc5EjM9UImJns0elzF3WI/X0TH1/k
9oZAPsrfwbzahdkUwQdyXA5O2RbdBSUfQ/NbA9RVJ6V0atXDPEz0OudgvtYGxfgyYxYfwzEpdcfm
kswg9pOGymVNc9LqIpCKIrZcZ6LzPpoU5B7/Q9p17biOY9svEqAcXpVsV7Bc8dSpF+JEBSpSotLX
38UaNKYsC9atHkxjHrqB2iZFbu6w9lrXf+fKnoPKFn4SESIQQssPK0GLVoefI8e0oD7NzJciT277
tHv+38ws0rK0GiqoAWrkaJEb2ZCDBMga1F6861bWvqtw+aiD4axi5uL8uxqZZAA50dcnwB/BMH5f
SupWlePSkeBT/tfEsoQTx6OcVDlMyDflc/yjv2uPBeStQcoRoHw0gyD0wDz559Zk/upnQqqASh8y
Eowcnq9sLHtdneaKnTQalkrqOoAnVb26cRjE/izOrI5MHQ1eTA9jekss/lOM27E06RD0GMcW8mS3
oJHW1bCcUF3ZcSyZh2nWtok/gbBbOZCZQFNN0uNm2vgVa74NgCLUNwR2yUGL7/xnmBKGOWMrB8XS
wXjjD7lfeGANdbG5WsBAEPovnNuZPbH5n5aNoJVhHLIiR7xRe2euwRCSbTEhrXzAMxuLrS2Tks7w
Oc6xNmZkKRAEqNxucmaPmtLwdP0aXEbcgK9+2r9FANzjv3ZKL5sRhheprygk4E59N+bl357o7qxQ
aSOnWDs3GFrErAoKBAjzF/dO77IS0hSVBdWf2IsLCA6UJ6pxv7d+EvpbbqC044wbJGorF1HoHvxj
c3kRSV+WhOccyjFZV4RlkpgPWWEOe3lOy6Ag4ADZOJYrBkU9AM4SkZ+gVjs/Jbkk4agqKT11Fs10
rI3R9zY3pdGlKN827ky0bkunesWhgWsKkHEha4QGkHpuMxHkl0lN6UluSuqqLSgA7H4L9bByNFFk
F6o1kFi7BNXB27Sa3cj5aWwOE/vR0irkibOxe5e9bdhAo0UWnReRMS0uWYNuTIuIxT72YbxHweOB
+Omuu+F+Akg6aBO+fAWQm6GqCGg/ylXLymyNpnPdOcBTQ2lNzXa103L7PZehkOlVc4EWGk06M91D
X1f7+VXLlo0indAzQQZywaEyjpC6QgIen3KLPTrF4OysFPxqmTH+NtlgeEwrf1+3eHkwhUUUuQHA
x/z18mCCO5UVYGqVItZngUZmzOsTt1EMP9XKjQbG5VE5FxdYfEQCIQgUx2YS2foIEpWCTj43yhwD
fvomhu7SFmSnIGIJQA4EW+Czzs++PmVzTKmRnPqQ7LJf4JavPD1z9RKSfG7+g7nMY390cmtujaFe
zjkCVgI2BxxXQXp7gU3Uq2poYgVHNb+bHvtfXe8C3uwlofw9fSGhzmEdulsYaXb5fmuY4nLo78M4
xn3AqAVB6GXL0IwptxMVxvXdeKft+z08toegYrel3H75SuBlNYU2LogecFoX/mxKm04fJcWIKoSk
Fab6jLT0cvuUzdYNqYKvnlEYExLXgO+if7GcZUZrQZsNq6en3CFuXI6HQhv3U2rd2v+i/AMAF3ha
UXKCS4NCwvm5oaYyV3pmK5HTV0lIZKPw47wZNhzM5elUQXOFQrQJxSAQWC9ugjwTwOLbzoj0Ao4s
hfZt9dTYW5fg8mrjj+sKciHAqdD4WVpJbUmdE2pEThunRzomIU+dv1VBHqpSSvwvfyMYw6HHFA+E
y5aIFtqUito1OT21mDrpWeVOmPnqm/62jKUv+xFkGiI9Bg4ALJvL/ntfYswbaY8R5ZXtZbP8Tcoc
L+6a1+srWvtIcIqCtBc4wotTN9CyrTI2JSec/lNtssLN2ziMubI1h3jJ0QFnoWrAhwvNFeTK2vmh
g8/XUYYWGaXb+1ao3To/oYhRja7SuSQDA3PvqWHlq8V9jXghcaXvW9f5MlQAow5KDii0iju2DJqn
OVE7UwbENNdVN27e2fB4fTMvz6Kg7AEKHicDs2XLWCQDs3OuDEyLaGKmPs6rfNPNuZq4dJy6V5b0
kFu+bvGS2gHMGyjgQ40TasaXdRQzjXVWtMyIxl8ONHTuVE8NFNBGzsfhF/fLI/9Nwy3M6doyQSCK
fq4D+jxjCSbrDb3Lp0lGs63Qd7U63+Qp2tb6sFfrLbqdy09moTAARhdA1NFHXhaRJT4zZ2hkDM4V
lasrf9L4q2xdIgRBfxrtBEzvwJGcn8oYYINKmeQ40jGfroE22VJdedwwchn8I/yAw0XXVXQFl525
Cb6xA2elE9n9cJQwmlEFRBu9sqoDooKETFafEJ9s+KrLm30eiCxSnJYRRx8pbrYDRXWmpJ4OPBFq
z+HGCVSxQ+cZ8bmdRRACOAZRJInpkfPEDoJxv/C0XR/EXn+/zXq9ch5QhVFVJN9wjwj7zz9Xy1U7
7rNej8akdDlqroxtEZ6thOFYEGSODVwnDMKbiwXVZTdg8EKOT/qO7KZguO/3dWC69RFVi711uL59
l3cJxqBhiKExDbxVy0eS13WNLB/C7cXIke3GKGqZAFKfunizZrC6d59MiZ/yKYenWZbRWMG6tCh/
o6/Tq/SNvrC9/TRxbw7s/f9DB2p9dSD90wRF+UWbuEIBZcTgq9hKLYRIxlz7vA7LPpQPAFfvyO1o
eqUatrUf2y4Jrm+t+E4XBxPy6/8YX3zHISXxiMw3PjUz+HsGstcJ9Qz1pmn7APodbidtsbatXTmE
4sCcoK2C0Gqxw31qZ32SjPEJ2mbelKu+QVCXKTbSp7Xv+NnK4mLTmg2ymWLmL0ftACx8gJZtvCqr
FkCqAyQW/ncBDIqHoYxbjcYnSLV1Xp5m3zPT2WBXXkkhkLcA/I4YFMXIC3WTshrmmDmYxiD3zY/4
Vv8R534JibDejQ/0MAbErR+UypsgHLWZQqwu0AT/KzJfhKcXlWdpbIlgnTlNSd3sCMDLHmmar9da
4aEsRAIg1xOFSeE5P124Oak7mpUOMmzEG1b9jW+VJVZdFRprSFCwFGS4iwOnl5mE7mqeRkWceLry
zhSybxMwkQzWvWnFu5EoweA8TiOaIDVHWZ1tRKmX03+YywCkEVgr1PFFded8jUkpgcrRBv92diB/
e1RdQ3IwfW0X/57ulACQ/HBrdmLtkqExgWRJRRx+GWQZFUs1HRgbMr4ryq9W+2XLW+ROqzYMoPSQ
wSC/XO4rNWiT97Y9RwbKnJi/EwkMUzA0USVbBeWPaOncTdlifgcj7YAeXlbkdaR6Q6nVSdQDlM8D
+z0+JiftDi0XDJsnvnnQn4oDfS4f6fcm7CEttrmjK6H52U9YFgoTwkjREPyE6aa/4wHUzMCjGXR3
9LbdxUF6Lx/02K8OecB2UEPdX3fTl3uN4VggfPAGIia/iMCcKqeYKmmsiDftfQYNRhnYQF41p6+b
Qf0H74ED4Qx1ifEcqnQquta0o2ouXZwvt6aOZ4/U/7IZNM6gCATXImI94Xk+3XlM8rfKVE1jxJK5
hwiKRZWd5ugI/IuigfzydWuXfgyQAdwDtJ+RAoPf6dyaCXEoaYTiS9QlDiRs8ll7myw9/3Hdyoqr
xgSWCrV2xOFAkC2L1y2yDPAhECtiYX2HiChIbwv0HECPmO4MQQpeufxA/RIQUvfrnQdhGw4GWDNc
92WtgpF4mEDnZUVGi7tH8/IFd3CjUL62jcCyYS+BFr10YlVVAZ7TTHZEevlPo2dvVmZvnIstE4u3
AAJeOdgrGjtKh2FXEvOOK/nGRbqsVmGnsEd4CD4ogRcmcqiZNCiZSRFh7a1cJB4gv3/jEqMpSgZI
MdV+bRwLkbEvPBdqjnjhUCGD3veSsaVzkLzE0DeNkoMTOW9iwmzcl3WANGOXB/rsJy/XLV7K5qHn
DS4zgBTQvgR9i9jlT7crtdC57GJI7ZrNoGHi0NFZM4V9H/fxvjI4t0KTgDTVY9io7EapMBXiG0qp
lkBMzIy5Qzt0rVfXdhm/je3EqSfH0wjsb2PoKWiY5PyXmZtJGySGnP3CNEYj+gp6Pd6Dm1hB1zm2
q9gFWTdU+KyxlsHt3HI0wrS5ypNw7FTwW7uJnCGXvL7ytW8LIA2aApgEF2xj5wvvRnsyk0K2I6rm
uVtOXQUe5ClFcFZX9S7PYjAKaO2XRTbEdovAAiU2ANaXyXFPVQbaBepEKjB34cCR6muNtBWnrz0/
CAQhFAtQkolgZuHFHNZptcFJf4xfybsSQpJrp0qu8XP6Q3wHqgPFKfbAY9ofa297SE388eUhxu2G
Wgnw+AK7cb6zjDKqWqBBj9oyoS+9Qkzz1kaXHw14kE/IgTwa+VbrZcUZfJBCYIgWSlkou53bpIWm
5TVNQJ6RWspNZk3aKYmL9Pn6mVnBVwA1C7f2j5nFbel4mRuE2WM0x9CmM8LcT/wRHFVgcNrjwMyB
6qYn2ce4pl9vFX9XClPCOFIIpEGALy2zaGsyCc84jEMRtPgJDixIcjXvxJ/QKPgOJeTAeE3Lzddi
5WuCnVlwGeOW4OwudnYopnYwatJHitKDnaRTtcMMYYkTH2rlG6+zL0vq4Iag9AzEHkq0JtjRz78k
y/VRM0BGESGZOUgdC+Z43viMK4cFnxBvO04pIMpLmveU96VDsjI5gVfmFi0fd9ST8PpJWTUBH44/
D8JxeamcklFg1tUZq5B7qFQlJEDpfsOBbZlYJOM5KSjNWYM6c3XfTc23UW0fry9i7cSBgQSIog8B
wQtMhJLVTlcpWEXxdwzJTfIr8R3tAHg1dK7T74Vfji7I+IetCZeVFAhn4JNdEeB+fpQcgPF0LSUR
lDPDvk5fK2q9MFm5d1j6OPfvSIBDE9BATclKQGCrwMmUKE9snyeDe30PVncZnVV8RwdSkMseUlbo
uZFSE4l7krzP+vgdHJW76yZWwvUPhu1/TCycdd9MaEUOEqpIQxbOdf/cmC8JHqbrVlYyW5BhYYwC
THpCZ+5j0uLTphY2utNszpJIi8qDFaY3um9GGPj2mJf6WynlitfA8A3gyph2BAnAMmjPUtVB9pOL
W8w6H4IlqWdDet6ZQKhgpJCN2FicSIoXb45ArwNpiWsN77h4c2zuoC6bVfaxHVAFrrOTLBdBUfZP
SQ02umwIDTGIEI/tTnHygwTivY0fsBJOQDwQBWnREoe3XHzEHGo/pj0iGdJ33V1/AnwIOIP+ad7n
t1CJ9A0PPLGmUAGynq9bXjk9Z4YXK08xsKimco30aM4DOjhBMyiu3NCNQ7pyD5AzAnsu4kQDHZnz
K9maMem0UjIipGq+akrfh/RfwJXweos/D3kGUYlYNIeJEqssb2wjmlNAE4n23BmOK4H48vqOrZ1N
gH6B1MM/oA9dvDBJz+U6Z7YVdeboG000aJnfTUVQaVuixmsOVOSSolQLBB1Cv/Ndg8QiSy1Ck2jw
BgipF0EDitmd6XM/PhFXqOkMEJDf+FQfBAeLy3BmdXEWW4gpzJlUQEAXEht52P5VIZ1rfMtC61ju
5Yj79SN5U5jboyIIUidf33LgK2dSaMECDo9QRRRCzpfdIV1ndiFDSLMeH3rCH7VqeCsJ3SqVidhj
sVC06ACoRasO/azlzFSmdEnTIP7F9sqe6rVeavjU6xkeKHDDBNM+UTZMrlxz1LAguoxGHVCRS3xI
Vo+zZUqSdXSavdnUpxn4y6pmr6Y2gUT45/WDuoJJBP2XKnim8QJhjnZxIWQorDSY0LOiyWYczOGU
T3+cgSAFA7toe88m841B1MJzwLR2Nyi9Ke1jVpkFuLN67b1UCkvdIVnTtho6KzcITl3Ml6MuAyLs
xQ0aSkw6NTnEWRmC/SFQclydb5NWcOlZz7M6/qWAeX/j1q6cKcSD2HE0dpBWLHHatUoRlQNNf5T0
vzLDiE36orbSxjuyZkSwN0C3Q1AALVOXOovRT0yr9qgQfM/uPe9pkG+La6y8VtATxVgN5KiE4Ozi
fmgdb22onRdHy04O+qh6haZ6vT57JXdus9hwbS1x47jda+rgJ078Lx6rM/sLt5Qk7WSwKTZxb+Yw
r1zlDeOTuD3v5Hd8N3rJo+alg5vELtt9HVMMkChYFSE1KU7QElxi8L4tJYDyMPlj7+Kx8SZbvVG3
+CsuXis8wRC8A4YL4z+IehYbbORGZaYoXEYNSvdF2+wsysLrl/PiqAgTgBWJlr0KntGFk1VAbsRr
yRijrGA3KVSoazCKDPTLA5vCjIDzC5Z9cAEuPtVEJNKySh4jUjueXPR7mjkhHV6vL+biQgsrCLiB
6ANy5QL/1Ra5rPZDwaPGGU4N+G2nNrtPqLPjxRYf+uWbuLC1+DbUZlUrZTrKA2DH073qJqZ+tbP9
EYRDkLWWXbkPv3zqFjYXu9g2Dm+QUrOjbYFWus1kDzohuxkHZyNdWD0VnzZycSoGdD7iZJ6sSHN2
YJgPK/VvmW2xAF3mRx/L0XGy8Q/Qs4stJMys5WQQBf4b/WbYFfdyeuy9EQgBGiLExKcD/tO/fkRW
V+YAHQnnC8zRcmgK/HE5BLIrJZpLzXMwBQC4m5vrG+/r6kH8QOAD2oFKi3jxPyUp0JJoRrUT5UgM
ttN5hhUknDPxoUe28am2TC02MUkpZXNZTlFKjOEeE3fpXot1DF8bw7RzEvBDXN/A1YOPWiuaYFja
JVhqGJNaa8nEjvnbCDhy9iYRP4Psp8f98ZW5Gsabgqr1tuxehCw4LIgeUAwExA6x9eLsD8agZHFX
o9w/QvEM2lE+Ja3fz9XrDF6GikkbbaG1fcUAEsa+xejtBav0yKHo5dSVGU162FWGq5Szb8yVa+jt
148khp0wxY6MD+pCS7w1pBu7cSypHRXVSLwG5A6uSebCGyWyEVKLs3AWaIrUH9UoUBELTrslPjaF
TnE9p4oTGfKvZPqp8GFjKZc8BwsLi9NoNxhF7FIkJYM3QiO29TAYe2vttCANk41xopUPdLaYxYFA
XOFwsxjMI9Erd6A0KLu/rE7RHHU2oDjr2+aABABNyMtqd5437Yw+2hiV47eyeGvtx+tXauvvL+LQ
ohqMJtEyKxpLaZ9U6Ql0KBtlE5HXLr88Zq9skcEBdbuc4ZTp0NIaFEWRVA0aenG9wUpPneLuN8vV
nnvKaA3cY2Je6YbYeDG/vEI8+uBYEggt1LUXXYrcLCqp7JF2qxp7UvreH7VhIxpc2USsDEML6Jer
l1Q9SuNM1hxr7VFmqV/OU++qYKbecLYrr8dnI0suyNqgZYMJK+soJXetDgEwhXkAcvrXd+syYUJ1
C2LLSLgNVGIQXJ8/H61TYKGppkXM7+6MELIZ9+r31HN2qp9G3csW1GxlVfAGwL8CEWVg9ntxk9Rq
jAGAHZpomqOplz1LfpbbrdjlsnCHN/ezFXGfP72JFmt6LmlsiLSRevqNGmRhrLtWYFAiiv7evxi8
XVhcbCPBUa9qTF0cWzvZ0y6wRnvjXK/vnNBJBHZAdFjP11Qr+cCJ1gO6TNDq7KawQuui41tv35oZ
UHcLLnIMG1xoAZBBr2NnMoeoUprAmHnIzS7Abgcb5+4ioYP3tjDyg/KVaCUuE/W4182atRyzaAd2
mN4F9lpHeaX5re63INcfCixLjyQIIGRFsLthXON864bcqeO6glPVd4jCIBH4bd4bj6aXhfKL8q3d
ETB2q2/Gax58kE2HBSquL8mN40NEkN/yr19soG8FmRmGX8VjfP5rEnm280Ea7UgtUjcXVIEGiJPN
DTjBypOF7AcBBSa1URpcvr+dI0kklgo1KpsH00SYaxwn+VTF/yKiACoDeRBmUTGCs+wMSXpD48nI
9Giui9dMayOJgp1iyrWN2cWVVwWi1wK6DKy5OJrnuzbFBMr3BIRaEwMSaDCph+jwSa2UZ7vsXuw6
fU7nZotEeeUyAJwHxDRG6QHDWi6uULJhKMxGidRaau9BisYyF03//jabWP7z+o1Y+2AabjaGLTC4
jP87X+Ds2GlbN0N7HB2+0+27TpF2dfokKU/X7VxSk4GR/7OhxW2IEyUxa9T1j5y55GEKlLvcV26t
x9Qzdk3vlmCtp37ubZHWiz+7uIRnZsVef/LJbFJZ58ww20s3RYZ+rLw1u7t2RISuqUAHoVizhDoq
fCzZmIJBb8Bo1k6TDLSXpTzb2UMdsLzbWcqMjFlut7Q6hW9frAxAK5xNgHyB5F/mlqA35mbGkCqD
YhRqp5hmmkaM5GhK93OWh/dEs0f/+jdcOSvIiUCIAF4EULUsV6o30FWA1nUbGbFtBiWqb7oFIl1D
vh8nrm9kYaJkulieUCIVPBmYCwPI8/zDFVwuk7qmDXSZzSeops8eB0DELcfuNNvTDXWk42SXvlGk
37+8ShiGXjsePHThlpntLCdFRruyOaoD8Ykjob5oSffa2EFga0sXbXWRH/A1QXBy8UTIRUFYosf1
EcViy62qVNtXzXjP4ji07AGWq/hP2te/7R7j7f9imRh8QttPFP6XzRUDOJpEsUZylGQ8SdTwnflB
0p6Vpt14c1e82UfpFLQECPcwN7n4kBRTYyRHI8+CNhLRjnr30IIl5PpqVq45yLcxqwh6EMwuXPhp
W6cyZTrI7dEumXtIsfVbkfFqeIdqABpRaJheMh+nVSbPpVqD/wD1sHhfhinSDG8K1bDb8W9byd8l
NAix3WdzIpT57LloCmY2HeayQ/ND9xLFrV6sR/kEMsH8tQ9UYMOVgzK4/eDG4bTfisguITSigiQg
zmiiAFS3vAfm1PZIsBWEZGxov5VzZUAXA2Nc97xncrofJMXKHmWaS8pjiUrle8fID6mGOE7Tjc0P
OZ7z6nbIMJS8N+OZNW5qyPHj2HQD81HkYw/XD8BaXi66LyhjaIJPbAnUpBTTYkyrtIhAqZ41fjL/
cjDagfFc2u219NZhP+riER7jut210y1YBgDTRAMIQJXzr1TLZtLNqFEepclkLqbGj4UNwRIjHzYW
uHbCIROLnQRsykHF/NwQqie5LVEiR6YW+2pseGWyv76UFfcOp25hLEE0AwEIPbcw4mPbvIKFqpFt
17Dxqigc7ZWRaNlNn2lbSdlaSPDZ4FIxtu2smRumpET1m/4A7MqxP3RRjYbKg36Yb2TpZjokN9Zp
a7Bu5ZOdmV1cLJ5nhDhiJ2sMp991lt1FxWTGu3kuiq+fDgczfJj7RFHgsu+pFa2uzhNR0PNv3JZ/
V5J7jaobL+VKIHBmZBHZzyPI5rKm0I5aq1U7kPYrLldie9eAvv82H4f+Vznq0kZtaq20jSoEMFMf
Twg6Reenpc4wBzoMDEvzZW9GU6qvDlLQg82x0j0xfh+HKg+/fkI/21xctlSCRmJsl7AJjoZB4a4R
oy9BXrTk73VDmILEz1+EH2fLW2xqbAARQExuHwfSqbOH/KD8A5Sx/KqZtLlXOp1rfteyVo/yUoOg
qWGMcjRLXJFvjKY2AYDSyV/QpJnVrcZNg4ZTMxnNawGf+jxbtRFHdqOwNsjnES8W6ESd2uOxnv5O
xtxoAXEYuQZKpwmswWxqJdm309yqojgh+o9hqJR0lxdoenZuLvej5MVAaSmeOQxtd8CBrH5KUqpP
XgkszhODJs/oT6IdfZjUiWoQB0Z0EbJ8sLifZ1lOj3mlt8ouV5U80EYN4YZLLUbKgFi4pKHDbSn+
a2RzeevUDs32LB1GejCKWsq9pOkJYJVwkJNLzARdyrgFw92xFtIcAHq1tZW78TSV37VuyhMvVq0k
fpoyjKbdW0ZTFvdV0qAtVxWK1Nx1FGwP+1HGzI6LmIlnbjZ3GAhpeO38MVMQqnit2WKagKuJ8kMF
66YMZsq8lD3AbPHWoDc2OaGkqVMVfMxnehZXyznE+EVtPNU2NL73ks0TCzTDcq26mSan1YOWSHb3
zQTc6E/K2pH9rEg//ahoXg13ekUaEmodTVKvhfiovtOpFsc7u8jM2bPUgTtPMetH8JVIdjvttNoq
eg8upuEPhpUUlttZvGP3tI/Vini8LSAj6ZYQZZ7vnNnENP0gO53qWV3cd96YaXMRSkUs5/c8s2YW
SF2Hcbqy6OdeYASMbG+RiSDpFOKz8h3Ug3oplLU8n2+UOtVqf2gVFRHjKNGg7yH/HkJIBrKlmmSZ
JcDERjU8g57YicFMM3L9INXG8HNwsrr3eGMg/EvaJua+FjcyC+NUG4mfz9Cc9FJQ20z7aZKoczNO
BcPQZNFkAFFVMf794Eh1eUiA6rU9BXOkShBDKuIVDaiyc2PQcAsaiaRPvtdaPP1RCBtPIwDGiutI
vUU9bknsQZo7TXk2OdXua0WNbeIquRE7N6iiWCU6gVNJ/cGcivnQkVlT/IJ3g4xNSerMZ1XC762a
m9Vp6BWLorE2E+PehBDHzxL/UQ8SGGYBotF6eOuzuqlD8FgR1bNL2cnDfOoKczeNEK/15zEDE3kv
V+kcKnRsrZAmMgQ/uWkT4pdSzPvjbPTVO8jh5TqoaMse1KTHKL9WFfSN61p1G2ej/IOZmfZiz0Pa
+c6gWAPkC5g6B1MtaJDA0V0YuWumXUof0IMcQj4xMkQm9MO1vUFNtTllus3+9ugFlwhoqmQK2zRT
LR+kiNDduO7z1p6Rz8518fyDJ0bTiAznisjtGVcSEwO6q2QUXEbandYfrltbCWfgX4EDEbre6Hgt
HmG9Y5bVyehS8vyPTGLM/X69QXlmQDj4T+FzD3hIg8G14qiY6JzUBlrkJYjNdbN6B2x5Y8p9LaT4
vJpFFSVNR0aBSi2OWa6BTiIJWin9wRnfiAHXcoKzRYld/bSoWelIAo5K9Wjf2zvFz0PpsXsu/Tj4
6MqH/FD49X3s2bflLtuIMtS18BBwSUSeyEtQcljkcVoHrgCuUxskFvJNi7HV9t6xHyTPvEvvWaDd
zEETsp1zSv9mQNVXYfq9v2f36VO736KLWUtNMF3635+yiD2cDIwDGtQeIWKcMB940eHGfBh95LEg
g8uJEGrGvZbDMqDAH22EyWu9C5RRTeC8MLQOPMnionSqEcdKUaVHgRUsv/MRo4qON3pE81CED7N7
Yyu7VdeiEbTyhUiIGMlclq3rCbNbKYhmjuZ7/6a89Xf6i/QN/CH2yfQbvzi0z+1vPbRuBFix8iHi
fFttrHrtvhoQwkBzFdnOxbgduNSaXM3wC/LcS53JAxRuw/+s3SHoTwgtV1FeWuLGrNKU2gG8NUeg
Fyy3bfW3oW0OVCdbu7m2lM+GFp7BbivMB88MnOdToNqn1vxz3bWtOdLPf3/hDGK0z/DmWdYRyLvB
L5qqd4dOflR4AQhXedIs+uVpayCqUf0AHxY6agJNde4WnCEHenXQ+2icUnfSX1X55fqSVrfMAaBS
UNvpANmfG6hMyESQsedRWv7NSgbFp42+wRrmAg4SYYCouoEjcBHaU4S4TBMWCuYKZLaxL14cj4fx
M/cHH8QkruRvtUQuP5RgzUaFEZwXwAwsmxVOTnuIaptKpEkPBTduM524hW57emG89JtqP5fn+9za
wnc3Rh6jWVSQI0r+vu1If1lCISNYf/kpOjcjfsanJwKV2boqMM8WUahmOUT3QWoUJBL58vMqzIB4
ULBqYIR7cSKm3uEc5DQV5A+/tTn36tz0NO0h4VsNyBV3C0uiqANQBxrPy0KwNPFabiRF+QBczH7u
D7oreSD+BQytfpB/bvn31e/koE4JlkzDRB/rfAMlDQlRyyxwnqSGhwlcv9R3ifm/Wlk4IQ78fFXP
vDrqvblTeseT5Hcn+fPVa4tBMICgMS4qGGOWDAV1yjH8Z3b6cRy122QCJYFVPl83sbJbZyYW6zD6
fMjNvoL09wjqvQlsI0ULZhpp43FYKe+dL2XhVGVkhF3GUCuSW6gRDMhsEj8H00OBbCNpHobmrQSt
kKz9nCq++xdLRCNAYC7Bb7Icn69TeVJRqdeOuUjxKsBv/ibpxnVaKS5jff81ssRdDKOd6n1vl8f4
x+hLbu5Xnvrd2CnBCCqhrVhupfIGa4CeC7gCENrLO9UXaV9kQzZESerWd/2dtac3+uBJdUBxs6qD
7BfGPg1JID9e38vLh0QYhtMAOBHJxrKoPCa90w52gs9I2RuhykupZi/XTax49TMTCz87DqqZSzrK
ex2UhSAKHzSaeTQK4Pgya3Abqfu6wz2zJ27IJ4erzA3nM9WrKAez2ug5zLovk/HL6Cbsm6BscSCh
Bd6D5QuPwewykfsqmu027FHY5p3h0TriJjlI/KVWtiT/1g8kYk4F3XyEnB8x+KdlZZPaFqqFC+c8
2Ts1aHaSx4L4+T9TaF9mOsD0GdqKKN+LKQVrGVJjkFxqZZPZR+ifYbpOehzTeCPhXClYwga443Ho
/8Mbc/6dEkfjST4id+rD4qgDuJdF5GAFdSAm9uMnGm0Nd6+ddTRw8GghYQL2d/HN5MkZnGGGQVET
y/TMs+Lf14/6mvP9ZMFYgM6g3gNNYBMpWVz2flc6roJijYHxyutmLnlaxOf570qWYkR6Gcf2LKdK
VOpBfSgCoeqslmFd+W1oPJB9/FLutZ0a6nt+S+sAkh2p7G5lIGK7ziuy5z9i8dKA6U+LO+idRNlB
NN/6fXqQdup+62Fe9Y1gOrYgF4QABxDn83OC6D1PgKOyjtzTd80rsFVe49l+Ibm6C6YuF+yXYEPw
jY1NXvuWGFXCCCbGz1TMZJ6bBfAdqjQdEiw9PZgUWjHWzqm3ntEVIxgOxuAeGHcQ8S4xA5yjuOwo
nEeYHCDFq1T9Vswvo4rR5f1kYrF9ek+KLs0GHvWgZhn/Ivp0JXZi3ffrZ3LtOmPeAoUjtHwx4fUx
W/fJP4EkiThjU/IIB0J1yY7vxlvzIL1OIh82PNUtXyRt4xvpl0cQuQkSYLA3w+SyxxhPcd8YOuWR
noOMSAdHUbnVll/zu6IKB4eB8FNDR/H8HCiYwO0nRSpRZqnvqmMdxjfFG4kUr/OSYN6CGq3FVWjt
oowBPRdgV5ZOKlWsvFIlPkaW83PInN84EsWoBkYxAaINkgJDQsU1RL/Ap9LGJ1zZzc+mL7wXmCns
uoDpCVKeHpen2d3MxddsoMAoImBwhOG8nO8mxpqsiU6jfJSqCIKiaEJv8RCtXCl094DTFnQPeJ8X
tShVjtNOgvOE0l+v+ISBQ3x0jCFgs50F18/82mLAlYmYHRTi6LstPCCkzuZ6LivpnleqN4LZpYJU
23UTq6vBsBRiNBACXVBFqSWHaM1YK8c0BYYiLz3JbMEYvhHNrB1y5FYWGkDAuAFUungaJ8tIyaga
Q5R33aFr1SCdX6oC319nt7pGnzRWecRJ3Xnm7jjqt4xuzYeuLfTTL1gevkYfjDZNCx2Tr6qX2WBe
V95IvLHOLSOLVDIfwQ0KMLJ8HGv7ruwaT4EWXVo0/tc/2ue1LM4FSNKJ3v0faVe2HLeuJL+IESS4
v5LsVSJbq2X7hWHJx9x3cP36SWjmzulGMxojz8PVfTgRrgZYKBSqsjKLWAuI9l2eXiLwg5rq820b
19VfsB78+8X460muJ/R0pkwLmrKNnKiPbKdbwgNV6B2I+DL3tjXRxrGTcBbcx1FNpGye8T6Znuvp
W112KGt9vYN9uST2I86MpLFpL7O0jOCkdRbUVNvfGtLcZBcHWr+DjDa0REQPr9V1MVwPDjAqx3xS
LUVomHU5vK6sf9Thi15GDhGV0lhnmsuT2AjRpxQMgCIqtyy1QbcfAlPjqSV9B72NeJdLw26Y25O6
QNgK5X1X0Wd1c/uLrd3HF2a5OJjpYEmTkr4Cl1+/iToHZ/rICnh9Auy77KUb2xMB7ld288IkVzOM
mmaW2xE0mhq01ZMFHFfxnW1+EyyMnR5+P9kHA2UFxuSvIOMd5n2qCppWGINUt/SUep20x8K8BRSP
8eS2g2An11YFCgJoNWD2DMO33GmeQ7IoyWgOp6bQ7yB0XTtgidobiYgVcM1Pzu1wVyPRaYFKYTUE
oNlRJ0dK8t95VIO+i8TR+6wAMjAqGP6AOCh9EmzpSjCBygU6CYxhFWUV9tMuT15V1oWMK1l3xo11
LH/Qk3qXvSausqsO1UsaOSgEn0RY4JX2GagOkL6B6gANnKtx7nFAmExAeXfqjlLs5AdlKznFJjvG
W+MwQZfGzw7ylr1wa1eFWvPb7WVfFybYtAvmDz6rHwBkXK46zpI5SjHLeFJk05Om8h7IhmMPJMeQ
0l3Yit5L136EAWGwKoPkVcYrhp9IGpoJOu2Zieo2Bc82tC4x6Y1meyy4fK6TEjb2jCeLAjp0EKuw
n3H2LclkDXEr2XUwjA+jBeIpImpMrywEw0D4l9HgwlTf55zFmYXUKJO4ygAgLebSaxR535uv5SDq
oaxZAZWVDHFIBTo0fEqyQG4X07QYdAEfVAOWzHmP/ydu3idfrhcB0g9QJYZdGHybf0xbs0wwsEDD
YAR0xzM63QSHXvbLslOBoesH86UhLpCQisLbrBopjqxvm/klDoGnSMmG2LpXDuq267qtlotGu1a8
/JPPFA6BRhEmQS79ASpkVkHpAp3fMt7WBQrCanSf4RrXdcdelP3tM7XifQTVNzZcDcqbKyYavbOG
WapQfu5AzqCAR1yzBBMg1wygJob6/jXBoxSbNhozYH+RixyMY+eOEEF9AcLoqb0r9+O2A9Vv60Ko
NnYwGKUKnkgrTnlhmwsZtaYtQP4nakDo7JT5Y6PHLhDjgmzrmlsSS8ToMeIFOojgl+euAtDA9A0h
ALuFfrgjPzGq/sd+nrzpvt/FW+Wp862Hem/70YOykffxrgmdcLu4LEWSnVKoJnl9O+DXMBko1Mww
q8QzTwyJUoFItldApvLWtdYxzfKtXMrATz7fdp6Vxy9kOSzA3xndFhv3vvRVq10UUjatckIDqz2U
eGrbrpajr8Te2qIa59qyMFQO7Z5Pllx+Ln8xzCHPJh3UPqb5q5BjVNqT5qWQxmMxRIKkZc1vzm1x
fjMV7QS02QK8QPiWlO99/XNRB4HXrLRswf2EJAWqDhgoQ3HucvdUCNymeWgsSIyiJ/tkzC6Qhbts
R57tzMkORgVBvvQo1DZd3cczs1zW15fFWLVlRQKyA0HYx3QvY4RoP93Zbr3RPpRyk+7pLnoWkTWt
vFkxNIfaHHrg7Drie+AJIGhRXKF2NmzpvbZhbO2TGz2w1rS4Q7MW186NcbEbqMRRKXMYKyFnFc6P
pjL9zec7N8E5P7CClVLIn+sZN9UT6uFeCFImJijFDkBzKl3R82cFQ3S5h2zZZ1f5CLApigGwiZHI
xDF25rOxMyw3ibZQrRxOGXbVhhiOuZN2I2i3iq16zO71XccYO9l7THQm1y6r8z1g5+js9yy9ZOQ2
xe+h+tNc6aewMsHs0HhJZ29AZeDcjjefBZrLp8Tl8rkTowxtaw4LzIV+8qTfN27sDUfrh7khJ+27
5uiyax0+dskm28kHA6VmFoZsj/j1TkK51rE24GLRnVJUFb5WFUP8P98G7kiFkpYWIIXqUVoPdzpU
xdoNEyEQz8SupCQXhrjkgFblLJvJ5/eP9h1ixbjVABoTjd6uhb/z9XDlpTxpYmVKKD5r+hqjCaj+
VnvBzbzy3sWeYZacpXIY1bxqWdV9WmM2tP98FsZus2utLcUosQr0nYxpnPkRkr23/Wd1Wf+aNLl2
D5oGYLhs2+Uka99tSFPbTDmw+XXbyFp4PVuXyV0dwHLjuZlTM0im5K7SZ3+stO8A1L72yyiowKwG
ubP1cEFOCUeDZp3CpAbGFFwNBXTLaPJXce7MChfn8l4HmgNMe6fsj/ZYY+xbBYYk9KhjKU75zd5V
EGoQNZFEK+PiXEOVrJgJc8CicJeSeuooSEtXI9fZqrjIVbSG1ETsM0lFGLtmWH/gVfHd7I292tuP
RBNt46pbYBIMtA1A41w981p9jPDIi/uTCeYbBn/PUuWYlRow1LZ32wNX0zKoDP+vLS5MpnMcVVqc
A22myV6MBGnRoPhtZFuj1b/b8viggpPMqQDpzbP0RS6/zg2Fo31mnwuHQPrnISYs+lPdPMbykw3M
B2lERNhr+QTe5poBTjLAjJBKXd490WT1EbEyPGtHFWRQc+tUo3K3SOPdtCyPaCerTpG2j12Wbzpl
2kspUL3pIHg/rYQUNJkQOHDkQQrAw7jUyo5TBSihYMQFlAXUfpupANqychZYHwu9TQAYkClywbib
aGfbo24HiJf7prB9wLIFL90V5wTRN8oQjGaBkeRfbiWQkZi0KtUiWCo0AoupdSxteMhkAHHDdhFs
2WeRlrvF8VgAJwBGoQFY4JUQNVNrrFAP6YnsyNE4Mu7/7Ai6dkAJJB+1znsmltXvv85jBwmPM7Nc
TKEzaSIQbNGT0f1Kp9DRq98gXL599Fbc4cIG55PxHNmtXeKUG0V3Nzexr9NmL5uxIHituMSFGe6A
h9KU9JEyEbzazY2hfoNvbm4vZNUCno5gocCT6ypZJxa1Jri1EUhW7CrhQ6oLATIruQw6Iv+a4G6v
WZW7qskNetIAPV/uwdB0VLbaZvyHocGVHcrRedAdiFM9176IWG7F4S9sc3daV6itqcQSPU1GEXRS
+c0a7O0wD7tJlr3bOykyxbldqJSKnbYRIAMNq65Pj233e4j3hZq/3jYk+mSc7+WNqi26NhBM1hhv
Sv6ntUU9rLWc7WLbOL9LkyoEdTe2TXvUjvlDEyR32Sbelntll73ohkN9kV7k+qIQ+liLHTGbi0w0
09opzy0jiIz5mOYtAFtU8IFWTbBxBCSiBH85EwWQy1ULtSsM8t+PkuWYswj/s2oB0H/U69GSuLr7
c93KinrAcVWz5CBr2feIDr9vf/yV0jwGOgw2lwv6MehgcLeEEWKePCtGRDd/+QAS8X506b3sV/5k
bcPf8Vv4PH0bnurHeZ/6mkjTmbkWH9HPjPOJdVcpWjjVYR7otP1tqa2/gAcPHfYw2QqWuWoJE9wg
tAbZCtiBuJuqSOVkhvpaMB/bxCF/0sGtt41vpnj1Yqafbig6Z04tfBGtFWugEQ8aDdTQ1evyNonT
AbwGoxKUubt8TF547H5akjM9Sj+l2IWwirytttJBElaJ2JOO39szw3yjvY6zUQmbYTrR7bKVN/m2
yJwEoiZvNsif5y06g3hn1q/S6OSvogbhmuOe2+beMpleGMqklfRUSZC+sR/S6u329xQZ4O4AMo52
Gy3QI1SV6H2spJchDSfBq2/106FJhnoo8LLoP3IHXA8BuCqh/BNQj3GTN273WoCGFYIbKMFignVT
vhIB1dxajoN80Gaq0iDqR5Pu0k8LGucZSdPplN+HoBZmbFnlNt3aLt00B+PQAjTJ3k2iesxahAZN
G9BV4AOG1jQPTNaR8UqToY9AP81u+kAP9Tbfpt7gNJgCMQaH7kRPtRX/vLDI3QlWPZAK75gxUJI6
VdxuDJsS07uG2u5pP9mFZ5YdLd0hyZtXVe/1ybvtQtcRAQM7qCSwwSoM1fHZJLgkaVplyhx01eJm
xYfZJvu+M0ROxDzx8hhemmGefFbpopQOdpSpQ1Deo0lHNsve3MzfmVZtfQTQW/Dovk4aQIiERwUY
x1ExhYL8pbW+WMYltW166uRwcdK0NLw2QjW6VSyHDKYm2MNVc9C9IeBm0XBSuGOYJjOaq6o+n8Ki
gooVWJCGPAYlrTqBo8X69sUPxhjlcSSgocmkk3g9KjCP9UWVESWgE7K9BCUYCl3XXHACryILZ4UL
XWSojGUE+Rh0abwSE8ypKKx8MvddeASzAOw/+wvqL/4qiqpSp2UfR4EcuxC220VHJSC5w9CuFK2t
xscoJQa3veFbCYL+sHXVZwZ5APL1cHtDrxG33C/hvGXCg2puMFQZzLtmdmKQgT3Ebha5iZ8BqgKF
gPypPHYPUCAW+M3qJp9tARdZARGY7XaE4YQ+gYM8VgRTbVdnm1sYiz1nh25K82QqLCL5Ut5LDlSd
j12ezO68iHLA67jJWeLidU9TWQEpfoS4OXjDPdl0u+Gu8fRd6OR7AriyEEuxvneoQrCpBCAWuI9W
yXgoLlEaBcZjuGuOlQu5X6fzpMcZqlrxJnTrv/pY/xrkPhbk68tUK+GvMaSMCIYca8Flfj1pxjYR
/TngONnTnu/Q6VMHPjUZmyg/QivBUxywCrzl6IfUQX4sXWE7gL3Srk7gmT3+jLeUFo2cwO/d/EBc
Vpec7lgHJjs2T53D5rptV71T35vGsTywo8auAfbfTemaqZPvjDt0B8Do8AHiBE8Uwa+LcGwzLLT1
QHYFPmV+UmeYFi0zM0PydUkPSi1bvDTM3zs9+aeCZrxj6dVzEludZxuoCZZ0r7TAb94ODKvH5+wn
MBc8Oz5DWJpK0uL4KPSRTh9p1zu16OpYdeMzG1xCPtRzlYJUV/KL6q7HNJSd/b69iPXodmaBOyhS
pWlm3MCC9WrsiLsc+sfUS15LE+3D4oWJy2jvkjcImzrsPFx5F6DPGAmGxAvh6Udlee7bxa7piX7k
aOtAZvo12VgP1n38B7rS3vBY/4xO/V4kKLW+oYBugzN2ZVTdjkwrV+pOCTIgoTsdmjUihMm6a9oo
WbKRRhCmc9+sIRSqlyZWZvlMmCA5GofBYWKsrS96Qay64Jkp7uO1FJjy0VAk3zbAaBT/auxH2/oj
8JCr3IwdtTMjXGTL61ILVR3riQ9s9q8+Fa7tjltlUx4j4dAz+8VXbnFmjLuTUJdT2ygcFJCKo4YO
LG9v3FdtDZqdH7eXtbZ14EjAjDCcD3GVu5KkIZLjoRgkP0r3MmQI49+G8XHbxJqvMeZLNOQxowYV
bi5AWFQ2pr6V/HBYHLUxnEp5um1hbREYL8HYOwiDMTDJh+hMynXoKkp+bL6nFCU9CoVoU9AHWzcC
ulwklJhxNrn0NTIkHGA6I86BldGNOuW1sJX3sFq+CkeHn+FfMoC6BLsspj4ut6voS5XmRSn5dY0L
mqi/awCCVZIK/Hkt8CARByWBpQFsySPASChZZd2rekAmGa/6Ok+3ugoRQIxlbkIVguVdqZSCJoPI
JudsShRbkQI925NEdS9NP8r6cRyHHfSoN1G2ve0Ta16HsVnMX2DqCJhgdsLOrqXJlOKyjBsliKYE
M++aE6Z/86EUNJUZoSzwNZzXZWAtxAAOAatx45WgsZ/bQ5vmX3yjAcRigBAagC9wL+GFz3mDHWsF
ZLxbJdCjcHSqGd2fEnREUqH6jdRUgrv8qorxaQ7+gKFfE7Su/JqirMOFoFs54DNZDnK/DXG1Tecb
h8p2qOXqf+TOKx9LV3QfXaXGzDC4GVFSQKSwrwZ07A5yE6UMlHiKIobkmLLX+9aB4ukG6iWnfSye
y39ED4srZbf/NoocEqSnQPryYCGEpVjPCyNH0xmkUhvyC8rXz+lz1oDS1W33oNdyow9yJ/0ovP7/
Amy56i7yP4CLKSHtk1ijjRyQwfDnML+XynDfRNazpo76ppnjbUoLUHvi/Wq304eKK8jpqCQIn2tf
HfSyIJbGX4D5+Ik5cPSZag3tt5Pu9JukA02cZ24XQKeA2XqUe3dE9gMAyCRSA7163WL9KDzAwaFF
BmoPPkco+pQaehhKgbYDhSUkJnfvRoFkwbzD0K9bHdo3E2oD6oZ9iXyTPLc+rkMxwIivLkFMAxwZ
qN2BhIGgxsPdthoyMIxijOAha1VHCwdcHtU2CgEf0+rjXDXOYoyiPWcwkPMbntk0gDEHWz9k/UC7
exmfUPSsljzC8HvZf2+ytzn5U+KvSt3+LTTdb7Hy/XY8vKrdwyDr7KLHAYkjXJbsnXMWEEkDaXLw
vun+DEJb8DGSbNOBj3JfASJQyfF3WxkyN06WH1YCwqIBE4WEQHa5eJrL4aGXkIkqDVh7W3nykhTk
pukygmm2EGmN8ZkPhNoxPYcOMe4/6DHxLQa5KKEnlQ6aP7b3DcgjpQz0hOUPeRJNcFx/dI0hV9HM
QAhHe58L322qQKxFaUgQmRGmX6bymLV55OaStCdZc1LVZq+TrwqWY3UGWBUgnYBPD8/njFql1o15
PMwB4yJ0eqv4yObu1+0vzW7RS8+6tMEFlUaNezkrQsU3E7Nwxzb6aU2RCwJ7FwTgMUDz1m+Nxh3T
goq826ZXPh6GKNHaxxg64jmvQzGnfagMRR4G1ZB4E+ZuKoJirYbSlGgujM/G2EaiQYOwjTFfjMRy
qQTt0iQ1G90Ickp2dtm4UWNv7cFyvrogHazKgB5jNZgE4J9nSQsJlAT5c5AbmWN2j1VYHfX8rQnH
L6YrgFBj+AMFPhn61phSZes9O51SXupg2s3MYAnLl7TR7nUtEkQAPiNC+QdQf6A8MFgO3mDe9+Q2
y0lnFJO/KJKxGXLLPNqzZQlQHlcwRWbGNhgvO0AXDPt0uZLGLkO5kfPJl48QXnLyU7uft+qm9kXM
DdcuwNheQHGPoAXAL395lG0y4z1mjb6RgoClwgUdR9vWFgGdrrcNakWAuuMvZE8wdHK5HgNfxe6H
aoTu+FNhY6ASRKm3nWzFAqqKBHMt7BK8IgBaQMmpUi2bgxxwhGxAGyV6vW3heqss+BTrCwPDBBwR
900WiehtUSe6P07gS4Ac0Ti9RbJowpVP75E5AGUORmE89sEAxQ9ZgxtslIswJMEkx6WXSy202LLw
Ryepp66ewENaVILseG1deLiCW8BSV1x60sFbmjaKFth66OAVoZTddiGiKtva98GrEvoNBtOn/Kx0
nJ1NiCmYpJFSNUAwcA37R2wLkoHrsIm0A07MxAcRP3mB37QF98hSp7qv5HmHYabqvaUdOALn7FnS
yLi/7QwrWSfMoWzIphdhjwePNjH4C7vU0vw8fCf2/BEZoIFNUb5UdJq6M5VN14jbF/CJ7K0auEUd
HGJOpNWC5snaxzv/Gdw9pYcRDHcqOIj131H3cyZ/5GUWHK3rS/5yqZzj11Zqd3plIrOTm7i5Q2er
6ZwxiuNlP0/WeEKvvQj3UiP3spuQEpOOt/d6zXVYeotMxiagzGP//cx1psyKRqNH0jXQrna6NN2V
EhghbxtZWyQuWzAnQ1LBuqJrAk+U2VhlpwWoED0ojeKoRRHE4XMVlXdyk7pl2n/93IEVAMk7bkQd
nBTcq9RoiDpkGBEIwr6DokoOkm1QXAqh+Cu7BzMq09z4bFQyDzrbvXJY1EqP0iEoIEK9THVQtMnT
7b27GhxD0EJ/jQmCIeVkgkiXNqD3TFJtzJZAP02VY/0p9lnmGKlTvtuvYLk8Ri/atvCyE5jzlNQx
f982vxIyce0DtINnEG5+/igWrU4p5FQ1v9AHR6s1N8zeIdfiGMXPcioEX+0qMWQUfcAKYDpzDcs6
FWloEFB2+lEZv5gh5IqiP0r2q4qzu6kad10sO2o6fBFFqDCjuJ7h/1jgVdaRak00yRNZgqnAiIha
TOAIAGv47W28chQ8JDHKCGEHhGIsj/uI4HYHfLxoid8rPwzrm0UPf/HvA/3LmGygscZzekANYLFi
Y9T8cHptkg+oV/7NAgClYBvF5NXYDXHm6bkdt21txHIQEkNyhqo8Wg14Ab6+CrTDNXT6cTvLPFwk
hY4oo0nX/Gyhu6amWzp8VWgDX1s5M8ET5FmYUVQwllMFcnEXE82do8LpwFBzeyHXBQvODPe9MwP0
cZEMT+42rK2ZAnSyYYNeFLOe0Bw4kH0UetX731gF4hzdNgi/WrwYjxaWyDk1BSpVW0AWnqI9PSwA
3MRb8N8zueW42kgHRcDUdHVLsqUCcgfAMitv86G2jaksDw2eqVmiPdemvcOcxCkLRZMDayeI0fmi
BoNoi3f3pQP2eUsXw6g1P9Viby4tZxQRCV01hJhvnJvgLo0QmsN9QqjmT9twV3rpie7778Cobm1v
+nH7U10lVDDFBtGB/MBL5KqMmWZDGCY0xnhzDgK+pASSTm7v42k4VsXYCI6VyBi53LqkIs2ktr3m
D3p2IGO0bdrGl83OSWKyu72uNWcAmh2PKqiYIq6yr3gWJhJLUqdGkeQA0na6Th2S/Wz019s2rlBl
7DsBEaTKwAahIalzty7V5UVTCwS74o+109wldpTCxfeCipeTHKZN9WBrDkFR1q190UzYyhV1YZtz
w3QgC8QJYFtfYk8hqRc1IF9RqoNuZ1ulASpypI4iYui7SqC4FXOeGSnQDiQ1rE5S4ehStutMSDt3
+a7WQJhnv8+pSJhFtE72i84+ZC6XjSF3CVRij9Fe2Wc7lTVGxYBS5nsXtSBuZex3nNkxDINC5hZn
DkMJ92DqmeT5QHTpeQrljT4e0y52JJTYIRNiTNquDUXoiVWH/deXDG4YLtIjk85lpASAztXGhOLq
tCnb2RO4rOAD8qWN0oSai0LxAeG47rJYh7zZqeCYU5bGtQHK6oZfZo0R3eZxWJIXMuCRled+jdJ2
pi534WDtk6jcGImoSrUWVVE4AgsYa38iel9uf6WTbKnVjvhy/qcZMXxgi6jh1oIPnowM5Eagj8OX
7tsmsbqORQQJvTuz+Gm2xCkS4PemQbDJa5bAYM5uBwQgoNgv16JLTb6kSPGCLq2Dri0d6P45jWzt
Sfp4+3Ou7dq5JfXSUjV3QJpBwyyo6+/JdNePf27/+ytOiWoIE3xFlQq9Lu7wUUpKMAQ2xLfn+fvc
msDtqHGyNeT2L/aMqEh9UTzA/zT+8k6zcckby1b90I6Vap+ni/oRjpMKydUM4ghODbbxr87FIXyz
lya4XtCSRGmMC6FmE0ZVAg02f0QNdg6/1fXvaBYhVVc+0YURLmLmo2Fk3UiloNLGyIUskTOYZi24
WFe/E1rgn/gRII05I2qm1+nQwkhp4eU1RE4Sngbzq2R6bL/A82WgOIovAYXQS2/T7NrSchu55DDX
zz3A/dBVOoSKKBKu7Bijrwd+GNVEtPg5M0OOAjwdtDmI5zTQbYip5FX1z23Hvq7sfMqMgr4IrVvM
2vF1Pj2e4rGa1TLQHpetuW125sb2FQDQMy8R0qStrwgTdthACN7xwS0rO1se6Aiq/OpHO3yT6qfb
q1n5/BBJwBfBMDrK1jw10gxm+zZG3c8P9cEfpMijRbuj1fa2lbVVQEgPABXUX6/nBDMQKMfSgAHP
bGye42j+Ae5p0Uj4yvUErVIURDWgrJn2w6WLqRRhiFDZBonXR9Frzgh6Gr2ZHLsB3rR6U4aX22ta
CdWwh4gD/Utk3HzVqe2kSQoTcDG11FQetClG7qTV0psZZ/EmGvXy+217a36H7ulnwNGAJeLh8XaC
dLfMtclnYitAGIJgxKdOAepfppUt6tuvOAbL6TExKBvo/RjcdsZ9b6CgrUy+mrRQ01ImTCdmbp5W
wunflTQNJX8mpwueFsQH7tB2kbLUAyhsIWFj7axfy77eK4vHZHwUV3cLAu4UTAG5ZuJ1p6/TiyAy
QWDaANCVwUsw4XHpNrnWmFaXTUYwJECb1qVTLN9uf7g1Rzm3wP77WXpYTbo6qKUBC4Uy7XIjbBzQ
3YDYXqWPJY0EQOu1lwVQLKwQhAE/tFO4BemAopbgDSeB8rEkDpC0J/JDihxzcTBg1WBH041mOvWr
5aonEUnTNcIEu4l3LTDQ6OOYaP1erjVq1CVJaKv5i2y/tkr5y8irTT0iMibVvY18EJR6dKtN9qMy
dKkzl5Ubk/x+Ttq7WIsFsW3116CXhEuUsVahQHz5awYtw/R8hkcj9TCXCkxx7Mmphxw8umeKSMmp
HDaJtf3y58aDGG987D260PzcTlYsQzYYMJrJw3NZNE4oSwczUVAhFiC9Vo7ohSXOsSDOHPWLNsjB
YINUjIabOjQh8ySA5K2474UVLkFI+kImI4gYfRrVz1Qlj+oCSlqzLH6q3bQIspGVi0LDUYTSLkoL
gItwS1KtEK82Y1T8aeznDa3VYRePsfTt9idauSrAtauApwmXKihLOCsFmaJsYJWtsQMiqEcxobQP
SZI5ckMOykBfx3l4u21yZRfRQ0ffDn9tAKG4N5qeywlGqxTF1+y32AAMUNFcapQOnoxf9wrWrcck
AnyeSbdcOn1qVubUTc0SWBS9usL4qOUyA8JDxJewuiITAgxMeB0AQO6oLz10HqHnqvjyYt0tkP6i
5ey0g7KztMNf7B1AawwBiAviio8Qb4l2LqclUCGilgeNpj5kmImR8k7QVl/xPh1N1f8Y4gc0C9qo
WlPOS5AXIyro94X8fnsl7KxwlQKmIA3HVgCBgqNffpsy0RMU5xAbiDXT15aojNB3IHfJYBunpszz
vQQ5oe1to2uFXEBh8EI2wBELH+PcXSVxYS20WoKeVHhHLFm9T5LRcsFxGu9SSqRDp9veiAftMFFP
H+UKsFi53ybGNO/0opB34xSNhyXOG8GGr5Ur0U5AtMRzCvNqvLPWFvqT5chy6Z1xrKFk0G4G0C2B
tezLaG9c9KBRQXvBBhJRA/j3cu+NoupDWUcOOmipQ/vaWcLeMaCKN1mi1+GKHxkYEWfdeYhIowF8
acpMM3umShoGcmbH2ypNhq1tg4r69nddCf8IKEwID0VrgEC4g15pNZF7jDz4iRFum1rdjXWBGvms
i8ofa8thsHKM7bPePP/gKZYmq22ttwMjm8iBWFOxr7Vu2dxezpqbognJbBgAftt8fjuGcggK/LJA
uW78lR/kDeNhS/xql2ECIN5blvP16UzmFHhXodiCyIIWAPelUruWKwisKH5TNKeqT2VHqYkXm5Dy
yJq/6D9dGOPSkanr9XbANJGvyRjeGY1PYYFY0MpYCTFwBvlzkhEkoDZXjJTnQu8A/JP9obKGzWRG
MRh76j9GPgFo2GRozMciXPGKI/5rEk9I7m6bqymuGr2f/ZbuyjlyRvmOCjdPZIQ7vkM62OYsT7Nv
Tv2uVk9SPrpFKwli5cqldrEUcnlyq1ZVmyHpZF9J28c2gaYFBAKCjA6HcRCx54hscZfBqOlpnZvw
vW60T1a63NVkkRyayb+GXpIFidXVRB88HSsDYSMk2DEewndXo9iWY4Xmi2/8VLcgglFfK4zWFL0r
YXw98+Lm9cvQMWYRYCgbbEqM3YmLT7OSDihoJIqvKn9Uozn0UoUpqEnwxa4ht8wMK8GhNc0EE7kj
XGVgwEyggO3rz7Orb8ddlt0N75DK/MgdxY3c6RXdKU/uoGXoRJAD8G6HrZXgeGGeO9RdCn3yxcZX
nJPFraraxXV+28Kq5+O74TmBOHWFWhySGXBPS5L9InuO6sizu6dmHAX+sWaEvYHZhcKmILhl5A0K
uVUtGQHJNE+b36Tluy593F7I2lYBFmewQtAKH3I20Mwak1L2e1va5XK3IZMh8Ia1MwUOMdwimLIC
2ISLfmo5GtOUZbOvqw2jgvMGS98a8+LS4tftxaxtGKqMSBcZpMX4rNacveqbpWFUXsbsD0ntdiBe
lfR+U3cibtIVMxdlGM67p0EiWSXpkz8smIdCFT1uM8yp/XN7MSvbdmGF+/oRTZIQb+jZ79SXNqoO
sx4+Z5bh6aQXHJeV6+nCEvslZ9tGlzTOSjpPmCJMDDRRptEbYojEkz6mjlaYD1VKqMApVvzuwib7
TWc2o1xqbFnS8KkM9DnNd8N+ub191x8JHUBQVqCGCrjW1ZASAB9tZpJl8kn9bYl+TuFDnsaCbG8l
gDMjGCIDKxAAuTyzGyn1oUvacPbtEFhz0wnVaBerv2JKHvLaPKQNGGTycaNGk6cU0IE2i22TiHrj
15/vsw4N+AwQ22h8cOcrgmbWMkYWCYxidOP5qewyx46eR+Uxb55ub+o1xhlXFi6O/9j6HCw6+2xG
kaWh1iSzb8VvuW066fgjWk51Gx/RSXLjdN6C9jAyBI9Nwq7dyzcazOJBi+IV+omQ5Ln0libs7C62
Y2Qzqttv5I19p+xz2cnSTQvCl/A+OzBZhPinWTvggsEYy1a7l535y4wMKE+g1cj6Z7jZrnlnQtVG
9UrSoc0sD84gY4REpP68Uiq8MMEDiWp1iVEuxA5LiiN/w/jwJj61aFa79Z7dnYQ4jFNnfBez366d
GGSpjKqQoYr5ylyn5G2u9vroJ9291WpuaRXuLP++7UEiI1ysQb3aJlNrjr4epkEevpidfB8Kb87r
6IKa59lSuOgSGnKYjKU9+nFSAFh+0ETLuK5WXRrg8qh4sUgWFcboT83oGAATDPGOZr6W5O6QPiut
kEGDpdL8CTAVdLuBd9UR0Lh8Xp0HNMFVDBd8MmgclDeQDYGfSt1kzyIoyhUlAPNyE6MluLNB2AZI
++VpQ68978r5f2wt4I8crftJ3xXZnb3pPJa/Fc9t7+UZGDX2t91jNcCAEBGTYRaGtq4qAi1tiglg
bMjK0p8m2O/dKV28vrfurUx1Kzm5AyWvZ1XS79nIH2/bXnOac9NckMnyaJb6Qhv9hRhOSdpdHbfe
/88Ei3Nn4bOpoMBS6eiF9nqEDazVaA/QoCWoDq9dCOcLYQs9s4JKo23kWTMH9pzITm21b62yfAv7
HLpAEDXrMHgpuM3XTvW5Rfbfzyy2BmT6xhihw5bGvZToTtXjNRhWf7F9lgKRWUbVCtgr55hKtWhL
mcIxl1rx+hHPh1rE37+2d+cmuIM9RX1LlaqWfbPpvCqx7hrohKiNsk+k9o9mCvZt1d1tpPafjS4k
+tyKOl2thzZpzSBd2ve2/N1axJUqEDNLhhfSzotmUKkM4OTpbMELZsXb0SPFEwbvTwjk8NNKY9mi
/S+Ni9/J3V1uDX9CWcgcsWoD7VjFxNQlNDO4E1WDUGsJR6xOPib7Ln5WO5fR/gwbvP66Xf6Ygt4L
Snqb24eM5TtcqESbAhkZhg1V9UouZMqkEuIyuEHTQ7JPjsmuOCjoVooUF9YWx/oiqF6ih44C8qXP
M1IM1DWRn/eYs090QPRFegTsLuQXoiHYo5pIUFXkR/0mY4iinjALGFxC3uhOGXEsq3eV9osT/Yj4
uFvwB8JCKL7xLUKjbmgi2zhYRQzuHmK1H6VmbSFAKAixK3ECw+aoCaCuzEiludMlT/9F2pc1x40j
3f4iRpAA11cutUgWS5It2fILw27b3MB956+/B+r4ZqpQvIWQpzt65sERzgKYSCQyT54z2emcYUXM
eC7NwjXXr6UiuUJkNoR0OBp1FfzDaJLrs+rD4vdpnF7qjLze9rKNz4+PglYLCsratRTlQlsSVaNG
UcBf3YaG6/xRySd8DjxfANDBbY95JTHaJYDyluAVmR/YYKFpvDTPWWZ/GaJJVkveiHn8nQStgHf1
FxE45aTxSNKKUfCLas59a+XG7OZLT0KWm12wLErzmc7GIitvbLg3GAX58DuGd66rXwvEtGtTx9Zx
+su1TPclWMz7ge6slXi3P9aGT3DyQoxJoFeFshf/87P7ycn6dJiqdH7oR/yXD7071GSHbFfW6OcO
LBzZC0N8zWeGYrvJC5vHnnE3fsp+0U/WvQLF+n3hkSPdg22/DmmgH0jvZi8fFXB79xewp6KVhaf1
FZJd72uHjGULxzeY71TkmzYsx7Yy7mZn3E2LjDxhc0/fRa0wSndd46vNaXQqDKA8mOR7tGL4YIEK
ZiybI9t0ErCzo2kKqkaMXF1uaD2yxUideHmgEM8xGi+DMIvjgMzNlFna6HthoBL0anwkHreH2Iya
uqZG37nTHmquoA1hwy5WP+lTCsqbPwn7DD0ht3Vqby20fVyokqi1dQbBwQwmEFSvLEzIX67TspMu
HTDr88C0V4BQiI++hz+vpl+N655Onaz2vHFJcuV3IJc4egnMI5f2On2lhcFG7SHRA7srjsViuwsy
KmOoIaW8AKBJj4mMv30rZnI5K/6Qp1ym+tLoispdB7nK+SHFeFsAXibbxy0hAy/JrAg5FYYSnaQZ
yvmhY/3TsKiH1XYkPdItr0SWiI4xQK6AuQoLAeJ61aoIFbPJ/qysDtLdyl1yiMojL70dubYeYyDy
AaMnYHrAtoo9AkVFMj/mNoROvNFvjyTQ/+BJts/8tYDie5e61SME3jRP9grccEgM5mkAVKKOeo3H
0KcFj9G2mUFehekHoBXM6cu4Qlpcd3VDEjbFUALQLkrDuAIQnTm9Nv+iZ1Ez6nSM5pK8CJu8dZjL
kr5/tXVMCri5og1vt3d0yxiodpAggtKKk6ReGmtqlrZzb7IwTcb0ixr3s7InOYSJ23nQp/1tY+Iu
ctC4gUe7pmMzMW4phC9Wxy1nz+1DED3vWHGKstQzDVSLC4jOd0tw25rolu/WUGIHk4sFuJlYjpwz
mmgqbu6Q2cwdjVdlbb7R0i9pJfF/8Yj9a8jUgd6EXhw+2+UeJlXLEmL2fTgtbwoi8lDJ/P7KAvil
gNQCjhN1Nnr1PEEpSh/qFDWioouhf2qtM57ktSzD3rTCsysTB4vHQWEdY+GAtlPJQsyVWRivwTF2
Whny4Mrh+FLOjPA/P/Pu0qwUq9WxFN2ZYpcmzts6rqaLApVk4lRMPsCGCeF19FgwcsqR3YKhqYI0
TUtYHtoT5rrdPMrUN2Cu5uNkGOOb0c3LF3Mps0BbM+uDif27aUBPMcSJYQ8Q7lyu0SoKRZ+mOA8Z
YmPpqkkRWRhfiukX1Yx0WcPiqkj6bg5NMRsqJ5gKEwc6VUzsLjQys9ChUf9WULKaXmulNXHnjKz3
S0LHBzVSs8m15zxi7hBVLShfjcGuXCvN7ZcOPCpe1cSxq1gJSKbKQWmek2G17kr4nYzscsvN8NjB
GxHoQ5TPhd0ZuhrU1jbNQq2nSjCu7eeVpkXwwcOPr39uRLiT2gUkJwYYhMKZtWmgoowR72YA7zMX
UmCxusd8pylJWq7gIfw7cGgIcmvQeACrfvnZxzVps4Z1aYhKmcK8OPVm4mp+HigBnvnkTml3a8D5
fWXMFHzHzvNs0bBwcJsutkhktGmoZfWBHhLjfi2k4BcexUQjUFIETIu+J6DCZ1Mq1kDclGRhU7dd
G2hN3L0sc6uHUAbTnvRmzY8Ls4bYW5S5fYrVqYO6BQVeOqs7GVXK1oLRR8fMAYLJ9a3VmfaMKUAe
qfLa/qHoepzexUbaY4Rn0s1KEkm2rSEdw2yIjkDCI81ZyOK6mi2yAsxrzCX1MbzzRy9aEG9XmWw6
ZCtmEd7aQaYBFJNY44ho3pp1j8mQfhmscFTT6D5bhvKEULl+zrNSv0uruT8UyBwkLByyQymkiekE
avtOx9dd22FxIXn8OI/dP7fP5KYNVLIxco739ZVsCCge7KlMNRx8M/s2q6z5zMyqev4LI7wAxVEd
qIwKl/FSYWbM6ccstEaQZUKEjwQxVNIkV/5VJsPDy/tbgXPdwCsuXYLVSk1SE1aGeSDwBPIP+gTU
03s7D41y0F7Hoc4lz/ar8Qp+zPl72sbmoYwovoo6kloqG5osVHQAVWx8Mh8yAblbpjVoS3AXuXXr
qO4wqx7I5kYPGPjeV9KG3Q3NICvebx4KFJ8xzaQBxy9er33WtO1iV3AYHaOG9vSpB5vA1H9UG+p9
zWdmhDhO0rzpiqnOwjG2ggSVuLYJbjvMVdX53QQ0eVToraBMKg4w6VVSIbMrsrBD+nsq4FghUYr2
OPZms0tMu95VWozHTW0bXoShwbvYNuLd7R+xefDPfoOQGSs6uHWUkcGf6ApR4yI1zRfDXpQXJybR
vToV+ikamVP6NoGKgX/b+OanPDMu3FvRWBbDmOBTzvWXGUQgKhRFTce9bWTz8GNYXceDF5ek+NBI
GwxFIZdIQTWt5s/gHrLvSD+3ktP//rHEWwrTYsDlG0iW0UC6PJh1bTKoNmUZ7uAJ+pFRR77NyVC8
Tlobv4LkBaP5NP/pgHxwRJ6eDQ8lLqqwraOq3q2xWX83Fga277yxl+emmk1QSqSQqutV3U/sRadu
a5I4HFKqhiVheAje3qXNXA4nFbVHDhLC2br8/XEDr8NfjlvWdsCZp9J015ptts+TMveL2hldBStz
5wL3w2xizCFbFOcTemetT6I89elaKQ9TCvEnV+3ywi3t5HMSxRII59bHPP+VgrtWtItijOwh47SG
yYVG/ZdlLCQtmavnG6IdxcGDJ4AIBQxvwk4syZyDkAcBpnMmx407Clll5LJa4lrl4qjeCOaCSHIO
N4/CmfsIV32CkpSZOimOgtp/7gbzS2VmD7YmS6a2rg9kv5wiBVkFPvfl2nqrprPG4iwEAQA7VDlA
WXjgV37XKXpYd8vrYlIZ1ejW0sARjLsXA6GopQuRVMEqSrXs83AYYv0lHytt2g2QsvyJEnecSILq
pjEuKYPZQyxULKhlS5lCGV7Hg9WO49qdMkud3XlQm4c8TzsZa8lW9OT3PcYiIJqFqZLL7VyKWleA
M87CWolMH68t5y3XGdSRARh7cjISBYOiAVnVNav28/aB3TwJcHWAjTAOZFEBidBqBl78Gh4zXU/3
SR3g5Xv83ywIEQGsUANNTWRmpbkcHeCLFNQ0JGFnaxV8fheJPcaNMP9zuYGWwurVLHv4ow2+ybZO
e8W3l6b/6PAUv2oR51HaAuMb5uEFv59jBSIRHTIYtQYKuzMmN6V4kn18w86NCN4w2aAfWg0YYUn3
xS6cg2HlP26b2Hzqndvg/n/2JFBTElfLDBtDehwWr0Qlku3MN2d1yeeMuU0LYAiYiqUa6FuejsEp
NKmR/6HCIGxgVefDv9dDUjjjgBPV00Ad7PI3IYMCPSwbWslRPhA3IVYvWfSmbV585Zy1oFkUYmOl
5UtZoOoU1n1hBuukTGE6pYqnAHKYudnglE+KNtEHFF2I5JNu3QU6Lx2iSY9eqeifparlUzW2+KSY
f/uSsXE6mlmW3s1JUft6UiiJf/sDb8UvFEO51BK4ZYGeuvy++grZ08xEPkbyCGoLC+hgGpc1MsKy
7XX914wQk5u+79WUIfWcil9LvNPSxm2b1z6VPO5kZoSkaNQHBpJjJHhl17hqZAFMMfg1BnxztfX+
YuMQRtB1AwMwjvrlxoFvaWwLs8PGVTGtoOYa009pxwDHHGPc37eN8bAkJntgBODaZWjxXbVt4qQu
SMHwCgO/Y7KrtVX1lmlmx3KMnJNBmvXZWpfHYYoPSTr9TSETI2soZaNtawAzcrlS2mVNpS8IAfWg
58wtlTGavVaZptcBLfe/uVANtMI4AA3FepE3okAuCgl2eEpRJVpQrRWUBKtucpE8EcmFs+X7eDib
yJ4BKkIOerkw5FkZmWscNtybmHH1nT46FqWsP7sZQs/NCPs3VdwIw/5h2PmguWAEZJ+LBwcYVttt
Xf2+sN2ocP+mxg2MDxh2OZYPkIXLxSnQaWvqykjDqofehc5KfD7n12233LpNz22QSxs50iyQ91tp
uKjlLwy7+FoWP902sfmNzpYh3AOMxArCBjdhjKCmeo1GgIf6IfgLK9DNeKfVpSDAvlxI3415ahZ4
TJHFHHa5ZRV34EA23KgGxdnfmALwAf6GsrDICZAxvTQV9B3CbMxPTQM4c6tkkA6rlK+3DW1+HHAX
/Z8hwbunJlLUvnTSsHPmZ2tof61zJhs327op8XhD606Dh6Mzerlvds7mpmc63rrLch9R2oJ5ynlF
D+dVMUvDtQvFL0pTFpC2VgZgFFdDA4vplQhYlxrNWMQmqsB1ZR+6IvpKrUQ2TLTleOdG+I84S3yA
vLOyHiCEMO8IwL0Q7FZic4/u7/PHP9O5Hf47zuw0VrKMGNtOwzIBQYGhtKpb1jLCMNmOCb6AUhpD
JRbfCVdM5oGBNWAqeoV/sRJOtclldlCWEA6R3hUaR0alIV2yR6VI3C5nksNz1RbneTVow/9jQ4hq
lppCFtkmKWKp4ris8IzKTWqXi+LZPgTEkiApg+4Y3ec7mejW5h6emRaCXaZ3EKCZYDpuyb1lIWR3
o5SyVmZECHdW9H/rU0jpZfWvrPjnbz4S1Eg5UpIzNV+6m6KnE9hc1TQ01F71+775oRWQ2/rfjAgJ
tN5ZTkqmOQ1JGluv4Czog2RdZOjF7b3671J40nR2chYzSvCqX+DUWXWoi/g0GWBpu72S6ygAJB5e
91AMA1oNM3+XNvIsUQ2gVvD8IWn0Z+xtxf5msXZO72O9VdvDh62hlQeIJB6mILwUgTL9avfoiuOY
Av1DWg94JeNLHdsDik6K9fHSDBczRusF3WM8NMTYrZUo8RorzUMIPqXfCsfuHpS0BRlLOUFldVSX
+4nplbTux6PAZSqLJRKokPAxeYguCceIS7aMij3kkABa2z0lk/qjy9eh8YChw+QmiI4eihQaOV42
LUTdd2ZnEXe0y6SWxJLrtwJI8YCxxPwUPBCzlpefttL62HLAQh/y1AwT7xCDmdiPbMFUCskGSRvl
2ldhjA+L8alOJPGCsawf7GSKkdVGSRv96u3YUF+r3DLYy20P4n+PsLsApaIOhSsZOu5iVbWJ+8xG
4SkL2yHOPdooUKhfDPUuSo0VpD9NH+jJmgd9S3PTJ30se4CJ9rGbwBMj5YSmDp6vYrso1c1ywbMc
D+bupwHOIztawmx4XlNv/O0kzAN/zf72isWdFS0K/rTUml1ZOKVhRNPEW236AHcuJe8vMQz8awRE
Tg463licEDWNhBHWapkWznPYdgOYOPaAKAV/s5L/GhFizaiXSjToMNKs301wBei2bHCR/8xz7xCX
IXghRC9Zw6wCKpiYyU70l268L5LBbePPSyKBll/V92ELRxz7BfoggCtFaEheUkaGeuECZxgCoPf5
3XxvH0fPdKnXvDWP2kv7e/rq/JIJ8l49t7hhvOcwCgxcBICdwreqtXQeOjuqT8veavwhiA9kdtMg
36fH6MAKf301D+qhkYTu662lnLyMQ9ogbnWl7AVOB6NdIC0J9yDHLFcBv9Knb3qtBkplzwFoUY8f
9RYY5DMksIYVi5V1Te/X3GjM8oR3sjt296Xz7bYBMT6qqPGeG+AH7+x6Hcd8ZmOrVaeRveRK9rWK
f61a909hSV54VwDcfw3xWYd3JJFI/NHqsdJ3rCpP/H3sfI380c2P2aF8kjPMXeWP3BYGRJDmonLD
R+wvF4Vp56HIiVWcuoAjihM/P5RQfjMfu521L2oXWjeVDzZ1KXLlamYYlvFOoiA5AcUOsKNCZlf0
at8zcOJCadD6h1NVpnsDJYDJ1wJQdUjHVK4j1qU54eslPe5g9OjHkPSRP7TzyQH8SB9l2DOZGf7n
Z06STGWJYqk2npq1H9zCSk4DaY6MUtkM2JVuxb/7Bzw4pFwwMCXebOborE62GNWp/bZ47XHYg0jP
6Lxq7wTZ6+rZ38xdBkX44Wvz86OU9O+mgRkF6gx9Osx7Xy4y0oqhWJg9hFOv3c8MTKPrqVRlAqXb
HoKGMbwT8yVgwbk0MwCb3UXASZ8mT9uZmACe7yMfasU+BDl28UmX1EqvUBbvy+J0HQhZHOkknIUY
esWU2Tjg+t7Y5UHzUlS71OMOqR6MLFBlr4KNgALsOTrj/Ozhf4QToKSm1veVCTY0C9iiV4AQvEb7
WhCZSNJ1RgDXP7MjuL7VzGtqzKQ8LZrlJV3vxhDzvB0bN0yg8IAmHB4F+FcMI04JOH9CyRh2ZACv
bQxlEUnCuPV1UFUGIxdiBRp+Yn/fKrOJTElcnsie/MkP8R0+zbfhfQw33ylfbq9ny/eABwFUkQ8h
8HnjS9+zRz3B/LFRnNgnc588podm3x8sj+5Xr/klf0tfQVEwaAx7nH2Ez9SDV+DS3louA2KlPZ8G
zDxEJsJGmjxkrP6WD/Y/6YRqfV2Vb8MS+8bMJFt77Ycg48PLl+OMkaCIgJ5VWRc6LEsbUjSmXUVR
avBBJiCxA+ARo2lEkgldh0jO2QhOZ4BuQGgnbm0ZVzmwkjHkdjrDtfIJ5AmA8IPw7PYn3FwV70Nj
UajRixRkJp1HtXbSNqxiEFxa6vizj8Y/U60WwFC0sj7qFZ8n6FZAdYZ/QBjgQFFICFZpUoMrdkmS
k/7UH/sTdAQWbQeIhO6unurnu2S5A8nP/Hh7kVcCqqJZvgtn940BGtEkqdME93e0V1/yw3rf3KVB
/bV3x0C5I7s+SL90x2aX7oZDdWg/9f70tZLkehtn83LxwoVgJuOwVLRKEKlHv3oe9uMBugm72Bv3
iv/xDwtjwDKgugppKMwKXS65j0A5TWmMnc5yPx9itzagZVlheTKwy0Z2dGlKiJzxMPcKB94jR1H/
RPspbLwE2djsmd/qQMX68ANOsrra/8cqZvRAi4h8XexUxDbIe5S2xgIReeJ742D8TJ+sEHWAI6SQ
G6hRKY8Wdc3gti9tfkVAJzHLYBqAk4sdvMKaBtRw8uRUfiLBAwg3dune2hM/rPeGJFm/jgGYfD0z
JTztoiHpljqHw/SgvQLNnVeZz0v08SB+aUUI4nkJDtrJamMcjv6T/tqfKk/xdByMJHbXh3T30RYT
P4y4mjApZKKggyv90jOjJRmdRMnw4apfZf5tGiTAqOs31eXfLxx2uwZ2rEer/2TMiCXdVL2k9gBl
O9trc3JHx1hWXn7nsbl8IMMiOv5AP3HaZLF80WC1uTXDFac7djT39TFf3dlXdQj4IOF8hlqg9j15
jf5ZIChcu58XVzbEfp1YXP4A4V4050ZtaIQfEGetGy2tywbJdbTxML80IcSTpeppHEP+GomFvW+/
NG7leOUu8lOv+qQuuzko/Ls0caNnw7994DY/59nmCtFlcNBFAZ4cd70T5nbjpnb7mKw/aMw5D2Qb
yX396ktiGopf82CEF6Pm5FRFPbXcN/f2XYdkZtrpOzl5zvWti81Exm7jdENOXMyhVzCKx01qWad4
Ps0LUD4J5i46NCOY5DW+uXn/NSR2KK2Kang91s7JaoH9rzvXnFXXjguP1X/6Saact+mGZ9aENsvc
gQgILCz2ac67we2jqAGhtb1Kxg0kmycmgYtpQomAr0kndXHI6AxVWxq7DsVGVpb6dtv9NtaEKM9l
IsA/juRTuLQ7ErVd2Zf2KUZ/6jQnNQ2aopYpcW1Eege4BcBykRmByUbYuaGAZioBYcOpy3pfWzCL
R90MXLAfXguYqxF5Uf5B1i7SAhkNzSrwOdJTmya/59bc2bnsNtnYLrDzchkXDc2iqyYrm9nEbfQo
HNSQw9JidiiRej3/xUIIiMVwh4BTQxT4ov04VQoZtBNpjHuUxYM1Wna3TWy8bZChWmhvcsKV6zEs
BZp8JuoU88mkdt57yEJAXxap6mi5ABxXScCo075WSdLnu1ivawc6PGUy7ouxHumx6ntoRylL04z/
jICCKZJ4fO0wfIweXQ+IVKPtI76KHZwCwJaoeqqcx3pBvzyfD3gNShzm+qi9yyqgQgmGTJSxRedH
kTDCmwFKBGnn2ax1G00D2YPhL4VMHu7acUDfxFnSeFfpWhNdiVmzjGWunxbQsnWgFRsnyWJkFoS8
Y9J6PU1p0oSq+l3XH/EckBjY2C2u4okBV3jlNUlOU2POsC+yLiRNf4haqEbSjn0p0VLBvpWyt9T1
coBjwKgrisZ8YFgX+uYz2kCjCgb1kJYkLz19tDAmqpZqKiM93nA1kEWgsmSCbwBj9kJsWsECZQB7
YpzQgPtkrAZz41x5LBXQy9w+clsrgptx6nu0TG3xVHdjX4zFqDdhOQKqMycJ3WuF1Umuj63lAMvL
3/IgJ7ziyQGKAdIOzUhP2cI0d9R6MF7Mb0BPSp57G6tBYZpzk4EMG/VHIXnP8wkRGOM5YWqgJ9qh
bkCIpCSxsRQM2wMtjM4FunaiGiVm7tNpjdYI1VrSuNCthWp5NOxbe60+/mlQQEWDjk+N8D7JZc5u
D0ORtmSOwlpvDXCur6ubwhFuf/+NPBoVPgDyUFiE0BT+ubSi1ywqDKJUYdzp2vqryfS4dUejUeid
zhKtuM/6AgAKBs2MLEiTWFNKl0WEdoeZ9VQPdHWNf6qF0qCDqK2G87I6iv7bHCeaun2c4xFlRpnd
eSCZHYoDEA0GNFziNE+fbi9k47ugYq/zhhL87EpfitlL1g4owoVERx0xUYz7Yq5BXDrLlCI2fAzQ
eoQblGMxRyAWidauVFIVVNOnxdwpEEpTq967vZTrBJKHZXx5dGZBOyZa0ECo0tVtpZ/i6nc9uqrp
9SoqNvYvgE4lpq7DJ0xhood3SxFvxNZfYVZxrOlFE+rRhJWs3pKmQbrkXmzK3hQbxQPYwgWKHAVZ
Pjosl54GhVBoXwxUPymH5o/yj/Zp2MdBf68a3vA2e85+Odbf0QmXaeNeO8alWXJpVsvoWkMzTT85
mjtM6SdF+axkjiTwbHTGuBUwc4MFR+cJ0qWVYracWtFX/UQH+wfNOhTMa5DgdIweVl05pkC+ZXr/
QlnxuUzKr8NUfjgu4QcYuMkxTgMGF1U4x0O6UraozXRqs+wR7vs1b43RM0YqWemWc3LBO+ivIhfC
3Xu5UCD5l0jBMM9JM35WVki1Hm8chCfnUEJs/fZB2PLOc1uCx0wzGTClY2uneEmDyfpJByg8Di5h
EjrG6xcoAuDZmgQXmWZj1qasi8K46uMgYtMxHekva6wHPzfI12ieD93qLHutJF9vr3DLOZHp/jtR
xonfL3dzGiMrU0GJfcoscD92U1YGfUbi3ZgveXDb1OZmnpkSHESfhylCHqidWgfxEQ+FvHkB0dap
S2XlOn7LXj7o+X0C0gcdHTjOPXC5qNXRMqgosCgsHb12Fdppnm4rXkO0l3Ss/KpR97OmypLZzfVx
4iLQ4/GbgMfts3pzlzmYq6FFxQdAwCo37geEE4CVckumVXV9A2B9SGUw7MI7E7Zw1ttm6tgaG3Wo
rzE4FFLf7lrJtbzpF2cmhMXQtWe1iWB5ikwbNCGNV4DxbR0+fGdeLoT/irMtMxe7IcyJcGfi4egn
azL7U8RMLzIqGcX89p5BrQbEgoDxi/peJFfSohiSCGKwDHIrwLJ1tN7d9vCtTTPAlgVouIPbU4ST
AOw3GnPlOKHKfJKn96MdLnT+izh7bkRIMbvVctiaWM0pi6Z7KOD9tk2GPDCKZU8n2WqEEvHUQbBT
X6CU2NNfWR97XfXSOKt/e8u2jurZasRRwZVCpVcBXjIkU/cW9+V9UqXMx611TIzlHyNRM5dixuov
7pBzq0Jcz5MEvHQE2oUNKf3ZSPaMAHWWH+rpYcmJxNiW550bE4L7khVjN0J2IIzUfU+YW3xYYlLF
QAv0yFG/RLbGq+yXx2hAosjMoavf8VON1zWutvi9O/nmbjlouj9KymObnoGJSHA/E3RnxaStXx0M
kRYrRZuJ1RCYijNP10r2ohdGKolD76U2MZZDZPI/tsRYPthjNKFuGxZ/zCf1td7Rn6hmsq+WV2Ok
8Eg+1Xf9i+I7X7Tjbc+ULVK4rtrIsUqrV5xwJK8Zpi7S6bMN+an/zYhwmO0K3d7UgG84yUu07GPy
OzIlT9/NtJeTOKDCbYKFVsRMxaqRQdWqr8PeVz00KfIgfSq8lvltEaxe7WJIxnMe4x7hPbi9uk3P
P7PMt/gsvNemNRAtwrcre/XZjvPHiHTfb5vY/EpnJgT3KEp97QbUnE+25TysUZm6mobkvlolUXcr
6zzfRMEbGijfAuJhO2Fcr16sFDQYc9VLHOXVyqrKBUpZl7yMNlfGifYx1IpXi1jxpkOUzEWc0dPK
Ik+xmddl37Wy2t/ev813A4Di/zEj5BI5UUcsrq3DcbcEppftQCet7ccAslN7cCpIrG14BDDygB7A
D6HK/t5nPfOIZalHZap7GkLiBeKepof+JqZz3cFf/OzQ75Onj3L4IDaiKA2iOJR9ACR/r/ieW1Ta
KclSop4s0kI77t5B2JAsauMOA8MYsF74TIBkiSbiaqJWYdRlGP/Aa1lHAA7Nxo2/9/d1UB2byNW/
Zc/qp/WhfTDePsoxzdd3bpzv+Nn6hj7WiqW01dNq4sOhFJBMshmqDU+8MCEcY1ZgnD9X7PEUOV9L
83tb3EWjZA83txB8dLwIhARKVO/ILXTe41kdTwrpXHAZ7EqNeQ3SAdU4WGuC1P1Z8tG4Xwv3CmRZ
UOsHdRdUUUQMDClUA2RdHQm7oD1Gplt/nl08SY7JoTtNv5JACl0g1waBV0C7WAMMBhaFSKUrkQLV
KUc90ZO91z22i+/qoP7RurUn1x/feFBeGBPClVUskG5PohHojH9bmuBhAJJZtqgrZhl434Ud4f6i
se6kZpfboXKYd+YfEmj3gPc0+86LD9AB3OFJ6St7tQ+qL8TPArbPZcCCDXTR5U8Q0lRA+hWFmC3B
6VsC6veYvQ/Wvelmzwkmu9JT9CyrWW3dqBjRAKkGtL1Q6BWr8FqVrFRtKvI+pRvpbp+4ze98XwfF
kT1br81n8pU9aI9VcNtnN4InHpYaxWwRgsyVym4LFNyk0Vk9JXaKebbFzRTZ8MIGdBaNL9T98Xzm
89siqqFlpGqdriFQ9cZbLGyP7JO9TzxUyu7Ke+OB/VD22aF+Kh+Sl9uL2wgyeDHhVgDQj4DVQMhh
MZ4JuFZjWGG6HsE95SrmU4wawf9mRMj7YzvTpx5yyyExIs+01T0tnKdJHSWp4+aHOlsLDwVnMblV
UWOO4pqA8d32cmrtCquXIXJl+yXc2yrrlT7u4AxNQO5wxiG6WQDfPHqD34a4BQLm/U0B9eIbCXeN
CXtFW8Km/TBXkDNzTS8OIAB/YHCN6R+CaY3ddF/VAZVs6PvLWYjWF5b5bpztKDXWpQQJhxVOnur1
X4hnucW9HWTfITgLuSf7bgrtykvvEt/01ZOxt7/1QOd/Se4baM/LUHayrRcieamUnWkMJly1z46l
Zv4oV/Ohp/OX287K/5rrNaPRh17rhtz1VCyDuhIynooC/KRG2/7oitgzQNPuKhjTv21s02VRHdEx
jQtzIjcRhiOtFK89C8Nglt8M+eOgxRKI1ua2IXhx6R7OUyncSRpG5lCUc9aT49xFLMfE9xuhsgbp
RgefS6XwVIK3LjFOdOkpY1ZUsWLGKoBtGgQz6f16iHwH0LbmOO7rF1l6ufmRzswJjgmK47Gb29UK
dXPZT+lyp+n5HXgQqZ+AttK//ZE25pUuFyd43mhWdjc4ynrqd9GTsaP3wCE+rLHL7rn8MnGxqwx0
GxLf4B9GdEQ8QtAy4VSLuBwut7Sv1K4pNHM9jYs+Z26tjtTPbQUXPW2m/KdRWPFdRRaZgOaWS6Ip
DCAO6mnXfS4rMnp1gU5eaNaPWmu6dpdIroONrBNtx/9YcIQ7p8jilUwETQSjyr7Xuvo2V8vjGg+5
V460dUmfPXVW/fP2R9xcFqZDMEeKVxdErYXdtJV+7qN0OFVR5ln6N5t9GCWCrBbXN9A4GArABNGl
gWFWnBJMU/1pXUJ1ggBXXrld3UicYmMZnK0UyhyYPTaulEdBbmkbBByfoWqNGVQdIoQmLfl4yLgw
Ivh7qnZDCeJmLVScux6ifaxpwTYpc4ONMwxgOsZoMOXyDmS73LAlM+aElZ3yUJl0D3xP5aEp6Zfx
Eqxs+XX762+cJeCXMEGD3cH4pthvaYZmGix7MkJWd79ZPzxi9K/x1n68V5fhqYLWgf8XBhERka4C
dov/u1xc3A5mFLEOBvvxLa/pw1C1llsa7bcxATxlmtfX2wa3HANdHEwWEz7NKd4khqJBHctRO2B6
dDdZf4HVUnJs3+uLQkAC5/L7ODbQxCgoXK7JiXI1TqF4cUpS1wRm0/Smh+p5PWoHJdT98s/q8WCY
BEACp37yurwzTJdPji/LiLbeP7gvMdfDNSucK5WHpVkr1QRJMN5Z9TG+b0/TH7rTA4gv7AovOlj7
+G0M6V1yKIPszvGl0wUb7zwASVEfhcIoJkfECfkGEhMTdboOuPT5kz57zI/e1gO0T1D8XXzrtQzU
++xhcRkGJGVp0NZtZAHuB+QfJmS4+cvP0AApp7fFMp1Y5VbMjfb1Ln5CZpJ9jQ6rR731pQR/kSd7
fm0d13Oz5NIslN+WiuUwW/ffWuPF0X4MqubahqRuunE5cFoFk39VvNfFPrMSTcNYkVgPG+1O09gP
o94pLEEIesEZPoDtReLVW+fm3J6wm1Y65JVWgkJ1nO/VKAb30++PH8xzA8K+DWNsqoW+qmE1U8hR
PY+FJbkTth7GiGzg90FvHqAxEYTgMC0d2pKOSNNnn3idB75nOw+KveUB2eEbv9mTHvnTQVoE4L/9
MiI44DrDk9XienVX4wUdeKtY5BgMiZHauqg9AMWtzCgrrgEL2INsRuPaBSHoi8QEo4MAigJRdumC
TGv6pS3zNcz0IGpzn2JAGHAdj0Et4KMfDZ8MbWx0djidjYjDayDQ0Ext057SdUlf11m1nsEF0exv
W9lYj4kBeBWDvhjOuJLSyMYZTIVT0Z56qwkXs33ArOcdCLpe1SWVQB2uXwF8mpp3qlB5QzNCKNfE
rIPaSUmak6KMvtZ/tZbSVcjH4Yt8r3Qw7gGNh4tduPWoohWsy5M1LBz9Mf9/pH3Xjuy6suQXCZA3
rzLluktVbZd5EXo5ynv/9RPsi5ldooQi+g4OsHGABXQWKTKZJjKiLjwiYT5ohvjw/Y3bGE6EITx0
oDtHTRuMJMuTYGrVlNYK+g9lG3pF/UeZUfmV00cl/RdiLGOqLbuxapdC9TiW1/5iaZnxF/ow1KKF
IMVHpXTwwC6Uu/9DbJTJbuqLbo2yIo/oaqM8hNlf1Icw8iLT/8NUHWjfe9DlqsKoRC+77euwr/bJ
eTZs87H15J3s1k/1W/wm/QUjEcc/bh0cMLFC4guhs4p68HKnq6YslXZo4wswI+40QF76LRx56ePW
pt4aoRflps6AOw9GEE2MLxYpns3WeJLnr/d1sIU362DC8zGXmrCGo7zU/Ysu53aTxW4Qc3IA3jqY
CKkF1RqaImV1mfoUeQwawvH1/vnbchm3y2DusT4FpSGFXXwp8j+SAB6c4K+ulF6lc/zFxpuy2C8W
IZBJgUSKCEduvgzQ9ZYO0BRvH7rY1rzeE90Uup3pG3DjvP7vZ560eFOAZwOBMcXUIVVbXe15BsGY
UYiGHx7nHZXVGvaoJjzUB2lfPMbP+i71QGT3zLVL7xBjF3IXmEMAgwCkclj8vUICRYoKK7+ER2gW
OLpj/QquljM6pj284lPyZLzWCFwKPrsxyByWqoqF0UhK0CW41TsUCV3pgRyqj9nNd6gvOK1X6hit
nA4Zomq33vPGr9ZfmLHPHKW5aoLB6LriEj7GR2mnOtqh+xsldrIPHnuk4bvgQRXt6pf1ev8IrwPY
hWFQci9ve2QAQQxGkfxSQysY5aLO734O2ODPRUP4TkMZlZ80rBwZtQpiK8zrIz1fjZvJWRZGQAvn
F1HsjJ0pd/+EVJn32RRw34htU8iRUD+hfFLMGxG05tgX+mSc1UrZmUJ3HI36cTCmsySIf+RCes4F
EKf0xquRjE+torsV6juNmvwu5vlHVRvPnA1fhWl06ZhdoRNPwJWzAyxFOxErmHHSrBcJLYwYXDs9
mqTle/FH+QsYm8ext4rhGXvUTd6482wYs1iDihaeq8lrbFC+zb+C1g1eJV8CXYHiZG58mr5136wS
AFL3vvWVD4ZxRKIUIkOLquzYe9dANcHCQMilHR4ItMOimTfatXmAqQGaDoHckiWBExsrFjBzZH6W
xftj/jJ+06/TNTrG0BCdDsB0FJAR5TzEW+sCHSnCKxoGrNrdeoQcwkiq/GK09SNkP9xSyzlbt27q
Ye9ubdDfcPPhugljAcDaQ+5np5+GZ+0b8QTHgCvK/eoaPsV//1eLokwqlHiBzmguDWaBGYSDqfe+
nkGArQrB68bD+mzsGwAi+PPAh0JZcBXK5ykZ6ynu/FQjtinEXqfmnHB09SibgPDSIVY0JiHzwWbk
YFcdumQMZV+ZwehGKneMtAeR1F5OeJzWG6vBeBiqMDolYJY+KyM3XyhsSri2VB/9Kk0dowIFWfb9
y/cH9NWUbQ+HG28tE2vKCgTIR2Kkl1nMHSI/CuqP+wYk+lGZl3ZhgTllUQLSO1AzZBfyoZ7ywJ53
IFA5T04CmobQ/W1BTdN0qqP0oT7wW/QbvnlhnP77zQYWRhlHZSCOPiCQtpS9YjzFNnVOHLgqN+JA
3O4hE8/20D6f4nKUfL2Yf/UiuCciEJwlT2L6k6S8A77hbUFXCC00lDeRtLIgDpLUgCvpjegPmJfF
CNOv2Ui/o0/+DZ2FAxDumt2Kwsv9b7h1DG9tModEnTTMbI44JJ2goxMYdpYdF3H6dZe3WBlzUKBD
HQxTFrYXLQv2gjBeJaNz7y9k6+reLoQ5Dk1fqpPe6+kFtE7nOd6X6mgLWv9SG5zOMW/HmCMxdXFd
txUMSfqvQZAcAk26+0tZZ4k4deCtRPCM4hkKMkyKU0FbV1DCXAS2RtoNuEzZXo7t7K2+UERIt9MA
XThkF7P08O5KnMRke33/GWei2Sya5CGlxvXusYUQOnSGeevb/lb/mWAei2ZKpyEFo7kv79WT5EqH
OnAT5OAHcrbOQN46oNmbyhMNKjgRzZbTuNlZtvBUayqI+ysc99pscntQDWKPeXdsI25lmV4c1jfe
WmJCx7DO51jQi9GPUltFhb34SU7DdTxVPb6deAicluONeUujseONP5QzoZNJWIu+QDAKVuvRuZvq
59JQOB6DZ4fxGAPRK7OB6o8vdm+F1riD+nvuB85t3jyEwOigZicB8cXyRrVT2EkywSUD8ZfbjeAo
0DPOKdxcx40J5h6XIcaLR7kafTP9ixE+Ox/e1PT1/k3m2WAucgap1hlUCKPfYP7J0FNbCttTqXG8
61a0h5blf7vFXFlFzaJYw2NxkZ+kxptrN4PPoPqg8+AmzWEGzUi047UR1l0kcCKDfZwGSuAXRk1y
eeBKUgldimYvkALKrmrs+agdpG8BkpKf3Zu1k9zUpemvblv77M9b72dgFzIlp1IPDafNuRGIYMIW
k0P6pzgv2qrLnwKVITA9h1rvj5Jd/BNPSgFoTeqmF1NAZW34XVaOUdvhod9HO4jUuv+LmsPiB7CU
IZVZgc55RpEFHFietkt3oQvlHDBkzWCc7A48PM/6elBz0KUCKzV6VywbkBhWepmXMBeBWMEY/7Qp
r6e7Prn40yJCRxCFohnJBttyrdVCH+e9r2b/xvCRipF0Fu8hWL8DQLIYEoo0VHtSZ1v5EAjUurLO
ZjAYt25DVFeAmksEHaBR5jit9YbBEhVokMGEjVIzXe6NcywhbJGKUt9hhoScjFw/y1bgfvWuwwQo
7pDVYXwZAJ2lCUupoPw8Jp1fzu0Z9fMH2fwjaJiqvm9mDdCBTNOtHWYpGigMhhlzcpfg3L0blFDV
7Z3mcfaIUzuCy0vs1gdhaY5xk0U/mkFMcrpzJ6t9miG8Ns4mZ1Gbn+dm7xhXUiiRUdWQIfUrRdhb
SfEScCu6m2ftxgTjI0MjkJO0qzs/mlCiypNB8mq182YhI7s5+KouHuI3HDPotUBSC80atgapdhFB
qiq3vj56RVg7IN+shf39k7CxooUNZkXF2ChRWQeyn8yYoFAb+RwoKOgHaXgpy4jjYjeNabKOiBRt
8hVcJUwycDz1uuzHcrIvhL+N1e3UZq+FvA4C/dXLuAk7d2OIOW+hgVfZaEYF0qgdygjTGAe7QFaF
XUQi4rQktexQy2R1N8k14T2kNEZijSPoBpsQ9MgUWWHekSSLCjMRe/XcAr2Lo+IFR8OjPHXpz8Hm
CWxvvFo4H/9ZY3tfIyEjIPSThMGiwaPPpRE7WeG0v1DfkI/kGL2qO9qFCvyaHJTryAUrby4XgguA
LYKfAuidpctqDY0QTflcbn4kmW2hTNTbyn54bDobL6V3/8BuLhhBA9BVKGFi6cy3lfIpIqVKZD98
JO/Q746vgPZ6aN+4+jE/jKfQ79/DA3b7xKejXkNg0QwA6QMm69ClpbTUy8WWSQ6EHpS8z42X+apT
v0SWEzrZT2x2f2z2mOg6UKALJLDeNMf8BTpWr3aKi/ZROsTl6ZBueFUoQWCOFs8e1fpiHJ7YaqkR
RZN6DkAXmuehO4DPk5i8B3brsVjYYXyEMLXAocqwEz8Sf/AoY1pit7ObQR5gF9jtz072uM/6hjdf
GGVukVAFzThKOFbDpDmx9qPIeYX5re3DJDwwlaiCK4DuLL9lNEbRnI7weEN+TcTInSPo2Ma8AvSG
zwM8ASAWA91aOHPmIzWtHI7BGIv+POTOWKPMpIVhYsuJfM278df9y7G1JDQYIA2I04CGO7Npsh4n
g4xR0XPWPYOy+jBNf4S54cQoG84V+piUhhMqAWA4ZWIUUSUJmNG1GbIH2aPUQs83iQIvFFPFGSZJ
sPtZ/AAobXd/aRv5CXBO4A7CywGJAjDoLz9XGir5pBOsLXkPMsjT0NxgZ5YAPTnyd8mR9J0MoNmX
ocX4dBSTCL5MtInQeV5atbKsGDMhrf2U9HsNWmaj/NHBywVtfOAscP3xTCwO3kVVVVBZsYA6ovax
BDJXQIP+qSc6RZN4/5MAyL/JFVAC9PwEzqauD+fSJLunWpCVmCpXkeU7TTVdiBHsmyB7rngB4KYh
ENMAvQx8y2qOkmhjllRzrZ4h6YupkmzfFK+W1IEehceZsPYbWNKNJeZWZ1Fr1HptSudRxRhqCJ6p
6M/9D7VpAR0KKhiOh5d9A/pZykkqduhMNqajN4EjBpF738TmUUA2jJE4/A8IneWp0+ZhbvW8whVr
IyeYvzdCaocRB1u30VvHVlnor3/i9KGpuLQSQqpRUIxCPoun6JC62Rv4mdwKo6ByaUdHyWkdHUOh
wC4fLM4g79YWAn2EFxShLbia6L/fZFKkrUzD6EzxrIJh/lCAaSCzDcmsn7++jfC6mNJCAx90zIzv
NYJZTspUq/zEapw5/GVVw04ajveNbBxtCfNnGMKDfokKaovlWqx5KBLgqeRzmLYGqK2yxkHT9joM
pVM11Z/7xjYOBlIBIKQB7qWQSPrvNxsHIDs4DokY+EPeHBOQJthGOf+uzPL3fTsbH2hhhzmAUTMW
2STMo09CgKYA/o2heoim3H0ra+AWGnAqXitoZ4GbeOXyCrWuxzLqckgeZmJyEuNQmWy0U5PkkBZj
9W1odLW+pMA6VWeFWHVy0LKkqY9RZwXK7v6P2VgylYvA1B3Im4AnZHyhPCi5GJSFeI7RKBGN+mnI
eCwAaxPICkyTYvtQkl9RekVTlU5CEOjQxgSXI9lrSc1ZxPowAquCni0NxjGTzJ54NW/rSYeMj5+g
6Sg4kCZDED6VQiE6qlUJ3yclVyXeV6RV6GXCQ41i3gc3GoEHewMive8js7KQ1h3bo3imXeIRUNP2
ud7zYDIbUQAKVqiLGBj3QdzLtohrdY5zdfrMNkRHBJwAahTB0XKsJ/kx2nUP/VvDeZc3thTAT0x7
AmEKaCsbd7R1G6V1Jop+pGSOCtEUEapgpvRLTFrvqycQNAMAkiO4QQcZMxfLyy01lRj1oSWdk1TE
aJ1Uo/k0pZyEf+1BLBwOVUbCBqJYcHctjTRjDyokqPD5daoOe6LUpZ11rWqDh9y5v5yVJZwHkNPQ
TiS9UeyFQre7rMO5DK9iqx5qkp1zET1dmeOpVp8HVhTAtFDOwnwF+PiY9VR1W3dJSq5KmYRu0I+7
KEaWUhaPNU9+eH34YAuPPnRl4LdwfRlbRavmIST2JL/+bl3CH/luPGBc6Um+JK+QGfcw5pN8u7+H
n1wMi7sFk3D3CDbAgmxCiGW5PMDF5RZiHxBli2z4vcxuczvbd791O7ATAnoILrp05aQQ6YKnGCcE
+iKAMDB+MEUqD+poUN/XrrmfwQ4htHZ7IZ7uavvwwSzRBfhydAiT6NDQEhcGdkUWIaWPSRAaE4j9
q2ayJ+VlBAuaXraOxONC2Tgs0IUE/kMDRw+l8F3uZtEnuRk3oXmBULstqz8iMduB4f+U95yr/HlX
me8GenHRpERXaMSyR4WoSZAoiaz50bv03Twlh+Ytzm35ijrUJblOj62T7GLV5qUrGx8PhQnEI0Cf
0BEnJvoNprkglRJqfmvtKzTUAC9zOSdy5e0tLAdwbozDQjEQ/ZLlHmL+vWm6thUu0JFyCWrtZTFB
xm8+zRquHOiAssnRA2HXy8pu5Op7rosRiLgh/YDAFch1DN2wKzS1MilzHeS7l/KoetI3UKWMT9JJ
Qbha/m0OhHcD6aVefsmlQWa9k1oURTVME7oyopNfx1f0hWjqGe3JMZHc4XvZ2KKdXNK/hKehtT6u
MI2UUEZbDh6HfXoaMGgOJhmlCx7zY4jSnRQByZ5/gIjmq5VZvKaAoQDvhfcbfArMrpbxpA4DmbWL
UsavTRE8B5251+tmD31bnkTruoL3aQyzwXAxhrkCRAKSr7QI4yz0/KzfqODp9Q6jG+YJmFMMCtcP
GJXEpI/hWpOdP3eYHecVTVcvEzYTuH0FyQfK0BZLQxcHZZL2GH3ws8Gqv9dZJB5GLepeAdRMOBu7
upB0bhzHFA4OGsjogi1vi65MIO/u5vncpIFdybJn1NzOLc3TmBOKviUoVFBegjAK20MdAgGknxJo
+QdH3/fH7i3ErLW2l7zxjY+Y2ngEsWk31ph8B4SEUzvX6QA4Z93bw3v1jBYtDHauSfZUcYZfdl1t
Ig4MkEzouEEtSV2VfFHpikS9Ts1LX3RPtVY6ZcyTa1gnw5ARAQs6xEg0ZCOrXFEyq3oMLL3FJorO
7EKgeqcfi6cZ8obBzrwE9nBUv1k/Ct7bt/HCS5j6UTAoT0voEINanhBCWt1qgeGDYXPfHru/IWWN
24WH8S9/XHBjJ4H9pZqXKN3hqjPGxpwMSS6oI5o7l7ysD2X1dQ5cPD8Yq4Z0LmYSkXczQZKkhXo6
zKpxSaEjmr/QMchpp3gJjRv299+ijdUgj8KENTQa8RqwAI+ozOYKIqz6BVVKZDk/4SnvG9g6FZAA
Q8SHAUtEQ+xrkwXD3HdWYwFklPiVX/9BDjzsh7cMPDPFcXwXMyd+IN/zc8XxG1vv3MIyXftNpt/L
hTA0Ra0DvlUexY8UwmoPyqE9tN7ohfJB5uMfNtyIYYCMCczscMqrmeGwzMc6yzLNH1vNbcMfWT7t
o5xca2u2S3D91ZqXNKNdSYZXo+iryzwwzUbQhIz1v1/ACtJLXatZYyrqCJqEl/qoPIKf6Sl4nZ/n
EwS9IRIfnppvIgeKJ9O3jXGfKD/QxFy1MNTEppSDoKkNkjzNN8/mnpInFah4lF60Hw8JmJMo8CVx
U0d/kB/SfeAMD+OPdM9zAxtHGZ0lPBUYLkdcysb5YVSATjTHj7Cml769Si2Hoo9G7atF3vx95lYO
E4jZxMkkV3OAO5verGi6opLvmMJeNsD2JdZHs+ZRmG/EL4tFMU+F2LVRIyeJ5mNW2EmkwFG7X8HY
HAyz53zE1YuOwsrt9jFJi6L1ppxJseaHxr9M/iMMhS2Gu/vOYCMQhA1EnGjp4nawTznGTfUqVwVy
VQvVkcTkRZqKA8ZA3TwkTyTt/t03t72k/8zR63rjAKRABJV2XYRXdaqdcUb0YOIRink1qa33B8tC
SA/eaZSc2SDTSqRIBxKIauMNHhZm0wFGDQ1riIvueJijDbeGDgCSPMg8I2NfMaQ3YimGjTBLfnOa
HOW7sUtNu80wIyzs26fIJVy1uvU20gkxBJp42xF+rTKiOY4kAjqaa2o2PWQ/+96OhPC9IDwaAnqY
lzdsaYhx2BpYFcuqzaJLCpperWp2igQAmfqvxWytEuT7WdCd+ydk7TOWFpnHHPBGIRc1lD7C7Eds
nKeMpz2xvr8gh0SnHamWQmnlVwZmvYnijO6d9FurxMLJTCU/CarVnUJt6jnr2TiKeGQx7E9HdjCc
xN6wAKpSwZyFop+84yh65NTbvZO8UkwSPxRak25CbhylNtqHAIHeSjDJLHOzmvQ+vEjozLYj1ILH
8mggEbDjsPTqXPqe5ZLT9NlZCJQj0OD3v95GbIH4CMU+DPBiggcFsuUF7+tObXSz0nz1qXzsPqKD
tcPzCn3k2KGMfZOrH0xUKWjBhTeT9ZmkM4eVxn8SYiaa97GDI0UmtAVR4C+VCyrDjpQ4dWiLo92W
buHEl+AKvmKv9n2NOHFidy/pTxPioOfSSc9ff/nQkUaNBK1BQ0OThzlkklz2mtDGCLGrOHJieXog
+FacGvXGVaHuBlQ8qEOC35J5/sDDCInrEZMdVm39jMbszSTWl/01NC3Qq8ONAZp9NVZH5MCM5Fzs
/Ti0VDvt0TIJy+C5Jfrb/YNDN4T5drghYDoBIxMARizipzKJ2qhdZ0AVaLKJlXpKJjvV+HzfysaO
oWwrQw0GPIA0QVmeTnA9Kbk+peoF6di1mYTzoMz/i/tOKzj0uyPlWt2AJB4kHXOnDQbMerc9hg6o
PQQHzHUn7OITTz97vSJ4FZhBMq4bCnp1yxU1mjKnhQqRqArIYoD3jS8DEMElhUIt5XCgXAQsA3ja
tpJF5ky7CIP4Lkfpd0EWX+5/lY3sGzagBQSgFTAlGO5YLiKvKq0PzdIEd296rB/TK32vqWioBpo1
TFLysZtb20bZufB9ECJikGRp0RQA2msVrGpKh9xtAb9y5GSwON5wfajR5f78OkiEEQEzoaI0G3nS
a2bga5FqB4nuRhHk6csv64DjglL0CHoFuKEomCwX06c99m8oNX+OMyeUNPh9nj9bP5pLE4yrMScj
zMgsYfwvRe4bCLaGMXk9ejPbv/fPAs8Qs2XwaEkdkB6JPPgf2/BoCbKr5MGuAdnL/58lJroWi0wP
FbCTXMIgGjAxjGw7iZoZ0w7ZW9LpAscvbJw48KZ9ujZkQ6vJpVQchTqZoHw0jVNs2VUixC7KGR0P
KrJx5jAaTEekUF1atx3wOutGGuclaF2OdZqdrfrXnFgc6oSNr7QwwoTxgwhd9BGIRTBNPIB4XYwx
W0GelEngfKONTaPUgFAkowrtqwpur7cDiay8AKvqA8YN7ajjuJ4tA4COgY8WnTYTNcDl1dHUKbBq
MxlwCD66WHXFnvfd1xE0buSNBfoLbjIeqvVZKXOm+Jlwjcvke26cBrl1SPgrjK9JaXBKLFtf5tYc
PR435gIg5bo4LRS01nI7kD+aEjLPSmj3PM3MjbiWuhpQG6C6iLlmFqhJJmg44NMUmBCndJhQu/gF
inJb3OVe/catHK1TfVhDZiWhkA/xGDaK7pKAzGLdlBcw6/4O9tauQBDnAimnu42r25ITYJA2PAvH
4cInp9m6U7fGmeNeToUxp02j+J36MuiVGzXntGh39/3R5lG8WSFzFMdCm4DbxEExh9ROhN1ofLtv
gLcK5iROhRUhwjNkv5vIESSzroqZIK3m1GQ2kmH6pcDEChdEmUaYzRqivg5brRg+B35UiDpXfy0P
FSe85PlT+saL+jcP/I05ZtsyaaizdM4Vvwq+5bNkC/UD0XU77zjr2t69/5bF7J6SSo3RkE7xm9py
5kHaZUW3l+an+9+IvqPLMHi5ecz1TdN6qOZIMf2mn+06fSQC6JbBetd/nwFnuG9r88ChRg8HK4M3
nu0ba3h7whrKFKDABKHnH134df/vb+4Yxeui0w/lQrYBbpVzWceRlvlVCAzy+CPSR1cavPtGNvpu
tMUAOBw8A23vMztWF22IiLQzwZgeHfBFRNvK7Dg9J2+xicFgsldOklfs0icAGZT+qdH2vBB8o8KL
n/DZZAHJmb4aacn7QO1NHT+BvI8uNNmfkkPlhBfDAzDPy14oaTYdrru/8K2vh54/HRqgVKysQxy0
uW8a1ZgvZdDYjbRDt55zPtYcIAgmkf2BhQw1NOSBTNCHEnLSjlDIAU1RX9jwSvNjcorO2ff4Q94J
J4gaOrnD8/RbpwZyGhiv0xGXr05NFo895GFr8aJmD1Fz1UQMCedfR3dhaRh5QtoM2i8kHozXqEs1
mccaEnEjcHHTKBNbjIiXzuV5CpLWJkP9RsI5ciGA5JTWfK2V0r3//Tb8Fg4sYETI3pFas79gksy4
r+Mg8ye11e0iU3510HC3W1V+7tKBpyW8EYUAGYLWOhaMER72tKQYFBb11DR9qckOVVIUh7apVKcz
hMdkGBVHHEXLE+WWC4ZcAytwMw3UDzDRgXiAnT8lqTyIsgUxDHVvfc8OhSOgdTY7/Yd6MI73d3Sj
9rWwxY6apoOalKM4Q7701B7Ble0kznzSMShEXJ42ylb0g3XRCBtDphgYYO7G2MtGEsywpdm92x+r
E50PUrEy3PYzb2UblS26sv+sMVmR0VVTC7FB+VNoCTIw6j/5VGM0SvYqjOf0E17XR/ER40luANhG
Y9rVS+RyEQZr9gU6V4sU/ZOEA1UBxtf2QS0YmQr1gcKT9yN4aYN/8gfwMp7pjk77Hs9O/IywzLOO
1YHzbemFZB7GhWl6nW7iWi0E3CDuigidQ8yfPUHnsT+odvQqyvb/SBLoPKLHrZdlYZL5xIE0g3mx
wqb/3x6Cbj4WZ+25+W08SQ6KOZjMIO54bR4kTM5y3MOGe18YZ754SkCnn5TE9Ksp2gEKccBh4+zp
hqddmGAS4Bhj8SoZJxG1fcMFpZTT6L/lr/ewFkfmEyx98916LauqTi4j3xhCj0Sn0uw8LeNEGlsF
pNulfHqGGyvjNJemMuE2WsSNINaiO8nJvEbOvB8xyHYdz+GJF3du7Z5qfOKDEXms/PdQzOUUqmLm
g9YRveNMA/RtSDUPZLIZJzPgmaJn5WZ11iwrvUTazFeUTPhO9OGxjNr6KapzXpmHZ4n++62lPrAA
2gD1upw1YBV7s8iPmfA6PDwjzFU2wUbTdeac+UMH3zE1jiD1+756u+8xNiJpE0I2eGDR/wMQn3nh
p7hBmx+U4b6YEDtsYlfRT03QeyT+leY8X7FxW9FnpxLQgFIDas/sWxtmYmXlQnsBhuBNHdU3maso
sLFrVAgMRVioztK4b/lpIjXEcEms6X5t/BWK2AbFHuk4B21rz4BIokUqGAGR4NKGFVjoAtRB6qvx
Kc1BoCP5RXTok8YWBh4p9dZ60B+CeCAyEMQFjHdVaqDllBzfRwMiLsh+D6hXTGrCi2HpYWLeDcp2
+f/MMEsqdTWJe+hI+ubP3gWf+8ccgv/aHkG2GX4kr/17IFOQs+QMPOAHb4GMexWVWhVMjWR+Z3TS
j1kYJ6cKDtIsDTzvt7VG6JyroH5DLwjFxeVnG9SSKH0/4fS5kzM+gkz0QMcV+pOGgEBDnzE8dQce
UfVGQca8NcosD7oG8WAZhPhtG+alq5TC2L1pNdoif0nXKNZujofhgwhEtv4GU9botqwBN+Hdv+Vb
uRfA5IhskQShU8G2J6SxbDtoMYt+/ChcghMoEQ/qH2C7T9OOqv5FbnrOHngURhufdmGUuYv9ZKHK
AeJ+Pw6ewjmxm0G2M5646/bS0HRDbokBClT3l5+1VOFWpmAcLuKT0njplTLHgdRkdDA4eZ1P6fO4
jz1y0V45W7q5OjgAKvUBLkY2VzDVPrHUGcz/7c646Kf+mD0lqm15yr561E6aM1Z2ulef71vdNEqn
UYAPAzaNBWwMMZGGDHAHfzSCq5QI504b3X7miW1uXBXA8nFe6OABUFGM1zHBlBkiwRQx5ns05gdh
+E2geFaqHKawrYCEJrA0s8QtWSFCginWBVNIgQjxgn0OlNt4MI9k37iSo1EOL+vImz7cXBngJ5Ab
AU3+aoATvZlMhXoUBsum2u6Ely78Jw6xV/F2cOtDob2PpEdDT3AFKbXKCPN6qtRcxOK9QZ9p0p9r
9dv9w7BeC3wZCv9w2xi1WTFAanFszZYx9BfMDf2ZMCcCzs5DGY3XXFI586Lrl3tpSl5esmAWReCR
pv6SZqatZMfA4KXe2xaQcgOfagLyzjjKJKlqJW6q4SKp1RsGN6/S0Hx18hQODs82JJRopwREJMtF
WPkAqVh9En0Q9bqT9VefBs47urkIVPIwdwrY6QompkzxlBSl1V9IYTmxMp+alIfZWh8sLAIIKsRr
GJtcQbZ6USlK4CSBkzFLx0glW4qOZdE594/W5kJQ1ERPBo/lKuyQs8mUCNCKPolPufiDxLyd2qia
0XX8Z4F5jSHZEvVlBLWNFqNG4rv1ID2oVzPfdbviKD6W50DdK1ceTmvbKsD/UEzBoB0EA5ZHIKim
MgDCvfgEvNV/5ARSmaarYogrPKiPdMx++MbLFjZK/ch8QAiDAwG88qqC3BizGsaSVHyW+hU38qYB
KJ8B9BmZGz4ZR+3P/Y+3dUToKCaWCMeAwt1ykbUoZSapkZEXILdQT0ZHbIsXTa1tUI+NmwqeIkNZ
vbqdGo6kDxH51tHHaPws558Em/nVdcAGYPGoVgODAPKA5Tq6rs9UFI2FsxTMu7jpnKYubEvc3bey
9qJLK4zj0VtjnJSqFc5Jpp1A+gn0qNIXjlWM3mgNonff2vpiLayxiX45hKGMkT7Jl9NTFiDCTnj1
6A1M89IEc8ZFqQmqGgPpCEz0fX6cvA4KEQZq7fqA8ER4R9DwGB/iQ7KzXPJLc/HfFx633+Yy4WJp
4RhYFRZjFqIiAKZMpC2hpDu56CYVj4lk6wBiyo3O1cCJrETWqqYIpzJCEgbFlOpgisFJqa3I7hqd
xz27cX9xyjEVSfmcMR/F1qBHPUx6pU3IJ5tqBrYEzJq+qpf+nUpcpfv89/0jsm0PgBu6ScAPsJFl
itIFqofAydJxlOJZhKCJlzjRcXCHP6ItuLygkt4jNvmj9CrARFIUHvuxGpTQJDlRhLMBLoMHXW0F
QDzm8ggag/YUQkeV2FUKQSSAxHkwsK1zYqmwiRgGkDP21R/Bw9/1Y635SYkpsOgqmpyAeTs9AFkH
5oQxOY7i8NKJJME4TR1RhstwKvz+oh1mezyAckLqQC05OxThn6Ps5fc82OHGW4Pw78YydTw3VaIp
0juSp7Dc/hYhEGs9QCD23BYg24NCrN1cSuKke97F20CW0qATFwME0BQmxgQ5pSi2RRWJA7Lc4n2C
KNg/dPu+JRBV+BW+m3buG+/9W/uWvvHEHNafUsXkOvg2MEwBSUIWYld1hS4EZQzsUzE/YYDlQTd5
7YT1nV+aYL5lhFShNJJIBt1j6kiV7sz1Y5ln3v37t7EQvDaUzwPBKNAuTKxLSgkKlFC2wZmsBlcM
TNkVhNDiPDsba1lYYb9TPJpRZWiTLwedl2joLc2VIw1fh0ug24snFNEOWFBWYpehCHxt3UOpbzC+
D+XTGH49MVj8feb1tOq5KTs6Fp/0ma2lASgSqoZXI9r4IgChgjAGvG+GgbBxeZOEAOWLySIgUW8e
yxYjOS1vWmXjsiLotygWGyKNmCZhMl4plvChYwV0bZcC5G7KIdyZmMVLjtrpk/3WTfc8AqaNVYF+
FWENhVZCNo3ZOjnXxVq0UrCDKeOumlOvUHlciJvLgkMHMhVVXhREmWUF6lxLVkZ6vzuRD+FCZZrB
hoMwIAjt4CV9rp/FQ8hBvW24IDCQ3Bhl4jZ1HnO5F8bqYliJ26XtQcOYtN60tlQ8Sh08cKfahvjY
ZIM9Ip3UU2J3Y7EjWeOKbeB0af5t5DIzrh85+qMwiQsOKvAMsDCOtDHE2CR6fgFvjgLqU5S5fa3H
1PH4gBmli/nSvo8fGGvIMPnC25GNu44pQtS8MYqCfWETz7KDWKIaUVU+TR8sJ9Fb7QNlF8znIzYH
ueeX/RfuPFINqsW31iTRQPMxU90TX8/LYxSWB6nkXciNHjKa8YiFoM5E1eJZFdXGDGN9MKXsc2IW
hD2XBDBkY58e8j2vp7mOz6mEHPjzcFFA+8i2xjHCY1pzB6cP/I01qs6Qo0kRpE6XvN7ft41QgSpN
YdoenNSo6bFuxmoEpMOJ3FBBt8D4lE8kntofMqCSXysMReTP8+iMnUtM++uNTNjG2cD6NDDNsDFf
O1VhU0lK4+txbZvDKedFlWtvszTAvGp5rLZlO4rTJUNyU1bvRfn9/vatD/nSAPOg6WSyzF4su0ul
v4rd4AniUZ6Hw30jvFXQf7+JqUq5a6Kxk6bLkP9Vhj9z8XL/728cbLoKE1TS8MqISRmHKTSVnouF
0fhl5caTcipR09VFzI3JpqMqAnRc4DoAnVLRKjP18ul/Y55i4HGtcOBZLwXdd1Djq1WHUoFhk4du
bx5Bz/N/SPuy3rh1ZetfJEDz8CqpJw/q2E6c4UVInEQiNVIz9evvoi9wdzcltD7ne9k4+xjY1aSK
xWLVqrVCfvp/oFNaHiws9cKWlJ+SUp2mVrFazL4OISafplP9oiDLRzmk/Bn77t7+Wn9Jwn8YA7y2
K22xV1tshpf3Z+NFv0uOzn31xf3kpn76zL6jEXEYvt/e1FWfEZMfAOCCKVzmt8icbqrimrsRlHr9
eIrmYqtQsfJiE0v6z4TklmXSk37mZhs5JgU76kuqGWdUIQPN4mHaE18fvN2AJWolC4wcaE8PvNua
uzGx/h6grh9y1z9DypO8vgf3sRGr5ylrmRUCr6UV/hhzdcL0radleyU1Uh5UOp54O9rHXRN4sZMU
n+IWJBInzas0e9doPM3ePHUk9jEfMIQeq2NRnoiuTDTskhEzIHzgDKPS09C/9vZkdneDPXfqF6Ol
WLOlJw0EAvvRjndeqcdbT8bVOHOx15Lbqh5kRacYkXKmP8z6Z402Qcc3stotG5KLZsVY9ICk9+c+
SR5Ym2MYtqeGn1K0RT/snHhjYHIMpQVcb/LzdKzKDGjmyTnPzXGMM9w7W033lbVcWZD2C9+6n5iD
/er1ym8SN8ghi9KBSur2QrbMSFtGeMH6scTlOYK2clKfS5b5Xv5628jKUb5ai5RZ2l7vmWUGvgyu
DN/qenpQzXKjSbC6DoA5MROCrHxRV3LRJUXWjO1i8SdWOn5aHltlq6u/uo4LI9I68PKME+gldWfF
eB6biG6Oo4ndliIBpGD/W4X0toC+EEnbwuvOVVMd3J7vS6X5XfP5t80waTpsEvSu7RpGDiArgHla
0Vy5vpe7zHAVL7Ym0Pqof/nss2AGkfxnCwgw9HxT395Pf8h5K2latSqkzzzHxCStLB/Z6ZVtUtQB
zrioU54fGwpWWWb/g2fj7YCei42eK9Co12tz50FlORsw2mc7w4GNYD6uYo/t9aq1T7f9ewUviTqj
IBiAAoR4sUlZ2mhOcW3HrXNmO/dghHQP5TUz5Ht3Xz+aEX++bW7NDS+tSSnblBalARi9ARAxGiEa
2gQ6Df/BhEAcYNhaIOilYjRTR9senKqNYrTun+tUsac7MiTOdPioHbDGoukB8Qykb4sRKJW3FJMG
lEV10R9Nt9wlSfz1H0wgLmDAysZYrNw7skjWt1qjm+eOahk0ppN7SpoNB1h+EfRT3ttEUHC30d29
9rWmoXkKsusqsk3lYPbOXZonG3fbuo9dfBLJx/IJTRV3AN8XPdWf6/1wBNFv6NwJ+qYy2MLfb1qT
VpQ1XTfOHNYEAhiXEGSF1DPmkHz9WD5uVT/Xwh4OD5BZ6HwB5yOFvYoQFVTWsQU9WTwUK4J5rixI
aQeCa0BRt+T21sKPoEvUcHujFSs/6xvu6COzne6MrMo3rCO3Yr/ZpExbW9OlFSn8WNk0togYTaRw
3fN7g/xKiPoXhfNvmJV8AVx963G/ahBEHSjLC+0R+SmK1KthrCbwDwXj8j8tjBVYdRPa9Tcr3ghA
IveQrymAMP7PlOSKSqXNTV/gPseQZH6Pec3smNWT8RSnOj91jLO320d49YsJnL3gMcQbXyz94vkY
475wWup2UdF22YMHCoiw1uz0Rx3nH6/C2JiY+M+UdMVnqdkzD5jAyNZaM5wdYzjESe7sby9odQMF
nQoQj4KkXloQjSvaZV2JUpZZhPGc7Qxu+7PpfrWNn7ctrW7dhSVpPaWOerUSw5LZZL4av3ra54T/
uW3jHb608AcUWUB8jgi7GBeYwY1bexqCRbuzd3XlA8pymj/3hzxUnrvPLBBMpOPeCNjeuNP9BhIU
kOTaCR1y6518bivBWCsHgBMOPNWg8gNj4IKng1ZYNrC9iJXFMxEdHMxl9GHx2zxucYKI2LRYOyAj
SDFQUltgR4bZpEo8JPycDWXxXDr5CNwVA6u4ysjJcup219n2n6aaMJpV6vqX21u/vHjgriDrFVgi
zPfKgxpeC5X3JmFtVDgMxCMpfeoyfSN7X4F7XRuRfKjPBz1v0JFAIxVQPXUOrBJ8K74TKD+qNJyK
sKj9BmLy9ZZO89reQikXRDagD3UX5NsGM7uhZKp1nqBylPpMKbwnOym6V0hZVIFTePazF5fdt4RM
HkFnKbfT3e39XVk71CSE6jA6ZCgDy325LtZbsLEYNfguQLdVBaBNBPhU+QH9zyDRfC/0HrbQLsvg
cG1SujmUnOZ1PdI4qmn9I/bGn9ydwyofvjJuBBvLE9e47L0QewOpDfozeAlIeV6mgJo1cRDuRuDU
Q6fyU1As+O73Lg/rcpcW4rv+Mf/lbQt7IMQXQOyFtIQ5FQ2AwnMTeWTw/Apg77ygb01lbznQ2p2I
2XchNAesJ0Z2ry8O21JcEIAlTdROpd+aim9w7g8tCSv190g/395McQzkvQQLH7AGgHzDnpTFeBBy
oTXEuc6G+VYkXy0OxR0WdZgb6lLie95W82vpJzb474BrQNMAwGgZHOzxFkjksWoiu3FDmljzp6lG
G2zqitOo5S+3F7d2j4D+Fd0QEL8AcS7+fnEFE5saLhRT8ebQ4tAFgSJFQyovj7etrIUzAWgXzwEM
3cs5TDlpyiighmeVdaEOZXnwpmyYWN01cMKL0V0IA8oD3POUlRYKUea5bVGy1xWOal/+g1eahX9J
0/BfFvSfNXH+LratVAvbJCbXz26eaQ8qddK3RhuH/T9YcUy4APjgVPQLr62Mk5URwngTmUbfQ7Io
GYr5AFB55p1uG1p6wXVokrygbK3YcTEmfq6bb9P84PJP1rRhYuXuFjZAkyPmnpdyAToIk3WSWNDL
SHW/8iwUJFIMAZPcvFdn+uySbqeV2r0927tByZ8MsnXfrXoI4BB4zaP9h6mX6920TLCMJYXHotiF
HrfRK5+I2x5mr1T3RlJtDusKzrBF2ABaExyFaP1ZMlzO6jpaKJodR2kKaj1tCg3UEk3lhzF3oQEK
iJRr99A59e2PzyLjRhWhA2QqGCSSixYudZnqMo1FfFKbneV0xnMzpMMTVdRuAzG+FocvTUlbqmqJ
l2VAfEVe26m7LG5DL5kmn6cWBhyN/nOM5OK2p65FEhCqY0/fbxl5mLNjWlfQAToyuVAQBjD+WOrz
VsdcvHPkT+chWIGE2AAJsayiYbTYPhfqIFHuFeEQV2GPwj20f4pKO5vlvrQ+s/rJKbVPttccyngj
ki0PI74f6g5gV1aFAq60qS0vkqQfdRZpqRd/4sVk+w7rxmOnJ8XGoVzdzQtT4u8XYczMlEabbZNF
dowsOqNhU2+EsNXFAMAh8iwXRRTJgmEkczWVJYsMUtGj01Zsl2Rafje0XvoPpWKwxv6fKSmIVRg1
Ysyb68hQeuvAOXXDsjOtUwOmgPDDXohRGsAX0ApHdVjOPzTScludXagZ6bT5VdHB+ZQn+lY6tRKw
BMwWlMqQ40GyI/5+8XVSwvN4NhsWOTRVA54nGMQY6PAHWA6+0w207fzby1rrWIHfG4MQ6PGLnrvk
eo2Flcxdg5ravnjFCMiehnkbTMOe/HEiB1Iy5lv1Vp1EbYr+yVS0XX12ZL+Kcxk4v2//FuEY0hkU
3xLdXxBko/gvpXg6RLecccRBb5nzpTCSAy/5VrdnJbPD8dKBWgXHlYChSxvMaELtOWVR2cSHuAOL
cl1k+ld4aTL6bBqrXc74RHxIgCUvt5e3EjkBakMqhLF0fGB5+q2n3TRlKQqkFY6cZZ3x1A7sdvQd
UMkB7HDb2PIQ4gULvBYUnlCYX4AuK6/tuQIC4DOLu73qpfddQh7tcasVuPxkKPoCASxySXBZyt4z
c62oS1KxqFfin+2Ucl9jfCM2L88EsgiBPwHKXVsOe/a1pqexImyM/OARvfXrBJq1ACH8iMdaDz66
cdfWpASs1Rs+Z2Rk0TTGxpEhLp+HugUdakG03W1TS4e4MmVIFKR9m2uqojPzPFXOoS1t9K0hqNq8
9jXzh1TZINxa+1QX22hI70NDwdMFc2Bx5OF/BSVFPqIlH4/910uSjxfRmrbqcjQBYvpN8/K/GNx/
zPTkw1cMzCBEYF4NKPYFX7eHwm+ckQynWP2reDaqYUCjlluusOp4F1akeDS6JnOqlGBSrQCbfpIH
JRkDk447R4kPt11hGZauFyT+fhn3G6OdQIeG2MB/atnTqEMMMHuxpiowhhcPb87b5lY9D6NFgjFV
qIcJX7kwN+aExF0+1pFJ7HRvNKAKyzoKtsQ2dgsOjsFJ3StJam+schmUxCox/oqxSVRa5NlJK6mN
sW1wuzGWR7UVl349xA+0IW+3l7dhRz5Y+uQpRenOuKtp7XwZDKKeJqqBEXYypo1ezuqpwjWCG0vU
DWVoC7aunQ2bweHzgOajkJf9l28FThxBEw5IolzX6bVO7+a6Ns+13YxB51ifPK18qHl3VGP+ra6S
TSzNqt+jxoJEBBcHuB2vvcNjcVI4MZ4xIMz7NheBc092w7H8ZTyBJyowXgGbR5vqeat1tGVWckpF
T/UGvgpogWc/TKNz15L2lMzGCyPZlm72ygEAra4FeBco+kAWIzzo4gD0icVdZaqN81i44461dr/X
BheqKoOlvxa2Vv0GiV+8EbVWQEooYl9YFTtwYRVQHNMkILc7D3ttb4Tt03RvnwTLEA/JG79XNrLj
Fd+8Mic24cIcWAhLtS/qOvI6KB7q93Ohb/jmUkIShRcg2ECNgCACfkXpUqFplWAECIyuoqZaI3cc
/H7v3HWHLWahFUgzCrcYQwN4GCVyzF9fL0aZwJMO3Sv1jINWw9R01BWfjYGhYt5b3es+VCL+OKfq
qwm+/g+/eV2BRsFQlxAfX5Tnmm4ENbodV5HF+Q+oIENu3K7NozWTXxoKuTnV7Y3UYOUswCKyKrQ2
Mf8pNzY7cxj0vm9A96kxB+ReIGqb6XfLHK07p+03noQr4RIrA/AVFQTEMflpQ51YxyR9G0e0VHY9
eSsAeQADwoavrHmjA312COphdnYBAnScqZyr0dTOtt3vnCE+VnRLI2JtIZixgI4HyvvICqTcjSRF
SRQla87lkO/GzP3k5e6dRb2NRtzqSjCjILizARmTYQijq5CeqYoXWdNLr7xV5Pvt62stOKHpi4k3
3JQoCUjxF6Gv4VWcxBFQGwBl2t3TRNlzO/Q+NcqwbNjGtbyyHsEBADliSJ9gVF6/PlqknFHMVHCI
bR6UlR0w7+PDzGj2gk0YqHgwo2IC4NpC6anc5tzzomyu71yFdX5qzt9u79rKkUFKiF4hyuiCXUAK
rhR8DFmug6dOGTGTzZT6jruj66eNe1e3GDm4bW0tlqMohWckam5ApMhOUCck1vO6qN6ZzjD22B7S
PQS5MDsNwYQf26ppa+2rK4PSVxrnMmNODIMgFsMQrt99Egrldggw/IAOVoM7eesRueYYl2uUHNHM
HCfXezC9Djk5lUl9spRyw/dW0CmoXCIeIMghHV0IXrZFGcdqZvBzf9fvyJEdmvtm14eCTX17E9cW
hBgE+n4gK0TKdu2HMTE7VcyhnG0g4iw1rPutmcM1L7y0IH0lY0rSNJ5iPWq1p6F7GfrfoERj6Rbw
ZW0hqF6A4gA0JEKF63ohQxX3utKpJEqqN0gDZL6J1HrDxd8LEtf1GCHMBH5c8HSICV8pnHZQZVLi
3FTftRe1wS/36QvxgVMvjvxP8pQdyB059BW0UJOgPri7ODLwQ36J6z8JVJ/si6+3D93ylXT1g2Te
xNpSa08xChL17cweTTd3u53aGlCMUkpvwtySV6u/G9Iptu/mAxrat82v+Cp0iNFKwPMFA9VoZ1/v
etqlmt7zWHm0n7S99cDAEfk2BdZfiuRjK+FZOpJ4nGG8BzkAhgblKipXoRI82p7y6PXpg5ewR9eZ
gQhgz1kXb6DWV0LLtS0pG+Z2WXijA+6p+Tzt4aslGBKAQ9Q/CZZs9imBiPVx3mrorkTQa6tSwB66
eTBRlUqi+NFtfMXPw+k+Q8Ext30D3IxJuPXAWMkhry2Ki/ciIQbDSauBZgtj5NyfQn0HVjfIXuYQ
XemOGlD5CN26jxFAL1SfN1xHhErpLF19Tsl1zFzrLL3CYt0v8159bQ8CyFIfu9zvTzqOylbo3nIf
6eySNrVak9nKIxq9IcuyP4ne/pqI+XXS7dfba1s5lZdL86RYhCZoCiwchvMzB7ARa65Lw9fbuPre
Nj0JwAw1HB3IXSc+yidbVOFbTuRJER2qH7ZiOdhX8zC+WqBtzQLjyUVAEswAyaZW8gqzKErkACKD
Zhhg2mUmw0A51ZWJfiZ/3Sf+V3tgT9kP71n5mT2Uvneon4fn7s/f/rhJYbLMbWHYVUGbYoPAZPHS
qiFkoJGqw128x07PQXJsD9mBg0by1O3aU35HXpxw6xmybhRgW7QjwANiSbdZPLDWqTgeXVpCWt9I
yh2n/eA7tnK87UPCHaXjAcY+rA31aiBJ5B4fFHDrhHFO8BmTo3GfHbKTtqN3Wwiv5bUpiAExxYhJ
JLz6TfH3iwAAunfBT8S0s9J98/TBN9jHhzBgwQIQBjkhNDHfr5ALC61BWU2pjSx0uM+Sz6zXMHq0
v71Za/eQaBNaeOOg1QwSsutlqFRVB6NUVWDU+526SyEwUATqiwfRuHJzSHrV5S+tSVkgKOR7mqDQ
jm/Dd0DC2LYPQoP76mCH9hmjVcn3Kape+L0DFfbDFoJqBUMAGg68gTCRCf9fyBVrZcJ5MWsgf4Vg
d2014ewl+4qTXZaQXeGejRZMMcroF4b1kirNRnlvJYyCtgJvcABW8RPktnCDlgN3sgEa0NkPAzPv
g/O5yb8qBdvd/qQrjomlYVYY8mtCjknaY8poj4qsXkToTmt+ZTSRZQEFeNvIyiw6SEZUjLwjfgGR
IUMM+0mrRrsDa6o4Zd4viI4VX8hhCMCxELrH6iX90R+3ilArJ/vKpnTxgYKwayeFulFWAG5E1Nra
45WO+z4lYF+ahzkoMzULRqvGdDpkbbfWvLazl2uWLsI0JZ6ZuaXgY9b2auZrc9gelIAEQ4FHhu5j
klijm4Fz7YheLnuRoJdlM1UKeMjGYAjnsNhpfhrWRwu60M2mtMT6h8X4Gh4DeEepjrTIYWSZgSe2
A77r4Vs7htq+3qds192rv9UkbE/lXeWBa2jrcK6cDlS8NRCLg2wETzgpnHpuEtega3egBPKjdA7I
Tn2qPRL+e8NvVzIME2P0kJ1HKECvWrKDh681TqbI23ZqINTfi1350EZpAFLxg3aYcl+BjvkRF374
cQZNPEthEZVHzBfocvVdi0116hTQKGWx+eaomA+06jmAOHC3EQFE7indgAImh4Ifpt5AYCfFdFJP
pZnEroa+4z3eZCeNP09GctLNH/o8hBsbKlKyS2MIZ5gGgnYB6hdoDquSv1h5MVn2wIqom1uARLNW
00AumWvsS1PWehaOmZ46p6mG4EAwZr170iykb9ierTKK7EHvPwSJDXgMIDwGcMX1TVZojTMWnBYR
Lrt+V6klbxHJR7Zn6ah+LlVvKxwtKtbCopi4EnV4OK4s4VYkzszhT3kEekiSBH3Rxr9Ty85OtlIA
mqWqiouWfO80n3sy2G/GFI/Pqp3Rp9ufQLjs9RdADRuANPwY8Aji1F4vPHF5ZbdtA7px+4gxNj8v
zOC2hcVrR6iHXpqQPCrPetOoDZhIT+3fJg0L22cQNsHxAfXsmYA4C4NAld+eukN98DbO7Or6sNfI
tVAvh5Ndr6/wejSzNdDgIzYflBIQ5C104dJ1sLwLC9LFMvI0n/oMFohl+plLD0Ipe8zGMInL/e2t
lNPg951ElcpFQwzZneyljQYm8HTOkZ1a5RzayfhUj+33Ui+2KgxyoIMhUASJdAPk2Qg80lNKURK7
7nuFRl1bndO+zErws+jqazJpxXfgDkkaGnnsgEXOnn/cXuMi0Xo/GEjzMWKJtHVBDZ7nqZp01MjR
LdLexkqx7ibbVY6DxsY7R60wro509CGxkxbDy0bn7JxRy341LXE2joYcCd9/CPBwOKZIVGxLigkN
1ccin9Q8qkStxdcthb6CG6h9TQu9a/zGmWML6YOStR8Mwe+GRUkX7KRC8UT49EXuPpke0bJ5xA4M
mfptdGPrLsaHeIybtNrrZHYPeWyjDnZ749eWC/yMIPvFt18AyxqHqONQKXmU88J4UPu2/WwkRXai
jl0FwNj1D6xiW6TYC80IsVYxbQLcF2rmmKm9XitSTXfyCnztfEpsY5ebw8+64Xzf9nN7pzTc+soQ
nsKWKW9pVQ+Bm9X8jJm0LPKSTonifuBPjWuOfxwPiLsQL/0h93k7MCP0mNmPqMgl0NO9vVXLc6j9
b60dTFQrBUkUkjE6iX9ESt6h5lYor72qfjG1LN4wtDyHMITLXuCaBFRMis6kVYbcamZ4AnEx2ZTW
5h5cmzHxy8JQAk8j0IeogWrRMEh7ur3GVdMIimg0OugxyZ1ppmqZWphYIzSp4lBXQGObQ/DvaYS6
wj0mK0EZnqvKMcHn3YhyqxFA5FjIQoDZXgjlgWmiZD3r8ygpnemJeRovzrUaYzK5p67yY0hchwTu
4FqPHLLO6gFovde4acI47+tuo3e9/NRQUtQEYyAgD4Jn99o/7Z5UA3YijZJEL8+12WWZrxQtZEwq
0m8AzJa2UOVGF1uws6Oo60oXpRHXncf7Jo9Kwy2+ONZkMt9zx9ENoGvVbsTZ5bUFY3jEgQoF1/+C
3YDn2dCoU55Hau71fok69T0o+4bHqancl6RwtwY81/xJMLeh3eHibbDgBVCYmjQVzaO5QyfZ7lR2
gLnYBxDe+93kBgtrUEyNfsIy1oe3fXmZBGCt4HICEYIHfKAM6DQqZ8ztFmsF4N72fLNRwUwBJsh5
3Mh1tgyJTbiI3LobU3PqYKhPg67W/MHsNyLCqgXAN3HHgZJ9MXrOhjRJgMRF2ojudVpD2ifd0ntf
uwjcd3goGDbwzpFqAEMLoXPVgAk2Kw0mK3nqVIHpqOkxjTm2zGymxAqsXve2SvFLn8RhwwEAs4K4
EEzpAAwQW1Safk4jjfYz2r+sOPPOcXbcMpQ2gAAZ+fxxx7hcqtjti+9VuSNpaK1k0awWCSjYIAEL
VdWPjvKLOw6yAAAS49ZAg1HKQWdMGrrY6AztIovPYdom7HelNWxLYWftiAFoA2ybg6c33onXq3HN
DCD0MsujlOIb+Tqt7d2ESeoTU7keNlaf7zNFH8OpMc3d7Y1c9RncUkhWkLUA0XdtOtZo7nl4sUXQ
zORAalEz+zHUVC18N0no85zj/TgWcf/pttnVFaPnjTlVT8ybSGbTTM8rF9k3ijrKEOalDv4i/pyS
4icndAzqgky+3czPt60u3RTfEzMS4LEwMG0thzKVI/+zSJxFkzuhODbZRWGCVkVN0h3v8iaBvphK
/+FsAIePVBw1SBQ5ZCxhNzuTkfE+jfrYNkGrw3u/sUqy6w3w5U5TsjnHKQ7b9csQq0S1A3MNYkpP
fmyUgth7HowsSnNbC7mZmxXKjl6/Hym37quRTTvTnrPAUxv8Y+ymF7d2BozXxX3gqpj2vL3pa58a
SkGoFACzAw056RClOvFGVohPPRGVBl6W5DluEA+q0Hh4GV7AwEIVuUVKd3VN5y//YB1k/riW0X6w
PTmw52aeomuHrBPAj7sSnFoHl7UgVswdKNgNTAs9rdb/0tzcko9YczZ0e3FRQ0NC1GWvTxZmcNo0
KzM4W82+x64d4cGO2Gj3T4lrblFpL9pYIlRdWJM720qmucTr8uy9ShlDmu4NquKBfdb3KFEooXrc
ilmLAuX/WkQPxMZNA9+WvmvuQbnAnWgWAYLLAH6svk0GCvimvvdaLw6Zpo5h1UAUNWE9vY8Vnt+p
WhMfcwzr729/5PWt/u+nSB+ZMT2jGCPAbaCR7mQOeD2gewmJQDu1HvTG48d/sIdugobHriZkJq8/
rUUKxTF4nUWAvqJpkdPZBvJ5tKuneaTsSIpk2lih+C/KZxpREkMfIIVG9U5aYTxRNLu9BM40dLup
xbNia01rOeylBcldWZK6Hc5mFjV4GN/rXd7j9q6zl2J26407Z1FthuugRiHgJyBkX9ZEHT7QlFA1
i9hOvdMqP3v29uQu/m20/rAzgv5s36tfrY0rZ2ULUZYAcwC8VXQxxAZcpAyADjnQAJ7hJPiiX1jf
qXuVWltwpJVtvLIiXPXCSttjZJRYCL5KX5RfHUUFplXxvMyPTWtLEmrV1ntHF9mXt5jDLmrmNF3H
sqjojQcG1eQ4U46a9lGokPhaGGIQRUbwcy14mYp6GDvwWtCoh1yNTxI9AGL92+0TtfZxIK+hvo9h
A+Ev+bfm5r1aqVgKlA+sR82tALvsZnfjnbZlRfLxHKPElUorhKzK3Jmab1tbunJrn8REXRjqNzim
CzWkVnG1kjoIwxA4P1ZZHaZTtu+r9uPhACOmeJGZOqRdQNl+7WW1kqc61KBpZDrJCTlAmCbGxtDs
SkzFAKFQFLQwNoDJqWsTbmWwNE3xmFAdlAr8ASDPdOeQRn3OxzEuAwOoia0RybUCArIEwLNF5cJa
FLX7Om0QAJGguUqaPTvpVLpHWzGM2K9Kp/xSGWn1tbMmEH4oSE+PqOAVd0078a+DQZ0vt11SuJwU
cgWBMN5HAjO+kIzwYh0T0MWQRSZSb913qhHhqSqpvc/MoXxVacqSfZmoKv5fE3KxG43jVfOAu6KQ
iMO3AHCjw6k2boo7rdadJtSblJcPY206JCQKNR/SnLPA0mjbBkNv//2HpQuMGqqDIM2TUza9L5XM
K3C/QZyVfEYJiaWB3vf1PSg0pr3Ta/ZbXc45ropqw+tWzg96gUIYCcxf+iLWoBJoxJaJE5oa2cGY
9B9Gigs249bWqP3KuweAYgBFcEXbAih97d4oD4KajRSInbZHjWDy4t4J4oLXO+yJdz9WxQSilWEC
1cztvV05V+AQx4Q/mmdCJ0vswMUFUYxVNYxZnj6iiCGgHdoOD1fUanMncAyypSSztAbINEoj6Omi
/bD4klM1Gf00KSSqqvmrVwgMpu08J7P6pW43GfiX4RXGIPYD/u13dIy0tBoDlczoRxJNPfFOUP1R
MQDvlS+3N3BpBTAKMZqqQmobzS+x5IsN1HOeJWUHjVgQhKR66MRTkR1o3nRbD6nlCQSYHU9j1PPg
kgvNpyn2ZkIbnkVcu/NmIMKz8pjrja8j+ik8Dnm79VhZOiWKQ4LZDG7pIgpKtyBt9U6pE4A4YmiT
lngm2s2XOUbM07nGia/gS6c7zx70LdDxAqKDfhFKpehNAUQCuIqcXyp8oqo9Q4qnCad9fLD24/DQ
HpDFh+QzpmPOM9j+BrYv78h5S3RkeeSvTUsnsTAxPsIymB5G4Fr8tBr535ZPJtarWM3v286jLx/H
sAYhDdRaxCC+XNKJIePlZDm6t/TUnToLrVPBYEXA4yRIuo0IvB47l+xVH/IuDxB6sQMD4OBwixF/
+aVRUFIF7AFBVgh7XDsxwrjZD5igjEyvrnZaTBv4VVJm56JSHL9VywK0Wm1Wvd5e/nKvYRZPNTgK
qh9Itq7N1h4FM+lkw6XRBNt1mkcg5q4RlAmTQpt2/2AM8y2AI6BIhtmra2PlWGW5DUIpsP6XjeH3
XKv+uDw3gsHyBiW8bWwZ6NB2wGsCdiBGpDtSwyXW09JFv4NGRMtzH8QRSr4ztJ63YdUV3fiYcLJV
2FgGItHpEB8QQymYdZTCndcOVu9YA42sehyPqUEmB0/Btuk2lrZmx9Yw8I9eOJpKluQrUze0Vdxl
NCr7ehhCxx4wGQ2a0fZ4ewtX7RgWSnJitmEhCGFy0xhNO6VR0tPmpPUZaDcgfvThHFwMu4DPB1qh
KFHJpeJeS3rAJhwSFVaqYJRnHJ6ndvioZo7QBwFIE2ccNywYjeXu5IzSEgCcJBraQYGgTVOpr6Qs
2q0n2NqeoQcqxp7wrkTr69rHh4z0bmWKMYp0RoTWFV2PMrRt/uEowc+QEyP9RcVBOrclJZWVliaJ
3Lkpih0m8VoGLOOI6S5XzY0tcyuHCWk/BiVRPwTZhCVWfXHFVi3tQajXZJFhtzi37mEitl87X7WZ
byxMBPfrJBtH58KSdIYs6NzVsY3y3OxBtNp5KjUtTLVvSf0Lc+S/G54HSv5RqKTwPKwJmke47RCW
pFBBKVEtmqIgyWPyQlT7l6OMGwMRKxuIsA7nAyMPGsFydmkWRjrBeBpNPNfDbBhoAYDO0N/3pPMC
4qTQ4r59eIUHSBuJuRIwk4hkBeBuKUigVFOm45gD4WZTK0iIbh67oXP3dIh1zNvU7qORJFWg1W25
UVdZrhUkqej9gDkQ1W3kS9fOUqqNDTQH5kzmGcIE81zeW80UdmBHP9bFSE6317lqDY1AgaOBMpvc
46KdpShqbsJaVgN4NtkmICU5G0u/yOzmWLfOeLhtcXnEkRmhVoVcEOkCip3X62Nz77llbZMo7yCG
HZpIWPjB1cZ2a1xquTRkXnhnwiMxt4lgf20ob/hokBHpc9rQ5z4lSmCjfOy7PD1N87RlbW1ZqF/C
S1GnwPte+mwstgqQU3QkaupxulfTWQldgK7+YfNA7Y7aNApUEGKTzrfOKNRYBCx/0tjwJMavMDbn
zeOHLxWR1IGQB9RK73nA9dZBCoElfdXjmVPWr/0AAufJ098+7gcgFsKbETcHmjnSCcvrdGrNGGi4
hijWqcCZeExcsID+/1mRIn3OORxMYO7iuQybKmuDJE6tjWCx9u0xYoBeDPBiyM2kb6+yqQdFs5NG
OUMYO1B16Mqzw2d1a5561RDgYHhDgQ8YdaTr70K1wuFpgzgIWuAhosgHm4CqKCj8w4KQ2UJhCokS
gpFUD6sqG8RLhpFGrt60Zw2aJd/buag2CHCEs17HWAEpwdMTKTRSPhnUA2zdSAZqpZGO1MX3FHdn
pECS0V7fcGfhSpIhEXMEVYCOG0QVkeLi/s0odyD2VKWR1bATCo2f64LuramH4Bs3nzkO7YedDqHH
gkugkQOjUhYz23PhpUqRRp2SVGFjJt2ZYis+HgtExQP6yYKLaTGAZDTayFweJ5FFMHkxEj0YtNQM
/2EpF0Yk165pwWoFEx5Cp60cziCS06fHxJ6G48ftYFAHr3Sh9rWYN8qmzsUscJpGlZu5RdiDYgSN
r4FqG2ifFZ8TfVzxbEO9CrH62hX0Aa1yz7aTaBi+MgJmHSi/1N7HsVLIxJExY0AGDMZyRlQN1J3U
pk8iVPWeChZ/oYN2cLxhI1NYXYsInQBliSqHdBmgnsKtwWVJNHUZVD6Ajyt3XjcXvZ90fHz9hw90
YUw6Q7GucYeUzf9w9l1NcuNYs7+IEfTmlWTZbrZ3oxdES2oB9AAdSP76m+zv7qqKxW1Gz87GvChG
pwACB8fkyaQ3AhPOhpVWe2KStVDyYkUozWIOBjM3E+MqqtbnXycWEol7IpWoG4ywUFhzpI52IHa6
Jpt6ERsgqgNiwUCmgY7ZhRhzXRUjVTPpRY6aHfGjcpBfdHdGpvNN3MTfxip9Sqt76FuDQQTYudmy
krK1qsbrnKjOR2/fmEPuj4Q6K+704nGYrMC5gchu6mHMK6F9R8eiVgcn6sZcRI7jkHsQodCVp2Hh
E8EK+tPgkgTy+uJsu2WpCKTmUe3woMKApwmmF2+lWL+8lL9GZl4HCmx4MjwYMZQxyHTHF+y7Lvpz
s/5amH0SU68ST1WkExGQ1vGIifdvXhf8/aioIk4DRdREJH1+knPaoDg8YgXcla9m0gUYi13ZpKUv
cWpi2sSTV62VbdeIZjLhpH7GpW9oT0bGgq8XsmZl+vMTK7nsnMwDl0c0YuzdbflLCbBkUINE4Ws7
FzPvGKSdMK7IfADdmpRxzg11ta02bYzjK4P0fXiJr9TeF1EcWVG3UcOabNlmDXOx4AXOTM6OWS9G
4jQUJgt5xfshkOob69COVdboVpY3EegGlElBNTlPRbrUoJ5MsYkKARASqcpjXXIlqEZj5UlYXBEu
5aTThSdoHlQnDfRcK6eGoRG4t0LuJHp/db7vsmrFD1xeUaCS8cIBiYP2Impc558L6iQF97ISCumO
ttE4yAG+K+SBgaAzC7NgF7JcqK1WsNCheGsPwD3WRzA/buxspbqwuBRMWEyzDXgP5izRijZ0UObL
lCjX+EdrpbdesTbnfHkA8NyAdRtsxjjbSKLPdwtU6LZt1DaJDLXyJ9y6CQ4H1/nz9R1asWLN4k5T
KrHtjpJEiDeC2HhIEyX02s2/MOKiFQ8m4QVRjsTiniMbQiJN8L2pXQEaG3p5tf0XVpAZTA8melLz
lqmd2cqUHZAoU5uADE+I3wPDWbktl8AZVH/VEyuzIwbG7LTwQCUWNWEXmgFUe8M49SdBE9sfwvZR
f12nvFn6SBgpBDAVMJBLgsKGKo2WqyZBCR2zNDFGSqqN7FepNdbMzF6HRDWbsk5NLzIgMpU/VO1n
U8bYQdXqbtzY+3RLw7VZvjWb05+fvBWGOaKgYGFpUnkkxqNF78m3w1B8sdPdmxzgiYmxoh0403Au
8sa5Ronpti7zldDgsnk3szFzbRqkQm2jNUg0HNt3kvnyBowkO/Mf7SY+9BseB80Lu0oxvus+y7UG
89oWzk5kLrOsKzROoiI2/bi6tt2Ptvx2rWq2wJk3UjOVJ0rc43LZ7iY3tom6xqy44FLxmdD8wD+o
V8yndBOwmDaqVEikuNUDCrpgPMlW0t//8Zn+2pi/3pBMagaDgpBn79xSzFLyK3pVhCLo997GDLs/
Y7Gr0Wa9cV9Ri1sJiy6UsfE64dXDUdTRH8PQ6OysNybCYLNw4QbJQDexRo9eWWYBw1ZmA8ReZJUd
Go1cmU7zxlxwgtq02dqKHnrerdXZe9sT9yS1f3/tNi9xq58/C+XciVQDoecsihp1C7CaUcUVDNQA
7NIGGHUkhz6TsivDokfrdS25WTyxKMz/x+LsM2TATjWVVpIoHfclexVg8FByZ227F61Aew3BEyQ8
3fkDikY9yzUNnro9Zgd+mEiCksI37yA8eWD7fKvuvcMa2criIf5rc/6c8hEq13WGlUn3MeN7Lldy
hMtgDUfo5O+ffSs1xZxxpba4hoPzG2jmjTpA7E2ttwM1V0Kchej63NbsK9V50/GWw5YMPkeOQe1k
H9LA9sEfG2T3Xuh8twYyHcSTxc0SoHjklpflMKg7eSDAQ66TLjTkqpjitElntb2Zndk7N3R5DExf
QyIy3PbtGBr6Yeh5kBqvlOa+o3i+6rwpiu5r9dp46uqmznzAQEydmh5sV7+AuoUC0rW2dx4aH8lx
7ENRL1T+WaORuoT0zdY7ewBd6tqSjvX/XfDywbliIRiWdvVTebvGeLZ8/oEJwn1DdDzvgZlKwoDg
gi9xQejgjAV6o2scpMtuFBin/9iYvXcO2FzUdsC9rjfWW3bnbZOtfRfvmuPEwdvv9Cseyf3aJi5f
vL9GZ+9fI3g1oj6LB75p/AIMD3UgyJGw74pHfL4R8MGo10/d+Xm5Xo2r1GEt7oA9bZ6ibzHT7Q9U
9b2yX3OQ0326uAcTAgcpJjBH84JDC9CEsKAhFEnOoFpb1dueqL5dWrvYBiWeXu4Lnu074QRsFEeg
gvaiMjYYpN98/QItOuqT3zG7j0ZsgDkB3LVRkRRRml51Dr8ee3Ul+1yM3D8BR/9/ubOrR4w+7Y0M
W2v5cgMYHq19DxTE1o3pZy/GHy3iH/l27UIsnpuTtc3unkmMNHYcnBvDeTebXwzzom72w17jb/uk
Tv7qW84CUKnG0CUjAn4ltG670tf/9MDdgPDDQBDPQqjNb90MOo8VZAKPxh81NPdrS128+ydLnd1L
TgGQzQTuPjWflO4jbtfqB2vnZHYHlURXuavAgCqfK6ioGC7K2DT8+jB+uqgvdvICT4LJWr1x8ISD
YezReesP/DaNcvn57nU32YMe8gBR4j5fqcX+j0+IehYKMSZkamZvOxi4bZt7OCoTIxjdmwGGtjvV
VyPlzdmmR2dTlz7Yv4ewCTJo2clDtitXbuL/uCN/f8PszQcfV4MqdzEtvv5DdhMvWbwhID0Sb8Nb
cSO2cj+uZNTTybzc778mZ69+QdGgdmWFG1LoG2Yg8wS9U9bdEnPSYBUrXmD5kP61NvM1XTm4uQb2
ichNer+Nr6pkrdq9tp6Zm+EGcYTd45Sa5A41vK3CHx1IHKq23Bb269eHdc3WzLuoSVdW2YBowogh
OcE3SUr9nBwynBS3KFduxtrWTT/mJI+WdidNp4Ob7srO79xHY3j6ejXL6Rmqaf+5ATMP4loE1BAa
PHT6Mm7B4U/9OoiPrvT71zRoQWjip7+bwH0tPlzqa2sI3GX38tf6zL0MxNNo6uqIrWm2Y2a1S4fx
MLK1Ozb9NfPzDsTiJNkBrNAFb5PKnDGXLsoRhnPIa9xysHsZKtSKpBUKskWbKej6NTDe0jM0Afqh
lICO0gW4uHWGuoKwIomYfGsbPRgsN/CsN4uvZV1rhmabqHGNdsqIek5dbfOy2SXpvUc40jtl9/Vh
WfpaJyuaZ1rEjZ2maBOUC4x2N3Tkp/SqJ0ywrl3nxYj91NDMLZcjwCZFBZeo79qNBha49EgO4E0G
4156V2ziR23FIS4m5NB0mfAAaNFf0D1kGcn6GDPbn3W4PmSB9XOK2G2go/sbdb/GI7O4kyfmZk5E
EFNrPKZ70aD9ALstmAt7zG6uFZAWw/bTVc3cR1erjTJR0CFCMY/9db5X8KrsvA09CLQDfw+HbJPd
8zZcGzpcfNNODc+8iqamGCzpNBJ5j/YfCt2Hx8r1+5/WDfh5HprRN57Lwi+e1yqbS+4SWDz8D20q
vOezd63TkyTJ2tGLlEzdQnQoZvW/uQInFqZfcOKQE4P02ggKoEjLu53oItrSQGTZ5uuLtraO6fic
WOnzmJh5p3mRnqCsXtx2yRrgavkLnSxkdgIr2+tF42CrmlBu8of2pr0XO2UDFcxj+Tvbl9thv4a0
XrU5O452Gpt2A2bLiB2ywxhWd92j8zN/9gK5tbfAMgoORmfyL/ZyAkQYIAHBAM3nHTnZS9JAXNlM
2x5kKqWvpqPvlt9VxUECCbYWZHNohIGeY06EY/ZIp/R8CqcSQjYJb/Nd0cprSZ1jG4uXyuPtSqFo
4YCAeQQ0buBVQedl3kB0nVoRTo80Mh/VHk1rufHGfo1ha+FdAYWDM817g0QApOrnp3AwewISjsGN
nOEO/Dt+zSPTehn0/bcP+zSEA7KCSUkFc1vnZtxOsTzFq9woZ/WvuHhqK+P5uxZsTE2BDmkivwAC
Z+aNqkyNTUZcJ0JwATa4aZRpJcS93KpzC7MnuJjoHvCwO5FZGtvOcpAn1VcpOSiFseKAFnKlM1Of
RI0n5xlUazlzaizGQseIXomj0/jlh/PAX6d2mL5tUE0PeQT/upZsXpKfgUB70n+wALWBf51XraUZ
J+ZQmU6Ulb51691C2GerP4sf9XO3j4M2JGxTvFcZhA3KMN6igPL1Z5y83nkUhx42wK4Ao0LUFmMB
5wcFRa4MZGKDFsn6Qal1n/cHe01bcNEG3MRE8zsNUcxclDk2jVGWUotUSLDqia/0t17erCzk8vZi
Iag0gbT0E+c4/YiTT2iYZeuNdYnqBxSAWRZArTb4F1s1DTFMg6wQWZtdXTY2Erh0WMjzV509A5Zh
85WDuHDkAWBC6xflYwxZzpEFaa2MdodHOFK7ZGcOGHrs2hA9mNBJVjp9l9H7/zG6gTgBEbw5x2Vp
kmp6mcv+JjMSegtuJQVaqtBeyDcuKem97G3nOdWG6rasaYOMj3mNHn69nwtPFyQQJgwfsEIGejaz
T5aoRunlQusiqVGQKUrulLcGL5RdM81K+hk00diWuxYD5YFWd3fEHoy7Kk/NH3nrITVUdOUftcyT
nVtZ1Y0kIAlc+eQLQfP5Nk2n7uRUsdoRVODdiZq36rqdmqGBG5q+deQvVgBZkXCtPjvdhfP7CAw9
2uMgrQNoF2DNc4N5BkrMgelqhFAvLnydkxrMOkbRjf7oUJWFkL8xSQCWtHStLHV5gxDjYUwHpPfI
ry70fuO+GmqvTNQoKd3Oj2X9oRK60hqZXoX58qYvPRE0I3mcw8XLfAIOu+oIbEP1QA2xGXV38GOw
+wWti7pMYhoYVTBXrF5eK0y7TZxBoAqxJzLF803tEm9Inc6WkakT/coa++HIXGH6eUmKm6qo+crl
unR4yHlADAIUOVi4IBR7bo9304OCbnaUtG66SbPSeqi5Jx9MUymfv75ES6ZArAvfOg3bYW7m3BSU
PBQ8HrKLrAaFUtq0JNBEaW0STV0rOS2YwhZO005QZkNZb+bG3QKUeaUEPWCbpqGBwZzEUHyWrGSN
y1agcYfnCGNPcyhn7VEQsSZwCkVzLMYXYf7p9ZUK5bLjwRjkNK8CAsR5EKZI1enaGitRMK97YwZ8
mx/7K/dAd/Tg7ZRj9WNdBGVpXZAb+6/N2YeCMmFpNNPujQ4LFPW54390ELR9+zQA0gM1UxBe4CzM
P1FecssCJVWHR3ActxZG/K57vbADxVTXqFwuHRWcNybngVkHGBZDGecHT6BAU+hxgz30ug111X1V
2y96paZhraVVkIru9eu1XbqnM4PzOUxgNjSoTFVdZI6mGpig5DaZvmJj8SMhQgFeDatCu/F8UcAq
2LIUSEEtQP1BgnjQSki1lq5YcUiLdvDEI5IwdHiJ6c9PnhWrGTrdVngX2WJAodPzUbfwS3Dzfb1l
S2bwXkxkaYCrXdzYDNU5zaqcNtLLqkcneiQbxmrDT1W6Nue5aAoCUSBbAf3fRdG/tCq9yjqYatXu
zQELoZ9TchwGdWWeZekUgPwa3KiAF0O+Vz/fua4zFLu2jDaq1PrVtPrkA9ysqzq3S6sBRRbCYhO5
2oWDSN2uo5jubyOTkzDH8Lmf6MZ2aMlKmrbwME1EWf+1M3MKbe8M7hDDjpHZZMPVwgq5kYkPWQ71
MfPyeiXFXVwX8mmEr5OA79w/aEUFwhcdu9ckfX+lUXqlpYa7kZjpO3x99D5TpvOXHlyMJ6Zm+aHX
ikQiwm0j8EenOzsfo6RII48P3Efn+4PYqKgOtSvCqnL6gLlKsfn6FyydFLDFooyACBdHZtqLkzsm
pe42ZjG0Ue+yP24nfkl1ldZ+ChwuF4mADey5GLGad57TihdJn6pt5IHP0zeUmADPWOZXem1Ufu44
HIQ+McQ5vUKYu8ZqqncQpq8pXyx5YiwPrfaJIxrCG+cLrZNMzXDN24jpYtxIUrZguCfJpuUq9QfA
MYO6Nu0VBP7iyT0xOvu8jQp0kJB1G4EAXTlUJCt3nRBDKAroQeH3rKmEX0biqDRA8hYwcrCTTfPQ
56vM9U7pdElwdEN72OiB/o55xo3ahD0LqBlYwfgcb5s1woSLeHVmdXZB6wS0N22qtFFh/SqYEhbj
a2KMwai86kXhU2dtOOfigmKmbQKvo2KCwhqmTc5XWWNorq/jrokcmpbXsqy7Ha+98boTZvbr6/ux
YEqHITg48H+hSjT7gpje6lmrZXU0JJYEik/jO6YoIG1JFHv/tanLTgBIxDFaZuMdAtUhRrbOl5X2
GDHKY6WOsutxa0AyJXmcRKKcndjqP0mwJlB2cTinQSM8RhPzBCLwT77Jk6uviKQQmBOCTmEMMvkA
NVlPBUt/lb5hXh4ARd3rwEr79Rov3A1ePvwf1pC/I/qfnU9BUXGricojJR8PhPa3euatPOcXIpjT
64pOG+IFsCAj9pq5tFZBU60aOY8mYp2EhlmIfDD0/PRKRNaNewchoY28LtHcZtfZRwtlLCiXpiG4
4R9JABqllex44XJgSh+uDxUEPMXuPK0qiawTkvLIyqSrbRWltFS/sCyuhozr9X2dV8UPtASh0llj
5vn9uxtuTSKt2AhUD1DqnFl3qSMhn1awCLxUxzaztmbuvH1t4vIcnZuYHVvwpBVNWpUsKo37OjU2
qAAFqT7up+LD15YuKVCnTwu4FED5E1HeHDTBbUocrTdLfNr0gW/TnXpwUfNrAnVPw7X7sXD1J6pk
FV8OLCBAaZxfR1chnkBsX0aWISBbPoICO7kxmtz8mcbeuKYmdLmL4E+BIXB5o8YJWb1za3xsMgW8
GGWU1cMN2OY7f0w0QLCK99Qja6oll9dw0tTBWOi0j0i3Zlek6hUBgnkUbCwjMIduS5JvEybir50q
+KiYTrRv89iduHqdW9KUN07KruyYh9WQrwRPlzs2sZqiAoOLPs0zznwJiDNLm0P942asANwRLrBO
an1vY+I1MFyerlzjz198FsWATBr8zoDqgM4JRYvZB5K8aN0mVfKIFdovrWuvE8fdaDK/EuXwC5VA
6eONhyxQ5aEqXkHhVrW6K50qNxm4jndMVHdwilc5R/nYSZ3bsc8H35X9TrWaGwMUyX/c2oJsYwco
nFdYL1IO+u7r63P51YG2QI8ZuiXo4FzobYN1itAMI9QRsYbfamoPxwQiOZuvjVx2fj/3acJr4uPD
zc8+i6CO3VQd9om/0QczQEHS9I1XfmX6ybuW+dp7NQGa2McazPyyXjEzPLuvVtYWJNZg2Cn8emMe
JRRbK9WX/xg/pmY6DcpbYC++jSOZrMLBQn5murfzQYZSqes8a+w8anTbTys9VOWjQ4rw6129/HQT
rSDm9qacxLq4sCByULOWkjwqOvsViOIDplruvzZx6e5QrcdkMP6Fa3sxXjk2RGVE0CLq7ec8+SiM
PND6NZ+6tI5pMGzqDUBVfl46YF1hOLnt5hElGTTL2iP6xCtbdekWsA4UJhBBTUVae+bbej0Xaj86
eaSnbNjiXVU2NdQE/Yqn1sbNM3flUbroEeAAgHwWopOo8ngX0p4No6WTuWYelZBGPKQo1QadMI54
dm8pBfe8NsYMKjSMbzyzXasvLS321PjssjlmTUuZGHkkNBdtbbc40kymfs+o3EAHZoUbYenrIULF
oCIoEqYR7/M3yjVakD9afR65Cn1Kmw7s+iidrOznkhGccNQUUN5EDj77fk7aNgOILfMJE90dhECt
G0Trw7+xMsVEU20TMNZZYa5XQWZkiDqP+oImvlYZHdgP1ziilq4UKKn+Y2TOEd+gf1Q1fQWPZG1q
4oRN+94Z1re9+vQY4fA5gHYj7J3tl43mr5qKBFdq7PH+IDQedoWM04ev3cNF/oxi9qmZ6SSeZAs6
Wh6QGGM4aQKSQpRsevpTOkNQM7bPQJ30bWt40xEPgeUBxQl7FlMmajlI5sUpSowYfvRKXxuGg94U
h8TSJyre7+bpADJAHBoO49PJzkO9NhlSo0FCFDUtHa8tL4HGKTX/oZSSoOx0d+WTXc5oTMAJb0r0
ANpwLmghPS4ai0IrKRI6Ke8SdwDIl7nm1jE74ZeeztDx0byw5jrZQSh03HBoKgTjwMz91/t8ednO
Q4Lpq5981Q6EYSK2CY1Q+v6wS29j6c3Tt02oSMSQe6CJAOr+mdOoE9NLQP8Wo2FmPbm1Ovp65nx8
bePSDVpnNqZlniwDJJc88zTYELpGQ5aUjW+U+o8KFVi/19W1UOPyLiCrxPuCABd8ohfT+iAoI1T3
EEjF5UvlVBtR62gI/yEm4HTmWsp8WSOcclgcFmTMeNagQnW+OKqZXYmXAwTGWgFsmWcRjOq2NA3c
vgE5dNVVAXWQPZpdDr1lloamtRbULRyTyedDf1QHkBWu+fwncEXHwHiWsghwFhBvqgEUuFYc8qWv
BEHkVNZBdXyCWsyOiad30lJRhIy0tOXHxNCgFd1yFwgF5du0UkjHce8g5QlDLjS2zlejt07VYDSV
RUZj+bVVbqzxAcoVK92LhT07s6KfW3GY4RESw0qioIHWEucIwrk13ohFIyhogg4VUdsFeJSaUCEg
jsFQ1dQCU0vgKDWh/JtPo3nQp0NjDr3N2acZRrtsPHdkUW3gHZPdzrOGLWRYt19f4sW14DFG2wIj
wfZnfH9yiU1vBJiptlnkgQT9tpYuDRt9qFY+y8Ldndhx/2tl9o71ZASHfYHPIjvjBhCC6xrqnTvN
LrY5AhvVK9cEKhacPY4bRILRwgKyGKx85wehkm4s1U5nUV7Fm0G1gjpWD3pcw2XcDmK479v9OGi+
1J97by04XVztie1pz0/2VK3JmDTUZNGgg966SA/6eGcJ4iOaAMPEGup3SoHPU+Tzlc5CkYrppJEW
VmqK9ldFQc1jOwWkpp3fkuW/9ArSda7ar4kYLJ6bSWwIOBDMk1qz6wzyuawfLRzPvO/vsiy7z9U1
JOeSc8LEHDBTQFmCwXG2jYopARUsGzh86jxrDr+HYMZL4pYrYcjSSk7NzPYvx1tix2mLSppg9e9c
WJj2BavatyEs8H+nZmZXgI+GXpW8YhFKWu9GaTzkcbeCT1hcCXTcUG8Asbo5L2Ur5tBKw+tYhDCn
3/bWDzNNxYq/mH7m/LShXI4q4MTSfMHUZqPszwwucbbzj6rKjnn8SAvrkOlrTnbx638WUCdwDMY4
zi8RprChIzgIGML8PiVD0BpjWKxiBRb3zEVWBQk8GPJm5zjB+z8IC+886ic/SGG+u538frUCn/7E
xuxRamo2MqlgKbYEoaIutoreQQ20+udrV764Y3+rztYsXlAwxk0UzP1HvdkcZOe9jZ665ZyuvUwL
7u0zNgKcA5V1YHvOv0yJBlsOwnBcmCHeCjP5R4eppEIXo4Pomzx8vaqFAwey7ol6Fw8IwrGZNQjN
xEldI2ovFDOQXA8b1oUCYNM8/m4HGgWMqbgJpKuOyHaenZJKKCwD22FUp33osXanGiyEutnu6wUt
fKaJoM0yEckuSM6Mo+6MsQZHkI0YtIKQZKWInYUD/rWZpa8E6QjcUkxHgPVj5tb6Qap968BBC0dF
D7uCNLHiE/peQ2ZmFOZKtLJwjRA9gnsIMjxTLX129urBVgFSxqIS4R6I0HdDM65kTQs1Tnwf1OrB
qw6YF7p2s3NXNxaKjXjoMPXKgUmxfVpuvCuxs8Nh6+lH5483+FaQhkWwRkm2uDzo5ICgEqzjoBc5
N20rI2kxn444WdV3bCj/xKMRr3ywJRsoZk56QKASRkp8bkNYOSDEDNdXGf9U9g+vG8Lvn4hpTAbv
NeiVLgCOiQ36F9bF04loN26pXEliQHIzY0mgUPc1Y1W7EvYtHXUdRI6THOxU/56dQeZKRUlzj4J5
6KbpQbYyXnnt69erWtw2d+oYoaB0yfKrqGrX1R64l1kpRkzWixev6lau7JIPQgqGAHY6fECOnH8a
FVS1tkKxc0Qb39EsBgeQWz+hBgQUvEjXGm5LN3fCS0KIGHuGk35uLZOWcNzCohHntuXHNXlv2ibq
bCUN83F4c/u1QGu6OLM3/bO0iBLuNDcxR2lo1Os58Fg0Etz8Wag08LgWeLSPstjeWI3+MNgp6iBy
5Twu5dhndmfbWvB8EBJopmisDupgvQ9et601iE55AHGqcZDE8dZt7G2crXVPF0wjeJnUQSaG1omV
73yPPS1xKkh0e9e2cPyC1fvC8YKmK/cZJuVctdoYHng0k9jH4/Pn6wN7Ga8DlAjQjwEMNfhu575E
yQebCpOX4LVzniCSpB5b1A58o84gITz4mmCVb6bumvu8PMPwzfAuAPUBfglYxfmKCXjh3KwhRcRr
LbDdyo97SMMBgMmcl68XeHnrQQQECUKw9AOfdsGzzBVke4Wj5hEhVHuyEqdHs9isktdxcKq12Gph
WahdINbFtUQyMgfdeYLb9TCUeYSZ3HYfc7faQq8rORTIC31pMfL43cUBUYA3YPIDQJbOdZmyWi/B
gox8Oe71Z2CfFX8AoijMdE2sXI9Lx3ZuaXITJ1lkq6Di1Q8OCibFP5hFCFi9VlG7/FDnFmb3j+lJ
YTCB6g8Ky+b4jHmmAOXszb/YMHciYUdhxrx4OsfeHqwaxC5R37XxVsvda1bEd06v0m87aWBWXRcn
HM1iFAhnbtNNhs4RDKAL0no2wuysQEd4+NG4Vhyo3dpw1IWTxowATjcwQw6iAqzs/OtAFbbRgc53
r2PLHH67vE1fc2QsL3nV8CTgse09FV68Jpd3cSZgFdoME2c6eO1ByXxutUotIOjR1LjOhrpLfSGV
lvpmVagrOfHFyYAdwDCQdCNQAGBodvZEWjNaWbCD6GBXV4rv8mbL7GEFMYuMET/479MDlhikXVP5
AJh6C92tOTQpr9CMH3Grb6mj6E5gNSx5KvDfOFfAH1hHyCqodEMblv7qWVagp02t8R2ILtXajixJ
yyArcLjwM3vmHB3SjJYaoBhHRSjQD7S3APzQLvYHrZLswwPjq/qiMU+215jXQfCj9p1XHvouScSm
oTbngKOXeOyKGuOl/thDLXtbubVT7eJ6dEvMO+ml2Onok2CcuZZGE1bozFQhqVwbQoW1kY7/ZLyA
TjsXVHeuGceERYDSZxnvUmEyM4CgIGAvgYb8LPFbrZBVQAgU2PzR9qgGYj7HFXepJPoNdRstuUli
zBP5Zm0ifKqFmWo7JF9Me+hzysyDXnhtc99mlIsQbT1P90lmGU2k9Fpp+rSz6teyc9v7NPXG3zzm
9EcNUdoX4QqW++AdUzHgAuXsNrBKgO5Crk144s60SRI6Ilc9n8Z4pQOt8ICbGGSvNb4c4/5tTMsM
ZXfgD287fRQo6GYtery93Vc+tPD4z1xlKHilTmzfqRm1n4s4s98l4fyGc6ljazEo+wA9tLjyG4xy
3SuJTM3Hchz7+NbV+iF/botMg9JwXdbXohrAo47KA/7uprtSjRoDdEZuuFcpmhwQC2ZWpMvUAxVC
HLP8LsfltJ9ys82TsK4LpbtqMKAu/aJX9Xaf62bmXid5rai7QjRC3meakTlH4RpvuuIpvu2mhB+A
jR3oLU2JXfqx2iRxCAQkpJ/dxqrFdvqu1W06ZnV6aAq7ARNdbxmhpGnGj+Bh934SvPx8Vzm1nJAp
goVJU1W3VTsY8RZq8fWbV7blGMRIFd9EooKCyigSZIG2HIoHVS3l7xy60wk66P0IjiECmFsALnn9
sRf21HKwDXB3lKDirY5DlhilX2G2IfEL0DtSXzgOu2sloI07A+qOkFeAUjTb2CMn3cNQm5kE0MmS
9MlTi2bYmtBbdt5Yi/JByEYEn3eqyuIyLOPBYD+hOpH/gRKrGNHj7jEEuDFoZfZ+5si08ePObj6K
orMe297Kb60Uh/lJ66VJd2o3dO5L44B/JkTaWLIE6m+ZnlzLhuX1vdOj5RfWALG9YRRB6mGXUEts
MwwfuFeMc5SiRdw2SqiQYRSHpnWNLEh0wuPtIFssQUvdMr3KQJmCegeYEAvLd1TKnSN3mtT2rVi0
OkpGLUI6BQNq8qqHqlrrD3ourR9lYSdQwGOlLjejmlT6pmVADR9VXNBHiEOz8qlW0EoO3Vhpb/rc
BJClyUD4VPI8D4hSNW9J55Z/yKBkNzUdvDrQ077DVDvQlqmfxCk4dkZIINk4OCwDYwyoV9hHYSFN
rnyw6NvtbxwU+p6aKa5hmTtmHzjcBeE1jVvmXVWiJBvFG7sQJP+FbftdTVnhp25bYzOMEbL2+BeF
2LpZJM+W1AVhgcorrdiarCshQNcXRNnyNnH0TTaUnbHTeGJu43Qg7RaVN1SKTV3+TBPX+p03rB4h
J2OKg5e3zp54HRqgrBW0D7oOLeq9ywvhs5xbD1NPRIQWcIHwFbnXoWMAJ/4OiOU0pAv2zGSfpsqo
+71COciVIK17DzHCeoAbG4VyJ73U6/EVtPjAeNU6dwQvUEGDuht6xc/bwfwB5GwK6jluxGDK97S8
lzjrkO3GTSAAshZhg7SvHK960lTqDyMfU+VH6nml8cYztZB79ONdMA5WGuG7wrXHrg/UAUUrPXAS
YRxKoaYvMdoeH1Lva2TyZV53GeFbtSjQCzkakIj7EJahEt9iva35pCq93xmL2ycCGlrHV2UjIEpm
2H3jsxQ9Jx/kntnoI6/Xm9AcOyn82Ei8awNNvAKek2QbqvNx66q5hdBbG/vST2yu/G6BAmx9WZjy
PrdGUIO4tafkG5IBjR80GWOoD3WQl8GVZjQL81rw+5pCBDAoUFXMN1XVJwPzgGsfIQKB3vdtUkNb
M3KavvB2sd5m47GPM5peQR2pkNcV5pDF3nUHK99A9rflm57oILjMG2jXH7uyrAMLWlfOFoi6Ujnm
FrWGI1pHqrKraG5YgUWJbT81AMFIcANAT/FujN3YCu0+R4AQ9CWkRH7j7BrWH0Un8Nl6YpEfLcHl
+mOUdWGGlZ1LvOQYCzjSotPNyIXog+oPpJmI/2wkZowFTRVzeNumUf4fad+1HDtybfkrCr1Dg4TH
xJUeMhOuPFn0LwiSh4T3Hl8/C1RLTeJwWFehl444TbKAAjJ3brOMEb1LY6LqXjoLUf82+/lkHDvg
b/XNqAVQlc1rRT3qUtach0ZSMgdXDSY3kJtodlu44QmbzphJ4daV1LbvUTMk08R6HKKTyWti9sPE
wknxH80R49j3qM+yDubziSFbtTy2c4fDqjUbJwaqZeJpLE5KyRBOxYyNCQgxPRBPMw2M2DiY1RSn
VjJFyePU5v24i6sM1jm+1E4dF7NKMqkx4ovhlFaQu8DKabiCA5yPplVYqg5EwXDAjkY3vBli1dxA
KgHMngjzMlsnaVviZCICNoKAQQir9GD0okofKrdv2q7wpMKYYw+FYx/gFyu54enkVx3VfVCRdsBs
+jddM4W+p3W6iVBYdgIr5TxRnSRJ4CdkqDlRad350VEYC/koER85kBymGtj+sDgL6SgqmYXqR62Y
lMt5bikNeAeVKc4wmdcVwVGVMc2sSJEipzCT2q5Eok6WFuC8Yb44I9xG8QIrCQv4uzRBXkCSqUqf
AEnvt4DgJyMblMmsmQb5fyiiplGX0SQIQcP1KzkloHEgI2MiJPuftdHsHkGvmmaWBYK2N7Vo3OVi
Gt0H6LCV9liX6h1GVP4DmZv4Kcji8iUAqfuswmzGhu2HvHjVJfqvWhE6IDAGf5Z42KRtRRuYUm/D
Nqh2nQD7RgiywISyRhR8VmvoW2+TBrIwtMyIup1VX3iD0gRBwDfL8BUmJXnDBgkpmDbDi1gZ8/RW
17o3ETzYIxJ3I6SIWGlM9VbTzoIaE5kVJrAGVE/z4CC2WXFVRKZ56+dCkNj5lIaqVU2hofIBKdBN
qJDonAZmdlRaMe8prDnTXdyO00swhlCyi2oMb1mQ1sALqYYPii8663NLu0HIAiaKXWcpciFKNFJH
3xtBhgMzBaVETnvBmCBplsZhsUvRULMJ7KuPhhSpb7GBJIilo1/u/HzQ30vYnSa0rHXJNcU2uSVC
I99IuS4DbZ+muSXojRzSTExhal1myjhdB0k3he6AD8/fZbEgoovoiBFbDVB3g4t2LZ7LCA6v1VTz
+NKmRHhtwyg7hfEIaN8MF9KHNCPaSLOwaK5STa/uM2EUjqMxzFeBoecv8UjgYo1+hP9WTWWecKmX
k5inUQ+r0mAu1ZRlJRogKhTvYg21U9/FI9OyEidl0+io6NtirGoKZUwovPV9r2YcFNPuDe31BdlS
I4eHjrQsT0jVoU5AkUeGhCr6YFxFS0YWxSEv41HxKsMP3N4IT3Mx4TuOwPvgWOvVFrTXIRW1p5Tk
frhFt6tJb/whq2MrwOAhwuDdj+ZrDAolZHPm5As0x167BmypwwszUdBckUo1xohnZtOJrAvbueTw
NRt2KfLxhqqBUh4UDQLlcQ1tZsTSwNwmamzqtI3gQcmgmOTKShd6WtxvIboFEpjWlfXrIGjqkUCr
4KHzybgrAFEWaEwEHd7IWZJ3PIQNKawr4gEpbJvVAlPVOFMY9tqYsxY8jJnrI0G8yHVhkpipBJBd
C9tq9GSIAPVUERCqqd4P43UmpzjOhnmMj4mZG/dl3GOddH1RnQ01RWOfxFK+l6QhO2BdoNc/TFr8
WoVRfA1QJ1DMeZlnG3noqplHejKSDaoj7WYSSn12lVoXl4O6ho7dVMWLf0hU0amSkZjNQhmDayJH
5FkUW/GpHRpgYY0EzSoYWZTxxEgHsAjvcdo/KrAGDa20kYWsZnVY9iWbIGwA8damJ8KSKum56PoZ
unzUL4RetpRugGKtDGphbEElTnscdJQBtVgvcKhJxWGTazn0KlKNVK1VG6mewkypiwqbwKhBc4ZZ
MTPa5gjx90tN3l4VmTjqDsSM4H4QClGtUjmr64nWfTxnLNHb7CkJU+m9BV94a0bg33ilT8hNgKX6
5s/TeCV0mYBWblgFvmdkuQj3Z2WWZOAio+X8CdLSG4RYbygUIpdUJqhlxZImxRhpEeSl28fQDVfN
imxhpTzxKUHvhoK7LejbDvVGue/gLRAc5DnGYTRns6q8VlHTTZbgF2rmouLxj63Q4HxM4HD6JJpt
1aKiyeEI3cVGRutQQ4CW0nakGixz39MWVcmhHDS12EWN2rdHOIk27bWMElxCItibryjVskVWUizv
mljQUXsvkTvFtrDQQzChxNSNSGoCbDXeFYqR80DNjPux0ZttaZRmTmH/ZVQsz6IGbHe5a70erHWT
i1UUDKALGiFS4tRMaaeKscbFJJ1zhppx2gGRAMULAbJWMc2E3D+3UY9u+RwhV4ByjK8945QSPBzD
EUvjqXjrJOQDVI+6TQl/0ow2k9wPLlqm6N2gUxGUFPu4wRQwrBLUUzWOlwtzOfK1P7ogVKFWANyj
DJSqTn6D3KpED1M1IdJxusqeI3dwqn0P621wEp1FfR5azq64BYSuvCSS9bWFhAuDjLCgsyGogbEd
eC9fW1VqkZsN+oHhicSxRgUyb0Iti3gRD/9ZG/PjSvrCsJDlhV0DhZKvV5o0QxAyuQpP6mIYVjWu
0JW2IEr/kXLGx2XQpcLAAhwo0CzWUxKcHKRWtSE8DS0KhloLnUkKcOIkmvQftUx/v9KqL0uCGcLQ
WekfteY6lV7DiPA+bC+0S7+2EtcXUdbjxrlpRA3HoXCE1I4L8PeTFub/Gd7792usgA/oCijdHCnC
EVJfKHd0Clbuf/k1VvAAMTLIrMVleDKAsKFph3NrGtULTf8PFNynNuWymD+9e8yevy4x5OWVUCHB
OyV3PW89fTt03HiMX8y9upE4eRNiaCr+4Vf4f17H/xu8Fad/fn7zj//Bv1+LcqqjIGxX//zHsXzL
z2399tbun8v/Wf7037/69Q//sY9e66Ip3tv1b335I3z+H9fnz+3zl39YeRu101X3Vk/Xb02Xth8X
wJ0uv/m//eFf3j4+5WYq3/7+19eiy9vl04KoyP/6x4+8X3//KwCnn4YIy+f/8cPDc4a/2z/XTfic
pn/xmvQ5/9X89qdvz02LT9Glv6EBD8QGAM4K5kyIfcPbx0808W9oLQOeibkDitOFzpAXdRvij5S/
acBDgF0Ik0GgyhZxkKZAfvn3vyp/w0x8aUn/++/++q9H8OVl/fny/pJ32amI8rZZPni1w6CuA6gA
uNLAyCAIQor266LBmdtpVSEG58bqd1rqDQlcAcotejim5swCCxCAGU5kvmRhu+ItflQyTopH2U4s
JOuhwGDRQALawTUld5XA1eKTkpxE9V7A0TlMj3n63NUH/b41aJTc4fighWRLEOcX2IBaPq+tSTup
akqDeSP2ClVAzcI5NzDMHlHyWkhGkoAljuCzAYOM4DwXnmpckWIDXh36fLQDWW2AHavgabqlyy5+
kk34KEzX0CWA8pWd9VZN2PQGyruTaCz2+QgXxS3qmRi9E1stPBlER54Uth7Qf/o3SbQCihodk9QC
iKc5T8kAqR6Fx4lDBKpMuxoCAYaB6Y3RMXRyzsPwpvaPY1d7kbFRxz28xWs2a/eVlrJ8sBTCKjBK
Bnco3LKHWVSnUBgcERxw9aZk8oAWVHxMS2BOD1D01oEPER+UunMy8WXsLf+SvcCKL4tYsbx3c6Gn
Lfzu37g00ObI0Hkmwbm3cXcs5yAXBo5CKw8w7oTK3qe98cfC+7LQlhD3KTj9dr3VUCiUuykqMlxv
YMReLFjmF+MxYSMTnNTyfXaJ6yWvjvbfLriaDpXlaKDpiQumnsRClnZbYl7JAhx+RJmCmEerCMD4
cT/LPKI3BDIlkCnMH6Te0kraQ9RXEQ9EsyeRB68jhkvJvKsUD30mE+8qHK5K805XLsqXfSiI/P6c
YJGJ6fsCYFsdFWaDbrTYSsG5Hbad1YzcQNurZJWTjJuW9pOVV0w0HMWuKjDThcLOB/bzq5KXLf/T
LazOkc4gld5AA/s82qnEJytU2dgzobIITCFibIytIdmBBbQF3mKzmyoKEesRhDoWI8MUmFRAWGJQ
4DWQmMcEgghWHthyBNswubfgxYe8stZw84U502a+LpQLp+3FZ7jK6szZhMfspAZn5aq4m6z+JmSY
TIfUtMD3EFMG/Ym7miHNwwO9lFGu9Cj/tbH+fIGrhY6ypIVGo4IXaPccBactvckt9Xn64rvZbvEb
MrlcUnGX8biilyQFIHR34e2t1n0i9EKDUiE4Sxg01HxO7bg8zlz1PTKdQRyWeWxLAtgolk6cKtiK
hAZAsihupnJIG+n+jhgo7L05sgoMR1wzsiNpOyrPpbFpWK4+B6OF/4eSIq9uQk/t6GKphLobyFcw
M6a7+oiHzU9TjL47Na/BfW3oTG9an4t3S4GL6VyOXdiMrDSouA8LBpkVgVA5oqU936cd6lwa1DS2
9YIPmEL0Fn4nuG9fybFIae0hgtuTTEfaYj127gD5rKv4NUIv6dzGPKH6udkOhOmn8E3WGCaYIiQy
MuymmccPUcCEEh7RYEOwkeYvJxmL8BVzSDR3TBTeKEH0X/hSviNZ6lbZ9Lb8mkp0yACh4POrFN8E
OfqBjoRY8JjfFoNtoot+BOnNJnaY20Rz1J7KBgXNUlf2WOIzua2zbSB/FDNx4kWQF672sNdiQrRJ
1atK8zr/Ks5OkkHJ6KnkIRlPseRpmR0oL6F+30x3uWNG2ylmzdxQPXybtZM2nGb1Xp8eft78K5mY
35fvKq1HxVgYkygvm1/blA0PHyJLYNFOeR2tySMJNFQvheqV3P/v11zlIGnZRbWfY8nWrdMRB7jj
1FPAEGDDyAyc+TjKEcCTDZyRCpmjy2Rs4tK+5LOp/bxzAFH/mgqFk6+hPYSdq2Ak4cDLVdmo6B5h
ElLZZg8LgsCSRkdtT+VWuEYPvN8qHrkyr4SNXtH61uSFNT6kXmEJJ/VtVKgAW13MOl8nJCE61U/a
dlCt8Hq2wCzZoXEvX7c3MtcYWPAx76m+T/oPU4/iKLmGXdyIvODB2bjGJDpnouxF5YUSTvo50kNH
9+s3TutELIwS33g+9lB83VQ572D4WniFdr98QRcz7d4SHORfPMT0BLPCYKNjDngjbIYj+iHzU/1c
HiDbbhvXFxbi9+f3v+IoMK1f762VmqSRMtybdNVYwrG8wSS5YlDcZ35IMcNDy+0cP11cBMv6/v8f
fpq4On/lpoXKuYLLak+dlWC3uVmFvd9bKoyechxpWJwVlzpet1scKWFL5xso4uSIXCHXZN4YVk+s
UrEHPiDUAx9oBYo7SUfkk4AwTP4G2S8FlzN2xCtAMCZpEz1jaDnmwAUwk7iQm+EkZzWv7iTNSXjn
5jkLHhB3TXeY7ZomPIb8JsF4gOoqiyEVaHfbS+2KD3z8T89hlQSg31sH8bIZWl6lNIJCP9qp1tKP
kRdNHAS8n9/3B3l7fUGQ7jQgZkCV/821Ne4rNPeJFpxjr4M8lW6XnuQCJM0AX/nw7BMOPRNtTBeZ
joJkxklA/a3AL52g36Y/n29kFQEjkL2KfPnmxj7SaH5KNjLS0xkjVAZbXAd58tQexcd2cwJnr4F4
EHwLeL1JnwJbOkDArNzBNO6xdFKmiFbsqZ7A9cfkHN8maHJewC6vO2cfWe7nm12FzkJulFYxkOpU
75gdSLDKqxjAIQpFlzeABDI0BtyZYf8qt4GtXGg2fVtE/Hl19Le+7tFML7V6Wt5Zvqu9Ye97CkUa
iDWKGM21i1f7roYAJwE22BBrA5xtFa4wgxYiFYiLcx3v6swOWdMt3mjvxuiE7UkEskU9pOJuRtMr
t8L4uputvNnrvdMwTL0DisoReEv9FsA7x8+Y8CRNtnYEQh//c3QDDDhvqprLxbbPeEossbAThjph
J6t2DKUogWkBr0u3SCwUr63I0XueUK0WHDlU/w5yZf+idzSbLJFVcEf0KaFduDFNrgKTwtKZoQNb
W7M1+5iEI8NQEswsHRy0GZ8R1lSWTzsMRDo+4ZCLEzrsRE9puYnKzNIz+trxAirmDVdzB7iFkQaS
BTXPYJcHE9U7SJgUBJXitdza+GFR8l4xME7aEDhrwAVbdrX5RfDfhWDTDjdde/DDG1G8sI2/jRvG
AnMHvg0Q/o8j5xMgFAB0JSKNjwVpDVZ1KDaFY/BoR9gyR6PBRQvRb/PtTxeUV2uw9QG5KFIT50TP
h/eZJ1Z4Lu/RQoDvkV5Y9zsd7qXt7ZUWM9ICLX3hC0vfLcrP118tStJ3LSALH18Y268a+dQAJEUB
isohQHWD4RQy4ekYP8MiUOJIG3UuPYGSGzT7GLukevk5jn6bTH2+n9W52ZQBYFQB7gddOBlkBtrb
goLUt2HZJuQhYT1rY0/Q0FdPLSCpLqAlv80pAH2EMgOwmRDlXz0PUSnnaM7y8AzIeHedN3ghUPqL
Og6Gj3hG9SWeZwe2xCOxemBQt5NdKNAeFDj6+4nPg2YbCPBVKwMWcB2V+CU2+bpN+hEyP9/g6gGZ
pCzDIivCc7PBQYPJhx2NtHyZjmSiOx+hS+AlpnGXyPrfLRQwWgD51XRggGV9VZgVuDEBhNfgHM6n
zspGjspoDlCPlTlsw2NiBcTu/W3DcR8E+W7F5JSKmJ6XHqAchiVE3DAv1PrfbdcvN7U67EhH5jTv
EVLFjWzndgExQ+rvcGwwJDGOf+guyfx8d2Z8ueLqxAJfMtYAxlkSi9wTHgCCcIHP8yqvvwqti6XF
N+3Nz1dbS+wNHQBPI8FDnzZLm2vaqy/mdYQOAGHDWXsxvf/2+60lBFK1yCI4kwZn0lHw5gpoWuHs
mDE0pSZ8m3JeOhdPxm8qly/fcrWkARCVhLjFNZETiu/VoXH6rfxUBaihDW6cZ+Y/VKcYrnDIJn8O
N/KlS6/y5WlOkkxcvq6KBi7LDrBamLnWW8qpfsw2vSuetcfwoWKY7s+5R1TMo2xIvWYPIwseh3No
+ep+Qt0duCSxQADUAlpvcFLUFeYwDOCHS5j47wLkl4e1ymyH0PhjH2bvIlviIqqKm+4OcBfitu7S
+ZtaS73L8KzGx5+f1nfp2pdrL0XPp9NRSjRAcGU8rdFW4cL5mNspZrVMfVr2XG+Ru9StgX+46D66
ohJ9lNiAyS8SgqBaQjJ5deEhjttOlqLwDGNQb7g1kKnNrDll9kU/pe8WxOcrrfpf+lR3RAfc7Fyn
rKnRZuGxhD5YzrN97zPwh4YaGWk6cnHpX/LmP/Rp+/2rruIsZJCyxEjxVQcAxYCqt5qZphyDAl/m
yc50AGuqcC5e3grLM1xVMF+e8SqWDuGsaWGXhuc+sNqOVQY63WAV+TWGExr1m1e/fM91FK+yvXTI
BsHJJz6XgIblVMaq46ZsE0Au1SmFEI4NWF3Dffqcp3hQUbtFnyhT3NhJLnkdkeVI/unGVyG5nRrA
NAq8ssYaMThMbZyGD4pdOyafTz/vgG9PwU/LY23XJ/dZXg5jGKK+nlitMKm1jfmGYKDT2eF74UFy
qwY+kw39slZwQlp5RmOVj4EbDSefjZe4WRfvaJWwaLI+DhCwCc/CaDcCSk8/wgDJAaHgKX8XZSbZ
YD9AeZGDxdL4VN4swVRy9cfporn0t9EULGhM/HQFI8OP4/pTfJhl0ejMJZCLT8ldAihXSYHaP4bn
HBWIYAGyXcWWUFpz5dQNCyXYlGnHYGOgg2TX9+q+440HrMeIhkyaXw8zH0xbmrgcbJL+lDJ8g59f
p/z90vnzhlfBlAgjrDKLJaCZFJrSd7XEBuBKeHWrELvSLRljNYAV+ysD4iZ2x8c7zQ0ttffKTWSX
gWvMNEbkewOdJeITYQuI7WJLfgk5v6/vP29yFfwMoBQCvcdNAocDfx6UXu/oNLsEHZsRKDowGu3B
g4Zz7lQXjscP2dnfL23K0MQjkK5ZZwMtoGLTqKFChgapeqNS9FRPOc+7EUhJGjz5XPLmjUGHHpgn
1pRo7kTKcx1smkumrd/Nwxai1L/vZJUjkGFsIyhML93N1pv2DZrfUCBUjnXhTWCXdCc93WPk2TPV
6XapNYabnGHkChFY4JRcgLeHo6xg4GqXy7Ni40AzshleqnP4lLLqksPIcjc/PbdVWlESRY6rEK9M
cQJ3SpZFhLmBbTqFXUlWwDXr54V88UWtFnKRoLEA2wTMQ19nO8j54GAe0neH6ZFAIxQpuYxOXo4x
5fiqgd/AcUiHkm1cyseXUPvT914t1bhNfCFI8b3hZkZswmG6HLiDjOEzRtxyj0EJayn6xEudEj91
oEDPyiGvbqNL+vQfBO6f7mR1jjfqbBZkwAMRM6hkMomVp86Z9asarTAxPvj+u4zNO4B3kJQBON9o
dgJ8xqbIiQx0WCTQTwJnETpo5NskwcR/l0v7Ec3xaSPjK/XA0vaPJlABY39jGndSM7Csuu8HNEmO
ZnTp9X4bAgDBABgW9knGWpZhUGfYUIHEgyMuDZ+jZKPgwLWGwhkES0w8Am7sdao5ae3MkguUK4jA
hQb1GwtkEYaZJUwecuATQiA2L5pBfojS//ao/7y59ZkIjdBEjDrcXN86eKY171/7cYt6TAa8laLX
DNdXhRcQmr4W3oxzF1pRaJloM/H+SnJrTBYvLcMLj0tdnYl1k8K3ssAdiVcTA0tJshJLOGhAT1KN
xofulD7l+0tXlZZWzU/PYRWiQn0gXV7hqq09MdjdReWp0bY+mOYwHxesnpmzF4H5/oDtGGtbwsD3
rJ1LI4Bva2Joufxrrair2JM3vTLIwvI6bKH25t2CicTI0b9Bf17naWtn9qUy6ruRNYCPf15zFX76
uhBjY1kCECnUE7sdt7CiwLxSYtVbxgrpDDOYQOJZ6KD/l+KkCtKHnyPgt3URsJfg7ULP4Xd7qjhN
AUeEzPwZZBIouJFH4uFQB61h8Xca3Uhwq9egtebELa8xmrT1mws38G3M/3QDq/wZTDtwlTU8A8UZ
Uqpg/Kxx1cluZAQRaPVfWOPf51qfLrfKelUzGLpyaLDa+Ki7oX+r+eekPumw4DbSg97su+eAeAnx
QlZEm8G0lMSCRCtsVCc2Vfuse9CJVxOAOXkIIg8gvrVFlKsw9fwOLrwI0RlEXpTDlB8E+UIv/Jub
X5xKllGJBp1zcLyxlT4liqQFa7KAMDziWQTketTa2lLHEnSsK+EpTQlrs62PAbnev8n1TomtimN4
YjUh2luD7DbGIxRVWotYsaVNu4CXvCxvpM6nOQ66gZWCW5u73EnLC0LB3+wuCEhDkhNCCCAy/uYC
CS61FuVhn6IE9p1Ip9FGYN2ASQVG5sxwRZdceljfzLS/XnK1uUBvnJs2wSV7O3DjgSYbzOLQXrCW
yUi9Ed2YBeF/vry+XnR1kmt+NGidgYvC8bm2pU2MPDMHRPZAdOCPpsesPgzpXW9QdeFJ7zWEOeTK
+p0p3pIKGcjjCGD/r7x8r9mUHAO7GnxLTB8U6RZygIryLJQ7kFzj1i64OdxcGsep3/bpyEKwh5cX
QsLanyw0y6zpakyWpL248a/Sk49uZAtyFIOgKMAWRbDPPWMj7pMNejvpedoT34tf4w6MaxZg4gRw
yy//Jn4HXwv8JBwaHvzEm5Mk0Wm3IAkoqGuHCDYmETrlfGTRbeAV8W2KFCfkXUKTq/5eO3UyhTNH
TId94SRM3wPu77bnYrFdf3hN3mKRKgNVUFzgv1x2WhDcnXLbuuh8FSw+YyMYgifLXqtthNKB3U0U
nzJ9aT0PKDWL6DSALS1TwBwN2EsbVsUATQKzZVu8kf40wAnEVrwZgABagyUDQIvI0OynRmy1xDJz
l5RAxgNhFFLMhHrXjw74NGlgWgwJydtCQSc53oLDC+6+ISCF0zZxVjqTcl+KJkuK5zF9yGBU479X
HZZCdY9JM2iG9RZ13ljWVB5fW3+b9J6gOIlhAX7VCLTDxwOQ5kB8acD8SXbLyhlBD4mcsWZQb2tL
tpjRZDC+FNkEyIIVyczfSbFllpbB861yFFFqjJsk3o6VU/qQEmDGgNvP/a126n3AhvMthDYAelR+
yQHIFDdidOpia5geekyCn7VfuIHAiysWeED5AGDp282rYDKED4ysUlQxByVEnxXX28GaVO55EltN
dMLLKGI8cwuMqsikUQnnrolCG4ARxeCi/9r05xCsfS0wwFZ19Kjl3WtcvqagM+Zw2H0rM0/e1/Pe
MI59+VpNiHfkbnjoARlK7Ui5rmu7BWRDjwenB988qPay+pABzjqCrwQiOiX1tao9TsYbwriKB6Uz
oJ6M3C51Omm3cXhsWgRG+VjPL3l3asJfS/YtziVVu5NQorcZlzwd7/x4clTzBs9GJ9YAs4zRCOxg
vGq6o9/vzfAxVMBGw5qZzQ4dHXAxpk2V3Pmjg0UJMACtnLRhncZyW+9ZMaMmRc+fC4fIApYq20xv
za3Ba6uMWHSjl6wEM9SZBFftbd0CQIOXI/UjOOhu4nAjga0pYGAomjfFrDA9cIEthRESiPb7eAPQ
juiq0a/RQO1LqFpc69VtM/u0noEoUp6lF13azslhMK9UUDGH5pyUmPDL4VnaStMuTg6QSOCBcRXI
zwX4Y7J8lpX7VrjOiNV0do8nPQKQlbEp2zbtcz4e8qGkgbKPJlgip9y8gT4J0DB4m9aks6q2+8aC
PAWguY9yr/MOgCkSC5Zej05TFkxT0G0BRgxodForr9CNYKDS0xFtsijfQqiQVyUqdVOmlQvEkHhA
bh478i+zQH2dbSFRwbrMqkKWjUciAcKheUXKNckrzbfYhz7GtXYo4618KlUWTYhDzaKixAegeePe
K6DEkSDtjloUyrghDCnyXZFclbE1Dww21jM0GrDVgvZd0eJdh10m9b/CRkFbEY5WqGual/Bqnjag
XTQiTQEVGjdFD3TwVSfddpph91GHnYX1j3KuUvd18QyWmFOqpziSqQKkZ2X512PMZ/9NGdGVHqhE
nokR2nm/T8ENp7pw3Sv3qoAiCySZp66/A5gkNjES3hT1uQVKWUFfkRYv+gCO4NJel6NDQ26N9l0r
z332XA8sTxurjenPKdxHGfVbBo9z3YATiqrCPP1rWjKJRi1O8bh092KgXHhpugQsUgocaYyMaD6G
rQVFXEp4ovEBoLuIioAYwYOMI98l8k4SLAPQuAyKAJbyXEHrx7QAA0wrRx+vJ4gGUKBJMwRuHsmn
TLaK6ihMESsbW0avl7wHgxOlOwRrwPy4cCFDlb7NUNWlNQfA/O8yj3na90OvzOE5M1iZIrramI/5
zw0449SESRM1gAsiLFGZBGQOMF9YfGSTo6nK5tA1uXypm/pt++3TDa0ymwnkeFMuSIjpC3ysMGYq
930HnDyLnkXg55TRKxjUn8LKQlMuAxLpXSgcCbHk7ZL44Pflgwae6eIYBpr+qu0uQMGm6kt1qbCJ
XfS7Yqlf/EWmDfIzm8DqAX0QrgCBgdR7d84Ac7jUa/v27Sz0MTihoN22FpOE9kqiQKZneRhDiyYf
akiwu+GmN3LVoEZyyJhZWBmIMNrjkm7G7iCwAvN5oC5A9gxs9dfP2+Hb7ihM4QGyh4Lb4vL1dTtk
ylxoxSgsz6T0JtwGsh2gADKHTPZs0taebThlNCnY5x7aTSBCVx3oliwnDIe1LLka1R1iaWBgAOUh
eRm5ThDkkovYx5Uz2j+HJp/udI2iGLpGrWChiZCvbjuNh0C86su4uUu5ocEjDXgWDWPEO4Q3UE3z
2M6TIxZWgQ4vfM+FjakB84K88BcMt+ZdUzz8L2a5S929Di6gtUFcE8ZOOiboX59mUuqjFKrQ8o3u
lI3C0I1ykRE+ZV7sphbQlxd6kPKyeX663qoeJXOlDi1s95DBi8x3gPLDPBcNZGz+wdy2CpTbGcRk
jcwRXgk3RtYKPOal+GK0vEEymaNxtFEAKGIjjvcSZRcX0nvEJidEB/PSBpSX2/ntduHAsnQRoMe4
bjXDAwjSFyGWf29DqdwfuIqaMLa7R/+RQPAloBgm1ACgsuHW5zh6Cqg0SP1jPdjBsA8rCMnyMthD
K761GplntoyvLTwIsP+T3T78VQ6uCOpvyaAVwH/eJ9J3M0P5060vO/tTNauKKSziyyA63+17jv48
SOwLQ442HY+e2u4gF5tIOvfzXsTJmdzqxQEbhAMs7GaRN5v7FKIM4+gIp//6zla9IFiThwr8hTFM
BDy2nm29sf4faee14ziWbdsvIkBvXkUjrzAKhckXIiIyk96Jnl9/B6OB05FK3dTFuUCjqpFdXaIo
cu+115pzzLre6YM7tDaxLULjjqiBE7temvFWR3P0nK0NifC0jZQvJdPRApt2ee6a29vSp2uSSTxl
kN0QWs24sYsXIky7YDin8ry8nNfno3qKUjdENbzs0VZQvURrbo3hFKEr2e1PeTUqqwz1YmxP6NQ5
5kf0eeyx9f79ayrXmoffL+vivfH1qJCngp3AkG0z/VVYDg3hpb9pT6HjR05uOda4j/JT2yDweQk6
J0qcqnfrcWOiYHNaRyrvgdrQQmHcljkZ09F4kYiLIvTMahu2ezlfVaEntbeaxNfeoO8XfrFci63V
6oL1tYVNbOi8uRmhiI6vPKgxkmjc5p6kEXLBbZv1XZkberqTLvTX6g2zP0zMRZduBGkvI+Ljip1b
s/WrPflvF2heaN3SAsOtnPCDV2793Mz8hb1yXpfmqWscKXYh5jb1xvfd9tlI7dFtH/TwdeA8QEHJ
BAFBt+4UgqfEq+Ls9KndgUZ67nA6wRBg4hG6JO1qE//j2noYd5m0CN2bq9S1RfX7V7hoXJ01jUxI
jXs8eKa+rcUfI46I/FgWHOQ5/2SIH0v2aq+ju31e8oZtZyHknUwLIPopFBZRFsgtPTV/1A7MZXi7
dAx6+t56a4zdeEvOqFzbc1QImYaOTVP9C/CuxhYKopGCdkL7Wx5G11QfqGhxCROOjA+kXVgpXhL1
roibhemM1RpdW5V4g12v441Imaqu9Xx9Lr3AekiQBjLFt9BwlwvANiYVokB4T/1DiG40CK/Os75f
+Pw7fFtS/YI2Q3Pmws+fsw0ppKMHZo7zkeMXy3opuLPPsdBcVKnAUJLOVhParEhuzuqN1f1qJwlv
qYG5X0Uj/NX7/nYpnSVVgwDZjWUKzo4trWafzZfzT91iNZxunUKuqmy+f+DFAnQOUrMi8y88Ki3c
SXRJrha6A7oG8t6cSnOzZtNHi3Y9W7GkGyX51U7+/DXxVuqQe79+mG/f1tCaPD/r3Pii+jSXAhrg
vDuEztgvPmsVmhVdzpphWu7Q11v1t+RnV9UM3z/+YistWj2s8D7y8cijEZ05khedOf+5MvXt5IFg
nO15Jj+/nNp+S3apU4ggfE4R/YBF4XH+lm/tCFfPTd8v6mIXZWsX1QJe3HFmFb+HPrxo7ooNag9K
YfUAlQ5bLk288Fn04pWqL6NXmhdVs5e3Pc3Zf+9PV2td1VA0oN9ktauXnc2RQX05yj2Nf2YqhNH6
e8nrpZXBQSUuF2nkgb6cbCtfRiomLardL58lVyXmd+p6sJN6Ld9ZSLCbPWd8SsEb13ftHAOGloBZ
Tg5kw1wconO9EsMJUtIxShfKnbox01WQLlPBnl4C2aMX2Bvr0ZGEg6EvGMTMDYk+Xvm/cKiypt9K
blFuXc683X97oCepDSJR72ZBL5uh7EZu6KSlGwCno2WZa3f69IqE9dyA56DfBgJvbsnyV/6k/SW4
+UpbTi5NTCeXEfUEKud8jXbQU2wrT/++dVc6/RyGv926i4poJrCD85t/Wic5mL/opeybBYpaMtsW
zTK3U1u4Ue1cHd5+/8iLxSb1OznKAbfiM6btph905YkmYQsvbD0CoKJdqpUundox3qmYiRoXVCcj
I6W9a/xnA5Ip/F3iYrvkcOtAfEVLYJJ3iZFNl8DaX54+m3qYonLMZ0fNeZ173ar1hOVcNP/7putX
tvTvn3N5dqRnCB/LzGZF72ztZlTbHAb5JH2Mhd29RCfAUiED2xfBcpLTNMGfso2DhfBmcrJlbbjJ
KaTf+IvcMLKURQFykFeMS/mNznze8IAtfYcHKqzRhq6izfk4W49rp+0W4QoPBpLRVb5JvNBtJydV
DzDiUdPRoOc4ttLAHWbpa0drpDO+nrubq8mVs8sf3/6ioJEmuEhixF2ev/08hBte6HYGwXpq76vs
QwN3VtghbN6TqiyaFyhNizkKQnITL0sfCCF1DOGXrO2HeIt79d8/zbWt94+Lu9gNwirPMh1m25eM
prZrTn7c7x1MTQbnaC3+/XHX1nkToA6HfVJKRAaUfy4VY9gIjdlrwqOiPkpEkwBvWCYbDDKZ+onQ
EQ8MeSyph6IOrbcI4YeR1tkjJqXRnOhmSjex0nzexZHY5N2UoQpD2ABJ9uf1VBOkVa1LA05vs/qb
IQemZG0psKajojkBr5DBsTAiejKSBWta1txpjHgy0IcfwSn+yDSbDn5Nx11n7XjBw1vpK+kQdW7V
vEnGQqP7p8yFNWj8TOVZBLniKuWyBNq7ZRJSS16wnPuAJK7SOGlIEh0eW81WrUe9fep7W0DbOAuA
JdXzURXttCWkPS/di6FnvaUP0dnF4dTsxZeqWfB05GjqzlvpOHxOEshSV8AdoT5WeKQ/+9INQXAo
uJaNxA4Kx8doPWg2Bncy5vrM1fdIbRssqYiYdtOdAS/0hJThxXxoKUG9emM5oVsccf6W47IpvGEU
3Mn6/e8n5Mr0V/vjF7msBKZaLICQBvRwWlfDcZAsgcnhKlS9eNOvsht76fUX4NsTMK9d3zYvppvk
+cWsTSjWKINp67N7+SsqHpdYoP/fT7vYuaU+NiV/4tsB5F3qNgrv2p6F1pKLlpb3/saB9Ss34PL5
htBsmir9RQ1YzJ/frhmNdurIU3qMhF3C1KQzlm35WfBYypuiWIIZNbN7K+fE58SpHfX43m2EZbmK
IsHRmUY3y0JwC+UpmoCx2KqytEBs/pDPnvYqu/PINTg1+oPO4HIu2NPqeRpXhbk0RDdNVgzQdGGJ
bhdYS0Lt1jthht+Q88wuEiiiDpXROUK0Mqt1abyd1WVtAZl2YgDAgxdIO8SqyP8ZcTWHhsg5R1+k
9eJc4+uF9Nga85GfAYr2008W/oMFzdrO75VoOQJOYwRzXoXxklkHM45bQqRrZYT5/b5elBGkUPua
HHFfQ7yoGHVcuDEM5ZYGignUKJ/Z8ZaF4xqHh4+cqSz4g6j5LpbOulHEjmOl8FgArHCm816N7GEn
bPWlTHg4KeXPwTZ5MB7He3L6+AkS2TFfw99nic6+yJ3qnepp1gUJXnToOtf8sN6qlbiJVkxfuuMM
gqCjhpF5cH11DaP+VqfsSxX197P4P19Av+hN5IqIDUUzWfuP6ZO0k47ggxxjFbO4NQvxl/7Ajpx9
tLa6hAmJHJ6hsANVSrKjpXzUBS82j8Va2nemW99b+/iFBv6d7rFOm29nly+0wPK4Fz9oHu2YXiF5
QQpvNDbdrB6ez62q91pL8vvvcRkzbKSaYGqDxSNQLEY7VXajG9QLTCIVbckH49Xaxl7oGL7NOTra
BUxF00Xz0OEkmwe2it0sw2EhSu5NA9U1fzK5edrMq+MAgzzjz5d+EsA8t7EsPPJeNNDkB0aiK8mx
GBIUNlNUi4RgaBYYy0IP8cQieRcshiEz6yh5lN1pBRLYToJlknk62efMyQx81Vnw4es/m1kRUyLF
vlUmXd2Kv1/1xVIF/XKUBl8UHkWA2qmnqWCftqObuWA+7FjzjGk/WlAx/AWjmJLGz783niuHPoOU
UiLssSTiHbYuynQiKMZC1IKMvTN6zklRHrbWQn2XFmdzUVqk9ziqumCAZiyqnOpyPAO88hJ2C93J
UN+Yos1py4D9u9oGN/mHf9cpqLnwys5zGJpMlz2DRmy0c2r16THStrm/7+qV7MowAQLYzIzOCkC6
i0F56s0VZ+LYTZe1ditLY954/3x9/7yEi1JpqiwlCFTkSgRcpP6GPM5Rd8xsm5tLM3VlQDoiGlCQ
W8UJKofKYa5yJE6/+5K9odwMDfxwG5+zWtHUnW3x/jHU55cBbMGAlRFP41Lf+V5vPSJP6QIm5Qg6
560x3ggd6K5FG9+p9TZJbETlL6DUb2mrvzxOf33F/2rmLs9DAWAH/tPOmjlz1pTKv9JyJfD+dvs4
WnbYxBts7PGnPyA334nTqdNWbfmYDHt1eChC3HTEK6vFLsMUrjzMcrXMGycHfvQi0ENaBb2E3ah5
yfWjpuFsizvMm8WKE0qebvHD03MSb8WlXSmo/hQCXiy7WtcNaiXxu6FibKlxoIWWKOrUdUMDVZRt
FZHJjQOfrF5pCbAE8RKx3JOvaFxUcWVQEi0wnYXHKkO8VUAI9RsnhVdsSvPbZNmjULFpvUo+aYjd
e6P8Uj611lbEe0kNFxohHIpqq2jpoScE+0RcDcoOcZx0dvTS1k8+f1HnU/LPdARyUT7E0Xsk7b88
zAnysBRX2cYK7UB+ridvsNx5bkUbG9IRkpvPUONtaSP7XPyuq6di9EYnnxZNzXIpPbiGfx8nm7gG
3PEFZDnLS/49gU+O2DodXVB4i7KL8etzWjfN/TmmzliZ/iqQd2RfIO0iPWArhp+9dk9aJtP1VVPT
YT/q8bLTN8B/HdKD9FlHUtoNdsd4GZQeaRWLKAgWqQ7Qm1PfsDHzx1Tfp8q7YDwU1Q9Q0cL4QXaH
Y4YGxc1LJ35I6lqUtnL4Uxg+lXGXBL/z/heMVruZRpis25CXRPBNrG0cXritQJmgPnT989DKC8V6
6sdlydQxgT4V8YUAvZ0JW70PBw+DEzbworirGkeGuKrd6xm3P7EWZfyUavuKztyI7yqsgQ499zF4
Zrx0yo+5ltW9ctkaLSby+0T/QWwBoIPHs7SFTW9ab6b5VspHcfpIGHwCkCb+IoX4fDQbeaG397Q9
My8riYF56JRjkj0IxXtRHwd66YoqIa7DfpmvumRJZpES/IqxlQqPsfhqgpnOht9JSQDKQ4B3qD7G
5U4CJs2WF2/b/qfl/wQDbrfN7yH61OOnAv1hH90F+o9zz8/3JIiv2FgM9RBIH6b1pKp3DRSV7GNK
P1LZS9FtJAc93ee4U++k+HOm700WgIn7XlvmPqwF6RT7N14kY96q/1yRkFayjbP2K6IIlvvPrXxU
LbDSfSE89pvJw6S/Uq3fpenJ0cHQNlVMjIfXGA/yW0cx3Mx9k7q3A+Uo5rbVPivS+yClPFIbnS46
Skb2rv6tUlhIFwnjPUHZC/lGgErSrrX6iyqRQW+ykg/0v2K2AGtTYMFTGAQjQcRxBO7pToD6Fc9N
xJEn+hzaBqfFp7R9ksVTrhz0bM2jEtsMa7TowIHUalcMncDVxMuyg8nsWPlJ0nfio3hjnqFeUboQ
KDV3Fb6iOy+n22fY6H7Szi1kYy3aA9OVJFsEqzPoMVdbER5SBy+MOMhV0VB4aXag70blZxK6cniy
pCfIHaqFh0de5KegvZcEoP70Vv1ti/24WmJv0kbE5jN4Q0ueK2T3OdKdm/6ea2MZxLSoo1A5Eaz6
VSZ9O4/qYaG1WpnNs5CE89FWYozNSABRyCx3v+e8P75MTJm4VLaNalE+phyLb0kbruwas6b3v5dx
UQ1Jfiu0cYxVNXg/rwGDvOnaDirKfu4PGmtlkdQ3fr9r1IU/PvHyfKNGueILfPHOWuSyI7S2aDj1
QVlZ9KNmW4F1kFzpV+TcrPzmHfCvl+y/3/XLdfLtlo9mPfZCHv9HIzWjIH3tMKD+Me4g1X3FsopO
E657H9fFAudpB3fs9tDh1lVctAl7EjU6YrXmLjrBTQsOY2hCDCfS6ZiW0IPw+ESofDgEV+cSZtxe
Jl/xjSfAf/93JXxNqPX9l7hsijWNbwVjzf3QH+p3CoST8eK/6T+FPeOObqODIEOhvUKknjUL4xav
6OqK9+3HuFjxyCM0e2ngw+ejqTbtmvtppTPyb57Lg79NoSjp0f/Kk27OyWKWaMyhe5cTlfQsagCw
w/DYagvYmcyZQ69OHOvRcsmV8pDSVvyNCfNNtt01ReQfH31x7qny2OrwAjBAZtwmLaUUV9fz5O81
6P36q48nIXoUTHqxWy08hP22m53fWyn+IdUr1HMBLz8AnTLbDkPt0kZPVU9WH035ech/kRyySM4r
/igeflTntaF6BC2d90m9l1AQqzuZPLC7COaOsvD3lGfakfbhvx8n7Vot+P3eXvRKFCGVO4swnGP3
qQ0v4rTKn5pjdZos73xH5FD2EKO9Qx9eLpRD9sq2i67sKB/PJXRcZzROVeDmMP/ujFN5XrSvFBoZ
nrvKzoDvvivM/kOEHwu0v5zx2azMyote8lc6UpP0XL7mcydUQa70YeVsO//+bl9Lw19LB+u0TgdZ
1NAA/Lk/W+1QyL5iBces3ilAjkke6+kHRSO6KpMgll3YvbeoqpDKd4Dy0Jz+5/RMyvTi35dyTVQD
NZ6nl10QsNLl4aWxBj+S5pn2LK9su50oP4jJpqvWpBk5iiOtaGZr4w4xOlWLE0t7KeGwuO7lXaSv
EnC3Y/RZVycmJwH7nOKmlisUO40MGfUFimxI2Fy3SuQbi8216dj3y76cDQW1EPlmwfCwOC9Gk5Qa
N+3s8meHaFtfnAVH6WBV/QLZLCq8ikm3bJXzIjSoade6F8QeooXS9UMNbfPy33f0+o703zt6aaGS
taSoVYM72jjkrUjmuiPVgxvZrJj/tqh+dv36/2VJ+DodXT5VXzoIEaqhyO/551PlkwOpasWZ+S49
8CEllOX8E+9Z5h8UeVeJ64LIDlpOKJDW5osm76PAqSscK+5Zdc/ZHPS3MuUHKdmZ0t7SXCmzc/13
VP7OpPWctreJHZ+9BG8GXLrYhAC7wiWkTl6DBjCjg2h+hO1uMpyz5qXomDMik4i7gDO0rXJXM5ds
z1a9HqttPe4bJnNLgVCUfCs0j8Q9Wzh9xhdFeTJpHgmDbMctpzYE/AXKdDe9NcGS5/XxXzfrYv30
hwwrWYopEJxIlLuiW9TvFYCM3GLPZDBI5wqlPPUxNIRNHDyM7QYtE1ooYrlkL8eeEm5UEpMx0YY3
eQ1XnyEmS6qmSkS9m9rF4kc05Zh2xI/No/qcHRswG/PxZNl/jjQHIYc+Te7cYbslo7raTvv+wRcF
HOFaqaFgOTkm8ZpmOkxot7vLBmDs8tqyQ6aQld3gH0GvGdxu5v3dLAKm8O1rXxZzWVcJJDwCyZxX
HwZrqB8X8hsiTHf6kT7k9i0c5dcO/ddj8N9PvOwuj9pEeOeZ76ufANU7g4xOw2mEuztIuzyjjelB
NJMympo2GY3glYNlViLCS39YKPHt6PeEK6Lwbiwh1/a+b/fhcn9QpdQkDZCfn58gsufequFqD71z
/g8S1f33x11/F77dhPlyvlWyVSEUfTVw22e1v1p73IVa80AJIusPwWnb8ilyrdj+DH8P9iSuQtH1
maxs/deGwoGGyMwKvfUoXgNLfH8Y9IuSrhJMv9U0kAW16y99dVHnMFT6wPYrOvxF4/kwmGlI9W7K
rsMr6+u7yM7CxwgaXujmbqGt+1ndvgxrAHk4nXQbX0sqII3Hf+fdPhFcQwbSuSJ/mahxPCqXjPVo
UrS2I8oHs7V7tk6RcM8T1S1p4Wl3fU/YLDJKbySYsLPlOTpure5mVNHNU9g14cT367gYTuZxK+qF
DPe4hhhZIjZCPp79OhOm4FimrTChZBW7Vf+r89Lw16v07dtfbD+E7sr6qIzB0arW/SxPyInuraSl
qkOhi08R9m9B/yjFw1edjAvJhjwQmW4B7hdSGwokm4DOptmNPINPcr3M56bxUpDXnY+jVjAc31g3
RHg2btA8MadSwrtBvcv6rQUNda7l7KgCBt+XmyJ7qNL9rVnD16r71zfEbYFPxyJH75LhaxVEVI5y
8wWlqc3SlkUwoecPn1ioM6mkjmh3XFvOq7LrE5moNTfObDS9Q7kYYnIv3LB3fVdpbBZXK9wi3jTd
82vPP/Wj4cAEAxa4KhFci7ZdI+BC9PQaTRAxcERsVP0jHaEpz4EUD1NxGNyqJjTzeSrp/rntedkr
WNOAgM7KrVvL5PX96Ns3v3iiIpJ+FUGpgXZsNK//1YkzjU1wW84FTH9eRSCQohMdb7mFrw5MDfRq
EglOiqL9Zc3oi6Iq2xLtgOQ0Tngv28JH6HU2pXwX2qODK+T25vv31IRd6NuHXuyBRPBWmVlU0Gdh
ZiWeNFMus3zDeeDFBKJAeXkfkO9hI2SOcdrd3STJXV3+v13AxTaoGnmu6kLBOvJJLoMDyg2K0Ze4
ZtoLDgP/G+v/jS/8JQ//tv4TC6Yag85dBjEbB8so9LJ+rl1bTgC8VoyNySNBdg4r0p4OxikV14Pb
/5zeychOwdyyxmw1GKVPt6EZ18wy33+Mr/7dt2vr2kofhvAMaDFbZu1jlDn96I7SRsl4x/Ac3nX5
nZ4tW/5sLzkhLvEeJUY1bIbkFTmBqeIePqbKU2KuCSCdmBj9EIjoFfam7KgxuwBvyy161dVu3Lcn
6GvO8e2ixykQpVBFHiXBTUxWw2tCXBpzHBcP9X1Hzd158rrY+eORtFsqyzCnN5Lw4t5ashCTX1mV
LZmYYfLPDR1Dx597u1nkZjf0MabaeDPGx8p3C2OBrF/ep9aelNKQsJLO8UH76qcMcni2FjTqSwLX
s36H12MtrdrgV048sE+5LmE6ns6zM53Kf3iaEeaBss21NWv0xK1XF+dUOii8m+U8yisVRxvo/6WV
l+UYkPV6lfT5IqVp2t8pxl0VPRjNql42qwFw5jgDUao7RVrrweHMgNz1sx/h+T5P12FxNJh/Y1oL
vAY38YKVFyUvGfeptrByN6uRmDsRJTJ+6saLieHRF3g9InKyJ2aFJnGQtLl9KEKkvrITc/IYTkZ2
DNLdOHk58cwcamX/o+o2mkSe7j5WljrnFc3jsGNoXhEuSd4JxaWZvFskSyCM8PE8bBuCiTB4vwyE
NZCJ/EhaXtjbob4yeCFM6IvxXqKGn4znmIHwv9/bq8U6jA7o5abMAf5ScKxlKrEuU41rF/6EttNw
rVls7V6xtFA2jI5iuX1Jhp9tcBa82QA1r5UZ3z7euhgRCuGYR5LBx6tLhYgKuEw2nbeBVAfpVQxX
5ezS2epn4iLbY01ymHFXvoWRk75lj8xJh10NZoL8drI7hi58bsIfNd5Sgp0UV6MoSomFcdr99CLg
K+o89DkeqTkJC76Z8W3SaJMgNeu9s3GIUqgRz424OWsPwrS0hpUxvbdR7EiNd1Y3lnCQrTU4CAEW
fuGqnKdISnzs7yboAOl9iZ2YXKXysQHxrDll8Q7fDm12V3r6eTlantCvIm2lcF69CYW/2jD/fg8v
OkGSmGcGEBHhUVvIG+u1bBGSWeyr6uusB4of/jcQIvP7B17U+mNQZ4KaM2LFzOqiGW1+oqu1GVqC
TfU7FqFbdfzNr3hRx58bCThpzWMyC1m7+7giKEaHyzGiFFtYPJk3m6P/l4+EFY0Un3fj8vjcR2Mk
m0o/P5m6ac/EH6SL69aBrbYiFvWmCuTmB16UDMSMVFpZD8LjQFqLQL0LJ9GzcIUI5HC5LF0yqqIb
b//VlV3575e8qBICY8BY5vMliZLx/Of6QVnR4j0wcaIN15yYNUEHsW986BW9i8bz8z+fenlgrqta
GlKFbzoD9NryYxIQhzrpZ3fHOZoE4k+W1ukp1l3xRLLFVKOWxux7TwUB5kgk76+FNj+g4T/CclE7
N2d1MjZxux2nzRiuQwPRK69qk4Py0NNFlvlIDN+i+neTP8n6EQxMG/+q4nCRKK/l/A8PZMKRTBCt
BP9hxANDdpy+ZE0BwHCuVhnbTTbCt98JFTEkn+0e7TzLSX8q0mWRbsVpE6d37FXGC0T1ANHbzC7K
HxqwTCjMzqdE+eiawT4LnWf69UIo00WSPwmk5iZG61lpwcwQh0vCntisi3nrJEHonSazuBsO1gR4
gvhfp+YuUSvW/avUMwsNCLy+D+qlEW6KapPXOcsdk2TmM+VO6NfhsBeSra6t22Fwara0SHhqEEFU
bjMtjWmjpQcEjje6AFDB/i4VrFnzibSflDBMXn+WCgLhsRZh9kyN8SXPAy259JrY66FkKdvqFCQE
1gDkyfj7g3lf/Aoe+PHmNGQZ8UTkybqN1aVBtBlYjEOGdT24puJlhmfi6JYtVwRNIbrG5AnCnSXd
t8N7LLMP6I+5sM/K+9JcGd60TZEXrySEStlBSO2E8JjMVbAa6A/AHhSU8CREGV6CJ+69OOjLErfi
WiVSqf4FzdR3ED/nkzOAmqFd+VOUjuGzpnqZYqt3xjIbt4aIUpyU8g6ATrMxh21ZHfQGK8dzmOvw
ZHam/HhORizCR+F8isXeiQKUrXB4+srVNKdST6b4KEQ/u/K9wbqcUExitOhuI8avdChngz/56QTq
Qfi8qNzEUY7awQ9njT0eUQov4GUB1fZK2frrUbPFO3qPlGEZmsBbjlDzSifujw+/WNDSOC7NSYzm
FkIXAlQ3H/S9aNiouzP0McNd95lGC6PfQlupN2dhYa0s2Wb4b+z8/cjhATiIG66ltaYsYJ11pxJd
XrySjuIh4uDomQ/+MthiHVNPEgsAOBNztm0kv4ACxUR0/c7PHwxwlIP2GOBywMc1LCcYREychrvY
OqjHZgPpZ3iU78riHtaLX7stZN3n5qBSc3kMc342+bJ4Gne5K51OKXDYWwvwNSkn9wiiLi8MFNYv
5eq3Kj/qfSluLKScw1wUr+u5xiecWd6Qame+Ez2taw40WAwjizEAxUCLmRSuZdVsmKWVk40vLXWR
4su8ay4StVsT6muYiD8u8OLUPrZqmRO8+tWvMFQ3MEty8dbxHHLtVozL6gVQj/xe6BaW5eHKhfso
Pkq+HRguJCTCxQZ77swna80uKcatVSmC2XCmwUkfbom/YAH+tfwwDtMkTRU14kTBaf+5/PiBlshy
4idHv/Jq8vWK57LaB8k6bzeyvDxLh9zAz/KmV8BPOHSrtv4LlWC+ABqR7QWGU7A58O44oM/iO3ON
FWpjsFjrLtye8Ul5pt8mdoucO20Ttm4usrtyr678bTRtdfFQTZ5priXh3vJfBDBKufRmqa9J8dSL
z0GK/lx/i3WajMYzkzsnFTkDjJ2tn2HNNAc5fw+BZ1nSCeUNNwpxi957Q0b7vFsD7ZL6n2eBTbm9
L1DZGDsRNI8ue6C5lrm2784kn9IgGsynMWREBKKmMbX7UfgVtWiG+kUK5qnyQ2rZlEemdBXUf119
lIPfdfI5+qyh55e02Ubw0cKNoK7Nfp0l9wndGpBpVron60UW1kFxUuKHRHlRtHkqhqYy/z2BuigW
4W8l32T9wuocglFDSA7KQqS/AZlRWBXWM3Ml2wCWK2g/IvG1g/UkacHOPOurCalYQyDKkL3q8VYM
VgCkZZXomhVEK/+nGi31WTe0tZQ1/7YS7ZTcPbXDps7f+U7We6K6Iv8UDiV7eDibR/Foxa/Fqyp4
DG3Po8N8fZYdIU9CelP3i/qt/0QTbRkzX6uAwVThSx/vy5G7toiIntdX+pO2lz/HTwSjdKcb6Hf6
if+OCozO7CIwT9VwBJ5jTWiyNvrw4lt3sjrblTXTJjFEIU0HMT4TIdQKxUIsFdu0GBa7kuGUvaOI
y7F6DbK3ttvG2qbHBpPEBTnYbO7WJs9/9uO9Xq01bdvHu8JYVeilzGMUnbQuQ2vFgLd7z+SZQ+ZY
p05esYz9wDArGPYYOI28KiSaSvkhhTtm+p+B6oTDLntNxkMF7555Q2+3AmpIDgfNXV/9kEIv1vYC
D4/erSRiYEvMYDrcCJ8TloimMChPRTR6gzghGjRwQ/zyhd8Z0r2yJW1rADqXGnNeojQg9BuKlS/R
IyaUvY1/kpFmnxtsdZzmz8ldygEforltZQjDUuxNIsBimR3oaI0/82ozjgQTGumqTNHyCliH8LyW
/PoT3Rn6u4WOTHMeqYzgj0uqmm2uL9uCQ+NKoL01W+5ZtHmbAy7U0QvMqJs6uZP5f4I/OJXVNqqc
SXPk87IVCD7aQtr3zy9onng1bZXxGENfeducc0edPtmrDdnL2u05/wj1lyY5BPmrFfqc67a1OkdC
hNFG6t0sfsvQhdf+E1G8T2Vpmx9zk8HADLGLJtONyEgx7kfjh+4/Jcld5HXiq4Z5ONvLeA3G7j4P
f5vdtEyMPSh3aXwSqw1XUaaFW6dPVbEmAwXF41qFPKzWGUXgQeXJTqfXSFtC3pLVfRE/9cZDBbVc
9ixwY37oYjA01SUawa5/8IedZD0rxi7w+s7D8t9XL5XxYInbATFAE92r8srPN1bwnLWnodsW9W/J
GJYpEZLVR382oCYSOtm+l8G7BK2uS2K76k5Ws/TNYxj/OAe0bOCjj50jT4DqHDlioXieMJBN5j5T
sKypmz7bjtb9aL2I+Vak+alscv8jDpd98HCu1w1q2xGFs/+uYLm23k3a4VF3Eqr1FLhjZ62D/P5M
pHM+3qvqtuh3ZXbXKJ+Rsi77RWUekmit628+RbySnzAVSe3+3K0AhVblZmoZS8d3LUf9cGKUvJ0I
ptKI3lrlyaEMNxH8Dw3a5w91xHjfHTJ6A0oAkmrFr0o88tCqi/wH7Q/lfPAryIesWsdoeFbIty08
yQf2xtkAaJNcEgr5KCp7ywRtsq7NQ5EcxXhjgDRIH4PmkAcs0BpepuTBYptYCQLET9fo6Qs0C0n2
0BqHc5JAM7wl7daCAz+sUgXhH22LwGFFsP1mO1G9CuRE72ghNSiZwR8L2wI96IRTvFmc6Uphkyd6
msE5FB340DHOT2XGSP62yh+S/CI0b7AjFmdZg2/gyLD62YCQ+cKfFKAIu1NxyrunCYZHkUhOTUmV
4xbBqge3FZOB9iOgPdPPbnwTAzG2RBoB8WHqRCSp+kIwdrWwzai9NX61BeNndjWwfFL/UOibQX6Z
eW/DZ8vzF30ORbuoCoY2uLXl6sXo1jioQml7Fn6OpofOC7UzQUzCGplnZryJTY1Wmmo9upd7xnLH
lG9pRUtDuY/hkZtHk2/fPqSabYU/jOLhTCaaMrsKZfHWIfbvk/Ncaaiko6OWlBks/Flp1LJK06kL
06N0bJmQYewFrMtS5IAOeDcmO2a6LTAhu3XCuvW5F/WY3KqNiDgyPap7mU3WTX8inx0WeDLJjGN/
4XxDG/Hmof3KJPXP73tRWU1iiDVMjWZOreJZaI0ONV4uKC9L4ZValfrv/3B2XruNa9m6fiICzOFW
jAqWgxzrhrDLZeYokiL59OejN85pW+VTamygsdCNrlWkyMk5x/jHHzBZzF8U0dGh2Bc38L7LQ2i4
zZW2NdeKH70I+SpFqTLsZAIV8B6y/ugY6TDQYyPdXKpbf2hEv9/vGTcjJgPd7Jb3gxKpd6OgvgZR
4ZOYQKmYjAVo+C7AGn/3Wt+veN5rpdNJtrSI5naCAs0UXLahAVsSvAe+L8mPEBWKzukdHdz9hUv/
PTb9fumzTkud9SQvFX6srDsqZCaMtAxtHZrunABu+6ga0SqQ+AbjHbbac4rXcuL9L5SJ3+/irPeP
FEPPcpG76KjIkHETsc0xRL8H7evkiccgnUiLEafdpbr/h6E5V8ZFwKTmt5B9nP1+pRdPcainn37G
e3Kf749uudY8LcgeqivZdMP1Em3YiF5z81+Mlz753d9nut8vf/bDu/xEKnmdsRf8Tp6oTjbRXfpe
sxHobivf4IO4yir4W+KhlZ6SmlI+XBju1FscKO1N3/+OZMVV6UnG9kXTHhNQiSMKkxjBKcyvNNzg
WkvKWqDOQah5SnxyOqKCTtilDlR6E5g1BrlVeKiFzcTAvAr3YTZjf4qB9elBtPbTYNhl60QAIJgd
k3ik2Ir8GGpYQUZXKHPE6Ap9Vzcepu7OLDrnJL9MIwB5f6fMe9OPe6QjKB32HS1nezVo7inHCi3q
OCyUTWhs5WbfqTttAWKOt7Gu29n0cGwgC2xzLggTbHpMDaatnCND2N7JPfU8ipdc/dPX7x1j/Ywc
6V9qDS0qDm1J3mknkh18/XiXGm/kaYrmQZluFD0QpWolJ0/acEjKfRVbK0vbNfH1CWNcqI9Ut4uo
+SRtaetrbdugFDA4rykpOdCBBO32Ca8pEvWSPw1EQzC6YiX440ZeY0YO126bv/Uv8y1W67JT7ch1
nljIYJKeeD3Pa/lwBJaj/P/Thk4dlI8p3pmADKv0jaagfYvfTr9R2HQf/eR1zBcFLzPINbcVdVjJ
8mMKncGcGC9qKO3Dp5A7sqZV8d68xBjY9ytqA94dHhzQhKzWU03fyjaiuTa0Vf2x7BzW6NCLtshT
q2s1fThOHOSt3YQPOTztfoM8p7oZfZXyHRe/PDjtiKFNQ5CDfDOIwTC7I9SWFwmn1ZW5zV4MwWWU
Ns5uT8PyGmM+/IgZKPFiWeIMFqGyyP8tW4wdGSbPETXFro/xbQ4EatZwZfFvq9QTN8xu5cjnz8RE
aYar6EUmKFomssInizmL/bLztMIx532V3CXZTkJShb7nlfDhdp9XW6u6MSgs4QaGbVBX26hMSdMO
BulWVF2oYsB+Ng7CRG0/JOZbW23L+OpoPYgNMzqERkSfpGs6WjRmlbDRjQCRqJxA0twOCPwod2WW
yIpqOX2SXzDnw07hZrxrP5D/zYXTIjoWqxVwLHS47F3slub+dAzKfDONh1jE/GugiX0Xwn0nHJT2
Eclgna1Dgja6dU1MznEtHT04FNrRAxZse9RMrSMpm7l0oTjN+QbmULTkdMSgWuNKBlG+V+eDhvm0
6WTyzZFKJTI+BFK4FALEQUcUUOmUraERHwsGjn1d4Be800O/5c8w2NRwkpVD/GIuEQY+SbrfNzFA
QgTeumIBnZBj+72gscao1+KmKw4IiuTCEV3Gba1GIryNeMscbodyU85Br7nV4IswxXUP17trXCXt
Y2wnowMYRAqkghdh7OW5XbRoy5yL5c/fh+z3uzwbPc1SJUq9eCwOx4l0vpXiZRp4lH9kLO7i0DIX
bq1Dq0DbpxdXGgp858JRe+kGzuo+pSra6ZQOxaGf7BmrFK/BmIAC1gMxXkzBJ/wMJdOhvxScArz/
Qt0pL6/hX6/prP47TcdGPFV9cQAin+12bcbrI3JzgsqelzoDfY7YOp3mhUYwmDACasbddIKblu7v
6d/P4uK9nNWEidio+jSyZBRw2zRAl9u7OWeejm2CrUhEpTkiVsmoRhy+wMlBpSwYW849nHMgPv77
bn6YZKOixpxAxQPZwIr17M2kRVOXclwWByEod8JviABGIG1JsXoXr2U8saZ15c3Nyrop3v595R/4
Jd+vfPZOqnhCRHEsuPI2eiTq2ryKBQ85hzZ6w3PyGt3F79062nZIegidXOdAdQDguQeeJI978VAb
bA27aE069V4OhBu6Kf0OU4x/3+YPBKzvt3n2uuYpUYdO4wEtNP3hffpDdI9tXZWvFllIi7Aex81L
rC+MwX5YsF9fy1khPodVPkd5VSz68Vl8jK0r1eqd6H9CCHPKInmHA0wb+TOwQm2uT6JPISGqvVsR
F3BSn6l/BHGHsa05rWM6yuroJTp+IuGrFd+JJ6ZrCyShwmm7MbHSksKQwVGBNxOMOmWXD35u+Xl2
JBXsCbluUxAao/YLFBDkk+iLI6yC5PeM3moOhOhBE9G5cfBKm77c925WulMsY4hIv9LAfhdAC/Ff
m7zcCh4bzN/hGBuexGY3X4fdXZ8dFMzjeoYMvUa4MMrVCuWqbpWrsDuMk+ghbMATvRgiZn/3CPlh
Ex0XdT+SA5XhzGAGnSbZWnVdcRjWi0E8k3VzPZKTQKNXoaEpVDuq343mVpxgBcJlLd+XvAvJUbnJ
QfkwJIwehGve9apQMnc0MP9e6rX5l5wNTtTfpf1GyXZpchfyuOThdYhf5WofU+wYyp+2+JXWRzsh
UT6J72FkaBiIku5Y+0e7Gu+7YZ9EpCgwJyl6vxpUBMlMIjt5JeInRaKkvvjEo5yYMStKqh2K0TDE
Gf0YEehW3xjWU1WtzAgQ1O7fj4jT66DA9Ch8FIYrvOhPUD5Fh9lk4sUPxk4hkRPirvjakFS7mO5v
I/E6FW8KyRdDV8cNQFgnpqeDfhqnq3K0zTLI8GysTn+O5HnCU6rdPsFDmFJat3vZtTroAvmjad1a
8Uc8OArpbS0hW6Z/zPF1yXaFspQ5FXQq2U/zTSeuZ2Mb0873d/P8i3GQMQft6LQfibifzMCag3GC
WMqPZqutd5F+F1EJ2y02CFIfqDneFfB7sGmhZlEeNfGqYFkWesqrZBaAYSwWrZEbmuu0SlZV75sG
wm6/2c1wQMEefTm86rBCPVE6H7vnKL0bcNGgrpD8Sv1DURqX/oyvL3PVST5kQFIinsrMpgWBDyJb
gKc/0fE5I/yQOkkDBY987CMUeWPQUphHpxgb2OkLT52EBgXXTQuk1FUKp2rdKRFZuSwRFOHSthO2
ZfIinB7105WY3Qz5PTa3ZYATDBlEMNq1u5O1kaxqVWTvgr7p8MGVDhYfwqTCmoGUS3Boc6ViLu6m
2ipttqkU1Eykxc5vrUM6X5+UjwTHAyEF6r5DNjYt9Lr0iC+coIHHOhEypnhxZ+j+x3CFIMnCZhqA
kx9RpBq6fvyCbTV2FPOAHiSsr6SOeo0sruiqCK8MLHELXy2vO/l+gdrD8l40/Zcit0durpdtDLls
HWnCySusfDViWTRNOsAGdtjpG58DLpnUbXDMcMl+AFMbsRjH3W06SJkvkyVieBf26+XYOD/qv+6c
Z4CCEMGSa5G6s1+zM5iPpRdBs6FVTHbE8S6gCcN+w/33VT8ZV39dVZFNiRCBz0S673XggEWXlMQJ
ZiTN84kt8JivetBYLTEpYRWnqd77ec3EXDodIqIFOsGTU8rCZ/bS+OiqbIjEqONYMl9xEoofKoYI
u+4wb+ttCBfLgfVKo0qsSuRIt9Mz/021NsKDUt30pHTyA7NVzCBnQx1frcYP9XRI0yfapuXNYK8L
fpN/oEeC6ljY9ePsl2+E/mzGvbA57QjPA7PMvfRxNuwE22kdSinmT2PzliiIqhv84nETDnTFweLZ
IiEQu7fFaFXog6McRKF8qVr8G5jhyFV0mcGugmGmdvYKTWG2rKLj8BtZ5cuxq3GWtHYy45xCFo9R
uZjdjK6oMmz5NJrjKPtzsbRfrvL3K/3PXZzBI7WRVkdJagrwB0frfQRcWe2CHfcQEgLSXgiCqYia
V5mZxJuhxsA6QNJf4qeAL2WE8c00bU/oDRYC4OCKZfDvJfdz5fblKZ3hJ6eutYRiKRGOLlKVEaDu
xPqwI+ZlzBUZnVFS6yv7AdAQTh3cyH9f/wdf2m9vST8jIfZHzj5J5/plb/cQtU8zoXoysCQTTpim
jimshtZGkkb3oxEDS3YD9K8CqpJmk9iwvtRk/EC4/X5DZ72YYCX9bMht8SmmIZxr6rwoXsvxhsm0
hLOe1zFFmsindgEESremn++3uuTimkisdd2iQfKW2RXn+CWU7wfy1vd7O+vAqqRpeqlhMS3LmYy0
PN5pDU5JA4Pd+PexRAD61Ja+SkEn3MyuWuOemNtascOLAdsNlJ5MwO3WuoNGrLVuPKwvvM3lBv6x
2s81P1o1ylZc0SJGOMJWLgwF9eRIuAk7lBANgx1Euye3Up06tkvVKyH35R7ZcuAdi9OpcLlp/LG3
huJB+oGMpJJMvO97qlJNRikLNAin2NY5sUGJwIiqawUuY+7AcVNVvFBYaVXqQ5mo68OYIxx0SCCT
MKACPnKl+E9ROTCto3LNd7v03f9+bj+AqLzYLzd51sUASPU66pSls8wW18VR2lN2LVHAZDMt2RH4
7OFkIzHlwULU6dk8ZVfD6OzCpvljW/n1Rs76lHzOtFRV4gIxJ/V1s29jZHzilXHEPshtMDIlYJOo
LHYFVAM+M78BCQxbw+WW8qdm/+udnPUuJ1GJ4Spm3Alf1brGGqHmACQCDoJZDCMbX6XiRf6cEprV
RazhB4n39zdydnrMJ70oEFYUzFwAPjV5EXdjCpYxUdDfK1a0zUyFMXnxIgbNm1LRxIVE/vx7Xfz8
Or64k53dhSXMRSiLQn7QIhTmlc62wnwVpwLxSlqB0EHpHwwP/9FqHSJHwyr099Rt8ckxDPdSO/mD
QIzkQvp7pEuaxOjtbG1M8pRo4TznmIOYfvfOlEnaFrbZr60QU7lwAriDOHs9y66g+6123Wr+8JY1
64LG3+505+joiq0tGeQGg+Maqa4rNm6V/8qpc7J2rW2WcASLunrXIJSVAz270rt9cOz3qeGGpZMp
zGwvfHo/KNG//6qzdWZWQq52yZgf5uvEcHCJSh8qJG4lUiVU1avpN3hlBIr4QUZQRi22mdb0U1Mg
vJMBuLnEtv6UlpztoN8e8tkbn6Ry7i1xyg8pwDZ1HmF0I0yV3TG56uat2j2KcWtbciDJyZUkwFyZ
6RnMyD+2bvdr2pqQi1b5Wk/Wkrkz4UyMVxFmsI1x3fcbtllJWqelA5BaajQDVEOgZIbhnygKWy/t
h9W/F/APo0CerqkT4kLU0d/BX7UhnGYZryfE9Ezz70/LlHZpGmZ3+NU2q4ucvh8OIFlePPOYDWOT
rp6tUaM9Nkm6rNEMZ1t+omOpUN7co52zZVJVeKfTak7WzLFFj4G2NW8QCwgSkIItruqrS/fzg6kK
pp1f7udsdWnNnJtFLi7TsUK4ETkI4xMCdYU8hSWi26dGHjKyIdaME1j7jrSelOt/v4MfjCG/38PZ
kmoEPS8aZVlS6yTgITQ4QQ6+oQazFq8QZE3jDgdqgj+CpNlyTlOIztqVWdq0h1LhMIlAoIP93rRj
UqEKV4pxYkRDywBny7hK9zCstmAvQnBM77uRBkK78I2aP5wFPEVDsyziIlBuntVkZSFJqWF+/oLR
8lFktYx1kP07+mP/6/gr7nDIsbWt4rCJXHNydeZ1javTcBBGTylf6I2OWBz0XonbL/ks2qpKA+M6
2eMXoFBZi7YWO2NzL7MNMRmioYVdqHjSsLeSF6tyyqfj86m3GVTMgjvq0CDYu2zjI9+b10s3ONya
DBBaJ4ydk4k1RL9JZ4rBdc3gSrmDD3v0tNEVHoqeat5jUlO9W5EnZA7MEZkpyaaGH0krhbVTclmi
srze8x1FVojWRWwtEbVxVuHrKpN4Pk7sDcstiLAtDRvgJLvt94IN/U75n41A4xzX9rl/Caj+qbSR
MZTCYkeT+Id5tvraclZMM5IX8oJoc5SCAS6fwSJzkgne8HHAA4JDqWgXnR0KmCIkxwvr5wcZKl/A
l3s4a8IUw2iGMVaWr7BCzld4jGI9WfIm7U3zcRN0IciEtnopJeanIoLMOQl3URXxrXQOi8dY4Ahl
p+YH4PnWBKdcg4qW2mMzb8iTPdkkrMIs7mElrvPhrRRdkC8Scp3/wrr4h274262cVZhDH0rWUdRz
rBmujq7Scphu5H53pNuyoNuO/qhtBvxeTQDKnIncYn13cTf88Tv+8jzOducGZoil1dwEiS8M02dP
LIITlBZjU/n5uAvN62qtY1WxCiEqJnVglN6/90Lp0h0s//8Xznc5GGGmh1p+wPwc7lB8VaibEt2I
qKwW22rKSg3ad9AhPPMvne0/HoZLBCH2vLpuaJ+98JeLn4o6zquFq6BfQRFegxDamitcTU7BwOpS
s/jzoscYj8xFWFIgEN9/ajrLVlvrxXL0wk7DCfDXHCxmYkAKDjx38Nzr/90v/HLNs8crDcUxExWu
yRIDoVyhOvENH0cYCijXurEu2Yb9uLd9ud7Z5lIZtVSWDeSTfF2vhRXakD8qqbxr+QYHZlwfnflR
fVILUPEA+uG/19IP+gF2lS8XP99VNI0EKAvOjdXZ+bqSAuFY7aojWGH1x7J1ugV5Ywq/MQSVAdsH
V0jWFGEJTbG8kjHgNDbDuBapjtl9ipMH6fxCN/cTuCMv2JcFfGyYlnH2eAzzOOtlZELEyrHg2UGL
4vwK/dLpoMsSSn10cDZNzLWAyYNf5PdyFVwEwH4Ymn67h7OnlBXyPBmJsdTXs1dAPSi8FPaifXSt
37R2k9vi0oUzLbG6SraBHVMscurLQ/YfS7GvD+PsHBwiKQ7TIzcCK83S8W3dIM4qNnDQ7cIfY++3
vkq0d139dHKHJXTpbfzYaXy5gfOUtk5JMrMpsHargFd1fGl1JmFbobzNyIbYFOq+hjCPOU1mm+sM
HVv3iFIKgaUmBequQlxOmKXV/y8gm6/v57y2SvNGZ6xuLWdjL/ka0NGwKSOnyP1RDRACWNom40OC
dtBnDwUaOSBjfMI9EKQQD5dNYV1atctRdF6wfH1OS43/ZZvsOnFW5JhVm6+hp7zkeIpAIsaNvHeK
+3Z1gpFdu/P7v7/mHwz58D75z7fyqaj6ctUyU6Uqrrkq3OF2IQh9ttnRtRKchiCJgw4ggHSjzulI
Ed8b23mHYio2XIJiU1siNiG2Ja+9yaBGMILyFh4g+M1cXIWOov46Ue04MpyFcgsp5fgOgmMoXnLE
DT4QYS9Enk4Wr04U0cVl99ORp1hoaXVlGc6ft0THnLHXEIIt4aGMqgBPuPv45gRRtKL33lohnodW
i/W7TlpkRC3WMNlhUgWriUpEJiT0tLqFpZyNlzZv7ccX/eXOzk6LWJeNVotBN+rfGfpB5mx6FkTD
7mhu637bI4cZbZjos5fFt5U4r6z0dSIHYoBiJisbsVw6garZh8pLOh8mDNKKp7x/JkR8cKrmZmCi
qDP9JCRh5pMXm8ce8+icmI/yhsj35jEstwmK8u5Z5dWB5ugwobLuromvxMTO8o2hu6o/5L/IJYsC
8EHsA1ZKftt9evujbPXUFFIRZT5aD9wx1cFWssCSNqfq2kgDdImluR82cv4rM9wTtSZCpluSX3Xr
6mWu92a7lqEtF6gtfaRmkJ8svxi3InFQWO8+UAijykwDbB8rzcGGbXECFRagsv9I9J1p7Drr3hw3
urAeMJDEHhqI1Y+zteSKQZ36pvaAEgE2UwbWivuMn7c7RBgWmWEYr8OWEp1IYoB8TQoxpHVVXSfS
YYzuywxwr31UIUEYWxhqpwPGIcRNsDrHmzh81uqP0m3mXfmQItdpDv/+Cn8+sb4sibMTyxwTqs+E
xdo9E5NDfCnjIrp2464gxtyWvQ4RP5lA7D4XLqz8tOl8ufDZMWVmp6ivc4BP2ZdBpW2+4xvrVf2N
7zOfAX6rsX/hipdW/9l5NLdJJkknfmoDL/o5JBcm9abKE14XT54O598Vr1a4ULT8oHRnm/vP79TO
5i15f1IaDMOWCm1hbeaOAFPVRz8LoNs9pA+Xsm9+IuhwQY1oZgWNpfHZH37ZV+V81BOC0IoDC6sH
Vq+ctnXy2E+toBf2ERHC25hTBT7AsCHoGidkICIBPQNzRxYpFE1CnDNi3aFEujHB8Kn5jJ4PEqOS
+5Z4DRj3XwDyP7+c/3fXn53dl7uexlOkS+IyPJQWZ1gcCI5ooIVVkgC3SS5pmcWqR6Fy6fVcuu4Z
0nGE3pbX0TKOQz8nr8b76aHyE79ltMvqV9zhvwnE+rFP/fKOzq1/oy48ioVSL3MliC3MSUmhhDWz
xlM+ZdgmMLBffZbxamBCwv1of0tIUZ9gQP+vvglLsUwZ8O6vrGola8v+OMBqY/YAIecexO5Q2NWS
vAHug6vjynKQ0/z7qj+N/Fii/7mq/L3goEZu1FP8f68a4on6iJhK40WjlPQqJpKg/TTK4Xr2Rfzn
8KKr/QFTw/oOqR3W6S//y0P7P7e0bFdf1t8Q13KumAzSUH8JRxcH++OvUfMtqkDNnVF7EIaLmN+B
GyHlqGcHm2jefIeZX/ZcYdyCqBxyVO0JyFkvoSk/FRSqiAEHEdMK/ezZxtV20SkrYiYz2oKy1esl
q0W/mfcIXIPF5mp+bLxpm7z9+y39RKGTv1z2fOfSck0sq4zL5uuRhtJFyj4yDiIN2rFQiZJRCmtf
e7k0m/sMyzovR5Ezy4YIhMSSPDuSwM+KIgo/Pw4sfkl7l6preXblMUA12ebXKTlarUPgO0kbTvlO
cjZEJ3W0G+CcAkv6RFhpiMYca3jslvoKahOU8VjxjxMu3smdLt9o/W6U/aLdFLEPo0Vr2OWIktsm
EH2m2yS71vN7CNUXZTPGX9uNqcJyMQnmkxl36dbZb8v6o2WGSZP9v9MgSd4r8LHs5M7adYXwmkUm
21hG1LLbn9aKAWs/tPs/ne7DqTdAVVNXTZlJwm8gFCDQJU+ONu3wQcgRrDLEULUjnT7II/PLIg0E
xKVN8xpmqS/o3eao6ntCwe2uw1t9esnzFzm67mdmEfuoNoJTsUGMUSibDIdambLjVbuOHq3DQHn9
kYer02zHw3Oj3iPkuJV7B3WBAoX9aaoZ24SYT+DeR4Bx+gqtvlAfyTOWGjshcUVFjuTOujfXuHSg
09PfyxFDkNjPuSK+6/MqeUYVZzdqgHq1v4b1DaF34o+O40OqvgxQYcrx1eAz6zXd1Y7AqYkdHu8x
8RtRk1oG+hI/4zwX74jxlOtNCxxQMkFuMFTI0utW3c9RYKXbYdpIw0t/3ObWo4qyfEaUdxr+hHdd
+ytOH1NVW5X5mxM1rnn6k5uEhDo4qhTCFlCjeFs8u+DOvOn7/q3O9kftuju5uJYPrE00YLrNZFR4
mbGtBx5PfdIx4l8jQ7pfUDkp63XsAN7jP9bNpS1C+6vpX9YVvtiqyH+gA5+tK2nQj1kWqUgwN9AV
rfzaiPkgrGdFeNWitxatXDuzk7dBOJCOuCbkXUSiuxdGYqlAKBzB1vt1VN+eFGk1dvs03GrHm0z7
3YZPlNxOmD+IxhE3OA9uYn03MQ9GWiWHUPvMO1yJitHrMLWAX5coD3P+2KcvYrXuRQdbtPii08fF
X3tWO5YIFa04EzNa6IHsAiO6Ka1klZcYY3FLxUAG3+3cBUnkHXW6F1/S7xAcycWGjfz4Gt+P7OoQ
ZndRUHpoinFEvyqnlTGvs849sehE2peQWU00PzUqG4qNFqLpN6LmsipbcztKwcxHwxSkRjHi9mjB
Y4Wtf3nH/96E5Z9frLV4nksqoP4ZqDhU5ukUhsOyYRjPYu6m4bqxxBVi4s84eTPdEsOj+tizCiTV
kTMNwQpW4mRXh8vueJ+A6bet+XOZ/eduzhrIBGu8nuCA7EAaFTutU4coT5Tlrt6iylWWnr2sNyqi
V0eJrkIMrSEZhW+mhu9Q/SqFO6gLpoHK9d9P6W/olftSJIVMKVOj6j2flJcN2S75SeApwbYEzUbh
vBJ1u30b7IR50+zB9szdU6DPF97P3/j22ZXPnoiiSIxAOzPjkGR3NBEVldg+rPPGbctgiXbvY/Ct
er4VpTcIvhdPlGWpn7+Rr7/87MNvxjyXFMHIDpU7e5onv/a3YByHDHnEyTEgeDqRnbrJoQ80598P
/e9G4+ynn32FelpbTRny00nmm7tNZKCluxXonEvQ7iGHXSaxYYi4gaObtR6aJbMa8tF6Gm5RbeHo
mgUiPiLds5QgppNv2/6tQIkkXWXJXTE/afZMLMoS+Pbv+/7hk9JAZ0UVIxpi4ZXzxSKOgjWMxwne
EcJV/FwsH2pnjyCRCcXILrJKHvR75RdkYGaOt9OwKqygCNdyUPrZpY37s9L//v6+38zZ+kktM5t7
ea4X4/KQ8rKwhd8QF7fKExjBi/gef1Tg1Sg78MSBQHDMryEvwwC/8DL/Bmv5cL4+lLN1JBmZOubp
WB+0fgXnQ94seFq2SW5hlPjAgWtim/ACZWL6XzR/fy/i5eJ0yVS4ZG+ej+2OTWHkXavVnF7tegmu
xplFCrcInRbVBq4xv4WP1p62NQlT+dXFIcpSP//9Dv5z+aVo+1L7h6U4kpmm1AeoHBhGiaUbEWaN
5sq0GVXrsOjw23hJ7AmfzI3CeLnpXFq2W/HSPvZ3X/j5Fv5zJ2e7fSePxJirUs3sNr2f0fYNq+Y1
jp12N+/wPTvQfRCDuBanQ7s3cMfwIye7sKN9Lv9/PY2zFRkPpzjNmBoeBOvqJNrYsEqeqGwMoDK8
sEVPRWTlx+pOxNgYsXVlwh2f7fwelEGb9yLmY8JVdjdVWzO6XeQrCIBYufqd1Lll4jf5NmofSkpt
TN3aYS/0N0Jry4fYRFW1M+Cf3k/KnsCPXdS/NIAQnbFCVzqI1yB3Wu5Y0bUGJmHF95ZECIlI5oD4
mhBlbwsC7pifE/0yvSEIhXkPyhf1aU63Gmgeoyn8LYWPJHxJqGd7eUR5i2wxW42n66EirvN5nl+F
+V6AzHVDkta/dx3l74OcNW6qgDKKqnNCnX1g1GNEX5p6vQyvRo8c+Jda+yMWm9N++jO+9QvfHgno
lOOC5OrWSvg1SL6yBwcAkr1R3Ir4mONTR4K7yeyUStbJni7c4U9fIZQPrFEJQoP5oXz/DNQwT+K0
5g5l3IGPr0N6x7REZWBzp5DLtOp1m8z4fHxPB0+9Ue4g5Or0yqpHnhfy1JiM2FdRcoYPgkPoD9k3
IWmw/wdWT9YfEOl+PuIrMqyl1G8u3ftPn/DXez/7hDMGCLI4cO8xTm+epBCiYmMGQl27OHXqLa4i
Df+j98k7nPbIpa/MF21/9Np2hQQFrolyi3OS5J8cPFMDxOLzSyTZFaG4Jsw5h8nthfVAz/fXrsNg
GhTEQohqWvJ5m8vytbS+y9PDdKusTrZm+GN0p8fxsxWCfF/hu/KOh09MjlCOM5G4ImmHorWePPMX
chZMYOhupuNu+F1KO6yJNR1b1uPGFG/H01aUXkrrGphdlFqvbe57sh8bVK1HoOWbotshsaAyFvVV
0dqxcGvUAUjgONyIpyt8ykuaRv20zvIbyDV8fy1FVcoNLp7W/DnyBBYJM4QKAT4hfminfZ+7NfoM
R3mWbTrLKwFvn2320J0ID1zhmPJUBBToZMTxT0LuoDPq7PIg6G8Y7sx4Mj0Ze6jKmFVa8qqRfUVe
6iidrHhWe4+KxVXoDGtvPD2mlgeHOBed2eR+oOM50XivLUHGwkfTE0MxE6uNLRPuPy4il15hyGjD
8McVSydKq1lVVEZRQFx8ojlT5kqyG823HX8ZpWlCesa0CXHhjDFo0nD3+hjqdd7ZJXeGFxoRTrfX
ab0eyKaVY4zkdUYiGCRhQI/R+b0xeE1110R/+tTvU1y9HA2HxnbbprhArbkDiB4KlkH3PFTyAFl8
4YjceNstYaF23djhbz1eegxU9BJyuA9hg7jX3DbX1TV2wbZ+ZZLU+4johDpXob66wXEKLnBoL/nC
cu9FH4q+q/Vdj5lnODnjEJAFE+uIyfxY3o7yFhcgSzkIUZAd4FvcoTSSJXtYQheXCXnHMIqkSGKK
p3W9B/xkIuLod72x0fkSOImbla6uj+Lvo+y2tLXWzgAndSFsIWBwTFvosdqyc7vZMglx8AKtnXQM
+OtpxFIwMrRER2hk0qp7sG400km26PchA2LD/yf/BeZ/IlKcJfeSaGtEtfBSpDiYgv5J2DUApbay
Lq8gMSJVs7WP3O3kLTXlwnVgb+Tf9MxpcWQy99FjG21Ku3Bg2OEOM90KHn18nOFGt+KKjblSxd9T
dn28zjxr3XnCGo+7GjYW5hXllbJ4yhjrg+Ji5Ek0wPCcUm9NgfpkbokN6FbdlULCyp+MVGDqxV+j
smVEWgMFqh0wkrodbq0PFG4TYKZPSu19cyMHx2D0hN/aQdidguZQ+4Q31n7lndbi7A30pl62xq+R
gRdWxsh08mDsPMYgvFooVKgedoIX/8n/1BvZqz8mJMbxRrkJ77Jrkq7HX1ilatnaHLibygvzHcXS
wjxdfA3EaSuSoKHaFfL+dMeEC3sW/Bbh4FSb8JGYSVu8CfEY3h/XpZsRrMudA4fxQUGgWuM1dstn
jn5uZ/GXNQzvE59RQGzHAfpFR77L/dof/eOaQyvNgplYWOkWq+9fNUGaC1+WCwFbldfkscIQ4XAo
X7tXCT3pitTet+6WT92Rn+NXjMT3Y9DQOmwlyAAPOIQdkMNka91p/ND5vTieA/4yQ9sMbutG68gf
3riXaJG6Zehmwcy01YL43ahNQJCha422Uj5m4S7HP9nkjBqaN/R+NibYJCA7xwc04+v049j5Y+Gj
9yc9jOIuglooLQaU6Kt0fAjo6nGia1bmvcEVppXcBtCSRYzzK5LRixvCOzyrdJrfcbllnoupxyly
6keiOkuEmE70u/ZzX7iQ9vY3t4HmyzAlWSZNDwODc8BnRPNYVVKXUiliSDJsxAeFbBdGWtf0LSq4
uXDFIazGbnvXv8OXfBNDhyk+X+EVIbAXDrMfipvvd3PWCrZzPpZzdEwPnEwz2V3k8GB8d0+CqfkA
1ZmJ8Ni5oBPqH7XBm2TFRqnEVDro2wgujnG6aD7Bw9xL7nMpKCIHzvW6ty48tc8z9Xtt+/0+z5B0
mnVsySqemhI5Jb0FM+hNqaya2T/J3uKRTP7d6OZ0nawfxRefLjHyPof//7iD8+gITF36SB55UpQk
ko+BxgEHc4e8RZZI9lr/zjtHeTHuO+9kOLMzvKsjpsZ2wUeO+6uNBTQ0YX2HqWPqVs8YHbWNLWGN
ULrIP2UgIWxPnOmN45gNWXNQiV941f+fR2hKiBKWcYR+9gjTJgzlvq1SACnM3T5INsKX7XYgkCDe
M7e3/w9p57XbOJd26SsiwBxOJZLKlixnnxB2VZk5Z179/9CY+dtWGaXGDNDdaBS+r7jFsPcb1vus
7pUdZhltr925v9sRn2/8/17YuGikCkno96mWRlRaQCCai/Yg7QRHtZVbmkUwYKqlN9ljeiUd+iEx
nl+Z/1z2okGYdkpZeHU2h2nx28w20Pb5VlqXK1DeN/le+Rj3RA3NQXiRz/8OyH8oVHy/tPw9IA9V
achkmVud7fO37KTt+Xhi6JNH76VYa7fRub23/kRO+xTdqrvw138BFvsxRv3y4y9TgmCSkmLingPg
wFLtlg95ov+zQGnow9c+TWd2S+JT6DuYSljlgmjkIFzRrejz7/z7m/nPI7gI7nGEFHMFOwpeuckt
M6KyHQ2pPtkqSIZ6OwVLKm3Fce29df0iUinf2tapfadizyTGcNI2wy884chXFWXmiABijqtd/mEd
h01mvhJNxgPA0vX8i/oFmxJemM8taS9zUMzuJ7TQASxjpl6Q1TSrhpI5YW85PNUmO9WODy/MXHZ6
SG/Ja7u7ViL6sc729Q28KAqI/phPVcYbOBsmFb9nKbUPNGK871/Hh/ZPeZApw0cLPEnr2smVvcA4
MWSj5+4QvGob/dDjOXIcXrgdkBnkYpXtDVu8Ck9W56fwr6d0UTdoDTMYJzD0n3Oc4qPRLouTxMyH
I97K49J/FDvb2kclvs/RQTllexPj2fmxfLadE0fNIVAtgM2XnBA4XzOhiCo6X3QUoijehpgwL+XK
tj70xil1BwKUuv4vjJt+etdMEnRJMiwDv9GLmz34o+GPWhF+/orZ6F56mitQgEmd7FBfOY/+Hj5i
T5uHdSxoRFQk9YurpbVkYmtKDhht6HNODa8nBR/vIzeWap3hmx4u2pH2JHz+dSLsASyTbAuVK9rg
JPBwn4N/Ez+32ShcQk/o2Vpk0/B69PFnoRmgLcECqdM+p/IKSrhwQINk+ZIg/9r2/ONm9fWnXDx+
vfi/P2X6rKoyGw935b45eo8W1dWz8R7Qk30aj8MHEbuWr6Z2Hzlkqv7iyq754xP8ck8vCi15b3Zx
WHNPKVOAiKRR6KgMG8V2BCRJW+nCegwf0Yt1tet1K8CiWu5q4amvdykQ3RkV2L38e0l/a4AuHvNF
eJQVZWAqGUvKntGFdct+haHqMtlNFNSW0iFwrpU0f2zUfH0aF6e058u9IrRccXAHBHgEsVCKsP4j
KYZ1AqSlciiazWG9jX/DErceIANYuSyVDjHeUeivGqn8PRX1/SZcnt9MeNeGPLKkuWknd6BKbUJW
34kIc4DPmqB8o6Pub3JS1OG33r2o6k0+rsKcsJEIqYYO/T7hlDrL6VOQT8zx30vCphqfQ2EX5hvF
3xr9vVYIi4LMvB3+TBo456vWbj/UaL99s8ZFQKCkZVWOEr9jskD42dzemLk2TGIBfFJxgnSg3gPK
i/Mjphb48i3mrBtPMudawe7nT84QNV52eoPyZW8wyjNYuvnnHe2xWnDSkfNsC9Ag7DcmiPGdIK5K
9MWOlDjVCn2+ukqzTSnssMzITffKSz5/4Jf7v/llNRcbALXg2ooTVpNsKgYA3yYb4wkltwEKMwq2
5TDdek9zRj1ebYL9FKYwdUEtTTNNTbuMSbVQlAdNiudXq3ckSDWNE0lYcmJyOYy2FG97f8UI5uxT
MjdFCWWC9lio9r/vgDzvLH/fgf9dxuUbbgTZYDb+5/MQwV6QDrsx9kkTnZTMBF7sGoUjAx6ml7yc
cR3E7dYy/q0xhAbdvF81VI0ksM8rUN1X9+efjucv9+jytQVyUuutzD2qnWZPuUw1nxEkR91NrC8b
dNbDon0J5Bdzdnqa94IE8vrGiGzqzbl3T7Xn/6nvw6f0n+dmzFv5l8ZLE8ZKJQqsKQCYEDEcwdC1
v7Ekx/e3seCiWojhS2UUofJ8i5ARBHMOfmH17+em/Pzm/ue5XUS5be2nWQXom1tjRHvf3JmQbxZp
cQ6y5zI7t/39CGZTffWGUzKeiw7utysKxwAWVniYR4kiijR6jH55XYFdwcgn3CUe8eRtFBIclnAh
nIAw0r3WtftbSDfvqQw3YQJB29u4nDep5a4tYk0IATMrvzQ3ve2ErSTbgLuWBjVMu8QBwKaCDYdm
dP1Vy//HhHrR5MuJtsJ1rMKPd/LLei4OuhSuiFYnwXwnUb6T8IMxmMvwlbjwMIpfMu/spUvAdJ/D
+9a13PTHd/zL5S9OPT/KsoZhsHBGGBBJZdihWee5CQ/ZE5EH9bz66dqU/t/zljwDC9kNL7KBzvfz
8P/yEidS4bVWZoR32BpQsCZXp0Gzy3q3FP4wY/dLSGyD+u5HssWRwqt3LXLzxN9cc6D5UQPxdR3z
zfmyjqwaeB0wA8f+pn7LClgplOKYcwSe/+k5Ss0RZcvNv7+dH0/Dr1e9iGDDbpxmXWlIcpK+6bUb
DO4snK+bI3Qr1QWUj6QmpBoMsGy2oy6p//VLivRX1vHTEfB1HRenT6f7fi01rGOOLrDwDZZoAPve
aXrg+s1RlO9yk6iYyXxz1WluRj7h6CyRbyAWV3VH2bt8beJVFO3oOTarWtsmwjq4ZqP+w1NCnIWK
E8dUVTWVzzP9y1PSk1ZrElMtPtfZIbUF3uQQhJHQUStdwqwGQwJs9Eqm8UMIynUNUVJEnZf0LzhT
b2BSISn0uH1wuxoq2+q39sTxSI6M+1Dizq3kqxDGvw/E7xe92A5kqSrGuubHAszMNggKY8sOfn3G
vosKx3vBCUlUrZW6n8tVhuj++6X4oWT0/foX+0GUCUFQS/Kn0iMHE4qB2cqnjdC5oOsNBkEefNRe
VNtXMRIqefP/d3n9omKF+Ucljjk/n3F4zRVAuSElsBWU/61dyDi+bPriRbazla8epfTtytX//iK+
/Xj9Ik41oaeOZsYTH9y2pHLogj42GfhxACnBaedkaGFa26G1Vj6grRCCaMJGvwp2mzeA70ERy2AO
neSWgXhsBL5vS43vW6NeI3CJMZeRbZ0Ud5WvipK0uiX9mG6Gt+GV0pWw8urTv2+B8tO1LUXSAXzo
yKcvO9plB8dgGOucVLB3xsfccDNjNU6roVhX3AARF3s0ARTsT+Mz8L1B3jbcKTSmDAd1qzK0tT8A
sGhpNfHJU9Yl6fWpcg2aD09IOWVvlntWnfPvVVs/rJqRbWZImTVEM/CXRniq60EpmuLOPEBg0POT
1e9C/9BqBaxxCoCLegfp3slW5pLszq7u0VEF6zK2aWUaOzWzQxw/7XZcCOgu0GXRCHlW4FovmmNy
TNFD4+dkOOGDoiZLyQztJj3QFvXwAyIXVjcqbEsF1E76PLybLy0GLI3t3YMdBiVAVRyLpn1u6+8N
EwlYuCh/1L35jmhXDl1l3DaxrT5Vt1O90NfNgxq6dMNwGkwfZ2PZjm7wUXqA05ls62PdOjK22AO9
uKf0l/9MCxIzpqv5mjJHbxcv4LfbebEJxYaXl2bSFTPEWKwW2i/1Y0AGyrwBeq/XksDWdCPC7ifr
rX2uIQmDH6xuG/YmpAIuAtlP8tHnwLgMpOOmIoIP3ZShtJd/P/gfSuu6oomiKZqoMBT585d8ORvk
1lMtsZOxVdmOyRacKnBhZS1m06JRjyPJBKNp4KHcWHECJ6FJ4mPb/vTvRfzQoCCdRKQC9kNUpb9k
CeFQTKYv1MM516i6Lazj6AgMBJZvIx/puFfp+OqMRESAOuLbtj3GPh3+Vl4kaK7hD3drv2eUhOmZ
KEfo7a2I9AoGbD3k+myzLvhyHFJ+k/0r9qDcVP4fgakCeWbGYnCFXCfqnDrfaOoi0a4mQT/EanTK
EN/M5G9UF5d3OBfjpovkoD+P8yzyIt7OKF19QbyPliHotoWb0hvtPkXA1dzFbif7Wm3mhxDg+yIu
ArWh7AI9CvUO28jJ7RlaXEABXdG+hEuxpCD6lEPRuVJDl+az5vtXwEXn8XkRgayqXNYKTA2+ZuTH
Pe9WdlJ2zRrOqi3v/wuHiL+D8O9XuozEKrGrSqua3+Jw3R+G9wofOVqRcy2uXpj6Ml/NhewePjbZ
CCl6yagREwDMmM251LwujTYDHe7JyfIVbNeCyNG4Jsj6+TF8uSNz8PLla8PSOqsqKezPGvYlHQK7
djWg2G1tnAnkz2tek/f9EIR9vzUXW1FZqG0oZzyEYNM+KvuSDA2LyFXzRrmIXv+16/1QkPh+vYv4
R297WesMvmVgSPpz0Dz3iEd7PL93hb4J81XLjpzed4jM5Hxv0GUP9r1BJ0+dn1dG+9vbaPETIm5u
yDTekkFgqySV12L3vyu2LJM9z1LpKJLEXjwJnIcExUuxkyqnAzhqpOXyakyccqlZ92qAP0B/70u7
zIAxjh+8dKjbZ6wgGc5PrD+pegBVhGblSvCm/n1s6IrJPiGJMkewdakSrssx0TpZ6s/0OZ2p2bTJ
GjVjD8ooX4N3PlK4DgAxUeYu8VC1BWVpYJ+OMzwJCBYcHIA+QvBFhzFesqSDNC2HRww7Bvw61Y2Y
LSnAYjXyNsSb9Ffzh5S4fKd52SDAuvJL5od8+eXPvTNCIJWd/TIIqqNCyUNv7M/Yot5k6K+VVXFT
ra760vx4w75c52JbC2SvipLI7M8SPlq1q1YutchXzBw7bf6o/FvEnLF7rXjzf06k7z+QY1FiTsw0
DUK9ywR8CjMhGoaElk23q4yNMrjBBkK4dYd9RP1RSLav7VrEpmgn9yYkbYBIGe5IJcONIqKzhFoF
3SYz3FS+M5yMUxWsg0P44YUbRf7DVGRG4I7OVTyM2gJ7M/OQvzWNw1+uq26b34TmMmVvi2Zbl4oy
8DoXF+qrVq1VA0lcUCwjtIeYn0i3ffKRc8FAePVG2IGniU6dCZoitu40YxPhNjcBo/bT4Nwnf+L2
IZ5A+TG7a6zF/DEKWluazFdLehTye03a+wXqG/FFKjdJ8OAnfwzGX0BuMWKQGGAT/sCfn8SPSvpT
JMtG/g22fFV5WzNdyWlAc8hJnpWTDyQEi9ro3n9LxyM3J//wiqVEt1DYJfuostuPhLRUWkx3DYaY
EKnN4whButzMlVSE6MCj4VY67a2pwyBXzYXmbcNGYXrmOZZwfV4wMZVaLmX4ZTCduKp3SyiKyNof
jzwjny9EKJ+9EtnCtBH6p5Z5hbQm8FAXuaIuhhbXAJqdTfaiATVu671ZwzUUGNnHev1DyQ+BuTKM
B3E6dJhOmjetdK+Zx4EW03SSqx1dTyRsLT5py5IyOCPYTDbj2CdaqatIVKSMjbktMMmlkbus7uKC
/Gw+kJIbrDDb4mChbGo3te2t09X4IA4Lz1/OuzYybHQ0m+nDBxyC4KbYCUy7oGQqHey0b2iKJ5bd
ZkvLcnSbrttGXegbgJ5U5ZnIaE/ox++E1/GU48u3BlLhxK5/Jy/eehe/IzLTGH8Yidm8s0JvgUro
VJ1L26/WmbYo95Jui26E12xOq8OBDj0+wwonfsgiDIpWOr8AgDeGvjAQjvJ9Le66LfaYtJ0wtUNB
zbvp6ncYruDyCdv9PjxZH90NPRPto3hMHstnukVJzrOBuL+EOqfkj/pePgEjgUCymNbqRsMoeChv
UkY9btV32meEzIkb15tKeEJLO/6qfw0Ds+NvtJl48yjBV8v6xcRDKbvBHJqcY2IbtNvVfCfpp6N/
jCIMaKezqq8RBGWWrTfLFNACGqvEO3Ei9TurfTCP6b1x2y2GhdUsujX3qvjoHNnGz+EOmXmyeKHa
Q4hs8dGBzMteqvo8eNSAbAxnJEK7aU12R9cNdR5bsvwyvOsnakIccFbzptX73loE0q1VlGtLQPGF
HHFE+erBSYP0Wa1ZexIcre517sU+iOUmHp5rbZm9SzcT9d04svPxVJeMABNRGoj2aciETzEOfUyX
3HrSvjRwpVo0COleNNOdoiXprzxstPYhecsbJ0X2ad301QbGfxi9CuETAnvm7ri6KS16qKO1Q5uf
t4qnnWhujbFA9Ryjs3tERyvltoLCq55758WIX+Gml2wRBZ0MO2OJcRJN9GFc4G6aRq/4ii1qSbzX
uZNB8SuY1tAsDHC9giNjkkXFAm/K9i1hKgWpVMWgjJs/Fx8UqURlmRh28xjXdnAmG6izl0QznNjE
J/5W3yM5zHbTbfUhQdsadrptrHDBcv17SlxW6iBZCrC7wObVh38/ZLsCRWv1jC+AJK6Ues+nM+In
UUPvq38Z1rIdT7wrJKfKeZY98VmiCeB5DQbsdQYa3VbCKcqx9BdsePPB1ZtDV6xM/5ev3ECshJBu
OOIgrgNOgAGxBCpqPXzM4tsi24jKXUjSeVfthLeUeWF2bdJUMT2jpkDJVzM6G9kZvDwB0+POmQA3
wP/QGMEefnXcSaFmgABeNtRzMP9IOsF/OAm6Nv7T3GhRc/A91FqI5QliAVOFypOlHMVhJWS4YB46
88UPsWvlXKxoV5levCyFxNEswAfKk065sr81e/COHlO1mzJaWZxEMV61GVt39yinZ0W/FUSnUQ+G
fssrJvZbHHJDvEAxUyi97mR0bETTO7I32DkA6iN7jGwNlg8/0/SoBrccH3dqxjA0ENg1hkjLCcmm
Gd7o4alWbyQmKEJSsuIJuwO99payMj9vbOtX7bDiDird777bhIEMOaa19RqX6UOAhFOa3gFTYsBA
3xnydFE44ovV/jGRUfuMM7Uu/67Zomxbydxhzkusb6OlOM2uB3QtOgy2tW0+bDPEtvw9IyQmBIGB
23KzrV1kutwTcmKEL0a6IXkv6t3UUnBfJ/Ft8iRulFuhIzq0c+uDB1cbTtSe9N9etyxRRFTLvIfi
u5AM/mJu/65tbKPasTsW4ZFiB4ViScUQ48BP65W7CvvUZLYGfeZ2meNzgN9Dvi3DX/SCPG8dDfuE
sI57QUDYPeLarFtEpu2p7A584BEZBfRtQObFKkWO7SRwD4tFH9mAO33JTVWbf1xoXSU8tt26FBZC
Zsu6Y8o3rb7XjPsyfp/ybcVNTWnKm7dNli197YafzneRjLMKlZiS96GNkOujln/xaKPhkVdCsu6X
TIaP0aMcnZroqKXPkngemp1EVvt7fCneTdWGl8QT9PjXUcpqm1K9MaJ7L3/rZ65b1m2NqlnWHAR9
jdWfdmfpFQZk8klFqWMxZ96dlO4GgMYiBBZSr/ppG4h77LviAJuv7NnPsJ2eVhM+mUmHIVlDtdE4
6tXJUPddsErVF7PY1XhfCN2qk26aZq1gtxD7brkYgtWgOAJcHsuNW3tkJgH4dEJauPQweBS2tcBp
hPaPgo2e1cuUTU4LDn6NL7aJVD9YYsixFJCjSDr1PJ3cU3mMpVPnP8viTVwwJttsRuEhEMEM2yjY
2F/534n2rMSZaxut3QxrI1hPwXroN75+AOwJEslWPTtE2E4lU4ciFd2rw75k/IjWf7rI2S0k71zG
tzR7StxwfOtFwpSaAJg267gyTbcRzpNw1nn1kvhGFHbTuG2R3uNjK7Hdgd0pXlX/huNn5m6hxO4C
qpLtZnbmtfr7uTXM/BT1PlzFhz7B+XldQYLGRUDwzhIEDxYZ+H/M9oN5J614mJdLVQ7f2RrvGWGW
4Gf8A8thei46SnrRUWaZNXDpkiZdPFGnRtfc/baIi/1iaw0rI9rl468829TjWdGWaolQY1Ez1dBE
ZIrLQsbrp1tO3W3SEELuqjZ1i/62FN8L06nfpe4WybyRnSfaPhXxBIOqmStkaKb3OhuLjHU6Y7mx
nzkI3AmPEHHqW/5hqbF1Dsq5tji+z1IO7RDSwSeCqfqFSncve0jR9iP4LoCCgSGQn+Jsraab0dfY
2f402rgUMP4ODv1Adh3tgmi22AVasKf1X/jrMd+O3e/BGHGYZ+ZxzTWmftHo9Yp3PBwbu8zAj3S/
O4wXvWIVlNQL2R3b3EZIxb+isN2qJyM9x/k2ilaJsY9awkegq0RczLjGt6my1vR92XwI+4SBNL/e
jcZtZeVUuxeYFaYUlsNT4jPZ4sjdY5lgFf+eUvxhP4Vy5hUO0iSFPUKRnMp8rDo8md4Rbphq7zaq
rRsL5AJDv5BFR2vvhT2zHym7ZWA9mud8OuvqESq52j1ObbGsQyybbkJ5BhoUzAggxGskV2lsrdt0
qi0bJB89Ro5sVPilszlGTsxaCY4s2pVQvfATwqEqTA9G8SAYjjKsqtylWCfeRPXRMh6Lbp3ma1+c
34wRk5L6qER8UwWCI05ab5eXq7BciYjRcawb7T48loXjof4TjZdW2UzDKjIdNIqC6HbWOVFu4J8l
XD41TVsTUVVqAmNoE/F32Tkwm1VeGpGZ4ia6AW/Ior10oWnLvvvdpGyi2PSmWAfI8bOfYDWO5mM9
KIuaiRw2XwSR1U6uP+To8O/qqfJ3KYNc1CAGEGnIk25fVFyapmEvFD+bsPj6YJG9ofe5rDxctPZK
RtrQHqj8OkwXlJOLazxwBdBXlL0U+o+8pA6mCa0BSMGu1ZWsHBvzMSgemHsVERNcaZerP3TrLYqg
FAbo0EjSZU1QKqs6rEwpvOvol6fFSR+P3BqFUKzekgsj0VpjLz6rhjzHtBy1wfnUzoPlEL9acJ69
XwO8b31YatMsSLWwsaKTKDL2xFCdcjLFRy1wVxHRi3rWrW0zbQzrJqVKAomtakle7W5YRIXLnlh3
v//9IH4SwM0/ydJESbfMvyDMmZqiE+Iqd8qxdXATECRwc46AHRRkwKWAwclC7plUx2Z1R3ih2lO8
BoOpu7k9hi/+BGLuyu3+qVVuQSZHp6EqMMG0i06YLwpiPchZeIftFASKIsNahWpcipwE5Fns0K8u
bQKsgY/dju89OsH58XpXVp4bf5f1knnG08D4CGeBy8agIIWyEuVpeBcbtPxw4aIMnST7vHG9cNkV
dhIdw2YVCwehYN7JOGWKyxyO6jJUdHUeQvrpHfy6mPmD+lKFpfboV63OYubTYXYM4lDHy7lDOLJs
LEzat+Dz1YB6rM8szgQG7Ep57FOVdXk7aAposgguDRzARfUxDYsOEiKPhRVku87aTAUZpn/ylWdm
dpdG76NNbBYKERjira7gj9rHmCB7xHkTndmKAJepJighanU09HuOsOhhzugznLD99dQeiWxffTS7
kQNXa4eVxXO9lm81Yx9kZzh/Hjv6stPXZvcIekbBvvtzxBdaIMN3Fiq6harfSjiVqtoqLm2RVn11
8BHVOLibIUaqOI/J82wttP/9Ef3QLlEtxQTVJVMFtSi9fX84aS70XWLxcPD2FA8M/0I3dLKCl9QO
K5tWIH6zo+33LIHYhwONmIuQ/Moy5J/eka/LuHhHBlaY1fMLG0HSaGfxCH1QeEhzT5OjMvBtAFCR
DQd0RGLyS9HAQ8pUmUBMY5SKfwiDWMjXjN9IyP59h37ANzB8Nc+H0FSSzb/MboZKlNDV+eGdQPUC
W1Q3NXcG8/r+rsfMrdlO2JjYon7Ks3MhbdXhKR7vRsSgHxgmMp7mey8cSf9ekz53ES5f6K9rUr8/
tbypewtbM5gfo9PEbket2c4fidWxBfWAdbxo3pv0uzLWWGjnwSGfjgLDuw2O0ngSLEv/oGcfvsgA
8lIcnExFPXxKK5d7N/erCIA6ESoXLszIfDplHZMkRSc9c/V+G0IjM9lW1rJwq1I50suNIZy8cQd3
P+ofKIoL9T6uCMh21ZvEmehk05GIQ7OH6oQDtEKJkpFdMlzmHv99V354Uti6sPVqhmgoyl8a0UgL
rMm0rPwuYxh0JfhM/eJ+hRriFX8bBgbNZOn9HrCLtgV1l27S3yqzozg1kKEn11r8P+x63xZzqRQN
pizPK43F1N6J0WSAE7o9YQk94x3iYdcMNialsIHXFkpd7arrkPl3rf779S8+bC2c0jIIjPyOoIPa
dmKce//o1Ti18335RX5Q8uFONgUHGdvEUGvJx/bQGbdC6fQ3sQOSBO6Xx9QnuQS5a00tIQhd7dU4
a46yG3aLX0xzMiL6qNwwPIlpTvBmUfeMH4rZL3qV/u6R385JQbkbOzv2bMPfit0HQWbB2EJruf1d
+AI5p4fWqkKIL17bez2ws4/ZGxwObHpQSIcSnFlCZOzp+CdL2QdGlBwpDugVMjPGeIfNDGWyhVl2
9u+X6YfeIfdvHttXRBXC5uX0pehPGFyRDNwZfgEphMl3aSHmMxmwndmeFjb0BHOH693VH/bC71e+
aCGmBcME8TC/OY4VkeYOT5F1jPGM+xxavu8QB9yPzlAfLOu2qvGyccakY2jrY9APAlTcsrpNEo6S
frYFutaM0eet5fvW8311F+HvlIDbF/2guIOy1lLo8Q6EleVbPD5I3WqU1npw24fPsLg0iniPfbIJ
8CZam0TJ4bYtJ9oGN+mrtwEMsJvHrPqFIi47nioqnTND+szLBwtPcRo2mIW/qpzikVFonKCsU/Za
xTsf8BIGMwirFY1y+VbObhOKLR6j5mGGDyC0gOUY2Mh72k3OcewzHP7vN+MntYmCEY5OL0qbaZIX
QV7UCKkmR1Fxh+qXEHPatMzNfQBbiF5IS33DNZ6YMwM56LSlPSJ6s3C4hGJPhQKrzfoTfotVyZ5M
GLBKZFB8XvRPFta0v/+90p/fpC8rvejTF1kTJoX8uVL8iTvggPKWyf/gd7wG5LWzaJy8KqMTpchd
Fj0toK20Nbban9K1tuQp62CPZeqVNf34/nxZ00UsVoX1EJgDa+qeRQYGIHnB/q5sxBnztgPzZDWt
AgrL0Vb8NX14zyQaa25Q8ErtQjoZV0QTf9v/geP5+jAvPjaajnTBC5ZDdixUc5FBfyBmL+N1Kjh8
9s2mX9UP+otxRtFGVeXY7PR9Vy1yvF+HHf0Q/Mpkm+LDSr2iu/2U619+aZpIDiNynmG/dPGe1fXk
9fF8p8bKbVxrP8IouL/V7goqvh3v2a5+S3V3dmTaj4cscqu7cqswn2ss+gercxEH0wCgvlYwsn1f
D0v+LOcLca2OsjBWxuoxe892snWQxcdO3Cr1Tdgv432vOurd+HtQD7OsGkMrYBmkTk7L8Lm0LMMX
FYvpob+V5bcSX2QGVmv8iJueEgcMmTUxbfwLlOcMWLD//e5of0eJCAzZkuGpmIjnPnkrXzKJ3GoN
Ie1SxKY4uOLZNlX3Km0fKo5Zc/BCnlax0UoUakxLg7ffaZxC5ip6i5gpIrZ5UIBlLkfIJh2sRDej
K0ojLc32MgQDjJm1u+43THKwKLSysOTDLmVBAOrvtXGbTo8TLyaVqa1GpZAack30NHYNYPqdRY1i
6b334Dqv/OQfZpO//WTrQmCaer0hWzE/meyctH2wY6yjOPwoONjefvxd+k7NiKzr7eh61ktatNf2
u6tLuIgkBjWymjpOZj1zLMC3R1dFjzSxh3cpWsIN80CsOgAeqMQsmUJE2nQtr1b+zme/34WL9MCo
TaMI25g3mT77K3Pz5G95iMDIBWGvj6u42MfmHqFvY8yeM1LuYIxH3kLjDuPpQ3qXGlu/ufN2kjPK
tgQ1finvrsnzlb+jclZJqIAOg8l5/s/3qBzZgjB1ZV7MoD7JHumZI+Dk1fs9MvK5LY71ocaeTX3I
4iOh9fREgvlkZu501l5NigXULkC+LHHUJSp9t+KbXNuw81WHnAJ5f7D0JUqD0BXcK1/VTzuyZqmf
xFp9hkRfLFtT9cQYiwJeAboJzgc0vMboFomrqU4M0TVYmW/jQ3LsV/5Z+oWtVG0L40dA15yiMuWE
dSvjin72tVNwl6/MxiaJbsRFfBA3o9vuKURj+mf4T7C3k5WGIKZ3fIx6qIxx+IHYNF06GHxBBVGw
sLmWFvx4Xs9qS0UWRdQ+2sWJY5V9YuUR6tBnUM8UZkZxng+fOBDpCdl9dw5JgzIQqcCx5Xqh7KUF
hib31rDIn2lithU1SYramzCllIdL8yK/l13tYR4j/feT+PE1Z9CHyWSTipZ6KQtWTamvqrafIz/A
mxBvQPb8qRRHfbDeFcZ6lQej5fUQPhosJuiWzBu0sALbjmenXNCVckdo4slt1W/S6imnLzWCy1HW
ub5V1dW/F/tDrQv11Bcx0MXx5Pk5KpMQKSuGDjBIaOVMbtCuKXRh/tLfh/m5S54N5VVGFBKsQn3T
lyhaB5pEOc49p2tuA4o0bwLfz0sWJOPJhrmxJpEFfn+PQy1NxRDq+Dn3HLygxFNHcDEda+5iIqI0
qx0tgVaiPeftmzkdPBzcc++uFp4kmSkW9c9ABOQVJ7/4EyovaEkUbDPyHoe50GFafNWQ7coJfcnq
1hfY+FCBDUO56ELowvHGa895Ey9887m1QNHhGCwU/jJFT0NTYdWUxUIanixvOwbok9Eg9PpcymAm
dhbS1s0mbtNjj2dnEneLUQA9Xhu8qy3spgwTCvKNHGNAxo/8YVxJ0KFbTjFB+ZMWf7QajYZ0sp5F
GbdtDD8gdyx7eeX5z2WOIIJ1jmLLn6KGAIKNG+nSrB+hDcDBpKPkxwjGUeprBzQUU+agysS2XMQ1
bB4RFNVNVZxN8ZdQTfR1zUU1bEzQwJZ/j/NGWL3A8BaSbRY8w97JY05SDP0KmngjnRv6QUir0q2V
r/TmGYkComb+AjtRbkfqffWsigEWZZaEyDaIHmNFlzDfo5wjBwDGkFlu+yB/KHeIZEAMzePUHRDf
qdkbwl6YTTZtTh5zPBWPNX2fd2WHrgg+TmFbDnz7aRYm+C9Qqv6otPrxoiSX5ALNNsrp4dix+d7L
j2XspuBsDFvKacci/AlnuUoZ2HpLW2yWTCQlAEHxVgxfrfo8+w8amxJOZIVSMAJDDhGD//LnggBk
K6c45j0NAhLM/KVBfpLfpMTZEgqylwIvFLbWzGlNdFrYZ9pe+MCESouCv3n2TTKb1zJ488enDFeV
OHRiDGmlGS+beDcKLrXSaozPJt6l4VII5hapDAdKuBN0Hq2MSfa2GR2mUMddIjpRcaMrPIj6PY5w
0KKfZm5M/5yhWDPyP3FwbrVzwusP0LvWHGJZSvZSB6FwoPV4yLigtJKhQKZbrK+9aB9jXlNvPBS9
1GrPXAtLFtHbVgxwCm7RnIPuASsRts/uAXpBl9yNJm5HbhHeV3RKs7OkHltjDzo8fMiVj2Ct66uQ
W+/vfYLJhVhAesiilcw8G1qhbTBsvdy5smP9HUWwQbC/zpU8tljj4nz2C1j06djOWlm5WugoXDRH
hFtmoeLZyyQ8sxLNUcyl7mqYkziMfsQCYjPKEclKvDY280O56vty5nP5SzRbjEoNB5/leNG2Y0Rj
mWlMxS4KJFGJI8OEmGYBAaojXhf5eXLIb/XZyA+Km+/doku5Ztrww0k5r0gTZclERU4I831Fk9pJ
SZWPA4VMW0uWAdj2e5W2z121yesHrcQSp8NYEpI4nygWY7XTw8iiTLES4RKh52t282mD4WB8NMk2
FCeL553/fzg7r93GsWhNPxEB5nArBkVbtpx9QzgVcxbj089HDw7apdJYB3PR6AYaVaTIzb3X+tcf
4oCZS7+C6ILt4O8vVTrTwf190ye1Ya0pfVuF3XAw7qxnol9AZYGNpcaJAyeSSLdAKeh7Bf3PBxzE
HiF/YgPkiIYND6S6mUxtFdLQZUqz8uvEi6IvSV3J5dtoWYtxNmTi35n4LNjZc3TPXmXCYJnrXghm
c8CLDCwOXUbiop6Gphmwn6ltamfvxmPiJMmeai7cpCvxPnZJjpjkDsTmvo+J/rJH617o9k13rTxA
oFqUXwIRFO8D2I1qMzizwErtBJJFAinVi8dvQjSJmr6LdZt4N1uUffgw6vne2aGu4wPUqfSgrkqb
Iat/0OjyWS7RXrkxGBm/QuGT2TK8SJSIaF32lDO4OFk7C2reW7gqow32fCZ2KNAjMl5YhR+pcWmN
nRHs/f26Tj5CqBzGaCXdLI1g0ZNGEgAdMuK1ZxOBCRUp40LLGS4E9qrz4f9PcWBIwHlIJGB7nxQH
vqyVU9Kow6EV72trLzeejLPlrsX+jnl/jQfMQGIUNK3CgXeG5RZvzzMKTyIp/gv0Om0WOPAJ5c1M
flQwZoEuZw/WInoj4db/gyUuFKcXkKgMJyGdMh6tA/lu+Rw+Wtod80jHki8gBGcwSp7ljx91Al4U
WnL0BZ8fJUkLTJ2rx9nNJt4baG4W2i3mcJKrXkwf/Jbz/fYoT/qFukrHzGrF4RAkdxKVDEzFHagX
YoMkXWfaS3DAQyrVoS5xWFnPubYjmRmCj27D+KTGcI1N5pTL45fyJno2xJ0Ud8H8aVBfasgmC6gk
vKK3ZFfBk8GyfzlcU3UX+wJl411JurCtRPgPhgfNNp+0r2SHas3ElQxBmqq5MuaaB747KqtLx8e/
7d1fT9s8acWrMg+SLmflSok3Nl6FL6q8IJKTZlyh7TSh1iyVYDurX0YVM2+0d9WaTrO0bOlBgvxD
USOuuwNUlehii3z+u8LYdx6Gq/I/MT9SdMzKVFLmclwbtpZ4B5KBHps03H47muvghpGOTF4EO87q
Ikox1/r/LIkfFz/Zg9E4Ho2x4eIps7ulTOJ2upz4rFvYGpUDMwpb83I23gygPl94L2c1dUznEJjM
sNA/2TlyOg2iGfMV9PgzoG1hnOrN+bNjvBzEjZ56YWQTl1o4cLD8a8gwl37+GUqIrljE2cztvyT+
02Gmbav1aTPNe5q1Vzxld5Rt9U14N28ZWdjNsib7WrfxOjfX+M0vi89gYG/ZyuiC8LCEY13gjwqF
HwxbglPtFJc6y7O1BtobSBKENstYuPx9stfSFJXMztgpctwjXX8JUSpXH5pkK6pPY7Cp9B3j3nLa
I9hu7nEidsJ4WzK8Ed+nYB3ja3IB2Drji8Uzw9NiDtDG4UI82UVSvc667ugPh/HWfDX2aMftgRLa
JipKObpoN8MP5Qnubt1ssUwVP3M6KcNJH6NuUbsqvpML/57JlZtuYhxniCG54sSENndlHlIIfJBc
ehot29A4iacLqmNe6r8LXhUtySDlBzdtTT65ezxgzCAxJ2q3B5zGJXmhgoyu2mwzHO/RLUjqTofX
PaLYpSd1RQp0US2WYvmnJwVL5ThQTSp8/hml1/IImxfptqgu4HAfF0m715PrAOfb/jYJNmPtGtHe
RJZs3hbmLhmWMkxy9kYN2ETK7qjZja8ZbO1m6aUKH1UH5V2lwKEmKJi4YGoSBU4ogNERWUuPinEn
9B+4Cz4e7eVayrCHUlx6WYFtScF4Gv75cJsPLpapvp2s/2/ABHa2ps1+P7rYP6+SJ6uHcRZA3WTm
ke0qtARhcK9Uf+hEtONHM0hQfsuVqv/JIXfXLyEHko7fLX66FujQBfODb2bNyQ6kwmCQRFWUyIb5
Lm1/FNOtORS+L7AD9RDumMSQclY69VPwamBMLe1m1PQeteJTAf/Jbvehy9Da9l+nYUuV3V/D/DDH
JYawCo0Ists0fS6TZDnW+8RcF8Eyw3Pvz3Gp5itzxQmDHiKeFob52HdeOiz78UPsvizJi9prq7ut
hT85heP/Iu36XwBc/+tXnrQMhT9B0Y4QXspX1Z/kWraFxTyLPb7DRLhi5oX/iddvLyLA82r+7eGe
7B6VrGpWrnxDPeRo1MQ3DA7GFpK2irVV5MbVXZdsBJKZ/SXdUrgZ/D+1RsVzcSh7por76/efDLSk
chwaK5zfsmHry6G+LxUHRjJ6h0ZYN8V+AoiBdulpBB5OTghFtXss+83vLcc55AvZNOlejLFkwzxt
k9pSabQi53FgzIsRI8pim3FWiBh/ByWNqct9deQQRPx8i4Y/WXTdSpmei+O1Ej+a4QX49pwC9K+7
OTl7pbwkXESQ5pWP322frIZumStu6lTYnMPsD1Q31zbM+KBS64viJXrpdMgytB8FDKz42gf5KVv2
J/jPOIhBov79cZ07n/+6wZOKP+v7ST6Se4HM0sAqkorAS4HxN1Bew2gN5g2Vh/RoyuRBuevb64uF
2/wE/lm+P97XyVejdvlxGuYnNHhHGYKrjVlgwPOxLUq0Jr5O62GRtx4YfNDR0VGeIXIr3lTOmxYN
vFPTtt39/lCs+Zr/3JOikBHHAsLf+eSTqqW0JaGBe5r2+JUGEcoIm7iMDCe8wBYrGj5MY4R4PynQ
ZwO28gy0csLwSae4JIlhdjOuu5uQ12ZA4WYC14spKGSyipIbqHU6NqkyCiqcg/X+Xm5xt9SW+GAg
t0C+Aw6K3cCz/tyBxlkwkYmOW4Abf8GztRAwhJ/ZcZEbKBqQIKzackMSWszZ03/J8T30YrLO8mVL
ANIXtJCuc6uteK2trZvxiUcX1GTm3mREDcQh1HTc4MWDIm9N7mb+Xa/HRl+1AAHmXCA3dwq9tf9I
dT8Ed37LclwiWbx0YJ9bAqoMgUti3Csztud1/DgeRLGwMBBh4wSycLvORowzJ0f03uAOBc55l2gS
58pxpM7/XfBkzYVZoWcV6iEumN5j1TTQ+lxVS9NpnMGlt/wQiJW8yM441xGq1FTEZDEssJTTumTo
2kAQ4mb+nT7Jew9ds5SOC4txmOqFo93epPXhf/Frz+3LPy6rnLRGqTlkppohtJ/d+cguUDemTlsE
DWK4m/uAyuncUNojFbIvaZ/Pwf4/f/L3UOXHq839VveJc5i/bg6nUNshPXArnnKUHI6Ef188Dc+u
JbLITEuysB05hRLKutb8ztS6A1w6aqGUJGV/1bkUN0QoD5dW7vnfB0dT1EQFZvEp3UQd2iJp0+P8
SgdkQwvFuBqDO8NC9DI8guJDrl0E0nM34v5SbTL9Wg43BTEiJviwRIE2Nt0mSD5FmmiRPO2IojCO
0Oum4yqG5dXm7/rAXKHaZQh55G7fibM2dE0Od0H4gHXVMScpk5U/3midIxKjYhPLgMWMcOisxyat
GAA+ZNI7052GltiIP+FqjZRFqE2P0WqSsCmrH4Z+ZT7lutPnzwNUIAfGOIYIOPAR+XotEjXB3icE
G5iSCdmPI4XMxJ9vhz9CeUgYU2Qw54d1Ylyp+j5il9b0JzVVUXVf9yTz9ff+O9y02GXkgo2hQspA
4qCtCYncxA2hWKO1lNyonxNFs2pWKxxxgcanGNWdlzz9vrXDwzyzt8+s2v95YydVSljWhd4HY3eo
SbLIA/c5NNeldFMdY6arAHJoDxPpVc0A8aTksR8RYyJlGqUrPXMy0jlV9DDiSDhm+adQb802YWhM
zdw+lf6HCMRUDOoqzzQ7kF8H68Pwa7e+UWr/XslfRV5QqmLgU26j8YFcSAtfvMii/+RqGuErqSk5
RXdcafypJtcXukX4mZDZoSkvCgtNJn06rBNmwDet9iLDlgwrZTMw8skNVEfJQZIHr2mYwsjkozSo
VjTJRqAIOdmAATECWPL9R9Y2O37KBTMf/UWf3iL9fgoeIiIL9XsRT/FpO9Y3Kf6ZQ/gudM+C/pX1
KQEqPnC3uuisFVGTK0lol4gXPKMflt2Q2yQ4J/gnGGbjTdYcG4vNpSngZ/QoCXiLKDdjujX8l1x0
Uu2tbMI1dpyg1EbrIVAwSlsbXQS42nSFHa5b28ixhOGF/B9r3MjYhbnjMi13meiUA1i2w/8wJlsl
ySNdQpiEtuXo0wcDjnqjP8UVJDxH7zYZ8y41PvT+3kcebq7lZhVP9jHwLNNu/AVa//ixugIco5eq
3Uz7GuAzEcEdfUD8JjID/xzMwqr0FQpKBfp6w6ROuc6oYoel+j5ghG4+jUcTvdpNhIhSSnJPZY65
Ueyja0AwJ/jPciqew/qo2pBiGMtfYbFEYsDw0FRI4x+UnCQNETi32AM9vckNzR6WVlf+u0BlUSy0
t0nZwKemcK3WHfOb9HoaFsHnfPeBbemLXIYtvJgar4Q3O2Ithby2IQv1uCEPqh4eSmmldosuY8il
I9iF9OYyJzTATR+gZwexZ32R9WocPSnlREKC5Gry9ngrfmgM/7HDqTcixUTxlN3RGpa3wx/RGX1y
h69bMcTtYNUf+azBCG2wP96JuW1lx+39hbpqmRmZT8c3DlRWFjNo4XrUXbGjEAdnJF2luMkNZ3hk
xHWkqqve+cKeh9FNkWPc4dybfTEeyPfdPv2c8aJuoe8Vgzi2dHfMViketrgaQkltMblM07W+YiDK
f7bxIfA/JvW2xVaoaFez8e82TLZkr2KUMGB/Nj4wudR2Vu0iNsthYfJOyy0/Raj+xKnLz4oQvJaO
8ZY/Huekk+6Qdpiz2HFKW+XAKENUi6FnC8JM8s7xQaIOkxBIo47UWf929Qk274UP+GlFIe5bM/bZ
vYmL7oEnpTGBdSHs6ya5VwsDT7zFURMoHreMnqn38L6piiuuBmHUTXwP2iV2yyamqzpqHUeSrkTM
nJCYc3DzaEXik5leNI6Y2crRU8Q1iC3i4qN8pZAydVw33RKxJS4Oos9Y2M5IYEL/QzYk4CjJ2bif
DK/BDf7lD+1dyKzkLWoceQHzkRsJ7ln8MMsJWkXCu4xrWzG3UrTywYHig8jOYDwxqpg0hxeuW6uq
2/AFBv6aYUiFvUF2xI7VqwOv1dw6XWJ0ZwrQoByyApzMAUxm5oHfokaQlbnh7jO+Moo/KO8LlglD
q050MYEaqz1Re8cJs4htclwlLRJ8JqyrY/I4YPaAs0OGvRVK1E3MMiQflu8bjBnU54O/ziAsK9lh
8Vs5cupl3bLRPtPwWYfeWKmPqG/KFyG8mqfiR+G6MOe/niuPmlsAa98g/yQ+Ocm8HPFaIFxJOIKA
XX5Yqtf3W3RVU3lEOf1ctl9BIlDQ185QDlgp6XYlRuuO/xbS3FaAoDt1P2vHB4sACbSn/k2IurK1
5jytWNvn6ZWMtp2j28cPcqSQwC2QmTpdghisu84DttWHBVNnWnuB8Q/+DUxj25ca5V0IOfQI0e+2
E9/F+LHHkT5GC6YdglttjhZmCdo8IMvm0ENDhN6LEkNG50l6LlNE4oXGLYlO4UZX3vzwZRC+kBmm
BD2IoCTERFeuoj6lTD999iY43131EGLzLThlEuG+8RX2DBHv5lQ8ahLlLRSf22LF+CwdN3kcI9m9
jlhvswpS8L8AZYyqdVUqXyN6NKs7E3/G9rFsb0lxtcv+lkwshSYqIRzstkEiqvGXLOly0nhr6Lsj
wsLfS4IzKhtdhZIy4/KmCGp40n70mR+jbymxP1K9mc0JhMQywbEe5SBtUcjTI4E0sfbfG6JNGfP/
Wbf+vImTlmQUrb7qTArJuW5VbWkR3dZbmCbL1EV4dQngPYvI/bzcSYebN5NZGy3jkhzNK+c6OzRJ
kvQHLeObBOnmPo/3qbrqtD3Jb3XszaahZegVwaYrkRI6qgOrYzZTSVkmi6ZykdRqNwC6ErrmAd6l
y6SyICnDaUxsmpfNvNvj04DTJWYF3nRT/OkcPIJVhkgvyQ1f6pzRdeHNnhkKAX6JIimzooo1+QkQ
7KtZ1agRQ3z1VccFgde5n1Pv5M98dFpvDtYuXqbH1BWoQZED/n51+Qyj4efVT9mhRt7EKaHvw2H2
/MJ7za4oYvRlft8vSVsieM2mrAofW7q/ehlAI5xD65gH/34bZ7QuLO//HoJ1whsgG8rQw/k24nW0
Sp0EDEW9FuJ7K18hN6TaojPCiUG7GpC4XQQFz0EpP68+92s/GsCsnnRF0Li6+ZqFVwx/Zo9+KsIj
RYFiRxxbLsdZGm4u+WEp5wp9sARcfmcYUD5lnClmFeUxY4wDzHG99kZMiyBQLhp7WlnGfa3g0o/i
dKFBi8BZobsPYyjXrSfZ4RZj4nJT3cVL6Q5JcIz6muCzFv6Z+4m9E04bhuxVUCL7dfV+4W2df17/
3fXJ1DjMJSnVtZYx6WN9n63gLNhUFRvh6puDaWPM4/5+xW9A9BTsMlRJsrQZfvlnNtl0RhoH/gzb
bgDnFXM9hY7wXErXvWWHPQYuZBgQUmmrOdElmB8sajIxsShQ3YBybKd6KYx1x9iUB6zWVsJ9tu0X
JfJVJ/mgkqISn66qPYB+tsA9LhyWF27/3Gv+efsnC6wWhiBXOx6Yj0y2wuB7l+AxtqlfRpRMybKJ
0Mmv0/SWfIsGnjxOGhWLTb3Tk62JDCSmsqaOSjfIwAkg4/vwH0uSKSFSLaDPUZkMw5XMLCu9SYSX
gblNOb4U6lvYvwTNE19NFy81DQnZc5p8SOrTpZ36LJ798/ednE6FUNR1bkH7QUGNsiCHZCS4wNei
0yGKyNeC2xFtCXeR6uZ+pjOo3U173A64pF4EV+ZT4belcnJITWPcteW8OLEt+JC1bbnOPTxOZISJ
lCS4Yo1kcKBpgCr8+1v+fzwFFWNUSTaYaJxgWKIam2ZYMdJr3K52QM8w7Jz17kX7Qks60jb50Iqy
uWOx69ILvJLuq3Va+cKR8o3R/fsI/ruRk920OgZdYgi8DkPwSLQqzWUvLWnNu5YVlBJaqt+Y2lMp
P7QieTYL6zXFGAuiDyi2UHplsKYw8joUPXW5hT0662KjpwsP6xwGZvA1iwq2zxZcur/33DGLjnra
sfPh6TbV685ROXx4XDkGDhyAkKWEtaBeIXm0ARnkYIsSFt5aBMvSMy8R+/T51fzzxDQgFzwZEGWd
+h+mVpdi0M+EodIWNZwcoPIUNoxu2hrlBKbIsisTPk2fMziVaEMMk1bDHEE5VxfYsi/AaWqbWTLS
0MhunGpnPGhLxRW37UrEaWvpL8aP6sNaHpENZO/ozLyOJDyJ/PAPyKIzyf2Yrvp1upnH+OGF/ecs
lmzo2B8S2awDKp/UGEPIKwDzHQ4ECro6ub7qbVIu+2QZdNinXkvTa8IuSGE5oNnEG2Tx+8s+I7vR
1R/XP60ylNgPrGiAKA95PuI3R2ssBqNH6bN1+8fq6JXZDhvjXsJT4FPMrkumkNuSZsbwZNMxQFvw
nAL2mhbdTXNbvHbv5ZO/Mm7LtxBSFb04KBGJc6gPgKBSz/8g+FWhJVxb6gvOADqee+quzctvWOWR
LssqvQKzNpj8Mbz8S/vA2d3+v6d9WsyIetrnfcTS7j4kuF7u8aYYFiI2Fp9zbD1OO/h8Bp+5uOKc
AvZZNPt2i033B57ajxCMverCfnB+df+4oZPjx9DGtg5TtsRYX1nDtZpv+2nPdHPm2RNLnFxXZP1q
10DB4bQrayZ/o3bjT8/J8CKmbgbTbY5KkN3sWwWN5SQmQNFXO92GAlUiFWNmJ/YU2tjXmMwBEX6s
m+NqCDyVXFnRUVE+NC8qcyDgsiNQMZxOI/qMyRZAubtsDM8/1OHVERNQx3DUixb758qVn6vv5HSS
Kj8/Bv7cR0CiyNx6nbkBSUvYT+Pe3XcLlv53hu+FRX+usDfMOQDTVGDOnGoxlEGZjCwduoMBdlRc
U+ZhFvgwGlvJWsEXhJULn23YQLexj+prYofybO+EJQ0VSUoA/QiclNsiqb/lIYUUmlzn3Y0xfSg+
eoFSWIYeQ0gwCE8qtymGZo7CnhVpDxPiy2CdMu6T8MX1uz8lnCqAdHwrlySHSv5jOPZE3ZKFaURO
pimLSXqmeMS+i+1XuPDtn+1cMe5l0G1KCvYHJ4dRWxRBWxYQh2YLZQDZvrrWpkcze096XMmqO5xF
5FuJnA18Ttrt0O0Fp8ZVLsY66sKHeXYQ8vNWTr6DHsmM1SgqJLNdec/qX/prBOIALFTOjvLy+/s/
Xw78+OEnyy7qB8yStJkxZaylehUKV8zV4SdF7titdCYY1EoIb9olsOTwhk0HRy1T2BDz2UV1Mf7q
7Kb0427mj+RHjyNzuk1NOf92BIzYWy4jY5ulcB9Mp+03poKntr7orXUCbkDcxsXB4tlO8+fDP+nm
yyiYar3jcWAxLK6wcDYwPlvBLMJtyvtoZjd4vB5QAzCv1rdYueQLeMyXTR4uLsiT4UohGG2mGDwJ
VXeYgYXd0sDjTUFJsPaxaUWPKDtt6uFZQn53RobsuDPHR078+EJXc/FOTmqgKK2tSZsY82CjJmG9
aE+QvdA3UAkRDGbemk7vaZpnyEuNhUJOHbXPpXr5THKoTvep6LM5CRWQdLJMy6xQ+2wm9gkrnEkC
FCELULQ4g3LMNvOIOlhyKjhQeIrK4RdnRIm3CkYOho1xymg+TOrS36kcaWxjNCkLGlZzp5q3gvDH
jKo1Igj7wod1jkz0845PlnLbq0yLZQMOU7PDelmxNjiRBoRz4NrLWCpyoqm0zeF2AqjQNm28iwky
J09lS8Qd0n80uWLkaAFODDe94shIy5onUXgRmCn+fqfavKGclpU/7/RkzXdpkuNbp888H2g1frrR
beHYLkcEhGoGaNk8qMV77FTFTviSobfyO8brsv7eFxhPhAP5EzYGs7r4XqcfAnEsObQ9arXg+BTL
S9kJBgZwJeHoc56SOFv9Vmug5gytRLXCz7jxxBUMfKyOjxTxPrKFS2v43L6CMhJBNSRMUKyTNTwF
Yh53GA8xPDeQZCH0XuP9xxTWHutnhS+M37CE+D43EXnNePHCDZyjzpKR9N8NnIARcReGtYQrKP0e
kZF8OkW5a+JlLmz9Ymcpb4OwbfurVE0XKs9nhWzW5fUz7AkHh/FYvZw6t2BsFeH3FWwi5UFkODab
hDqa5Emfv6+Is4fCz7s9qcTVZqoqPbEIPiBaiNRasHt5IyLkczvGbx4zc5yQiasX173xjs7OnGdG
TiBfTv881/L8uJPvO/1xIARkdBedbtIkSoujf0UYobKcYg8bAA0nJ9XBkRQ3fQWVNsblno8qjE56
3PTj5xyP+PtjOacb+vkSvw+PHzfTTLWShjqPRcDvjlSHZjVhyQTfVcTa1rjyww2GQqVOa2RsDBLS
OgJ3iCVwe9S3S3JFbsdV3q3iYCObnkDlo2D2lIJK10shvFVJ8pnowS41/OfaKpPGxrQMVdTOqG2b
vD72Gnfdk+RIlC3BQQhj8Axdkig5zSZtSPCyI87qnqRcKGbUMx+eiRZZRI1i0EV/Q4s/HpmfmXKq
aBCSSBjAD4nDey5ncGbGAiOV3Unf9Dh62uYntt7qPaPh7h6iSXuD23DGsGOwESkZxkJ7b5czkYkn
CuNnIS/AFUN8W6FyCIU9FHavXaXdFZwu4ZvYhiO4usdtRbywBM7VB3/9npPveNSG1EoGWDidF6w0
4kdBYYOQMfGtin5p0zvWLPqw2/cWEVhq44gJoB/xvVx4sN8H3smmTfoZpoAAEwxbxJOCNfbHoi9q
oTtUtGekeefuzKRDhob9/PVs0BZCp1j+/gGc+/V/XfSkNFXMBtjuaNEzei3QGdnLuQfLDG/IgdLf
SQjJdiXNEzMkYra4khifcpa0TgOPb2Vd8DQ5Vyj/dTfK38ViVdRhXBS8C0aFADMlgRDREmvZJSK8
i+jhOcrZX1c7Oc+rUpRGcw7cIXypxIeIw2xYQdKHzom/O60BeMmlo/lc7WXJs+ujSai28o+vZQyh
MlPKYE68aIGYhFsUfQR94a4buEbvsNWg3/4aaI/ZE7FmMfPZzfdSLfPNaztdbMx9JN0E1dapj/9+
0o0cqJFfpfPgg7cbbcyA0afb45sswnr70PfGn/7exPk6LGFYLfADalW3q2wk5dAOFQydnEl5Upub
IdgI/TIcrua0wt8X59kX9PMmTyrmOJgSoxjamYqoPYNBux1z2RuG5HaznlNwalytLhyUZ7/Cn9c8
qSuK8liFmfZ9zbkubuxmduQ8LiACQL9atBc56ufOIAuXcywMuS6elydXHEMc4ay5Gm+w27SLlTqD
pY6PCXd7E/ePRMctoPePS/zzj9BjnfBxspv740GXFw+KZWf+0sDUJHF95pR7BC+Qtq0WDwCk4Y+/
v5BzAK9FmDMpTZKMZOm06KpaY8qtWp0Xb8zA32leS4bsG9iLjbGgLkRPD62d3GzfYC1tQw+a8Ewb
haOr6byuHfyDuIoXyEeSwKmOoJS/3+HZJQOmCCXWQisJ7/DvdR0KidFkIZsonK/JE912SaiJ/4lL
wDI9zAdJ+HpxD52/ldNv6ec1T06Q0mryMR8AXCLgbGxmucxAkvWB0ZlWkRqy7uo7td8kvU2HuVe9
jMQyt4igFbl+8BoFO6G7N45Xk+jp+YXnYVy6t5O6r4GkxZECAho1FKqIHyAPEWGCc+nEdMLBXtyl
5hKFrx4RRqTc+bMrfrTPzfs2MmwFp6Xu5qjtW/FZwZhAqGs8XsZFTU+D1SKD76RCO+3gLrJvyHPB
FgLKV1xsJ20bmLtcWeNwL6hvZf8oYUDlysVem7sF8tretfG+919KeZuI73FxkOKbNkHpFiEInTiM
+k+avn7TZ9schZf8JoCWxNsYFHvctfF9F9/g+N0DZ2TCNtMvCCXO7gI/Xql6MlKJG70Qm2M37zzR
gcmcHXvmWiWvtlgP17y5S5jNvJP9soROhRkCdIS+qjn4jk7crMjjfCLJBYZg4dD4ckAg0wg9OANr
4gDd/ArT95TpIe0YAk0UQZ9lfAk+O7dwNIIeZxhRwjb65Cim66LfTbkjdWludKgssRetQAoDAEzx
g0PBlpC6epckD+q5J/HzuieHsqmFuqTOpGhyBh/H/AmiCUxgDMWhoB6va+JpFq32TqIIhToOt57p
4HV7xLOHQ9tYziOuFPyEsMjCzpd0qPjfHu0pB3sK9EVL/gz23qY3ios/EDWFGP8Gp0uXfjfPStwL
m9H532KY7EYy6e+nSsGsJbg7q+lRxY3YeMngTjg68xpD7Tk7LmefLnknrsr4Woiu8Wn5/erKGbjC
It70f67+rQT8UairgZGOWvXdIY+u5alvY7E0ngEugpUHkw7heAtRKZ52YUKOyzbOrtTeRrEYwJOW
lnmxrWSnuikYErSYwhvu0F0JpA7rADQeduuI8JN9AajBKXyJGn9OGmThJqTN4BDKT/OkFi4Df6jw
25uLcmy7OvyxqpiEHow74SnUoqclNlyNDs4gh3S+apzybcjvNBqPeqm1+2lYB/lD0D8rMDOLHHfo
AA8S7/cH/H3anX60P2/ypHbOB9TkeszcdUaY6YBK1bYmr+0c7m5ubcgX8uJ4A6e2VjbqRQbP2Rru
5/VPPlE/l9ujqMPNmsMQbmQy4EyH9MuJnYoe327GpXxEArQihiUw/8xaWQPAzIABkHjq/Qi9MoaJ
bzOUartrFRlYnNzo9bYEjPz9SanzCfjvk1LnED2LHDT15BRK46QeioCeEd3Z21xUSZ2nSlvsqrH6
HBI70p1jvwSRIksjS5fdcVjcF3gc6HcGUbiS7ykzZw8qo+5OcCqmVZ67mrgyj/C/djFCtYj5KCY9
FYlauroKvGO3TuJNgE8NHqP1lo+eMS5fOBTM999/2xnvNJ2lahJbSWWko+H8u+KQzSbMiwYXjzze
WTCdK1jv+vBmzM496q20CjHMHYlOCQt4a8ETOIdPKJqHwPWZTXzmiPbvAnZDkPCcYU63am5it6rc
kD1j21R3wj3agkbfIEsyxFWDfyITk4sf3LxW/nlDpCDjnSIj7TodRE+dGbVaABWJKXRXLuZcQfWx
vwbe84ZsMUKvl1epsMX7KY3YwUZvJnDH6H1NL/hWkv7+VM/2pdqP+zk5BgItN+q+qOatMxSvO/2Q
JGsKB3xu6muJehiPcwBWrXmDMmos1empLhgYIpoR5bcsuv/9bs586aSTyzTlssRG/k/TppmWEBgW
X1q/0e70bEnGTOlN2n4OZCWZBYliGx1GZ7Dgi4mc2ZeS2c/wtYB5eByzjobz+FQdlWpCl3RNLB/q
j5mpHb/Uvde8wj0Sr4KtuTGe6/p2nLgRW/4WuAbmzXcUnHaTkaOMIRcwjclOuGg/CASCnUiUVQvZ
j/l2RR16PebPvXiouwvl5xl+3V/3/b2F/TiDjLDqAiWtJLYoGWqZstMrkOhF7OkOoWGdcq+Qd3jI
nAZnoIuiW/nf85erc3pwhKhgVac1TN2ZfqX0jXgQSRxb6vpC/WqhkRPCYbccxtpa7q9Eco0CVwAV
ZezgaCDYJGXmHgRs0xUAcjv49Pe+i/3072vqzO5N1C+cMo24X5zfTrkRrRznyJNl6WAxqSa3AgoB
+sao/JNMMD+n/UAMLjKjDXXMEyanfb/EBafFQJIsseP0GlbX9URP6JFSj6zpgXiRIF4NrQtg0I7O
7zcrm2ceJV4BDFMJHTVn44C/d7nJL6IoqRSZHRxCSoBhXJWsdXEdCLBSPnUkENrXiHFyrMCTnIEk
J8xea5PowlujnRCi3+rlTTI4Sou85HF61p4bTN+YTLTKrZWIds7AK6g/ZfF1FF8FLSQDC3KFtE4a
dMq0xteienuULUeWX42UqBYsmUVxYeJBNG1ExGz9VU7e9BeztCh5nMIXUuxzeE+for6LqRj9PzE5
koTkVNGj5Q92I3kC9jmCDG9/PGik843Je88cRCOXEZxXR3BAUkivLArj0ZL3cntPyoJ2K7ZrOjnR
+opIWsObzKlHlILEDfFnIgeUxEI3TXHajTbEqxo7AvIQqZIZ90UY6i+LcWuaa1qtBL9ndCdfVr+K
+70iewqjrNeiXyK5MGVI1vtygihjizDBdxXdkxsyIxVXlUTfnKya4tMn96TG0t9myj5Fu0FyFDZG
YhDrTRc4mXkXQ4SrEF+tKmQKJk41PlGdTzpDHVdAJxCsjsMSaXc27Pz2kQq5rbep6hAWFKA4kx6C
akkIT5ReGfdEGRHdoyprwnkGgnmYrXT+nx6fzQ7ItFs3kWfF25RqErZ7A2JkVsuRtmz6EKkPj/K2
NTYteZs9koE4+mriF1PfYz3X32MpJ72J5mHEqdD2u2WBskA8KnYTuugNYnOrWkvhtthprnmTzKwD
Urxfoo1OVKX/kR/Q8+IOg2JuJV+XmxDiPyIL4VW6HsDA527/hczBveBSJ9zIu9kYmpofU7TMX/sC
kpktQiAzExfGFaVk8YA+4g+GEvw5bKfKZTE9Bd0SlsAk6ZgoHtQCmzyQjTK4DXN3ZNUq02s5PJDr
SGxjLK16H0nAB7oR3JUnt72B8flJQNF6PISbi+DYjGT8fWJTG//4Iucv9sfWqqjpsdaIkD4EmaM9
i+5o3GhP9fboFvfq5A3ss5vZrkeZ3ReJv/h9Q9DnAvy3q5/gLAZGFlYgRuoh+ZM9VgIiCMRZ0KDq
cl9a61DWHMmKF/LImHZXf+akG3FOQ6MjOTlZ4KUJkiUo+zGePzH5aAdXkrJGYiwQbrYwutnVW5t9
ADxRsQf2ZGKKLPuIh64nluvudkDt839IO68ex6Gsu/4XP5sAc3jwi0QqZ1V+Iaqru5gzKYZf78Wy
4a9LJbeMMWYGmASIxXDvuefsvTbJSxhwUNnmE8w5lQ7ln2Nfb24teqfphCwyTiuRMPWK0SSXNujn
JsS7EyL071txA+NmarCuFVnVNd1ATP39QcjFJYhimr2n7oVlz/zM3ukDVU9atexoGOqpgyRslF8p
W9/uHyFK2tnS0GcIgODdG83Jq5eBPjrF7k+KvvoU149J08CKiDqx6j/sG4yjFLk1Y/nkXthw5+RE
s88Q6VDVH7J51ueFNcUXOMbC2aFrQ4fTpQnVATi/Zpp0Z9qPejfrZzyEubjA43ge8ke53VTuMmpR
HuJRQyNJDCJD1gH6j4hd7M7t/XJB/+tPuKoEh0AQBslIZIZduIjRiFnGMaJBnz5nHeP3ibzKkkWY
bgHLRvNGX0gAEgXMTJNGJbJmUlJjT+sT2Vxg7lL9oCdLr3siO8No7hz3b78IqHCZSQNzkr6+mb++
SKH0WsMLRZkIPdDDth6tmJ5gZcQ9q6rU/tPcGOsuwN74hA28yamTI5kfOLjNAgg42QJDCUTJBe63
URlW39NEabe+Wt7U/3OF8vdX1esFo8uhbpwseQpKJzjV1SLGRjPGoyp8xof2UwK9meDPVH4n6Zoj
DZFkzP4N5HVT/RMGIeOIlkZms6uRB7gzzTqoKGYAoq7inW79CtWVNaxM9SnRCXM8ATUzHOOIldfK
D2jjh6noOxqF2MvYwUcNcbjzMY4f24+3xQAkBjDqBk0niyLBsoJifFvgoosLy59HydqPT4OGN++c
5OAwD9R7tGJdYQYVdhKWJ7dYXVJer2LtFg5WL+Fwb7h3w1nNImHSj2Zuq+g/hnua1MC/cUuZBh/g
abCcWC6RYJ9i3YGxnVhTC1mvLf6BT6O/K8Ostxy5oPNndJvksdwT5+QyBFIeSEOgiNI+VQxDFaY1
9ktVboC4nkkEgQJCXZagcEJalE807xBWSHhmqunol4U66a1JKC4zaDOkbFcEeRrinCSUC77fbB5b
a2/4jMtNHBwV49n0Nq23iT4aXJb90bNWXxxkVgeUf9jwV0LEglKwyjt18qTTCL7bCpRuvq3QyThb
c+j6ceqKIqNujaKT6a9YewA9a39PlOPUe73fS5F+nn95PkARoDDrJqeFq/2skbSk1mV+i0hz37GA
59PyZctx+mohQvi+P9260eP6/pNXY4MykRrRzXv5pB7HuIaxmJqXG48NIpiSMgYcgbCm/o117bI+
XKbijCVDGxlxv1xM0MmsflI5prDD3/mGtJvf0F/34qqjoakDuKZkkE+VBtrE0aUj7S2RPUuepCBe
wYMBJn3hduErPcvAk1Cqq9UsTunaUxZNPDABprKGTJXNCa4N3mhkO90UqGRUvAbaHyz51Ua2hwxh
aLKGvW+Vu4HaLYvpdRevuKSpnRUTr4I7QWZhCYc0GUtlwcGQTfDRvY/zxtAICB8qdQN8LB/pj/ZU
01fEJH9tMe5cZ+h+KeYeXXd73Pnw2xPwCkJsuLOz3Tqearos8WFKGvL462naJSjECx+wfIrYmR0S
zQM7ZQJtbuSCGEw7iewOx70+FbuHZA7lh86PpgJFY9dw2HIxRVvIiaNpm90bf/xsHXND/rqyq1fz
YmVylEaDNGp0hpdaPEjZBLm+PRoEaxIBmYTuifi25vqsXxAKilv8nvXq5m4KmHDcSRUFsctVWSW4
ZsOqGUijeprwC+oWHzUE5AFeLhzEw1FoD13/VEXz3JpZO45nR9lYNEitfQfHd+3tJdCa+rMrcdj3
wY5vG5C6dzpD/5erNFXMsfQXMIl931HljMO9q5QSSJFJ8FQPu6rEyFBzTttKKmYpG1wTmKPwBYM8
bo1fEeQAiQzo+DzEKxzbl3crfm6iE35w2lco18s7lfqNsMnxWf7XFV7VT4E2DPyPkXxKP9h7RmMJ
mjM2QC2lwLDJxoD0h0gH/emFIxNiG3OBcImtGaf/vfg3bfyx6+3574u5eqih4WHLqV3xpO3NAeAT
8Wwl0RdQuQ+XwClObGlpvKG9Fli2z1cAYx2+rzD2i6s/bIgknwy0i7tFkDFOtuUzkdcnv37yxPPI
aRjmIcYvAz37pn/pyOAJXsoteAXkSM+t4pA3IHwCKXBfLv6SAaP8pq/vs95uICu545YIrVJXYHte
7yWmn+VJV7rSqYYl4DTiUqsWbYGxAUGP8otgrHpS2OqHWNoWTHZMUiOhQK7mYr2+3wQDyXXrnlsw
3xhB0W762vr+KktdKandQvXFE/0hi6j0ZO7tOLoP2b6LNlb0qDcbneMAzWg1JtGIY1tKLqBRhBCi
YV/BlV6Egt1n0wuw/WasrPt+BowF4jgR317P2X+JH6beuc9RbifqkvoCcCzOTHFfoMjUBPpXW6mi
4oqB5ugPF8hpWr8Mh6X1BpZaSdaauvYMpxCCCcOUeXbo5tHMn6sYlOY+wpJiVm10eVTI9AR1JMee
EPdnVCktZ0WyzKKtBkWiXwrVpCEnU5rF4mQQmfgTATS3lkzaZsMnvQPjrR05x6haxAOaa+LjA/hD
tqLs21eQDOmnX0wHbaKypR6Vlbix5rRP1qodLQvfUSHQM2NySnoxJOWy9E46y04bWD/8DZyfCCfl
1EvkGvKxjiCwMRieT56ReDKnkJgoc8z6p4Y/EZ0hQywEE3Srl/KHRF4kyUWekyHzoLVm6+6CEls5
FS/KEbGE8N4Gu9YHdpDOXP9JLWmmwOXQ7SJ8u8DKpVclgsdBoQIzonzvZ8GmaOEevNPTkM9FQ/Yc
oBympoTgzL1gJ+5RmXD3J+FOMqawTAp9AXa5M2ZfgWwjoL99cXVH6u2Q04k2id9hSJNmtp8o5brP
iWKdGUdXgK0zJfA6d6elSSzvTiHMJ5uVf4q9vzZfRiirNgnDYyYCWiMSGdIUxIcS4oPp/eak6Wcr
q19cwiWnogrcKfWtsHClWaWwZK9j5bGnceeJBBkJpwqSa8E4LaIYeTHjp057lAcNDOB7lhw8y7lQ
Q/DeeNNKnaA4DP6kC+mYPpkv3dw/EnQkL9NjS81PjMdE+Bz8pYXE0Fv20GHeLt6sm0t/Wkbp5MCL
EDZWcJvP4kYTiOTFKJXveJ2LACr7rA1PvNcB7jGwp94OetOzkm8uxGWGT0m2ZPIow+JmRg9DvcVV
+IHRKKYhcYhq1rdD3q1U86FTbY+2W30Ysm0IYC0SX/UKRxmulGDnio5knUJoD0kIQ2Tf8nxaQl/8
YBOFi9bcRRzfd4pIbraDjbXx95zdKNKq7Cm3tqr4UFQHSdrU0qfgP8ocGwwkoluzfgylJ60gthv6
wEzWJgkvjRLQm3yhyUdEnxlO08fusWgmcF6oKVj98/Q9hWgggH5YlvXealcytBXcyyjXdNszHix/
JxULOVnzH2thnoSLotpcAh7Nts2e5PiPzuF7sFap+Clom6T9UIOHjt7nGOJ+iZh4oTWpynPPYbQv
OLHYNRntJIK7C/lkyDuzJmW4uhfjdmMWaZK0SYYCEDRqry851l/LoaaH0nBp2Q/rD5HHCrYXqITh
jQhwI3gvxL1hLbOc0w3deN+D1tC+MFNBa25blT1UBeWhGU4Uku0xxONDex3wVgNZjRY10hbr6KJU
8Pq1Wm6H5gRyxSJCQF8W0kej2AEGF2Wg67pN9MfK2La6E53vlrM35P/8iTrOynHAoP9IQ/A5GFsu
sHwQjThKYRl6+U76CJ78C6WJI5CeSQQAfrhGmmMYloAbSvVqjNqM3jR31fWYFOdQAWLjl49pQEMb
odBZNaElkglCfkbI+6DRpqMvMKE4jKj/XRFaQPRW1SOlkUkKfjpfmiEYmyRA5ctxKOY7lEeJBVGQ
lANZ3CrkRUj9rPPfTQGCypowo8a0cZvLpGAJ3jxsnGJVTLt1+qzu6QOq7r735rVIUM8cE0Ipz0FE
stFjIVJfG4tG7arFCdDWL2L42DRzAeBGLq/wzrJdEVciA/OeMjgWEifJXl32sTHg1du22gdBAlW1
HIXI/knl77RK2u5MVHLuk5EfJCC1HEPAPx0VyEWwEyZZuHENl4TfVZG9sofnrgMNEgdFMY2J4bC2
sbzww2P7ob+06tTMs4lEoNdlHiB1JjOw2AIflo752oBSjLJphyKOnjexJhEkeAWu5dY8S07oxPOS
Je0ec/hG73i0RKmygWP8ZxBk02GBNvK2PIlFMFPQW3vWuQfaZJCJWW+axDERPOtMNYDe6xWSgW0y
vA0saQmlFKcy/RONMFudIDF6AHP2pCs7t52TBOSntP0Pl2FRcn4DHFAutWy3CSyUOUQyexZIJ8M7
RhfmQ+yMWCFib1upqL+9OcIEX2fEO6eZ7im2ac0QnCHcMUdQ8RD+MtU7xxzl51AL0aU5Ys9pMpCs
clW8C1GjS1keo86LiNC2E7hDxfFCOgZnjRdLYccl/8J4q5/FJb2rypzTaRmS9QCjSmQc10/8XXKo
5/2C1ZJ4XFl2dIwe0qQlyuiPLDmusveltVcflHsqfONnIf390q+q+riqrNQUUi7dmFrmvpSAb5ES
BWVsXsRA8tgVWgaFgv7BkM6EKwKVomcyeNQII5CQkUoAUqtnCxCj+h5zPvKOgsSQRTkRDwRRrVem
0kqiMrUmAk2iIwk+2io+gTacyC8BNR+7zil/HucskKhc61gNT25OsstcKKh4LqtGd1JpmXaPcrmV
rSXvt1VvcmlbEFaiOtRzMzKMz255ljHMAO9F9C5Tr2z/3Q+8Ibce75Mqjtl2KNnMKyGRFIWD5BtF
edarTVWQNQ0t9qEZaGPSLp6mvwo7qF+k5NOQXiEZ/c7Iy2HN+vdFfE0Avp96vl/EVds1d+ViKJqy
PIsrNhzjIxqWkngoxG0T24gyme1NqzfBoW2CmmGgmi4+OgBZ+CdQYtgMJxGv6DgonDvX9bPpNV6X
wRiJ7IVRaPX98DqQC0dUcFCepexY23gOsALZLcCXBIXnhCY75N2La6cXKmNkf2C0xhm5cPlVTo1o
XmIiKoOnf1/TjV4MVkAUxjJqGpOEyKtGnEI1UCf4cs4UNbALLVpd+UxBDmOr+qadqbMIGleP+hHu
4b9/+kZl8P2nf3Q9XE0vDLE80/UQPFsNn0tgpOVEQOEMSHGYWJrjyvOOzLO1/id7S8/QIP80bxXH
5mBGshrN2rZF/LuKDCcMp8qbiwgbie3GOKbvzbKYdX9MdakitNiiLpByat1fYfrhRTN5nXLSuRez
8tV9uH7xsKixulEF4Ni5uplhXKdJnvGRdbNY+52PGA7Psmkx5v7cYP9DV2d050Sex1AJvX2Rndvi
d6WsXPCNLrUYqW7aU92vw3QaV8sa7/KoazMcBqHqE0ePKeOjeBqiL+kamJSPWV6BTNtV1lLMX3Vz
EZjBRFjlJHHRkwkxTTH9l5yxm3qv6LmRyjBykC1dodmBxuy6EVOHIllKYlGdVRbm5ySdW/1sIDET
RxdKN2RubsfMg5gyWmhGcYFcucggFdbFHj1MvKOBzWGMmnRaeETMOZFSTF06T6X6oEa9kytHt9hK
7WNQHkkcq6pFUC9Ud9voJwXX4/3u8A12An+PQTdkrFHZpq8WLtWKjRDKdnUexYU+EXg65mTgj/Ic
img1dk28Q9HZ/JVVRps0WkKyYqi0GcRdIO5Vg4HThVqs2LNdD3wyGK6DaVc7us6r8KdJni85+gkE
RP6Rhz2TdmiLid/raAO4tGQNSKqit+urh4SGQCJQ1JOsIfENuLtSIw+RKwjCkw88ZJjl5VPi/grz
tUjxguPyvlEPf8GPLsZ4P0bfmWYYP+UydSKGgd4q1blZpUtGHR1zZaiSJVKRvuOYChRXU5/gKnSL
geHGZQPpoxkRKt36Ms6k5/WYVDFo762wc/OdgAxKpuBwTzEcTf/Uu7uiARVbr6JkmVdOCmhcJ5O1
M2jlwZ1ng0+J2aTyb6HBDGIF4BPE0OWQRR9xnTDemudMx1rA/ZxujEeSJ145OpfRmEU8HGKij0tx
3ypPSfWili8GZ30f6x7Q9oyze//AIUIjX/HLQSufilizA/UXBdRImj9r5qHTjqgL2mVKhyzz1lrL
s02fS/logMeNJajm8rx355w4yblg9vm7wPaKqGlYMzW4pA7Hfe+ySuNl2b17l5dcx9wmLS7H/4jk
zZMyUanh6rbEH8TyPvOkIg+i8c1tiYhZg1IZZYTWlH4BL5m3lgjMYpj179X7htTs+89eVUQluwnv
Bz87xnMV+SdBRxJB5nPCnab8sYZtRDzYme6t5cVdC8ittxONvkLTD1cmquvvO2ktqsTChFZ1jj6H
Gc75ZxE3TDnpbG1T78PRI33upkMPG3UP7XH8RiKLiS+T4X/fhRu9R0uCFS+xqcMSoLj/fiGyVGe6
kHIhJHyN/iW0BwoT20l+oIEnItyeDkeRPhqWTDrRo6sQ4jXIQZyZrn3nWn46fcdrUXU+Zv7JgOP7
tRhuJXWCy7WAHkMudXnx+EBI3p1mb9ZJOUXePMNP+SStqgdauYvIxMN/T6hys574+yKuaq/E91vq
Hy6CEfZIGkwWmN1sgYH3tAF9Gjrm6R7X74Yk+PsffvUQ2qIy1EHlN6k3wTcjAYkZWnjLNjImtOb6
YlH2H+ll10R2CaNFXnJLpuYrzbXfzGcreWPgypuCksymiTSlFxENNjIrJdskF3gu4wpLI9yNj0ze
NWFxby+9MQzl+gmXp0FCE9u4jniIZLMXYoHrx/0SrxgYzMlWskPOb6CVCaa+v30rP2e933/ySs00
hEHUlok7bt+CAbHAbocpDo+BUBTTcbF/MBXDG96gQnNQamq9rTYkAoqbUUVQZIvLBY8uZiIWTg+v
A+HTf7I9kOU7NeINXfL367z60Ksi9TOt5Dpr21Kd4N2SiHOfIlJs30YkavpMB/cyaUtaLuOoHHFm
+bUh3vORmrdqd2RH42NiR8To8f3jyjRLVhU+sTOuc/hgeTO3qEVI1BmetXpF3mUxsSAwFyuRVMIS
cGO0x8Oea3PZcFTtkJPoYHBjd7q+SWlQD0vGuiagB5wzYNHpe4aLRluL42lfemBUM+egrue7xIn3
CWUfx0n+b+IuoWHKdj+zHI7uTyG5Pk5haysjWUniIqbW+hopicU2K47xJx16Dw5fJs4UzU7nWOc1
F+Q7Zz+PobcUzmuBM6D8qD7DQ6iA0vSkbcBFvmdIuL1M/nX3rjYLwzLMzrW4ezmIImKfABfOsvdu
A5ARrGQ+Tp+hsdR8tA7vGSdh4gh9HJbunztr5M/hDO/TXxeifX+M2lAJZaFyIRIf9LAdvDk5zgbU
LjpVE7UliICQBn8vTLMPTuV1MbLZtSdyBMLPkXwSO9ayYvyp2sk+fFR+37m6m9sahJYR3UYtql29
7W2eYIUVxxUcbBo09amiz8fA8dIeAKcDOEz+MD4IJtT8zF7LAeXSQpsajU2HjN3tPwjM4279dT1X
J7RGVgl/MLgebHIPjT65wN3YGotRz8OwgZbaCM9RGZozLvx1byu5MUklN40ukUn5iZHlWoQvamFd
B4ZbnC/lwqBRSO/L9kuHfrByRsOCO3KNAJjKHAFp2xxauZ4AjI+M+SVbK4DwJ/elC9qt98fQ0GMb
qsLA/ivy8uP9FKRe9T/+m/TfzaK6VL1pwmOVbN7l3LeV0haf+l37RzKPOSXuELxq2DYvisT0CDPA
RZ706rmGS1LNFRyhTT8JduXGnXcP2TF71A9+Zqv1tOunKX04zeGgg+mbrNlesOHqtznSS4dkttLn
ALVq4wcjf48SosOeLkAJgScVxGfaDWrsy8FkBFUw/W6P8cWp/Q/v3kD5BteEXQpROumRGk2M63aB
GAuad2ERoer7XxzhBHr+0LUQuznVoi9Voi10c3fL8BVrsk/sLUVgax5dbDmWotw3+N/6ZogHRA6A
CA1Mx3XVIxq9UKVKeY43+tyYFfNyMUCRIN/j/0VENC5UVyd8WdQZ61oSyqUfGpLWDWNPMGjhkGlH
yOAwK7J1Wb2U/VmbtcqseAuxTdUo+jZDuurGDZxjgJzMOnGpxuPmOfOq6b9XjVsllyySATXSDaSf
mojAbcPOHdtKQ/KaLo2Z0v3x7YKodmM5rlmWv1S1uRXeFdnd/eGrVb0uygtboleyPKQQJOhYxPuY
hgX3iHJPmia6k8wKhCDK8j/5ky3MbTgnRh3RVSct7PWoKmReQ0ZhOCzRc0BD0fIvnWGMHWJqPd3/
+PVbD18S0SypHLZM5MffN4+4ErIqyPlVde4tWJpVuBweEfSrSu2dgGCaulmn0avYaxx8F2Gd2Xq3
TFAWgoUVpvIfiwhFWmr8d7HjEwMgsgW/09lHf2gsFOz7nNmm6Mc/Ufly+nRRcdE1AS2TbJCsuHmI
HumhIEikV6e4LElFb8VNp6zd5DgETFRrJ22Z5ASOpbWT+E0hpzC3ocwRaaMd4u29uvvWAi3/fT+u
isjwIhh5L1gshqyB05BgecogEJIhIJ5f7cURSyw9WEiZ68f6RPiTsVpO298kp7gMGWAgM6D+94tx
6yggy+ye47SFrNDr/rNXaYpQCsZY1xovgubE5Cr4jJIRe3IOUSYWOExa91PtbRjsnKhlyRGRibi0
gsctLcj2uFjQJIZLGSdEORtwFYKmbR+IwxTNWZrN2hzQT4iX5I4MUL71dv196VcnJ1nOBb9MTCrM
akMmQUwXyIk4TTO08hzrA4wA1HbwZjZKDPAlkB1RWTGAY3wlQNPjaJWTC/MfFOAylBxLtHSAGcSF
fX/nL/VFlcuOGzou+Kk6lZ+KYwiROu3RMBWPEcLeMdABGLejBrPu8b6ixhg/q+s19+9LuFpmQn2w
qkr6uoSLXS9Vk0Nluke6BwiMtB/zzWV09kXF6MgTeYLq4DRsP8gHhonAIfdNQJ8iM61BNdcuk9YB
mxTqWy/aMT1t03c+14Ch/BixOv5ZiX9CciJS0ns4DJ/rTzQkkFhoza/KcDoGlOU7dw0xxvtI31oV
PxFv2YQjYxZvs/hFVRQ8qfIk7Fd5Y0OeUMjHbRcFdwrmsm4TFm7feelvHOa+PaOrdSk3mv/9jPBd
LLtlduQlfxCaCWb8iK7cp3/wX8139KEEDO2wIViT6IHDEmw08cWs5x5BfZMC0IGwxFGg3skev1Uy
EKloiMh8WTZ5h76/QXXexVlm6bzXn/gl3eQ8uPsq4AQ1ujRCZKk2VMpWQBiyTUD7MZclf+pwiQ5w
A/6TmvLbxVy9S33QlW3g8y5Vn1jSJiVB1yBSos2WBhJXJGdTf6aLazIZMK25e7WbBQeiqbNlHhA7
RQVz59ndMPoRtEwAGExGDpf4mb/fHa2qR0MzF+Rvgp31QuRFTk5qMrOQp/yWTBKaVhCSSRNysxFz
onib9Axixcw3OqmzdJ2pEVEbTnP9TRYm0o4p6XBKwjUufYUXV9xr2SEwFrhmu09kRf2DmiMV4ACK
ffeBXrJYLfWXfiYvoXOWv/TlqSEPsoLosDCYqNCUzRmSTQzk0GNQTr7NhUWlzavy2f/jiUCTpjUS
sDHgTaZ5K0CFd2rlOWaKY/QvefugaIRtWRMLZVYTgDE4Va6t33vDbsyVv93Dq5Wz1qh/yoR7qM6R
POADDOxc3AA9Jkd5wjg/24+6hOfwdz4TEK7qk/pJQTYE0egS7cbMVa77TlF2QwVImSwqmqiD4sal
fvXWS5fI70hWrs7Y2cjfnJoi+SWOf5niPS0+W0cfxmm+5+DHMrQJfZ53GJUFA68PvVi6MX1Tqkuq
t3reLKRiad4j1dyQw3+/wKsvQfFMKehELpAwsFi2ZeYvcEiT53SWPV5I46CRhqijSGZZse8fPaee
yNLGKGlDJK++49kKyGG76onhuyMTuFlWUFor+OJFouJ/VPQVMXRBzChGjm3Ov/EipHKWVwrtnc7B
YUHcsmt3HRI+AuNb2U68Q2OQaOafcBw5vkNEj2/9+fcae0N4zO3666Ku3jHJyyUSHrmoysE9QB5U
PU2jx7imlmNDnjXNXsCXmFfrPnjC0WVFZ3Q4oq2vwaOIfjMRkjN5NCg/bJVMLA22XNm8XoI7SpOb
i+3fl3n12kV9L7eyz1Mlp45+OKqR5BmZZ3tKVvQUXxE+JnSrcGiSLUTYzABczpa6lWjM/n2/btBQ
xvtFbU6ZjF//ehQqdnIhdualOnv0y4DRqwQvAxafiG/5UnV8mlrDyTzLZIBtx8Gmu9GZdQYqGXlr
8YJB78BcvEau0+BcSN+IUVD91z5fEBrWYJN5CWzr7nnmhkX8+zVftTsks3LVYbzmMRNVqo8Wnarx
RFNFT7VJO9vtJpX6XGSzC91zd5VbZ0F6QLNhI62wA5ZEeRbrG4yaE59iVzMmIR0l9BbN89197NaW
bzBywPqGywkp/PdtY8CreknScrxUQLPjCIZpK9AVkwRPW0B1SThBwDim33kJKzcMOXGhGU7SzJS7
uO3xtlzXZ39fy9VKMuSXXsT5Pw6gvmKbYA74Ht6FwF8MpMKPc4/Sbksc2M5osytr+gP3SIZjZ+xf
13BVAnXVIIliX4/vvcJ+TozZoiOeYc6fvGntKLDlcsucLvxqDqvF+d9v+83PjoadTpSnbAAbvDqP
WpUfhH78dQsaJ64dmnZ4zDiWgcep1gmEuPTg9ecWM+iGXBgJVpIYI6wXpvcKdunmnfivS7nGEBVy
V+T8ayzYpdlQOypL4lRV1igDHHCllZ1Fm6iyPW3KKp4t/XtNw5tfkQFoAVgqZ2Xp+st3JfGiJnFe
nd1wNb6WhY+L7hzbWv8hZo9BTqsSilnCCuirc7WeG+k6x43bRI99g2wNIezU3eXNEkSbB6IXRSoz
l0J+rMNfPoGMd57crdqBJiMKGJD1XPBVy9XvXEOJ+pBtkDzUeq7lx36a7IyZ9MvdGDiYR9JVomKn
omAKJ9qnRcoNZx4PdeWYmIJ2vb3b07p5FPz7oq4WIi0CTZpmXJT7p3KQkOLEqaYNMYPyrxEAjQ6f
qQIBdSW6Yhvln7k3iYa1L1Ah42UC010nTPLOjboxXYRT81836uoVj+QhMS0xplBFSwg6EfYeJqUJ
Ez5H0ObtZYtXMIEsm/CtMYfnRKhXHHbuvt/javLjS9dUXIM0hU2aw99XPtmLzaxxuY4KHSATX9nJ
QQYXjpWCtocyEkxbYmzuHrJuTaL4+//rd6+bHVacVWWasMLk+cSF4rKn+bdTnWyuEcX+6iLjAtW5
om5D8Do4JhBLyxGp/e5Ght+sLWlC8yxMCZjo9SxK6WlC9YlfnccUtWoOAvEQrdIZLaWCjjR2/8nl
l8qpJd1AaN9TlkTlg7kHHg6QQRXfawjahiMBo6Jte+c882W6/vF4dKYGEDZlXper80xutblbD954
bWD1OF/PIdzm5haUkOE+BBEsylk52OZlq+krAwhWjF+MpYoIPEOeatoKKDaGtySYFL5dNWxqTmvt
a8PWNBI3V0RpUlfl4htyYmwtafYZM/QX9yWQJnfKQck6y/mHGp016TNEVoIZohedoFyD6JSEpRIS
nVGNQZ1Wtc97eKvqrg33JMTclSjc2KG/VkCqIHyO1vWNKOSg0KsGJeTXOnyZY6zq9HlVPGaX10Be
wxVNmOGNA5SkWWvdBP2tRsvMBbx/efDqO5/vLbnGt8u5ql+NjEMir0x5bsqZB2JxNs7A23CupIvc
oYapadUyADSW2j1n4dcB/+qVIDRMVBV8xYoBcfX7Fwt7PMlyscR5MA3isxzsCbSl3znzzGe9/eV6
MyW3NVSrTjzTIMkoYFEWJhFe8qxW5sxCsnpplTMCbuWD6R1cEQRJmqzFiXw5gFS5s8zdfGxQ3kRZ
1JSfDMGyxzMgc349E8d9wQaJumRcctWlQW41HBlnnBP+7qYMvZJpTFnFPJzQ3Xu91Vu9dYQA/+c6
rrdxT0nzpO708pyhWbUmX6ONafYnmI+FKCsNqr7/h0VuLBt/PKq/fvXq6y3oJuSoenlp+70CnTpd
ok2F6do9AfZQbbNfoQ0YIeJ8mcOUGGVLWgbNihBf/Cj2mP9z52x/+73964qu3tvgYkgl2L+Sws5b
XEDO8doSfIBAEmmsNyXed9S/Ke1k+P3/9yZcq9WbPJaNQNaQfPPVPnXxKcLe4+9FMifm/8uaq4hE
mdgaXUZysAVqOzIHXHd+f8WXxBs1Nq+DSZVCgcnY6apMCfxkCOSwK88VbyOOovokRRsBDzsGYTZj
f+puo505uHYc2HHjIEy0+nWSD07bgrHyEyR0OxI/6IWr8B2rZSpsRYTqwqHEBA89KfedpEBfmu6T
8Dn79NnajYl8FM4yIYMMJRfaIjnmKLuieYsVtJyXyTbSp5JSAmyedSFG1hkspsJYsoBFNTYG9HMI
ElY1hCDLcjAdYq2T08c8eKDsc118KCPKLYXTieJhcPzyTxkvOadUzP+DaVrP9FmEnFXUPbhFQXiZ
e9W2J1bcbIGLlZXdC++W99LUi75emAQUd8tWn0s0BKRfpIoXzbp+ZBqivao4WyV6eigyyDNBT6vc
iz37Upv9+Gp0aYwHENmUr/U7xGWFspSo5blQRAA0T93sK30tC6bBImFeHW2NbCUuiw9jmLQH/8k4
WvOKo/nvcNfMuC3sfU+4VJoZTjVMwUtYWjsGDQv98W4C3k/hjyXSl0KiTNPRZEJyVcbVl0sIE90o
ODgmmH1kkMTawj+bBzbh7F15yF9GbLF0QcZWmkg95y5WxuCAK26U2Fjp3ICXPhx5y6bxGDJtS+2d
/s/Ppe/7JV4vfUbVa42Vc4nmhbFSuSTEDQUjPnjO1vQKls1Dgkl2Vt77Ye1HiXv1w1ern8D8xS9S
hR8meMLvzhW5YYW39aPLpMtbBGDUVvT4kzU9IB7byPyIEuhk5iTQZxjPAWeG9WKMdbWCWWjL3dwS
+RSxe6Ehc0w0AUcCvOrUwSRuC4yYlE0gbE35s04/W0Q3iXgIzF9xok4bBDzVSwYW0lbe6dDbuXqn
UPspOrv6Y68W1j4lvU60pOKsb4PTZU/7b+k+8Ac80TVWnB5MrvPvBZXT1PXuMv6khO+BF49/c72I
kTYgqG3ZFWc6wnEGhWWH9YmDBJFZRbwShecgURcKbrOMCLU+mcANdD+D04sv2+pnFi8Gz5vDbYHa
ngxObS50aQtfUNpom+JiE7WWAhwCrjOxnJbo3GapYp8AadVMM9l2X9AYwVDwsH73Z0uad4adyZOC
OHcPewBK9C1iCpPRPW/9EhEvseuNglN71fv2O9Sx3lxI5jQqbd+wpWCZNctL9pyJ65DQYuy+UrYq
YxYoWuWNrc/St/roE5MrL5tkg7tUdI96esyn/hvFQo252HPXFxf/ziR75r/Jno07HZGfZ8jxZvMP
bDiGAe7i6kOPM6VEIY0qwHy0MG+oM02Z5mNm66yZp/g71EV6jqCRg6zlzQNzY06NeKFy2OxtGYHZ
MvoE5HiX3vXjvP39sr6+wb8ENF3fs1i2QnGWypdOXxQuB1t11tkDpnw7wQIKplKwL7TDu1WJpdyb
sBkkdnhKGa9LC7lCgb3yu2A6Btnpp3+/oj+b4ldXd7UChDKiAoVe1tnC3UXzvVqO4YnCibDShHgM
35yo4joyHXb+C9lOE2uON02CX2fY6YkcmlHdUQsLD6DUPZnHz1Pf1bVdfbBWdclJoUFtkbFd4+g1
liIZTIIjZv5Ewtrp7sOAs/C5wFJFDzBdpsqC/ip5U/Sjg40q/U/Ozmu3dS3btl9EgDm8ilSWLFty
XC+EwzJzzvz62+i6OGXLuksHFyhs1I6iRHLOMcfovXWnI3OtZzt/cZvnoXluLZtUh8a5dvSRpoL+
x354dqVnzcmo0ox6kLjHcAfcjThJAihin+pZ1G2j2FbfJ8oLOEnDXf37/km/yqSvT7YI2NA1CUbI
WZmUZ2U2umaEFMY7Su22mefoYYJNFd745VLEVPDefmqfxmMd2KVIOOv17sT0Wv3+7v+9grPWTTn2
SVqJeBwDF4Yvisr2fRhZWLx93Usz3T11AEs8+UWJ/7jcuBEmWNywphBwmvxpeUFNY1vgEWlRay6F
4aQIhwGHj3cn1u8u6Uxq8emBkAM1Ve/7ZiPVa1F7kbSVpy8ERrqG7Ubz4sG76ydXfwGEtsAzmO4l
70+ePdfWXbaH4FL1G7SWp/Ctwop/R1eylg9Ushb/rgnRZWK7g012pD+9XRBlTLkG/feRqDjbuwfF
CMMKMoPcPWnuEzsl2YqvvCu2f6dBMca5de8RMBU+NUtvPkZ378afaZClb/15QTHRBx9+VM+ollLx
uW8O+lPOM0w+l+EUcyAZfuS48sOY7zTxmayGNH0bsufwTr1pBJgAjN1VrBcVLLfMsah7RzwyDWgA
HDul6ZBGMcv0IwZic1xYBvAJFpQ/LmVjkB8moyzQCzz+/Lv+5rpS4XLlolhQIjVDUdBL8HB8W9zi
Uu2rXOKkK+9rJyct1XSG/cTM1yb/sVEtwEtfx+5efOS+ferUMfv2qWktiHkZ8qn5u2QhujcgsEzk
9s9eRSO5p5Yrv1QTPgrK9bhtZ2BHKndvbSzvLtBptPQnhmnIb/sV5NJSer5ur5IvLvvfrvGsB5D6
nmdEI9c4jSpo/yynY3W/ciOn2PDcIlmaq7OaLOYEiw5bFHabOeNmTiRTGhTPxpWFYloIfr2m367n
rJtX4Siq1OlOMT/Z4VvLg9equMU2MJ0v4bxtQIpq4F6rdWUev3KY/n0Bv+dj00r17QLOVqpKUFQ5
GrgAddkLG0xFIn2uaW4QQfYyV0Wy0p5a805qbmPpLSMfq+PJHtul2C9LdG6l3RPiKs8tu8S5aoKK
nFcTjnbvsy/J0b3RrsX4TlTXgrSdggV991Z2nYAGz7Vf8lfL4OyLnC14baS5uoDVl18SpAHhYw5Y
eVvbpwUv/ZT/cnWNvbjI04idwgoors9V0oEmFpGeIjvDRm4cVBBy+pI+8ANFSwpekREH+r/ChksP
vI3KffbvW/d7Pj19YzSgCnm/FzSwutDViYXGF3txl86RkMOSwyGXj4uqdyqcaphnwxZqe8eWi3Xb
nRvCPMxvG6QWRC9vRGmetvf/vqjfTbazizq7DXlVFn7FH+m7Uqpk6sYQNnTbXCKu6h1nvGmCgNnA
ImGm3gqkdSQdWV/oDPttKNKdpZMv/KFgtT34P4k0y/s7Vd+TTOmG+MogVmmdfXWKeXHl+vZLntWo
IiQyWSPkhpfAetfM92GwyazVPkbHC0l49PUSbcvS26BJmdpemDL7RUbfmgj2EDX0PXmXZK/TOMSo
10NmRPhK5pFy7YZfXLz+5zKNr3PNtwW26VXgCSqX+ZX/F4nrSGdlWJTanJk2aeXJjTD7kk2gh+Gg
11QreBlCuKqIWgeSZUOfjTiY/C/sZxdfvm9Xdlav1v3odm3IXafjYqxqY8VaMjql4iT4c7zdSPMk
1JfJMnRR5x17fVsn8zR/LNZZQSwLp1IiYAmkvTb9v7zcf7uus1o16UMSIqbVDWQO2kSEZvi4zQfR
PaES9m2D6IlJJt2Wi0jZafHGCjdl80ApuqpZ/gmgLBglz9yrcWPqhVvJI4V61wJGw+nobB/SO7MU
mpYfrIc15WjKY0wzjXImXnjyMmAMibqToa0194SFIe6Lcg1boykd932sFqgAk79JQBNs3aVwC5y8
WmF75NTC2f8JMB75F/l96d2pAGkRRerRbnIjVVQxy1q/VV3HArl05Vj9dclnW9mPr3S2lSnTGqkz
mzolvDvWrNK3WrOUqTd13D4bDAdAP0BEk4Kzil2nBBrVLHXtmLBIgSV1VQbDS4CPpd1N/f9r24P6
e6P9cXVn+5ybeu2AfHOyxKsbL7DNx2mHJUeKYErsLbOEWV17Dbz7e1g34eAmiTbzMYYOX1Oqb29s
LGq+WMp8aipN/dG8ZA7NyowSBiNNNA9P3oNlQwvok3mBrg+YDMRrO5wUm/LVVe5CrfHjYs5eBvj3
bTNoXMwkocU7hvRLQrPrOWwdvBfmSNIeiG5B39Axirf1YEdY3Tos84vBpPfu1MtUXlTSBE15iOHC
vfx77/itXjj7tc7L1jBzW1PkAmHV9bQ9bizARYFTzZQnf7GUP+i+RSt2Mvop4L/QRwNOTNsrz/Hv
LurZVUxP0rd7hmbAkzHYlRQShvFWV3c0qImZATLnb9yQeUPukMKhi/ksJKBGXaMB8xdDylZ/AmzW
RQsdAJw7KeiFOfChst6pi5B/E7VVdwdDTMbmGK09pYZETBTCXOyutFwulf8KfS3UTuaEITx3JQxq
m5RlVP/nRuOmZN2jd/lAHgJ+yjX81mkAey0Q59Ja+/1Tv/QY3363wRitNPD4VKv+kgExpcrqB8Kn
rHhhNcvyniam7Z+IFPuDSkDBuy7oWwXsj46wHYr8ovY3terI9TVB+8W19r8/x1cr+tuFqaHuqbnK
DY3pKUvlnWEcs+aolgiP9xq0CGA3tvZGDOc8GhaK/FJGJ8ah0k0F+QGG3NIgbAPg8eM16/qlWunH
L3b2Qpq+FUmSzy+mzQoTvrM2bNuIBsm+CfYproBxlrV7lXQZkXFxa7t1MWNMwVxaO/orAqbCm1Fz
KDt8dqlqSsUkCV3LRMcfbKlbD0xA+MvXlpHfaJ3p/fj2c569pWahJlkk8HPWAEQheW0Lee97W3Ue
3flOwOsBKninQNAi5ozVvC8eymFztbdzYbuRwA0YjDvkSXh2Ptce2ddbddTFkzjsa2tvqO9Sfl/X
GxF/KeeWfFvX69p9D7ubKKnhC1MecewQhscuDGZyOMyE8W+LElG798K9+iqnJ2R2hUxW1MIonaKw
+aOs3FXo93MOp5L+TjgLuIg4PA7CySS/SbqR/XXbnEpzM0rvHidr/rwG8znxoFKsSE+sBHUyEwtY
lavMfZ2wYjEN+4FkBi3A/IpNwN3I7D7Asgrhj1Ht6Az7kM60OZJoYbRj/ymnNxv1eNv2Qr4rzV0b
Oh20FdScEeREu9afhmYbCMueuDGsmuUeixd4MhiX8YBLYxputSbK8SnknZlJ0C2LbtnG29SgWfGn
N7dl+iTET6mykdGL+Usxek2woejCA4atslhY3ppMhSx5bspTqZwCHSlUbiPfIHsw7TdKQHjH0783
gt/DVksyDQOaC6FHwD/O22dlWCipMKjpqZ6Kopr7ZSOs7T/yj+EhYceM1gkeo3aXLK4FYl396LPz
S9MN8hCNSkp/DACL3BwFwPU0ImjgOMRUKEuR3r9yR+wUfX5Glld2n4ufb0JlwkFHkukvY2cde1ZR
DlZ6UqFoYratVrJtLaZCVTJm5YD9w4StT9vQJuKuWv37h79wpJRgZf33089qOD1OZHEcjPTk4QH1
7uTqXSoOmraWgoUcL8fogBhh1tEanwvL0LB7BkoM4fxkxfNuJnb/h2u7Urn9tlLxMBCZZEmSpJCE
dT7V1IPaAvpZYjfQkKeX2ALGm4KHj6gFY6GJM8wz2IBT/pq1aOtPAker4LYBc0ZjMRXwDui2Xh1i
8izd2g7r22I6bo6fxN5DYImWeDwsZ7A8coPIGo/glte3g/CstMYiom397x9Y/V2GTl+GZ1sR+d8v
X5iq4N3TrSw9iUvpOVqNWxFL81OJWZJxly6dvOAxCN519yjL3SxDpqQ61nJaRs2MzA2bAGYldSxO
wYhZxWl5H1/GMnbEOxOO2yysl92wV5NV9FaIPB0Y7zrHF7fE5wkzYfHv72JM29PPgv/ndznbvjSx
tWpFS1MKJWkB1mRRBrQh4r0kv5rrmik/MaalC9BPnkdq6Cj5Bur5XvBfXOFvTzlkChpJRRTe/5dI
ooeHwJxBG8zom7yowB3GYonveHwYThmq3Yfi0OQOCFeIIfGd9IB+Pb9L/zBKSIHcmjjklJVWH4SP
DqLGsXyuPq2DGK2gGS2jdOR2f/reRoO7I7d/V5a38oFvMNYJFEe4v6Y/uzDWlCfGGn0Z2kOc787O
G50U+5kap9nJRRpHP4rCn6o/xUC/6EAO8lq7/4vglwubMx+LZ19WISZJvw4cIa3fQcmqjJ6QQJEl
3qh2EqxSdaULK8KqiK0TNtpwQHmvzGn7k/7U7/LsFcjrvx+O31A1lGa0pcQp/5Td+dygXXdNJ0VF
WZwCdZFyDDWgoMDMxLJAegG0O9QVij08hs8iPGcVW8LMzWcz+Xa88eKFQJvg3drLdBJLp92QQMz0
CNzyIM38ZiGhoaCW5eguFLb8QQdhITJBDZzugz1xyNZCOx/DxzJcpuoEqP33N7twSpGlyeYtSTqk
DU08O7rHSe6FSLP4Zp+YQRblgSM3hZly04Rz+WOSAxGWuBFX3dPY2XLKj+8MV67h4m3+fg1n67Qp
Zo2VaElx8oRdrvxNjRVOJ5VWlXdnOoq769qnQbizxGU7x5fCiHIZknNiPv5//RRIQEkql1TAIz+P
SmNsZEoXhYg4hA5bwm0LzxrzKieeT6TKK7AfcUKa2SLqWI7l1QRpvhvlvbgSFST5VzavLz/Oz/Vo
ujH/vZqzg1tJzdn0uV+cygCI8yKxiFLYZLTwG1C8PTMZp9C3Lgb4UGa6RfffS1bN0jAXVFFTCwiq
LHMuYBwiN3F4TsUl9DgWC4LRbuMmmcFF0CCCshgX8lvEMbgolwljg6uTlAviGL4JPnqeLlpEpD/+
/F21SBp6rTbyU/AY38e3o3c70Eil2hm2orQ345mx0rbZQxMuC4QxE2cAkzDtLFA4sD/3yDd3pvJm
ZCSGcG4HAc7M0Q6e/n339d9Nv59XeVYqmVasY0fR8lP6LGozoXsSx1Um7odkHmk0ou26nVnPiqM9
VY2TER/MPm1N1hotW0nAIbR1ixmdzvxzRgzOls7Xn2Qf4NEO5BnY3859tbIbE2hxvACyEaytcYZB
6LnZpfoi+CBaSIlnc3+rbqnqb8kFF8KtGu9NXkM7qWziwas36yN4u3bO/So+fz1m327OWbO4aNIx
MlJuDtse5fXrFKvAPFEKLcKKHQbgPDRSNfMN3jpy8uTav1JEXF6B/nsF6qRv+XagTXPFx4zMFXRo
1sBfQGYBVD81qhdFO5/0bv2BMDQQz5zAAv0g4TS0ySS7egib7vA/fopzhxyJ3WTkKlZ+glGOmBtH
F5+JtA+caGZ/sVlicS/qq/5TX/SQf646FL620d9XQDglzUWG3eeLsdop4SDUHTHpACZqYDUb0NWh
Pzfle1fm8IbOu36LNfIHvWVQvqv+3khsSQaOvgyx/yMZrLYoPFrEfQ1rAOdDrMp2NOLZXpQ3Rg+l
na7OjLjSDqW3J97KgmoP5TqMsdXIM6h7mr+vjW23k+Yxp1zpoL17BDIRSgGt6qQfA2IRVQLMQ2c4
/vv9uyASkYGfiOJ/8Je/vFe+Dyuyb+T8pKrbrHPydR04dbusyHlUX/P6hmWC2b9ld+pNOTwq4jCr
gkfTOLCOpfLLOFfdtQABk6Oh23VUB7Cvw3l05WG9+LpouE9pR1HB/xL6xaKQWOXY5KfsE8EkGPVZ
jNWP3ATiMEJ9Sy97Gs/Be2YNJtz3GvLpwoFq+pX+5/PPVXxJW8a1q5bT6zpwqFmN/S1rpz28YJy3
HuCCTzP/DqB1i33+ytnlQieOD8ePaYlMCeF1nNUKWjCZb6so5zx14wm3Hgmvc29ursHxtcnM0Cnu
UeFho752jPw90Zo+2JBhH9Osgef2c4kozcb3C23g2bhz74qbCno95gy73IrrYK3iT5kyG+JNt6pW
3pV94cIhEiKRhMqeCgUd6vnpvc2xL/pRxxF2GRF6byOlKsunQr/1+jszvJWi+yw7Bu0eVC6Vm1PA
ewcoFLxI4aM6vk8vTC1uG//KceWCGojLgghN2BO341dMX6o1Y8bwbCqN9U+52OIEk195O6AQQMfh
GRxGFq+NIrCJXXkJLpYmkHEmRyw+GQT9P29H1+RGrZh1esrceUSrr5pX0So5Svd4ZCrhrxkuxeJB
c19SPKXtQfc3gwefzM6VufCGV+0BgL5M5v0aJIgGSd+XEP19kpE6EFr8bL6Zo9Oac1QKQrvq84dB
fsi9VZSusv7a63xx75nQSwqH2Cm+6mz3izUxbIK0gxhsizbR04UFvX0vRjWqiX0yPCOYQOyBkZz8
g3I5ZtT17raUt5AmCaC9sgJeqEBkUWZpIfSAWvz89UqVll43eagnf40WHmCt6+37YJ4yRNtGwbaB
uzg5tA9uvYS6Wj5OMKbUNqSFbC2KAT09ap/1lWuSf++JNCRhAqlT8h9B1D9vtShngqUEXFPeIwN9
t9TPVt1V6WYcd5MUd4MY26QuIBgHlDo6mHSbrfVkgdCI2OlUPbm2ml35nS4dF75fk3ZWMIxGaTVp
yjWFJDI/63Bzs4I+41GYj8Mq6LcUU3L6MqXdBDML1few6dpPAVX4jEz4f/8+l16FH9dyNiqWjT4N
22lMoC6HbNvRefS2kbLpcWZickwrW4om7ZimrvPb1EmWpcH+6aQgSycE9RT1s21cVGOzmghSB+8d
SbtYdWyeQLO0fdIYwpvcmrM/a2RKPV5nVl7a0X58g+kJ+FZ+tUWtiEHIN6jmZb8d5h0jDcK4PSCJ
IdjVIxtZ/mhkfzPHFJkRPV4tu8TfXSRZZttXdN0E7aCZZ+cDOcMTY7b5F7FclbC9gEWekJ0i1nbj
mSCPiP/fPRT5LWGknLsHlgalXsbqnBAZmkQldiLpqe82erkdh2cLHuqwzKs/SMRD7+SJx9yOV9Lj
uM+BNSmzcUEyQlHak7SlfZO24lze9LGd73rmzDfoZePmOad5zLEpWpvin/iFoRmHvchRzIVxY9zg
pUvfIAbFoOGgxxcDdmxzPoRL9UXyF+l4xFAy5nOxOqQ0Od0vl4Y1UxkiU+XTpsD2Q5mQzgs4zEW0
C4KjqaPSJYygCPG+uHhBid6NHogC8RtW0E33AXZPyBfe4Zqe+fK7BG5c1XUDC8z55D7Hykeyrol4
HOdBuWoR0GP5o7/GRHVgE8kfdPevrs8n9lz/qjabqr6vDRtyABy9Ky/T/+NidPhjOnyDXzm/tdYq
SVmh8kwGws4ZhRxS/wi60/yL/MnYxPqmyXZGdZvWO3lhMKeJ5wIEqY4slSuX8hutCT9G1P97KWen
byELxyiSkbySji5+mupiLNYlaY9TlCXmNDw6TGGieUzqkwMnKhTmsbLJ/GXzQVfZAUH+73XmwnxI
pvSYMKl0JxBonVVAaSYFSSfmEyStcpnX3MfascmhspAQY917OflDOPnWoaMTb+JtinJVE+WT347z
Xjr48io1GWy1Tvzn2ut7QRQATIQeO9ONqYd0zgbTPZpjY0HXZJQe89pi6SVFLT/AYS0YMrQz/WQQ
IZzd+Im0rLWZuNZnxbqp7UZbu2ynV36oC/11LsdAn09hYgGTPFtM6jT3UpByU4FcJXhu6g5Zxkl4
cq2dWt7I3imZzOfkGfS0n9/daBF3TlU6gbIb2VBZitMl7WbaIo1duNvQJd2MflidHcGAhdopZk5v
Wxg8OekjqZ2n6ZUvcKnC//EFzvoQlCp95pp8gejRJa7HUfSD8YR11zZExJxatOqLm8mlmPgv2tXw
5wuFNh+uIe/QUNrS6/25GTSalSArcfPJvsJ4mymV5Kh3BEDf1uAuTvJfmpskzN96S3Q7wwxBVkrt
O5VIMdIdSNRTsqk7b2mHp1dOH785gbySKkUn68I0RDtn/4yaPMQ9gT+nAkiqNBuqXYcEvIqQnPQH
Qwd8kO85O7pywzyPwKh+s+X8Fe+C14jspoRDMjM3/529V3GdRF7oLHLeSmQtVkHbKA+6t7L6XeES
+kTQOwXhOoOb8Nm85Cs13WFG6RbGxt+Wwb6HR26RpsTwMxmeAAqBtBvw3ho8SXfoqDMm38r9sA4O
Ukgeih28+Ve1OJfulCYqCucxGbv+L1WELBZKJKr5SaBhJO3EO/Fo7CA/bNxNYCzkh27fPBjkoS/G
NxWW1I5z0junU+KL/GSDDADE4b6iibK/epC/tJ1/u7Jz5UTcBcaohlwZjw+4cm+YW2y7DcHb7qeB
PQeQ+wJAcrnS9koCzRBhJIGWGvdoEzD02XiLa0lRF1w7kNw4s351cH4Ll8K2U6Q6b3OG/Jq5FBNK
5UUzD4pbBbdx5fg4qDEUkhET2sjus+3YvsrQ7iusM5znU4Vg82uDwIt11/drOqu7ikItQtfgmtAv
EVDloA5C35/mjjcvQiIU++yminYePBFDdfx2nV1jVelTW/2s2/TjVznbUyRDar1CppchrMylamur
bLSDDMzlAy1MWXMKsH7eZ90+Vg0Q/kgh0JjbltzVpESJAEcyyWN+d4OBsCv/BDWx1l696aOneh4C
z4gRT3uxPcg7TnaFwj9zx5EP8pXOIktVxCiPEA8o7IQo7sxjkMwzmtZl4ZRVMXMjQqLJ5hhJnDQe
FVjSVXjPsD71P4T2vhb+CiEeLxbfMCCW3ri7ut9Ov/75b6ODpAUXrZgWQag/F8Ik5qzHOXe6OwJB
wUpuQ1nK17o9aE4+PLopI+zcesFOn99rm7YHxbSTAV+Wj5iEnObatnZxV9AR7ooyoRQ6V/XzevJQ
jKpOzPJTD6q5wgkbkNlFIN8yYIa6h93g3mAW6Y4KOMm/157Vrw79r1/j26efDWiUOA5DKUzYFgxE
HE7RP6gGRi2AtALRj0H9agS7IVzDX4P3126D/EhHzCCZZxkqJI84dMb0cpNWN0GIN3NjdltdQf3h
JMaSSbiJmntMiCWh2Vzb7uT9vypOms5h//oGZ2WBHwhKl1rhtAJk+UeOqnftv+MhXko9/X2b3FLO
X+5e6w+0TQHDYRtGdjqbOHEKmAAXnXGQOQGNU6Jaw3l2hTD2VSWdXd8E3rWgLVNJ/co40nx3iiLR
6DIBQ7deI//O6Ldy+2ZoB7VbSYlNjiAWpP5uUWk3ebaagkK1pxEkrEVpSov0YPgLQmMzYw4BZBx2
XruqZEZVayVFCkPq40wMHY8gSG2ZIFm/D4ulrMwNpMKVUyaENNyU+tYLjmoxgSPT4ik27ni2Wg0t
0gHCERLOZ3PRoy9l7GHOZQFDk6A7gjqQtpNDzNlGIau3cmOkr0H/SPcpsxb1cGdReFb76oOU0hQq
P9LYmlVD+Gt5Vx9TKvTfd9kyYEjjUmPc9Iv0rjeVobtijx4hZ8ZqV4mHcRw1u7lshjn5OEKC7mzP
JZfIxoXFJFMz2fptw3O04MGMTma4ir1Xudq5Ip5YEopWXLFgLFWJvKX2Cb2kxbpn4PifMaVk/mvx
t3VWLmzMDpgukknV6hiBiSmze0ly3B6nst28pi/RHdSyMphSfcnYGm8iQrnchUylQSxEsO0wqaNB
hV1IV4dIo9ROXSeTFgah9Nn0R5mFj5jBlxRSoDpL8oVBZ1GK7swcFjYn9VX2noIRNE8A9om9s5aU
ZK0TdYsCekG/oc2WuJSsX1KD+pgFTiY8jKOtPquUtNIsI+g2epK0aTgl4Q0C+sPgi7hDH9OJS4ZA
t6BiOuAFg0M968sFA4b+mLosB4vCmpmHYJ08jxtgBbw/2G5gZKNrxQo8bvrHoNzrJjp0taIypPoi
Em2CZmXJkcDi7rl6aQnpFYka3uZ07ZW1Fhz40qG6SvxNEW21YSf14HYQjCV3QW9TgJH49YDVkmPZ
MbFm2W4Cd8ir+EFcmSuk8Mf8Rt65T1I0l0U0apBPZ/wnn7xnsM/aa6hj/y4tG0Ny5GyqW+1BiW+t
bq9C98ucgpQS+HnM3Fz8Eoci3qvSPK8PQ4Yyg/Rh+cqg94IDlagvTBmaBXNo6jX/XNoTqoBMJvF7
aunP2w8zs6u/RryP9vlTDZsagy5KV5YiqlpEMOaebBAnOSl/sR/fSLcdcVVL4+XaBnjB8/nzqs7K
k5Fwy9ivuCpAXHf6Rn8c9vApjDfzBaFU5+BmxnMjo/NzZFz39/8+7l7Sm/z4Tc5Kk9T1A70Pq/TE
i4qLQLZVe/IS8ELOh8WEq2hnaAa1a+28S6fHH597dux3i8GIzKZJT8aJYqimv0jWLMROh4DQ+g3Z
hjLO6nQVPLAPLtoJpAicpCaeu9nUERj62JaX3J9FwaNrCwv3SPAfqc6Z3cCkY0BwrU9xqS74ccFn
dYGW1CMmQC44epygXRYh5TPjSGudNpPtvk/RQCHDUzrHr1du0fRfPt+xvj+2ZzVBanRRWWp8svcY
3rYHeoXuB1FjbDf+o7WMVwAINsaLrvy58rkXqtYf3/hsJ28KxYpSk89FJUZu98SxYDhLhHjo2tpc
PWjL/yC5pObKi0oUwZWvfHY0NxrF8CKRuYc1PR3mn9rDiWbL40wubQk+NUk64Y6CdkOeNGilYBas
CKhxODKv/VdxTVy4sm+ecTPRJvTf6txOm0WzsO4adW48KDfTqy7OsGrupI2xkQ/KEUYwIC9WOxFx
H30KUpeMeSNQ+QpTAPwgrOUXU7NR3cneSr/NGc8jqZwWQ4YVzGhReXibzphQ9TSUw71l7hicjxlJ
WQ6pXZp5SJ+NZpqanbQX/85yxGV8D392LgAFmqXv1n38oB7deA6DePygx7m9Ntq71Gij3wflhXaN
jjj4rNDWu0CPy0kP2S5aR3+UZhpIkvxh9BciYBRCumESfRpI3mwTPZCjCUvOBjAegnRtYYO60ve7
gAQiEYX8A4S6GmAtSomfq3E6GpKg6gmpmMOtadiT2K07ie6tqT235rJ0Nww+I12cTbmn4t4dV6yN
tmzOszsvx3EytfU5u9kJrwBmarSOw6xWF+Uwl59djpKPwoP60ZI3C/ZF2QC9AHLEmhLtGo5geFds
tPoMfg76Aa/ntn6z7HpuPg/vKLxVB/dKp96WmdMoJ580lLCFNNB90tQarYU5LA16j5i+gIPSklma
224dcsTKbwx9m94090pEjGXDpPqmakixnnW7/LXYTY5gZrbqNh/vIvZJxpvtIcodF7WispKCLZwf
wXtPxNdsYAR3vPI6Xzho/fi9z5YRL8AOKrv83tSRC9rgJfQXrnMe7ISlF/xvqE8XF5Bvd/hsARlN
0Q+06RPplKbLQlxV5pQzVakzahCZV9pRgU7RbzMdy5zTzrrS4VMuXYAlqioHy2mefQ4nFzQfb4lo
JbS5D2hM1Tsd3SbZxQ4pyCQsmsN8eG3R6L8zXh34k7niYDux/XIRA8Y1l4RbNveMIezhWaJfIb9n
6lxLgJfhv59fO/uZ06J2vs5/v9qzQsCKVdmPVADzNHKyT8tEL04KAHDrmUR7cJc/u39TdzN2p3Hs
iWO/p3I2BzsmSbUhnfPOaLfysE+CJ76cGi8RmXGS79ytVO8HpPCJBtNjxygHhvDMsPZBuPaaaD6Q
GGDwAoarzr3R0IBBXLXjgkY/fxtI1bKmPkWYROQ6eZdQCvAiJNEuzW6VkiiQBQwDWpf3snLsvf3O
V5/94N4QX02GF8lW6jjFpJuq2ujRIiif2/SjMqKZDFfCtUj82kjph+vvBJRb1rLlBFioi/YrG9u8
Ckq9tKVYIuYAJqxoHM6XP6vMEz8UjeRkeEclPeT1xhnqYxc9hdZacoo/7VZZwi8P45WpfFjZLctJ
TJuxf5oW+etdqYvL8bfrMc5mq9EInI3jC1jtycSDHVe26Th/SER35YuYWSCxxfPAXFnSpnOKW/dJ
WNcvor/AlJJ2VxZj7VKJYdGJ1kmAlH8nm7eqNcJGbZITgrxuGkyapo0SD9HJRrD1tl3kw5ucvKbd
LoNC5nbPfX3T+ouSxa6hFXyr9TtBv6t4o3VAjGQiAJa10gaAtKPi2IV1GTiimc7k5i/4qWAKfV/p
PZvdugoO+N99O92zmlJuqksd8xd6EyIeLaeQNn07N/XrPiDp0nL4/SufFaBxKA7KYPKVLfXN39U4
7Rtmj7nxYCWHuHiW61exfmj1HTrkOj6WyjGVTlHOwwtss1VDDjv4dsRNXB2q5kMJbsMeNM1wk/J8
C+WqEp5kStqsYFPCBaQXHxHm3IFAPBqz2ocOMqQ5WupfMf9rgCjs85dKPPjdRpKdYDuZi8UTbme1
WlXKzigeY8KINZ99SL4TSE3T5nprW59B8iceD8wvPeab5L34youpwKpBvQqH5T3NluTBaAw7vePY
/THGh0B6HIylVR6T4EEa9gGrWfWaKe+6yfMWbhT/XslJX+2PSbVplJmozJOB0y1DwjBZG/Iqx9Gc
L7Et6sGNdAS6VCCURrgBuncpjoSFOIq8JWUiffj33nVhKKcgAmN0rRlYOn7VLo3fS2IRlwknt7i4
F4Ud8n9lgdet+4yHXd3cFtajJy04pYdgVXIE7CsQWGDN24VOmeY+1vXB7D90OqBX5wO/u/A/ru38
RU6GJqmjrEjY5aRFq9o68oH7opvTX/CTvdzuy+heTI6yf1PPW3kjcujd6irYSQzVdqUeks6dlZqt
Net//2jG75d66mKSKQbc3ERJf7b99oOEcSwRm5Nl7kEptOZbAtdYZi7eqersueyezKW3bZb9Wwcj
aiY+eBtmL4Vxo5OXnnr4MJ57J2xmFArhvbeKHaYcNKrEV+SrCukstCzoppO1sdLQ59YHWDmaf+8G
j3q4DNubdkXDICGXA7NJ/tev3uHdBsqjIm2sahd1Tw0PXWLMa2DDcKgXlvKkQZ7vhl1JBEyxaibN
PtOfx6Z79pptJqogQ7bk5fz7V7pgP/3q9U5RvGjOftmEQoO0htLXm1NNCzJlarLxhj+1uUy6Bwha
LIVMLHoSluibKEip7kljrUhJC5b0W/x9XHwGzSqaTDX+xoz2/764C3P6nxd3VrMhkh/FslCa00AH
OJZ3kvqZzFUgrvBcq60uLjiGiKTOGEhIqhmFQm8PyrxcRuZLEt79+2K+xkk/65OfF3P2PDHuzZq+
0JrTGOz0YkFbj2l9CgpynKcVMxzyslmmYtz6i6ZdoWm2Jp/VRpOwOW4kWycIYUKOk4/TCQeum1CX
VXzd4nlBR/jzOs8Oj6mneUpe8qN51bFI/nrpnCGmLOzo2R6BdvJmzv3mNmjn0O5U77FTjwgKcIEI
Tt86Q7kE03TlIVMurBHTQOF/HrKzs1dTx4NHuikPGTo8Untm6gjMYNP3T3Q5tcL5iuTggT+Iqd1P
LsktuN6mXwDcpFk50om0ySYEdEfnsYT1R8HABbdLTElccCgvRrBu19SHl18NZQpkZiKhE2H584QW
mKOSK5LVnNr0RahWSb2LB8LalnhGaummLFbGG1tmuLDsytr0gFJx/COM/T+cnddy48i2pp8IEfDm
ljAkSJGUSJlS3SBUKhUsQXj39POhZuJsieIUT+zom+7o6kYykVi5zG+S2C6FNZKFqARKhw4T3tiL
4bvf2NTvlib4LYr/WZ52kUEJodmf1dZoj+AdktlxvX2bPB3fMRfxOORlVTsqV9ikmTQs3Gn4NdUH
JJEkFCUqFym+QvNGjqP+Akm7cfpsGxbuv7+Y65/vpxVeNBz7ID3rtUpsmfpNyWArpcuGVmBUbwds
YFwmBEm9OQ87ibDaexWoJh2BrRoKXNXf2K0rpPGvu3VRXYh6UQyJYrZHSZYXck3tj1TTswI5JLxX
6SPDbs7pUUhPUbBRK5dKZwID1jjR/n2w4UlVBGnFUasHeMEH7pF+cuD3lsaynPQFeidT/4B4zb83
8Ark5euila8nMDL7kywJvOLa7WmGQ7Q2GNw+MBGA5oxO6QkgSbiCrDm4QXcMooMOEGYZFXeh9fBf
IDTnxZiiitGCAfzmIv6FZp4OYiS0XPQj5sbSY0H5ioJO8Zo5gT8yoKiNO8m6t55mIf+0fkzDXQiZ
w1T3E/f7jev9yqj963IuwhyM0EiwxgBrCj+SZh1k3gaXBBMAQNtygo19P94jNSQ3S330UN6rfVm2
ozVxAvIeZnKldJPkfz32Eikki+kaY7SLFyYMqN+WCnskmXuRvBE2g157rWnrPUzGXFkgjx45p2Qp
SE8DE23+lATrYSWUBw2VIadQiXI3Xd1vLusi2e/jMMxbKeqOguik9aEhWijB2+CoLlyiEsme5dj6
Zrsy4j21z1Ett+jJpbirMyRlJDJDA5wbR3sOnt9u0087NWdvn9CgjaEXozGG3ZHw3xSPE+d6Ub9B
HJ+i5VQ9SKptdR4uQxYcjQVuaIPp8Ua9Ae/uftYFgJwjY2i8GZJtFxLDIKbeQpxdj1+f1niRfgQn
vT2rI9s2vFvVCqAWltIWw/mZjNAtxt9q7OhcpkzJndEH4GWnv27s0tUc1pQNCTq/8d1ezji1Q9Zr
ccfF2bsls+sMPs7g/B2BzyLmmCCidofctLILENLFUMMVdRefKgNBGsoWzFjK7v5cvNxY1/ytf3t7
n9Z1EU0HRGDTSk67o7RHn+c8upL0DDgoqO/McYFmhFiTWtjBuOzQXMBICe80gioVsHkcAO958Q/a
f4FEreacsrktdQtvekWgj/DwaYWXX6KgCPLYZN2RtovzA0hW+zwpzydapUSnd330E1yp9VX7DDte
Z865Jb3FH7KAXmLYmgy5R/cRLsBiIUiWxk7dV2/NQ6thwEFXyAkxjeo841W5R63yRmRTvpfmX5d+
+bVWU5GaNZubQwiluR9pbC8IWTvney0fYnMWAp58NEqO2YtF6xh1ztKPov05nWXZ8+dTtRWbddDa
yBEyw1PuxWSlyLbcev8+BuqtY3DxEVdZWhtik3RcCdGjFLlK5sVo5YG0Gn52M8YbB7OscsFFYvwd
TEtT2HVk67LTHwZ8DMOVasD97QqbX1FoG3SA6uqHegRnsoc2NkaYfqIgskCktz/qvwJtGSLvZd2F
ReFCaT/Ri2bU/HHLnvgKQ+zrC7j47pOcVtGYcnaSO1gncfk+dRbcxPX5La0XwzF6L59ApcRArVMP
JzaJNtDgmRXNM7TtFq217FVbfAT0FhUwuN3Tja/vCj1qXh8uLdzDkvSNTNKOQWYg9Mq2V4dZjpN7
r7Q7bSnXe9oR+mbmLzYQHG9ygeYf/v2z/58HX9b6qVCOphWdOkZxQO0K/0SDjEv2NHfSmxUOQoDY
unQBJuNWLP7/HLX/PPoil5RPVRT1Jx6dFI/n/COYfHPaz2OvnkIm/ZUW8AX1FcaftOOY8k9I9z4l
P4zw2YRjaK0NlBBO0bZ+nhxuYU2ypYGeUfEWDlvscOONrt2lkdPGBzq9Z7ybmwdpQPplfZYWLV1x
0lVnVH2l29bD3Ul8+vd3dAVO8uWF/pWM+HQZyr3cCrrGj4MaQU4lLbXhqFR+qC/Sg+zK6aaXPI58
8hS0yzi9w/Qz4vw5lnMTmHvrbBkXcVNNNaE+RZwt0CpKRktHfcY7AhUxkGlZttB/VOtiKSWLf+/A
9asWzC2IYJqw30iZJ7UVjKCvumM5+p2H5p068MWtlBHbkHopuPLp7ny+w/cMXn6H8dqvYhnBhHNv
LGM+Rd8O+KdlXITexiKDi+uyO+pYcmN+NGz6e/2HZp/3t0V1lVsPu4ieSWOeLUJZB9Q+XMHkKN0i
dlRxpcDIisD6oKauMKRZMEBVH8w1bfF9tGd0RO0i4aNA3dGWq1jaBdPRSn0xdsaUQS+YqRubcjVV
+7QpF+Gwj8pmEvSmO5rmccJQRxx8ZOYkh0m4uiqyH6md1j+s9gB6heRs2yQuylXpf9dEQJzZUmHw
aKp6EQFOgmWkTTrNR2QRLBVH+dWiniMtz5gQoO9FLMLlGQ+i1jb4huhRya8Flcn559lC9OZFeMrB
arcH5DNOZNrnwlE6H7PbMaA1v7j9eq/X55/We5EjtWNiTMLYc42Hh1RADWkpSXemtA5Vjza7voxX
EzBvfH+lo5Gvq3zFYHCAANO7UucNvOWTf0a+CSZ1Stf25CCbdKv7dwWGQuD5tMaLr71X41OWSV13
jAFEyd0TrO9WIqOYTdVhHXUV3e5N2//CbYqeJhbm4nPLiaypjm2BAQmWjAiE4S4LgUsi1XT7VxAE
DM4cSfF66V2XExQt37rGs6I1CmOok8fNx7/P5//nO/rPwbj4aLMsDORAH/gRmidjxgtHD8k3HRLI
8+xKquL2LlcfgbjtJ3hH/RuAGXInEqqfTfsRJrsGmNbcmE4DY5Get5rincRjPf3uV9rjv5d6tRCj
yYrJDLRL65u92jQpcUYnn/pwr7zHjFxtUdwn9IAJbKhpLzFtriVPg7vHWEGxT04TrXTjgEK63i1p
0K7+vZ6/LazLeEfXV559Hq/QMDqzDJVyKucGQ7BsRRfxMMwI1nm1T61NJO8Ea5Wq6x429HN3BJeG
LlGhr8V4U7+eY2w7XkyOR7CCGWmlDxX9fGUxaIu6dhOIZ72DFQqJIM2d4FWvNxUtEhyMKsqU/vRD
CccFikSS6qDL1vV+e/Zzhns4r9j//pFX0znIJrCINUnSZP0izkZykTSiJHUwmDEeKTpaNnYoLdVt
ndjgUHxhb7QAvf4vxGebgkL4OJvLWF8Vf0irlaWQ+sYfdXVr8692MD6v6yKutl1WlMpEQKtCR8aS
JF1P1Uqdtkgs0iSzy6Vgj6KXRJ5SLgFpCjlptadV+Ict6xg37wbO4c1e7bVZEzJI/9mtOef/lIsU
ujJMUyJ3xxGNzeZO0+tFzxhArJ6DCOrVL7nMqbvFRVA7QDIDfAkTw+sp+GRtBYzBKO4MFGEWLVeD
ekzG9a3OwRVUA7LSnxZ40fjR41E4j6Eyv86JQJ+7AMXHcW+cHzp5p4rLiIbGIC9OygMjZdjdfmA+
N8MdLlYRI/ysPmTWDgOrPODfrUunrBzrYXg7Oee9LLuB9Vi1+yTyc/t0q6F8RcXs68rni/bT1qq6
WtdZKc5pXrzLwfHrG0x08mqFhQoQX3QewPmS25ky1s/rTnGB+yjGouejgpIVL5GNH1/lR5WOcoXV
1AJyNsKH6j7ZIVYdeKcEbeBZ9FDO9nrh1+XqjN2yX9/NUg23EvIruM1Z3ZtWIL1AJud/G66ffkzW
nyI9HdQOrw5cGV5AuPTJi7lugNW43aqwnGlgAC6v05On2BHJI6ZT0dONT3t+19/i16dFXIT+JtJK
MdRZROM0WLbosW+M3mnyyQOALI3lfZJTMD4MgInnofK98BHOWqZ2Gj1Lpw+a9RCv0P0o70ThtSh+
3XYUuVrMf96mi+DTDHEYqwqnFR1hF267heXWewTK9rwAVZjBHT8di2BJ055pULNjnjD+5LtSqk2T
r1VqYKc4cPGyVADT599IGJDryQsh3VRcbst/7+fVmenn1V6EpD4ylXwq9bnjFR8svuLckdq1ESxU
0NDobmpk4OLMWB41mnJPLVErpzh5CM73xbDBOTlvVmd40aXyGBT3gv5bqR7TnDIFH0Q3HlYN6FSs
0aQN8EJD9nNrY6GpkfxEwnmgWyr6cHFUCZPRLUasxXN8Lz1btN91V4ntYgf8htsleSYGYuwUdrbc
rVvECWMckIofJWPeeKmCHQelGfkJcIoEwfSVGCyF8xLNr9uxck6P/nX8LmJlm1jtyRA0CvEHkJEZ
F58nwvFKXvJm3bUomv4VF2MSaKvlqmz9U3SA9IVS6aybUcrurfd3dcrx+f1dxMZ4yoNuaDltiV88
0haA61WMG8lcxRkKF3v9dGyQPiptdFoTjIjdesfUzYm3/TtaDxPnMV1F7Zux5A+Fz0Pp6SaKq0ed
z+cmBOXqeA1BXDiFqqibhnKxeWFbFcJ5sLj+3hunPh0FMM0IvcxAOVH3IsS1bZRFOPkgVRF9hgN2
bpaFCSnWV730Pc+WquXdfql/5xjfXuqndV3s4WC2sjVFrEtb4DVoFr87LFdQZvRnq150qrQF3II2
34vCPmz/F4XD1Vr488ZcXBMSjuz6ad6YfJwNInturdHNaVeYqMJk2NHMun9/OuF+SHzFHnY1uo50
xm6V5NeaPZ+WoV7OF/WqOSXmvA8qXSbRrao95pXeOTjMDh19s9KGFbld8TN0bs42r7VAPz/7otYb
wjDNmpGZVvis0oELATIvyd3KZ9FVVvL5LqAjiJTpw+zAWxx68a4sfOkjfb1tNaNe3wYV6DCzL0Zf
FwE8TzAiKE7CfGmfBdcSafARrPpjD9ZdMVcnBICJLuUmNHkXaPQMD82E9Pr0Wx8eA9OdGjvXt2nk
Y6YUUDPNJDTwt8F4HyoflvwQlQzJEvc0kX/K/ixP+2BNiZ2Uh/Ox1vd6vg0KeGy7Qg//NzC870Qm
bnG+QAXNI4US4KIAHNOgkFIp7I8paDtkMJitWEjCLKoaVCDSIivhoxn3RXVQG8DGEuIgaeGX6s1Z
i3atGfJ5IRc3eVUk2igMLAS5f9mxrK3e/Ryk51I4DtA8lbsIS9RmVRKjkuS1HV7POKbZM+9PfEjG
XwyQzWEtl2/hSN7cvQDkOeHsljlp9GacPkakpJ8tsGLVisnko0KjQnhty2WF+mS27YWN3kR2qDxF
iDwECIBa+q5RNv2qu1VwX6HCKmz4/Bfgu+8E4ThvE3yF+JmK4irWNmwOLVve2u2fAWzpZIO56fBy
Le5VxvPyOlNwH1whB4Uaqi2twg8TmVfkXx97zKhQ0AM6h3tc9lCg9dI0GwBXdborELWFU9c/ltKm
6n53io+i5Pi7hSVG8kEAPR0TRXVEzU2tX4WO4FqmL4LqQThvZrD4U/4QuTWKj7aIuG4F/7bM/VH7
2ap7FflZaVgWifPvvONar4SiWLTo/xloWP8dhH9OJo1xGoZERYNSoe+wVKvfU701Q8+QDpnowEE8
6fcNTER1l0JQ1u+GZHUavTYkKEDpdAvdQZq7y3Zn8dAqTwLSUGcERHbqTT/j+RheXA46FAKGcRhh
qt+UyUL5bLVd14pcDi2uD0gpTyt1ZrHN4E/Nnj7Q0LtRv5q3nnmRlEVmXFfh/Mxgy9nIwSLICyVe
aIAc9YXwA/OpBO2vYGEw1mIOgw+FsoYGP73zTXdnmoXL81uJWPrcS0IUW53WGaPeVf/UPp234Fvv
APoiGoNFT9xqiyg4jj8SOKmK22DfWrzIFs2ofNVhfgSBbh2ELgMPidnOM8ws13Rh3wuP8gumiRpq
xZ0vq0tE4c4d8Ci/nY1SnbbeNMYd2NbT5Bj4Oby2NfrSC+MVv45zvhg3ExYVT7eElq9d5F/e1UWC
0YZDK+o9+4bGohNLq1FczXaQqGXO1MJTuIQnAWbsg0EN6la3PvVrvR50AJBSAYSIW+9lgWR1IgQv
LeHxXsaZXQyeuMz9iahabk9PubhQi0XH5MZah37nElidHi0mkMS/xfHW93VtwvBlMfMZ+/SB5U2m
DKqSiUzqqhgFPxuMI8qGCR8/CXTkoEukSIuzBs1j0bXbqV+QUCR4nfBP2B66UmafqESRGULj/kmR
7kpzh9R7DWcgnBk+0V35MrwKgmNm+Km6BY7ipS+VfsroAHNXbcPUksNl/hwjW8Rnodlig9kjf0p2
x40K7XQ5o1rqNVSFFgqvorv8sckCqv9WJr5AaztUzrMKchlAScdywq6YiRr2xorvxMFVqrV5WimN
XSYr+sPonBv8rtAN9Ect2ugQVKHgVkB0edH7qdxO1r5gIi2NLzo45U654x4PBFfFcRs414NCJ72B
CPTzNK6l8V1Q/AgM5J3wIe6LcYEgCT602vkPf9MPHo2Zrn+P8WtEGzDblsJBQsaMxi5HXbQBEkfl
r4CGTW/r9z11KGqRMcJuNjxd/ZFn0uqLmOnj2Ww6dbEwwgftmXFVd4jQYzGW2nOySapdQK9DgcG7
QAaFMA1vZHqjGqyMTYB1W72KTx6NIdBxITYJlfxoBfdSfTdI64QdDbY1vNjKB65AayuDw2GSbzv0
cVVEEFSDHteiBFw8+TBmuSgkbVNJWCMTYVYl9MKcMsIpKoMGtaOjQT26Ja1s9g3pMWjApMHDPpu2
SNxz8xq4gzKyQNGZnqonKIsxfcSWJzzfOtVXUjO46tAZIDQAS7rkNEzpuVHDifFHNO7A0A+Obhsv
o+4MzRaMngaB2tZpL/L528mbXEFcCUinsePBSf0jgze4Ul+E5Ca2Rb/SlUAoUdVkJLwl3JIvkqoa
ge0grZTpKP9sK5Th/n5pJ5tzKXnDXYdt6Kw4DapWN++U2OtVHC/uISLDt85yPoZo0XCJQfLkcpex
+IoL2n7HqN0Nyso6nJJNKEGCd6LiCFgyqRa8iQKUkQTQg6ZQ5kuNV+uznzocPCvZlKdtjrAfWUFw
6HNfQfSj5BgscD4ptmHpKrh6vp7dInTqepdnNoy8tK0XYCpNdT2Et7QQ/xZ2F3eoicImko66CKjd
uojLTVr0Q521I3EZ4Vm+33mGrUmHodtpkYtnkE638ckw4CdLfirue4UZbVD95MM6VzVjZhTRslWw
SONlVBWOrGDa0vhdd2jsfqP8llFdUX62VKyJY4zdjdtYmvP9b6tHQg4eIVov/IKvkbRTpao4FyOS
1yBY+F7Oy9ke99Q/KOJypk/TvMMwehRQTBxuEVWuULiBsn96+MVM6azLMcVpx8MxxHJDxGinn0Xx
c2Ri48crpVQc7ATa+xRceb7Sw7Wu2Uy2QVAoMNfF/LFYpgBKRu0pYkTe+/RFquV/My80ZZWOOmLc
2HddfpbhEORaFUvjsUDw4J2bo2mxga/umcmfUO5IXPP3O2qJ0VaB1OHHntZjYvfvhPKvMui3t2So
YBVlZe4VX9TQYXoahrBJJsoJBhsVjuN+itc4MkWCq9fyLgWyjyhHxLzFUT1TdITn2U3pRNcJtWX9
ib9BdctGJCc7iqWXp0SJBtc9VVndamhfvZuZwCDFKbFv9EO+nqgkEvWhzOLpGCa+AT2RYfCr/tSh
KTbbKKKiwZQNZhFgJZaqZEu0B9wb23WlDIT2ZJKD43zFLOjikzRjqSyaMhyPMZgDS76TGVMCdGZa
1jsxrX03P/sj5lfhehBfJ6qtQHi3zEfINcMB8KxHe84afDG8K35aOmYJNmom7QNc9PxWqXCtiY4K
FTpUs1vDd67WJERi2UnCAI8XpZzKg5uP5NPS8KSNsKOeo+n8IrT3lfVqtq8GFUViEQQfUvP5XKkL
8fxUOqKnAWnEtzlGST1wtJDK8aXh5pK59DX8ACP1Pn7u/5jb4AkF+AQ4XQL1/uZg6krNi1aUYoim
Obs9XH4o0aQogtUTSoYzhsM99MvC2J6WFrogiwzY2ugaHQkrFlvW3+J71MjEl7fca65QwRRTF9V5
qCIzDb58+WFQD1IpDyOg1a2Os++IU7oXBH7jcucXMLxvtSmvzQ6+PPGixRaaRaiMGmGMc0buF5VQ
2lHLdOoHVdtxCxpu7dR3KJV2JYZ1hX0Ly3w1iH/+yRfhQaj13GRiPHKIwoP6JiTe+IRgGbIjlaus
Q8Ym2qp5im7xWa5Ucp9/t3nRUgMZbIXK/LuFDXRUXF8c7U4Cvy1iucMooqHwvhVdrlVBX555cV8x
Dz11mcJtqy6RFzMWZPk2gsPLdwRSbF5vwoROBVia0pa60UK8Nqr78uyL66queckBJ/yoBdRAomsE
/oCFJuFktlNFl8VB3MkmFicOGpej8TJ3o3F4xJYLLBl8v2QNoguXWweJ+blnbvn6kwl75vZHMOdk
lxfGpxNhXuRs3aT+v6TExPgBKnRO6HMDv7+fnUCTERz7zTdzLZP4/MiLmiwSm/EMLns8WsD5AwQ0
4ZtNj7O/pvqYLVLN5VpKb+rBXb1udC5nXLIAWuF28/W6mXrjrEpCPR4hObqKl26klf46mvdgZWZP
oXGHe98i0FaJG4DYXTcfNz//a3n75xVc/PAh1CwhblhB5ykel3PqCm5kehEGcE6ubeY+Y4drd539
OKk3PsG/naRv7/nTr7+4bE8aUnhK1cyfA67q6e8IHQX6HFiX+3J2x2DtT+aiBMHN30CxDJ4r4XDr
xV/tDHz+/RcNnVYvIl0X+f1IRqkn1FTISmwVZD7+KjYeyhw+pAuHVX/fEBWq3Bl/oEhjLG+fwWsD
I4Ck/zkMFxd/02YKzmZsB8V8KhEhThmJEQM0HAjRdurJjhzx9DzHKxPMldbtAKlYZOABouG7gAFF
xjRyDlvpM8AmJLBv7ta1W1KHxckdaZGjiBexOi3FQlfPZ06L4KFWINshfYf0Pjg/W+qzaldAt5wK
OSeGutwUy7y667o9xjpxgHTwzcnEtUzJRDd4vjIVEzru168nIobncqLnGOJmp1mGi85JiWLfY7uL
bGkT3APQ0wJb9rWlVtpi46e/m/9GLR3JEIOcEZVWxWR+/HUVWoH1hKCrs7QEaYL5Q8i8/nwfJL7m
1ct4qdBjgoLINeYI1UJMfiKS1QEhowuE5t2tPOZaAvFlNRffs1WEMkMEbd4TFVDPJlyjEnYn2a2f
Y/NzyzH5b1p08Ql/edzFKxj6WtX6iMdVP2pUCmSMZDFIp++xiA27P+AXlvzW01WCA9x5M5N134vz
InwrIrd9TnAjWUnoKhXEntPiAxk71Nx/RYxoMczyaa/k+gJzVQYxf4J2gQaBAsPpIAdL1FJAAcHn
waIp3GIPDgyD/Lc7O9AyxL2wFR5QVEM5xrSTB7FcI7RR/4pNz4g3WNVmgv/vlP0aTufLLlwEEXBD
TR7X7AJ6FwwQ8MMDNdLayckuHk0EvVUIgPMAR1kW8tLqqV7uXauE6J4tTG9cQfhHTrx5/feqtCuh
/cuqLuNJrAxWrnAw0z+MLSX1rlQeGN2cgS9Me2TB8dpzQbUqiNekjoYYKa4xRDsZ0aoF3Iu2dtNw
OUvXoVhfQJRdDC/GIR0WgbLoFtpW2iWaN+jdQrT2de7hPpVka7SxBxTVSN3GH70jlDMnVAaLZj70
5mvf3tfZQzD8Lnmd+bCwHOEGS+/vIPTbeaQRNWusGEjLX2RYOCnUUhfwJiAHta7oUkCovTue3Vpj
ePXY6p7UburSG4KnAdTOSXhulQ2mHqmdNR9DgQRrgaQl2diUuaXyVKRLOjZY1MJ5VukIF04u0xUc
10hgOtawlUzmQ74MhHH575d3/TtGkYiONQpx2iXC1jTo8QuViewUrHe//pl+NLT67BL5FSRfBN9Q
nBtPnGP39637zxMvEsQ8aeI4MzHOhDWP7MWvWQTdNVbJMV7K7/o+vGfaXhtP0Q5AwPoWz8O8crPM
Jpn/83svoqiZ5GqUqzy95xAulWrVE8JREkSLN4DnTzON9fRuuhsc5nAUj9Gfc7bRU2dAzuOjPOhv
zVEIwXM44vmQmQ9V4TZACpnUJ5jReyfNqSFBCYsWOaV2lWT0KRdiD2sZZtQuwfUrs0MMSpc6sHpq
jgqhkw5+8yohBMFzx1uzWhSb0UtW8I5R/so903K1aj8JSy2/qzAtSTZ9+nhq7y3t3jrfTbInpLu0
fkl+5tm7mO7p/91yGzevfuE0NWGAoioEqPLr1RPXYVeXARcgbhekj+0BEZC7eFc9Btlq0j86pLv0
TQERiDRmRJjTQ9mKVhnTcim3aTVawqyS2C7qdQRFZpn9Vt/ODyPSVucDrcYp2ASJqwSAaHblgJLr
RpNcEY3s3O5E+8x/K70ZowMxvHwXtXe18pMD2j2ik58WJEpojNadnYuUCvlT9qCuQidaMmIqNR9k
qzXZwJWTwcmZdJ/3A0OXAkztWGPt3W1HHO0EP4zwYbaz7f+iL3Yl34cY+p+duzjsYZMOeddy3Ea0
s8UUpN4izxBfVJbRqoFgoiL3efY09eYFfQ0hjX8P42YVi5Xv5iphF9V5HvHOehv+vVXR6PUQVSpN
5/wnREUfTWbB6WYhoAnEt74Nkvuie45Ikek7WU997UNzCiO3EH+2v8VVa3oow2hI1iPYu7iV8P0l
yV4GhU+rvSS2R1JfZcFAPM0gksnL2aFNkn4NYKTd5rwKulV1+iGPa/SZMIKCNbaUtqhSycIDN0Ik
vzFwkfM7pOoqywlaaOf4lfoJhqqS955VM0MfzTscUMR022S/mm7bm56ySOq1Eqx6kPf0gdrOm+Rd
nz9r56fMuMvQfk6D11vx9howGal5/Nf4kiTF+itL9GkopwadpgaxnM/S6syxI1d8a9/iFf2XM2CP
dh/0a8j7QJQTknF038NoacW2VP4du8qjn5vPdp4fUDS52SCZU7Zv7+DT0i6yi6hoOtlMWRpoJ0f/
o9rnaRlSF2jL4EceehjmvtzKHaRrkeXzdlzkDqrRC2PW88zOs97pVOA0NTltR0bgakDG53YFSb4T
A73xxOLW5Tf/3//1iy96UtzioZUEPF3dcv3NErtLGDep3UgzCrsRX8tZ7DbZ0Di0TWXZnN5u3IW3
tvyizhGjKa/Fal7AMgXyiRASs+qnlAa1tq7gr84yXLewBdfqv89HUL/oSNUizqBDRL429x9702lx
NxjuUUYQDD8aN6B5JzIWGCHLAgS64sflzwBNpNRcmcmTgpP6U9z+0MsH9IRpqVrgbexEWKGAVLcf
jeGKpxtprzIHycvXpIh0rRQa5YgRXOySYMltB+l03iXh3Ui8tryPYrdepIo3xF7FkMs+abaFtR9V
vLJPk+chgwYIO9BBG0p04h/iKi2gMOzV9r4T4JQLBQXEKmvxUFjeKhevicZYn5Z7GctOI69UNae5
NAqWcbLdp5vYhfUapm4ve5n1ime8BX3XkYXlImMSLKd3ZoPSawoW3VZ+Sz6G9yrODniRdh/iTTzL
lVElHmAWrpiiOiewFynQqMmBUVkIWUcARewJ1n/IPY3u8jLiKyRntWXizu+5xE/xBMOwOtncKuiu
b9KnRVzUj0oFr1Th+PNOa53aYJ3/zr0KaZAOKrsbPZ+SXVe6Ic64HDMwavPAORL9FEsaxryEhPJX
S+VX2/np0Go/4wIrLNta/Rff5+etuig7jbBp0kRmq+ZPpT1UEdIv6days3GhvzP3W0VrOF7/fui1
dtWX93MRh80TemvSNOZHeWmCjLWzah3VS1qTcbqbKC7z1Zh7J6jW1YPo1EeaZih1G+SJAsCN/a1R
wdUbi3kFLk6MLAyCw9fkLy+1s3wy+xx8ceco8JYwCICzJqFI2zqJ5GqYyNLNQ8h4Uf5QAdJFmDMM
+GHlH0jgTNiYTM7An0x35ct/s1OmCJbRlEQcdi9ej6kKYx5LLC3yAZGRDXJmX8t1hIG46iNej5Xu
2KBTvhjM2aXrKexJYu6raF1sb92e18a0FmjR/1nLxVuD1SMM55G16E8oyHQICdb9q1G/hNzsxR1i
Rq0fPaPAJLWeOlPGRdg8IU037H6oHI7kJNb5zei2euHmKeCkWx2bKx1IlRiK9uyMUOB9zpfhp8xj
mNJK7bNmVl+cLdZJz6OjebL8aoTjNzyc0FBJlibirdIr4kozv7xejoUjyaNrZnDhk2cJSWDcnjr3
36/R+F6TsTI4wDpSd1dkcU9ZmKdpzdaR+wFS98UloCOGuA9S7SeKUyFjUHhSuSb0nyIfk+BsHz8Y
yMMLNk3AotuVHxjDLEbrOW0dxThRUTx6ZhQRMPilxYBa/EGMfyu13ZToiK0azFhQso48Y0u/CL2M
VrLFX2x8WPAwlPtRLYSmwZBKwSZhF8TYqdMEhVKzDdEA7Hbn/MfJ+DnNzKfTQklxnT62LUVE/ZJ1
e87WjZL5ygU4b5BliJKBfQP4sq+vThGnPusDwlDCxB+vOBWFPURc0oUFuOxXBDAq7QGIk8No6Pdi
ARg4QHysXeuhBYxWKqRddPtXKYmF6o8KcpqQN3UEw7XhoUjf9dseJ1eSDJZs8Eb/hg75soMbccFM
YkoQS/zxOUdjvfeNZpOQhveroLjre//MrAWWiIc1HYSnaM/rCe7noSd3pJvTEtmIJs3l5Uk8THg9
KqsuWvfyr9C5yUT/u39fEwzoCBiNQYjk/Cn6RYiLO+AEtY6eoTj6mbkc/xjvIAew+DLXJ7cEnO1A
KRPbvV5SJwjPfZpymUNdyHaSsY1hs+R4eiIgi1pZi9bx74HqeFP/jNdYEXFZkMdKbyMaWF5S7PLa
U4JdBgW5EI7IWaoU7Cd6Bnr8NpW/w+SQD2/R2UVzZNLtyLjvxUNseZKwCvO/Qr69V+fbgqYW9QmS
bs1CPMhn5mh4TvzsDTtAy1fcgLuS1Pubrj5XaApsFDtlkN8AXrh8q2Gtp7FW9ycQCyM/yqO81CVf
KV97GELUZj0UZkZ38kJWn1vjYJavyrDNludbOdYVHuW8EM0SLRHuyzfwQpDLvWUFCgqUyVpfWoh/
auOxDDowzc+ldZc1drh+r9/zYldNKyFdm3ymPlghXmgMuHHanMeP8Cbt9Eo5w7IMHaMFGOvclxcH
iU6hoRSSeTqWyUtpbMzGq5AzmXlozRo0KGh0YZ8z/Apw2Fjd5p9f4XarIv506D7PebJ4mdqdgkSr
w3DOV1ApcfrcxaSkALNneVbh9KkbedkZ+VIBHqTwgrpDoz8Q9IFUpCsAwYAaVcUxoXeeveghQAjK
RfEjdChVY5UydIlVbgFv57wOcAG7Zb165Qb9uviLlDCSglGXc0IGBh7O4DOU6l9j604BEVeGx65w
y+4hEFaIZ5/8EqTVQ/ZGn2ilxc9SuDp39y3CgkOIMaEnm17S+6L8dCsSX71EgRjNbRVARvJlMlRH
qSm0syXC+Y/kjbljlGuc0WG2UTw7ugQQbV8qvytIbbkro31/AlsDVDUSKECOmgWMv8cKyL4lLa9+
L5HYu0/ruugzZWMtxGOHp8U88ZcZShz7cuHFkd+mID4X1tkxDuojKM/xd9m8KrIPbFNkioVOb7Me
f4RYqoBFAPch3Gv34i6THCPGp9U1LdtSnP9D2ZntNq5l2faLCLBvXkWKVC9LbsMvhO0Is+/F9uvv
YBzcQoRshKqAQlUiK0+KZrP32mvNOWZULg3wt4OHc8IAkHQzWfGbmpfrnyd9SGPmgPqrDyfiS69r
v5j7AGO27RhnNUC5G46hd2JyMB3hkUtV3kiQZ3GxNnnE2XPmHN26kd/IVP6+kKsbKcqlPERSnePW
77kCUV10IoT0ofIm5K7xc+9YwrK6N1Bt+cYBttrt89nXpsDfl3C12ydVIVp5Vs2HDt9TZ62hPDMN
Cj5oB1x3CzBEsgnr1W/UYd9U+n//8NUH2LeBXvgdD0GPN8LFA2ONH2SZuhAKIIrODvpmth20J+t9
kJcFppKF0rqRrRproiNDKNmYSIp9XFGmLW52zr5OYf++uqtiX7dEpR6Ncm5PgWWDFmOrEWM/B06O
ET3wjs/U8EBhvLSB2+gQjViHd2Hs6bfCIr99R8CMKRZ5UBpApqsHVORqYVpGzgHtRLu7EFe64gYa
iNLF9Mwobim7MQoWxtQ0c6x1//M25v8bQYc6k87+5xKuHpVptW0/yuQMsFYWi7ADnG83DcNJuyVR
SXptPsSPkKfFE0JaslMxQq/67a1t+Bty0N+XcfVM6kLoCJblTgCrXIbwSLPFbyWBjTGGxvt2zqu7
qaiab+91tfbn33510lKythboHMydbQLpfljmovIQ8DvDMsrt8vX20ekb6djff+bV0cmCaRoGPr9Y
I9As7zDiWAyNOSIsOqpS/tgaM/L6tg3o28L0zz/1qkGZ9COFTs4Pg6ZmtppzrLRFctakcyNvmwLL
4HI+BVyWXWeHL6RzyDHRL0um0+0PfNprOXMvdElau3lUq4VsEfOGQNqAb8W0yTNJ6yDGvL0T5k/b
gYEllnOuXi4TCOCkmqeuu80MYFvKsmPGOwKuyqc50oPB2SLeXYiMkUVP8F2S+3R/F0x7vz9KPomm
KxxAdeEO1L9av2JuSW/i1l78bbFlsglzmp1ltNLVnjFWVim1Q8zNMWDw78yJdtCieA2W1jLbAY3i
0N9o+BsWpFvdnpx+u+X++fNXO4UlIOFtK37eIOBkpHUsNY7PXFe1WSNZswtmUvfEjE/Jq385w4rW
Oo91PHYlkzVzjj8jx9KNFRyJp3LONSNBNeXUMWx9cz8jw6cVEbiitVLQZi6HmGbYzr8c4mQZ3aJU
fDMV5QX/41ZerWjdUPqZ3IZ8xxvjvt4Z/F6EHgywHFx8JO/2xOelkJvuiJjK5EVk4h565dDE68JS
j9fcPwj+Xi+2grApgwMwIb+w+0eePzTFtj/F1kPM0+FUwVuo3CkV433/PCrPsuTKvrTPTWKD7IR5
5sxzpZi323BJjqOQ3afC/eyAwfob2JdpE0SB3XH4ULnLhfxeZafwtYcxYLTH5ChxsrxsG/FsSu+m
AEaU85d2R1jgoDPuXfTPWbNV1WOeM0vUPPih7futPot088W4WpsLUZTzvonmo28me+P0GkhoR3Zw
YcN6X1x2vnBXXXaqdJKEFKoH369Ed1HOl1hZdI+oP09vXoX4Ia+WY+W2v6LuR4XBAwSe4+feJOxL
a9V6WbAWOM98Kp4kroT0ZxUcBjxnxqpFkcBnvBWK5WCcNH/+3uMXRZn9plji1hLsm8w22/OlWbkX
BSGaLCB/sThFeaPPXnLOk3WHciNb1m8TL3S6IW+VMfbwblB7fZjBvjG2PG3xScD/1zhK+WNyWF7m
Y46BuJOONtPDPNtU4EgJ4rQGpzc+hGDf64+9sbaiVYeFsnC05GShhCBkRliwaEX8Uxsw4PH0nrZu
Qv3BbTHXGJysCs9eBjdo3k7k+EHkc1Fh5hpMIhPlbdKqRS2+KAP2KHw0kcXRRbeWlr+ahk0nvrQL
/1YJ8MW8Cv6EHGtsq6w7+EKvJWF+WMcppFbx3jDWZMhN4DhJ8vjE8Ybd7EIeNDlND5y3OPTbiUBw
2RZiq0wXrQLQSZpb9jP5ATXRvMyJDbdHPNfHgevLu9oiu1xNFNXk8lRPzD1IqJK/GPKFiIN6Rh7q
JhuFJxKk/RB/6sdqna6KY/1IKhOAZKl6LKT3JNj16mN07FfNVvoRP3YDGUI364f5Ov7cyn9fp4am
30D8SO/lat2Jx8sYqsMoztiDCPKh4mn1Hm2QK9iBuJ1nI5q0l3IntMjyvalV/qKnolkr6mTLo8id
XVu/XUt/tETFmNSwTJXNewmk7w7D36O5xGvYQK6h0dYw/awvB52Rd7lE9mWw2j0hFdPd6EN9H0lO
3N7yr36xkf13RbQ1EBuSEXdNHgisPBijqDPvlWO+k45GTsZ4deifcpKzfpbampIjQKxcLYiq5FTP
cGQcgA2sUdSW2UPd35GjKEloWey6sfmPGfWzEbmTBiFpiZQoJ+2S1DgNp+OCPOqsmaes6SHcatDx
LoRqfxbBroIMtxge41f92Wc9eG1ZZ+hR3ZPg0ZOfe9+idlTvrW4N81MSFiNX52NIm84dxuBb2t3r
w9DvG0JHhf/RvmnxByUd97FKrPv8ZRxtazxEaBF4LXCpH4PTiN3ykG6tEvuxkyBjZmF4qfyFnAG5
J5AU1YkVbbtb6Erj1lVdfV99V/rV0IUWso50ndDxAtOxTllGj1WP6MCjJleJZEkpUAmYSmTPD8mG
jT4DmioTODw7J/yLoN0WNDH2WSpJp8SQyxyQcOvhkS644qZE+S1KoqYuLLK2qTmTYIcgzDfaltBo
O91Kp+FMnsPFmFV0feXAyYnIT269AuXMhCrUZ6RwN/pvYvFDDs+XZHVBneq091U5g68Su7hP7lkq
bxwjfw8S/v6o/2uC/f9HdlUtN3qdjIUcWPetsIuUk0FjwVxps2TTCX/CupQlr1wnW522NIEJePlg
5i6FX7LgxhhAVpWJBr/carBpFqq/DysbMATDP/+OWFupdyiTNGGZ/Mjc9kJS3kL4KezIDNPKhX5o
3oN7kkO3kKaFdfbcMsm0iTOcqD4HT/nx77nFl9PPLAcWNZoVeGigzP0WtfyxfCR+IpllJwIAWRIr
g72etpBXr8Zjs4tXcLtIfDv/+yfBDVyvmFe/eV1clL2sCJGRPAgr9ZQ0aDsLMheZzuxQfEJHGpYW
uWPWIWVBH+7N4VU/QQ4XM6eJbOEjeYMPAAcvIrBq2DaMnlG31q1HRnGLCY3/FD1v6549gw8MEFSY
z+I4Earf53DU+oWIzDFZlKTixutwOgSXXVc7nMYjQuYtkN+LySQ06ZPsNUCuZGAZ5UOeH/F/Z8kq
6x6letW1ntJvG0AGsnWvTHeT6WkBZ41mEZprNLslAU2Qrty2uLvUayVFfFvcBclqTDaSvyHvuJA3
kEaNRfYJcxrNWS+ffPzZQngOLwgHP+uXeB0jRJOLu4K6wbTz8bmdjlDA9XgtETyl69sp8MI7wZq1
s0HwErW7Lnk0yPzpM0eD6FKvy2YlBV4f7qG9xJHjh/th3GZCxqp6MuCgdti4MWFXtv4ZqnYZeKrh
AMIe+OuB9Zjo1g6atQZpJPnrtPFMana83u2v+j4daKe4WrPvK7d5S3+2HpOaYgN3S9uSdEYOo7Dw
OBwE5V65/OxENsQFfBAvO4aPCY3DFSK1FYrSoPX+G4crBpbrekPyCEDFlDJXcBLhJKXrylrJ6GiZ
E/jmuyVvypCQ3Q8JTz5wldyb1RuF2z1mvXtpHXGLk7uzO3kPIiSwPJ0bvQ5X1lPFtC2BJSc6UvVE
ASM3GOhnaleFrvctfjIex5dmPew5YXWe+cKMg5TUpdqttHPzQ8EnvutOiFrxnnbTQqcw8j2tYYbt
dSJ3xo3gjX1AQ8F2Vjna4eNCe2sxLRFkViSpMOgHJxAuozWQrx+BuvAfqKsYL/uZm3KasBbdU7wq
CEVNVwJHgpBUa1z8iN6Ja+mddOKPmEbO5g+iW/1MHpCzaSfDG54sElRD24SjUpKYQqCG01gLYc8Q
kfS1M70kj0QQt1ijMRODJVIggqyGjb+KDaAq9E2jh+lpepOha2hEmriwQFi9ZAmYgi264q7f9S8h
BKdu27zUn9FDLq7SlCE+z3dZshO05G6DFMKusEh48BEJrmr82BQL5bVHH9p6af+Yw4TT3Iyve1wp
J/WjBuweeAZxBNlS58z1iaM9f5vegruRZe4jABHyRMdHCE7pYRTc8il7aO6Su4yTu7zjTrE7ZPoq
WZdP1l56TdYjF//DHJ7VqkRgeeJ20B3W9jxioSaOm6uTXxoOgR9EH/K+WfGzNa1jvjTZOoL4s8bj
rvs0kudi2AogNnajczlNjwZnNE934yUUkNkIEP66tQRa1/KV61X3quekyoI+VTznB0aDT2my44u9
1DBFPGNg7ajX1OJms5v77qjyo7cITDJ82imEUYuuJuT/cioDu8PW1FiirUMFlbxL8hoziNSaF/zd
ceuxp9PlKX9WG2l1SU5ytA3wp/FdrObXQvyAdYoCquTE/oRZ3W3WJsx+2UvfUj5+hCLpRh1dbH+L
i+bWGGXCZfjGS0mo+OUzf8O53z0N4uvIwTaUUJ4hkJ+WRJa0AtCGd46+ZKu2aPs/9Q/aqjWniuLo
q7Ah13S+h2kZr4xPXngGNViW9XJTMEn9+e+tRv5yhmCnkajLGSOpks60jZ3oj91NMQvFTOsufbi4
1ZM1owsX4Qe9jHhhOsE+/FTnNzH+JNIE6TKzA2Innsdkb9zSCH6Bxs0PXDIVjZQe04KqctXn6TQh
8EOxTR/05LN24SKXL+mu3vmbZFve4yFI7OEsSovJsDlaJixI2TFZT8t0aa07Fg3P6L3pxs35csb/
fU3oPcC8gMMk+eXvmzMGhnSJDa6J4gVuu04637bSFuo+t464HooCgtqwKJqPUl/HOBiIOI/uc+EH
RDDMr4ryagFbyNAvBPuZA5N3Tsf3XKUlGyDb+j5KXHHa9elOQxGJwQHYdef19RLHpvUjE7a3uhbm
dVP1+g+6etpllkcZQKb0oRc3g3WcumdJdIUt4mHxrulh8YW6bcmCoyiaU0ZLs4+coH9Pql9BwWcD
0iXkfbWMU8bKrzspyoRDZz3X/nNOkLwIs05oZKe5nMCfxRTz7GlpX9ji4p6NY0z3Qr/JrbP8ztgs
C86jvPvdU3U6mAHmUmbZngNpSKxtfwq4d7St3GxYLgUvXurCVuXQHy/iZUrLrXwc3nKwzw4eYoQd
9IXSubFm1U9NfeJHl9grcj76t39/LV8st//dPwM6BJb6OVP07xdC0VJDq3uJ+2cP8Y7jP4KkFr7G
NlLcOS5Mn8Ozi85LKB1mJTIV67+v4Ivi4voKripDSbMirbWm9GHMD/DEhWNqeXCgVGYx9eSa+A6j
S2Rn8oaSrczsYp6ggMYx0Y7hwczmDsahmPCjo9jgQILA5pmHdRH3zHY0+KPy/8IP+0UGeH3RV98R
hlCjDGrx923jGjZJ4QXhQ0A7VHMjlBI8WsF6ZCasKDu5sjn5qdxPJ45IBqpoVsoPYuCVuqs0P0UK
uLQj0gFjc/MrTraVceMW/9aB/HWyYSViHTINDQ2VTMP074fcCEOZJDn2Czijfn5QKRZwX6m/6ulg
GatavDP1l9HWIOyUd2Fmk8E3ja4o3EmweJgV1c506aEXe+ZG2Y0VIcJ2vRIyINlO9NAiYfCMfQ9p
5xNyjb9JKzKNbcs6sO9GsDyQkRRkeY/st2ZJw2vFBzWUh3KyK/aL3BtweWVUAYimN/kZ4s3jLfPM
lwm9ic/LUHX+t6h+Ey49DtNgqFocn7HQrwKa/tl7MS0vqSuYHvaCMaE/4TWGTaGsl+5Q4KxYmU6Y
rdFLcrWa9tBrP8N8I1ZLQXxprJOZr0ViJr1/fwpfpsm/r1MDbwiMxDK/dFFC3e+UqTSis3I0T1ho
QEOp+OIo0z/VZYTsSM9dqLM10Cpy9J5Ia1ya29uBx18GhdfXcbWoDlo2JcEl4n5VaxFy4VLL7NxB
AcU8XjrAXxpVwl2ZH8GdosROmOoqt5hkX4ZX1xdxdRyvhfhyCY0wPgcc0tDTdwv96Xdnkt4RsxJM
vguKlws8KvsWY+T7F2auHcD8zQibq1WxGuVWnoxUOk8Sf7YDoclI3Bn9kzvT+DNUHocMBAOISW0z
t40nn3mUo1FAtiJQFkOzpe5E0J5IcgJm6BbeuCeVN77qL3Ok3zfoj4u8+qr7KS9FLeRtkTEz802h
1exwgtfr7oihNt/BfxX35oJAg8S99ap+3TfmT+qPH79eANNxCqWYpxMaK+uySeAetQiqlrnl8q60
rky+E0F/iwTMWbvsyncyqEA3/PuD+dp2nK/CoOtomvo3cipTmi5h20jiGXNzv8ngar2In+rnBFmo
of7dDVDGQkcM6/mAX82OWCjBIEMvH/kOd5FPoLpbbfLuoDOTpUf1cZn2FIaZ6dFu7kd3TF3WNyVf
ap9WzsGNQ6T1LNJQ9t3wCUJlhejuhfwq4VV7VTwWeXd6VVnLmOOb5EoMm5rEHlyWSJeAB1XH6BhM
jp8tqnfpltngSyE03wpTouFokEvzRcJV9NGURGoWnWsnrB7K9aX3kuA515d97sFWjJxUcLBIDA+p
sK85wtEkgQFr07KKbf4Sn/P2b/N1Nt13QJajpQLWVYF+YT1QRlHn/PvRfW1CXV2v/PeeBFuoKdqS
kRcMLL5tLATMkpCkMnNFPjNnuQeMFZlELVvj9O/f1r+9V5aJi4Au+leEZxSrYRle+HLStfUSicvu
oX3LnnAm06eRpgPCflIEBHlRSCs8Bob0cRnuGn8XUTJOgnC01HoR5JuJ4fbA/BoiCpccz0S0hAHe
WpZWiu8WoAQfg9f6udzK9+rRPHLKH+igqqGnMSkcUiiuMHKYXKX9WQzuEv9jnLZl9KJBezPqO3Wi
T8M/AhRcvovwGKPN6KvjcKhvRmt8v97/cT+unkVX12BOVfZHoIgqyWdLpMtlCYj7kMTeBa8FEuF1
n7qg4G3siRfsXrYv33iDtXm9+qtK4Y0wMXbo8IvRUhnXC35HpniY8QaXL3QLZIcQZbpjlB29+qDi
m7PWjbTyqZDpSgBXGRxZdrPsvb8crdHBT8dVaktyoKkbB9C/TmHsO2CdhR0ITnZZTyhJih+K9YzX
FSd3dJdre61ckw/dOhP8bjs/CKS7MXh6gA9V/wZGNx3e0JEJ7kq9GVD2pR9w9edeaSSyaNQCFZbW
uVkigomkoxU6F/FQupaw5QkEDNlodhmc+bVdXO9K7PrprajZrz3vq4u4sihlkp9mYn4Rz5rhialT
srFmP6JhJxNG6hHR+8nItTiD751kgozSdqM+ydiusEyUbozuLnaZl5f31aPISYaQXxSPdvKr/cFA
o4ZhZjpEPGiEzmakAyyy4/gebzQ7PdONi5OVwWy4f07fmnXwkkcb1VwYuj030ESHhuDAieRG5/u3
zPHLK4aH0cDDKOvitVwv68Y4haUUneP1AE41EGGIEHVATZtlz4P1rvnHtF5n7VsrepdZM9M4U7Vh
rKe+tta+G3fGQKLfXqKpa6flNhu3AXGxqAdw+RT13td/Cc1TDAvHp2ypKAUCtsPpo9MOWrwcb21/
X08h89MzVIpa0RTBsl19MdNoShfD4BXi6POp4zvMtxd1Ge8md3JItnjGpBwgvK8Wv/J3HYXsT/2H
6oSaq9PvpOa+A9Y5E22NJYjlW/2uL1i7uTz58+Ku3u/EzKVInqrpzCEbqO3kKObiQRJsnBEqxaRt
BZ75i8lu6H6sI1JGhE2GE1s76D8Se+7MBHbwwrCHLrZvV6Cu+j0UtFZn1G7/ezv4tpD680qvPoKg
y/XRjFh4lCMfu/HRrSX8UkrhqHczPr5da0+X1/h0s4b6dsGbM0mwHBCOeD2MzxQtry2LO0TOhztL
JYORMUzHX5/dMRe1rXVR3ThifD1t81QskV+kVsARfw20DKPQUtqaVyYrn2Im08KgUtjKdk2RVm0C
dl21wwMPivHOoNxlgHdXLn3yz+ltq+Wq0NeoW2iG90yOSNFAZqGcLPVB9E+kDqZ7izme++/Ho82n
jeuP9s9LvnqRzNhXwVYk0RmigM5xyCmqu6IA3UslxjJD85zX3zyMyWquz/M7lVBlnF0mKFUKm3Y4
9O0+7cD2Fju1P2UAYVX1PqSP3CfOpdoASGgQX2W28KjX8MvPF2HZtLYIe1Z4TqvD2Dyw9iXHwjqN
wGVNPSPlLuasjhVFfitYrAGWpvvw1tqsfFMiyag1ZnyPqknzWeTvEsmKS6VrQzM5V4D2Knzt60De
gIqZhA1zWerXst92LVsZrVU31jTwt4eQ4Yb/rhvjKrB89zU0JNsU+4M4KIuMiYVSrVo6ImrAvz21
HGFCJ9bn7I0eMwtKZWDCnY9nkYXDit8F8VA3D1Z8ltKduLw8yJ8MjLvd8GA9Kxfyx+zIM3+KP5XT
9MmKnjxonzLNNBrOjduwzCur/odaHzXjIHfbuH3MG91pyA+KmM1Fxnrk/J8UTIBPTEdp1TPNwBd/
WRrjguWpPF9OGe8lNoxIOVbNoQX4TDf3cp4++JfU+rKIfXaRM0z5QMqWY7XEQUVWWkwffSHdc+zC
/au/9vjo/X1pevWHCqmFaheuCq1Lc0fJy98uZ4BbF1q3zsadAB9dc0SLJCsmYocSUymdN8Zn4lGX
HYUUw3m80EsLHLuDXTEMofvxpkUb8hAavIUDig97lB3ZeoxCL2QTbRxL2VxwREbnfnom8zwhZpa5
EoDqelkre9Cx/Fnsuh9V76E4Groz/++CrPbcJSKmnbat8TNWT1pky7QLq5XIP9/tUl50mAwaqkaQ
wisD1X6OPQ/ZU42MwNc+SxF6RI28tOMEBGJ4rYdnhajgqfiYLo89O0MfUb6ODtY+zEz+Txqgg/TY
Rccx9ob2LpfsaHrRjZ2GFCd28sgVWIZ1O6sWCCwvqCtbDXVmc8Kp0ScL6Z2YCzYaH/jXIyBjZBtZ
v9eeldhFv6MQwdXtAapeSuZdd0lpT/3BaOtFbu4ljSzo1agwjDr25p3AUeBNblyB2TAxcvdcqMym
JeyZr4H/78ptjUZYPDSYzs0zys64/iUJh0l6NThtjusoehehI2k7yzdRIUwOOtJGtif6sMo2KmdN
p6E6vCYsu6qvuCKwGGMpAwunPy/yX34UL780s7ITQg054Of2WJJ+8Klkbyp6DDF+Cd7H7iMs2W1H
dCW2brhWuw5urXrGdXlo4YuAS6sZEmP6mc3+98c/+pfUDCYhOdcv1SftuhptI5TLbONnG3V6FAtP
BVTELRTcCx1lvgK6bFDShUUanJkeWLJ9Se12k5TL8sO4r+SN8CG+EYpApPGwDl9SmRMvk+tVzJ5X
tz2MKJTnHaSNCZDnFK6i5L0YyK35VP0V7FmEGia2fji4JyLqX8LVeJ+e0sTrdFvo1778npnMqLHM
Jl4GxCQyELjDIt1K3d6Xlimpu3UAghyvnxmOtnI5BpGLR3vI7eD53xuGcr1hXN+6q8aIJQWpHMtR
elbutY8GKYpazbks7SnqnDoHFj0LkSYuktqjRFhMNM+mXDJErZzCLjah85GsTSIu7iptd7k8aQGt
0UVybJ+L92z772v9cvRiY9MspkNg7VSJbKHrNd4cDYwb6kTtoXwMALnSHRBgD/Xjco5piOyREegy
X87pBTd++voUzE/rokySioarVhev51OCJEyaokjRWd/n6+Iw50xG3kQuuy0tay9wjBvwKUn8+k7P
fXNRhx+rwZ+61q2Fl1yqoyKUzv2GtpH/yvpsSIz9Qd9vDaqJZm0wOE7EtdR6OqYRiSPP+KxF7LrF
oZd/XIatZKyIW6qC/ShtxswLw7OIYAl+vgce/7ndssSXPbrmWcaN87BFAPZRHNttvOM1B6xvpVgw
EIlA0o+1xw4NfkKo14ekb/IE2dK4kwNgdPc+Mc1MqVl0rGKp31snAZIxZDaUIgifSIdT1kG0rY37
AOJ8tw1zTzdWqewxGMW7kHxcFEzcnlQtRH9thKfosocAnlgferAdyEakb0oXk+7LdtAexNAbAyLS
yJ5T5nAO5ey78lE4lQf+qzDqr2889/k0/2c99fu5//EUruqpNBeiqmh45cK1viEw2gM34c053GiS
bvJ8fp/av/zaPAOFR6DLUBH/XsfKaPLLktfiTMhB2NqS4KKKiT5zpCJvyocqrnP9XDMk6R0CGpI3
Eak/8sUVWahP5UPK9r+LnuV9+5k/iBOMDuq7/twMC/MtsF7A0IQ/1DcgEHhIrIzVvbIlLCMRSiun
2aPasGeVqJA5yWWpAa8qhlUuPDdNBth1N4YGMvYHatiI3DHlQQLjepD27X26qg/NnblNX8X3qX6F
A1CVy9Fyxv/zyWN+FJKKG0Y1TGBH1+fRRhdyvevYiiD8ucNaeGeZhOPC10+I4pEh4hkBMcchE+XJ
jbL6y/ns+revmj5a16lBkfHbs2b0Agb+V/jibxj/MOXpXUNcZBCz1IWJBu3gu+hIluWhf+AYzwm9
OVZ30Z01xxUPjIFLb05OuNBkXdbxx03DxNxLvn6F/rxLV1vhpKZGLuucWUhDR8mDrrt3Csz/LFjW
coL6XB4ozZRkId4Enivz6/mv377aS4RWjM24LSOeUHgHTnEVqE4m0TsVhxUy8lp87sNV7kdLEmXx
hMNGIJPA7Wsvhyd+GIod6Ydp/UgjCYIh/lThzlyqyo1T3ZeTwvWzvOrGJ4rSl8mFZzkj5A2TQmCj
ZWuEIhTMIBT9hgmNrnqtdquLe+vRzFvxH2IL4TJJcmLOL/DH5OYP0Wo+xppO9sK39CZ4KfLn5taW
KX63gP35Ply1PUI/FPw84byefbbjokJ6us81W53Xsl+h70zpvgPD1bmd/yNL7mDXDMAr5HJHuiYm
pDw9dtq6GvZV+5oYdJuilbZNCVlV3okbUszNQB0Lhno1yLbyDqf9rOxNxDfDM8NKJEO1vmBwm3O8
NLZFRp93Mc3t4COiMdWaJ2PGZnoTZE/LnAhjAWYUyh550emzeKpnhg0DSyQanok1PNRqaTb31BZp
D82TKfejgriNFOixWI1m7ZidvLiQ66IXblV76Z6mGIIrAq/V+0IgDRyNbb9vLoRi1C9yaCdP0jF5
Bw3ng8yEM3tXrG5sHt8VDbN3AOkIWUHW7/7Cnw9ckHI/LdN5xWKUGtvSIlg20YE/HgXnU0mSRJu8
/Ps3vwhpfr/df/zm1TcYUEy0Pix9ftNEIIlGyW47TozocDvNSwoXDeGEMxj+m5e0L7G/BKfBfsbB
XoKuc8H0BdyiPd3OuPj2Tfzjyq6+u8GyBinMkukMRUPGzVUd5m7CCWRoRUA63iBOpAf1GAUwklA9
dYf6VR53OXEN2jG4r248nC/ujvlGqQYTfsIRsNJfd9CLSi5khhTTWTzxtmPxXQy9K5Jpfejf4CUp
2vLS2dY7htcf5N/em+pylKiI78zKUZCYEdL2Mct5yBYHjBVGT/9+jt+uUrQqDcRHsmYSoPb3YpFX
VuYXaTydZ9RMD+/WCbIDO3L7q0N+qJGa9E74y/8Z2fT7rvzxs1drVA3XQAxjfrYbD5MrLoOMpj8o
FXU/9ifeJ9OJ3kxEWb9DrI/Mfshoxq7j4qaww1V7Hy5RThTiDrXCrXX7u/fnzztytZJdZH/sseRM
NHA11yDpxsYLdCDQbFFjf9zmH/9+AvK1F/n6VlyVfmqhTKZWYHlQjuCQyq2Y3sfJrvZpeOJ/Dd2g
cBswzK7JZVRuaTpK47ba6jbq/4vU4fpKrs49osi0Z6z4y7XE1T3e1XQ5AR6bA3XmGJHEpqlkwyDJ
YYpKy753x/dbdcUX6sR/12Bo8CY5BOnX1dfUaJXcZlzDDB8gviJldO3T0tLuav1NnWgnDj/Nx3TN
clNzVXzUkEyXfozIC5FUvYxCSkcGR7pbEcpSuJPxnLgWA983gcECTY3Lom9vfETfPkLAvSK8Dtq4
KAv//oiSzhRbvR5FXpn6Qc6eDAhWEGkE5ISkDb0U634tPeavJSfZdhvUy+4xurnQfNGyznfuj4uw
rlB8spWkSZV24lnd0ySivM7Z67B4zGuNZ/AvswM2ILcOPZKGsWS2uAep2cQ19dsA8bXAP7gw94gh
Pcyhm/Bndog4jftUkCs598Bfo6OaEeExQv11Zy2CAyFw+MHqu3ZvyluN9tJScpCrXR66B21VeMpB
eMouHtKYTD1b9S4t7xX1xWgfM+VnJt751YOYuXW26sQlrSOk5JSLeYCmHNDyhm5o+ioNdhbu8ld9
K0eQmW1ZOJpQdee8OwIU2Vw+aPY1RBfiJH0cHinLC/BLt/o+3xac8wyUKT6aPCgxfz/fuhqqPOw6
6WyB54ZQSEOVfJ9s6Rt2aO37etEviwOJMmttq7xbymqSlhClZysiIFrNRgc9ZQ4aBLkDy/kiU53s
mTrT6rz1+UBa5lKua+MZXyAhHATLd+2C01IpDCkTprPUbS+Ca1y8NHVz9SdBwCSB9kxUMXYwIbig
718WIiaPha/bHQq4X9HGMkB4OFz0+LNezh8UtEzHcHCOgcOHMRav3iZ7Fn/vtGQT0OSv9sW6hYXD
BrvyT8a9sSPm5lS5IQK2lRk6NVnQw2gXKaoNW3lVSAlr7kDDCOP7VGxGQXN8nLgavWT/M62eO/oB
fbwUmgMo5EKp6H2vTUe7fBrSWwMaBZanumCmf3nm7yOcNZpjzAZjIUKre5+NTevJU8sTv9gHTtHC
7HUnSqAJeBciQFv+Ia6tdBm+y/dD7Y53ZFxFkjvVtpkvhPgeWx6vFMpttSsRfP8yLj+tCj+YT0Dh
prU2izBa+2gIT8LnJQViYosdVhFYkQhbyDP0Bu5Jvc6Zf0QhtvllSkst30jqvowfhGE3CVtZ3l6S
Y1xtksQrRg8arcHkIgg3RrnEGtjQy8QrX3AsuCv1Tcq7HMQfgg/eKXuBVpOqK9hRHUU0X/CYB04n
P15E/BAfQ7GRooexoxO9lyR8h7/YOJihj8nhErn6rKPdTBXJCzNkT0XBRrs1LBdkDVQfEQ2AbCFI
y6R0debKl1dOmEFwr/c8iwXAO3QO/ErU04Pp7IlGS/RaGpsQSPrAw8Uub+e4LnBJBAtQaG33A0mh
/FDhh8lcXLvxwbxvXNEtXL7tsDjbGOlqnm2T7oP5EF0ugveqdpV740H17YLL0mhx5uswgTu1oMFO
B/7/UXZeu3Fj2xb9IgLM4ZWpgioqSy+EgkUWWcyZX38HfR7aLgku3HOARrvt7qJY5N5rrzXnmHrn
0PGToxu8ZpObq/tatM8ICgQHna7UeVXnnU5+rDslTkp1i6CHoeRA95iIOJjchQ2rTADoELsy/lXW
O2JifJ5QjvHoplEjN7yeS+x9ZnKMQAPr20l1w2x1Jqy2W82A39juDM/E/z+QDrfs45ny3PSOiSRA
fjDz5QkAwvSsCEs+yeiWRWvSmPrqAU0Lgk2z69CgkY28Rt5aUJMlWxftwvTyxBHTo5R4OqV74TLy
1XGzk2fUSx6f1IzPWrsV9E2Gl4d0leYGnZK+Oz2ZGL2jB/p1ITQAsfJbBiKeDvJM/TjD/kU100H8
Yr6SpL+surQladPInwixheFQystGfAyDm3PsYcBq08+WTVFK3xQBqJXw3DW1M5126I95KDTbupdz
pFqG1xUPiMXMW4k+ffZstocqvsnbr7p7FBna9cRkyeo2ny3KiDtmUncZ8Gaz8z5cDS/4Nh3+vdfh
sdXoW5I49ltc+8eJp2t7c6xN2mUj7tpmJbduJc7afdTt68i7Mz2FsABWrn+Xaj9+7IwUUkiLBG58
2Z1NJP1s0p2Zh8NZu0CHKBK2UjsiD5CHMrX3LcgMiMv76aoO9cdCHZEEmgJVFqHXXpSlphSGRSZS
Y2g2xn6OB3Yw3Ee+QWTJsAg4slJl3Fz7iaF9/bCf/PmxF9VpUljpVNT0eUococldgyUxWZfTMune
0rJyB3NaNtLkRrLgTHq6jaXIEZhHz/6JTTxSLzzp0hqKu5zBcIk8q4qAM2zqovDr/FNjiSK2tUQ4
Gy6ID+c/3eJ+rZcoBWt5Tbs5LbGcZYRrYENNg13e3grTrtE/tEz0TM7uzy0091RcRWfTzphGD4Wr
B09mjqo/aHwCohLNP5OYjmKdJL4KZ1sQ0paSWKzcsXKqjxF3ZbVq8r2Ila+8P0nbqSvtnJzSkepI
4u819ZdJ7T3w3XbSIeze5eEBaTI5k82J8smByDuC0UaRBU0CgkoOll3bF0/DUcsPvbCWaqCd8zqW
UtDrMBxcEJFTTiUPzmMh9J51XhGAi2ltutGKG0VZR0wRTyR5hsj+lJeOnFimheKh1z/68v4cMHW9
nXBlck7IP7PduJq29b3ABD3epCVp5ja6V/P+9EAYk5vtlAVTok6zlWMsbos3NUEpYAvFI/oBldsh
NSi9hxsRsWWOk7H4TABJtGf/3GwGwlGyRYTbL/tqGbfzbfNbzTreaV+DBdkZ0NuQzi4+K17Jw1Nr
LPkPO532bGjPYNVW+jJidmybLHXrMlpQ3cXLKWOlZqYMU6XkY82FoKFPoqfev6Um1ENYSw9sqsGH
THoQxuxkNijOgaucvVz8F6g/4TBXo91a9okxLR4ycjmKBAi9zzakBR7+XoIRSD8wzu7wVey614k9
YrApH0VsWAw2zNFW0q9a+0hXYfyQy5uA6I8SpuRDkS7gHHw2N0KKGZxOdUjYX+hQkiD+MH1iAnbB
HnvbcLQsB5sDirBhPfqTl+lu6aPr9UrF4de4jZ/1/XB2VX0lPMxunGCrHCtt5qTFX8a4FZTZ1JdQ
mn3hHDS2xWOC/vO+onZYpZ0tHQEXJ5tZ+0C3cE/PCjU+9rSzFyyNY04lGXoFoCAY1ShihEXWfZrC
wiie2vxhyJGI3CTbPvexTnbYuJVyASemK7GSrys4mOetQojs+cyMn25E4CZ4vpN+qZy3Kl2uEvii
AekJRXWvsUtC5RjC0AErGSRe+ipBSb2TPUbk4CwdwSGK87zrN8rjmbRvy8lfEIAPNHtyiBucmaWH
qtwkjNUZbPS+hoIPtt08sWEb3pEubEqu+Uw2sao6Y7lPC1s4OZF6M5SbunliE1UxPgduqbx1ADp6
fq7qTjAfxWwpGV7EBPCOSoIvt47s/kn4ZF9OlNXIiGhqXsZgQKF+r5OEW1WaE2Qwxx22MJQFY+ub
1U3XMMp6xtPdY/M47f69WfzYISPkdfZ0K/g7LpVENH/lmUOAxsDBw9yl/oByahRzjxaQGK2F6k4+
9N1NXi2n3o2MG/ZajIQEZmF5DQ+RvpPCO403GBSxc37Ir3RscZX/sLLjOWPAoTNtZBf9+1Cj9qGA
3aGYuD54Q+RPldx5XDzmarhVQmQNNshjTV1lqHK6dItybavejygKD2bvnKePvHVRmxCpkaEeIRWi
PlBL3qNc2kaD7WhvKTEo7FWNQ74OTylH87WMxEPbguTXw8885v4frO5T5N+bYIDux5eWuKH4PlR3
VPpcQmfNxX24mktJUqmIuhnhsDeufh/StX3O3gTTYSqCFMAt412u7qCi8/etwlq1noqFqG+m5jAk
W210a+BuhhfDk84OgUJQijdnO3BQq3sneqJzS5L5VjwA/AUDb9yKB5ZM66h8CceY4x0T+pAGXQ47
VkNgScTeuEXP705fBGZjiOUdf+dmKLEzGXbyIGiLE0AWAkEFO1xM4Pcduv4x/FCvJ9Oq5zSChPm0
sD4tdghHnSMCUHJ5JwQ8PMFfWNFzL9sykpweOBwcwi/9loq3XOpbzKTax7iWtwkHTfusgjWAqnhX
P0nZRm392CIcaNUmvMnHcthQC1PlCX6Sr8/dMjM2SXJsm0N22hWDf6Ju1IHyu8X4zF6YdK0Nn1Fo
l4QjiKIHAFZAlVQ4+isHQPBMVM+5Nke7U6gTaUuWihsmx6zAr5f78mIONmiHjdRuEwrIfBMiNhU4
S1bxrqlBH14zo/zYrgJoNkcNYZ8iLfjvB3g8GWEqyCB9w9l6thJjIIe0K2SeYgDnULtbAYMUmqBY
2rK3ncnL9KqB6QfDw2ueR/IDvr9OmB7kOVENpT/4zL+vppE1rc1PNK6a57kkrRfWLWxobbq16pvO
uk/I4R5rHK89KdubQryt0aul0bJcZMleTB5ZHFx1ZM6xLlQOPtMmPd/Uw1I1DkFPKB6cYkXgHNs3
nNi3muiahR8kj2n9kEBsaMy1GK7kcBUUflGt1dxBDGv5CbbVaaOOx0Imcb5zpd4PVEQ192AEgtOX
yJR+0j09/VBHmj+nZThLfWo/KpdWhH+8vSmKlTFtJiw3kGfRAoU6ehN/+Cz6BXM2fnUGnVFuLG1l
UP806b00fk0cUZpc5Qxs3Na1BZdsFXAYQMFmUhxX2yZYIMYvOocdpJ88/kbxK2slE6mDpWP0++IX
aV9njZivwa5I5+kW/KJBpJVSf8yxM5i0CQ2E7LAn8TDSPbIuCLxFTKKzZG3NDCNcQOw9vyfdcyaV
xZsMygDdGmubV6ugdM9fHQu+zZlyMe+17CsIqoE9wq5V1nOZQ6WAYeTk5DgJ5EX4GWfzP6OCNQPT
o+OUHk4dv2kbgSccmzfIeA+t8aGkZB+L+2mAEk+yANqoAMIFK6SLR23ksUs3qnwwU2ACKhypfieM
RwGlQ/7c14vyRX2CLdaWnmQcQIajVBjizzYh1OtxUm6a01fEqU7Een8Hy0DpOXfTqimYD/TTtOjD
chue97Q8U3I+ijj5qqNNiBgRnjS13T7FDPZLbpaM1k7a2xj7YqbZsQFAGugfVVGd0AwInyQdrSJr
G4QgFW9rKX4kwstQvmXo6kL05wstWUzZ+6leSPqTXjtF6xIb1d+IbAsnY90FjxEte/A5tZTQTVwo
wq2euzJyJ5U/McSPqbrKn65tZT/tZH++etpF5zNsBk2JQ3pe2ixdaXF7RluwIy0GShSpqBEXQDoS
a+57zazyzhNpJNGKoP7YMu8zQh/0AtKR3/kZqmP2vhIeY498+6tk/3lNumjPzZHiM/Wa/307uPbW
mGalzirBrkNYxuBWn/UraqgOH6HmgK3TPxvLVe+QG9+HjuJBdItwVBBN0fJlL43VNY/SN/k9fKhZ
0YZYXZ99W5cNw/oUtaf6jOenpjkxs716Plfbm4nbWl7MCDY4Bs0rAIMeVpXotGdPm/1JsZeUw2za
7GOFx+cmIYErnll7v30ppbDH1CWbdjs8NpronfRtaLwGiM4qfYfcr4Mf1Q0v7fTZL8XbK4XX98Lm
75/oYl8IzIBQuI7R5HjUPsqBkZtfm+6ZZh3sunQdejqdQxswwqTbYDfa6l7xZkT1tefym1vy8tZe
tI1LI62mWgzFWxTSQCLOzXLkNAoucymziTqKuJ3kBS51C96+e5WHNp/M/37UuA26iEpZsySd//+9
IQ15IGbxUPHpW4HmK1IielE48e3AVXaqTc257D/lwE5ju7wLr++I3+daf3/+3Fn4o0fTF7FaSdpJ
5FEH5sOaDg8I9IPq0C0KPRx8nD0ck1J4MT1qoz28zQ698v3Kw/D9hfv7Ki50KqmYpOdSTERaNjE8
gmUQPp/TOQe2uI+kHSlqpzV9I/TBnAmc6UuKto3pmupjGixMspoC79oL91vN/6/v5eLxVNSkjYUu
m68oOMYr9P5V5qD7LcDkcOImwY+jVv0osRVCyZh8ws3lBY9xRm/tVEBlMT7QU8ELZ9LfW96o7/oz
UbZvKW3ORnkY4bSkRBJNG4JetPYmMQ9heWuSgJAScKrdJe0+zuzkl4hcvoUn8vsQOT8NN8H+xG0x
HWF9+mDOOi66cV0NqxgPIMFd553OXIa5hZ1EdjI9KsOqoUQx1xzvS9nrSNER7kdEfewxo7aqTut0
wv+yPGX303lRRjeZsrCyOzHcEfoEd9rAg9fyZ3wNAeA6ZGu7LnT7oUT8+9u/eAMrNbAQVI6zBgfU
YzQDWhpQ4DrAsA2zEIQxBCg4kHjOM0dCF9Y6g85mlfqIOK6t/b+zsP71xV/MvJM+L6ZRKImg2HfP
2odBvA3uRtnW38iGbFnlSZjBuQzhgZ6JzgFkkdIxAdI3LpQb8aHcAqC4DRfCA7q5I2ONtfFYIpi1
jtnaWJcbIPVLcAA7a6Uu2xUGfryaXrzubyrFNonWEp9aUmUljr9uW7iiacdHTiHjVXbE947hfM8N
cp81BRHt7+f/z/e+SccqPunTbaCz9SNeqx1Vv0FU2M34oGPYbnQGggySOc7byjJQyHkoZeJ+xcaz
9OcJuFGzST6TT4sGQ7seILxpmIR9jvihPx3+vT6oP68P/13tRX9zUqLGDGvMdrVXrLJPpji+tSQJ
RfsyOjt6LvAxbhrgAtGa8Z8erqRqEVOUBU7GofOj/eCIK1czAEn1aXM5Lb2G0lZTBqLce5FZhbHV
afcFj2G4SfSFRoH+kF1Pdbn2Y1ycPrqgza0sYBen0vyiXg40PzEpEWelf75olvSsNIZ74a+S5wwv
yC/j9vw07bIvem0vFPcE1AQ39T7fj7VTMXUx1nHIKepXY26uCizm5/zbe0DBIeOgUSRZv3gpe6Ww
onGelvOAWAPU01scLr2G6LWLQR77mnxvcF5xTHMt9StUetdS67QfH1FDxW2omjp4zItNwRI0mh8q
y4JE9oJw1+QvmkLCD2rnCWMVPVyBMtI70VwsoBk8M+A9FQd9WlXK1ymDj40dgkwj2kvJ2rrVNyFo
q2xP7aM3i64+s474KTKxPQmItEUU28h3ovnQqYmfMl2UK6zE9mC4M/069PWJkx1iKN861DfXHu8f
pga8jH/8pBebTd+bdTIoLY7uVziSnKVqJ8U7ybJvGQ5rBLi3o0nCz/Lfr9W3cJffpQ+DGUtXsXR+
07GbJyXu6pM1i1rYyIASQ/dbGTf1vN9Wy/qZYJDhDvcLrdURR8chuqbi+fkh++8CLqoPsZ/icIx5
r1VU4HN6SeayuNLFYfbLINE9qQ7nyzn2gVb+1TXwx9oHWgilPinvsnTxgAlD2lqNfp5rH3hikt+c
zsjQV3AS8VieNzVttsDtD3K0ZkzrTCrp6ySl1MEiGIFScbRuPJIiuhu0e1DWLW+ewv/7G/pBs2JJ
MiFQ6txCIVvpov2XIPvSukKYhTZ9/hXVW6VeKcGDVuzTMyI+JsQqnEfOzXeySfO/XqXVfZwvuJEL
iIlXLuankv3Pi7lYhUutTvHxUSvOPtkMr9AOqhDM8PZt+DzvOfs7Oid9m3M4PmVgLyvoEdHrtXvy
w3zv73tysYoacqZogkHJ3H0AnARSpj60DxG2j+hx+JKcmK7o88m9vnz/4Dj564PNixNsOsTpFBbx
/LSewuc6WZ3ISmE7RNziRK76OZ9MrWTVoqVH2e2IT1d/9J82EBlDAIHMjBfx/P9drSt9LYKVRIVm
Lc8rYb4EmYat6dYEgO3YCvbXkTa/ZTOXGwFnYR3xoSoTpH1xu9OsG3MpVtAebuUKQcNi7N86Omd4
7hl6QBbdqCvmHbwEj1Wwi98oT0V/fgC1e1NdXFVq/vgQ/nc51sWXQBtfmqJ5D41W4U4dbQ1KCa6F
m/DIQNPV94D3pMomCMHXfXTECM23mGuvGXJ+/CL+uIqLY9s5iYvyXNI3VAmeJgrIy06sXbEr0Nj2
5/pIn9Nz3+Wz9+938MfTKrNlckjYEXW0Q38/Af05lMuzgn5syPa94Sp+SsTTCRKiF0lgVMp7jfPZ
idn6lc+dv+VvT8Efn3uxRQV9XVfhiS0qwEEyOrQpzWVzaO5KBzW/0wLiYsgfAUfEecVRVWdkOgN6
r1zFTyXBnz/95fMvSFImTVzFeTMKHgSaxfzsaxoGoAqh/tV+8U87xJ+fd3EYKNpIEU8ln5dPy65e
quenLaGJNpuzG3xSgKk0pGymmR3SGgsiIv1Ai6bBlV3gh9YZC88fN/9iFwgTmuvaNMwLD/4uWUXB
dJCMD7Ug1GxriJtJ30vWsaV5reHI67cnLk+9Neu1MK5ktACE0SlM2QYnKLxU21fdPgb0EQ6pK7Kr
4ue9Vj3+MFb7+4ovtgrR0oLahHR0a0V2sDWei4O4zY+4YMecPZW2Mvcs9bLbkrDH37o01P0racOc
3j4zzKePfu3ZkX96ZRUMjjIBuDMp5WLh0LMwHfqANyeqXB15oKM/4JLD/yxI9ogosnyw0L3d6th4
bfEz8KVj9Wg8ki/qgUq+BqD48T3+82ouFpAyOYllVXE1KDZijiagUlwAv3t4OJzXzxQkwHbb++6h
fPr3O/Tjek66IeGbM7eQ2uLvFUSRyzrL44kVxO+ENZQeWURvuzlPN/QRmb91SxLkJpdmkL7UVD9E
+bHqMr4mpXWZfpWAgk8foa/e/vu6frwjc6HPkIgmp/S7S/DHibTOrULQe64rnLkK6hdWcj9toJbv
BA9Fm4OCJHTD8/21E7/yUxGqIsacY1Lxk10uqalsNiDumuk2jNFRx/eTOzEDALI8N1YRdxv3kvow
S6wVH+yKNzqST/tZvUOs4Ch5bJPvSG3Yzbmb1oZalUlbt6wtlgmU8qV97VzEfv/DWozfFZWrRjKj
+duf9sedGps5ZOHcYlbIHgedzBjSnEmetrwm88k/VTnRzxpIeok4vGLgqaDw2soHqZ9nkieAYyEG
WnhCK0zjCkcnMU4pAsfCqW/PL8LzwJwfby/dpFfmrWH2IupLPVhLyR1AaSDLyjHcFEvaztDrHPIn
9SUmH6w6Lbp427zjlN3fMw7y5AYMlJPcDQvtS8OvOjoIJyQd3OQaVUWxjPbGErBoP7jpulkiEzHz
e30fLYet+HTulymM3ebLvEP5KCseQlKIryNTYfI1yw/iDZaiX3mc1IS3OHc5v0HjUl6ZB4t3nWFj
zB/ZFTGM2Yx7QcaigV33u5p58PlpPPQ+ctDEjW+4WA1MIzRRL31GBpjhaoYAQ243+kKVKMQXkejp
yAAQtzIYetPl0YZN0uz5x+d8GdGOOuSY/GmW4wHYpg8KcXZoIMT8DdYjOtCJWOLS0/Kl2NNexvVu
pc/1uO7x+3GAOM5Gy86LU+gZhO/dd0fs9u0dzV78JFt6FE0PT2llTq4VL1RliQiS1JssAd+OdW5A
/+qjoDN/xzSknQ84T49ZYkklAkQZexzw3JL2MQBawlNGvVghyRBO5IB8KPW+HzZmtM+GRc/8bTLR
tiABdj/VyS7qPXyIf7/fP1hsaHD/8dRe7KVdEgbqONJQIHReFw4jSUf4R3rGqrs2PgynFzOidam9
NhyxM8wkOEmIzHEUA2vYWbLL4TNJt6E6y0GrdYLc2WkhElzZan+s8f+8yovVESVImU0nVqHgzJCd
kZ0P3n3V78J1V6Gz4LyBh422Bw/PL6ISDUSwV72t82dc1lp/XsPF5tnmiVHEJndKXTQRmpxFQoaP
e/bFmBkpvMibfkLulPhGuJaYJjuTcuW7Mn6qeww89Rw0FPgpxkWVKcgcP4qynmd1nVvuhM7uH2QS
o49nxbOekmPQeSaqIym1bO1dKNyWy0lHX2luCr/dMeStj11wL/BE6guMg9qmvk2lpWC/c1ACjStL
rvAqHOksJ5OfjHfpJ6j4PKTPhEpzUUu3pvogtcQFIQs5qOpKNCqGQX5Jlgn6atkvZH/UtsiNKl4j
xgJP+g5ha/ieLRpktRjX/v3o/jh9Myxs9xzADbB3F7cjl4shNmeoZQ27ApGeZUv9UzXu8NOHeOqo
RGVEiE77SkBb6sSYDPE1onWg40RnCnsG58ICFbJrwox/VhYouYZ1QeQHm7w5b/W6ghbLtHMXWEHg
oHwQI19rr9Tw8k/PFflFBjFG/BTfxKmnoWy7rI+l2wD94xdBGd1HB6qLjdYVbmeBvnUrvkzL9LVb
IuBfCa9glIG9cpTFRyE5rBfX66AfqjJACrpJk1GGo3fZ5DsHhTlKFvF20WmeqgitjXaGh91NF/1B
SXHXYxw5r9trra+flqO/Pni+sD82UU03BDmOR+kWNA6QENFAoEo8iwPh0dJmtYKJ7RTBMPkLFbSa
0u+mx5SEFjFaxcKCqU4BiiBn0npjcPEMh9TmtUhUz6rvWozL46cC5CMq3ZOMV+y9Q4jdHiKGa6Sj
ScTxIXoJlmiUitwd9c28cYqPo3LQZcdM93H664RHwSA71pVbUCqzyFIl7MJa68t0TyDP0nRgKMbA
GxRbXpdvRHk8DoqDasFAaXyY0H1adukZrVdJvrTKR6dEK6nsLJzF8c4oX7E6ZmS1ncZNcj72pP8t
i/S9Sz4Uc0OMmgi9T99G2o79RwL7BP6l0+7iciPmz1Q15UYJV+34KSU3lukJ4aoZlpb+NLAhgRNi
s1EWZw5nJw/PexatTsYC5/t5sI2X09O/X83f1erFWgnqCYQbAdUKxqqLOrpr8FMpYymxVgoIment
m0h8bSoZf25QjB+ArJR4hcaDF3N97Zzz03bx18fPpdofT9Gk5FULDICVwSPCB02NazzLTrqUbhKH
hHC7+VI0BKnVor6aHKX9ULf+9dkXq5JY1NNQp6F0m6SL7OyYhlOazkleINlp6YiEuzy1JeLTkFb1
foptRFgqyhLzh17Y40tP3+YT+Z4ROBLgx6T3FIp+XNGxI75Ir/0Hil59r71iCyHdojvCY2e02EFw
V1dnahByHt6tFb4QhJ+mSYMcr8pai77OvYdH4uxcC8pS513v+zdtQDUn/1vRLqX1hSllp7IfcHyS
YkywwoeGAxetm011Y9wNzwyrTjvzCIU93BnPQKm8+K56j+obsrzU8Nd0PlrYQOC4UuwsqESLr7ZF
LbSsNyO6km4OWejvLQzs+Gqws0i+AHO7t61D8ct6SSTvag/ph+UYZSkAO10xDUC8F4+unBtxFhic
6o2OIvdW9vqHyOfwWagruVslxHst1GkXhAs42qA9fDHaX3l55nbJxS3lOMwZAj86RonLIaCclnIk
nFKUY3xfzZrQe8SKkHxAcwGJgKB6J7q0/kUmk//+ZPWHAsNgP0UOOJs0vh1hDDlStKJV59a76EQv
IJUABjgEHiO9biixYK6Vfj7Y+q/ohflvOfOvAmgrSmPH5V0dvjXAokdvOm3Lyc+TzTn00dwVv41w
pUbeu34MdOTZGwlxdbuUC9rnV0rFnxoKFiBnXLAS+o1vE7KSMpGkuVi9xceD9ddVhrtJnUEr8G8z
ojPDVXzeTkjsR/9lw+iu4DT2AMKgGl5S3TMpdmlC/Pu+Gt/WBN4M7I8W4CuTg+Ml+K4VC709hVxT
7UWHOFpUwXLeImaIpP4mvAM1bhq2hIPGpto+KYiBYvTNQBOjm/D29/cfiT38srWl7gu0iRz5NUev
PCjcOGWBBywqR32nDRBPMNcQ7KOSW+t4w59NbBP8sWSL/pfwQCyM89sWL5vjiHgoN1z5mBfLeSQe
UjU75n7yyv0s2qcFlLOhNbfNo+YIgzOMi6uDrm8P+u/bYqlwS+E1acZFD7sK5FYT4km+HeAiETW0
QZfhCdmS4x7KxrXIeJ/3zYm3HND+/Y3IvxvSf71k82cbloHKh+Lx22ueW1UhBpkiz7bjYo8ONN0h
jCT01FE+rOdZ3DB1rGYzmYVyiyEOZ2PQcSEKDSaRhFPhO4g2Z/V9/kUYY5HpMEIWLoYxVaeZBikh
J6jG8s8r0WkOaFNjY1ued1pjR1hFNepnNaGhNv4ausZLlGeJbm0fItvf5FCipcJXCPs5v8bhO30P
FGW65QQEg57u9MwTwM69Fwf1tB3B+SnrCnOF/hiMD0nXLM/JW6gelWJeLraxsUj6PS+uQktNRPuS
ArcrKrigb2a7aS0RBbriiiRvuTKPRpT6JDF6wyjZQepW/FV1K30RQcMxONO07xIJYyE0xVy9F6EU
IyeVZRVXwYLDCAJVGaQdNVvxac0gKjSostu+hTctcVah3y4stFOd14Y3xvTaj8hpnGIig4lZgM7y
Xu61YIfIF4QfaVufCobTaCu3w7JKUfyB6cyqQ1EUuyREHF7sy8Z70xI4FdZ7xW+2DfFNSms3Ce0M
hVETMoOzkxq/RFKaSswRXcfAuFtkFfDfEnPvhwQTG1beGa88+VL9+Kuio6FXnKr6AUb6HSNnjRJv
NQqINTO36K23vHqej8BW9dbrt6K7Tko3c8rOR9vZgsw5L8WTm/j9O2hBvBKVn6PRspsHDs124rPp
cyrzo2mRBr7IGn4rLYi0wkAMTZ0GG1je8ajLnkVSeOnV2TaJFqdP8b7ZDSS5hh4xWA7yU2vwUOg6
nfxcLDRXJu4nWY9nd3zqjTWARl/8oIXhZK/4ikkdxwGAhskVVlGwscQlx4aF4Y6OcCcchl8GX8et
sJg9yL3dvdR7kPc4z2fayBwujQlUXJa0jhj/OrHF+Gy86XqHSnjx79dR+tY7u3gbLwo2IR+kSml5
G3vaeGw8L/1Dt6xANE30768uPOq3PX7+OCbMM1SEvU672OO7dlDzqOxVZGQkMTT+GHj5Df1kWzyt
5NsIg6uLN19DToYfkUbY777btFAWzTvbYPVCmG97LI0nzpCuxreB17hbh+lDmvraQ3wrwugSadaZ
rnHEx0PnTXYIDzv8+6bJcyX5bQn746e4uGlykDcsSaJ8a0QPYe2f7yEk8kUiQQWPtCvegYDT8kK9
BYWTUN+7AJvGo8zO0z30HFL+fTXmt0JQoi1BVirFg2WJLOl/19x1Ho1WmokKX2HvieJrxerNeINc
EhG9RzQChPvVlzto2ypX04ZHpVln7RpZBaksZv9QQp1Ac589B/GCdbLItirM9EQ7onLXmmM/viUa
qnQ7TxaxvpqsV5R4Bj74GE/AuG6K9Sj5mFMwmcs+PnUQnsQk3sJa7vtoNZGN1N+eS79JMA4i8FtP
LNeFuM5IWap/hZkfhTAH3PKzxXxQOmO1ZnKjYQIEjBFtovh5MPJFOTMh1M2pORZU8waDCGWd0nSW
dqwhqLYLehzT6cq78XuSe/E1wzU2JYsbzF8vO/AkXIk0DnvxVj+KZzaVyhmCdyt4iI1bNa5sy6d7
o28tkIc9OkDe1IoWbyM5aqb5IVM/MyblvN+29WsURYjH8NlYftGTaOGKE5Byj32qJGrv/ByR2ZfZ
2NsgblV3ffQrT1wrtUVc5rkdSLYETHqtvEWnZY8ajioFDyTyxby5Ye0qe79sb8qOpbPb68iiRG2F
/l4XA/R5712xqbQnLNtoHWdp8+fw1rcLQgkX/ZN2H0hrcVE+xTKbLkGjD5b6lHIWGFvdV/U1vZeT
dS/l+C/v49f//6CB+6pThKjkCeE+uSy3JbWh3cb8g8VAdLoVydyqI6gPAZqfSFshMykwoZzoj7V+
eGCi+Sp2h2Fc40itkz3OYQkp0ox3fyD6YHIC2kXkakJfdMv99dnn72ijy6eBkQgPw6wB+ya/EoZW
by2tVDhZn9K7ilGAAgxYIyv84TzeNOYqaW8TjK/WwyAeyHutAUPK5SFC/uo0pQcaoS9XQB5knFCR
Vwd7xSwcuTr2BN6IwtuZfNjgf9DHeaP49xrxXSPCrSayCHKiQVfpm7Ip19VEDM3mf8t8U9935HRA
LJqDpnVXyg4Grv2HWVfUaVeWp28JOPPbw5lAkTmiWsY3vYTW56p0VrL5W07o+wlrJX018JWcttRW
pf4Eeo8d24nB/kYxYQxP+egb0zJPX2UCGlweTfr+9b6Cww2DCzoeZ6HOr6+peb4h8LlO6KV8u+xO
s/b8oiY2U9QsQ5Kot3i7CwaBzXvYv6n5ASz0o7HHq7Q9kwZr25jweChNbSMbqxrXbfWIU6ucD/wm
biGJhjjhFgvrkFwDuug/HGaomDWDrqslM6q8uEKll+r6NGXyrVAC97Bb4qcWms/KHBWrPn7MQT7C
6hOUvdpug3xDN01V7oR3hHPxvWLed+a98JQvEke+w/VHABRVddCm/pTcm+YjPxOk9ok1CE88Rvh8
PU9idH8+l5HcRGsfd5R7jg+T7HdgmYfj2BxEKXfO4nOgclB4j+KP1Lyf1CeLeVqtKLaK4BDfb3X3
2Kp4lvxAvHJs/j3Zu3gnkYERHgTcWOFIMW/Uf7SbuqGU61SOZY53A8yGPSe8UV1r9TJNWEu0zG7I
YSFnqWU1PglLTMApRpCzm8kLNbC1X1Lv6aXX4nUCT6IBojioza7KN4jOo9NWSdfy/DMvWvvfr6P1
w/nrr+u+aLaawpjpuZDIt4WxYjngPaTJbB4ZqqUzLo1s3dbLVNOXWy/CVm6gYAeKDxdbvQuZty4N
b/S7fNEjM3kfywcCo1OMqdpCDteWcxL8TnkzYJA7VJkoqpUbRWVcfXqZWNqnCVZ5v2yLzVmgQ4Dh
EUf6AolaNPfBSujPnJFqOj1uGNhZOzcs97PvAgXXERWZczLuz7O6b4Orkq0xUN8qa3SK80KO0jnX
O9QWYrNEaeQq4E2Q7xbcV4FqHvj1SXY79sQpoq2GQzjqjzmjNkuz3KilWp8bHerOiA5DdkWfpP1Q
sfHSEIU281HhDc5fyB8PilAESl4E3HDR3KnqM97L0YO7guYDQBhe/Bx5FDNfkRYhfBhdfLaUh7LB
NWgeCzzGyU1eAm4U0aEujMrR+y06mxedbNj/4+zMllvVtmz7RURQF68IUG3ZkusXwl7LRiDqGr7+
NtZ52Lasa0XkQ2Zk7lNIRpM5xxyj99aPjyLFq2CHH0BLZ9KsvUFEQqJg68XBQQqwRtAKZkHFMOdJ
klEMCRf8ps32UfHQtY9j/6xfi7+xLtT0BpoOWUbRrnKfPSsIhVSthiboZHZciZec8dIy4Tyf0b5P
0hMkPyb12XMdPNbBusjeY2sVJ5tC3srAuGd+t6zVjWzldogPWJ3hqgt7mwE+93N1QZInHIEc5zdZ
Vx4OIXE+sCm3OWGxaz1BYWbq26qA6b4GLAGkG6DZBv0ZAW8j83/mUzVdV5uYauCAcznfC/BiCx1F
bbKtxU0GtM+pad4TPeXkkitVt9xFRrdVuJfi0B/f9EL1jtEnIhTQNdE2EW98OEn3ec9gUhlZS2hk
F77wIh5v6hM3i2uduku1v2ESBzvtODzk801YODZB1cbStOXEMhFpvI/ogylTG4ZXiASgG0xjjCd9
I4LadanKAAixksKSV3llRC5P5/fd5KdShJOLgRECiCmLnXPs++IO9OyUyW2oENglefKMRRrfFHcT
ZYUVamsP5KgG3nH7+6defhBfPvVsD5PaqJIHRZ4eBEZdUpF8EqnnMOXr47pvwTys8ORjlaqL256Z
hzDPko2QzcqPDMZ2uhoWLLHfv5KkXbgKkRQDD1LmJdfMfyFFX17z9JhJleBnfCcajlrwWJpvrbJX
rK3M2Na/za1VOG4DggbKBiHKwGvbKATLvfv6M5p+dY6FvSSpRwQ7QhemSno3rG4N/04Tu/VI3EBy
61cp+kqFCHlkFEhxCnJl2ldVJHQCiRbgRbOfl7SPE9IwSe/Ekssgtpr3xdpAx5TQxHbArG0TiteC
WaffHWfVhDSSKX0Hl0YVXDLBScf7I2gk4l2Vj8nONZIZOLwowfOpX0PBnvHCHAeX0O3JrrgYiQyl
LYHeVX3EGSGWy67chtyhma4d38b9vxH9kL7k3UjL57mETsFiieBNIHBl4sqOhLjDaZN576+5isDN
oHZFmXb0pMCmPySsgtd+P5hMMry23+TsA91x1Uc7oXg6+mvL35jDDZgVJZ8Jd0hdH0BHHXT1La/R
r8tune1VohvCBRZcTcZAdVsLH11zCyF7PGgQcu4ExsVLVXYp7Y8uIplSB+qnIvhwlPw1rXeRxPds
l78vl3+WjbPqAZE/0Lkpx4bL3NmhoElxGQ1lzKGw0rxC8apxhZ+ca8jwOrzxFmHuQE2Oy8m4lZW5
id28Mm6PB1iSj0XlivFeAFQggIzKK9dM3ptiI1e0qHKXgDyTQ7FM73Ju3QonRrUtqgcr9CA/AhjB
M1tw7bvpaNAznOP9ZGI2nlyJ3YtHlHZ3rfbkE2CCrHai76Q8dnNjpHufMIQ2ejwh01FIjYlQOKZH
+gq/Pxj1wmnJg9GZiZumrP1IjDBOUTxG6VHZ54LHLFgw5ob8KFQrJIkOuJ/p7xvfAWbfgTi1Hhra
sG64oIRAfH1cNoqHj/8+NlehAY4FQqIXjY8oMFM4XfOGOxBDdK32JMoI403M4O3lHkiIq7qwC5sB
80+EI5Ip0moypl7Ul80gicq8zORiuvMgz93kzSFT5gGhJpJKCH16Z2LopyHKn2PsAF8wGAHWQ0Kj
YT3H2otSW2ASbzWKgxgPoAlm9jkEvf37o750OzLZJCeZH6U9M//vX7LsT1Jb9tyByUKfpTDaK2K+
bJ2pInpDGKJYT2AdRragrUSitfxFz0jTmVKdwCVBpdEoCrOFRu4z1jr+IYvi/7IauMIpiBCVKV3q
7Hhp8kpIMKMm7I8B17IbrNNAVxgvmp9ai7rKlVSAdAfxUyxt+dP/LNDAnebEuuWEFaq3teFp7As0
GoabolvHltO2f1ubSYqXeOHIiifCfKfFRNe0bops5AQTzLrrPwjHvPK0f07HpzP7y59ydmYFEuzn
QY+mk9K881fjkssTXBjL7WkfoKKi4YWSKZ5jbxWulKBXP/tst/GzQho6hcfYzbQS8h4Zg55SOqrb
bMsnYyZaOwQO5h+oDjWF9tUOwKW3YZqrYi6iflHOm1k0NPxTLFjqXlg0bt+slHiWLtnzZsGq46pW
z+jiGbNJY+szOiHPKrrSg7h0fTUVy4QpbVroSs9rcDWRLKGusvhgwknHLdpQA2YaZBqL4EoYsxD3
5kr4UNX7QNyq0rxKXRMnZumUgTuMixj1WXYjSY7UHwpxe1Q2rfYXixSJH41u98xSHoU/BNgMn6ij
1HGGS5o7jXlLx/+ZxIahfpa6h67YHpm2qMa7zsip80xSCgb+r0L5qyHmCcbbUuGmM52Q/ZNZLob+
6SgxSrmvdsXRHt6zd075vrvyil3eBb48mjMtYBEZYqlFgQIZ0JdepGlE2bgTEobSMkACtaBMCQHC
3ZuRkyPLhJUSuIWx4WxyaC7LoCEXei4QNcS2MLaLay/OT3XQ9OJ8+YJne+mgRTm9ET8+NDhHj6h8
7H6TvshIfKGBIoOAYwhnh5an4JH7AswsKBd49cZZsyEDg13XzdJlFCxMNzXcxnL8t9/3Ue3HAP3s
C07L/8tmP8ZSFcndkbcLI2QUPqjVfhh2QeklEW4M1xdBgdkSuTjFnrY2FBuWR/Oqm46vrKOUrSx6
KV4Lhn3BogkWAmodPDzqSoCQRrj3cYYgKZl1qS1VZGIxfV9L6aRGCG6l/EZUZhYZMz7yWMhRNgrU
48dVAz7f/7xW4SCmUarIqqKdv74x1rxyDIRpahosMHC6/yS782ub/aV5EO8nHVkqTibn5y+p0pVG
JfkWPabF6dFcpZ4BmYz8EN2TeQOdazmaPwVD/G5fP+9s5eeVISt14suT5fIPkEMoRLJdvU3yTt/x
F8ppgRYMtfToxhQXVw+3iwv76+efLewOm2GZhfLUnSzgBBKXmngNSB/Gq4B/Ru8I2mym8pYBYf0r
w6oEqjOL4icmhMFMXQ9keyG0qLAD1OoB0dG1E2s6kX787l9+j7N1bfkJ81+B59OtWgfKbCTZ983H
ad5N+D53wGKzu6oFvNBnNNVJxKFLFsKicwaHCZ+qUGI6tsAdaOVJTJZdgWFC7iH3ngxGHdp0uzXX
ij5pjq8NtC7uhl8//2y8VpdidEzMUt0b2bY+wmbs14r2R7Vixxi85F9eYe/4q8mikqdLQUZRAuu9
Z4aCQ7jNVuLJg12mwM6jjj4ITs9vh0+1ub32TS+e6drEDZAR2yFuOavezCJLEjU0ZfIk5E/Aqu5x
Zjxx6kw2WbQ2lGMzxr4W0uwrV92Ld5cvn2xM++GX/S5t0UPrhYaCg9yM/A/R1xyOHb4dDSKD7a+K
FcO1YGLzTAGD8hK45BHPFsMeMixqJnevav1y6leWsouguN0XjoWFILwtHwWolNgIt9jxRS8EBbcZ
2f1SF+YNGRS3UTSXb46b6hN9DNgDdG1QsR8KMt2eBjpAE2+tAPHBngqfMJBgdeb2Ubjy5/90gLFt
sAlOtj8NBtB5bS+deoGwYbowJ/ZD303xfRK6EO7apJjVpPQpccjdfl4AvJTz7fQHTMPLu/zTtCf3
djzP002W4F2BUDJTSBV+EalpzcC8wlO8JED69kXP3l9FrLOui9t+b6W2FlB4zYQ/WEyQ+hMdFVmr
E2wzv6sXYu3JtE5uuT11JMtQxqfg2rFU78y/ucHAy7PeNEY1rwaEsM+mv8HhqNLrAXcNINB8ESBv
SkwlSKRXlpH0MPz1FVdsJnZggYRssM1ncVMDxws/a/ZRKb5tJxFMzJ67MxsU7cwx943kpv6HiXAp
l9bKCX7psp1Pl54jjrgCPp6w0JDPZl4ZrJR0T4s/ePr9HP8nHf++300hxFOIAll2aITO3qi8C4JT
osdThS4Ss8bsL3VP8jytFgI9P8NWtGWbLanZ8/amBixWPZ1SQNwPyfGgYD6ZRL9DiA6Lm9THlGOg
HWe0mPGjFOPc1+gqjhnJmLesS/GEBMEp7wlA7Vxcs6R/2dzQK+h2lqthyyCgcgKq7ttVgtjAnPXl
IzA+xTPzZ1T5fqx6qvoWjyt9+AuezIfPOVnBFMKjKsqw+iCZm5A26HEF4B8S9+8P6qfpCfkE3Ct6
YDruZzSg3zcAwe9OSpCLKg+qh9NkRzBgrA3cD7NbxrShImBFJMe42owUym42aVCjv0d+eu3huila
mz7t/Gejv65Zk3gT9fHZz+bnltal2knZ8+NSuorF3yKheMhlV3pPCbtWX+VqZQlPXbPsjQMMuBRZ
hvoBYUFbqNA71HCt4WtyQ3cKS4ac+qGS0Ed44GDYoDMH9xihlbqJ593MMJYdQRCi8UffEOPsM7NY
Gfoq61BoyriMUWkHniKJiwDevJW/Ivn7/dFf2HtVDJs48hSGcDpH5fdHn9dWnisit0jcD+6INl/R
X0s2W1W/jUa06x5xmCq4RHqfxgqh17iupzRLOEO76LQrM8aGB9BpcrRmkl8ZbtEerAdzp08ZC8o4
Q9gAWaruHvzn4oXLMflpoI8sOvk3sSbZPTL1o9qRD7Wrnoh1PjW3BR0zgscRdD2J7+DKJuj7rNwU
FUZOlkKyTIDRRjn/8Pcn8U8neP6zf3kS/6ryL6dQg4HCKtRpHO4I/spUPcKFrXYt925rzpvBBg2l
I/4+PqC+95O5UrNdidtKvhvxxuD42NaQDJVJoF7eqsFM59Hty0P4qpH78aCApiEngBuqarMqGrj1
tNSR3Z3w9r3hmOVMsxDR70N9JpVE2EbQFeGvrsfWY+scbivVwZxWdXdW4wH24Vjexfvx7cguUmyi
BKRTCk/4EWWY2t9KwaSQaHa5OIvyd8ma6cAlCjudX7tL/aSM8OZaqJxVi3k8h9hZydlmmt8KohAf
qhVbrLVLbmigVK/jUwD8utggLGBoNz6C/zyITxAErvxo/3aGnz/af59/diSNlnga8OQlh9qy9YfT
E5mIrviJP7O5G46LjL6NjBOYcs/WkNB3Ng8u2wzE0bHFsaep3JxO3Peu7PyXH4uhoRum5tZ+tAeG
flSPRa/GB3FlQEJGyg4l8nEYXOI+Ho/Pw0fgam76BnsrFQ4EIp+8q5efn8U2v4zJhF2RUFJp5804
BNh1R1ERH/DixbZ2etBQLqOMpTfuZvwu9Cpozl+r5S7Mb759rHJWy/lmm1ZpIkwiZfS4PXmfdk3B
4gqulq4ar2I/oA6fRR9Xl8K0U/1YCv/9wf/KrC/vb5aNQurLeOP1YUbXU9ko/bpWoWzXyyNeXvpw
m2bi9dd07LCSqPv+6KUMTG/ViWkx1VbOgMFTxUT5EXUAAQtU3R7Y19/3mQuywe9PSP6+4zbBoCm9
xROaWrnZ/tQ9oF6V08/BZdkqsC4ws4BDbp5RTGHgSMkq0xzzQyQD5F41ZzIDRUShs24/9Hb/zu5S
H3es73jYiZIT3QzQNOn9khuWbqFtx/DpAM351dOkDKA3ufz9z5F/XrCmPwetnkUi80/hU5UyMtfL
UJtEl6gVxdtmnNWnzYBxY6d404qjPNyX2uTC39aL6LHR0Mev9IK/DrkkLcrrUvkLJfX3L3W2LVgk
1+RjctTwo85DeWWOu+K0zG+rmU9uZ21X++PsaCIdAIvpyMMqVBmwbo30huG3fE8qKoD8eqZpjjBl
okvMuct+a6BX8KRrDOX/zwvz3/M7P4CVTMrlOtC4tPN1EnAzkTcgkXCxOG+nCr85gAC7ppq/MBb5
nxVfJ6WIo/+85DLDapSVxJjm6uxJzFk5yqXy4Hf3avaGpn2mNDf1dOnqK7IkyWshoYfSL3xK5el9
QcGmO6rlqcY2kG+NbhE6WrMsu5VfHDIZqkJW35ywR3Cug/0jTRxPXPvIzFKXF1m4CwsGzNfOggsr
EboAZQyTY8JBzr3+aS20onXiAltySXByE4xOCN15csIBdr/HcaKo85Ngj77bbcCOHoE7BY5io49m
1D88gre7Xk3+5H9J04M2pzs1oeU/GhBZWqaDcKTZNU0cKjwUCGqlV6wQLuXdBOwWZ9caiBeaDnzm
dFXTVVVUwDp932JGVQvbplKnH1fydBLcBpqaIc6nCvOgSdOy3WZmaTfWql8xJnK5Gr2YdBXSRQWO
vbYDrPVRsAzVZTQTRAdvrl+tJfWK9FhSfuzYGr+TjFKNKpsZ91nxUNAbidW+ZjT3J7wJF32+YD6k
3UgrtHGJhwKePCn39+2KEK4rH3q2Nci5IYzo/1klFHnDLImWR/WvFZO0ld3QAlCjxTHDhf+qItxW
yFgTDRwVbAhbwd/KtLBzUHXFvVrv4yif9f067Q/IEZlfQfx00mDd1e9tRJglF9RF2q3Dx84FM8lo
ZkAMlRJMzz3PjYDdSeBXQ5yLz4nh1Al93KVRLE4yjlUDcv2rOf8fqMGqvTH7kxgPkeDmmKnDJTlV
APp5/YyFVm1acyaln5YR0W3fCMPO5D/dlE4UqDMfHSfcRrp6LteVge7xIDCqCNwxZakrs65eEW1C
PrfWvjX+Vic6NnrA0uI1wiqS5kdGulmxVGhCA95uE8cQUC1DQU4mwAEMW21KugLj/HjMBJwEbwUl
YJO+tQWRXMD5hjnyxsbL7g1YztVjZ87ZzmI7domkHkIvURcdF3wuAVNOHvTiSNgXNDHMxxKboTeW
9H/mDdgCO/TXlMTkTLE6daSnV/N6f9ZKlEmcYtM0B/WudbYHEx/aq4noT05PrJLoSHlLB6eQuJNB
JuEU0P6m0uH3lXihWzvVZgqvJ/P6qVT8/pJmWZ70aZpME/twHIE7r1Fs8AqSUUjmiThT59SN3Mi6
eXD6i7DULQJHtUH18VvARTwRIqYI9LNIq5DzRUU+x7Wz6cLZ/v0rTu/Sl5JKza0QD1yp7GPyyVlh
cXGnRIB8ggXuHhAYKIQ+VIc0n1n4LGjeSGXSxhhjbuoFHmu7WZI27xjXCAYXjszvX+ts3xiPah/1
x0kZ4zJlFmmru8KEnrfYNxyDc9tW+od/HpVrH/2TJwOoe9pQwaryPz+0x+ap7ZqjwUopkjmJJr3k
DBr0XeFJJLpxKG5R2/TCVmXLpfsOguU1apqZT4gMnboYxi7azS5407LHqr+pP8HGM4wYFv5oh6LN
xgvwAAG16UXqlYHl5Wf25YufVZ1JE2dSPQbTMwNrkBLS9Rc1N7UZgYjkA4f7iYXJGP7KoaxdfLW+
fO50BnxdQp2eJVIUTsKF6MgOmZjrvluSgocdEE1A9KTA6NeLdW08YJtJ051QRjjckJuPlZtVm0S4
bR2IwbF8g4VMAdBZr01nvGn8lTFhQtP1VPETtD4WfzJANuKd2q07822QHptTS6FMxPfgCRVpql0D
yf1e9jInFJxukWMxmQXyXWHeXRtQX7iWskwsjeE0Ay79h/nW15LCDLtJxYZ6Oti3TkdQjz3cyFit
jkvWaeDSDXxumbc5euXQTklfhNpDgeCkSIzYAI7D8+/7jT69Fd/vR9+/09nB51d+Dt8JoEHEPXiU
eU2JW7AGzNLaPrd2ph/MjiwDL1RfMF6TCiyFD5xhll3d6LMM3o4wzE75vXXsoHg8dvKHto3jz1Pw
Nih/jvkhhwgUTY0N7iJqsk+EpfDR9ruhsaXSE4gcwlWTejU9HrIQb4pgpUb8jNmyv2m3bLAvPQJt
oOBGh6lmGxIN5C/+8v8QQkoEj48DnYFrdPf7M7ng39QMVWTvZTokYVU+W50Cia2CLKg8k+XowKEB
8jbreZ+zjYo6WLCxDMZ46nHNFrYhojPfyDlqH5TEMfJYEjKPf2viHDv7ZE7BmEL3qPfVrD4aTtjs
Ypq+2ugUE1F619EUQa2soaztvOAEfB5rEN5Q8Bf5rj5uFYOs3Nu0wMs4G6oFDGbCOyvM/KZd0Xsb
Vn68pV+dcfz1m9b/7LJVPU087LJ96fJVg4+bEQWNuPpTjbBpOGSdY4s2EBGk6jDT8Am3y/Glvw3R
UpYrzpei8QpsMYxCrQ9TB2xlPtZso/vfH/GFVsj3RzxtEF82ADkc6qY7aUAcuHSTkHgYkkOrL5n0
HBdsCASRY+Y83VqUMWYG2XzemZinrzWqfqbosXGDGwZ6PLnKuB1+/xqm2PU+IVHyxDi0VFfyWtK1
sTcPDEzQSa66dGYk6yiZm7Qep+Vq37x0aIBJNQ7olGBjyRE928ppjii4PWEu2ErHR7O+ubZjXpha
f/um0lkHpcl1v1GAIbJT+/PpzeuIxkR0PB0U0bz6P1yb+DwF/A3jJ41Hc1aHJL6lRGXK9C1SgCC5
kr+KdJ3VfiuIt6Q2eIwiILaYrtiv2nwuFN6AReu5J0nkMVM2YnVXMsC38KWOvP5XmiXa9AKeb1rc
EUTSsSbV2/mdzlAiObJC8m8s/GTlswwWoHRSjdEFOG9UN3Z9QNuZoDpSthjUa9ccPLZ9vAHEprao
QhtegCRYWAxW28NAnnpN1AdXnReNelxbT7XCJ7moM+PFl/hfTPzITjoRS4v7Ld2f3ovmr4wWO+8m
aqF5cxLWxTtntdXcX3lPLvylmD4kXRE5L3TpvF8XRfLRLJVK4c4m7Ia3Zt6vQdDNC/Ampz/CVQ3V
hZkLt+T/Pu+8Uac1RtsaIkVUo3oNnf8SsyLmz3ZrGF5AiCrhWjSpcZ24nM8JIHs92TbdJ0YOw4do
5hX5lavZPyn/2W/97Rud3VrVkybEethhSiPjj7+cHjuKy88s+0SfF7BF1s+kB7Thm8bDqRaycnds
53SbfKgw98mr4Eo3DK0qPPb9AJdqcpn87S2mM1yB/IYZ+vgqSAslm0vFui//4h/t8dbTG5v9/lP+
hJvDMfn6aM9qrU5RuraXoviQbrpHoXb16OPYe319X0iMAYhQbILdkM2JZsqOz01DVhQ5E0N+Ix3f
9PoELDJo36vy1s8OdfzS+M+0kE9uu2g8tQGBs8AdD/BjeSrvC/GGYMt0gMLzeRLuYAqywTKGYaUS
MVCuykxBxPNUpqtCepIUL04eVfwOr9f085eqPJR4ogLyxNQVblHfd9fhGGTH7MieNXCBK8EHOZJk
/2+Qbd10x8eiu5OFfYXGvDw0Ogdtl89URorZvtNvx6q3B82xgKWEL90I6lDbyYxuhbvKico/kbw9
To6tOyy0Zn0gVTfhxcAMZj72xKYx/dThhdHnadimxv3JhAeQeRqdvPd6mGe5A4wEmexNI6yvdxN+
bk94aqdNEysiktezmqrVzCEsan0iFAXEs8GTOzrHo4cC80/qimsiH17ZOa4sr+lhnr8nSJmhexo0
7iCtfH/YSns6WnUrS/se/TUOEmMx4uVrsttyPE07uD7Y6V8DAMEr3YmFKn+SylmkD1V4cypeB5Jn
SMo+8bAqY0NWnklAnCj8lUgCJGAzXE9OuSl2PP5oJa8LbEKQy3pnSWuRwdwDsQRV92m9FPFzHix0
/mwv39Yf4S4vX8HqaMEiana0nTugp02DaeTKH3+hnYYtROOv52nr2JjP7n5VXo9piFtoujUvmjlR
y0y77+FITj3JCdyH1jN8+v2JX7Dm0VQEq6ZOilvu7GcfmlvqmFhG+78j2XwLXf82TN7LaDe023zY
cBNHd4I8Y8QHnsCboJCfkKFM0d+PLMHWa6q1ni5A31ZrBCU82Pgj1hwN6A3ucP0uu8qv+Vnsf//G
ZwvzVB/10Cx66GX1SmWykLzkSxobDqaN4Z3UdbHZdrTCmav+UZdh6wLmnz9glcANT1h2thRzd4oh
9Ndpfe0m+rMB9/2rne0VktFFtdR1fDV9wVi13tCgxKjp5kfQe8rrxGuYlJ8CT9BJy/zK5vyTTgSr
ReZqpk6BTCbNnu9vT6FIqKsyfsvSIbB3Fjt65ASrHERlNI+0XZjNZP/TCl46lfzhD1Nklu9Jg4Pa
yOIaJzkdGLlxJjs1KSTTLwhJijrbFxCWqXNZI+URM02yBDe3qFECG8St3J6u2aQuGJaI3aZom+zm
aCfOV6SIWylMM1HeTz1urb0xuzux3hE5r3BLoVpD0vEmxIz6Cq9bSMuoeE2sl/5FsvaoYaJhdW0n
vNByJspDUSS8W5Km/KivxThJdTklAVK8w5CYfIYw20I3HNzgtBjLpTJ4zWmJ8M56IqMZQ25reKM4
N+XP+rRSpzuibZeEgcEdYCLzzgaz+P0dvvTEJNVEz4E/RoGtdlbmmq1Wyb6lhoexWMpUfX+sP8Ve
QI9wckrufontL45vyic8mPEtWyb8nHA4Af0vgkMoXSl1/u1S37dwHcAFYGJJpO/4g4fchRrpK3E6
bSiK5xOrgOp50mbiHInIWdWRJDIprcDuYGNHmvT7s/gnZfj58RMlUgTRhTzx+ztgDmorRlUZHlpi
BnV44h7d6Tj2ImUzucZqoivJP3Isa0tATGFwesxbmW44CQGOdF9tQYQiCAk/GBNUKP4p1wg1ir0p
KChbE8YTG05AEiXG6VnVzCJuE2Q+x7OeFiE6tWA/kWcYeW+JTRX+HplBXENwX+hc6tK/ExKavvnT
PFenp+pIaFF4EBb94HFprmztKXg1HeFtXEwylwy+cfqJrgz4BWmDM7Zwl5MMfmJkEzuoX9HO/esk
nD9yLjDQTeg3cNM6O7TV0RfHLEpCEsPtMva4kp+Ay+bET2HqLsEmQRCyrXf6A35HdquT1jcAspXB
ifp9y5iidGCwol4o/oheP+9RkTxYsicjjdQBVnoNQ5v6yjK50OzkIX75zmdXd2uQpeKkh+FBOWTc
P0mRZ5ogzRP5bvgMH6dIZUDi+Ip1F70q8e8tiVY742bY8aPDSeb2pcUrOCjY06e0TmvZQp5jEZFy
bjr522RPsRztyvnykyXIvj7FCk2SSlgn5ySOoiT2FoMcESJe8RZz3Gq0OZW1pW9N/zGqnor+XqcJ
MIS3oqQhK5PqvVzP+plKrnnqaMm86LCRW6Qoot3q3Kmj3EJwZ8uHgCS3dLTpZ2E4MQ1kuDdqvGtP
LqL74MUYCStFHyvRGG4jl/ZMDb5u0YXX0H7/zHzni+nrn3h2uoeCgJmdAINDtDzp3rF2GSENk9FH
A254Wyy0Xb7psSVJoZvhVmwmZ8AdOG5NfOprd+gd+BwCWiNo24BgCkyAkX2Sl0HmhqmjT07LbaXb
jGWC8SG3FljNjMTrJvYkTYh8HUz/GoApe1Q3sf9Ott0HQifcHfJ65CKpLvJi1b6rS6hRbKPcWTS3
FF+1eNHV92NIR80djH2frErdY2Po4xU59mnJ2MqyE0a3zYMSY5y2xediOT722+K0M0DsRfF6ZBgk
d94g/VG7W824VaHIG/Mi9ZpxXQ5v9Gu64DauH2sTjzv5lwuzWpjQanBnXzcWyj/K8KmCQPSgMuGl
LDx7o/UsD5pS6EX28FO8UgS8uLa0qfADstM5msecXEqX6DpHdf4HhZcSEdmw6OALEeVhK6DNZsfD
lHzYu4Fi93Pf5814yBKIrTlRiYonLP2HqpjR+dAbD0rHlUroX43wYxV9+QPOXm9T6/Wqxn550F+z
x+QGhZ35wSJJw/kw2hiFomBtHV3xIbir1/J9Gi35faCakKPt44lBxJrPeIG4cqvP1gpK6BPscoGQ
WWGRJM/xRyGCP5v114bGP28/PHZZnsba+kSGPavFC7GJjbhtODoH+vcxTTLuAVibQRhRlztw6JRx
S84tWSkcqi7SgyUA398PUEmcns2PZ/flW5y9gUopRHEvSOGhp16VCObd5+abQt2aORLI394thTlT
HWDMODGyvf7IVuk/xrt63ccO71yODrl4Cts76jUQ9WQBw2ju83kBCgUlWzwBMI1XAHqMdmk4926f
sGPNp9oymse1HW74GXAn8Q+UfYFt95mfQvzLvxEVtfQ69B6B8GW6iGlQmo9juBOUZdDPMRToRuEM
1iMXluM7A5MGFMQmegP0xJYASUR0FPomNAlORIfjyJzXSCkAWhtuIt6DHK6sdZ1uGo229ZNpEFbs
/OuUMbCnBt1wI40F2yp3OtYSYW7xjYX5qFwpn/6JUn88fbq5k9lZA4NxVsuleVQXkdCEB96NHIWM
sPHVtRq7gr6gcskI89Kegdm17Zr5CzO6zgTJQ9oBCdaTFTxQwS3MyLYfIlff5MhB8i00Sy0mh+wP
MjVBfg3NXZDu+sbTsFNOM+BTanPo+k8iQzp0QZQVKv9VS25LncF77v2+wJRLqxzQkMpBRUuQ9sL3
Ck1q20RXo476pQdESDZstVLxABKvjnjAssPH8dl4zvbtrnqNdyiGU8vrTvy16/A0p5utmN4R/U60
02/Ne/FvdFoJb+whOOk1dyCOBfw1nFDjqY/xCoPJujZYuXQdgIqnEj4H0gaB8tkv1Ppy3NRlHR6M
Q1UBq2RxUfRQ1wI+vDmtTg8Dp69tFhyhTJVncuwZhtNgcng2N7V7XOT8bGuKGkLZ1nCSrj3eqYd+
toC+fb2zwXaZyGnWZWT/JMLGTObxcMvplS1OtArnFi0ccgHiD+HQ35NDzsi2r9ioDe0OoM0Jxsqo
iSDgwVcKKwmXF87Oe4n0m/W1MaI0HSG/fc2zVaDhuG8siSCZaRQgkRWwnqgc4IzdJHSbv+LVQ+3S
7zYBTdleEVLpP27H4UC8jtQWzX4ikM+JviYxRdtg8rBij/TkkPlkNcfOgYaZ+E0TYZzh+DCmsnXF
BQHjdv1w4jbXLZnb0VrFYONXV8rSC9I13Pz/fcd/Q70vE6VTOOk4kGvvyz8W2apeupEqV8C32Mzq
ZCaPM6xlSTlL/6oPZuOgXw8ZXlCWobsa7QaddbQItvqLMQsSIDeZk8/N0et2aTbLchjs3RM0c4kQ
CgCaqR2+TLPoJ/XKfeDSTws8EmwsfC5V+aEQTnpDGZVT3tDuP97Xy3IXrHDvEjOnrfJVAEfmyv33
0o7y7QPPlvww+rGR+UGz1+zwBjrdPn/2NZvtUn+N58i95EdhNzppbpMusphoK9F+PHIqzJjYkXUg
2eKu+TMxhUGC/x3n7WTG2A4MU/bM9dbXIsSNC2/ot697tvQlHk/QhGDo6BQHbzo5tQe2cByM1h91
1T9n62SXvk7qPcJxGGEvsdXc03Os0xlq2oqrZwZAHPIG0wA8MYXdY6jBZTe9P8xjZ6IjQ3jsb2Qv
BKyZ2fRKMugdD9VLZ9l4kzJkWmBQa2IcZpVlW/sCA41bOL1revWDvKjIS73XJhNtfkJVf01AfgHQ
xxo3sSNIE1X4x9zr2I3NKShY4/mztRNCGEd2pLldcNce3WYPWcRDVdssoIi7xaxdnDjmZtYcVeZK
le2CFHlCLu3kj/zUvLOaI4pM2IzEifx+TF3oxn7/mmclZK0mp6zM+Zq105izZI941UGdMa/d/C3e
T7jaq7r2C7qp7595drRUXO21tEpYGREXipOro+uQmwehPfjhEjw4MXp22x3ibq2dPLnfnbR10oy2
PGyLfB4RByrYUuMqMHUQ6AA74b+FfIjRNXy2Ky+BXGJ6lbDIF5l2q6sOqO82qdeCdZ8zvwdGvAg2
aea075wIqAETOm0zsZlryPcGzoiJykaadcBMO1jJTBORJVW2/hLewXGdTfchigli0Lp7i3ZXynA/
m3WlK5R81kw5LYdqKfZrXXKqAvrzuhXvMnPedWvZX+WDG0srufewwh37iAPLy8gioAWNuYhpv2Ur
g4vPvwuc3HKswqv8FT5JTJIMtzXcX++SaMu3RHDMMg/9HgPPLoRWQtLovDC9cXj+f4yd127jWtZ1
n4gAc7hlVLAc5Fi+ISoyZzE+/T/oc9FlWX/pAxrdhT5BFEXuvfZac47ZMLrIfHP5JhU3Sr9Zesg7
WDA5OEN9QuB7pY67+vicrUmRGcVjmvP4YNwMbUL4MlKa6FJHB/kpgRUkuw2c/qvkXm3tb53tq5/e
rrPFZcmLWm1EFl/SFSbVi59m+N204ro1WZish0bcQO4Vi51m2tl78x69x4NPx6tQ9mHmWaGb/f4o
vE351ehYKOwT3Y6fIusEOD7+iOsbmsMquq9Im8WIH9pd4jU03yHoYv1b/daYIDGMOW1EFfqUmFcq
nEsNsE9f8eyAokZlkVj6uoAo2Axq1bFAzM4OfVix8+M1kMoViTvkQcT4iAVaAhtnk91DgSjkOw3y
8/I7i9wEeabsR8uVJs2Hxf9fv8BZF75LM0GxBtNkcKb4g7XpRE+PnH5yhNDRU6+XICutuWDyzxMV
VuQnvd3+Fj8AvA9zEzCB//dKJq8/+f//ghCJ8Nf/KiryZZpjZnmsKpjNhDdljWp2cIsXCT+ae7rr
nsO1STzeE/ZDQzN/IVFiW07enHjyZh3Pd7vr4vELPgbWOkvmHICJiJPAWaNWGpJEXdZyzJLYohzj
Ef76HPODUuvQxlE0TymciYqstxMPza0KZf87QHQdn09H38OWACfDn9tjMXpEfayZXg7d6Plqpbou
ul9u318XujZL/rp9airrpzjL+w+kQ7NDZix662YAI+pt8CRPG/FcV/t//2iX+tifbs9aP//1qQSu
F5lscHtaWNs816TeGas3D4CtYgXgd2q46CBAObNBtcZwgsUnC1jieZ2Zdp5e629wUF3lCJFIkTzE
aRV9OyB4uZ9xX8FwRgGnk/FJBIRabhvozA02iQkbrkOyvEKu0QaQa/2b1luaevI1juuloQVfcMU2
M1P/2suci9aIJfpMx/Dwn5fm9BjRPLjj1P077xzk8sxToCC+hhsrgNua+BFJuaI9Enh/relx+Wzw
18WcLSlzZmQlKOj+OJPLYmI0jp2MjKlfzNV5MR7MIAUWT1cr9aNdNu9+TrqbPIffjGcsYNivy8CR
290QY50N/v0cXJrPfrpNZ6vJaC0jOHHW89GRd/m9dlMOTlvb1eCao8cDwJsxfjObTflqENVBo0Uj
ksCrCgeY3mPxNG7ZkqG54Jsiky6lqWKDWVjSQKMaBhn5Kl9LjvjoUJy/L6h8iF8TmeDRqv785IpV
Fw9LUVI4Wbtw8pjAGOlNN3spCKXZpf8Xw7xdFUxIEF0INTM8tZtFcK2TDb6NSDb4ZBQnQLexjxtQ
nCXfSh4yITCOPV9gtYpr+j414MG4ium2k5dnWA6+m28cerqnlNkq1N1//wwX1lADHpWIFUyU0dKd
d0SresmjaKQjqgZtzHS17yFA7cAXJZVXyN8WKxjMjZBSJTLmiP2GztLJVgAV7mYEZdW+VQ6D9k2E
G9UF9fO1YlX9eqTg8lSFuw1FDZ3VWeEoTtlkjUIUw/6aMRXED6vzeheN4GJhX6IxNv/0JL419wp/
ZFK0+ELhl/cRGP9kR2BKIvtGd6s+UYExNAJFMfpCkPwUIMkkkK85fMyHdUcggcG8x3R7vfi98KB/
/gpnBdMY9k3UT0b0qNzpwewNW0I04OITVA7xgS8V7dOfJ9GVLH9lH8Nu5nz2OL/oDrbtVws5mehn
P4tf6b7NPYMwdfIjKE9qnbiJa4X6BYHZ52s9K7LmsFi6eAyjx8E3g0Xmcp6XJ/FZz239eylSaLgk
u/tIYHEr0mNRu6DUHmJ5c/1SLt82Qgx0EV74V/FnPfeyWi9i/Ni+TZF36u15t7yxn9bdJlVfGHjQ
5y6F52Tf3i0/KvFNH6mTlXfjQeNQo96o2Q1pfnFnR98WVD6oASe3rqEP5PY6XhduruKxL6CEuHn/
u+JzEaim18ZYylbEhAdoxISf55sF/hToLgNCxQ6RGK0ynVPjM1xT8qANrk30LxxB10tgOswBFB61
cbbc14tiVoKSrkOmmdD7N0wfBbZq/TeVpM7pk3bKTQf0/324K79lOILs8VCC08uD/DEi5/l2zRXS
OHcW5iHC7cDpp3G52v/D7/u1nv98qWfrv5obITczjx8Zxeh2PQTVLQG/byXoyubGqreT6KuWg+K3
AMCTYVoZvxHTSEDah82S+bAfFU+8CEb1oyNum19aMHklrt3SC9Zfw8AMQE0no0CQz39VqdamWpCs
+BHT5WyTlZqCvpZY392YFT91h/Km2NPJuMluWZuIdcIOUm9nGhb1jhycOPUTBpKph8KIiL8/cQgV
BVQCpDtrtlFQt6bb/+of5dcxdJOfFTNXwgSIsAeBvWuDcXO17BO/digNQifBeNHpNeUva6oyK8o8
VybOLTGQOfwgRJMZC417zB4CJjcIeUnpJeP3PAra5qkS7vVyv0gujbt8udXaLbNw8qOYKJYnr+pv
QsFjjNYwFDk5DXaZh+QZDHuwLBvOVXnhxrqd3HPQjuv74U9BMiem3j4IKXehFy+3jMlFoCmcnlHG
eT1GPsMdcyeCkIs/Wmh9oJmRhzy/tvYyRxvQiCLpE6us2uWYLj9yxub/7DmCkjA0sKrbavISNajj
u30i/J6yh/hVeSAj0cl3wDnMhlSf+ibW7xXDG8sN+gE27mK6SfRdWt0sCceY30u6n9JgZhhDDNI1
LccFqwm/ACFroPShIX4R3tCU0Iem0VBX7kDgB0QQoRnP9gnz4NFRbldzCXyt24TAFhZaRk2exfiD
VCAbCM4EvZyBzZU64Oth4NMlnT/mc5wUdW7pAnUAHTj5j/kefW9vVAi/L8qeB0K1sTCmrx/HqQph
7k73x8ZTQ7fjuIDJ+trOf/keWbSumUhIa8Lg52ori3thrCIuqEP4j9mQU5OtVbRIAhUziuRFv1f4
oOLl791+3ghPeE3mV0mwQ2O9SRAMn/59hz7GN5/LP+7QXxd01jcrhqVd9aTCcYCyg3A5CkgPHZqn
vL4LH05baz9CHgAn+iwylF97NjeD6mca/SN/Ouo/6fM54wZl4Y/2MG8jJMC3+WZ277F2INJECvK8
BPUGMZGteFNjL4c2yLDjEbbLgPTHhizP8W4CLbijK37/7692adsw0F/CWlstcl8mV2NDgEwoNfGj
GGQGGF0ballvMxhkEMAZ+eXQ/ym+96urwRf0ux6/pXrH8QsiwCPJ4Xm2abptctoSMAqJrpNWJF1L
B9NDZYEx7EpX/EIHyvh0tWebnLq0udCJi3DM4RQEK3grT3BLe+ZN9DR5st1nDlOo4ZqGV1oLtfMH
4O+7dLZjdcsym3UP6Gmd7LTR3tisgqR8bx2qm+xeezF+8+ME12ANlz4WaTggPA2361dcS9Er0yx0
2nLsSTzTQF+tc2oBneWT4eM3kDdS8gpZ9D9lTnzlmHbBzAGyFRc89kmgWETlfH4Nh844ifkYno6q
+JTmlV21vpi7b6e3wQ0DAKqrBWvZyPf8aRVlMckGd9WRrgXMXN+RdzcRXYsZ2djN2W2FXmpmU7Cm
l7TaDnZOIlG66Wnh1Q6nTSZ5iHBzr8zvRcBFpqdl7pg5s7GLd72x060ngVhf69syPF2N8rhwuvv8
Rc+6IdKYjpKeGMvRWOlt/gjep3GSCCs+MOGWnMZGYsgAq+xGNPaWtak5Mtus2HjHYoQtp0fceWb3
nKFnCMNNA2uYEykjUSKamFqE2naybsSZUhQgfwIb6gj+fdP3+zm6AddAiqMW5JD7r6zr2oWHluJl
3WOYTFBHnx2gND0eI0xWy2oHlvCnQ79d7or5OdZPHEG2ykDjBQcf0ot8Mh3deO0qphPJGkuRYXlr
mndmcHG5GQeSNG9iwiUi/lZV3OKFtufWgJ38btrWQkdNgdUIVb1XMHvczeWbpD4WyrMKDoXp/aYF
E3e6K+TNlAAk9KPqdo7vEnFxjOWtnmjcr1iFHyeyYX78e3W7+AL9fQvODmCpEJ/m2rQWBh6jJ8iu
zGTdnrYJENMUbdLsjzJhX8CFrgOfL7R0V+Lx/27/2YGqz9M51SM+u3UTcavWt/B+5dYnqHFT+jS9
7CzcIRVEAyKg4kptjBGMZBmByV7tUBEKoFaC/8NSdqEG5Hiw1oEmURKUgp9f65HGkNCXHPuT0Os9
4ae5eJI9kD0Y+QRfxoONzvF+8EVH8/M77Wa6m3zhrWK6dug8UYFp4+YkT3bfTGNwOgI0CcTkkFiV
stMr+0V77ggcTdu7KkKUqj7MlMNaTe3GTKbcmqArMEwHTXbTihs5u00C/D5064g4I30dwG3smShT
9b2i+hFeziJ9TzVfxSMW9tDRXWJcB2rp4jAw5ezMvRw/tN3TLN4xEbIaF3wRijboUbgM8q3CPjrv
qlUuP/yZWT9Qenl15EdPxbOABJJeIm0OoMfdrSV6E38tht/jqtk7/bj21ih2YhRk4r2EcfzOLA54
9o/Y+cuGeWUBkMp6ZC/Pfg0Bgg9HJ6jOsnuD1i7wN4VpvLKZ0YMOngyvODymh3h5S3CMGvpNYhJZ
Wd3IxJD3d5HyrMD6EAqWwe49C59OEP75U4zvrUF9PTV+Q6rY5EDdPzU2LGgBczbdd6qv+5V2oNyH
UMSR/19rewEh+brvrchuunXGSvo7V2GnSgmtN4/Fj/fndJ+xATbPhFl4HSZDZmXysIkgd+skzPHc
pL97FucGWJT8Q8+8vN938zex5hRcPkhhMGxNOYCaHcOXJn4C3nQQl45MvilpB8at3P8kY8ouZWzn
UlU7aygZjT+cnK5ZTKgVtwaQqOhFSo417nLxVgl3WX/DcARpKwq+1fdIiGPl0q3CU8OPxAAQiRSo
c9m20A7YQnoXuproAK8w8WhOHpm52vI+j+hK6RhIxevQ3hfle84sWUDRaCRvHFW/iwtJ1KKnmMxX
EKNntd3PL6WOMv17UmOCiIVdP96r5sOivFZgYprikFkPM2EWVynyF5q6LCoWvTr4NIDcPirVv1ro
ajeZgtyfVolJh6WTFQ0/mixukFSY+B1qwgWctbvtaHfttnR7TM7HfLpRB0/A0O+oxqZrn0R9zZ+1
Fam3yam8fnC+VMBb5B/Ae0dnycn5bOcx264t6rlar5JAPXn8LsrBdBOTgcw24TVHdAFjkPp41N+H
xUtOHjQKAH75rurfsIICNrhmm70g4ee2wVWDLCySyGydnynEfiKjnRtH6gnBvS2Z5ES1v+IST+Ee
KUd+MDeHY1IzzeI4e80vekFQzuevbQQyLXQoP2e3RG/kk1aa4X87kerMh+42vq/Fe96E7nZ5kvo9
HRmpW48D3c8sBjcMccEuX6OKqFfPZNlcJwYp8gfoTT2FA8fGNrjO4rrUB+T5WlMh6CKtwXSftwcg
U0WvZx8XStMjDu1xcajdhtDPxo21MH10ktFpJLfZDg/Ds4psNHXLye6gS8leJ171Z15QiK9PvIUd
EmUdUqKznw7gbm6Wei1SNjlLt4E0vMpsUQ9xWHkjCMkgO34I9OZ3GD2EGtDo5RYKkqi76+7GJuYr
kIgrby49WfDUMrAsaBXYx1kRUpfS5E8P5cHL+t0k70qsnXr6jDWGebJpx9GDjiA6Lsh/ejet7XVd
8sUyAaeaKEqQ/+BPnFXZedsLiMOjNX59cFfrKCE/FSoFu3NySM7jNyAaxMGQyczG29o48FdecuWn
cu92CxJOxiPuEr7Qw3H+XT0pa917duphyVewvMgUkaSEfH4U4lka4jpFz9ZWTxEAlZSt0ZZ3pyei
deLNnO67aKuO23S65z7WtI1gGrlV4au4fcmYFHcKUgp9c2r9OttppHa5q4MgRZ1DuwiIyL8v94LS
hOfkr8s9OxxaajzFcohK0KLjb21HxtDSZs0IsX0IhpJjygzAbAVcVa947QPljjM7KmALRoecUvZz
z5y//b+s2hc6LJ+u7KzkmpJkavSTuLAeKvjRth1KcsJZpX1Ufy+EP2r4e27eIV3ZKzhAIeDE1fV3
EZlotFFOd4N2m1jYuI9WcRRw7V+5bRfmLBbKNmyx0qpwM88ewIQUt2wwuG2dp73xYsyAZRabGF48
OOWqenc1w8fNMngGrgoSu3cdwYQP1xB3F3roNCDwfHHc5XX4clxpTHSCccfZfqWgxVRn3a3C/6Zs
6shlVqj69C5uoMVsrj3olz9aZnOAPwYW9bwkzuumTJuwZ6u8gWmSdbYh2/MhnB4IFwr0u/iYcng7
lrlHyEX7Oz9c++4XHl2++/8u4GNy/te2LqlTm5ko1LHJUmsT5YDJMvWpnAzDLhzDmXbzHWtvCzME
ve26U5mv2u/pORPWGWhfuctjGtD5KK65/D/8lZ/XAK7MNDDoQOj7uviKiZlOA/vBqvyIXQr9RXEZ
JyR0Zo/anfRGmxA3Ciw45h155yIKGvGPIaB5l7iw392DWnoNapEsqB6yhMeZ5dWu9xBNjcHtrJ2K
7brd68O2fgVvhkox5DPEetukfvlMxNfWuku+J39wajLKzx26UgTEaHR80HfgvX8hu3tLYTN4+RHD
yhvqLrT1x9aLnlR/eo+Q3gFHTh0C3zj1jndrzPOWkfzvk2rH0Osq+OS7/GEFsV95rb6+859v3FnP
cNDGeKlbCv/Ryb6rGXsVKKcyENMtmkCml3A6RGLOSn7fck+M/Qh2rrlfkoOsrfg35c+qPLteQV4Q
YXy+rrNCxMhOS1g2gnUUBxfVMFNIghYRcWWH+EdxIM1AmV7Y4ztSKTWm1bZJvuIhf8meWpjKb8Kh
uyFZ+lD0bvRbT9xIcnFQtysorh9W3UBaBh/Z8j5TO7KEyweklwMeA+MlgiPZ7uNwU8uv/77XF5xv
fCdLQQdtqZJMx+zzRpVl68uThtZRk2ysVG7sVLsU5aiX/qI/e6M6Y/Bfghxd5JaABJIFTsF6EKCd
3Nlp68tvcrym2TAnFt0YvcS9SluWIixy5GIblZvpmmXggqTq0zWfd93HJs5k8sVD2gMQ2hh30T59
b54LR70Hh0KnbMjXwaUMXtZbFb9QTXtGHT+uLX4XOsCfL+Rs/a+nJi2XUbeOIx598Zt0bx4YALvq
c7LTjtXzwGr0CzLBY3fU9uG9/nRqAYC5SrGtCVrcyvYQ5GCxVMHp0GUwtvqxXPOgX6Cer5dIE1K3
sInSvfj8+05jaKZSF4XHRnpQ2u3QHnrx3SSjiRiSd3AUzAl/qOjesNuQkHJy+nmnJX4WOQ0vt2nP
0h6wSJ8Q+gnszjqwQO3MTe82bzqKgJM7aDyfflPSbtzGjdN+lwdbw2VXB8vkZozlHdHOg4kX4YR6
3te+ocsqp+1ieolpT2jW84fQBPsbNMaORbjqHEW57Y3ro5oL/e/PN+KsxOkFUWvGOQ2PouEk39F/
u9UzqHH5F18BWfTaCCaVLbvGJ7i8aPz1A5y9YNNQlJTDSXhE4TIhoEWj/f2Ex8Ha5ghBB0jyzjgS
SkoE5a4FqU94PGINJEYtBkQbB/KufKKedZnU9wqTVCcBOogD6lEL+OdvIUmpb6pPMuePiTJ4OHTK
Ro59YpM6TrTZvhhBP7vdK1rgf68cF3T9n26oeaYjzOY2iQZNYOff0jOIfxmb+FF3zTujcFkqAusq
yOcC2c+U0dxgiKCgoag+W3+pX9tF7ovwaB6wE6d08pcfCypKApBdYJ32dKvpjrC9Vh1fKOY/f+5Z
K3QexnqQY/ajhhajGESFq77rt/Gz7o2cevCDg4Nf4Q4Ehu5559OXYSdtTvuQbcp4HqEj7LRA9enQ
O+XvGLzatYy6r62mz9d39o7LvVbKbUGhkYH/Bp0Z3qwJKQkLD7wOZmkREsrIw9orBatN8Lp6U/16
3OEKCC3WRQ3ywBekkzGrotnOpnVsJx9znVO8rCZ/nAYHAFv1Y3hCeTgYzMgduX8qoh3Z0ZPpd9YL
AdiGM8MfGB+Jll6+U5iEgiO+pg5oY2Hf/kYO4Kvw24giZ8VUtiIV3LVF8gK5jf4C7jpqWKam8nlr
SOqqNhw61vHlcQ1wU73oIfOiPTCHzbCpa0T+KkFaIDDkV2trXRmRml+7yqueYE3hoMHCafHs5+sH
vVmWXrGOVv6tKpLV+2ag5sR9bd61yk9OkLP0pIu7PPNP4SYqf8k5U4WgvaFnQNjrpB6s7yIxkr0f
x3fpH1H0yRzHT6+Jz/GJ3MeNpmwZ73dJwLbThq/jNxYZ2Li67uXhKu3vBHtoj9g1dZnmrWMOD20t
OR3plCj/DZt/m/6kPMx31NDZdiECukIflJcog5ywdpfck7VNajg1GSqMA2jehe4MZYJAxsXWBJJ+
UF//SImWwwSgHk7f/r0QfSw0Z3U2IjwFRpAK7sQ6b7s0xrLuco11VIHZmbe9GBQ0MN/KyAP2mIX3
BabT1UOQkizIHAE635zuKutWI5JER35oLz6/9I22iTY0WQu7fVsndDfYa3+oqpsvrinYKXnz+BuO
NTEzdyWMh+goSbsl3ck6GQO29dy2ftLtRB7wrYHWq7AHpH6OoO3NiYz6PbqNfvZxAQ4czkonUx7j
H0Z4nx/TfXKvQCBOX6m/OejviAzJqo0i+R2bwWt0F10TgEuXXlZFppPHw6ZwXjxbRrt6Pk2n02gd
T/5/4CrUoeDlmCWsbkRMnv/+fT7enq+/z/8+72z5nLrEIKVxsI7xfE82WG/4bMGnt3pr+PILwnNk
MCWmencF0jxXna3u5IBCCDJsv6MVLeOU2KretOkIXOY/g5eiVHhl7o9ciz21CLTFxt8asbJ640+J
MC9kpgAYybKHlCc58SYHNg+JGWPr9+mw9K4GHqgJxDr49ze9uEH9fWfP3uRyllpDiCfrOD9E35Nj
d4u6OnNFokqd1YsyEBQC4tohufLfH3xBPc0SAouG/8ZI9WXerM+5pI+n3jpOHzJaOsfhTtvkLWPK
tTMK3jT21yRKfdMyYHGsF2NCGbOy62mBOViFhqtxdPJ6Sjv/2VnN0MkSDIIS5exm9KI5dxU0qWNv
MKl4Wbpd13+3BGgTxR+pfpKWe2RUGMk52cmhFysO4gmGxzUBr0wdhhOCiBl5vy190zMyIJG7VTAR
vzFU+7n4JD9ndrGp20PzwWwtf1gwieR99jv/0fzEMT4TayCgqnCKagMjlGkTDj74A1um50oT6Nve
b/9Y31sWrOeTSE/0Wcu9NGV8u2tG23o37z6MZeJbXniCcDMDILNWuxn2uZCidhUvA44ybxcNeZXb
YTZpt7CqR8lW4rtR2rfGQ11uwgGlQ1t4suKV7T5P7kbl1qQSfiKfWGOTbjBqQmIlPNvu7ozab7hS
d1Je597X2apnuyBICT8bdKPQsU5P+Gve4ur5ytPzddpt0jxFMgSkHq7ReZe4qUx51lSai+kNkFyc
5qtPs6Szu5FqFycVCmein9i+36ConXYYYVf/a70EUr+6xcvBW34lP+SraJtLC9Xf13XeB8D7KhtD
bB2FPf6Daj8+II/Ynn5ZPzIN2OFN9MztrsBgkqss2sYUWKNDtIG4EX79+w5dGEF8vkNnS+apbBch
XJK1/fqC8Y7j/yaqHfOFydwNx/gdYMPa54edx6A3XiaiwzLltUbNw97JvvkHdrlvwozJsa8RW7sc
m/433RUNqZp6X4w//325F1QZXK5CDhueSl3+0pcsxLzW0kkwjxUhe+bdkNwoumf1pdMWd0N8D6nA
bPeN5VIsArpBnLL4opcTYMKDeyJw6lcz+YXy2le+gpU0vc+ZWvbbHpwCmYjCZkxfqA/CMQAAKOku
hSWd/jAKqjhQY9bi0m5/D6BGr2mJjPU2ny0pxEowWQFjTIbX+YOa9yGl2miYR4Pej8aIdBNpb1qz
iYXtXL2k0osmovTm3I//0Qp9mtmsLGzmQhRYmjeIft6sChRLC2LZE++Lm+VPLcHI8k4i3C7IE55o
BECeVCylWX3IUZlR/M0kl/lD6BndfRKR6DsUVEmvqfWwqJsTBnG4zcJ+qHeYr814FfTMOe6zdWBY
iiRL/IHWp+BQTb2k8Zr8EMv+rAVmtcGGTUlpDE8GWWmmL4GX0JmBXyPLXlqIP921s9eoWfKlGHoc
aCYYMtTdbyhUBBLvCdSqd0x8azoWv4TnaZmcvt2s3WJzw2sd/wbmFg4/+3RH63C+OiG/sOoo4E1Y
czSF3Kbz6c2oN6EgZ7J5DJ9PuBI64obt017fiszIVyOVuAnBzFxrLmoXFhWFhwdeEk1jxvZn53Ep
ksfTqZbMo3TXSEFfcF5b7jF+foRQLMqmQo9T1N+X8Y8eAT3YScq2EY4TfEhsSIOd/uGnPRH7MK+J
7sbOyHdNeiM8Z9vw5yAHueWQplQkK0djxKW1s0B8W09MzoRN2PsRIG3AAsgqLDrzrlp53RpV7C5X
Fiz962QCfuP/vuU5OUDW1KiTJsU86vNBGx4FfUvuR5Nt4vv1WBMdccru611a2PlO2JreGlxNROL0
YbiigKIGfccBj2+lGO2y8BJMQgaQs9V6G5oByCuODX1Now2yuUGPTzsIFdF49DvZ1vib5re1mhwy
BCwQINnF294VMZTzwxKLzS245owyvzxObGFgncFdERXPU3VWbkx6NVvSgt5CDoy7qvMr8a6JHmLx
tp4fu+WuPL0hA1QYVgq3aE+r5hcpho/FAt/B5qVAdxLuojpIPE4NlWsm91bodPp9m/jisKGRS6FA
W1QL3Tp/ijIoU+ipHQ3SJfPNV2PPwnKqNxFsLcFwVZHzLMHaAmBQu5Lc8DH6hZfi1N6XWPwjlxfN
Im+ovSV1sqEAGm/b+HFCBdRh1WstRvrw0N960pFqNyE75GTPiKxnILdI624aQCHxM0IWmT1vjSO6
Jt7/OtORVXltBYvAMagGPpQUf41UdCtWxEEeW6CBNwS5l7OfNA74YRLEgyrI1Nv5hGSlvevabUon
0T9NTuRb83BliKp/ORh/XAesRQQR8qr5/ty7jOd0VrM+aY9W69XGtipObl7yCqp/tFxgLrKVuif0
MRYQz3g3CQQY7rQ6UI3AmNE672T0HMojAuzxpxl5dNe/lfiv2k0Nl4jTfLif9MQpBXzlXjgOgUq7
LaKNxK9/Qyv0VoGUVzzGON/Rv5neMm5OE2bp2anI9kLRLU0HdGZR+bD0d8SqLuEfifl6XR2RHlfy
81J8V6THf2/s8pfX+uOOoEAj1R0pxEe3969fBteuqY5z3zIZSW7z3sk03+q82dOrgH5mdlsQIfBr
mDeY+xyjuSkaF1priXDD//eFfOUSrRdChiYgYA2ux/kZUiyGslFHHhHEMsoL5Kflp1nuKxZDPDz/
WbCbNdyUoZWRP1imHxoeLpS22nWVbzRBavmt9cSMRDpqhxJT4stpV87H8FfnW4F4w4yedofbMxvJ
0YdTMyV6IMj7mNaxAVLsd3sQ7q0JgZOtuf/+avKlp465PdlarCOqej7UHSupMtNSbI9Z6K19NA2s
9eLF8e0MVtrXsieNPkYS9K5pbhNhNxEo5IfqtlWQ8d6re0Yfycu/L+mrFpNqbk3XID7KAqJ5riVb
sPnFeqg1awOSMG152SDUmFydlouDy1fCr+3JZM7pfrICZa/NOb4KW84+f117/3rsxMqS9fDE5xfp
aw/W8kESSXrXaq8wCUVafjTgGtdFz2DjNoc3+kL1sjuNTydho6aHZcWEHQGyXrkr6+v/qRo8u6qz
5SGdx0qdKrU5ZlKwFKxNzbgplbto3q1GWA+ASnByZm3bgmmTyRf2l9T79yV8be7zgFBhw34yNN7G
c9d6KUQn/ZTLLSNeKGYI4fL+1RpuwVS1ysbo3+b29hT+wGSZ3eYIOcMHXX3UjJ0oCl6F4m14yhmw
FuqvCEduMXhEZoDg4qKZAIDyovWJk6Hqb2FM2WX6QwyRBN+1KsHo6EHl56h7tIgNZj5MQaI1zwx2
E4Ls5CaIhisv/NfxiYyUkS8LhRsiNeDbz4/AZEohGc/cbIZp8X0fFMFylLGQo7ydXfBzumO50Y9/
395LryJoB6CmKk//16B2qR2Ntg3b9fZqePvbg+ww4TdX3c52sRngnw5kCctoYAfUg++Jrxo2OZgt
dSzzB+HKPfh6rFrvwf8uxzibeBiFERlSqOvHcYdwaux8tXFyrPdb/UFOtmbsFKwWeBdB5ZS2SlhD
7gK/r1Ho0nSpVvsqVkoeVGABxCDJ/giBwRMCdS/2r8zNGJc1JT+xU7/Pj8NxdokjgFF7FDliB9cs
Chc2eSxCoklb7iM39bw9MxVLnMcSwpocStq27Fyhc0RUxdEGNxUB9KtfGW5QQMbh0iCecKvXq0b7
r413ClHEG9CBUdFAeT97hWVrDhMMjUj7Isa1GERiR6LFGvHC8Px7vbzvx6coQDyD7rC9gQArT0Ai
a++acUr6upisV4JyD9vGBcX/qY963cwyEaxDuNMnkpvx7doLQ0qEhZsVXdncE5MJu7NBtf1+rea6
8Kjz+fQOmdQyQfli3FKJ+lLGvFjlwsR46slWgrb9gOIS30h8z7jy5FQcHKcdaUrU4OylhBSViZM8
ga/cETV9zdX8n2ro0/oKNVxGVcTFUG4AF/78ygupkgxG2MwPg+AnRVBJO3h8JhP/qGWwhXhx2pt0
i9Gt5cQDbZi2l9s62YrDgz48EKyBiq3H6l9/M8ZnclC7zjOi9XggKq6I0MEjALD5SbOcrijKoWF7
ssuX+Y7CefQL5g0lLAvgGnCbfxFsCYXqPnmq/9Bv76vniPNFe4f+Xx0/kotmGyHLjFwk9RSDWPLb
ljGX/AhdGLjQPO7i/KCSuOO2dO+SgHM9j/mJJoJCgJ8U0+9T7nJI3eKzUUhMB26X7FCbPlpmhsNq
d6crUCvL2xkUDklYrL7POn5DmPbYecJfRRo0p6Dc/4dPTPyUgXKPxWvPZFs93YMX0ucfMwafYdjo
Uuv2RBA1hoJsktWAWxp2sq1yMbGRBGPqGCM2TWoc+rLww10duLDcjhuZzhY4xrnys/xwyo9GfD+q
h1aNfbV+TYwnyBD823B/Ari/UhJ97Wt/PAnmCiGlj/tl8W9nycriUz8/rL3BdiOFh5nwQKSVp01r
3tKBryKIXOMj6fBJ8O894OvGc/bZZ92LUS8isUfQ/zCZd6SViyBLtkrxkPpt7GMI1uPvaeWl6CNl
L7yyvX+tu84++/wNSIQxtBo+u/NQvg7tVvJl/ODOSd2iOomZUe6U73nORFVhOm9f+eZrJ+LL+8dy
oON6ZTp5rrtGzdVkQ9jOdD0XaFpe/84OkkEqZJhaE6FIPKVHnrPJuF3g2OLn5c21Le9r72i9A39d
w9ndT/XMahfjtN6BSv7WTe8paSMgZLpdqO1RAeEIWR6K6aCE7iCuLmMz86ue1neM0h9U8xqnk50e
09/XFuyvNSlXhvR3rbvMj0ySz6uTyop5UrNsvTKVQRCWCRhnAepvZWsMvqBuJss3adMOCK4ODVkl
B6HYRf1extoQji+h9D1rr8hov07Wzq7prE7WxtSI1ZJrCt8RQ0YbaQN6fQMKbfE4LF61NHzdtM4+
72z77CpBMor64x4kR93pD6RoV+kv4bb310F/pm3xBTEsboK+c66uCpeeT4Vpk4b0FRjKeSct18vT
SRp5PgfqLrZrN7a2YuK0iod3IgbU7rYeo81uCIreo6MK2er/cXZeu41rWbT9IgLM4ZVJ2bIk5xfC
ZZeZRIpRDF9/B93A7SrJKN2+D91AnwaOaIa9115rzjF1xsrj7fPJ1bF4ug//vZLLbpcS12qWK+xU
jAsZnQs4S7BJKrYI3XlerMQt6rr8K/lVeDphB2Iw00o7WhqfNz7Y6WO4/GD/vIwLOVhGaG5fNNwQ
2mbvhB2HDtSI4vmj8cTIw5sDbJ/l3b3xqzcegzU1PP84nMVaZkbFkV+lMjd3kUab2YlrO7+P5xwR
3oy7YK4f4nZmoYmkL4m4cH6zermqni4ewMXpQGzjbogEHkAx3ImO8UK6Xo9M3Rl0f2KzbNMdiNFX
xh6YWKjk8EMSbEVzvAVLmt2f/O5XKtkBaX79/6yNubiyiwVMOZViYyZcGTThM16n5tNAq/iJyW6m
uzT8jyOXUN5bOi2s01y/dUa99XAudpC+aPWsm34eg5vVkpxj618tf74XDs7wni7DRyN3GROIQMaP
y8wPfXF2c27y8zrxx/dxsS6d2kEXjIarUGfdcdmDX1dtFau52/xqexslJ2AtUAqETnk4IgJjd4vA
fi3Z/H4M0D1FjTr3ytZ0OopVmpnFsJMheTNFrRelPtW0YrGmrWp5ofSVpHOFw08q4kL0rc4mkzkH
ttI55OPolXPjq7nSTF1c0MUtyZXaVM4GF8RkMV/A82pkokrNRfg7E3wOtZAjkWTf4WZD0u+Sc3Dj
96d//9VaATxAx0eKYupycw9PJKuFOr+fIM4iAcCE0Wuft+XuP3Q7N9FX4fk7PARe1801Y3rt/vXr
F19FpLdtVw/TV4FirPZGje8Aw4B+csZ5IN/V0pouU2Dn5drMF2iQ//3HXxN6p5uvTpE+/LeO1+3v
JSsv2/KchZgE8BZLs+N5VuF8cUonPy0EJxJp+nVPdf7eB24Ixk9Yi91D12yPGHuth8hFq49UZvDw
k0KAxYy6A9+oW/4RxaruGNFHpRzi85OeTOlrH/VKSDwiqf79J/xYlv7xJ1z2AiQjlzIxFPodjjj1
S3LF38pp3tvMSKezYrVHMk+At3oDpnxtYuTOEaxC8Jyow0q8PJNRC9GvF8x+Zx7RPstOUbpIk2pa
1yQwxNQ6DB1iYVEb81DYtKdN5HEk4JMGEU9QQw5bEpU0uu3WJVquoK+qgdwt4lWj3t+4QT+tfLqG
mg571pT6fbEZShYP2Trr/a7Aog46O51XoOpI3VI3CCxgfTA90N7+b+z461jgy/Lzmx6dnzblqYLG
gUGPgYTNv9+1YTDzTG2lfhef7pAh9iv5i6HQsd7JlW0uS0f51eF1zffC+asYP9IZaAWl/iUV3KRu
LXUbUXLkYV1zVrtxg65XIE77dHRZlw1DwkDz94WJRqaiO2TfRsvaeUaxVR+PbvWL5VBwkJhIszDy
MFOni2oWI45GmvJ84wqub83Ub8Czg3kJR/ulnlbMSkmRg+/yUQJOIzHzsmVQDAtp0mQG46FWsJ3R
N725+l2vP3//8sXqKx31JFdEflk66CgmVpQKoe7Wv4tnjPGtE7cvsl3gUlzd7GpcVyoy6Y3TyYGp
M6eqi5I5CC3SxJpoqgeOZzuTgGmP7rBpcQ/ICxVbY+61mYOZYcLx31j0r71KkIuYmfANq5jGrtIc
zDDM9dNJOR70nfoWPhWT0Bv4004iMYCs+0/ysWBcIxvenA8V+ST4t3QXaJd4l4ObxEppyMs6XKWv
6vyWj0qfysS/toSLa7t4JGZficcqTZR9RGp7vC66lRHmMEfuoF+WrzKFs4lmPmCJcfB/O7m0CdA1
I/2o5gKiMuMtR4anp7+E5r5PdmrymYTrjplltjvLv0pmVUReNlXjndveDVxOihwOSILmNT+bTE2X
tbVIRd8E75ZtRtaJk9d+pYQIyk7kDTAI4q1WPGpYBkrxl4K570QzjLx0c50FKxawf38a15rF77vB
XAsZDWHilxyloa8bCutImWYLAcJpPsVqd9Z/o97vF8fjQ3WI/DPxIzDqSIXxMz8A2AHwBJeVk4An
G+A9IELc0Ogtgc7QJSPlSiUE2tNa6FtB5KLF7T3lHa0MidywLQJsFolbHULP8E4L2TUthPuepDxX
xjpJVgxJHSHBcG4+xBAPzzQcTtry33/1dZ3IX82SPdmtYddc7S6nsKvjk5Rmh+JFnYmO6Jkqlw/U
km9D28FjAQz9mvrBXluIN3a2ayPS92/rMgkBKuyqywHDcCz181Afs0Pz0TDSXKbpkkiTzNabx6Ph
jRJzRKd96h+KrfTc09cTMFhzzllmgl0ntsl9rHwrQJU2pyWKRS5fWTPIILw9qHEWpuXdtAVcLSUX
V3xRRInSudL11FD36Bglea0Pi7GZKSbmnqUQrhXKeAag+WlnMJ8mL4qkoBK26axVKVYi9EUPfeEY
GAMmYySGGCNZjeILeLAimseMrqHe1J3fx19j81konAxu/QHXFNOLP+DicFJKdSfnMp88pA/O7Wsa
tOBX+cjZEKHbo/8w11jBpvfU6UnJWUqD/W3z3ZaMlYneZSxLWLX777fwurNzcVkXK1EmI6INc1XF
VWsgNDTnaIKnqK7zGkMBNt/XXPWlzjUrVwk8lMutKzmNkwosKgBCXcgh/76ga/XfdEEy+kgZjC1h
PBc7dRrQgdRPlkpvHrFqwhvYr0CmS1C8cn0Wd5RbXno+TLFX0jLsbYzyMHdnBniG5QQ1g8Rvg4R7
UWjhs7fdCYnsaOa6SCf35xo9yC1+0XWZeHHF02L/R09gaOKTIXemuu8JGsuZXy9MfVUTaTYd+lRh
DnxkEOjUgwNgIFVTj7WT3n962Bjk3ZSYvfq5A6z2C3zqoM41sCm3NsPprl1uOH/eVeXva0y0s6lm
la4y3Cs0L9L3YrrgUJqXy8g/xbMazb4xstMMbrXE/J6sROJCymUDCdqV9/9+xJJxVQtNd4wQIg0g
usWc8+JbEGMhys59pO0LVJDEEm5jCafc5lQ+1QoLkUdKmNq7J+k/ZBCsu8k3w3+MMNWS67PM5JdW
O1TptosYUJ03ojBPYHh1G1OYY9HtRQezm2wbQKNR2EHQoE7P8chMJnF9MZnXm+M8Jx1uxBMKk9vX
iaIhm1MBihy6XfuqB/PmtDTBepPxZ1uyLUabpsZGE9sJkEOvjpYKuxFN4cXY0gu2e1sM5hkhyeVL
KOyj1FEfQDvyATElltwjE2vNIe89jO97RgvHJ+nNNPAuoJaJR9/QXkbB6/j3l3YQ2tkqjz6rN3iX
Jx88HcHx6mke6lt24PN5bRznYbdUipAJN+hxoh0obCx7/ApwgwLd3RgqNgtPJTxlroc2GP5kIRgz
cWQXR5gPcGYU7KHBXcoU9Qjnat3qSxNvCwDDzlZTpwKm5VkuB5emey6kdUdy1UqKPlTxsUZ81s5P
6QvuN4xHteFLZw+JpQj2LCSZmRkPBmfABfpDegQf2i/pjPrDqvzfT4TTGzSl7WJBESnyLg4a58CI
9SoIZLQ508mMWwQw15tQlOln7iU7k9n0rdf2qo5GdwAu32IsT8Yqpri/v6HySKZEmY7yvt9W1bzO
bKtcTJ4OUp1cUXwa8LVAREAiduvjvWpfGAanqUn9Y3DkJKH67x/O6vFoWdUxOWD4AnhKgkCHBOkB
IVD5xCqs/mYAAA7N8AY/mZ8erA7w8IZpgPkivmSZ07yzj8xuFffK9ZIyXZXJ1BI4m0Zm9t9XFYoc
mseuSA4lBYNLYPA7oVxHW/Lj+fmQ+8FChBguAuyNMAHsOnOGdPl4Wo1L63Gk9ZR4y2ijlyQtTj5Q
LEz/XmR+2Nj+vryLVXmMDHMIipyb5k42YRJmV9EhN2nAhTM6ozKOh3W7ll2Cb56VxbDTHoxPCO03
ruLWTbp4dIbeWQZAy+QQbPADP5ApGDvq1/BkAbOPWaWgiYXtErasi8Z/o++Fxa2p0rVvmrdH4glJ
OqstMvWL11Y5tpIcxY3M0t8sACCcY6+qZ0cXXA9jV1X0uxZqCvHcxNowe+YAIKMFW0fS61F8aJCe
IG+biEO55OvU4ShrWuae93H7pZ6eOw23MeusaN2oA4zp+fy9Y3HZmgWaSddRLF/6zqusi7qsC6R9
C7SRmNgZ20WkfClgd0XS0f2wWZvpcsKUxOSjnBB8uqXgyclCtO5Gy1bNg/SSpgtRJEDzIGENIkDd
Zcn3o20k2tWzkNnElIgF5l4BYJG0NIHg18qnKUf4+RxT4VNO3gzzTiJTl8NZP6XlLmLsRKlKtpP1
bow4ohweYAE90S0PZN4Npdc9NzAKhpSTBt4SOyhmteSZ8TaQ52ox03SPKMd/v2PK1UBmesB/3KmL
D7FKgsIyBt6xYWeiTtB8ehx0rPoXFoicsKQvI3St7Uja1lL/zs4QnhLDRbPZZMh3kG5+npejYy37
O4DE5p3u/fv6rsea0/WR1gesiQMeBqW/F4qj0IaVnsnJoZHc6d3BTVxuuq9QWYYogt3UO6/khWws
eNfOEAWKO2wO47JcdOsCvPRxgwv1xhX99FX+eUVTt+iPii1phylCgStKFuVTsMEHIJU7yVwAwPOz
TTjLeOPRL9OvyNzmSXpCcPcdxnLjMn58cH/cmIsvU0s6bSh7LkPDNOGRhSzCqWK3fuk2wb18f39P
5EoL9tFC/Osee5cEqv8HO/H1yeqvx3NpLbfilpiYfEgOJq5SYx6EmwAYSuMK/coYDoCgPZRX+XjQ
FeySLkO2WiPAZE6wKCGj1bCITDSmKwNjKj7acXGGqU1kSrYUevfcrrVixaBDLrdtuR3DXZUdDE49
zT69D53TVnDPwmecL4R+VgJmUmcI1v99k7+dDVfryH9v8qXCNMoyKy6DLjlIpHhiH+INizlrOWpK
zejo70QdtKknAtNGVop13Du9xyvjGXygW3jD4A8fNBQIPjWNR/WgvJHkcl62BFa/QFkE7HJyRAFs
CFkuwcQPgW0oNTf2/+v2998fkHmxlel02PRc4z1hoqT56ehB3aHmUO3CJGrLFiq7flDnxuLfd065
6plOP2soqoo4F9jQ5Z0TLSFUkmnvOi6ie4Xf2YLF0/oDvYHxQ95ZzAXs0MfrjGUBGiUdgW15p83T
R7CyZfTYhR5JYYZIQ3WuIWvDhGttRriDIQW9WXgEyJkw2W80k34qS2hAU5gwIycC8VIsrcjnJq1r
LT40PpdLR6nS4O6Pd5wsksSOJLpsFPHGMnii5yE5JDiiZgKiiMJLy9yEJC7Il0gsydqqRLpxvlKu
acUEsGjvbx3LrtG3E9/0j4u9OH0HeT8YsazEh64grxfsBERJWxU8FLakZtfNRwZzBVVU50nPpM1I
9aE97aPTwpJQ0Tvhb/m+e003p80JpdxvVXfKR3mRf4XgJb/A3FSxkzzBwcl9cfT182yIVhFZdYWT
bQsGFZwTUpsTHiaJFGyoLdbAMZ7EAtvc3EJP8L9Poi7+2ouNwDqn0pjVZnwgIq/VJ7RABVfZPZtz
y3q0xLtIumvPHKuYEkc2A6Wgm6cMeMArvx9dfGbtRoOQxLFZ9MExKuYL/lYCOd8Sduh6E6bTS/iQ
WE6yInPh9WZD+Yf6/6+HdbFrDKbYnJLWiA+1eeDlJwndfGqI6Iv3NLXbdR/NAM7yWKp8QZNMeNOV
dV2+tqMvi3fB4I80YDnuD3MxuPHO/7TDwn2HfUU1zoH6kiuUnFJ5HKooOeRMN7QpGxqXTRq9WKmj
P40v+vK0TFGJjK4getIbuUmA2xjMV78Bc2qP2aH+RTTQjdXjh83NkEViek2d6u2KVYYZme/TSqV9
SpMQSQj6YgI0t2JFIB/4bGeymZP42uIAQ3Z6HNf1FJewQpdY+dTFnCLFeVkR27OQqzmGkztEhm4b
vd7sgN240G/Z+R/FQD22mtlbpQQ3zYeqrYR7yseJzdRRhNAwUKT3SSouZW4QzcQIbKo/zUtuLrfT
UeBio0IfzIAKkbtCiNPF13EOc62itJSmFo2wadDBmgvJfMyKJ+IkFek3IIoAIznuPe3sROlrnj4U
6pY+t9jM8Ez20UOBMMhNG6gJCavc3JEkABLzwJoxzGA2ObvxhNUbF3zxPZyFdGiGQUdFe9pZ5QuJ
h52HDCy9zw9ltBQLyBiLnLm2m/ipU+PiQuxpl8JMY3ZREJyakwGPCAEUCX5v9NcZp8BNLVqOwdt7
Eu1afh8Rgf77qq9JOixCf97mi6IrqA39dMwLvmKsPKoTs3fNLS5vsgKALWbhu3V+v1Z0/v2T30aj
P94w0cpBksT8ZMdbX91HH5wQprjlL9Vn+Zphr/n/UGld/ObFoWAMtFStujw+sDUHwT34NFr3Tj83
qXD7WS2u0sT9aN3Ry6YeU1L4AopW0TbHGyfgW/f7+5z+xx9fKHoomdP9Jk0MOqF/moFBWMYPBKfT
Zwrubj3ga8/p9JfTKwEGipzz2ibS9opSZ3lEQBQxEeyn/CxyD/m38qtWbVolqfKS0tyGTdhthrvt
qZ8E+edPRXBiwiIDaFlHCFz+edUvgZ9vFPyZWCs5LjKnxYVa+GriBwSL8LLqM5xITfbELM92UmMD
JT6i5SXswnIel/OOvox/a8H6+Y7+8QdelIPHZozM1DzhYvQVX4nd4XGcTw4cXMa/jWmEfOsXf5hd
cEtpfWFCm3xol2P9KtNEJUoKgq5IVFAdrJyhjxej+QSqXbFPi1uG2ZZp60/DRnqGScuH3kJKPm+I
uk41+Gsx8vNt6N6S7V6zkKaHDfMRI+p0irnqJGdxb0SGGB+GpbmsXnPkpsg/qestZ0A73v5qxTmt
bvNJfWw32WM1bzmauMca+lF+p0TOKC0remUvw3CXMBb/bL5kyIwLzG79osKiXRPrTQt4YdzT6Wwm
zfuN9eibMX217GsARdC1w9v6nof88X3oWTUIMplGB31DvcoMBv+8Onrl8rhlFEh5Cuxd/kj2smxX
T+ZWZza305Ynt1en/OWM/ZJC8Ne/F8lrCNd0W+mv8iHxKanixSsmNkHeFLkRHY7mTCk2tOnrr0R2
w9EpsSNUTrIWlzlIGQ1JOgIhjxHy+JwwGRJt9aF+EXbdJHLyrLHlZLsR6axTqIHMv3HzfhgWcYkm
DSJ4sCZi+WlP/ePmRUndtFUpiHt9V7jZc+WX3VsBZ+E1bZ9U8C/lXJ+Fc0wdfjPsm3TTKNsmnw+f
7QdDY2VJI6dcp2vYYX0F2c1Ycji5+Y7++L3ydoqKBDNGotv390UWrdqmUW9M5OQSodnUgnLPUE/G
iRBG9tTN2/LTmddQafjhGlUw/F9mrPW6oOQlTbV9OGxT6TWoPiLHhGmXLStxbUa0sI7zUXYFGE1r
dIm4S0A6k9sSO/qwMpRdq+1N8s72suogTCutx1Jx5HQNeJj5kBOTpBQt4uxwNj0scf15Y7gynoBb
BfePT5fVBkeahg3zKq0cKZ91Es8DoGRpWseFD5VGf/07ySjN5sicJqP0k+ql/Wvkdtr9AN0Zdd9A
ICep2ctO9wTk2WznQbZC3JCq80jdlZ8RPTrxFnfpW/h7+RkTBmrQ48KjSBbk3w8ZaLtiClUv7nOI
Brqt+eeD2brxeYvSKnRD0cHmROOEiDUGvlQ1p+5AQpSiQsR3MPMAvDh5QIN0w6uFzzDkBOH22ozW
Q8FlB27OxpwWOKXbu6p67nuv6zmDRLbZzJrT1GHJSNy2Y3zzK7XcGWCayI0M3JE0C0dc9MhuT27U
z8NsQ/9URfyozy2ZIJXUNvu9qb7XlTcxrwXkMPV9pyza5CUyn+poi7kRblfzG0+Y8iiCNB6s1YmD
RGIPz/15Yaj2KbJzp4k/2mCFzPvGMeLH+wrenXAHNiC86Rf39ThojTRa8PDl3tMO/UtaOuodmRaT
cw/3reCTZP7Uy3bzEK/oQ+yiQ/Hc74xddEekwFS9/xIAfToS78HxvlZW6bg8alTQ5I87JUe4c7bJ
iIlMGRiqd2m3qJjnFPOoAWVEuXqfgDZmDyg9a9U/SHM12CvKtsJvUJw/hX7fBfNTQzp67JkSoSCV
N44b1N84dECiar2bDPOynlXHe0kjgGReyash2fIQtGRlSSvT2FHjDuBSVQUIeK6uEwYmCX3qHHEU
ft6TMo+M9bFz9PpGWcZJ7Ifq3bA0JIMM2pnhXBw3iqPUikVYhAcznmciugmGAF/1uFFSEYj+sjYT
R21jvz59hllNGmDrYN+2B3yTmfZSdAelmTEFg16fd8+5tVGix2zcQNdodO6e4jbxW1nfhcI6DqDy
HL+0wA9VpkFx4hSq6dX1XS2shVPplsM85aHmaulq2XsureAKSU3gwGWLgI0Ls7MxSwgaQQmTr5TK
Fcjl62NH0T9jMkuEOLNRc4mEvTE5FrYCIcY6FG7+8dnYS7I7COQU7oiER1n8HhxXeCbk0kFh1UJX
JkTGlFfKsJaFfXGeTBQNCW6JgyyQma7ufkdNIhGTKkBpa5V8XDmF+3ivIoRIP6zzL0kLXfK9HdkY
XQ2F2YhkbJiUMRakEdj4UoWrjX5jf0xe83jRJ3OmeDEtAnqggxs+ctjT5322Gi22yGEhZ2sEwXid
IFaxaRrJspEfFHOSCJ/6uwHimDg7tk9j/GDyAarRKqiX/JIquQLi+mxWtL7yLDgf2dkexc1IJKK2
OhmPpSscZwb+vqPlliMj/XofZTMB8cRQbMYAGxtzu6yZqcKbIe103ESu6OuHk8BoyEmR3BZEcaxT
4VM/P5gW+FmObIHweS48+VNDf5u8NFAQ1BcTgRC9Nf7eyf3H2Tl3M4Wjsjm6UTcPtDcx3o6Sb6S/
wkz3ev5N1Fdhe2/KN5q+P7Uu0ViSBiCK7B4oUf9ejQVZygRVFaID5GjrII+LpJ21A/QgxjK2ss0j
WN+L/J7KGectocEYv0m6yn3wu2V8L2uOtL8fZwEKXthE2Zt4tgXdDul7PqaFC/IKSrc8P56AA9z4
Ln/c8yzyN1CG0XG92vOCXkwNrSTnjnm60try5LR0c6CBhMa9FeZSoWXOEeZtUA4VTUCCdy1bUH30
/NSvhuESToJIQcqnGrd/R8ex4nNosr0m+jLZEtaUB/rvYvHHGvzPS576BH8UYbg4tdBqSB3UDsnR
BwfZuwLlPovGvveLF8mXiEbE2WsAmFDh7WbY739LiXOEPAw333AlOEmwjgdbS5cINthqKFHOb81G
/HVs3SCfr9R0I32efo35XlNs5RbjWvqpww7odvojwNqQYHexy9S1lWbtWSQ4sZkxCZFCrzdnOsk/
+Uoy5oqKmdZjSqRRfGMNjrAPuBiAlNSnbysdTKYCC9YwrFAdjSKopeeZNK5q5SU2/EBapHhUx1nd
z7N+rmp3EvsynFBAjIY9LuuFBGwvvOvGVYbqIwb2ALGGpGDJ605ugVpoy5zk5CiNH0E2VNYjWUqV
f2bXIdauYIYczfvf7L3zcj0O3kl1Tqw3y1PlWrz28sORLgdajCcImsOLWhF7hApl3WkOllryIV2i
Jjpfe6NnLG+7e6NfV9hvIcbujCMhznZB6gTVwzQnh7tCVA7hlbxRSTg/YfCCP0Ys2Ont32+U/oPg
4c/H8T3x/OONspK0LkSDIzzRX1nmVaykaTrvagWG/7qrJ6FV8KYiOgyWJ5PMciw+IGQZ4tinTYUi
CIWP4meQCWjk1xuxd2vThfWvCSysbkRBpc3AARh8IbvTC0oAGmctQTFYB/XViFQUEglcJqYbMmKg
mUb4e48pH9OGSQ/QCwh8wi1S3kWGzYMJtbmCh4bWwt7SbN1PPGFxunEg+0EwDGQOuSb2DbLGr6iB
MTWKYZYkP7BdYm06ah4i8vBOf+Tr+X3cyc/tSlmcX+iuMipwtVX8hjLqlBL+uRQwaHqBP+DQ42/W
NhEVHdN+2ReOO7XdCsqjlr+Exj0S4qF4ZzPUUXgyXJrm/oW4TCuvQ2bTPITqr2N2dx6XWrQk7zDv
PPPEiXBP9Fv3KyptJBx9B+r1xvJyfUA2JxsGRTWxSKQ7Xkn3B1K/krSq9hkVP5rt0QtPDIrdlmN9
56KzIz9amqPV6mYfqbYPkHJFAVP7+eBrTzRty1kZvkaclm8cPqXrlOLpygx0LhyQTfPKWZOlhdCX
Y6XvM/iYifIlI9DOQzuSKfVrJAX3x3Z5Ehg87uXggBtN1RnEeCIoC82XAZS6erEXqmmvtuw0WYSE
L1QLKwZykaremPNeCq9jz9hnqO0O+N2J/4gIg8NFJLwKhVua5BWycfMNb+JHxUQkbZAmRCNIPkNY
D0svhnuI2S+tZ8FzKq4hNbkEB8B2hnm1MLRDxBurxC99v0jjWdJtGyi1pkuzXdXWVY6AwS/J/oVh
OuPwLzIdYzk4Pk+tpu60OcLdtl6ieDN2j4o8w2VgK9WKT47g5fNLKN1X5sqIl2J3XwbEkW1TY5vE
n/kt84s6HfL/OnpNjwGfASMQ+lBX30bYl+XZFEd9D8W6PR6iGTHYpCM50ir1aErFK/I+hrtshzQU
1YvTr01pdrZmx1fmM7tQ8eO35pckz40dgYAhKwtM5c6OsvlwKP06mJUEfu6CX100w1Mb3wStXw9v
vi+fow1LHpyn78P8H4tdfIyzDte1jgI3uzNB2+mcuChVXHSRoGjM0Dd0/JtYbOctaWR31tep2Q2Q
Gapll/iRwdDdLoiw+PcaLH3rt65v63+v66IHVOa6Lg2dpe85AgFKPPJuZvmKODyr3Bjj3UD6xMD7
9zK6QbY8QyhA1ZxD4Ztp9VyRqe23BrFhjpXu+YtQW2mujLp5zixlSWREXgPxcmtUnOL6LDLuK14i
ea+n7lGisi1Gm9O0rZI1ODLdEymG1D7zs9Lw0HdqxZSDhAgdLqboR+OiYbPs05ew89DXqveS9B5a
2TyL13hOy1KZK3l9QA/kKDCUqE8Fu+AhT91u9uCZ6Rj33WrgCO2iN3ZoWWl0xymySD4sy2ctuROH
tZDvSyQrJI2FbNxN8Qihx85k8prKRw1XY2J658QDe9QIIJA+yf71VKRKhoDRAKtalzk9YSVm/3Q6
H/36zOj7+KAGD5q6DMJVp6ue9EQzKvNvOU3wOF5/HbxUJqe8KZLiag43mG17Op5O2vfXQXMBwK4v
Cb5WusQW6HftMxjcZBOKdoM8PvJDNr7Qrc/vCT0gIDGqr5B/XtydCCgLNkl+dtpYhpfBgFOfj1tt
YbxaD8FjjAcjuE/YPDNCboJNNryp4FtEHS3rTEIT2bpn2TPSKfVi5Ix7gC99VunF2tH7a5HORYwt
4SYSnhsQvfcBHR6aIpyrICyDQdmmDxPKpMVXjvSi/ID4Pd6VC9FtdsRfDh4i3jVrKCS6lk+UZF8C
GXwEzh9CB8TDo7YRQ0zxRMFRFesWoQHkOpjmFOPeSwQniYf0ZKMHBu1ObrHhZy+m7o07jcn7R7vQ
ODFxlMPtrtnoZyPzoOPrntx9Ngp0BGQx2SLcs7m8OqWOpbraq3zDsKFdaTFMmnn/fYqXQ8oq57A7
CkdtT/7BwEHyBekUuwKK6Dp2NHAg6BxgToJPRr32APR4prjj+vQ+5QKc5+2rKD+L2fug3CHSoaEM
UrlH8gBat3E/isgvAJOuAHS6xZ26ArhDgEvhaQrHNg7mE7h6AN380X6m+BDmol20Ll0fmHGp5BS3
NJPGD+s5RERTV9D9KddR39IQGDUkQo3VgM9kkozF78TlCWSr8padHwdat8YjAoIBgz+1Cmxi3oST
D9YI5VuQLNlLUScHyZxqvjdmR3pk8meLwoIHVbkkGYqNr+YHLJLdW3IgnrTjubojaqavMV2qMC5C
Vyl98uCUYN2L5APPhafoq9WcYcsbHsUO4vI0nMUcCqZQxsMpoqiG1QG02sRa/jxqD4W5IocPPiCu
0GDf399Yna9hTtMLgRYYlQvU5itLs1WPolEJCPrDL4RjoYQ1p6RYf6uT5zMriSy9Wry0AfIsVI/y
EpzKKV2WtBkPVblRAbEWyGJq+VWJ3s+qQ4dM+8WOvrLejB2GKADQa+U4UbjlQ/tKlUzaNM4eFOS0
VqVs1pKtIrmUlCmUSEiV3DKkQTthqlOA6EDsB2XtmBqRYOrWtEumwKMzjk5dzxGYivH9NPVV+g+O
Y0Djzv64MtU72Vg3rT80sMcOoe7ICgmJKDI5zcTPwP+lfFlaywC4HO/CYLPrEY930kF+PRnJfROx
gCwN7bloEItW5OHAM9fs5lU2bKPeRtEcHIag2uge5KPfvhyf2AkYDDrSY/67IWyimKW/KGWZtQvt
7t9PS7nqtfGweErotEzdpKF9MQHIzfMpbdFv7CndwUCnT+E+XCUPvI9atdR3HTEYsocrUnc0bcOd
qNP7NDxUw5rovcnop3ghTUUoG+n8TGeZ/FF22d4eW1c1fQs4Ja1LCeaHvuS8+O9rvx6nXlz7RRmg
W3l6qjhR79kxKEoaUCuAPEc/U5cGQ/3pYLoSKX9xXzUH4tPKHl5igsiObc4T3qOn5uu4r6f8Ycl0
x6+ekn2hPxMIdyo9nph6crMDnIyOAAFjlRKj+zSWtvSYoriT7XpRLMV56Arr2pjG00m5QHf/77/w
mgY2/YUyQyTaLSKHqws3ihVUva734+Q4iqxZKs0T0YdbYT6Nz5QTiR2r7hCvz6Clp9mHAg20mp0A
Wz/l/O+temup/2nDxhujTBElzIwu9dpZHBUGumd9D7zBNb/oawIcHaNZdHaCzVH1rHg9gjEg7RTp
tej2FBPdFMGsP0uYOSlp+nEdRAutXMIJSpMn4l+O4INechQ08io+KI/NRqVoO/t9OksD/1z4ubWu
jqtzt03Gh0p+IcMZBqt23hrjTA9mR4oUfZYVi4hBGqkk/i2iyfWEbHoCpHwDGUdhJX/vCH+UwJbZ
FNYomFMJHMzQKPuyilTJmYw6kseHefaVW2jqb93BRXn7129edK2EUA8VuaS8HWYTjhn7L8eXfDFI
eD1LmywfzRM/rD1+GK/3CIP2UrJJjAeJDbi5JZb67kdeXgzjVpngQuwlbHx/t9CyaR8sRW4AvW/a
ZQl88q1OMc3DdCahBNX/pueS6Kv3y+yGfIzkuR9qREboHDL4BKyrV+6olE2ppeJ/XjnCD6mMNReg
oiJ9iL0tfR9BP7WYHIbwULdbhlDHZAuPGSPoKSF206GqGKV3kh+TAI3Wpxl+mqfHzHo6afcirLnz
V90tgsRLVTc1vGPyAOYtFFcdMmtilc9gJIDlz8z6dQTcllHiEeUgP+DVFSdmDczjxxO2BOVzOD2o
50OUM0vZjsarLszGYmaaM4n2TCHvxvQQUY5IzMXUKvEyzq54BEtyFAkAdGkeGUxUNN8UX0fyA8sE
NAs5YXmxk8tfZZK6DUVpUL/H/B+5hUvPJ09HJ2khiUFKli/BuEtISjE8sUPHhFnK7NT/w9yZ7TaO
ZWv6VRJ53czDmVTjVAEtipoly7LDdsQNYTtszvPMp++PzqyTDtptdR2ggQaqLiIdYW2Re6+9hn+w
hP7BCMgO6bv7u6Lb6vTEoiGbM94p+i0m6OWpBMypzL1mkQ68y9lSl+ykXpTGVnUWRvt9QFnWXUNF
Tdq1dilP+Cxv5MJB0HZmiLo0HZBLQVkHuhHToohJw/fGrb4ylvkKnx14iGwvZg0loe7BwYFjRLVd
dCb5LJl7v4DJMTOkVA9NiQXIXHMYiaygPaI5aL4hAi5X02+twelJgjIigaBDx43M6NeT5HVDI6YC
PZkqgqV6GrTnSIgPvp5ZHtoDpYVQqFUUO4GaIFRNy7x1kUhf+idTc2HKzVPjanY3POoegnsVTfdt
fsK6ZSldeC9voPrJMhXAkSgMmyqSzm8Zw7uIJ5Rh5Hehrp0VndHDPkDhvRKWOmjY3kYlcS0HK2FY
5K1N2Usehf37vhIXGtaV2KwW6+i2Dtd+UMxdBI2YoeX7Grhdc0icBfLpQGhvdHPlwDh6xKVXlee6
sPXkVa+SOFscWiopKoDUWOco8UMO+Ta7zo6MDahkXIcu3qIkkwWoJ35zlsp1RxPCJ4laGrTegEuT
VZ0xf6G/CB8Zre5DR1NrH9Zz71ovj51849Q/DaOYV5p3qSnxSSI1qneAShllcXmAv77dmmskGepe
xX+2AkJBCmqLjwyxmfyj0XnnMs8bk015PsMw9cU7XMgUxs0zeWtczKOYBR6DTJUmY6VZm2uK4HQw
fYF3UTjqO1NAaWCLaimzZmoopqOuCg0xV22MW7rHAVIlFt+lJXf7xazefL2ej8MipEQkxVAlTHlh
201PN3giJZEG1iOu+q372NF3Oxenij5VKW2oDvEjWmcMXuzKBtsBg4R5HsNCUsX8e9PBhC9/hreo
XcB1whHbtepTYGf5nM7+1wv9rFr5ZaGTKND0QptHMguVfyDhg/dQfccQBW8wd+Nr94pj9T8bjWR4
OaJs5bkp0lux1eo4K6++XslHNhyPzKBJiIgeDPMPWhOy0ZfIUABwAee5Ch4g+Br1NjYfTHHjqOq8
Fk6SB0pjkbG9bmqreRst5C/Nfd2OPYcHA1MBdMjRCObEIfGW+rY02Glha/LOxODtwo6fdgclbAFI
BiF/Klg+Gx/wD+x2ZzAyKToDO0CXElTHc7YJnA26x4YM7129TZ9VVKG9XWAuNEuDYh7t5X246Hfa
Jr30HifR/K/VqLDyyJNJFiYHQK70opoFAk5qG4Z7P+lHM0TWvxtIKyDlMtBgvgQCmuaGf30kGDQU
rEZE5yQ7L/RKS13diTjyXrysj2IOPGGhYgnxLd0kdqHdJIeLCel06PDnpyJAjUrwiNuacn0LtUzw
vszis3gtb+k37DXkLtt5CGgAYaWffrSQUdLF9Xm2DPDDBMZbrWkCwFvw7fgb/ScC+lg932pAaOi6
wJrkOjoMgOGKa+9RvRWY2DXLTLZpNJLFZ/AEAPvRrbSATIfDXHSXnmIP7t58cbu1ri36fOk2C/Qe
A1jad1TFHHTUOfANZK5P2UynTCbzwAaDClbYw3qnf0Yt7CoWbeNeWHnOriS9xBM5/eaBOfHRmiEZ
Qa/rlDc2f83FCMz2bzGD2cVclJhBquvCWydAfERQhlgzWJmwlppNWdwkyRltSVzzCoXl1CfSmuDa
yOclsG4LBnqGinAjvEhQVMqdywhCKH600YNB3xX38JY6eGivq2aTXmJD6pOM5883R7uTIa4qgYGb
pNK6W+XVkETROX2FCmmU60TzaIcchmo7oMsY7qP8u69sByqZSnsxy+dMf5EzhC3KO2nIFyGyrwLS
M+5phJYMzRy1pDCCtAB1OC+sMj7KSMpAHO4WXMvAPsTg2a+vdLwLk7WCQW9LkMV3YT70VgQ9i2IX
kmh0k4CRpXViqSASZIwE5GetORvVcvhheA8D4scGvc6aI57E+Vblvo3BYTQxkEEo+aX2gnrfGnjX
19FQ/exhjUhppickiPrbBfMuDVGglrtDrEXn3DZXMHB0JPRxwTV3ubGEYy7HWwXF62bsisD6EpQ9
coox2qMiglWInS2gU8X6Cf93xJ/dhE23GYCzdQgtaE+I1LLpR1Xz/iY0t7J25aMjHP4M1adwBn6G
Gzs2XiX5R9+s5PUldsJUTvhtH1BWQngmyOPmMOlb0IpJsirQo7NEszZYIwJTvg7L7DR76p7Gok6J
X2fXzMKWl4gcU2HaPz+Z/GAc2I4GgZOI5Ud1NlNjIzr7r+5jtuEgXkX3yJdER30dXu7wjxv6XVLy
4eMmOZEhCV5p5CZNFts7jdoA47MldbVzeSeJgODo3i4VW9ItVI6KfBlq68sQcW28wT+uAvAjFxYt
yWkJXztuI5bdLDo3S3jX6OMOa7Gd+y/udfkt/TF7qpGdLMYebvATK+b03FxF+WJI5hG2wgCHzZP8
Hc/SR0xRzRMISfquDB0R+iak3LtsmzkFEsFF+I4ITmvOo+jYIFyfLeoZhtjz8IooVekWKkDW10dk
2if48/GaiqLIf/q7TeJJU4lBLVfcP+rK3MZ4Xozwcia8Uo4RjIU7UWxJhRXuG2scmGPGjBBDwVHW
NkBpL2QDU6jNdDFTUrzspM2sqZroHLl2Ie8RffbMdaTBDbr3mMCJdilajb5KUTBv7I5uNGqOB0+L
5q0M6BjtdAJNFy0iaM0k76R9RrV3Z0/Ca6ReE6oa8QpHh3Ahi3O9flXURWxgWmXaTmE5j3V+H1yk
BE7IV29fCOkIZLDojKJUOkkohFyfdXlbRufwlSb1Bgp+91TBLG4WcWI5EnjujQgYNjoO+BNDxFi1
S2cerCXcy2raWke+hWNu3fg2+DYoiHSBpDxklxT0pv2RcZUa/4eryXFmiDbZAyZCh8ZMMEOyAYx3
SKMfFW/cABpTxB/NzsHliMKegmtNv6EwLbiXwis5gYXQLNM2Ln9cs3E7u9S4eXvfk1P3fmFToIyW
d0KllV58LhZYJTGAna1D6QrR9lFRLAT4TisLBt5eVKxyibsyGviHNps7P3OAA0n3s4sPkvQETXBW
rQXFUrr7Pl4MaMLO0bhRAbhs3chuMlx0V4AuqhNqNAcfQJBRn+vnmbZVpd25MK91d1Qgd6xhpMuW
NyoDUQSR5q6XrtoXCus0VABa0lQF4vmQMZJPOSNWQSEJY415wFVXndzqKm4OZqJh2McndK/CKtgW
OB3rKBlHvG8020z1Coeigao4eciVZiMBySvLezXTrUYcSYOy5avfJEQd4hYlrx84lLsO6+23XY+Q
fIo4HGHCfU28dS+Hc9mcX2ZeTbkTb5uFRosGYFnE+G5KSdEhXdVV4pMfIza1lO2ew6gtyPFkd6nj
WVaDxrzG10tNxokm9wLPQRXwXDAjZED0cm2gimshC5fA2WqvAdmk5lL4mTfLHiTfRfTeeBtNt5Ck
kCoBMNLHsoifv0sBZlWRyXpMSt/X34YCL0If8AoWdZgcDYfYPQizRw/oP0pl7CUPLtky98Zqku6B
hxY+dJlQmBfZfVXu1HrTJtEK+/MALR75OopovekQ+YbFzD+lIo3WTjgEcD9ne1NbhVxKjIjn48Q0
3V+KldIbMOirbzYpOmeCpDp+zYtAm2ZtgFhyrkVv4xSnVD60MzbrrnBByN6ZrxJlu7h1omOu7rg7
DXGhCzdBwrye4GlhsZW4KKJdtYd4WLn9tQiG3Bzf2Wg61638xp45ewpDYLcKbfloK6MHgipJz6td
uv0Spw1SZUq0wjkOBr97GWfXUY67ZWm30rynDQpwswOJ+ppq1pDZ4CQsfZneGC+RYcV4ZWubWYfR
0jq+KbbBtX5MwNqSalpdu86HRRWsZG3lCzuhWTdw+gK6WT8Yi+oRQPNjro/24IhtYt8RdNdK+70J
T1q6FKpFVy2kS96An5VOmJj8vaEm6Y9Y6q5Q6U5wFimVfSvO8SC2s0229JYgVgv1KkCO27kFnNHb
fYQbPbLP3wvIC+0yNOeaZsk4BDOxu+QfNS39/zyY7xY2SZQSJ1WrUjEDUpSx3x8sG4b3OvwutI5z
IbRE/1ksr0ClwgeiVcbudoR5ch/ug7OhM+9d6MNiwH4X5IeT3yi8sJn7PM4Y+6XZj9xcMyvmQ/II
EOTrHOStxv1qJ09uyVqUQhhibngGd5rFSEXOnhgR5gxuBtzIUFnCAXFlSGDmgZnA15kLBl2KuaTh
7rzheGKTbiwDMKeSHd2jc1bdtc08l5nYAkJnpgWLjAirpwBp6GmAgz+hUuMrV7X0DR9AS3DW5exC
KjNt1P75NlRAdaI0NhOmxA6gPG0QanpwJjMv9rJlLNPrKN0os+9ee4f4muLsqupYs1DljLCayqwd
WGY0F28dZ+FgFVofOBAZfBfze8DwXzvJswXaG6K8+frpf5YBjjQJEa8irNc+TKeUtu50BSOwM9Cg
kU6mQIPwtg7lfsi9F2qmFagrFaQT/pyj2BZHuFsb7abOtjHIKR6o5I0B9dK6PmnG/LKuSXwztSZM
MryHz8PV8MBcdtQhyJbGkyDsaKp1Osi7kT8oIQo9Lx4Rj+mRAyDVhpypJxtm3peMUKdjrLd3ijHo
KBliUHq//fzdXeKGlVH4MEfOzo/Wzo/KmrPf2ODulGNlA1LfgtgAgdXfU0suv35Ln167sAAVoCMY
8EIX+/UeC1rJ9CI5jc8CEh/PDeV93z7KcJ/2mmopi6ZaR88ezqz6CiNExbwtUfnzgYauHZAyCLOj
IwuslqRo7QGsjjpUgdhONUYJS/gLQT4yBy4s+bOr9/2Sx+r83ePSy7HiCPL47N9BTmDIFB6Ln32y
0BM7jdYCGBMQynTlUbnwbXlmS9kabzuvWDmLQl4LyTHvEEHcDgNivqdMXgX8U4Hrap7UV176ljWh
pt20eMReOL1TceW3N/1+6ZOM2A3aRJBnUXx+89+QDjMVf0KA53hkSjR45/2xPeQrNC8rpLCS6JA+
9A+KPkcxh0hvivu6vA61F8USnY2fbXDKuNTawNPsk8RGh75qqKqmMNefJDZVLvdi4LQk7SrCrvtu
tpXVh0FiugIFRkxP+nDQ3Ec1tsl6BzDPMWAn2r/KiPARRsCMgHg5zbr8NnSOUAAUDe1ZpEs2cXyj
gXAD0EKbWMZnHIlDhjY9AEfb3M7S7zlopbYDW1iL+NVj9lCfW++QFYdo9pTCSW+iH1r0Q1Lv0gGy
2bzD0a9c4HAH+zxmDl3iHmIZYHkBSNjDuS7QYtwcI9QjlYUOe1HdG8aDdidUZ9fqVtldcYZAIV7R
w8MVSrFgs6Wb6BVhoCTbaWCKY9iRD7rMXF1cG/3Asp4U9Ed1cMCj6EFUPFfFMxLTrfeIU4gsUMtI
kuUBSD55Z2B1wvUgg+5BWr5Je3bjyW2hrm08rMfJW4zirOYbt9pWO/UKQTQIylBSYBUIsKBGRSkG
yVb/3VTskjGc5a+E9EiVhPGD5ln+Xmdio1nCdZMsZvg0Vmjr+wAafDtQbxOGb+WdzP45+fj59O0F
v5Ip8uPPXfxui0wiaNHNmkHSOIBYCC0EzA7iZSFDoQGlaHvftT1iAVg8Mu31/Xn02ApXoBMrRHUy
S0dW8dtl18PpoOTDiibJU2sqTtCWRLFgU2zalbLrnozAcrfJjYAFw9z06OUEa6xL8AarF0Wwwi38
66j0aRDXkWtn3vCZXmCl6H1dOyxBg/UNhGxVnJDbXbNhNlUxDyDqvOrsre2o9XxRK+6ThqT27sON
8VC/C4nVLNe8MCSuqAeKyPixPQb1HAVfP1wE6kYm9Yrc722+HgorcizxRrkWrvWleg//IKaz7cDv
u8qaA261AzlBsIrvv3466udR5b+ejjGZL6tlJ/tSHMdQq+cL/zgslIUGXCLdy8qNNzy72bmgXMZN
UXzQ0UZFRKxf0D6mWmLTY4kMQLAp2U8LmjLp9wGIC6e8nXeETLrL8IKNay370Thnw7crzfKaNR2N
r7/D51fl32/4TXrx3UN24tngel1ChUp2kp6052pT0rDFgl1plmK7Qb1F9raudt+a+1kCDfNGcB7K
bkn2TNYIW/UZJpeGipQKEUg/BcFJjfB2SPDhODbxuaa4+nrFn+5J0goD9sdoQTZNLCKvquJcDONz
9sy2MNAZAymc2znV/G72zUecGrkezLphRVLWkGV8/fnymDxME/ARjgUCF/GYD1qnvdfOHGcWxGeT
RiRoPc8Kt5kAT2ATyrsaQrKGDNzGRRWvsDRwxun8WN25VnLNf7zJXJLV7z14xr5etv2lq3i8aj+s
TRsnwGTStBsmiY9QeqXmVZS5FbYj5itdVhlGWL5t1G+DbGvxwchsCeHeAGyKnfUWKNVaHVkhhWtF
7sboti2V4/dAu09BqqfLrlsVlIYXBq+fv0IyaABeo2f89DoujDjCnJTcEDJ/cistGLYiuEETL19p
CnaUncVEwXbSxRDuFGnZXoL5TVV43kLr7N0CJsFeC4zANALqUoUEkTEV+lM+9sprBRbXY77JwQXN
qxzv1Yvur5/lee8/eRLUJTMPsWTik9tr0GPxsduULw560CNKnXrS7n7kN9nhEmdsig4Yv7A+wiRI
gkbkz7Rr2SpqWgtBEZ0RdqzTU63tZMZM6W0b3CuMJ0PIVCFJDKCYYKmPKUK3LDUrF9Z4tCuRXQ3r
PD9gMVj16BjYUW8J2rwQN172WrlLZXxS2n+jpGHJ6CjM4LoxZZ7u5aJRfCSWozMyjVp2G3Q3AZQ2
lEd8unibaBHc4HEIsuTV6H9UyUubXA2xrSOPZelrRgWRBVf+wtH/5Eb6ZUmTJN2ZtabZliLTHDqj
yh5ahNr/CCuGKjWdgmHzp55HNYdAGGuW4zznmPzMyGYyS4TqgUufbnvRSlKWTkV+s9ZIKO6F269X
+dnp+mWVk3y8UF3FYR+MUwqX97eQh2+DYKFb5GCeWWPOHft2pi+KYSv023/ftPyvvfavFwcn7td7
Ow9qL68qPh/SCxocAMVFO//RIys1GjXhJ7tULAwiCEx0/MD1PtCtfVTX/gK2z9ePQpmAdP5cChUg
zXpzVJyd5P1m0eW109dgFJLvCrdV4FyZ7bey3ocRHLh1ne7Eai8+1gdvoR1zDEVU27xyhyPkeFk+
1tVKH05x8A1zjMQ/QKQOi22P8QAIwksyO591FhAwV1UQHrQVPgzN1JAGMhrnwTnX5mV2l3S7tFzy
7GAmBA+gGKGqigFM7h2wSIjTrmYDbM9SO3Y2EUosLhPZ+V+Ai/947v6n+5Ke/rw5yn/+J39+TrO+
8F2vmvzxnwf/uUjL9LX6z/Gf/ddf+/Uf/fMqe0luquLlpTo8ZtO/+cs/5Pf/9fmLx+rxlz+g9erj
aFq/FP35payj6u1DWOn4N/9vf/jby9tvue2zl3/8/pzWSTX+NtdPk9//+tHm5z9+Z8z0biuNv/+v
Hx4fY/7dzaOfVL+tX6KX5PF//Pa/yueXBAOW5LfH5Odvt7Qtqsfkt5+Pv1l14j1++LUvj2X1j98F
9Q9TevPcI1UA7s899/tv7cvbjyT1DwC+kEQlHVj3TBwpvklaVB7/zPiDXBuzIvQ4NBoYYNF//61M
67efqeIfmGnhloA1tIayzO//ekC/vMq/X+1vAFNOKV+l/Mfvk3nR6H6HkCvagvghkSqgnP/rMR26
uPPjFHG+0Bt5aEYqYqeSIAGRrItEauJvgBWz9Anv+Q4ndU9QiuZJkWqUAwLZ8OhivXvAf63vl/X8
GlxR8Ocx4dE0Q6xVxL3sTf3lXSYqK7mSCLq/LRItSnt7EGu12wvhrCam520kIONf6PIgAswSwyS/
67jUmk0ozXzDtKQmcHTTUlqhH4y5N0tysgq9L4PbWIqMe6kJIywTwiLwPdUqmtELKHOkXowuXBGT
gT9gU3TmZG18dciso6Yyud/pGfYhuhg0UT0DZqKZ1wViwEEWQ8nSlT71n4WmNCucNrS4qRHMHbRZ
uR4lgwTsjI3USQS70wdZR0FmZlwocsdN/i4/hDc9CrZBUkZBZ0wQpwAqmJDRzGjQkkirQO4GK4vr
XN7SquNWQsCxAY2XeFhbB5aD0D9iKpUWmfkpSCJMfbFrEoxryXXp2by9+/8HceY2jfnfNMD8Epj+
jwHr/8cwNLbC/+Nfp/hDGLpNw5fosf4lwoz/4q8Ig73fH5JJDm3OYBJhgM7r/leEMeQ/NCbVGu57
o8nc2Fz4V4Qx/2B3wisAGA2MEJQGP/tXhJn9gcehIQJCHissiMDSvxNjJrxh4htjRJ2BuEgnmD9p
k/tXgwEVBlrd3fTaroFoPoc1oq4TGel5BXbTQvmhXUsFtF2r3ldWoh9TZ1FxKJ6k5MLBnHQpPy5l
kvIb9axX+xiprNbSmM2X20B7CaqttBxQJGlHOAkAJvzAKNQZb87Wke2D60ONHT9fDzcIRDohDTOg
youVGj2IlxpQ0iT+fXhWk8gRoPtj1GH3tkBpgaQZyFNprt1rEd61wplmLngOS0CNcG545ADGVkzX
7UWM5fgxf5eQH5/TZDImmki5igrLCFD6HlDkB+zmBVehBd92kd+irsVAHo6CeOkFjffNVx88yfdn
kpAkTvT2/evZDbRkRBJAv7/RrhJ/gcRH+yZ2PiQbD9SH+NTtECOj1gfq2iHRmS5F96Q0V5eJBJNG
z8dnMs37xciUe5WlldHCyK5jnTHAGtatBrwcpf7B0nauPSLcymiZOfeisFWwptMWaj5PYZLjyFOv
6DLDukSKxA5bnOay8CbMDr17NlY1DX20QXNQCf46R3ZNWFzSxpTE8bV99XQnt72gtWWbBZxExsx2
mB9nro23PRRuGRFthErEm7yzZfmHFJ5h7g/6o4qTBaxQf616N2L6lAakoMOAchJC6tdaufMNDnF8
UAHf4hmk0EEAEbuOHFxfLWevpwch3KawXTQLdHkjL82zmxxBXgDOSb8V38CHVt964wfE4Uy/rzV4
Cu0JnuAOvPJtepL8G40BZmqB7ErAEF45u7jZRszVA+i6TFYXIjj2LUA2XbadnQYx0Mq6jTv2CrpD
hdmTsQjOlaWENkNLdVd9c3b+rVjhFgJAG98y2utL79rwT164gtrT0vRCDWrzLlqf/ny873Oaid/u
h43zNpd4l9MkkaI7XKPdTTU7iMG9V9xK7k6L/W0DBKC6kbVT0oDPJ/7ssBmdI5uMxuYiHrYZaAjd
2wow36nEO0gNYrCaWQWiYeKhcJWDFtstmEvv0OF35l41+W6Gdq17r3Z3vnmhopR/bXR+/BpjWvHu
a5S62kemQuxE4Qf9Ihu5FeQXqew2AdXlAxM0IEQY8OK17odXAo51KOojJbD6+nFeXAdp8/t1dKaQ
zsSOc1gt/HRHIqfg5SO0rzXd0QxBOWxbQTh7c7Gxem8vfDeFXd2+gjEx7K9XMkGi//VEFNDgMD+Y
b75NE949ESMYylYKG4QXb4BOo0P1hNLtzIoeJVDVSHCgmHep8ah8GpnffebkBgM5HZtFw2eC3A72
CO4FGpPCYB2qS0Egt8XrZaUodrWozaUC6qvaSGggjbZLw1zFbS7Z9Q1edP3cTpWj2Z9mxrFL79DY
8og/4u4S9lUfL/cPIefdeicXWieabmEqWXeDUFOMiB+a3ozGRhn15L5NliFiBcgiW70tyIuqXc2w
g8d2ThjFcBJ9kwP67HFEpIEin/t8p5Mt0GW1Q8tRgFItBe8aApKX72cbR0FqZBFlGKPONfOYBvsI
H3GbCRfb8QbIi1gcknTHb4uuxPhBRoBj2IzXhoniW7s203WGavrz11tk0if+uEUmF2lV5O5MqhjL
1vgd05nqLT9+4f28MUy9XR7ttHsoWgvmOArGGPCXkKwBHx7Crd0w6AM3juxWdIzsZBX6l1qw41H5
6uVMbltPCLxaiIvuxsN9EreytXCUjij2gcrBHuxS4TEZM3x8GJMbVOiGohl09m4vrgp/paDyLjAk
XkUlCvXHMtlhzuHVK/eMYTYSXXNXR6cXY2LzG1wbFSe8xxyHas+9jpgkIsy34NpdJP46QZL4QiE6
QXh+XOvkqhQR8BYdlWg3NtFdaVP4ZzFYJxuu/VC0MZ5EP8SieZ6WsNs3WbrLoMNx9uejqIwDtgyI
GI6Cq0v8ycmI8sPC3mA074NO7pWROi5MGpfmn2GHGIolofgRv2abeuVvAQOAXLhyFsFrZ7WdN9r8
grAerWMvRMCLi5ncCZ7r9ZLej3eC9uDI34Nb7Gi0knmIVtmZiLaSgKv8orCzu+hxliJGvpHbe5By
SyamUF4vrWci2/fx4UzuBr2vXIwbSvJW5jJ5cRe6cwUlMJTJQ0RF99Lwo5iDLvt31fU/fvAYBt+9
FeRYktIzeBB5uJVBOGblBkIIg42bcGVWAAitsNu6qAhaKMohb6O6KyRKoudkVYcXpnmfFzl/h9w3
2Nu7tehGhND/eKrJInGZc9Grs/Tr3mYK12Y7Zux2g1nho7+P9T28RLPZoZADwbN/0GFXo8RErEmS
fd86MHbmsrH8OiZOpGs+PqvJlVApcd7pKlmooNh6/OpLt5L3SHcpW7bQ68JsF2g/jeIa18D2VAco
xq90aTOKhz7UwZGeyl0D/b4Pvg8KEghPmXATCo+9c5XRHxUwCoMfX6LBQ9wvM8SmGgSTz9QNpWIn
+IfCfOz1507aDtiOSzh1noLebmznTcYmsdp8hWzx11/44guZXAKJUZtRJHMJBPoaRx9l6cVXfQzG
cCUcZZ33glkjmmRPJoI9nOZ8nle7Xlz05QKzE2jYMYkMIHxtJDPICNION251Kd6NecMXV8GUf5yW
TdZHs2osDbJyjRoEKmPKna49BExSC+IKvqUwha/CgGC8quBuHOAQK0wUlvpw5Nmu1IvAg0mj6s9i
+N1GntwXUir5oZ5xqNRVfJy9VVcN7P3y5vIBfgubX33/SbyvZ4riNAWfNYpsNNnVrLYE75w896Qm
8p2CD5yJboG6YdugxVcBhpb38jJ87o4Z4xs07IZqKT3C+7gB3ue8/Hd20NiRoZEjf3Q31SpPHZw6
GZ+EstQfOxfgPRL2bPTrBjldf+HXh56MEGCvhBmSjkY7A82VB1YHUUF15aQUPPMQOzXDvkytmiB8
/zrRfy9vCtJQA81wjZKHV3BvM6uoSbhwTNSAsG1ptfaP2ZKeD/Qvx5tr1QnLETwUfeGgJCsynXgp
qTezi8OUCeHr46oml5NcuIMQBKQbKIaiTBfGtlEsqp/RwjnlCwdr3mLtm6voERHGdfz09RubtoD/
3LvvHsnkJuoixVdSJx7Pk7NC4H9ZwLZcAGtiv7iLyL8UY8bf92H/vvu8yQWk+6EXGx07RFj7j0ZO
C2FvKHZbYL86Rnzg97NdHC7jdgurQL3BdHVVnYuVccKF6euv/nlS8G4pkxKlkxkjxDO++niUkoZv
3+GHpZ109aS1P1NQIUy3iuwnAytciFwu47jOFnp/8PCurdT7vN9n6uLrRX2eGbxb1OTSEdywQWr8
bYt6qBBGeN9E5N1kBsYC34V+ESPjfIly8DZR/+qtTCK/N+gYUhtcxaOMy0i/8dOzOJAq5ViYWnly
7rtbb2kE10OLClT9xpr2sQeDurNJZYCnd3pw2yHhFiabiDluVoHmXMwuTQQ+Df7vHs6kDhjCMoq7
GUUaeufmpkcLm2baooMBtJyByQf5jQ2d5S5L9VIx/2l5+O6TJyFec+W4NMaGLGAi7zH1Do1nC8RX
0IK8If+Hs4h2lESVDaQHMes2pORdFoItAQ1JzP2l5sIEE/IxZkyuAdFQB9+IWA9j82GOrL9sD2sB
digoRgSzF/K9zoz6km2J9ulN9/djMKfT8lqptDxjnyg32SadWRrdQBfnrG0TLwVyE3PfGFt/CMin
W2GV17dSdVKHh0JdhytX2Kj5AQXouD+NSmwoJOkhAjcAcCXQ3ygRLzJpqTS7BKB/UW2VwhbEZVcf
jPYWdf0kPEIArVbkR2q09ynB2zXutpeOwgTI+OHJjmOK9xmy2pexPGtJMGhlJasSZmKzUOJD3lCe
z2e2hswidQsu0JmJG5wtV5uMrt/FBsrFdUwCcxqEfqfis/h2lZYzO6pJCGGdekvTRNUHGQVTfcbe
cd5c9xhtnAOaceGT76QXwuSliGROInZZdb7iVWNnRF9Hm2FhqNZsbAVIzYJRCEmsv8DQIplf2uOf
p6PvNts0PquzlCcQjk9AfkUKd9TXUkHSFTe1biXayqiXHZi+ZAkwe34cCyYkviX0wf1lEBwN4Sfw
xKyby47V7i6NTj9vmLxb3CROF2LmdEPF6wlfk/EkAE92fkA+kQ8NPMTyXK4EGyt5nSSH1g0w/gxE
uRUktoFO6KLA5xEIrIVFRCFdqFs+HwC8W9okmBtpYw4+3A+u9HSwPP2u8R/NUT1duR5gyQaityiH
H6rXQRbAiwVdUvmWHFIUtykuGOpR8VejXRaafuW9t3j2IQejScX4wEehWtOgQfgOyT7o3jizmmyw
fLhgHW7WYJ7VNX2hSztwDGZf3E7mJOxX4tApvkRdwsw/5iv1ti/ayhoyJscitpG+7Ip9W9s6znwb
CpNuIRerATPciyjfS/Fvcg14hiC45Vh9aPU8FGxEj3MMiZpVNVvVAZZNoh0tAF6jEfhMiJOyo559
d/QzykOYJdlfpwqXstmp1Ic2qAy/xmy2WoAiiJco69Evdc8N+jB4JF3hVluOfpoeprsIyG9wW6iV
vRHeAxwa7ObHTLgYPT9vev+992aTC6Jqh15S0rd7aUDsXgj3qiUOaIt0T/ChIjvetM+A/inFcGtC
0dXyjS1uYJdix+fzyXfrmERxzUwGtdaJHTMmtVgXAqGY3SNRknJJGj4Cu/nG20nfsNO4R0bqYpY7
HrEvduwUHqK3+qBHTTpeIs4qvSZuBfYMrX/622F9LXUIaJy64KrNvvmQ8EfxoHSpGtsh2CGFyXgq
O2Bu43b7uj+3hnkhx1QvrW4a0RtXS4yGXVwt0js/3qYlyvPGOetvJBRY+xSC3qkIl4j2Od0+L3dN
ffDLXVGvI8PuoIzIL+7WqTdO/BhKOyf/IfT7RH4qo5WjUnzXD+Ot0DX7Ltu1/Y3JbR7T5aqKu364
KaVj655yiRHixWHwePi+euiT+8JJ9TQ2e2Katx+W2jK+9vb6Sh75vxbifjUMe/TbFAtaYMsAcP31
aZwoknzIG2aTC6FOwjx0BoLUWEjVaOmRPpwr8UlUdk1zlMR7qbh1IRopxUMIllBorkfsEmbF1dxc
YZI9d5FonhGfteV4d1CDATVwjh7MlbTa9gUcgkfH27XxWTK+N9lNhY56xq/5prkPISYHmIYZJ6dY
CZuZvq9ROXR/fv0NL+Wcs8m9ogWu6M906iVGkssMuSA7WBoRed1yNNoYu3GDuINnejH+j6nOVy92
Ev/jwhm0Un4LdK1dnPytijHYbDUqbNYXb/Y3IsRXnzaJ8a2od5FWvYWwatMtBR9rkmVpWq09zDb9
K5Og7Gdp1S/j6FhBsq5eyDBWS9SpMbrxXUvh0kQsyOrDH/V+QLZsXq78nfcTL5Zq569ig2mO/1PD
54DpwBp3wbW4Q5AHN0q7WyVHZIYBuqOZW986TwXThJgoPVz1T/RslLm8Bnca3hUH2IipZEX/m7Tr
Wm4cyZZfhAh48woP0JOSKOkFIQvvPb7+ZnHnjig0m4jYfdrZnt2uYqHq2DyZ3ZJTuX3WgNVgElGU
wESEb3FVlGXylulzBfhlcQOHmsB5lFY16dkJaPPyWX6IkeoAZg1cm86hacUzYPjdj91iyf4vt+1n
I2SjVxtR4oT169L/p9C1Jr04ED9BZm44APViJ69ZbPDQeHn5r275z7oz49hBXKyTIngONPOgHcA+
teBb6HHVkQg3hOpNZbQQlNKyAYLm3l+IdWbI2v83Iz/Lz4xYnos0lUz42b0GlkBao6BrhwvUdF+U
wmqVB9YWDHr30CiNDAG5J1xL8pBFT5gg6jNnqY0r3Q69frYzs2qpEOeSNKI2VUMxwe304iFObTr3
oRWylZqD5K/Lai21g+rlFtgJkBoAFsGafLzqFaOE/PwQPxYikhdHUBw+3IzFlhGdECW/gFLFbxmT
c8EG0mYEyo+meKNCQAKmu7ErCRNRatlhEhnyFValrCTB8tFDm1AL6Qwash7QujmN7YoW1phQSKsd
W+yg4DGJzyzKR+A43E29E3ogtS9HMPONXxzgL173nKVnwdtCKARjh7G+nLn9JUn+ObOZnYyCaSxa
Cp4A86vG0Bgs6KNpfYLi6AMm3/PLwF4AWljws74SdldSfqIN6gzJPpo/8xHGbfoNxizGPTTALLFT
Q+qlZLWeQ9d4n4J/u9Q8RaV1fkXpGG1kwJYDsnsjg8duDYHXM4iiDN8caJNQZtXuPw9h6ULMbHEc
CFnQh+hcld+e1ZQ290yBvV5RgwfPGl8nIKAwth/lbgj+eNlkAZ1DvlCDEMyc0nUmH6tGG1s9i0lj
XdExoQiwGvtQPUVA5DAqTav5O5hwAS9SAlfuXBl/K3RRUr1NTCBnodJgQpAtdWq3AsdhDkp7lVdg
kEwRosnhCdQ7xFze/81/qZH+fNCZR4gKqWmLkpSdSMuQJln4gI1SUAcGgWFGawlklhe8LU8O8k83
9LMo+RBX9m+MaJ5npGAgSnCUbLWsRSB2jcO1J1re0+mWkT/E6iOqnVrZ5vC9KBlDsREHh2TUs7P+
iWZXyfDp1a+T6LCMw0wILGIrRcMgdoNyy4IpVS/rkwiVLXGoIXlhBeKDBN5wTsjBMrZnm4M7pS5r
L2l7XJo0d37bXBRCzgXBT0IyJOMIZv4mggTcIOPFD5nugz1TpzgniTTooxBoMsZo8YeYBDJaIomI
MkD/FZk15VCipCWIjpCV+hAP0yFZCXbAid/KmZ0GZoeqZWAuXAVi/e/tfOYeJ19qeKaBd4DAC6Fa
/2LAyYbUc/wokd+AgDDiVWFJ5m3xvGa+MMWkb1CySCeIRan2hWLmQLDRzKsMQRopee3ZQ1E+gOoG
oj+lGeklLCDG+dDFHZo1F9sZJpObBJ3lI1WsaMVmilWqOE3sygxwUAHkT+VKU7itJz/409LrWbAY
c1htx2ayXE1Uj1wI/EeDDuU8HexcJaU2nD0FqN5Aeg6hBCZXOkOibJrBVv5Ht3phgbt6TdwoeGHU
4ATBMcmu5XwlgM+nsT3WEiKTxuAeps79DUR7tPAzHrYc48jTN4Wej96BimkR4viXgvu/r1uY+dWG
8nORnxBktkj32u8WE4UTvF2Cf4YOL4bzoc1JnQfw+Bc2RFtqDMN3GpiQKxSQUiN4myoVbOPZsXLZ
FX1WFozPX9L4n+3NXJg8eF1R5IhCaqMBdRJjQferVCkUryBtEavg5/yGfOaRx7iPkY7rMtksRR6z
wbA/AqH5dGiUBQoExvHS0KHrDQ4Ayha9TFMprUmGEicIi2y6swDfows9BJscMEu6vDS/uxSOXTAC
V/cm9Cgx88KQpMrhlmB9Ep0RQFFGJmnR6q9ORbslc2qEj6CJDWQ/YvosScaS3/1LOfjni8zcQdt4
kxgDcX1pVsU2N3yP7HPaHVnK4BGcUhoTOgJtSFYOPNq2Q7EhNJX/Dm0EHb9/soM5RJSaapYLi4vh
JnT/pQXUW/sV6MPwoXB2BaAAbcgOqByBV0Ns1TtJvuarFddu4Jdh0Y0Waj5Lb/t23v+zqZlNJrSp
vjJiU8CucZQpoWsnWmMGxosHeXrl+M9BDyEUNTqEwx35WrQG75UC7XAJ6i/ck5B/IFmDdgsRx8nN
fjFmWnpNZIDq2pUncs4HcYvEWR7UwZygsdxZEWWl0L0UrYl3KMENI6MuHX4wBwPBrFifk3iVVqcB
wnXUQqXiL/3mn/P6I8NhaYwt4bymHV+vFdlJUpNH7zW1oM837Tj88QfEkvVl9MJfSvo/S/O/T8JL
AjEvOZRo8skuwDeuA/bZrursxGdfHohHUmbDaoRwS27B+/ka9IGKj8Obcr8tpFMpPDUpKE94lTD+
I9ZbCG7/UjX82d7MKjN8JyrChJhrMBmTtBsqAv2BmjKrxyaIpiDtzCTvAAuLBosQSl2sdCyEF2Sc
7vqm+CjTl3GGT1Mbo9E8AJTeOSH4OSdovKHZBcjGop0ll+9ORCPOAvoGTCKJx2JJgpVO9qkx2NGZ
R+LRWQo0qhbqC3/pJv0c8SyWjhu/pVvSTfIKrXBELVeMVjagmiSBtwyo17KAeCmKJka5RP3zlwrd
z9IzE+oHk4dRNTxDgjYGh3tevRXCzo+2MXuqIPwrc+ck3XHUY0SfKZA/8j2rxQoMPWOj76ecO0PO
Im3K0Hh6p7hDEn8brGAAlgV0xlCDKefImrlZ4FqCngJaHemwU0D/wm0Y7iSw564F6TR/4v11Zi2R
SP0Fy/Dvb5sjW0albaE06fUn8dDp4NBPkRI+lNtxE8KeQLNQqwIN+nEdZZQNqqAQ2kRHogQCuTOi
eLX4lReSl0uN7cptcpFcAI0Ot0nucfDCgIoDugKHPoHouQpWLyJM09spWCVopPy8BYmY+4E6R17K
nWs9pwoR+ZD2qBJPGVyDOpqGEJ/aBCCQwwcCULZ+Q8lOjcwRUyHfEH2q8GfQ+kZkOrSME0KeNNdR
aiLFvdaprLFwBSSbbTBqLUMCnuUDI6bl3n5nRhmKrDQfi/iApUyMI0j5UGsSPyDEOnDrMSdSjtEj
IUuNasAcDm175BXwtpx5rQPnbBx+0VQJTn9XSg6J9FpGoIUCBWPmrxuI29Dgm6WeBuad4nf0cJhU
jnkXu00Llpeu/+bLR0BRQYhSaWy/yUHDVE0fUm7z6TumZXBEHegawe6kdu8YMRMCK6EBkoojK5BV
EQWN3gFvRwRVRjsHOgJc4bJW+lbAuQEyY2OUD0U16hj16CA6mex5yTd9NMR6IV3VI9J32aynNaSe
wOoCoSAW1NYEndYNVkyhsYzxACrA4D9EapTJigESkAvLb44iukiXrAGRZ5utio8UgMnA4vt9gW6S
tAbKrwZoB0HZhSoV5VXoqilILdFsgjTzZqSPowBk5R7DGBpY+cTCiHBc4AZXveZZAv0jSpo5+mqA
ujMGJiQCxm6BzEWiEo5rXIR+Wif1SP7HXQtdPUAWoMasyXhpxx7a8cKOgvLROxt8BIgUh1UJzD93
8BECxVi8/wbUoQLb7v1bf3uE8Sc+k2b+ta1osW4I6Jo+xE+MbyneRniuPutD/5U+hhvY2Ccl/yTV
ow587eoAs7uvV/SCEpi0dJlnfrQRqaTk/Qn5PSlLdWrXAMXWvAWcxhew7e6IanrkcLvCex04Vdx0
zyESDOivs+BqBQGkMYWEwZ5/BI9V+disBlBSNBb652xmir3LQj4JJGWcPXY267s11HIlNdxEngbk
Mt2q0MAusi9A97pKZZ9BJAbhSG9dCJtxz750hEqSUgzQXEyQE/Es3NIgOEQxhMe08EVWLO6NhaYb
9AkGrYRsGkwEyv2AtACqsggdXUiO57owYSdySUMhOZ7QWIOl4vCMiCZLhhYH59SQG1K+BXQ6Yl3Z
g4WeBlHi0njQkl+ca2MwSsHzgYwIgB8MnwasKhKNGhBss6vO/uS26dPIbKrxlEurEO887W2+tSfG
jZp1r9cPuc4rBxk8+ZWbQVAkgqKeFrRbL9pHUBTQCR63YV4IyRuor2I1Gd2mevUg9fBZDA9dtwsM
MK0FCyMjSwm2NIszsiGcChC6EvsPmZsafQzQUoUmP7gT+t7VsE77AxcB7jm9p6UanQXLC1Xxo9jS
GB7F0GFut5nd8puO3wqQV+Ko41JZcdFnz+IRpuQCiq/x7THeGOZWCxAipXnZ2gt1BcRCPOh9fBXQ
it7snjxVQR1C3FTUUR6PODrqq0LxeDECvhmAyhiEViRJBvngLJfKWfqfHioPIsxkDyJMHml/ZTDf
mCY+UPulQ7gdcl8tOMuN6ErKxDRFXlsbg+4BrqKlKYvJKbazQVhM5QAagW/JyVtDErc+e8whDwDA
/327eTu7vtrFzPtOTBglGaP0l+xaAs0L95IWe2iVgG1XF52PhLEi2pnkZ+YtuqQeS2H4bdDO1Q5m
lptKS78qU1yGEVxYEDA1eE2wgWwEnHxw6NDGKGYWvkXDGapviFVQFDUjVNEkxDShEWDGSLFCIBq6
o1duYmDSGCfOd7niCNRpHFcZ9+CnyCIqK7EioPeHYy6498/wtu+5+gVzo1+CGTdBpfEk1utM+ugw
LDpNJ6XWmdItrcFbxdqEeap87wMYEnFunawTedUoGF3nBrDm2vkSw9jtGtLVlmbpFOL9Og9J9aYe
KSAcalDVwaFI2wpKA2hWo7D+1AOakIBAK+ug2lpt2X5P7BFVygtXbPF4ZnlWVMRd1lewsp0Z7RMa
bbszVTh9YoVQcE/NxMzJSyPKkUO7phik5hu2PfkQAbSWos0ZwdY/tbWrc5kZR/R4myZOL8YRY/o1
6BEfcmqPtIFRgVVIaIg1bwv6i1nxTl/ZMmiF6kM02lW+OnOpFaVWAEyNUTtKYLNgSOhAR0+BkM8J
FRPyy90SM/dfvqMMNSlMryJxmFlKvvP82gcl6glw45R1WY2D+kkHYHQ5Wmz+SAPxykCMHePGCO5Q
hgORIshU7t/vpU1cKGqucpqMqcYC+lw9ZrackYPH03iUAPPARvkLDSmd9TaiYvlajaxRL/plhaDb
vTf532O4EKZc7SAErKiLPeygNsDjCoIIIraE4fIYzUGMSrEmU50E5SBNPCTKMr2jY53P10FyyFoQ
7zzl/DaEKysYow32A8Y3BQB2H6niC4C1CSH2AERitJEUtHmh6UQJmJy2+dxAc88D91V+FlGuRyU2
2nuh2UWY/DHQiCtoIJzLaVRlSVLZ6Vgwz/7wlWA69r0FEi6yykL7Lz6ELMA5EUYg7g/i/zz2w6hg
A/rUmK0RdVYLgBnIC/zDtAIyAcRY3HdwhCoUcwYZcnhaHN4jr2Oeql2vPzPVtSJVTNHFNJlbGzUI
X4FRN4SKGAVZW5Czc0hnE33cCRZPYS6eQjoO6dmlXdwsKl7vYmZulWEMFCnFLghkv8TgGTRMRQP0
PCPq0uB4GGxO0SHCClsbg/C9Rmmi6lGXToUFy3bTeV7vZGZlAyYHX1Ea4nvowgdEykP0py3OZhsd
bEK8Xuu8mbkAliVbQYtcqdcW5Q1vfhEoUnIyNHwEEMHgi109DLQrsokexQndlGaNYH0D4EoHZXBG
bTDFllca4zRr5DqKSYid/Zcu/UQfEYrq0wn/rrcVXYAWdfkK+sbFkh4JYP64LVd7I//+am9UVyZU
MkgTQgui4tR/5VaoSeB+BYvLMmXjzQqrfLXcLJLp+65P6DCnT1L4CiHiVActiTq9B+WZAwZSAv2H
CARTA4d8gOCCwa+gBa1Iq0Ax0FZp0P/CfD44E9APBmya30ghZ91/vjcn7a93OHs+oczF4tBghxi7
2tZ2skaLct1PmlLZAuYXogcOeAjSX+HjfYeCAyhqm9INzBjDJuscw/+5ypzRe2UN6YK0on1A8TUy
DQ6eDIyTtRDtgFJMaDavgdERemyovpA5M1q2aLN/AFy/BYTnPWfcxG2+5TVoorT2AXgmrbGSzXKO
dyumvv7Bs5cKgRfeHzJlwvugtRDIQF2otbp7gTyaTlkg6EECsjR+fTOuvl509ijDke7iIqYmmAcI
WUCCO9BYmGNkFvbYOwVhwFBGTQLASY06PeJWkQjCDuP+t75Z7b3exSzoof0qZzsal5/UARlwF3W2
9yKkaCAOIL+I1OQV9bT7a8q3Kn/Xa86Cm6KrmLqgBLJmGGwmonEId9bGbhlvsI1iG9YfU5KpVfpa
iADjxz4Uw7d5lW+5vACLSVvua87f82D1rsN+De1jDQoLJqT2DrWyTrj6WcT/BRUOvaPAqiOhWmUN
2T6GrEz3SJtctafiz0IooEluUc2rlGx7rgUFMYiS/dfAPzcgxE+G1uh9jMP7jgxoRuafGghQNyww
9QHQTDtxepJA1ZEYcPmq7L1gAhtiDDivZE/lIEIDgWd6kKR9Sj2kgQzCikoXoQuk9C+BAOonBFFg
/Q+NKib1NbCzFRhpFFHybRrMtCeTlVlyLC75ZXKP71m6WZTWVukY97k3oXsSCADKgHVFAZH0i6y3
zyAO8tRKMZBdJwJohvX7H33pus/ZBqg2i6YsglHhY7UGSgialE+pQbgPlM26XhP24OfJkIGYWsrc
brKrXN23C63nlYH3y5YTmvLyvKGUDS3TjhCHkaFXUGH5VmJAcHhRAHHpZV04LK5WpVJPBKYC7n/Y
FaFaPHB4XEgX0U9RwXcDhxu8LuXqNwsW17905lv8WIkFKBPAaeqZQxpkQ6zxX8WJcFuNZmALLpjx
K4N9FlygvGzlc3jBD1+qLi7+9JkDafIpkssU37rRM8TeH2jArGrLg3T5AMSLX6gYbXDC88INW7jd
F8KbqwMPWKbhyliGQU1Ab+TQBginqPeANWoovcTaCC+rBYktNGbUv9BLs/mLP3pmz/uGGyeZwS3j
gcsdIUIM1ihh06hEnqSyMjTSEPcsRHYzDd//5InXH3xmvge6g25ukeJVjU7iNLItCUbtmwMKJFtM
PYLeJlxnmJGdwLhlMKnKYKqPhtA8yqVvOThhnCZ7W/gM5OPeMTLczLpLjeSNYo3PIG4Kh38j4+UA
W6Pjj0k4SESaIND5n1/4zLAxjZL5TI2zlwuNM5sdx0CNHQI16Oxp6R5xHAtS5cVVFy7cpWJ0deGk
OBbicMQLl0dE+GMO0m8IPeCDy6EawW89kBaeRLgWFo6Y/Jw7RzyvAYoDZMyrNEEI2a06iH9bSgtK
ECSaFZ47ZWGwkz+R78xleh1YbYviNIuRN3thGwthEz8LnLmJTfhQwqlD2A0BodFuUHWgPA3RK6iz
WBWTvn2z0LlYMub8zMTR0LUZAwqZBAHlQnytMwcMmiFaIR34Kl4purjEJbi45syeZQNgiyMJ2Zkd
k6vjE7DQunBMvgnbx3iK3P/yZHkWnJkyoSufDWn5UImHYjBY9BKH+kjt2kKLT5U2+cPoRAby1aUv
eTsi+1lvlp55UEAopAwJex/ZmEzjzDhVqx3kia1B0tAeQncRdFe41Sp/Zl4WrhH5y/+8zT+Lz64R
ZAH7qGTxjHgr3+ZuZzMWWOK1zPX1pbraX4z0z1qz21MJ+J24tiQnD7flG0eYUxDk52t/z6KrSemL
LplY4Hu/bn534I2LUcnoE5198pvMGZzcEoC+jj9y4SzyJxAh5mi6DNCA1gCm9dENh3qQZyQisBbo
x0h76GFBZW+TI+Pj0FLIF8rCi2cyc1x0z7TAZ/mwJiWiBlT4WzRBzTyyerAMGRBkwTAFOrCQa13M
Pm5b0J/PMXNfXT36TFvh0wtqmajydwIkBOimhiPqMtwI6Pb0ClFeRa+XIGk3EeMQE/73hc28lNfX
YRN4+Cz8IRGMBsgzD22MvtX4XOW0ZWaTm5iu6wVnLsqjkzROcyzYoFp3kF3oZBiRHm6SM3MOQYPD
fEtvuAdglb//vG5ypf0sLMz58+MwkxSRhAi4Wai5Ja6I6mFp+ZWZjfvCt8ASiVHCJDFpCDbI6LTp
lCaDeaU4jJLDB8cChCoDCt9lv0obty3g3yYDrLHLFbOFM4L8LN7SlUMFxV1b0iKJZiyqcuo3ALyw
mZBYIMkD3xLhakjANLI4K36LkfL6jGZmwffGPptSZMG8FUGwM9KKyGRahMo1WLWeOtFtwociW8ns
ejJYzxzyY9zgTML9hNnK7rCYlnP3DTK4zH+fhBhQQiD78Dhg06t0gcPsmo4xA/GIiupT8hIb5aOM
nqePMUmVO/CojYygtDBxeWtMhqtkbjcBPix5TFA2hsryhrJFG2wx2sLlWtoneeBXX4wtPcaXSFYH
tL24xUQUNBqM5KWOndZuNVDC0kdaDbEuMNR4z0BjWJleIjbhdVH3oR7mW9QANnijWvFqlBK+gsD2
nwNDQaFv6SksPHrI/fze7RQ1ia9weIPsYTJBjmtB8NLhLNEkhLlLll+5HQj/v4kR6JlxE0cGsTmx
/GGELpKvsqNGnlj/KD6lPnJvkoMqGmZVth7gT5BGztTAnBhocCY65DUC/NcdxmO111orN1A8l3tQ
ERg95FVWcBpQCcOov9pu8M8yiPFiUNC+gaVnBKtx7GYF/gojtHjU3Hg9qlcYZB5kM4VQa9nTGIxw
09Ht+UivWpAvB1/RtG4HrUBBQINWZixAaG2dDxriyc6OIi2hwN1SlbWafgQGCAjGDjLf5aM0PbMV
cFDUV0bhb86LdNtMSDugXw7U8YIhY+97UoGemeyKHQSWisldo63BrBCVnGqMXaKxIWtCZ2HKSsNs
k8a4wcqDYnam5rKVyg4NycU3THe9dl/oYy6Dhxdv1cyyJ2wm8DwxsMkzQEzoWTandEOhhAle4AxH
Zi6Ga7fj/39v1rzRFdBsnlQBTgIgNAwmtO+iMXF4eER5VtHyBNEwRIglrQGJJOkob5ZQCDd7GwrN
Q9kZMqsyhEZ+vySpSqaWExGgomwDCbK3aD9uQxcIqvfGDhqVDACilXCgXootJucz2Ib7hufmoV9v
YGZ4+CqWBC9H5AArY4JGU0+/qhXop9FEiU/cfmG1W2buerWZ4RDkAuoPFH5utBZdr1TxSv1HxiJj
9KjOGliVTDjkmny8v/AlWZ5Hj9cLz2xI5NFBG0xYmGB/WdaSFLzfEOZTMPItW36GohkEKzKUNWZH
IHsGQgsLEm6rFj6H/thteSDu0OpXUModCx3gt7gC2Sl4QIJjM6rlg4iquz1IRrJJF4jEbhIMX+99
9l59r5zqToL9k06iC0Lsc7di1vWTX0InFo0F2iAUo7EWjSqhRPoEYMyHBKVOr0snMYQ3klxV8GMC
xLJHh17Djyza6Auw/975zt5uyHKdkPFkj7vqWdoNwJjmb2AUwhgeYLBPWaU6veEDWGmCg47HWAn4
xzZIx0yMxVow0iOvoq+rg4i0U2kgBx+7FEG6yr3KLVieeBNjBAffbGW1XgGrXbus5Y1AVU8fBegl
MSP8TC4QyCV1+oD5Kuv+7bk5of3zBcR56Be0giClHEoxyCB4twPxSgzBR1SIdK+1KBd1KQ1OGVHF
/XXZCyT978cq0rN8sqCqfxwtD6IyaHJefnkDALflb0mY4G8LnXpgN/LGfxct6SJy6slG/Vidop1k
SufUrnbMKorN2BWfoI3tcJizglzjSyMatDE55TFDq45HAtdu5Kf+EeUXRQPZTX3EgnYG597smgfl
jISCgbT8uI3BSgyQWbeHrQDbOIZE32qrA2cyMIh6CKAl9qCY44ZbA3mOfsShe5DOGB60L2yVyMFL
rYHf1EYzdCBBD9q/XVJD6EznXEx+mY0mI9Z5QHLuRKsYk8+Z2riDi+YR+LPAtQGSPOjVn3kGeqVg
ijOgNo2ZARgQjETZQN6tK/BWYUTJgvomCd6iXOPwYj3N28bv9Xt4aiS1W4kOQO8T6CVAc5WCNBKS
3ZtHSAMAc8vtBTiBHg1LpkSpSx3ei3cOCe3raE4W4TFXNoUhbSb8U+aSS0efJSuxIzc3owNr06A3
GXX6mZBviO/iSnobMAmzFd9zsz6hPJ49yr467ACnFa1hJ24ZrTAuKPHOVvAKTIK6zc+cmj8VYM3P
Dd+sNt4RxgWy8kDUjg5kXtHqQMvF9NaDXRgySu/PlaGQqF4DDb2kiQ0saWiCWFdrRPxuyuzB4r8Q
sN7EiKD5SjOQW4Rikji7mRTNiTUbo2ZVPRM0Z3lE4l2wpG4HOXMAyIHHUGPgq9GTM5ByhEt+67Yn
+Vl/luL4lFBLPc+T3hfX4hpOnZYPsCExyoQSYip4lLSFRcBEowdC+oUY6i82+Wf5WaITCUACRDED
i9Bo1QDO+wDXrAPL7eDIvinwnyPtFJgZD1Z5aOciZsAhjgF5UZlyKaaFqIlWplpVmimq6p4+DQBh
Q72ep09TbfIULlZHxtrq96XvdoHZ/mlRfjY+Dzjifhg8sZ1OZaD10I7tEvj9SadB6odu8eO4yV0m
2JbaZAet2luyaFKRGU4W6D4QDWPnuF076jjZ7aapDAAIhRTi8yq0Y5RGzQ/gtdz6G0AwWq3J3Okw
QCTQBQxnl4tWvWv34Gg6pnvmETcThA4p7rU5goz5qXQiG+OWxWvFE7pdiVcDQVViHawHfYOx4zNp
068SN97JW0G/b2ZvwoKv7/IsBiq4sm7GrEfDg7bAKwBGKcWp1TJW/eazrRQHtPeJ2XVmj1GK1/Y5
fR2A+qlQNoXyMfoT7SO+YL1twcc2bodUF8HqgLcKOmHQ61OrqlQL9OmeB43WqQ4U3HWp9Z6Zs6hJ
mYV/Ds0YkNyl90nu/73vPIu0Wtbz+sFHB0uxR4BUUsN7KVatqaBLp7z8z6vNwquJirMhqWAN4ieE
VyBolB8GTQZzQ2pmi79NXvpts4AoL/Jc5kdUWWuDAXS7sP0IxHk5WEuAFg2zWJXSwzg0apADTR8e
qPRVgmcSxic/chmkYmG1FicrCjsIALjo7fR27bt9koDQGkgNA1IHcE/iA8o7b80+Ofkb+dCjp8+t
ZJe2MAHVoCHk6dIqt7KVtI3XsdZ+B85kxqsCFxqeCdWoFQu1b0hQTwhyJzXeKfVj1NL7PMdcCwCa
ucPhEaohSKK8QxehCsSCCyn5GNhVMeLE4vP9O36zbXx9x2cBWj5Icdp0Ayoz2WeN32TTvrKrdugp
Ie4CHsWFtUxiq8l0qf5oMLrKZ5IeuOjEL2zkz1KlRLMCtPIIgonl6Nljo9gSuXzaTCfvlTF5g1ml
GuiqotacDoTjMTcTqy8s8G/dX/dGh+/3urMHUVMJzVcSKU1tRCtag4nqQTLbRzKlz9iiTjsUEnwB
e+BNfk1Z+QuRk1zs6C79+tlDaaIRRPAhfj0HNgqMXpbH1hIpNUcBAbCVDxJgIGAo8Z/O/d9/A7v2
+/fPHk0sI8mbkgoOM0D5ZACZxwnKRoWeU981AMHgxLdAlbdt4Q2Q/hpJb4/1dnEk94bj/L2N2T0E
mDAWoF9ODgA0nubgpEfElpCHMmS0/BBKnXgkYQpGzUeoifBrAlUicT3lyFrk1Lag5Q7mMMxuswxw
uME+8Wtz83oACyrJgJMAqAEj0gWXHu/8kFWlaU8Smip5QWEnZJxE+CxBZVftgLkjKqox2Dn0GozZ
wmtUb3nRrnyUPAGzlsvdeELVP42OEeOgsNQCoOKm9IeyWNW5kaP83vssIEvoJK+EuPwPACl6jmCU
wGNwrM4ca4OCHJ0gI3qF6HrZPS3crD/rc79XJub6qnbZpXkqFeWIlXlToUwZUGFfpWoUkUB6Ayp9
ENOXtV7E6jIDEftnz+v32rM4rPLTKO9p3Gr5EVyQjUMqNyLhKqM2NUBoleEheoA+WgaR2QNAiKJN
tUa4W+qHsQvv+tIbujoDEEpLRSIX5PRh1Th3YiX9AVNWPOgttuVgpg5of2jgBywR9D6DnrAbEiMI
QPwNmO8GTCj74pbE9W4Y/d+nM7O1XVnUhR/XEyCSANpfdH7yA/PeTHr0XsemVCFXkTvEYJQjAdLb
L3L73qhv/d7BzOoqpdIWIYsdEESgnOpRugaARZdbuxNImSJERFiewAWYPcHmPbE2qMZadmlE6s+2
xO9dzKwulfFRJ1bYRWcC1eDVGClBl6pQAR4DW6KEzOpbCrTaySUrSiwRROQa7WNCU+OXpDbYP2OX
31uZmeHQT8eBGuEAxtAJ8y3oVHvMWYoQ0YtCHdR68IF6gbnqyA4lW0mMunIGIhbDQ+FP0pjeoaUl
j0yTR/I7Vvy9p5lNTsSgqsMJrpFwTLlEXNA3WqS+UP/goVICeug3uTEnYCIM0eXWiQ4Vud7MDw2j
Mu8s5FR3ihntspO0IqXT6Z0x/RX/JtkYWEQlILfET8+EAXjLDBB3aQj1VfHcWf1ZcnMdlaoVqVZB
LSdQ/RP/+gn4H+hpwCRmQS1K67bsChCrdbRibVKSVPQcviDWQWJv0XYGfrwYRcPWKXeYmP1K98Mm
WLEr/6S4Cf7mpXd+o7P266gu9/3qnUdDqYgRh6NiD5ibM2gNxelMDV153e97Ez/jLQE1En9cMLEL
5uViBq+WFSMlkvkOxp2oTWQmqpTtJs/eJHBDJlDJArMyRnV7EcMYS5eD3Mc7d+Nyn69WriqaavkY
9xXgYpLoi2DdMiebg+YJrQHXGfR67hTHEryRqm/G53BpvvEGaOT3kc9MfJoIxUQLeLx9oVVrUMCA
GBAVmQTzc4gEQIW1ape62ktm6xJMXv1qDD54DU9hqKugkMwfoUYut+uMhkpkkTs19SmMEHaza3rf
l5tePIK4FuT3AsimjyMUPbiFBPUy7vLnR5BZlsBYaFGaHYHseVGfVDnSq+TSlwrdVEOBVLIyo/pa
rHbeNlE/q81KBFXVl3IRw5exAlYjHhWIw+mgQB8JxOPLTHsXyOq9nzdzU5j2meRByQgUiU5Rlsxd
4O7QCJWtzmmtCXVH1uHeA3Oot7DVtWR0YCfQpe/S9CYdgI5GDeHwbYFT8Q2KJaLQv1zAn/OY+bC8
o5uaVnD6hMOt1pgz32uV3Zuk+jfwqBQ21NKrux1S/Sw5c1iS3FRxxWDJGsqTPHhivB6JZY30PTf9
XYomibCQH9yYZCfP7GfJmWMawq5n2REfgansQVdYwOEoAJhg+AV6O8YwdiHrCgrYWXqUQ6l3rl2l
yYcfb0HAhJCXwbw7Wz1noQhp3lXKrVu/VYESzUDAFqHgXK7GUEddBF8IByYZYgs6X0PKH2J524Bl
V0Ia+FjJKhL1tDZjNgMFjdUJ2kUWOKid+H16jUFqRKnKk1CiV9+EIHxXPacwQK3QJB7Y3qHMhLiK
Gg9xrfcgFwMzM1Ycc8fz1UUbsXgtZl6z6KUsljscGIWz8W2iV4BW6mXWpLEUnVn4QDdGGSWGEyQJ
ikM0NMIv//7KJo0y03s8LuOpEd6rZwEODtpgJpBXGnX0EV5lWv3WRa8jBH6mLd4tnstpOAt4r5ie
5g0624F/Ll0lagpC+1FnEgNdIczNgWNswV7dCnJ+bXVmQbJEbriw7YHzI3NJUWBlKGnSBhA7gw76
mf9j77uaY0XSbf/KRL/TB5vAjTPzgIeykkr2hdCWwXtIzK+/i+qe7hKqK+ac5xsxMTF7tLUTkjSf
WaazG/TW7RSeeMVRzb3GkG0CM6LUhNUI6uj2z7fnFabQ15lbnC8SFbmGV5szuAJBXfNJvGk7uVwJ
BhnIdHRTO5UAERytRa0aWWjhpo4Q6OCh82DyVjDcRRJKNutC3tcSzi8TtThaFDXMWskv0X31xsyk
nFZsWDvZl8/FLZowQ6j1AB6AKo86PufUwL2/C4yOhy7ueUAIkdS1t53ixU61pf6dDEkUbbAL35JU
eAk7EHZYp11dQbl9nczF0dRIeSclNSZzbvhA2RZ+htrMPpiVsf1NjaLpOlf/yo30ZZoWZxOb5V1Z
itVc8AMqBqrxh1l4urdUz0c1b3X9nu/TxYX0ZbzF1m4nZqCVAlxAYaaoFEEUGsU/gDnYj8EFH8v3
xpccGrVvaFw2O9mJAci3xEDnTsSLPTjDhbKGqm/zizgjyotQ3oWEslcAVvyMv5UNmghmC9AmRBtg
JgJkFjA/GvPJeQRoSkykaLEA6332boZV6UD2EAyLXJPgM7xDkIxmU4Cs0uhd6R4O0aYAlcLVKZBW
pnyJyfYbiVQxX89Tnu3L7QTM05OUWAHkdUwIsB5xpqPfEh7GYsvBrjXRJRbtAng67meRUsQmG8Bw
hMkYNjIU5yCNpOhQ+uYtgBxg6wRa2mCrQFW8Di94NciCY1I20VM96MkTXq+yIkBIxdWVdEUs48vq
XSK+mSb0pWA+CmZjw8iRNkrvhBZ7DLzEizy8BsPpCsxUHmGb/JAHYNbFnnrkN9IHHi24q2JdDsxC
WWexXbnxL5fcEgM+lVEd0KydIXuBIxg8VggctAGlhAI0EGl6eDNL2KzcKeRKXvFl1EVgyVQFOzER
piOG3U2jAbrEUCvPrWaXpGZwAzBVDt9zIFLoRjwCr+fJtuxlvKYCeNBrSJSh445m8C3ohUTv4ECA
1g3gdNrocYiVGdEdJSNzWoui9gDLt95KBxTotXQ3d8tgGJGZbW1LrcaxWuapVr1lLFzy9a5hYD1s
whsClYqV2+BatPnlnReXE0WME8M5Bveo1WBdQh6Ian1ttVt0tC2UzfpyG6KbFVnFS2h8UGjSgYaA
PrOc4atoBaCeGqKKygfzqNz1mzV4FnfFnfzrGl1cVz0fAZck4vYMRCvgTwAt+jtWAZN1B+ruaMmc
AYWu0atRIG3wqOhD+Tbv4VX0EWCz1G72ca/RLfBEw5YB6hhO8lBsgoSBQWc6SwjoQruRATBKXDBM
oXYFeui+2uapBm0nPjSw/wToBYFIxxn5vgbNBwpTW/oaO/0WKOZZsH/YAFicVoitkKLHtY5Mftu8
MfXcOen0DgLB+D8oCNJuu5k2+QHAVwLbu0O3w50W9l65TZ9GNMLhQwsmqgMZiM/xNMPGJTfetvBH
PTtDTDCZVD4nN/HEWOM/JMbgHNyGqGui1win1kOxaze+lWyDHtBmxiurD2oL5WtmwWKxMBxYx8Mn
KckBGhFciBhWzGaVkH3GOv5wV5wtSC7CsrZpJ4oLCl9rzCG6Du5jFiPooeErvghr+dIpFX6BCqz7
wCL0YLHU8mQ2qOL0+SNbgtCEiW5UPFy6kdFZZYFkRN41xNxd0rKW6kteQOvNzC2sbIXCIxtXADpW
JYcdFhFDAQcpRFyc3jA6InGqy/xz3lo5NJAFvL0ATTBusDtl0mhiUmqmsGhyxXHLJDYim1wnMEGE
6iTv9GQnZMBE9vsQf6mBYwcXAMi4j/UW6wu2ZdQqRjtXLQVylLBYuulv02PMz+ZAg38I6gdUPEGL
f2iaGwLYqWxUgIYmVlfBFc6UOgNiERAfUWO7LPQIbn9cYQn9TTJ8hMNNO9pEOfksXGusHKFPZFVQ
VGdPxUPduNmregfTeq9/H17rVyy6yZyg4wCGwaxUC/670r2SXXHotoVoioEpeOy2OYQITowJ9JLQ
QReuuItAh6yNqNyLsyKy1YNXs2c9/qEOTS6yUw5+9RrAEyBPR8MHD/CdokGWSytqQ2WOOaQn0OmG
w1Zo1jVku+5bm0cVM3miqZNKhaZGOypsRuU9rz7UCpJsdyzOUeQpxfiAQDurnEC47+Q32B1CvhYN
WYNmrsh9qDL0u4DPyiDmX2kUSZIPvLSR2gyzRlpdC8rFReBW960YUQFBTWuJiDHhLnAsPJz4IJ5n
3uT0t7EFSqfdwC5Iukd3uhdMHMQrYLYrvfavh9silIu7thjlHk9BiOHDbEcDtjkXNMiwBDctVP57
ixXQa9fb99Att3QbOVBa2U2IgD5mZyfcIJMZ4FTprMYVTHwu9Rh6ude7qqc+8BQ0og7xBLbIU+/W
xBB7K6s8YN1XDBqvVYi+3CKLELGpaC91cDnCfV01FryxZkEMtjVKGKUDn+yOx0nZ4wSc9SfLl8gi
yY6BnmG2coNfATZ+mc+lwPxYsCpfzBRRZYfcCq2qLWYzfGNnbOUj5lF6LLxAQHmWbnB/JEZT/YF4
tgWTkR4xV/Rl+hhe0KOeBVMCjSgaYniKfjfW422Y2qW9lh5ea1Vdzt3ZVuLiyOyrtCqkALElBViM
CobgwNdsM6cQIKrgoHoFb8ZbVUa/Vrv9Muwc8l4M68f/DmnPIVai18/NTt3wSAGRvszs0qaxSQVa
2Co84koR9cvIizCraxKx7ioEdz1ar8GGhR4FClv97NY0xxesQW9HZAIe8DDQ3l2b72s91y/DLyKe
gpUTn2ER5UEQ1aRHAFtmtTre8j04TUIXwRu2kqMGGmhTqK+RzkxbbeAAAR+AA4aQKQw2VMDaNrGX
21Cu7zaVavm4DmBCsUbJPAfgP1ynS7n4kQ/9DrUDgMBVLd+Gxx7028mRIHgIfDwLMxZd7F0RWpw7
9rnacaUxltsCGG0Nakzm9Npvqy0SjA3kDENPUkwEm/yG5yGcqY1OcEhQIZpsSnRMc7paK5+z9Z+e
fZHNS3HDjGdqfvk0WGjn9PIjrvDUUiF2NcDVHThEcF2ekCCur7G1Ioe0ON4R0NIa6gjsXeiOgLAD
YGbDUBQ6J5ii+2EzK7orkCW1ZBPYEzN4AyQFXJfKEh0grfxfGaOvYstXcpqlpLwkNXlME6y7Gs0/
5Bc6FQEDnQXcCgtYdpRVcn0tfD4nSj99hMXBHMV8hkwKJRX5jvda2AuMeg7hFdXKvLo0/NjAXaJi
uWQ3zK8KXeFSmxPWTavswqcRdhuzVgmOoUaLIYi8CRgbAZbigGuveohJKrPgNAk6ffxtvpOO/uvP
paq15U8WhNWcj7uoELH8qcUBg+CNUP/uQLEs4JcgWdPbCLU8uILhLTbInPpKg4Im3HSa2Kb41DBY
E40W/w0p7bl5Bk31CaqfNveRRbiHIm5WnM5Bz8M54/nFKklz7aRZokK5rMtHTsVBF8OzBlY/gpEQ
Y6AIcqwK+G8F0lGQpWM0iMC30aGN9croZjmb4pkJCTCQcP2GEm0Bp8vgVnVaSRcYmIW1z8mjdEw/
1g4bfmXDnlHtFzdCW8WdX86odbACoEYHBSG1u2trT813NTlEgifKBlc/j8MOJqzAp5h1bgOg075H
QMzwNiNsOuRBhYhsuHCTVQuWK+CGy3P7rC908XgjWlByG8+z6QKHjcTJmFExxBo+1g/etbSYLC4J
KRWlKWpQY+Mg3F+bc0m7h6SZxZZWpppC8CD4LspVWHdIuSZvaCzkgv17jTI85CG8VtxAxKWavSGw
c4yZNsesxVxr87FIjBUyigMF3OMuYrZwgWnDW/SJaKer4BvwZszrqETC+1DrYGrft2gEOJVbxrsp
BBxlVQ1ldasuTvswbtpyEv641L1c1SAGhsdJnMzzAT4fun0f21Gpj0SvPAE3mIH/BSc94vpO5spe
5xJHdEqINHvCB/kVHKAJ3W2YXofoPg7HGnzxxhY+2sBlntfa2Gu5wJl3cLGyCM9N/JTj2Vk7QpaO
ZKDBnoQbFXx0kGuhEw/qOG9M9BD0VnkvOooTHRWr3K3dEdIc+vxwXJNFPpBQPlH8ubSr3KeuD6tr
nNMTiDlorbMbpLoR3cASa0PuVWcAeANCf/CziJ+mbW9D0VardgTBiYVTPHM4zHo+l8tzqDQiE4aF
imL0WwDRwd/qtjIKqsRB6oiC4/AifXR4y8rIDqslgZXSKVncQLKQBEi2cO2lW9RuRL2/RcUeRdIR
eLbS4jYT5NBMKIcA84AiWmYB8gznqeAFxqLOz9fJFXbXl+xAXlwnWZvBwyTHo/xZ7jzLiM1HSHX3
H1j9zCHGD99yqYXf+WyWyCOOU9Gu3bBz4d5db0uYou5ZnCA+viwQI+xH4qm+Dj4hNNDNnjM6IFtu
1dBN2rs0CmAM+h84pvJrj7aI/QUmjYD8PaccCqorOC4GlOyRDu3mr7EB9WVX7XBzSr98420mAYe8
k3oouRKHl9yO+Q+ckc4KGz9N1yIriNiEGUQGqZto43i/g7ajTHCN62Cmzoga/hO2aybEvHZY8aNi
Zjdz3S7YDV6AWoQ3bofc4JA8bKcXaE1FRtfoojMUpgjtSpdAoubYzOrijBUpq+YWZ6mnb89OFBY+
DALuqHNj6+IAiRu1VqUGB0hb3oQVUk/q5hZ9BC1qC1wVZLxivfgot5F81veVWZCu7SI9JpKR2Dnq
TW+T2RFbFayxfyrDu7mas7L0r5a2L55wcbBEctPxtYwvDu1KwDkBNoVulPKOE83Lnogme2jSoKNn
/jzsFeUo7LiLYRebf/BjRZg6DDvLqkCduDbDN+ERtY2j/6mWYD9BFW5PvdaMb0MneuvTQ4D/WGgs
/Pwg4jzQD19o2cCJq6Lh+xIFim4cYB5nFeDloFzsQqvSQNE7AgYRoe/sZlBY02NVzEKaLrLBXQ6w
mR4zRjR5ffRWJZZylzvtYx/okwbzJRn13jl+S0DUyDQVQBwU9g2Jt1sdd0UDTfpA7zMRWsd5t1q8
v959/Ht6z5fyxbrjApJ3sYLpBTv/Zqar4jGU02zDNIsiYZ/8WrNJvQYxvfyiy85MIitRxAY4Q+H3
AJKOhnyU1Zr7BPUU6Oa9xXvFmblXZ9mTI8BI0nrB5GoiRVRAjxWRF3h2Dowu3pod+1oMeZwUvQd6
hc7u+l2hZ1D6b8B+zJ7JL/X08+rhrk+0zImQR2clTl0KEackpww/q64x+KJdj3jqNkvcXtERb4G9
JocGXH6phbrzIB3aEhJRWe3wbKk1PuwqehQ6UMedu5Zw022l3SS+QAuUe4YGLy+85/6dEOwo8zgO
j0N5RFUSOnbgwuUVuqL5LjK42FB0HF/kLZ/2tL5hRxeFcER2Zgi0VWtXoo0ECY4FtyN3iPx9Ptjx
3I6ubnzxqYNzmVt1uFTpXvmFdEd87NFiSiB7gfjsLrhrDjOqkDGYLcSv5SO9rXAd7Cg0+zS0DAoz
TsHl859GHnhLpyK7fjQkILdHHV2rmkEHE9US0aCigSA4k0xipe1LyW8ypJSQoUVLBXIS9lrf6nrM
9vcXWYLTp6D2UyIgUpI06ODNyUqaPDM8DL5u+mozTA9oKY/SUdXzT9YaIKZYeRAxsRKQVshu/bZX
rha1Lp5nuShlXh0nMifa+WGyBm7vQ3UTJeTYv6mSTcFjJ/QaX25HFCR9lJmrLfyUdXikz5Eljy6f
bNSPKgAW4TZVvQ5WQQOIL/At6WPTVwFOASe013IsPTjU9O/wLCl3AaTfIBkfHRLAdWHnodxIZJuI
dggFTHnDjZLGi27JAzJmwhIWivFE0nLxoaVPcN5V0KF3pEZXeP/EkBIkQVjSx56UH6PoheGeh/HA
BbuscYLgmPMHBjy0AQ2uON1zyUMgploBg5lRdMZgmwZ3XWyFgwtja9BZf958q196Eax0hG3EQoa4
EkRLhM/R9GHMTFu3rhxIXRgyD1VRaOED8QR6JeZ4NmiGioOCIABuTEDC/Ztc8F9vw/8JPorjH9dG
86//xp/finKsoyBsF3/81y56q4um+Gz/e/61v/7a11/616H8yJEhf3y0u9dy+Te//CL+/T/HN17b
1y9/MPM2aseb7qMebz+aLm3Pg+BJ57/5n/7wHx/nf+U0lh///O2t6PJ2/teCqMh/+/NH7vs/f+Ml
pG3/dfnv//nD/WuG33t8TdOo+cdr/v4Pq2u7WcPvj3/2r9/9eG3af/7GcDL5neNFReA5ScAJPQdM
/cefP1J+5xSOyDhkeUlW5iA9L+o2nH9NwI8EqHuLgHXJnCwjbm2K7o+fib8LSMQ4lcgiUXgCCu6/
n/PLF/v7C/4j7zLIm+dt88/fxGU8xMqqRMC4gqY8D/zYGQpwcYcMU9YkUtqED34inLgeIGVmjG9S
TikcJboJWPRM+OZBGBUYFENkeAJwrnkhdfredSC898Foi6W6S3mcvH1rqjxgOCnrwNBiP7TZYSjB
cmh1dsg/O55gY9LCZKUoRfcVuvs+Y3KhsBtbehRjyaCq4tQhzLHLt5HjDm0ienHA3Q6tCHflLjqk
hFpTA0F+clCUl4vv9+e8XM4DZDUWgdF5IuYZ5wkrs8L55xcTIShDIndqHj6kSvVLDcDxVvnSbKvs
o0fiSzjoMEcANmQoFSvjQxkD6lkC6MwjfSNJYtUNsoQe6EVYcgYgL2T1ho+l0Rtk5jVoc9aAVkCo
xR1jQQ0b+tKQD0m5Wz4THBrDZq/sthWDGB+prNq7SueltaxlwbhpQArQArVwilBCOIgqGDwHRJkx
2QqCBwkumuc8B5wu761cBg8XTNg03PSEd2lTg15c4u6Mo9oW6vopgPJsK8TPtAaZSsw2VZ8wGiUd
QMtSAGmcWSH6ecyrm1QtXnkACtoOAgtwW2eEYB/knCMwn2mGcJkA7tnswa+xAjirKT4o6Uz1mqXR
Ue6h+gOQhMxD4gq1eZEhEL4NrIYCAF1J4HF0hxixfRkbnAAJilq0G6bZJhkEHcMc5s4JVIoYSTbi
kavRtlJ0mfBmJvqcXpcrhaNvDafzJ5d48B+BnVTIOVa++OQRS+KeykL40Jg9+L3acOLvAxMYasSN
gBG//2cV+fkCvIzAodIOYRdJ5bHlJSIuR/VJScdYnNp7qCfDg4O/EyJpX/PKfelH93Eb6qp0E0Y+
nG5w90F/OQyQqxGiVWCxEiiHBQ3EuyNAz8rhJhv3MX8gYbWSJi3z4sUzLtuHbd2JIdur7T2ZRAPE
RD2ZSi33JU2GtQmzdrN9IyT9MZwqEJxCqqicVQUuPkSnDHU4DlJ7H4EnLOpwqjckJ4C6avMU7mHa
gpoPDCjRuV8TR/x2+p2/xd8DL7LBJBIiX0lJey8mOMygrURA8BEgeP3z6fKtLbx8wUX6R8MxjosJ
40hd6jXQg8rfk5Ha9TjsuXwwai58lEcoWlS6rJg0LWxGHS2/AOBaqHE+AgwYAmcP6fQ4Y26CUP74
+fm+9UDxfMgjCCcgj2BZbnkLqJE/JWpH2/ui1oJXIM0cEmvsfXw3G7LQT1CgQAO+6Z3VdPT7Xvgy
7qJYmuctBK1Kvr1vUIvrO3h2oyO38m7natZiw30ZZF7sF6vLr6WwGwtsuFaqHVpVmsIBBMPRXSjv
JPiflcF7UROdFbtD5VePUcJswwzAnKp9puFDIUG7IZw2kT9AiaPoTRzvNs9KOyaWHCZgYBYP+R2e
0wS1dlXutYV+uYK+ZHU7F0DIzVSA30SLtwJgXGbbdpMzib94JYAkYyTqfvSEf3xfgO4nTpCMYW/8
pN2NIuu2TGYnOQx5lchNOAG9zBe+QUNaDLSUWmFcP1e1AscRdY5cUwhst3YmPzMjWhMq6hoMIC9c
DyphwDxL8k0LS7gMGiOcNMHZvoggopBsBTUxexikCCPodRGAmamccNrY9VDVyhQDlnQV/HGLUDmm
A2sMJVKbVvQNgbKQLBihsNFOpj80KOxUktbIxVPD7guUsFGfhbqem3UK3g8OJUN6DKAU3+WpEXMw
c4T0Gptzv4qgN/uAwv6y34W8uuP8aMPFzH1OQaIgQAyPk1uo9WOewH5bAf+rHeHb17FaSqCjKJTQ
fcFdmNIGLu6AR0HUU4zqfSxaI/x8y7K/GTOcqfW+4CbPTyHRBK7jJMKuRYJFk8juunyCtTjUhMCw
VFTOrtAla0TZjNWHOCmQSMBgJwhdyhUnZXSS6FBR2MwrsIaVm3emzuBQFrsFjD3zOt7UA79lWThl
8smmb45VjNqgz2hi/MxzNikTaNZ/Nu3dKE/7Kcnu5MFlp2lFanRZD1ju4sVpNkVFkEXJ2N73GXTJ
kAmU+d3KZlpSJv8YQpVACpmFyc5A2ou9FLVpk4DV2t6n2xoAvLn11EP4fF3Q8xt1djHSuTF1MdLA
dsPURRiJPtUuHN9DDbVEmJElOgvl3FnZikJKAn57Vu/U0L1OP0Z3hgr+746ov974XPK8eA41Lce4
pDg9BvKmyjdju1ZT+RZ4ns/evwdYpHVDFVZpjij5PnjAXjnOHqxgG8D4Dizc1IxvVisGVy49nId/
Dzg/0MUbhUoaN3GBAUUIW+vU5ZxEfwuOrEsgzQo0oEPuZnXrBHSixuHteguBqBkTuDaz3/qsy088
r+eLB5ElMkoDFDnu56JosIk8ad9qJ47qCdilEGCY09p0EzVm+6B+iAfVhoAlRJh0+N1bwvPKyl4W
Rs8PgySNm2MQnl1WtnhaU9qIfHOPk6fj7DHV4ncKgZeZ+QF0oWBDX0mlhmDPglCwogaOxP35Ea4E
XXDX/usJlpWcahwGqRvxBGEKmXW59aJGcsD5shV0iejAmj8P960LtHjjpZtWSCMxkDKuuRcaYDvB
aRnyJwa8H46w2sCjWQZc89iBgVvfjchGYpx0Pz/Bss++fIDFyq/8xB/HYsQDoJUuA1gvF7uus9l6
Jfy6uuAvJnax4NmmLmp5UJp7FWXhIJ+0CarA5Ro7b+1t5qe4WM0c4ItpqkzNfTR2WgL1rkjwN7yU
InYO7Z8n7soLySwrwnNKBu1TWvJ+B3GSWTnuoB1T3gRBjlZ77uXJWsfyynr8Msri89CwjjiZa5p7
cMdqEYQtZjhGCjXzINHaVvz4+Z2uJQEYTuEVFYV8SVEWMXLmwxYxZzDcfBrwDzzEryoLzj24YoT9
DFtJSpCxYC8eJfpd9fjz6FeuzsvBl4rwLMPKHce3eFfgewQBlvPK088jXFkeX0ZY1EX7KUq7MMEI
or9lAA8ZOzNLG9TDV4KAb6xg7KovAy0+WxK0Uh6i0XwPywyNAaXGL/yXMh8hwpcJp9Bngb/O0VME
BVAOIf5c8OrKfru+cP76kupiv6VJHXc5i+VZCYwXE2jI2hzZKDLRWshjnqf1/9cgUYPEDvh/1yDv
XrNiUXfE3/+r7sj9LoANys/ccGjIzgKyf9Ud+d/RoEWSx3HCuQbxpe4oCvP2O6fh8lmF6aLuyMoE
P1YkWVR4lfuflB3nvfwlJUPVUUGxUVKRgKtoFX89K9MsK3rYYg2npBUekzK+kyZwAmqIIVfcjk1Y
qOe14K6wPLeyNL81sOaaz+XIi5hjEChXTZw0nGAUGMvPbCyZoZpvcsZi2NpA2XBf8vexqGg5C/El
sXtK6KQBr+hcfKtr9cZvVaDFcyxuCwDMeD7qxeEkHGZpNLSWWI160Ee0WGdc1fKY5/PLfCuCIKKO
jKhdEnlVWRw+Uc3mVUyn8RS7igdtCi2+ax1mh/IlgCblbhVgcuU4/TLe4gxqyrDD0sR4Et6OM9QN
pxX2+Cy+iRakMTf+vlohEFw5Xb8MuFhQSkyVLhL66dTQBL1CMMuZOz7lNLlfuXq/8btxvH4ZabGA
eDbo08Sn46mHQiISPBMW7aIrarO+aHPoH9cI3qsDLlYKWhdlFk0YEDbxW3o361y0IIZKn9gkwJ+s
ReXXakFfXnCe6os4pmLVTlTVcF4rrTsza6HJaPsuMVLNP0CNB0iSfrNWIfujvv7TEp0vlYthR2XI
ClnExswG5U1qKuEO3e1tVcHKVW5slkJ3krJMa5ZwEAZX6rkiYgRxY/BHi9ZVSX0YeJCbKOht/DBr
a3XDzq9kU+r746Syx7RXwF7h7YGjlVGIDIX2gLKZUmWbjxTF1Ti9VUhuE659UdFZHglYOnWnhHrL
S6YoD7kzMfxrk0Bsl6sQk7DpSzsC9M7GT5wMQgeT9+hUdA9MMDBuGgqmgrxOp0X+QtHwMJI2lVB8
yU12CksTIqWlg7AO5A8qgVE+jHufC98y+E1yRW6NbPoLFgWbgA3A66JQ35mEbTBxQM0y24FID2kb
PZUB8zkpIF1Cb8AWG+5RkbN3oYnf1aGB4mlSvEBUMNDaEsbSbQo5ninJ3anp+UOW95HGik1vDcnw
yeQ+JNX9ZjtFdeXykPUkKYsAVslEq+TUN0YVKKSphk4nWXBUpH52k4S8i8JAc7/KYXpFRUbSx6mK
tG6kL1GlbgOme+Ki0KYCnHiVVt4Mgrhpi8oKhgns4KnfiZV4lGSYKrdl6ZQNPbUKqlN5jSfryvDX
ADdTS6BwjumZUctAJgvBI1OH2O0UWC2Acdy28kc6+rcTBa2wSSEzOxbo0Qw8JL0EDgxpNkDS2suD
M8bNbZRBqpsA5+4XH2P0MvkbFbKmU+cminAzdmSTtPUtPp3Wl02rCyprC6PvUsLcs/m0DSswK6UJ
M8dLzyTpdlXASUbql/swx+1QTcNHwoWQvq9gdzcEw4tckBHJIsyM4pBt7/HMrpiX9L1Fx8HwpTTS
c+BHtHQC86IdgDhQWND6hRq5lhxBJ5YTWGfCatD6KuFtFjovAKT7opYkFOLHaUa8OmfhgVyBmVP7
XO2xcEdP08wV8tHx2eoZzXLo1tN2w5NqS4TiATX3LSqLrs+EJymE1UUMqx6NC0aPZXz4lNP+cWrU
TdaPPWiH9ajVofBLhTellHSsV8NPghlUdMsDW47RZpKlFibPAuqZU4kYNhGpDSHsu2EQnRo9fKJC
+gOQJ7T1O4gpq55UciM6++SukWrWCHvmEPsNyKMq+8K1KWdOVIaoK2H3Q1W9hDwKo2NG3knBmWmI
tn8LF9OoB5JNFlCgbrrQVWZGUzyYOV9DACHLjLwGyJOp8C59hfolz07bDDumCzkRmoagmfMB+ihE
LBUzzYbJIPgKxoiuFfw5HVZOX9H9syqB3TJh0RvxBBvBTAFFdqw2jQR/HLaHxI1EUH1ohqrUlHh8
aHsCAZw8gjJEJedGTusHaBIRA9iZ94oF0MCHfpaucP6hD6aHCB4nKiWRU9MMEQUj004TJTAfevLC
TeqNL6FTN0x8i52ubtjSf4qKCi7fGXH6UYIkB3EGteuMQAUdlzQshLOnvjzFag22JlQs71MYlUVj
lq7kLd8jpsWFt6gqFmqqpAo/3wfbWdlBfYSyiA541R2c2WH0rbpr2e3V4AEdbkFhEZ8iPvx6E5Rs
UkR+3w8ntoRUdEub/djB9ODnAOxbBDq/FYo9IswVVCKeAcgX140aMyE2Y43rph49hoN/YRfpBftU
tsQu0CNocsgo5WsKUucazrdb7mLYRfSA+4kduJaDlLk7mqBYO9BYtaHuvVkFOl4N+S5GWoQNnDI2
csRlLOIUAfLkVnSTQVACbO7ZJbj2SltZC62/hbSLKV0EDkoZsX03lfOIcxcPzfKN76gQo0If0/r5
612rXX35fItooUuSmBGYiD3NkgK9DQgs6qWqPYv9rwuNzFP17aMBFyDLBM2cbxiJMpgEgcmwIOvo
tSPHZpbAjlbECK+HeWhCz0gRpBlLCKPPShnboBp6Eu0ZzAdtJ7cGd202+sOZ/2/szhfozhfAwxyC
L1+KCDKZsbrI6c6cnYsN0MZh7fcVO5zmcsvMwkK/1RZnEhbE0/7HMrNz1Hw52mJtsFwyCTCfwmgH
akAO5Vl8kAFbghndbQWpeliRoY7/CCYS7FRWgZLX2q9fRl+sFsLExaik6nBK4S8CSoMp79Pn+jRb
2oQGOck30ywM3x9ALYCIg8bvfl6t8wn5bapFDkk3INEwFV1kX7T3R1+uUg6gpOTBb8gHXyJsiqvE
TCm4WijJOC0jriBarp2i5GLQZQqmRmnL0pg7sTUK1zjcmvH259daG2GRc8WVOKZFU40nORx5re7h
EKEqyco5/R2kMa+ci/dYnJhlEEKaI8Z7DEB2imaJBCjZQevNFJD+hF7qMO5ayjUvh2/fC0EWyhwo
rrJn1sDl1hCVaWqZdjxREHWmEXKXEPCW6lRv0aSpmP/NuUkuhltcsKFQBvCpTjisTrqtQHkuzezE
G7Ox19qtcHUlXgy1uFr9Do1nRCzcKQPPx5R8UkG/k+ntEFxYtQdwuxgAZm0Zvls5sK/1eoSLl1y2
88LUZ+syHNkTBNjmVhI0RVW3NAiEREUdfo3QeZ7bPSGrBS41671kTzCrF61ZDndtFq6VSL88zGJD
jmNOapTAphPrCVYISkJky7bqwa7FEdccKVamXFjsQ7EswKBLBaTvqcHActMWYVM9m/G4MLyDkM8s
QyzfoOyDz138+nmHXo3dLmd9sUVDVSzlnsPmad+gjfhAgNWHKQEkhw8EgubTLrDW2HhnrM4Pm0dY
7Ne67ZGaTVhiADg8INIlXg6GxWylZ1Zu/gn/NQOAiDsUSo4/v+w3EafzHSNBQl4EchKH7WJkMoxK
3BaIrYCPPSs+0yMGd8lrsOf1uZtY7FBwT8Dpr9zRJTiybut9C1UB6FcZnZc9rjUVcHVfPUn+fqRF
EEbpqEyDMHGnSaYPIcNB3EKGCESjiaqBLahoxYw2LgeQY+q88CqJkyypKVMXob1R5UMGgH0ZwwWA
GWGnMZXv0GXa5wrzpFTDbgxDr5wKoy8gyhBMTKYHRLIlhkBBZ5CBf0/uM9jqgueeqGDYwkhGDCdu
W9bce41k2M0rAgoumzxzgyLsSg7a3FXKAKunQucnBKaUUwjdTgPS8LorJa3lKjhhARLxMah+bA0Z
v4ccqkc7JPn+iDyw6pBTqmUIa9VAkh+6FukiSQV6LCsopzAdIKIjeCZInUKhY16SoeZNopZAh0xV
sOMoNAWClM6UWWinCCF7H/HMDUWap/1f9s5sSU4k69av8tu5p8xxBofLExAQY0ZEZiqnGywnAY7j
DM7oT39WSFVdUkjd0XX5mx2zsrayUitJwPFh77W+ZbjcjRy3OOWMwM2JBxaSWQNEOQB4V8w4POYt
vim7NxUOxNnLnI9dSP0K/oCxgx2hb0TozGYRFr6y1ykUIMu2ykDvqy0wQWr1JdGwvcxOYi5nZpQL
dzAfMR8+o8S+G+CWWzqksqIc0WCz5cLN1PrBoHyOLFnb21o02VZ2exoTt11wOcIHQwHqGsCM35aN
QdfcLGAKkDlGIKIokNmu35EytkEu795LTbB7GkQdTNoYwqHvo5qUL6pTHkD7vd7LHLruIWlPzBmA
XBDqgShPQeBTAZndZtMO61dopg36K/3wnpeIF1Yd3k7pZQB/DL4Ky6a4y033Fllzx8K3EZc1sXcD
OMmQupDIQzs/yxxed9t84lYT+6oBicJgUWNCHYoxCkBkigAzCkdlbpAqMKpiT/yj6mWLA7MTTlCt
FdSmIeBwRZhNzYE6hQbmBg+qozIDSwjQBsdHeZ1PzHzXBTIF617BrG6ViD2GuSVosgKUMLvoF3Al
1ot6tiCvVcTdjFCbBCpzrKWWaqWbDq53i6d3ddKDFWkhY63UKfDcOaIpWFn6i8GSn8lcoTKaZO5S
VuSF9YBf1QQrS6KQsWz5w8NQgkNUYOxmWJFCdwLGLYO+SDr3Sds+ovQRe7p5EM4Aja/ksC4UT0Vi
ydiWTSQzQJMSf7yR0sXs1qL211TA+v3nyey3xwH3h8nsYsNMdTt2xoT1UuzONE+9QsGSLc40xW9w
49VVxMBvZio0ky0KVY/reP7FTNUltWdmSUPvZwt2F+zlvKvmofNKd7EyoPcAYyCcgViUvItduGfq
hFauo3E+7L656s9xQi7YPW5kb68x7H53QsSpHv0qy3EgtPUubshz65FINll4gDiNInsGyQc4IaYB
+dv1/f+7kP+Hwr6AF/nv+5D7/GN8nf/n/3ZQN/xkg/j+F//VkGR/WGg5+tSlZ5HL+XX9qyHJ/kCj
EpYhalnnpiXW7T+NENT7A6du3/QdrObEoWci55/9SPzRt/9MMGCJxdDi/Cf9yIvR4qEHCTmbzaCA
9WHJQAcdY/eHLX/jeqKtxZw+KyiPTGxY6Bi44YjgtTZmTnANR/LNSf/3t/Dr9S424l1jJCkqT+lz
s9QR82OwIlJMoxqkYpQNF8gug3gy7yBEBdcuaHBcZdt0M2FlB+oB8W5rFjhxs1ZP0614O4dvRQ6O
tkOk3iDxj7Kj/SL3YLotrbvzFpet1JcSAMuYjNAdACKAGureEqEPE9Gid5c9fWuLEDwfG+2FqHqm
ZVAeu/jaN4n146cp4JfbvnSfmqOw/Mpz0+e+3bXv3n48wUGXvkr7lh2S4hvcG7kB+UKhKPE+Iidw
g6eCjAFkeg+heYesZpgMebJRSBnka7oHDXzExsRfYNkz3+HnLW7IyTKi+kmsmwRWkwXfpTdqDD/6
M+7lCf++md6hyYHsU4qogM9gh8S9J40EZdgdIqzd/Qb/d39nHfyDOwf64Bza7DZ/MLbswN77r8MT
llptL5339ME/WAcv9iGZdbegReIWRIjoYxFUXqDfs513ynaTv7BSrLRhs3KQLEGXuRFUzbLD485B
NjHVi4E0lCQYA3YwnxCyAIwkCAZoDvDI9oOcRYUVVegDWUvxPH5tm9NEQEmF1LhCBg7FrkXIedcD
vop13LRWFWgX9bKanJDTlUnOHQ5sk96Md9qlETiBQw0TTYenB6E7W8t3nKqBCIv4kdoLBWlrCzjz
0uAQx0YKvL8IWSl1/mgiFS5fyK8cCcr1neLL3jkWhj5aq2SKEeeCaD8HLHKAtxdlfarGTW7dZtV7
1oLwWR5qdSTDthZfvTQ04NMDhwbRKzqoeB0MaDWYcQuH3wLhcG0ZMhEmd90Di0fEPUowajQkpuNN
i8V6oWEMN+5nd13pbT8EZRJPzZEhXwIuFCnvJuvk52h01Tdjfqush44Yi8I8jngHPtLnit2s1ozs
Wf3hqiUYlyMM81+BCZ/QqMB3AL0spGHwoSA2Mo0zuRyQJHE7rqd9eRCBKYPxlD60iO9hQBTGObKg
rwnVYCC+8oFcnEzbrG2ncR7SZ4fFGNaVeUpKeIDATFjCHpS8ptYa1kcQoY3s5SNDDqQXZLvzWXrY
ztWD9A/muEW9h2TnAzZ9sdxlniynI2dLtoaJFVCUfNdCRb0B7bEOKr3iGVQOy+QTcCjQML7mmCmG
uxSBd82WpyGGIkL+zl2dDHRlqrBFDp0dIL9jEYI807t3ThEAHFZWb6T9UrDjMNy06HwIctsBpIVj
DYSskMKhuLauAKGcF3DiLMz2YUTdq2YD0vR2hfEqi7WiCwubMhfM8mWmImNk2MHt8V+dW/OUY8hX
9FOOaMEgghT5aySgaO5UC6P6mMzNlOM49wFPOnWXjvWiQhohu7M4L/QTSCYL5PJhQgS0LOhJ0IIC
2T8P/b6owlKuXKARioUp0Rvaj0h3sULs+H5YEI/fp/Wfaq0/V8b/nPY8LGK+C3kbxDM/ry7jZJLR
aab0eQDyFvDcaFg14dmbbl8Npb3wpf9yrctCS5sZgwZtI3s+Q+XIa74E2OAkjmcO4RmlV629CGxL
VJWHGK/iul7690vp3zdrXQzhoSNj0Re4WbVMYv6UI/zTD5J+odbDFz/MH6882593lb/e7/nPf1i5
swn7ZIeO+GLgxY7NcxXp0IyA155zGLpmcU2le7Ez//WCFzUVNfuOLzvc3xmeApYJiPqr7yF1NKxP
YNVeGT0/d6r+up7n2fBpoh/2zXD9ww0aVTtQwybp8zlnwlr5yxFlsetG8otaxa/XuRiktYbsC2vL
9/s6LycI5z0OyBrHhmOBllEwPlZXVDsX7bBfrnkpuxQNTufMpunzmb0IF0g4LIq1HYmroveLkt+v
V7oYlWYNJBef8RQd0AKGdbMH0MWJKUA/1/T1V96XfzEgB7NLG7PFlewYfsZVHp8NEv9F+vTvB/6/
xsWlyjJlTJSDxLM7j0MagLiPdNSQBSz2Ijlhcb/yof1+Evv7eue93Q/jkCcTK1tPp88QYGy6w7Qi
63NAe4shf02DdO0RXpzdTNWyhGUYihzsJ2tVxmZsxGJz7U1dHRQXh2zkf81+42EX7u09RKjDh4sc
DASHr/+Lz+tn58yvA/DihIEVYJjaDvd0HhYAXi+KoFgDPXH15Hvt4V20E87+ZtUXuKmz1g/4+thC
gxlCgmvj4bd7ee/v8XD+PX4YD72Tsx4dlPS5DWckLaOKX2D8dYtyB8LgYvhErftap+Q/P0OYNH6+
ZDMQjYkXt/YdmNrs6RoyIWRjX5O+X5mYfkGrQAUwK8PGYCebbl1uvHW5y1ZgT0RXpZLX7uliusDM
PvpNhyvx9YArFZgubDDkr9ttLoR9lyMQ/q2fn54hJ60M+u3p0Q0q5AC9lksEUcTgWe+ShbmEwfE6
gfSiB/HrZS/mDZH3uWcK3KC3r9flih+gf4uxI8R7W8yL1dXmzrUHejF5eGlOpC8x/5LNX2tKvs5W
1eHaF/CfPzQEcP38PD0nK6xk/DZLpUAVF3GOpauNr7Gxr47Fi5mDMzZPvrLSZ7k79zHA+Vw7MUe+
29WtzX/+pCm5mDoEqF5TWdjnK53nQ0hGNvB+bs+Y2i4YwMb9bFZXVpXzL/9LIeRfswgQFD8/xK6Y
/MEpcXP9t8BxsMseAQXF6nwOsUOOyYI+Iuw+vvbZXXl33575D5PX4NRz5qTfvrp8JQ/dasZX110X
Qv92kfZ9aDocaltADfx8e/04Dqp0kvOMRRGhiLf3Um/fz1m1JZhGyysP87dD/4erXWxypBhny6lx
tTPRub/ld96OQc8BbuS15/f7Xf4Pl7qYtkD0QJOv89NnGATXbHtWJedreVOG839zpvjt3uOHq11M
XfbMWGukuBoCSZAUaiwtNIfPpdw6uDoif/sR/HCti/nKKXv0ZGoD80cs1yi/bLQT289N2OClIcxM
h3AgX520zjfwy2fww0UvJi1F0UIQPm4QERGoP4oQgQG3Z9J2ca/uoIydjleGyrWBeTF5zV2XZ7nH
zqu3FyP8KsixeNN1uabIVPhT0fePyuP/2xBAjgkPHZRRloPXQqAQPEN4/n0ZPBB5XX+2XSX/Z60E
yEA/1sJ/+7P+qowTH5VsHwAZtInR3z3Thv+qjOOPqGW75y6Gb8OYipf0Z2XcJCing8Hmgw0EUtA3
sNCflXH8EfUYgD44LVpn/aT3jyrj7Odv75df/bJt46cKK3gPq3tfbjMkrjBgo9GKtCW+dDj5zfkG
ZVQ6hjNyX/SXJo2IXPro9TlLqOedZCNAPqsWNgO6YFkVK/ZeQHtAINm/bZqjm9xoP4aV3xYrph8R
p8nZRz5UAYDRiG98b+yTae+S9H5I1lkapsi6LQLTec2zO6+4MfobVm8aulXusfJ2Nj8Oalvgf7dG
stX5QU2xh1wSkWxNsw1oftMiZo7NOtDdDcORE9RpUrwxuUqS2xEBgvmhMj4LgBB6+6bV81kJjRig
qBb7kh/tYY2wmiHZOtXSlfeTsyjgn2lCg68ouKbjK8UKia7ywkxwlOhvy/kus+41EuSLR1O/DMWa
ZftErcpu7c7bdIxb/Bw0v+oVwoUdf+eaCYypD74TworbTYuqOEwIQMkj2zlk/s5EFLDYqno1ZRtr
3M/DcQZvMAkhAtDDM/LxxDkxC0nG/MhAx7ZWbFi1+il00pUxbc7/AOhoPyJWpS/u0RtbGBxoOhCs
UVq9a9RdIvY8W0HJzwukcp0J+UhtKpDpxeMZenNjxVC+LiATiGgdN9l3+eM/miHuqxL//C+gg51L
MP9+Jog/qzbNX3/8/s9/4fvnbrt/MMjZXPTBPEwu8Ej+9bXb5A9CXJ8Q5gH6ZTnn7fufH7tt/eF4
mCA8qNHsP+eBPz922/yDOA6aZN9bZ0BB/qOP3ftGIf57IUIHmDDHdtCJg1EONsDL6p03ouOeqK4F
ar0i64GlTRPNnque4dqAuM9KwA4BACJbdDZFVmLa3pSm/Vpn/jJLPTAoa91F1sxMIPY0kj4hJ0kp
ByEcJo1ePxb2jEMiY9A81h8zAQRYJXMsXL05k1SMgmx7xpEFXbSBB6BGDwMPl1Mkm/F2aAAU1zNO
zrZCtV+hUVLXFLBm0sFirfI0oFP3NtjoHjVjuS4b+GxqV73AALCUdRrAwn4LiXIBRn9drlLq8sDu
XAtoRwJOIJBcw5j523q68UZL4RfHLTpjUwatEHeYA7Hwu5FyCX46RWWRybvBTj9qzu8LYGzFrOCS
4rACkLn/2gn9pa+L256OcNGnCPcp1dTee0m9mZ0OUWLgBwYZb/bDYK5BgnmoBqQJGC06EAb8MY7t
bz1niIQYtzafAigtarho/LDnsLkMoCiSAq08PQNVYG6HOkO+EXN2UwOrb/bUDmiW2RA6dImO+yLr
VpaCETirTL4oEzydHkYG5djYXHB1KvUnB31cIrqsnEA2NCoEacHoXzqsXba83TqY1CwmotpIVi3S
OF3WvLQ2WyeVlnFRg6JbV8ObKMlmTss74bXoIuTGUnSfrQeWltaY0NFfmduvEKTv0jy9TUE0EvOR
OniWjgYHx2/653oc91Nl7GmCzFJqPPjwQy3QsJxAN7TMJKgEelMj3SSljwJeVy1AMboRBkMWlZuC
WVGReeEKd9UaJzZ7e0dZt8KEjCkFq+QT39Xanrx4quy9JJAaa4hBWjXcMTK8GwlyG6i05QsCANli
gLEknbIo4caSg05WZ03EOrlrG1wBHpf0YPRDH8oZUK7O7gMn7VbaxMCfmts5oXD2tH2QZuqh8k0k
e8CPtPYb80VOPub4PBQW2ZLGe6eqvyvtCiSvkUf93O07oH7QMon7vGmWkyhixzaQr3e+OcNrVgWH
LBm+oQ6On8Yn3RJCitjpuyenB00PEJ9m0fGWI/7aOfkt+M6+Qg6jrBC1O/K0A0x8qJeTWe08K3vV
qfU1YYZ3M5pwb+TeZ+Xyx8JtTqNQH5D+iIjZDFibjNPYJ8h9s6fc3XPw3rDkyfLQNBKeEy4K+IDo
uMjLdlzUY23Gg+dOx2IEJ0/X5+QQu3lxkw79xBIvHNubNLCnhqyzMsc2oiQfcyHe5qJDttxUhA6v
MXRgNCo+U5uuZiD6C4Ppjes8Gw1ENnBkgT0IFW4yAP/TWJgwoKorThjUL73ZwyUD0VF+dKfyMDT+
XSa6eZmLMbQ6Zyucftul3rZHnlghjUPrncVYhEejFVYpsYNy7tZMx1U3fPR0MpfN3B2dNH9oasQZ
+F1yaFOxN0DJI5x8zes8sM05LshLl0DMR7sX7fW32sE9Zzp/bNz5My0Rb9sgm60BP79iAxK6S8Cd
hgHMa5WdmPdm+PjCKF+5qr83hupuJC6Q9IVajcUYUZjupNMihARvd2LoML8KfWQtB5UJmR1CBzTb
ENcLU+7xxdQhctQegf4tvNAo3bjjaLiAcrKnLhr9cwEbErWfYMB6lbI9Ota068wegSbS2Y66jKqh
OxE/29imfINyrwrsTN31Lo/bIT8hgTIypvEwwp8GDZKG28iwFxADBqUNH56BNDez6F6wojzjBMMw
QQq9koWSBw5sIU3N2LfneStYirA1gyToxeksrHuXfkl8j6lAOUiA1P5ovzHqmLE3IhLOwRauaUJh
LHpGjZigwRPAVHbIoNxK/GlLJI8Fm/ZNP9kLQ3XrjCczEkL62zx970i78YQG3gZp2QBTUWjeDD4v
Cz21z4kPmvWAkbr2fFC+RrOytsSxJMi4kn7lQ4WmZZnQnauxxZwHGs6F9ELW82RZzdY7U5X95o5j
+Qk4Zx7QXnrvUI7AP1TO72nuoqfaIpSxgi/Q6im8hKkPBx+xs+Ok/Xore2MJS/y2hX0yII3sdg0M
eFvSju8miggCwCgLO9UMko4eO2htDsvapxIZKf3G1YzH3M5OkPuNmymps+D8cI4q6bE2OMRbksko
V0WBmAvmSWwIW1CIuTHspSeHPYEfAKKIoT4mZplEZESksGM8N/XoHEGF3FRlSR+pamVUGh2SxD1y
HIQ9HEhC5H2jLeguwcjnfKyeZTJBWjLR10y6RjDKcgztFlknpen5UWGrt7LsIXs0rHuqsGSl5hD1
oGnekUpPhwTQLob7v8nMBlVwGxQTq0ZIdi5UBMlPg0vUS6GtGnaCYo6E69T3Xe8isC9VazGxY5LP
U4yzzzKpaxN8NA7lQzp/aaRlrvwEhtjeb1ZAbHQbuyqtQ8p4tem4KTe9IOOtLidnZ2Gmfhap/LS6
aXjUOh9f84KMG7utN2SqzRss2tmeDF7+tW4H90GlygCvtKtu4C2Vq75sM6AqCduPWDiQBiSao1GU
wzK3YfylOOXIedqxZF6PukU8DO/6J3yNr9RMyKbpfdynqO+GQY/vusFBpOjx3gSQnCALp9O6MvMp
SonJIuYUzb1KWP6VFp2x9uEeevE6x4u567RBIhDz05pk/lIkDAQ0+Wh5HdKz7TGLwIlDfhncxSsP
yL8yNCtSxH1VECSL9MJYszZHpIL0LXlkUKW+cd32X4oM+3/MKjm0ksRCmuSIGGlkw5/hfDCUIX+N
0fyFzgYF7zyb2rexRhIPnYgHb+oE3W8l4M4eIXre0MlgTyXFUgS66KiB1ySnsiYp1CKVeyyEkBA0
u9bJsadp6VbqobBlf+jy0YwwK5gbZih8NwMzvlSK9KuWISignIImnwcJMRDyAajSYlN0nrit3NaB
aLFwP13umc3GTkf1IVTX783UU2tVWzwgFFFXMJK+0bZNVhPAQxExe2mEJRH+2phMGY9egsANhWlK
+PzgMftlwtS59inG4yDUiJOX1i/pjN1qaxuvts9l6Ls6X+rEQEitax4yYYLR2RvT2wCTNeTWmR9i
GwJHMqmnVVrOxIuJVdCdzJN7wNpg4+UuZo1pXZdVt2jspE8XNIGT2pjtBJtJKdOlPXFn2xei3Vpa
WwvrbGGts3N0ewPoOpfejggLeEwnkYHvT+mhNwdv5QhJATlym33aEWSs68aMM5B0g7JtYb22axzh
ZdZNW90N6dKZtFjUTt3utSZj7JZFgxXCQdJqmhkPfQoSru1gpVN5cottBmJbtfSC1p1DW6bZ1i0M
BCMXMBQ3tF/ioWULJhxrD6gOonGxB4ISBK5hR8F8O3l04/rjgBOEpGZge8MuwTiNINqFrBnu4uIO
FF6EtIgpYhlQhvhMgICvGcjcc/MIrN2wIF3THuzmnGdOGhHls4MVtYZxUyCfXXXYeBVQjJRsFgHE
vIdcJx8w7ZUPk0LgFYfzd1GdxdZEb0RDTy2HFC71jfRGal0ElrKRLZUCPMCnMrSRuhuN3PpoKcRm
Ps9fEhfq2Jqzz7H3IcJv6k4uKsqRxwVOfcBNhZN2/1kK4JIdq4X0K/OPqZX3+7FLJ7hARCBFt6cN
hC5GB7YiEFjJIxiE2AExkAVy6oKNDD4KsLSm5K+q5umK2RM2KvV8po03hl5NjmtuNHeqqJ4La5V6
ZfvOmnFad/lAI6eAqB5760EvSy5AMm8XgPkXHJB0ONtLJAasqxbiJ+5BDjPqngO5rpBqLY0J8hhQ
JY2FWZZY7S0MjrUpsJdglkBEmNlRlDs6VJfZVG9a30f8lRjVFiZ9L9Ip2JOUK/paTTL5gqvzF+DD
nojbWwdtA1fs5Wm3K3KDh73Q86bX0Oe1I+IksUEPIeSd98RUAPSXiMrtXdEjFwfGPGCDn4wGi51l
Z/0qxS7aWGByKsI+8Z6ajCKHC4p5JuqtZYDErnKyNch8kKbqgBooS5jGZ2/RZRowTD6803KA7Ei4
Yd3UJHaaEto71lZfKodPoddif6a1z15Uet4rGDOcIbLubgzSsSitW3+VVPit59nC1itj4D0m7qn1
7DIwtNk8zNJbK7N8NUXBIrTajlz185JVyQjvD9TjQaKnOmCDRh2td9mwLBJ6Gitsh7G+4qsivDhJ
OSZf/BRUhhpm2qVva39pSPKuz7o2lAkwLP03F9PQnVm69nKGBh8bmprboWu4zcL2/BeZwVjeCJFG
mMb9W8McrHjGkXebDp6x63GB1WCI96yvIQYVzNl02nJP5qSw2/RTOcT+1LUnuPoJMJIwipmGVYQU
ptsVvtL0ULs1vatKgKO7vs0CPSawx3Wl+ZjzUVUIbfUROgdh/LpDDz/wxdhvZltjl5lUkTNCVdkO
QiysqowTeOgXvcOTsCpNMFApB22hIGeBWVtZ8ehC1l/izPBkT+JZerWLOWfACt/az7lq3UXFIePr
a8ROoG/14kvP/ET9Hkfb0bk3a2rgsK7efcRTSH3eu7ca8WO+BsDYY513sFLohAZ159PBOAzw5buI
KTPSXZ4qflJWtrI0AoEdczajtqvjVDtqo1gmQ3w3ODpkxrJP3HdvgKfBRvC2OfM1mRz+wNvGQhq2
hze3gOvNeZiSLg1zKfQ6S9I5nGcIIQebCJjd7AkOHm32eufZOWS9oPTew3++lqzF2TaZ2d7Cg4nT
kYgNbebABrhxkfn+3jAzc5cxNN27UiF2Yi63JSwKHggKp9an91bWx61XVaCUEsC9rSTQdgqAu8OX
8EnUxzJzoAZzEIo15BDbSeWcSGFZEEUOX1qWta9GbuCbzRIMvYEmcyjPJy4sbhDJdl1UJRqbQSNV
S6o1BMWun/u7zBhJt7aBP3mt0wQRVtoYxULUwt7PboX2SS2Ljelx60s1ZdA1e53US1YX6sGW2EED
dQt1XrttDRyzNb6KHdfzqzC7gBqFhdNey2DvgaY/TlUC4q45mfXnORNh6XRo72r8DEr9HkmCY/aM
fbf1iOO2uU/GtD/C3JBs/BoV1b6yP5LaBDOX5kwclAbOoak6b4P2Xd9EueE468rRu8Lnzanirfnu
pSI5FBImDyncL7YIa5l4gS0A/q2KGtUJz4EFSgrRrQnF2dt0SwTUY3a+nYZjjwTykntZ3LrGYyYF
/DlcmpshR1cH2yvIHGtFN1VffIyGlSAdBzaPuXAePW8SBNRYU1eBVyKXZxzsYt3y0o5xXE8Dmfv5
gdTW1wY8+ieiq3SnWEdxGBU44VELAYT40MfAN+ts57tuDeJAb3e3U2E8kM6Xy1nbILXoAs+UdBkl
Uak0Ss5J30bukDoRs0ZGPjg1jLAqqvohLSfjYCbFZOznyQJJzkzE0wgVM7VhnjMTvidZY0V+Rs2t
U4CAke0qgJLOqz7OohZkqLTddgk+xtnBsSob3HAeAKaf0yXPi1fwSuHsTVAjoYUZTqN7nLFZQvpu
ZzX7fqxFvuxplqX4vXHmUCZEsljFe420v6bMWGAXFo7qc8qs3cBQgQvtxKkwPwuJWcBEWQt7IRHU
AhQYv0PFvemVeOgyJ6HLtvFxcMu7tMKppzT3YgBqfa6ZHaVcJA3+tXXXtE2mA8ZddxxcWOlwfEYS
MgRYQOk5E9ZOV6mwG30/0FVVeqi3iSqixvjUNAjiZG6FucXLmnUiqfPQ04q/z6pZAjm4LczSR9Gs
9KeTiYlZiKoGv6eGhryh86bhSE4siI9LZ3qB0uUOIjZzPTdet6akR8Z0iSidpjEcHRSjh5qawugB
vnv85MCw3OAHvVZOOTx1Y9YfHJIUS9tG8sCskR7SWt9nlGbFZysPFcoRJ4loSWvhFjI9lm4DfaPZ
2HxJ82btVQ2i6kCgH5ukX2dzsZsUQ1psPouo1HTft3WMw+pHUvYxJ6y7wbPzTq3+NO1iCzbZ/NBQ
nO2Rg/XsVdYDlSZqf4aN6CBb4i9m6LRCzt02Dmo2Lichdj4cqmRUo0zXus9V2qzcOY2KRtzMiboZ
HCwupUeQrG14UAwbXrGsFd4hooYGpCxiy46MmPy2THxyW4PntEf5FnqCrETFRk0oDPsoiXkpgmB1
/dS19gmYNxNy+mqPSvywHN0kQzAsL3DcQI2lquhCGTxfK9fI3ng+3VpKrH3Zf5i+J2IQyNiNVcC1
kYnMXOedl6Cvw9OYj3UfNMz6MjnV18R1jLhPNQuVmrO4NHQepR4WQ99w0VjW6dqxMuuRa6TDo0Lf
rdGew6jOegJ8T8ahRhcFDJqizz8z/jGVCFNw+KOPen3UzTYq6Iyhfty/61YON71j4Bg/DskupxbI
CrPXrnjrwYaQ83MOuIfgB8JRSkpVQ48lcTpYRLASEmP0QjKdcyaHalpim9RgQ9rnj0pbByHxgbYn
+K3gS7Vbn93gpBP1lrXXHBWdPPeAFJ6QtJkO1hcgtFHunwiXQY3XgzUWbsfGQbFvcLwtdiUQXNOx
7zam01s3YtrYMutvVGaV2Cv2OAbNOX/OSldjWZiryDDNAvsxHJpYMM/YwJJsxpl5TJT/MpdNsy0k
vu7ZsMbj0OS7smUwPXcJomMkoA81zhLF7D4lDpmWqL4TZHAiX62s82w1qJw+k77ZDCbLdlZp47Mu
GywPC9FjG2N68pk2rIVJoOmDybDHMK91cotBrRYFp7d5ZgqkeNYCBU4DBYxc3xKKZCrP8BettnA6
HryvJkcDhc9T1DkiygqGuhluOUXLB65RFUo61Yi3pixGnWdJaaoX5TC/V/2ECRrFmZe0VXsFMmGv
ZIT9QIKdcSaqkKPmFvFUysdReZAwZh40+p69xsiBS3Ue/fuuwPEFhYiDe/asjjhaYM9Vma9+I2bk
vQBzJOCcDVvc8cKSMPJiULCjNQt4Dn14N40M71NJaoQTvDVtox58r4pka274PMxHIsn4kLujgfbD
6JiLQXARMOJUsSeB81B5bHKrejMLgs3qDYK8Az8jsT10u7bM5XNnO6HLQT3j/X1dIgWsnV8kPj2C
DnCSq7AfsbxNOO7W+YYhz/D/UXceO44j7Zq+Ih7QBRncSqK8UulNbYg0VfQuSAbNtc1ubmwe9ZzF
342Z8+MAs5ldo4GqypTIiO97bWa85Z38E0cUnuCTcX2KpJoePZudrXMr43jLOGPQslXYE1L3Isc7
po2ZrwC+oZzJeM+Sh1nC9Tr5dqRjYSw7ts/0ybVQkLsm4DdmB0ypqR8Dui9jaKb7uD55vXvXj2+a
u5eJ9UHQEIN9tUqdh7KtjrIzznE8HoUSqyKZPmNKRMfCqPbpGL1FhTgS07ni16XLRGw9qgOSESeW
26pi41PCs7bsKQ/L6mvEVBIll2E2XvJerVnqSKh6amsuPyRKJrV7c/2QZvm3towtYdFMlN1VUBWi
ZbnnfmewD+6G3j/nkAsuT17kBReS/9dVkIWEPF+HBbcYNo7Umw7LcK3NF79CZjJiUpI3IC15y/Jm
bXT+FWiGXJJ+1dCInVRbFTgbH9jL69QmVgoDgae8Tc39iIEPKiDdN5V5jrOIT3kkR0U5d/pGHkn9
Dc5yhyTv2NX1msH+h1oFny3MYIoaucwna1hH1e3jUO6zJZq3OHNfSxtX0tjWG1myMtt9HnZpvSFo
6yyy00hAeDJiLhrdjYXpebXI5LebWNsp+q5q67ETy0pG9aUldGEYuInIKVmlSTnTz8ze23eYd9xn
Oy32jXov6pfYHkm16vsrSIS962SzcRJIRrls7SmhPcyPeWzq/KhJ3VspXXXb2C8oGRuGcErlPvFj
/KV59M5kxm8uinNTqMdUl9/t0in6f/Vn6XqnoCc/3BTAQRySbcKW1NcefexmfrX42GJD7iMnxtTC
HJyVim7U+UUTXdZzcX2IuuPVGi12sKxo99xJuMW7a1baP0XCWSYVsQ5VFS456EfHhJCZw0s8Tyc0
aKu0I06ZsPWYD4oe5yLaCSc/D67NwcpLL22Yixb60TbLXS1J25+rG+SyESbAVjv91goUd3aIVxr8
iROkNtdtSd8h/SnXvMGDPzJjrJXgrjLjfOfPNYAlC22sYx7j7DvNg/HcNF3y5eXFn8Zp0w2/WL7t
0tZ68st2AGrw6rMnh9v1TZpiX9Av2IK5+7lbbNuGjqPzbaZYL3n2oIX51ur8VXS4CKPl1wIInplz
yLYOlSlqAxim89y7aVn0fVIYf5TuhmPbNY+0cHr30ch62QkN4EVNVZ1NNV+wS+FOYB8CTa5ekdTz
kbpedt7+vo9L9OBuYO1bySpkc3rQh6Rf3DRtVuZUepvOJA6xCXgH+iAvyUUYq6eu5LeXWl/qwr/0
scuaE6QWuDc2u9Zw32IH/1rc0b45102xNerHHiRrLXhewila+I/4O4YxW/lm8RHU0QdRef3eg3jR
UHOrOGN+b8vntsBGNTbXanBPsScdmAu3p5gwozXadIw7ndsEcLkU2qc2tUGZqy5jqfiMG73qafzY
pz5fekv1GKl4vtpy4Vivk0vPolM4h56NY0/YgL3x2cpkXfXXAej7OpjdU0q2yNoxRuxTXmx+k5iD
ix/MLyy6mh+QvM5+x3poh33ALBUM009Hy7EpDX3KSv0QeEX2oBKY1MaiodvXT80sf0+dBLtwvmK7
q8M4KR9U7u2KoFmryZ12lRXDaWpQiFmVv0pIc/w99pMa0CnImQdShvMQbVqRTKsSUKMb/F06OY8p
nlGbQYYLAM4/Tw8qAq2M9b5wv72Z7j77qrPxvuwo2Y6D9aDTvSsi7OJpfoVe+zDd+Rkp1rQyfUop
5fwgepg6k7QcYq2QVorxrOVvL7Ko9E58NmjulcRvfseSWwyQktepnxs4Gac9MmOch4gtKajY3mrD
6k6Ok/S3H9xeWUFP0MKY1Nth0PY6rpink/FZ2g8WHk/JI+ot9AwKu3/o7a5dV4k270gb5HnwW/n8
l2jl/4Ei5289f6hdbp143f8Hsh37lnH2f9ftPP/P/0HM0vz7X4U7f/2R/1TuuP9BSKZH+DW6QPR2
Nn/Z/9bp2eI/0N+gxUNN85eJ/F+UO/Z/EPvFV0D8GN6t25/5T+GOI/jrhI+qUFiu595c7/+NGr/b
X/Qv+lEfbTFyHaqzYBIF/5DzD4Fso3o98EMM8NK1gfOzMdx0NWZ921BXJwFPjDbwM/JyPbQKmQe6
SwFmZZtUbRARwqqRPxGmQHddWzhkXdjJdoQMRuhaglwtN5ZlI2dKqZl2F3FKTGy2pZP7GURFxbVg
QsA8D6qOid8z9PRvxKriH+V8t1+PZDwZ3ELLSWuEgfq7jDofOruvWqEhVo1yeSqzxmqOXUXG7E0M
0lb8wpNtXRIRZH+YdCu5KxNnJD2vG+Te7EoiXVgjEHpIi+TtBxQVgzjkcZx193YrZLWv0rpPtqSQ
V8ah7UpvOtlt1LNw+iMIXFq0Nd2ivX0WHTDBHcqIdN6MgZraUyLmmBQt1y5wrzFozVwaAIVbyzD5
kK1MLWHekra1mVRx+0OCeOIV2IST7/qh7+/T3vORFTp55RyHhrCWNW0wZbl3RzcCr7D1dY45dFc9
Gqps7TVl8xHkEqC3JlKPW7vzW5eRJOGjoBHCuc/qWGbEhY6C1kIF57xq+QvWo13oeBvUi2lBfGQm
5780E+MyTpN5QK9WDxuim8a0pMbYzdsdm5RVnnWTisrdFOyfcpUtiDkOdlBlEXqJQQSrsUkBW2Vn
BWqXANhRpzsaMIxdzPuzkiarCfDPEL8y6y7Voa5Br9vYf7CdbC/NmJ4xKotWZuol31mj7pppVPsZ
onEzOjbbcd9RAuVZrLWs4STDJOllIKV4lbM8Zq1nP/tDdDCFewka/1GlWm36SX6oKniXKWoAlSS7
vo73WtTzisjiM3fOL+DtG/H4AaK48iO0FATD3ASq+juufeNP5/khaUQBU2VFXmYHAjr2CSd4BuvA
I4jGQNj3UwZWrSeYFmHezfYCxOmBgNIuJtgoCQz6zBFzhD0yoyQb6aVC4buatemGeGHovEouHS3t
AXPhpiWPPmQlBpRCSxWkcx+WhNe+xRWVWx4ufOKQMUHL6C4yKjg706mehqILXeSeG0CcPwA/m6wp
72E6471ybP/kudneMZOMyKF5l1jqD0lTJ9Mal32gQLy5fh89MZhb6i5MihmsN/D6K/szc2BW3VuD
TzaoKv3VUFjToYiKjOsFCsj0li07GGI7UzRboaY75WOYnxA/bEoSd8CRPSIsyI5h9Hb8tTnPnx4B
wBvY4VA2RroePPFSpWjurFbqq03ktkv5S+8FQ2jreNfaNjPZ3P+IPsC1ZhrbIRqe4FzTO7/XI79T
d6TUgF3eallhOz/rVvVo8qoKBDrssWyd6YSIyEPy6hNeNJvVJbIH8JMS6zW5Ras6hSBsLXjT2orf
kyL7GuHcMEKLk3urmvbK7NH1u+Au7xcD7EndmWbdbIjV/0vw9BOY07eH3BnGw0GXR62Xa2hCBuKE
OqqA3AjLd8/EkAkGMSLDzVgwFTlVRkt0fljsW3+blY881eDancoZTEa3eUfUBgSwUKtiKd5/IpIB
MPz23YwTOpJ18WF2HEV9M9LwVry4Tdqu6wDUWmYBpckBfPYoy9e+A0gouhktTdQ2O8LDrmUQoRGm
U+3Mm1WuAMF6tFyF3N6I5pMC/IUIqcWmjJc/RDfqNaQzPY+Enx/Agpc9+sdq7ScUlgSKE63xnatg
xSZVv3mQC6nUQ0wrc98i2fSTwUHtnYARJFVKYWVWrhMZ24do6MddDTGwqfxK7m2dnElEB7ecgOCh
ryPxVTPzkThmpydYAma1tOEpHcfg3I1oov1EGyQvNkA+yg+7PIpWnhd0z3EL5vAINz08zDBhYSNr
8xuypr00Qb6ESxEAmM5lGrMH1HQ3W76xbJQjK3dt6I6YFZajz1oK+40kMSPMjexcQB1vRq9lt81i
Mr91AHdvpC4hhEFco0sXRJHVxp3syg/Lzx9rnZSbqC6McaWUdfKMGSGrm7/KDpFmY99qTN2i/Viq
yW42amlOKo9LEjtiZJgZBEWoZ/sWgcGNYI7qO7UFWh1kDCoflq0zVPDCZQuSlFZnKzGzXeCkI2Mo
tPB2dhzjoAv05FmvrH3pja+Cr2tVTsDBqUv97JDNn21u+fQpof+aIqe4+jlxDLG1lOHgFj8gbIRu
gb2vDBURjdZFT5Ls//vWWvw1K/vBbcduI4IubMxAI/NLD/TCPcStH29FVu6cJngzfLkmqe3P3Gbe
LgZTD8F00v3QF/I+mMUPIfcEzyDBe4OBG9lSk4delJwc9R/Jmh1aA7toUSFb69MiO+C5NA/2bJ0L
rzM25LF9kPwM/+HTWUY/bDBQhNXV32nRqLdUclkFlTJfUVYF4TBFHxXa1k2a9bygsCUEgXQlXyer
P6IdDlGCzy61a9/HAtwr9rqXXOsPOjgueT+657r3Cf7O+geji4N9u/ByT4qeAAo6D83UDFuj8V8D
7Vs81zfxEho62GRV3bfKffH0/KmktycLDus1gGkItYa4rHo00mUDuU+Qev5hmvCZXLstSBD02Zwt
PAxmdKlaQJkgvV3TSjqbpE2r736ZUzBju9y1lBaey5IHhysm3s1DOREUHg/kgYOvoUKgyjdTMcu9
28zFwOE9NclDKrNyuv2oLOzaG6vf6Wj7+SEhzJ7odioSH2OTHf1STh4kZ5qLkiSQRYhTk5amtzOs
COKkzhzf37ueb1afuVrytzEbakCd2SNGbe3GgXPpBtckZh2ibZ2pjr8EQK7qrqZyomD1L/P4/yFH
4+9ewdsUGLgctfxrfoAy0P6HMyuubJnWN7CjLn3mi0zbeNuCbD5XGl51DRExqXUmAMT+u/8uk73n
WFwDRP9zIvx9+mwrP/EL7Q/rvlTFayeC4lWbBM+WNpSEMSN08tpc/tt+tr8bb/76dSnjEcRl2Zak
Q/wfFi3ydXonRqaH1FYTVk+DgPPitJbbbdU0EVijbA0GWYsU7U5ZTkmzIQHTEKTU+1zSQRv8u4az
25T9L96Avz5/Di1f2NiRuGn/8QPpOBDasJW5Hvi+TyXH+QmWwMA3kqX3RtMYl7b2I702RjKN/uuv
4J/7jbg1Jju2MD1EJTfX09+/gtGelO9HLuh/sRxLf19FQzjU7//1P3L76/7xKwrvtl2Q0RLQK01y
3D/2KNqn08iP64hXpjzxxjSryReAiYE9YIwLZo0+wgNIjeLhwfWJuGlRkaJaEjvP1dBZMmZCnhN9
NbJxgD1nNyhXSyt/o4QDDFAZDCDtETvEguCmkvSbSh+92QkTr9M0ZVfzNqhKMo/oIFt1svKvXRVM
a2OicbAK7KvZxW91pGEdHOIXRrlPE+cgtUw2qIjuVKte7DKjgduQvONUdoCLBzEqD6oDPnxH/iq6
ArVhdg5y9E15LbdpiWOJxrBDTUT1anJB8Bxbb6duOpZVtAVcOZqlc2nJ1zwGZkTXq19uxzjbJ5H/
VNo8loLf0/GaH6m8t3gqriiLj30EkEueTyNvaVDtaejzh0TkX06K8MUclldhZ6Gnna+yD16NGWXO
2H74RvyajUhQpiWhT9V6MnqrQBRnX6xRXVtU0Xner3vt1DjDrLfbxMF/ZMdM0VLsTl8JDeUu5A4l
1ZhD2NQejS59G1l7dNed6a/YKh+GXdVB6M7DtjbRBnWBOKrEfksc+13kCfoB/cqccLBJrqQDRZmY
H4atLwkKZ8SfB2s/OXm7QnW8R+gbEph4b8/Z2xinF16cPRD6MQs6lhFo4YWFpKIDhGS5U0+tHGJU
dGXBrwTxrJ0sZ7H4z06XPkNEP8cMWZan0s1Cp627UarIjySyfnvJRNYTwfChNLLPmlVm7aXGtBZB
BIRqkqmE7eJei/mPk41fMZDVSugoXTNI6nU6N/39bPOAqsq6NL0DdpwvJavfFPxe4tscKpBm8rZ7
FwQCJ5TDBEw2wXHKyu0yT9amrLvko5Wp8ZplcRYyOWz0NKPwEMfcHaqLb0J41giwNsWonNCzfcxw
Ymru6NHGAgSg7WvHJ+Q4KmEChnl5WPrsvRIMyBI1I6fUlD+mRv3sGwNTffnC4tFjuaNmo/Cw0TmI
oNcKMe0hkb0EQoMKNHz3Aes6iW3gwRtjgAOfS9uDLCvXIBcX5C5r7ftXBKjwWkSKOoJ6YOhKmAzV
JfyC+UdepU8y8tJ1bM09phu6jFFlOm28r4JYHgs7ja+VgxbZ8mPnpp6rDYpPlntEzGTzRuyHtk6p
49YFGVaNCaY8zbToVOqLnEGK7/2XZCCNzoSrqfX0kKaZw1fSo4XSD8g89ibX9U7r+ipn9kpHJAXK
mtjfRywjtUi8PeI5weNKGY/Vt5veKe8KAVQ5WO1O2XTa+GI7Qo0fAqe9J+R1azr1Ha6fd1lWx6ny
t6VVbegCw/pY7ws7oEGovujF+9HdtAvmahdX3nmCxswa95dlpW+mZW/bAKvfKK+cep+uWjBQYjyx
cI9wMGWV677C801bB6HbCp0GmUCJ2Hc3QXs9qgbgp5W0HHfygWH8tzGY6Aso8ph2YKrpr1xMkwoN
mOBw8pZpO4xJtBGJDfkeOHxSkXTbhwp3xCmgzuXBQVi1s6Dc4a8rOKNRNlukApyBY8p5lba5uB8K
+baocv5Cgfoz0QcR7HjtvPEQV7l9SNMaBm9h/Oc4aSr7mPRk4GdRAYEzSfNS5+OplDkRaymEjEAY
t8IINF7wA7xGnoVqr8a9mbgBxv1lxI/CDlk8Waoi9qzA3/ZhU1XHs+SYOTur2W2rCMlNLPtrB9iz
S938Zc7bvSnRv4+JT7odEPl6iWaGp9G7pFBjIfzgWY7y3s6RCFg+wzYFFN06iWZgLTm9Gn2ACW1Q
YMsI/RI5vkV1N67Qr/5xGqAUMPhUIWqyd3kd15whJkqCHleUh7T3xop5ddH3v+MlunrlTchSm8Gv
XHbeoQ+kOX+NjYTcRYtYPybayr6rojPv0Qfxg+SqbfhJjb8i+sRcmjsjzhTJkktru+tF5fo1Cnyr
CutlnHZcSMZ5UU1LFBEwOoNzXi2vY9cItuRy9tz3POUUmgZfyG3jyqTfRi43D++slVUrLSsLLVrF
Xxg2ZSTQw+W5u/aLbJ7XIh20AYmH5ahGxBo2U5W8WxJUpW3c/Bm1THAmtbcUR0Nghwh95C96NdWZ
W206x5kf47wsw4q7fNObNqGMeOJWVRTtHbd8gREj5SqDKMnUpW1w9tteQccwAvwwm6jd0XOzM0oO
GzkPwxt9CtWKSUStIME/09RyH9u2LNYxL8XDNEGzoOhlZbRMpV+tyTY+c7uT1HcwOJySZpFhrIi1
bxWl59FyUUbhXeO5Mu8NIRfv1sken6Wop6NZI3FeTZ5Vxy9Rs+ibOC7C4YVHat/aBqK9WxE3sKc0
bGfv5EHyxwUPkbD0Vn2gRoRTVPfavs8j43WxhQctV+p72xa/exOJDGhj8jLk3aWYHGq8oPpgOeOe
JN27rOiidRNYGUnHxlPRd7hJ3PpukP03G+wuppzdtlAMG5WTbQ3PjeljZ0U/WG7l/iBTlvBo+Trz
K6LATW7jgxpUtIuDcihvvNnibpkvihMbcbMWwphepirYJh1gQor5ZuOOejnkXvxiGwGFTktBKGld
6ivaxuTieBLDsgrxLMGl6SCs2QQPSDZ/ZXL5NbpFDdu5XHQVzevYzd0TGMvn4uXj3nXUvBvzBL9c
/GNn5aYPCrFBj3Tflc0mkRaxm9QuxuPwmxD1R882un2ctNdsjpdzmwULuudhNS+pQLrCEk3DF1mW
s2nvXLu+xilootcDI99UaU69vCqRTwer7Z9cHbTrSU+EKKY6nGKAV1UgLxtStQcGaGhoXZYXM+Dj
GlhDwXBRXahqfC6iqg0dUbvv/jDjc0w5WuLEkqvGkfYvdxmNP5k5dXf8ICC4nhoH2uhGoPBqYo8F
Ir1XReRc/MHAX+JmZsDiT0jqEpdhOS/dum9lw9LpGXG4dJ35ExjkePuLEv5hUTP91m3u3RVotL8V
QCq/1hD0Pzgd/MfBG9Owr5wHS0SvhHYzoXBC5JuClXfTI5m7gawbXf11pKKMI2vl3p1t0HiOkcTr
JULlVK8z274TEZ5GtFTOKo5h7RbbugU7ys1kO2WIg7KIEPAn9h9R29Ean94DQPAVYRBNYIZh/8AI
K5JXa29DWDtT5wD95/AhoCZoKZEAsdyoZKy4Lhn5zAhxF4h3kHARiyKAEQRuCrsug1bQ5O7mhXud
UASGPKuh1yWHpfK5vtUOTeou0wJcpeok81ebPjSs9mDy1ehsJ2OQX31KyApPq/Y3Rd5SuMR9x69W
8H48OY4unmZXjK+e7uH04hT47V6wQ0PRBIv/ZAVoqtPy+9a/yuKRYKDuEFfV3qMtZ4Zf4lZ1sHMk
5v8AG65Bdvohs1WGTLUqbon0z/7isqOgdVw12dxth1Y327QoHue2uFR++ZYPKZn4CanoAzK/MjGZ
ryP0IxYFJ8DSAag8Cg9rBs2ZzFtgw2JzCCIpWJObt3Xt5ZKWwJN24iUhxHcY4DMNfd8g1xOYYeX3
DJVgLwtiL3U/zAqzQq/3c9y8Oko9Z3mCmzkdwtybv30s47EyfxSv12m6WZ2DoHxEM6dXhMs1Ydo3
9wsWi5WF9CTtMStbi2Z69MtRr5dlei4Jvjtmlom0LKoI7V0Ij0XKNz7iL0324NnOybcopPFTNSF8
6JJtzYq9onrgA2UA17xduIwHy7MxB/WD6VoIyVrexI1vAzJhvqyPVYR5mu6+5N2sJ6B5DV7nC/DB
uB921jhcZodXeLk1tvVtyTHYNe7ZTj10rqn9wBLnkJbk/3GblqTloP1RxjivU3N4cluMumlpNSwe
5lUFKdvebO8KibwFcxpJ/MhLB5FDXMXprixd/VI06Rw2TsMMa6ZFjHow/qyVceLfVfeUN29K7b/2
GOEkD+NBmW50KDrnaFWVgYmqCfDADl+ZVK8tWCPYbpCEEe12R6mr4IRoqD4543B2tWPvJwM2ZoQh
tNcDz+WJYzgHkiWYGY0xxrIYDRLCk/gptproxWGon7eJ6k6Doct3zxflPnUrFqwkeuga8oJ7Uz/1
rYIhiru7MZgs7Mtz+o0w/z6xvOiUjQsjgKg/raxI97llFqcM5fpsDsRfj4v54oKc/tRcPwgbzeFo
1/E3jkjjWbKW7JrJCMJyTONjjO4tzMeEroO8eYYc/A0zEQZZmX+VI9nJlpKvbOOfCGDEcYI4X5CS
JYgesa7F90VaZWtJ4oDoDWPbCucJPVaPVr1xHrphsFeJ8Oh4SGYMqIYFU9htnaSZaSdvAjRktBx4
st5TBPGCCFCdeJDdvZ2n70UgvF1bT0aYDqrdxKVXrcHzvN04FvcoVUgzKRa5r71m2ViR+hw7chQ6
6NkeE8JqRjIFoH8PJAXR3+TXrm3ojHJNDltDfLngA0wJstokwl4e+TFjXnhaLqzBPFWl3uVFQvyC
mrKjxy757cZOte/d5OAuhBnrmgN39M81vOulaKanPIHQbWXNW9w1dxj2ONvaZSERbv4Y8+ljSvkT
mYuHjrn5lrZd/HKy4drNtPmMovzwpXpBFdGtAsRZjTPN6xFp8UoN6anJ6uUu16q4Iv1Rp0xWYlU7
+Nxk6Xc7UYCt53g97ZQHTPC0oEtxgJB0QAJKVPxuaJXYJslS/HLnUa+KaD53c/PiNSMgapMTNZxQ
XlEr/EeV9z33+W9TELc58xEzzR58A81Xr1CcVknDqtpawLfcR2Nhnh100KtUcjVYvXEr03zSo3qJ
ypsAH2uZPwixdkcm4sxKQ6syPpLBffRaNh+3TfeBTWgkq37mReEwZ/ER8JVPxvDqvXlbfptUb10K
SKao+NTA3MSWW5suLzzeMDEfibXg1nLs+DCOqHfB+bpVjwtw5dk5c0ifnaeBhB3LSuiRLGJyr7T/
3Vnub52TAx7Mp2nWgsiJnJDuNiaeokX6ipkJBWru/YojgmAaLpHCnT61qvezgd6uyxpa1oqAk9lo
OpgMRFZtsvw2USWdXLybmwx0NSwRwUgdR6uolA95oZ98HjgGQov9Gyev1P3eGrKrNzHZGAJRrJiM
bWyA+QUW2c9JkpcH61ap2OnF4cdpXriO8ciNzs4weGcjwYHW2+l7kGsANAcN6zhXe5COYJVSN7ut
O9SbwohfZkOqVYkJLhGJPJZFum1sMyG1ecTwMw7lpujEHbvb4yjFexvA+rPw400kerJ0HwwsMPs6
5Q9kVJBGEQ/+EP3pG2M8mpYKdqyMRHEE0ZuY1HeRYGbLIaWOPszWmuhHfDb4KiP6WpYWgwP/G9/9
UNHb5m4nt0clC3+4Wmrva0bwN5v6jCLikuZpfOqZ0X+bk3z0xfyCs8Y9lLlJN0oQXVOw5NDvh3Pv
qRCXvr8yqWq5y5E+cTFEv/J2UOu6U2LTtNXbPC7Zqfd5W0TR9utMQ53YPNFOMHxVdnP2TGT7qZk/
u/hFr55phK3JIKIEZaix2/xyrLFfW6K+a0Z510TOCcmRc5tQ4JKS4gdhIVEnQ/GUVOaugDSiCJam
1LrVh9Fdjm3eFVtYdyxdifMh++aCjrLaLLX52nNhbGPqNYHCxvpqldx0KLyNTdzczFsi4YuHkJjy
aG3StD4ZBCA0rfHgTDF0d1C7lxuRPbejILjAi/aoH5ztYpork20lFIFvrBdpwNkNEK+5JAUWtaRQ
nCk5grJVUZjyPbqFJDSVU/7kdmocAx+DkR7utDK4dUc/f07t9GcSo7o4A3B5oqP7Bj/cKvGq+dGK
lmjVBsOpVoG30m3drEfDk8fais6+QzGCaXj8L5Vem0rRuO0Y70ZEQXJfeUB7lfosisHg3CYPycCF
DSHRXCMezhWUd4QGIEbRbbtj9QrcgbBvhua5Hw2rDhtVDdM58ljkkbMDYfLN04ms/Sk+Ye0OlfNu
geZvyc8pIGbNTZR691kkeOwLxzsHybQHR+PIc+Gz457hReRYjTZlKcyT02ePItLUSCj93bYCOfCC
ESGIkw3xYu8V8tjOqL1DK8TL0kI7BhpYwJLFT17G6TpRN2zHGz8WkgFWS+LdN1LgV4vxAHcFqckD
qqLkJqnHbE3JcDDyXfZE0HRI1KtJhFDH6dk1ols9E9Stm8BjFRBpupeP4+iwT3vZNWrwsiGhc7YD
Pt+4zSkIM7I/QaRqjF7064F5ERpRa8aVTH/58I5+Dv6deOnbbawMlinZL6K+70FTj4FnLaH0wDxE
Z30sWIuRWta/xzL6PRq8ayBfJ+yqmuEt2XoUabtafy5R8dEQ+IMmWKLGMdFKK7bMdbsw0paRB5KI
nR2rMG3SpTt/Egn02Bo9lz7KKVq9LSIyeAS3WaXFGZ/xRJwMgO1ELQHBIdngPSxkrzzao0PjjDMz
qpq+hpUxCv1VuZCUhmVfRZJmFyEIQeAI8G9LT/Po1t0PAeNAi6BHXb0ZWmkjpJzqEuDXSxEl89nA
CQqdllXIPxrHGKQLVW4xjqQYX3tz40vA9chop21idb+kl98wgwZzM4gQlX91uLQkubhFSoGE59wD
e4C9CnHQ4IZNIqo7R0cLg6lsqVNKRclN4q+wuRHqa91qLthsNoMxh3Y58jXqN214X2VzYwH8ul03
dfBit2g0ZPBkzPm1iF/Yd6/BUGLb8Wa8v2Qu7znLoZ0Ddz9VlrlimcVGlrg1xfZLnihU93qdZ1Z0
a8Wy6cnmvbuZdeLyQ0QE6VS0dtWC1Ua4nAWpL1a+QUzvohhAogkZ2C1cLXhWDnN7vtg8qfo1GKuL
9pizvSqPARtQXBInI0Dm4jl+ixL9rsflmc5n+AdcRVs6mV98p3sa0R/5zTBvhgZbdBqEU1Xt+qQ+
mHH3v7g7k93GsS7Pv4pRm6oCmv44D0BXASHJ8xAO2+GMzI1A2wqS4iRxEslCA73ph+h1rWpRu172
Lt+kn6R/lMxIU1Y6Ik12pvtTAglPcXl577nnnuF//ueXEAQmdZURHRRWtIDOVBOMbYNFncZ3pFUP
siICiD29yAvxoVTka7Ia5zRkl6kWhrrNqjJnTH+0y0jzjiyjnqygj8gXCc00Yv86CNPkgBoAPM7I
/yqo80tx7qZHwbT45K+oo4p0n1rlsAREoQacQ8rAa/OMQwTnPVw9TbNwWwlrzk0hTZQyIvGkUAxd
roiFF1eK+0uoUK9OfOBUiCzSC5Q1KpQqZO7tNJ3RgwKCuOTKFcKxmjw45NRHokW4VqBaJjbULyvE
G6DvQSw6ykRfhmcO0bJUTk+raHqclwk9reuDOK0PFjXU/yk9XFAB+RLwtJFlF74OLsVwqTaEB9iI
ocmIj7SF94tRp7DMgSk8gejjONMkenwR+5e4QA3QXJZr3NSlRgtwOaaUsIIplsz+uIxhmVC9+Yy0
3FdA3V+FZX1FNPcj5vJPvhecSQsCEoag3OG8aJNIlRx65akY1bUAeNHwpRXgcpAnQQGcjXI8IMrV
p3AuUv5BTQGm/5lFJwyVInTOMSi2w/lKN1kYRSGJJtYfZdXLL6SsIpxDdfnPS1nHXs/z5bXmLKY3
qslhHEGLRBRPlU59GvCN4wwYjacsIBiYC9LIWJbpZC7qaXBQWuqS8FRRRod1IiTHPpVs6hHRWM7f
1F/QGF5RT+aK6kkHfj6FuqqYLo6lWE5uF3NX/ygZlvMgraz4ZO4nBXFLswhOdK7Ro5Um0U8w0adk
aBdxmHFNB+yNLubVheBPgVZjSQefhVVie1NtDvQ8CAF6mUYVnszRk7CpBdaVnuQaWSTUkag4oJNk
pxgrq6VQjujXtoQRTHVBkcvTjwvJiE+1GtPIl92kiVoirfpKPzCnjjXKVvXKFtwlkcHc9w9Ls+Jg
ySK8JK4vnYhQkJ2EkD3ZsVPINyKscunYQjmjLkL1nHZRxk+kRJMJvUa0n5I4SQFNwsEzJWl0mspE
nUVKBg7Tsiwul1VkUMu1sq7iOCnQtQW8QjReTx4VUuQTVxClcyy0amJOoSk+9YRQuHcDlRRpucAg
SkHPTkrdpM+JX+blKIiN+sJX2X3HJ/uuExF4tKyKJEA5Xzwss6n8UXZ8oGTu8h7cpXxaVQat8VZ6
NqlTi/UDVXewMILoU6L4d5WalvEkKt0v4cqJv6xqy1mOrXiBNyfQU+9Q9AzvrNBqSjPoc4FNhX9B
HLPKoutyScEztkdYf07yKNBGYupOEyJFCxHEgEC3rSOgGSDq3CgtnDMqsWuagC8Mj4JooBzRz1JA
rH20WkqQM1FU0KQDTUWBK8uVaHhI+ianCCZLq7HvhwlvFYia35Rx85CoLrmvYDRAkmj66N2WMhER
vEUlK07jBRbagaRF2dgrYBg8jJdKkwYCgdrQPuWVbcgUiBzQqnOhH0i6S2UvVYqA+fJKp5GR6cB8
WfhCOKOzpPwR6gczmSwzBj33NKNKDwxu5fRQJQeUHqYWOpz+iPP5TPfKeXQXlUvwzyEV8uIkk7y8
YeJI0agS2X6wpWqd/JSQPw1oZ3a3BBiaT5w8a/7vZKCbI7hLqrM81biUoqVEpq4klx5TNiw+qrki
E5GdLzz0GnUq04KivPPSNYvklChvNILcv7J+dpKIeZV6UTNoGIj3SymbVw+U1RfmQ1lkwp27more
gWr50KI2pK/HtbNcRdfU9sTqRK5Dn5L/gtJFoiLxUSkWU3gxcitQJ6aMT3ikrxxleWAGK4UaRWcJ
rxXEgnhbEn6+eKNJRXYkTw2quIvcNefHqKaSdYfWZXroJ3plXNGCzbLO/Fo085+5Ur14nAJiiTk9
oUiyyjJXwpd56i1EEhA1R8D1Mx2vMHMJQAhpjd0GjwJvR1NJaGGmCnSlibmgameeKPWRA7lfcDQF
unerGpRzH2SLSKqPCuqwSWlQiONdLHRDcE+sfAXhiwnyOnzEjXVLaBjn/goHS8+xH9xVvlAIHQGQ
mJ7OMxf6kjJYwfuimTlMg6mg69xcZF/KT3Ho59VpqjphNAnAC6inDgSI8sXKAJqMg0lB4HQxX5oj
P1EEcUzYHlO1lFbFw3zpRCvuM3MhXmCCYzKJoj8ngib6sngt6ZX2JXMSqs2UZR5LIyWdW/4nmbxN
dBno89Wh6eiwArgutTVysiS+Tq5KTqjySN0EqERQwZsg5Ys4H5lqIVNpL2PCyR8loVIA4Qa1rh4T
6GNn5vA3UF0KhtE4NwIKvGsgR8mYpZRxrMpFVUwEXYjh9fGDufDRg8tfQLEaKHyBMtezWIxq+YTe
r7FxWeuBHx6bSghGypJikLN+nYLMF4uUwJLgFhQ8efE0n4+Bmbg3ql9LNTy4+uJzRFBWm6TQy1E6
Jy5AWUuh9ihUC4qVTM2Jj405dVzRSruYy2QYRrjzBPkLocjgdgrJrcP8QmQs1arscy3E6qUpSpp0
kGrEcw8zJwXlJi3MjDK6sLgspKlDn9I0CkhbTWk2ZpZePvLIU/qj0gVUOjHdiNJEQ3PmHhk9XQpB
686le48UlTtSqNldQcigrYSJCsBQvVtohZjAlktL2QvZJ6sABBnTmHaxrM4VaPIqGyfC4qsSpWRo
I89EUQIf9rGvQS0Bo0l1+SdBc9gIrzbSfOyuStwBoov5/ATEEL7RHBIgeVLMs0I7XsAh+JDnulBe
a7p763vcEtjwK6FaweFEEv000sPVV4fn+pcg/IDGRW6AUZioMKGchJCOjuJCVW9TvMglxWC+lh3I
i0qox5bpwb4Dst19MMqlSTp37lmjPJJMO/SDxVVJyv8KgkhA2i7sVAKpUvDXNa0xPhtzorhjK/Uz
+WM5ZzrjxFGCE20OdQzoRjV7iGWZwo6kzAP5gkAg8L4AVpBxresG9Z5amJ3KZujDb5GKKE+xdPzT
3E381VgxFCGfBLJDo2BLtKYOukVmfRWxRHVic/D1prRE98DkVaE0PzLTaHpa+gl/4FfTMoclerW8
pGYGFSn79ecMjL83VuRUP0jjJQlzr5LYFog6ms01M+FWW8XAvuaKQq85JXTPM+JjV2B30omKDQYf
NBnD5WFmhNKtXFl5wWRFbzmRhOAkna6qmxzm0ytKFwmLLJYxRkIiRiF9m7yFA9GawtEsCK1QV7cs
Vt4RiHs02zJ0QHDlevwlKxoVguNOKYJVq2kFCr12uctXDvoRI3UKTV1YKTNgpIo7URJPHWf0ci9o
GlsJ1kRxFhmFZOQOcKlpmAtWJD6HU8ck9WZVDWOeXnzRCxOsHieFeyihH8JxDPLho0x0FxUc66tf
Ej0GTq2roRlPLFnToBZLpfTCrXTxPgoEa0y9T4xrqLrOR9OFLAjvbo4Y+KUY026dGm53BPOf+DWs
4am1PFEVx9OVBGDBnHumChy9hIwS9VImh16UYJRXJkleit+tAmB1hHt+KpohSBWJ00A0KBWgo5wX
P6cw0k50c1VeUV1imrDMLcFGkgKsDlZSKgQjUZhyHa9MR730cx0dLlHKPZ0s0tj8KqYQK4GaDy6K
slhcZlbKxakAyImoXArNn4u4XNzWFNleUIkt3CdLBAFkT44shTLsniN4evSbFOaNEHvSkEeqWpn2
tPbUL3Uh8LeRjAVxZboehgfQWz85W04F99pKFtj6WmoEt1M3PVdJpdNzTghJj6VZeRtllfvFSpcJ
/GtGiK8wKuFj+MXwZelTKYjivRb43jmuQnjv6dKSGnmNShkBpDWR5nqBax3k4TUhZYxSUVgoE69Y
UWKCZVycpHmiQx+6wJCqRKySLFzJh1DTBXfzoHDPJF9zHXamdurDUCxEZbKSSo16j2UqHKv5vLjE
xQXyv1pAFCYq7uoaZ+I2CzQZZQX/J3Y1Zem3VTKNZnkR2OAhYIBUixA4fHEtRyvnSuY2+mSm7so/
mxtJeIbStZwRHGUweyd6Ml5CnzCih8T8QKEy4mrpxvm5EsfWxA/gZhslFIRf1qSUQAW4kvvgORbV
qoGaxp+9wNPPa7AylLHiAF0aXkGnZFGqk08ORT2PvLbzSVWm4ABgWhHOtUUqYroa3kNMjlcgzpJb
5mGhmgSaKZzL1MmU03niQTuCEUuE4NB1CJ2BkRER7XmgcqXJSjwVJkFSEbFJozq5nNdTcEY1ELny
KMB35EAZNXrZK00tO0odKKFUKZSuZL1GLrH2kHuprCJ6oBohvAFmEDqjKrUc+TTSVnirDgW/HyUn
gDmMdJYBPqT5hwXkibRYnKNocnVenxXWwvolB5X4INYmip7gx+LaKGPC16kfA10p/ToBqCCiNLwy
RMUEkYIcg6Fxj5SpQno9NRrE55wQ/ijmir5yfMz+idgcKDit6VJpLJfTEyLLsPzRENsaaeAfP02B
lI6caYnF7aYO+BUP+BiImiyEZouYM41dTVwPTYJDUFzqqN1CDaxq5BJ2OI2WgonZujS0B7IJSkqf
dGgD4YhSwpmUBtOLOI7qCTU1cCU69FifUzZHJ795xmRqAjqjUvQhiAmFkiWRAKSkoygJqsMQQi24
AlVDBx9Eacf9KopYFIeQ8x18qKFxWKUQ4h1AGaV/FdIV4D3FkfQ7oPohukyiLRzFvoa6IAasy8WN
r5jWlZcrEdQIwlJaku0XC/kxWy9WltVufTdfKMEdJ5gClwW+CACNICuvlosppY8R9FpcnhjQemJG
xPwCVgT+WinkS3N6ISi1MBFXFN1H8CdeJaJXUW5G4/OYzqOyTpkX7i748hCSDeuzbjrOkVWn6g01
xbiGeandubqCdRlidomjuVlUX1QJ9z1aqRAJVHrmfnLTsr5cQX34aVXr+K1iFhWoF/KM3id9JauE
SjVxqR5AQoiNlFQufIa5JSmnShbWh/kyoaEtwfg71zIm1OQlnxMYByGpWPqPUr2EY02svHviZ/pF
LcWY7J6YEqYWqkTmX+v6aryUscsPI1rREIkQC8QlqgIOUI0rn8BtQ15lFNdxfi2FVXK6SFTvkkTR
g0S1ZT4mnWUBXQJl6tzFsl/pB6spnEuTgF5BVJAmmawei5YrkNBYV5auvNw6kmh6wdnyKi61hVqV
V3XuuvCYTxMkvBAFvzhTHSgmR1ap4VIaeCDiyGrumosoFVLlMITkBzLTiHKi0XoA4oyciFjWKsCi
c5JEV/qSovcJqQH+qZ5r3FIrOeYncIpy8n3fQi7JfAIqKfUYTt2xWGbivd/IirlYUeqgiWJ1mOn1
XL7QDUv1L7LKLKeHtaRqZ7BrW/qpFhQskD9dMgglONxQq6wq/WMlCZYWqNFIi3CHSdlfyNmq8I8X
bsnfb7SAI1FpeGp6Wkr7RJPk0jhMVFrlmmsNllHtXVEEokAFNoYIDwhZ7qpTyMwCj8JcN/ZQc6he
Hklu3a9XDaJYhirDjPJYFak1dGUWAn6xDKaUle5iqNWajzNRGFNsqMDUYTsZ17hvVNCba4swRfmI
n8Os9hdnRAeU8Ar0CpwwWS5ZGdU57O6hQwm0dWwB1EmoDuRA4xJ61lE9jVBeVc25OIE1yL8TQm+Z
joms6f6I7lQ46VR0FjMr4UIlqSHJGd5QplNKlGFJjarltBYpWcexGnu6x05W4iKIzhfgjOfHgDlj
eZQI4NImAi0vf0KG9MWXmkbGzkEZlPmSqv1kGoM0l6HrllXLucnSZIo1QxbgdOHBwzKS9FSkFtbz
w+yEYkIQuakGGy89fSNol1zJA0M7SkNomT9ruCCQkRJQpCfsUtedA0No7Pc5TN13mz1MCHOmh0Hq
+PlxEVH0SK4UOxvitdh6IPkDp6Ln4v9xEaeUEXtaAB+iZGbmmJJSOg9XeeljIrpTMI9zhbYeK9Cv
i084DFPjSC89cTFerMLwAQSBBkuqW1UhUNPKM8G8ZuKtEyXq8qakDmF6imuP+KlJSZQbfIZ/l9JG
G11P6CWahIY/PeHyWskf0zCjBbWgu/QXoDAggJEsJZFxbOWA7I7TUlJ+wcw3vyjku+emUB86fEVn
Y/8Q9PGJ4orGJ2E1rybgu3HJRHmSCGp5u4SUHHp5yT32FMC3lezYmbOABBf2n0cLMqMHTeOqPszE
8qfXCzK2qzE2pfaqqkkK9R+Uy3erPiRXMHNLwYIOjJVzj4W5MEcl17yDxzBHe23u9vUzh+Y9uPAe
kjiNv2bbxAf/r9kRnl5kYmc2xFVeVn3KZ0l1PUtzsJgthUDz26vYi7Lb+G1/9PpAe7P1k2+rxexf
/uEBHsGsmYEDxq1DniBS0dThW1hPaT3f10YIbF4rf2RoSdu3VIMQGERa6w8DBnHktL+WpX0Yr6n2
fHrSs7X5vbd//cU2y/j637w29c26nDwy9b7vLijqPoUXKmTXorX+IP3PXh5o7b6lGzLnQt8sDrVK
rPY7WgNZpO1eLwEQZLNZBBpcGRTdPXt7ODdE0yCIbVEE+L7eWtrMCD3gzOJvB/EPSL1q0O6nIRlR
uzsuqfuEg2kapGCWNJ+NiL2jDVfYpH77TfMyIjl8xO5+C5qyL69fGvdu/dk86h29vErNYq+XV/R9
jSJHQ7KIv68/HZGXRGXf0EgpNp2e35fIa32Vnbrf6DgJ/pzOKwuGvE/BLXw2DbNN88FCeF+vrvRV
cbq8j0EtS5K0ke/mVD9TdIKl79OTy5LgvtkswbvbfXWzKW9XeIIi7RvgshUSf7skXzAkuh2ahiE1
NdDva/+NvqdetegIZ8kKXd82707V9bP9xwRSFJL2xrt7c1ncSOLb912X9kkqiLLeVNQ/e2fLQh2Y
mq5K7/Wi47T2VPaCuN90/Ww3fYe657oX0YoGAf33JvQ6hkmvq07mqhNlWTXb27yr9GRr3zRUSTKf
tH5jDLyvY2/2NvJQ67w/mKmukSfvq5pJSTT7/k0Vvq9Xh4+45+4rFruvwBWjodSenXuhOfgS7a8k
kaa7zWcjZ+/IyHtyN96u8zQadsKH2wj+t1d8tgSN/WuKpmi0or/RM+9pBbifep19xcSNMUVuNfWb
QfNsBWRlH8ITU1X1d3foccR7vjuuncRtZyro/vVn67K39lV4oE2CHk+/f296T27UVa/tx6CRMGhM
i1rO9aer+rFz1zqAa2/z+3d3AKTet5+CRS8DMbQ2C7B25J+dAImbH+cfViUY2tef9yYFktTX9JPl
fUWT4d/Rn5RAVwoMax/GVBYAHoL1591Zvw0Faa9zoMn7pg7ziC4rm1fs2sCCsY8JoFLp8uT2vb9o
j/QUiHj7ZYghoAMksaDB7RoCvDy/oEP2k0/0/gwBjNOeAtB09QarQ1/OnUdAgjp4vfWtDfz+FOGT
T/r2/ecMoAcJ70rd/dewjXVCHu0V8Q5lX95YJ29/d6J9EA5TV2PAr/Sk5Z9fAkqjAHRNf3/enyT3
NYNI26hoPrOJFz97ZyxDVZHgvGvNn3dn/stS33APkSwNC1ARW83GWj5bgibIi/3fhIHfnddPFLan
ykPmqSiXZVN/sv264V5JNvaRCXIf6ka5viO3R1b7HngyGBZvr8jtzndtf4E4sIZHrEKK880geGee
f6Omexk9Ku4tyVpR3+3/CFyJmqrocEs+rcG7u/RkeTOltyt+DaOnie/IDY1m8+nKAcY/vZBNMoBP
MZCNsv2ho/ADf/QNIjAG9vq4Bgd4s3QXhuD3/qDNjr/8/VNmvEl/U01jSt86Gqz/tEELbJ7+G3rg
XzvggXXu+tkv/yuL/Ozbzt9uGk48+22b+H7+rKf1eDnTne/Q/vDYmyV28uBWB2uUw9NbNV0u/uUf
xnZkP9rPUQ5NAui3abyAQ3w7Lq+NepTMZlFgR4/tUM0SNtZ134EvZiXw2XacNS5Bx5XqO+yNDbRk
74p1SmZ7THvvwlvmM66xdui1CDTJur5Pgg8+mz3u3WR2Nkvb4dajN1HIvqOPGYBK/b0P4SzxHjrb
Khuiicb/3ScwmR/a2rGdePf3M7uzNGg3hTy++N3xdwnwN4jHS7Huwlf++O+fXne9vuv3b4/E80P1
yqF8cYCfz//p/D//0UFzwFr103lW+5v2h6+dntEs8OpZu5Yb4Wi/2wlR+rGNi9PM3rveEgttAKk7
CPZu7KCwH+OknWYz6Qbh8rvi9oPSdpRzTkI76IiyNYCGOo6jxzyxO0eQa7z/jC9Z4MR28s6MpVeP
3g+uxRWqOuwOa313iXdJ559z4MAA/B3elx8CB9Xa2YUBTtCHyIm3ZLy/JI7iLF0hM+1IzZmUBjg6
o1nkdbS/jMHX96CPcoq6H712oGauygDDjl27Y4OoUvuEtyvS69kivw+8h734617mzvYgcnU6Jok6
gKEzmYXxQwJw9GHv+88bQALHWIMJ5S/t8jQboA4gLJCAx+CKnw+rvWYm/KAu/GbofG3snOjbGnWe
Q8Chr1iO7cVs726WPHau4ya623fkydy7pw1hR+KbDGHfcQ8cSNDbYZpdbLI7vQddcg/H6L1g7yj3
ollHp+gDiMlBAh1ed1hjgKNKRyovXnTVtTHA6bzl2B/Z1EN2FsIcwHw4sukO1G5Ys33mANt35G5d
A+YAW/ZSEPAC2pm/XbuOf/1f2Wzv8R9PithLOqeOAqv+w5/Noqqzaevgb9/zce7db1sFQLn7z/Z8
ltKmr3O50FxxgHG9+61VaAKUfVfhgkiCY6fYv+1YjQDT4LD99u1ScWFXMczu7UDrcZteJv2nHNgr
rx1nM+wA63thB1uDDnCKL7hIH7aCH9oga5ujfe2oq8ykIS6ji7hutCSxlM4SN7nmvjt36WGIt8Os
N24Ixb4edWshmsRF39lulKXQ0DPbeTvcetbWAOJ2jZnfDeJRM9g+5e2H7mZWPbizINgKVIkD7N4N
po+792FtvbUTbZZjXWHTd7FvZtHMsYPOuNIAV9NNEx+0985ncdSRZ7lBj/SedEyYoyt5VIINMG7+
2I3VAU/oP+ot/TfaUdb71mQ+ey/Br/8e793G4a//sY7BXiW//mf04C26a910Au77oNscUuuttW5y
gb3HtaN6W4+SHes/8GfnxQFXBxBonG7fi+y9Qzvt7mZT+tN3McgveFsGsjxItJGgRkb5czvDtfjp
A6zGLy8MelkfQNh+8cJ7+37VlWJ9AGnb6NCbF+e7QbH03byRl+zdYhl1lKjWVKv0HfnDfTXr7J1B
+lxSml7fBtS2IGS+75z8dUFNKD6olGiD+O87i2C7EFt2fMkm3d13/8bVIsnTdpzm8A1hgx7ZtU1S
LPEWz0cGMNV++3Yr5iTp3n/rNo99V+EEqs5Z53BIQywuc122b9wsLceh/fbtC3AaJ1smgCQPcJDp
PGR7nUjTupqt78qez+7tqBsCAUHVfxU+hltiMIQK/gQtQdcJaYCdfZfgxs4fvb0Pib19fYoDXMs3
FWG8do7ru7NB/vWd8lNau5nz3kHoEbjechqa3rZ9H/LTLM32Rnbkt0Otp68NsCg/z8JZR1PK+gAH
7zLeQ+j+Md3bRkJQKta+wtuP9REZo2jvJr9/9FIU50PnKKr0Qhzg0GAo3++dpM38Oyq/ATxRwznA
Gn24z/cu8rQjkU+jD7BG/3Z9cHNwfXcw+W97jfDMEhZsW/7BLYkqpo0km2B0qdP5frzqr7M/AJsZ
4g/ZHyARIg7cCwRDF+0QP4Dk+M7fvAeY0stIQZNe3tIoT6/8gymkDxG6+4EEW1f2qFDpOe62Z7kj
wvzHZnqQJ3HXC6ae8GUm848NehknTQRmB1BojXTrt7Q5GulFNAMATs+lfYoavZzzGmTdb9s+Nieh
ezPqikmbckr3gHAaJiri5eX+x9b8CnPBibefoqoGCGGqh3QwkhbVqC9WKf+Njwg1/ENoH2TG3hJE
4OmmKlOn1pTkSaauvGpO/OiDLkhRLOIMZ79zjtCqmgUZmaaLkmEAEQc9uSVTb3irC9txk9l9O1Jz
/xuwLDT/UYBKfZEB6cQQD/qGctu7nJHjT17cgKYK4E2Blq2p9aCuw3o1G7FZzL/u2tjoi75ua/fq
eBfXQoCz0BW8ATybDxFItqQjzgOEvD80SrE714ZZqa9RDFjQ8fKwHWhtEr92An5Qf4xofOXZ6zjs
8SypZ05cECnsPGUAu5vJ21vRhKYWp/ea5IEDTLUzXWWA6U5mUWgnHfdjCD/hJGEZuljpITJkB2m2
fddgO/Ze3HE9e3C7aztEhgwe7u1FMAbwpQ/tJJ7tcmFevY9+8JAcElp6mLVL2hy9hkajr/QeefcY
T1uBBWuAnTuCWDFKZ1U7xWbC30eQovXhfXsNr3w0S/Bzu8MOsQ4UEXRXt6ks6bu69D0jfdBRDYSc
+497nEfonM4irOkV+s735OGFcqCYqP98TzI76M62KQDuO9vTWbIlYPShGWBYIh1AQLoxGqmpJO07
4XM7K7akYYjM2rmXufm2aSK99Nny3yz7H9Q5N0Fc2P72lAdY43MPvZ7NIsIkW1mDIbKB53k5CwE8
Jk67Z432kRpGyL5beBEHj6xJO9B63IaAq/+4kb0NtxngiIANyrqTHSLL+DtuijREMpBQwcru6ooh
ruarJoD52O7TetuGiCheEdjIt+Afa2aHvvJwDUJjy9mA4bCd/9sDuc2JBlLfkQlZGkCAb9ZaM/Gi
bnJ/CK/jZrGVWlwzHvRd4ZvCxqFLOjIhy0Ms8Wr22L081mWvvee78rJ6ExxoxaARY3mIK++z32Rv
O8YlgZv2MW+XtqdMzZkXOY9x1218GVHN//D1dNeULCB3Y4i828mu1+TV+MgP3n0XccQFNXOSrkAP
4dXczJLtbNsQAHRyJ7OmTuRiK/moDZKC3cRwL+yH2eO2pwcbxRD23BmU8EVntWG1pQ+V1e7t2wXx
1//RqP9drpkBaYYJqQCwEJNUGVy5333cXxda2xXo7Btoe/42zQJTZf78RwdEnZ9Vmf7urwasnoXJ
2PqhtNMzjfH/Q1ppZw4IFq/vifeuNX9lkwbcCSyDv8ud+OpQpEImu6soB/BrPnBD39vevDvwAK7j
hwTQQNdsG8CbAd/gBPbjLHVbGVxfnwMsxEVlN+HLzrBDTNjNtzdtgODPiHLQLk5QGWCuVDnex4/d
PRvC3b9JvL1zgCkdG34IcwqEYTfqPoQvTu27s3fW/O/mw/VzcaBNZfvt2+/1E7In0Wwr97jml+5r
bjNyd+vWtI19Rz21F13VIA0BiDqrEqeqt9UZONf+C7yx+s7irXpJSEj7j73JsO8YewDBOAPjSSfN
LWUhDXGuz+1uiTGGY/+1wK624xdHpGkN0Vfk8GOo99+S5SGw8cSWHr2iC72Dn3eAGUPBUW2f6SEq
iy9ni26lDky6/ad7ZSc4RcEu5wIO9iHG91+YKtIQKZorSKzoG4rjn7azXF//r4IaftB7vsHltxeo
jc7IDQFgX3m+dW1vO5a3JlbuPbA9916uNAUDA8zZ9qiaa8fZ2FgDWBi3lNQ0ZuG2mqMfRvust1+t
n+v72Y7lGCKIfufNMuhl2jluQjYDqLqPgB7iYu8kg99jsfe3vQNoBOIsfzqZzx8nwRI3wAY8PfAs
j+zUpYrlb3vtl96uhxrqENH3mwWI56DapW8UqakY6X3ELrzHR0JJB3aatYM1e7SpR/n90dEiPwQX
e1q1G9fzwXJFrNq3Lzfw3+cPJRYApOu7MZnvJ465ruzKZoMSL/g///1/pn7z3VFSUUfODI6hQgjt
dtc6+hAooa4MUQh/60FPIlBm360tbyhsYTRtX/rtJ5ZSVN/2W3FP/zbx7LjCX/L2PkF3Y3cja7BG
y8YAD53E/mPMAt7aPm6k1+WMgoNXBZrX/9XO7Nyj9Wg7UCONcN3T2rBpKdFX8V/ZQuAJD+BMhDTN
2/GePeO7EZrvSx/pEWfHyAPooHN7kblbZs1mab57Cfx1gaVvHH5/bvRys0/j5+Sd7QRew5x8SPJ7
u7N77TdvP6wgwj2I29agt5Gd3FNZ2Q66vg/bb/o8wcm9oMv0NYQB1swW+r2Ojhwi/N/w3IxsF9q5
ztBDOMiXdmFDhrDjTh7Cjx3bFcnaXffxEMbSeEv2mrY/fTXeJA4pau4WIwxhmrTj7ubIGsI3hOx1
m0N2iDw+1I+PULDm3cqHIegyjqlb9Nod29wpA9y6p5ySrf2Thqh6u7CTptx9m0NlCBa1Jp+aNpwW
HZsSCv92cd6u6a7AGmZxQzfasXHkISrfNmy9Z16WpWtdfTkrvK5+GsKR2DzlPH/oxmnoZtR/dW4B
ZXiP9uN6+rfxPVUh7aDrm2YIZFvjiW7WZ4xcxukuZSgPgbbeLNSdBxQWEuUmp9uwIm60wotAxhA8
U3S8z7zU3bvzEsfbqeQp6WvX8+0i/Pnm1ScMANAZxZG9RXImD8GaO6b4h9hluwRrkRrCsbixuzaX
bAxg6hOWyvYOKI4AOZJ3j/EQuPKNdGIgZe6v/xHMwur5qmhDIGnXL3Bh84QuxAhOiyEipJsX2NwC
e/+0gZz/8/OXoPnYe05Y6zvq21oLf232Nyf0D/LoP/eSnv758x8d/PkAiYZe/e8yL99ULW2Xcg4B
TiSL9TUO/B32P03EZMjkLZ2OSWrTHP77FJi7Nv/PgWNsKk/7yjNO8G/+Q7eHxF/UF+JD4jQz6iaf
hwhkjkh8bSHuh2AjGSV23WUrGoKRrNFPnXTJEDHHcRzE29SxQ2QVDx7wmLoU/EP0xjjEvXtwG97f
LRLZIaDlh3bg/y4McIAg5VEO6KUTxSFG2V6ebzcNb4hYky3piIY0REVZk7gkBNUxUiRzCH9sluTt
e69d3u8r1e9HUD8n+fZk5SFOyB0g35r+K52No9a6fYHf27i/7hrYRRXwd3gpbJgXIFGxw7izOUPY
0SPKCLdDrgO4cTeNuo13uolDoHFGcV7Msh1mzBBkeeO4cdz/6WxGR5jI+eddLvwQDvUaUdSQ4+Bl
NFp+13OGqKgax3Fr8HUcPW2AkMqpnRAF2rEPQ/B8HXpzr1U+jfYcAqNySElKw5PVNoNalwl4D8lL
8NyrfZV+MMH7dItTc1W9AOcN0ZxmRK4x2bH65gCR1ae5r7FpjZQ2IaZv7D0N7rJLTjXEdUnwuYOF
eMn8kv/h0pjjGaVNT0u0foeLhwkBoKD9WedIwNjRCtzv3Xbfv5+P49Uz46odb339DxEhbeNwa1xm
tLdm0Nm7JZ7sAfLomjBD1Jydxi7FqWjyD1kcdLkXmybuvzlQb+tZ11RENTmj69nsazvaeqmGcCTO
SJXfE+DqDjzA2Ri7CVgj8nM7zp40BOfFlR2EFazXLxd9iIZ1F3bDPb8V96NNdLtOb5f9y9lqb2wH
OyqjhigXu/S2KO2HKBa7syParHTN9CEirJcscnfUIW6UZoF/mYHg2arhHULjX3nZA5HxnUYbzFX9
pePKXpDob15hRxuTYQAswTbR/wAKHfssBViyG9j6krjuj99Rm2Dz8Swgpftf9j6kpHRSD5XbXLkk
rRpU4x7grHEeuR37H0Kx/ptyG/v4fB1Jpa/0EOMCfG2HaVS6PATE4DanWnlrsgNI5k9sL3Zss+CH
eQaKsTPxIZAGP2Gq7bgt5CGs8BeOoTwE1AzwIwQEL68gauEGKbJpINdNurrVN8+XXCO7YhhwvdG9
GHSbqn2f+uAvDEPsoPjrG4Z4/jbNdfx6Meob4VxHs5hcbkfWh8DpX+fpVtGCPASq8/bX/03jhGr2
XE5oEN1++3tGy/OVPHhKUf05WYpdJIl/rlzsevdnTbo7k2nX5od+/2T3N2p9FydjZ+An8X0l2/Ki
Zvn5vL8v/c//eudbfOcPns7WQ4Cr+K//FwAA//8=</cx:binary>
              </cx:geoCache>
            </cx:geography>
          </cx:layoutPr>
        </cx:series>
      </cx:plotAreaRegion>
    </cx:plotArea>
  </cx:chart>
  <cx:spPr>
    <a:ln>
      <a:noFill/>
    </a:ln>
    <a:effectLst>
      <a:outerShdw blurRad="63500" sx="102000" sy="102000" algn="c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chart" Target="../charts/chart3.xml"/><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chart" Target="../charts/chart2.xml"/><Relationship Id="rId17" Type="http://schemas.openxmlformats.org/officeDocument/2006/relationships/chart" Target="../charts/chart6.xml"/><Relationship Id="rId2" Type="http://schemas.openxmlformats.org/officeDocument/2006/relationships/image" Target="../media/image4.svg"/><Relationship Id="rId16" Type="http://schemas.openxmlformats.org/officeDocument/2006/relationships/chart" Target="../charts/chart5.xml"/><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chart" Target="../charts/chart1.xml"/><Relationship Id="rId5" Type="http://schemas.openxmlformats.org/officeDocument/2006/relationships/image" Target="../media/image7.png"/><Relationship Id="rId15" Type="http://schemas.openxmlformats.org/officeDocument/2006/relationships/chart" Target="../charts/chart4.xml"/><Relationship Id="rId10" Type="http://schemas.openxmlformats.org/officeDocument/2006/relationships/image" Target="../media/image12.svg"/><Relationship Id="rId4" Type="http://schemas.openxmlformats.org/officeDocument/2006/relationships/image" Target="../media/image6.svg"/><Relationship Id="rId9" Type="http://schemas.openxmlformats.org/officeDocument/2006/relationships/image" Target="../media/image11.png"/><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228600</xdr:colOff>
      <xdr:row>1</xdr:row>
      <xdr:rowOff>99060</xdr:rowOff>
    </xdr:from>
    <xdr:to>
      <xdr:col>19</xdr:col>
      <xdr:colOff>548640</xdr:colOff>
      <xdr:row>4</xdr:row>
      <xdr:rowOff>45720</xdr:rowOff>
    </xdr:to>
    <xdr:sp macro="" textlink="">
      <xdr:nvSpPr>
        <xdr:cNvPr id="2" name="Rectangle: Rounded Corners 1">
          <a:extLst>
            <a:ext uri="{FF2B5EF4-FFF2-40B4-BE49-F238E27FC236}">
              <a16:creationId xmlns:a16="http://schemas.microsoft.com/office/drawing/2014/main" id="{2203A97C-F387-2E22-2FDD-EBA980C83272}"/>
            </a:ext>
          </a:extLst>
        </xdr:cNvPr>
        <xdr:cNvSpPr/>
      </xdr:nvSpPr>
      <xdr:spPr>
        <a:xfrm>
          <a:off x="228600" y="99060"/>
          <a:ext cx="11292840" cy="495300"/>
        </a:xfrm>
        <a:prstGeom prst="roundRect">
          <a:avLst/>
        </a:prstGeom>
        <a:solidFill>
          <a:schemeClr val="tx1">
            <a:lumMod val="95000"/>
            <a:lumOff val="5000"/>
          </a:schemeClr>
        </a:solidFill>
        <a:ln>
          <a:noFill/>
        </a:ln>
        <a:effectLst>
          <a:outerShdw blurRad="50800" dist="38100" dir="2700000" algn="tl" rotWithShape="0">
            <a:prstClr val="black">
              <a:alpha val="40000"/>
            </a:prstClr>
          </a:out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a:solidFill>
                <a:srgbClr val="66FF66"/>
              </a:solidFill>
              <a:effectLst>
                <a:outerShdw blurRad="50800" dist="38100" dir="5400000" algn="t" rotWithShape="0">
                  <a:prstClr val="black">
                    <a:alpha val="40000"/>
                  </a:prstClr>
                </a:outerShdw>
              </a:effectLst>
              <a:latin typeface="+mn-lt"/>
              <a:ea typeface="+mn-ea"/>
              <a:cs typeface="+mn-cs"/>
            </a:rPr>
            <a:t>Objective: Make a dashboard that helps us understand how well we're selling and where we can improve.</a:t>
          </a:r>
          <a:endParaRPr lang="en-US" sz="2000" b="0">
            <a:solidFill>
              <a:srgbClr val="66FF66"/>
            </a:solidFill>
            <a:effectLst>
              <a:outerShdw blurRad="50800" dist="38100" dir="5400000" algn="t" rotWithShape="0">
                <a:prstClr val="black">
                  <a:alpha val="40000"/>
                </a:prstClr>
              </a:outerShdw>
            </a:effectLst>
          </a:endParaRPr>
        </a:p>
      </xdr:txBody>
    </xdr:sp>
    <xdr:clientData/>
  </xdr:twoCellAnchor>
  <xdr:twoCellAnchor>
    <xdr:from>
      <xdr:col>1</xdr:col>
      <xdr:colOff>228600</xdr:colOff>
      <xdr:row>4</xdr:row>
      <xdr:rowOff>175260</xdr:rowOff>
    </xdr:from>
    <xdr:to>
      <xdr:col>19</xdr:col>
      <xdr:colOff>525780</xdr:colOff>
      <xdr:row>27</xdr:row>
      <xdr:rowOff>99060</xdr:rowOff>
    </xdr:to>
    <xdr:sp macro="" textlink="">
      <xdr:nvSpPr>
        <xdr:cNvPr id="3" name="Rectangle 2">
          <a:extLst>
            <a:ext uri="{FF2B5EF4-FFF2-40B4-BE49-F238E27FC236}">
              <a16:creationId xmlns:a16="http://schemas.microsoft.com/office/drawing/2014/main" id="{905CD98D-7402-F185-EE75-3F29EE736525}"/>
            </a:ext>
          </a:extLst>
        </xdr:cNvPr>
        <xdr:cNvSpPr/>
      </xdr:nvSpPr>
      <xdr:spPr>
        <a:xfrm>
          <a:off x="228600" y="723900"/>
          <a:ext cx="11269980" cy="4130040"/>
        </a:xfrm>
        <a:prstGeom prst="rect">
          <a:avLst/>
        </a:prstGeom>
        <a:effectLst>
          <a:outerShdw blurRad="50800" dist="254000" dir="2700000" algn="tl" rotWithShape="0">
            <a:prstClr val="black">
              <a:alpha val="44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           </a:t>
          </a:r>
        </a:p>
        <a:p>
          <a:pPr algn="l"/>
          <a:endParaRPr lang="en-US" sz="1100"/>
        </a:p>
        <a:p>
          <a:endParaRPr lang="en-US" sz="1600">
            <a:solidFill>
              <a:schemeClr val="lt1"/>
            </a:solidFill>
            <a:effectLst/>
            <a:latin typeface="+mn-lt"/>
            <a:ea typeface="+mn-ea"/>
            <a:cs typeface="+mn-cs"/>
          </a:endParaRPr>
        </a:p>
        <a:p>
          <a:r>
            <a:rPr lang="en-US" sz="1600">
              <a:solidFill>
                <a:srgbClr val="FFFF00"/>
              </a:solidFill>
              <a:effectLst/>
              <a:latin typeface="+mn-lt"/>
              <a:ea typeface="+mn-ea"/>
              <a:cs typeface="+mn-cs"/>
            </a:rPr>
            <a:t>1. </a:t>
          </a:r>
          <a:r>
            <a:rPr lang="en-US" sz="1600" b="1">
              <a:solidFill>
                <a:srgbClr val="FFFF00"/>
              </a:solidFill>
              <a:effectLst/>
              <a:latin typeface="+mn-lt"/>
              <a:ea typeface="+mn-ea"/>
              <a:cs typeface="+mn-cs"/>
            </a:rPr>
            <a:t>Track Sales Over Time: </a:t>
          </a:r>
          <a:r>
            <a:rPr lang="en-US" sz="1600">
              <a:solidFill>
                <a:schemeClr val="lt1"/>
              </a:solidFill>
              <a:effectLst/>
              <a:latin typeface="+mn-lt"/>
              <a:ea typeface="+mn-ea"/>
              <a:cs typeface="+mn-cs"/>
            </a:rPr>
            <a:t>See if we're selling more or less over different time periods.</a:t>
          </a:r>
        </a:p>
        <a:p>
          <a:endParaRPr lang="en-US" sz="1600" b="1">
            <a:solidFill>
              <a:srgbClr val="66FF66"/>
            </a:solidFill>
            <a:effectLst/>
            <a:latin typeface="+mn-lt"/>
            <a:ea typeface="+mn-ea"/>
            <a:cs typeface="+mn-cs"/>
          </a:endParaRPr>
        </a:p>
        <a:p>
          <a:r>
            <a:rPr lang="en-US" sz="1600">
              <a:solidFill>
                <a:srgbClr val="FFFF00"/>
              </a:solidFill>
              <a:effectLst/>
              <a:latin typeface="+mn-lt"/>
              <a:ea typeface="+mn-ea"/>
              <a:cs typeface="+mn-cs"/>
            </a:rPr>
            <a:t>2. </a:t>
          </a:r>
          <a:r>
            <a:rPr lang="en-US" sz="1600" b="1">
              <a:solidFill>
                <a:srgbClr val="FFFF00"/>
              </a:solidFill>
              <a:effectLst/>
              <a:latin typeface="+mn-lt"/>
              <a:ea typeface="+mn-ea"/>
              <a:cs typeface="+mn-cs"/>
            </a:rPr>
            <a:t>Compare What Sells Best</a:t>
          </a:r>
          <a:r>
            <a:rPr lang="en-US" sz="1600" b="1">
              <a:solidFill>
                <a:schemeClr val="lt1"/>
              </a:solidFill>
              <a:effectLst/>
              <a:latin typeface="+mn-lt"/>
              <a:ea typeface="+mn-ea"/>
              <a:cs typeface="+mn-cs"/>
            </a:rPr>
            <a:t>: </a:t>
          </a:r>
          <a:r>
            <a:rPr lang="en-US" sz="1600">
              <a:solidFill>
                <a:schemeClr val="lt1"/>
              </a:solidFill>
              <a:effectLst/>
              <a:latin typeface="+mn-lt"/>
              <a:ea typeface="+mn-ea"/>
              <a:cs typeface="+mn-cs"/>
            </a:rPr>
            <a:t>Figure out which products, regions, sales reps, and customer groups bring in the most money.</a:t>
          </a:r>
        </a:p>
        <a:p>
          <a:endParaRPr lang="en-US" sz="1600">
            <a:effectLst/>
          </a:endParaRPr>
        </a:p>
        <a:p>
          <a:r>
            <a:rPr lang="en-US" sz="1600">
              <a:solidFill>
                <a:srgbClr val="FFFF00"/>
              </a:solidFill>
              <a:effectLst/>
              <a:latin typeface="+mn-lt"/>
              <a:ea typeface="+mn-ea"/>
              <a:cs typeface="+mn-cs"/>
            </a:rPr>
            <a:t>3. </a:t>
          </a:r>
          <a:r>
            <a:rPr lang="en-US" sz="1600" b="1">
              <a:solidFill>
                <a:srgbClr val="FFFF00"/>
              </a:solidFill>
              <a:effectLst/>
              <a:latin typeface="+mn-lt"/>
              <a:ea typeface="+mn-ea"/>
              <a:cs typeface="+mn-cs"/>
            </a:rPr>
            <a:t>Measure Sales Efficiency:</a:t>
          </a:r>
          <a:r>
            <a:rPr lang="en-US" sz="1600">
              <a:solidFill>
                <a:srgbClr val="FFFF00"/>
              </a:solidFill>
              <a:effectLst/>
              <a:latin typeface="+mn-lt"/>
              <a:ea typeface="+mn-ea"/>
              <a:cs typeface="+mn-cs"/>
            </a:rPr>
            <a:t> </a:t>
          </a:r>
          <a:r>
            <a:rPr lang="en-US" sz="1600">
              <a:solidFill>
                <a:schemeClr val="lt1"/>
              </a:solidFill>
              <a:effectLst/>
              <a:latin typeface="+mn-lt"/>
              <a:ea typeface="+mn-ea"/>
              <a:cs typeface="+mn-cs"/>
            </a:rPr>
            <a:t>See if our sales team is working effectively by comparing their performance.</a:t>
          </a:r>
        </a:p>
        <a:p>
          <a:endParaRPr lang="en-US" sz="1600">
            <a:effectLst/>
          </a:endParaRPr>
        </a:p>
        <a:p>
          <a:r>
            <a:rPr lang="en-US" sz="1600">
              <a:solidFill>
                <a:srgbClr val="FFFF00"/>
              </a:solidFill>
              <a:effectLst/>
              <a:latin typeface="+mn-lt"/>
              <a:ea typeface="+mn-ea"/>
              <a:cs typeface="+mn-cs"/>
            </a:rPr>
            <a:t>4. </a:t>
          </a:r>
          <a:r>
            <a:rPr lang="en-US" sz="1600" b="1">
              <a:solidFill>
                <a:srgbClr val="FFFF00"/>
              </a:solidFill>
              <a:effectLst/>
              <a:latin typeface="+mn-lt"/>
              <a:ea typeface="+mn-ea"/>
              <a:cs typeface="+mn-cs"/>
            </a:rPr>
            <a:t>Spot Opportunities: </a:t>
          </a:r>
          <a:r>
            <a:rPr lang="en-US" sz="1600">
              <a:solidFill>
                <a:schemeClr val="lt1"/>
              </a:solidFill>
              <a:effectLst/>
              <a:latin typeface="+mn-lt"/>
              <a:ea typeface="+mn-ea"/>
              <a:cs typeface="+mn-cs"/>
            </a:rPr>
            <a:t>Identify deals that are close to closing, and find areas where we can improve.</a:t>
          </a:r>
        </a:p>
        <a:p>
          <a:endParaRPr lang="en-US" sz="1600">
            <a:effectLst/>
          </a:endParaRPr>
        </a:p>
        <a:p>
          <a:r>
            <a:rPr lang="en-US" sz="1600">
              <a:solidFill>
                <a:srgbClr val="FFFF00"/>
              </a:solidFill>
              <a:effectLst/>
              <a:latin typeface="+mn-lt"/>
              <a:ea typeface="+mn-ea"/>
              <a:cs typeface="+mn-cs"/>
            </a:rPr>
            <a:t>5. </a:t>
          </a:r>
          <a:r>
            <a:rPr lang="en-US" sz="1600" b="1">
              <a:solidFill>
                <a:srgbClr val="FFFF00"/>
              </a:solidFill>
              <a:effectLst/>
              <a:latin typeface="+mn-lt"/>
              <a:ea typeface="+mn-ea"/>
              <a:cs typeface="+mn-cs"/>
            </a:rPr>
            <a:t>Make Better Plans:</a:t>
          </a:r>
          <a:r>
            <a:rPr lang="en-US" sz="1600">
              <a:solidFill>
                <a:srgbClr val="FFFF00"/>
              </a:solidFill>
              <a:effectLst/>
              <a:latin typeface="+mn-lt"/>
              <a:ea typeface="+mn-ea"/>
              <a:cs typeface="+mn-cs"/>
            </a:rPr>
            <a:t> </a:t>
          </a:r>
          <a:r>
            <a:rPr lang="en-US" sz="1600">
              <a:solidFill>
                <a:schemeClr val="lt1"/>
              </a:solidFill>
              <a:effectLst/>
              <a:latin typeface="+mn-lt"/>
              <a:ea typeface="+mn-ea"/>
              <a:cs typeface="+mn-cs"/>
            </a:rPr>
            <a:t>Use the data to make smarter decisions about what to sell, where to sell it, and how to support our sales team.</a:t>
          </a:r>
        </a:p>
        <a:p>
          <a:endParaRPr lang="en-US" sz="1600">
            <a:effectLst/>
          </a:endParaRPr>
        </a:p>
        <a:p>
          <a:r>
            <a:rPr lang="en-US" sz="1600">
              <a:solidFill>
                <a:srgbClr val="FFFF00"/>
              </a:solidFill>
              <a:effectLst/>
              <a:latin typeface="+mn-lt"/>
              <a:ea typeface="+mn-ea"/>
              <a:cs typeface="+mn-cs"/>
            </a:rPr>
            <a:t>6. </a:t>
          </a:r>
          <a:r>
            <a:rPr lang="en-US" sz="1600" b="1">
              <a:solidFill>
                <a:srgbClr val="FFFF00"/>
              </a:solidFill>
              <a:effectLst/>
              <a:latin typeface="+mn-lt"/>
              <a:ea typeface="+mn-ea"/>
              <a:cs typeface="+mn-cs"/>
            </a:rPr>
            <a:t>Keep Customers Happy: </a:t>
          </a:r>
          <a:r>
            <a:rPr lang="en-US" sz="1600">
              <a:solidFill>
                <a:schemeClr val="lt1"/>
              </a:solidFill>
              <a:effectLst/>
              <a:latin typeface="+mn-lt"/>
              <a:ea typeface="+mn-ea"/>
              <a:cs typeface="+mn-cs"/>
            </a:rPr>
            <a:t>Understand what different types of customers buy and how we can serve them better.</a:t>
          </a:r>
        </a:p>
        <a:p>
          <a:endParaRPr lang="en-US" sz="1600">
            <a:effectLst/>
          </a:endParaRPr>
        </a:p>
        <a:p>
          <a:r>
            <a:rPr lang="en-US" sz="1600">
              <a:solidFill>
                <a:srgbClr val="FFFF00"/>
              </a:solidFill>
              <a:effectLst/>
              <a:latin typeface="+mn-lt"/>
              <a:ea typeface="+mn-ea"/>
              <a:cs typeface="+mn-cs"/>
            </a:rPr>
            <a:t>7. </a:t>
          </a:r>
          <a:r>
            <a:rPr lang="en-US" sz="1600" b="1">
              <a:solidFill>
                <a:srgbClr val="FFFF00"/>
              </a:solidFill>
              <a:effectLst/>
              <a:latin typeface="+mn-lt"/>
              <a:ea typeface="+mn-ea"/>
              <a:cs typeface="+mn-cs"/>
            </a:rPr>
            <a:t>Ensure Data is Correct: </a:t>
          </a:r>
          <a:r>
            <a:rPr lang="en-US" sz="1600">
              <a:solidFill>
                <a:schemeClr val="lt1"/>
              </a:solidFill>
              <a:effectLst/>
              <a:latin typeface="+mn-lt"/>
              <a:ea typeface="+mn-ea"/>
              <a:cs typeface="+mn-cs"/>
            </a:rPr>
            <a:t>Make sure the information we're using is accurate and reliable.</a:t>
          </a:r>
          <a:endParaRPr lang="en-US" sz="1600">
            <a:effectLst/>
          </a:endParaRPr>
        </a:p>
        <a:p>
          <a:pPr algn="l"/>
          <a:endParaRPr lang="en-US" sz="1100"/>
        </a:p>
      </xdr:txBody>
    </xdr:sp>
    <xdr:clientData/>
  </xdr:twoCellAnchor>
  <xdr:twoCellAnchor editAs="oneCell">
    <xdr:from>
      <xdr:col>1</xdr:col>
      <xdr:colOff>320040</xdr:colOff>
      <xdr:row>5</xdr:row>
      <xdr:rowOff>45720</xdr:rowOff>
    </xdr:from>
    <xdr:to>
      <xdr:col>2</xdr:col>
      <xdr:colOff>53340</xdr:colOff>
      <xdr:row>7</xdr:row>
      <xdr:rowOff>22860</xdr:rowOff>
    </xdr:to>
    <xdr:pic>
      <xdr:nvPicPr>
        <xdr:cNvPr id="5" name="Graphic 4" descr="Bullseye with solid fill">
          <a:extLst>
            <a:ext uri="{FF2B5EF4-FFF2-40B4-BE49-F238E27FC236}">
              <a16:creationId xmlns:a16="http://schemas.microsoft.com/office/drawing/2014/main" id="{8021D398-A243-64D9-6A92-E8A9A95B55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0040" y="777240"/>
          <a:ext cx="342900" cy="342900"/>
        </a:xfrm>
        <a:prstGeom prst="rect">
          <a:avLst/>
        </a:prstGeom>
      </xdr:spPr>
    </xdr:pic>
    <xdr:clientData/>
  </xdr:twoCellAnchor>
  <xdr:twoCellAnchor>
    <xdr:from>
      <xdr:col>2</xdr:col>
      <xdr:colOff>22860</xdr:colOff>
      <xdr:row>5</xdr:row>
      <xdr:rowOff>0</xdr:rowOff>
    </xdr:from>
    <xdr:to>
      <xdr:col>3</xdr:col>
      <xdr:colOff>320040</xdr:colOff>
      <xdr:row>7</xdr:row>
      <xdr:rowOff>53340</xdr:rowOff>
    </xdr:to>
    <xdr:sp macro="" textlink="">
      <xdr:nvSpPr>
        <xdr:cNvPr id="6" name="TextBox 5">
          <a:extLst>
            <a:ext uri="{FF2B5EF4-FFF2-40B4-BE49-F238E27FC236}">
              <a16:creationId xmlns:a16="http://schemas.microsoft.com/office/drawing/2014/main" id="{01BB210C-E694-A574-BEA5-A1F0D1A42125}"/>
            </a:ext>
          </a:extLst>
        </xdr:cNvPr>
        <xdr:cNvSpPr txBox="1"/>
      </xdr:nvSpPr>
      <xdr:spPr>
        <a:xfrm>
          <a:off x="632460" y="731520"/>
          <a:ext cx="906780" cy="4191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lumMod val="95000"/>
                </a:schemeClr>
              </a:solidFill>
            </a:rPr>
            <a:t>Goals: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45720</xdr:rowOff>
    </xdr:from>
    <xdr:to>
      <xdr:col>23</xdr:col>
      <xdr:colOff>83129</xdr:colOff>
      <xdr:row>36</xdr:row>
      <xdr:rowOff>99060</xdr:rowOff>
    </xdr:to>
    <xdr:sp macro="" textlink="">
      <xdr:nvSpPr>
        <xdr:cNvPr id="3" name="Rectangle 2">
          <a:extLst>
            <a:ext uri="{FF2B5EF4-FFF2-40B4-BE49-F238E27FC236}">
              <a16:creationId xmlns:a16="http://schemas.microsoft.com/office/drawing/2014/main" id="{F0456885-91B5-2267-5FE9-769B6C9C2785}"/>
            </a:ext>
          </a:extLst>
        </xdr:cNvPr>
        <xdr:cNvSpPr/>
      </xdr:nvSpPr>
      <xdr:spPr>
        <a:xfrm>
          <a:off x="1" y="45720"/>
          <a:ext cx="14103928" cy="66370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ss</a:t>
          </a:r>
        </a:p>
      </xdr:txBody>
    </xdr:sp>
    <xdr:clientData/>
  </xdr:twoCellAnchor>
  <xdr:twoCellAnchor>
    <xdr:from>
      <xdr:col>9</xdr:col>
      <xdr:colOff>480060</xdr:colOff>
      <xdr:row>0</xdr:row>
      <xdr:rowOff>38100</xdr:rowOff>
    </xdr:from>
    <xdr:to>
      <xdr:col>23</xdr:col>
      <xdr:colOff>76200</xdr:colOff>
      <xdr:row>2</xdr:row>
      <xdr:rowOff>167640</xdr:rowOff>
    </xdr:to>
    <xdr:sp macro="" textlink="">
      <xdr:nvSpPr>
        <xdr:cNvPr id="4" name="Rectangle 3">
          <a:extLst>
            <a:ext uri="{FF2B5EF4-FFF2-40B4-BE49-F238E27FC236}">
              <a16:creationId xmlns:a16="http://schemas.microsoft.com/office/drawing/2014/main" id="{70C3A493-C8FA-9F50-497A-1914D402C118}"/>
            </a:ext>
          </a:extLst>
        </xdr:cNvPr>
        <xdr:cNvSpPr/>
      </xdr:nvSpPr>
      <xdr:spPr>
        <a:xfrm>
          <a:off x="5966460" y="38100"/>
          <a:ext cx="8130540" cy="495300"/>
        </a:xfrm>
        <a:prstGeom prst="rect">
          <a:avLst/>
        </a:prstGeom>
        <a:solidFill>
          <a:srgbClr val="996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i="0">
              <a:solidFill>
                <a:schemeClr val="lt1"/>
              </a:solidFill>
              <a:effectLst/>
              <a:latin typeface="+mn-lt"/>
              <a:ea typeface="+mn-ea"/>
              <a:cs typeface="+mn-cs"/>
            </a:rPr>
            <a:t>Sales Performance Dashboard</a:t>
          </a:r>
        </a:p>
        <a:p>
          <a:pPr algn="l"/>
          <a:endParaRPr lang="en-US" sz="1100" b="1"/>
        </a:p>
      </xdr:txBody>
    </xdr:sp>
    <xdr:clientData/>
  </xdr:twoCellAnchor>
  <xdr:twoCellAnchor>
    <xdr:from>
      <xdr:col>15</xdr:col>
      <xdr:colOff>433111</xdr:colOff>
      <xdr:row>3</xdr:row>
      <xdr:rowOff>60961</xdr:rowOff>
    </xdr:from>
    <xdr:to>
      <xdr:col>19</xdr:col>
      <xdr:colOff>162068</xdr:colOff>
      <xdr:row>8</xdr:row>
      <xdr:rowOff>144781</xdr:rowOff>
    </xdr:to>
    <xdr:sp macro="" textlink="">
      <xdr:nvSpPr>
        <xdr:cNvPr id="5" name="Rectangle: Rounded Corners 4">
          <a:extLst>
            <a:ext uri="{FF2B5EF4-FFF2-40B4-BE49-F238E27FC236}">
              <a16:creationId xmlns:a16="http://schemas.microsoft.com/office/drawing/2014/main" id="{8546FE3D-7566-D49F-AA3F-D0437FE3EF95}"/>
            </a:ext>
          </a:extLst>
        </xdr:cNvPr>
        <xdr:cNvSpPr/>
      </xdr:nvSpPr>
      <xdr:spPr>
        <a:xfrm>
          <a:off x="9577111" y="609601"/>
          <a:ext cx="2167357" cy="998220"/>
        </a:xfrm>
        <a:prstGeom prst="roundRect">
          <a:avLst/>
        </a:prstGeom>
        <a:solidFill>
          <a:schemeClr val="accent6">
            <a:lumMod val="60000"/>
            <a:lumOff val="40000"/>
          </a:schemeClr>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585511</xdr:colOff>
      <xdr:row>3</xdr:row>
      <xdr:rowOff>68581</xdr:rowOff>
    </xdr:from>
    <xdr:to>
      <xdr:col>15</xdr:col>
      <xdr:colOff>314468</xdr:colOff>
      <xdr:row>8</xdr:row>
      <xdr:rowOff>152401</xdr:rowOff>
    </xdr:to>
    <xdr:sp macro="" textlink="">
      <xdr:nvSpPr>
        <xdr:cNvPr id="6" name="Rectangle: Rounded Corners 5">
          <a:extLst>
            <a:ext uri="{FF2B5EF4-FFF2-40B4-BE49-F238E27FC236}">
              <a16:creationId xmlns:a16="http://schemas.microsoft.com/office/drawing/2014/main" id="{7A62BA5D-45D2-0898-8016-2B0BAA1DE02D}"/>
            </a:ext>
          </a:extLst>
        </xdr:cNvPr>
        <xdr:cNvSpPr/>
      </xdr:nvSpPr>
      <xdr:spPr>
        <a:xfrm>
          <a:off x="7291111" y="617221"/>
          <a:ext cx="2167357" cy="998220"/>
        </a:xfrm>
        <a:prstGeom prst="roundRect">
          <a:avLst/>
        </a:prstGeom>
        <a:solidFill>
          <a:schemeClr val="accent4">
            <a:lumMod val="60000"/>
            <a:lumOff val="40000"/>
          </a:schemeClr>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135931</xdr:colOff>
      <xdr:row>3</xdr:row>
      <xdr:rowOff>60961</xdr:rowOff>
    </xdr:from>
    <xdr:to>
      <xdr:col>11</xdr:col>
      <xdr:colOff>474488</xdr:colOff>
      <xdr:row>8</xdr:row>
      <xdr:rowOff>152401</xdr:rowOff>
    </xdr:to>
    <xdr:sp macro="" textlink="">
      <xdr:nvSpPr>
        <xdr:cNvPr id="7" name="Rectangle: Rounded Corners 6">
          <a:extLst>
            <a:ext uri="{FF2B5EF4-FFF2-40B4-BE49-F238E27FC236}">
              <a16:creationId xmlns:a16="http://schemas.microsoft.com/office/drawing/2014/main" id="{47C583C6-E41D-071A-25C9-AF7B77EFF5C6}"/>
            </a:ext>
          </a:extLst>
        </xdr:cNvPr>
        <xdr:cNvSpPr/>
      </xdr:nvSpPr>
      <xdr:spPr>
        <a:xfrm>
          <a:off x="5012731" y="609601"/>
          <a:ext cx="2167357" cy="1005840"/>
        </a:xfrm>
        <a:prstGeom prst="roundRect">
          <a:avLst/>
        </a:prstGeom>
        <a:solidFill>
          <a:schemeClr val="accent1">
            <a:lumMod val="60000"/>
            <a:lumOff val="40000"/>
          </a:schemeClr>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4</xdr:col>
      <xdr:colOff>295951</xdr:colOff>
      <xdr:row>3</xdr:row>
      <xdr:rowOff>70301</xdr:rowOff>
    </xdr:from>
    <xdr:to>
      <xdr:col>8</xdr:col>
      <xdr:colOff>24908</xdr:colOff>
      <xdr:row>8</xdr:row>
      <xdr:rowOff>160020</xdr:rowOff>
    </xdr:to>
    <xdr:sp macro="" textlink="">
      <xdr:nvSpPr>
        <xdr:cNvPr id="8" name="Rectangle: Rounded Corners 7">
          <a:extLst>
            <a:ext uri="{FF2B5EF4-FFF2-40B4-BE49-F238E27FC236}">
              <a16:creationId xmlns:a16="http://schemas.microsoft.com/office/drawing/2014/main" id="{E2B77478-4802-DE19-4977-1F20B069B8A5}"/>
            </a:ext>
          </a:extLst>
        </xdr:cNvPr>
        <xdr:cNvSpPr/>
      </xdr:nvSpPr>
      <xdr:spPr>
        <a:xfrm>
          <a:off x="2734351" y="618941"/>
          <a:ext cx="2167357" cy="1004119"/>
        </a:xfrm>
        <a:prstGeom prst="roundRect">
          <a:avLst/>
        </a:prstGeom>
        <a:solidFill>
          <a:srgbClr val="00FFFF"/>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152400</xdr:colOff>
      <xdr:row>22</xdr:row>
      <xdr:rowOff>175260</xdr:rowOff>
    </xdr:from>
    <xdr:to>
      <xdr:col>23</xdr:col>
      <xdr:colOff>22860</xdr:colOff>
      <xdr:row>36</xdr:row>
      <xdr:rowOff>45720</xdr:rowOff>
    </xdr:to>
    <xdr:sp macro="" textlink="">
      <xdr:nvSpPr>
        <xdr:cNvPr id="2" name="Rectangle 1">
          <a:extLst>
            <a:ext uri="{FF2B5EF4-FFF2-40B4-BE49-F238E27FC236}">
              <a16:creationId xmlns:a16="http://schemas.microsoft.com/office/drawing/2014/main" id="{CDB626FA-792A-5CF8-CD0E-B01E7C23B9E3}"/>
            </a:ext>
          </a:extLst>
        </xdr:cNvPr>
        <xdr:cNvSpPr/>
      </xdr:nvSpPr>
      <xdr:spPr>
        <a:xfrm>
          <a:off x="9296400" y="4198620"/>
          <a:ext cx="4747260" cy="2430780"/>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160020</xdr:colOff>
      <xdr:row>9</xdr:row>
      <xdr:rowOff>68580</xdr:rowOff>
    </xdr:from>
    <xdr:to>
      <xdr:col>23</xdr:col>
      <xdr:colOff>15240</xdr:colOff>
      <xdr:row>22</xdr:row>
      <xdr:rowOff>129540</xdr:rowOff>
    </xdr:to>
    <xdr:sp macro="" textlink="">
      <xdr:nvSpPr>
        <xdr:cNvPr id="9" name="Rectangle 8">
          <a:extLst>
            <a:ext uri="{FF2B5EF4-FFF2-40B4-BE49-F238E27FC236}">
              <a16:creationId xmlns:a16="http://schemas.microsoft.com/office/drawing/2014/main" id="{B4F7C598-5889-B49C-EE4A-806A26E1620B}"/>
            </a:ext>
          </a:extLst>
        </xdr:cNvPr>
        <xdr:cNvSpPr/>
      </xdr:nvSpPr>
      <xdr:spPr>
        <a:xfrm>
          <a:off x="9304020" y="1714500"/>
          <a:ext cx="4732020" cy="2438400"/>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22</xdr:row>
      <xdr:rowOff>144780</xdr:rowOff>
    </xdr:from>
    <xdr:to>
      <xdr:col>4</xdr:col>
      <xdr:colOff>198120</xdr:colOff>
      <xdr:row>36</xdr:row>
      <xdr:rowOff>38100</xdr:rowOff>
    </xdr:to>
    <xdr:sp macro="" textlink="">
      <xdr:nvSpPr>
        <xdr:cNvPr id="11" name="Flowchart: Alternate Process 10">
          <a:extLst>
            <a:ext uri="{FF2B5EF4-FFF2-40B4-BE49-F238E27FC236}">
              <a16:creationId xmlns:a16="http://schemas.microsoft.com/office/drawing/2014/main" id="{2804EEDC-80D8-5803-2050-A06265AF0F71}"/>
            </a:ext>
          </a:extLst>
        </xdr:cNvPr>
        <xdr:cNvSpPr/>
      </xdr:nvSpPr>
      <xdr:spPr>
        <a:xfrm>
          <a:off x="76200" y="4168140"/>
          <a:ext cx="2560320" cy="2453640"/>
        </a:xfrm>
        <a:prstGeom prst="flowChartAlternateProcess">
          <a:avLst/>
        </a:prstGeom>
        <a:solidFill>
          <a:schemeClr val="tx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525780</xdr:colOff>
      <xdr:row>9</xdr:row>
      <xdr:rowOff>68580</xdr:rowOff>
    </xdr:from>
    <xdr:to>
      <xdr:col>15</xdr:col>
      <xdr:colOff>106680</xdr:colOff>
      <xdr:row>22</xdr:row>
      <xdr:rowOff>129540</xdr:rowOff>
    </xdr:to>
    <xdr:sp macro="" textlink="">
      <xdr:nvSpPr>
        <xdr:cNvPr id="12" name="Rectangle 11">
          <a:extLst>
            <a:ext uri="{FF2B5EF4-FFF2-40B4-BE49-F238E27FC236}">
              <a16:creationId xmlns:a16="http://schemas.microsoft.com/office/drawing/2014/main" id="{188FC7C6-586C-B2E7-FA8D-E94F39663A65}"/>
            </a:ext>
          </a:extLst>
        </xdr:cNvPr>
        <xdr:cNvSpPr/>
      </xdr:nvSpPr>
      <xdr:spPr>
        <a:xfrm>
          <a:off x="6012180" y="1714500"/>
          <a:ext cx="3238500" cy="2438400"/>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274320</xdr:colOff>
      <xdr:row>9</xdr:row>
      <xdr:rowOff>68580</xdr:rowOff>
    </xdr:from>
    <xdr:to>
      <xdr:col>9</xdr:col>
      <xdr:colOff>464820</xdr:colOff>
      <xdr:row>22</xdr:row>
      <xdr:rowOff>129540</xdr:rowOff>
    </xdr:to>
    <xdr:sp macro="" textlink="">
      <xdr:nvSpPr>
        <xdr:cNvPr id="13" name="Rectangle 12">
          <a:extLst>
            <a:ext uri="{FF2B5EF4-FFF2-40B4-BE49-F238E27FC236}">
              <a16:creationId xmlns:a16="http://schemas.microsoft.com/office/drawing/2014/main" id="{3021FB43-30A3-914F-B808-A7CA85CBC92C}"/>
            </a:ext>
          </a:extLst>
        </xdr:cNvPr>
        <xdr:cNvSpPr/>
      </xdr:nvSpPr>
      <xdr:spPr>
        <a:xfrm>
          <a:off x="2712720" y="1714500"/>
          <a:ext cx="3238500" cy="2438400"/>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273091</xdr:colOff>
      <xdr:row>3</xdr:row>
      <xdr:rowOff>60961</xdr:rowOff>
    </xdr:from>
    <xdr:to>
      <xdr:col>23</xdr:col>
      <xdr:colOff>2048</xdr:colOff>
      <xdr:row>8</xdr:row>
      <xdr:rowOff>144781</xdr:rowOff>
    </xdr:to>
    <xdr:sp macro="" textlink="">
      <xdr:nvSpPr>
        <xdr:cNvPr id="14" name="Rectangle: Rounded Corners 13">
          <a:extLst>
            <a:ext uri="{FF2B5EF4-FFF2-40B4-BE49-F238E27FC236}">
              <a16:creationId xmlns:a16="http://schemas.microsoft.com/office/drawing/2014/main" id="{8FCCCE19-0FE7-BA10-9DA2-7C9B070E71DC}"/>
            </a:ext>
          </a:extLst>
        </xdr:cNvPr>
        <xdr:cNvSpPr/>
      </xdr:nvSpPr>
      <xdr:spPr>
        <a:xfrm>
          <a:off x="11855491" y="609601"/>
          <a:ext cx="2167357" cy="998220"/>
        </a:xfrm>
        <a:prstGeom prst="roundRect">
          <a:avLst/>
        </a:prstGeom>
        <a:solidFill>
          <a:schemeClr val="accent2">
            <a:lumMod val="60000"/>
            <a:lumOff val="40000"/>
          </a:schemeClr>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22</xdr:row>
      <xdr:rowOff>175260</xdr:rowOff>
    </xdr:from>
    <xdr:to>
      <xdr:col>15</xdr:col>
      <xdr:colOff>106680</xdr:colOff>
      <xdr:row>36</xdr:row>
      <xdr:rowOff>45720</xdr:rowOff>
    </xdr:to>
    <xdr:sp macro="" textlink="">
      <xdr:nvSpPr>
        <xdr:cNvPr id="15" name="Rectangle 14">
          <a:extLst>
            <a:ext uri="{FF2B5EF4-FFF2-40B4-BE49-F238E27FC236}">
              <a16:creationId xmlns:a16="http://schemas.microsoft.com/office/drawing/2014/main" id="{EAAC770C-2DBE-9017-EAE5-C60544C122ED}"/>
            </a:ext>
          </a:extLst>
        </xdr:cNvPr>
        <xdr:cNvSpPr/>
      </xdr:nvSpPr>
      <xdr:spPr>
        <a:xfrm>
          <a:off x="2705100" y="4198620"/>
          <a:ext cx="6545580" cy="2430780"/>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487680</xdr:colOff>
      <xdr:row>3</xdr:row>
      <xdr:rowOff>152400</xdr:rowOff>
    </xdr:from>
    <xdr:to>
      <xdr:col>7</xdr:col>
      <xdr:colOff>441960</xdr:colOff>
      <xdr:row>5</xdr:row>
      <xdr:rowOff>83820</xdr:rowOff>
    </xdr:to>
    <xdr:sp macro="" textlink="">
      <xdr:nvSpPr>
        <xdr:cNvPr id="10" name="TextBox 9">
          <a:extLst>
            <a:ext uri="{FF2B5EF4-FFF2-40B4-BE49-F238E27FC236}">
              <a16:creationId xmlns:a16="http://schemas.microsoft.com/office/drawing/2014/main" id="{2FA11243-B58E-0EDE-5FDD-DE35C91D20E4}"/>
            </a:ext>
          </a:extLst>
        </xdr:cNvPr>
        <xdr:cNvSpPr txBox="1"/>
      </xdr:nvSpPr>
      <xdr:spPr>
        <a:xfrm>
          <a:off x="2926080" y="701040"/>
          <a:ext cx="1783080" cy="297180"/>
        </a:xfrm>
        <a:prstGeom prst="rect">
          <a:avLst/>
        </a:prstGeom>
        <a:solidFill>
          <a:srgbClr val="00FFFF"/>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ysClr val="windowText" lastClr="000000"/>
              </a:solidFill>
              <a:latin typeface="+mn-lt"/>
              <a:ea typeface="+mn-ea"/>
              <a:cs typeface="+mn-cs"/>
            </a:rPr>
            <a:t>Total Revenue</a:t>
          </a:r>
        </a:p>
      </xdr:txBody>
    </xdr:sp>
    <xdr:clientData/>
  </xdr:twoCellAnchor>
  <xdr:twoCellAnchor editAs="oneCell">
    <xdr:from>
      <xdr:col>4</xdr:col>
      <xdr:colOff>441960</xdr:colOff>
      <xdr:row>6</xdr:row>
      <xdr:rowOff>60960</xdr:rowOff>
    </xdr:from>
    <xdr:to>
      <xdr:col>5</xdr:col>
      <xdr:colOff>160020</xdr:colOff>
      <xdr:row>8</xdr:row>
      <xdr:rowOff>22860</xdr:rowOff>
    </xdr:to>
    <xdr:pic>
      <xdr:nvPicPr>
        <xdr:cNvPr id="17" name="Graphic 16" descr="Rupee with solid fill">
          <a:extLst>
            <a:ext uri="{FF2B5EF4-FFF2-40B4-BE49-F238E27FC236}">
              <a16:creationId xmlns:a16="http://schemas.microsoft.com/office/drawing/2014/main" id="{39EBF9C9-B93F-E09B-158C-2C7E5BF476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80360" y="1158240"/>
          <a:ext cx="327660" cy="327660"/>
        </a:xfrm>
        <a:prstGeom prst="rect">
          <a:avLst/>
        </a:prstGeom>
      </xdr:spPr>
    </xdr:pic>
    <xdr:clientData/>
  </xdr:twoCellAnchor>
  <xdr:twoCellAnchor>
    <xdr:from>
      <xdr:col>5</xdr:col>
      <xdr:colOff>198120</xdr:colOff>
      <xdr:row>6</xdr:row>
      <xdr:rowOff>22860</xdr:rowOff>
    </xdr:from>
    <xdr:to>
      <xdr:col>7</xdr:col>
      <xdr:colOff>22860</xdr:colOff>
      <xdr:row>7</xdr:row>
      <xdr:rowOff>167640</xdr:rowOff>
    </xdr:to>
    <xdr:sp macro="" textlink="'KPI Metrics'!B2">
      <xdr:nvSpPr>
        <xdr:cNvPr id="18" name="TextBox 17">
          <a:extLst>
            <a:ext uri="{FF2B5EF4-FFF2-40B4-BE49-F238E27FC236}">
              <a16:creationId xmlns:a16="http://schemas.microsoft.com/office/drawing/2014/main" id="{76B46B29-4F81-3B74-B69A-33E73F6D14EE}"/>
            </a:ext>
          </a:extLst>
        </xdr:cNvPr>
        <xdr:cNvSpPr txBox="1"/>
      </xdr:nvSpPr>
      <xdr:spPr>
        <a:xfrm>
          <a:off x="3246120" y="1120140"/>
          <a:ext cx="1043940" cy="327660"/>
        </a:xfrm>
        <a:prstGeom prst="rect">
          <a:avLst/>
        </a:prstGeom>
        <a:solidFill>
          <a:srgbClr val="00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ADD9460-A036-449D-873E-EC881DB4DB47}" type="TxLink">
            <a:rPr lang="en-US" sz="1600" b="1" i="0" u="none" strike="noStrike">
              <a:solidFill>
                <a:srgbClr val="000000"/>
              </a:solidFill>
              <a:latin typeface="Calibri"/>
              <a:ea typeface="Calibri"/>
              <a:cs typeface="Calibri"/>
            </a:rPr>
            <a:pPr algn="l"/>
            <a:t> 276,500 </a:t>
          </a:fld>
          <a:endParaRPr lang="en-US" sz="1600" b="1"/>
        </a:p>
      </xdr:txBody>
    </xdr:sp>
    <xdr:clientData/>
  </xdr:twoCellAnchor>
  <xdr:twoCellAnchor>
    <xdr:from>
      <xdr:col>8</xdr:col>
      <xdr:colOff>318811</xdr:colOff>
      <xdr:row>3</xdr:row>
      <xdr:rowOff>160021</xdr:rowOff>
    </xdr:from>
    <xdr:to>
      <xdr:col>11</xdr:col>
      <xdr:colOff>273091</xdr:colOff>
      <xdr:row>5</xdr:row>
      <xdr:rowOff>91441</xdr:rowOff>
    </xdr:to>
    <xdr:sp macro="" textlink="">
      <xdr:nvSpPr>
        <xdr:cNvPr id="16" name="TextBox 15">
          <a:extLst>
            <a:ext uri="{FF2B5EF4-FFF2-40B4-BE49-F238E27FC236}">
              <a16:creationId xmlns:a16="http://schemas.microsoft.com/office/drawing/2014/main" id="{352B18F0-0691-4B71-A15E-B3F073999A4F}"/>
            </a:ext>
          </a:extLst>
        </xdr:cNvPr>
        <xdr:cNvSpPr txBox="1"/>
      </xdr:nvSpPr>
      <xdr:spPr>
        <a:xfrm>
          <a:off x="5195611" y="708661"/>
          <a:ext cx="1783080" cy="297180"/>
        </a:xfrm>
        <a:prstGeom prst="rect">
          <a:avLst/>
        </a:prstGeom>
        <a:solidFill>
          <a:schemeClr val="accent1">
            <a:lumMod val="60000"/>
            <a:lumOff val="40000"/>
          </a:schemeClr>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ysClr val="windowText" lastClr="000000"/>
              </a:solidFill>
              <a:latin typeface="+mn-lt"/>
              <a:ea typeface="+mn-ea"/>
              <a:cs typeface="+mn-cs"/>
            </a:rPr>
            <a:t>Total Profit</a:t>
          </a:r>
        </a:p>
      </xdr:txBody>
    </xdr:sp>
    <xdr:clientData/>
  </xdr:twoCellAnchor>
  <xdr:twoCellAnchor editAs="oneCell">
    <xdr:from>
      <xdr:col>8</xdr:col>
      <xdr:colOff>228600</xdr:colOff>
      <xdr:row>6</xdr:row>
      <xdr:rowOff>7620</xdr:rowOff>
    </xdr:from>
    <xdr:to>
      <xdr:col>9</xdr:col>
      <xdr:colOff>45720</xdr:colOff>
      <xdr:row>8</xdr:row>
      <xdr:rowOff>68580</xdr:rowOff>
    </xdr:to>
    <xdr:pic>
      <xdr:nvPicPr>
        <xdr:cNvPr id="20" name="Graphic 19" descr="Bar graph with upward trend with solid fill">
          <a:extLst>
            <a:ext uri="{FF2B5EF4-FFF2-40B4-BE49-F238E27FC236}">
              <a16:creationId xmlns:a16="http://schemas.microsoft.com/office/drawing/2014/main" id="{F6872D7F-20E7-9266-D253-1EEB110A88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105400" y="1104900"/>
          <a:ext cx="426720" cy="426720"/>
        </a:xfrm>
        <a:prstGeom prst="rect">
          <a:avLst/>
        </a:prstGeom>
      </xdr:spPr>
    </xdr:pic>
    <xdr:clientData/>
  </xdr:twoCellAnchor>
  <xdr:twoCellAnchor>
    <xdr:from>
      <xdr:col>8</xdr:col>
      <xdr:colOff>601980</xdr:colOff>
      <xdr:row>6</xdr:row>
      <xdr:rowOff>53340</xdr:rowOff>
    </xdr:from>
    <xdr:to>
      <xdr:col>11</xdr:col>
      <xdr:colOff>30480</xdr:colOff>
      <xdr:row>7</xdr:row>
      <xdr:rowOff>152400</xdr:rowOff>
    </xdr:to>
    <xdr:sp macro="" textlink="'KPI Metrics'!B4">
      <xdr:nvSpPr>
        <xdr:cNvPr id="21" name="TextBox 20">
          <a:extLst>
            <a:ext uri="{FF2B5EF4-FFF2-40B4-BE49-F238E27FC236}">
              <a16:creationId xmlns:a16="http://schemas.microsoft.com/office/drawing/2014/main" id="{A9419040-237F-7037-FA4A-F0643B419EFA}"/>
            </a:ext>
          </a:extLst>
        </xdr:cNvPr>
        <xdr:cNvSpPr txBox="1"/>
      </xdr:nvSpPr>
      <xdr:spPr>
        <a:xfrm>
          <a:off x="5478780" y="1150620"/>
          <a:ext cx="12573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75E3FF-4080-4BB5-A20D-059897A4CAB5}" type="TxLink">
            <a:rPr lang="en-US" sz="1600" b="1" i="0" u="none" strike="noStrike">
              <a:solidFill>
                <a:srgbClr val="000000"/>
              </a:solidFill>
              <a:latin typeface="Calibri"/>
              <a:ea typeface="Calibri"/>
              <a:cs typeface="Calibri"/>
            </a:rPr>
            <a:pPr algn="ctr"/>
            <a:t> 82,950 </a:t>
          </a:fld>
          <a:endParaRPr lang="en-US" sz="1600" b="1"/>
        </a:p>
      </xdr:txBody>
    </xdr:sp>
    <xdr:clientData/>
  </xdr:twoCellAnchor>
  <xdr:twoCellAnchor>
    <xdr:from>
      <xdr:col>12</xdr:col>
      <xdr:colOff>166411</xdr:colOff>
      <xdr:row>3</xdr:row>
      <xdr:rowOff>167641</xdr:rowOff>
    </xdr:from>
    <xdr:to>
      <xdr:col>15</xdr:col>
      <xdr:colOff>120691</xdr:colOff>
      <xdr:row>5</xdr:row>
      <xdr:rowOff>99061</xdr:rowOff>
    </xdr:to>
    <xdr:sp macro="" textlink="">
      <xdr:nvSpPr>
        <xdr:cNvPr id="23" name="TextBox 22">
          <a:extLst>
            <a:ext uri="{FF2B5EF4-FFF2-40B4-BE49-F238E27FC236}">
              <a16:creationId xmlns:a16="http://schemas.microsoft.com/office/drawing/2014/main" id="{0C3CEC27-DA61-4441-A777-B496BCF02350}"/>
            </a:ext>
          </a:extLst>
        </xdr:cNvPr>
        <xdr:cNvSpPr txBox="1"/>
      </xdr:nvSpPr>
      <xdr:spPr>
        <a:xfrm>
          <a:off x="7481611" y="716281"/>
          <a:ext cx="1783080" cy="297180"/>
        </a:xfrm>
        <a:prstGeom prst="rect">
          <a:avLst/>
        </a:prstGeom>
        <a:solidFill>
          <a:schemeClr val="accent4">
            <a:lumMod val="60000"/>
            <a:lumOff val="40000"/>
          </a:schemeClr>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ysClr val="windowText" lastClr="000000"/>
              </a:solidFill>
              <a:latin typeface="+mn-lt"/>
              <a:ea typeface="+mn-ea"/>
              <a:cs typeface="+mn-cs"/>
            </a:rPr>
            <a:t>Total Units Sold</a:t>
          </a:r>
        </a:p>
      </xdr:txBody>
    </xdr:sp>
    <xdr:clientData/>
  </xdr:twoCellAnchor>
  <xdr:twoCellAnchor editAs="oneCell">
    <xdr:from>
      <xdr:col>12</xdr:col>
      <xdr:colOff>60960</xdr:colOff>
      <xdr:row>5</xdr:row>
      <xdr:rowOff>144780</xdr:rowOff>
    </xdr:from>
    <xdr:to>
      <xdr:col>12</xdr:col>
      <xdr:colOff>563880</xdr:colOff>
      <xdr:row>8</xdr:row>
      <xdr:rowOff>99060</xdr:rowOff>
    </xdr:to>
    <xdr:pic>
      <xdr:nvPicPr>
        <xdr:cNvPr id="25" name="Graphic 24" descr="Continuous Improvement with solid fill">
          <a:extLst>
            <a:ext uri="{FF2B5EF4-FFF2-40B4-BE49-F238E27FC236}">
              <a16:creationId xmlns:a16="http://schemas.microsoft.com/office/drawing/2014/main" id="{7EB96540-FF73-151F-86D2-1F5BD64197B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376160" y="1059180"/>
          <a:ext cx="502920" cy="502920"/>
        </a:xfrm>
        <a:prstGeom prst="rect">
          <a:avLst/>
        </a:prstGeom>
      </xdr:spPr>
    </xdr:pic>
    <xdr:clientData/>
  </xdr:twoCellAnchor>
  <xdr:twoCellAnchor>
    <xdr:from>
      <xdr:col>12</xdr:col>
      <xdr:colOff>403860</xdr:colOff>
      <xdr:row>6</xdr:row>
      <xdr:rowOff>38100</xdr:rowOff>
    </xdr:from>
    <xdr:to>
      <xdr:col>14</xdr:col>
      <xdr:colOff>472440</xdr:colOff>
      <xdr:row>7</xdr:row>
      <xdr:rowOff>167640</xdr:rowOff>
    </xdr:to>
    <xdr:sp macro="" textlink="'KPI Metrics'!B5">
      <xdr:nvSpPr>
        <xdr:cNvPr id="26" name="TextBox 25">
          <a:extLst>
            <a:ext uri="{FF2B5EF4-FFF2-40B4-BE49-F238E27FC236}">
              <a16:creationId xmlns:a16="http://schemas.microsoft.com/office/drawing/2014/main" id="{A2A7DBBB-5730-578C-5BAF-ABB1C896D95B}"/>
            </a:ext>
          </a:extLst>
        </xdr:cNvPr>
        <xdr:cNvSpPr txBox="1"/>
      </xdr:nvSpPr>
      <xdr:spPr>
        <a:xfrm>
          <a:off x="7719060" y="1135380"/>
          <a:ext cx="12877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48B0EBB-08C0-4C93-BF57-07FE4130AF02}" type="TxLink">
            <a:rPr lang="en-US" sz="1600" b="1" i="0" u="none" strike="noStrike">
              <a:solidFill>
                <a:srgbClr val="000000"/>
              </a:solidFill>
              <a:latin typeface="Calibri"/>
              <a:ea typeface="Calibri"/>
              <a:cs typeface="Calibri"/>
            </a:rPr>
            <a:pPr marL="0" indent="0" algn="ctr"/>
            <a:t> 1,102 </a:t>
          </a:fld>
          <a:endParaRPr lang="en-US" sz="1600" b="1" i="0" u="none" strike="noStrike">
            <a:solidFill>
              <a:srgbClr val="000000"/>
            </a:solidFill>
            <a:latin typeface="Calibri"/>
            <a:ea typeface="Calibri"/>
            <a:cs typeface="Calibri"/>
          </a:endParaRPr>
        </a:p>
      </xdr:txBody>
    </xdr:sp>
    <xdr:clientData/>
  </xdr:twoCellAnchor>
  <xdr:twoCellAnchor>
    <xdr:from>
      <xdr:col>16</xdr:col>
      <xdr:colOff>6391</xdr:colOff>
      <xdr:row>3</xdr:row>
      <xdr:rowOff>167641</xdr:rowOff>
    </xdr:from>
    <xdr:to>
      <xdr:col>18</xdr:col>
      <xdr:colOff>570271</xdr:colOff>
      <xdr:row>5</xdr:row>
      <xdr:rowOff>99061</xdr:rowOff>
    </xdr:to>
    <xdr:sp macro="" textlink="">
      <xdr:nvSpPr>
        <xdr:cNvPr id="27" name="TextBox 26">
          <a:extLst>
            <a:ext uri="{FF2B5EF4-FFF2-40B4-BE49-F238E27FC236}">
              <a16:creationId xmlns:a16="http://schemas.microsoft.com/office/drawing/2014/main" id="{42490386-6490-4FB9-94E7-11EDFAA484C4}"/>
            </a:ext>
          </a:extLst>
        </xdr:cNvPr>
        <xdr:cNvSpPr txBox="1"/>
      </xdr:nvSpPr>
      <xdr:spPr>
        <a:xfrm>
          <a:off x="9759991" y="716281"/>
          <a:ext cx="1783080" cy="297180"/>
        </a:xfrm>
        <a:prstGeom prst="rect">
          <a:avLst/>
        </a:prstGeom>
        <a:solidFill>
          <a:schemeClr val="accent6">
            <a:lumMod val="60000"/>
            <a:lumOff val="40000"/>
          </a:schemeClr>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ysClr val="windowText" lastClr="000000"/>
              </a:solidFill>
              <a:latin typeface="+mn-lt"/>
              <a:ea typeface="+mn-ea"/>
              <a:cs typeface="+mn-cs"/>
            </a:rPr>
            <a:t>Profit Percentage</a:t>
          </a:r>
        </a:p>
      </xdr:txBody>
    </xdr:sp>
    <xdr:clientData/>
  </xdr:twoCellAnchor>
  <xdr:twoCellAnchor editAs="oneCell">
    <xdr:from>
      <xdr:col>16</xdr:col>
      <xdr:colOff>53340</xdr:colOff>
      <xdr:row>5</xdr:row>
      <xdr:rowOff>129540</xdr:rowOff>
    </xdr:from>
    <xdr:to>
      <xdr:col>16</xdr:col>
      <xdr:colOff>518160</xdr:colOff>
      <xdr:row>8</xdr:row>
      <xdr:rowOff>45720</xdr:rowOff>
    </xdr:to>
    <xdr:pic>
      <xdr:nvPicPr>
        <xdr:cNvPr id="29" name="Graphic 28" descr="Upward trend with solid fill">
          <a:extLst>
            <a:ext uri="{FF2B5EF4-FFF2-40B4-BE49-F238E27FC236}">
              <a16:creationId xmlns:a16="http://schemas.microsoft.com/office/drawing/2014/main" id="{4AB5A2E6-6662-994F-9B67-7F0351B594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806940" y="1043940"/>
          <a:ext cx="464820" cy="464820"/>
        </a:xfrm>
        <a:prstGeom prst="rect">
          <a:avLst/>
        </a:prstGeom>
      </xdr:spPr>
    </xdr:pic>
    <xdr:clientData/>
  </xdr:twoCellAnchor>
  <xdr:twoCellAnchor>
    <xdr:from>
      <xdr:col>16</xdr:col>
      <xdr:colOff>579120</xdr:colOff>
      <xdr:row>6</xdr:row>
      <xdr:rowOff>38100</xdr:rowOff>
    </xdr:from>
    <xdr:to>
      <xdr:col>18</xdr:col>
      <xdr:colOff>365760</xdr:colOff>
      <xdr:row>7</xdr:row>
      <xdr:rowOff>167640</xdr:rowOff>
    </xdr:to>
    <xdr:sp macro="" textlink="'KPI Metrics'!B6">
      <xdr:nvSpPr>
        <xdr:cNvPr id="30" name="TextBox 29">
          <a:extLst>
            <a:ext uri="{FF2B5EF4-FFF2-40B4-BE49-F238E27FC236}">
              <a16:creationId xmlns:a16="http://schemas.microsoft.com/office/drawing/2014/main" id="{B1C161CF-9D2C-8F51-9A01-185E7D380B4D}"/>
            </a:ext>
          </a:extLst>
        </xdr:cNvPr>
        <xdr:cNvSpPr txBox="1"/>
      </xdr:nvSpPr>
      <xdr:spPr>
        <a:xfrm>
          <a:off x="10332720" y="1135380"/>
          <a:ext cx="10058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E455D-E068-4ED1-A575-DA0938ECE2FF}" type="TxLink">
            <a:rPr lang="en-US" sz="1600" b="1" i="0" u="none" strike="noStrike">
              <a:solidFill>
                <a:srgbClr val="000000"/>
              </a:solidFill>
              <a:latin typeface="Calibri"/>
              <a:ea typeface="Calibri"/>
              <a:cs typeface="Calibri"/>
            </a:rPr>
            <a:pPr algn="ctr"/>
            <a:t>43%</a:t>
          </a:fld>
          <a:endParaRPr lang="en-US" sz="2400" b="1"/>
        </a:p>
      </xdr:txBody>
    </xdr:sp>
    <xdr:clientData/>
  </xdr:twoCellAnchor>
  <xdr:twoCellAnchor>
    <xdr:from>
      <xdr:col>19</xdr:col>
      <xdr:colOff>478831</xdr:colOff>
      <xdr:row>3</xdr:row>
      <xdr:rowOff>175261</xdr:rowOff>
    </xdr:from>
    <xdr:to>
      <xdr:col>22</xdr:col>
      <xdr:colOff>433111</xdr:colOff>
      <xdr:row>5</xdr:row>
      <xdr:rowOff>106681</xdr:rowOff>
    </xdr:to>
    <xdr:sp macro="" textlink="">
      <xdr:nvSpPr>
        <xdr:cNvPr id="31" name="TextBox 30">
          <a:extLst>
            <a:ext uri="{FF2B5EF4-FFF2-40B4-BE49-F238E27FC236}">
              <a16:creationId xmlns:a16="http://schemas.microsoft.com/office/drawing/2014/main" id="{71FF0959-3E2C-4BF9-BCD4-8CFA85C49D7C}"/>
            </a:ext>
          </a:extLst>
        </xdr:cNvPr>
        <xdr:cNvSpPr txBox="1"/>
      </xdr:nvSpPr>
      <xdr:spPr>
        <a:xfrm>
          <a:off x="12061231" y="723901"/>
          <a:ext cx="1783080" cy="297180"/>
        </a:xfrm>
        <a:prstGeom prst="rect">
          <a:avLst/>
        </a:prstGeom>
        <a:solidFill>
          <a:schemeClr val="accent2">
            <a:lumMod val="60000"/>
            <a:lumOff val="40000"/>
          </a:schemeClr>
        </a:solidFill>
        <a:ln>
          <a:noFill/>
        </a:ln>
        <a:effectLst>
          <a:outerShdw blurRad="63500" sx="102000" sy="102000" algn="ctr" rotWithShape="0">
            <a:prstClr val="black">
              <a:alpha val="40000"/>
            </a:prstClr>
          </a:outerShdw>
        </a:effectLst>
        <a:scene3d>
          <a:camera prst="perspectiveFron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ysClr val="windowText" lastClr="000000"/>
              </a:solidFill>
              <a:latin typeface="+mn-lt"/>
              <a:ea typeface="+mn-ea"/>
              <a:cs typeface="+mn-cs"/>
            </a:rPr>
            <a:t>  Total Cost</a:t>
          </a:r>
        </a:p>
      </xdr:txBody>
    </xdr:sp>
    <xdr:clientData/>
  </xdr:twoCellAnchor>
  <xdr:twoCellAnchor editAs="oneCell">
    <xdr:from>
      <xdr:col>19</xdr:col>
      <xdr:colOff>411480</xdr:colOff>
      <xdr:row>5</xdr:row>
      <xdr:rowOff>144780</xdr:rowOff>
    </xdr:from>
    <xdr:to>
      <xdr:col>20</xdr:col>
      <xdr:colOff>297180</xdr:colOff>
      <xdr:row>8</xdr:row>
      <xdr:rowOff>91440</xdr:rowOff>
    </xdr:to>
    <xdr:pic>
      <xdr:nvPicPr>
        <xdr:cNvPr id="33" name="Graphic 32" descr="Coins with solid fill">
          <a:extLst>
            <a:ext uri="{FF2B5EF4-FFF2-40B4-BE49-F238E27FC236}">
              <a16:creationId xmlns:a16="http://schemas.microsoft.com/office/drawing/2014/main" id="{51A48EB5-D03A-54D9-9FFB-C46438023A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93880" y="1059180"/>
          <a:ext cx="495300" cy="495300"/>
        </a:xfrm>
        <a:prstGeom prst="rect">
          <a:avLst/>
        </a:prstGeom>
      </xdr:spPr>
    </xdr:pic>
    <xdr:clientData/>
  </xdr:twoCellAnchor>
  <xdr:twoCellAnchor>
    <xdr:from>
      <xdr:col>20</xdr:col>
      <xdr:colOff>213360</xdr:colOff>
      <xdr:row>6</xdr:row>
      <xdr:rowOff>30480</xdr:rowOff>
    </xdr:from>
    <xdr:to>
      <xdr:col>22</xdr:col>
      <xdr:colOff>198120</xdr:colOff>
      <xdr:row>7</xdr:row>
      <xdr:rowOff>152400</xdr:rowOff>
    </xdr:to>
    <xdr:sp macro="" textlink="'KPI Metrics'!B3">
      <xdr:nvSpPr>
        <xdr:cNvPr id="34" name="TextBox 33">
          <a:extLst>
            <a:ext uri="{FF2B5EF4-FFF2-40B4-BE49-F238E27FC236}">
              <a16:creationId xmlns:a16="http://schemas.microsoft.com/office/drawing/2014/main" id="{EE886B0C-0E7D-ABBC-909F-4AAC700EDEA1}"/>
            </a:ext>
          </a:extLst>
        </xdr:cNvPr>
        <xdr:cNvSpPr txBox="1"/>
      </xdr:nvSpPr>
      <xdr:spPr>
        <a:xfrm>
          <a:off x="12405360" y="1127760"/>
          <a:ext cx="12039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B554FA-43A4-453F-B513-875F1C52BC8B}" type="TxLink">
            <a:rPr lang="en-US" sz="1600" b="1" i="0" u="none" strike="noStrike">
              <a:solidFill>
                <a:sysClr val="windowText" lastClr="000000"/>
              </a:solidFill>
              <a:latin typeface="Calibri"/>
              <a:ea typeface="Calibri"/>
              <a:cs typeface="Calibri"/>
            </a:rPr>
            <a:pPr algn="ctr"/>
            <a:t> 193,550 </a:t>
          </a:fld>
          <a:endParaRPr lang="en-US" sz="1600" b="1">
            <a:solidFill>
              <a:sysClr val="windowText" lastClr="000000"/>
            </a:solidFill>
          </a:endParaRPr>
        </a:p>
      </xdr:txBody>
    </xdr:sp>
    <xdr:clientData/>
  </xdr:twoCellAnchor>
  <xdr:twoCellAnchor>
    <xdr:from>
      <xdr:col>10</xdr:col>
      <xdr:colOff>15240</xdr:colOff>
      <xdr:row>9</xdr:row>
      <xdr:rowOff>160020</xdr:rowOff>
    </xdr:from>
    <xdr:to>
      <xdr:col>15</xdr:col>
      <xdr:colOff>15240</xdr:colOff>
      <xdr:row>22</xdr:row>
      <xdr:rowOff>45720</xdr:rowOff>
    </xdr:to>
    <xdr:graphicFrame macro="">
      <xdr:nvGraphicFramePr>
        <xdr:cNvPr id="35" name="Chart 2">
          <a:extLst>
            <a:ext uri="{FF2B5EF4-FFF2-40B4-BE49-F238E27FC236}">
              <a16:creationId xmlns:a16="http://schemas.microsoft.com/office/drawing/2014/main" id="{44A54060-E825-A557-1C47-BAC21E468F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358140</xdr:colOff>
      <xdr:row>23</xdr:row>
      <xdr:rowOff>76200</xdr:rowOff>
    </xdr:from>
    <xdr:to>
      <xdr:col>15</xdr:col>
      <xdr:colOff>15240</xdr:colOff>
      <xdr:row>35</xdr:row>
      <xdr:rowOff>137160</xdr:rowOff>
    </xdr:to>
    <xdr:graphicFrame macro="">
      <xdr:nvGraphicFramePr>
        <xdr:cNvPr id="36" name="Chart 1">
          <a:extLst>
            <a:ext uri="{FF2B5EF4-FFF2-40B4-BE49-F238E27FC236}">
              <a16:creationId xmlns:a16="http://schemas.microsoft.com/office/drawing/2014/main" id="{57C1A51F-797C-2530-9F8E-7F73CC1AF7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243840</xdr:colOff>
      <xdr:row>9</xdr:row>
      <xdr:rowOff>160020</xdr:rowOff>
    </xdr:from>
    <xdr:to>
      <xdr:col>22</xdr:col>
      <xdr:colOff>548640</xdr:colOff>
      <xdr:row>22</xdr:row>
      <xdr:rowOff>34290</xdr:rowOff>
    </xdr:to>
    <xdr:graphicFrame macro="">
      <xdr:nvGraphicFramePr>
        <xdr:cNvPr id="38" name="Chart 4">
          <a:extLst>
            <a:ext uri="{FF2B5EF4-FFF2-40B4-BE49-F238E27FC236}">
              <a16:creationId xmlns:a16="http://schemas.microsoft.com/office/drawing/2014/main" id="{E477E74E-DAE3-1906-C2EC-244DCA18A2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228600</xdr:colOff>
      <xdr:row>23</xdr:row>
      <xdr:rowOff>64770</xdr:rowOff>
    </xdr:from>
    <xdr:to>
      <xdr:col>22</xdr:col>
      <xdr:colOff>533400</xdr:colOff>
      <xdr:row>35</xdr:row>
      <xdr:rowOff>137160</xdr:rowOff>
    </xdr:to>
    <mc:AlternateContent xmlns:mc="http://schemas.openxmlformats.org/markup-compatibility/2006">
      <mc:Choice xmlns:cx4="http://schemas.microsoft.com/office/drawing/2016/5/10/chartex" Requires="cx4">
        <xdr:graphicFrame macro="">
          <xdr:nvGraphicFramePr>
            <xdr:cNvPr id="19" name="Chart 1">
              <a:extLst>
                <a:ext uri="{FF2B5EF4-FFF2-40B4-BE49-F238E27FC236}">
                  <a16:creationId xmlns:a16="http://schemas.microsoft.com/office/drawing/2014/main" id="{326EABC3-F421-C2BB-2AB5-94514BA701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372600" y="4271010"/>
              <a:ext cx="4572000" cy="2266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289560</xdr:colOff>
      <xdr:row>23</xdr:row>
      <xdr:rowOff>99060</xdr:rowOff>
    </xdr:from>
    <xdr:to>
      <xdr:col>4</xdr:col>
      <xdr:colOff>60960</xdr:colOff>
      <xdr:row>35</xdr:row>
      <xdr:rowOff>140970</xdr:rowOff>
    </xdr:to>
    <xdr:graphicFrame macro="">
      <xdr:nvGraphicFramePr>
        <xdr:cNvPr id="22" name="Chart 2">
          <a:extLst>
            <a:ext uri="{FF2B5EF4-FFF2-40B4-BE49-F238E27FC236}">
              <a16:creationId xmlns:a16="http://schemas.microsoft.com/office/drawing/2014/main" id="{F6C1E4A4-93EF-8CBA-471F-F4F129010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358140</xdr:colOff>
      <xdr:row>9</xdr:row>
      <xdr:rowOff>152400</xdr:rowOff>
    </xdr:from>
    <xdr:to>
      <xdr:col>9</xdr:col>
      <xdr:colOff>396240</xdr:colOff>
      <xdr:row>22</xdr:row>
      <xdr:rowOff>53340</xdr:rowOff>
    </xdr:to>
    <xdr:graphicFrame macro="">
      <xdr:nvGraphicFramePr>
        <xdr:cNvPr id="32" name="Chart 1">
          <a:extLst>
            <a:ext uri="{FF2B5EF4-FFF2-40B4-BE49-F238E27FC236}">
              <a16:creationId xmlns:a16="http://schemas.microsoft.com/office/drawing/2014/main" id="{8F3D1C14-FA52-921A-BEFC-ACA770955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91440</xdr:colOff>
      <xdr:row>9</xdr:row>
      <xdr:rowOff>45720</xdr:rowOff>
    </xdr:from>
    <xdr:to>
      <xdr:col>4</xdr:col>
      <xdr:colOff>198120</xdr:colOff>
      <xdr:row>22</xdr:row>
      <xdr:rowOff>91440</xdr:rowOff>
    </xdr:to>
    <xdr:sp macro="" textlink="">
      <xdr:nvSpPr>
        <xdr:cNvPr id="37" name="Rectangle: Rounded Corners 36">
          <a:extLst>
            <a:ext uri="{FF2B5EF4-FFF2-40B4-BE49-F238E27FC236}">
              <a16:creationId xmlns:a16="http://schemas.microsoft.com/office/drawing/2014/main" id="{3324916B-C5C3-F644-2D00-0071AFA9C71B}"/>
            </a:ext>
          </a:extLst>
        </xdr:cNvPr>
        <xdr:cNvSpPr/>
      </xdr:nvSpPr>
      <xdr:spPr>
        <a:xfrm>
          <a:off x="91440" y="1691640"/>
          <a:ext cx="2545080" cy="2423160"/>
        </a:xfrm>
        <a:prstGeom prst="roundRect">
          <a:avLst/>
        </a:prstGeom>
        <a:effectLst>
          <a:outerShdw blurRad="63500" sx="102000" sy="102000" algn="ct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182880</xdr:colOff>
      <xdr:row>9</xdr:row>
      <xdr:rowOff>152400</xdr:rowOff>
    </xdr:from>
    <xdr:to>
      <xdr:col>4</xdr:col>
      <xdr:colOff>114300</xdr:colOff>
      <xdr:row>22</xdr:row>
      <xdr:rowOff>0</xdr:rowOff>
    </xdr:to>
    <xdr:graphicFrame macro="">
      <xdr:nvGraphicFramePr>
        <xdr:cNvPr id="39" name="Chart 2">
          <a:extLst>
            <a:ext uri="{FF2B5EF4-FFF2-40B4-BE49-F238E27FC236}">
              <a16:creationId xmlns:a16="http://schemas.microsoft.com/office/drawing/2014/main" id="{B12BFFAF-F5AE-BECA-3D71-9577B5475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15240</xdr:colOff>
      <xdr:row>0</xdr:row>
      <xdr:rowOff>30480</xdr:rowOff>
    </xdr:from>
    <xdr:to>
      <xdr:col>2</xdr:col>
      <xdr:colOff>167640</xdr:colOff>
      <xdr:row>3</xdr:row>
      <xdr:rowOff>68580</xdr:rowOff>
    </xdr:to>
    <mc:AlternateContent xmlns:mc="http://schemas.openxmlformats.org/markup-compatibility/2006" xmlns:a14="http://schemas.microsoft.com/office/drawing/2010/main">
      <mc:Choice Requires="a14">
        <xdr:graphicFrame macro="">
          <xdr:nvGraphicFramePr>
            <xdr:cNvPr id="41" name="Years (Date)">
              <a:extLst>
                <a:ext uri="{FF2B5EF4-FFF2-40B4-BE49-F238E27FC236}">
                  <a16:creationId xmlns:a16="http://schemas.microsoft.com/office/drawing/2014/main" id="{15B66F8E-17DF-8495-8EDA-1FD179CD7E6F}"/>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15240" y="30480"/>
              <a:ext cx="1371600" cy="586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22859</xdr:colOff>
      <xdr:row>3</xdr:row>
      <xdr:rowOff>76200</xdr:rowOff>
    </xdr:from>
    <xdr:to>
      <xdr:col>4</xdr:col>
      <xdr:colOff>144779</xdr:colOff>
      <xdr:row>9</xdr:row>
      <xdr:rowOff>0</xdr:rowOff>
    </xdr:to>
    <mc:AlternateContent xmlns:mc="http://schemas.openxmlformats.org/markup-compatibility/2006" xmlns:a14="http://schemas.microsoft.com/office/drawing/2010/main">
      <mc:Choice Requires="a14">
        <xdr:graphicFrame macro="">
          <xdr:nvGraphicFramePr>
            <xdr:cNvPr id="43" name="Months (Date)">
              <a:extLst>
                <a:ext uri="{FF2B5EF4-FFF2-40B4-BE49-F238E27FC236}">
                  <a16:creationId xmlns:a16="http://schemas.microsoft.com/office/drawing/2014/main" id="{AF15BE0E-27A5-0817-785C-BD3D79C20579}"/>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22859" y="624840"/>
              <a:ext cx="2560320" cy="1021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152400</xdr:colOff>
      <xdr:row>0</xdr:row>
      <xdr:rowOff>30480</xdr:rowOff>
    </xdr:from>
    <xdr:to>
      <xdr:col>4</xdr:col>
      <xdr:colOff>137160</xdr:colOff>
      <xdr:row>3</xdr:row>
      <xdr:rowOff>68580</xdr:rowOff>
    </xdr:to>
    <mc:AlternateContent xmlns:mc="http://schemas.openxmlformats.org/markup-compatibility/2006" xmlns:a14="http://schemas.microsoft.com/office/drawing/2010/main">
      <mc:Choice Requires="a14">
        <xdr:graphicFrame macro="">
          <xdr:nvGraphicFramePr>
            <xdr:cNvPr id="24" name="Customer Segment">
              <a:extLst>
                <a:ext uri="{FF2B5EF4-FFF2-40B4-BE49-F238E27FC236}">
                  <a16:creationId xmlns:a16="http://schemas.microsoft.com/office/drawing/2014/main" id="{A385F326-CD4A-6F32-562C-E3641E7718E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371600" y="30480"/>
              <a:ext cx="1203960" cy="586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297180</xdr:colOff>
      <xdr:row>0</xdr:row>
      <xdr:rowOff>60960</xdr:rowOff>
    </xdr:from>
    <xdr:to>
      <xdr:col>9</xdr:col>
      <xdr:colOff>434340</xdr:colOff>
      <xdr:row>2</xdr:row>
      <xdr:rowOff>160020</xdr:rowOff>
    </xdr:to>
    <xdr:sp macro="" textlink="">
      <xdr:nvSpPr>
        <xdr:cNvPr id="40" name="Rectangle: Rounded Corners 39">
          <a:extLst>
            <a:ext uri="{FF2B5EF4-FFF2-40B4-BE49-F238E27FC236}">
              <a16:creationId xmlns:a16="http://schemas.microsoft.com/office/drawing/2014/main" id="{E575EE62-4F2B-E425-6D66-7240AAC9BDF8}"/>
            </a:ext>
          </a:extLst>
        </xdr:cNvPr>
        <xdr:cNvSpPr/>
      </xdr:nvSpPr>
      <xdr:spPr>
        <a:xfrm>
          <a:off x="2735580" y="60960"/>
          <a:ext cx="3185160" cy="464820"/>
        </a:xfrm>
        <a:prstGeom prst="roundRect">
          <a:avLst/>
        </a:prstGeom>
        <a:solidFill>
          <a:srgbClr val="00206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335280</xdr:colOff>
      <xdr:row>0</xdr:row>
      <xdr:rowOff>106680</xdr:rowOff>
    </xdr:from>
    <xdr:to>
      <xdr:col>5</xdr:col>
      <xdr:colOff>525780</xdr:colOff>
      <xdr:row>2</xdr:row>
      <xdr:rowOff>114300</xdr:rowOff>
    </xdr:to>
    <xdr:sp macro="" textlink="">
      <xdr:nvSpPr>
        <xdr:cNvPr id="42" name="TextBox 41">
          <a:extLst>
            <a:ext uri="{FF2B5EF4-FFF2-40B4-BE49-F238E27FC236}">
              <a16:creationId xmlns:a16="http://schemas.microsoft.com/office/drawing/2014/main" id="{EDCC390A-2A6B-40A9-6021-B9CC58EA03BE}"/>
            </a:ext>
          </a:extLst>
        </xdr:cNvPr>
        <xdr:cNvSpPr txBox="1"/>
      </xdr:nvSpPr>
      <xdr:spPr>
        <a:xfrm>
          <a:off x="2773680" y="106680"/>
          <a:ext cx="80010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n>
                <a:noFill/>
              </a:ln>
              <a:solidFill>
                <a:schemeClr val="bg1"/>
              </a:solidFill>
            </a:rPr>
            <a:t>   Revenue</a:t>
          </a:r>
          <a:r>
            <a:rPr lang="en-US" sz="900" b="1" baseline="0">
              <a:ln>
                <a:noFill/>
              </a:ln>
              <a:solidFill>
                <a:schemeClr val="bg1"/>
              </a:solidFill>
            </a:rPr>
            <a:t> </a:t>
          </a:r>
        </a:p>
        <a:p>
          <a:r>
            <a:rPr lang="en-US" sz="900" b="1" baseline="0">
              <a:ln>
                <a:noFill/>
              </a:ln>
              <a:solidFill>
                <a:schemeClr val="bg1"/>
              </a:solidFill>
            </a:rPr>
            <a:t>Growth rate</a:t>
          </a:r>
          <a:endParaRPr lang="en-US" sz="900" b="1">
            <a:ln>
              <a:noFill/>
            </a:ln>
            <a:solidFill>
              <a:schemeClr val="bg1"/>
            </a:solidFill>
          </a:endParaRPr>
        </a:p>
      </xdr:txBody>
    </xdr:sp>
    <xdr:clientData/>
  </xdr:twoCellAnchor>
  <xdr:twoCellAnchor>
    <xdr:from>
      <xdr:col>7</xdr:col>
      <xdr:colOff>129540</xdr:colOff>
      <xdr:row>0</xdr:row>
      <xdr:rowOff>99060</xdr:rowOff>
    </xdr:from>
    <xdr:to>
      <xdr:col>8</xdr:col>
      <xdr:colOff>236220</xdr:colOff>
      <xdr:row>1</xdr:row>
      <xdr:rowOff>152400</xdr:rowOff>
    </xdr:to>
    <xdr:sp macro="" textlink="">
      <xdr:nvSpPr>
        <xdr:cNvPr id="45" name="TextBox 44">
          <a:extLst>
            <a:ext uri="{FF2B5EF4-FFF2-40B4-BE49-F238E27FC236}">
              <a16:creationId xmlns:a16="http://schemas.microsoft.com/office/drawing/2014/main" id="{D3454C21-A72D-FF95-04E7-105C00455FE2}"/>
            </a:ext>
          </a:extLst>
        </xdr:cNvPr>
        <xdr:cNvSpPr txBox="1"/>
      </xdr:nvSpPr>
      <xdr:spPr>
        <a:xfrm>
          <a:off x="4396740" y="99060"/>
          <a:ext cx="7162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000" b="1" i="1" u="sng">
              <a:solidFill>
                <a:schemeClr val="bg1"/>
              </a:solidFill>
              <a:latin typeface="+mn-lt"/>
              <a:ea typeface="+mn-ea"/>
              <a:cs typeface="+mn-cs"/>
            </a:rPr>
            <a:t>Region	</a:t>
          </a:r>
        </a:p>
      </xdr:txBody>
    </xdr:sp>
    <xdr:clientData/>
  </xdr:twoCellAnchor>
  <xdr:twoCellAnchor>
    <xdr:from>
      <xdr:col>8</xdr:col>
      <xdr:colOff>114300</xdr:colOff>
      <xdr:row>0</xdr:row>
      <xdr:rowOff>106680</xdr:rowOff>
    </xdr:from>
    <xdr:to>
      <xdr:col>9</xdr:col>
      <xdr:colOff>434340</xdr:colOff>
      <xdr:row>2</xdr:row>
      <xdr:rowOff>22860</xdr:rowOff>
    </xdr:to>
    <xdr:sp macro="" textlink="">
      <xdr:nvSpPr>
        <xdr:cNvPr id="46" name="TextBox 45">
          <a:extLst>
            <a:ext uri="{FF2B5EF4-FFF2-40B4-BE49-F238E27FC236}">
              <a16:creationId xmlns:a16="http://schemas.microsoft.com/office/drawing/2014/main" id="{CC12B883-883F-32A9-94C5-3E150F65E688}"/>
            </a:ext>
          </a:extLst>
        </xdr:cNvPr>
        <xdr:cNvSpPr txBox="1"/>
      </xdr:nvSpPr>
      <xdr:spPr>
        <a:xfrm>
          <a:off x="4991100" y="106680"/>
          <a:ext cx="9296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b="1" i="1" u="sng">
              <a:solidFill>
                <a:schemeClr val="bg1"/>
              </a:solidFill>
              <a:latin typeface="+mn-lt"/>
              <a:ea typeface="+mn-ea"/>
              <a:cs typeface="+mn-cs"/>
            </a:rPr>
            <a:t>Cx Segment</a:t>
          </a:r>
        </a:p>
      </xdr:txBody>
    </xdr:sp>
    <xdr:clientData/>
  </xdr:twoCellAnchor>
  <xdr:twoCellAnchor>
    <xdr:from>
      <xdr:col>5</xdr:col>
      <xdr:colOff>548640</xdr:colOff>
      <xdr:row>0</xdr:row>
      <xdr:rowOff>99060</xdr:rowOff>
    </xdr:from>
    <xdr:to>
      <xdr:col>7</xdr:col>
      <xdr:colOff>274320</xdr:colOff>
      <xdr:row>2</xdr:row>
      <xdr:rowOff>45720</xdr:rowOff>
    </xdr:to>
    <xdr:sp macro="" textlink="">
      <xdr:nvSpPr>
        <xdr:cNvPr id="47" name="TextBox 46">
          <a:extLst>
            <a:ext uri="{FF2B5EF4-FFF2-40B4-BE49-F238E27FC236}">
              <a16:creationId xmlns:a16="http://schemas.microsoft.com/office/drawing/2014/main" id="{BE8B7DEE-BFFE-E0D1-695C-BA18AC3AAD33}"/>
            </a:ext>
          </a:extLst>
        </xdr:cNvPr>
        <xdr:cNvSpPr txBox="1"/>
      </xdr:nvSpPr>
      <xdr:spPr>
        <a:xfrm>
          <a:off x="3596640" y="99060"/>
          <a:ext cx="9448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u="sng">
              <a:solidFill>
                <a:schemeClr val="bg1"/>
              </a:solidFill>
            </a:rPr>
            <a:t>Product</a:t>
          </a:r>
          <a:r>
            <a:rPr lang="en-US" sz="1000" b="1" u="sng">
              <a:solidFill>
                <a:schemeClr val="bg1"/>
              </a:solidFill>
            </a:rPr>
            <a:t>	</a:t>
          </a:r>
        </a:p>
      </xdr:txBody>
    </xdr:sp>
    <xdr:clientData/>
  </xdr:twoCellAnchor>
  <xdr:twoCellAnchor>
    <xdr:from>
      <xdr:col>5</xdr:col>
      <xdr:colOff>548640</xdr:colOff>
      <xdr:row>1</xdr:row>
      <xdr:rowOff>106680</xdr:rowOff>
    </xdr:from>
    <xdr:to>
      <xdr:col>7</xdr:col>
      <xdr:colOff>15240</xdr:colOff>
      <xdr:row>2</xdr:row>
      <xdr:rowOff>129540</xdr:rowOff>
    </xdr:to>
    <xdr:sp macro="" textlink="'KPI Metrics'!I56">
      <xdr:nvSpPr>
        <xdr:cNvPr id="48" name="TextBox 47">
          <a:extLst>
            <a:ext uri="{FF2B5EF4-FFF2-40B4-BE49-F238E27FC236}">
              <a16:creationId xmlns:a16="http://schemas.microsoft.com/office/drawing/2014/main" id="{AC90B59C-AE14-718C-1C5F-75D93C44886F}"/>
            </a:ext>
          </a:extLst>
        </xdr:cNvPr>
        <xdr:cNvSpPr txBox="1"/>
      </xdr:nvSpPr>
      <xdr:spPr>
        <a:xfrm>
          <a:off x="3596640" y="289560"/>
          <a:ext cx="685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6DA8D69-9B27-4ABF-9FC3-F0DF1B093D83}" type="TxLink">
            <a:rPr lang="en-US" sz="1000" b="1" i="0" u="none" strike="noStrike">
              <a:solidFill>
                <a:schemeClr val="bg1"/>
              </a:solidFill>
              <a:latin typeface="Calibri"/>
              <a:ea typeface="Calibri"/>
              <a:cs typeface="Calibri"/>
            </a:rPr>
            <a:pPr algn="l"/>
            <a:t>52%</a:t>
          </a:fld>
          <a:endParaRPr lang="en-US" sz="1000" b="1">
            <a:solidFill>
              <a:schemeClr val="bg1"/>
            </a:solidFill>
          </a:endParaRPr>
        </a:p>
      </xdr:txBody>
    </xdr:sp>
    <xdr:clientData/>
  </xdr:twoCellAnchor>
  <xdr:twoCellAnchor>
    <xdr:from>
      <xdr:col>7</xdr:col>
      <xdr:colOff>129540</xdr:colOff>
      <xdr:row>1</xdr:row>
      <xdr:rowOff>99060</xdr:rowOff>
    </xdr:from>
    <xdr:to>
      <xdr:col>8</xdr:col>
      <xdr:colOff>205740</xdr:colOff>
      <xdr:row>2</xdr:row>
      <xdr:rowOff>121920</xdr:rowOff>
    </xdr:to>
    <xdr:sp macro="" textlink="'KPI Metrics'!I57">
      <xdr:nvSpPr>
        <xdr:cNvPr id="49" name="TextBox 48">
          <a:extLst>
            <a:ext uri="{FF2B5EF4-FFF2-40B4-BE49-F238E27FC236}">
              <a16:creationId xmlns:a16="http://schemas.microsoft.com/office/drawing/2014/main" id="{98DA901A-5405-0CD5-7163-ED9776C652F2}"/>
            </a:ext>
          </a:extLst>
        </xdr:cNvPr>
        <xdr:cNvSpPr txBox="1"/>
      </xdr:nvSpPr>
      <xdr:spPr>
        <a:xfrm>
          <a:off x="4396740" y="281940"/>
          <a:ext cx="685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7D8F302-BE80-42D9-9E0B-42BAD629B9D6}" type="TxLink">
            <a:rPr lang="en-US" sz="1000" b="1" i="0" u="none" strike="noStrike">
              <a:solidFill>
                <a:schemeClr val="bg1"/>
              </a:solidFill>
              <a:latin typeface="Calibri"/>
              <a:ea typeface="Calibri"/>
              <a:cs typeface="Calibri"/>
            </a:rPr>
            <a:pPr algn="l"/>
            <a:t>40%</a:t>
          </a:fld>
          <a:endParaRPr lang="en-US" sz="1000" b="1">
            <a:solidFill>
              <a:schemeClr val="bg1"/>
            </a:solidFill>
          </a:endParaRPr>
        </a:p>
      </xdr:txBody>
    </xdr:sp>
    <xdr:clientData/>
  </xdr:twoCellAnchor>
  <xdr:twoCellAnchor>
    <xdr:from>
      <xdr:col>8</xdr:col>
      <xdr:colOff>312420</xdr:colOff>
      <xdr:row>1</xdr:row>
      <xdr:rowOff>99060</xdr:rowOff>
    </xdr:from>
    <xdr:to>
      <xdr:col>9</xdr:col>
      <xdr:colOff>388620</xdr:colOff>
      <xdr:row>2</xdr:row>
      <xdr:rowOff>121920</xdr:rowOff>
    </xdr:to>
    <xdr:sp macro="" textlink="'KPI Metrics'!I58">
      <xdr:nvSpPr>
        <xdr:cNvPr id="50" name="TextBox 49">
          <a:extLst>
            <a:ext uri="{FF2B5EF4-FFF2-40B4-BE49-F238E27FC236}">
              <a16:creationId xmlns:a16="http://schemas.microsoft.com/office/drawing/2014/main" id="{EF9E990D-442B-CDDE-3CC4-8EF491489905}"/>
            </a:ext>
          </a:extLst>
        </xdr:cNvPr>
        <xdr:cNvSpPr txBox="1"/>
      </xdr:nvSpPr>
      <xdr:spPr>
        <a:xfrm>
          <a:off x="5189220" y="281940"/>
          <a:ext cx="685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D02F8D-E861-425A-8DE4-6107354C88E2}" type="TxLink">
            <a:rPr lang="en-US" sz="1000" b="1" i="0" u="none" strike="noStrike">
              <a:solidFill>
                <a:schemeClr val="bg1"/>
              </a:solidFill>
              <a:latin typeface="Calibri"/>
              <a:ea typeface="Calibri"/>
              <a:cs typeface="Calibri"/>
            </a:rPr>
            <a:pPr/>
            <a:t>30%</a:t>
          </a:fld>
          <a:endParaRPr lang="en-US" sz="10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 refreshedDate="45403.513216319443" createdVersion="8" refreshedVersion="8" minRefreshableVersion="3" recordCount="417" xr:uid="{A37950CA-BDAD-4D75-ACEB-CB981DACC1B0}">
  <cacheSource type="worksheet">
    <worksheetSource ref="A1:AH418" sheet="Preprocessing"/>
  </cacheSource>
  <cacheFields count="37">
    <cacheField name="Date" numFmtId="14">
      <sharedItems containsSemiMixedTypes="0" containsNonDate="0" containsDate="1" containsString="0" minDate="2023-01-01T00:00:00" maxDate="2024-03-22T00:00:00" count="356">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sharedItems>
      <fieldGroup par="36"/>
    </cacheField>
    <cacheField name="Revenue" numFmtId="0">
      <sharedItems containsSemiMixedTypes="0" containsString="0" containsNumber="1" containsInteger="1" minValue="100" maxValue="6000"/>
    </cacheField>
    <cacheField name="Units Sold" numFmtId="1">
      <sharedItems containsSemiMixedTypes="0" containsString="0" containsNumber="1" minValue="1" maxValue="10"/>
    </cacheField>
    <cacheField name=" Daily" numFmtId="0">
      <sharedItems containsNonDate="0"/>
    </cacheField>
    <cacheField name="Weekly" numFmtId="0">
      <sharedItems containsNonDate="0"/>
    </cacheField>
    <cacheField name="Monthly" numFmtId="0">
      <sharedItems containsNonDate="0" count="15">
        <s v="2023-Jan"/>
        <s v="2023-Feb"/>
        <s v="2023-Mar"/>
        <s v="2023-Apr"/>
        <s v="2023-May"/>
        <s v="2023-Jun"/>
        <s v="2023-Jul"/>
        <s v="2023-Aug"/>
        <s v="2023-Sep"/>
        <s v="2023-Oct"/>
        <s v="2023-Nov"/>
        <s v="2023-Dec"/>
        <s v="2024-Jan"/>
        <s v="2024-Feb"/>
        <s v="2024-Mar"/>
      </sharedItems>
    </cacheField>
    <cacheField name="daily Rev" numFmtId="0">
      <sharedItems containsMixedTypes="1" containsNumber="1" containsInteger="1" minValue="150" maxValue="24000"/>
    </cacheField>
    <cacheField name="daily Units Sold" numFmtId="0">
      <sharedItems containsMixedTypes="1" containsNumber="1" minValue="1" maxValue="40"/>
    </cacheField>
    <cacheField name="Weekly Rev" numFmtId="0">
      <sharedItems containsMixedTypes="1" containsNumber="1" containsInteger="1" minValue="700" maxValue="44000"/>
    </cacheField>
    <cacheField name=" Weekly Unit Sold" numFmtId="0">
      <sharedItems containsMixedTypes="1" containsNumber="1" minValue="2" maxValue="104"/>
    </cacheField>
    <cacheField name="Monthly Rev" numFmtId="0">
      <sharedItems containsMixedTypes="1" containsNumber="1" containsInteger="1" minValue="7520" maxValue="78750" count="16">
        <n v="17050"/>
        <s v=""/>
        <n v="8700"/>
        <n v="8500"/>
        <n v="9350"/>
        <n v="9250"/>
        <n v="18330"/>
        <n v="7520"/>
        <n v="9020"/>
        <n v="26750"/>
        <n v="18550"/>
        <n v="17520"/>
        <n v="17130"/>
        <n v="78750"/>
        <n v="15900"/>
        <n v="14180"/>
      </sharedItems>
    </cacheField>
    <cacheField name="Monthly Unit Sold" numFmtId="0">
      <sharedItems containsMixedTypes="1" containsNumber="1" minValue="34" maxValue="223"/>
    </cacheField>
    <cacheField name="Cost" numFmtId="0">
      <sharedItems containsSemiMixedTypes="0" containsString="0" containsNumber="1" containsInteger="1" minValue="70" maxValue="4200"/>
    </cacheField>
    <cacheField name="Profit" numFmtId="0">
      <sharedItems containsSemiMixedTypes="0" containsString="0" containsNumber="1" containsInteger="1" minValue="30" maxValue="1800"/>
    </cacheField>
    <cacheField name="Sale price" numFmtId="1">
      <sharedItems containsSemiMixedTypes="0" containsString="0" containsNumber="1" minValue="70" maxValue="4000"/>
    </cacheField>
    <cacheField name="Date -2" numFmtId="14">
      <sharedItems containsNonDate="0"/>
    </cacheField>
    <cacheField name="Product" numFmtId="0">
      <sharedItems containsNonDate="0" count="18">
        <s v="Smart Light"/>
        <s v="Smartphone"/>
        <s v="Headphones"/>
        <s v="Power Bank"/>
        <s v="Smart TV"/>
        <s v="Laptop"/>
        <s v="Speaker"/>
        <s v="Books"/>
        <s v="Tablet"/>
        <s v="Smartwatch"/>
        <s v="Wireless Mouse"/>
        <s v="Desktop"/>
        <s v="Refrigerator"/>
        <s v="Mobile"/>
        <s v="Software"/>
        <s v="Wearable Device"/>
        <s v="Camera"/>
        <s v="Gaming Console"/>
      </sharedItems>
    </cacheField>
    <cacheField name="Region" numFmtId="0">
      <sharedItems containsNonDate="0" count="5">
        <s v="Europe"/>
        <s v="Asia"/>
        <s v="North America"/>
        <s v="South America"/>
        <s v="Africa"/>
      </sharedItems>
    </cacheField>
    <cacheField name="City" numFmtId="0">
      <sharedItems containsNonDate="0"/>
    </cacheField>
    <cacheField name="Country" numFmtId="0">
      <sharedItems containsNonDate="0" count="32">
        <s v="France"/>
        <s v="Japan"/>
        <s v="USA"/>
        <s v="Germany"/>
        <s v="Brazil"/>
        <s v="South Korea"/>
        <s v="Spain"/>
        <s v="Canada"/>
        <s v="UK"/>
        <s v="Argentina"/>
        <s v="China"/>
        <s v="Italy"/>
        <s v="Netherlands"/>
        <s v="India"/>
        <s v="Greece"/>
        <s v="South Africa"/>
        <s v="Egypt"/>
        <s v="Thailand"/>
        <s v="Chile"/>
        <s v="Indonesia"/>
        <s v="Hungary"/>
        <s v="Kenya"/>
        <s v="Ireland"/>
        <s v="Philippines"/>
        <s v="Czech Republic"/>
        <s v="Sweden"/>
        <s v="Malaysia"/>
        <s v="Colombia"/>
        <s v="Austria"/>
        <s v="Portugal"/>
        <s v="Singapore"/>
        <s v="Russia"/>
      </sharedItems>
    </cacheField>
    <cacheField name="Sales Rep Name" numFmtId="0">
      <sharedItems containsNonDate="0"/>
    </cacheField>
    <cacheField name="Lead Source" numFmtId="0">
      <sharedItems containsNonDate="0"/>
    </cacheField>
    <cacheField name="Customer Segment" numFmtId="0">
      <sharedItems containsNonDate="0" count="2">
        <s v="New"/>
        <s v="Existing"/>
      </sharedItems>
    </cacheField>
    <cacheField name="Deal Status" numFmtId="0">
      <sharedItems containsNonDate="0" count="4">
        <s v="Closed Lost"/>
        <s v="Closed Won"/>
        <s v="In Progress"/>
        <s v="Closed"/>
      </sharedItems>
    </cacheField>
    <cacheField name="Payment" numFmtId="0">
      <sharedItems containsNonDate="0"/>
    </cacheField>
    <cacheField name="Discount Applied" numFmtId="1">
      <sharedItems containsSemiMixedTypes="0" containsString="0" containsNumber="1" minValue="0" maxValue="200"/>
    </cacheField>
    <cacheField name="Order ID" numFmtId="1">
      <sharedItems containsSemiMixedTypes="0" containsString="0" containsNumber="1" containsInteger="1" minValue="123471" maxValue="12362070"/>
    </cacheField>
    <cacheField name="Order Quantity" numFmtId="1">
      <sharedItems containsSemiMixedTypes="0" containsString="0" containsNumber="1" minValue="1" maxValue="3"/>
    </cacheField>
    <cacheField name="Order Total" numFmtId="1">
      <sharedItems containsSemiMixedTypes="0" containsString="0" containsNumber="1" minValue="100" maxValue="5800"/>
    </cacheField>
    <cacheField name="Season Sales" numFmtId="0">
      <sharedItems containsNonDate="0" count="4">
        <s v="Summar sale"/>
        <s v="New Year"/>
        <s v="Spring Sale"/>
        <s v="winter sale"/>
      </sharedItems>
    </cacheField>
    <cacheField name="Customer Feedback" numFmtId="0">
      <sharedItems containsNonDate="0"/>
    </cacheField>
    <cacheField name="Sentiment" numFmtId="0">
      <sharedItems containsNonDate="0"/>
    </cacheField>
    <cacheField name="Sales Channel" numFmtId="0">
      <sharedItems containsNonDate="0"/>
    </cacheField>
    <cacheField name="Date 3" numFmtId="164">
      <sharedItems containsNonDate="0"/>
    </cacheField>
    <cacheField name="Days (Date)" numFmtId="0" databaseField="0">
      <fieldGroup base="0">
        <rangePr groupBy="days" startDate="2023-01-01T00:00:00" endDate="2024-03-22T00:00:00"/>
        <groupItems count="368">
          <s v="&lt;01-01-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2-03-24"/>
        </groupItems>
      </fieldGroup>
    </cacheField>
    <cacheField name="Months (Date)" numFmtId="0" databaseField="0">
      <fieldGroup base="0">
        <rangePr groupBy="months" startDate="2023-01-01T00:00:00" endDate="2024-03-22T00:00:00"/>
        <groupItems count="14">
          <s v="&lt;01-01-23"/>
          <s v="Jan"/>
          <s v="Feb"/>
          <s v="Mar"/>
          <s v="Apr"/>
          <s v="May"/>
          <s v="Jun"/>
          <s v="Jul"/>
          <s v="Aug"/>
          <s v="Sep"/>
          <s v="Oct"/>
          <s v="Nov"/>
          <s v="Dec"/>
          <s v="&gt;22-03-24"/>
        </groupItems>
      </fieldGroup>
    </cacheField>
    <cacheField name="Years (Date)" numFmtId="0" databaseField="0">
      <fieldGroup base="0">
        <rangePr groupBy="years" startDate="2023-01-01T00:00:00" endDate="2024-03-22T00:00:00"/>
        <groupItems count="4">
          <s v="&lt;01-01-23"/>
          <s v="2023"/>
          <s v="2024"/>
          <s v="&gt;22-03-24"/>
        </groupItems>
      </fieldGroup>
    </cacheField>
  </cacheFields>
  <extLst>
    <ext xmlns:x14="http://schemas.microsoft.com/office/spreadsheetml/2009/9/main" uri="{725AE2AE-9491-48be-B2B4-4EB974FC3084}">
      <x14:pivotCacheDefinition pivotCacheId="10548862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
  <r>
    <x v="0"/>
    <n v="200"/>
    <n v="2"/>
    <s v="2023-01-01"/>
    <s v="2023-01-01 - 2023-01-07"/>
    <x v="0"/>
    <n v="200"/>
    <n v="2"/>
    <n v="3850"/>
    <n v="16"/>
    <x v="0"/>
    <n v="72"/>
    <n v="140"/>
    <n v="60"/>
    <n v="120"/>
    <s v="01-01-2023"/>
    <x v="0"/>
    <x v="0"/>
    <s v="Paris"/>
    <x v="0"/>
    <s v="Emma Fischer"/>
    <s v="Advertisement"/>
    <x v="0"/>
    <x v="0"/>
    <s v="Credit Card"/>
    <n v="20"/>
    <n v="123531"/>
    <n v="1"/>
    <n v="180"/>
    <x v="0"/>
    <s v="&quot;Not as bright as expected.&quot;"/>
    <s v="Bad"/>
    <s v="Online"/>
    <s v="01-Jan-23"/>
  </r>
  <r>
    <x v="1"/>
    <n v="800"/>
    <n v="3"/>
    <s v="2023-01-02"/>
    <s v="2023-01-01 - 2023-01-07"/>
    <x v="0"/>
    <n v="800"/>
    <n v="3"/>
    <s v=""/>
    <s v=""/>
    <x v="1"/>
    <s v=""/>
    <n v="560"/>
    <n v="240"/>
    <n v="510"/>
    <s v="02-01-2023"/>
    <x v="1"/>
    <x v="1"/>
    <s v="Tokyo"/>
    <x v="1"/>
    <s v="Liam Murphy"/>
    <s v="Referral"/>
    <x v="1"/>
    <x v="1"/>
    <s v="PayPal"/>
    <n v="50"/>
    <n v="123532"/>
    <n v="1"/>
    <n v="750"/>
    <x v="0"/>
    <s v="&quot;Great camera quality!&quot;"/>
    <s v="Good"/>
    <s v="Online"/>
    <s v="02-Jan-23"/>
  </r>
  <r>
    <x v="2"/>
    <n v="350"/>
    <n v="2"/>
    <s v="2023-01-03"/>
    <s v="2023-01-01 - 2023-01-07"/>
    <x v="0"/>
    <n v="350"/>
    <n v="2"/>
    <s v=""/>
    <s v=""/>
    <x v="1"/>
    <s v=""/>
    <n v="245"/>
    <n v="105"/>
    <n v="215"/>
    <s v="03-01-2023"/>
    <x v="2"/>
    <x v="2"/>
    <s v="New York City"/>
    <x v="2"/>
    <s v="Sofia Rodriguez"/>
    <s v="Advertisement"/>
    <x v="0"/>
    <x v="0"/>
    <s v="Credit Card"/>
    <n v="30"/>
    <n v="123533"/>
    <n v="1"/>
    <n v="320"/>
    <x v="0"/>
    <s v="&quot;Uncomfortable fit.&quot;"/>
    <s v="Neutral"/>
    <s v="Online"/>
    <s v="03-Jan-23"/>
  </r>
  <r>
    <x v="3"/>
    <n v="500"/>
    <n v="1"/>
    <s v="2023-01-04"/>
    <s v="2023-01-01 - 2023-01-07"/>
    <x v="0"/>
    <n v="500"/>
    <n v="1"/>
    <s v=""/>
    <s v=""/>
    <x v="1"/>
    <s v=""/>
    <n v="350"/>
    <n v="150"/>
    <n v="350"/>
    <s v="04-01-2023"/>
    <x v="3"/>
    <x v="0"/>
    <s v="Berlin"/>
    <x v="3"/>
    <s v="Pablo Sanchez"/>
    <s v="Referral"/>
    <x v="1"/>
    <x v="0"/>
    <s v="Credit Card"/>
    <n v="0"/>
    <n v="123534"/>
    <n v="1"/>
    <n v="500"/>
    <x v="0"/>
    <s v="&quot;Didn't charge properly.&quot;"/>
    <s v="Neutral"/>
    <s v="Online"/>
    <s v="04-Jan-23"/>
  </r>
  <r>
    <x v="4"/>
    <n v="300"/>
    <n v="2"/>
    <s v="2023-01-05"/>
    <s v="2023-01-01 - 2023-01-07"/>
    <x v="0"/>
    <n v="300"/>
    <n v="2"/>
    <s v=""/>
    <s v=""/>
    <x v="1"/>
    <s v=""/>
    <n v="210"/>
    <n v="90"/>
    <n v="210"/>
    <s v="05-01-2023"/>
    <x v="4"/>
    <x v="3"/>
    <s v="Rio de Janeiro"/>
    <x v="4"/>
    <s v="Putri Dewi"/>
    <s v="Advertisement"/>
    <x v="0"/>
    <x v="1"/>
    <s v="Credit Card"/>
    <n v="0"/>
    <n v="123535"/>
    <n v="1"/>
    <n v="300"/>
    <x v="0"/>
    <s v="&quot;Great picture quality.&quot;"/>
    <s v="Good"/>
    <s v="Online"/>
    <s v="05-Jan-23"/>
  </r>
  <r>
    <x v="5"/>
    <n v="1000"/>
    <n v="4"/>
    <s v="2023-01-06"/>
    <s v="2023-01-01 - 2023-01-07"/>
    <x v="0"/>
    <n v="1000"/>
    <n v="4"/>
    <s v=""/>
    <s v=""/>
    <x v="1"/>
    <s v=""/>
    <n v="700"/>
    <n v="300"/>
    <n v="650"/>
    <s v="06-01-2023"/>
    <x v="5"/>
    <x v="1"/>
    <s v="Seoul"/>
    <x v="5"/>
    <s v="Jackson Williams"/>
    <s v="Website"/>
    <x v="1"/>
    <x v="2"/>
    <s v="PayPal"/>
    <n v="50"/>
    <n v="123536"/>
    <n v="1"/>
    <n v="950"/>
    <x v="0"/>
    <s v="&quot;Fast and reliable.&quot;"/>
    <s v="Neutral"/>
    <s v="Online"/>
    <s v="06-Jan-23"/>
  </r>
  <r>
    <x v="6"/>
    <n v="700"/>
    <n v="2"/>
    <s v="2023-01-07"/>
    <s v="2023-01-01 - 2023-01-07"/>
    <x v="0"/>
    <n v="700"/>
    <n v="2"/>
    <s v=""/>
    <s v=""/>
    <x v="1"/>
    <s v=""/>
    <n v="490"/>
    <n v="210"/>
    <n v="490"/>
    <s v="07-01-2023"/>
    <x v="6"/>
    <x v="0"/>
    <s v="Madrid"/>
    <x v="6"/>
    <s v="Levente Kovacs"/>
    <s v="Advertisement"/>
    <x v="1"/>
    <x v="1"/>
    <s v="Credit Card"/>
    <n v="0"/>
    <n v="123537"/>
    <n v="1"/>
    <n v="700"/>
    <x v="0"/>
    <s v="&quot;Clear sound.&quot;"/>
    <s v="Good"/>
    <s v="Online"/>
    <s v="07-Jan-23"/>
  </r>
  <r>
    <x v="7"/>
    <n v="200"/>
    <n v="1"/>
    <s v="2023-01-08"/>
    <s v="2023-01-08 - 2023-01-14"/>
    <x v="0"/>
    <n v="200"/>
    <n v="1"/>
    <n v="3900"/>
    <n v="17"/>
    <x v="1"/>
    <s v=""/>
    <n v="140"/>
    <n v="60"/>
    <n v="120"/>
    <s v="08-01-2023"/>
    <x v="0"/>
    <x v="2"/>
    <s v="Toronto"/>
    <x v="7"/>
    <s v="Aarav Singh"/>
    <s v="Advertisement"/>
    <x v="0"/>
    <x v="2"/>
    <s v="Cash"/>
    <n v="20"/>
    <n v="123538"/>
    <n v="1"/>
    <n v="180"/>
    <x v="0"/>
    <s v="&quot;Do not buy!&quot;"/>
    <s v="Neutral"/>
    <s v="In-store"/>
    <s v="08-Jan-23"/>
  </r>
  <r>
    <x v="8"/>
    <n v="900"/>
    <n v="3"/>
    <s v="2023-01-09"/>
    <s v="2023-01-08 - 2023-01-14"/>
    <x v="0"/>
    <n v="900"/>
    <n v="3"/>
    <s v=""/>
    <s v=""/>
    <x v="1"/>
    <s v=""/>
    <n v="630"/>
    <n v="270"/>
    <n v="580"/>
    <s v="09-01-2023"/>
    <x v="1"/>
    <x v="0"/>
    <s v="London"/>
    <x v="8"/>
    <s v="Amina Njoroge"/>
    <s v="Referral"/>
    <x v="1"/>
    <x v="0"/>
    <s v="PayPal"/>
    <n v="50"/>
    <n v="123539"/>
    <n v="1"/>
    <n v="850"/>
    <x v="0"/>
    <s v="&quot;Slow customer service.&quot;"/>
    <s v="Neutral"/>
    <s v="Online"/>
    <s v="09-Jan-23"/>
  </r>
  <r>
    <x v="9"/>
    <n v="400"/>
    <n v="2"/>
    <s v="2023-01-10"/>
    <s v="2023-01-08 - 2023-01-14"/>
    <x v="0"/>
    <n v="400"/>
    <n v="2"/>
    <s v=""/>
    <s v=""/>
    <x v="1"/>
    <s v=""/>
    <n v="280"/>
    <n v="120"/>
    <n v="280"/>
    <s v="10-01-2023"/>
    <x v="4"/>
    <x v="2"/>
    <s v="Los Angeles"/>
    <x v="2"/>
    <s v="Sofia Hernandez"/>
    <s v="Advertisement"/>
    <x v="0"/>
    <x v="1"/>
    <s v="Credit Card"/>
    <n v="0"/>
    <n v="123540"/>
    <n v="1"/>
    <n v="400"/>
    <x v="0"/>
    <s v="&quot;Easy setup.&quot;"/>
    <s v="Good"/>
    <s v="Online"/>
    <s v="10-Jan-23"/>
  </r>
  <r>
    <x v="10"/>
    <n v="300"/>
    <n v="3"/>
    <s v="2023-01-11"/>
    <s v="2023-01-08 - 2023-01-14"/>
    <x v="0"/>
    <n v="300"/>
    <n v="3"/>
    <s v=""/>
    <s v=""/>
    <x v="1"/>
    <s v=""/>
    <n v="210"/>
    <n v="90"/>
    <n v="190"/>
    <s v="11-01-2023"/>
    <x v="7"/>
    <x v="0"/>
    <s v="Paris"/>
    <x v="0"/>
    <s v="Liam O'Connor"/>
    <s v="Website"/>
    <x v="1"/>
    <x v="2"/>
    <s v="PayPal"/>
    <n v="20"/>
    <n v="123541"/>
    <n v="1"/>
    <n v="280"/>
    <x v="0"/>
    <s v="&quot;Do not buy!&quot;"/>
    <s v="Neutral"/>
    <s v="Online"/>
    <s v="11-Jan-23"/>
  </r>
  <r>
    <x v="11"/>
    <n v="1200"/>
    <n v="5"/>
    <s v="2023-01-12"/>
    <s v="2023-01-08 - 2023-01-14"/>
    <x v="0"/>
    <n v="1200"/>
    <n v="5"/>
    <s v=""/>
    <s v=""/>
    <x v="1"/>
    <s v=""/>
    <n v="840"/>
    <n v="360"/>
    <n v="840"/>
    <s v="12-01-2023"/>
    <x v="5"/>
    <x v="1"/>
    <s v="Tokyo"/>
    <x v="1"/>
    <s v="Juan dela Cruz"/>
    <s v="Referral"/>
    <x v="1"/>
    <x v="1"/>
    <s v="Credit Card"/>
    <n v="0"/>
    <n v="123542"/>
    <n v="1"/>
    <n v="1200"/>
    <x v="0"/>
    <s v="&quot;Excellent performance.&quot;"/>
    <s v="Good"/>
    <s v="Online"/>
    <s v="12-Jan-23"/>
  </r>
  <r>
    <x v="12"/>
    <n v="700"/>
    <n v="2"/>
    <s v="2023-01-13"/>
    <s v="2023-01-08 - 2023-01-14"/>
    <x v="0"/>
    <n v="700"/>
    <n v="2"/>
    <s v=""/>
    <s v=""/>
    <x v="1"/>
    <s v=""/>
    <n v="490"/>
    <n v="210"/>
    <n v="440"/>
    <s v="13-01-2023"/>
    <x v="6"/>
    <x v="0"/>
    <s v="Berlin"/>
    <x v="3"/>
    <s v="Emily Johnson"/>
    <s v="Referral"/>
    <x v="0"/>
    <x v="0"/>
    <s v="Credit Card"/>
    <n v="50"/>
    <n v="123543"/>
    <n v="1"/>
    <n v="650"/>
    <x v="0"/>
    <s v="&quot;Disappointed with the sound quality.&quot;"/>
    <s v="Bad"/>
    <s v="Online"/>
    <s v="13-Jan-23"/>
  </r>
  <r>
    <x v="13"/>
    <n v="200"/>
    <n v="1"/>
    <s v="2023-01-14"/>
    <s v="2023-01-08 - 2023-01-14"/>
    <x v="0"/>
    <n v="200"/>
    <n v="1"/>
    <s v=""/>
    <s v=""/>
    <x v="1"/>
    <s v=""/>
    <n v="140"/>
    <n v="60"/>
    <n v="120"/>
    <s v="14-01-2023"/>
    <x v="0"/>
    <x v="2"/>
    <s v="New York City"/>
    <x v="2"/>
    <s v="Jakub Novak"/>
    <s v="Advertisement"/>
    <x v="0"/>
    <x v="0"/>
    <s v="Credit Card"/>
    <n v="20"/>
    <n v="123544"/>
    <n v="1"/>
    <n v="180"/>
    <x v="0"/>
    <s v="&quot;Do not buy!&quot;"/>
    <s v="Neutral"/>
    <s v="Online"/>
    <s v="14-Jan-23"/>
  </r>
  <r>
    <x v="14"/>
    <n v="600"/>
    <n v="3"/>
    <s v="2023-01-15"/>
    <s v="2023-01-15 - 2023-01-21"/>
    <x v="0"/>
    <n v="600"/>
    <n v="3"/>
    <n v="3450"/>
    <n v="16"/>
    <x v="1"/>
    <s v=""/>
    <n v="420"/>
    <n v="180"/>
    <n v="420"/>
    <s v="15-01-2023"/>
    <x v="8"/>
    <x v="0"/>
    <s v="London"/>
    <x v="8"/>
    <s v="Kim Minji"/>
    <s v="Website"/>
    <x v="1"/>
    <x v="1"/>
    <s v="PayPal"/>
    <n v="0"/>
    <n v="123545"/>
    <n v="1"/>
    <n v="600"/>
    <x v="0"/>
    <s v="&quot;Great value for money.&quot;"/>
    <s v="Good"/>
    <s v="Online"/>
    <s v="15-Jan-23"/>
  </r>
  <r>
    <x v="15"/>
    <n v="350"/>
    <n v="2"/>
    <s v="2023-01-16"/>
    <s v="2023-01-15 - 2023-01-21"/>
    <x v="0"/>
    <n v="700"/>
    <n v="4"/>
    <s v=""/>
    <s v=""/>
    <x v="1"/>
    <s v=""/>
    <n v="245"/>
    <n v="105"/>
    <n v="215"/>
    <s v="16-01-2023"/>
    <x v="2"/>
    <x v="3"/>
    <s v="Buenos Aires"/>
    <x v="9"/>
    <s v="Alex Rodriguez"/>
    <s v="Advertisement"/>
    <x v="0"/>
    <x v="0"/>
    <s v="Credit Card"/>
    <n v="30"/>
    <n v="123546"/>
    <n v="1"/>
    <n v="320"/>
    <x v="0"/>
    <s v="&quot;Sound quality not as expected.&quot;"/>
    <s v="Neutral"/>
    <s v="Online"/>
    <s v="16-Jan-23"/>
  </r>
  <r>
    <x v="15"/>
    <n v="350"/>
    <n v="2"/>
    <s v="2023-01-16"/>
    <s v="2023-01-15 - 2023-01-21"/>
    <x v="0"/>
    <s v=""/>
    <s v=""/>
    <s v=""/>
    <s v=""/>
    <x v="1"/>
    <s v=""/>
    <n v="245"/>
    <n v="105"/>
    <n v="219.321608040201"/>
    <s v="16-01-2023"/>
    <x v="5"/>
    <x v="0"/>
    <s v="London"/>
    <x v="2"/>
    <s v="Hans Müller"/>
    <s v="Advertisement"/>
    <x v="0"/>
    <x v="0"/>
    <s v="Credit Card"/>
    <n v="25.67839195979899"/>
    <n v="12362059"/>
    <n v="1.050251256281407"/>
    <n v="640.6030150753769"/>
    <x v="0"/>
    <s v="&quot;Do not buy!&quot;"/>
    <s v="Neutral"/>
    <s v="Online"/>
    <s v="16-Jan-23"/>
  </r>
  <r>
    <x v="16"/>
    <n v="500"/>
    <n v="2"/>
    <s v="2023-01-17"/>
    <s v="2023-01-15 - 2023-01-21"/>
    <x v="0"/>
    <n v="500"/>
    <n v="2"/>
    <s v=""/>
    <s v=""/>
    <x v="1"/>
    <s v=""/>
    <n v="350"/>
    <n v="150"/>
    <n v="330"/>
    <s v="17-01-2023"/>
    <x v="5"/>
    <x v="0"/>
    <s v="Paris"/>
    <x v="0"/>
    <s v="Erik Andersson"/>
    <s v="Referral"/>
    <x v="1"/>
    <x v="2"/>
    <s v="PayPal"/>
    <n v="20"/>
    <n v="123547"/>
    <n v="1"/>
    <n v="480"/>
    <x v="0"/>
    <s v="&quot;Fast and reliable.&quot;"/>
    <s v="Neutral"/>
    <s v="Online"/>
    <s v="17-Jan-23"/>
  </r>
  <r>
    <x v="17"/>
    <n v="300"/>
    <n v="1"/>
    <s v="2023-01-18"/>
    <s v="2023-01-15 - 2023-01-21"/>
    <x v="0"/>
    <n v="300"/>
    <n v="1"/>
    <s v=""/>
    <s v=""/>
    <x v="1"/>
    <s v=""/>
    <n v="210"/>
    <n v="90"/>
    <n v="210"/>
    <s v="18-01-2023"/>
    <x v="0"/>
    <x v="2"/>
    <s v="Vancouver"/>
    <x v="7"/>
    <s v="Tan Wei"/>
    <s v="Advertisement"/>
    <x v="0"/>
    <x v="1"/>
    <s v="Credit Card"/>
    <n v="0"/>
    <n v="123548"/>
    <n v="1"/>
    <n v="300"/>
    <x v="0"/>
    <s v="&quot;Easy to install.&quot;"/>
    <s v="Good"/>
    <s v="Online"/>
    <s v="18-Jan-23"/>
  </r>
  <r>
    <x v="18"/>
    <n v="200"/>
    <n v="1"/>
    <s v="2023-01-19"/>
    <s v="2023-01-15 - 2023-01-21"/>
    <x v="0"/>
    <n v="200"/>
    <n v="1"/>
    <s v=""/>
    <s v=""/>
    <x v="1"/>
    <s v=""/>
    <n v="140"/>
    <n v="60"/>
    <n v="140"/>
    <s v="19-01-2023"/>
    <x v="9"/>
    <x v="1"/>
    <s v="Shanghai"/>
    <x v="10"/>
    <s v="Carlos Ramirez"/>
    <s v="Advertisement"/>
    <x v="0"/>
    <x v="2"/>
    <s v="Cash"/>
    <n v="0"/>
    <n v="123549"/>
    <n v="1"/>
    <n v="200"/>
    <x v="0"/>
    <s v="&quot;Do not buy!&quot;"/>
    <s v="Neutral"/>
    <s v="In-store"/>
    <s v="19-Jan-23"/>
  </r>
  <r>
    <x v="19"/>
    <n v="700"/>
    <n v="3"/>
    <s v="2023-01-20"/>
    <s v="2023-01-15 - 2023-01-21"/>
    <x v="0"/>
    <n v="700"/>
    <n v="3"/>
    <s v=""/>
    <s v=""/>
    <x v="1"/>
    <s v=""/>
    <n v="490"/>
    <n v="210"/>
    <n v="440"/>
    <s v="20-01-2023"/>
    <x v="1"/>
    <x v="0"/>
    <s v="Rome"/>
    <x v="11"/>
    <s v="Anna Mueller"/>
    <s v="Referral"/>
    <x v="1"/>
    <x v="0"/>
    <s v="PayPal"/>
    <n v="50"/>
    <n v="123550"/>
    <n v="1"/>
    <n v="650"/>
    <x v="0"/>
    <s v="&quot;Battery drains quickly.&quot;"/>
    <s v="Neutral"/>
    <s v="Online"/>
    <s v="20-Jan-23"/>
  </r>
  <r>
    <x v="20"/>
    <n v="450"/>
    <n v="2"/>
    <s v="2023-01-21"/>
    <s v="2023-01-15 - 2023-01-21"/>
    <x v="0"/>
    <n v="450"/>
    <n v="2"/>
    <s v=""/>
    <s v=""/>
    <x v="1"/>
    <s v=""/>
    <n v="315"/>
    <n v="135"/>
    <n v="295"/>
    <s v="21-01-2023"/>
    <x v="8"/>
    <x v="2"/>
    <s v="Chicago"/>
    <x v="2"/>
    <s v="Satoshi Tanaka"/>
    <s v="Website"/>
    <x v="0"/>
    <x v="2"/>
    <s v="Credit Card"/>
    <n v="20"/>
    <n v="123551"/>
    <n v="1"/>
    <n v="430"/>
    <x v="0"/>
    <s v="&quot;Do not buy!&quot;"/>
    <s v="Neutral"/>
    <s v="Online"/>
    <s v="21-Jan-23"/>
  </r>
  <r>
    <x v="21"/>
    <n v="250"/>
    <n v="1"/>
    <s v="2023-01-22"/>
    <s v="2023-01-22 - 2023-01-28"/>
    <x v="0"/>
    <n v="250"/>
    <n v="1"/>
    <n v="3750"/>
    <n v="16"/>
    <x v="1"/>
    <s v=""/>
    <n v="175"/>
    <n v="75"/>
    <n v="175"/>
    <s v="22-01-2023"/>
    <x v="10"/>
    <x v="0"/>
    <s v="Amsterdam"/>
    <x v="12"/>
    <s v="Emily Wilson"/>
    <s v="Advertisement"/>
    <x v="1"/>
    <x v="1"/>
    <s v="Credit Card"/>
    <n v="0"/>
    <n v="123552"/>
    <n v="1"/>
    <n v="250"/>
    <x v="0"/>
    <s v="&quot;Responsive and smooth.&quot;"/>
    <s v="Good"/>
    <s v="Online"/>
    <s v="22-Jan-23"/>
  </r>
  <r>
    <x v="22"/>
    <n v="1200"/>
    <n v="4"/>
    <s v="2023-01-23"/>
    <s v="2023-01-22 - 2023-01-28"/>
    <x v="0"/>
    <n v="1200"/>
    <n v="4"/>
    <s v=""/>
    <s v=""/>
    <x v="1"/>
    <s v=""/>
    <n v="840"/>
    <n v="360"/>
    <n v="790"/>
    <s v="23-01-2023"/>
    <x v="11"/>
    <x v="1"/>
    <s v="Mumbai"/>
    <x v="13"/>
    <s v="Miguel Silva"/>
    <s v="Advertisement"/>
    <x v="1"/>
    <x v="0"/>
    <s v="PayPal"/>
    <n v="50"/>
    <n v="123553"/>
    <n v="1"/>
    <n v="1150"/>
    <x v="0"/>
    <s v="&quot;Slow processing speed.&quot;"/>
    <s v="Neutral"/>
    <s v="Online"/>
    <s v="23-Jan-23"/>
  </r>
  <r>
    <x v="23"/>
    <n v="800"/>
    <n v="2"/>
    <s v="2023-01-24"/>
    <s v="2023-01-22 - 2023-01-28"/>
    <x v="0"/>
    <n v="800"/>
    <n v="2"/>
    <s v=""/>
    <s v=""/>
    <x v="1"/>
    <s v=""/>
    <n v="560"/>
    <n v="240"/>
    <n v="510"/>
    <s v="24-01-2023"/>
    <x v="6"/>
    <x v="0"/>
    <s v="Athens"/>
    <x v="14"/>
    <s v="Naree Thongchai"/>
    <s v="Advertisement"/>
    <x v="0"/>
    <x v="0"/>
    <s v="Credit Card"/>
    <n v="50"/>
    <n v="123554"/>
    <n v="1"/>
    <n v="750"/>
    <x v="0"/>
    <s v="&quot;Poor sound quality.&quot;"/>
    <s v="Bad"/>
    <s v="Online"/>
    <s v="24-Jan-23"/>
  </r>
  <r>
    <x v="24"/>
    <n v="150"/>
    <n v="1"/>
    <s v="2023-01-25"/>
    <s v="2023-01-22 - 2023-01-28"/>
    <x v="0"/>
    <n v="150"/>
    <n v="1"/>
    <s v=""/>
    <s v=""/>
    <x v="1"/>
    <s v=""/>
    <n v="105"/>
    <n v="45"/>
    <n v="85"/>
    <s v="25-01-2023"/>
    <x v="0"/>
    <x v="2"/>
    <s v="Seattle"/>
    <x v="2"/>
    <s v="Ethan Wilson"/>
    <s v="Advertisement"/>
    <x v="0"/>
    <x v="0"/>
    <s v="Credit Card"/>
    <n v="20"/>
    <n v="123555"/>
    <n v="1"/>
    <n v="130"/>
    <x v="0"/>
    <s v="&quot;Do not buy!&quot;"/>
    <s v="Neutral"/>
    <s v="Online"/>
    <s v="25-Jan-23"/>
  </r>
  <r>
    <x v="25"/>
    <n v="650"/>
    <n v="3"/>
    <s v="2023-01-26"/>
    <s v="2023-01-22 - 2023-01-28"/>
    <x v="0"/>
    <n v="650"/>
    <n v="3"/>
    <s v=""/>
    <s v=""/>
    <x v="1"/>
    <s v=""/>
    <n v="455"/>
    <n v="195"/>
    <n v="455"/>
    <s v="26-01-2023"/>
    <x v="5"/>
    <x v="0"/>
    <s v="Berlin"/>
    <x v="3"/>
    <s v="Marie Dubois"/>
    <s v="Referral"/>
    <x v="1"/>
    <x v="1"/>
    <s v="Credit Card"/>
    <n v="0"/>
    <n v="123556"/>
    <n v="1"/>
    <n v="650"/>
    <x v="0"/>
    <s v="&quot;Sleek design.&quot;"/>
    <s v="Neutral"/>
    <s v="Online"/>
    <s v="26-Jan-23"/>
  </r>
  <r>
    <x v="26"/>
    <n v="400"/>
    <n v="2"/>
    <s v="2023-01-27"/>
    <s v="2023-01-22 - 2023-01-28"/>
    <x v="0"/>
    <n v="400"/>
    <n v="2"/>
    <s v=""/>
    <s v=""/>
    <x v="1"/>
    <s v=""/>
    <n v="280"/>
    <n v="120"/>
    <n v="280"/>
    <s v="27-01-2023"/>
    <x v="8"/>
    <x v="2"/>
    <s v="New York City"/>
    <x v="2"/>
    <s v="Wei Li"/>
    <s v="Advertisement"/>
    <x v="0"/>
    <x v="1"/>
    <s v="Credit Card"/>
    <n v="0"/>
    <n v="123557"/>
    <n v="1"/>
    <n v="400"/>
    <x v="0"/>
    <s v="&quot;Great for reading.&quot;"/>
    <s v="Good"/>
    <s v="Online"/>
    <s v="27-Jan-23"/>
  </r>
  <r>
    <x v="27"/>
    <n v="300"/>
    <n v="3"/>
    <s v="2023-01-28"/>
    <s v="2023-01-22 - 2023-01-28"/>
    <x v="0"/>
    <n v="300"/>
    <n v="3"/>
    <s v=""/>
    <s v=""/>
    <x v="1"/>
    <s v=""/>
    <n v="210"/>
    <n v="90"/>
    <n v="190"/>
    <s v="28-01-2023"/>
    <x v="7"/>
    <x v="0"/>
    <s v="Paris"/>
    <x v="0"/>
    <s v="Michael Johnson"/>
    <s v="Website"/>
    <x v="1"/>
    <x v="2"/>
    <s v="PayPal"/>
    <n v="20"/>
    <n v="123558"/>
    <n v="1"/>
    <n v="280"/>
    <x v="0"/>
    <s v="&quot;Do not buy!&quot;"/>
    <s v="Neutral"/>
    <s v="Online"/>
    <s v="28-Jan-23"/>
  </r>
  <r>
    <x v="28"/>
    <n v="1100"/>
    <n v="4"/>
    <s v="2023-01-29"/>
    <s v="2023-01-29 - 2023-02-04"/>
    <x v="0"/>
    <n v="1100"/>
    <n v="4"/>
    <n v="3950"/>
    <n v="15"/>
    <x v="1"/>
    <s v=""/>
    <n v="770"/>
    <n v="330"/>
    <n v="770"/>
    <s v="29-01-2023"/>
    <x v="5"/>
    <x v="1"/>
    <s v="Tokyo"/>
    <x v="1"/>
    <s v="Hans Müller"/>
    <s v="Referral"/>
    <x v="1"/>
    <x v="1"/>
    <s v="Credit Card"/>
    <n v="0"/>
    <n v="123559"/>
    <n v="1"/>
    <n v="1100"/>
    <x v="0"/>
    <s v="&quot;Fast delivery.&quot;"/>
    <s v="Neutral"/>
    <s v="Online"/>
    <s v="29-Jan-23"/>
  </r>
  <r>
    <x v="29"/>
    <n v="750"/>
    <n v="2"/>
    <s v="2023-01-30"/>
    <s v="2023-01-29 - 2023-02-04"/>
    <x v="0"/>
    <n v="750"/>
    <n v="2"/>
    <s v=""/>
    <s v=""/>
    <x v="1"/>
    <s v=""/>
    <n v="525"/>
    <n v="225"/>
    <n v="475"/>
    <s v="30-01-2023"/>
    <x v="1"/>
    <x v="0"/>
    <s v="London"/>
    <x v="8"/>
    <s v="Ana Silva"/>
    <s v="Referral"/>
    <x v="0"/>
    <x v="0"/>
    <s v="PayPal"/>
    <n v="50"/>
    <n v="123560"/>
    <n v="1"/>
    <n v="700"/>
    <x v="0"/>
    <s v="&quot;Not as described.&quot;"/>
    <s v="Neutral"/>
    <s v="Online"/>
    <s v="30-Jan-23"/>
  </r>
  <r>
    <x v="30"/>
    <n v="250"/>
    <n v="1"/>
    <s v="2023-01-31"/>
    <s v="2023-01-29 - 2023-02-04"/>
    <x v="0"/>
    <n v="250"/>
    <n v="1"/>
    <s v=""/>
    <s v=""/>
    <x v="1"/>
    <s v=""/>
    <n v="175"/>
    <n v="75"/>
    <n v="149.321608040201"/>
    <s v="31-01-2023"/>
    <x v="9"/>
    <x v="2"/>
    <s v="Vancouver"/>
    <x v="7"/>
    <s v="Emily Brown"/>
    <s v="Advertisement"/>
    <x v="0"/>
    <x v="0"/>
    <s v="Credit Card"/>
    <n v="25.67839195979899"/>
    <n v="12362060"/>
    <n v="1.050251256281407"/>
    <n v="640.6030150753769"/>
    <x v="0"/>
    <s v="&quot;Do not buy!&quot;"/>
    <s v="Neutral"/>
    <s v="Online"/>
    <s v="31-Jan-23"/>
  </r>
  <r>
    <x v="31"/>
    <n v="200"/>
    <n v="2"/>
    <s v="2023-02-01"/>
    <s v="2023-01-29 - 2023-02-04"/>
    <x v="1"/>
    <n v="200"/>
    <n v="2"/>
    <s v=""/>
    <s v=""/>
    <x v="2"/>
    <n v="38"/>
    <n v="140"/>
    <n v="60"/>
    <n v="120"/>
    <s v="01-02-2023"/>
    <x v="0"/>
    <x v="0"/>
    <s v="Paris"/>
    <x v="0"/>
    <s v="Park Minwoo"/>
    <s v="Advertisement"/>
    <x v="0"/>
    <x v="0"/>
    <s v="Credit Card"/>
    <n v="20"/>
    <n v="123561"/>
    <n v="1"/>
    <n v="180"/>
    <x v="0"/>
    <s v="&quot;Not as bright as expected.&quot;"/>
    <s v="Bad"/>
    <s v="Online"/>
    <s v="01-Feb-23"/>
  </r>
  <r>
    <x v="32"/>
    <n v="800"/>
    <n v="3"/>
    <s v="2023-02-02"/>
    <s v="2023-01-29 - 2023-02-04"/>
    <x v="1"/>
    <n v="800"/>
    <n v="3"/>
    <s v=""/>
    <s v=""/>
    <x v="1"/>
    <s v=""/>
    <n v="560"/>
    <n v="240"/>
    <n v="510"/>
    <s v="02-02-2023"/>
    <x v="1"/>
    <x v="1"/>
    <s v="Tokyo"/>
    <x v="1"/>
    <s v="Ivan Petrov"/>
    <s v="Referral"/>
    <x v="1"/>
    <x v="1"/>
    <s v="PayPal"/>
    <n v="50"/>
    <n v="123562"/>
    <n v="1"/>
    <n v="750"/>
    <x v="0"/>
    <s v="&quot;Great camera quality!&quot;"/>
    <s v="Good"/>
    <s v="Online"/>
    <s v="02-Feb-23"/>
  </r>
  <r>
    <x v="33"/>
    <n v="350"/>
    <n v="2"/>
    <s v="2023-02-03"/>
    <s v="2023-01-29 - 2023-02-04"/>
    <x v="1"/>
    <n v="350"/>
    <n v="2"/>
    <s v=""/>
    <s v=""/>
    <x v="1"/>
    <s v=""/>
    <n v="245"/>
    <n v="105"/>
    <n v="215"/>
    <s v="03-02-2023"/>
    <x v="2"/>
    <x v="2"/>
    <s v="New York City"/>
    <x v="2"/>
    <s v="Sarah White"/>
    <s v="Advertisement"/>
    <x v="0"/>
    <x v="0"/>
    <s v="Credit Card"/>
    <n v="30"/>
    <n v="123563"/>
    <n v="1"/>
    <n v="320"/>
    <x v="0"/>
    <s v="&quot;Uncomfortable fit.&quot;"/>
    <s v="Neutral"/>
    <s v="Online"/>
    <s v="03-Feb-23"/>
  </r>
  <r>
    <x v="34"/>
    <n v="500"/>
    <n v="1"/>
    <s v="2023-02-04"/>
    <s v="2023-01-29 - 2023-02-04"/>
    <x v="1"/>
    <n v="500"/>
    <n v="1"/>
    <s v=""/>
    <s v=""/>
    <x v="1"/>
    <s v=""/>
    <n v="350"/>
    <n v="150"/>
    <n v="350"/>
    <s v="04-02-2023"/>
    <x v="3"/>
    <x v="0"/>
    <s v="Berlin"/>
    <x v="3"/>
    <s v="Javier Gomez"/>
    <s v="Referral"/>
    <x v="1"/>
    <x v="0"/>
    <s v="Credit Card"/>
    <n v="0"/>
    <n v="123564"/>
    <n v="1"/>
    <n v="500"/>
    <x v="0"/>
    <s v="&quot;Didn't charge properly.&quot;"/>
    <s v="Neutral"/>
    <s v="Online"/>
    <s v="04-Feb-23"/>
  </r>
  <r>
    <x v="35"/>
    <n v="300"/>
    <n v="2"/>
    <s v="2023-02-05"/>
    <s v="2023-02-05 - 2023-02-11"/>
    <x v="1"/>
    <n v="300"/>
    <n v="2"/>
    <n v="3800"/>
    <n v="17"/>
    <x v="1"/>
    <s v=""/>
    <n v="210"/>
    <n v="90"/>
    <n v="210"/>
    <s v="05-02-2023"/>
    <x v="4"/>
    <x v="3"/>
    <s v="Rio de Janeiro"/>
    <x v="4"/>
    <s v="Emily Brown"/>
    <s v="Advertisement"/>
    <x v="0"/>
    <x v="1"/>
    <s v="Credit Card"/>
    <n v="0"/>
    <n v="123565"/>
    <n v="1"/>
    <n v="300"/>
    <x v="0"/>
    <s v="&quot;Great picture quality.&quot;"/>
    <s v="Good"/>
    <s v="Online"/>
    <s v="05-Feb-23"/>
  </r>
  <r>
    <x v="36"/>
    <n v="1000"/>
    <n v="4"/>
    <s v="2023-02-06"/>
    <s v="2023-02-05 - 2023-02-11"/>
    <x v="1"/>
    <n v="1000"/>
    <n v="4"/>
    <s v=""/>
    <s v=""/>
    <x v="1"/>
    <s v=""/>
    <n v="700"/>
    <n v="300"/>
    <n v="650"/>
    <s v="06-02-2023"/>
    <x v="5"/>
    <x v="1"/>
    <s v="Seoul"/>
    <x v="5"/>
    <s v="Gabor Nagy"/>
    <s v="Website"/>
    <x v="1"/>
    <x v="2"/>
    <s v="PayPal"/>
    <n v="50"/>
    <n v="123566"/>
    <n v="1"/>
    <n v="950"/>
    <x v="0"/>
    <s v="&quot;Fast and reliable.&quot;"/>
    <s v="Neutral"/>
    <s v="Online"/>
    <s v="06-Feb-23"/>
  </r>
  <r>
    <x v="37"/>
    <n v="700"/>
    <n v="2"/>
    <s v="2023-02-07"/>
    <s v="2023-02-05 - 2023-02-11"/>
    <x v="1"/>
    <n v="700"/>
    <n v="2"/>
    <s v=""/>
    <s v=""/>
    <x v="1"/>
    <s v=""/>
    <n v="490"/>
    <n v="210"/>
    <n v="490"/>
    <s v="07-02-2023"/>
    <x v="6"/>
    <x v="0"/>
    <s v="Madrid"/>
    <x v="6"/>
    <s v="Budi Santoso"/>
    <s v="Advertisement"/>
    <x v="1"/>
    <x v="1"/>
    <s v="Credit Card"/>
    <n v="0"/>
    <n v="123567"/>
    <n v="1"/>
    <n v="700"/>
    <x v="0"/>
    <s v="&quot;Clear sound.&quot;"/>
    <s v="Good"/>
    <s v="Online"/>
    <s v="07-Feb-23"/>
  </r>
  <r>
    <x v="38"/>
    <n v="200"/>
    <n v="1"/>
    <s v="2023-02-08"/>
    <s v="2023-02-05 - 2023-02-11"/>
    <x v="1"/>
    <n v="200"/>
    <n v="1"/>
    <s v=""/>
    <s v=""/>
    <x v="1"/>
    <s v=""/>
    <n v="140"/>
    <n v="60"/>
    <n v="120"/>
    <s v="08-02-2023"/>
    <x v="0"/>
    <x v="2"/>
    <s v="Toronto"/>
    <x v="7"/>
    <s v="Olivia Johnson"/>
    <s v="Advertisement"/>
    <x v="0"/>
    <x v="2"/>
    <s v="Cash"/>
    <n v="20"/>
    <n v="123568"/>
    <n v="1"/>
    <n v="180"/>
    <x v="0"/>
    <s v="&quot;Do not buy!&quot;"/>
    <s v="Neutral"/>
    <s v="In-store"/>
    <s v="08-Feb-23"/>
  </r>
  <r>
    <x v="39"/>
    <n v="900"/>
    <n v="3"/>
    <s v="2023-02-09"/>
    <s v="2023-02-05 - 2023-02-11"/>
    <x v="1"/>
    <n v="900"/>
    <n v="3"/>
    <s v=""/>
    <s v=""/>
    <x v="1"/>
    <s v=""/>
    <n v="630"/>
    <n v="270"/>
    <n v="580"/>
    <s v="09-02-2023"/>
    <x v="1"/>
    <x v="0"/>
    <s v="London"/>
    <x v="8"/>
    <s v="Martin Novak"/>
    <s v="Referral"/>
    <x v="1"/>
    <x v="0"/>
    <s v="PayPal"/>
    <n v="50"/>
    <n v="123569"/>
    <n v="1"/>
    <n v="850"/>
    <x v="0"/>
    <s v="&quot;Slow customer service.&quot;"/>
    <s v="Neutral"/>
    <s v="Online"/>
    <s v="09-Feb-23"/>
  </r>
  <r>
    <x v="40"/>
    <n v="400"/>
    <n v="2"/>
    <s v="2023-02-10"/>
    <s v="2023-02-05 - 2023-02-11"/>
    <x v="1"/>
    <n v="400"/>
    <n v="2"/>
    <s v=""/>
    <s v=""/>
    <x v="1"/>
    <s v=""/>
    <n v="280"/>
    <n v="120"/>
    <n v="280"/>
    <s v="10-02-2023"/>
    <x v="4"/>
    <x v="2"/>
    <s v="Los Angeles"/>
    <x v="2"/>
    <s v="Yuki Tanaka"/>
    <s v="Advertisement"/>
    <x v="0"/>
    <x v="1"/>
    <s v="Credit Card"/>
    <n v="0"/>
    <n v="123570"/>
    <n v="1"/>
    <n v="400"/>
    <x v="0"/>
    <s v="&quot;Easy setup.&quot;"/>
    <s v="Good"/>
    <s v="Online"/>
    <s v="10-Feb-23"/>
  </r>
  <r>
    <x v="41"/>
    <n v="300"/>
    <n v="3"/>
    <s v="2023-02-11"/>
    <s v="2023-02-05 - 2023-02-11"/>
    <x v="1"/>
    <n v="300"/>
    <n v="3"/>
    <s v=""/>
    <s v=""/>
    <x v="1"/>
    <s v=""/>
    <n v="210"/>
    <n v="90"/>
    <n v="190"/>
    <s v="11-02-2023"/>
    <x v="7"/>
    <x v="0"/>
    <s v="Paris"/>
    <x v="0"/>
    <s v="Nathan Clark"/>
    <s v="Website"/>
    <x v="1"/>
    <x v="2"/>
    <s v="PayPal"/>
    <n v="20"/>
    <n v="123571"/>
    <n v="1"/>
    <n v="280"/>
    <x v="0"/>
    <s v="&quot;Do not buy!&quot;"/>
    <s v="Neutral"/>
    <s v="Online"/>
    <s v="11-Feb-23"/>
  </r>
  <r>
    <x v="42"/>
    <n v="1200"/>
    <n v="5"/>
    <s v="2023-02-12"/>
    <s v="2023-02-12 - 2023-02-18"/>
    <x v="1"/>
    <n v="1200"/>
    <n v="5"/>
    <n v="3050"/>
    <n v="13"/>
    <x v="1"/>
    <s v=""/>
    <n v="840"/>
    <n v="360"/>
    <n v="840"/>
    <s v="12-02-2023"/>
    <x v="5"/>
    <x v="1"/>
    <s v="Tokyo"/>
    <x v="1"/>
    <s v="Marie Dubois"/>
    <s v="Referral"/>
    <x v="1"/>
    <x v="1"/>
    <s v="Credit Card"/>
    <n v="0"/>
    <n v="123572"/>
    <n v="1"/>
    <n v="1200"/>
    <x v="0"/>
    <s v="&quot;Excellent performance.&quot;"/>
    <s v="Good"/>
    <s v="Online"/>
    <s v="12-Feb-23"/>
  </r>
  <r>
    <x v="43"/>
    <n v="700"/>
    <n v="2"/>
    <s v="2023-02-13"/>
    <s v="2023-02-12 - 2023-02-18"/>
    <x v="1"/>
    <n v="700"/>
    <n v="2"/>
    <s v=""/>
    <s v=""/>
    <x v="1"/>
    <s v=""/>
    <n v="490"/>
    <n v="210"/>
    <n v="440"/>
    <s v="13-02-2023"/>
    <x v="6"/>
    <x v="0"/>
    <s v="Berlin"/>
    <x v="3"/>
    <s v="Yuki Tanaka"/>
    <s v="Referral"/>
    <x v="0"/>
    <x v="0"/>
    <s v="Credit Card"/>
    <n v="50"/>
    <n v="123573"/>
    <n v="1"/>
    <n v="650"/>
    <x v="0"/>
    <s v="&quot;Disappointed with the sound quality.&quot;"/>
    <s v="Bad"/>
    <s v="Online"/>
    <s v="13-Feb-23"/>
  </r>
  <r>
    <x v="44"/>
    <n v="200"/>
    <n v="1"/>
    <s v="2023-02-14"/>
    <s v="2023-02-12 - 2023-02-18"/>
    <x v="1"/>
    <n v="200"/>
    <n v="1"/>
    <s v=""/>
    <s v=""/>
    <x v="1"/>
    <s v=""/>
    <n v="140"/>
    <n v="60"/>
    <n v="120"/>
    <s v="14-02-2023"/>
    <x v="0"/>
    <x v="2"/>
    <s v="New York City"/>
    <x v="2"/>
    <s v="Emily Brown"/>
    <s v="Advertisement"/>
    <x v="0"/>
    <x v="0"/>
    <s v="Credit Card"/>
    <n v="20"/>
    <n v="123574"/>
    <n v="1"/>
    <n v="180"/>
    <x v="0"/>
    <s v="&quot;Do not buy!&quot;"/>
    <s v="Neutral"/>
    <s v="Online"/>
    <s v="14-Feb-23"/>
  </r>
  <r>
    <x v="45"/>
    <n v="600"/>
    <n v="3"/>
    <s v="2023-02-15"/>
    <s v="2023-02-12 - 2023-02-18"/>
    <x v="1"/>
    <n v="600"/>
    <n v="3"/>
    <s v=""/>
    <s v=""/>
    <x v="1"/>
    <s v=""/>
    <n v="420"/>
    <n v="180"/>
    <n v="420"/>
    <s v="15-02-2023"/>
    <x v="8"/>
    <x v="0"/>
    <s v="London"/>
    <x v="8"/>
    <s v="Hans Müller"/>
    <s v="Website"/>
    <x v="1"/>
    <x v="1"/>
    <s v="PayPal"/>
    <n v="0"/>
    <n v="123575"/>
    <n v="1"/>
    <n v="600"/>
    <x v="0"/>
    <s v="&quot;Great value for money.&quot;"/>
    <s v="Good"/>
    <s v="Online"/>
    <s v="15-Feb-23"/>
  </r>
  <r>
    <x v="46"/>
    <n v="350"/>
    <n v="2"/>
    <s v="2023-02-16"/>
    <s v="2023-02-12 - 2023-02-18"/>
    <x v="1"/>
    <n v="350"/>
    <n v="2"/>
    <s v=""/>
    <s v=""/>
    <x v="1"/>
    <s v=""/>
    <n v="245"/>
    <n v="105"/>
    <n v="219.321608040201"/>
    <s v="16-02-2023"/>
    <x v="2"/>
    <x v="0"/>
    <s v="London"/>
    <x v="2"/>
    <s v="Emily Brown"/>
    <s v="Advertisement"/>
    <x v="0"/>
    <x v="0"/>
    <s v="Credit Card"/>
    <n v="25.67839195979899"/>
    <n v="12362061"/>
    <n v="1.050251256281407"/>
    <n v="640.6030150753769"/>
    <x v="0"/>
    <s v="&quot;Do not buy!&quot;"/>
    <s v="Neutral"/>
    <s v="Online"/>
    <s v="16-Feb-23"/>
  </r>
  <r>
    <x v="47"/>
    <n v="350"/>
    <n v="2"/>
    <s v="2023-03-16"/>
    <s v="2023-03-12 - 2023-03-18"/>
    <x v="2"/>
    <n v="350"/>
    <n v="2"/>
    <n v="1150"/>
    <n v="5"/>
    <x v="3"/>
    <n v="36"/>
    <n v="245"/>
    <n v="105"/>
    <n v="215"/>
    <s v="16-03-2023"/>
    <x v="2"/>
    <x v="2"/>
    <s v="New York City"/>
    <x v="2"/>
    <s v="Ana Silva"/>
    <s v="Advertisement"/>
    <x v="0"/>
    <x v="0"/>
    <s v="Credit Card"/>
    <n v="30"/>
    <n v="123576"/>
    <n v="1"/>
    <n v="320"/>
    <x v="0"/>
    <s v="&quot;Uncomfortable fit.&quot;"/>
    <s v="Neutral"/>
    <s v="Online"/>
    <s v="16-Mar-23"/>
  </r>
  <r>
    <x v="48"/>
    <n v="500"/>
    <n v="1"/>
    <s v="2023-03-17"/>
    <s v="2023-03-12 - 2023-03-18"/>
    <x v="2"/>
    <n v="500"/>
    <n v="1"/>
    <s v=""/>
    <s v=""/>
    <x v="1"/>
    <s v=""/>
    <n v="350"/>
    <n v="150"/>
    <n v="350"/>
    <s v="17-03-2023"/>
    <x v="3"/>
    <x v="0"/>
    <s v="Berlin"/>
    <x v="3"/>
    <s v="Park Minwoo"/>
    <s v="Referral"/>
    <x v="1"/>
    <x v="0"/>
    <s v="Credit Card"/>
    <n v="0"/>
    <n v="123577"/>
    <n v="1"/>
    <n v="500"/>
    <x v="0"/>
    <s v="&quot;Didn't charge properly.&quot;"/>
    <s v="Neutral"/>
    <s v="Online"/>
    <s v="17-Mar-23"/>
  </r>
  <r>
    <x v="49"/>
    <n v="300"/>
    <n v="2"/>
    <s v="2023-03-18"/>
    <s v="2023-03-12 - 2023-03-18"/>
    <x v="2"/>
    <n v="300"/>
    <n v="2"/>
    <s v=""/>
    <s v=""/>
    <x v="1"/>
    <s v=""/>
    <n v="210"/>
    <n v="90"/>
    <n v="210"/>
    <s v="18-03-2023"/>
    <x v="4"/>
    <x v="3"/>
    <s v="Rio de Janeiro"/>
    <x v="4"/>
    <s v="Javier Gomez"/>
    <s v="Advertisement"/>
    <x v="0"/>
    <x v="1"/>
    <s v="Credit Card"/>
    <n v="0"/>
    <n v="123578"/>
    <n v="1"/>
    <n v="300"/>
    <x v="0"/>
    <s v="&quot;Great picture quality.&quot;"/>
    <s v="Good"/>
    <s v="Online"/>
    <s v="18-Mar-23"/>
  </r>
  <r>
    <x v="50"/>
    <n v="1000"/>
    <n v="4"/>
    <s v="2023-03-19"/>
    <s v="2023-03-19 - 2023-03-25"/>
    <x v="2"/>
    <n v="1000"/>
    <n v="4"/>
    <n v="4700"/>
    <n v="20"/>
    <x v="1"/>
    <s v=""/>
    <n v="700"/>
    <n v="300"/>
    <n v="650"/>
    <s v="19-03-2023"/>
    <x v="5"/>
    <x v="1"/>
    <s v="Seoul"/>
    <x v="5"/>
    <s v="Sarah White"/>
    <s v="Website"/>
    <x v="1"/>
    <x v="2"/>
    <s v="PayPal"/>
    <n v="50"/>
    <n v="123579"/>
    <n v="1"/>
    <n v="950"/>
    <x v="0"/>
    <s v="&quot;Fast and reliable.&quot;"/>
    <s v="Neutral"/>
    <s v="Online"/>
    <s v="19-Mar-23"/>
  </r>
  <r>
    <x v="51"/>
    <n v="700"/>
    <n v="2"/>
    <s v="2023-03-20"/>
    <s v="2023-03-19 - 2023-03-25"/>
    <x v="2"/>
    <n v="700"/>
    <n v="2"/>
    <s v=""/>
    <s v=""/>
    <x v="1"/>
    <s v=""/>
    <n v="490"/>
    <n v="210"/>
    <n v="490"/>
    <s v="20-03-2023"/>
    <x v="6"/>
    <x v="0"/>
    <s v="Madrid"/>
    <x v="6"/>
    <s v="Oliver Wilson"/>
    <s v="Advertisement"/>
    <x v="1"/>
    <x v="1"/>
    <s v="Credit Card"/>
    <n v="0"/>
    <n v="123580"/>
    <n v="1"/>
    <n v="700"/>
    <x v="0"/>
    <s v="&quot;Clear sound.&quot;"/>
    <s v="Good"/>
    <s v="Online"/>
    <s v="20-Mar-23"/>
  </r>
  <r>
    <x v="52"/>
    <n v="200"/>
    <n v="1"/>
    <s v="2023-03-21"/>
    <s v="2023-03-19 - 2023-03-25"/>
    <x v="2"/>
    <n v="200"/>
    <n v="1"/>
    <s v=""/>
    <s v=""/>
    <x v="1"/>
    <s v=""/>
    <n v="140"/>
    <n v="60"/>
    <n v="120"/>
    <s v="21-03-2023"/>
    <x v="0"/>
    <x v="2"/>
    <s v="Toronto"/>
    <x v="7"/>
    <s v="Emily Brown"/>
    <s v="Advertisement"/>
    <x v="0"/>
    <x v="2"/>
    <s v="Cash"/>
    <n v="20"/>
    <n v="123581"/>
    <n v="1"/>
    <n v="180"/>
    <x v="0"/>
    <s v="&quot;Do not buy!&quot;"/>
    <s v="Neutral"/>
    <s v="In-store"/>
    <s v="21-Mar-23"/>
  </r>
  <r>
    <x v="53"/>
    <n v="900"/>
    <n v="3"/>
    <s v="2023-03-22"/>
    <s v="2023-03-19 - 2023-03-25"/>
    <x v="2"/>
    <n v="900"/>
    <n v="3"/>
    <s v=""/>
    <s v=""/>
    <x v="1"/>
    <s v=""/>
    <n v="630"/>
    <n v="270"/>
    <n v="580"/>
    <s v="22-03-2023"/>
    <x v="1"/>
    <x v="0"/>
    <s v="London"/>
    <x v="8"/>
    <s v="Marie Dubois"/>
    <s v="Referral"/>
    <x v="1"/>
    <x v="0"/>
    <s v="PayPal"/>
    <n v="50"/>
    <n v="123582"/>
    <n v="1"/>
    <n v="850"/>
    <x v="0"/>
    <s v="&quot;Slow customer service.&quot;"/>
    <s v="Neutral"/>
    <s v="Online"/>
    <s v="22-Mar-23"/>
  </r>
  <r>
    <x v="54"/>
    <n v="400"/>
    <n v="2"/>
    <s v="2023-03-23"/>
    <s v="2023-03-19 - 2023-03-25"/>
    <x v="2"/>
    <n v="400"/>
    <n v="2"/>
    <s v=""/>
    <s v=""/>
    <x v="1"/>
    <s v=""/>
    <n v="280"/>
    <n v="120"/>
    <n v="280"/>
    <s v="23-03-2023"/>
    <x v="4"/>
    <x v="2"/>
    <s v="Los Angeles"/>
    <x v="2"/>
    <s v="Yuki Tanaka"/>
    <s v="Advertisement"/>
    <x v="0"/>
    <x v="1"/>
    <s v="Credit Card"/>
    <n v="0"/>
    <n v="123583"/>
    <n v="1"/>
    <n v="400"/>
    <x v="0"/>
    <s v="&quot;Easy setup.&quot;"/>
    <s v="Good"/>
    <s v="Online"/>
    <s v="23-Mar-23"/>
  </r>
  <r>
    <x v="55"/>
    <n v="300"/>
    <n v="3"/>
    <s v="2023-03-24"/>
    <s v="2023-03-19 - 2023-03-25"/>
    <x v="2"/>
    <n v="300"/>
    <n v="3"/>
    <s v=""/>
    <s v=""/>
    <x v="1"/>
    <s v=""/>
    <n v="210"/>
    <n v="90"/>
    <n v="190"/>
    <s v="24-03-2023"/>
    <x v="7"/>
    <x v="0"/>
    <s v="Paris"/>
    <x v="0"/>
    <s v="Hans Müller"/>
    <s v="Website"/>
    <x v="1"/>
    <x v="2"/>
    <s v="PayPal"/>
    <n v="20"/>
    <n v="123584"/>
    <n v="1"/>
    <n v="280"/>
    <x v="0"/>
    <s v="&quot;Do not buy!&quot;"/>
    <s v="Neutral"/>
    <s v="Online"/>
    <s v="24-Mar-23"/>
  </r>
  <r>
    <x v="56"/>
    <n v="1200"/>
    <n v="5"/>
    <s v="2023-03-25"/>
    <s v="2023-03-19 - 2023-03-25"/>
    <x v="2"/>
    <n v="1200"/>
    <n v="5"/>
    <s v=""/>
    <s v=""/>
    <x v="1"/>
    <s v=""/>
    <n v="840"/>
    <n v="360"/>
    <n v="840"/>
    <s v="25-03-2023"/>
    <x v="5"/>
    <x v="1"/>
    <s v="Tokyo"/>
    <x v="1"/>
    <s v="Emily Brown"/>
    <s v="Referral"/>
    <x v="1"/>
    <x v="1"/>
    <s v="Credit Card"/>
    <n v="0"/>
    <n v="123585"/>
    <n v="1"/>
    <n v="1200"/>
    <x v="0"/>
    <s v="&quot;Excellent performance.&quot;"/>
    <s v="Good"/>
    <s v="Online"/>
    <s v="25-Mar-23"/>
  </r>
  <r>
    <x v="57"/>
    <n v="700"/>
    <n v="2"/>
    <s v="2023-03-26"/>
    <s v="2023-03-26 - 2023-04-01"/>
    <x v="2"/>
    <n v="700"/>
    <n v="2"/>
    <n v="2950"/>
    <n v="13"/>
    <x v="1"/>
    <s v=""/>
    <n v="490"/>
    <n v="210"/>
    <n v="440"/>
    <s v="26-03-2023"/>
    <x v="6"/>
    <x v="0"/>
    <s v="Berlin"/>
    <x v="3"/>
    <s v="Oliver Wilson"/>
    <s v="Referral"/>
    <x v="0"/>
    <x v="0"/>
    <s v="Credit Card"/>
    <n v="50"/>
    <n v="123586"/>
    <n v="1"/>
    <n v="650"/>
    <x v="0"/>
    <s v="&quot;Disappointed with the sound quality.&quot;"/>
    <s v="Bad"/>
    <s v="Online"/>
    <s v="26-Mar-23"/>
  </r>
  <r>
    <x v="58"/>
    <n v="200"/>
    <n v="1"/>
    <s v="2023-03-27"/>
    <s v="2023-03-26 - 2023-04-01"/>
    <x v="2"/>
    <n v="200"/>
    <n v="1"/>
    <s v=""/>
    <s v=""/>
    <x v="1"/>
    <s v=""/>
    <n v="140"/>
    <n v="60"/>
    <n v="120"/>
    <s v="27-03-2023"/>
    <x v="0"/>
    <x v="2"/>
    <s v="New York City"/>
    <x v="2"/>
    <s v="Marie Dubois"/>
    <s v="Advertisement"/>
    <x v="0"/>
    <x v="0"/>
    <s v="Credit Card"/>
    <n v="20"/>
    <n v="123587"/>
    <n v="1"/>
    <n v="180"/>
    <x v="0"/>
    <s v="&quot;Do not buy!&quot;"/>
    <s v="Neutral"/>
    <s v="Online"/>
    <s v="27-Mar-23"/>
  </r>
  <r>
    <x v="59"/>
    <n v="600"/>
    <n v="3"/>
    <s v="2023-03-28"/>
    <s v="2023-03-26 - 2023-04-01"/>
    <x v="2"/>
    <n v="600"/>
    <n v="3"/>
    <s v=""/>
    <s v=""/>
    <x v="1"/>
    <s v=""/>
    <n v="420"/>
    <n v="180"/>
    <n v="420"/>
    <s v="28-03-2023"/>
    <x v="8"/>
    <x v="0"/>
    <s v="London"/>
    <x v="8"/>
    <s v="Yuki Tanaka"/>
    <s v="Website"/>
    <x v="1"/>
    <x v="1"/>
    <s v="PayPal"/>
    <n v="0"/>
    <n v="123588"/>
    <n v="1"/>
    <n v="600"/>
    <x v="0"/>
    <s v="&quot;Great value for money.&quot;"/>
    <s v="Good"/>
    <s v="Online"/>
    <s v="28-Mar-23"/>
  </r>
  <r>
    <x v="60"/>
    <n v="350"/>
    <n v="2"/>
    <s v="2023-03-29"/>
    <s v="2023-03-26 - 2023-04-01"/>
    <x v="2"/>
    <n v="350"/>
    <n v="2"/>
    <s v=""/>
    <s v=""/>
    <x v="1"/>
    <s v=""/>
    <n v="245"/>
    <n v="105"/>
    <n v="215"/>
    <s v="29-03-2023"/>
    <x v="2"/>
    <x v="1"/>
    <s v="Seoul"/>
    <x v="5"/>
    <s v="Emily Brown"/>
    <s v="Advertisement"/>
    <x v="0"/>
    <x v="0"/>
    <s v="Credit Card"/>
    <n v="30"/>
    <n v="123589"/>
    <n v="1"/>
    <n v="320"/>
    <x v="0"/>
    <s v="&quot;Poor sound quality.&quot;"/>
    <s v="Bad"/>
    <s v="Online"/>
    <s v="29-Mar-23"/>
  </r>
  <r>
    <x v="61"/>
    <n v="500"/>
    <n v="1"/>
    <s v="2023-03-30"/>
    <s v="2023-03-26 - 2023-04-01"/>
    <x v="2"/>
    <n v="500"/>
    <n v="1"/>
    <s v=""/>
    <s v=""/>
    <x v="1"/>
    <s v=""/>
    <n v="350"/>
    <n v="150"/>
    <n v="350"/>
    <s v="30-03-2023"/>
    <x v="3"/>
    <x v="0"/>
    <s v="Rome"/>
    <x v="11"/>
    <s v="Hans Müller"/>
    <s v="Referral"/>
    <x v="1"/>
    <x v="0"/>
    <s v="PayPal"/>
    <n v="0"/>
    <n v="123590"/>
    <n v="1"/>
    <n v="500"/>
    <x v="0"/>
    <s v="&quot;Not as described.&quot;"/>
    <s v="Neutral"/>
    <s v="Online"/>
    <s v="30-Mar-23"/>
  </r>
  <r>
    <x v="62"/>
    <n v="300"/>
    <n v="2"/>
    <s v="2023-03-31"/>
    <s v="2023-03-26 - 2023-04-01"/>
    <x v="2"/>
    <n v="300"/>
    <n v="2"/>
    <s v=""/>
    <s v=""/>
    <x v="1"/>
    <s v=""/>
    <n v="210"/>
    <n v="90"/>
    <n v="184.321608040201"/>
    <s v="31-03-2023"/>
    <x v="5"/>
    <x v="0"/>
    <s v="London"/>
    <x v="2"/>
    <s v="Marie Dubois"/>
    <s v="Advertisement"/>
    <x v="0"/>
    <x v="0"/>
    <s v="Credit Card"/>
    <n v="25.67839195979899"/>
    <n v="12362062"/>
    <n v="1.050251256281407"/>
    <n v="640.6030150753769"/>
    <x v="0"/>
    <s v="&quot;Do not buy!&quot;"/>
    <s v="Neutral"/>
    <s v="Online"/>
    <s v="31-Mar-23"/>
  </r>
  <r>
    <x v="63"/>
    <n v="300"/>
    <n v="2"/>
    <s v="2023-04-01"/>
    <s v="2023-03-26 - 2023-04-01"/>
    <x v="3"/>
    <n v="300"/>
    <n v="2"/>
    <s v=""/>
    <s v=""/>
    <x v="4"/>
    <n v="39"/>
    <n v="210"/>
    <n v="90"/>
    <n v="210"/>
    <s v="01-04-2023"/>
    <x v="4"/>
    <x v="2"/>
    <s v="Los Angeles"/>
    <x v="2"/>
    <s v="Ana Silva"/>
    <s v="Advertisement"/>
    <x v="0"/>
    <x v="1"/>
    <s v="Credit Card"/>
    <n v="0"/>
    <n v="123591"/>
    <n v="1"/>
    <n v="300"/>
    <x v="0"/>
    <s v="&quot;Great picture quality.&quot;"/>
    <s v="Good"/>
    <s v="Online"/>
    <s v="01-Apr-23"/>
  </r>
  <r>
    <x v="64"/>
    <n v="1000"/>
    <n v="4"/>
    <s v="2023-04-02"/>
    <s v="2023-04-02 - 2023-04-08"/>
    <x v="3"/>
    <n v="1000"/>
    <n v="4"/>
    <n v="4700"/>
    <n v="20"/>
    <x v="1"/>
    <s v=""/>
    <n v="700"/>
    <n v="300"/>
    <n v="650"/>
    <s v="02-04-2023"/>
    <x v="5"/>
    <x v="1"/>
    <s v="Seoul"/>
    <x v="5"/>
    <s v="Park Minwoo"/>
    <s v="Website"/>
    <x v="1"/>
    <x v="2"/>
    <s v="PayPal"/>
    <n v="50"/>
    <n v="123592"/>
    <n v="1"/>
    <n v="950"/>
    <x v="0"/>
    <s v="&quot;Fast and reliable.&quot;"/>
    <s v="Neutral"/>
    <s v="Online"/>
    <s v="02-Apr-23"/>
  </r>
  <r>
    <x v="65"/>
    <n v="700"/>
    <n v="2"/>
    <s v="2023-04-03"/>
    <s v="2023-04-02 - 2023-04-08"/>
    <x v="3"/>
    <n v="700"/>
    <n v="2"/>
    <s v=""/>
    <s v=""/>
    <x v="1"/>
    <s v=""/>
    <n v="490"/>
    <n v="210"/>
    <n v="490"/>
    <s v="03-04-2023"/>
    <x v="6"/>
    <x v="0"/>
    <s v="Madrid"/>
    <x v="6"/>
    <s v="Javier Gomez"/>
    <s v="Advertisement"/>
    <x v="1"/>
    <x v="1"/>
    <s v="Credit Card"/>
    <n v="0"/>
    <n v="123593"/>
    <n v="1"/>
    <n v="700"/>
    <x v="0"/>
    <s v="&quot;Clear sound.&quot;"/>
    <s v="Good"/>
    <s v="Online"/>
    <s v="03-Apr-23"/>
  </r>
  <r>
    <x v="66"/>
    <n v="200"/>
    <n v="1"/>
    <s v="2023-04-04"/>
    <s v="2023-04-02 - 2023-04-08"/>
    <x v="3"/>
    <n v="200"/>
    <n v="1"/>
    <s v=""/>
    <s v=""/>
    <x v="1"/>
    <s v=""/>
    <n v="140"/>
    <n v="60"/>
    <n v="120"/>
    <s v="04-04-2023"/>
    <x v="0"/>
    <x v="2"/>
    <s v="Toronto"/>
    <x v="7"/>
    <s v="Sarah White"/>
    <s v="Advertisement"/>
    <x v="0"/>
    <x v="2"/>
    <s v="Cash"/>
    <n v="20"/>
    <n v="123594"/>
    <n v="1"/>
    <n v="180"/>
    <x v="0"/>
    <s v="&quot;Do not buy!&quot;"/>
    <s v="Neutral"/>
    <s v="In-store"/>
    <s v="04-Apr-23"/>
  </r>
  <r>
    <x v="67"/>
    <n v="900"/>
    <n v="3"/>
    <s v="2023-04-05"/>
    <s v="2023-04-02 - 2023-04-08"/>
    <x v="3"/>
    <n v="900"/>
    <n v="3"/>
    <s v=""/>
    <s v=""/>
    <x v="1"/>
    <s v=""/>
    <n v="630"/>
    <n v="270"/>
    <n v="580"/>
    <s v="05-04-2023"/>
    <x v="1"/>
    <x v="0"/>
    <s v="London"/>
    <x v="8"/>
    <s v="Oliver Wilson"/>
    <s v="Referral"/>
    <x v="1"/>
    <x v="0"/>
    <s v="PayPal"/>
    <n v="50"/>
    <n v="123595"/>
    <n v="1"/>
    <n v="850"/>
    <x v="0"/>
    <s v="&quot;Slow customer service.&quot;"/>
    <s v="Neutral"/>
    <s v="Online"/>
    <s v="05-Apr-23"/>
  </r>
  <r>
    <x v="68"/>
    <n v="400"/>
    <n v="2"/>
    <s v="2023-04-06"/>
    <s v="2023-04-02 - 2023-04-08"/>
    <x v="3"/>
    <n v="400"/>
    <n v="2"/>
    <s v=""/>
    <s v=""/>
    <x v="1"/>
    <s v=""/>
    <n v="280"/>
    <n v="120"/>
    <n v="280"/>
    <s v="06-04-2023"/>
    <x v="4"/>
    <x v="2"/>
    <s v="Los Angeles"/>
    <x v="2"/>
    <s v="Emily Brown"/>
    <s v="Advertisement"/>
    <x v="0"/>
    <x v="1"/>
    <s v="Credit Card"/>
    <n v="0"/>
    <n v="123596"/>
    <n v="1"/>
    <n v="400"/>
    <x v="0"/>
    <s v="&quot;Easy setup.&quot;"/>
    <s v="Good"/>
    <s v="Online"/>
    <s v="06-Apr-23"/>
  </r>
  <r>
    <x v="69"/>
    <n v="300"/>
    <n v="3"/>
    <s v="2023-04-07"/>
    <s v="2023-04-02 - 2023-04-08"/>
    <x v="3"/>
    <n v="300"/>
    <n v="3"/>
    <s v=""/>
    <s v=""/>
    <x v="1"/>
    <s v=""/>
    <n v="210"/>
    <n v="90"/>
    <n v="190"/>
    <s v="07-04-2023"/>
    <x v="7"/>
    <x v="0"/>
    <s v="Paris"/>
    <x v="0"/>
    <s v="Marie Dubois"/>
    <s v="Website"/>
    <x v="1"/>
    <x v="2"/>
    <s v="PayPal"/>
    <n v="20"/>
    <n v="123597"/>
    <n v="1"/>
    <n v="280"/>
    <x v="0"/>
    <s v="&quot;Do not buy!&quot;"/>
    <s v="Neutral"/>
    <s v="Online"/>
    <s v="07-Apr-23"/>
  </r>
  <r>
    <x v="70"/>
    <n v="1200"/>
    <n v="5"/>
    <s v="2023-04-08"/>
    <s v="2023-04-02 - 2023-04-08"/>
    <x v="3"/>
    <n v="1200"/>
    <n v="5"/>
    <s v=""/>
    <s v=""/>
    <x v="1"/>
    <s v=""/>
    <n v="840"/>
    <n v="360"/>
    <n v="840"/>
    <s v="08-04-2023"/>
    <x v="5"/>
    <x v="1"/>
    <s v="Tokyo"/>
    <x v="1"/>
    <s v="Yuki Tanaka"/>
    <s v="Referral"/>
    <x v="1"/>
    <x v="1"/>
    <s v="Credit Card"/>
    <n v="0"/>
    <n v="123598"/>
    <n v="1"/>
    <n v="1200"/>
    <x v="0"/>
    <s v="&quot;Excellent performance.&quot;"/>
    <s v="Good"/>
    <s v="Online"/>
    <s v="08-Apr-23"/>
  </r>
  <r>
    <x v="71"/>
    <n v="700"/>
    <n v="2"/>
    <s v="2023-04-09"/>
    <s v="2023-04-09 - 2023-04-15"/>
    <x v="3"/>
    <n v="700"/>
    <n v="2"/>
    <n v="3650"/>
    <n v="15"/>
    <x v="1"/>
    <s v=""/>
    <n v="490"/>
    <n v="210"/>
    <n v="440"/>
    <s v="09-04-2023"/>
    <x v="6"/>
    <x v="0"/>
    <s v="Berlin"/>
    <x v="3"/>
    <s v="Hans Müller"/>
    <s v="Referral"/>
    <x v="0"/>
    <x v="0"/>
    <s v="Credit Card"/>
    <n v="50"/>
    <n v="123599"/>
    <n v="1"/>
    <n v="650"/>
    <x v="0"/>
    <s v="&quot;Disappointed with the sound quality.&quot;"/>
    <s v="Bad"/>
    <s v="Online"/>
    <s v="09-Apr-23"/>
  </r>
  <r>
    <x v="72"/>
    <n v="200"/>
    <n v="1"/>
    <s v="2023-04-10"/>
    <s v="2023-04-09 - 2023-04-15"/>
    <x v="3"/>
    <n v="200"/>
    <n v="1"/>
    <s v=""/>
    <s v=""/>
    <x v="1"/>
    <s v=""/>
    <n v="140"/>
    <n v="60"/>
    <n v="120"/>
    <s v="10-04-2023"/>
    <x v="0"/>
    <x v="2"/>
    <s v="New York City"/>
    <x v="2"/>
    <s v="Emily Brown"/>
    <s v="Advertisement"/>
    <x v="0"/>
    <x v="0"/>
    <s v="Credit Card"/>
    <n v="20"/>
    <n v="123600"/>
    <n v="1"/>
    <n v="180"/>
    <x v="0"/>
    <s v="&quot;Do not buy!&quot;"/>
    <s v="Neutral"/>
    <s v="Online"/>
    <s v="10-Apr-23"/>
  </r>
  <r>
    <x v="73"/>
    <n v="600"/>
    <n v="3"/>
    <s v="2023-04-11"/>
    <s v="2023-04-09 - 2023-04-15"/>
    <x v="3"/>
    <n v="600"/>
    <n v="3"/>
    <s v=""/>
    <s v=""/>
    <x v="1"/>
    <s v=""/>
    <n v="420"/>
    <n v="180"/>
    <n v="420"/>
    <s v="11-04-2023"/>
    <x v="8"/>
    <x v="0"/>
    <s v="London"/>
    <x v="8"/>
    <s v="Oliver Wilson"/>
    <s v="Website"/>
    <x v="1"/>
    <x v="1"/>
    <s v="PayPal"/>
    <n v="0"/>
    <n v="123601"/>
    <n v="1"/>
    <n v="600"/>
    <x v="0"/>
    <s v="&quot;Great value for money.&quot;"/>
    <s v="Good"/>
    <s v="Online"/>
    <s v="11-Apr-23"/>
  </r>
  <r>
    <x v="74"/>
    <n v="350"/>
    <n v="2"/>
    <s v="2023-04-12"/>
    <s v="2023-04-09 - 2023-04-15"/>
    <x v="3"/>
    <n v="350"/>
    <n v="2"/>
    <s v=""/>
    <s v=""/>
    <x v="1"/>
    <s v=""/>
    <n v="245"/>
    <n v="105"/>
    <n v="215"/>
    <s v="12-04-2023"/>
    <x v="2"/>
    <x v="1"/>
    <s v="Seoul"/>
    <x v="5"/>
    <s v="Mateo Fernandez"/>
    <s v="Advertisement"/>
    <x v="0"/>
    <x v="0"/>
    <s v="Credit Card"/>
    <n v="30"/>
    <n v="123602"/>
    <n v="1"/>
    <n v="320"/>
    <x v="0"/>
    <s v="&quot;Poor sound quality.&quot;"/>
    <s v="Bad"/>
    <s v="Online"/>
    <s v="12-Apr-23"/>
  </r>
  <r>
    <x v="75"/>
    <n v="500"/>
    <n v="1"/>
    <s v="2023-04-13"/>
    <s v="2023-04-09 - 2023-04-15"/>
    <x v="3"/>
    <n v="500"/>
    <n v="1"/>
    <s v=""/>
    <s v=""/>
    <x v="1"/>
    <s v=""/>
    <n v="350"/>
    <n v="150"/>
    <n v="350"/>
    <s v="13-04-2023"/>
    <x v="3"/>
    <x v="0"/>
    <s v="Rome"/>
    <x v="11"/>
    <s v="Marie Dubois"/>
    <s v="Referral"/>
    <x v="1"/>
    <x v="0"/>
    <s v="PayPal"/>
    <n v="0"/>
    <n v="123603"/>
    <n v="1"/>
    <n v="500"/>
    <x v="0"/>
    <s v="&quot;Not as described.&quot;"/>
    <s v="Neutral"/>
    <s v="Online"/>
    <s v="13-Apr-23"/>
  </r>
  <r>
    <x v="76"/>
    <n v="300"/>
    <n v="2"/>
    <s v="2023-04-14"/>
    <s v="2023-04-09 - 2023-04-15"/>
    <x v="3"/>
    <n v="300"/>
    <n v="2"/>
    <s v=""/>
    <s v=""/>
    <x v="1"/>
    <s v=""/>
    <n v="210"/>
    <n v="90"/>
    <n v="210"/>
    <s v="14-04-2023"/>
    <x v="4"/>
    <x v="2"/>
    <s v="Los Angeles"/>
    <x v="2"/>
    <s v="Ethan Wilson"/>
    <s v="Advertisement"/>
    <x v="0"/>
    <x v="1"/>
    <s v="Credit Card"/>
    <n v="0"/>
    <n v="123604"/>
    <n v="1"/>
    <n v="300"/>
    <x v="0"/>
    <s v="&quot;Great picture quality.&quot;"/>
    <s v="Good"/>
    <s v="Online"/>
    <s v="14-Apr-23"/>
  </r>
  <r>
    <x v="77"/>
    <n v="1000"/>
    <n v="4"/>
    <s v="2023-04-15"/>
    <s v="2023-04-09 - 2023-04-15"/>
    <x v="3"/>
    <n v="1000"/>
    <n v="4"/>
    <s v=""/>
    <s v=""/>
    <x v="1"/>
    <s v=""/>
    <n v="700"/>
    <n v="300"/>
    <n v="650"/>
    <s v="15-04-2023"/>
    <x v="5"/>
    <x v="1"/>
    <s v="Seoul"/>
    <x v="5"/>
    <s v="Li Wei"/>
    <s v="Website"/>
    <x v="1"/>
    <x v="2"/>
    <s v="PayPal"/>
    <n v="50"/>
    <n v="123605"/>
    <n v="1"/>
    <n v="950"/>
    <x v="0"/>
    <s v="&quot;Fast and reliable.&quot;"/>
    <s v="Neutral"/>
    <s v="Online"/>
    <s v="15-Apr-23"/>
  </r>
  <r>
    <x v="78"/>
    <n v="700"/>
    <n v="2"/>
    <s v="2023-04-16"/>
    <s v="2023-04-16 - 2023-04-22"/>
    <x v="3"/>
    <n v="700"/>
    <n v="2"/>
    <n v="700"/>
    <n v="2"/>
    <x v="1"/>
    <s v=""/>
    <n v="490"/>
    <n v="210"/>
    <n v="464.321608040201"/>
    <s v="16-04-2023"/>
    <x v="6"/>
    <x v="0"/>
    <s v="London"/>
    <x v="2"/>
    <s v="Park Minwoo"/>
    <s v="Advertisement"/>
    <x v="0"/>
    <x v="0"/>
    <s v="Credit Card"/>
    <n v="25.67839195979899"/>
    <n v="12362063"/>
    <n v="1.050251256281407"/>
    <n v="640.6030150753769"/>
    <x v="0"/>
    <s v="&quot;Do not buy!&quot;"/>
    <s v="Neutral"/>
    <s v="Online"/>
    <s v="16-Apr-23"/>
  </r>
  <r>
    <x v="79"/>
    <n v="400"/>
    <n v="2"/>
    <s v="2023-05-15"/>
    <s v="2023-05-14 - 2023-05-20"/>
    <x v="4"/>
    <n v="400"/>
    <n v="2"/>
    <n v="3400"/>
    <n v="16"/>
    <x v="5"/>
    <n v="41"/>
    <n v="280"/>
    <n v="120"/>
    <n v="280"/>
    <s v="15-05-2023"/>
    <x v="4"/>
    <x v="2"/>
    <s v="Los Angeles"/>
    <x v="2"/>
    <s v="Sofia Bianchi"/>
    <s v="Advertisement"/>
    <x v="0"/>
    <x v="1"/>
    <s v="Credit Card"/>
    <n v="0"/>
    <n v="123606"/>
    <n v="1"/>
    <n v="400"/>
    <x v="0"/>
    <s v="&quot;Great picture quality.&quot;"/>
    <s v="Good"/>
    <s v="Online"/>
    <s v="15-May-23"/>
  </r>
  <r>
    <x v="80"/>
    <n v="300"/>
    <n v="3"/>
    <s v="2023-05-16"/>
    <s v="2023-05-14 - 2023-05-20"/>
    <x v="4"/>
    <n v="300"/>
    <n v="3"/>
    <s v=""/>
    <s v=""/>
    <x v="1"/>
    <s v=""/>
    <n v="210"/>
    <n v="90"/>
    <n v="190"/>
    <s v="16-05-2023"/>
    <x v="7"/>
    <x v="0"/>
    <s v="Paris"/>
    <x v="0"/>
    <s v="Daniel Smith"/>
    <s v="Website"/>
    <x v="1"/>
    <x v="2"/>
    <s v="PayPal"/>
    <n v="20"/>
    <n v="123607"/>
    <n v="1"/>
    <n v="280"/>
    <x v="0"/>
    <s v="&quot;Do not buy!&quot;"/>
    <s v="Neutral"/>
    <s v="Online"/>
    <s v="16-May-23"/>
  </r>
  <r>
    <x v="81"/>
    <n v="1200"/>
    <n v="5"/>
    <s v="2023-05-17"/>
    <s v="2023-05-14 - 2023-05-20"/>
    <x v="4"/>
    <n v="1200"/>
    <n v="5"/>
    <s v=""/>
    <s v=""/>
    <x v="1"/>
    <s v=""/>
    <n v="840"/>
    <n v="360"/>
    <n v="840"/>
    <s v="17-05-2023"/>
    <x v="5"/>
    <x v="1"/>
    <s v="Tokyo"/>
    <x v="1"/>
    <s v="Lars Janssen"/>
    <s v="Referral"/>
    <x v="1"/>
    <x v="1"/>
    <s v="Credit Card"/>
    <n v="0"/>
    <n v="123608"/>
    <n v="1"/>
    <n v="1200"/>
    <x v="0"/>
    <s v="&quot;Excellent performance.&quot;"/>
    <s v="Good"/>
    <s v="Online"/>
    <s v="17-May-23"/>
  </r>
  <r>
    <x v="82"/>
    <n v="700"/>
    <n v="2"/>
    <s v="2023-05-18"/>
    <s v="2023-05-14 - 2023-05-20"/>
    <x v="4"/>
    <n v="700"/>
    <n v="2"/>
    <s v=""/>
    <s v=""/>
    <x v="1"/>
    <s v=""/>
    <n v="490"/>
    <n v="210"/>
    <n v="440"/>
    <s v="18-05-2023"/>
    <x v="6"/>
    <x v="0"/>
    <s v="Berlin"/>
    <x v="3"/>
    <s v="Raj Patel"/>
    <s v="Referral"/>
    <x v="0"/>
    <x v="0"/>
    <s v="Credit Card"/>
    <n v="50"/>
    <n v="123609"/>
    <n v="1"/>
    <n v="650"/>
    <x v="0"/>
    <s v="&quot;Disappointed with the sound quality.&quot;"/>
    <s v="Bad"/>
    <s v="Online"/>
    <s v="18-May-23"/>
  </r>
  <r>
    <x v="83"/>
    <n v="200"/>
    <n v="1"/>
    <s v="2023-05-19"/>
    <s v="2023-05-14 - 2023-05-20"/>
    <x v="4"/>
    <n v="200"/>
    <n v="1"/>
    <s v=""/>
    <s v=""/>
    <x v="1"/>
    <s v=""/>
    <n v="140"/>
    <n v="60"/>
    <n v="120"/>
    <s v="19-05-2023"/>
    <x v="0"/>
    <x v="2"/>
    <s v="New York City"/>
    <x v="2"/>
    <s v="Maria Papadopoulos"/>
    <s v="Advertisement"/>
    <x v="0"/>
    <x v="0"/>
    <s v="Credit Card"/>
    <n v="20"/>
    <n v="123610"/>
    <n v="1"/>
    <n v="180"/>
    <x v="0"/>
    <s v="&quot;Do not buy!&quot;"/>
    <s v="Neutral"/>
    <s v="Online"/>
    <s v="19-May-23"/>
  </r>
  <r>
    <x v="84"/>
    <n v="600"/>
    <n v="3"/>
    <s v="2023-05-20"/>
    <s v="2023-05-14 - 2023-05-20"/>
    <x v="4"/>
    <n v="600"/>
    <n v="3"/>
    <s v=""/>
    <s v=""/>
    <x v="1"/>
    <s v=""/>
    <n v="420"/>
    <n v="180"/>
    <n v="420"/>
    <s v="20-05-2023"/>
    <x v="8"/>
    <x v="0"/>
    <s v="London"/>
    <x v="8"/>
    <s v="Nathan Clark"/>
    <s v="Website"/>
    <x v="1"/>
    <x v="1"/>
    <s v="PayPal"/>
    <n v="0"/>
    <n v="123611"/>
    <n v="1"/>
    <n v="600"/>
    <x v="0"/>
    <s v="&quot;Great value for money.&quot;"/>
    <s v="Good"/>
    <s v="Online"/>
    <s v="20-May-23"/>
  </r>
  <r>
    <x v="85"/>
    <n v="350"/>
    <n v="2"/>
    <s v="2023-05-21"/>
    <s v="2023-05-21 - 2023-05-27"/>
    <x v="4"/>
    <n v="350"/>
    <n v="2"/>
    <n v="3950"/>
    <n v="15"/>
    <x v="1"/>
    <s v=""/>
    <n v="245"/>
    <n v="105"/>
    <n v="215"/>
    <s v="21-05-2023"/>
    <x v="2"/>
    <x v="1"/>
    <s v="Seoul"/>
    <x v="5"/>
    <s v="Hans Müller"/>
    <s v="Advertisement"/>
    <x v="0"/>
    <x v="0"/>
    <s v="Credit Card"/>
    <n v="30"/>
    <n v="123612"/>
    <n v="1"/>
    <n v="320"/>
    <x v="0"/>
    <s v="&quot;Poor sound quality.&quot;"/>
    <s v="Bad"/>
    <s v="Online"/>
    <s v="21-May-23"/>
  </r>
  <r>
    <x v="86"/>
    <n v="500"/>
    <n v="1"/>
    <s v="2023-05-22"/>
    <s v="2023-05-21 - 2023-05-27"/>
    <x v="4"/>
    <n v="500"/>
    <n v="1"/>
    <s v=""/>
    <s v=""/>
    <x v="1"/>
    <s v=""/>
    <n v="350"/>
    <n v="150"/>
    <n v="350"/>
    <s v="22-05-2023"/>
    <x v="3"/>
    <x v="0"/>
    <s v="Rome"/>
    <x v="11"/>
    <s v="Emily Brown"/>
    <s v="Referral"/>
    <x v="1"/>
    <x v="0"/>
    <s v="PayPal"/>
    <n v="0"/>
    <n v="123613"/>
    <n v="1"/>
    <n v="500"/>
    <x v="0"/>
    <s v="&quot;Not as described.&quot;"/>
    <s v="Neutral"/>
    <s v="Online"/>
    <s v="22-May-23"/>
  </r>
  <r>
    <x v="87"/>
    <n v="300"/>
    <n v="2"/>
    <s v="2023-05-23"/>
    <s v="2023-05-21 - 2023-05-27"/>
    <x v="4"/>
    <n v="300"/>
    <n v="2"/>
    <s v=""/>
    <s v=""/>
    <x v="1"/>
    <s v=""/>
    <n v="210"/>
    <n v="90"/>
    <n v="210"/>
    <s v="23-05-2023"/>
    <x v="4"/>
    <x v="2"/>
    <s v="Los Angeles"/>
    <x v="2"/>
    <s v="Marie Dubois"/>
    <s v="Advertisement"/>
    <x v="0"/>
    <x v="1"/>
    <s v="Credit Card"/>
    <n v="0"/>
    <n v="123614"/>
    <n v="1"/>
    <n v="300"/>
    <x v="0"/>
    <s v="&quot;Great picture quality.&quot;"/>
    <s v="Good"/>
    <s v="Online"/>
    <s v="23-May-23"/>
  </r>
  <r>
    <x v="88"/>
    <n v="1000"/>
    <n v="4"/>
    <s v="2023-05-24"/>
    <s v="2023-05-21 - 2023-05-27"/>
    <x v="4"/>
    <n v="1000"/>
    <n v="4"/>
    <s v=""/>
    <s v=""/>
    <x v="1"/>
    <s v=""/>
    <n v="700"/>
    <n v="300"/>
    <n v="650"/>
    <s v="24-05-2023"/>
    <x v="5"/>
    <x v="1"/>
    <s v="Seoul"/>
    <x v="5"/>
    <s v="Yuki Tanaka"/>
    <s v="Website"/>
    <x v="1"/>
    <x v="2"/>
    <s v="PayPal"/>
    <n v="50"/>
    <n v="123615"/>
    <n v="1"/>
    <n v="950"/>
    <x v="0"/>
    <s v="&quot;Fast and reliable.&quot;"/>
    <s v="Neutral"/>
    <s v="Online"/>
    <s v="24-May-23"/>
  </r>
  <r>
    <x v="89"/>
    <n v="700"/>
    <n v="2"/>
    <s v="2023-05-25"/>
    <s v="2023-05-21 - 2023-05-27"/>
    <x v="4"/>
    <n v="700"/>
    <n v="2"/>
    <s v=""/>
    <s v=""/>
    <x v="1"/>
    <s v=""/>
    <n v="490"/>
    <n v="210"/>
    <n v="490"/>
    <s v="25-05-2023"/>
    <x v="6"/>
    <x v="0"/>
    <s v="Madrid"/>
    <x v="6"/>
    <s v="Oliver Wilson"/>
    <s v="Advertisement"/>
    <x v="1"/>
    <x v="1"/>
    <s v="Credit Card"/>
    <n v="0"/>
    <n v="123616"/>
    <n v="1"/>
    <n v="700"/>
    <x v="0"/>
    <s v="&quot;Clear sound.&quot;"/>
    <s v="Good"/>
    <s v="Online"/>
    <s v="25-May-23"/>
  </r>
  <r>
    <x v="90"/>
    <n v="200"/>
    <n v="1"/>
    <s v="2023-05-26"/>
    <s v="2023-05-21 - 2023-05-27"/>
    <x v="4"/>
    <n v="200"/>
    <n v="1"/>
    <s v=""/>
    <s v=""/>
    <x v="1"/>
    <s v=""/>
    <n v="140"/>
    <n v="60"/>
    <n v="120"/>
    <s v="26-05-2023"/>
    <x v="0"/>
    <x v="2"/>
    <s v="Toronto"/>
    <x v="7"/>
    <s v="Ethan Wilson"/>
    <s v="Advertisement"/>
    <x v="0"/>
    <x v="2"/>
    <s v="Cash"/>
    <n v="20"/>
    <n v="123617"/>
    <n v="1"/>
    <n v="180"/>
    <x v="0"/>
    <s v="&quot;Do not buy!&quot;"/>
    <s v="Neutral"/>
    <s v="In-store"/>
    <s v="26-May-23"/>
  </r>
  <r>
    <x v="91"/>
    <n v="900"/>
    <n v="3"/>
    <s v="2023-05-27"/>
    <s v="2023-05-21 - 2023-05-27"/>
    <x v="4"/>
    <n v="900"/>
    <n v="3"/>
    <s v=""/>
    <s v=""/>
    <x v="1"/>
    <s v=""/>
    <n v="630"/>
    <n v="270"/>
    <n v="580"/>
    <s v="27-05-2023"/>
    <x v="1"/>
    <x v="0"/>
    <s v="London"/>
    <x v="8"/>
    <s v="Marie Dubois"/>
    <s v="Referral"/>
    <x v="1"/>
    <x v="0"/>
    <s v="PayPal"/>
    <n v="50"/>
    <n v="123618"/>
    <n v="1"/>
    <n v="850"/>
    <x v="0"/>
    <s v="&quot;Slow customer service.&quot;"/>
    <s v="Neutral"/>
    <s v="Online"/>
    <s v="27-May-23"/>
  </r>
  <r>
    <x v="92"/>
    <n v="400"/>
    <n v="2"/>
    <s v="2023-05-28"/>
    <s v="2023-05-28 - 2023-06-03"/>
    <x v="4"/>
    <n v="400"/>
    <n v="2"/>
    <n v="3220"/>
    <n v="17"/>
    <x v="1"/>
    <s v=""/>
    <n v="280"/>
    <n v="120"/>
    <n v="280"/>
    <s v="28-05-2023"/>
    <x v="4"/>
    <x v="2"/>
    <s v="Los Angeles"/>
    <x v="2"/>
    <s v="Yuki Tanaka"/>
    <s v="Advertisement"/>
    <x v="0"/>
    <x v="1"/>
    <s v="Credit Card"/>
    <n v="0"/>
    <n v="123619"/>
    <n v="1"/>
    <n v="400"/>
    <x v="0"/>
    <s v="&quot;Easy setup.&quot;"/>
    <s v="Good"/>
    <s v="Online"/>
    <s v="28-May-23"/>
  </r>
  <r>
    <x v="93"/>
    <n v="300"/>
    <n v="3"/>
    <s v="2023-05-29"/>
    <s v="2023-05-28 - 2023-06-03"/>
    <x v="4"/>
    <n v="300"/>
    <n v="3"/>
    <s v=""/>
    <s v=""/>
    <x v="1"/>
    <s v=""/>
    <n v="210"/>
    <n v="90"/>
    <n v="190"/>
    <s v="29-05-2023"/>
    <x v="7"/>
    <x v="0"/>
    <s v="Paris"/>
    <x v="0"/>
    <s v="Emily Brown"/>
    <s v="Website"/>
    <x v="1"/>
    <x v="2"/>
    <s v="PayPal"/>
    <n v="20"/>
    <n v="123620"/>
    <n v="1"/>
    <n v="280"/>
    <x v="0"/>
    <s v="&quot;Do not buy!&quot;"/>
    <s v="Neutral"/>
    <s v="Online"/>
    <s v="29-May-23"/>
  </r>
  <r>
    <x v="94"/>
    <n v="1200"/>
    <n v="5"/>
    <s v="2023-05-30"/>
    <s v="2023-05-28 - 2023-06-03"/>
    <x v="4"/>
    <n v="1200"/>
    <n v="5"/>
    <s v=""/>
    <s v=""/>
    <x v="1"/>
    <s v=""/>
    <n v="840"/>
    <n v="360"/>
    <n v="814.321608040201"/>
    <s v="30-05-2023"/>
    <x v="5"/>
    <x v="1"/>
    <s v="Tokyo"/>
    <x v="1"/>
    <s v="Hans Müller"/>
    <s v="Advertisement"/>
    <x v="0"/>
    <x v="0"/>
    <s v="Credit Card"/>
    <n v="25.67839195979899"/>
    <n v="12362064"/>
    <n v="1.050251256281407"/>
    <n v="640.6030150753769"/>
    <x v="0"/>
    <s v="&quot;Do not buy!&quot;"/>
    <s v="Neutral"/>
    <s v="Online"/>
    <s v="30-May-23"/>
  </r>
  <r>
    <x v="95"/>
    <n v="550"/>
    <n v="2"/>
    <s v="2023-06-01"/>
    <s v="2023-05-28 - 2023-06-03"/>
    <x v="5"/>
    <n v="550"/>
    <n v="2"/>
    <s v=""/>
    <s v=""/>
    <x v="6"/>
    <n v="82"/>
    <n v="385"/>
    <n v="165"/>
    <n v="335"/>
    <s v="01-06-2023"/>
    <x v="1"/>
    <x v="0"/>
    <s v="London"/>
    <x v="8"/>
    <s v="Hans Müller"/>
    <s v="Referral"/>
    <x v="1"/>
    <x v="0"/>
    <s v="PayPal"/>
    <n v="50"/>
    <n v="123621"/>
    <n v="1"/>
    <n v="500"/>
    <x v="0"/>
    <s v="&quot;Slow customer service.&quot;"/>
    <s v="Neutral"/>
    <s v="Online"/>
    <s v="01-Jun-23"/>
  </r>
  <r>
    <x v="96"/>
    <n v="420"/>
    <n v="3"/>
    <s v="2023-06-02"/>
    <s v="2023-05-28 - 2023-06-03"/>
    <x v="5"/>
    <n v="420"/>
    <n v="3"/>
    <s v=""/>
    <s v=""/>
    <x v="1"/>
    <s v=""/>
    <n v="294"/>
    <n v="126"/>
    <n v="294"/>
    <s v="02-06-2023"/>
    <x v="8"/>
    <x v="2"/>
    <s v="New York City"/>
    <x v="2"/>
    <s v="Ana Silva"/>
    <s v="Advertisement"/>
    <x v="0"/>
    <x v="1"/>
    <s v="Credit Card"/>
    <n v="0"/>
    <n v="123622"/>
    <n v="1"/>
    <n v="420"/>
    <x v="0"/>
    <s v="&quot;Great device!&quot;"/>
    <s v="Good"/>
    <s v="Online"/>
    <s v="02-Jun-23"/>
  </r>
  <r>
    <x v="97"/>
    <n v="350"/>
    <n v="2"/>
    <s v="2023-06-03"/>
    <s v="2023-05-28 - 2023-06-03"/>
    <x v="5"/>
    <n v="350"/>
    <n v="2"/>
    <s v=""/>
    <s v=""/>
    <x v="1"/>
    <s v=""/>
    <n v="245"/>
    <n v="105"/>
    <n v="195"/>
    <s v="03-06-2023"/>
    <x v="2"/>
    <x v="0"/>
    <s v="Berlin"/>
    <x v="3"/>
    <s v="Park Minwoo"/>
    <s v="Referral"/>
    <x v="0"/>
    <x v="0"/>
    <s v="Credit Card"/>
    <n v="50"/>
    <n v="123623"/>
    <n v="1"/>
    <n v="300"/>
    <x v="0"/>
    <s v="&quot;Not comfortable.&quot;"/>
    <s v="Bad"/>
    <s v="Online"/>
    <s v="03-Jun-23"/>
  </r>
  <r>
    <x v="98"/>
    <n v="800"/>
    <n v="2"/>
    <s v="2023-06-04"/>
    <s v="2023-06-04 - 2023-06-10"/>
    <x v="5"/>
    <n v="800"/>
    <n v="2"/>
    <n v="4300"/>
    <n v="19"/>
    <x v="1"/>
    <s v=""/>
    <n v="560"/>
    <n v="240"/>
    <n v="510"/>
    <s v="04-06-2023"/>
    <x v="5"/>
    <x v="1"/>
    <s v="Tokyo"/>
    <x v="1"/>
    <s v="Javier Gomez"/>
    <s v="Website"/>
    <x v="1"/>
    <x v="2"/>
    <s v="PayPal"/>
    <n v="50"/>
    <n v="123624"/>
    <n v="1"/>
    <n v="750"/>
    <x v="0"/>
    <s v="&quot;Great performance!&quot;"/>
    <s v="Good"/>
    <s v="Online"/>
    <s v="04-Jun-23"/>
  </r>
  <r>
    <x v="99"/>
    <n v="600"/>
    <n v="3"/>
    <s v="2023-06-05"/>
    <s v="2023-06-04 - 2023-06-10"/>
    <x v="5"/>
    <n v="600"/>
    <n v="3"/>
    <s v=""/>
    <s v=""/>
    <x v="1"/>
    <s v=""/>
    <n v="420"/>
    <n v="180"/>
    <n v="420"/>
    <s v="05-06-2023"/>
    <x v="6"/>
    <x v="0"/>
    <s v="Madrid"/>
    <x v="6"/>
    <s v="Sarah White"/>
    <s v="Advertisement"/>
    <x v="1"/>
    <x v="1"/>
    <s v="Credit Card"/>
    <n v="0"/>
    <n v="123625"/>
    <n v="1"/>
    <n v="600"/>
    <x v="0"/>
    <s v="&quot;Impressive sound.&quot;"/>
    <s v="Good"/>
    <s v="Online"/>
    <s v="05-Jun-23"/>
  </r>
  <r>
    <x v="100"/>
    <n v="150"/>
    <n v="1"/>
    <s v="2023-06-06"/>
    <s v="2023-06-04 - 2023-06-10"/>
    <x v="5"/>
    <n v="150"/>
    <n v="1"/>
    <s v=""/>
    <s v=""/>
    <x v="1"/>
    <s v=""/>
    <n v="105"/>
    <n v="45"/>
    <n v="85"/>
    <s v="06-06-2023"/>
    <x v="0"/>
    <x v="2"/>
    <s v="Toronto"/>
    <x v="7"/>
    <s v="Oliver Wilson"/>
    <s v="Advertisement"/>
    <x v="0"/>
    <x v="2"/>
    <s v="Cash"/>
    <n v="20"/>
    <n v="123626"/>
    <n v="1"/>
    <n v="130"/>
    <x v="0"/>
    <s v="&quot;Do not buy!&quot;"/>
    <s v="Neutral"/>
    <s v="In-store"/>
    <s v="06-Jun-23"/>
  </r>
  <r>
    <x v="101"/>
    <n v="920"/>
    <n v="3"/>
    <s v="2023-06-07"/>
    <s v="2023-06-04 - 2023-06-10"/>
    <x v="5"/>
    <n v="920"/>
    <n v="3"/>
    <s v=""/>
    <s v=""/>
    <x v="1"/>
    <s v=""/>
    <n v="644"/>
    <n v="276"/>
    <n v="594"/>
    <s v="07-06-2023"/>
    <x v="1"/>
    <x v="0"/>
    <s v="London"/>
    <x v="8"/>
    <s v="Emily Brown"/>
    <s v="Referral"/>
    <x v="1"/>
    <x v="0"/>
    <s v="PayPal"/>
    <n v="50"/>
    <n v="123627"/>
    <n v="1"/>
    <n v="870"/>
    <x v="0"/>
    <s v="&quot;Delayed delivery.&quot;"/>
    <s v="Bad"/>
    <s v="Online"/>
    <s v="07-Jun-23"/>
  </r>
  <r>
    <x v="102"/>
    <n v="430"/>
    <n v="2"/>
    <s v="2023-06-08"/>
    <s v="2023-06-04 - 2023-06-10"/>
    <x v="5"/>
    <n v="430"/>
    <n v="2"/>
    <s v=""/>
    <s v=""/>
    <x v="1"/>
    <s v=""/>
    <n v="301"/>
    <n v="129"/>
    <n v="301"/>
    <s v="08-06-2023"/>
    <x v="4"/>
    <x v="2"/>
    <s v="Los Angeles"/>
    <x v="2"/>
    <s v="Marie Dubois"/>
    <s v="Advertisement"/>
    <x v="0"/>
    <x v="1"/>
    <s v="Credit Card"/>
    <n v="0"/>
    <n v="123628"/>
    <n v="1"/>
    <n v="430"/>
    <x v="0"/>
    <s v="&quot;Easy setup.&quot;"/>
    <s v="Good"/>
    <s v="Online"/>
    <s v="08-Jun-23"/>
  </r>
  <r>
    <x v="103"/>
    <n v="300"/>
    <n v="3"/>
    <s v="2023-06-09"/>
    <s v="2023-06-04 - 2023-06-10"/>
    <x v="5"/>
    <n v="300"/>
    <n v="3"/>
    <s v=""/>
    <s v=""/>
    <x v="1"/>
    <s v=""/>
    <n v="210"/>
    <n v="90"/>
    <n v="190"/>
    <s v="09-06-2023"/>
    <x v="7"/>
    <x v="0"/>
    <s v="Paris"/>
    <x v="0"/>
    <s v="Yuki Tanaka"/>
    <s v="Website"/>
    <x v="1"/>
    <x v="2"/>
    <s v="PayPal"/>
    <n v="20"/>
    <n v="123629"/>
    <n v="1"/>
    <n v="280"/>
    <x v="0"/>
    <s v="&quot;Do not buy!&quot;"/>
    <s v="Neutral"/>
    <s v="Online"/>
    <s v="09-Jun-23"/>
  </r>
  <r>
    <x v="104"/>
    <n v="1100"/>
    <n v="5"/>
    <s v="2023-06-10"/>
    <s v="2023-06-04 - 2023-06-10"/>
    <x v="5"/>
    <n v="1100"/>
    <n v="5"/>
    <s v=""/>
    <s v=""/>
    <x v="1"/>
    <s v=""/>
    <n v="770"/>
    <n v="330"/>
    <n v="770"/>
    <s v="10-06-2023"/>
    <x v="5"/>
    <x v="1"/>
    <s v="Seoul"/>
    <x v="5"/>
    <s v="Hans Müller"/>
    <s v="Referral"/>
    <x v="1"/>
    <x v="1"/>
    <s v="Credit Card"/>
    <n v="0"/>
    <n v="123630"/>
    <n v="1"/>
    <n v="1100"/>
    <x v="0"/>
    <s v="&quot;Sleek design.&quot;"/>
    <s v="Neutral"/>
    <s v="Online"/>
    <s v="10-Jun-23"/>
  </r>
  <r>
    <x v="105"/>
    <n v="650"/>
    <n v="2"/>
    <s v="2023-06-11"/>
    <s v="2023-06-11 - 2023-06-17"/>
    <x v="5"/>
    <n v="650"/>
    <n v="2"/>
    <n v="5370"/>
    <n v="23"/>
    <x v="1"/>
    <s v=""/>
    <n v="455"/>
    <n v="195"/>
    <n v="405"/>
    <s v="11-06-2023"/>
    <x v="6"/>
    <x v="0"/>
    <s v="Berlin"/>
    <x v="3"/>
    <s v="Emily Brown"/>
    <s v="Referral"/>
    <x v="0"/>
    <x v="0"/>
    <s v="Credit Card"/>
    <n v="50"/>
    <n v="123631"/>
    <n v="1"/>
    <n v="600"/>
    <x v="0"/>
    <s v="&quot;Poor sound quality.&quot;"/>
    <s v="Bad"/>
    <s v="Online"/>
    <s v="11-Jun-23"/>
  </r>
  <r>
    <x v="106"/>
    <n v="220"/>
    <n v="1"/>
    <s v="2023-06-12"/>
    <s v="2023-06-11 - 2023-06-17"/>
    <x v="5"/>
    <n v="220"/>
    <n v="1"/>
    <s v=""/>
    <s v=""/>
    <x v="1"/>
    <s v=""/>
    <n v="154"/>
    <n v="66"/>
    <n v="134"/>
    <s v="12-06-2023"/>
    <x v="0"/>
    <x v="2"/>
    <s v="New York City"/>
    <x v="2"/>
    <s v="Oliver Wilson"/>
    <s v="Advertisement"/>
    <x v="0"/>
    <x v="0"/>
    <s v="Credit Card"/>
    <n v="20"/>
    <n v="123632"/>
    <n v="1"/>
    <n v="200"/>
    <x v="0"/>
    <s v="&quot;Do not buy!&quot;"/>
    <s v="Neutral"/>
    <s v="Online"/>
    <s v="12-Jun-23"/>
  </r>
  <r>
    <x v="107"/>
    <n v="700"/>
    <n v="3"/>
    <s v="2023-06-13"/>
    <s v="2023-06-11 - 2023-06-17"/>
    <x v="5"/>
    <n v="700"/>
    <n v="3"/>
    <s v=""/>
    <s v=""/>
    <x v="1"/>
    <s v=""/>
    <n v="490"/>
    <n v="210"/>
    <n v="440"/>
    <s v="13-06-2023"/>
    <x v="1"/>
    <x v="0"/>
    <s v="London"/>
    <x v="8"/>
    <s v="Emily Brown"/>
    <s v="Referral"/>
    <x v="1"/>
    <x v="0"/>
    <s v="PayPal"/>
    <n v="50"/>
    <n v="123633"/>
    <n v="1"/>
    <n v="650"/>
    <x v="0"/>
    <s v="&quot;Poor battery life.&quot;"/>
    <s v="Bad"/>
    <s v="Online"/>
    <s v="13-Jun-23"/>
  </r>
  <r>
    <x v="108"/>
    <n v="400"/>
    <n v="2"/>
    <s v="2023-06-14"/>
    <s v="2023-06-11 - 2023-06-17"/>
    <x v="5"/>
    <n v="400"/>
    <n v="2"/>
    <s v=""/>
    <s v=""/>
    <x v="1"/>
    <s v=""/>
    <n v="280"/>
    <n v="120"/>
    <n v="280"/>
    <s v="14-06-2023"/>
    <x v="4"/>
    <x v="2"/>
    <s v="Los Angeles"/>
    <x v="2"/>
    <s v="Hans Müller"/>
    <s v="Advertisement"/>
    <x v="0"/>
    <x v="1"/>
    <s v="Credit Card"/>
    <n v="0"/>
    <n v="123634"/>
    <n v="1"/>
    <n v="400"/>
    <x v="0"/>
    <s v="&quot;Great picture quality.&quot;"/>
    <s v="Good"/>
    <s v="Online"/>
    <s v="14-Jun-23"/>
  </r>
  <r>
    <x v="109"/>
    <n v="300"/>
    <n v="3"/>
    <s v="2023-06-15"/>
    <s v="2023-06-11 - 2023-06-17"/>
    <x v="5"/>
    <n v="300"/>
    <n v="3"/>
    <s v=""/>
    <s v=""/>
    <x v="1"/>
    <s v=""/>
    <n v="210"/>
    <n v="90"/>
    <n v="190"/>
    <s v="15-06-2023"/>
    <x v="7"/>
    <x v="0"/>
    <s v="Paris"/>
    <x v="0"/>
    <s v="Ana Silva"/>
    <s v="Website"/>
    <x v="1"/>
    <x v="2"/>
    <s v="PayPal"/>
    <n v="20"/>
    <n v="123635"/>
    <n v="1"/>
    <n v="280"/>
    <x v="0"/>
    <s v="&quot;Do not buy!&quot;"/>
    <s v="Neutral"/>
    <s v="Online"/>
    <s v="15-Jun-23"/>
  </r>
  <r>
    <x v="110"/>
    <n v="1200"/>
    <n v="5"/>
    <s v="2023-06-16"/>
    <s v="2023-06-11 - 2023-06-17"/>
    <x v="5"/>
    <n v="2400"/>
    <n v="10"/>
    <s v=""/>
    <s v=""/>
    <x v="1"/>
    <s v=""/>
    <n v="840"/>
    <n v="360"/>
    <n v="840"/>
    <s v="16-06-2023"/>
    <x v="5"/>
    <x v="1"/>
    <s v="Tokyo"/>
    <x v="1"/>
    <s v="Park Minwoo"/>
    <s v="Website"/>
    <x v="1"/>
    <x v="1"/>
    <s v="Credit Card"/>
    <n v="0"/>
    <n v="123636"/>
    <n v="1"/>
    <n v="1200"/>
    <x v="0"/>
    <s v="&quot;Highly recommended!&quot;"/>
    <s v="Good"/>
    <s v="Online"/>
    <s v="16-Jun-23"/>
  </r>
  <r>
    <x v="110"/>
    <n v="1200"/>
    <n v="5"/>
    <s v="2023-06-16"/>
    <s v="2023-06-11 - 2023-06-17"/>
    <x v="5"/>
    <s v=""/>
    <s v=""/>
    <s v=""/>
    <s v=""/>
    <x v="1"/>
    <s v=""/>
    <n v="840"/>
    <n v="360"/>
    <n v="814.321608040201"/>
    <s v="16-06-2023"/>
    <x v="5"/>
    <x v="1"/>
    <s v="Tokyo"/>
    <x v="1"/>
    <s v="Emily Brown"/>
    <s v="Advertisement"/>
    <x v="0"/>
    <x v="0"/>
    <s v="Credit Card"/>
    <n v="25.67839195979899"/>
    <n v="12362065"/>
    <n v="1.050251256281407"/>
    <n v="640.6030150753769"/>
    <x v="0"/>
    <s v="&quot;Do not buy!&quot;"/>
    <s v="Neutral"/>
    <s v="Online"/>
    <s v="16-Jun-23"/>
  </r>
  <r>
    <x v="111"/>
    <n v="700"/>
    <n v="2"/>
    <s v="2023-06-17"/>
    <s v="2023-06-11 - 2023-06-17"/>
    <x v="5"/>
    <n v="700"/>
    <n v="2"/>
    <s v=""/>
    <s v=""/>
    <x v="1"/>
    <s v=""/>
    <n v="490"/>
    <n v="210"/>
    <n v="490"/>
    <s v="17-06-2023"/>
    <x v="6"/>
    <x v="0"/>
    <s v="Madrid"/>
    <x v="6"/>
    <s v="Javier Gomez"/>
    <s v="Advertisement"/>
    <x v="1"/>
    <x v="0"/>
    <s v="Credit Card"/>
    <n v="0"/>
    <n v="123637"/>
    <n v="1"/>
    <n v="700"/>
    <x v="0"/>
    <s v="&quot;Clear sound.&quot;"/>
    <s v="Good"/>
    <s v="Online"/>
    <s v="17-Jun-23"/>
  </r>
  <r>
    <x v="112"/>
    <n v="200"/>
    <n v="1"/>
    <s v="2023-06-18"/>
    <s v="2023-06-18 - 2023-06-24"/>
    <x v="5"/>
    <n v="200"/>
    <n v="1"/>
    <n v="3870"/>
    <n v="17"/>
    <x v="1"/>
    <s v=""/>
    <n v="140"/>
    <n v="60"/>
    <n v="120"/>
    <s v="18-06-2023"/>
    <x v="0"/>
    <x v="2"/>
    <s v="Toronto"/>
    <x v="7"/>
    <s v="Sarah White"/>
    <s v="Advertisement"/>
    <x v="0"/>
    <x v="2"/>
    <s v="Cash"/>
    <n v="20"/>
    <n v="123638"/>
    <n v="1"/>
    <n v="180"/>
    <x v="0"/>
    <s v="&quot;Do not buy!&quot;"/>
    <s v="Neutral"/>
    <s v="In-store"/>
    <s v="18-Jun-23"/>
  </r>
  <r>
    <x v="113"/>
    <n v="900"/>
    <n v="3"/>
    <s v="2023-06-19"/>
    <s v="2023-06-18 - 2023-06-24"/>
    <x v="5"/>
    <n v="900"/>
    <n v="3"/>
    <s v=""/>
    <s v=""/>
    <x v="1"/>
    <s v=""/>
    <n v="630"/>
    <n v="270"/>
    <n v="580"/>
    <s v="19-06-2023"/>
    <x v="1"/>
    <x v="0"/>
    <s v="London"/>
    <x v="8"/>
    <s v="Oliver Wilson"/>
    <s v="Referral"/>
    <x v="1"/>
    <x v="0"/>
    <s v="PayPal"/>
    <n v="50"/>
    <n v="123639"/>
    <n v="1"/>
    <n v="850"/>
    <x v="0"/>
    <s v="&quot;Slow customer service.&quot;"/>
    <s v="Neutral"/>
    <s v="Online"/>
    <s v="19-Jun-23"/>
  </r>
  <r>
    <x v="114"/>
    <n v="400"/>
    <n v="2"/>
    <s v="2023-06-20"/>
    <s v="2023-06-18 - 2023-06-24"/>
    <x v="5"/>
    <n v="400"/>
    <n v="2"/>
    <s v=""/>
    <s v=""/>
    <x v="1"/>
    <s v=""/>
    <n v="280"/>
    <n v="120"/>
    <n v="280"/>
    <s v="20-06-2023"/>
    <x v="4"/>
    <x v="2"/>
    <s v="Los Angeles"/>
    <x v="2"/>
    <s v="Emily Brown"/>
    <s v="Advertisement"/>
    <x v="0"/>
    <x v="1"/>
    <s v="Credit Card"/>
    <n v="0"/>
    <n v="123640"/>
    <n v="1"/>
    <n v="400"/>
    <x v="0"/>
    <s v="&quot;Great picture quality.&quot;"/>
    <s v="Good"/>
    <s v="Online"/>
    <s v="20-Jun-23"/>
  </r>
  <r>
    <x v="115"/>
    <n v="300"/>
    <n v="3"/>
    <s v="2023-06-21"/>
    <s v="2023-06-18 - 2023-06-24"/>
    <x v="5"/>
    <n v="300"/>
    <n v="3"/>
    <s v=""/>
    <s v=""/>
    <x v="1"/>
    <s v=""/>
    <n v="210"/>
    <n v="90"/>
    <n v="190"/>
    <s v="21-06-2023"/>
    <x v="7"/>
    <x v="0"/>
    <s v="Paris"/>
    <x v="0"/>
    <s v="Marie Dubois"/>
    <s v="Website"/>
    <x v="1"/>
    <x v="2"/>
    <s v="PayPal"/>
    <n v="20"/>
    <n v="123641"/>
    <n v="1"/>
    <n v="280"/>
    <x v="0"/>
    <s v="&quot;Do not buy!&quot;"/>
    <s v="Neutral"/>
    <s v="Online"/>
    <s v="21-Jun-23"/>
  </r>
  <r>
    <x v="116"/>
    <n v="1200"/>
    <n v="5"/>
    <s v="2023-06-22"/>
    <s v="2023-06-18 - 2023-06-24"/>
    <x v="5"/>
    <n v="1200"/>
    <n v="5"/>
    <s v=""/>
    <s v=""/>
    <x v="1"/>
    <s v=""/>
    <n v="840"/>
    <n v="360"/>
    <n v="840"/>
    <s v="22-06-2023"/>
    <x v="5"/>
    <x v="1"/>
    <s v="Seoul"/>
    <x v="5"/>
    <s v="Yuki Tanaka"/>
    <s v="Referral"/>
    <x v="1"/>
    <x v="1"/>
    <s v="Credit Card"/>
    <n v="0"/>
    <n v="123642"/>
    <n v="1"/>
    <n v="1200"/>
    <x v="0"/>
    <s v="&quot;Excellent service.&quot;"/>
    <s v="Good"/>
    <s v="Online"/>
    <s v="22-Jun-23"/>
  </r>
  <r>
    <x v="117"/>
    <n v="650"/>
    <n v="2"/>
    <s v="2023-06-23"/>
    <s v="2023-06-18 - 2023-06-24"/>
    <x v="5"/>
    <n v="650"/>
    <n v="2"/>
    <s v=""/>
    <s v=""/>
    <x v="1"/>
    <s v=""/>
    <n v="455"/>
    <n v="195"/>
    <n v="405"/>
    <s v="23-06-2023"/>
    <x v="6"/>
    <x v="0"/>
    <s v="Berlin"/>
    <x v="3"/>
    <s v="Hans Müller"/>
    <s v="Referral"/>
    <x v="0"/>
    <x v="0"/>
    <s v="Credit Card"/>
    <n v="50"/>
    <n v="123643"/>
    <n v="1"/>
    <n v="600"/>
    <x v="0"/>
    <s v="&quot;Poor sound quality.&quot;"/>
    <s v="Bad"/>
    <s v="Online"/>
    <s v="23-Jun-23"/>
  </r>
  <r>
    <x v="118"/>
    <n v="220"/>
    <n v="1"/>
    <s v="2023-06-24"/>
    <s v="2023-06-18 - 2023-06-24"/>
    <x v="5"/>
    <n v="220"/>
    <n v="1"/>
    <s v=""/>
    <s v=""/>
    <x v="1"/>
    <s v=""/>
    <n v="154"/>
    <n v="66"/>
    <n v="134"/>
    <s v="24-06-2023"/>
    <x v="0"/>
    <x v="2"/>
    <s v="New York City"/>
    <x v="2"/>
    <s v="Emily Brown"/>
    <s v="Advertisement"/>
    <x v="0"/>
    <x v="0"/>
    <s v="Credit Card"/>
    <n v="20"/>
    <n v="123644"/>
    <n v="1"/>
    <n v="200"/>
    <x v="0"/>
    <s v="&quot;Do not buy!&quot;"/>
    <s v="Neutral"/>
    <s v="Online"/>
    <s v="24-Jun-23"/>
  </r>
  <r>
    <x v="119"/>
    <n v="700"/>
    <n v="3"/>
    <s v="2023-06-25"/>
    <s v="2023-06-25 - 2023-07-01"/>
    <x v="5"/>
    <n v="700"/>
    <n v="3"/>
    <n v="3770"/>
    <n v="18"/>
    <x v="1"/>
    <s v=""/>
    <n v="490"/>
    <n v="210"/>
    <n v="440"/>
    <s v="25-06-2023"/>
    <x v="1"/>
    <x v="0"/>
    <s v="London"/>
    <x v="8"/>
    <s v="Oliver Wilson"/>
    <s v="Referral"/>
    <x v="1"/>
    <x v="0"/>
    <s v="PayPal"/>
    <n v="50"/>
    <n v="123645"/>
    <n v="1"/>
    <n v="650"/>
    <x v="0"/>
    <s v="&quot;Poor battery life.&quot;"/>
    <s v="Bad"/>
    <s v="Online"/>
    <s v="25-Jun-23"/>
  </r>
  <r>
    <x v="120"/>
    <n v="400"/>
    <n v="2"/>
    <s v="2023-06-26"/>
    <s v="2023-06-25 - 2023-07-01"/>
    <x v="5"/>
    <n v="400"/>
    <n v="2"/>
    <s v=""/>
    <s v=""/>
    <x v="1"/>
    <s v=""/>
    <n v="280"/>
    <n v="120"/>
    <n v="280"/>
    <s v="26-06-2023"/>
    <x v="4"/>
    <x v="2"/>
    <s v="Los Angeles"/>
    <x v="2"/>
    <s v="Park Minwoo"/>
    <s v="Advertisement"/>
    <x v="0"/>
    <x v="1"/>
    <s v="Credit Card"/>
    <n v="0"/>
    <n v="123646"/>
    <n v="1"/>
    <n v="400"/>
    <x v="0"/>
    <s v="&quot;Great picture quality.&quot;"/>
    <s v="Good"/>
    <s v="Online"/>
    <s v="26-Jun-23"/>
  </r>
  <r>
    <x v="121"/>
    <n v="300"/>
    <n v="3"/>
    <s v="2023-06-27"/>
    <s v="2023-06-25 - 2023-07-01"/>
    <x v="5"/>
    <n v="300"/>
    <n v="3"/>
    <s v=""/>
    <s v=""/>
    <x v="1"/>
    <s v=""/>
    <n v="210"/>
    <n v="90"/>
    <n v="190"/>
    <s v="27-06-2023"/>
    <x v="7"/>
    <x v="0"/>
    <s v="Paris"/>
    <x v="0"/>
    <s v="Sofia Bianchi"/>
    <s v="Website"/>
    <x v="1"/>
    <x v="2"/>
    <s v="PayPal"/>
    <n v="20"/>
    <n v="123647"/>
    <n v="1"/>
    <n v="280"/>
    <x v="0"/>
    <s v="&quot;Do not buy!&quot;"/>
    <s v="Neutral"/>
    <s v="Online"/>
    <s v="27-Jun-23"/>
  </r>
  <r>
    <x v="122"/>
    <n v="1200"/>
    <n v="5"/>
    <s v="2023-06-28"/>
    <s v="2023-06-25 - 2023-07-01"/>
    <x v="5"/>
    <n v="1200"/>
    <n v="5"/>
    <s v=""/>
    <s v=""/>
    <x v="1"/>
    <s v=""/>
    <n v="840"/>
    <n v="360"/>
    <n v="840"/>
    <s v="28-06-2023"/>
    <x v="5"/>
    <x v="1"/>
    <s v="Tokyo"/>
    <x v="1"/>
    <s v="Emily Brown"/>
    <s v="Referral"/>
    <x v="1"/>
    <x v="1"/>
    <s v="Credit Card"/>
    <n v="0"/>
    <n v="123648"/>
    <n v="1"/>
    <n v="1200"/>
    <x v="0"/>
    <s v="&quot;Great value.&quot;"/>
    <s v="Good"/>
    <s v="Online"/>
    <s v="28-Jun-23"/>
  </r>
  <r>
    <x v="123"/>
    <n v="650"/>
    <n v="2"/>
    <s v="2023-06-29"/>
    <s v="2023-06-25 - 2023-07-01"/>
    <x v="5"/>
    <n v="650"/>
    <n v="2"/>
    <s v=""/>
    <s v=""/>
    <x v="1"/>
    <s v=""/>
    <n v="455"/>
    <n v="195"/>
    <n v="405"/>
    <s v="29-06-2023"/>
    <x v="6"/>
    <x v="0"/>
    <s v="Berlin"/>
    <x v="3"/>
    <s v="Park Minwoo"/>
    <s v="Referral"/>
    <x v="0"/>
    <x v="0"/>
    <s v="Credit Card"/>
    <n v="50"/>
    <n v="123649"/>
    <n v="1"/>
    <n v="600"/>
    <x v="0"/>
    <s v="&quot;Poor sound quality.&quot;"/>
    <s v="Bad"/>
    <s v="Online"/>
    <s v="29-Jun-23"/>
  </r>
  <r>
    <x v="124"/>
    <n v="220"/>
    <n v="1"/>
    <s v="2023-06-30"/>
    <s v="2023-06-25 - 2023-07-01"/>
    <x v="5"/>
    <n v="220"/>
    <n v="1"/>
    <s v=""/>
    <s v=""/>
    <x v="1"/>
    <s v=""/>
    <n v="154"/>
    <n v="66"/>
    <n v="134"/>
    <s v="30-06-2023"/>
    <x v="0"/>
    <x v="2"/>
    <s v="New York City"/>
    <x v="2"/>
    <s v="Javier Gomez"/>
    <s v="Advertisement"/>
    <x v="0"/>
    <x v="0"/>
    <s v="Credit Card"/>
    <n v="20"/>
    <n v="123650"/>
    <n v="1"/>
    <n v="200"/>
    <x v="0"/>
    <s v="&quot;Do not buy!&quot;"/>
    <s v="Neutral"/>
    <s v="Online"/>
    <s v="30-Jun-23"/>
  </r>
  <r>
    <x v="125"/>
    <n v="300"/>
    <n v="2"/>
    <s v="2023-07-01"/>
    <s v="2023-06-25 - 2023-07-01"/>
    <x v="6"/>
    <n v="300"/>
    <n v="2"/>
    <s v=""/>
    <s v=""/>
    <x v="7"/>
    <n v="34"/>
    <n v="210"/>
    <n v="90"/>
    <n v="160"/>
    <s v="01-07-2023"/>
    <x v="1"/>
    <x v="0"/>
    <s v="London"/>
    <x v="8"/>
    <s v="Sarah White"/>
    <s v="Referral"/>
    <x v="1"/>
    <x v="0"/>
    <s v="PayPal"/>
    <n v="50"/>
    <n v="123651"/>
    <n v="1"/>
    <n v="250"/>
    <x v="0"/>
    <s v="&quot;Poor customer service.&quot;"/>
    <s v="Bad"/>
    <s v="Online"/>
    <s v="01-Jul-23"/>
  </r>
  <r>
    <x v="126"/>
    <n v="600"/>
    <n v="3"/>
    <s v="2023-07-02"/>
    <s v="2023-07-02 - 2023-07-08"/>
    <x v="6"/>
    <n v="600"/>
    <n v="3"/>
    <n v="3850"/>
    <n v="16"/>
    <x v="1"/>
    <s v=""/>
    <n v="420"/>
    <n v="180"/>
    <n v="420"/>
    <s v="02-07-2023"/>
    <x v="8"/>
    <x v="2"/>
    <s v="New York City"/>
    <x v="2"/>
    <s v="Oliver Wilson"/>
    <s v="Advertisement"/>
    <x v="0"/>
    <x v="1"/>
    <s v="Credit Card"/>
    <n v="0"/>
    <n v="123652"/>
    <n v="1"/>
    <n v="600"/>
    <x v="0"/>
    <s v="&quot;Satisfied with the purchase.&quot;"/>
    <s v="Good"/>
    <s v="Online"/>
    <s v="02-Jul-23"/>
  </r>
  <r>
    <x v="127"/>
    <n v="350"/>
    <n v="2"/>
    <s v="2023-07-03"/>
    <s v="2023-07-02 - 2023-07-08"/>
    <x v="6"/>
    <n v="350"/>
    <n v="2"/>
    <s v=""/>
    <s v=""/>
    <x v="1"/>
    <s v=""/>
    <n v="245"/>
    <n v="105"/>
    <n v="195"/>
    <s v="03-07-2023"/>
    <x v="2"/>
    <x v="0"/>
    <s v="Berlin"/>
    <x v="3"/>
    <s v="Emily Brown"/>
    <s v="Referral"/>
    <x v="0"/>
    <x v="0"/>
    <s v="Credit Card"/>
    <n v="50"/>
    <n v="123653"/>
    <n v="1"/>
    <n v="300"/>
    <x v="0"/>
    <s v="&quot;Not comfortable.&quot;"/>
    <s v="Bad"/>
    <s v="Online"/>
    <s v="03-Jul-23"/>
  </r>
  <r>
    <x v="128"/>
    <n v="800"/>
    <n v="2"/>
    <s v="2023-07-04"/>
    <s v="2023-07-02 - 2023-07-08"/>
    <x v="6"/>
    <n v="800"/>
    <n v="2"/>
    <s v=""/>
    <s v=""/>
    <x v="1"/>
    <s v=""/>
    <n v="560"/>
    <n v="240"/>
    <n v="510"/>
    <s v="04-07-2023"/>
    <x v="5"/>
    <x v="1"/>
    <s v="Tokyo"/>
    <x v="1"/>
    <s v="Marie Dubois"/>
    <s v="Website"/>
    <x v="1"/>
    <x v="2"/>
    <s v="PayPal"/>
    <n v="50"/>
    <n v="123654"/>
    <n v="1"/>
    <n v="750"/>
    <x v="0"/>
    <s v="&quot;Great performance!&quot;"/>
    <s v="Good"/>
    <s v="Online"/>
    <s v="04-Jul-23"/>
  </r>
  <r>
    <x v="129"/>
    <n v="600"/>
    <n v="3"/>
    <s v="2023-07-05"/>
    <s v="2023-07-02 - 2023-07-08"/>
    <x v="6"/>
    <n v="600"/>
    <n v="3"/>
    <s v=""/>
    <s v=""/>
    <x v="1"/>
    <s v=""/>
    <n v="420"/>
    <n v="180"/>
    <n v="420"/>
    <s v="05-07-2023"/>
    <x v="6"/>
    <x v="0"/>
    <s v="Madrid"/>
    <x v="6"/>
    <s v="Yuki Tanaka"/>
    <s v="Advertisement"/>
    <x v="1"/>
    <x v="1"/>
    <s v="Credit Card"/>
    <n v="0"/>
    <n v="123655"/>
    <n v="1"/>
    <n v="600"/>
    <x v="0"/>
    <s v="&quot;Impressive sound.&quot;"/>
    <s v="Good"/>
    <s v="Online"/>
    <s v="05-Jul-23"/>
  </r>
  <r>
    <x v="130"/>
    <n v="150"/>
    <n v="1"/>
    <s v="2023-07-06"/>
    <s v="2023-07-02 - 2023-07-08"/>
    <x v="6"/>
    <n v="150"/>
    <n v="1"/>
    <s v=""/>
    <s v=""/>
    <x v="1"/>
    <s v=""/>
    <n v="105"/>
    <n v="45"/>
    <n v="85"/>
    <s v="06-07-2023"/>
    <x v="0"/>
    <x v="2"/>
    <s v="Toronto"/>
    <x v="7"/>
    <s v="Hans Müller"/>
    <s v="Advertisement"/>
    <x v="0"/>
    <x v="2"/>
    <s v="Cash"/>
    <n v="20"/>
    <n v="123656"/>
    <n v="1"/>
    <n v="130"/>
    <x v="0"/>
    <s v="&quot;Do not buy!&quot;"/>
    <s v="Neutral"/>
    <s v="In-store"/>
    <s v="06-Jul-23"/>
  </r>
  <r>
    <x v="131"/>
    <n v="920"/>
    <n v="3"/>
    <s v="2023-07-07"/>
    <s v="2023-07-02 - 2023-07-08"/>
    <x v="6"/>
    <n v="920"/>
    <n v="3"/>
    <s v=""/>
    <s v=""/>
    <x v="1"/>
    <s v=""/>
    <n v="644"/>
    <n v="276"/>
    <n v="594"/>
    <s v="07-07-2023"/>
    <x v="1"/>
    <x v="0"/>
    <s v="London"/>
    <x v="8"/>
    <s v="Emily Brown"/>
    <s v="Referral"/>
    <x v="1"/>
    <x v="0"/>
    <s v="PayPal"/>
    <n v="50"/>
    <n v="123657"/>
    <n v="1"/>
    <n v="870"/>
    <x v="0"/>
    <s v="&quot;Delayed delivery.&quot;"/>
    <s v="Bad"/>
    <s v="Online"/>
    <s v="07-Jul-23"/>
  </r>
  <r>
    <x v="132"/>
    <n v="430"/>
    <n v="2"/>
    <s v="2023-07-08"/>
    <s v="2023-07-02 - 2023-07-08"/>
    <x v="6"/>
    <n v="430"/>
    <n v="2"/>
    <s v=""/>
    <s v=""/>
    <x v="1"/>
    <s v=""/>
    <n v="301"/>
    <n v="129"/>
    <n v="301"/>
    <s v="08-07-2023"/>
    <x v="4"/>
    <x v="2"/>
    <s v="Los Angeles"/>
    <x v="2"/>
    <s v="Oliver Wilson"/>
    <s v="Advertisement"/>
    <x v="0"/>
    <x v="1"/>
    <s v="Credit Card"/>
    <n v="0"/>
    <n v="123658"/>
    <n v="1"/>
    <n v="430"/>
    <x v="0"/>
    <s v="&quot;Easy setup.&quot;"/>
    <s v="Good"/>
    <s v="Online"/>
    <s v="08-Jul-23"/>
  </r>
  <r>
    <x v="133"/>
    <n v="300"/>
    <n v="3"/>
    <s v="2023-07-09"/>
    <s v="2023-07-09 - 2023-07-15"/>
    <x v="6"/>
    <n v="300"/>
    <n v="3"/>
    <n v="3370"/>
    <n v="16"/>
    <x v="1"/>
    <s v=""/>
    <n v="210"/>
    <n v="90"/>
    <n v="190"/>
    <s v="09-07-2023"/>
    <x v="7"/>
    <x v="0"/>
    <s v="Paris"/>
    <x v="0"/>
    <s v="Park Minwoo"/>
    <s v="Website"/>
    <x v="1"/>
    <x v="2"/>
    <s v="PayPal"/>
    <n v="20"/>
    <n v="123659"/>
    <n v="1"/>
    <n v="280"/>
    <x v="0"/>
    <s v="&quot;Do not buy!&quot;"/>
    <s v="Neutral"/>
    <s v="Online"/>
    <s v="09-Jul-23"/>
  </r>
  <r>
    <x v="134"/>
    <n v="1100"/>
    <n v="5"/>
    <s v="2023-07-10"/>
    <s v="2023-07-09 - 2023-07-15"/>
    <x v="6"/>
    <n v="1100"/>
    <n v="5"/>
    <s v=""/>
    <s v=""/>
    <x v="1"/>
    <s v=""/>
    <n v="770"/>
    <n v="330"/>
    <n v="770"/>
    <s v="10-07-2023"/>
    <x v="5"/>
    <x v="1"/>
    <s v="Seoul"/>
    <x v="5"/>
    <s v="Sofia Bianchi"/>
    <s v="Referral"/>
    <x v="1"/>
    <x v="1"/>
    <s v="Credit Card"/>
    <n v="0"/>
    <n v="123660"/>
    <n v="1"/>
    <n v="1100"/>
    <x v="0"/>
    <s v="&quot;Sleek design.&quot;"/>
    <s v="Neutral"/>
    <s v="Online"/>
    <s v="10-Jul-23"/>
  </r>
  <r>
    <x v="135"/>
    <n v="650"/>
    <n v="2"/>
    <s v="2023-07-11"/>
    <s v="2023-07-09 - 2023-07-15"/>
    <x v="6"/>
    <n v="650"/>
    <n v="2"/>
    <s v=""/>
    <s v=""/>
    <x v="1"/>
    <s v=""/>
    <n v="455"/>
    <n v="195"/>
    <n v="405"/>
    <s v="11-07-2023"/>
    <x v="6"/>
    <x v="0"/>
    <s v="Berlin"/>
    <x v="3"/>
    <s v="Emily Brown"/>
    <s v="Referral"/>
    <x v="0"/>
    <x v="0"/>
    <s v="Credit Card"/>
    <n v="50"/>
    <n v="123661"/>
    <n v="1"/>
    <n v="600"/>
    <x v="0"/>
    <s v="&quot;Poor sound quality.&quot;"/>
    <s v="Bad"/>
    <s v="Online"/>
    <s v="11-Jul-23"/>
  </r>
  <r>
    <x v="136"/>
    <n v="220"/>
    <n v="1"/>
    <s v="2023-07-12"/>
    <s v="2023-07-09 - 2023-07-15"/>
    <x v="6"/>
    <n v="220"/>
    <n v="1"/>
    <s v=""/>
    <s v=""/>
    <x v="1"/>
    <s v=""/>
    <n v="154"/>
    <n v="66"/>
    <n v="134"/>
    <s v="12-07-2023"/>
    <x v="0"/>
    <x v="2"/>
    <s v="New York City"/>
    <x v="2"/>
    <s v="Park Minwoo"/>
    <s v="Advertisement"/>
    <x v="0"/>
    <x v="0"/>
    <s v="Credit Card"/>
    <n v="20"/>
    <n v="123662"/>
    <n v="1"/>
    <n v="200"/>
    <x v="0"/>
    <s v="&quot;Do not buy!&quot;"/>
    <s v="Neutral"/>
    <s v="Online"/>
    <s v="12-Jul-23"/>
  </r>
  <r>
    <x v="137"/>
    <n v="700"/>
    <n v="3"/>
    <s v="2023-07-13"/>
    <s v="2023-07-09 - 2023-07-15"/>
    <x v="6"/>
    <n v="700"/>
    <n v="3"/>
    <s v=""/>
    <s v=""/>
    <x v="1"/>
    <s v=""/>
    <n v="490"/>
    <n v="210"/>
    <n v="440"/>
    <s v="13-07-2023"/>
    <x v="1"/>
    <x v="0"/>
    <s v="London"/>
    <x v="8"/>
    <s v="Emily Brown"/>
    <s v="Referral"/>
    <x v="1"/>
    <x v="0"/>
    <s v="PayPal"/>
    <n v="50"/>
    <n v="123663"/>
    <n v="1"/>
    <n v="650"/>
    <x v="0"/>
    <s v="&quot;Poor battery life.&quot;"/>
    <s v="Bad"/>
    <s v="Online"/>
    <s v="13-Jul-23"/>
  </r>
  <r>
    <x v="138"/>
    <n v="400"/>
    <n v="2"/>
    <s v="2023-07-14"/>
    <s v="2023-07-09 - 2023-07-15"/>
    <x v="6"/>
    <n v="400"/>
    <n v="2"/>
    <s v=""/>
    <s v=""/>
    <x v="1"/>
    <s v=""/>
    <n v="280"/>
    <n v="120"/>
    <n v="280"/>
    <s v="14-07-2023"/>
    <x v="4"/>
    <x v="2"/>
    <s v="Los Angeles"/>
    <x v="2"/>
    <s v="Marie Dubois"/>
    <s v="Advertisement"/>
    <x v="0"/>
    <x v="1"/>
    <s v="Credit Card"/>
    <n v="0"/>
    <n v="123664"/>
    <n v="1"/>
    <n v="400"/>
    <x v="0"/>
    <s v="&quot;Great picture quality.&quot;"/>
    <s v="Good"/>
    <s v="Online"/>
    <s v="14-Jul-23"/>
  </r>
  <r>
    <x v="139"/>
    <n v="300"/>
    <n v="2"/>
    <s v="2023-08-14"/>
    <s v="2023-08-13 - 2023-08-19"/>
    <x v="7"/>
    <n v="300"/>
    <n v="2"/>
    <n v="2800"/>
    <n v="13"/>
    <x v="8"/>
    <n v="42"/>
    <n v="210"/>
    <n v="90"/>
    <n v="160"/>
    <s v="14-08-2023"/>
    <x v="1"/>
    <x v="0"/>
    <s v="London"/>
    <x v="8"/>
    <s v="Yuki Tanaka"/>
    <s v="Referral"/>
    <x v="1"/>
    <x v="0"/>
    <s v="PayPal"/>
    <n v="50"/>
    <n v="123665"/>
    <n v="1"/>
    <n v="250"/>
    <x v="0"/>
    <s v="&quot;Poor customer service.&quot;"/>
    <s v="Bad"/>
    <s v="Online"/>
    <s v="14-Aug-23"/>
  </r>
  <r>
    <x v="140"/>
    <n v="600"/>
    <n v="3"/>
    <s v="2023-08-15"/>
    <s v="2023-08-13 - 2023-08-19"/>
    <x v="7"/>
    <n v="600"/>
    <n v="3"/>
    <s v=""/>
    <s v=""/>
    <x v="1"/>
    <s v=""/>
    <n v="420"/>
    <n v="180"/>
    <n v="420"/>
    <s v="15-08-2023"/>
    <x v="8"/>
    <x v="2"/>
    <s v="New York City"/>
    <x v="2"/>
    <s v="Hans Müller"/>
    <s v="Advertisement"/>
    <x v="0"/>
    <x v="1"/>
    <s v="Credit Card"/>
    <n v="0"/>
    <n v="123666"/>
    <n v="1"/>
    <n v="600"/>
    <x v="0"/>
    <s v="&quot;Satisfied with the purchase.&quot;"/>
    <s v="Good"/>
    <s v="Online"/>
    <s v="15-Aug-23"/>
  </r>
  <r>
    <x v="141"/>
    <n v="350"/>
    <n v="2"/>
    <s v="2023-08-16"/>
    <s v="2023-08-13 - 2023-08-19"/>
    <x v="7"/>
    <n v="350"/>
    <n v="2"/>
    <s v=""/>
    <s v=""/>
    <x v="1"/>
    <s v=""/>
    <n v="245"/>
    <n v="105"/>
    <n v="195"/>
    <s v="16-08-2023"/>
    <x v="2"/>
    <x v="0"/>
    <s v="Berlin"/>
    <x v="3"/>
    <s v="Emily Brown"/>
    <s v="Referral"/>
    <x v="0"/>
    <x v="0"/>
    <s v="Credit Card"/>
    <n v="50"/>
    <n v="123667"/>
    <n v="1"/>
    <n v="300"/>
    <x v="0"/>
    <s v="&quot;Not comfortable.&quot;"/>
    <s v="Bad"/>
    <s v="Online"/>
    <s v="16-Aug-23"/>
  </r>
  <r>
    <x v="142"/>
    <n v="800"/>
    <n v="2"/>
    <s v="2023-08-17"/>
    <s v="2023-08-13 - 2023-08-19"/>
    <x v="7"/>
    <n v="800"/>
    <n v="2"/>
    <s v=""/>
    <s v=""/>
    <x v="1"/>
    <s v=""/>
    <n v="560"/>
    <n v="240"/>
    <n v="510"/>
    <s v="17-08-2023"/>
    <x v="5"/>
    <x v="1"/>
    <s v="Tokyo"/>
    <x v="1"/>
    <s v="Oliver Wilson"/>
    <s v="Website"/>
    <x v="1"/>
    <x v="2"/>
    <s v="PayPal"/>
    <n v="50"/>
    <n v="123668"/>
    <n v="1"/>
    <n v="750"/>
    <x v="0"/>
    <s v="&quot;Great performance!&quot;"/>
    <s v="Good"/>
    <s v="Online"/>
    <s v="17-Aug-23"/>
  </r>
  <r>
    <x v="143"/>
    <n v="600"/>
    <n v="3"/>
    <s v="2023-08-18"/>
    <s v="2023-08-13 - 2023-08-19"/>
    <x v="7"/>
    <n v="600"/>
    <n v="3"/>
    <s v=""/>
    <s v=""/>
    <x v="1"/>
    <s v=""/>
    <n v="420"/>
    <n v="180"/>
    <n v="420"/>
    <s v="18-08-2023"/>
    <x v="6"/>
    <x v="0"/>
    <s v="Madrid"/>
    <x v="6"/>
    <s v="Park Minwoo"/>
    <s v="Advertisement"/>
    <x v="1"/>
    <x v="1"/>
    <s v="Credit Card"/>
    <n v="0"/>
    <n v="123669"/>
    <n v="1"/>
    <n v="600"/>
    <x v="0"/>
    <s v="&quot;Impressive sound.&quot;"/>
    <s v="Good"/>
    <s v="Online"/>
    <s v="18-Aug-23"/>
  </r>
  <r>
    <x v="144"/>
    <n v="150"/>
    <n v="1"/>
    <s v="2023-08-19"/>
    <s v="2023-08-13 - 2023-08-19"/>
    <x v="7"/>
    <n v="150"/>
    <n v="1"/>
    <s v=""/>
    <s v=""/>
    <x v="1"/>
    <s v=""/>
    <n v="105"/>
    <n v="45"/>
    <n v="85"/>
    <s v="19-08-2023"/>
    <x v="0"/>
    <x v="2"/>
    <s v="Toronto"/>
    <x v="7"/>
    <s v="Sofia Bianchi"/>
    <s v="Advertisement"/>
    <x v="0"/>
    <x v="2"/>
    <s v="Cash"/>
    <n v="20"/>
    <n v="123670"/>
    <n v="1"/>
    <n v="130"/>
    <x v="0"/>
    <s v="&quot;Do not buy!&quot;"/>
    <s v="Neutral"/>
    <s v="In-store"/>
    <s v="19-Aug-23"/>
  </r>
  <r>
    <x v="145"/>
    <n v="920"/>
    <n v="3"/>
    <s v="2023-08-20"/>
    <s v="2023-08-20 - 2023-08-26"/>
    <x v="7"/>
    <n v="920"/>
    <n v="3"/>
    <n v="4320"/>
    <n v="19"/>
    <x v="1"/>
    <s v=""/>
    <n v="644"/>
    <n v="276"/>
    <n v="594"/>
    <s v="20-08-2023"/>
    <x v="1"/>
    <x v="0"/>
    <s v="London"/>
    <x v="8"/>
    <s v="Emily Brown"/>
    <s v="Referral"/>
    <x v="1"/>
    <x v="0"/>
    <s v="PayPal"/>
    <n v="50"/>
    <n v="123671"/>
    <n v="1"/>
    <n v="870"/>
    <x v="0"/>
    <s v="&quot;Delayed delivery.&quot;"/>
    <s v="Bad"/>
    <s v="Online"/>
    <s v="20-Aug-23"/>
  </r>
  <r>
    <x v="146"/>
    <n v="430"/>
    <n v="2"/>
    <s v="2023-08-21"/>
    <s v="2023-08-20 - 2023-08-26"/>
    <x v="7"/>
    <n v="430"/>
    <n v="2"/>
    <s v=""/>
    <s v=""/>
    <x v="1"/>
    <s v=""/>
    <n v="301"/>
    <n v="129"/>
    <n v="301"/>
    <s v="21-08-2023"/>
    <x v="4"/>
    <x v="2"/>
    <s v="Los Angeles"/>
    <x v="2"/>
    <s v="Park Minwoo"/>
    <s v="Advertisement"/>
    <x v="0"/>
    <x v="1"/>
    <s v="Credit Card"/>
    <n v="0"/>
    <n v="123672"/>
    <n v="1"/>
    <n v="430"/>
    <x v="0"/>
    <s v="&quot;Easy setup.&quot;"/>
    <s v="Good"/>
    <s v="Online"/>
    <s v="21-Aug-23"/>
  </r>
  <r>
    <x v="147"/>
    <n v="300"/>
    <n v="3"/>
    <s v="2023-08-22"/>
    <s v="2023-08-20 - 2023-08-26"/>
    <x v="7"/>
    <n v="300"/>
    <n v="3"/>
    <s v=""/>
    <s v=""/>
    <x v="1"/>
    <s v=""/>
    <n v="210"/>
    <n v="90"/>
    <n v="190"/>
    <s v="22-08-2023"/>
    <x v="7"/>
    <x v="0"/>
    <s v="Paris"/>
    <x v="0"/>
    <s v="Javier Gomez"/>
    <s v="Website"/>
    <x v="1"/>
    <x v="2"/>
    <s v="PayPal"/>
    <n v="20"/>
    <n v="123673"/>
    <n v="1"/>
    <n v="280"/>
    <x v="0"/>
    <s v="&quot;Do not buy!&quot;"/>
    <s v="Neutral"/>
    <s v="Online"/>
    <s v="22-Aug-23"/>
  </r>
  <r>
    <x v="148"/>
    <n v="1100"/>
    <n v="5"/>
    <s v="2023-08-23"/>
    <s v="2023-08-20 - 2023-08-26"/>
    <x v="7"/>
    <n v="1100"/>
    <n v="5"/>
    <s v=""/>
    <s v=""/>
    <x v="1"/>
    <s v=""/>
    <n v="770"/>
    <n v="330"/>
    <n v="770"/>
    <s v="23-08-2023"/>
    <x v="5"/>
    <x v="1"/>
    <s v="Seoul"/>
    <x v="5"/>
    <s v="Sarah White"/>
    <s v="Referral"/>
    <x v="1"/>
    <x v="1"/>
    <s v="Credit Card"/>
    <n v="0"/>
    <n v="123674"/>
    <n v="1"/>
    <n v="1100"/>
    <x v="0"/>
    <s v="&quot;Sleek design.&quot;"/>
    <s v="Neutral"/>
    <s v="Online"/>
    <s v="23-Aug-23"/>
  </r>
  <r>
    <x v="149"/>
    <n v="650"/>
    <n v="2"/>
    <s v="2023-08-24"/>
    <s v="2023-08-20 - 2023-08-26"/>
    <x v="7"/>
    <n v="650"/>
    <n v="2"/>
    <s v=""/>
    <s v=""/>
    <x v="1"/>
    <s v=""/>
    <n v="455"/>
    <n v="195"/>
    <n v="405"/>
    <s v="24-08-2023"/>
    <x v="6"/>
    <x v="0"/>
    <s v="Berlin"/>
    <x v="3"/>
    <s v="Oliver Wilson"/>
    <s v="Referral"/>
    <x v="0"/>
    <x v="0"/>
    <s v="Credit Card"/>
    <n v="50"/>
    <n v="123675"/>
    <n v="1"/>
    <n v="600"/>
    <x v="0"/>
    <s v="&quot;Poor sound quality.&quot;"/>
    <s v="Bad"/>
    <s v="Online"/>
    <s v="24-Aug-23"/>
  </r>
  <r>
    <x v="150"/>
    <n v="220"/>
    <n v="1"/>
    <s v="2023-08-25"/>
    <s v="2023-08-20 - 2023-08-26"/>
    <x v="7"/>
    <n v="220"/>
    <n v="1"/>
    <s v=""/>
    <s v=""/>
    <x v="1"/>
    <s v=""/>
    <n v="154"/>
    <n v="66"/>
    <n v="134"/>
    <s v="25-08-2023"/>
    <x v="0"/>
    <x v="2"/>
    <s v="New York City"/>
    <x v="2"/>
    <s v="Emily Brown"/>
    <s v="Advertisement"/>
    <x v="0"/>
    <x v="0"/>
    <s v="Credit Card"/>
    <n v="20"/>
    <n v="123676"/>
    <n v="1"/>
    <n v="200"/>
    <x v="0"/>
    <s v="&quot;Do not buy!&quot;"/>
    <s v="Neutral"/>
    <s v="Online"/>
    <s v="25-Aug-23"/>
  </r>
  <r>
    <x v="151"/>
    <n v="700"/>
    <n v="3"/>
    <s v="2023-08-26"/>
    <s v="2023-08-20 - 2023-08-26"/>
    <x v="7"/>
    <n v="700"/>
    <n v="3"/>
    <s v=""/>
    <s v=""/>
    <x v="1"/>
    <s v=""/>
    <n v="490"/>
    <n v="210"/>
    <n v="440"/>
    <s v="26-08-2023"/>
    <x v="1"/>
    <x v="0"/>
    <s v="London"/>
    <x v="8"/>
    <s v="Marie Dubois"/>
    <s v="Referral"/>
    <x v="1"/>
    <x v="0"/>
    <s v="PayPal"/>
    <n v="50"/>
    <n v="123677"/>
    <n v="1"/>
    <n v="650"/>
    <x v="0"/>
    <s v="&quot;Poor battery life.&quot;"/>
    <s v="Bad"/>
    <s v="Online"/>
    <s v="26-Aug-23"/>
  </r>
  <r>
    <x v="152"/>
    <n v="400"/>
    <n v="2"/>
    <s v="2023-08-27"/>
    <s v="2023-08-27 - 2023-09-02"/>
    <x v="7"/>
    <n v="400"/>
    <n v="2"/>
    <n v="4750"/>
    <n v="22"/>
    <x v="1"/>
    <s v=""/>
    <n v="280"/>
    <n v="120"/>
    <n v="280"/>
    <s v="27-08-2023"/>
    <x v="4"/>
    <x v="2"/>
    <s v="Los Angeles"/>
    <x v="2"/>
    <s v="Park Minwoo"/>
    <s v="Advertisement"/>
    <x v="0"/>
    <x v="1"/>
    <s v="Credit Card"/>
    <n v="0"/>
    <n v="123678"/>
    <n v="1"/>
    <n v="400"/>
    <x v="0"/>
    <s v="&quot;Great picture quality.&quot;"/>
    <s v="Good"/>
    <s v="Online"/>
    <s v="27-Aug-23"/>
  </r>
  <r>
    <x v="153"/>
    <n v="300"/>
    <n v="3"/>
    <s v="2023-08-28"/>
    <s v="2023-08-27 - 2023-09-02"/>
    <x v="7"/>
    <n v="300"/>
    <n v="3"/>
    <s v=""/>
    <s v=""/>
    <x v="1"/>
    <s v=""/>
    <n v="210"/>
    <n v="90"/>
    <n v="190"/>
    <s v="28-08-2023"/>
    <x v="7"/>
    <x v="0"/>
    <s v="Paris"/>
    <x v="0"/>
    <s v="Oliver Wilson"/>
    <s v="Website"/>
    <x v="1"/>
    <x v="2"/>
    <s v="PayPal"/>
    <n v="20"/>
    <n v="123679"/>
    <n v="1"/>
    <n v="280"/>
    <x v="0"/>
    <s v="&quot;Do not buy!&quot;"/>
    <s v="Neutral"/>
    <s v="Online"/>
    <s v="28-Aug-23"/>
  </r>
  <r>
    <x v="154"/>
    <n v="1200"/>
    <n v="5"/>
    <s v="2023-08-29"/>
    <s v="2023-08-27 - 2023-09-02"/>
    <x v="7"/>
    <n v="1200"/>
    <n v="5"/>
    <s v=""/>
    <s v=""/>
    <x v="1"/>
    <s v=""/>
    <n v="840"/>
    <n v="360"/>
    <n v="814.321608040201"/>
    <s v="29-08-2023"/>
    <x v="5"/>
    <x v="0"/>
    <s v="London"/>
    <x v="2"/>
    <s v="Oliver Wilson"/>
    <s v="Advertisement"/>
    <x v="0"/>
    <x v="0"/>
    <s v="Credit Card"/>
    <n v="25.67839195979899"/>
    <n v="12362066"/>
    <n v="1.050251256281407"/>
    <n v="640.6030150753769"/>
    <x v="0"/>
    <s v="&quot;Do not buy!&quot;"/>
    <s v="Neutral"/>
    <s v="Online"/>
    <s v="29-Aug-23"/>
  </r>
  <r>
    <x v="155"/>
    <n v="1200"/>
    <n v="5"/>
    <s v="2023-09-01"/>
    <s v="2023-08-27 - 2023-09-02"/>
    <x v="8"/>
    <n v="1400"/>
    <n v="7"/>
    <s v=""/>
    <s v=""/>
    <x v="9"/>
    <n v="120.64182692307692"/>
    <n v="840"/>
    <n v="360"/>
    <n v="840"/>
    <s v="01-09-2023"/>
    <x v="5"/>
    <x v="1"/>
    <s v="Seoul"/>
    <x v="5"/>
    <s v="Emily Brown"/>
    <s v="Referral"/>
    <x v="1"/>
    <x v="1"/>
    <s v="Credit Card"/>
    <n v="0"/>
    <n v="123680"/>
    <n v="1"/>
    <n v="1200"/>
    <x v="0"/>
    <s v="&quot;Great value.&quot;"/>
    <s v="Good"/>
    <s v="Online"/>
    <s v="01-Sep-23"/>
  </r>
  <r>
    <x v="155"/>
    <n v="200"/>
    <n v="2"/>
    <s v="2023-09-01"/>
    <s v="2023-08-27 - 2023-09-02"/>
    <x v="8"/>
    <s v=""/>
    <s v=""/>
    <s v=""/>
    <s v=""/>
    <x v="1"/>
    <s v=""/>
    <n v="140"/>
    <n v="60"/>
    <n v="120"/>
    <s v="01-09-2023"/>
    <x v="0"/>
    <x v="0"/>
    <s v="Paris"/>
    <x v="0"/>
    <s v="Sophia Johnson"/>
    <s v="Advertisement"/>
    <x v="0"/>
    <x v="0"/>
    <s v="Credit Card"/>
    <n v="20"/>
    <n v="123516"/>
    <n v="1"/>
    <n v="180"/>
    <x v="0"/>
    <s v="&quot;Not as bright as expected.&quot;"/>
    <s v="Bad"/>
    <s v="Online"/>
    <s v="01-Sep-23"/>
  </r>
  <r>
    <x v="156"/>
    <n v="800"/>
    <n v="3"/>
    <s v="2023-09-02"/>
    <s v="2023-08-27 - 2023-09-02"/>
    <x v="8"/>
    <n v="1450"/>
    <n v="5"/>
    <s v=""/>
    <s v=""/>
    <x v="1"/>
    <s v=""/>
    <n v="560"/>
    <n v="240"/>
    <n v="510"/>
    <s v="02-09-2023"/>
    <x v="1"/>
    <x v="1"/>
    <s v="Tokyo"/>
    <x v="1"/>
    <s v="William Miller"/>
    <s v="Referral"/>
    <x v="1"/>
    <x v="1"/>
    <s v="PayPal"/>
    <n v="50"/>
    <n v="123517"/>
    <n v="1"/>
    <n v="750"/>
    <x v="0"/>
    <s v="&quot;Great camera quality!&quot;"/>
    <s v="Good"/>
    <s v="Online"/>
    <s v="02-Sep-23"/>
  </r>
  <r>
    <x v="156"/>
    <n v="650"/>
    <n v="2"/>
    <s v="2023-09-02"/>
    <s v="2023-08-27 - 2023-09-02"/>
    <x v="8"/>
    <s v=""/>
    <s v=""/>
    <s v=""/>
    <s v=""/>
    <x v="1"/>
    <s v=""/>
    <n v="455"/>
    <n v="195"/>
    <n v="405"/>
    <s v="02-09-2023"/>
    <x v="6"/>
    <x v="0"/>
    <s v="Berlin"/>
    <x v="3"/>
    <s v="Hans Müller"/>
    <s v="Referral"/>
    <x v="0"/>
    <x v="0"/>
    <s v="Credit Card"/>
    <n v="50"/>
    <n v="123681"/>
    <n v="1"/>
    <n v="600"/>
    <x v="0"/>
    <s v="&quot;Poor sound quality.&quot;"/>
    <s v="Bad"/>
    <s v="Online"/>
    <s v="02-Sep-23"/>
  </r>
  <r>
    <x v="157"/>
    <n v="350"/>
    <n v="2"/>
    <s v="2023-09-03"/>
    <s v="2023-09-03 - 2023-09-09"/>
    <x v="8"/>
    <n v="570"/>
    <n v="3"/>
    <n v="7640"/>
    <n v="32"/>
    <x v="1"/>
    <s v=""/>
    <n v="245"/>
    <n v="105"/>
    <n v="215"/>
    <s v="03-09-2023"/>
    <x v="2"/>
    <x v="2"/>
    <s v="New York City"/>
    <x v="2"/>
    <s v="Olivia Wilson"/>
    <s v="Advertisement"/>
    <x v="0"/>
    <x v="0"/>
    <s v="Credit Card"/>
    <n v="30"/>
    <n v="123518"/>
    <n v="1"/>
    <n v="320"/>
    <x v="0"/>
    <s v="&quot;Uncomfortable fit.&quot;"/>
    <s v="Neutral"/>
    <s v="Online"/>
    <s v="03-Sep-23"/>
  </r>
  <r>
    <x v="157"/>
    <n v="220"/>
    <n v="1"/>
    <s v="2023-09-03"/>
    <s v="2023-09-03 - 2023-09-09"/>
    <x v="8"/>
    <s v=""/>
    <s v=""/>
    <s v=""/>
    <s v=""/>
    <x v="1"/>
    <s v=""/>
    <n v="154"/>
    <n v="66"/>
    <n v="134"/>
    <s v="03-09-2023"/>
    <x v="0"/>
    <x v="2"/>
    <s v="New York City"/>
    <x v="2"/>
    <s v="Yuki Tanaka"/>
    <s v="Advertisement"/>
    <x v="0"/>
    <x v="0"/>
    <s v="Credit Card"/>
    <n v="20"/>
    <n v="123682"/>
    <n v="1"/>
    <n v="200"/>
    <x v="0"/>
    <s v="&quot;Do not buy!&quot;"/>
    <s v="Neutral"/>
    <s v="Online"/>
    <s v="03-Sep-23"/>
  </r>
  <r>
    <x v="158"/>
    <n v="500"/>
    <n v="1"/>
    <s v="2023-09-04"/>
    <s v="2023-09-03 - 2023-09-09"/>
    <x v="8"/>
    <n v="1200"/>
    <n v="4"/>
    <s v=""/>
    <s v=""/>
    <x v="1"/>
    <s v=""/>
    <n v="350"/>
    <n v="150"/>
    <n v="350"/>
    <s v="04-09-2023"/>
    <x v="3"/>
    <x v="0"/>
    <s v="Berlin"/>
    <x v="3"/>
    <s v="Ethan Brown"/>
    <s v="Referral"/>
    <x v="1"/>
    <x v="0"/>
    <s v="Credit Card"/>
    <n v="0"/>
    <n v="123519"/>
    <n v="1"/>
    <n v="500"/>
    <x v="0"/>
    <s v="&quot;Didn't charge properly.&quot;"/>
    <s v="Neutral"/>
    <s v="Online"/>
    <s v="04-Sep-23"/>
  </r>
  <r>
    <x v="158"/>
    <n v="700"/>
    <n v="3"/>
    <s v="2023-09-04"/>
    <s v="2023-09-03 - 2023-09-09"/>
    <x v="8"/>
    <s v=""/>
    <s v=""/>
    <s v=""/>
    <s v=""/>
    <x v="1"/>
    <s v=""/>
    <n v="490"/>
    <n v="210"/>
    <n v="440"/>
    <s v="04-09-2023"/>
    <x v="1"/>
    <x v="0"/>
    <s v="London"/>
    <x v="8"/>
    <s v="Javier Gomez"/>
    <s v="Referral"/>
    <x v="1"/>
    <x v="0"/>
    <s v="PayPal"/>
    <n v="50"/>
    <n v="123683"/>
    <n v="1"/>
    <n v="650"/>
    <x v="0"/>
    <s v="&quot;Poor battery life.&quot;"/>
    <s v="Bad"/>
    <s v="Online"/>
    <s v="04-Sep-23"/>
  </r>
  <r>
    <x v="159"/>
    <n v="300"/>
    <n v="2"/>
    <s v="2023-09-05"/>
    <s v="2023-09-03 - 2023-09-09"/>
    <x v="8"/>
    <n v="700"/>
    <n v="4"/>
    <s v=""/>
    <s v=""/>
    <x v="1"/>
    <s v=""/>
    <n v="210"/>
    <n v="90"/>
    <n v="210"/>
    <s v="05-09-2023"/>
    <x v="4"/>
    <x v="3"/>
    <s v="Rio de Janeiro"/>
    <x v="4"/>
    <s v="Mia Davis"/>
    <s v="Advertisement"/>
    <x v="0"/>
    <x v="1"/>
    <s v="Credit Card"/>
    <n v="0"/>
    <n v="123520"/>
    <n v="1"/>
    <n v="300"/>
    <x v="0"/>
    <s v="&quot;Great picture quality.&quot;"/>
    <s v="Good"/>
    <s v="Online"/>
    <s v="05-Sep-23"/>
  </r>
  <r>
    <x v="159"/>
    <n v="400"/>
    <n v="2"/>
    <s v="2023-09-05"/>
    <s v="2023-09-03 - 2023-09-09"/>
    <x v="8"/>
    <s v=""/>
    <s v=""/>
    <s v=""/>
    <s v=""/>
    <x v="1"/>
    <s v=""/>
    <n v="280"/>
    <n v="120"/>
    <n v="280"/>
    <s v="05-09-2023"/>
    <x v="4"/>
    <x v="2"/>
    <s v="Los Angeles"/>
    <x v="2"/>
    <s v="Sarah White"/>
    <s v="Advertisement"/>
    <x v="0"/>
    <x v="1"/>
    <s v="Credit Card"/>
    <n v="0"/>
    <n v="123684"/>
    <n v="1"/>
    <n v="400"/>
    <x v="0"/>
    <s v="&quot;Great picture quality.&quot;"/>
    <s v="Good"/>
    <s v="Online"/>
    <s v="05-Sep-23"/>
  </r>
  <r>
    <x v="160"/>
    <n v="300"/>
    <n v="3"/>
    <s v="2023-09-06"/>
    <s v="2023-09-03 - 2023-09-09"/>
    <x v="8"/>
    <n v="1300"/>
    <n v="7"/>
    <s v=""/>
    <s v=""/>
    <x v="1"/>
    <s v=""/>
    <n v="210"/>
    <n v="90"/>
    <n v="190"/>
    <s v="06-09-2023"/>
    <x v="7"/>
    <x v="0"/>
    <s v="Paris"/>
    <x v="0"/>
    <s v="Oliver Wilson"/>
    <s v="Website"/>
    <x v="1"/>
    <x v="2"/>
    <s v="PayPal"/>
    <n v="20"/>
    <n v="123685"/>
    <n v="1"/>
    <n v="280"/>
    <x v="0"/>
    <s v="&quot;Do not buy!&quot;"/>
    <s v="Neutral"/>
    <s v="Online"/>
    <s v="06-Sep-23"/>
  </r>
  <r>
    <x v="160"/>
    <n v="1000"/>
    <n v="4"/>
    <s v="2023-09-06"/>
    <s v="2023-09-03 - 2023-09-09"/>
    <x v="8"/>
    <s v=""/>
    <s v=""/>
    <s v=""/>
    <s v=""/>
    <x v="1"/>
    <s v=""/>
    <n v="700"/>
    <n v="300"/>
    <n v="650"/>
    <s v="06-09-2023"/>
    <x v="5"/>
    <x v="1"/>
    <s v="Seoul"/>
    <x v="5"/>
    <s v="Benjamin Martinez"/>
    <s v="Website"/>
    <x v="1"/>
    <x v="2"/>
    <s v="PayPal"/>
    <n v="50"/>
    <n v="123521"/>
    <n v="1"/>
    <n v="950"/>
    <x v="0"/>
    <s v="&quot;Fast and reliable.&quot;"/>
    <s v="Neutral"/>
    <s v="Online"/>
    <s v="06-Sep-23"/>
  </r>
  <r>
    <x v="161"/>
    <n v="1200"/>
    <n v="5"/>
    <s v="2023-09-07"/>
    <s v="2023-09-03 - 2023-09-09"/>
    <x v="8"/>
    <n v="1900"/>
    <n v="7"/>
    <s v=""/>
    <s v=""/>
    <x v="1"/>
    <s v=""/>
    <n v="840"/>
    <n v="360"/>
    <n v="840"/>
    <s v="07-09-2023"/>
    <x v="5"/>
    <x v="1"/>
    <s v="Tokyo"/>
    <x v="1"/>
    <s v="Emily Brown"/>
    <s v="Referral"/>
    <x v="1"/>
    <x v="1"/>
    <s v="Credit Card"/>
    <n v="0"/>
    <n v="123686"/>
    <n v="1"/>
    <n v="1200"/>
    <x v="0"/>
    <s v="&quot;Sleek design.&quot;"/>
    <s v="Neutral"/>
    <s v="Online"/>
    <s v="07-Sep-23"/>
  </r>
  <r>
    <x v="161"/>
    <n v="700"/>
    <n v="2"/>
    <s v="2023-09-07"/>
    <s v="2023-09-03 - 2023-09-09"/>
    <x v="8"/>
    <s v=""/>
    <s v=""/>
    <s v=""/>
    <s v=""/>
    <x v="1"/>
    <s v=""/>
    <n v="490"/>
    <n v="210"/>
    <n v="490"/>
    <s v="07-09-2023"/>
    <x v="6"/>
    <x v="0"/>
    <s v="Madrid"/>
    <x v="6"/>
    <s v="Isabella Garcia"/>
    <s v="Advertisement"/>
    <x v="1"/>
    <x v="1"/>
    <s v="Credit Card"/>
    <n v="0"/>
    <n v="123522"/>
    <n v="1"/>
    <n v="700"/>
    <x v="0"/>
    <s v="&quot;Clear sound.&quot;"/>
    <s v="Good"/>
    <s v="Online"/>
    <s v="07-Sep-23"/>
  </r>
  <r>
    <x v="162"/>
    <n v="200"/>
    <n v="1"/>
    <s v="2023-09-08"/>
    <s v="2023-09-03 - 2023-09-09"/>
    <x v="8"/>
    <n v="850"/>
    <n v="3"/>
    <s v=""/>
    <s v=""/>
    <x v="1"/>
    <s v=""/>
    <n v="140"/>
    <n v="60"/>
    <n v="120"/>
    <s v="08-09-2023"/>
    <x v="0"/>
    <x v="2"/>
    <s v="Toronto"/>
    <x v="7"/>
    <s v="Lucas Hernandez"/>
    <s v="Advertisement"/>
    <x v="0"/>
    <x v="2"/>
    <s v="Cash"/>
    <n v="20"/>
    <n v="123523"/>
    <n v="1"/>
    <n v="180"/>
    <x v="0"/>
    <s v="&quot;Do not buy!&quot;"/>
    <s v="Neutral"/>
    <s v="In-store"/>
    <s v="08-Sep-23"/>
  </r>
  <r>
    <x v="162"/>
    <n v="650"/>
    <n v="2"/>
    <s v="2023-09-08"/>
    <s v="2023-09-03 - 2023-09-09"/>
    <x v="8"/>
    <s v=""/>
    <s v=""/>
    <s v=""/>
    <s v=""/>
    <x v="1"/>
    <s v=""/>
    <n v="455"/>
    <n v="195"/>
    <n v="405"/>
    <s v="08-09-2023"/>
    <x v="6"/>
    <x v="0"/>
    <s v="Berlin"/>
    <x v="3"/>
    <s v="Marie Dubois"/>
    <s v="Referral"/>
    <x v="0"/>
    <x v="0"/>
    <s v="Credit Card"/>
    <n v="50"/>
    <n v="123687"/>
    <n v="1"/>
    <n v="600"/>
    <x v="0"/>
    <s v="&quot;Poor sound quality.&quot;"/>
    <s v="Bad"/>
    <s v="Online"/>
    <s v="08-Sep-23"/>
  </r>
  <r>
    <x v="163"/>
    <n v="220"/>
    <n v="1"/>
    <s v="2023-09-09"/>
    <s v="2023-09-03 - 2023-09-09"/>
    <x v="8"/>
    <n v="1120"/>
    <n v="4"/>
    <s v=""/>
    <s v=""/>
    <x v="1"/>
    <s v=""/>
    <n v="154"/>
    <n v="66"/>
    <n v="134"/>
    <s v="09-09-2023"/>
    <x v="0"/>
    <x v="2"/>
    <s v="New York City"/>
    <x v="2"/>
    <s v="Park Minwoo"/>
    <s v="Advertisement"/>
    <x v="0"/>
    <x v="0"/>
    <s v="Credit Card"/>
    <n v="20"/>
    <n v="123688"/>
    <n v="1"/>
    <n v="200"/>
    <x v="0"/>
    <s v="&quot;Do not buy!&quot;"/>
    <s v="Neutral"/>
    <s v="Online"/>
    <s v="09-Sep-23"/>
  </r>
  <r>
    <x v="163"/>
    <n v="900"/>
    <n v="3"/>
    <s v="2023-09-09"/>
    <s v="2023-09-03 - 2023-09-09"/>
    <x v="8"/>
    <s v=""/>
    <s v=""/>
    <s v=""/>
    <s v=""/>
    <x v="1"/>
    <s v=""/>
    <n v="630"/>
    <n v="270"/>
    <n v="580"/>
    <s v="09-09-2023"/>
    <x v="1"/>
    <x v="0"/>
    <s v="London"/>
    <x v="8"/>
    <s v="Alex Johnson"/>
    <s v="Referral"/>
    <x v="1"/>
    <x v="0"/>
    <s v="PayPal"/>
    <n v="50"/>
    <n v="123524"/>
    <n v="1"/>
    <n v="850"/>
    <x v="0"/>
    <s v="&quot;Slow customer service.&quot;"/>
    <s v="Neutral"/>
    <s v="Online"/>
    <s v="09-Sep-23"/>
  </r>
  <r>
    <x v="164"/>
    <n v="400"/>
    <n v="2"/>
    <s v="2023-09-10"/>
    <s v="2023-09-10 - 2023-09-16"/>
    <x v="8"/>
    <n v="1100"/>
    <n v="5"/>
    <n v="8620"/>
    <n v="39.64182692307692"/>
    <x v="1"/>
    <s v=""/>
    <n v="280"/>
    <n v="120"/>
    <n v="280"/>
    <s v="10-09-2023"/>
    <x v="4"/>
    <x v="2"/>
    <s v="Los Angeles"/>
    <x v="2"/>
    <s v="Marco Rossi"/>
    <s v="Advertisement"/>
    <x v="0"/>
    <x v="1"/>
    <s v="Credit Card"/>
    <n v="0"/>
    <n v="123525"/>
    <n v="1"/>
    <n v="400"/>
    <x v="0"/>
    <s v="&quot;Easy setup.&quot;"/>
    <s v="Good"/>
    <s v="Online"/>
    <s v="10-Sep-23"/>
  </r>
  <r>
    <x v="164"/>
    <n v="700"/>
    <n v="3"/>
    <s v="2023-09-10"/>
    <s v="2023-09-10 - 2023-09-16"/>
    <x v="8"/>
    <s v=""/>
    <s v=""/>
    <s v=""/>
    <s v=""/>
    <x v="1"/>
    <s v=""/>
    <n v="490"/>
    <n v="210"/>
    <n v="440"/>
    <s v="10-09-2023"/>
    <x v="1"/>
    <x v="0"/>
    <s v="London"/>
    <x v="8"/>
    <s v="Hans Müller"/>
    <s v="Referral"/>
    <x v="1"/>
    <x v="0"/>
    <s v="PayPal"/>
    <n v="50"/>
    <n v="123689"/>
    <n v="1"/>
    <n v="650"/>
    <x v="0"/>
    <s v="&quot;Poor battery life.&quot;"/>
    <s v="Bad"/>
    <s v="Online"/>
    <s v="10-Sep-23"/>
  </r>
  <r>
    <x v="165"/>
    <n v="300"/>
    <n v="3"/>
    <s v="2023-09-11"/>
    <s v="2023-09-10 - 2023-09-16"/>
    <x v="8"/>
    <n v="700"/>
    <n v="5"/>
    <s v=""/>
    <s v=""/>
    <x v="1"/>
    <s v=""/>
    <n v="210"/>
    <n v="90"/>
    <n v="190"/>
    <s v="11-09-2023"/>
    <x v="7"/>
    <x v="0"/>
    <s v="Paris"/>
    <x v="0"/>
    <s v="Liu Wei"/>
    <s v="Website"/>
    <x v="1"/>
    <x v="2"/>
    <s v="PayPal"/>
    <n v="20"/>
    <n v="123526"/>
    <n v="1"/>
    <n v="280"/>
    <x v="0"/>
    <s v="&quot;Do not buy!&quot;"/>
    <s v="Neutral"/>
    <s v="Online"/>
    <s v="11-Sep-23"/>
  </r>
  <r>
    <x v="165"/>
    <n v="400"/>
    <n v="2"/>
    <s v="2023-09-11"/>
    <s v="2023-09-10 - 2023-09-16"/>
    <x v="8"/>
    <s v=""/>
    <s v=""/>
    <s v=""/>
    <s v=""/>
    <x v="1"/>
    <s v=""/>
    <n v="280"/>
    <n v="120"/>
    <n v="280"/>
    <s v="11-09-2023"/>
    <x v="4"/>
    <x v="2"/>
    <s v="Los Angeles"/>
    <x v="2"/>
    <s v="Emily Brown"/>
    <s v="Advertisement"/>
    <x v="0"/>
    <x v="1"/>
    <s v="Credit Card"/>
    <n v="0"/>
    <n v="123690"/>
    <n v="1"/>
    <n v="400"/>
    <x v="0"/>
    <s v="&quot;Great picture quality.&quot;"/>
    <s v="Good"/>
    <s v="Online"/>
    <s v="11-Sep-23"/>
  </r>
  <r>
    <x v="166"/>
    <n v="300"/>
    <n v="3"/>
    <s v="2023-09-12"/>
    <s v="2023-09-10 - 2023-09-16"/>
    <x v="8"/>
    <n v="1500"/>
    <n v="8"/>
    <s v=""/>
    <s v=""/>
    <x v="1"/>
    <s v=""/>
    <n v="210"/>
    <n v="90"/>
    <n v="190"/>
    <s v="12-09-2023"/>
    <x v="7"/>
    <x v="0"/>
    <s v="Paris"/>
    <x v="0"/>
    <s v="Oliver Wilson"/>
    <s v="Website"/>
    <x v="1"/>
    <x v="2"/>
    <s v="PayPal"/>
    <n v="20"/>
    <n v="123691"/>
    <n v="1"/>
    <n v="280"/>
    <x v="0"/>
    <s v="&quot;Do not buy!&quot;"/>
    <s v="Neutral"/>
    <s v="Online"/>
    <s v="12-Sep-23"/>
  </r>
  <r>
    <x v="166"/>
    <n v="1200"/>
    <n v="5"/>
    <s v="2023-09-12"/>
    <s v="2023-09-10 - 2023-09-16"/>
    <x v="8"/>
    <s v=""/>
    <s v=""/>
    <s v=""/>
    <s v=""/>
    <x v="1"/>
    <s v=""/>
    <n v="840"/>
    <n v="360"/>
    <n v="840"/>
    <s v="12-09-2023"/>
    <x v="5"/>
    <x v="1"/>
    <s v="Tokyo"/>
    <x v="1"/>
    <s v="Grace Chen"/>
    <s v="Referral"/>
    <x v="1"/>
    <x v="1"/>
    <s v="Credit Card"/>
    <n v="0"/>
    <n v="123527"/>
    <n v="1"/>
    <n v="1200"/>
    <x v="0"/>
    <s v="&quot;Excellent performance.&quot;"/>
    <s v="Good"/>
    <s v="Online"/>
    <s v="12-Sep-23"/>
  </r>
  <r>
    <x v="167"/>
    <n v="1200"/>
    <n v="5"/>
    <s v="2023-09-13"/>
    <s v="2023-09-10 - 2023-09-16"/>
    <x v="8"/>
    <n v="1900"/>
    <n v="7"/>
    <s v=""/>
    <s v=""/>
    <x v="1"/>
    <s v=""/>
    <n v="840"/>
    <n v="360"/>
    <n v="840"/>
    <s v="13-09-2023"/>
    <x v="5"/>
    <x v="1"/>
    <s v="Seoul"/>
    <x v="5"/>
    <s v="Emily Brown"/>
    <s v="Referral"/>
    <x v="1"/>
    <x v="1"/>
    <s v="Credit Card"/>
    <n v="0"/>
    <n v="123692"/>
    <n v="1"/>
    <n v="1200"/>
    <x v="0"/>
    <s v="&quot;Sleek design.&quot;"/>
    <s v="Neutral"/>
    <s v="Online"/>
    <s v="13-Sep-23"/>
  </r>
  <r>
    <x v="167"/>
    <n v="700"/>
    <n v="2"/>
    <s v="2023-09-13"/>
    <s v="2023-09-10 - 2023-09-16"/>
    <x v="8"/>
    <s v=""/>
    <s v=""/>
    <s v=""/>
    <s v=""/>
    <x v="1"/>
    <s v=""/>
    <n v="490"/>
    <n v="210"/>
    <n v="440"/>
    <s v="13-09-2023"/>
    <x v="6"/>
    <x v="0"/>
    <s v="Berlin"/>
    <x v="3"/>
    <s v="Lars van der Berg"/>
    <s v="Referral"/>
    <x v="0"/>
    <x v="0"/>
    <s v="Credit Card"/>
    <n v="50"/>
    <n v="123528"/>
    <n v="1"/>
    <n v="650"/>
    <x v="0"/>
    <s v="&quot;Disappointed with the sound quality.&quot;"/>
    <s v="Bad"/>
    <s v="Online"/>
    <s v="13-Sep-23"/>
  </r>
  <r>
    <x v="168"/>
    <n v="200"/>
    <n v="1"/>
    <s v="2023-09-14"/>
    <s v="2023-09-10 - 2023-09-16"/>
    <x v="8"/>
    <n v="850"/>
    <n v="3"/>
    <s v=""/>
    <s v=""/>
    <x v="1"/>
    <s v=""/>
    <n v="140"/>
    <n v="60"/>
    <n v="120"/>
    <s v="14-09-2023"/>
    <x v="0"/>
    <x v="2"/>
    <s v="New York City"/>
    <x v="2"/>
    <s v="Fatima Mohamed"/>
    <s v="Advertisement"/>
    <x v="0"/>
    <x v="0"/>
    <s v="Credit Card"/>
    <n v="20"/>
    <n v="123529"/>
    <n v="1"/>
    <n v="180"/>
    <x v="0"/>
    <s v="&quot;Do not buy!&quot;"/>
    <s v="Neutral"/>
    <s v="Online"/>
    <s v="14-Sep-23"/>
  </r>
  <r>
    <x v="168"/>
    <n v="650"/>
    <n v="2"/>
    <s v="2023-09-14"/>
    <s v="2023-09-10 - 2023-09-16"/>
    <x v="8"/>
    <s v=""/>
    <s v=""/>
    <s v=""/>
    <s v=""/>
    <x v="1"/>
    <s v=""/>
    <n v="455"/>
    <n v="195"/>
    <n v="405"/>
    <s v="14-09-2023"/>
    <x v="6"/>
    <x v="0"/>
    <s v="Berlin"/>
    <x v="3"/>
    <s v="Marie Dubois"/>
    <s v="Referral"/>
    <x v="0"/>
    <x v="0"/>
    <s v="Credit Card"/>
    <n v="50"/>
    <n v="123693"/>
    <n v="1"/>
    <n v="600"/>
    <x v="0"/>
    <s v="&quot;Poor sound quality.&quot;"/>
    <s v="Bad"/>
    <s v="Online"/>
    <s v="14-Sep-23"/>
  </r>
  <r>
    <x v="169"/>
    <n v="220"/>
    <n v="1"/>
    <s v="2023-09-15"/>
    <s v="2023-09-10 - 2023-09-16"/>
    <x v="8"/>
    <n v="820"/>
    <n v="4"/>
    <s v=""/>
    <s v=""/>
    <x v="1"/>
    <s v=""/>
    <n v="154"/>
    <n v="66"/>
    <n v="134"/>
    <s v="15-09-2023"/>
    <x v="0"/>
    <x v="2"/>
    <s v="New York City"/>
    <x v="2"/>
    <s v="Yuki Tanaka"/>
    <s v="Advertisement"/>
    <x v="0"/>
    <x v="0"/>
    <s v="Credit Card"/>
    <n v="20"/>
    <n v="123694"/>
    <n v="1"/>
    <n v="200"/>
    <x v="0"/>
    <s v="&quot;Do not buy!&quot;"/>
    <s v="Neutral"/>
    <s v="Online"/>
    <s v="15-Sep-23"/>
  </r>
  <r>
    <x v="169"/>
    <n v="600"/>
    <n v="3"/>
    <s v="2023-09-15"/>
    <s v="2023-09-10 - 2023-09-16"/>
    <x v="8"/>
    <s v=""/>
    <s v=""/>
    <s v=""/>
    <s v=""/>
    <x v="1"/>
    <s v=""/>
    <n v="420"/>
    <n v="180"/>
    <n v="420"/>
    <s v="15-09-2023"/>
    <x v="8"/>
    <x v="0"/>
    <s v="London"/>
    <x v="8"/>
    <s v="Rahul Patel"/>
    <s v="Website"/>
    <x v="1"/>
    <x v="1"/>
    <s v="PayPal"/>
    <n v="0"/>
    <n v="123530"/>
    <n v="1"/>
    <n v="600"/>
    <x v="0"/>
    <s v="&quot;Great value for money.&quot;"/>
    <s v="Good"/>
    <s v="Online"/>
    <s v="15-Sep-23"/>
  </r>
  <r>
    <x v="170"/>
    <n v="350"/>
    <n v="2"/>
    <s v="2023-09-16"/>
    <s v="2023-09-10 - 2023-09-16"/>
    <x v="8"/>
    <n v="1750"/>
    <n v="7.6418269230769234"/>
    <s v=""/>
    <s v=""/>
    <x v="1"/>
    <s v=""/>
    <n v="245"/>
    <n v="105"/>
    <n v="219.321608040201"/>
    <s v="16-09-2023"/>
    <x v="5"/>
    <x v="0"/>
    <s v="London"/>
    <x v="2"/>
    <s v="Park Minwoo"/>
    <s v="Advertisement"/>
    <x v="0"/>
    <x v="0"/>
    <s v="Credit Card"/>
    <n v="25.67839195979899"/>
    <n v="12362058"/>
    <n v="1.050251256281407"/>
    <n v="640.6030150753769"/>
    <x v="0"/>
    <s v="&quot;Do not buy!&quot;"/>
    <s v="Neutral"/>
    <s v="Online"/>
    <s v="16-Sep-23"/>
  </r>
  <r>
    <x v="170"/>
    <n v="700"/>
    <n v="2.6418269230769229"/>
    <s v="2023-09-16"/>
    <s v="2023-09-10 - 2023-09-16"/>
    <x v="8"/>
    <s v=""/>
    <s v=""/>
    <s v=""/>
    <s v=""/>
    <x v="1"/>
    <s v=""/>
    <n v="490"/>
    <n v="210"/>
    <n v="464.321608040201"/>
    <s v="16-09-2023"/>
    <x v="5"/>
    <x v="0"/>
    <s v="London"/>
    <x v="2"/>
    <s v="Emily Brown"/>
    <s v="Advertisement"/>
    <x v="0"/>
    <x v="0"/>
    <s v="Credit Card"/>
    <n v="25.67839195979899"/>
    <n v="12362067"/>
    <n v="1.050251256281407"/>
    <n v="640.6030150753769"/>
    <x v="0"/>
    <s v="&quot;Do not buy!&quot;"/>
    <s v="Neutral"/>
    <s v="Online"/>
    <s v="16-Sep-23"/>
  </r>
  <r>
    <x v="170"/>
    <n v="700"/>
    <n v="3"/>
    <s v="2023-09-16"/>
    <s v="2023-09-10 - 2023-09-16"/>
    <x v="8"/>
    <s v=""/>
    <s v=""/>
    <s v=""/>
    <s v=""/>
    <x v="1"/>
    <s v=""/>
    <n v="490"/>
    <n v="210"/>
    <n v="440"/>
    <s v="16-09-2023"/>
    <x v="1"/>
    <x v="0"/>
    <s v="London"/>
    <x v="8"/>
    <s v="Yuki Tanaka"/>
    <s v="Referral"/>
    <x v="1"/>
    <x v="0"/>
    <s v="PayPal"/>
    <n v="50"/>
    <n v="123695"/>
    <n v="1"/>
    <n v="650"/>
    <x v="0"/>
    <s v="&quot;Poor battery life.&quot;"/>
    <s v="Bad"/>
    <s v="Online"/>
    <s v="16-Sep-23"/>
  </r>
  <r>
    <x v="171"/>
    <n v="400"/>
    <n v="2"/>
    <s v="2023-09-17"/>
    <s v="2023-09-17 - 2023-09-23"/>
    <x v="8"/>
    <n v="400"/>
    <n v="2"/>
    <n v="3870"/>
    <n v="18"/>
    <x v="1"/>
    <s v=""/>
    <n v="280"/>
    <n v="120"/>
    <n v="280"/>
    <s v="17-09-2023"/>
    <x v="4"/>
    <x v="2"/>
    <s v="Los Angeles"/>
    <x v="2"/>
    <s v="Javier Gomez"/>
    <s v="Advertisement"/>
    <x v="0"/>
    <x v="1"/>
    <s v="Credit Card"/>
    <n v="0"/>
    <n v="123696"/>
    <n v="1"/>
    <n v="400"/>
    <x v="0"/>
    <s v="&quot;Great picture quality.&quot;"/>
    <s v="Good"/>
    <s v="Online"/>
    <s v="17-Sep-23"/>
  </r>
  <r>
    <x v="172"/>
    <n v="300"/>
    <n v="3"/>
    <s v="2023-09-18"/>
    <s v="2023-09-17 - 2023-09-23"/>
    <x v="8"/>
    <n v="300"/>
    <n v="3"/>
    <s v=""/>
    <s v=""/>
    <x v="1"/>
    <s v=""/>
    <n v="210"/>
    <n v="90"/>
    <n v="190"/>
    <s v="18-09-2023"/>
    <x v="7"/>
    <x v="0"/>
    <s v="Paris"/>
    <x v="0"/>
    <s v="Sarah White"/>
    <s v="Website"/>
    <x v="1"/>
    <x v="2"/>
    <s v="PayPal"/>
    <n v="20"/>
    <n v="123697"/>
    <n v="1"/>
    <n v="280"/>
    <x v="0"/>
    <s v="&quot;Do not buy!&quot;"/>
    <s v="Neutral"/>
    <s v="Online"/>
    <s v="18-Sep-23"/>
  </r>
  <r>
    <x v="173"/>
    <n v="1200"/>
    <n v="5"/>
    <s v="2023-09-19"/>
    <s v="2023-09-17 - 2023-09-23"/>
    <x v="8"/>
    <n v="1200"/>
    <n v="5"/>
    <s v=""/>
    <s v=""/>
    <x v="1"/>
    <s v=""/>
    <n v="840"/>
    <n v="360"/>
    <n v="840"/>
    <s v="19-09-2023"/>
    <x v="5"/>
    <x v="1"/>
    <s v="Seoul"/>
    <x v="5"/>
    <s v="Oliver Wilson"/>
    <s v="Referral"/>
    <x v="1"/>
    <x v="1"/>
    <s v="Credit Card"/>
    <n v="0"/>
    <n v="123698"/>
    <n v="1"/>
    <n v="1200"/>
    <x v="0"/>
    <s v="&quot;Sleek design.&quot;"/>
    <s v="Neutral"/>
    <s v="Online"/>
    <s v="19-Sep-23"/>
  </r>
  <r>
    <x v="174"/>
    <n v="650"/>
    <n v="2"/>
    <s v="2023-09-20"/>
    <s v="2023-09-17 - 2023-09-23"/>
    <x v="8"/>
    <n v="650"/>
    <n v="2"/>
    <s v=""/>
    <s v=""/>
    <x v="1"/>
    <s v=""/>
    <n v="455"/>
    <n v="195"/>
    <n v="405"/>
    <s v="20-09-2023"/>
    <x v="6"/>
    <x v="0"/>
    <s v="Berlin"/>
    <x v="3"/>
    <s v="Emily Brown"/>
    <s v="Referral"/>
    <x v="0"/>
    <x v="0"/>
    <s v="Credit Card"/>
    <n v="50"/>
    <n v="123699"/>
    <n v="1"/>
    <n v="600"/>
    <x v="0"/>
    <s v="&quot;Poor sound quality.&quot;"/>
    <s v="Bad"/>
    <s v="Online"/>
    <s v="20-Sep-23"/>
  </r>
  <r>
    <x v="175"/>
    <n v="220"/>
    <n v="1"/>
    <s v="2023-09-21"/>
    <s v="2023-09-17 - 2023-09-23"/>
    <x v="8"/>
    <n v="220"/>
    <n v="1"/>
    <s v=""/>
    <s v=""/>
    <x v="1"/>
    <s v=""/>
    <n v="154"/>
    <n v="66"/>
    <n v="134"/>
    <s v="21-09-2023"/>
    <x v="0"/>
    <x v="2"/>
    <s v="New York City"/>
    <x v="2"/>
    <s v="Marie Dubois"/>
    <s v="Advertisement"/>
    <x v="0"/>
    <x v="0"/>
    <s v="Credit Card"/>
    <n v="20"/>
    <n v="123700"/>
    <n v="1"/>
    <n v="200"/>
    <x v="0"/>
    <s v="&quot;Do not buy!&quot;"/>
    <s v="Neutral"/>
    <s v="Online"/>
    <s v="21-Sep-23"/>
  </r>
  <r>
    <x v="176"/>
    <n v="700"/>
    <n v="3"/>
    <s v="2023-09-22"/>
    <s v="2023-09-17 - 2023-09-23"/>
    <x v="8"/>
    <n v="700"/>
    <n v="3"/>
    <s v=""/>
    <s v=""/>
    <x v="1"/>
    <s v=""/>
    <n v="490"/>
    <n v="210"/>
    <n v="440"/>
    <s v="22-09-2023"/>
    <x v="1"/>
    <x v="0"/>
    <s v="London"/>
    <x v="8"/>
    <s v="Park Minwoo"/>
    <s v="Referral"/>
    <x v="1"/>
    <x v="0"/>
    <s v="PayPal"/>
    <n v="50"/>
    <n v="123701"/>
    <n v="1"/>
    <n v="650"/>
    <x v="0"/>
    <s v="&quot;Poor battery life.&quot;"/>
    <s v="Bad"/>
    <s v="Online"/>
    <s v="22-Sep-23"/>
  </r>
  <r>
    <x v="177"/>
    <n v="400"/>
    <n v="2"/>
    <s v="2023-09-23"/>
    <s v="2023-09-17 - 2023-09-23"/>
    <x v="8"/>
    <n v="400"/>
    <n v="2"/>
    <s v=""/>
    <s v=""/>
    <x v="1"/>
    <s v=""/>
    <n v="280"/>
    <n v="120"/>
    <n v="280"/>
    <s v="23-09-2023"/>
    <x v="4"/>
    <x v="2"/>
    <s v="Los Angeles"/>
    <x v="2"/>
    <s v="Hans Müller"/>
    <s v="Advertisement"/>
    <x v="0"/>
    <x v="1"/>
    <s v="Credit Card"/>
    <n v="0"/>
    <n v="123702"/>
    <n v="1"/>
    <n v="400"/>
    <x v="0"/>
    <s v="&quot;Great picture quality.&quot;"/>
    <s v="Good"/>
    <s v="Online"/>
    <s v="23-Sep-23"/>
  </r>
  <r>
    <x v="178"/>
    <n v="300"/>
    <n v="3"/>
    <s v="2023-09-24"/>
    <s v="2023-09-24 - 2023-09-30"/>
    <x v="8"/>
    <n v="300"/>
    <n v="3"/>
    <n v="3770"/>
    <n v="19"/>
    <x v="1"/>
    <s v=""/>
    <n v="210"/>
    <n v="90"/>
    <n v="190"/>
    <s v="24-09-2023"/>
    <x v="7"/>
    <x v="0"/>
    <s v="Paris"/>
    <x v="0"/>
    <s v="Emily Brown"/>
    <s v="Website"/>
    <x v="1"/>
    <x v="2"/>
    <s v="PayPal"/>
    <n v="20"/>
    <n v="123703"/>
    <n v="1"/>
    <n v="280"/>
    <x v="0"/>
    <s v="&quot;Do not buy!&quot;"/>
    <s v="Neutral"/>
    <s v="Online"/>
    <s v="24-Sep-23"/>
  </r>
  <r>
    <x v="179"/>
    <n v="1200"/>
    <n v="5"/>
    <s v="2023-09-25"/>
    <s v="2023-09-24 - 2023-09-30"/>
    <x v="8"/>
    <n v="1200"/>
    <n v="5"/>
    <s v=""/>
    <s v=""/>
    <x v="1"/>
    <s v=""/>
    <n v="840"/>
    <n v="360"/>
    <n v="840"/>
    <s v="25-09-2023"/>
    <x v="5"/>
    <x v="1"/>
    <s v="Seoul"/>
    <x v="5"/>
    <s v="Oliver Wilson"/>
    <s v="Referral"/>
    <x v="1"/>
    <x v="1"/>
    <s v="Credit Card"/>
    <n v="0"/>
    <n v="123704"/>
    <n v="1"/>
    <n v="1200"/>
    <x v="0"/>
    <s v="&quot;Sleek design.&quot;"/>
    <s v="Neutral"/>
    <s v="Online"/>
    <s v="25-Sep-23"/>
  </r>
  <r>
    <x v="180"/>
    <n v="650"/>
    <n v="2"/>
    <s v="2023-09-26"/>
    <s v="2023-09-24 - 2023-09-30"/>
    <x v="8"/>
    <n v="650"/>
    <n v="2"/>
    <s v=""/>
    <s v=""/>
    <x v="1"/>
    <s v=""/>
    <n v="455"/>
    <n v="195"/>
    <n v="405"/>
    <s v="26-09-2023"/>
    <x v="6"/>
    <x v="0"/>
    <s v="Berlin"/>
    <x v="3"/>
    <s v="Emily Brown"/>
    <s v="Referral"/>
    <x v="0"/>
    <x v="0"/>
    <s v="Credit Card"/>
    <n v="50"/>
    <n v="123705"/>
    <n v="1"/>
    <n v="600"/>
    <x v="0"/>
    <s v="&quot;Poor sound quality.&quot;"/>
    <s v="Bad"/>
    <s v="Online"/>
    <s v="26-Sep-23"/>
  </r>
  <r>
    <x v="181"/>
    <n v="220"/>
    <n v="1"/>
    <s v="2023-09-27"/>
    <s v="2023-09-24 - 2023-09-30"/>
    <x v="8"/>
    <n v="220"/>
    <n v="1"/>
    <s v=""/>
    <s v=""/>
    <x v="1"/>
    <s v=""/>
    <n v="154"/>
    <n v="66"/>
    <n v="134"/>
    <s v="27-09-2023"/>
    <x v="0"/>
    <x v="2"/>
    <s v="New York City"/>
    <x v="2"/>
    <s v="Marie Dubois"/>
    <s v="Advertisement"/>
    <x v="0"/>
    <x v="0"/>
    <s v="Credit Card"/>
    <n v="20"/>
    <n v="123706"/>
    <n v="1"/>
    <n v="200"/>
    <x v="0"/>
    <s v="&quot;Do not buy!&quot;"/>
    <s v="Neutral"/>
    <s v="Online"/>
    <s v="27-Sep-23"/>
  </r>
  <r>
    <x v="182"/>
    <n v="700"/>
    <n v="3"/>
    <s v="2023-09-28"/>
    <s v="2023-09-24 - 2023-09-30"/>
    <x v="8"/>
    <n v="700"/>
    <n v="3"/>
    <s v=""/>
    <s v=""/>
    <x v="1"/>
    <s v=""/>
    <n v="490"/>
    <n v="210"/>
    <n v="440"/>
    <s v="28-09-2023"/>
    <x v="1"/>
    <x v="0"/>
    <s v="London"/>
    <x v="8"/>
    <s v="Yuki Tanaka"/>
    <s v="Referral"/>
    <x v="1"/>
    <x v="0"/>
    <s v="PayPal"/>
    <n v="50"/>
    <n v="123707"/>
    <n v="1"/>
    <n v="650"/>
    <x v="0"/>
    <s v="&quot;Poor battery life.&quot;"/>
    <s v="Bad"/>
    <s v="Online"/>
    <s v="28-Sep-23"/>
  </r>
  <r>
    <x v="183"/>
    <n v="400"/>
    <n v="2"/>
    <s v="2023-09-29"/>
    <s v="2023-09-24 - 2023-09-30"/>
    <x v="8"/>
    <n v="400"/>
    <n v="2"/>
    <s v=""/>
    <s v=""/>
    <x v="1"/>
    <s v=""/>
    <n v="280"/>
    <n v="120"/>
    <n v="280"/>
    <s v="29-09-2023"/>
    <x v="4"/>
    <x v="2"/>
    <s v="Los Angeles"/>
    <x v="2"/>
    <s v="Hans Müller"/>
    <s v="Advertisement"/>
    <x v="0"/>
    <x v="1"/>
    <s v="Credit Card"/>
    <n v="0"/>
    <n v="123708"/>
    <n v="1"/>
    <n v="400"/>
    <x v="0"/>
    <s v="&quot;Great picture quality.&quot;"/>
    <s v="Good"/>
    <s v="Online"/>
    <s v="29-Sep-23"/>
  </r>
  <r>
    <x v="184"/>
    <n v="300"/>
    <n v="3"/>
    <s v="2023-09-30"/>
    <s v="2023-09-24 - 2023-09-30"/>
    <x v="8"/>
    <n v="300"/>
    <n v="3"/>
    <s v=""/>
    <s v=""/>
    <x v="1"/>
    <s v=""/>
    <n v="210"/>
    <n v="90"/>
    <n v="190"/>
    <s v="30-09-2023"/>
    <x v="7"/>
    <x v="0"/>
    <s v="Paris"/>
    <x v="0"/>
    <s v="Emily Brown"/>
    <s v="Website"/>
    <x v="1"/>
    <x v="2"/>
    <s v="PayPal"/>
    <n v="20"/>
    <n v="123709"/>
    <n v="1"/>
    <n v="280"/>
    <x v="0"/>
    <s v="&quot;Do not buy!&quot;"/>
    <s v="Neutral"/>
    <s v="Online"/>
    <s v="30-Sep-23"/>
  </r>
  <r>
    <x v="185"/>
    <n v="1200"/>
    <n v="5"/>
    <s v="2023-10-01"/>
    <s v="2023-10-01 - 2023-10-07"/>
    <x v="9"/>
    <n v="1200"/>
    <n v="5"/>
    <n v="4670"/>
    <n v="21"/>
    <x v="10"/>
    <n v="85"/>
    <n v="840"/>
    <n v="360"/>
    <n v="840"/>
    <s v="01-10-2023"/>
    <x v="5"/>
    <x v="1"/>
    <s v="Seoul"/>
    <x v="5"/>
    <s v="Oliver Wilson"/>
    <s v="Referral"/>
    <x v="1"/>
    <x v="1"/>
    <s v="Credit Card"/>
    <n v="0"/>
    <n v="123710"/>
    <n v="1"/>
    <n v="1200"/>
    <x v="0"/>
    <s v="&quot;Sleek design.&quot;"/>
    <s v="Neutral"/>
    <s v="Online"/>
    <s v="01-Oct-23"/>
  </r>
  <r>
    <x v="186"/>
    <n v="650"/>
    <n v="2"/>
    <s v="2023-10-02"/>
    <s v="2023-10-01 - 2023-10-07"/>
    <x v="9"/>
    <n v="650"/>
    <n v="2"/>
    <s v=""/>
    <s v=""/>
    <x v="1"/>
    <s v=""/>
    <n v="455"/>
    <n v="195"/>
    <n v="405"/>
    <s v="02-10-2023"/>
    <x v="6"/>
    <x v="0"/>
    <s v="Berlin"/>
    <x v="3"/>
    <s v="Emily Brown"/>
    <s v="Referral"/>
    <x v="0"/>
    <x v="0"/>
    <s v="Credit Card"/>
    <n v="50"/>
    <n v="123711"/>
    <n v="1"/>
    <n v="600"/>
    <x v="0"/>
    <s v="&quot;Poor sound quality.&quot;"/>
    <s v="Bad"/>
    <s v="Online"/>
    <s v="02-Oct-23"/>
  </r>
  <r>
    <x v="187"/>
    <n v="220"/>
    <n v="1"/>
    <s v="2023-10-03"/>
    <s v="2023-10-01 - 2023-10-07"/>
    <x v="9"/>
    <n v="220"/>
    <n v="1"/>
    <s v=""/>
    <s v=""/>
    <x v="1"/>
    <s v=""/>
    <n v="154"/>
    <n v="66"/>
    <n v="134"/>
    <s v="03-10-2023"/>
    <x v="0"/>
    <x v="2"/>
    <s v="New York City"/>
    <x v="2"/>
    <s v="Hans Müller"/>
    <s v="Advertisement"/>
    <x v="0"/>
    <x v="0"/>
    <s v="Credit Card"/>
    <n v="20"/>
    <n v="123712"/>
    <n v="1"/>
    <n v="200"/>
    <x v="0"/>
    <s v="&quot;Do not buy!&quot;"/>
    <s v="Neutral"/>
    <s v="Online"/>
    <s v="03-Oct-23"/>
  </r>
  <r>
    <x v="188"/>
    <n v="700"/>
    <n v="3"/>
    <s v="2023-10-04"/>
    <s v="2023-10-01 - 2023-10-07"/>
    <x v="9"/>
    <n v="700"/>
    <n v="3"/>
    <s v=""/>
    <s v=""/>
    <x v="1"/>
    <s v=""/>
    <n v="490"/>
    <n v="210"/>
    <n v="440"/>
    <s v="04-10-2023"/>
    <x v="1"/>
    <x v="0"/>
    <s v="London"/>
    <x v="8"/>
    <s v="Yuki Tanaka"/>
    <s v="Referral"/>
    <x v="1"/>
    <x v="0"/>
    <s v="PayPal"/>
    <n v="50"/>
    <n v="123713"/>
    <n v="1"/>
    <n v="650"/>
    <x v="0"/>
    <s v="&quot;Poor battery life.&quot;"/>
    <s v="Bad"/>
    <s v="Online"/>
    <s v="04-Oct-23"/>
  </r>
  <r>
    <x v="189"/>
    <n v="400"/>
    <n v="2"/>
    <s v="2023-10-05"/>
    <s v="2023-10-01 - 2023-10-07"/>
    <x v="9"/>
    <n v="400"/>
    <n v="2"/>
    <s v=""/>
    <s v=""/>
    <x v="1"/>
    <s v=""/>
    <n v="280"/>
    <n v="120"/>
    <n v="280"/>
    <s v="05-10-2023"/>
    <x v="4"/>
    <x v="2"/>
    <s v="Los Angeles"/>
    <x v="2"/>
    <s v="Javier Gomez"/>
    <s v="Advertisement"/>
    <x v="0"/>
    <x v="1"/>
    <s v="Credit Card"/>
    <n v="0"/>
    <n v="123714"/>
    <n v="1"/>
    <n v="400"/>
    <x v="0"/>
    <s v="&quot;Great picture quality.&quot;"/>
    <s v="Good"/>
    <s v="Online"/>
    <s v="05-Oct-23"/>
  </r>
  <r>
    <x v="190"/>
    <n v="300"/>
    <n v="3"/>
    <s v="2023-10-06"/>
    <s v="2023-10-01 - 2023-10-07"/>
    <x v="9"/>
    <n v="300"/>
    <n v="3"/>
    <s v=""/>
    <s v=""/>
    <x v="1"/>
    <s v=""/>
    <n v="210"/>
    <n v="90"/>
    <n v="190"/>
    <s v="06-10-2023"/>
    <x v="7"/>
    <x v="0"/>
    <s v="Paris"/>
    <x v="0"/>
    <s v="Sarah White"/>
    <s v="Website"/>
    <x v="1"/>
    <x v="2"/>
    <s v="PayPal"/>
    <n v="20"/>
    <n v="123715"/>
    <n v="1"/>
    <n v="280"/>
    <x v="0"/>
    <s v="&quot;Do not buy!&quot;"/>
    <s v="Neutral"/>
    <s v="Online"/>
    <s v="06-Oct-23"/>
  </r>
  <r>
    <x v="191"/>
    <n v="1200"/>
    <n v="5"/>
    <s v="2023-10-07"/>
    <s v="2023-10-01 - 2023-10-07"/>
    <x v="9"/>
    <n v="1200"/>
    <n v="5"/>
    <s v=""/>
    <s v=""/>
    <x v="1"/>
    <s v=""/>
    <n v="840"/>
    <n v="360"/>
    <n v="840"/>
    <s v="07-10-2023"/>
    <x v="5"/>
    <x v="1"/>
    <s v="Tokyo"/>
    <x v="1"/>
    <s v="Oliver Wilson"/>
    <s v="Referral"/>
    <x v="1"/>
    <x v="1"/>
    <s v="Credit Card"/>
    <n v="0"/>
    <n v="123716"/>
    <n v="1"/>
    <n v="1200"/>
    <x v="0"/>
    <s v="&quot;Sleek design.&quot;"/>
    <s v="Neutral"/>
    <s v="Online"/>
    <s v="07-Oct-23"/>
  </r>
  <r>
    <x v="192"/>
    <n v="650"/>
    <n v="2"/>
    <s v="2023-10-08"/>
    <s v="2023-10-08 - 2023-10-14"/>
    <x v="9"/>
    <n v="650"/>
    <n v="2"/>
    <n v="4120"/>
    <n v="18"/>
    <x v="1"/>
    <s v=""/>
    <n v="455"/>
    <n v="195"/>
    <n v="405"/>
    <s v="08-10-2023"/>
    <x v="6"/>
    <x v="0"/>
    <s v="Berlin"/>
    <x v="3"/>
    <s v="Emily Brown"/>
    <s v="Referral"/>
    <x v="0"/>
    <x v="0"/>
    <s v="Credit Card"/>
    <n v="50"/>
    <n v="123717"/>
    <n v="1"/>
    <n v="600"/>
    <x v="0"/>
    <s v="&quot;Poor sound quality.&quot;"/>
    <s v="Bad"/>
    <s v="Online"/>
    <s v="08-Oct-23"/>
  </r>
  <r>
    <x v="193"/>
    <n v="220"/>
    <n v="1"/>
    <s v="2023-10-09"/>
    <s v="2023-10-08 - 2023-10-14"/>
    <x v="9"/>
    <n v="220"/>
    <n v="1"/>
    <s v=""/>
    <s v=""/>
    <x v="1"/>
    <s v=""/>
    <n v="154"/>
    <n v="66"/>
    <n v="134"/>
    <s v="09-10-2023"/>
    <x v="0"/>
    <x v="2"/>
    <s v="New York City"/>
    <x v="2"/>
    <s v="Marie Dubois"/>
    <s v="Advertisement"/>
    <x v="0"/>
    <x v="0"/>
    <s v="Credit Card"/>
    <n v="20"/>
    <n v="123718"/>
    <n v="1"/>
    <n v="200"/>
    <x v="0"/>
    <s v="&quot;Do not buy!&quot;"/>
    <s v="Neutral"/>
    <s v="Online"/>
    <s v="09-Oct-23"/>
  </r>
  <r>
    <x v="194"/>
    <n v="700"/>
    <n v="3"/>
    <s v="2023-10-10"/>
    <s v="2023-10-08 - 2023-10-14"/>
    <x v="9"/>
    <n v="700"/>
    <n v="3"/>
    <s v=""/>
    <s v=""/>
    <x v="1"/>
    <s v=""/>
    <n v="490"/>
    <n v="210"/>
    <n v="440"/>
    <s v="10-10-2023"/>
    <x v="1"/>
    <x v="0"/>
    <s v="London"/>
    <x v="8"/>
    <s v="Park Minwoo"/>
    <s v="Referral"/>
    <x v="1"/>
    <x v="0"/>
    <s v="PayPal"/>
    <n v="50"/>
    <n v="123719"/>
    <n v="1"/>
    <n v="650"/>
    <x v="0"/>
    <s v="&quot;Poor battery life.&quot;"/>
    <s v="Bad"/>
    <s v="Online"/>
    <s v="10-Oct-23"/>
  </r>
  <r>
    <x v="195"/>
    <n v="400"/>
    <n v="2"/>
    <s v="2023-10-11"/>
    <s v="2023-10-08 - 2023-10-14"/>
    <x v="9"/>
    <n v="400"/>
    <n v="2"/>
    <s v=""/>
    <s v=""/>
    <x v="1"/>
    <s v=""/>
    <n v="280"/>
    <n v="120"/>
    <n v="280"/>
    <s v="11-10-2023"/>
    <x v="4"/>
    <x v="2"/>
    <s v="Los Angeles"/>
    <x v="2"/>
    <s v="Hans Müller"/>
    <s v="Advertisement"/>
    <x v="0"/>
    <x v="1"/>
    <s v="Credit Card"/>
    <n v="0"/>
    <n v="123720"/>
    <n v="1"/>
    <n v="400"/>
    <x v="0"/>
    <s v="&quot;Great picture quality.&quot;"/>
    <s v="Good"/>
    <s v="Online"/>
    <s v="11-Oct-23"/>
  </r>
  <r>
    <x v="196"/>
    <n v="300"/>
    <n v="3"/>
    <s v="2023-10-12"/>
    <s v="2023-10-08 - 2023-10-14"/>
    <x v="9"/>
    <n v="300"/>
    <n v="3"/>
    <s v=""/>
    <s v=""/>
    <x v="1"/>
    <s v=""/>
    <n v="210"/>
    <n v="90"/>
    <n v="190"/>
    <s v="12-10-2023"/>
    <x v="7"/>
    <x v="0"/>
    <s v="Paris"/>
    <x v="0"/>
    <s v="Emily Brown"/>
    <s v="Website"/>
    <x v="1"/>
    <x v="2"/>
    <s v="PayPal"/>
    <n v="20"/>
    <n v="123721"/>
    <n v="1"/>
    <n v="280"/>
    <x v="0"/>
    <s v="&quot;Do not buy!&quot;"/>
    <s v="Neutral"/>
    <s v="Online"/>
    <s v="12-Oct-23"/>
  </r>
  <r>
    <x v="197"/>
    <n v="1200"/>
    <n v="5"/>
    <s v="2023-10-13"/>
    <s v="2023-10-08 - 2023-10-14"/>
    <x v="9"/>
    <n v="1200"/>
    <n v="5"/>
    <s v=""/>
    <s v=""/>
    <x v="1"/>
    <s v=""/>
    <n v="840"/>
    <n v="360"/>
    <n v="840"/>
    <s v="13-10-2023"/>
    <x v="5"/>
    <x v="1"/>
    <s v="Seoul"/>
    <x v="5"/>
    <s v="Oliver Wilson"/>
    <s v="Referral"/>
    <x v="1"/>
    <x v="1"/>
    <s v="Credit Card"/>
    <n v="0"/>
    <n v="123722"/>
    <n v="1"/>
    <n v="1200"/>
    <x v="0"/>
    <s v="&quot;Sleek design.&quot;"/>
    <s v="Neutral"/>
    <s v="Online"/>
    <s v="13-Oct-23"/>
  </r>
  <r>
    <x v="198"/>
    <n v="650"/>
    <n v="2"/>
    <s v="2023-10-14"/>
    <s v="2023-10-08 - 2023-10-14"/>
    <x v="9"/>
    <n v="650"/>
    <n v="2"/>
    <s v=""/>
    <s v=""/>
    <x v="1"/>
    <s v=""/>
    <n v="455"/>
    <n v="195"/>
    <n v="405"/>
    <s v="14-10-2023"/>
    <x v="6"/>
    <x v="0"/>
    <s v="Berlin"/>
    <x v="3"/>
    <s v="Emily Brown"/>
    <s v="Referral"/>
    <x v="0"/>
    <x v="0"/>
    <s v="Credit Card"/>
    <n v="50"/>
    <n v="123723"/>
    <n v="1"/>
    <n v="600"/>
    <x v="0"/>
    <s v="&quot;Poor sound quality.&quot;"/>
    <s v="Bad"/>
    <s v="Online"/>
    <s v="14-Oct-23"/>
  </r>
  <r>
    <x v="199"/>
    <n v="220"/>
    <n v="1"/>
    <s v="2023-10-15"/>
    <s v="2023-10-15 - 2023-10-21"/>
    <x v="9"/>
    <n v="220"/>
    <n v="1"/>
    <n v="3690"/>
    <n v="17"/>
    <x v="1"/>
    <s v=""/>
    <n v="154"/>
    <n v="66"/>
    <n v="134"/>
    <s v="15-10-2023"/>
    <x v="0"/>
    <x v="2"/>
    <s v="New York City"/>
    <x v="2"/>
    <s v="Oliver Wilson"/>
    <s v="Advertisement"/>
    <x v="0"/>
    <x v="0"/>
    <s v="Credit Card"/>
    <n v="20"/>
    <n v="123724"/>
    <n v="1"/>
    <n v="200"/>
    <x v="0"/>
    <s v="&quot;Do not buy!&quot;"/>
    <s v="Neutral"/>
    <s v="Online"/>
    <s v="15-Oct-23"/>
  </r>
  <r>
    <x v="200"/>
    <n v="700"/>
    <n v="3"/>
    <s v="2023-10-16"/>
    <s v="2023-10-15 - 2023-10-21"/>
    <x v="9"/>
    <n v="700"/>
    <n v="3"/>
    <s v=""/>
    <s v=""/>
    <x v="1"/>
    <s v=""/>
    <n v="490"/>
    <n v="210"/>
    <n v="440"/>
    <s v="16-10-2023"/>
    <x v="1"/>
    <x v="0"/>
    <s v="London"/>
    <x v="8"/>
    <s v="Emily Brown"/>
    <s v="Referral"/>
    <x v="1"/>
    <x v="0"/>
    <s v="PayPal"/>
    <n v="50"/>
    <n v="123725"/>
    <n v="1"/>
    <n v="650"/>
    <x v="0"/>
    <s v="&quot;Poor battery life.&quot;"/>
    <s v="Bad"/>
    <s v="Online"/>
    <s v="16-Oct-23"/>
  </r>
  <r>
    <x v="201"/>
    <n v="400"/>
    <n v="2"/>
    <s v="2023-10-17"/>
    <s v="2023-10-15 - 2023-10-21"/>
    <x v="9"/>
    <n v="400"/>
    <n v="2"/>
    <s v=""/>
    <s v=""/>
    <x v="1"/>
    <s v=""/>
    <n v="280"/>
    <n v="120"/>
    <n v="280"/>
    <s v="17-10-2023"/>
    <x v="4"/>
    <x v="2"/>
    <s v="Los Angeles"/>
    <x v="2"/>
    <s v="Hans Müller"/>
    <s v="Advertisement"/>
    <x v="0"/>
    <x v="1"/>
    <s v="Credit Card"/>
    <n v="0"/>
    <n v="123726"/>
    <n v="1"/>
    <n v="400"/>
    <x v="0"/>
    <s v="&quot;Great picture quality.&quot;"/>
    <s v="Good"/>
    <s v="Online"/>
    <s v="17-Oct-23"/>
  </r>
  <r>
    <x v="202"/>
    <n v="300"/>
    <n v="3"/>
    <s v="2023-10-18"/>
    <s v="2023-10-15 - 2023-10-21"/>
    <x v="9"/>
    <n v="300"/>
    <n v="3"/>
    <s v=""/>
    <s v=""/>
    <x v="1"/>
    <s v=""/>
    <n v="210"/>
    <n v="90"/>
    <n v="190"/>
    <s v="18-10-2023"/>
    <x v="7"/>
    <x v="0"/>
    <s v="Paris"/>
    <x v="0"/>
    <s v="Yuki Tanaka"/>
    <s v="Website"/>
    <x v="1"/>
    <x v="2"/>
    <s v="PayPal"/>
    <n v="20"/>
    <n v="123727"/>
    <n v="1"/>
    <n v="280"/>
    <x v="0"/>
    <s v="&quot;Do not buy!&quot;"/>
    <s v="Neutral"/>
    <s v="Online"/>
    <s v="18-Oct-23"/>
  </r>
  <r>
    <x v="203"/>
    <n v="1200"/>
    <n v="5"/>
    <s v="2023-10-19"/>
    <s v="2023-10-15 - 2023-10-21"/>
    <x v="9"/>
    <n v="1200"/>
    <n v="5"/>
    <s v=""/>
    <s v=""/>
    <x v="1"/>
    <s v=""/>
    <n v="840"/>
    <n v="360"/>
    <n v="840"/>
    <s v="19-10-2023"/>
    <x v="5"/>
    <x v="1"/>
    <s v="Seoul"/>
    <x v="5"/>
    <s v="Javier Gomez"/>
    <s v="Referral"/>
    <x v="1"/>
    <x v="1"/>
    <s v="Credit Card"/>
    <n v="0"/>
    <n v="123728"/>
    <n v="1"/>
    <n v="1200"/>
    <x v="0"/>
    <s v="&quot;Sleek design.&quot;"/>
    <s v="Neutral"/>
    <s v="Online"/>
    <s v="19-Oct-23"/>
  </r>
  <r>
    <x v="204"/>
    <n v="650"/>
    <n v="2"/>
    <s v="2023-10-20"/>
    <s v="2023-10-15 - 2023-10-21"/>
    <x v="9"/>
    <n v="650"/>
    <n v="2"/>
    <s v=""/>
    <s v=""/>
    <x v="1"/>
    <s v=""/>
    <n v="455"/>
    <n v="195"/>
    <n v="405"/>
    <s v="20-10-2023"/>
    <x v="6"/>
    <x v="0"/>
    <s v="Berlin"/>
    <x v="3"/>
    <s v="Sarah White"/>
    <s v="Referral"/>
    <x v="0"/>
    <x v="0"/>
    <s v="Credit Card"/>
    <n v="50"/>
    <n v="123729"/>
    <n v="1"/>
    <n v="600"/>
    <x v="0"/>
    <s v="&quot;Poor sound quality.&quot;"/>
    <s v="Bad"/>
    <s v="Online"/>
    <s v="20-Oct-23"/>
  </r>
  <r>
    <x v="205"/>
    <n v="220"/>
    <n v="1"/>
    <s v="2023-10-21"/>
    <s v="2023-10-15 - 2023-10-21"/>
    <x v="9"/>
    <n v="220"/>
    <n v="1"/>
    <s v=""/>
    <s v=""/>
    <x v="1"/>
    <s v=""/>
    <n v="154"/>
    <n v="66"/>
    <n v="134"/>
    <s v="21-10-2023"/>
    <x v="0"/>
    <x v="2"/>
    <s v="New York City"/>
    <x v="2"/>
    <s v="Oliver Wilson"/>
    <s v="Advertisement"/>
    <x v="0"/>
    <x v="0"/>
    <s v="Credit Card"/>
    <n v="20"/>
    <n v="123730"/>
    <n v="1"/>
    <n v="200"/>
    <x v="0"/>
    <s v="&quot;Do not buy!&quot;"/>
    <s v="Neutral"/>
    <s v="Online"/>
    <s v="21-Oct-23"/>
  </r>
  <r>
    <x v="206"/>
    <n v="700"/>
    <n v="3"/>
    <s v="2023-10-22"/>
    <s v="2023-10-22 - 2023-10-28"/>
    <x v="9"/>
    <n v="700"/>
    <n v="3"/>
    <n v="4170"/>
    <n v="19"/>
    <x v="1"/>
    <s v=""/>
    <n v="490"/>
    <n v="210"/>
    <n v="440"/>
    <s v="22-10-2023"/>
    <x v="1"/>
    <x v="0"/>
    <s v="London"/>
    <x v="8"/>
    <s v="Emily Brown"/>
    <s v="Referral"/>
    <x v="1"/>
    <x v="0"/>
    <s v="PayPal"/>
    <n v="50"/>
    <n v="123731"/>
    <n v="1"/>
    <n v="650"/>
    <x v="0"/>
    <s v="&quot;Poor battery life.&quot;"/>
    <s v="Bad"/>
    <s v="Online"/>
    <s v="22-Oct-23"/>
  </r>
  <r>
    <x v="207"/>
    <n v="400"/>
    <n v="2"/>
    <s v="2023-10-23"/>
    <s v="2023-10-22 - 2023-10-28"/>
    <x v="9"/>
    <n v="400"/>
    <n v="2"/>
    <s v=""/>
    <s v=""/>
    <x v="1"/>
    <s v=""/>
    <n v="280"/>
    <n v="120"/>
    <n v="280"/>
    <s v="23-10-2023"/>
    <x v="4"/>
    <x v="2"/>
    <s v="Los Angeles"/>
    <x v="2"/>
    <s v="Marie Dubois"/>
    <s v="Advertisement"/>
    <x v="0"/>
    <x v="1"/>
    <s v="Credit Card"/>
    <n v="0"/>
    <n v="123732"/>
    <n v="1"/>
    <n v="400"/>
    <x v="0"/>
    <s v="&quot;Great picture quality.&quot;"/>
    <s v="Good"/>
    <s v="Online"/>
    <s v="23-Oct-23"/>
  </r>
  <r>
    <x v="208"/>
    <n v="300"/>
    <n v="3"/>
    <s v="2023-10-24"/>
    <s v="2023-10-22 - 2023-10-28"/>
    <x v="9"/>
    <n v="300"/>
    <n v="3"/>
    <s v=""/>
    <s v=""/>
    <x v="1"/>
    <s v=""/>
    <n v="210"/>
    <n v="90"/>
    <n v="190"/>
    <s v="24-10-2023"/>
    <x v="7"/>
    <x v="0"/>
    <s v="Paris"/>
    <x v="0"/>
    <s v="Park Minwoo"/>
    <s v="Website"/>
    <x v="1"/>
    <x v="2"/>
    <s v="PayPal"/>
    <n v="20"/>
    <n v="123733"/>
    <n v="1"/>
    <n v="280"/>
    <x v="0"/>
    <s v="&quot;Do not buy!&quot;"/>
    <s v="Neutral"/>
    <s v="Online"/>
    <s v="24-Oct-23"/>
  </r>
  <r>
    <x v="209"/>
    <n v="1200"/>
    <n v="5"/>
    <s v="2023-10-25"/>
    <s v="2023-10-22 - 2023-10-28"/>
    <x v="9"/>
    <n v="1200"/>
    <n v="5"/>
    <s v=""/>
    <s v=""/>
    <x v="1"/>
    <s v=""/>
    <n v="840"/>
    <n v="360"/>
    <n v="840"/>
    <s v="25-10-2023"/>
    <x v="5"/>
    <x v="1"/>
    <s v="Seoul"/>
    <x v="5"/>
    <s v="Hans Müller"/>
    <s v="Referral"/>
    <x v="1"/>
    <x v="1"/>
    <s v="Credit Card"/>
    <n v="0"/>
    <n v="123734"/>
    <n v="1"/>
    <n v="1200"/>
    <x v="0"/>
    <s v="&quot;Sleek design.&quot;"/>
    <s v="Neutral"/>
    <s v="Online"/>
    <s v="25-Oct-23"/>
  </r>
  <r>
    <x v="210"/>
    <n v="650"/>
    <n v="2"/>
    <s v="2023-10-26"/>
    <s v="2023-10-22 - 2023-10-28"/>
    <x v="9"/>
    <n v="650"/>
    <n v="2"/>
    <s v=""/>
    <s v=""/>
    <x v="1"/>
    <s v=""/>
    <n v="455"/>
    <n v="195"/>
    <n v="405"/>
    <s v="26-10-2023"/>
    <x v="6"/>
    <x v="0"/>
    <s v="Berlin"/>
    <x v="3"/>
    <s v="Emily Brown"/>
    <s v="Referral"/>
    <x v="0"/>
    <x v="0"/>
    <s v="Credit Card"/>
    <n v="50"/>
    <n v="123735"/>
    <n v="1"/>
    <n v="600"/>
    <x v="0"/>
    <s v="&quot;Poor sound quality.&quot;"/>
    <s v="Bad"/>
    <s v="Online"/>
    <s v="26-Oct-23"/>
  </r>
  <r>
    <x v="211"/>
    <n v="220"/>
    <n v="1"/>
    <s v="2023-10-27"/>
    <s v="2023-10-22 - 2023-10-28"/>
    <x v="9"/>
    <n v="220"/>
    <n v="1"/>
    <s v=""/>
    <s v=""/>
    <x v="1"/>
    <s v=""/>
    <n v="154"/>
    <n v="66"/>
    <n v="134"/>
    <s v="27-10-2023"/>
    <x v="0"/>
    <x v="2"/>
    <s v="New York City"/>
    <x v="2"/>
    <s v="Oliver Wilson"/>
    <s v="Advertisement"/>
    <x v="0"/>
    <x v="0"/>
    <s v="Credit Card"/>
    <n v="20"/>
    <n v="123736"/>
    <n v="1"/>
    <n v="200"/>
    <x v="0"/>
    <s v="&quot;Do not buy!&quot;"/>
    <s v="Neutral"/>
    <s v="Online"/>
    <s v="27-Oct-23"/>
  </r>
  <r>
    <x v="212"/>
    <n v="700"/>
    <n v="3"/>
    <s v="2023-10-28"/>
    <s v="2023-10-22 - 2023-10-28"/>
    <x v="9"/>
    <n v="700"/>
    <n v="3"/>
    <s v=""/>
    <s v=""/>
    <x v="1"/>
    <s v=""/>
    <n v="490"/>
    <n v="210"/>
    <n v="440"/>
    <s v="28-10-2023"/>
    <x v="1"/>
    <x v="0"/>
    <s v="London"/>
    <x v="8"/>
    <s v="Emily Brown"/>
    <s v="Referral"/>
    <x v="1"/>
    <x v="0"/>
    <s v="PayPal"/>
    <n v="50"/>
    <n v="123737"/>
    <n v="1"/>
    <n v="650"/>
    <x v="0"/>
    <s v="&quot;Poor battery life.&quot;"/>
    <s v="Bad"/>
    <s v="Online"/>
    <s v="28-Oct-23"/>
  </r>
  <r>
    <x v="213"/>
    <n v="400"/>
    <n v="2"/>
    <s v="2023-10-29"/>
    <s v="2023-10-29 - 2023-11-04"/>
    <x v="9"/>
    <n v="400"/>
    <n v="2"/>
    <n v="4670"/>
    <n v="21"/>
    <x v="1"/>
    <s v=""/>
    <n v="280"/>
    <n v="120"/>
    <n v="280"/>
    <s v="29-10-2023"/>
    <x v="4"/>
    <x v="2"/>
    <s v="Los Angeles"/>
    <x v="2"/>
    <s v="Marie Dubois"/>
    <s v="Advertisement"/>
    <x v="0"/>
    <x v="1"/>
    <s v="Credit Card"/>
    <n v="0"/>
    <n v="123738"/>
    <n v="1"/>
    <n v="400"/>
    <x v="0"/>
    <s v="&quot;Great picture quality.&quot;"/>
    <s v="Good"/>
    <s v="Online"/>
    <s v="29-Oct-23"/>
  </r>
  <r>
    <x v="214"/>
    <n v="300"/>
    <n v="3"/>
    <s v="2023-10-30"/>
    <s v="2023-10-29 - 2023-11-04"/>
    <x v="9"/>
    <n v="300"/>
    <n v="3"/>
    <s v=""/>
    <s v=""/>
    <x v="1"/>
    <s v=""/>
    <n v="210"/>
    <n v="90"/>
    <n v="190"/>
    <s v="30-10-2023"/>
    <x v="7"/>
    <x v="0"/>
    <s v="Paris"/>
    <x v="0"/>
    <s v="Park Minwoo"/>
    <s v="Website"/>
    <x v="1"/>
    <x v="2"/>
    <s v="PayPal"/>
    <n v="20"/>
    <n v="123739"/>
    <n v="1"/>
    <n v="280"/>
    <x v="0"/>
    <s v="&quot;Do not buy!&quot;"/>
    <s v="Neutral"/>
    <s v="Online"/>
    <s v="30-Oct-23"/>
  </r>
  <r>
    <x v="215"/>
    <n v="1200"/>
    <n v="5"/>
    <s v="2023-10-31"/>
    <s v="2023-10-29 - 2023-11-04"/>
    <x v="9"/>
    <n v="1200"/>
    <n v="5"/>
    <s v=""/>
    <s v=""/>
    <x v="1"/>
    <s v=""/>
    <n v="840"/>
    <n v="360"/>
    <n v="814.321608040201"/>
    <s v="31-10-2023"/>
    <x v="5"/>
    <x v="1"/>
    <s v="Seoul"/>
    <x v="5"/>
    <s v="Marie Dubois"/>
    <s v="Advertisement"/>
    <x v="0"/>
    <x v="0"/>
    <s v="Credit Card"/>
    <n v="25.67839195979899"/>
    <n v="12362068"/>
    <n v="1.050251256281407"/>
    <n v="640.6030150753769"/>
    <x v="0"/>
    <s v="&quot;Do not buy!&quot;"/>
    <s v="Neutral"/>
    <s v="Online"/>
    <s v="31-Oct-23"/>
  </r>
  <r>
    <x v="216"/>
    <n v="1200"/>
    <n v="5"/>
    <s v="2023-11-01"/>
    <s v="2023-10-29 - 2023-11-04"/>
    <x v="10"/>
    <n v="1200"/>
    <n v="5"/>
    <s v=""/>
    <s v=""/>
    <x v="11"/>
    <n v="78"/>
    <n v="840"/>
    <n v="360"/>
    <n v="840"/>
    <s v="01-11-2023"/>
    <x v="5"/>
    <x v="1"/>
    <s v="Seoul"/>
    <x v="5"/>
    <s v="Hans Müller"/>
    <s v="Referral"/>
    <x v="1"/>
    <x v="1"/>
    <s v="Credit Card"/>
    <n v="0"/>
    <n v="123740"/>
    <n v="1"/>
    <n v="1200"/>
    <x v="0"/>
    <s v="&quot;Sleek design.&quot;"/>
    <s v="Neutral"/>
    <s v="Online"/>
    <s v="01-Nov-23"/>
  </r>
  <r>
    <x v="217"/>
    <n v="650"/>
    <n v="2"/>
    <s v="2023-11-02"/>
    <s v="2023-10-29 - 2023-11-04"/>
    <x v="10"/>
    <n v="650"/>
    <n v="2"/>
    <s v=""/>
    <s v=""/>
    <x v="1"/>
    <s v=""/>
    <n v="455"/>
    <n v="195"/>
    <n v="405"/>
    <s v="02-11-2023"/>
    <x v="6"/>
    <x v="0"/>
    <s v="Berlin"/>
    <x v="3"/>
    <s v="Emily Brown"/>
    <s v="Referral"/>
    <x v="0"/>
    <x v="0"/>
    <s v="Credit Card"/>
    <n v="50"/>
    <n v="123741"/>
    <n v="1"/>
    <n v="600"/>
    <x v="0"/>
    <s v="&quot;Poor sound quality.&quot;"/>
    <s v="Bad"/>
    <s v="Online"/>
    <s v="02-Nov-23"/>
  </r>
  <r>
    <x v="218"/>
    <n v="220"/>
    <n v="1"/>
    <s v="2023-11-03"/>
    <s v="2023-10-29 - 2023-11-04"/>
    <x v="10"/>
    <n v="220"/>
    <n v="1"/>
    <s v=""/>
    <s v=""/>
    <x v="1"/>
    <s v=""/>
    <n v="154"/>
    <n v="66"/>
    <n v="134"/>
    <s v="03-11-2023"/>
    <x v="0"/>
    <x v="2"/>
    <s v="New York City"/>
    <x v="2"/>
    <s v="Oliver Wilson"/>
    <s v="Advertisement"/>
    <x v="0"/>
    <x v="0"/>
    <s v="Credit Card"/>
    <n v="20"/>
    <n v="123742"/>
    <n v="1"/>
    <n v="200"/>
    <x v="0"/>
    <s v="&quot;Do not buy!&quot;"/>
    <s v="Neutral"/>
    <s v="Online"/>
    <s v="03-Nov-23"/>
  </r>
  <r>
    <x v="219"/>
    <n v="700"/>
    <n v="3"/>
    <s v="2023-11-04"/>
    <s v="2023-10-29 - 2023-11-04"/>
    <x v="10"/>
    <n v="700"/>
    <n v="3"/>
    <s v=""/>
    <s v=""/>
    <x v="1"/>
    <s v=""/>
    <n v="490"/>
    <n v="210"/>
    <n v="440"/>
    <s v="04-11-2023"/>
    <x v="1"/>
    <x v="0"/>
    <s v="London"/>
    <x v="8"/>
    <s v="Emily Brown"/>
    <s v="Referral"/>
    <x v="1"/>
    <x v="0"/>
    <s v="PayPal"/>
    <n v="50"/>
    <n v="123743"/>
    <n v="1"/>
    <n v="650"/>
    <x v="0"/>
    <s v="&quot;Poor battery life.&quot;"/>
    <s v="Bad"/>
    <s v="Online"/>
    <s v="04-Nov-23"/>
  </r>
  <r>
    <x v="220"/>
    <n v="400"/>
    <n v="2"/>
    <s v="2023-11-05"/>
    <s v="2023-11-05 - 2023-11-11"/>
    <x v="10"/>
    <n v="400"/>
    <n v="2"/>
    <n v="3870"/>
    <n v="18"/>
    <x v="1"/>
    <s v=""/>
    <n v="280"/>
    <n v="120"/>
    <n v="280"/>
    <s v="05-11-2023"/>
    <x v="4"/>
    <x v="2"/>
    <s v="Los Angeles"/>
    <x v="2"/>
    <s v="Marie Dubois"/>
    <s v="Advertisement"/>
    <x v="0"/>
    <x v="1"/>
    <s v="Credit Card"/>
    <n v="0"/>
    <n v="123744"/>
    <n v="1"/>
    <n v="400"/>
    <x v="0"/>
    <s v="&quot;Great picture quality.&quot;"/>
    <s v="Good"/>
    <s v="Online"/>
    <s v="05-Nov-23"/>
  </r>
  <r>
    <x v="221"/>
    <n v="300"/>
    <n v="3"/>
    <s v="2023-11-06"/>
    <s v="2023-11-05 - 2023-11-11"/>
    <x v="10"/>
    <n v="300"/>
    <n v="3"/>
    <s v=""/>
    <s v=""/>
    <x v="1"/>
    <s v=""/>
    <n v="210"/>
    <n v="90"/>
    <n v="190"/>
    <s v="06-11-2023"/>
    <x v="7"/>
    <x v="0"/>
    <s v="Paris"/>
    <x v="0"/>
    <s v="Yuki Tanaka"/>
    <s v="Website"/>
    <x v="1"/>
    <x v="2"/>
    <s v="PayPal"/>
    <n v="20"/>
    <n v="123745"/>
    <n v="1"/>
    <n v="280"/>
    <x v="0"/>
    <s v="&quot;Do not buy!&quot;"/>
    <s v="Neutral"/>
    <s v="Online"/>
    <s v="06-Nov-23"/>
  </r>
  <r>
    <x v="222"/>
    <n v="1200"/>
    <n v="5"/>
    <s v="2023-11-07"/>
    <s v="2023-11-05 - 2023-11-11"/>
    <x v="10"/>
    <n v="1200"/>
    <n v="5"/>
    <s v=""/>
    <s v=""/>
    <x v="1"/>
    <s v=""/>
    <n v="840"/>
    <n v="360"/>
    <n v="840"/>
    <s v="07-11-2023"/>
    <x v="5"/>
    <x v="1"/>
    <s v="Tokyo"/>
    <x v="1"/>
    <s v="Hans Müller"/>
    <s v="Referral"/>
    <x v="1"/>
    <x v="1"/>
    <s v="Credit Card"/>
    <n v="0"/>
    <n v="123746"/>
    <n v="1"/>
    <n v="1200"/>
    <x v="0"/>
    <s v="&quot;Sleek design.&quot;"/>
    <s v="Neutral"/>
    <s v="Online"/>
    <s v="07-Nov-23"/>
  </r>
  <r>
    <x v="223"/>
    <n v="650"/>
    <n v="2"/>
    <s v="2023-11-08"/>
    <s v="2023-11-05 - 2023-11-11"/>
    <x v="10"/>
    <n v="650"/>
    <n v="2"/>
    <s v=""/>
    <s v=""/>
    <x v="1"/>
    <s v=""/>
    <n v="455"/>
    <n v="195"/>
    <n v="405"/>
    <s v="08-11-2023"/>
    <x v="6"/>
    <x v="0"/>
    <s v="Berlin"/>
    <x v="3"/>
    <s v="Emily Brown"/>
    <s v="Referral"/>
    <x v="0"/>
    <x v="0"/>
    <s v="Credit Card"/>
    <n v="50"/>
    <n v="123747"/>
    <n v="1"/>
    <n v="600"/>
    <x v="0"/>
    <s v="&quot;Poor sound quality.&quot;"/>
    <s v="Bad"/>
    <s v="Online"/>
    <s v="08-Nov-23"/>
  </r>
  <r>
    <x v="224"/>
    <n v="220"/>
    <n v="1"/>
    <s v="2023-11-09"/>
    <s v="2023-11-05 - 2023-11-11"/>
    <x v="10"/>
    <n v="220"/>
    <n v="1"/>
    <s v=""/>
    <s v=""/>
    <x v="1"/>
    <s v=""/>
    <n v="154"/>
    <n v="66"/>
    <n v="134"/>
    <s v="09-11-2023"/>
    <x v="0"/>
    <x v="2"/>
    <s v="New York City"/>
    <x v="2"/>
    <s v="Oliver Wilson"/>
    <s v="Advertisement"/>
    <x v="0"/>
    <x v="0"/>
    <s v="Credit Card"/>
    <n v="20"/>
    <n v="123748"/>
    <n v="1"/>
    <n v="200"/>
    <x v="0"/>
    <s v="&quot;Do not buy!&quot;"/>
    <s v="Neutral"/>
    <s v="Online"/>
    <s v="09-Nov-23"/>
  </r>
  <r>
    <x v="225"/>
    <n v="700"/>
    <n v="3"/>
    <s v="2023-11-10"/>
    <s v="2023-11-05 - 2023-11-11"/>
    <x v="10"/>
    <n v="700"/>
    <n v="3"/>
    <s v=""/>
    <s v=""/>
    <x v="1"/>
    <s v=""/>
    <n v="490"/>
    <n v="210"/>
    <n v="440"/>
    <s v="10-11-2023"/>
    <x v="1"/>
    <x v="0"/>
    <s v="London"/>
    <x v="8"/>
    <s v="Emily Brown"/>
    <s v="Referral"/>
    <x v="1"/>
    <x v="0"/>
    <s v="PayPal"/>
    <n v="50"/>
    <n v="123749"/>
    <n v="1"/>
    <n v="650"/>
    <x v="0"/>
    <s v="&quot;Poor battery life.&quot;"/>
    <s v="Bad"/>
    <s v="Online"/>
    <s v="10-Nov-23"/>
  </r>
  <r>
    <x v="226"/>
    <n v="400"/>
    <n v="2"/>
    <s v="2023-11-11"/>
    <s v="2023-11-05 - 2023-11-11"/>
    <x v="10"/>
    <n v="400"/>
    <n v="2"/>
    <s v=""/>
    <s v=""/>
    <x v="1"/>
    <s v=""/>
    <n v="280"/>
    <n v="120"/>
    <n v="280"/>
    <s v="11-11-2023"/>
    <x v="4"/>
    <x v="2"/>
    <s v="Los Angeles"/>
    <x v="2"/>
    <s v="Marie Dubois"/>
    <s v="Advertisement"/>
    <x v="0"/>
    <x v="1"/>
    <s v="Credit Card"/>
    <n v="0"/>
    <n v="123750"/>
    <n v="1"/>
    <n v="400"/>
    <x v="0"/>
    <s v="&quot;Great picture quality.&quot;"/>
    <s v="Good"/>
    <s v="Online"/>
    <s v="11-Nov-23"/>
  </r>
  <r>
    <x v="227"/>
    <n v="300"/>
    <n v="3"/>
    <s v="2023-11-12"/>
    <s v="2023-11-12 - 2023-11-18"/>
    <x v="10"/>
    <n v="300"/>
    <n v="3"/>
    <n v="3940"/>
    <n v="17"/>
    <x v="1"/>
    <s v=""/>
    <n v="210"/>
    <n v="90"/>
    <n v="190"/>
    <s v="12-11-2023"/>
    <x v="7"/>
    <x v="0"/>
    <s v="Paris"/>
    <x v="0"/>
    <s v="Park Minwoo"/>
    <s v="Website"/>
    <x v="1"/>
    <x v="2"/>
    <s v="PayPal"/>
    <n v="20"/>
    <n v="123751"/>
    <n v="1"/>
    <n v="280"/>
    <x v="0"/>
    <s v="&quot;Do not buy!&quot;"/>
    <s v="Neutral"/>
    <s v="Online"/>
    <s v="12-Nov-23"/>
  </r>
  <r>
    <x v="228"/>
    <n v="1200"/>
    <n v="5"/>
    <s v="2023-11-13"/>
    <s v="2023-11-12 - 2023-11-18"/>
    <x v="10"/>
    <n v="1200"/>
    <n v="5"/>
    <s v=""/>
    <s v=""/>
    <x v="1"/>
    <s v=""/>
    <n v="840"/>
    <n v="360"/>
    <n v="840"/>
    <s v="13-11-2023"/>
    <x v="5"/>
    <x v="1"/>
    <s v="Seoul"/>
    <x v="5"/>
    <s v="Hans Müller"/>
    <s v="Referral"/>
    <x v="1"/>
    <x v="1"/>
    <s v="Credit Card"/>
    <n v="0"/>
    <n v="123752"/>
    <n v="1"/>
    <n v="1200"/>
    <x v="0"/>
    <s v="&quot;Sleek design.&quot;"/>
    <s v="Neutral"/>
    <s v="Online"/>
    <s v="13-Nov-23"/>
  </r>
  <r>
    <x v="229"/>
    <n v="650"/>
    <n v="2"/>
    <s v="2023-11-14"/>
    <s v="2023-11-12 - 2023-11-18"/>
    <x v="10"/>
    <n v="650"/>
    <n v="2"/>
    <s v=""/>
    <s v=""/>
    <x v="1"/>
    <s v=""/>
    <n v="455"/>
    <n v="195"/>
    <n v="405"/>
    <s v="14-11-2023"/>
    <x v="6"/>
    <x v="0"/>
    <s v="Berlin"/>
    <x v="3"/>
    <s v="Emily Brown"/>
    <s v="Referral"/>
    <x v="0"/>
    <x v="0"/>
    <s v="Credit Card"/>
    <n v="50"/>
    <n v="123753"/>
    <n v="1"/>
    <n v="600"/>
    <x v="0"/>
    <s v="&quot;Poor sound quality.&quot;"/>
    <s v="Bad"/>
    <s v="Online"/>
    <s v="14-Nov-23"/>
  </r>
  <r>
    <x v="230"/>
    <n v="220"/>
    <n v="1"/>
    <s v="2023-11-15"/>
    <s v="2023-11-12 - 2023-11-18"/>
    <x v="10"/>
    <n v="220"/>
    <n v="1"/>
    <s v=""/>
    <s v=""/>
    <x v="1"/>
    <s v=""/>
    <n v="154"/>
    <n v="66"/>
    <n v="134"/>
    <s v="15-11-2023"/>
    <x v="0"/>
    <x v="2"/>
    <s v="New York City"/>
    <x v="2"/>
    <s v="Oliver Wilson"/>
    <s v="Advertisement"/>
    <x v="0"/>
    <x v="0"/>
    <s v="Credit Card"/>
    <n v="20"/>
    <n v="123754"/>
    <n v="1"/>
    <n v="200"/>
    <x v="0"/>
    <s v="&quot;Do not buy!&quot;"/>
    <s v="Neutral"/>
    <s v="Online"/>
    <s v="15-Nov-23"/>
  </r>
  <r>
    <x v="231"/>
    <n v="700"/>
    <n v="3"/>
    <s v="2023-11-16"/>
    <s v="2023-11-12 - 2023-11-18"/>
    <x v="10"/>
    <n v="700"/>
    <n v="3"/>
    <s v=""/>
    <s v=""/>
    <x v="1"/>
    <s v=""/>
    <n v="490"/>
    <n v="210"/>
    <n v="464.321608040201"/>
    <s v="16-11-2023"/>
    <x v="1"/>
    <x v="0"/>
    <s v="London"/>
    <x v="2"/>
    <s v="Park Minwoo"/>
    <s v="Advertisement"/>
    <x v="0"/>
    <x v="0"/>
    <s v="Credit Card"/>
    <n v="25.67839195979899"/>
    <n v="12362069"/>
    <n v="1.050251256281407"/>
    <n v="640.6030150753769"/>
    <x v="0"/>
    <s v="&quot;Do not buy!&quot;"/>
    <s v="Neutral"/>
    <s v="Online"/>
    <s v="16-Nov-23"/>
  </r>
  <r>
    <x v="232"/>
    <n v="650"/>
    <n v="2"/>
    <s v="2023-11-17"/>
    <s v="2023-11-12 - 2023-11-18"/>
    <x v="10"/>
    <n v="650"/>
    <n v="2"/>
    <s v=""/>
    <s v=""/>
    <x v="1"/>
    <s v=""/>
    <n v="455"/>
    <n v="195"/>
    <n v="405"/>
    <s v="17-11-2023"/>
    <x v="6"/>
    <x v="0"/>
    <s v="Berlin"/>
    <x v="3"/>
    <s v="Emily Brown"/>
    <s v="Referral"/>
    <x v="0"/>
    <x v="0"/>
    <s v="Credit Card"/>
    <n v="50"/>
    <n v="123755"/>
    <n v="1"/>
    <n v="600"/>
    <x v="0"/>
    <s v="&quot;Poor sound quality.&quot;"/>
    <s v="Bad"/>
    <s v="Online"/>
    <s v="17-Nov-23"/>
  </r>
  <r>
    <x v="233"/>
    <n v="220"/>
    <n v="1"/>
    <s v="2023-11-18"/>
    <s v="2023-11-12 - 2023-11-18"/>
    <x v="10"/>
    <n v="220"/>
    <n v="1"/>
    <s v=""/>
    <s v=""/>
    <x v="1"/>
    <s v=""/>
    <n v="154"/>
    <n v="66"/>
    <n v="134"/>
    <s v="18-11-2023"/>
    <x v="0"/>
    <x v="2"/>
    <s v="New York City"/>
    <x v="2"/>
    <s v="Marie Dubois"/>
    <s v="Advertisement"/>
    <x v="0"/>
    <x v="0"/>
    <s v="Credit Card"/>
    <n v="20"/>
    <n v="123756"/>
    <n v="1"/>
    <n v="200"/>
    <x v="0"/>
    <s v="&quot;Do not buy!&quot;"/>
    <s v="Neutral"/>
    <s v="Online"/>
    <s v="18-Nov-23"/>
  </r>
  <r>
    <x v="234"/>
    <n v="700"/>
    <n v="3"/>
    <s v="2023-11-19"/>
    <s v="2023-11-19 - 2023-11-25"/>
    <x v="10"/>
    <n v="700"/>
    <n v="3"/>
    <n v="4170"/>
    <n v="19"/>
    <x v="1"/>
    <s v=""/>
    <n v="490"/>
    <n v="210"/>
    <n v="440"/>
    <s v="19-11-2023"/>
    <x v="1"/>
    <x v="0"/>
    <s v="London"/>
    <x v="8"/>
    <s v="Park Minwoo"/>
    <s v="Referral"/>
    <x v="1"/>
    <x v="0"/>
    <s v="PayPal"/>
    <n v="50"/>
    <n v="123757"/>
    <n v="1"/>
    <n v="650"/>
    <x v="0"/>
    <s v="&quot;Poor battery life.&quot;"/>
    <s v="Bad"/>
    <s v="Online"/>
    <s v="19-Nov-23"/>
  </r>
  <r>
    <x v="235"/>
    <n v="400"/>
    <n v="2"/>
    <s v="2023-11-20"/>
    <s v="2023-11-19 - 2023-11-25"/>
    <x v="10"/>
    <n v="400"/>
    <n v="2"/>
    <s v=""/>
    <s v=""/>
    <x v="1"/>
    <s v=""/>
    <n v="280"/>
    <n v="120"/>
    <n v="280"/>
    <s v="20-11-2023"/>
    <x v="4"/>
    <x v="2"/>
    <s v="Los Angeles"/>
    <x v="2"/>
    <s v="Hans Müller"/>
    <s v="Advertisement"/>
    <x v="0"/>
    <x v="1"/>
    <s v="Credit Card"/>
    <n v="0"/>
    <n v="123758"/>
    <n v="1"/>
    <n v="400"/>
    <x v="0"/>
    <s v="&quot;Great picture quality.&quot;"/>
    <s v="Good"/>
    <s v="Online"/>
    <s v="20-Nov-23"/>
  </r>
  <r>
    <x v="236"/>
    <n v="300"/>
    <n v="3"/>
    <s v="2023-11-21"/>
    <s v="2023-11-19 - 2023-11-25"/>
    <x v="10"/>
    <n v="300"/>
    <n v="3"/>
    <s v=""/>
    <s v=""/>
    <x v="1"/>
    <s v=""/>
    <n v="210"/>
    <n v="90"/>
    <n v="190"/>
    <s v="21-11-2023"/>
    <x v="7"/>
    <x v="0"/>
    <s v="Paris"/>
    <x v="0"/>
    <s v="Emily Brown"/>
    <s v="Website"/>
    <x v="1"/>
    <x v="2"/>
    <s v="PayPal"/>
    <n v="20"/>
    <n v="123759"/>
    <n v="1"/>
    <n v="280"/>
    <x v="0"/>
    <s v="&quot;Do not buy!&quot;"/>
    <s v="Neutral"/>
    <s v="Online"/>
    <s v="21-Nov-23"/>
  </r>
  <r>
    <x v="237"/>
    <n v="1200"/>
    <n v="5"/>
    <s v="2023-11-22"/>
    <s v="2023-11-19 - 2023-11-25"/>
    <x v="10"/>
    <n v="1200"/>
    <n v="5"/>
    <s v=""/>
    <s v=""/>
    <x v="1"/>
    <s v=""/>
    <n v="840"/>
    <n v="360"/>
    <n v="840"/>
    <s v="22-11-2023"/>
    <x v="5"/>
    <x v="1"/>
    <s v="Seoul"/>
    <x v="5"/>
    <s v="Oliver Wilson"/>
    <s v="Referral"/>
    <x v="1"/>
    <x v="1"/>
    <s v="Credit Card"/>
    <n v="0"/>
    <n v="123760"/>
    <n v="1"/>
    <n v="1200"/>
    <x v="0"/>
    <s v="&quot;Sleek design.&quot;"/>
    <s v="Neutral"/>
    <s v="Online"/>
    <s v="22-Nov-23"/>
  </r>
  <r>
    <x v="238"/>
    <n v="650"/>
    <n v="2"/>
    <s v="2023-11-23"/>
    <s v="2023-11-19 - 2023-11-25"/>
    <x v="10"/>
    <n v="650"/>
    <n v="2"/>
    <s v=""/>
    <s v=""/>
    <x v="1"/>
    <s v=""/>
    <n v="455"/>
    <n v="195"/>
    <n v="405"/>
    <s v="23-11-2023"/>
    <x v="6"/>
    <x v="0"/>
    <s v="Berlin"/>
    <x v="3"/>
    <s v="Emily Brown"/>
    <s v="Referral"/>
    <x v="0"/>
    <x v="0"/>
    <s v="Credit Card"/>
    <n v="50"/>
    <n v="123761"/>
    <n v="1"/>
    <n v="600"/>
    <x v="0"/>
    <s v="&quot;Poor sound quality.&quot;"/>
    <s v="Bad"/>
    <s v="Online"/>
    <s v="23-Nov-23"/>
  </r>
  <r>
    <x v="239"/>
    <n v="220"/>
    <n v="1"/>
    <s v="2023-11-24"/>
    <s v="2023-11-19 - 2023-11-25"/>
    <x v="10"/>
    <n v="220"/>
    <n v="1"/>
    <s v=""/>
    <s v=""/>
    <x v="1"/>
    <s v=""/>
    <n v="154"/>
    <n v="66"/>
    <n v="134"/>
    <s v="24-11-2023"/>
    <x v="0"/>
    <x v="2"/>
    <s v="New York City"/>
    <x v="2"/>
    <s v="Marie Dubois"/>
    <s v="Advertisement"/>
    <x v="0"/>
    <x v="0"/>
    <s v="Credit Card"/>
    <n v="20"/>
    <n v="123762"/>
    <n v="1"/>
    <n v="200"/>
    <x v="0"/>
    <s v="&quot;Do not buy!&quot;"/>
    <s v="Neutral"/>
    <s v="Online"/>
    <s v="24-Nov-23"/>
  </r>
  <r>
    <x v="240"/>
    <n v="700"/>
    <n v="3"/>
    <s v="2023-11-25"/>
    <s v="2023-11-19 - 2023-11-25"/>
    <x v="10"/>
    <n v="700"/>
    <n v="3"/>
    <s v=""/>
    <s v=""/>
    <x v="1"/>
    <s v=""/>
    <n v="490"/>
    <n v="210"/>
    <n v="440"/>
    <s v="25-11-2023"/>
    <x v="1"/>
    <x v="0"/>
    <s v="London"/>
    <x v="8"/>
    <s v="Park Minwoo"/>
    <s v="Referral"/>
    <x v="1"/>
    <x v="0"/>
    <s v="PayPal"/>
    <n v="50"/>
    <n v="123763"/>
    <n v="1"/>
    <n v="650"/>
    <x v="0"/>
    <s v="&quot;Poor battery life.&quot;"/>
    <s v="Bad"/>
    <s v="Online"/>
    <s v="25-Nov-23"/>
  </r>
  <r>
    <x v="241"/>
    <n v="400"/>
    <n v="2"/>
    <s v="2023-11-26"/>
    <s v="2023-11-26 - 2023-12-02"/>
    <x v="10"/>
    <n v="400"/>
    <n v="2"/>
    <n v="3870"/>
    <n v="18"/>
    <x v="1"/>
    <s v=""/>
    <n v="280"/>
    <n v="120"/>
    <n v="280"/>
    <s v="26-11-2023"/>
    <x v="4"/>
    <x v="2"/>
    <s v="Los Angeles"/>
    <x v="2"/>
    <s v="Hans Müller"/>
    <s v="Advertisement"/>
    <x v="0"/>
    <x v="1"/>
    <s v="Credit Card"/>
    <n v="0"/>
    <n v="123764"/>
    <n v="1"/>
    <n v="400"/>
    <x v="0"/>
    <s v="&quot;Great picture quality.&quot;"/>
    <s v="Good"/>
    <s v="Online"/>
    <s v="26-Nov-23"/>
  </r>
  <r>
    <x v="242"/>
    <n v="300"/>
    <n v="3"/>
    <s v="2023-11-27"/>
    <s v="2023-11-26 - 2023-12-02"/>
    <x v="10"/>
    <n v="300"/>
    <n v="3"/>
    <s v=""/>
    <s v=""/>
    <x v="1"/>
    <s v=""/>
    <n v="210"/>
    <n v="90"/>
    <n v="190"/>
    <s v="27-11-2023"/>
    <x v="7"/>
    <x v="0"/>
    <s v="Paris"/>
    <x v="0"/>
    <s v="Emily Brown"/>
    <s v="Website"/>
    <x v="1"/>
    <x v="2"/>
    <s v="PayPal"/>
    <n v="20"/>
    <n v="123765"/>
    <n v="1"/>
    <n v="280"/>
    <x v="0"/>
    <s v="&quot;Do not buy!&quot;"/>
    <s v="Neutral"/>
    <s v="Online"/>
    <s v="27-Nov-23"/>
  </r>
  <r>
    <x v="243"/>
    <n v="1200"/>
    <n v="5"/>
    <s v="2023-11-28"/>
    <s v="2023-11-26 - 2023-12-02"/>
    <x v="10"/>
    <n v="1200"/>
    <n v="5"/>
    <s v=""/>
    <s v=""/>
    <x v="1"/>
    <s v=""/>
    <n v="840"/>
    <n v="360"/>
    <n v="840"/>
    <s v="28-11-2023"/>
    <x v="5"/>
    <x v="1"/>
    <s v="Seoul"/>
    <x v="5"/>
    <s v="Oliver Wilson"/>
    <s v="Referral"/>
    <x v="1"/>
    <x v="1"/>
    <s v="Credit Card"/>
    <n v="0"/>
    <n v="123766"/>
    <n v="1"/>
    <n v="1200"/>
    <x v="0"/>
    <s v="&quot;Sleek design.&quot;"/>
    <s v="Neutral"/>
    <s v="Online"/>
    <s v="28-Nov-23"/>
  </r>
  <r>
    <x v="244"/>
    <n v="650"/>
    <n v="2"/>
    <s v="2023-11-29"/>
    <s v="2023-11-26 - 2023-12-02"/>
    <x v="10"/>
    <n v="650"/>
    <n v="2"/>
    <s v=""/>
    <s v=""/>
    <x v="1"/>
    <s v=""/>
    <n v="455"/>
    <n v="195"/>
    <n v="405"/>
    <s v="29-11-2023"/>
    <x v="6"/>
    <x v="0"/>
    <s v="Berlin"/>
    <x v="3"/>
    <s v="Emily Brown"/>
    <s v="Referral"/>
    <x v="0"/>
    <x v="0"/>
    <s v="Credit Card"/>
    <n v="50"/>
    <n v="123767"/>
    <n v="1"/>
    <n v="600"/>
    <x v="0"/>
    <s v="&quot;Poor sound quality.&quot;"/>
    <s v="Bad"/>
    <s v="Online"/>
    <s v="29-Nov-23"/>
  </r>
  <r>
    <x v="245"/>
    <n v="220"/>
    <n v="1"/>
    <s v="2023-11-30"/>
    <s v="2023-11-26 - 2023-12-02"/>
    <x v="10"/>
    <n v="220"/>
    <n v="1"/>
    <s v=""/>
    <s v=""/>
    <x v="1"/>
    <s v=""/>
    <n v="154"/>
    <n v="66"/>
    <n v="134"/>
    <s v="30-11-2023"/>
    <x v="0"/>
    <x v="2"/>
    <s v="New York City"/>
    <x v="2"/>
    <s v="Marie Dubois"/>
    <s v="Advertisement"/>
    <x v="0"/>
    <x v="0"/>
    <s v="Credit Card"/>
    <n v="20"/>
    <n v="123768"/>
    <n v="1"/>
    <n v="200"/>
    <x v="0"/>
    <s v="&quot;Do not buy!&quot;"/>
    <s v="Neutral"/>
    <s v="Online"/>
    <s v="30-Nov-23"/>
  </r>
  <r>
    <x v="246"/>
    <n v="700"/>
    <n v="3"/>
    <s v="2023-12-01"/>
    <s v="2023-11-26 - 2023-12-02"/>
    <x v="11"/>
    <n v="700"/>
    <n v="3"/>
    <s v=""/>
    <s v=""/>
    <x v="12"/>
    <n v="79"/>
    <n v="490"/>
    <n v="210"/>
    <n v="440"/>
    <s v="01-12-2023"/>
    <x v="1"/>
    <x v="0"/>
    <s v="London"/>
    <x v="8"/>
    <s v="Park Minwoo"/>
    <s v="Referral"/>
    <x v="1"/>
    <x v="0"/>
    <s v="PayPal"/>
    <n v="50"/>
    <n v="123769"/>
    <n v="1"/>
    <n v="650"/>
    <x v="0"/>
    <s v="&quot;Poor battery life.&quot;"/>
    <s v="Bad"/>
    <s v="Online"/>
    <s v="01-Dec-23"/>
  </r>
  <r>
    <x v="247"/>
    <n v="400"/>
    <n v="2"/>
    <s v="2023-12-02"/>
    <s v="2023-11-26 - 2023-12-02"/>
    <x v="11"/>
    <n v="400"/>
    <n v="2"/>
    <s v=""/>
    <s v=""/>
    <x v="1"/>
    <s v=""/>
    <n v="280"/>
    <n v="120"/>
    <n v="280"/>
    <s v="02-12-2023"/>
    <x v="4"/>
    <x v="2"/>
    <s v="Los Angeles"/>
    <x v="2"/>
    <s v="Hans Müller"/>
    <s v="Advertisement"/>
    <x v="0"/>
    <x v="1"/>
    <s v="Credit Card"/>
    <n v="0"/>
    <n v="123770"/>
    <n v="1"/>
    <n v="400"/>
    <x v="0"/>
    <s v="&quot;Great picture quality.&quot;"/>
    <s v="Good"/>
    <s v="Online"/>
    <s v="02-Dec-23"/>
  </r>
  <r>
    <x v="248"/>
    <n v="300"/>
    <n v="3"/>
    <s v="2023-12-03"/>
    <s v="2023-12-03 - 2023-12-09"/>
    <x v="11"/>
    <n v="300"/>
    <n v="3"/>
    <n v="3770"/>
    <n v="19"/>
    <x v="1"/>
    <s v=""/>
    <n v="210"/>
    <n v="90"/>
    <n v="190"/>
    <s v="03-12-2023"/>
    <x v="7"/>
    <x v="0"/>
    <s v="Paris"/>
    <x v="0"/>
    <s v="Emily Brown"/>
    <s v="Website"/>
    <x v="1"/>
    <x v="2"/>
    <s v="PayPal"/>
    <n v="20"/>
    <n v="123771"/>
    <n v="1"/>
    <n v="280"/>
    <x v="0"/>
    <s v="&quot;Do not buy!&quot;"/>
    <s v="Neutral"/>
    <s v="Online"/>
    <s v="03-Dec-23"/>
  </r>
  <r>
    <x v="249"/>
    <n v="1200"/>
    <n v="5"/>
    <s v="2023-12-04"/>
    <s v="2023-12-03 - 2023-12-09"/>
    <x v="11"/>
    <n v="1200"/>
    <n v="5"/>
    <s v=""/>
    <s v=""/>
    <x v="1"/>
    <s v=""/>
    <n v="840"/>
    <n v="360"/>
    <n v="840"/>
    <s v="04-12-2023"/>
    <x v="5"/>
    <x v="1"/>
    <s v="Seoul"/>
    <x v="5"/>
    <s v="Oliver Wilson"/>
    <s v="Referral"/>
    <x v="1"/>
    <x v="1"/>
    <s v="Credit Card"/>
    <n v="0"/>
    <n v="123772"/>
    <n v="1"/>
    <n v="1200"/>
    <x v="0"/>
    <s v="&quot;Sleek design.&quot;"/>
    <s v="Neutral"/>
    <s v="Online"/>
    <s v="04-Dec-23"/>
  </r>
  <r>
    <x v="250"/>
    <n v="650"/>
    <n v="2"/>
    <s v="2023-12-05"/>
    <s v="2023-12-03 - 2023-12-09"/>
    <x v="11"/>
    <n v="650"/>
    <n v="2"/>
    <s v=""/>
    <s v=""/>
    <x v="1"/>
    <s v=""/>
    <n v="455"/>
    <n v="195"/>
    <n v="405"/>
    <s v="05-12-2023"/>
    <x v="6"/>
    <x v="0"/>
    <s v="Berlin"/>
    <x v="3"/>
    <s v="Emily Brown"/>
    <s v="Referral"/>
    <x v="0"/>
    <x v="0"/>
    <s v="Credit Card"/>
    <n v="50"/>
    <n v="123773"/>
    <n v="1"/>
    <n v="600"/>
    <x v="0"/>
    <s v="&quot;Poor sound quality.&quot;"/>
    <s v="Bad"/>
    <s v="Online"/>
    <s v="05-Dec-23"/>
  </r>
  <r>
    <x v="251"/>
    <n v="220"/>
    <n v="1"/>
    <s v="2023-12-06"/>
    <s v="2023-12-03 - 2023-12-09"/>
    <x v="11"/>
    <n v="220"/>
    <n v="1"/>
    <s v=""/>
    <s v=""/>
    <x v="1"/>
    <s v=""/>
    <n v="154"/>
    <n v="66"/>
    <n v="134"/>
    <s v="06-12-2023"/>
    <x v="0"/>
    <x v="2"/>
    <s v="New York City"/>
    <x v="2"/>
    <s v="Marie Dubois"/>
    <s v="Advertisement"/>
    <x v="0"/>
    <x v="0"/>
    <s v="Credit Card"/>
    <n v="20"/>
    <n v="123774"/>
    <n v="1"/>
    <n v="200"/>
    <x v="0"/>
    <s v="&quot;Do not buy!&quot;"/>
    <s v="Neutral"/>
    <s v="Online"/>
    <s v="06-Dec-23"/>
  </r>
  <r>
    <x v="252"/>
    <n v="700"/>
    <n v="3"/>
    <s v="2023-12-07"/>
    <s v="2023-12-03 - 2023-12-09"/>
    <x v="11"/>
    <n v="700"/>
    <n v="3"/>
    <s v=""/>
    <s v=""/>
    <x v="1"/>
    <s v=""/>
    <n v="490"/>
    <n v="210"/>
    <n v="440"/>
    <s v="07-12-2023"/>
    <x v="1"/>
    <x v="0"/>
    <s v="London"/>
    <x v="8"/>
    <s v="Yuki Tanaka"/>
    <s v="Referral"/>
    <x v="1"/>
    <x v="0"/>
    <s v="PayPal"/>
    <n v="50"/>
    <n v="123775"/>
    <n v="1"/>
    <n v="650"/>
    <x v="0"/>
    <s v="&quot;Poor battery life.&quot;"/>
    <s v="Bad"/>
    <s v="Online"/>
    <s v="07-Dec-23"/>
  </r>
  <r>
    <x v="253"/>
    <n v="400"/>
    <n v="2"/>
    <s v="2023-12-08"/>
    <s v="2023-12-03 - 2023-12-09"/>
    <x v="11"/>
    <n v="400"/>
    <n v="2"/>
    <s v=""/>
    <s v=""/>
    <x v="1"/>
    <s v=""/>
    <n v="280"/>
    <n v="120"/>
    <n v="280"/>
    <s v="08-12-2023"/>
    <x v="4"/>
    <x v="2"/>
    <s v="Los Angeles"/>
    <x v="2"/>
    <s v="Hans Müller"/>
    <s v="Advertisement"/>
    <x v="0"/>
    <x v="1"/>
    <s v="Credit Card"/>
    <n v="0"/>
    <n v="123776"/>
    <n v="1"/>
    <n v="400"/>
    <x v="0"/>
    <s v="&quot;Great picture quality.&quot;"/>
    <s v="Good"/>
    <s v="Online"/>
    <s v="08-Dec-23"/>
  </r>
  <r>
    <x v="254"/>
    <n v="300"/>
    <n v="3"/>
    <s v="2023-12-09"/>
    <s v="2023-12-03 - 2023-12-09"/>
    <x v="11"/>
    <n v="300"/>
    <n v="3"/>
    <s v=""/>
    <s v=""/>
    <x v="1"/>
    <s v=""/>
    <n v="210"/>
    <n v="90"/>
    <n v="190"/>
    <s v="09-12-2023"/>
    <x v="7"/>
    <x v="0"/>
    <s v="Paris"/>
    <x v="0"/>
    <s v="Emily Brown"/>
    <s v="Website"/>
    <x v="1"/>
    <x v="2"/>
    <s v="PayPal"/>
    <n v="20"/>
    <n v="123777"/>
    <n v="1"/>
    <n v="280"/>
    <x v="0"/>
    <s v="&quot;Do not buy!&quot;"/>
    <s v="Neutral"/>
    <s v="Online"/>
    <s v="09-Dec-23"/>
  </r>
  <r>
    <x v="255"/>
    <n v="1200"/>
    <n v="5"/>
    <s v="2023-12-10"/>
    <s v="2023-12-10 - 2023-12-16"/>
    <x v="11"/>
    <n v="1200"/>
    <n v="5"/>
    <n v="4670"/>
    <n v="21"/>
    <x v="1"/>
    <s v=""/>
    <n v="840"/>
    <n v="360"/>
    <n v="840"/>
    <s v="10-12-2023"/>
    <x v="5"/>
    <x v="1"/>
    <s v="Seoul"/>
    <x v="5"/>
    <s v="Oliver Wilson"/>
    <s v="Referral"/>
    <x v="1"/>
    <x v="1"/>
    <s v="Credit Card"/>
    <n v="0"/>
    <n v="123778"/>
    <n v="1"/>
    <n v="1200"/>
    <x v="0"/>
    <s v="&quot;Sleek design.&quot;"/>
    <s v="Neutral"/>
    <s v="Online"/>
    <s v="10-Dec-23"/>
  </r>
  <r>
    <x v="256"/>
    <n v="650"/>
    <n v="2"/>
    <s v="2023-12-11"/>
    <s v="2023-12-10 - 2023-12-16"/>
    <x v="11"/>
    <n v="650"/>
    <n v="2"/>
    <s v=""/>
    <s v=""/>
    <x v="1"/>
    <s v=""/>
    <n v="455"/>
    <n v="195"/>
    <n v="405"/>
    <s v="11-12-2023"/>
    <x v="6"/>
    <x v="0"/>
    <s v="Berlin"/>
    <x v="3"/>
    <s v="Emily Brown"/>
    <s v="Referral"/>
    <x v="0"/>
    <x v="0"/>
    <s v="Credit Card"/>
    <n v="50"/>
    <n v="123779"/>
    <n v="1"/>
    <n v="600"/>
    <x v="0"/>
    <s v="&quot;Poor sound quality.&quot;"/>
    <s v="Bad"/>
    <s v="Online"/>
    <s v="11-Dec-23"/>
  </r>
  <r>
    <x v="257"/>
    <n v="220"/>
    <n v="1"/>
    <s v="2023-12-12"/>
    <s v="2023-12-10 - 2023-12-16"/>
    <x v="11"/>
    <n v="220"/>
    <n v="1"/>
    <s v=""/>
    <s v=""/>
    <x v="1"/>
    <s v=""/>
    <n v="154"/>
    <n v="66"/>
    <n v="134"/>
    <s v="12-12-2023"/>
    <x v="0"/>
    <x v="2"/>
    <s v="New York City"/>
    <x v="2"/>
    <s v="Marie Dubois"/>
    <s v="Advertisement"/>
    <x v="0"/>
    <x v="0"/>
    <s v="Credit Card"/>
    <n v="20"/>
    <n v="123780"/>
    <n v="1"/>
    <n v="200"/>
    <x v="0"/>
    <s v="&quot;Do not buy!&quot;"/>
    <s v="Neutral"/>
    <s v="Online"/>
    <s v="12-Dec-23"/>
  </r>
  <r>
    <x v="258"/>
    <n v="700"/>
    <n v="3"/>
    <s v="2023-12-13"/>
    <s v="2023-12-10 - 2023-12-16"/>
    <x v="11"/>
    <n v="700"/>
    <n v="3"/>
    <s v=""/>
    <s v=""/>
    <x v="1"/>
    <s v=""/>
    <n v="490"/>
    <n v="210"/>
    <n v="440"/>
    <s v="13-12-2023"/>
    <x v="1"/>
    <x v="0"/>
    <s v="London"/>
    <x v="8"/>
    <s v="Park Minwoo"/>
    <s v="Referral"/>
    <x v="1"/>
    <x v="0"/>
    <s v="PayPal"/>
    <n v="50"/>
    <n v="123781"/>
    <n v="1"/>
    <n v="650"/>
    <x v="0"/>
    <s v="&quot;Poor battery life.&quot;"/>
    <s v="Bad"/>
    <s v="Online"/>
    <s v="13-Dec-23"/>
  </r>
  <r>
    <x v="259"/>
    <n v="400"/>
    <n v="2"/>
    <s v="2023-12-14"/>
    <s v="2023-12-10 - 2023-12-16"/>
    <x v="11"/>
    <n v="400"/>
    <n v="2"/>
    <s v=""/>
    <s v=""/>
    <x v="1"/>
    <s v=""/>
    <n v="280"/>
    <n v="120"/>
    <n v="280"/>
    <s v="14-12-2023"/>
    <x v="4"/>
    <x v="2"/>
    <s v="Los Angeles"/>
    <x v="2"/>
    <s v="Hans Müller"/>
    <s v="Advertisement"/>
    <x v="0"/>
    <x v="1"/>
    <s v="Credit Card"/>
    <n v="0"/>
    <n v="123782"/>
    <n v="1"/>
    <n v="400"/>
    <x v="0"/>
    <s v="&quot;Great picture quality.&quot;"/>
    <s v="Good"/>
    <s v="Online"/>
    <s v="14-Dec-23"/>
  </r>
  <r>
    <x v="260"/>
    <n v="300"/>
    <n v="3"/>
    <s v="2023-12-15"/>
    <s v="2023-12-10 - 2023-12-16"/>
    <x v="11"/>
    <n v="300"/>
    <n v="3"/>
    <s v=""/>
    <s v=""/>
    <x v="1"/>
    <s v=""/>
    <n v="210"/>
    <n v="90"/>
    <n v="190"/>
    <s v="15-12-2023"/>
    <x v="7"/>
    <x v="0"/>
    <s v="Paris"/>
    <x v="0"/>
    <s v="Emily Brown"/>
    <s v="Website"/>
    <x v="1"/>
    <x v="2"/>
    <s v="PayPal"/>
    <n v="20"/>
    <n v="123783"/>
    <n v="1"/>
    <n v="280"/>
    <x v="0"/>
    <s v="&quot;Do not buy!&quot;"/>
    <s v="Neutral"/>
    <s v="Online"/>
    <s v="15-Dec-23"/>
  </r>
  <r>
    <x v="261"/>
    <n v="1200"/>
    <n v="5"/>
    <s v="2023-12-16"/>
    <s v="2023-12-10 - 2023-12-16"/>
    <x v="11"/>
    <n v="1200"/>
    <n v="5"/>
    <s v=""/>
    <s v=""/>
    <x v="1"/>
    <s v=""/>
    <n v="840"/>
    <n v="360"/>
    <n v="840"/>
    <s v="16-12-2023"/>
    <x v="5"/>
    <x v="1"/>
    <s v="Seoul"/>
    <x v="5"/>
    <s v="Oliver Wilson"/>
    <s v="Referral"/>
    <x v="1"/>
    <x v="1"/>
    <s v="Credit Card"/>
    <n v="0"/>
    <n v="123784"/>
    <n v="1"/>
    <n v="1200"/>
    <x v="0"/>
    <s v="&quot;Sleek design.&quot;"/>
    <s v="Neutral"/>
    <s v="Online"/>
    <s v="16-Dec-23"/>
  </r>
  <r>
    <x v="262"/>
    <n v="650"/>
    <n v="2"/>
    <s v="2023-12-17"/>
    <s v="2023-12-17 - 2023-12-23"/>
    <x v="11"/>
    <n v="650"/>
    <n v="2"/>
    <n v="4120"/>
    <n v="18"/>
    <x v="1"/>
    <s v=""/>
    <n v="455"/>
    <n v="195"/>
    <n v="405"/>
    <s v="17-12-2023"/>
    <x v="6"/>
    <x v="0"/>
    <s v="Berlin"/>
    <x v="3"/>
    <s v="Emily Brown"/>
    <s v="Referral"/>
    <x v="0"/>
    <x v="0"/>
    <s v="Credit Card"/>
    <n v="50"/>
    <n v="123785"/>
    <n v="1"/>
    <n v="600"/>
    <x v="0"/>
    <s v="&quot;Poor sound quality.&quot;"/>
    <s v="Bad"/>
    <s v="Online"/>
    <s v="17-Dec-23"/>
  </r>
  <r>
    <x v="263"/>
    <n v="220"/>
    <n v="1"/>
    <s v="2023-12-18"/>
    <s v="2023-12-17 - 2023-12-23"/>
    <x v="11"/>
    <n v="220"/>
    <n v="1"/>
    <s v=""/>
    <s v=""/>
    <x v="1"/>
    <s v=""/>
    <n v="154"/>
    <n v="66"/>
    <n v="134"/>
    <s v="18-12-2023"/>
    <x v="0"/>
    <x v="2"/>
    <s v="New York City"/>
    <x v="2"/>
    <s v="Marie Dubois"/>
    <s v="Advertisement"/>
    <x v="0"/>
    <x v="0"/>
    <s v="Credit Card"/>
    <n v="20"/>
    <n v="123786"/>
    <n v="1"/>
    <n v="200"/>
    <x v="0"/>
    <s v="&quot;Do not buy!&quot;"/>
    <s v="Neutral"/>
    <s v="Online"/>
    <s v="18-Dec-23"/>
  </r>
  <r>
    <x v="264"/>
    <n v="700"/>
    <n v="3"/>
    <s v="2023-12-19"/>
    <s v="2023-12-17 - 2023-12-23"/>
    <x v="11"/>
    <n v="700"/>
    <n v="3"/>
    <s v=""/>
    <s v=""/>
    <x v="1"/>
    <s v=""/>
    <n v="490"/>
    <n v="210"/>
    <n v="440"/>
    <s v="19-12-2023"/>
    <x v="1"/>
    <x v="0"/>
    <s v="London"/>
    <x v="8"/>
    <s v="Park Minwoo"/>
    <s v="Referral"/>
    <x v="1"/>
    <x v="0"/>
    <s v="PayPal"/>
    <n v="50"/>
    <n v="123787"/>
    <n v="1"/>
    <n v="650"/>
    <x v="0"/>
    <s v="&quot;Poor battery life.&quot;"/>
    <s v="Bad"/>
    <s v="Online"/>
    <s v="19-Dec-23"/>
  </r>
  <r>
    <x v="265"/>
    <n v="400"/>
    <n v="2"/>
    <s v="2023-12-20"/>
    <s v="2023-12-17 - 2023-12-23"/>
    <x v="11"/>
    <n v="400"/>
    <n v="2"/>
    <s v=""/>
    <s v=""/>
    <x v="1"/>
    <s v=""/>
    <n v="280"/>
    <n v="120"/>
    <n v="280"/>
    <s v="20-12-2023"/>
    <x v="4"/>
    <x v="2"/>
    <s v="Los Angeles"/>
    <x v="2"/>
    <s v="Hans Müller"/>
    <s v="Advertisement"/>
    <x v="0"/>
    <x v="1"/>
    <s v="Credit Card"/>
    <n v="0"/>
    <n v="123788"/>
    <n v="1"/>
    <n v="400"/>
    <x v="0"/>
    <s v="&quot;Great picture quality.&quot;"/>
    <s v="Good"/>
    <s v="Online"/>
    <s v="20-Dec-23"/>
  </r>
  <r>
    <x v="266"/>
    <n v="300"/>
    <n v="3"/>
    <s v="2023-12-21"/>
    <s v="2023-12-17 - 2023-12-23"/>
    <x v="11"/>
    <n v="300"/>
    <n v="3"/>
    <s v=""/>
    <s v=""/>
    <x v="1"/>
    <s v=""/>
    <n v="210"/>
    <n v="90"/>
    <n v="190"/>
    <s v="21-12-2023"/>
    <x v="7"/>
    <x v="0"/>
    <s v="Paris"/>
    <x v="0"/>
    <s v="Emily Brown"/>
    <s v="Website"/>
    <x v="1"/>
    <x v="2"/>
    <s v="PayPal"/>
    <n v="20"/>
    <n v="123789"/>
    <n v="1"/>
    <n v="280"/>
    <x v="0"/>
    <s v="&quot;Do not buy!&quot;"/>
    <s v="Neutral"/>
    <s v="Online"/>
    <s v="21-Dec-23"/>
  </r>
  <r>
    <x v="267"/>
    <n v="1200"/>
    <n v="5"/>
    <s v="2023-12-22"/>
    <s v="2023-12-17 - 2023-12-23"/>
    <x v="11"/>
    <n v="1200"/>
    <n v="5"/>
    <s v=""/>
    <s v=""/>
    <x v="1"/>
    <s v=""/>
    <n v="840"/>
    <n v="360"/>
    <n v="840"/>
    <s v="22-12-2023"/>
    <x v="5"/>
    <x v="1"/>
    <s v="Seoul"/>
    <x v="5"/>
    <s v="Oliver Wilson"/>
    <s v="Referral"/>
    <x v="1"/>
    <x v="1"/>
    <s v="Credit Card"/>
    <n v="0"/>
    <n v="123790"/>
    <n v="1"/>
    <n v="1200"/>
    <x v="0"/>
    <s v="&quot;Sleek design.&quot;"/>
    <s v="Neutral"/>
    <s v="Online"/>
    <s v="22-Dec-23"/>
  </r>
  <r>
    <x v="268"/>
    <n v="650"/>
    <n v="2"/>
    <s v="2023-12-23"/>
    <s v="2023-12-17 - 2023-12-23"/>
    <x v="11"/>
    <n v="650"/>
    <n v="2"/>
    <s v=""/>
    <s v=""/>
    <x v="1"/>
    <s v=""/>
    <n v="455"/>
    <n v="195"/>
    <n v="405"/>
    <s v="23-12-2023"/>
    <x v="6"/>
    <x v="0"/>
    <s v="Berlin"/>
    <x v="3"/>
    <s v="Emily Brown"/>
    <s v="Referral"/>
    <x v="0"/>
    <x v="0"/>
    <s v="Credit Card"/>
    <n v="50"/>
    <n v="123791"/>
    <n v="1"/>
    <n v="600"/>
    <x v="0"/>
    <s v="&quot;Poor sound quality.&quot;"/>
    <s v="Bad"/>
    <s v="Online"/>
    <s v="23-Dec-23"/>
  </r>
  <r>
    <x v="269"/>
    <n v="220"/>
    <n v="1"/>
    <s v="2023-12-24"/>
    <s v="2023-12-24 - 2023-12-30"/>
    <x v="11"/>
    <n v="220"/>
    <n v="1"/>
    <n v="3470"/>
    <n v="16"/>
    <x v="1"/>
    <s v=""/>
    <n v="154"/>
    <n v="66"/>
    <n v="134"/>
    <s v="24-12-2023"/>
    <x v="0"/>
    <x v="2"/>
    <s v="New York City"/>
    <x v="2"/>
    <s v="Marie Dubois"/>
    <s v="Advertisement"/>
    <x v="0"/>
    <x v="0"/>
    <s v="Credit Card"/>
    <n v="20"/>
    <n v="123792"/>
    <n v="1"/>
    <n v="200"/>
    <x v="0"/>
    <s v="&quot;Do not buy!&quot;"/>
    <s v="Neutral"/>
    <s v="Online"/>
    <s v="24-Dec-23"/>
  </r>
  <r>
    <x v="270"/>
    <n v="700"/>
    <n v="3"/>
    <s v="2023-12-25"/>
    <s v="2023-12-24 - 2023-12-30"/>
    <x v="11"/>
    <n v="700"/>
    <n v="3"/>
    <s v=""/>
    <s v=""/>
    <x v="1"/>
    <s v=""/>
    <n v="490"/>
    <n v="210"/>
    <n v="440"/>
    <s v="25-12-2023"/>
    <x v="1"/>
    <x v="0"/>
    <s v="London"/>
    <x v="8"/>
    <s v="Park Minwoo"/>
    <s v="Referral"/>
    <x v="1"/>
    <x v="0"/>
    <s v="PayPal"/>
    <n v="50"/>
    <n v="123793"/>
    <n v="1"/>
    <n v="650"/>
    <x v="0"/>
    <s v="&quot;Poor battery life.&quot;"/>
    <s v="Bad"/>
    <s v="Online"/>
    <s v="25-Dec-23"/>
  </r>
  <r>
    <x v="271"/>
    <n v="400"/>
    <n v="2"/>
    <s v="2023-12-26"/>
    <s v="2023-12-24 - 2023-12-30"/>
    <x v="11"/>
    <n v="400"/>
    <n v="2"/>
    <s v=""/>
    <s v=""/>
    <x v="1"/>
    <s v=""/>
    <n v="280"/>
    <n v="120"/>
    <n v="280"/>
    <s v="26-12-2023"/>
    <x v="4"/>
    <x v="2"/>
    <s v="Los Angeles"/>
    <x v="2"/>
    <s v="Hans Müller"/>
    <s v="Advertisement"/>
    <x v="0"/>
    <x v="1"/>
    <s v="Credit Card"/>
    <n v="0"/>
    <n v="123794"/>
    <n v="1"/>
    <n v="400"/>
    <x v="0"/>
    <s v="&quot;Great picture quality.&quot;"/>
    <s v="Good"/>
    <s v="Online"/>
    <s v="26-Dec-23"/>
  </r>
  <r>
    <x v="272"/>
    <n v="300"/>
    <n v="3"/>
    <s v="2023-12-27"/>
    <s v="2023-12-24 - 2023-12-30"/>
    <x v="11"/>
    <n v="300"/>
    <n v="3"/>
    <s v=""/>
    <s v=""/>
    <x v="1"/>
    <s v=""/>
    <n v="210"/>
    <n v="90"/>
    <n v="190"/>
    <s v="27-12-2023"/>
    <x v="7"/>
    <x v="0"/>
    <s v="Paris"/>
    <x v="0"/>
    <s v="Emily Brown"/>
    <s v="Website"/>
    <x v="1"/>
    <x v="2"/>
    <s v="PayPal"/>
    <n v="20"/>
    <n v="123795"/>
    <n v="1"/>
    <n v="280"/>
    <x v="0"/>
    <s v="&quot;Do not buy!&quot;"/>
    <s v="Neutral"/>
    <s v="Online"/>
    <s v="27-Dec-23"/>
  </r>
  <r>
    <x v="273"/>
    <n v="1200"/>
    <n v="5"/>
    <s v="2023-12-28"/>
    <s v="2023-12-24 - 2023-12-30"/>
    <x v="11"/>
    <n v="1200"/>
    <n v="5"/>
    <s v=""/>
    <s v=""/>
    <x v="1"/>
    <s v=""/>
    <n v="840"/>
    <n v="360"/>
    <n v="840"/>
    <s v="28-12-2023"/>
    <x v="5"/>
    <x v="1"/>
    <s v="Seoul"/>
    <x v="5"/>
    <s v="Oliver Wilson"/>
    <s v="Referral"/>
    <x v="1"/>
    <x v="1"/>
    <s v="Credit Card"/>
    <n v="0"/>
    <n v="123796"/>
    <n v="1"/>
    <n v="1200"/>
    <x v="0"/>
    <s v="&quot;Sleek design.&quot;"/>
    <s v="Neutral"/>
    <s v="Online"/>
    <s v="28-Dec-23"/>
  </r>
  <r>
    <x v="274"/>
    <n v="650"/>
    <n v="2"/>
    <s v="2023-12-29"/>
    <s v="2023-12-24 - 2023-12-30"/>
    <x v="11"/>
    <n v="650"/>
    <n v="2"/>
    <s v=""/>
    <s v=""/>
    <x v="1"/>
    <s v=""/>
    <n v="455"/>
    <n v="195"/>
    <n v="405"/>
    <s v="29-12-2023"/>
    <x v="6"/>
    <x v="0"/>
    <s v="Berlin"/>
    <x v="3"/>
    <s v="Emily Brown"/>
    <s v="Referral"/>
    <x v="0"/>
    <x v="0"/>
    <s v="Credit Card"/>
    <n v="50"/>
    <n v="123797"/>
    <n v="1"/>
    <n v="600"/>
    <x v="0"/>
    <s v="&quot;Poor sound quality.&quot;"/>
    <s v="Bad"/>
    <s v="Online"/>
    <s v="29-Dec-23"/>
  </r>
  <r>
    <x v="275"/>
    <n v="1500"/>
    <n v="10"/>
    <s v="2024-01-01"/>
    <s v="2023-12-31 - 2024-01-06"/>
    <x v="12"/>
    <n v="6000"/>
    <n v="40"/>
    <n v="44000"/>
    <n v="104"/>
    <x v="13"/>
    <n v="223"/>
    <n v="1050"/>
    <n v="450"/>
    <n v="1050"/>
    <s v="01-01-2024"/>
    <x v="5"/>
    <x v="2"/>
    <s v="New York City"/>
    <x v="2"/>
    <s v="Emily Brown"/>
    <s v="Advertisement"/>
    <x v="0"/>
    <x v="1"/>
    <s v="Credit Card"/>
    <n v="0"/>
    <n v="1234561"/>
    <n v="1"/>
    <n v="1500"/>
    <x v="1"/>
    <s v="&quot;Great product!&quot;"/>
    <s v="Good"/>
    <s v="Online"/>
    <s v="01-Jan-24"/>
  </r>
  <r>
    <x v="275"/>
    <n v="1500"/>
    <n v="10"/>
    <s v="2024-01-01"/>
    <s v="2023-12-31 - 2024-01-06"/>
    <x v="12"/>
    <s v=""/>
    <s v=""/>
    <s v=""/>
    <s v=""/>
    <x v="1"/>
    <s v=""/>
    <n v="1050"/>
    <n v="450"/>
    <n v="1050"/>
    <s v="01-01-2024"/>
    <x v="5"/>
    <x v="2"/>
    <s v="New York City"/>
    <x v="2"/>
    <s v="Marie Dubois"/>
    <s v="Advertisement"/>
    <x v="0"/>
    <x v="1"/>
    <s v="Credit Card"/>
    <n v="0"/>
    <n v="1234562"/>
    <n v="1"/>
    <n v="1500"/>
    <x v="1"/>
    <s v="&quot;Great product!&quot;"/>
    <s v="Good"/>
    <s v="Online"/>
    <s v="01-Jan-24"/>
  </r>
  <r>
    <x v="275"/>
    <n v="1500"/>
    <n v="10"/>
    <s v="2024-01-01"/>
    <s v="2023-12-31 - 2024-01-06"/>
    <x v="12"/>
    <s v=""/>
    <s v=""/>
    <s v=""/>
    <s v=""/>
    <x v="1"/>
    <s v=""/>
    <n v="1050"/>
    <n v="450"/>
    <n v="1050"/>
    <s v="01-01-2024"/>
    <x v="5"/>
    <x v="2"/>
    <s v="New York City"/>
    <x v="2"/>
    <s v="Park Minwoo"/>
    <s v="Advertisement"/>
    <x v="0"/>
    <x v="1"/>
    <s v="Credit Card"/>
    <n v="0"/>
    <n v="1234563"/>
    <n v="1"/>
    <n v="1500"/>
    <x v="1"/>
    <s v="&quot;Great product!&quot;"/>
    <s v="Good"/>
    <s v="Online"/>
    <s v="01-Jan-24"/>
  </r>
  <r>
    <x v="275"/>
    <n v="1500"/>
    <n v="10"/>
    <s v="2024-01-01"/>
    <s v="2023-12-31 - 2024-01-06"/>
    <x v="12"/>
    <s v=""/>
    <s v=""/>
    <s v=""/>
    <s v=""/>
    <x v="1"/>
    <s v=""/>
    <n v="1050"/>
    <n v="450"/>
    <n v="1050"/>
    <s v="01-01-2024"/>
    <x v="5"/>
    <x v="2"/>
    <s v="New York City"/>
    <x v="2"/>
    <s v="Hans Müller"/>
    <s v="Advertisement"/>
    <x v="0"/>
    <x v="1"/>
    <s v="Credit Card"/>
    <n v="0"/>
    <n v="1234564"/>
    <n v="1"/>
    <n v="1500"/>
    <x v="1"/>
    <s v="&quot;Great product!&quot;"/>
    <s v="Good"/>
    <s v="Online"/>
    <s v="01-Jan-24"/>
  </r>
  <r>
    <x v="276"/>
    <n v="300"/>
    <n v="3"/>
    <s v="2024-01-02"/>
    <s v="2023-12-31 - 2024-01-06"/>
    <x v="12"/>
    <n v="1200"/>
    <n v="12"/>
    <s v=""/>
    <s v=""/>
    <x v="1"/>
    <s v=""/>
    <n v="210"/>
    <n v="90"/>
    <n v="160"/>
    <s v="02-01-2024"/>
    <x v="4"/>
    <x v="0"/>
    <s v="Paris"/>
    <x v="0"/>
    <s v="Emily Brown"/>
    <s v="Website"/>
    <x v="1"/>
    <x v="1"/>
    <s v="PayPal"/>
    <n v="50"/>
    <n v="1234575"/>
    <n v="2"/>
    <n v="250"/>
    <x v="2"/>
    <s v="&quot;Fast delivery!&quot;"/>
    <s v="Neutral"/>
    <s v="Online"/>
    <s v="02-Jan-24"/>
  </r>
  <r>
    <x v="276"/>
    <n v="300"/>
    <n v="3"/>
    <s v="2024-01-02"/>
    <s v="2023-12-31 - 2024-01-06"/>
    <x v="12"/>
    <s v=""/>
    <s v=""/>
    <s v=""/>
    <s v=""/>
    <x v="1"/>
    <s v=""/>
    <n v="210"/>
    <n v="90"/>
    <n v="160"/>
    <s v="02-01-2024"/>
    <x v="4"/>
    <x v="0"/>
    <s v="Paris"/>
    <x v="0"/>
    <s v="Oliver Wilson"/>
    <s v="Website"/>
    <x v="1"/>
    <x v="1"/>
    <s v="PayPal"/>
    <n v="50"/>
    <n v="1234576"/>
    <n v="2"/>
    <n v="250"/>
    <x v="2"/>
    <s v="&quot;Fast delivery!&quot;"/>
    <s v="Neutral"/>
    <s v="Online"/>
    <s v="02-Jan-24"/>
  </r>
  <r>
    <x v="276"/>
    <n v="300"/>
    <n v="3"/>
    <s v="2024-01-02"/>
    <s v="2023-12-31 - 2024-01-06"/>
    <x v="12"/>
    <s v=""/>
    <s v=""/>
    <s v=""/>
    <s v=""/>
    <x v="1"/>
    <s v=""/>
    <n v="210"/>
    <n v="90"/>
    <n v="160"/>
    <s v="02-01-2024"/>
    <x v="4"/>
    <x v="0"/>
    <s v="Paris"/>
    <x v="0"/>
    <s v="Emily Brown"/>
    <s v="Website"/>
    <x v="1"/>
    <x v="1"/>
    <s v="PayPal"/>
    <n v="50"/>
    <n v="1234577"/>
    <n v="2"/>
    <n v="250"/>
    <x v="2"/>
    <s v="&quot;Fast delivery!&quot;"/>
    <s v="Neutral"/>
    <s v="Online"/>
    <s v="02-Jan-24"/>
  </r>
  <r>
    <x v="276"/>
    <n v="300"/>
    <n v="3"/>
    <s v="2024-01-02"/>
    <s v="2023-12-31 - 2024-01-06"/>
    <x v="12"/>
    <s v=""/>
    <s v=""/>
    <s v=""/>
    <s v=""/>
    <x v="1"/>
    <s v=""/>
    <n v="210"/>
    <n v="90"/>
    <n v="160"/>
    <s v="02-01-2024"/>
    <x v="4"/>
    <x v="0"/>
    <s v="Paris"/>
    <x v="0"/>
    <s v="Marie Dubois"/>
    <s v="Website"/>
    <x v="1"/>
    <x v="1"/>
    <s v="PayPal"/>
    <n v="50"/>
    <n v="1234578"/>
    <n v="2"/>
    <n v="250"/>
    <x v="2"/>
    <s v="&quot;Fast delivery!&quot;"/>
    <s v="Neutral"/>
    <s v="Online"/>
    <s v="02-Jan-24"/>
  </r>
  <r>
    <x v="277"/>
    <n v="6000"/>
    <n v="2"/>
    <s v="2024-01-03"/>
    <s v="2023-12-31 - 2024-01-06"/>
    <x v="12"/>
    <n v="24000"/>
    <n v="8"/>
    <s v=""/>
    <s v=""/>
    <x v="1"/>
    <s v=""/>
    <n v="4200"/>
    <n v="1800"/>
    <n v="4000"/>
    <s v="03-01-2024"/>
    <x v="12"/>
    <x v="1"/>
    <s v="Tokyo"/>
    <x v="1"/>
    <s v="Park Minwoo"/>
    <s v="Referral"/>
    <x v="0"/>
    <x v="0"/>
    <s v="Bank Transfer"/>
    <n v="200"/>
    <n v="1234589"/>
    <n v="1"/>
    <n v="5800"/>
    <x v="3"/>
    <s v="&quot;Product damaged during shipment.&quot;"/>
    <s v="Bad"/>
    <s v="Online"/>
    <s v="03-Jan-24"/>
  </r>
  <r>
    <x v="277"/>
    <n v="6000"/>
    <n v="2"/>
    <s v="2024-01-03"/>
    <s v="2023-12-31 - 2024-01-06"/>
    <x v="12"/>
    <s v=""/>
    <s v=""/>
    <s v=""/>
    <s v=""/>
    <x v="1"/>
    <s v=""/>
    <n v="4200"/>
    <n v="1800"/>
    <n v="4000"/>
    <s v="03-01-2024"/>
    <x v="12"/>
    <x v="1"/>
    <s v="Tokyo"/>
    <x v="1"/>
    <s v="Hans Müller"/>
    <s v="Referral"/>
    <x v="0"/>
    <x v="0"/>
    <s v="Bank Transfer"/>
    <n v="200"/>
    <n v="12345810"/>
    <n v="1"/>
    <n v="5800"/>
    <x v="3"/>
    <s v="&quot;Product damaged during shipment.&quot;"/>
    <s v="Bad"/>
    <s v="Online"/>
    <s v="03-Jan-24"/>
  </r>
  <r>
    <x v="277"/>
    <n v="6000"/>
    <n v="2"/>
    <s v="2024-01-03"/>
    <s v="2023-12-31 - 2024-01-06"/>
    <x v="12"/>
    <s v=""/>
    <s v=""/>
    <s v=""/>
    <s v=""/>
    <x v="1"/>
    <s v=""/>
    <n v="4200"/>
    <n v="1800"/>
    <n v="4000"/>
    <s v="03-01-2024"/>
    <x v="12"/>
    <x v="1"/>
    <s v="Tokyo"/>
    <x v="1"/>
    <s v="Emily Brown"/>
    <s v="Referral"/>
    <x v="0"/>
    <x v="0"/>
    <s v="Bank Transfer"/>
    <n v="200"/>
    <n v="12345811"/>
    <n v="1"/>
    <n v="5800"/>
    <x v="3"/>
    <s v="&quot;Product damaged during shipment.&quot;"/>
    <s v="Bad"/>
    <s v="Online"/>
    <s v="03-Jan-24"/>
  </r>
  <r>
    <x v="277"/>
    <n v="6000"/>
    <n v="2"/>
    <s v="2024-01-03"/>
    <s v="2023-12-31 - 2024-01-06"/>
    <x v="12"/>
    <s v=""/>
    <s v=""/>
    <s v=""/>
    <s v=""/>
    <x v="1"/>
    <s v=""/>
    <n v="4200"/>
    <n v="1800"/>
    <n v="4000"/>
    <s v="03-01-2024"/>
    <x v="12"/>
    <x v="1"/>
    <s v="Tokyo"/>
    <x v="1"/>
    <s v="Oliver Wilson"/>
    <s v="Referral"/>
    <x v="0"/>
    <x v="0"/>
    <s v="Bank Transfer"/>
    <n v="200"/>
    <n v="12345812"/>
    <n v="1"/>
    <n v="5800"/>
    <x v="3"/>
    <s v="&quot;Product damaged during shipment.&quot;"/>
    <s v="Bad"/>
    <s v="Online"/>
    <s v="03-Jan-24"/>
  </r>
  <r>
    <x v="278"/>
    <n v="800"/>
    <n v="4"/>
    <s v="2024-01-04"/>
    <s v="2023-12-31 - 2024-01-06"/>
    <x v="12"/>
    <n v="3200"/>
    <n v="16"/>
    <s v=""/>
    <s v=""/>
    <x v="1"/>
    <s v=""/>
    <n v="560"/>
    <n v="240"/>
    <n v="460"/>
    <s v="04-01-2024"/>
    <x v="2"/>
    <x v="2"/>
    <s v="Los Angeles"/>
    <x v="2"/>
    <s v="Emily Brown"/>
    <s v="Advertisement"/>
    <x v="0"/>
    <x v="2"/>
    <s v="Cash"/>
    <n v="100"/>
    <n v="12345913"/>
    <n v="1"/>
    <n v="700"/>
    <x v="3"/>
    <s v="&quot;not value for money!&quot;"/>
    <s v="Bad"/>
    <s v="In-store"/>
    <s v="04-Jan-24"/>
  </r>
  <r>
    <x v="278"/>
    <n v="800"/>
    <n v="4"/>
    <s v="2024-01-04"/>
    <s v="2023-12-31 - 2024-01-06"/>
    <x v="12"/>
    <s v=""/>
    <s v=""/>
    <s v=""/>
    <s v=""/>
    <x v="1"/>
    <s v=""/>
    <n v="560"/>
    <n v="240"/>
    <n v="460"/>
    <s v="04-01-2024"/>
    <x v="2"/>
    <x v="2"/>
    <s v="Los Angeles"/>
    <x v="2"/>
    <s v="Marie Dubois"/>
    <s v="Advertisement"/>
    <x v="0"/>
    <x v="2"/>
    <s v="Cash"/>
    <n v="100"/>
    <n v="12345914"/>
    <n v="1"/>
    <n v="700"/>
    <x v="3"/>
    <s v="&quot;not value for money!&quot;"/>
    <s v="Bad"/>
    <s v="In-store"/>
    <s v="04-Jan-24"/>
  </r>
  <r>
    <x v="278"/>
    <n v="800"/>
    <n v="4"/>
    <s v="2024-01-04"/>
    <s v="2023-12-31 - 2024-01-06"/>
    <x v="12"/>
    <s v=""/>
    <s v=""/>
    <s v=""/>
    <s v=""/>
    <x v="1"/>
    <s v=""/>
    <n v="560"/>
    <n v="240"/>
    <n v="460"/>
    <s v="04-01-2024"/>
    <x v="2"/>
    <x v="2"/>
    <s v="Los Angeles"/>
    <x v="2"/>
    <s v="Park Minwoo"/>
    <s v="Advertisement"/>
    <x v="0"/>
    <x v="2"/>
    <s v="Cash"/>
    <n v="100"/>
    <n v="12345915"/>
    <n v="1"/>
    <n v="700"/>
    <x v="3"/>
    <s v="&quot;not value for money!&quot;"/>
    <s v="Bad"/>
    <s v="In-store"/>
    <s v="04-Jan-24"/>
  </r>
  <r>
    <x v="278"/>
    <n v="800"/>
    <n v="4"/>
    <s v="2024-01-04"/>
    <s v="2023-12-31 - 2024-01-06"/>
    <x v="12"/>
    <s v=""/>
    <s v=""/>
    <s v=""/>
    <s v=""/>
    <x v="1"/>
    <s v=""/>
    <n v="560"/>
    <n v="240"/>
    <n v="460"/>
    <s v="04-01-2024"/>
    <x v="2"/>
    <x v="2"/>
    <s v="Los Angeles"/>
    <x v="2"/>
    <s v="Hans Müller"/>
    <s v="Advertisement"/>
    <x v="0"/>
    <x v="2"/>
    <s v="Cash"/>
    <n v="100"/>
    <n v="12345916"/>
    <n v="1"/>
    <n v="700"/>
    <x v="3"/>
    <s v="&quot;not value for money!&quot;"/>
    <s v="Bad"/>
    <s v="In-store"/>
    <s v="04-Jan-24"/>
  </r>
  <r>
    <x v="279"/>
    <n v="400"/>
    <n v="2"/>
    <s v="2024-01-05"/>
    <s v="2023-12-31 - 2024-01-06"/>
    <x v="12"/>
    <n v="1600"/>
    <n v="8"/>
    <s v=""/>
    <s v=""/>
    <x v="1"/>
    <s v=""/>
    <n v="280"/>
    <n v="120"/>
    <n v="260"/>
    <s v="05-01-2024"/>
    <x v="7"/>
    <x v="4"/>
    <s v="Johannesburg"/>
    <x v="15"/>
    <s v="Emily Brown"/>
    <s v="Advertisement"/>
    <x v="0"/>
    <x v="0"/>
    <s v="Credit Card"/>
    <n v="20"/>
    <n v="12346017"/>
    <n v="3"/>
    <n v="380"/>
    <x v="3"/>
    <s v="&quot;Not what I expected.&quot;"/>
    <s v="Neutral"/>
    <s v="Online"/>
    <s v="05-Jan-24"/>
  </r>
  <r>
    <x v="279"/>
    <n v="400"/>
    <n v="2"/>
    <s v="2024-01-05"/>
    <s v="2023-12-31 - 2024-01-06"/>
    <x v="12"/>
    <s v=""/>
    <s v=""/>
    <s v=""/>
    <s v=""/>
    <x v="1"/>
    <s v=""/>
    <n v="280"/>
    <n v="120"/>
    <n v="260"/>
    <s v="05-01-2024"/>
    <x v="7"/>
    <x v="4"/>
    <s v="Johannesburg"/>
    <x v="15"/>
    <s v="Oliver Wilson"/>
    <s v="Advertisement"/>
    <x v="0"/>
    <x v="0"/>
    <s v="Credit Card"/>
    <n v="20"/>
    <n v="12346018"/>
    <n v="3"/>
    <n v="380"/>
    <x v="3"/>
    <s v="&quot;Not what I expected.&quot;"/>
    <s v="Neutral"/>
    <s v="Online"/>
    <s v="05-Jan-24"/>
  </r>
  <r>
    <x v="279"/>
    <n v="400"/>
    <n v="2"/>
    <s v="2024-01-05"/>
    <s v="2023-12-31 - 2024-01-06"/>
    <x v="12"/>
    <s v=""/>
    <s v=""/>
    <s v=""/>
    <s v=""/>
    <x v="1"/>
    <s v=""/>
    <n v="280"/>
    <n v="120"/>
    <n v="260"/>
    <s v="05-01-2024"/>
    <x v="7"/>
    <x v="4"/>
    <s v="Johannesburg"/>
    <x v="15"/>
    <s v="Emily Brown"/>
    <s v="Advertisement"/>
    <x v="0"/>
    <x v="0"/>
    <s v="Credit Card"/>
    <n v="20"/>
    <n v="12346019"/>
    <n v="3"/>
    <n v="380"/>
    <x v="3"/>
    <s v="&quot;Not what I expected.&quot;"/>
    <s v="Neutral"/>
    <s v="Online"/>
    <s v="05-Jan-24"/>
  </r>
  <r>
    <x v="279"/>
    <n v="400"/>
    <n v="2"/>
    <s v="2024-01-05"/>
    <s v="2023-12-31 - 2024-01-06"/>
    <x v="12"/>
    <s v=""/>
    <s v=""/>
    <s v=""/>
    <s v=""/>
    <x v="1"/>
    <s v=""/>
    <n v="280"/>
    <n v="120"/>
    <n v="260"/>
    <s v="05-01-2024"/>
    <x v="7"/>
    <x v="4"/>
    <s v="Johannesburg"/>
    <x v="15"/>
    <s v="Marie Dubois"/>
    <s v="Advertisement"/>
    <x v="0"/>
    <x v="0"/>
    <s v="Credit Card"/>
    <n v="20"/>
    <n v="12346020"/>
    <n v="3"/>
    <n v="380"/>
    <x v="3"/>
    <s v="&quot;Not what I expected.&quot;"/>
    <s v="Neutral"/>
    <s v="Online"/>
    <s v="05-Jan-24"/>
  </r>
  <r>
    <x v="280"/>
    <n v="2000"/>
    <n v="5"/>
    <s v="2024-01-06"/>
    <s v="2023-12-31 - 2024-01-06"/>
    <x v="12"/>
    <n v="8000"/>
    <n v="20"/>
    <s v=""/>
    <s v=""/>
    <x v="1"/>
    <s v=""/>
    <n v="1400"/>
    <n v="600"/>
    <n v="1400"/>
    <s v="06-01-2024"/>
    <x v="8"/>
    <x v="3"/>
    <s v="Rio de Janeiro"/>
    <x v="4"/>
    <s v="Park Minwoo"/>
    <s v="Advertisement"/>
    <x v="1"/>
    <x v="1"/>
    <s v="PayPal"/>
    <n v="0"/>
    <n v="12346121"/>
    <n v="1"/>
    <n v="2000"/>
    <x v="3"/>
    <s v="&quot;Excellent service!&quot;"/>
    <s v="Good"/>
    <s v="Online"/>
    <s v="06-Jan-24"/>
  </r>
  <r>
    <x v="280"/>
    <n v="2000"/>
    <n v="5"/>
    <s v="2024-01-06"/>
    <s v="2023-12-31 - 2024-01-06"/>
    <x v="12"/>
    <s v=""/>
    <s v=""/>
    <s v=""/>
    <s v=""/>
    <x v="1"/>
    <s v=""/>
    <n v="1400"/>
    <n v="600"/>
    <n v="1400"/>
    <s v="06-01-2024"/>
    <x v="8"/>
    <x v="3"/>
    <s v="Rio de Janeiro"/>
    <x v="4"/>
    <s v="Hans Müller"/>
    <s v="Advertisement"/>
    <x v="1"/>
    <x v="1"/>
    <s v="PayPal"/>
    <n v="0"/>
    <n v="12346122"/>
    <n v="1"/>
    <n v="2000"/>
    <x v="3"/>
    <s v="&quot;Excellent service!&quot;"/>
    <s v="Good"/>
    <s v="Online"/>
    <s v="06-Jan-24"/>
  </r>
  <r>
    <x v="280"/>
    <n v="2000"/>
    <n v="5"/>
    <s v="2024-01-06"/>
    <s v="2023-12-31 - 2024-01-06"/>
    <x v="12"/>
    <s v=""/>
    <s v=""/>
    <s v=""/>
    <s v=""/>
    <x v="1"/>
    <s v=""/>
    <n v="1400"/>
    <n v="600"/>
    <n v="1400"/>
    <s v="06-01-2024"/>
    <x v="8"/>
    <x v="3"/>
    <s v="Rio de Janeiro"/>
    <x v="4"/>
    <s v="Emily Brown"/>
    <s v="Advertisement"/>
    <x v="1"/>
    <x v="1"/>
    <s v="PayPal"/>
    <n v="0"/>
    <n v="12346123"/>
    <n v="1"/>
    <n v="2000"/>
    <x v="3"/>
    <s v="&quot;Excellent service!&quot;"/>
    <s v="Good"/>
    <s v="Online"/>
    <s v="06-Jan-24"/>
  </r>
  <r>
    <x v="280"/>
    <n v="2000"/>
    <n v="5"/>
    <s v="2024-01-06"/>
    <s v="2023-12-31 - 2024-01-06"/>
    <x v="12"/>
    <s v=""/>
    <s v=""/>
    <s v=""/>
    <s v=""/>
    <x v="1"/>
    <s v=""/>
    <n v="1400"/>
    <n v="600"/>
    <n v="1400"/>
    <s v="06-01-2024"/>
    <x v="8"/>
    <x v="3"/>
    <s v="Rio de Janeiro"/>
    <x v="4"/>
    <s v="Oliver Wilson"/>
    <s v="Advertisement"/>
    <x v="1"/>
    <x v="1"/>
    <s v="PayPal"/>
    <n v="0"/>
    <n v="12346124"/>
    <n v="1"/>
    <n v="2000"/>
    <x v="3"/>
    <s v="&quot;Excellent service!&quot;"/>
    <s v="Good"/>
    <s v="Online"/>
    <s v="06-Jan-24"/>
  </r>
  <r>
    <x v="281"/>
    <n v="120"/>
    <n v="1"/>
    <s v="2024-01-07"/>
    <s v="2024-01-07 - 2024-01-13"/>
    <x v="12"/>
    <n v="320"/>
    <n v="3"/>
    <n v="12470"/>
    <n v="54"/>
    <x v="1"/>
    <s v=""/>
    <n v="84"/>
    <n v="36"/>
    <n v="74"/>
    <s v="07-01-2024"/>
    <x v="13"/>
    <x v="0"/>
    <s v="London"/>
    <x v="8"/>
    <s v="Marie Dubois"/>
    <s v="Advertisement"/>
    <x v="0"/>
    <x v="0"/>
    <s v="Credit Card"/>
    <n v="10"/>
    <n v="12346226"/>
    <n v="2"/>
    <n v="110"/>
    <x v="3"/>
    <s v="&quot;Slow delivery.&quot;"/>
    <s v="Neutral"/>
    <s v="Online"/>
    <s v="07-Jan-24"/>
  </r>
  <r>
    <x v="281"/>
    <n v="100"/>
    <n v="1"/>
    <s v="2024-01-07"/>
    <s v="2024-01-07 - 2024-01-13"/>
    <x v="12"/>
    <s v=""/>
    <s v=""/>
    <s v=""/>
    <s v=""/>
    <x v="1"/>
    <s v=""/>
    <n v="70"/>
    <n v="30"/>
    <n v="70"/>
    <s v="07-01-2024"/>
    <x v="6"/>
    <x v="0"/>
    <s v="Rio de Janeiro"/>
    <x v="3"/>
    <s v="Emily Brown"/>
    <s v="Advertisement"/>
    <x v="0"/>
    <x v="1"/>
    <s v="Credit Card"/>
    <n v="0"/>
    <n v="12346225"/>
    <n v="2"/>
    <n v="100"/>
    <x v="3"/>
    <s v="&quot;not value for money!&quot;"/>
    <s v="Bad"/>
    <s v="Online"/>
    <s v="07-Jan-24"/>
  </r>
  <r>
    <x v="281"/>
    <n v="100"/>
    <n v="1"/>
    <s v="2024-01-07"/>
    <s v="2024-01-07 - 2024-01-13"/>
    <x v="12"/>
    <s v=""/>
    <s v=""/>
    <s v=""/>
    <s v=""/>
    <x v="1"/>
    <s v=""/>
    <n v="70"/>
    <n v="30"/>
    <n v="70"/>
    <s v="07-01-2024"/>
    <x v="6"/>
    <x v="0"/>
    <s v="Berlin"/>
    <x v="3"/>
    <s v="Park Minwoo"/>
    <s v="Advertisement"/>
    <x v="0"/>
    <x v="1"/>
    <s v="Credit Card"/>
    <n v="0"/>
    <n v="12346227"/>
    <n v="2"/>
    <n v="100"/>
    <x v="3"/>
    <s v="&quot;not value for money!&quot;"/>
    <s v="Bad"/>
    <s v="Online"/>
    <s v="07-Jan-24"/>
  </r>
  <r>
    <x v="282"/>
    <n v="1200"/>
    <n v="3"/>
    <s v="2024-01-08"/>
    <s v="2024-01-07 - 2024-01-13"/>
    <x v="12"/>
    <n v="3150"/>
    <n v="9"/>
    <s v=""/>
    <s v=""/>
    <x v="1"/>
    <s v=""/>
    <n v="840"/>
    <n v="360"/>
    <n v="790"/>
    <s v="08-01-2024"/>
    <x v="1"/>
    <x v="1"/>
    <s v="Seoul"/>
    <x v="5"/>
    <s v="Hans Müller"/>
    <s v="Referral"/>
    <x v="1"/>
    <x v="2"/>
    <s v="PayPal"/>
    <n v="50"/>
    <n v="12346328"/>
    <n v="1"/>
    <n v="1150"/>
    <x v="3"/>
    <s v="&quot;Love the new features!&quot;"/>
    <s v="Good"/>
    <s v="Online"/>
    <s v="08-Jan-24"/>
  </r>
  <r>
    <x v="282"/>
    <n v="1200"/>
    <n v="3"/>
    <s v="2024-01-08"/>
    <s v="2024-01-07 - 2024-01-13"/>
    <x v="12"/>
    <s v=""/>
    <s v=""/>
    <s v=""/>
    <s v=""/>
    <x v="1"/>
    <s v=""/>
    <n v="840"/>
    <n v="360"/>
    <n v="790"/>
    <s v="08-01-2024"/>
    <x v="1"/>
    <x v="1"/>
    <s v="Seoul"/>
    <x v="5"/>
    <s v="Oliver Wilson"/>
    <s v="Referral"/>
    <x v="1"/>
    <x v="2"/>
    <s v="PayPal"/>
    <n v="50"/>
    <n v="12346330"/>
    <n v="1"/>
    <n v="1150"/>
    <x v="3"/>
    <s v="&quot;Love the new features!&quot;"/>
    <s v="Good"/>
    <s v="Online"/>
    <s v="08-Jan-24"/>
  </r>
  <r>
    <x v="282"/>
    <n v="750"/>
    <n v="3"/>
    <s v="2024-01-08"/>
    <s v="2024-01-07 - 2024-01-13"/>
    <x v="12"/>
    <s v=""/>
    <s v=""/>
    <s v=""/>
    <s v=""/>
    <x v="1"/>
    <s v=""/>
    <n v="525"/>
    <n v="225"/>
    <n v="525"/>
    <s v="08-01-2024"/>
    <x v="14"/>
    <x v="2"/>
    <s v="Chicago"/>
    <x v="2"/>
    <s v="Emily Brown"/>
    <s v="Website"/>
    <x v="1"/>
    <x v="1"/>
    <s v="PayPal"/>
    <n v="0"/>
    <n v="12346329"/>
    <n v="1"/>
    <n v="750"/>
    <x v="3"/>
    <s v="&quot;Great software!&quot;"/>
    <s v="Good"/>
    <s v="Online"/>
    <s v="08-Jan-24"/>
  </r>
  <r>
    <x v="283"/>
    <n v="500"/>
    <n v="2"/>
    <s v="2024-01-09"/>
    <s v="2024-01-07 - 2024-01-13"/>
    <x v="12"/>
    <n v="1500"/>
    <n v="6"/>
    <s v=""/>
    <s v=""/>
    <x v="1"/>
    <s v=""/>
    <n v="350"/>
    <n v="150"/>
    <n v="350"/>
    <s v="09-01-2024"/>
    <x v="3"/>
    <x v="2"/>
    <s v="Toronto"/>
    <x v="7"/>
    <s v="Emily Brown"/>
    <s v="Advertisement"/>
    <x v="0"/>
    <x v="1"/>
    <s v="Credit Card"/>
    <n v="0"/>
    <n v="12346431"/>
    <n v="1"/>
    <n v="500"/>
    <x v="3"/>
    <s v="&quot;Fast charging!&quot;"/>
    <s v="Neutral"/>
    <s v="Online"/>
    <s v="09-Jan-24"/>
  </r>
  <r>
    <x v="283"/>
    <n v="500"/>
    <n v="2"/>
    <s v="2024-01-09"/>
    <s v="2024-01-07 - 2024-01-13"/>
    <x v="12"/>
    <s v=""/>
    <s v=""/>
    <s v=""/>
    <s v=""/>
    <x v="1"/>
    <s v=""/>
    <n v="350"/>
    <n v="150"/>
    <n v="350"/>
    <s v="09-01-2024"/>
    <x v="3"/>
    <x v="2"/>
    <s v="Toronto"/>
    <x v="7"/>
    <s v="Park Minwoo"/>
    <s v="Advertisement"/>
    <x v="0"/>
    <x v="1"/>
    <s v="Credit Card"/>
    <n v="0"/>
    <n v="12346433"/>
    <n v="1"/>
    <n v="500"/>
    <x v="3"/>
    <s v="&quot;Fast charging!&quot;"/>
    <s v="Neutral"/>
    <s v="Online"/>
    <s v="09-Jan-24"/>
  </r>
  <r>
    <x v="283"/>
    <n v="500"/>
    <n v="2"/>
    <s v="2024-01-09"/>
    <s v="2024-01-07 - 2024-01-13"/>
    <x v="12"/>
    <s v=""/>
    <s v=""/>
    <s v=""/>
    <s v=""/>
    <x v="1"/>
    <s v=""/>
    <n v="350"/>
    <n v="150"/>
    <n v="300"/>
    <s v="09-01-2024"/>
    <x v="6"/>
    <x v="1"/>
    <s v="Beijing"/>
    <x v="10"/>
    <s v="Marie Dubois"/>
    <s v="Advertisement"/>
    <x v="0"/>
    <x v="0"/>
    <s v="Credit Card"/>
    <n v="50"/>
    <n v="12346432"/>
    <n v="1"/>
    <n v="450"/>
    <x v="3"/>
    <s v="&quot;Poor sound quality.&quot;"/>
    <s v="Bad"/>
    <s v="In-store"/>
    <s v="09-Jan-24"/>
  </r>
  <r>
    <x v="284"/>
    <n v="700"/>
    <n v="4"/>
    <s v="2024-01-10"/>
    <s v="2024-01-07 - 2024-01-13"/>
    <x v="12"/>
    <n v="1650"/>
    <n v="9"/>
    <s v=""/>
    <s v=""/>
    <x v="1"/>
    <s v=""/>
    <n v="490"/>
    <n v="210"/>
    <n v="440"/>
    <s v="10-01-2024"/>
    <x v="15"/>
    <x v="0"/>
    <s v="London"/>
    <x v="8"/>
    <s v="Hans Müller"/>
    <s v="Website"/>
    <x v="1"/>
    <x v="0"/>
    <s v="PayPal"/>
    <n v="50"/>
    <n v="12346534"/>
    <n v="2"/>
    <n v="650"/>
    <x v="3"/>
    <s v="&quot;Didn't fit properly.&quot;"/>
    <s v="Bad"/>
    <s v="Online"/>
    <s v="10-Jan-24"/>
  </r>
  <r>
    <x v="284"/>
    <n v="250"/>
    <n v="1"/>
    <s v="2024-01-10"/>
    <s v="2024-01-07 - 2024-01-13"/>
    <x v="12"/>
    <s v=""/>
    <s v=""/>
    <s v=""/>
    <s v=""/>
    <x v="1"/>
    <s v=""/>
    <n v="175"/>
    <n v="75"/>
    <n v="175"/>
    <s v="10-01-2024"/>
    <x v="15"/>
    <x v="0"/>
    <s v="Berlin"/>
    <x v="3"/>
    <s v="Emily Brown"/>
    <s v="Referral"/>
    <x v="0"/>
    <x v="1"/>
    <s v="Bank Transfer"/>
    <n v="0"/>
    <n v="12346535"/>
    <n v="1"/>
    <n v="250"/>
    <x v="3"/>
    <s v="&quot;Love it!&quot;"/>
    <s v="Good"/>
    <s v="Online"/>
    <s v="10-Jan-24"/>
  </r>
  <r>
    <x v="284"/>
    <n v="700"/>
    <n v="4"/>
    <s v="2024-01-10"/>
    <s v="2024-01-07 - 2024-01-13"/>
    <x v="12"/>
    <s v=""/>
    <s v=""/>
    <s v=""/>
    <s v=""/>
    <x v="1"/>
    <s v=""/>
    <n v="490"/>
    <n v="210"/>
    <n v="440"/>
    <s v="10-01-2024"/>
    <x v="15"/>
    <x v="0"/>
    <s v="London"/>
    <x v="8"/>
    <s v="Oliver Wilson"/>
    <s v="Website"/>
    <x v="1"/>
    <x v="0"/>
    <s v="PayPal"/>
    <n v="50"/>
    <n v="12346536"/>
    <n v="2"/>
    <n v="650"/>
    <x v="3"/>
    <s v="&quot;Didn't fit properly.&quot;"/>
    <s v="Bad"/>
    <s v="Online"/>
    <s v="10-Jan-24"/>
  </r>
  <r>
    <x v="285"/>
    <n v="1800"/>
    <n v="6"/>
    <s v="2024-01-11"/>
    <s v="2024-01-07 - 2024-01-13"/>
    <x v="12"/>
    <n v="3600"/>
    <n v="12"/>
    <s v=""/>
    <s v=""/>
    <x v="1"/>
    <s v=""/>
    <n v="1260"/>
    <n v="540"/>
    <n v="1060"/>
    <s v="11-01-2024"/>
    <x v="11"/>
    <x v="2"/>
    <s v="Toronto"/>
    <x v="7"/>
    <s v="Marie Dubois"/>
    <s v="Advertisement"/>
    <x v="1"/>
    <x v="2"/>
    <s v="Credit Card"/>
    <n v="200"/>
    <n v="12346638"/>
    <n v="1"/>
    <n v="1600"/>
    <x v="3"/>
    <s v="&quot;not value for money!&quot;"/>
    <s v="Bad"/>
    <s v="Online"/>
    <s v="11-Jan-24"/>
  </r>
  <r>
    <x v="285"/>
    <n v="900"/>
    <n v="3"/>
    <s v="2024-01-11"/>
    <s v="2024-01-07 - 2024-01-13"/>
    <x v="12"/>
    <s v=""/>
    <s v=""/>
    <s v=""/>
    <s v=""/>
    <x v="1"/>
    <s v=""/>
    <n v="630"/>
    <n v="270"/>
    <n v="630"/>
    <s v="11-01-2024"/>
    <x v="5"/>
    <x v="2"/>
    <s v="Chicago"/>
    <x v="2"/>
    <s v="Emily Brown"/>
    <s v="Advertisement"/>
    <x v="0"/>
    <x v="1"/>
    <s v="Credit Card"/>
    <n v="0"/>
    <n v="12346637"/>
    <n v="1"/>
    <n v="900"/>
    <x v="3"/>
    <s v="&quot;Sleek design!&quot;"/>
    <s v="Neutral"/>
    <s v="In-store"/>
    <s v="11-Jan-24"/>
  </r>
  <r>
    <x v="285"/>
    <n v="900"/>
    <n v="3"/>
    <s v="2024-01-11"/>
    <s v="2024-01-07 - 2024-01-13"/>
    <x v="12"/>
    <s v=""/>
    <s v=""/>
    <s v=""/>
    <s v=""/>
    <x v="1"/>
    <s v=""/>
    <n v="630"/>
    <n v="270"/>
    <n v="630"/>
    <s v="11-01-2024"/>
    <x v="5"/>
    <x v="2"/>
    <s v="Chicago"/>
    <x v="2"/>
    <s v="Park Minwoo"/>
    <s v="Advertisement"/>
    <x v="0"/>
    <x v="1"/>
    <s v="Credit Card"/>
    <n v="0"/>
    <n v="12346639"/>
    <n v="1"/>
    <n v="900"/>
    <x v="3"/>
    <s v="&quot;Sleek design!&quot;"/>
    <s v="Neutral"/>
    <s v="In-store"/>
    <s v="11-Jan-24"/>
  </r>
  <r>
    <x v="286"/>
    <n v="300"/>
    <n v="1"/>
    <s v="2024-01-12"/>
    <s v="2024-01-07 - 2024-01-13"/>
    <x v="12"/>
    <n v="1600"/>
    <n v="6"/>
    <s v=""/>
    <s v=""/>
    <x v="1"/>
    <s v=""/>
    <n v="210"/>
    <n v="90"/>
    <n v="210"/>
    <s v="12-01-2024"/>
    <x v="11"/>
    <x v="1"/>
    <s v="Mumbai"/>
    <x v="13"/>
    <s v="Hans Müller"/>
    <s v="Advertisement"/>
    <x v="0"/>
    <x v="0"/>
    <s v="Credit Card"/>
    <n v="0"/>
    <n v="12346740"/>
    <n v="1"/>
    <n v="300"/>
    <x v="3"/>
    <s v="&quot;Too bulky.&quot;"/>
    <s v="Neutral"/>
    <s v="Online"/>
    <s v="12-Jan-24"/>
  </r>
  <r>
    <x v="286"/>
    <n v="300"/>
    <n v="1"/>
    <s v="2024-01-12"/>
    <s v="2024-01-07 - 2024-01-13"/>
    <x v="12"/>
    <s v=""/>
    <s v=""/>
    <s v=""/>
    <s v=""/>
    <x v="1"/>
    <s v=""/>
    <n v="210"/>
    <n v="90"/>
    <n v="210"/>
    <s v="12-01-2024"/>
    <x v="11"/>
    <x v="1"/>
    <s v="Mumbai"/>
    <x v="13"/>
    <s v="Hans Müller"/>
    <s v="Advertisement"/>
    <x v="0"/>
    <x v="0"/>
    <s v="Credit Card"/>
    <n v="0"/>
    <n v="12346742"/>
    <n v="1"/>
    <n v="300"/>
    <x v="3"/>
    <s v="&quot;Too bulky.&quot;"/>
    <s v="Neutral"/>
    <s v="Online"/>
    <s v="12-Jan-24"/>
  </r>
  <r>
    <x v="286"/>
    <n v="1000"/>
    <n v="4"/>
    <s v="2024-01-12"/>
    <s v="2024-01-07 - 2024-01-13"/>
    <x v="12"/>
    <s v=""/>
    <s v=""/>
    <s v=""/>
    <s v=""/>
    <x v="1"/>
    <s v=""/>
    <n v="700"/>
    <n v="300"/>
    <n v="700"/>
    <s v="12-01-2024"/>
    <x v="3"/>
    <x v="4"/>
    <s v="Cairo"/>
    <x v="16"/>
    <s v="Yuki Tanaka"/>
    <s v="Website"/>
    <x v="0"/>
    <x v="0"/>
    <s v="PayPal"/>
    <n v="0"/>
    <n v="12346741"/>
    <n v="2"/>
    <n v="1000"/>
    <x v="3"/>
    <s v="&quot;Works perfectly.&quot;"/>
    <s v="Good"/>
    <s v="Online"/>
    <s v="12-Jan-24"/>
  </r>
  <r>
    <x v="287"/>
    <n v="350"/>
    <n v="5"/>
    <s v="2024-01-13"/>
    <s v="2024-01-07 - 2024-01-13"/>
    <x v="12"/>
    <n v="650"/>
    <n v="9"/>
    <s v=""/>
    <s v=""/>
    <x v="1"/>
    <s v=""/>
    <n v="245"/>
    <n v="105"/>
    <n v="195"/>
    <s v="13-01-2024"/>
    <x v="16"/>
    <x v="3"/>
    <s v="Buenos Aires"/>
    <x v="9"/>
    <s v="Oliver Wilson"/>
    <s v="Advertisement"/>
    <x v="1"/>
    <x v="1"/>
    <s v="Credit Card"/>
    <n v="50"/>
    <n v="12346844"/>
    <n v="1"/>
    <n v="300"/>
    <x v="3"/>
    <s v="&quot;Great quality!&quot;"/>
    <s v="Good"/>
    <s v="Online"/>
    <s v="13-Jan-24"/>
  </r>
  <r>
    <x v="287"/>
    <n v="150"/>
    <n v="2"/>
    <s v="2024-01-13"/>
    <s v="2024-01-07 - 2024-01-13"/>
    <x v="12"/>
    <s v=""/>
    <s v=""/>
    <s v=""/>
    <s v=""/>
    <x v="1"/>
    <s v=""/>
    <n v="105"/>
    <n v="45"/>
    <n v="95"/>
    <s v="13-01-2024"/>
    <x v="2"/>
    <x v="3"/>
    <s v="Buenos Aires"/>
    <x v="9"/>
    <s v="Emily Brown"/>
    <s v="Advertisement"/>
    <x v="0"/>
    <x v="2"/>
    <s v="Cash"/>
    <n v="10"/>
    <n v="12346843"/>
    <n v="1"/>
    <n v="140"/>
    <x v="3"/>
    <s v="&quot;not value for money!&quot;"/>
    <s v="Bad"/>
    <s v="In-store"/>
    <s v="13-Jan-24"/>
  </r>
  <r>
    <x v="287"/>
    <n v="150"/>
    <n v="2"/>
    <s v="2024-01-13"/>
    <s v="2024-01-07 - 2024-01-13"/>
    <x v="12"/>
    <s v=""/>
    <s v=""/>
    <s v=""/>
    <s v=""/>
    <x v="1"/>
    <s v=""/>
    <n v="105"/>
    <n v="45"/>
    <n v="95"/>
    <s v="13-01-2024"/>
    <x v="2"/>
    <x v="3"/>
    <s v="Buenos Aires"/>
    <x v="9"/>
    <s v="Emily Brown"/>
    <s v="Advertisement"/>
    <x v="0"/>
    <x v="2"/>
    <s v="Cash"/>
    <n v="10"/>
    <n v="12346845"/>
    <n v="1"/>
    <n v="140"/>
    <x v="3"/>
    <s v="&quot;not value for money!&quot;"/>
    <s v="Bad"/>
    <s v="In-store"/>
    <s v="13-Jan-24"/>
  </r>
  <r>
    <x v="288"/>
    <n v="4000"/>
    <n v="8"/>
    <s v="2024-01-14"/>
    <s v="2024-01-14 - 2024-01-20"/>
    <x v="12"/>
    <n v="8900"/>
    <n v="19"/>
    <n v="14200"/>
    <n v="39"/>
    <x v="1"/>
    <s v=""/>
    <n v="2800"/>
    <n v="1200"/>
    <n v="2600"/>
    <s v="14-01-2024"/>
    <x v="16"/>
    <x v="0"/>
    <s v="Barcelona"/>
    <x v="6"/>
    <s v="Marie Dubois"/>
    <s v="Referral"/>
    <x v="1"/>
    <x v="1"/>
    <s v="Bank Transfer"/>
    <n v="200"/>
    <n v="12346946"/>
    <n v="1"/>
    <n v="3800"/>
    <x v="3"/>
    <s v="&quot;Great quality pictures!&quot;"/>
    <s v="Good"/>
    <s v="Online"/>
    <s v="14-Jan-24"/>
  </r>
  <r>
    <x v="288"/>
    <n v="4000"/>
    <n v="8"/>
    <s v="2024-01-14"/>
    <s v="2024-01-14 - 2024-01-20"/>
    <x v="12"/>
    <s v=""/>
    <s v=""/>
    <s v=""/>
    <s v=""/>
    <x v="1"/>
    <s v=""/>
    <n v="2800"/>
    <n v="1200"/>
    <n v="2600"/>
    <s v="14-01-2024"/>
    <x v="16"/>
    <x v="0"/>
    <s v="Barcelona"/>
    <x v="6"/>
    <s v="Hans Müller"/>
    <s v="Referral"/>
    <x v="1"/>
    <x v="1"/>
    <s v="Bank Transfer"/>
    <n v="200"/>
    <n v="12346948"/>
    <n v="1"/>
    <n v="3800"/>
    <x v="3"/>
    <s v="&quot;Great quality pictures!&quot;"/>
    <s v="Good"/>
    <s v="Online"/>
    <s v="14-Jan-24"/>
  </r>
  <r>
    <x v="288"/>
    <n v="900"/>
    <n v="3"/>
    <s v="2024-01-14"/>
    <s v="2024-01-14 - 2024-01-20"/>
    <x v="12"/>
    <s v=""/>
    <s v=""/>
    <s v=""/>
    <s v=""/>
    <x v="1"/>
    <s v=""/>
    <n v="630"/>
    <n v="270"/>
    <n v="530"/>
    <s v="14-01-2024"/>
    <x v="17"/>
    <x v="0"/>
    <s v="Rome"/>
    <x v="11"/>
    <s v="Park Minwoo"/>
    <s v="Advertisement"/>
    <x v="0"/>
    <x v="0"/>
    <s v="Cash"/>
    <n v="100"/>
    <n v="12346947"/>
    <n v="1"/>
    <n v="800"/>
    <x v="3"/>
    <s v="&quot;Not what I expected.&quot;"/>
    <s v="Neutral"/>
    <s v="Online"/>
    <s v="14-Jan-24"/>
  </r>
  <r>
    <x v="289"/>
    <n v="200"/>
    <n v="1"/>
    <s v="2024-01-15"/>
    <s v="2024-01-14 - 2024-01-20"/>
    <x v="12"/>
    <n v="1000"/>
    <n v="4"/>
    <s v=""/>
    <s v=""/>
    <x v="1"/>
    <s v=""/>
    <n v="140"/>
    <n v="60"/>
    <n v="120"/>
    <s v="15-01-2024"/>
    <x v="0"/>
    <x v="2"/>
    <s v="Vancouver"/>
    <x v="7"/>
    <s v="Emily Brown"/>
    <s v="Advertisement"/>
    <x v="0"/>
    <x v="2"/>
    <s v="Credit Card"/>
    <n v="20"/>
    <n v="12347049"/>
    <n v="2"/>
    <n v="180"/>
    <x v="3"/>
    <s v="&quot;not value for money!&quot;"/>
    <s v="Bad"/>
    <s v="In-store"/>
    <s v="15-Jan-24"/>
  </r>
  <r>
    <x v="289"/>
    <n v="600"/>
    <n v="2"/>
    <s v="2024-01-15"/>
    <s v="2024-01-14 - 2024-01-20"/>
    <x v="12"/>
    <s v=""/>
    <s v=""/>
    <s v=""/>
    <s v=""/>
    <x v="1"/>
    <s v=""/>
    <n v="420"/>
    <n v="180"/>
    <n v="420"/>
    <s v="15-01-2024"/>
    <x v="0"/>
    <x v="1"/>
    <s v="Seoul"/>
    <x v="5"/>
    <s v="Oliver Wilson"/>
    <s v="Referral"/>
    <x v="1"/>
    <x v="2"/>
    <s v="Bank Transfer"/>
    <n v="0"/>
    <n v="12347050"/>
    <n v="1"/>
    <n v="600"/>
    <x v="3"/>
    <s v="&quot;not value for money!&quot;"/>
    <s v="Bad"/>
    <s v="In-store"/>
    <s v="15-Jan-24"/>
  </r>
  <r>
    <x v="289"/>
    <n v="200"/>
    <n v="1"/>
    <s v="2024-01-15"/>
    <s v="2024-01-14 - 2024-01-20"/>
    <x v="12"/>
    <s v=""/>
    <s v=""/>
    <s v=""/>
    <s v=""/>
    <x v="1"/>
    <s v=""/>
    <n v="140"/>
    <n v="60"/>
    <n v="120"/>
    <s v="15-01-2024"/>
    <x v="0"/>
    <x v="2"/>
    <s v="Vancouver"/>
    <x v="7"/>
    <s v="Emily Brown"/>
    <s v="Advertisement"/>
    <x v="0"/>
    <x v="2"/>
    <s v="Credit Card"/>
    <n v="20"/>
    <n v="12347051"/>
    <n v="2"/>
    <n v="180"/>
    <x v="3"/>
    <s v="&quot;not value for money!&quot;"/>
    <s v="Bad"/>
    <s v="In-store"/>
    <s v="15-Jan-24"/>
  </r>
  <r>
    <x v="290"/>
    <n v="800"/>
    <n v="2"/>
    <s v="2024-01-16"/>
    <s v="2024-01-14 - 2024-01-20"/>
    <x v="12"/>
    <n v="1800"/>
    <n v="5"/>
    <s v=""/>
    <s v=""/>
    <x v="1"/>
    <s v=""/>
    <n v="560"/>
    <n v="240"/>
    <n v="534.321608040201"/>
    <s v="16-01-2024"/>
    <x v="5"/>
    <x v="1"/>
    <s v="Bangkok"/>
    <x v="17"/>
    <s v="Marie Dubois"/>
    <s v="Advertisement"/>
    <x v="0"/>
    <x v="0"/>
    <s v="Credit Card"/>
    <n v="25.67839195979899"/>
    <n v="12362052"/>
    <n v="1.050251256281407"/>
    <n v="640.6030150753769"/>
    <x v="3"/>
    <s v="&quot;not value for money!&quot;"/>
    <s v="Bad"/>
    <s v="Online"/>
    <s v="16-Jan-24"/>
  </r>
  <r>
    <x v="290"/>
    <n v="800"/>
    <n v="2"/>
    <s v="2024-01-16"/>
    <s v="2024-01-14 - 2024-01-20"/>
    <x v="12"/>
    <s v=""/>
    <s v=""/>
    <s v=""/>
    <s v=""/>
    <x v="1"/>
    <s v=""/>
    <n v="560"/>
    <n v="240"/>
    <n v="534.321608040201"/>
    <s v="16-01-2024"/>
    <x v="5"/>
    <x v="1"/>
    <s v="Bangkok"/>
    <x v="2"/>
    <s v="Hans Müller"/>
    <s v="Advertisement"/>
    <x v="0"/>
    <x v="0"/>
    <s v="Credit Card"/>
    <n v="25.67839195979899"/>
    <n v="12362054"/>
    <n v="1.050251256281407"/>
    <n v="640.6030150753769"/>
    <x v="3"/>
    <s v="&quot;not value for money!&quot;"/>
    <s v="Bad"/>
    <s v="Online"/>
    <s v="16-Jan-24"/>
  </r>
  <r>
    <x v="290"/>
    <n v="200"/>
    <n v="1"/>
    <s v="2024-01-16"/>
    <s v="2024-01-14 - 2024-01-20"/>
    <x v="12"/>
    <s v=""/>
    <s v=""/>
    <s v=""/>
    <s v=""/>
    <x v="1"/>
    <s v=""/>
    <n v="140"/>
    <n v="60"/>
    <n v="114.32160804020101"/>
    <s v="16-01-2024"/>
    <x v="6"/>
    <x v="2"/>
    <s v="Vancouver"/>
    <x v="7"/>
    <s v="Park Minwoo"/>
    <s v="Advertisement"/>
    <x v="0"/>
    <x v="3"/>
    <s v="Credit Card"/>
    <n v="25.67839195979899"/>
    <n v="12362053"/>
    <n v="1.050251256281407"/>
    <n v="640.6030150753769"/>
    <x v="3"/>
    <s v="&quot;not value for money!&quot;"/>
    <s v="Bad"/>
    <s v="Online"/>
    <s v="16-Jan-24"/>
  </r>
  <r>
    <x v="291"/>
    <n v="700"/>
    <n v="5"/>
    <s v="2024-01-17"/>
    <s v="2024-01-14 - 2024-01-20"/>
    <x v="12"/>
    <n v="700"/>
    <n v="5"/>
    <s v=""/>
    <s v=""/>
    <x v="1"/>
    <s v=""/>
    <n v="490"/>
    <n v="210"/>
    <n v="460"/>
    <s v="17-01-2024"/>
    <x v="17"/>
    <x v="2"/>
    <s v="Seattle"/>
    <x v="2"/>
    <s v="John Doe"/>
    <s v="Website"/>
    <x v="1"/>
    <x v="1"/>
    <s v="PayPal"/>
    <n v="30"/>
    <n v="123471"/>
    <n v="1"/>
    <n v="670"/>
    <x v="3"/>
    <s v="&quot;Awesome graphics!&quot;"/>
    <s v="Good"/>
    <s v="Online"/>
    <s v="17-Jan-24"/>
  </r>
  <r>
    <x v="292"/>
    <n v="250"/>
    <n v="1"/>
    <s v="2024-01-18"/>
    <s v="2024-01-14 - 2024-01-20"/>
    <x v="12"/>
    <n v="250"/>
    <n v="1"/>
    <s v=""/>
    <s v=""/>
    <x v="1"/>
    <s v=""/>
    <n v="175"/>
    <n v="75"/>
    <n v="175"/>
    <s v="18-01-2024"/>
    <x v="14"/>
    <x v="0"/>
    <s v="Rome"/>
    <x v="11"/>
    <s v="Jane Smith"/>
    <s v="Referral"/>
    <x v="0"/>
    <x v="0"/>
    <s v="Credit Card"/>
    <n v="0"/>
    <n v="123472"/>
    <n v="1"/>
    <n v="250"/>
    <x v="3"/>
    <s v="&quot;Easy to use.&quot;"/>
    <s v="Good"/>
    <s v="Online"/>
    <s v="18-Jan-24"/>
  </r>
  <r>
    <x v="293"/>
    <n v="350"/>
    <n v="2"/>
    <s v="2024-01-19"/>
    <s v="2024-01-14 - 2024-01-20"/>
    <x v="12"/>
    <n v="350"/>
    <n v="2"/>
    <s v=""/>
    <s v=""/>
    <x v="1"/>
    <s v=""/>
    <n v="245"/>
    <n v="105"/>
    <n v="225"/>
    <s v="19-01-2024"/>
    <x v="8"/>
    <x v="1"/>
    <s v="Shanghai"/>
    <x v="10"/>
    <s v="Michael Johnson"/>
    <s v="Advertisement"/>
    <x v="0"/>
    <x v="2"/>
    <s v="Cash"/>
    <n v="20"/>
    <n v="123473"/>
    <n v="1"/>
    <n v="330"/>
    <x v="3"/>
    <s v="&quot;not value for money!&quot;"/>
    <s v="Bad"/>
    <s v="In-store"/>
    <s v="19-Jan-24"/>
  </r>
  <r>
    <x v="294"/>
    <n v="1200"/>
    <n v="3"/>
    <s v="2024-01-20"/>
    <s v="2024-01-14 - 2024-01-20"/>
    <x v="12"/>
    <n v="1200"/>
    <n v="3"/>
    <s v=""/>
    <s v=""/>
    <x v="1"/>
    <s v=""/>
    <n v="840"/>
    <n v="360"/>
    <n v="840"/>
    <s v="20-01-2024"/>
    <x v="5"/>
    <x v="2"/>
    <s v="San Francisco"/>
    <x v="2"/>
    <s v="Emily Brown"/>
    <s v="Advertisement"/>
    <x v="0"/>
    <x v="1"/>
    <s v="Credit Card"/>
    <n v="0"/>
    <n v="123474"/>
    <n v="1"/>
    <n v="1200"/>
    <x v="3"/>
    <s v="&quot;Fast delivery!&quot;"/>
    <s v="Neutral"/>
    <s v="Online"/>
    <s v="20-Jan-24"/>
  </r>
  <r>
    <x v="295"/>
    <n v="180"/>
    <n v="2"/>
    <s v="2024-01-21"/>
    <s v="2024-01-21 - 2024-01-27"/>
    <x v="12"/>
    <n v="180"/>
    <n v="2"/>
    <n v="5030"/>
    <n v="16"/>
    <x v="1"/>
    <s v=""/>
    <n v="126"/>
    <n v="54"/>
    <n v="116"/>
    <s v="21-01-2024"/>
    <x v="0"/>
    <x v="0"/>
    <s v="Amsterdam"/>
    <x v="12"/>
    <s v="David Lee"/>
    <s v="Website"/>
    <x v="1"/>
    <x v="2"/>
    <s v="Credit Card"/>
    <n v="10"/>
    <n v="123475"/>
    <n v="1"/>
    <n v="170"/>
    <x v="3"/>
    <s v="&quot;not value for money!&quot;"/>
    <s v="Bad"/>
    <s v="Online"/>
    <s v="21-Jan-24"/>
  </r>
  <r>
    <x v="296"/>
    <n v="400"/>
    <n v="4"/>
    <s v="2024-01-22"/>
    <s v="2024-01-21 - 2024-01-27"/>
    <x v="12"/>
    <n v="400"/>
    <n v="4"/>
    <s v=""/>
    <s v=""/>
    <x v="1"/>
    <s v=""/>
    <n v="280"/>
    <n v="120"/>
    <n v="260"/>
    <s v="22-01-2024"/>
    <x v="2"/>
    <x v="4"/>
    <s v="Cairo"/>
    <x v="16"/>
    <s v="Maria Garcia"/>
    <s v="Advertisement"/>
    <x v="0"/>
    <x v="1"/>
    <s v="PayPal"/>
    <n v="20"/>
    <n v="123476"/>
    <n v="1"/>
    <n v="380"/>
    <x v="3"/>
    <s v="&quot;Great sound quality!&quot;"/>
    <s v="Good"/>
    <s v="Online"/>
    <s v="22-Jan-24"/>
  </r>
  <r>
    <x v="297"/>
    <n v="1000"/>
    <n v="2"/>
    <s v="2024-01-23"/>
    <s v="2024-01-21 - 2024-01-27"/>
    <x v="12"/>
    <n v="1000"/>
    <n v="2"/>
    <s v=""/>
    <s v=""/>
    <x v="1"/>
    <s v=""/>
    <n v="700"/>
    <n v="300"/>
    <n v="650"/>
    <s v="23-01-2024"/>
    <x v="1"/>
    <x v="1"/>
    <s v="Mumbai"/>
    <x v="13"/>
    <s v="John Doe"/>
    <s v="Referral"/>
    <x v="1"/>
    <x v="0"/>
    <s v="Credit Card"/>
    <n v="50"/>
    <n v="123477"/>
    <n v="1"/>
    <n v="950"/>
    <x v="3"/>
    <s v="&quot;Battery drains quickly.&quot;"/>
    <s v="Neutral"/>
    <s v="In-store"/>
    <s v="23-Jan-24"/>
  </r>
  <r>
    <x v="298"/>
    <n v="600"/>
    <n v="3"/>
    <s v="2024-01-24"/>
    <s v="2024-01-21 - 2024-01-27"/>
    <x v="12"/>
    <n v="600"/>
    <n v="3"/>
    <s v=""/>
    <s v=""/>
    <x v="1"/>
    <s v=""/>
    <n v="420"/>
    <n v="180"/>
    <n v="390"/>
    <s v="24-01-2024"/>
    <x v="11"/>
    <x v="0"/>
    <s v="Berlin"/>
    <x v="3"/>
    <s v="Jane Smith"/>
    <s v="Website"/>
    <x v="1"/>
    <x v="2"/>
    <s v="PayPal"/>
    <n v="30"/>
    <n v="123478"/>
    <n v="1"/>
    <n v="570"/>
    <x v="3"/>
    <s v="&quot;not value for money!&quot;"/>
    <s v="Bad"/>
    <s v="Online"/>
    <s v="24-Jan-24"/>
  </r>
  <r>
    <x v="299"/>
    <n v="350"/>
    <n v="1"/>
    <s v="2024-01-25"/>
    <s v="2024-01-21 - 2024-01-27"/>
    <x v="12"/>
    <n v="350"/>
    <n v="1"/>
    <s v=""/>
    <s v=""/>
    <x v="1"/>
    <s v=""/>
    <n v="245"/>
    <n v="105"/>
    <n v="245"/>
    <s v="25-01-2024"/>
    <x v="7"/>
    <x v="2"/>
    <s v="Montreal"/>
    <x v="7"/>
    <s v="Michael Johnson"/>
    <s v="Advertisement"/>
    <x v="0"/>
    <x v="0"/>
    <s v="Credit Card"/>
    <n v="0"/>
    <n v="123479"/>
    <n v="1"/>
    <n v="350"/>
    <x v="3"/>
    <s v="&quot;Interesting read.&quot;"/>
    <s v="Good"/>
    <s v="Online"/>
    <s v="25-Jan-24"/>
  </r>
  <r>
    <x v="300"/>
    <n v="500"/>
    <n v="2"/>
    <s v="2024-01-26"/>
    <s v="2024-01-21 - 2024-01-27"/>
    <x v="12"/>
    <n v="500"/>
    <n v="2"/>
    <s v=""/>
    <s v=""/>
    <x v="1"/>
    <s v=""/>
    <n v="350"/>
    <n v="150"/>
    <n v="300"/>
    <s v="26-01-2024"/>
    <x v="3"/>
    <x v="3"/>
    <s v="Santiago"/>
    <x v="18"/>
    <s v="Emily Brown"/>
    <s v="Advertisement"/>
    <x v="0"/>
    <x v="2"/>
    <s v="Cash"/>
    <n v="50"/>
    <n v="123480"/>
    <n v="1"/>
    <n v="450"/>
    <x v="3"/>
    <s v="&quot;not value for money!&quot;"/>
    <s v="Bad"/>
    <s v="In-store"/>
    <s v="26-Jan-24"/>
  </r>
  <r>
    <x v="301"/>
    <n v="2000"/>
    <n v="2"/>
    <s v="2024-01-27"/>
    <s v="2024-01-21 - 2024-01-27"/>
    <x v="12"/>
    <n v="2000"/>
    <n v="2"/>
    <s v=""/>
    <s v=""/>
    <x v="1"/>
    <s v=""/>
    <n v="1400"/>
    <n v="600"/>
    <n v="1400"/>
    <s v="27-01-2024"/>
    <x v="8"/>
    <x v="0"/>
    <s v="Madrid"/>
    <x v="6"/>
    <s v="David Lee"/>
    <s v="Referral"/>
    <x v="1"/>
    <x v="1"/>
    <s v="Credit Card"/>
    <n v="0"/>
    <n v="123481"/>
    <n v="1"/>
    <n v="2000"/>
    <x v="3"/>
    <s v="&quot;Great customer service!&quot;"/>
    <s v="Good"/>
    <s v="Online"/>
    <s v="27-Jan-24"/>
  </r>
  <r>
    <x v="302"/>
    <n v="700"/>
    <n v="4"/>
    <s v="2024-01-28"/>
    <s v="2024-01-28 - 2024-02-03"/>
    <x v="12"/>
    <n v="700"/>
    <n v="4"/>
    <n v="4550"/>
    <n v="16"/>
    <x v="1"/>
    <s v=""/>
    <n v="490"/>
    <n v="210"/>
    <n v="440"/>
    <s v="28-01-2024"/>
    <x v="15"/>
    <x v="1"/>
    <s v="Jakarta"/>
    <x v="19"/>
    <s v="Maria Garcia"/>
    <s v="Advertisement"/>
    <x v="0"/>
    <x v="0"/>
    <s v="PayPal"/>
    <n v="50"/>
    <n v="123482"/>
    <n v="1"/>
    <n v="650"/>
    <x v="3"/>
    <s v="&quot;Not comfortable to wear.&quot;"/>
    <s v="Bad"/>
    <s v="Online"/>
    <s v="28-Jan-24"/>
  </r>
  <r>
    <x v="303"/>
    <n v="400"/>
    <n v="2"/>
    <s v="2024-01-29"/>
    <s v="2024-01-28 - 2024-02-03"/>
    <x v="12"/>
    <n v="400"/>
    <n v="2"/>
    <s v=""/>
    <s v=""/>
    <x v="1"/>
    <s v=""/>
    <n v="280"/>
    <n v="120"/>
    <n v="280"/>
    <s v="29-01-2024"/>
    <x v="6"/>
    <x v="2"/>
    <s v="Atlanta"/>
    <x v="2"/>
    <s v="James Smith"/>
    <s v="Website"/>
    <x v="1"/>
    <x v="1"/>
    <s v="Credit Card"/>
    <n v="0"/>
    <n v="123483"/>
    <n v="1"/>
    <n v="400"/>
    <x v="3"/>
    <s v="&quot;Good sound quality.&quot;"/>
    <s v="Good"/>
    <s v="Online"/>
    <s v="29-Jan-24"/>
  </r>
  <r>
    <x v="304"/>
    <n v="150"/>
    <n v="1"/>
    <s v="2024-01-30"/>
    <s v="2024-01-28 - 2024-02-03"/>
    <x v="12"/>
    <n v="150"/>
    <n v="1"/>
    <s v=""/>
    <s v=""/>
    <x v="1"/>
    <s v=""/>
    <n v="105"/>
    <n v="45"/>
    <n v="95"/>
    <s v="30-01-2024"/>
    <x v="4"/>
    <x v="0"/>
    <s v="Budapest"/>
    <x v="20"/>
    <s v="Sophia Johnson"/>
    <s v="Advertisement"/>
    <x v="0"/>
    <x v="2"/>
    <s v="Cash"/>
    <n v="10"/>
    <n v="123484"/>
    <n v="1"/>
    <n v="140"/>
    <x v="3"/>
    <s v="&quot;not value for money!&quot;"/>
    <s v="Bad"/>
    <s v="In-store"/>
    <s v="30-Jan-24"/>
  </r>
  <r>
    <x v="305"/>
    <n v="1800"/>
    <n v="3"/>
    <s v="2024-01-31"/>
    <s v="2024-01-28 - 2024-02-03"/>
    <x v="12"/>
    <n v="1800"/>
    <n v="3"/>
    <s v=""/>
    <s v=""/>
    <x v="1"/>
    <s v=""/>
    <n v="1260"/>
    <n v="540"/>
    <n v="1160"/>
    <s v="31-01-2024"/>
    <x v="12"/>
    <x v="1"/>
    <s v="Delhi"/>
    <x v="13"/>
    <s v="William Miller"/>
    <s v="Advertisement"/>
    <x v="1"/>
    <x v="1"/>
    <s v="PayPal"/>
    <n v="100"/>
    <n v="123485"/>
    <n v="1"/>
    <n v="1700"/>
    <x v="3"/>
    <s v="&quot;Spacious interior!&quot;"/>
    <s v="Neutral"/>
    <s v="Online"/>
    <s v="31-Jan-24"/>
  </r>
  <r>
    <x v="306"/>
    <n v="250"/>
    <n v="1"/>
    <s v="2024-02-01"/>
    <s v="2024-01-28 - 2024-02-03"/>
    <x v="13"/>
    <n v="250"/>
    <n v="1"/>
    <s v=""/>
    <s v=""/>
    <x v="14"/>
    <n v="68"/>
    <n v="175"/>
    <n v="75"/>
    <n v="149.321608040201"/>
    <s v="01-02-2024"/>
    <x v="7"/>
    <x v="4"/>
    <s v="Nairobi"/>
    <x v="21"/>
    <s v="Oliver Wilson"/>
    <s v="Advertisement"/>
    <x v="0"/>
    <x v="0"/>
    <s v="Credit Card"/>
    <n v="25.67839195979899"/>
    <n v="12362055"/>
    <n v="1.050251256281407"/>
    <n v="640.6030150753769"/>
    <x v="3"/>
    <s v="&quot;not value for money!&quot;"/>
    <s v="Bad"/>
    <s v="Online"/>
    <s v="01-Feb-24"/>
  </r>
  <r>
    <x v="307"/>
    <n v="350"/>
    <n v="2"/>
    <s v="2024-02-02"/>
    <s v="2024-01-28 - 2024-02-03"/>
    <x v="13"/>
    <n v="350"/>
    <n v="2"/>
    <s v=""/>
    <s v=""/>
    <x v="1"/>
    <s v=""/>
    <n v="245"/>
    <n v="105"/>
    <n v="225"/>
    <s v="02-02-2024"/>
    <x v="2"/>
    <x v="2"/>
    <s v="Miami"/>
    <x v="2"/>
    <s v="Olivia Wilson"/>
    <s v="Advertisement"/>
    <x v="1"/>
    <x v="0"/>
    <s v="Credit Card"/>
    <n v="20"/>
    <n v="123486"/>
    <n v="1"/>
    <n v="330"/>
    <x v="3"/>
    <s v="&quot;Noise-canceling works well.&quot;"/>
    <s v="Good"/>
    <s v="Online"/>
    <s v="02-Feb-24"/>
  </r>
  <r>
    <x v="308"/>
    <n v="900"/>
    <n v="3"/>
    <s v="2024-02-03"/>
    <s v="2024-01-28 - 2024-02-03"/>
    <x v="13"/>
    <n v="900"/>
    <n v="3"/>
    <s v=""/>
    <s v=""/>
    <x v="1"/>
    <s v=""/>
    <n v="630"/>
    <n v="270"/>
    <n v="580"/>
    <s v="03-02-2024"/>
    <x v="5"/>
    <x v="0"/>
    <s v="Dublin"/>
    <x v="22"/>
    <s v="Ethan Brown"/>
    <s v="Referral"/>
    <x v="0"/>
    <x v="2"/>
    <s v="PayPal"/>
    <n v="50"/>
    <n v="123487"/>
    <n v="1"/>
    <n v="850"/>
    <x v="3"/>
    <s v="&quot;not value for money!&quot;"/>
    <s v="Bad"/>
    <s v="Online"/>
    <s v="03-Feb-24"/>
  </r>
  <r>
    <x v="309"/>
    <n v="600"/>
    <n v="2"/>
    <s v="2024-02-04"/>
    <s v="2024-02-04 - 2024-02-10"/>
    <x v="13"/>
    <n v="600"/>
    <n v="2"/>
    <n v="3150"/>
    <n v="15"/>
    <x v="1"/>
    <s v=""/>
    <n v="420"/>
    <n v="180"/>
    <n v="420"/>
    <s v="04-02-2024"/>
    <x v="8"/>
    <x v="1"/>
    <s v="Manila"/>
    <x v="23"/>
    <s v="Mia Davis"/>
    <s v="Advertisement"/>
    <x v="0"/>
    <x v="1"/>
    <s v="Credit Card"/>
    <n v="0"/>
    <n v="123488"/>
    <n v="1"/>
    <n v="600"/>
    <x v="3"/>
    <s v="&quot;Satisfied with the product.&quot;"/>
    <s v="Good"/>
    <s v="In-store"/>
    <s v="04-Feb-24"/>
  </r>
  <r>
    <x v="310"/>
    <n v="400"/>
    <n v="4"/>
    <s v="2024-02-05"/>
    <s v="2024-02-04 - 2024-02-10"/>
    <x v="13"/>
    <n v="400"/>
    <n v="4"/>
    <s v=""/>
    <s v=""/>
    <x v="1"/>
    <s v=""/>
    <n v="280"/>
    <n v="120"/>
    <n v="280"/>
    <s v="05-02-2024"/>
    <x v="11"/>
    <x v="2"/>
    <s v="Boston"/>
    <x v="2"/>
    <s v="Benjamin Martinez"/>
    <s v="Website"/>
    <x v="1"/>
    <x v="1"/>
    <s v="Credit Card"/>
    <n v="0"/>
    <n v="123489"/>
    <n v="1"/>
    <n v="400"/>
    <x v="3"/>
    <s v="&quot;Easy setup.&quot;"/>
    <s v="Good"/>
    <s v="Online"/>
    <s v="05-Feb-24"/>
  </r>
  <r>
    <x v="311"/>
    <n v="800"/>
    <n v="2"/>
    <s v="2024-02-06"/>
    <s v="2024-02-04 - 2024-02-10"/>
    <x v="13"/>
    <n v="800"/>
    <n v="2"/>
    <s v=""/>
    <s v=""/>
    <x v="1"/>
    <s v=""/>
    <n v="560"/>
    <n v="240"/>
    <n v="510"/>
    <s v="06-02-2024"/>
    <x v="6"/>
    <x v="0"/>
    <s v="Prague"/>
    <x v="24"/>
    <s v="Isabella Garcia"/>
    <s v="Referral"/>
    <x v="1"/>
    <x v="0"/>
    <s v="PayPal"/>
    <n v="50"/>
    <n v="123490"/>
    <n v="1"/>
    <n v="750"/>
    <x v="3"/>
    <s v="&quot;Not as loud as expected.&quot;"/>
    <s v="Neutral"/>
    <s v="Online"/>
    <s v="06-Feb-24"/>
  </r>
  <r>
    <x v="312"/>
    <n v="300"/>
    <n v="1"/>
    <s v="2024-02-07"/>
    <s v="2024-02-04 - 2024-02-10"/>
    <x v="13"/>
    <n v="300"/>
    <n v="1"/>
    <s v=""/>
    <s v=""/>
    <x v="1"/>
    <s v=""/>
    <n v="210"/>
    <n v="90"/>
    <n v="190"/>
    <s v="07-02-2024"/>
    <x v="0"/>
    <x v="1"/>
    <s v="Seoul"/>
    <x v="5"/>
    <s v="Lucas Hernandez"/>
    <s v="Advertisement"/>
    <x v="0"/>
    <x v="2"/>
    <s v="Cash"/>
    <n v="20"/>
    <n v="123491"/>
    <n v="1"/>
    <n v="280"/>
    <x v="3"/>
    <s v="&quot;not value for money!&quot;"/>
    <s v="Bad"/>
    <s v="In-store"/>
    <s v="07-Feb-24"/>
  </r>
  <r>
    <x v="313"/>
    <n v="700"/>
    <n v="3"/>
    <s v="2024-02-08"/>
    <s v="2024-02-04 - 2024-02-10"/>
    <x v="13"/>
    <n v="700"/>
    <n v="3"/>
    <s v=""/>
    <s v=""/>
    <x v="1"/>
    <s v=""/>
    <n v="490"/>
    <n v="210"/>
    <n v="490"/>
    <s v="08-02-2024"/>
    <x v="1"/>
    <x v="2"/>
    <s v="Seattle"/>
    <x v="2"/>
    <s v="Amelia Nguyen"/>
    <s v="Advertisement"/>
    <x v="1"/>
    <x v="1"/>
    <s v="Credit Card"/>
    <n v="0"/>
    <n v="123492"/>
    <n v="1"/>
    <n v="700"/>
    <x v="3"/>
    <s v="&quot;Great camera!&quot;"/>
    <s v="Good"/>
    <s v="Online"/>
    <s v="08-Feb-24"/>
  </r>
  <r>
    <x v="314"/>
    <n v="150"/>
    <n v="1"/>
    <s v="2024-02-09"/>
    <s v="2024-02-04 - 2024-02-10"/>
    <x v="13"/>
    <n v="150"/>
    <n v="1"/>
    <s v=""/>
    <s v=""/>
    <x v="1"/>
    <s v=""/>
    <n v="105"/>
    <n v="45"/>
    <n v="105"/>
    <s v="09-02-2024"/>
    <x v="7"/>
    <x v="0"/>
    <s v="Stockholm"/>
    <x v="25"/>
    <s v="John Doe"/>
    <s v="Advertisement"/>
    <x v="0"/>
    <x v="2"/>
    <s v="Credit Card"/>
    <n v="0"/>
    <n v="123493"/>
    <n v="1"/>
    <n v="150"/>
    <x v="3"/>
    <s v="&quot;Fast delivery!&quot;"/>
    <s v="Neutral"/>
    <s v="Online"/>
    <s v="09-Feb-24"/>
  </r>
  <r>
    <x v="315"/>
    <n v="200"/>
    <n v="2"/>
    <s v="2024-02-10"/>
    <s v="2024-02-04 - 2024-02-10"/>
    <x v="13"/>
    <n v="200"/>
    <n v="2"/>
    <s v=""/>
    <s v=""/>
    <x v="1"/>
    <s v=""/>
    <n v="140"/>
    <n v="60"/>
    <n v="130"/>
    <s v="10-02-2024"/>
    <x v="3"/>
    <x v="1"/>
    <s v="Kuala Lumpur"/>
    <x v="26"/>
    <s v="Jane Smith"/>
    <s v="Advertisement"/>
    <x v="1"/>
    <x v="0"/>
    <s v="PayPal"/>
    <n v="10"/>
    <n v="123494"/>
    <n v="1"/>
    <n v="190"/>
    <x v="3"/>
    <s v="&quot;not value for money!&quot;"/>
    <s v="Bad"/>
    <s v="In-store"/>
    <s v="10-Feb-24"/>
  </r>
  <r>
    <x v="316"/>
    <n v="1200"/>
    <n v="5"/>
    <s v="2024-02-11"/>
    <s v="2024-02-11 - 2024-02-17"/>
    <x v="13"/>
    <n v="1200"/>
    <n v="5"/>
    <n v="4200"/>
    <n v="21"/>
    <x v="1"/>
    <s v=""/>
    <n v="840"/>
    <n v="360"/>
    <n v="840"/>
    <s v="11-02-2024"/>
    <x v="8"/>
    <x v="3"/>
    <s v="Bogota"/>
    <x v="27"/>
    <s v="Michael Johnson"/>
    <s v="Website"/>
    <x v="0"/>
    <x v="1"/>
    <s v="Credit Card"/>
    <n v="0"/>
    <n v="123495"/>
    <n v="1"/>
    <n v="1200"/>
    <x v="3"/>
    <s v="&quot;Very responsive touchscreen.&quot;"/>
    <s v="Good"/>
    <s v="Online"/>
    <s v="11-Feb-24"/>
  </r>
  <r>
    <x v="317"/>
    <n v="500"/>
    <n v="2"/>
    <s v="2024-02-12"/>
    <s v="2024-02-11 - 2024-02-17"/>
    <x v="13"/>
    <n v="500"/>
    <n v="2"/>
    <s v=""/>
    <s v=""/>
    <x v="1"/>
    <s v=""/>
    <n v="350"/>
    <n v="150"/>
    <n v="330"/>
    <s v="12-02-2024"/>
    <x v="4"/>
    <x v="0"/>
    <s v="Vienna"/>
    <x v="28"/>
    <s v="Emily Brown"/>
    <s v="Referral"/>
    <x v="1"/>
    <x v="2"/>
    <s v="PayPal"/>
    <n v="20"/>
    <n v="123496"/>
    <n v="1"/>
    <n v="480"/>
    <x v="3"/>
    <s v="&quot;not value for money!&quot;"/>
    <s v="Bad"/>
    <s v="Online"/>
    <s v="12-Feb-24"/>
  </r>
  <r>
    <x v="318"/>
    <n v="1000"/>
    <n v="4"/>
    <s v="2024-02-13"/>
    <s v="2024-02-11 - 2024-02-17"/>
    <x v="13"/>
    <n v="1000"/>
    <n v="4"/>
    <s v=""/>
    <s v=""/>
    <x v="1"/>
    <s v=""/>
    <n v="700"/>
    <n v="300"/>
    <n v="700"/>
    <s v="13-02-2024"/>
    <x v="12"/>
    <x v="1"/>
    <s v="Tokyo"/>
    <x v="1"/>
    <s v="David Lee"/>
    <s v="Advertisement"/>
    <x v="0"/>
    <x v="1"/>
    <s v="Credit Card"/>
    <n v="0"/>
    <n v="123497"/>
    <n v="1"/>
    <n v="1000"/>
    <x v="3"/>
    <s v="&quot;Spacious interior!&quot;"/>
    <s v="Neutral"/>
    <s v="In-store"/>
    <s v="13-Feb-24"/>
  </r>
  <r>
    <x v="319"/>
    <n v="300"/>
    <n v="3"/>
    <s v="2024-02-14"/>
    <s v="2024-02-11 - 2024-02-17"/>
    <x v="13"/>
    <n v="300"/>
    <n v="3"/>
    <s v=""/>
    <s v=""/>
    <x v="1"/>
    <s v=""/>
    <n v="210"/>
    <n v="90"/>
    <n v="180"/>
    <s v="14-02-2024"/>
    <x v="2"/>
    <x v="2"/>
    <s v="Vancouver"/>
    <x v="7"/>
    <s v="Maria Garcia"/>
    <s v="Advertisement"/>
    <x v="1"/>
    <x v="0"/>
    <s v="Credit Card"/>
    <n v="30"/>
    <n v="123498"/>
    <n v="1"/>
    <n v="270"/>
    <x v="3"/>
    <s v="&quot;Uncomfortable fit.&quot;"/>
    <s v="Neutral"/>
    <s v="Online"/>
    <s v="14-Feb-24"/>
  </r>
  <r>
    <x v="320"/>
    <n v="600"/>
    <n v="2"/>
    <s v="2024-02-15"/>
    <s v="2024-02-11 - 2024-02-17"/>
    <x v="13"/>
    <n v="600"/>
    <n v="2"/>
    <s v=""/>
    <s v=""/>
    <x v="1"/>
    <s v=""/>
    <n v="420"/>
    <n v="180"/>
    <n v="370"/>
    <s v="15-02-2024"/>
    <x v="5"/>
    <x v="0"/>
    <s v="Lisbon"/>
    <x v="29"/>
    <s v="William Taylor"/>
    <s v="Advertisement"/>
    <x v="0"/>
    <x v="0"/>
    <s v="PayPal"/>
    <n v="50"/>
    <n v="123499"/>
    <n v="1"/>
    <n v="550"/>
    <x v="3"/>
    <s v="&quot;Slow performance.&quot;"/>
    <s v="Neutral"/>
    <s v="Online"/>
    <s v="15-Feb-24"/>
  </r>
  <r>
    <x v="321"/>
    <n v="200"/>
    <n v="1"/>
    <s v="2024-02-16"/>
    <s v="2024-02-11 - 2024-02-17"/>
    <x v="13"/>
    <n v="200"/>
    <n v="1"/>
    <s v=""/>
    <s v=""/>
    <x v="1"/>
    <s v=""/>
    <n v="140"/>
    <n v="60"/>
    <n v="140"/>
    <s v="16-02-2024"/>
    <x v="0"/>
    <x v="1"/>
    <s v="Bangkok"/>
    <x v="17"/>
    <s v="Olivia Johnson"/>
    <s v="Website"/>
    <x v="1"/>
    <x v="2"/>
    <s v="Cash"/>
    <n v="0"/>
    <n v="123500"/>
    <n v="1"/>
    <n v="200"/>
    <x v="3"/>
    <s v="&quot;not value for money!&quot;"/>
    <s v="Bad"/>
    <s v="In-store"/>
    <s v="16-Feb-24"/>
  </r>
  <r>
    <x v="322"/>
    <n v="400"/>
    <n v="4"/>
    <s v="2024-02-17"/>
    <s v="2024-02-11 - 2024-02-17"/>
    <x v="13"/>
    <n v="400"/>
    <n v="4"/>
    <s v=""/>
    <s v=""/>
    <x v="1"/>
    <s v=""/>
    <n v="280"/>
    <n v="120"/>
    <n v="254.321608040201"/>
    <s v="17-02-2024"/>
    <x v="15"/>
    <x v="2"/>
    <s v="Toronto"/>
    <x v="7"/>
    <s v="Emily Brown"/>
    <s v="Advertisement"/>
    <x v="0"/>
    <x v="0"/>
    <s v="Credit Card"/>
    <n v="25.67839195979899"/>
    <n v="12362056"/>
    <n v="1.050251256281407"/>
    <n v="640.6030150753769"/>
    <x v="3"/>
    <s v="&quot;not value for money!&quot;"/>
    <s v="Bad"/>
    <s v="Online"/>
    <s v="17-Feb-24"/>
  </r>
  <r>
    <x v="323"/>
    <n v="800"/>
    <n v="2"/>
    <s v="2024-02-18"/>
    <s v="2024-02-18 - 2024-02-24"/>
    <x v="13"/>
    <n v="800"/>
    <n v="2"/>
    <n v="4250"/>
    <n v="14"/>
    <x v="1"/>
    <s v=""/>
    <n v="560"/>
    <n v="240"/>
    <n v="510"/>
    <s v="18-02-2024"/>
    <x v="1"/>
    <x v="0"/>
    <s v="Paris"/>
    <x v="0"/>
    <s v="Ethan Martinez"/>
    <s v="Advertisement"/>
    <x v="1"/>
    <x v="0"/>
    <s v="Credit Card"/>
    <n v="50"/>
    <n v="123501"/>
    <n v="1"/>
    <n v="750"/>
    <x v="3"/>
    <s v="&quot;Battery life is short.&quot;"/>
    <s v="Neutral"/>
    <s v="Online"/>
    <s v="18-Feb-24"/>
  </r>
  <r>
    <x v="324"/>
    <n v="150"/>
    <n v="1"/>
    <s v="2024-02-19"/>
    <s v="2024-02-18 - 2024-02-24"/>
    <x v="13"/>
    <n v="150"/>
    <n v="1"/>
    <s v=""/>
    <s v=""/>
    <x v="1"/>
    <s v=""/>
    <n v="105"/>
    <n v="45"/>
    <n v="105"/>
    <s v="19-02-2024"/>
    <x v="7"/>
    <x v="1"/>
    <s v="Singapore"/>
    <x v="30"/>
    <s v="Sophia Brown"/>
    <s v="Advertisement"/>
    <x v="0"/>
    <x v="2"/>
    <s v="Cash"/>
    <n v="0"/>
    <n v="123502"/>
    <n v="1"/>
    <n v="150"/>
    <x v="3"/>
    <s v="&quot;not value for money!&quot;"/>
    <s v="Bad"/>
    <s v="In-store"/>
    <s v="19-Feb-24"/>
  </r>
  <r>
    <x v="325"/>
    <n v="600"/>
    <n v="3"/>
    <s v="2024-02-20"/>
    <s v="2024-02-18 - 2024-02-24"/>
    <x v="13"/>
    <n v="600"/>
    <n v="3"/>
    <s v=""/>
    <s v=""/>
    <x v="1"/>
    <s v=""/>
    <n v="420"/>
    <n v="180"/>
    <n v="390"/>
    <s v="20-02-2024"/>
    <x v="5"/>
    <x v="2"/>
    <s v="Houston"/>
    <x v="2"/>
    <s v="Daniel Kim"/>
    <s v="Website"/>
    <x v="1"/>
    <x v="2"/>
    <s v="PayPal"/>
    <n v="30"/>
    <n v="123503"/>
    <n v="1"/>
    <n v="570"/>
    <x v="3"/>
    <s v="&quot;Good processing speed.&quot;"/>
    <s v="Good"/>
    <s v="Online"/>
    <s v="20-Feb-24"/>
  </r>
  <r>
    <x v="326"/>
    <n v="500"/>
    <n v="1"/>
    <s v="2024-02-21"/>
    <s v="2024-02-18 - 2024-02-24"/>
    <x v="13"/>
    <n v="500"/>
    <n v="1"/>
    <s v=""/>
    <s v=""/>
    <x v="1"/>
    <s v=""/>
    <n v="350"/>
    <n v="150"/>
    <n v="350"/>
    <s v="21-02-2024"/>
    <x v="3"/>
    <x v="0"/>
    <s v="Berlin"/>
    <x v="3"/>
    <s v="Ava Wilson"/>
    <s v="Referral"/>
    <x v="0"/>
    <x v="1"/>
    <s v="Credit Card"/>
    <n v="0"/>
    <n v="123504"/>
    <n v="1"/>
    <n v="500"/>
    <x v="3"/>
    <s v="&quot;Portable and efficient.&quot;"/>
    <s v="Good"/>
    <s v="Online"/>
    <s v="21-Feb-24"/>
  </r>
  <r>
    <x v="327"/>
    <n v="300"/>
    <n v="2"/>
    <s v="2024-02-22"/>
    <s v="2024-02-18 - 2024-02-24"/>
    <x v="13"/>
    <n v="300"/>
    <n v="2"/>
    <s v=""/>
    <s v=""/>
    <x v="1"/>
    <s v=""/>
    <n v="210"/>
    <n v="90"/>
    <n v="190"/>
    <s v="22-02-2024"/>
    <x v="2"/>
    <x v="3"/>
    <s v="Sao Paulo"/>
    <x v="4"/>
    <s v="Lucas Anderson"/>
    <s v="Advertisement"/>
    <x v="0"/>
    <x v="0"/>
    <s v="Credit Card"/>
    <n v="20"/>
    <n v="123505"/>
    <n v="1"/>
    <n v="280"/>
    <x v="3"/>
    <s v="&quot;Comfortable to wear.&quot;"/>
    <s v="Good"/>
    <s v="Online"/>
    <s v="22-Feb-24"/>
  </r>
  <r>
    <x v="328"/>
    <n v="1200"/>
    <n v="3"/>
    <s v="2024-02-23"/>
    <s v="2024-02-18 - 2024-02-24"/>
    <x v="13"/>
    <n v="1200"/>
    <n v="3"/>
    <s v=""/>
    <s v=""/>
    <x v="1"/>
    <s v=""/>
    <n v="840"/>
    <n v="360"/>
    <n v="840"/>
    <s v="23-02-2024"/>
    <x v="8"/>
    <x v="1"/>
    <s v="Seoul"/>
    <x v="5"/>
    <s v="Isabella Lee"/>
    <s v="Website"/>
    <x v="1"/>
    <x v="1"/>
    <s v="PayPal"/>
    <n v="0"/>
    <n v="123506"/>
    <n v="1"/>
    <n v="1200"/>
    <x v="3"/>
    <s v="&quot;Sleek design!&quot;"/>
    <s v="Neutral"/>
    <s v="Online"/>
    <s v="23-Feb-24"/>
  </r>
  <r>
    <x v="329"/>
    <n v="700"/>
    <n v="2"/>
    <s v="2024-02-24"/>
    <s v="2024-02-18 - 2024-02-24"/>
    <x v="13"/>
    <n v="700"/>
    <n v="2"/>
    <s v=""/>
    <s v=""/>
    <x v="1"/>
    <s v=""/>
    <n v="490"/>
    <n v="210"/>
    <n v="440"/>
    <s v="24-02-2024"/>
    <x v="6"/>
    <x v="0"/>
    <s v="Moscow"/>
    <x v="31"/>
    <s v="Noah Brown"/>
    <s v="Advertisement"/>
    <x v="0"/>
    <x v="0"/>
    <s v="Credit Card"/>
    <n v="50"/>
    <n v="123507"/>
    <n v="1"/>
    <n v="650"/>
    <x v="3"/>
    <s v="&quot;Not as loud as expected.&quot;"/>
    <s v="Neutral"/>
    <s v="Online"/>
    <s v="24-Feb-24"/>
  </r>
  <r>
    <x v="330"/>
    <n v="200"/>
    <n v="1"/>
    <s v="2024-02-25"/>
    <s v="2024-02-25 - 2024-03-02"/>
    <x v="13"/>
    <n v="200"/>
    <n v="1"/>
    <n v="5500"/>
    <n v="24"/>
    <x v="1"/>
    <s v=""/>
    <n v="140"/>
    <n v="60"/>
    <n v="120"/>
    <s v="25-02-2024"/>
    <x v="0"/>
    <x v="2"/>
    <s v="Ottawa"/>
    <x v="7"/>
    <s v="Mia Johnson"/>
    <s v="Advertisement"/>
    <x v="0"/>
    <x v="2"/>
    <s v="Cash"/>
    <n v="20"/>
    <n v="123508"/>
    <n v="1"/>
    <n v="180"/>
    <x v="3"/>
    <s v="&quot;not value for money!&quot;"/>
    <s v="Bad"/>
    <s v="In-store"/>
    <s v="25-Feb-24"/>
  </r>
  <r>
    <x v="331"/>
    <n v="900"/>
    <n v="4"/>
    <s v="2024-02-26"/>
    <s v="2024-02-25 - 2024-03-02"/>
    <x v="13"/>
    <n v="900"/>
    <n v="4"/>
    <s v=""/>
    <s v=""/>
    <x v="1"/>
    <s v=""/>
    <n v="630"/>
    <n v="270"/>
    <n v="580"/>
    <s v="26-02-2024"/>
    <x v="1"/>
    <x v="0"/>
    <s v="Madrid"/>
    <x v="6"/>
    <s v="John Doe"/>
    <s v="Referral"/>
    <x v="1"/>
    <x v="2"/>
    <s v="PayPal"/>
    <n v="50"/>
    <n v="123509"/>
    <n v="1"/>
    <n v="850"/>
    <x v="3"/>
    <s v="&quot;Great features!&quot;"/>
    <s v="Good"/>
    <s v="Online"/>
    <s v="26-Feb-24"/>
  </r>
  <r>
    <x v="332"/>
    <n v="400"/>
    <n v="2"/>
    <s v="2024-02-27"/>
    <s v="2024-02-25 - 2024-03-02"/>
    <x v="13"/>
    <n v="400"/>
    <n v="2"/>
    <s v=""/>
    <s v=""/>
    <x v="1"/>
    <s v=""/>
    <n v="280"/>
    <n v="120"/>
    <n v="280"/>
    <s v="27-02-2024"/>
    <x v="4"/>
    <x v="2"/>
    <s v="Philadelphia"/>
    <x v="2"/>
    <s v="Jane Smith"/>
    <s v="Advertisement"/>
    <x v="1"/>
    <x v="2"/>
    <s v="Credit Card"/>
    <n v="0"/>
    <n v="123510"/>
    <n v="1"/>
    <n v="400"/>
    <x v="3"/>
    <s v="&quot;Clear picture quality.&quot;"/>
    <s v="Good"/>
    <s v="Online"/>
    <s v="27-Feb-24"/>
  </r>
  <r>
    <x v="333"/>
    <n v="300"/>
    <n v="3"/>
    <s v="2024-02-28"/>
    <s v="2024-02-25 - 2024-03-02"/>
    <x v="13"/>
    <n v="300"/>
    <n v="3"/>
    <s v=""/>
    <s v=""/>
    <x v="1"/>
    <s v=""/>
    <n v="210"/>
    <n v="90"/>
    <n v="190"/>
    <s v="28-02-2024"/>
    <x v="7"/>
    <x v="0"/>
    <s v="Budapest"/>
    <x v="20"/>
    <s v="Michael Johnson"/>
    <s v="Website"/>
    <x v="1"/>
    <x v="2"/>
    <s v="PayPal"/>
    <n v="20"/>
    <n v="123511"/>
    <n v="1"/>
    <n v="280"/>
    <x v="3"/>
    <s v="&quot;not value for money!&quot;"/>
    <s v="Bad"/>
    <s v="Online"/>
    <s v="28-Feb-24"/>
  </r>
  <r>
    <x v="334"/>
    <n v="1000"/>
    <n v="2"/>
    <s v="2024-02-29"/>
    <s v="2024-02-25 - 2024-03-02"/>
    <x v="13"/>
    <n v="1000"/>
    <n v="2"/>
    <s v=""/>
    <s v=""/>
    <x v="1"/>
    <s v=""/>
    <n v="700"/>
    <n v="300"/>
    <n v="700"/>
    <s v="29-02-2024"/>
    <x v="12"/>
    <x v="1"/>
    <s v="Jakarta"/>
    <x v="19"/>
    <s v="Emily Brown"/>
    <s v="Advertisement"/>
    <x v="0"/>
    <x v="1"/>
    <s v="Credit Card"/>
    <n v="0"/>
    <n v="123512"/>
    <n v="1"/>
    <n v="1000"/>
    <x v="3"/>
    <s v="&quot;Very spacious!&quot;"/>
    <s v="Neutral"/>
    <s v="In-store"/>
    <s v="29-Feb-24"/>
  </r>
  <r>
    <x v="335"/>
    <n v="1200"/>
    <n v="5"/>
    <s v="2024-03-01"/>
    <s v="2024-02-25 - 2024-03-02"/>
    <x v="14"/>
    <n v="1800"/>
    <n v="9"/>
    <s v=""/>
    <s v=""/>
    <x v="15"/>
    <n v="64"/>
    <n v="840"/>
    <n v="360"/>
    <n v="840"/>
    <s v="01-03-2024"/>
    <x v="5"/>
    <x v="1"/>
    <s v="Tokyo"/>
    <x v="1"/>
    <s v="Marie Dubois"/>
    <s v="Referral"/>
    <x v="1"/>
    <x v="1"/>
    <s v="Credit Card"/>
    <n v="0"/>
    <n v="123798"/>
    <n v="1"/>
    <n v="1200"/>
    <x v="3"/>
    <s v="&quot;Sleek design.&quot;"/>
    <s v="Neutral"/>
    <s v="Online"/>
    <s v="01-Mar-24"/>
  </r>
  <r>
    <x v="335"/>
    <n v="600"/>
    <n v="4"/>
    <s v="2024-03-01"/>
    <s v="2024-02-25 - 2024-03-02"/>
    <x v="14"/>
    <s v=""/>
    <s v=""/>
    <s v=""/>
    <s v=""/>
    <x v="1"/>
    <s v=""/>
    <n v="420"/>
    <n v="180"/>
    <n v="390"/>
    <s v="01-03-2024"/>
    <x v="15"/>
    <x v="2"/>
    <s v="Denver"/>
    <x v="2"/>
    <s v="David Lee"/>
    <s v="Advertisement"/>
    <x v="1"/>
    <x v="0"/>
    <s v="Credit Card"/>
    <n v="30"/>
    <n v="123513"/>
    <n v="1"/>
    <n v="570"/>
    <x v="3"/>
    <s v="&quot;Not comfortable.&quot;"/>
    <s v="Bad"/>
    <s v="Online"/>
    <s v="01-Mar-24"/>
  </r>
  <r>
    <x v="336"/>
    <n v="250"/>
    <n v="1"/>
    <s v="2024-03-02"/>
    <s v="2024-02-25 - 2024-03-02"/>
    <x v="14"/>
    <n v="900"/>
    <n v="3"/>
    <s v=""/>
    <s v=""/>
    <x v="1"/>
    <s v=""/>
    <n v="175"/>
    <n v="75"/>
    <n v="175"/>
    <s v="02-03-2024"/>
    <x v="14"/>
    <x v="0"/>
    <s v="Prague"/>
    <x v="24"/>
    <s v="Maria Garcia"/>
    <s v="Advertisement"/>
    <x v="0"/>
    <x v="0"/>
    <s v="Credit Card"/>
    <n v="0"/>
    <n v="123514"/>
    <n v="1"/>
    <n v="250"/>
    <x v="3"/>
    <s v="&quot;Difficult to install.&quot;"/>
    <s v="Bad"/>
    <s v="Online"/>
    <s v="02-Mar-24"/>
  </r>
  <r>
    <x v="336"/>
    <n v="650"/>
    <n v="2"/>
    <s v="2024-03-02"/>
    <s v="2024-02-25 - 2024-03-02"/>
    <x v="14"/>
    <s v=""/>
    <s v=""/>
    <s v=""/>
    <s v=""/>
    <x v="1"/>
    <s v=""/>
    <n v="455"/>
    <n v="195"/>
    <n v="405"/>
    <s v="02-03-2024"/>
    <x v="6"/>
    <x v="0"/>
    <s v="Berlin"/>
    <x v="3"/>
    <s v="Park Min"/>
    <s v="Referral"/>
    <x v="0"/>
    <x v="0"/>
    <s v="Credit Card"/>
    <n v="50"/>
    <n v="123799"/>
    <n v="1"/>
    <n v="600"/>
    <x v="3"/>
    <s v="&quot;Poor sound quality.&quot;"/>
    <s v="Bad"/>
    <s v="Online"/>
    <s v="02-Mar-24"/>
  </r>
  <r>
    <x v="337"/>
    <n v="700"/>
    <n v="2"/>
    <s v="2024-03-03"/>
    <s v="2024-03-03 - 2024-03-09"/>
    <x v="14"/>
    <n v="920"/>
    <n v="3"/>
    <n v="4540"/>
    <n v="20"/>
    <x v="1"/>
    <s v=""/>
    <n v="490"/>
    <n v="210"/>
    <n v="440"/>
    <s v="03-03-2024"/>
    <x v="5"/>
    <x v="1"/>
    <s v="Tokyo"/>
    <x v="1"/>
    <s v="James Smith"/>
    <s v="Referral"/>
    <x v="1"/>
    <x v="2"/>
    <s v="PayPal"/>
    <n v="50"/>
    <n v="123515"/>
    <n v="1"/>
    <n v="650"/>
    <x v="3"/>
    <s v="&quot;Fast processing.&quot;"/>
    <s v="Neutral"/>
    <s v="Online"/>
    <s v="03-Mar-24"/>
  </r>
  <r>
    <x v="337"/>
    <n v="220"/>
    <n v="1"/>
    <s v="2024-03-03"/>
    <s v="2024-03-03 - 2024-03-09"/>
    <x v="14"/>
    <s v=""/>
    <s v=""/>
    <s v=""/>
    <s v=""/>
    <x v="1"/>
    <s v=""/>
    <n v="154"/>
    <n v="66"/>
    <n v="134"/>
    <s v="03-03-2024"/>
    <x v="0"/>
    <x v="2"/>
    <s v="New York City"/>
    <x v="2"/>
    <s v="Park Minwoo"/>
    <s v="Advertisement"/>
    <x v="0"/>
    <x v="0"/>
    <s v="Credit Card"/>
    <n v="20"/>
    <n v="123800"/>
    <n v="1"/>
    <n v="200"/>
    <x v="3"/>
    <s v="&quot;not value for money!&quot;"/>
    <s v="Bad"/>
    <s v="Online"/>
    <s v="03-Mar-24"/>
  </r>
  <r>
    <x v="338"/>
    <n v="150"/>
    <n v="1"/>
    <s v="2024-03-04"/>
    <s v="2024-03-03 - 2024-03-09"/>
    <x v="14"/>
    <n v="850"/>
    <n v="4"/>
    <s v=""/>
    <s v=""/>
    <x v="1"/>
    <s v=""/>
    <n v="105"/>
    <n v="45"/>
    <n v="79.321608040201014"/>
    <s v="04-03-2024"/>
    <x v="0"/>
    <x v="2"/>
    <s v="Seattle"/>
    <x v="2"/>
    <s v="Marie Dubois"/>
    <s v="Advertisement"/>
    <x v="0"/>
    <x v="0"/>
    <s v="Credit Card"/>
    <n v="25.67839195979899"/>
    <n v="12362057"/>
    <n v="1.050251256281407"/>
    <n v="640.6030150753769"/>
    <x v="3"/>
    <s v="&quot;not value for money!&quot;"/>
    <s v="Bad"/>
    <s v="Online"/>
    <s v="04-Mar-24"/>
  </r>
  <r>
    <x v="338"/>
    <n v="700"/>
    <n v="3"/>
    <s v="2024-03-04"/>
    <s v="2024-03-03 - 2024-03-09"/>
    <x v="14"/>
    <s v=""/>
    <s v=""/>
    <s v=""/>
    <s v=""/>
    <x v="1"/>
    <s v=""/>
    <n v="490"/>
    <n v="210"/>
    <n v="440"/>
    <s v="04-03-2024"/>
    <x v="1"/>
    <x v="0"/>
    <s v="London"/>
    <x v="8"/>
    <s v="Hans Müller"/>
    <s v="Referral"/>
    <x v="1"/>
    <x v="0"/>
    <s v="PayPal"/>
    <n v="50"/>
    <n v="123801"/>
    <n v="1"/>
    <n v="650"/>
    <x v="3"/>
    <s v="&quot;Poor battery life.&quot;"/>
    <s v="Bad"/>
    <s v="Online"/>
    <s v="04-Mar-24"/>
  </r>
  <r>
    <x v="339"/>
    <n v="400"/>
    <n v="2"/>
    <s v="2024-03-05"/>
    <s v="2024-03-03 - 2024-03-09"/>
    <x v="14"/>
    <n v="400"/>
    <n v="2"/>
    <s v=""/>
    <s v=""/>
    <x v="1"/>
    <s v=""/>
    <n v="280"/>
    <n v="120"/>
    <n v="280"/>
    <s v="05-03-2024"/>
    <x v="4"/>
    <x v="2"/>
    <s v="Los Angeles"/>
    <x v="2"/>
    <s v="Emily Brown"/>
    <s v="Advertisement"/>
    <x v="0"/>
    <x v="1"/>
    <s v="Credit Card"/>
    <n v="0"/>
    <n v="123802"/>
    <n v="1"/>
    <n v="400"/>
    <x v="3"/>
    <s v="&quot;Great picture quality.&quot;"/>
    <s v="Good"/>
    <s v="Online"/>
    <s v="05-Mar-24"/>
  </r>
  <r>
    <x v="340"/>
    <n v="300"/>
    <n v="3"/>
    <s v="2024-03-06"/>
    <s v="2024-03-03 - 2024-03-09"/>
    <x v="14"/>
    <n v="300"/>
    <n v="3"/>
    <s v=""/>
    <s v=""/>
    <x v="1"/>
    <s v=""/>
    <n v="210"/>
    <n v="90"/>
    <n v="190"/>
    <s v="06-03-2024"/>
    <x v="7"/>
    <x v="0"/>
    <s v="Paris"/>
    <x v="0"/>
    <s v="Oliver Wilson"/>
    <s v="Website"/>
    <x v="1"/>
    <x v="2"/>
    <s v="PayPal"/>
    <n v="20"/>
    <n v="123803"/>
    <n v="1"/>
    <n v="280"/>
    <x v="3"/>
    <s v="&quot;not value for money!&quot;"/>
    <s v="Bad"/>
    <s v="Online"/>
    <s v="06-Mar-24"/>
  </r>
  <r>
    <x v="341"/>
    <n v="1200"/>
    <n v="5"/>
    <s v="2024-03-07"/>
    <s v="2024-03-03 - 2024-03-09"/>
    <x v="14"/>
    <n v="1200"/>
    <n v="5"/>
    <s v=""/>
    <s v=""/>
    <x v="1"/>
    <s v=""/>
    <n v="840"/>
    <n v="360"/>
    <n v="840"/>
    <s v="07-03-2024"/>
    <x v="5"/>
    <x v="1"/>
    <s v="Seoul"/>
    <x v="5"/>
    <s v="Emily Brown"/>
    <s v="Referral"/>
    <x v="1"/>
    <x v="1"/>
    <s v="Credit Card"/>
    <n v="0"/>
    <n v="123804"/>
    <n v="1"/>
    <n v="1200"/>
    <x v="3"/>
    <s v="&quot;Sleek design.&quot;"/>
    <s v="Neutral"/>
    <s v="Online"/>
    <s v="07-Mar-24"/>
  </r>
  <r>
    <x v="342"/>
    <n v="650"/>
    <n v="2"/>
    <s v="2024-03-08"/>
    <s v="2024-03-03 - 2024-03-09"/>
    <x v="14"/>
    <n v="650"/>
    <n v="2"/>
    <s v=""/>
    <s v=""/>
    <x v="1"/>
    <s v=""/>
    <n v="455"/>
    <n v="195"/>
    <n v="405"/>
    <s v="08-03-2024"/>
    <x v="6"/>
    <x v="0"/>
    <s v="Berlin"/>
    <x v="3"/>
    <s v="Marie Dubois"/>
    <s v="Referral"/>
    <x v="0"/>
    <x v="0"/>
    <s v="Credit Card"/>
    <n v="50"/>
    <n v="123805"/>
    <n v="1"/>
    <n v="600"/>
    <x v="3"/>
    <s v="&quot;Poor sound quality.&quot;"/>
    <s v="Bad"/>
    <s v="Online"/>
    <s v="08-Mar-24"/>
  </r>
  <r>
    <x v="343"/>
    <n v="220"/>
    <n v="1"/>
    <s v="2024-03-09"/>
    <s v="2024-03-03 - 2024-03-09"/>
    <x v="14"/>
    <n v="220"/>
    <n v="1"/>
    <s v=""/>
    <s v=""/>
    <x v="1"/>
    <s v=""/>
    <n v="154"/>
    <n v="66"/>
    <n v="134"/>
    <s v="09-03-2024"/>
    <x v="0"/>
    <x v="2"/>
    <s v="New York City"/>
    <x v="2"/>
    <s v="Yuki Tanaka"/>
    <s v="Advertisement"/>
    <x v="0"/>
    <x v="0"/>
    <s v="Credit Card"/>
    <n v="20"/>
    <n v="123806"/>
    <n v="1"/>
    <n v="200"/>
    <x v="3"/>
    <s v="&quot;not value for money!&quot;"/>
    <s v="Bad"/>
    <s v="Online"/>
    <s v="09-Mar-24"/>
  </r>
  <r>
    <x v="344"/>
    <n v="700"/>
    <n v="3"/>
    <s v="2024-03-10"/>
    <s v="2024-03-10 - 2024-03-16"/>
    <x v="14"/>
    <n v="700"/>
    <n v="3"/>
    <n v="4170"/>
    <n v="19"/>
    <x v="1"/>
    <s v=""/>
    <n v="490"/>
    <n v="210"/>
    <n v="440"/>
    <s v="10-03-2024"/>
    <x v="1"/>
    <x v="0"/>
    <s v="London"/>
    <x v="8"/>
    <s v="Hans Müller"/>
    <s v="Referral"/>
    <x v="1"/>
    <x v="0"/>
    <s v="PayPal"/>
    <n v="50"/>
    <n v="123807"/>
    <n v="1"/>
    <n v="650"/>
    <x v="3"/>
    <s v="&quot;Poor battery life.&quot;"/>
    <s v="Bad"/>
    <s v="Online"/>
    <s v="10-Mar-24"/>
  </r>
  <r>
    <x v="345"/>
    <n v="400"/>
    <n v="2"/>
    <s v="2024-03-11"/>
    <s v="2024-03-10 - 2024-03-16"/>
    <x v="14"/>
    <n v="400"/>
    <n v="2"/>
    <s v=""/>
    <s v=""/>
    <x v="1"/>
    <s v=""/>
    <n v="280"/>
    <n v="120"/>
    <n v="280"/>
    <s v="11-03-2024"/>
    <x v="4"/>
    <x v="2"/>
    <s v="Los Angeles"/>
    <x v="2"/>
    <s v="Emily Brown"/>
    <s v="Advertisement"/>
    <x v="0"/>
    <x v="1"/>
    <s v="Credit Card"/>
    <n v="0"/>
    <n v="123808"/>
    <n v="1"/>
    <n v="400"/>
    <x v="3"/>
    <s v="&quot;Great picture quality.&quot;"/>
    <s v="Good"/>
    <s v="Online"/>
    <s v="11-Mar-24"/>
  </r>
  <r>
    <x v="346"/>
    <n v="300"/>
    <n v="3"/>
    <s v="2024-03-12"/>
    <s v="2024-03-10 - 2024-03-16"/>
    <x v="14"/>
    <n v="300"/>
    <n v="3"/>
    <s v=""/>
    <s v=""/>
    <x v="1"/>
    <s v=""/>
    <n v="210"/>
    <n v="90"/>
    <n v="190"/>
    <s v="12-03-2024"/>
    <x v="7"/>
    <x v="0"/>
    <s v="Paris"/>
    <x v="0"/>
    <s v="Oliver Wilson"/>
    <s v="Website"/>
    <x v="1"/>
    <x v="2"/>
    <s v="PayPal"/>
    <n v="20"/>
    <n v="123809"/>
    <n v="1"/>
    <n v="280"/>
    <x v="3"/>
    <s v="&quot;not value for money!&quot;"/>
    <s v="Bad"/>
    <s v="Online"/>
    <s v="12-Mar-24"/>
  </r>
  <r>
    <x v="347"/>
    <n v="1200"/>
    <n v="5"/>
    <s v="2024-03-13"/>
    <s v="2024-03-10 - 2024-03-16"/>
    <x v="14"/>
    <n v="1200"/>
    <n v="5"/>
    <s v=""/>
    <s v=""/>
    <x v="1"/>
    <s v=""/>
    <n v="840"/>
    <n v="360"/>
    <n v="840"/>
    <s v="13-03-2024"/>
    <x v="5"/>
    <x v="1"/>
    <s v="Seoul"/>
    <x v="5"/>
    <s v="Emily Brown"/>
    <s v="Referral"/>
    <x v="1"/>
    <x v="1"/>
    <s v="Credit Card"/>
    <n v="0"/>
    <n v="123810"/>
    <n v="1"/>
    <n v="1200"/>
    <x v="3"/>
    <s v="&quot;Sleek design.&quot;"/>
    <s v="Neutral"/>
    <s v="Online"/>
    <s v="13-Mar-24"/>
  </r>
  <r>
    <x v="348"/>
    <n v="650"/>
    <n v="2"/>
    <s v="2024-03-14"/>
    <s v="2024-03-10 - 2024-03-16"/>
    <x v="14"/>
    <n v="650"/>
    <n v="2"/>
    <s v=""/>
    <s v=""/>
    <x v="1"/>
    <s v=""/>
    <n v="455"/>
    <n v="195"/>
    <n v="405"/>
    <s v="14-03-2024"/>
    <x v="6"/>
    <x v="0"/>
    <s v="Berlin"/>
    <x v="3"/>
    <s v="Marie Dubois"/>
    <s v="Referral"/>
    <x v="0"/>
    <x v="0"/>
    <s v="Credit Card"/>
    <n v="50"/>
    <n v="123811"/>
    <n v="1"/>
    <n v="600"/>
    <x v="3"/>
    <s v="&quot;Poor sound quality.&quot;"/>
    <s v="Bad"/>
    <s v="Online"/>
    <s v="14-Mar-24"/>
  </r>
  <r>
    <x v="349"/>
    <n v="220"/>
    <n v="1"/>
    <s v="2024-03-15"/>
    <s v="2024-03-10 - 2024-03-16"/>
    <x v="14"/>
    <n v="220"/>
    <n v="1"/>
    <s v=""/>
    <s v=""/>
    <x v="1"/>
    <s v=""/>
    <n v="154"/>
    <n v="66"/>
    <n v="128.321608040201"/>
    <s v="15-03-2024"/>
    <x v="0"/>
    <x v="2"/>
    <s v="New York City"/>
    <x v="2"/>
    <s v="Hans Müller"/>
    <s v="Advertisement"/>
    <x v="0"/>
    <x v="0"/>
    <s v="Credit Card"/>
    <n v="25.67839195979899"/>
    <n v="12362070"/>
    <n v="1.050251256281407"/>
    <n v="640.6030150753769"/>
    <x v="3"/>
    <s v="&quot;not value for money!&quot;"/>
    <s v="Bad"/>
    <s v="Online"/>
    <s v="15-Mar-24"/>
  </r>
  <r>
    <x v="350"/>
    <n v="700"/>
    <n v="3"/>
    <s v="2024-03-16"/>
    <s v="2024-03-10 - 2024-03-16"/>
    <x v="14"/>
    <n v="700"/>
    <n v="3"/>
    <s v=""/>
    <s v=""/>
    <x v="1"/>
    <s v=""/>
    <n v="490"/>
    <n v="210"/>
    <n v="440"/>
    <s v="16-03-2024"/>
    <x v="1"/>
    <x v="0"/>
    <s v="London"/>
    <x v="8"/>
    <s v="Park Minwoo"/>
    <s v="Referral"/>
    <x v="1"/>
    <x v="0"/>
    <s v="PayPal"/>
    <n v="50"/>
    <n v="123812"/>
    <n v="1"/>
    <n v="650"/>
    <x v="3"/>
    <s v="&quot;Poor battery life.&quot;"/>
    <s v="Bad"/>
    <s v="Online"/>
    <s v="16-Mar-24"/>
  </r>
  <r>
    <x v="351"/>
    <n v="400"/>
    <n v="2"/>
    <s v="2024-03-17"/>
    <s v="2024-03-17 - 2024-03-23"/>
    <x v="14"/>
    <n v="400"/>
    <n v="2"/>
    <n v="2770"/>
    <n v="13"/>
    <x v="1"/>
    <s v=""/>
    <n v="280"/>
    <n v="120"/>
    <n v="280"/>
    <s v="17-03-2024"/>
    <x v="4"/>
    <x v="2"/>
    <s v="Los Angeles"/>
    <x v="2"/>
    <s v="Hans Müller"/>
    <s v="Advertisement"/>
    <x v="0"/>
    <x v="1"/>
    <s v="Credit Card"/>
    <n v="0"/>
    <n v="123813"/>
    <n v="1"/>
    <n v="400"/>
    <x v="3"/>
    <s v="&quot;Great picture quality.&quot;"/>
    <s v="Good"/>
    <s v="Online"/>
    <s v="17-Mar-24"/>
  </r>
  <r>
    <x v="352"/>
    <n v="300"/>
    <n v="3"/>
    <s v="2024-03-18"/>
    <s v="2024-03-17 - 2024-03-23"/>
    <x v="14"/>
    <n v="300"/>
    <n v="3"/>
    <s v=""/>
    <s v=""/>
    <x v="1"/>
    <s v=""/>
    <n v="210"/>
    <n v="90"/>
    <n v="190"/>
    <s v="18-03-2024"/>
    <x v="7"/>
    <x v="0"/>
    <s v="Paris"/>
    <x v="0"/>
    <s v="Emily Brown"/>
    <s v="Website"/>
    <x v="1"/>
    <x v="2"/>
    <s v="PayPal"/>
    <n v="20"/>
    <n v="123814"/>
    <n v="1"/>
    <n v="280"/>
    <x v="3"/>
    <s v="&quot;not value for money!&quot;"/>
    <s v="Bad"/>
    <s v="Online"/>
    <s v="18-Mar-24"/>
  </r>
  <r>
    <x v="353"/>
    <n v="1200"/>
    <n v="5"/>
    <s v="2024-03-19"/>
    <s v="2024-03-17 - 2024-03-23"/>
    <x v="14"/>
    <n v="1200"/>
    <n v="5"/>
    <s v=""/>
    <s v=""/>
    <x v="1"/>
    <s v=""/>
    <n v="840"/>
    <n v="360"/>
    <n v="840"/>
    <s v="19-03-2024"/>
    <x v="5"/>
    <x v="1"/>
    <s v="Seoul"/>
    <x v="5"/>
    <s v="Hans Müller"/>
    <s v="Referral"/>
    <x v="1"/>
    <x v="1"/>
    <s v="Credit Card"/>
    <n v="0"/>
    <n v="123815"/>
    <n v="1"/>
    <n v="1200"/>
    <x v="3"/>
    <s v="&quot;Sleek design.&quot;"/>
    <s v="Neutral"/>
    <s v="Online"/>
    <s v="19-Mar-24"/>
  </r>
  <r>
    <x v="354"/>
    <n v="650"/>
    <n v="2"/>
    <s v="2024-03-20"/>
    <s v="2024-03-17 - 2024-03-23"/>
    <x v="14"/>
    <n v="650"/>
    <n v="2"/>
    <s v=""/>
    <s v=""/>
    <x v="1"/>
    <s v=""/>
    <n v="455"/>
    <n v="195"/>
    <n v="405"/>
    <s v="20-03-2024"/>
    <x v="6"/>
    <x v="0"/>
    <s v="Berlin"/>
    <x v="3"/>
    <s v="Emily Brown"/>
    <s v="Referral"/>
    <x v="0"/>
    <x v="0"/>
    <s v="Credit Card"/>
    <n v="50"/>
    <n v="123816"/>
    <n v="1"/>
    <n v="600"/>
    <x v="3"/>
    <s v="&quot;Poor sound quality.&quot;"/>
    <s v="Bad"/>
    <s v="Online"/>
    <s v="20-Mar-24"/>
  </r>
  <r>
    <x v="355"/>
    <n v="220"/>
    <n v="1"/>
    <s v="2024-03-21"/>
    <s v="2024-03-17 - 2024-03-23"/>
    <x v="14"/>
    <n v="220"/>
    <n v="1"/>
    <s v=""/>
    <s v=""/>
    <x v="1"/>
    <s v=""/>
    <n v="154"/>
    <n v="66"/>
    <n v="134"/>
    <s v="21-03-2024"/>
    <x v="0"/>
    <x v="2"/>
    <s v="New York City"/>
    <x v="2"/>
    <s v="Oliver Wilson"/>
    <s v="Advertisement"/>
    <x v="0"/>
    <x v="0"/>
    <s v="Credit Card"/>
    <n v="20"/>
    <n v="123817"/>
    <n v="1"/>
    <n v="200"/>
    <x v="3"/>
    <s v="&quot;not value for money!&quot;"/>
    <s v="Bad"/>
    <s v="Online"/>
    <s v="21-Mar-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592F00-FDD9-4247-8927-37463163FBE9}"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5">
  <location ref="A23:B29" firstHeaderRow="1" firstDataRow="1" firstDataCol="1"/>
  <pivotFields count="37">
    <pivotField numFmtId="14" showAll="0">
      <items count="3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t="default"/>
      </items>
    </pivotField>
    <pivotField dataField="1" showAll="0"/>
    <pivotField numFmtId="1" showAll="0"/>
    <pivotField showAll="0"/>
    <pivotField showAll="0"/>
    <pivotField showAll="0">
      <items count="16">
        <item x="3"/>
        <item x="7"/>
        <item x="11"/>
        <item x="1"/>
        <item x="0"/>
        <item x="6"/>
        <item x="5"/>
        <item x="2"/>
        <item x="4"/>
        <item x="10"/>
        <item x="9"/>
        <item x="8"/>
        <item x="13"/>
        <item x="12"/>
        <item x="14"/>
        <item t="default"/>
      </items>
    </pivotField>
    <pivotField showAll="0"/>
    <pivotField showAll="0"/>
    <pivotField showAll="0"/>
    <pivotField showAll="0"/>
    <pivotField showAll="0"/>
    <pivotField showAll="0"/>
    <pivotField showAll="0"/>
    <pivotField showAll="0"/>
    <pivotField numFmtId="1" showAll="0"/>
    <pivotField showAll="0"/>
    <pivotField showAll="0"/>
    <pivotField axis="axisRow" showAll="0">
      <items count="6">
        <item x="4"/>
        <item x="1"/>
        <item x="0"/>
        <item x="2"/>
        <item x="3"/>
        <item t="default"/>
      </items>
    </pivotField>
    <pivotField showAll="0"/>
    <pivotField showAll="0"/>
    <pivotField showAll="0"/>
    <pivotField showAll="0"/>
    <pivotField showAll="0">
      <items count="3">
        <item x="1"/>
        <item x="0"/>
        <item t="default"/>
      </items>
    </pivotField>
    <pivotField showAll="0"/>
    <pivotField showAll="0"/>
    <pivotField numFmtId="1" showAll="0"/>
    <pivotField numFmtId="1" showAll="0"/>
    <pivotField numFmtId="1" showAll="0"/>
    <pivotField numFmtI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 showAll="0">
      <items count="5">
        <item sd="0" x="0"/>
        <item sd="0" x="1"/>
        <item sd="0" x="2"/>
        <item sd="0" x="3"/>
        <item t="default"/>
      </items>
    </pivotField>
  </pivotFields>
  <rowFields count="1">
    <field x="17"/>
  </rowFields>
  <rowItems count="6">
    <i>
      <x/>
    </i>
    <i>
      <x v="1"/>
    </i>
    <i>
      <x v="2"/>
    </i>
    <i>
      <x v="3"/>
    </i>
    <i>
      <x v="4"/>
    </i>
    <i t="grand">
      <x/>
    </i>
  </rowItems>
  <colItems count="1">
    <i/>
  </colItems>
  <dataFields count="1">
    <dataField name="Sum of Revenue" fld="1"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7" count="1" selected="0">
            <x v="0"/>
          </reference>
        </references>
      </pivotArea>
    </chartFormat>
    <chartFormat chart="1" format="3">
      <pivotArea type="data" outline="0" fieldPosition="0">
        <references count="2">
          <reference field="4294967294" count="1" selected="0">
            <x v="0"/>
          </reference>
          <reference field="17" count="1" selected="0">
            <x v="1"/>
          </reference>
        </references>
      </pivotArea>
    </chartFormat>
    <chartFormat chart="1" format="4">
      <pivotArea type="data" outline="0" fieldPosition="0">
        <references count="2">
          <reference field="4294967294" count="1" selected="0">
            <x v="0"/>
          </reference>
          <reference field="17" count="1" selected="0">
            <x v="2"/>
          </reference>
        </references>
      </pivotArea>
    </chartFormat>
    <chartFormat chart="1" format="5">
      <pivotArea type="data" outline="0" fieldPosition="0">
        <references count="2">
          <reference field="4294967294" count="1" selected="0">
            <x v="0"/>
          </reference>
          <reference field="17" count="1" selected="0">
            <x v="3"/>
          </reference>
        </references>
      </pivotArea>
    </chartFormat>
    <chartFormat chart="1" format="6">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327429-13B6-4F2F-A6FA-32DDA5A059FC}"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3">
  <location ref="A3:B16" firstHeaderRow="1" firstDataRow="1" firstDataCol="1"/>
  <pivotFields count="37">
    <pivotField numFmtId="14" showAll="0">
      <items count="3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t="default"/>
      </items>
    </pivotField>
    <pivotField dataField="1" showAll="0"/>
    <pivotField numFmtId="1" showAll="0"/>
    <pivotField showAll="0"/>
    <pivotField showAll="0"/>
    <pivotField showAll="0">
      <items count="16">
        <item x="3"/>
        <item x="7"/>
        <item x="11"/>
        <item x="1"/>
        <item x="0"/>
        <item x="6"/>
        <item x="5"/>
        <item x="2"/>
        <item x="4"/>
        <item x="10"/>
        <item x="9"/>
        <item x="8"/>
        <item x="13"/>
        <item x="12"/>
        <item x="14"/>
        <item t="default"/>
      </items>
    </pivotField>
    <pivotField showAll="0"/>
    <pivotField showAll="0"/>
    <pivotField showAll="0"/>
    <pivotField showAll="0"/>
    <pivotField showAll="0">
      <items count="17">
        <item x="7"/>
        <item x="3"/>
        <item x="2"/>
        <item x="8"/>
        <item x="5"/>
        <item x="4"/>
        <item x="15"/>
        <item x="14"/>
        <item x="0"/>
        <item x="12"/>
        <item x="11"/>
        <item x="6"/>
        <item x="10"/>
        <item x="9"/>
        <item x="13"/>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numFmtId="1" showAll="0"/>
    <pivotField numFmtId="1" showAll="0"/>
    <pivotField numFmtId="1" showAll="0"/>
    <pivotField numFmtI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5">
        <item sd="0" x="0"/>
        <item sd="0" x="1"/>
        <item sd="0" x="2"/>
        <item sd="0" x="3"/>
        <item t="default"/>
      </items>
    </pivotField>
  </pivotFields>
  <rowFields count="1">
    <field x="35"/>
  </rowFields>
  <rowItems count="13">
    <i>
      <x v="1"/>
    </i>
    <i>
      <x v="2"/>
    </i>
    <i>
      <x v="3"/>
    </i>
    <i>
      <x v="4"/>
    </i>
    <i>
      <x v="5"/>
    </i>
    <i>
      <x v="6"/>
    </i>
    <i>
      <x v="7"/>
    </i>
    <i>
      <x v="8"/>
    </i>
    <i>
      <x v="9"/>
    </i>
    <i>
      <x v="10"/>
    </i>
    <i>
      <x v="11"/>
    </i>
    <i>
      <x v="12"/>
    </i>
    <i t="grand">
      <x/>
    </i>
  </rowItems>
  <colItems count="1">
    <i/>
  </colItems>
  <dataFields count="1">
    <dataField name="Sum of Revenue" fld="1" baseField="0" baseItem="0"/>
  </dataFields>
  <chartFormats count="4">
    <chartFormat chart="14" format="3"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A877BD-EAD8-4C7E-B017-C8E976C7FFED}"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9">
  <location ref="E3:F22" firstHeaderRow="1" firstDataRow="1" firstDataCol="1"/>
  <pivotFields count="37">
    <pivotField numFmtId="14" showAll="0">
      <items count="3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t="default"/>
      </items>
    </pivotField>
    <pivotField dataField="1" showAll="0"/>
    <pivotField numFmtId="1" showAll="0"/>
    <pivotField showAll="0"/>
    <pivotField showAll="0"/>
    <pivotField showAll="0">
      <items count="16">
        <item x="3"/>
        <item x="7"/>
        <item x="11"/>
        <item x="1"/>
        <item x="0"/>
        <item x="6"/>
        <item x="5"/>
        <item x="2"/>
        <item x="4"/>
        <item x="10"/>
        <item x="9"/>
        <item x="8"/>
        <item x="13"/>
        <item x="12"/>
        <item x="14"/>
        <item t="default"/>
      </items>
    </pivotField>
    <pivotField showAll="0"/>
    <pivotField showAll="0"/>
    <pivotField showAll="0"/>
    <pivotField showAll="0"/>
    <pivotField showAll="0"/>
    <pivotField showAll="0"/>
    <pivotField showAll="0"/>
    <pivotField showAll="0"/>
    <pivotField numFmtId="1" showAll="0"/>
    <pivotField showAll="0"/>
    <pivotField axis="axisRow" showAll="0">
      <items count="19">
        <item x="7"/>
        <item x="16"/>
        <item x="11"/>
        <item x="17"/>
        <item x="2"/>
        <item x="5"/>
        <item x="13"/>
        <item x="3"/>
        <item x="12"/>
        <item x="0"/>
        <item x="4"/>
        <item x="1"/>
        <item x="9"/>
        <item x="14"/>
        <item x="6"/>
        <item x="8"/>
        <item x="15"/>
        <item x="10"/>
        <item t="default"/>
      </items>
    </pivotField>
    <pivotField showAll="0"/>
    <pivotField showAll="0"/>
    <pivotField showAll="0"/>
    <pivotField showAll="0"/>
    <pivotField showAll="0"/>
    <pivotField showAll="0">
      <items count="3">
        <item x="1"/>
        <item x="0"/>
        <item t="default"/>
      </items>
    </pivotField>
    <pivotField showAll="0"/>
    <pivotField showAll="0"/>
    <pivotField numFmtId="1" showAll="0"/>
    <pivotField numFmtId="1" showAll="0"/>
    <pivotField numFmtId="1" showAll="0"/>
    <pivotField numFmtI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 showAll="0">
      <items count="5">
        <item sd="0" x="0"/>
        <item sd="0" x="1"/>
        <item sd="0" x="2"/>
        <item sd="0" x="3"/>
        <item t="default"/>
      </items>
    </pivotField>
  </pivotFields>
  <rowFields count="1">
    <field x="16"/>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Revenue" fld="1" baseField="0" baseItem="0"/>
  </dataFields>
  <chartFormats count="15">
    <chartFormat chart="36" format="1" series="1">
      <pivotArea type="data" outline="0" fieldPosition="0">
        <references count="1">
          <reference field="4294967294" count="1" selected="0">
            <x v="0"/>
          </reference>
        </references>
      </pivotArea>
    </chartFormat>
    <chartFormat chart="36" format="2">
      <pivotArea type="data" outline="0" fieldPosition="0">
        <references count="2">
          <reference field="4294967294" count="1" selected="0">
            <x v="0"/>
          </reference>
          <reference field="16" count="1" selected="0">
            <x v="0"/>
          </reference>
        </references>
      </pivotArea>
    </chartFormat>
    <chartFormat chart="36" format="3">
      <pivotArea type="data" outline="0" fieldPosition="0">
        <references count="2">
          <reference field="4294967294" count="1" selected="0">
            <x v="0"/>
          </reference>
          <reference field="16" count="1" selected="0">
            <x v="1"/>
          </reference>
        </references>
      </pivotArea>
    </chartFormat>
    <chartFormat chart="36" format="4">
      <pivotArea type="data" outline="0" fieldPosition="0">
        <references count="2">
          <reference field="4294967294" count="1" selected="0">
            <x v="0"/>
          </reference>
          <reference field="16" count="1" selected="0">
            <x v="2"/>
          </reference>
        </references>
      </pivotArea>
    </chartFormat>
    <chartFormat chart="36" format="5">
      <pivotArea type="data" outline="0" fieldPosition="0">
        <references count="2">
          <reference field="4294967294" count="1" selected="0">
            <x v="0"/>
          </reference>
          <reference field="16" count="1" selected="0">
            <x v="5"/>
          </reference>
        </references>
      </pivotArea>
    </chartFormat>
    <chartFormat chart="36" format="6">
      <pivotArea type="data" outline="0" fieldPosition="0">
        <references count="2">
          <reference field="4294967294" count="1" selected="0">
            <x v="0"/>
          </reference>
          <reference field="16" count="1" selected="0">
            <x v="8"/>
          </reference>
        </references>
      </pivotArea>
    </chartFormat>
    <chartFormat chart="36" format="7">
      <pivotArea type="data" outline="0" fieldPosition="0">
        <references count="2">
          <reference field="4294967294" count="1" selected="0">
            <x v="0"/>
          </reference>
          <reference field="16" count="1" selected="0">
            <x v="11"/>
          </reference>
        </references>
      </pivotArea>
    </chartFormat>
    <chartFormat chart="36" format="8">
      <pivotArea type="data" outline="0" fieldPosition="0">
        <references count="2">
          <reference field="4294967294" count="1" selected="0">
            <x v="0"/>
          </reference>
          <reference field="16" count="1" selected="0">
            <x v="14"/>
          </reference>
        </references>
      </pivotArea>
    </chartFormat>
    <chartFormat chart="36" format="9">
      <pivotArea type="data" outline="0" fieldPosition="0">
        <references count="2">
          <reference field="4294967294" count="1" selected="0">
            <x v="0"/>
          </reference>
          <reference field="16" count="1" selected="0">
            <x v="15"/>
          </reference>
        </references>
      </pivotArea>
    </chartFormat>
    <chartFormat chart="36" format="10">
      <pivotArea type="data" outline="0" fieldPosition="0">
        <references count="2">
          <reference field="4294967294" count="1" selected="0">
            <x v="0"/>
          </reference>
          <reference field="16" count="1" selected="0">
            <x v="10"/>
          </reference>
        </references>
      </pivotArea>
    </chartFormat>
    <chartFormat chart="36" format="11">
      <pivotArea type="data" outline="0" fieldPosition="0">
        <references count="2">
          <reference field="4294967294" count="1" selected="0">
            <x v="0"/>
          </reference>
          <reference field="16" count="1" selected="0">
            <x v="4"/>
          </reference>
        </references>
      </pivotArea>
    </chartFormat>
    <chartFormat chart="36" format="12">
      <pivotArea type="data" outline="0" fieldPosition="0">
        <references count="2">
          <reference field="4294967294" count="1" selected="0">
            <x v="0"/>
          </reference>
          <reference field="16" count="1" selected="0">
            <x v="3"/>
          </reference>
        </references>
      </pivotArea>
    </chartFormat>
    <chartFormat chart="36" format="13">
      <pivotArea type="data" outline="0" fieldPosition="0">
        <references count="2">
          <reference field="4294967294" count="1" selected="0">
            <x v="0"/>
          </reference>
          <reference field="16" count="1" selected="0">
            <x v="7"/>
          </reference>
        </references>
      </pivotArea>
    </chartFormat>
    <chartFormat chart="36" format="14">
      <pivotArea type="data" outline="0" fieldPosition="0">
        <references count="2">
          <reference field="4294967294" count="1" selected="0">
            <x v="0"/>
          </reference>
          <reference field="16" count="1" selected="0">
            <x v="9"/>
          </reference>
        </references>
      </pivotArea>
    </chartFormat>
    <chartFormat chart="36" format="15">
      <pivotArea type="data" outline="0" fieldPosition="0">
        <references count="2">
          <reference field="4294967294" count="1" selected="0">
            <x v="0"/>
          </reference>
          <reference field="1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7C63F6-85F8-48C7-BCEC-42DD0ED98517}" name="PivotTable4"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7">
  <location ref="E24:F27" firstHeaderRow="1" firstDataRow="1" firstDataCol="1"/>
  <pivotFields count="37">
    <pivotField numFmtId="14" showAll="0">
      <items count="3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t="default"/>
      </items>
    </pivotField>
    <pivotField dataField="1" showAll="0"/>
    <pivotField numFmtId="1" showAll="0"/>
    <pivotField showAll="0"/>
    <pivotField showAll="0"/>
    <pivotField showAll="0">
      <items count="16">
        <item x="3"/>
        <item x="7"/>
        <item x="11"/>
        <item x="1"/>
        <item x="0"/>
        <item x="6"/>
        <item x="5"/>
        <item x="2"/>
        <item x="4"/>
        <item x="10"/>
        <item x="9"/>
        <item x="8"/>
        <item x="13"/>
        <item x="12"/>
        <item x="14"/>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items count="6">
        <item x="4"/>
        <item x="1"/>
        <item x="0"/>
        <item x="2"/>
        <item x="3"/>
        <item t="default"/>
      </items>
    </pivotField>
    <pivotField showAll="0"/>
    <pivotField showAll="0"/>
    <pivotField showAll="0"/>
    <pivotField showAll="0"/>
    <pivotField axis="axisRow" showAll="0">
      <items count="3">
        <item x="1"/>
        <item x="0"/>
        <item t="default"/>
      </items>
    </pivotField>
    <pivotField showAll="0"/>
    <pivotField showAll="0"/>
    <pivotField numFmtId="1" showAll="0"/>
    <pivotField numFmtId="1" showAll="0"/>
    <pivotField numFmtId="1" showAll="0"/>
    <pivotField numFmtI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 showAll="0">
      <items count="5">
        <item sd="0" x="0"/>
        <item sd="0" x="1"/>
        <item sd="0" x="2"/>
        <item sd="0" x="3"/>
        <item t="default"/>
      </items>
    </pivotField>
  </pivotFields>
  <rowFields count="1">
    <field x="22"/>
  </rowFields>
  <rowItems count="3">
    <i>
      <x/>
    </i>
    <i>
      <x v="1"/>
    </i>
    <i t="grand">
      <x/>
    </i>
  </rowItems>
  <colItems count="1">
    <i/>
  </colItems>
  <dataFields count="1">
    <dataField name="Sum of Revenue" fld="1" baseField="0" baseItem="0"/>
  </dataFields>
  <chartFormats count="4">
    <chartFormat chart="1"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0" format="4">
      <pivotArea type="data" outline="0" fieldPosition="0">
        <references count="2">
          <reference field="4294967294" count="1" selected="0">
            <x v="0"/>
          </reference>
          <reference field="22" count="1" selected="0">
            <x v="0"/>
          </reference>
        </references>
      </pivotArea>
    </chartFormat>
    <chartFormat chart="20" format="5">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90BE67-82DD-41E1-9589-EE6F3AF3B526}" name="PivotTable7"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52">
  <location ref="H3:I8" firstHeaderRow="1" firstDataRow="1" firstDataCol="1"/>
  <pivotFields count="37">
    <pivotField numFmtId="14" showAll="0">
      <items count="3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t="default"/>
      </items>
    </pivotField>
    <pivotField dataField="1" showAll="0"/>
    <pivotField numFmtId="1" showAll="0"/>
    <pivotField showAll="0"/>
    <pivotField showAll="0"/>
    <pivotField showAll="0">
      <items count="16">
        <item x="3"/>
        <item x="7"/>
        <item x="11"/>
        <item x="1"/>
        <item x="0"/>
        <item x="6"/>
        <item x="5"/>
        <item x="2"/>
        <item x="4"/>
        <item x="10"/>
        <item x="9"/>
        <item x="8"/>
        <item x="13"/>
        <item x="12"/>
        <item x="14"/>
        <item t="default"/>
      </items>
    </pivotField>
    <pivotField showAll="0"/>
    <pivotField showAll="0"/>
    <pivotField showAll="0"/>
    <pivotField showAll="0"/>
    <pivotField showAll="0"/>
    <pivotField showAll="0"/>
    <pivotField showAll="0"/>
    <pivotField showAll="0"/>
    <pivotField numFmtId="1" showAll="0"/>
    <pivotField showAll="0"/>
    <pivotField showAll="0">
      <items count="19">
        <item x="7"/>
        <item x="16"/>
        <item x="11"/>
        <item x="17"/>
        <item x="2"/>
        <item x="5"/>
        <item x="13"/>
        <item x="3"/>
        <item x="12"/>
        <item x="0"/>
        <item x="4"/>
        <item x="1"/>
        <item x="9"/>
        <item x="14"/>
        <item x="6"/>
        <item x="8"/>
        <item x="15"/>
        <item x="10"/>
        <item t="default"/>
      </items>
    </pivotField>
    <pivotField showAll="0"/>
    <pivotField showAll="0"/>
    <pivotField showAll="0"/>
    <pivotField showAll="0"/>
    <pivotField showAll="0"/>
    <pivotField showAll="0">
      <items count="3">
        <item x="1"/>
        <item x="0"/>
        <item t="default"/>
      </items>
    </pivotField>
    <pivotField axis="axisRow" showAll="0">
      <items count="5">
        <item x="3"/>
        <item x="0"/>
        <item x="1"/>
        <item x="2"/>
        <item t="default"/>
      </items>
    </pivotField>
    <pivotField showAll="0"/>
    <pivotField numFmtId="1" showAll="0"/>
    <pivotField numFmtId="1" showAll="0"/>
    <pivotField numFmtId="1" showAll="0"/>
    <pivotField numFmtI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 showAll="0">
      <items count="5">
        <item sd="0" x="0"/>
        <item sd="0" x="1"/>
        <item sd="0" x="2"/>
        <item sd="0" x="3"/>
        <item t="default"/>
      </items>
    </pivotField>
  </pivotFields>
  <rowFields count="1">
    <field x="23"/>
  </rowFields>
  <rowItems count="5">
    <i>
      <x/>
    </i>
    <i>
      <x v="1"/>
    </i>
    <i>
      <x v="2"/>
    </i>
    <i>
      <x v="3"/>
    </i>
    <i t="grand">
      <x/>
    </i>
  </rowItems>
  <colItems count="1">
    <i/>
  </colItems>
  <dataFields count="1">
    <dataField name="Sum of Revenue" fld="1" baseField="0" baseItem="0"/>
  </dataFields>
  <chartFormats count="5">
    <chartFormat chart="40" format="1" series="1">
      <pivotArea type="data" outline="0" fieldPosition="0">
        <references count="1">
          <reference field="4294967294" count="1" selected="0">
            <x v="0"/>
          </reference>
        </references>
      </pivotArea>
    </chartFormat>
    <chartFormat chart="40" format="2">
      <pivotArea type="data" outline="0" fieldPosition="0">
        <references count="2">
          <reference field="4294967294" count="1" selected="0">
            <x v="0"/>
          </reference>
          <reference field="23" count="1" selected="0">
            <x v="0"/>
          </reference>
        </references>
      </pivotArea>
    </chartFormat>
    <chartFormat chart="40" format="3">
      <pivotArea type="data" outline="0" fieldPosition="0">
        <references count="2">
          <reference field="4294967294" count="1" selected="0">
            <x v="0"/>
          </reference>
          <reference field="23" count="1" selected="0">
            <x v="1"/>
          </reference>
        </references>
      </pivotArea>
    </chartFormat>
    <chartFormat chart="40" format="4">
      <pivotArea type="data" outline="0" fieldPosition="0">
        <references count="2">
          <reference field="4294967294" count="1" selected="0">
            <x v="0"/>
          </reference>
          <reference field="23" count="1" selected="0">
            <x v="2"/>
          </reference>
        </references>
      </pivotArea>
    </chartFormat>
    <chartFormat chart="40" format="5">
      <pivotArea type="data" outline="0" fieldPosition="0">
        <references count="2">
          <reference field="4294967294" count="1" selected="0">
            <x v="0"/>
          </reference>
          <reference field="2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669498-3E27-41BA-B3B2-77D291E8B944}" name="PivotTable6"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3">
  <location ref="H24:I29" firstHeaderRow="1" firstDataRow="1" firstDataCol="1"/>
  <pivotFields count="37">
    <pivotField numFmtId="14" showAll="0">
      <items count="3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t="default"/>
      </items>
    </pivotField>
    <pivotField dataField="1" showAll="0"/>
    <pivotField numFmtId="1" showAll="0"/>
    <pivotField showAll="0"/>
    <pivotField showAll="0"/>
    <pivotField showAll="0">
      <items count="16">
        <item x="3"/>
        <item x="7"/>
        <item x="11"/>
        <item x="1"/>
        <item x="0"/>
        <item x="6"/>
        <item x="5"/>
        <item x="2"/>
        <item x="4"/>
        <item x="10"/>
        <item x="9"/>
        <item x="8"/>
        <item x="13"/>
        <item x="12"/>
        <item x="14"/>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items count="6">
        <item x="4"/>
        <item x="1"/>
        <item x="0"/>
        <item x="2"/>
        <item x="3"/>
        <item t="default"/>
      </items>
    </pivotField>
    <pivotField showAll="0"/>
    <pivotField showAll="0"/>
    <pivotField showAll="0"/>
    <pivotField showAll="0"/>
    <pivotField showAll="0">
      <items count="3">
        <item x="1"/>
        <item x="0"/>
        <item t="default"/>
      </items>
    </pivotField>
    <pivotField showAll="0"/>
    <pivotField showAll="0"/>
    <pivotField numFmtId="1" showAll="0"/>
    <pivotField numFmtId="1" showAll="0"/>
    <pivotField numFmtId="1" showAll="0"/>
    <pivotField numFmtId="1" showAll="0"/>
    <pivotField axis="axisRow" showAll="0">
      <items count="5">
        <item x="1"/>
        <item x="2"/>
        <item x="0"/>
        <item x="3"/>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 showAll="0">
      <items count="5">
        <item sd="0" x="0"/>
        <item sd="0" x="1"/>
        <item sd="0" x="2"/>
        <item sd="0" x="3"/>
        <item t="default"/>
      </items>
    </pivotField>
  </pivotFields>
  <rowFields count="1">
    <field x="29"/>
  </rowFields>
  <rowItems count="5">
    <i>
      <x/>
    </i>
    <i>
      <x v="1"/>
    </i>
    <i>
      <x v="2"/>
    </i>
    <i>
      <x v="3"/>
    </i>
    <i t="grand">
      <x/>
    </i>
  </rowItems>
  <colItems count="1">
    <i/>
  </colItems>
  <dataFields count="1">
    <dataField name="Sum of Revenue" fld="1" baseField="0" baseItem="0"/>
  </dataFields>
  <chartFormats count="5">
    <chartFormat chart="28" format="1" series="1">
      <pivotArea type="data" outline="0" fieldPosition="0">
        <references count="1">
          <reference field="4294967294" count="1" selected="0">
            <x v="0"/>
          </reference>
        </references>
      </pivotArea>
    </chartFormat>
    <chartFormat chart="28" format="2">
      <pivotArea type="data" outline="0" fieldPosition="0">
        <references count="2">
          <reference field="4294967294" count="1" selected="0">
            <x v="0"/>
          </reference>
          <reference field="29" count="1" selected="0">
            <x v="1"/>
          </reference>
        </references>
      </pivotArea>
    </chartFormat>
    <chartFormat chart="28" format="3">
      <pivotArea type="data" outline="0" fieldPosition="0">
        <references count="2">
          <reference field="4294967294" count="1" selected="0">
            <x v="0"/>
          </reference>
          <reference field="29" count="1" selected="0">
            <x v="0"/>
          </reference>
        </references>
      </pivotArea>
    </chartFormat>
    <chartFormat chart="28" format="4">
      <pivotArea type="data" outline="0" fieldPosition="0">
        <references count="2">
          <reference field="4294967294" count="1" selected="0">
            <x v="0"/>
          </reference>
          <reference field="29" count="1" selected="0">
            <x v="3"/>
          </reference>
        </references>
      </pivotArea>
    </chartFormat>
    <chartFormat chart="28" format="5">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F82C16-8E70-42D4-AB29-83A372689CCA}" name="PivotTable5"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3">
  <location ref="A36:B69" firstHeaderRow="1" firstDataRow="1" firstDataCol="1"/>
  <pivotFields count="37">
    <pivotField numFmtId="14" showAll="0">
      <items count="3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t="default"/>
      </items>
    </pivotField>
    <pivotField dataField="1" showAll="0"/>
    <pivotField numFmtId="1" showAll="0"/>
    <pivotField showAll="0"/>
    <pivotField showAll="0"/>
    <pivotField showAll="0">
      <items count="16">
        <item x="3"/>
        <item x="7"/>
        <item x="11"/>
        <item x="1"/>
        <item x="0"/>
        <item x="6"/>
        <item x="5"/>
        <item x="2"/>
        <item x="4"/>
        <item x="10"/>
        <item x="9"/>
        <item x="8"/>
        <item x="13"/>
        <item x="12"/>
        <item x="14"/>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items count="6">
        <item x="4"/>
        <item x="1"/>
        <item x="0"/>
        <item x="2"/>
        <item x="3"/>
        <item t="default"/>
      </items>
    </pivotField>
    <pivotField showAll="0"/>
    <pivotField axis="axisRow" showAll="0">
      <items count="33">
        <item x="9"/>
        <item x="28"/>
        <item x="4"/>
        <item x="7"/>
        <item x="18"/>
        <item x="10"/>
        <item x="27"/>
        <item x="24"/>
        <item x="16"/>
        <item x="0"/>
        <item x="3"/>
        <item x="14"/>
        <item x="20"/>
        <item x="13"/>
        <item x="19"/>
        <item x="22"/>
        <item x="11"/>
        <item x="1"/>
        <item x="21"/>
        <item x="26"/>
        <item x="12"/>
        <item x="23"/>
        <item x="29"/>
        <item x="31"/>
        <item x="30"/>
        <item x="15"/>
        <item x="5"/>
        <item x="6"/>
        <item x="25"/>
        <item x="17"/>
        <item x="8"/>
        <item x="2"/>
        <item t="default"/>
      </items>
    </pivotField>
    <pivotField showAll="0"/>
    <pivotField showAll="0"/>
    <pivotField showAll="0">
      <items count="3">
        <item x="1"/>
        <item x="0"/>
        <item t="default"/>
      </items>
    </pivotField>
    <pivotField showAll="0"/>
    <pivotField showAll="0"/>
    <pivotField numFmtId="1" showAll="0"/>
    <pivotField numFmtId="1" showAll="0"/>
    <pivotField numFmtId="1" showAll="0"/>
    <pivotField numFmtI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 showAll="0">
      <items count="5">
        <item sd="0" x="0"/>
        <item sd="0" x="1"/>
        <item sd="0" x="2"/>
        <item sd="0" x="3"/>
        <item t="default"/>
      </items>
    </pivotField>
  </pivotFields>
  <rowFields count="1">
    <field x="19"/>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Revenu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150AAD4C-04CC-495E-92DA-A457AF597AA4}" sourceName="Years (Date)">
  <pivotTables>
    <pivotTable tabId="10" name="PivotTable6"/>
    <pivotTable tabId="10" name="PivotTable1"/>
    <pivotTable tabId="10" name="PivotTable2"/>
    <pivotTable tabId="10" name="PivotTable3"/>
    <pivotTable tabId="10" name="PivotTable4"/>
    <pivotTable tabId="10" name="PivotTable5"/>
    <pivotTable tabId="10" name="PivotTable7"/>
  </pivotTables>
  <data>
    <tabular pivotCacheId="1054886245">
      <items count="4">
        <i x="1" s="1"/>
        <i x="2" s="1"/>
        <i x="0"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ED6DA411-56A2-4042-A7E6-A88228D3014E}" sourceName="Months (Date)">
  <pivotTables>
    <pivotTable tabId="10" name="PivotTable1"/>
    <pivotTable tabId="10" name="PivotTable2"/>
    <pivotTable tabId="10" name="PivotTable3"/>
    <pivotTable tabId="10" name="PivotTable4"/>
    <pivotTable tabId="10" name="PivotTable5"/>
    <pivotTable tabId="10" name="PivotTable6"/>
    <pivotTable tabId="10" name="PivotTable7"/>
  </pivotTables>
  <data>
    <tabular pivotCacheId="1054886245">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052E334-09BE-4B4F-BF92-6463ABA8390A}" sourceName="Customer Segment">
  <pivotTables>
    <pivotTable tabId="10" name="PivotTable4"/>
    <pivotTable tabId="10" name="PivotTable1"/>
    <pivotTable tabId="10" name="PivotTable2"/>
    <pivotTable tabId="10" name="PivotTable3"/>
    <pivotTable tabId="10" name="PivotTable5"/>
    <pivotTable tabId="10" name="PivotTable6"/>
    <pivotTable tabId="10" name="PivotTable7"/>
  </pivotTables>
  <data>
    <tabular pivotCacheId="105488624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xr10:uid="{E8DA0F9D-B0D9-451E-A00B-7A8ADFAAD361}" cache="Slicer_Years__Date" caption="Years (Date)" columnCount="2" style="SlicerStyleDark2" rowHeight="182880"/>
  <slicer name="Months (Date)" xr10:uid="{1A65774E-0541-42DD-9E34-7650F99A41C8}" cache="Slicer_Months__Date" caption="Months (Date)" columnCount="4" style="SlicerStyleDark6" rowHeight="182880"/>
  <slicer name="Customer Segment" xr10:uid="{F714DF8E-E5D5-4386-8C22-7AF3B8279186}" cache="Slicer_Customer_Segment" caption="Customer Segment" columnCount="2"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5FAFC-4AA6-4633-9E46-430ECA5B033A}">
  <dimension ref="A1:V31"/>
  <sheetViews>
    <sheetView showGridLines="0" topLeftCell="A2" workbookViewId="0">
      <selection activeCell="Y15" sqref="Y15"/>
    </sheetView>
  </sheetViews>
  <sheetFormatPr defaultRowHeight="14.4" x14ac:dyDescent="0.3"/>
  <cols>
    <col min="1" max="1" width="3.5546875" customWidth="1"/>
    <col min="21" max="21" width="5.44140625" customWidth="1"/>
    <col min="22" max="22" width="3.21875" customWidth="1"/>
    <col min="23" max="23" width="3.77734375" customWidth="1"/>
  </cols>
  <sheetData>
    <row r="1" spans="1:22" x14ac:dyDescent="0.3">
      <c r="A1" s="77"/>
      <c r="B1" s="77"/>
      <c r="C1" s="77"/>
      <c r="D1" s="77"/>
      <c r="E1" s="77"/>
      <c r="F1" s="77"/>
      <c r="G1" s="77"/>
      <c r="H1" s="77"/>
      <c r="I1" s="77"/>
      <c r="J1" s="77"/>
      <c r="K1" s="77"/>
      <c r="L1" s="77"/>
      <c r="M1" s="77"/>
      <c r="N1" s="77"/>
      <c r="O1" s="77"/>
      <c r="P1" s="77"/>
      <c r="Q1" s="77"/>
      <c r="R1" s="77"/>
      <c r="S1" s="77"/>
      <c r="T1" s="77"/>
      <c r="U1" s="77"/>
      <c r="V1" s="77"/>
    </row>
    <row r="2" spans="1:22" x14ac:dyDescent="0.3">
      <c r="A2" s="77"/>
      <c r="B2" s="74"/>
      <c r="C2" s="74"/>
      <c r="D2" s="74"/>
      <c r="E2" s="74"/>
      <c r="F2" s="74"/>
      <c r="G2" s="74"/>
      <c r="H2" s="74"/>
      <c r="I2" s="74"/>
      <c r="J2" s="74"/>
      <c r="K2" s="74"/>
      <c r="L2" s="74"/>
      <c r="M2" s="74"/>
      <c r="N2" s="74"/>
      <c r="O2" s="74"/>
      <c r="P2" s="74"/>
      <c r="Q2" s="74"/>
      <c r="R2" s="74"/>
      <c r="S2" s="74"/>
      <c r="T2" s="74"/>
      <c r="U2" s="74"/>
      <c r="V2" s="77"/>
    </row>
    <row r="3" spans="1:22" x14ac:dyDescent="0.3">
      <c r="A3" s="77"/>
      <c r="B3" s="74"/>
      <c r="C3" s="74"/>
      <c r="D3" s="74"/>
      <c r="E3" s="74"/>
      <c r="F3" s="74"/>
      <c r="G3" s="74"/>
      <c r="H3" s="74"/>
      <c r="I3" s="74"/>
      <c r="J3" s="74"/>
      <c r="K3" s="74"/>
      <c r="L3" s="74"/>
      <c r="M3" s="74"/>
      <c r="N3" s="74"/>
      <c r="O3" s="74"/>
      <c r="P3" s="74"/>
      <c r="Q3" s="74"/>
      <c r="R3" s="74"/>
      <c r="S3" s="74"/>
      <c r="T3" s="74"/>
      <c r="U3" s="74"/>
      <c r="V3" s="77"/>
    </row>
    <row r="4" spans="1:22" x14ac:dyDescent="0.3">
      <c r="A4" s="77"/>
      <c r="B4" s="74"/>
      <c r="C4" s="74"/>
      <c r="D4" s="74"/>
      <c r="E4" s="74"/>
      <c r="F4" s="74"/>
      <c r="G4" s="74"/>
      <c r="H4" s="74"/>
      <c r="I4" s="74"/>
      <c r="J4" s="74"/>
      <c r="K4" s="74"/>
      <c r="L4" s="74"/>
      <c r="M4" s="74"/>
      <c r="N4" s="74"/>
      <c r="O4" s="74"/>
      <c r="P4" s="74"/>
      <c r="Q4" s="74"/>
      <c r="R4" s="74"/>
      <c r="S4" s="74"/>
      <c r="T4" s="74"/>
      <c r="U4" s="74"/>
      <c r="V4" s="77"/>
    </row>
    <row r="5" spans="1:22" x14ac:dyDescent="0.3">
      <c r="A5" s="77"/>
      <c r="B5" s="74"/>
      <c r="C5" s="74"/>
      <c r="D5" s="74"/>
      <c r="E5" s="74"/>
      <c r="F5" s="74"/>
      <c r="G5" s="74"/>
      <c r="H5" s="74"/>
      <c r="I5" s="74"/>
      <c r="J5" s="74"/>
      <c r="K5" s="74"/>
      <c r="L5" s="74"/>
      <c r="M5" s="74"/>
      <c r="N5" s="74"/>
      <c r="O5" s="74"/>
      <c r="P5" s="74"/>
      <c r="Q5" s="74"/>
      <c r="R5" s="74"/>
      <c r="S5" s="74"/>
      <c r="T5" s="74"/>
      <c r="U5" s="74"/>
      <c r="V5" s="77"/>
    </row>
    <row r="6" spans="1:22" x14ac:dyDescent="0.3">
      <c r="A6" s="77"/>
      <c r="B6" s="74"/>
      <c r="C6" s="74"/>
      <c r="D6" s="74"/>
      <c r="E6" s="74"/>
      <c r="F6" s="74"/>
      <c r="G6" s="74"/>
      <c r="H6" s="74"/>
      <c r="I6" s="74"/>
      <c r="J6" s="74"/>
      <c r="K6" s="74"/>
      <c r="L6" s="74"/>
      <c r="M6" s="74"/>
      <c r="N6" s="74"/>
      <c r="O6" s="74"/>
      <c r="P6" s="74"/>
      <c r="Q6" s="74"/>
      <c r="R6" s="74"/>
      <c r="S6" s="74"/>
      <c r="T6" s="74"/>
      <c r="U6" s="74"/>
      <c r="V6" s="77"/>
    </row>
    <row r="7" spans="1:22" x14ac:dyDescent="0.3">
      <c r="A7" s="77"/>
      <c r="B7" s="74"/>
      <c r="C7" s="74"/>
      <c r="D7" s="74"/>
      <c r="E7" s="74"/>
      <c r="F7" s="74"/>
      <c r="G7" s="74"/>
      <c r="H7" s="74"/>
      <c r="I7" s="74"/>
      <c r="J7" s="74"/>
      <c r="K7" s="74"/>
      <c r="L7" s="74"/>
      <c r="M7" s="74"/>
      <c r="N7" s="74"/>
      <c r="O7" s="74"/>
      <c r="P7" s="74"/>
      <c r="Q7" s="74"/>
      <c r="R7" s="74"/>
      <c r="S7" s="74"/>
      <c r="T7" s="74"/>
      <c r="U7" s="74"/>
      <c r="V7" s="77"/>
    </row>
    <row r="8" spans="1:22" x14ac:dyDescent="0.3">
      <c r="A8" s="77"/>
      <c r="B8" s="74"/>
      <c r="C8" s="74"/>
      <c r="D8" s="74"/>
      <c r="E8" s="74"/>
      <c r="F8" s="74"/>
      <c r="G8" s="74"/>
      <c r="H8" s="74"/>
      <c r="I8" s="74"/>
      <c r="J8" s="74"/>
      <c r="K8" s="74"/>
      <c r="L8" s="74"/>
      <c r="M8" s="74"/>
      <c r="N8" s="74"/>
      <c r="O8" s="74"/>
      <c r="P8" s="74"/>
      <c r="Q8" s="74"/>
      <c r="R8" s="74"/>
      <c r="S8" s="74"/>
      <c r="T8" s="74"/>
      <c r="U8" s="74"/>
      <c r="V8" s="77"/>
    </row>
    <row r="9" spans="1:22" x14ac:dyDescent="0.3">
      <c r="A9" s="77"/>
      <c r="B9" s="74"/>
      <c r="C9" s="74"/>
      <c r="D9" s="74"/>
      <c r="E9" s="74"/>
      <c r="F9" s="74"/>
      <c r="G9" s="74"/>
      <c r="H9" s="74"/>
      <c r="I9" s="74"/>
      <c r="J9" s="74"/>
      <c r="K9" s="74"/>
      <c r="L9" s="74"/>
      <c r="M9" s="74"/>
      <c r="N9" s="74"/>
      <c r="O9" s="74"/>
      <c r="P9" s="74"/>
      <c r="Q9" s="74"/>
      <c r="R9" s="74"/>
      <c r="S9" s="74"/>
      <c r="T9" s="74"/>
      <c r="U9" s="74"/>
      <c r="V9" s="77"/>
    </row>
    <row r="10" spans="1:22" x14ac:dyDescent="0.3">
      <c r="A10" s="77"/>
      <c r="B10" s="74"/>
      <c r="C10" s="74"/>
      <c r="D10" s="74"/>
      <c r="E10" s="74"/>
      <c r="F10" s="74"/>
      <c r="G10" s="74"/>
      <c r="H10" s="74"/>
      <c r="I10" s="74"/>
      <c r="J10" s="74"/>
      <c r="K10" s="74"/>
      <c r="L10" s="74"/>
      <c r="M10" s="74"/>
      <c r="N10" s="74"/>
      <c r="O10" s="74"/>
      <c r="P10" s="74"/>
      <c r="Q10" s="74"/>
      <c r="R10" s="74"/>
      <c r="S10" s="74"/>
      <c r="T10" s="74"/>
      <c r="U10" s="74"/>
      <c r="V10" s="77"/>
    </row>
    <row r="11" spans="1:22" x14ac:dyDescent="0.3">
      <c r="A11" s="77"/>
      <c r="B11" s="74"/>
      <c r="C11" s="74"/>
      <c r="D11" s="74"/>
      <c r="E11" s="74"/>
      <c r="F11" s="74"/>
      <c r="G11" s="74"/>
      <c r="H11" s="74"/>
      <c r="I11" s="74"/>
      <c r="J11" s="74"/>
      <c r="K11" s="74"/>
      <c r="L11" s="74"/>
      <c r="M11" s="74"/>
      <c r="N11" s="74"/>
      <c r="O11" s="74"/>
      <c r="P11" s="74"/>
      <c r="Q11" s="74"/>
      <c r="R11" s="74"/>
      <c r="S11" s="74"/>
      <c r="T11" s="74"/>
      <c r="U11" s="74"/>
      <c r="V11" s="77"/>
    </row>
    <row r="12" spans="1:22" x14ac:dyDescent="0.3">
      <c r="A12" s="77"/>
      <c r="B12" s="74"/>
      <c r="C12" s="74"/>
      <c r="D12" s="74"/>
      <c r="E12" s="74"/>
      <c r="F12" s="74"/>
      <c r="G12" s="74"/>
      <c r="H12" s="74"/>
      <c r="I12" s="74"/>
      <c r="J12" s="74"/>
      <c r="K12" s="74"/>
      <c r="L12" s="74"/>
      <c r="M12" s="74"/>
      <c r="N12" s="74"/>
      <c r="O12" s="74"/>
      <c r="P12" s="74"/>
      <c r="Q12" s="74"/>
      <c r="R12" s="74"/>
      <c r="S12" s="74"/>
      <c r="T12" s="74"/>
      <c r="U12" s="74"/>
      <c r="V12" s="77"/>
    </row>
    <row r="13" spans="1:22" x14ac:dyDescent="0.3">
      <c r="A13" s="77"/>
      <c r="B13" s="74"/>
      <c r="C13" s="74"/>
      <c r="D13" s="74"/>
      <c r="E13" s="74"/>
      <c r="F13" s="74"/>
      <c r="G13" s="74"/>
      <c r="H13" s="74"/>
      <c r="I13" s="74"/>
      <c r="J13" s="74"/>
      <c r="K13" s="74"/>
      <c r="L13" s="74"/>
      <c r="M13" s="74"/>
      <c r="N13" s="74"/>
      <c r="O13" s="74"/>
      <c r="P13" s="74"/>
      <c r="Q13" s="74"/>
      <c r="R13" s="74"/>
      <c r="S13" s="74"/>
      <c r="T13" s="74"/>
      <c r="U13" s="74"/>
      <c r="V13" s="77"/>
    </row>
    <row r="14" spans="1:22" x14ac:dyDescent="0.3">
      <c r="A14" s="77"/>
      <c r="B14" s="74"/>
      <c r="C14" s="74"/>
      <c r="D14" s="74"/>
      <c r="E14" s="74"/>
      <c r="F14" s="74"/>
      <c r="G14" s="74"/>
      <c r="H14" s="74"/>
      <c r="I14" s="74"/>
      <c r="J14" s="74"/>
      <c r="K14" s="74"/>
      <c r="L14" s="74"/>
      <c r="M14" s="74"/>
      <c r="N14" s="74"/>
      <c r="O14" s="74"/>
      <c r="P14" s="74"/>
      <c r="Q14" s="74"/>
      <c r="R14" s="74"/>
      <c r="S14" s="74"/>
      <c r="T14" s="74"/>
      <c r="U14" s="74"/>
      <c r="V14" s="77"/>
    </row>
    <row r="15" spans="1:22" x14ac:dyDescent="0.3">
      <c r="A15" s="77"/>
      <c r="B15" s="74"/>
      <c r="C15" s="74"/>
      <c r="D15" s="74"/>
      <c r="E15" s="74"/>
      <c r="F15" s="74"/>
      <c r="G15" s="74"/>
      <c r="H15" s="74"/>
      <c r="I15" s="74"/>
      <c r="J15" s="74"/>
      <c r="K15" s="74"/>
      <c r="L15" s="74"/>
      <c r="M15" s="74"/>
      <c r="N15" s="74"/>
      <c r="O15" s="74"/>
      <c r="P15" s="74"/>
      <c r="Q15" s="74"/>
      <c r="R15" s="74"/>
      <c r="S15" s="74"/>
      <c r="T15" s="74"/>
      <c r="U15" s="74"/>
      <c r="V15" s="77"/>
    </row>
    <row r="16" spans="1:22" x14ac:dyDescent="0.3">
      <c r="A16" s="77"/>
      <c r="B16" s="74"/>
      <c r="C16" s="74"/>
      <c r="D16" s="74"/>
      <c r="E16" s="74"/>
      <c r="F16" s="74"/>
      <c r="G16" s="74"/>
      <c r="H16" s="74"/>
      <c r="I16" s="74"/>
      <c r="J16" s="74"/>
      <c r="K16" s="74"/>
      <c r="L16" s="74"/>
      <c r="M16" s="74"/>
      <c r="N16" s="74"/>
      <c r="O16" s="74"/>
      <c r="P16" s="74"/>
      <c r="Q16" s="74"/>
      <c r="R16" s="74"/>
      <c r="S16" s="74"/>
      <c r="T16" s="74"/>
      <c r="U16" s="74"/>
      <c r="V16" s="77"/>
    </row>
    <row r="17" spans="1:22" x14ac:dyDescent="0.3">
      <c r="A17" s="77"/>
      <c r="B17" s="74"/>
      <c r="C17" s="74"/>
      <c r="D17" s="74"/>
      <c r="E17" s="74"/>
      <c r="F17" s="74"/>
      <c r="G17" s="74"/>
      <c r="H17" s="74"/>
      <c r="I17" s="74"/>
      <c r="J17" s="74"/>
      <c r="K17" s="74"/>
      <c r="L17" s="74"/>
      <c r="M17" s="74"/>
      <c r="N17" s="74"/>
      <c r="O17" s="74"/>
      <c r="P17" s="74"/>
      <c r="Q17" s="74"/>
      <c r="R17" s="74"/>
      <c r="S17" s="74"/>
      <c r="T17" s="74"/>
      <c r="U17" s="74"/>
      <c r="V17" s="77"/>
    </row>
    <row r="18" spans="1:22" x14ac:dyDescent="0.3">
      <c r="A18" s="77"/>
      <c r="B18" s="74"/>
      <c r="C18" s="74"/>
      <c r="D18" s="74"/>
      <c r="E18" s="74"/>
      <c r="F18" s="74"/>
      <c r="G18" s="74"/>
      <c r="H18" s="74"/>
      <c r="I18" s="74"/>
      <c r="J18" s="74"/>
      <c r="K18" s="74"/>
      <c r="L18" s="74"/>
      <c r="M18" s="74"/>
      <c r="N18" s="74"/>
      <c r="O18" s="74"/>
      <c r="P18" s="74"/>
      <c r="Q18" s="74"/>
      <c r="R18" s="74"/>
      <c r="S18" s="74"/>
      <c r="T18" s="74"/>
      <c r="U18" s="74"/>
      <c r="V18" s="77"/>
    </row>
    <row r="19" spans="1:22" x14ac:dyDescent="0.3">
      <c r="A19" s="77"/>
      <c r="B19" s="74"/>
      <c r="C19" s="74"/>
      <c r="D19" s="74"/>
      <c r="E19" s="74"/>
      <c r="F19" s="74"/>
      <c r="G19" s="74"/>
      <c r="H19" s="74"/>
      <c r="I19" s="74"/>
      <c r="J19" s="74"/>
      <c r="K19" s="74"/>
      <c r="L19" s="74"/>
      <c r="M19" s="74"/>
      <c r="N19" s="74"/>
      <c r="O19" s="74"/>
      <c r="P19" s="74"/>
      <c r="Q19" s="74"/>
      <c r="R19" s="74"/>
      <c r="S19" s="74"/>
      <c r="T19" s="74"/>
      <c r="U19" s="74"/>
      <c r="V19" s="77"/>
    </row>
    <row r="20" spans="1:22" x14ac:dyDescent="0.3">
      <c r="A20" s="77"/>
      <c r="B20" s="74"/>
      <c r="C20" s="74"/>
      <c r="D20" s="74"/>
      <c r="E20" s="74"/>
      <c r="F20" s="74"/>
      <c r="G20" s="74"/>
      <c r="H20" s="74"/>
      <c r="I20" s="74"/>
      <c r="J20" s="74"/>
      <c r="K20" s="74"/>
      <c r="L20" s="74"/>
      <c r="M20" s="74"/>
      <c r="N20" s="74"/>
      <c r="O20" s="74"/>
      <c r="P20" s="74"/>
      <c r="Q20" s="74"/>
      <c r="R20" s="74"/>
      <c r="S20" s="74"/>
      <c r="T20" s="74"/>
      <c r="U20" s="74"/>
      <c r="V20" s="77"/>
    </row>
    <row r="21" spans="1:22" x14ac:dyDescent="0.3">
      <c r="A21" s="77"/>
      <c r="B21" s="74"/>
      <c r="C21" s="74"/>
      <c r="D21" s="74"/>
      <c r="E21" s="74"/>
      <c r="F21" s="74"/>
      <c r="G21" s="74"/>
      <c r="H21" s="74"/>
      <c r="I21" s="74"/>
      <c r="J21" s="74"/>
      <c r="K21" s="74"/>
      <c r="L21" s="74"/>
      <c r="M21" s="74"/>
      <c r="N21" s="74"/>
      <c r="O21" s="74"/>
      <c r="P21" s="74"/>
      <c r="Q21" s="74"/>
      <c r="R21" s="74"/>
      <c r="S21" s="74"/>
      <c r="T21" s="74"/>
      <c r="U21" s="74"/>
      <c r="V21" s="77"/>
    </row>
    <row r="22" spans="1:22" x14ac:dyDescent="0.3">
      <c r="A22" s="77"/>
      <c r="B22" s="74"/>
      <c r="C22" s="74"/>
      <c r="D22" s="74"/>
      <c r="E22" s="74"/>
      <c r="F22" s="74"/>
      <c r="G22" s="74"/>
      <c r="H22" s="74"/>
      <c r="I22" s="74"/>
      <c r="J22" s="74"/>
      <c r="K22" s="74"/>
      <c r="L22" s="74"/>
      <c r="M22" s="74"/>
      <c r="N22" s="74"/>
      <c r="O22" s="74"/>
      <c r="P22" s="74"/>
      <c r="Q22" s="74"/>
      <c r="R22" s="74"/>
      <c r="S22" s="74"/>
      <c r="T22" s="74"/>
      <c r="U22" s="74"/>
      <c r="V22" s="77"/>
    </row>
    <row r="23" spans="1:22" x14ac:dyDescent="0.3">
      <c r="A23" s="77"/>
      <c r="B23" s="74"/>
      <c r="C23" s="74"/>
      <c r="D23" s="74"/>
      <c r="E23" s="74"/>
      <c r="F23" s="74"/>
      <c r="G23" s="74"/>
      <c r="H23" s="74"/>
      <c r="I23" s="74"/>
      <c r="J23" s="74"/>
      <c r="K23" s="74"/>
      <c r="L23" s="74"/>
      <c r="M23" s="74"/>
      <c r="N23" s="74"/>
      <c r="O23" s="74"/>
      <c r="P23" s="74"/>
      <c r="Q23" s="74"/>
      <c r="R23" s="74"/>
      <c r="S23" s="74"/>
      <c r="T23" s="74"/>
      <c r="U23" s="74"/>
      <c r="V23" s="77"/>
    </row>
    <row r="24" spans="1:22" x14ac:dyDescent="0.3">
      <c r="A24" s="77"/>
      <c r="B24" s="74"/>
      <c r="C24" s="74"/>
      <c r="D24" s="74"/>
      <c r="E24" s="74"/>
      <c r="F24" s="74"/>
      <c r="G24" s="74"/>
      <c r="H24" s="74"/>
      <c r="I24" s="74"/>
      <c r="J24" s="74"/>
      <c r="K24" s="74"/>
      <c r="L24" s="74"/>
      <c r="M24" s="74"/>
      <c r="N24" s="74"/>
      <c r="O24" s="74"/>
      <c r="P24" s="74"/>
      <c r="Q24" s="74"/>
      <c r="R24" s="74"/>
      <c r="S24" s="74"/>
      <c r="T24" s="74"/>
      <c r="U24" s="74"/>
      <c r="V24" s="77"/>
    </row>
    <row r="25" spans="1:22" x14ac:dyDescent="0.3">
      <c r="A25" s="77"/>
      <c r="B25" s="74"/>
      <c r="C25" s="74"/>
      <c r="D25" s="74"/>
      <c r="E25" s="74"/>
      <c r="F25" s="74"/>
      <c r="G25" s="74"/>
      <c r="H25" s="74"/>
      <c r="I25" s="74"/>
      <c r="J25" s="74"/>
      <c r="K25" s="74"/>
      <c r="L25" s="74"/>
      <c r="M25" s="74"/>
      <c r="N25" s="74"/>
      <c r="O25" s="74"/>
      <c r="P25" s="74"/>
      <c r="Q25" s="74"/>
      <c r="R25" s="74"/>
      <c r="S25" s="74"/>
      <c r="T25" s="74"/>
      <c r="U25" s="74"/>
      <c r="V25" s="77"/>
    </row>
    <row r="26" spans="1:22" x14ac:dyDescent="0.3">
      <c r="A26" s="77"/>
      <c r="B26" s="74"/>
      <c r="C26" s="74"/>
      <c r="D26" s="74"/>
      <c r="E26" s="74"/>
      <c r="F26" s="74"/>
      <c r="G26" s="74"/>
      <c r="H26" s="74"/>
      <c r="I26" s="74"/>
      <c r="J26" s="74"/>
      <c r="K26" s="74"/>
      <c r="L26" s="74"/>
      <c r="M26" s="74"/>
      <c r="N26" s="74"/>
      <c r="O26" s="74"/>
      <c r="P26" s="74"/>
      <c r="Q26" s="74"/>
      <c r="R26" s="74"/>
      <c r="S26" s="74"/>
      <c r="T26" s="74"/>
      <c r="U26" s="74"/>
      <c r="V26" s="77"/>
    </row>
    <row r="27" spans="1:22" x14ac:dyDescent="0.3">
      <c r="A27" s="77"/>
      <c r="B27" s="74"/>
      <c r="C27" s="74"/>
      <c r="D27" s="74"/>
      <c r="E27" s="74"/>
      <c r="F27" s="74"/>
      <c r="G27" s="74"/>
      <c r="H27" s="74"/>
      <c r="I27" s="74"/>
      <c r="J27" s="74"/>
      <c r="K27" s="74"/>
      <c r="L27" s="74"/>
      <c r="M27" s="74"/>
      <c r="N27" s="74"/>
      <c r="O27" s="74"/>
      <c r="P27" s="74"/>
      <c r="Q27" s="74"/>
      <c r="R27" s="74"/>
      <c r="S27" s="74"/>
      <c r="T27" s="74"/>
      <c r="U27" s="74"/>
      <c r="V27" s="77"/>
    </row>
    <row r="28" spans="1:22" x14ac:dyDescent="0.3">
      <c r="A28" s="77"/>
      <c r="B28" s="74"/>
      <c r="C28" s="74"/>
      <c r="D28" s="74"/>
      <c r="E28" s="74"/>
      <c r="F28" s="74"/>
      <c r="G28" s="74"/>
      <c r="H28" s="74"/>
      <c r="I28" s="74"/>
      <c r="J28" s="74"/>
      <c r="K28" s="74"/>
      <c r="L28" s="74"/>
      <c r="M28" s="74"/>
      <c r="N28" s="74"/>
      <c r="O28" s="74"/>
      <c r="P28" s="74"/>
      <c r="Q28" s="74"/>
      <c r="R28" s="74"/>
      <c r="S28" s="74"/>
      <c r="T28" s="74"/>
      <c r="U28" s="74"/>
      <c r="V28" s="77"/>
    </row>
    <row r="29" spans="1:22" x14ac:dyDescent="0.3">
      <c r="A29" s="77"/>
      <c r="B29" s="74"/>
      <c r="C29" s="74"/>
      <c r="D29" s="74"/>
      <c r="E29" s="74"/>
      <c r="F29" s="74"/>
      <c r="G29" s="74"/>
      <c r="H29" s="74"/>
      <c r="I29" s="74"/>
      <c r="J29" s="74"/>
      <c r="K29" s="74"/>
      <c r="L29" s="74"/>
      <c r="M29" s="74"/>
      <c r="N29" s="74"/>
      <c r="O29" s="74"/>
      <c r="P29" s="74"/>
      <c r="Q29" s="74"/>
      <c r="R29" s="74"/>
      <c r="S29" s="74"/>
      <c r="T29" s="74"/>
      <c r="U29" s="74"/>
      <c r="V29" s="77"/>
    </row>
    <row r="30" spans="1:22" x14ac:dyDescent="0.3">
      <c r="A30" s="77"/>
      <c r="B30" s="74"/>
      <c r="C30" s="74"/>
      <c r="D30" s="74"/>
      <c r="E30" s="74"/>
      <c r="F30" s="74"/>
      <c r="G30" s="74"/>
      <c r="H30" s="74"/>
      <c r="I30" s="74"/>
      <c r="J30" s="74"/>
      <c r="K30" s="74"/>
      <c r="L30" s="74"/>
      <c r="M30" s="74"/>
      <c r="N30" s="74"/>
      <c r="O30" s="74"/>
      <c r="P30" s="74"/>
      <c r="Q30" s="74"/>
      <c r="R30" s="74"/>
      <c r="S30" s="74"/>
      <c r="T30" s="74"/>
      <c r="U30" s="74"/>
      <c r="V30" s="77"/>
    </row>
    <row r="31" spans="1:22" x14ac:dyDescent="0.3">
      <c r="A31" s="77"/>
      <c r="B31" s="77"/>
      <c r="C31" s="77"/>
      <c r="D31" s="77"/>
      <c r="E31" s="77"/>
      <c r="F31" s="77"/>
      <c r="G31" s="77"/>
      <c r="H31" s="77"/>
      <c r="I31" s="77"/>
      <c r="J31" s="77"/>
      <c r="K31" s="77"/>
      <c r="L31" s="77"/>
      <c r="M31" s="77"/>
      <c r="N31" s="77"/>
      <c r="O31" s="77"/>
      <c r="P31" s="77"/>
      <c r="Q31" s="77"/>
      <c r="R31" s="77"/>
      <c r="S31" s="77"/>
      <c r="T31" s="77"/>
      <c r="U31" s="77"/>
      <c r="V31" s="7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F0946-E92A-4694-B69E-4637B7BC004A}">
  <dimension ref="B1:V26"/>
  <sheetViews>
    <sheetView showGridLines="0" workbookViewId="0">
      <selection activeCell="O11" sqref="O11"/>
    </sheetView>
  </sheetViews>
  <sheetFormatPr defaultRowHeight="14.4" x14ac:dyDescent="0.3"/>
  <cols>
    <col min="1" max="1" width="2.5546875" customWidth="1"/>
    <col min="2" max="2" width="3.33203125" customWidth="1"/>
    <col min="4" max="4" width="15" customWidth="1"/>
    <col min="6" max="6" width="4.88671875" customWidth="1"/>
    <col min="7" max="7" width="3.33203125" customWidth="1"/>
    <col min="8" max="8" width="3.6640625" customWidth="1"/>
    <col min="9" max="9" width="40" customWidth="1"/>
    <col min="10" max="10" width="2.88671875" customWidth="1"/>
    <col min="11" max="11" width="2.5546875" customWidth="1"/>
    <col min="12" max="12" width="3.6640625" customWidth="1"/>
    <col min="13" max="13" width="3.21875" customWidth="1"/>
    <col min="14" max="14" width="17" customWidth="1"/>
    <col min="15" max="15" width="11.77734375" customWidth="1"/>
    <col min="16" max="16" width="3.5546875" customWidth="1"/>
    <col min="17" max="17" width="9.88671875" customWidth="1"/>
    <col min="18" max="18" width="12.6640625" customWidth="1"/>
    <col min="19" max="19" width="3.77734375" customWidth="1"/>
  </cols>
  <sheetData>
    <row r="1" spans="2:22" ht="15" thickBot="1" x14ac:dyDescent="0.35"/>
    <row r="2" spans="2:22" ht="16.2" thickBot="1" x14ac:dyDescent="0.35">
      <c r="B2" s="73" t="s">
        <v>1117</v>
      </c>
      <c r="C2" s="26" t="s">
        <v>1112</v>
      </c>
      <c r="D2" s="27"/>
      <c r="E2" s="57"/>
      <c r="F2" s="58"/>
      <c r="H2" s="73" t="s">
        <v>1131</v>
      </c>
      <c r="I2" s="42" t="s">
        <v>1132</v>
      </c>
      <c r="J2" s="51"/>
      <c r="K2" s="52"/>
      <c r="L2" s="73" t="s">
        <v>1136</v>
      </c>
      <c r="M2" s="26" t="s">
        <v>1137</v>
      </c>
      <c r="N2" s="26"/>
      <c r="O2" s="57"/>
      <c r="P2" s="57"/>
      <c r="Q2" s="58"/>
    </row>
    <row r="3" spans="2:22" x14ac:dyDescent="0.3">
      <c r="B3" s="39"/>
      <c r="F3" s="28"/>
      <c r="G3" s="31"/>
      <c r="H3" s="39"/>
      <c r="I3" s="43"/>
      <c r="L3" s="41"/>
      <c r="M3" s="31"/>
      <c r="N3" s="31"/>
      <c r="Q3" s="30"/>
    </row>
    <row r="4" spans="2:22" x14ac:dyDescent="0.3">
      <c r="B4" s="59" t="s">
        <v>1149</v>
      </c>
      <c r="C4" s="29" t="s">
        <v>1113</v>
      </c>
      <c r="D4" s="54"/>
      <c r="E4" s="54"/>
      <c r="F4" s="55"/>
      <c r="H4" s="59" t="s">
        <v>1149</v>
      </c>
      <c r="I4" s="44" t="s">
        <v>1113</v>
      </c>
      <c r="L4" s="59" t="s">
        <v>1149</v>
      </c>
      <c r="M4" s="29" t="s">
        <v>1113</v>
      </c>
      <c r="N4" s="29"/>
      <c r="O4" s="54"/>
      <c r="P4" s="54"/>
      <c r="Q4" s="55"/>
    </row>
    <row r="5" spans="2:22" x14ac:dyDescent="0.3">
      <c r="B5" s="40" t="s">
        <v>1150</v>
      </c>
      <c r="C5" s="31" t="s">
        <v>1080</v>
      </c>
      <c r="F5" s="30"/>
      <c r="H5" s="40" t="s">
        <v>1150</v>
      </c>
      <c r="I5" s="45" t="s">
        <v>1133</v>
      </c>
      <c r="L5" s="40" t="s">
        <v>1150</v>
      </c>
      <c r="M5" s="31" t="s">
        <v>1138</v>
      </c>
      <c r="N5" s="31"/>
      <c r="Q5" s="30"/>
    </row>
    <row r="6" spans="2:22" ht="15" thickBot="1" x14ac:dyDescent="0.35">
      <c r="B6" s="40" t="s">
        <v>1150</v>
      </c>
      <c r="C6" s="31" t="s">
        <v>1083</v>
      </c>
      <c r="F6" s="30"/>
      <c r="H6" s="40" t="s">
        <v>1150</v>
      </c>
      <c r="I6" s="45" t="s">
        <v>1134</v>
      </c>
      <c r="L6" s="59" t="s">
        <v>1151</v>
      </c>
      <c r="M6" s="32" t="s">
        <v>1114</v>
      </c>
      <c r="N6" s="32"/>
      <c r="O6" s="9"/>
      <c r="P6" s="9"/>
      <c r="Q6" s="56"/>
    </row>
    <row r="7" spans="2:22" ht="16.2" thickBot="1" x14ac:dyDescent="0.35">
      <c r="B7" s="59" t="s">
        <v>1151</v>
      </c>
      <c r="C7" s="32" t="s">
        <v>1114</v>
      </c>
      <c r="D7" s="9"/>
      <c r="E7" s="9"/>
      <c r="F7" s="56"/>
      <c r="H7" s="40" t="s">
        <v>1150</v>
      </c>
      <c r="I7" s="45" t="s">
        <v>1135</v>
      </c>
      <c r="L7" s="40" t="s">
        <v>1150</v>
      </c>
      <c r="M7" s="31" t="s">
        <v>1139</v>
      </c>
      <c r="N7" s="31"/>
      <c r="Q7" s="30"/>
      <c r="S7" s="73" t="s">
        <v>1159</v>
      </c>
      <c r="T7" s="26" t="s">
        <v>1155</v>
      </c>
      <c r="U7" s="26"/>
      <c r="V7" s="58"/>
    </row>
    <row r="8" spans="2:22" ht="15" thickBot="1" x14ac:dyDescent="0.35">
      <c r="B8" s="40" t="s">
        <v>1150</v>
      </c>
      <c r="C8" s="31" t="s">
        <v>1115</v>
      </c>
      <c r="F8" s="30"/>
      <c r="H8" s="59" t="s">
        <v>1151</v>
      </c>
      <c r="I8" s="46" t="s">
        <v>1114</v>
      </c>
      <c r="L8" s="38" t="s">
        <v>1150</v>
      </c>
      <c r="M8" s="33" t="s">
        <v>1140</v>
      </c>
      <c r="N8" s="33"/>
      <c r="O8" s="34"/>
      <c r="P8" s="34"/>
      <c r="Q8" s="35"/>
      <c r="S8" s="39"/>
      <c r="T8" s="31"/>
      <c r="V8" s="30"/>
    </row>
    <row r="9" spans="2:22" ht="15" thickBot="1" x14ac:dyDescent="0.35">
      <c r="B9" s="38" t="s">
        <v>1150</v>
      </c>
      <c r="C9" s="33" t="s">
        <v>1116</v>
      </c>
      <c r="D9" s="34"/>
      <c r="E9" s="34"/>
      <c r="F9" s="35"/>
      <c r="H9" s="40" t="s">
        <v>1150</v>
      </c>
      <c r="I9" s="45" t="s">
        <v>1128</v>
      </c>
      <c r="S9" s="59" t="s">
        <v>1149</v>
      </c>
      <c r="T9" s="29" t="s">
        <v>1113</v>
      </c>
      <c r="U9" s="29"/>
      <c r="V9" s="55"/>
    </row>
    <row r="10" spans="2:22" ht="15" thickBot="1" x14ac:dyDescent="0.35">
      <c r="H10" s="40" t="s">
        <v>1150</v>
      </c>
      <c r="I10" s="45" t="s">
        <v>1129</v>
      </c>
      <c r="S10" s="40" t="s">
        <v>1150</v>
      </c>
      <c r="T10" s="31" t="s">
        <v>1156</v>
      </c>
      <c r="V10" s="30"/>
    </row>
    <row r="11" spans="2:22" ht="16.2" thickBot="1" x14ac:dyDescent="0.35">
      <c r="B11" s="73" t="s">
        <v>1118</v>
      </c>
      <c r="C11" s="26" t="s">
        <v>1119</v>
      </c>
      <c r="D11" s="27"/>
      <c r="E11" s="57"/>
      <c r="F11" s="58"/>
      <c r="H11" s="38" t="s">
        <v>1150</v>
      </c>
      <c r="I11" s="47" t="s">
        <v>428</v>
      </c>
      <c r="S11" s="59" t="s">
        <v>1151</v>
      </c>
      <c r="T11" s="32" t="s">
        <v>1114</v>
      </c>
      <c r="U11" s="9"/>
      <c r="V11" s="56"/>
    </row>
    <row r="12" spans="2:22" ht="15" thickBot="1" x14ac:dyDescent="0.35">
      <c r="B12" s="39"/>
      <c r="C12" s="31"/>
      <c r="F12" s="30"/>
      <c r="S12" s="40" t="s">
        <v>1150</v>
      </c>
      <c r="T12" s="31" t="s">
        <v>1157</v>
      </c>
      <c r="V12" s="30"/>
    </row>
    <row r="13" spans="2:22" ht="16.2" thickBot="1" x14ac:dyDescent="0.35">
      <c r="B13" s="59" t="s">
        <v>1149</v>
      </c>
      <c r="C13" s="29" t="s">
        <v>1113</v>
      </c>
      <c r="D13" s="54"/>
      <c r="E13" s="54"/>
      <c r="F13" s="55"/>
      <c r="H13" s="73" t="s">
        <v>1141</v>
      </c>
      <c r="I13" s="48" t="s">
        <v>1142</v>
      </c>
      <c r="J13" s="53"/>
      <c r="L13" s="73" t="s">
        <v>1153</v>
      </c>
      <c r="M13" s="42" t="s">
        <v>1154</v>
      </c>
      <c r="N13" s="42"/>
      <c r="O13" s="42"/>
      <c r="S13" s="38" t="s">
        <v>1150</v>
      </c>
      <c r="T13" s="33" t="s">
        <v>1158</v>
      </c>
      <c r="U13" s="34"/>
      <c r="V13" s="35"/>
    </row>
    <row r="14" spans="2:22" x14ac:dyDescent="0.3">
      <c r="B14" s="40" t="s">
        <v>1150</v>
      </c>
      <c r="C14" s="31" t="s">
        <v>1120</v>
      </c>
      <c r="F14" s="30"/>
      <c r="H14" s="39"/>
      <c r="I14" s="36"/>
      <c r="J14" s="30"/>
      <c r="L14" s="39"/>
      <c r="M14" s="31"/>
      <c r="O14" s="30"/>
    </row>
    <row r="15" spans="2:22" x14ac:dyDescent="0.3">
      <c r="B15" s="40" t="s">
        <v>1150</v>
      </c>
      <c r="C15" s="31" t="s">
        <v>1121</v>
      </c>
      <c r="F15" s="30"/>
      <c r="H15" s="59" t="s">
        <v>1149</v>
      </c>
      <c r="I15" s="49" t="s">
        <v>1113</v>
      </c>
      <c r="J15" s="55"/>
      <c r="L15" s="59" t="s">
        <v>1149</v>
      </c>
      <c r="M15" s="29" t="s">
        <v>1113</v>
      </c>
      <c r="N15" s="29"/>
      <c r="O15" s="55"/>
    </row>
    <row r="16" spans="2:22" x14ac:dyDescent="0.3">
      <c r="B16" s="40" t="s">
        <v>1150</v>
      </c>
      <c r="C16" s="31" t="s">
        <v>1122</v>
      </c>
      <c r="F16" s="30"/>
      <c r="H16" s="40" t="s">
        <v>1150</v>
      </c>
      <c r="I16" s="36" t="s">
        <v>1143</v>
      </c>
      <c r="J16" s="30"/>
      <c r="L16" s="40" t="s">
        <v>1150</v>
      </c>
      <c r="M16" s="31" t="s">
        <v>1123</v>
      </c>
      <c r="O16" s="30"/>
    </row>
    <row r="17" spans="2:15" x14ac:dyDescent="0.3">
      <c r="B17" s="40" t="s">
        <v>1150</v>
      </c>
      <c r="C17" s="31" t="s">
        <v>1123</v>
      </c>
      <c r="F17" s="30"/>
      <c r="H17" s="40" t="s">
        <v>1150</v>
      </c>
      <c r="I17" s="36" t="s">
        <v>1144</v>
      </c>
      <c r="J17" s="30"/>
      <c r="L17" s="59" t="s">
        <v>1151</v>
      </c>
      <c r="M17" s="32" t="s">
        <v>1114</v>
      </c>
      <c r="N17" s="32"/>
      <c r="O17" s="56"/>
    </row>
    <row r="18" spans="2:15" x14ac:dyDescent="0.3">
      <c r="B18" s="59" t="s">
        <v>1151</v>
      </c>
      <c r="C18" s="32" t="s">
        <v>1114</v>
      </c>
      <c r="D18" s="9"/>
      <c r="E18" s="9"/>
      <c r="F18" s="56"/>
      <c r="H18" s="40" t="s">
        <v>1150</v>
      </c>
      <c r="I18" s="36" t="s">
        <v>1145</v>
      </c>
      <c r="J18" s="30"/>
      <c r="L18" s="40" t="s">
        <v>1150</v>
      </c>
      <c r="M18" s="31" t="s">
        <v>1123</v>
      </c>
      <c r="O18" s="30"/>
    </row>
    <row r="19" spans="2:15" ht="15" thickBot="1" x14ac:dyDescent="0.35">
      <c r="B19" s="40" t="s">
        <v>1150</v>
      </c>
      <c r="C19" s="31" t="s">
        <v>1124</v>
      </c>
      <c r="F19" s="30"/>
      <c r="H19" s="59" t="s">
        <v>1151</v>
      </c>
      <c r="I19" s="50" t="s">
        <v>1114</v>
      </c>
      <c r="J19" s="56"/>
      <c r="L19" s="38" t="s">
        <v>1150</v>
      </c>
      <c r="M19" s="33" t="s">
        <v>1130</v>
      </c>
      <c r="N19" s="34"/>
      <c r="O19" s="35"/>
    </row>
    <row r="20" spans="2:15" x14ac:dyDescent="0.3">
      <c r="B20" s="40" t="s">
        <v>1150</v>
      </c>
      <c r="C20" s="31" t="s">
        <v>1125</v>
      </c>
      <c r="F20" s="30"/>
      <c r="H20" s="40" t="s">
        <v>1150</v>
      </c>
      <c r="I20" s="36" t="s">
        <v>1146</v>
      </c>
      <c r="J20" s="30"/>
    </row>
    <row r="21" spans="2:15" x14ac:dyDescent="0.3">
      <c r="B21" s="40" t="s">
        <v>1150</v>
      </c>
      <c r="C21" s="31" t="s">
        <v>1126</v>
      </c>
      <c r="F21" s="30"/>
      <c r="H21" s="40" t="s">
        <v>1150</v>
      </c>
      <c r="I21" s="36" t="s">
        <v>1147</v>
      </c>
      <c r="J21" s="30"/>
    </row>
    <row r="22" spans="2:15" ht="15" thickBot="1" x14ac:dyDescent="0.35">
      <c r="B22" s="40" t="s">
        <v>1150</v>
      </c>
      <c r="C22" s="31" t="s">
        <v>1127</v>
      </c>
      <c r="F22" s="30"/>
      <c r="H22" s="38" t="s">
        <v>1150</v>
      </c>
      <c r="I22" s="37" t="s">
        <v>1148</v>
      </c>
      <c r="J22" s="35"/>
    </row>
    <row r="23" spans="2:15" x14ac:dyDescent="0.3">
      <c r="B23" s="40" t="s">
        <v>1150</v>
      </c>
      <c r="C23" s="31" t="s">
        <v>1128</v>
      </c>
      <c r="F23" s="30"/>
    </row>
    <row r="24" spans="2:15" x14ac:dyDescent="0.3">
      <c r="B24" s="40" t="s">
        <v>1150</v>
      </c>
      <c r="C24" s="31" t="s">
        <v>1129</v>
      </c>
      <c r="F24" s="30"/>
    </row>
    <row r="25" spans="2:15" x14ac:dyDescent="0.3">
      <c r="B25" s="40" t="s">
        <v>1150</v>
      </c>
      <c r="C25" s="31" t="s">
        <v>1123</v>
      </c>
      <c r="F25" s="30"/>
    </row>
    <row r="26" spans="2:15" ht="15" thickBot="1" x14ac:dyDescent="0.35">
      <c r="B26" s="38" t="s">
        <v>1150</v>
      </c>
      <c r="C26" s="33" t="s">
        <v>1130</v>
      </c>
      <c r="D26" s="34"/>
      <c r="E26" s="34"/>
      <c r="F26" s="3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77"/>
  <sheetViews>
    <sheetView zoomScale="102" zoomScaleNormal="102" workbookViewId="0">
      <pane ySplit="1" topLeftCell="A2" activePane="bottomLeft" state="frozen"/>
      <selection pane="bottomLeft" activeCell="E1" sqref="E1"/>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9</v>
      </c>
    </row>
    <row r="47" spans="1:1" x14ac:dyDescent="0.3">
      <c r="A47" t="s">
        <v>10</v>
      </c>
    </row>
    <row r="48" spans="1:1" x14ac:dyDescent="0.3">
      <c r="A48" t="s">
        <v>11</v>
      </c>
    </row>
    <row r="49" spans="1:1" x14ac:dyDescent="0.3">
      <c r="A49" t="s">
        <v>12</v>
      </c>
    </row>
    <row r="50" spans="1:1" x14ac:dyDescent="0.3">
      <c r="A50" t="s">
        <v>13</v>
      </c>
    </row>
    <row r="51" spans="1:1" x14ac:dyDescent="0.3">
      <c r="A51" t="s">
        <v>14</v>
      </c>
    </row>
    <row r="52" spans="1:1" x14ac:dyDescent="0.3">
      <c r="A52" t="s">
        <v>15</v>
      </c>
    </row>
    <row r="53" spans="1:1" x14ac:dyDescent="0.3">
      <c r="A53" t="s">
        <v>16</v>
      </c>
    </row>
    <row r="54" spans="1:1" x14ac:dyDescent="0.3">
      <c r="A54" t="s">
        <v>17</v>
      </c>
    </row>
    <row r="55" spans="1:1" x14ac:dyDescent="0.3">
      <c r="A55" t="s">
        <v>18</v>
      </c>
    </row>
    <row r="56" spans="1:1" x14ac:dyDescent="0.3">
      <c r="A56" t="s">
        <v>19</v>
      </c>
    </row>
    <row r="57" spans="1:1" x14ac:dyDescent="0.3">
      <c r="A57" t="s">
        <v>20</v>
      </c>
    </row>
    <row r="58" spans="1:1" x14ac:dyDescent="0.3">
      <c r="A58" t="s">
        <v>21</v>
      </c>
    </row>
    <row r="59" spans="1:1" x14ac:dyDescent="0.3">
      <c r="A59" t="s">
        <v>22</v>
      </c>
    </row>
    <row r="60" spans="1:1" x14ac:dyDescent="0.3">
      <c r="A60" t="s">
        <v>23</v>
      </c>
    </row>
    <row r="61" spans="1:1" x14ac:dyDescent="0.3">
      <c r="A61" t="s">
        <v>24</v>
      </c>
    </row>
    <row r="62" spans="1:1" x14ac:dyDescent="0.3">
      <c r="A62" t="s">
        <v>25</v>
      </c>
    </row>
    <row r="63" spans="1:1" x14ac:dyDescent="0.3">
      <c r="A63" t="s">
        <v>45</v>
      </c>
    </row>
    <row r="64" spans="1:1" x14ac:dyDescent="0.3">
      <c r="A64" t="s">
        <v>9</v>
      </c>
    </row>
    <row r="65" spans="1:1" x14ac:dyDescent="0.3">
      <c r="A65" t="s">
        <v>10</v>
      </c>
    </row>
    <row r="66" spans="1:1" x14ac:dyDescent="0.3">
      <c r="A66" t="s">
        <v>46</v>
      </c>
    </row>
    <row r="67" spans="1:1" x14ac:dyDescent="0.3">
      <c r="A67" t="s">
        <v>47</v>
      </c>
    </row>
    <row r="68" spans="1:1" x14ac:dyDescent="0.3">
      <c r="A68" t="s">
        <v>48</v>
      </c>
    </row>
    <row r="69" spans="1:1" x14ac:dyDescent="0.3">
      <c r="A69" t="s">
        <v>49</v>
      </c>
    </row>
    <row r="70" spans="1:1" x14ac:dyDescent="0.3">
      <c r="A70" t="s">
        <v>50</v>
      </c>
    </row>
    <row r="71" spans="1:1" x14ac:dyDescent="0.3">
      <c r="A71" t="s">
        <v>51</v>
      </c>
    </row>
    <row r="72" spans="1:1" x14ac:dyDescent="0.3">
      <c r="A72" t="s">
        <v>52</v>
      </c>
    </row>
    <row r="73" spans="1:1" x14ac:dyDescent="0.3">
      <c r="A73" t="s">
        <v>53</v>
      </c>
    </row>
    <row r="74" spans="1:1" x14ac:dyDescent="0.3">
      <c r="A74" t="s">
        <v>54</v>
      </c>
    </row>
    <row r="75" spans="1:1" x14ac:dyDescent="0.3">
      <c r="A75" t="s">
        <v>55</v>
      </c>
    </row>
    <row r="76" spans="1:1" x14ac:dyDescent="0.3">
      <c r="A76" t="s">
        <v>56</v>
      </c>
    </row>
    <row r="77" spans="1:1" x14ac:dyDescent="0.3">
      <c r="A77" t="s">
        <v>57</v>
      </c>
    </row>
    <row r="78" spans="1:1" x14ac:dyDescent="0.3">
      <c r="A78" t="s">
        <v>58</v>
      </c>
    </row>
    <row r="79" spans="1:1" x14ac:dyDescent="0.3">
      <c r="A79" t="s">
        <v>59</v>
      </c>
    </row>
    <row r="80" spans="1:1" x14ac:dyDescent="0.3">
      <c r="A80" t="s">
        <v>60</v>
      </c>
    </row>
    <row r="81" spans="1:1" x14ac:dyDescent="0.3">
      <c r="A81" t="s">
        <v>61</v>
      </c>
    </row>
    <row r="82" spans="1:1" x14ac:dyDescent="0.3">
      <c r="A82" t="s">
        <v>62</v>
      </c>
    </row>
    <row r="83" spans="1:1" x14ac:dyDescent="0.3">
      <c r="A83" t="s">
        <v>63</v>
      </c>
    </row>
    <row r="84" spans="1:1" x14ac:dyDescent="0.3">
      <c r="A84" t="s">
        <v>64</v>
      </c>
    </row>
    <row r="85" spans="1:1" x14ac:dyDescent="0.3">
      <c r="A85" t="s">
        <v>65</v>
      </c>
    </row>
    <row r="86" spans="1:1" x14ac:dyDescent="0.3">
      <c r="A86" t="s">
        <v>66</v>
      </c>
    </row>
    <row r="87" spans="1:1" x14ac:dyDescent="0.3">
      <c r="A87" t="s">
        <v>67</v>
      </c>
    </row>
    <row r="88" spans="1:1" x14ac:dyDescent="0.3">
      <c r="A88" t="s">
        <v>68</v>
      </c>
    </row>
    <row r="89" spans="1:1" x14ac:dyDescent="0.3">
      <c r="A89" t="s">
        <v>69</v>
      </c>
    </row>
    <row r="90" spans="1:1" x14ac:dyDescent="0.3">
      <c r="A90" t="s">
        <v>70</v>
      </c>
    </row>
    <row r="91" spans="1:1" x14ac:dyDescent="0.3">
      <c r="A91" t="s">
        <v>71</v>
      </c>
    </row>
    <row r="92" spans="1:1" x14ac:dyDescent="0.3">
      <c r="A92" t="s">
        <v>72</v>
      </c>
    </row>
    <row r="93" spans="1:1" x14ac:dyDescent="0.3">
      <c r="A93" t="s">
        <v>73</v>
      </c>
    </row>
    <row r="94" spans="1:1" x14ac:dyDescent="0.3">
      <c r="A94" t="s">
        <v>74</v>
      </c>
    </row>
    <row r="95" spans="1:1" x14ac:dyDescent="0.3">
      <c r="A95" t="s">
        <v>75</v>
      </c>
    </row>
    <row r="96" spans="1:1" x14ac:dyDescent="0.3">
      <c r="A96" t="s">
        <v>76</v>
      </c>
    </row>
    <row r="97" spans="1:1" x14ac:dyDescent="0.3">
      <c r="A97" t="s">
        <v>77</v>
      </c>
    </row>
    <row r="98" spans="1:1" x14ac:dyDescent="0.3">
      <c r="A98" t="s">
        <v>78</v>
      </c>
    </row>
    <row r="99" spans="1:1" x14ac:dyDescent="0.3">
      <c r="A99" t="s">
        <v>79</v>
      </c>
    </row>
    <row r="100" spans="1:1" x14ac:dyDescent="0.3">
      <c r="A100" t="s">
        <v>9</v>
      </c>
    </row>
    <row r="101" spans="1:1" x14ac:dyDescent="0.3">
      <c r="A101" t="s">
        <v>10</v>
      </c>
    </row>
    <row r="102" spans="1:1" x14ac:dyDescent="0.3">
      <c r="A102" t="s">
        <v>80</v>
      </c>
    </row>
    <row r="103" spans="1:1" x14ac:dyDescent="0.3">
      <c r="A103" t="s">
        <v>81</v>
      </c>
    </row>
    <row r="104" spans="1:1" x14ac:dyDescent="0.3">
      <c r="A104" t="s">
        <v>82</v>
      </c>
    </row>
    <row r="105" spans="1:1" x14ac:dyDescent="0.3">
      <c r="A105" t="s">
        <v>83</v>
      </c>
    </row>
    <row r="106" spans="1:1" x14ac:dyDescent="0.3">
      <c r="A106" t="s">
        <v>84</v>
      </c>
    </row>
    <row r="107" spans="1:1" x14ac:dyDescent="0.3">
      <c r="A107" t="s">
        <v>85</v>
      </c>
    </row>
    <row r="108" spans="1:1" x14ac:dyDescent="0.3">
      <c r="A108" t="s">
        <v>86</v>
      </c>
    </row>
    <row r="109" spans="1:1" x14ac:dyDescent="0.3">
      <c r="A109" t="s">
        <v>87</v>
      </c>
    </row>
    <row r="110" spans="1:1" x14ac:dyDescent="0.3">
      <c r="A110" t="s">
        <v>88</v>
      </c>
    </row>
    <row r="111" spans="1:1" x14ac:dyDescent="0.3">
      <c r="A111" t="s">
        <v>89</v>
      </c>
    </row>
    <row r="112" spans="1:1" x14ac:dyDescent="0.3">
      <c r="A112" t="s">
        <v>90</v>
      </c>
    </row>
    <row r="113" spans="1:1" x14ac:dyDescent="0.3">
      <c r="A113" t="s">
        <v>91</v>
      </c>
    </row>
    <row r="114" spans="1:1" x14ac:dyDescent="0.3">
      <c r="A114" t="s">
        <v>92</v>
      </c>
    </row>
    <row r="115" spans="1:1" x14ac:dyDescent="0.3">
      <c r="A115" t="s">
        <v>93</v>
      </c>
    </row>
    <row r="116" spans="1:1" x14ac:dyDescent="0.3">
      <c r="A116" t="s">
        <v>94</v>
      </c>
    </row>
    <row r="117" spans="1:1" x14ac:dyDescent="0.3">
      <c r="A117" t="s">
        <v>95</v>
      </c>
    </row>
    <row r="118" spans="1:1" x14ac:dyDescent="0.3">
      <c r="A118" t="s">
        <v>9</v>
      </c>
    </row>
    <row r="119" spans="1:1" x14ac:dyDescent="0.3">
      <c r="A119" t="s">
        <v>10</v>
      </c>
    </row>
    <row r="120" spans="1:1" x14ac:dyDescent="0.3">
      <c r="A120" t="s">
        <v>96</v>
      </c>
    </row>
    <row r="121" spans="1:1" x14ac:dyDescent="0.3">
      <c r="A121" t="s">
        <v>97</v>
      </c>
    </row>
    <row r="122" spans="1:1" x14ac:dyDescent="0.3">
      <c r="A122" t="s">
        <v>98</v>
      </c>
    </row>
    <row r="123" spans="1:1" x14ac:dyDescent="0.3">
      <c r="A123" t="s">
        <v>99</v>
      </c>
    </row>
    <row r="124" spans="1:1" x14ac:dyDescent="0.3">
      <c r="A124" t="s">
        <v>100</v>
      </c>
    </row>
    <row r="125" spans="1:1" x14ac:dyDescent="0.3">
      <c r="A125" t="s">
        <v>101</v>
      </c>
    </row>
    <row r="126" spans="1:1" x14ac:dyDescent="0.3">
      <c r="A126" t="s">
        <v>102</v>
      </c>
    </row>
    <row r="127" spans="1:1" x14ac:dyDescent="0.3">
      <c r="A127" t="s">
        <v>103</v>
      </c>
    </row>
    <row r="128" spans="1:1" x14ac:dyDescent="0.3">
      <c r="A128" t="s">
        <v>104</v>
      </c>
    </row>
    <row r="129" spans="1:1" x14ac:dyDescent="0.3">
      <c r="A129" t="s">
        <v>105</v>
      </c>
    </row>
    <row r="130" spans="1:1" x14ac:dyDescent="0.3">
      <c r="A130" t="s">
        <v>106</v>
      </c>
    </row>
    <row r="131" spans="1:1" x14ac:dyDescent="0.3">
      <c r="A131" t="s">
        <v>107</v>
      </c>
    </row>
    <row r="132" spans="1:1" x14ac:dyDescent="0.3">
      <c r="A132" t="s">
        <v>108</v>
      </c>
    </row>
    <row r="133" spans="1:1" x14ac:dyDescent="0.3">
      <c r="A133" t="s">
        <v>109</v>
      </c>
    </row>
    <row r="134" spans="1:1" x14ac:dyDescent="0.3">
      <c r="A134" t="s">
        <v>110</v>
      </c>
    </row>
    <row r="135" spans="1:1" x14ac:dyDescent="0.3">
      <c r="A135" t="s">
        <v>111</v>
      </c>
    </row>
    <row r="136" spans="1:1" x14ac:dyDescent="0.3">
      <c r="A136" t="s">
        <v>9</v>
      </c>
    </row>
    <row r="137" spans="1:1" x14ac:dyDescent="0.3">
      <c r="A137" t="s">
        <v>10</v>
      </c>
    </row>
    <row r="138" spans="1:1" x14ac:dyDescent="0.3">
      <c r="A138" t="s">
        <v>112</v>
      </c>
    </row>
    <row r="139" spans="1:1" x14ac:dyDescent="0.3">
      <c r="A139" t="s">
        <v>113</v>
      </c>
    </row>
    <row r="140" spans="1:1" x14ac:dyDescent="0.3">
      <c r="A140" t="s">
        <v>114</v>
      </c>
    </row>
    <row r="141" spans="1:1" x14ac:dyDescent="0.3">
      <c r="A141" t="s">
        <v>115</v>
      </c>
    </row>
    <row r="142" spans="1:1" x14ac:dyDescent="0.3">
      <c r="A142" t="s">
        <v>116</v>
      </c>
    </row>
    <row r="143" spans="1:1" x14ac:dyDescent="0.3">
      <c r="A143" t="s">
        <v>117</v>
      </c>
    </row>
    <row r="144" spans="1:1" x14ac:dyDescent="0.3">
      <c r="A144" t="s">
        <v>118</v>
      </c>
    </row>
    <row r="145" spans="1:1" x14ac:dyDescent="0.3">
      <c r="A145" t="s">
        <v>119</v>
      </c>
    </row>
    <row r="146" spans="1:1" x14ac:dyDescent="0.3">
      <c r="A146" t="s">
        <v>120</v>
      </c>
    </row>
    <row r="147" spans="1:1" x14ac:dyDescent="0.3">
      <c r="A147" t="s">
        <v>121</v>
      </c>
    </row>
    <row r="148" spans="1:1" x14ac:dyDescent="0.3">
      <c r="A148" t="s">
        <v>122</v>
      </c>
    </row>
    <row r="149" spans="1:1" x14ac:dyDescent="0.3">
      <c r="A149" t="s">
        <v>123</v>
      </c>
    </row>
    <row r="150" spans="1:1" x14ac:dyDescent="0.3">
      <c r="A150" t="s">
        <v>124</v>
      </c>
    </row>
    <row r="151" spans="1:1" x14ac:dyDescent="0.3">
      <c r="A151" t="s">
        <v>125</v>
      </c>
    </row>
    <row r="152" spans="1:1" x14ac:dyDescent="0.3">
      <c r="A152" t="s">
        <v>126</v>
      </c>
    </row>
    <row r="153" spans="1:1" x14ac:dyDescent="0.3">
      <c r="A153" t="s">
        <v>127</v>
      </c>
    </row>
    <row r="154" spans="1:1" x14ac:dyDescent="0.3">
      <c r="A154" t="s">
        <v>9</v>
      </c>
    </row>
    <row r="155" spans="1:1" x14ac:dyDescent="0.3">
      <c r="A155" t="s">
        <v>10</v>
      </c>
    </row>
    <row r="156" spans="1:1" x14ac:dyDescent="0.3">
      <c r="A156" t="s">
        <v>128</v>
      </c>
    </row>
    <row r="157" spans="1:1" x14ac:dyDescent="0.3">
      <c r="A157" t="s">
        <v>129</v>
      </c>
    </row>
    <row r="158" spans="1:1" x14ac:dyDescent="0.3">
      <c r="A158" t="s">
        <v>130</v>
      </c>
    </row>
    <row r="159" spans="1:1" x14ac:dyDescent="0.3">
      <c r="A159" t="s">
        <v>131</v>
      </c>
    </row>
    <row r="160" spans="1:1" x14ac:dyDescent="0.3">
      <c r="A160" t="s">
        <v>132</v>
      </c>
    </row>
    <row r="161" spans="1:1" x14ac:dyDescent="0.3">
      <c r="A161" t="s">
        <v>133</v>
      </c>
    </row>
    <row r="162" spans="1:1" x14ac:dyDescent="0.3">
      <c r="A162" t="s">
        <v>134</v>
      </c>
    </row>
    <row r="163" spans="1:1" x14ac:dyDescent="0.3">
      <c r="A163" t="s">
        <v>135</v>
      </c>
    </row>
    <row r="164" spans="1:1" x14ac:dyDescent="0.3">
      <c r="A164" t="s">
        <v>136</v>
      </c>
    </row>
    <row r="165" spans="1:1" x14ac:dyDescent="0.3">
      <c r="A165" t="s">
        <v>137</v>
      </c>
    </row>
    <row r="166" spans="1:1" x14ac:dyDescent="0.3">
      <c r="A166" t="s">
        <v>138</v>
      </c>
    </row>
    <row r="167" spans="1:1" x14ac:dyDescent="0.3">
      <c r="A167" t="s">
        <v>139</v>
      </c>
    </row>
    <row r="168" spans="1:1" x14ac:dyDescent="0.3">
      <c r="A168" t="s">
        <v>140</v>
      </c>
    </row>
    <row r="169" spans="1:1" x14ac:dyDescent="0.3">
      <c r="A169" t="s">
        <v>141</v>
      </c>
    </row>
    <row r="170" spans="1:1" x14ac:dyDescent="0.3">
      <c r="A170" t="s">
        <v>142</v>
      </c>
    </row>
    <row r="171" spans="1:1" x14ac:dyDescent="0.3">
      <c r="A171" t="s">
        <v>143</v>
      </c>
    </row>
    <row r="172" spans="1:1" x14ac:dyDescent="0.3">
      <c r="A172" t="s">
        <v>9</v>
      </c>
    </row>
    <row r="173" spans="1:1" x14ac:dyDescent="0.3">
      <c r="A173" t="s">
        <v>10</v>
      </c>
    </row>
    <row r="174" spans="1:1" x14ac:dyDescent="0.3">
      <c r="A174" t="s">
        <v>144</v>
      </c>
    </row>
    <row r="175" spans="1:1" x14ac:dyDescent="0.3">
      <c r="A175" t="s">
        <v>145</v>
      </c>
    </row>
    <row r="176" spans="1:1" x14ac:dyDescent="0.3">
      <c r="A176" t="s">
        <v>146</v>
      </c>
    </row>
    <row r="177" spans="1:1" x14ac:dyDescent="0.3">
      <c r="A177" t="s">
        <v>147</v>
      </c>
    </row>
    <row r="178" spans="1:1" x14ac:dyDescent="0.3">
      <c r="A178" t="s">
        <v>148</v>
      </c>
    </row>
    <row r="179" spans="1:1" x14ac:dyDescent="0.3">
      <c r="A179" t="s">
        <v>149</v>
      </c>
    </row>
    <row r="180" spans="1:1" x14ac:dyDescent="0.3">
      <c r="A180" t="s">
        <v>150</v>
      </c>
    </row>
    <row r="181" spans="1:1" x14ac:dyDescent="0.3">
      <c r="A181" t="s">
        <v>151</v>
      </c>
    </row>
    <row r="182" spans="1:1" x14ac:dyDescent="0.3">
      <c r="A182" t="s">
        <v>152</v>
      </c>
    </row>
    <row r="183" spans="1:1" x14ac:dyDescent="0.3">
      <c r="A183" t="s">
        <v>153</v>
      </c>
    </row>
    <row r="184" spans="1:1" x14ac:dyDescent="0.3">
      <c r="A184" t="s">
        <v>154</v>
      </c>
    </row>
    <row r="185" spans="1:1" x14ac:dyDescent="0.3">
      <c r="A185" t="s">
        <v>155</v>
      </c>
    </row>
    <row r="186" spans="1:1" x14ac:dyDescent="0.3">
      <c r="A186" t="s">
        <v>156</v>
      </c>
    </row>
    <row r="187" spans="1:1" x14ac:dyDescent="0.3">
      <c r="A187" t="s">
        <v>157</v>
      </c>
    </row>
    <row r="188" spans="1:1" x14ac:dyDescent="0.3">
      <c r="A188" t="s">
        <v>158</v>
      </c>
    </row>
    <row r="189" spans="1:1" x14ac:dyDescent="0.3">
      <c r="A189" t="s">
        <v>159</v>
      </c>
    </row>
    <row r="190" spans="1:1" x14ac:dyDescent="0.3">
      <c r="A190" t="s">
        <v>9</v>
      </c>
    </row>
    <row r="191" spans="1:1" x14ac:dyDescent="0.3">
      <c r="A191" t="s">
        <v>10</v>
      </c>
    </row>
    <row r="192" spans="1:1" x14ac:dyDescent="0.3">
      <c r="A192" t="s">
        <v>160</v>
      </c>
    </row>
    <row r="193" spans="1:1" x14ac:dyDescent="0.3">
      <c r="A193" t="s">
        <v>161</v>
      </c>
    </row>
    <row r="194" spans="1:1" x14ac:dyDescent="0.3">
      <c r="A194" t="s">
        <v>162</v>
      </c>
    </row>
    <row r="195" spans="1:1" x14ac:dyDescent="0.3">
      <c r="A195" t="s">
        <v>163</v>
      </c>
    </row>
    <row r="196" spans="1:1" x14ac:dyDescent="0.3">
      <c r="A196" t="s">
        <v>164</v>
      </c>
    </row>
    <row r="197" spans="1:1" x14ac:dyDescent="0.3">
      <c r="A197" t="s">
        <v>165</v>
      </c>
    </row>
    <row r="198" spans="1:1" x14ac:dyDescent="0.3">
      <c r="A198" t="s">
        <v>166</v>
      </c>
    </row>
    <row r="199" spans="1:1" x14ac:dyDescent="0.3">
      <c r="A199" t="s">
        <v>167</v>
      </c>
    </row>
    <row r="200" spans="1:1" x14ac:dyDescent="0.3">
      <c r="A200" t="s">
        <v>168</v>
      </c>
    </row>
    <row r="201" spans="1:1" x14ac:dyDescent="0.3">
      <c r="A201" t="s">
        <v>169</v>
      </c>
    </row>
    <row r="202" spans="1:1" x14ac:dyDescent="0.3">
      <c r="A202" t="s">
        <v>170</v>
      </c>
    </row>
    <row r="203" spans="1:1" x14ac:dyDescent="0.3">
      <c r="A203" t="s">
        <v>171</v>
      </c>
    </row>
    <row r="204" spans="1:1" x14ac:dyDescent="0.3">
      <c r="A204" t="s">
        <v>172</v>
      </c>
    </row>
    <row r="205" spans="1:1" x14ac:dyDescent="0.3">
      <c r="A205" t="s">
        <v>173</v>
      </c>
    </row>
    <row r="206" spans="1:1" x14ac:dyDescent="0.3">
      <c r="A206" t="s">
        <v>174</v>
      </c>
    </row>
    <row r="207" spans="1:1" x14ac:dyDescent="0.3">
      <c r="A207" t="s">
        <v>175</v>
      </c>
    </row>
    <row r="208" spans="1:1" x14ac:dyDescent="0.3">
      <c r="A208" t="s">
        <v>9</v>
      </c>
    </row>
    <row r="209" spans="1:1" x14ac:dyDescent="0.3">
      <c r="A209" t="s">
        <v>10</v>
      </c>
    </row>
    <row r="210" spans="1:1" x14ac:dyDescent="0.3">
      <c r="A210" t="s">
        <v>176</v>
      </c>
    </row>
    <row r="211" spans="1:1" x14ac:dyDescent="0.3">
      <c r="A211" t="s">
        <v>177</v>
      </c>
    </row>
    <row r="212" spans="1:1" x14ac:dyDescent="0.3">
      <c r="A212" t="s">
        <v>178</v>
      </c>
    </row>
    <row r="213" spans="1:1" x14ac:dyDescent="0.3">
      <c r="A213" t="s">
        <v>179</v>
      </c>
    </row>
    <row r="214" spans="1:1" x14ac:dyDescent="0.3">
      <c r="A214" t="s">
        <v>180</v>
      </c>
    </row>
    <row r="215" spans="1:1" x14ac:dyDescent="0.3">
      <c r="A215" t="s">
        <v>181</v>
      </c>
    </row>
    <row r="216" spans="1:1" x14ac:dyDescent="0.3">
      <c r="A216" t="s">
        <v>182</v>
      </c>
    </row>
    <row r="217" spans="1:1" x14ac:dyDescent="0.3">
      <c r="A217" t="s">
        <v>183</v>
      </c>
    </row>
    <row r="218" spans="1:1" x14ac:dyDescent="0.3">
      <c r="A218" t="s">
        <v>184</v>
      </c>
    </row>
    <row r="219" spans="1:1" x14ac:dyDescent="0.3">
      <c r="A219" t="s">
        <v>185</v>
      </c>
    </row>
    <row r="220" spans="1:1" x14ac:dyDescent="0.3">
      <c r="A220" t="s">
        <v>186</v>
      </c>
    </row>
    <row r="221" spans="1:1" x14ac:dyDescent="0.3">
      <c r="A221" t="s">
        <v>187</v>
      </c>
    </row>
    <row r="222" spans="1:1" x14ac:dyDescent="0.3">
      <c r="A222" t="s">
        <v>188</v>
      </c>
    </row>
    <row r="223" spans="1:1" x14ac:dyDescent="0.3">
      <c r="A223" t="s">
        <v>189</v>
      </c>
    </row>
    <row r="224" spans="1:1" x14ac:dyDescent="0.3">
      <c r="A224" t="s">
        <v>190</v>
      </c>
    </row>
    <row r="225" spans="1:1" x14ac:dyDescent="0.3">
      <c r="A225" t="s">
        <v>191</v>
      </c>
    </row>
    <row r="226" spans="1:1" x14ac:dyDescent="0.3">
      <c r="A226" t="s">
        <v>9</v>
      </c>
    </row>
    <row r="227" spans="1:1" x14ac:dyDescent="0.3">
      <c r="A227" t="s">
        <v>10</v>
      </c>
    </row>
    <row r="228" spans="1:1" x14ac:dyDescent="0.3">
      <c r="A228" t="s">
        <v>192</v>
      </c>
    </row>
    <row r="229" spans="1:1" x14ac:dyDescent="0.3">
      <c r="A229" t="s">
        <v>193</v>
      </c>
    </row>
    <row r="230" spans="1:1" x14ac:dyDescent="0.3">
      <c r="A230" t="s">
        <v>194</v>
      </c>
    </row>
    <row r="231" spans="1:1" x14ac:dyDescent="0.3">
      <c r="A231" t="s">
        <v>195</v>
      </c>
    </row>
    <row r="232" spans="1:1" x14ac:dyDescent="0.3">
      <c r="A232" t="s">
        <v>196</v>
      </c>
    </row>
    <row r="233" spans="1:1" x14ac:dyDescent="0.3">
      <c r="A233" t="s">
        <v>197</v>
      </c>
    </row>
    <row r="234" spans="1:1" x14ac:dyDescent="0.3">
      <c r="A234" t="s">
        <v>198</v>
      </c>
    </row>
    <row r="235" spans="1:1" x14ac:dyDescent="0.3">
      <c r="A235" t="s">
        <v>199</v>
      </c>
    </row>
    <row r="236" spans="1:1" x14ac:dyDescent="0.3">
      <c r="A236" t="s">
        <v>200</v>
      </c>
    </row>
    <row r="237" spans="1:1" x14ac:dyDescent="0.3">
      <c r="A237" t="s">
        <v>201</v>
      </c>
    </row>
    <row r="238" spans="1:1" x14ac:dyDescent="0.3">
      <c r="A238" t="s">
        <v>202</v>
      </c>
    </row>
    <row r="239" spans="1:1" x14ac:dyDescent="0.3">
      <c r="A239" t="s">
        <v>203</v>
      </c>
    </row>
    <row r="240" spans="1:1" x14ac:dyDescent="0.3">
      <c r="A240" t="s">
        <v>204</v>
      </c>
    </row>
    <row r="241" spans="1:1" x14ac:dyDescent="0.3">
      <c r="A241" t="s">
        <v>205</v>
      </c>
    </row>
    <row r="242" spans="1:1" x14ac:dyDescent="0.3">
      <c r="A242" t="s">
        <v>206</v>
      </c>
    </row>
    <row r="243" spans="1:1" x14ac:dyDescent="0.3">
      <c r="A243" t="s">
        <v>207</v>
      </c>
    </row>
    <row r="244" spans="1:1" x14ac:dyDescent="0.3">
      <c r="A244" t="s">
        <v>9</v>
      </c>
    </row>
    <row r="245" spans="1:1" x14ac:dyDescent="0.3">
      <c r="A245" t="s">
        <v>10</v>
      </c>
    </row>
    <row r="246" spans="1:1" x14ac:dyDescent="0.3">
      <c r="A246" t="s">
        <v>208</v>
      </c>
    </row>
    <row r="247" spans="1:1" x14ac:dyDescent="0.3">
      <c r="A247" t="s">
        <v>209</v>
      </c>
    </row>
    <row r="248" spans="1:1" x14ac:dyDescent="0.3">
      <c r="A248" t="s">
        <v>210</v>
      </c>
    </row>
    <row r="249" spans="1:1" x14ac:dyDescent="0.3">
      <c r="A249" t="s">
        <v>211</v>
      </c>
    </row>
    <row r="250" spans="1:1" x14ac:dyDescent="0.3">
      <c r="A250" t="s">
        <v>212</v>
      </c>
    </row>
    <row r="251" spans="1:1" x14ac:dyDescent="0.3">
      <c r="A251" t="s">
        <v>213</v>
      </c>
    </row>
    <row r="252" spans="1:1" x14ac:dyDescent="0.3">
      <c r="A252" t="s">
        <v>214</v>
      </c>
    </row>
    <row r="253" spans="1:1" x14ac:dyDescent="0.3">
      <c r="A253" t="s">
        <v>215</v>
      </c>
    </row>
    <row r="254" spans="1:1" x14ac:dyDescent="0.3">
      <c r="A254" t="s">
        <v>216</v>
      </c>
    </row>
    <row r="255" spans="1:1" x14ac:dyDescent="0.3">
      <c r="A255" t="s">
        <v>217</v>
      </c>
    </row>
    <row r="256" spans="1:1" x14ac:dyDescent="0.3">
      <c r="A256" t="s">
        <v>218</v>
      </c>
    </row>
    <row r="257" spans="1:1" x14ac:dyDescent="0.3">
      <c r="A257" t="s">
        <v>219</v>
      </c>
    </row>
    <row r="258" spans="1:1" x14ac:dyDescent="0.3">
      <c r="A258" t="s">
        <v>220</v>
      </c>
    </row>
    <row r="259" spans="1:1" x14ac:dyDescent="0.3">
      <c r="A259" t="s">
        <v>221</v>
      </c>
    </row>
    <row r="260" spans="1:1" x14ac:dyDescent="0.3">
      <c r="A260" t="s">
        <v>222</v>
      </c>
    </row>
    <row r="261" spans="1:1" x14ac:dyDescent="0.3">
      <c r="A261" t="s">
        <v>223</v>
      </c>
    </row>
    <row r="262" spans="1:1" x14ac:dyDescent="0.3">
      <c r="A262" t="s">
        <v>9</v>
      </c>
    </row>
    <row r="263" spans="1:1" x14ac:dyDescent="0.3">
      <c r="A263" t="s">
        <v>10</v>
      </c>
    </row>
    <row r="264" spans="1:1" x14ac:dyDescent="0.3">
      <c r="A264" t="s">
        <v>224</v>
      </c>
    </row>
    <row r="265" spans="1:1" x14ac:dyDescent="0.3">
      <c r="A265" t="s">
        <v>225</v>
      </c>
    </row>
    <row r="266" spans="1:1" x14ac:dyDescent="0.3">
      <c r="A266" t="s">
        <v>226</v>
      </c>
    </row>
    <row r="267" spans="1:1" x14ac:dyDescent="0.3">
      <c r="A267" t="s">
        <v>227</v>
      </c>
    </row>
    <row r="268" spans="1:1" x14ac:dyDescent="0.3">
      <c r="A268" t="s">
        <v>228</v>
      </c>
    </row>
    <row r="269" spans="1:1" x14ac:dyDescent="0.3">
      <c r="A269" t="s">
        <v>229</v>
      </c>
    </row>
    <row r="270" spans="1:1" x14ac:dyDescent="0.3">
      <c r="A270" t="s">
        <v>230</v>
      </c>
    </row>
    <row r="271" spans="1:1" x14ac:dyDescent="0.3">
      <c r="A271" t="s">
        <v>231</v>
      </c>
    </row>
    <row r="272" spans="1:1" x14ac:dyDescent="0.3">
      <c r="A272" t="s">
        <v>232</v>
      </c>
    </row>
    <row r="273" spans="1:1" x14ac:dyDescent="0.3">
      <c r="A273" t="s">
        <v>233</v>
      </c>
    </row>
    <row r="274" spans="1:1" x14ac:dyDescent="0.3">
      <c r="A274" t="s">
        <v>234</v>
      </c>
    </row>
    <row r="275" spans="1:1" x14ac:dyDescent="0.3">
      <c r="A275" t="s">
        <v>235</v>
      </c>
    </row>
    <row r="276" spans="1:1" x14ac:dyDescent="0.3">
      <c r="A276" t="s">
        <v>236</v>
      </c>
    </row>
    <row r="277" spans="1:1" x14ac:dyDescent="0.3">
      <c r="A277" t="s">
        <v>237</v>
      </c>
    </row>
    <row r="278" spans="1:1" x14ac:dyDescent="0.3">
      <c r="A278" t="s">
        <v>238</v>
      </c>
    </row>
    <row r="279" spans="1:1" x14ac:dyDescent="0.3">
      <c r="A279" t="s">
        <v>9</v>
      </c>
    </row>
    <row r="280" spans="1:1" x14ac:dyDescent="0.3">
      <c r="A280" t="s">
        <v>10</v>
      </c>
    </row>
    <row r="281" spans="1:1" x14ac:dyDescent="0.3">
      <c r="A281" t="s">
        <v>239</v>
      </c>
    </row>
    <row r="282" spans="1:1" x14ac:dyDescent="0.3">
      <c r="A282" t="s">
        <v>240</v>
      </c>
    </row>
    <row r="283" spans="1:1" x14ac:dyDescent="0.3">
      <c r="A283" t="s">
        <v>241</v>
      </c>
    </row>
    <row r="284" spans="1:1" x14ac:dyDescent="0.3">
      <c r="A284" t="s">
        <v>242</v>
      </c>
    </row>
    <row r="285" spans="1:1" x14ac:dyDescent="0.3">
      <c r="A285" t="s">
        <v>243</v>
      </c>
    </row>
    <row r="286" spans="1:1" x14ac:dyDescent="0.3">
      <c r="A286" t="s">
        <v>244</v>
      </c>
    </row>
    <row r="287" spans="1:1" x14ac:dyDescent="0.3">
      <c r="A287" t="s">
        <v>245</v>
      </c>
    </row>
    <row r="288" spans="1:1" x14ac:dyDescent="0.3">
      <c r="A288" t="s">
        <v>246</v>
      </c>
    </row>
    <row r="289" spans="1:1" x14ac:dyDescent="0.3">
      <c r="A289" t="s">
        <v>247</v>
      </c>
    </row>
    <row r="290" spans="1:1" x14ac:dyDescent="0.3">
      <c r="A290" t="s">
        <v>248</v>
      </c>
    </row>
    <row r="291" spans="1:1" x14ac:dyDescent="0.3">
      <c r="A291" t="s">
        <v>249</v>
      </c>
    </row>
    <row r="292" spans="1:1" x14ac:dyDescent="0.3">
      <c r="A292" t="s">
        <v>250</v>
      </c>
    </row>
    <row r="293" spans="1:1" x14ac:dyDescent="0.3">
      <c r="A293" t="s">
        <v>251</v>
      </c>
    </row>
    <row r="294" spans="1:1" x14ac:dyDescent="0.3">
      <c r="A294" t="s">
        <v>252</v>
      </c>
    </row>
    <row r="295" spans="1:1" x14ac:dyDescent="0.3">
      <c r="A295" t="s">
        <v>9</v>
      </c>
    </row>
    <row r="296" spans="1:1" x14ac:dyDescent="0.3">
      <c r="A296" t="s">
        <v>10</v>
      </c>
    </row>
    <row r="297" spans="1:1" x14ac:dyDescent="0.3">
      <c r="A297" t="s">
        <v>253</v>
      </c>
    </row>
    <row r="298" spans="1:1" x14ac:dyDescent="0.3">
      <c r="A298" t="s">
        <v>254</v>
      </c>
    </row>
    <row r="299" spans="1:1" x14ac:dyDescent="0.3">
      <c r="A299" t="s">
        <v>255</v>
      </c>
    </row>
    <row r="300" spans="1:1" x14ac:dyDescent="0.3">
      <c r="A300" t="s">
        <v>256</v>
      </c>
    </row>
    <row r="301" spans="1:1" x14ac:dyDescent="0.3">
      <c r="A301" t="s">
        <v>257</v>
      </c>
    </row>
    <row r="302" spans="1:1" x14ac:dyDescent="0.3">
      <c r="A302" t="s">
        <v>258</v>
      </c>
    </row>
    <row r="303" spans="1:1" x14ac:dyDescent="0.3">
      <c r="A303" t="s">
        <v>259</v>
      </c>
    </row>
    <row r="304" spans="1:1" x14ac:dyDescent="0.3">
      <c r="A304" t="s">
        <v>260</v>
      </c>
    </row>
    <row r="305" spans="1:1" x14ac:dyDescent="0.3">
      <c r="A305" t="s">
        <v>261</v>
      </c>
    </row>
    <row r="306" spans="1:1" x14ac:dyDescent="0.3">
      <c r="A306" t="s">
        <v>262</v>
      </c>
    </row>
    <row r="307" spans="1:1" x14ac:dyDescent="0.3">
      <c r="A307" t="s">
        <v>263</v>
      </c>
    </row>
    <row r="308" spans="1:1" x14ac:dyDescent="0.3">
      <c r="A308" t="s">
        <v>264</v>
      </c>
    </row>
    <row r="309" spans="1:1" x14ac:dyDescent="0.3">
      <c r="A309" t="s">
        <v>265</v>
      </c>
    </row>
    <row r="310" spans="1:1" x14ac:dyDescent="0.3">
      <c r="A310" t="s">
        <v>266</v>
      </c>
    </row>
    <row r="311" spans="1:1" x14ac:dyDescent="0.3">
      <c r="A311" t="s">
        <v>267</v>
      </c>
    </row>
    <row r="312" spans="1:1" x14ac:dyDescent="0.3">
      <c r="A312" t="s">
        <v>268</v>
      </c>
    </row>
    <row r="313" spans="1:1" x14ac:dyDescent="0.3">
      <c r="A313" t="s">
        <v>9</v>
      </c>
    </row>
    <row r="314" spans="1:1" x14ac:dyDescent="0.3">
      <c r="A314" t="s">
        <v>10</v>
      </c>
    </row>
    <row r="315" spans="1:1" x14ac:dyDescent="0.3">
      <c r="A315" t="s">
        <v>269</v>
      </c>
    </row>
    <row r="316" spans="1:1" x14ac:dyDescent="0.3">
      <c r="A316" t="s">
        <v>270</v>
      </c>
    </row>
    <row r="317" spans="1:1" x14ac:dyDescent="0.3">
      <c r="A317" t="s">
        <v>271</v>
      </c>
    </row>
    <row r="318" spans="1:1" x14ac:dyDescent="0.3">
      <c r="A318" t="s">
        <v>272</v>
      </c>
    </row>
    <row r="319" spans="1:1" x14ac:dyDescent="0.3">
      <c r="A319" t="s">
        <v>273</v>
      </c>
    </row>
    <row r="320" spans="1:1" x14ac:dyDescent="0.3">
      <c r="A320" t="s">
        <v>274</v>
      </c>
    </row>
    <row r="321" spans="1:1" x14ac:dyDescent="0.3">
      <c r="A321" t="s">
        <v>275</v>
      </c>
    </row>
    <row r="322" spans="1:1" x14ac:dyDescent="0.3">
      <c r="A322" t="s">
        <v>276</v>
      </c>
    </row>
    <row r="323" spans="1:1" x14ac:dyDescent="0.3">
      <c r="A323" t="s">
        <v>277</v>
      </c>
    </row>
    <row r="324" spans="1:1" x14ac:dyDescent="0.3">
      <c r="A324" t="s">
        <v>278</v>
      </c>
    </row>
    <row r="325" spans="1:1" x14ac:dyDescent="0.3">
      <c r="A325" t="s">
        <v>279</v>
      </c>
    </row>
    <row r="326" spans="1:1" x14ac:dyDescent="0.3">
      <c r="A326" t="s">
        <v>280</v>
      </c>
    </row>
    <row r="327" spans="1:1" x14ac:dyDescent="0.3">
      <c r="A327" t="s">
        <v>281</v>
      </c>
    </row>
    <row r="328" spans="1:1" x14ac:dyDescent="0.3">
      <c r="A328" t="s">
        <v>282</v>
      </c>
    </row>
    <row r="329" spans="1:1" x14ac:dyDescent="0.3">
      <c r="A329" t="s">
        <v>283</v>
      </c>
    </row>
    <row r="330" spans="1:1" x14ac:dyDescent="0.3">
      <c r="A330" t="s">
        <v>284</v>
      </c>
    </row>
    <row r="331" spans="1:1" x14ac:dyDescent="0.3">
      <c r="A331" t="s">
        <v>9</v>
      </c>
    </row>
    <row r="332" spans="1:1" x14ac:dyDescent="0.3">
      <c r="A332" t="s">
        <v>10</v>
      </c>
    </row>
    <row r="333" spans="1:1" x14ac:dyDescent="0.3">
      <c r="A333" t="s">
        <v>285</v>
      </c>
    </row>
    <row r="334" spans="1:1" x14ac:dyDescent="0.3">
      <c r="A334" t="s">
        <v>286</v>
      </c>
    </row>
    <row r="335" spans="1:1" x14ac:dyDescent="0.3">
      <c r="A335" t="s">
        <v>287</v>
      </c>
    </row>
    <row r="336" spans="1:1" x14ac:dyDescent="0.3">
      <c r="A336" t="s">
        <v>288</v>
      </c>
    </row>
    <row r="337" spans="1:1" x14ac:dyDescent="0.3">
      <c r="A337" t="s">
        <v>289</v>
      </c>
    </row>
    <row r="338" spans="1:1" x14ac:dyDescent="0.3">
      <c r="A338" t="s">
        <v>290</v>
      </c>
    </row>
    <row r="339" spans="1:1" x14ac:dyDescent="0.3">
      <c r="A339" t="s">
        <v>291</v>
      </c>
    </row>
    <row r="340" spans="1:1" x14ac:dyDescent="0.3">
      <c r="A340" t="s">
        <v>292</v>
      </c>
    </row>
    <row r="341" spans="1:1" x14ac:dyDescent="0.3">
      <c r="A341" t="s">
        <v>293</v>
      </c>
    </row>
    <row r="342" spans="1:1" x14ac:dyDescent="0.3">
      <c r="A342" t="s">
        <v>294</v>
      </c>
    </row>
    <row r="343" spans="1:1" x14ac:dyDescent="0.3">
      <c r="A343" t="s">
        <v>295</v>
      </c>
    </row>
    <row r="344" spans="1:1" x14ac:dyDescent="0.3">
      <c r="A344" t="s">
        <v>296</v>
      </c>
    </row>
    <row r="345" spans="1:1" x14ac:dyDescent="0.3">
      <c r="A345" t="s">
        <v>297</v>
      </c>
    </row>
    <row r="346" spans="1:1" x14ac:dyDescent="0.3">
      <c r="A346" t="s">
        <v>298</v>
      </c>
    </row>
    <row r="347" spans="1:1" x14ac:dyDescent="0.3">
      <c r="A347" t="s">
        <v>299</v>
      </c>
    </row>
    <row r="348" spans="1:1" x14ac:dyDescent="0.3">
      <c r="A348" t="s">
        <v>9</v>
      </c>
    </row>
    <row r="349" spans="1:1" x14ac:dyDescent="0.3">
      <c r="A349" t="s">
        <v>10</v>
      </c>
    </row>
    <row r="350" spans="1:1" x14ac:dyDescent="0.3">
      <c r="A350" t="s">
        <v>300</v>
      </c>
    </row>
    <row r="351" spans="1:1" x14ac:dyDescent="0.3">
      <c r="A351" t="s">
        <v>301</v>
      </c>
    </row>
    <row r="352" spans="1:1" x14ac:dyDescent="0.3">
      <c r="A352" t="s">
        <v>302</v>
      </c>
    </row>
    <row r="353" spans="1:1" x14ac:dyDescent="0.3">
      <c r="A353" t="s">
        <v>303</v>
      </c>
    </row>
    <row r="354" spans="1:1" x14ac:dyDescent="0.3">
      <c r="A354" t="s">
        <v>304</v>
      </c>
    </row>
    <row r="355" spans="1:1" x14ac:dyDescent="0.3">
      <c r="A355" t="s">
        <v>305</v>
      </c>
    </row>
    <row r="356" spans="1:1" x14ac:dyDescent="0.3">
      <c r="A356" t="s">
        <v>306</v>
      </c>
    </row>
    <row r="357" spans="1:1" x14ac:dyDescent="0.3">
      <c r="A357" t="s">
        <v>307</v>
      </c>
    </row>
    <row r="358" spans="1:1" x14ac:dyDescent="0.3">
      <c r="A358" t="s">
        <v>308</v>
      </c>
    </row>
    <row r="359" spans="1:1" x14ac:dyDescent="0.3">
      <c r="A359" t="s">
        <v>309</v>
      </c>
    </row>
    <row r="360" spans="1:1" x14ac:dyDescent="0.3">
      <c r="A360" t="s">
        <v>310</v>
      </c>
    </row>
    <row r="361" spans="1:1" x14ac:dyDescent="0.3">
      <c r="A361" t="s">
        <v>311</v>
      </c>
    </row>
    <row r="362" spans="1:1" x14ac:dyDescent="0.3">
      <c r="A362" t="s">
        <v>312</v>
      </c>
    </row>
    <row r="363" spans="1:1" x14ac:dyDescent="0.3">
      <c r="A363" t="s">
        <v>313</v>
      </c>
    </row>
    <row r="364" spans="1:1" x14ac:dyDescent="0.3">
      <c r="A364" t="s">
        <v>314</v>
      </c>
    </row>
    <row r="365" spans="1:1" x14ac:dyDescent="0.3">
      <c r="A365" t="s">
        <v>315</v>
      </c>
    </row>
    <row r="366" spans="1:1" x14ac:dyDescent="0.3">
      <c r="A366" t="s">
        <v>9</v>
      </c>
    </row>
    <row r="367" spans="1:1" x14ac:dyDescent="0.3">
      <c r="A367" t="s">
        <v>10</v>
      </c>
    </row>
    <row r="368" spans="1:1" x14ac:dyDescent="0.3">
      <c r="A368" t="s">
        <v>316</v>
      </c>
    </row>
    <row r="369" spans="1:1" x14ac:dyDescent="0.3">
      <c r="A369" t="s">
        <v>317</v>
      </c>
    </row>
    <row r="370" spans="1:1" x14ac:dyDescent="0.3">
      <c r="A370" t="s">
        <v>318</v>
      </c>
    </row>
    <row r="371" spans="1:1" x14ac:dyDescent="0.3">
      <c r="A371" t="s">
        <v>319</v>
      </c>
    </row>
    <row r="372" spans="1:1" x14ac:dyDescent="0.3">
      <c r="A372" t="s">
        <v>320</v>
      </c>
    </row>
    <row r="373" spans="1:1" x14ac:dyDescent="0.3">
      <c r="A373" t="s">
        <v>321</v>
      </c>
    </row>
    <row r="374" spans="1:1" x14ac:dyDescent="0.3">
      <c r="A374" t="s">
        <v>322</v>
      </c>
    </row>
    <row r="375" spans="1:1" x14ac:dyDescent="0.3">
      <c r="A375" t="s">
        <v>323</v>
      </c>
    </row>
    <row r="376" spans="1:1" x14ac:dyDescent="0.3">
      <c r="A376" t="s">
        <v>324</v>
      </c>
    </row>
    <row r="377" spans="1:1" x14ac:dyDescent="0.3">
      <c r="A377" t="s">
        <v>325</v>
      </c>
    </row>
    <row r="378" spans="1:1" x14ac:dyDescent="0.3">
      <c r="A378" t="s">
        <v>326</v>
      </c>
    </row>
    <row r="379" spans="1:1" x14ac:dyDescent="0.3">
      <c r="A379" t="s">
        <v>327</v>
      </c>
    </row>
    <row r="380" spans="1:1" x14ac:dyDescent="0.3">
      <c r="A380" t="s">
        <v>328</v>
      </c>
    </row>
    <row r="381" spans="1:1" x14ac:dyDescent="0.3">
      <c r="A381" t="s">
        <v>329</v>
      </c>
    </row>
    <row r="382" spans="1:1" x14ac:dyDescent="0.3">
      <c r="A382" t="s">
        <v>330</v>
      </c>
    </row>
    <row r="383" spans="1:1" x14ac:dyDescent="0.3">
      <c r="A383" t="s">
        <v>331</v>
      </c>
    </row>
    <row r="384" spans="1:1" x14ac:dyDescent="0.3">
      <c r="A384" t="s">
        <v>9</v>
      </c>
    </row>
    <row r="385" spans="1:1" x14ac:dyDescent="0.3">
      <c r="A385" t="s">
        <v>10</v>
      </c>
    </row>
    <row r="386" spans="1:1" x14ac:dyDescent="0.3">
      <c r="A386" t="s">
        <v>332</v>
      </c>
    </row>
    <row r="387" spans="1:1" x14ac:dyDescent="0.3">
      <c r="A387" t="s">
        <v>333</v>
      </c>
    </row>
    <row r="388" spans="1:1" x14ac:dyDescent="0.3">
      <c r="A388" t="s">
        <v>334</v>
      </c>
    </row>
    <row r="389" spans="1:1" x14ac:dyDescent="0.3">
      <c r="A389" t="s">
        <v>335</v>
      </c>
    </row>
    <row r="390" spans="1:1" x14ac:dyDescent="0.3">
      <c r="A390" t="s">
        <v>336</v>
      </c>
    </row>
    <row r="391" spans="1:1" x14ac:dyDescent="0.3">
      <c r="A391" t="s">
        <v>337</v>
      </c>
    </row>
    <row r="392" spans="1:1" x14ac:dyDescent="0.3">
      <c r="A392" t="s">
        <v>338</v>
      </c>
    </row>
    <row r="393" spans="1:1" x14ac:dyDescent="0.3">
      <c r="A393" t="s">
        <v>339</v>
      </c>
    </row>
    <row r="394" spans="1:1" x14ac:dyDescent="0.3">
      <c r="A394" t="s">
        <v>340</v>
      </c>
    </row>
    <row r="395" spans="1:1" x14ac:dyDescent="0.3">
      <c r="A395" t="s">
        <v>341</v>
      </c>
    </row>
    <row r="396" spans="1:1" x14ac:dyDescent="0.3">
      <c r="A396" t="s">
        <v>342</v>
      </c>
    </row>
    <row r="397" spans="1:1" x14ac:dyDescent="0.3">
      <c r="A397" t="s">
        <v>343</v>
      </c>
    </row>
    <row r="398" spans="1:1" x14ac:dyDescent="0.3">
      <c r="A398" t="s">
        <v>344</v>
      </c>
    </row>
    <row r="399" spans="1:1" x14ac:dyDescent="0.3">
      <c r="A399" t="s">
        <v>345</v>
      </c>
    </row>
    <row r="400" spans="1:1" x14ac:dyDescent="0.3">
      <c r="A400" t="s">
        <v>346</v>
      </c>
    </row>
    <row r="401" spans="1:1" x14ac:dyDescent="0.3">
      <c r="A401" t="s">
        <v>347</v>
      </c>
    </row>
    <row r="402" spans="1:1" x14ac:dyDescent="0.3">
      <c r="A402" t="s">
        <v>9</v>
      </c>
    </row>
    <row r="403" spans="1:1" x14ac:dyDescent="0.3">
      <c r="A403" t="s">
        <v>10</v>
      </c>
    </row>
    <row r="404" spans="1:1" x14ac:dyDescent="0.3">
      <c r="A404" t="s">
        <v>348</v>
      </c>
    </row>
    <row r="405" spans="1:1" x14ac:dyDescent="0.3">
      <c r="A405" t="s">
        <v>349</v>
      </c>
    </row>
    <row r="406" spans="1:1" x14ac:dyDescent="0.3">
      <c r="A406" t="s">
        <v>350</v>
      </c>
    </row>
    <row r="407" spans="1:1" x14ac:dyDescent="0.3">
      <c r="A407" t="s">
        <v>351</v>
      </c>
    </row>
    <row r="408" spans="1:1" x14ac:dyDescent="0.3">
      <c r="A408" t="s">
        <v>352</v>
      </c>
    </row>
    <row r="409" spans="1:1" x14ac:dyDescent="0.3">
      <c r="A409" t="s">
        <v>353</v>
      </c>
    </row>
    <row r="410" spans="1:1" x14ac:dyDescent="0.3">
      <c r="A410" t="s">
        <v>354</v>
      </c>
    </row>
    <row r="411" spans="1:1" x14ac:dyDescent="0.3">
      <c r="A411" t="s">
        <v>355</v>
      </c>
    </row>
    <row r="412" spans="1:1" x14ac:dyDescent="0.3">
      <c r="A412" t="s">
        <v>356</v>
      </c>
    </row>
    <row r="413" spans="1:1" x14ac:dyDescent="0.3">
      <c r="A413" t="s">
        <v>357</v>
      </c>
    </row>
    <row r="414" spans="1:1" x14ac:dyDescent="0.3">
      <c r="A414" t="s">
        <v>358</v>
      </c>
    </row>
    <row r="415" spans="1:1" x14ac:dyDescent="0.3">
      <c r="A415" t="s">
        <v>359</v>
      </c>
    </row>
    <row r="416" spans="1:1" x14ac:dyDescent="0.3">
      <c r="A416" t="s">
        <v>360</v>
      </c>
    </row>
    <row r="417" spans="1:1" x14ac:dyDescent="0.3">
      <c r="A417" t="s">
        <v>361</v>
      </c>
    </row>
    <row r="418" spans="1:1" x14ac:dyDescent="0.3">
      <c r="A418" t="s">
        <v>9</v>
      </c>
    </row>
    <row r="419" spans="1:1" x14ac:dyDescent="0.3">
      <c r="A419" t="s">
        <v>10</v>
      </c>
    </row>
    <row r="420" spans="1:1" x14ac:dyDescent="0.3">
      <c r="A420" t="s">
        <v>362</v>
      </c>
    </row>
    <row r="421" spans="1:1" x14ac:dyDescent="0.3">
      <c r="A421" t="s">
        <v>363</v>
      </c>
    </row>
    <row r="422" spans="1:1" x14ac:dyDescent="0.3">
      <c r="A422" t="s">
        <v>364</v>
      </c>
    </row>
    <row r="423" spans="1:1" x14ac:dyDescent="0.3">
      <c r="A423" t="s">
        <v>365</v>
      </c>
    </row>
    <row r="424" spans="1:1" x14ac:dyDescent="0.3">
      <c r="A424" t="s">
        <v>366</v>
      </c>
    </row>
    <row r="425" spans="1:1" x14ac:dyDescent="0.3">
      <c r="A425" t="s">
        <v>367</v>
      </c>
    </row>
    <row r="426" spans="1:1" x14ac:dyDescent="0.3">
      <c r="A426" t="s">
        <v>368</v>
      </c>
    </row>
    <row r="427" spans="1:1" x14ac:dyDescent="0.3">
      <c r="A427" t="s">
        <v>369</v>
      </c>
    </row>
    <row r="428" spans="1:1" x14ac:dyDescent="0.3">
      <c r="A428" t="s">
        <v>370</v>
      </c>
    </row>
    <row r="429" spans="1:1" x14ac:dyDescent="0.3">
      <c r="A429" t="s">
        <v>371</v>
      </c>
    </row>
    <row r="430" spans="1:1" x14ac:dyDescent="0.3">
      <c r="A430" t="s">
        <v>372</v>
      </c>
    </row>
    <row r="431" spans="1:1" x14ac:dyDescent="0.3">
      <c r="A431" t="s">
        <v>373</v>
      </c>
    </row>
    <row r="432" spans="1:1" x14ac:dyDescent="0.3">
      <c r="A432" t="s">
        <v>374</v>
      </c>
    </row>
    <row r="433" spans="1:1" x14ac:dyDescent="0.3">
      <c r="A433" t="s">
        <v>375</v>
      </c>
    </row>
    <row r="434" spans="1:1" x14ac:dyDescent="0.3">
      <c r="A434" t="s">
        <v>376</v>
      </c>
    </row>
    <row r="435" spans="1:1" x14ac:dyDescent="0.3">
      <c r="A435" t="s">
        <v>9</v>
      </c>
    </row>
    <row r="436" spans="1:1" x14ac:dyDescent="0.3">
      <c r="A436" t="s">
        <v>10</v>
      </c>
    </row>
    <row r="437" spans="1:1" x14ac:dyDescent="0.3">
      <c r="A437" t="s">
        <v>377</v>
      </c>
    </row>
    <row r="438" spans="1:1" x14ac:dyDescent="0.3">
      <c r="A438" t="s">
        <v>378</v>
      </c>
    </row>
    <row r="439" spans="1:1" x14ac:dyDescent="0.3">
      <c r="A439" t="s">
        <v>379</v>
      </c>
    </row>
    <row r="440" spans="1:1" x14ac:dyDescent="0.3">
      <c r="A440" t="s">
        <v>380</v>
      </c>
    </row>
    <row r="441" spans="1:1" x14ac:dyDescent="0.3">
      <c r="A441" t="s">
        <v>381</v>
      </c>
    </row>
    <row r="442" spans="1:1" x14ac:dyDescent="0.3">
      <c r="A442" t="s">
        <v>382</v>
      </c>
    </row>
    <row r="443" spans="1:1" x14ac:dyDescent="0.3">
      <c r="A443" t="s">
        <v>383</v>
      </c>
    </row>
    <row r="444" spans="1:1" x14ac:dyDescent="0.3">
      <c r="A444" t="s">
        <v>384</v>
      </c>
    </row>
    <row r="445" spans="1:1" x14ac:dyDescent="0.3">
      <c r="A445" t="s">
        <v>385</v>
      </c>
    </row>
    <row r="446" spans="1:1" x14ac:dyDescent="0.3">
      <c r="A446" t="s">
        <v>386</v>
      </c>
    </row>
    <row r="447" spans="1:1" x14ac:dyDescent="0.3">
      <c r="A447" t="s">
        <v>387</v>
      </c>
    </row>
    <row r="448" spans="1:1" x14ac:dyDescent="0.3">
      <c r="A448" t="s">
        <v>388</v>
      </c>
    </row>
    <row r="449" spans="1:1" x14ac:dyDescent="0.3">
      <c r="A449" t="s">
        <v>389</v>
      </c>
    </row>
    <row r="450" spans="1:1" x14ac:dyDescent="0.3">
      <c r="A450" t="s">
        <v>390</v>
      </c>
    </row>
    <row r="451" spans="1:1" x14ac:dyDescent="0.3">
      <c r="A451" t="s">
        <v>391</v>
      </c>
    </row>
    <row r="452" spans="1:1" x14ac:dyDescent="0.3">
      <c r="A452" t="s">
        <v>9</v>
      </c>
    </row>
    <row r="453" spans="1:1" x14ac:dyDescent="0.3">
      <c r="A453" t="s">
        <v>10</v>
      </c>
    </row>
    <row r="454" spans="1:1" x14ac:dyDescent="0.3">
      <c r="A454" t="s">
        <v>392</v>
      </c>
    </row>
    <row r="455" spans="1:1" x14ac:dyDescent="0.3">
      <c r="A455" t="s">
        <v>393</v>
      </c>
    </row>
    <row r="456" spans="1:1" x14ac:dyDescent="0.3">
      <c r="A456" t="s">
        <v>394</v>
      </c>
    </row>
    <row r="457" spans="1:1" x14ac:dyDescent="0.3">
      <c r="A457" t="s">
        <v>395</v>
      </c>
    </row>
    <row r="458" spans="1:1" x14ac:dyDescent="0.3">
      <c r="A458" t="s">
        <v>396</v>
      </c>
    </row>
    <row r="459" spans="1:1" x14ac:dyDescent="0.3">
      <c r="A459" t="s">
        <v>397</v>
      </c>
    </row>
    <row r="460" spans="1:1" x14ac:dyDescent="0.3">
      <c r="A460" t="s">
        <v>398</v>
      </c>
    </row>
    <row r="461" spans="1:1" x14ac:dyDescent="0.3">
      <c r="A461" t="s">
        <v>399</v>
      </c>
    </row>
    <row r="462" spans="1:1" x14ac:dyDescent="0.3">
      <c r="A462" t="s">
        <v>400</v>
      </c>
    </row>
    <row r="463" spans="1:1" x14ac:dyDescent="0.3">
      <c r="A463" t="s">
        <v>401</v>
      </c>
    </row>
    <row r="464" spans="1:1" x14ac:dyDescent="0.3">
      <c r="A464" t="s">
        <v>402</v>
      </c>
    </row>
    <row r="465" spans="1:1" x14ac:dyDescent="0.3">
      <c r="A465" t="s">
        <v>403</v>
      </c>
    </row>
    <row r="466" spans="1:1" x14ac:dyDescent="0.3">
      <c r="A466" t="s">
        <v>404</v>
      </c>
    </row>
    <row r="467" spans="1:1" x14ac:dyDescent="0.3">
      <c r="A467" t="s">
        <v>405</v>
      </c>
    </row>
    <row r="468" spans="1:1" x14ac:dyDescent="0.3">
      <c r="A468" t="s">
        <v>406</v>
      </c>
    </row>
    <row r="469" spans="1:1" x14ac:dyDescent="0.3">
      <c r="A469" t="s">
        <v>9</v>
      </c>
    </row>
    <row r="470" spans="1:1" x14ac:dyDescent="0.3">
      <c r="A470" t="s">
        <v>10</v>
      </c>
    </row>
    <row r="471" spans="1:1" x14ac:dyDescent="0.3">
      <c r="A471" t="s">
        <v>407</v>
      </c>
    </row>
    <row r="472" spans="1:1" x14ac:dyDescent="0.3">
      <c r="A472" t="s">
        <v>408</v>
      </c>
    </row>
    <row r="473" spans="1:1" x14ac:dyDescent="0.3">
      <c r="A473" t="s">
        <v>409</v>
      </c>
    </row>
    <row r="474" spans="1:1" x14ac:dyDescent="0.3">
      <c r="A474" t="s">
        <v>410</v>
      </c>
    </row>
    <row r="475" spans="1:1" x14ac:dyDescent="0.3">
      <c r="A475" t="s">
        <v>411</v>
      </c>
    </row>
    <row r="476" spans="1:1" x14ac:dyDescent="0.3">
      <c r="A476" t="s">
        <v>412</v>
      </c>
    </row>
    <row r="477" spans="1:1" x14ac:dyDescent="0.3">
      <c r="A477" t="s">
        <v>413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FC59D-97A3-454D-B094-FDCC2A5BDB1B}">
  <dimension ref="A1:W418"/>
  <sheetViews>
    <sheetView workbookViewId="0">
      <pane ySplit="1" topLeftCell="A2" activePane="bottomLeft" state="frozen"/>
      <selection pane="bottomLeft" activeCell="A2" sqref="A2"/>
    </sheetView>
  </sheetViews>
  <sheetFormatPr defaultRowHeight="14.4" x14ac:dyDescent="0.3"/>
  <cols>
    <col min="1" max="1" width="9.33203125" bestFit="1" customWidth="1"/>
    <col min="2" max="2" width="12.77734375" bestFit="1" customWidth="1"/>
    <col min="3" max="3" width="13.88671875" bestFit="1" customWidth="1"/>
    <col min="4" max="4" width="14.88671875" bestFit="1" customWidth="1"/>
    <col min="5" max="5" width="12.88671875" bestFit="1" customWidth="1"/>
    <col min="6" max="6" width="12.44140625" bestFit="1" customWidth="1"/>
    <col min="7" max="7" width="13.21875" bestFit="1" customWidth="1"/>
    <col min="8" max="8" width="18.88671875" bestFit="1" customWidth="1"/>
    <col min="9" max="9" width="15.6640625" bestFit="1" customWidth="1"/>
    <col min="10" max="10" width="21.6640625" bestFit="1" customWidth="1"/>
    <col min="11" max="11" width="14.77734375" bestFit="1" customWidth="1"/>
    <col min="12" max="12" width="13" bestFit="1" customWidth="1"/>
    <col min="13" max="13" width="19.77734375" bestFit="1" customWidth="1"/>
    <col min="14" max="14" width="20.109375" bestFit="1" customWidth="1"/>
    <col min="15" max="15" width="12.44140625" bestFit="1" customWidth="1"/>
    <col min="16" max="16" width="18.109375" bestFit="1" customWidth="1"/>
    <col min="17" max="17" width="14.88671875" bestFit="1" customWidth="1"/>
    <col min="18" max="18" width="19.21875" bestFit="1" customWidth="1"/>
    <col min="19" max="19" width="32.6640625" bestFit="1" customWidth="1"/>
    <col min="20" max="20" width="17" bestFit="1" customWidth="1"/>
    <col min="21" max="21" width="13.109375" bestFit="1" customWidth="1"/>
    <col min="23" max="23" width="13.6640625" bestFit="1" customWidth="1"/>
  </cols>
  <sheetData>
    <row r="1" spans="1:23" s="6" customFormat="1" x14ac:dyDescent="0.3">
      <c r="A1" s="1" t="s">
        <v>414</v>
      </c>
      <c r="B1" s="1" t="s">
        <v>415</v>
      </c>
      <c r="C1" s="2" t="s">
        <v>416</v>
      </c>
      <c r="D1" s="1" t="s">
        <v>417</v>
      </c>
      <c r="E1" s="1" t="s">
        <v>418</v>
      </c>
      <c r="F1" s="1" t="s">
        <v>419</v>
      </c>
      <c r="G1" s="1" t="s">
        <v>420</v>
      </c>
      <c r="H1" s="1" t="s">
        <v>631</v>
      </c>
      <c r="I1" s="1" t="s">
        <v>421</v>
      </c>
      <c r="J1" s="1" t="s">
        <v>422</v>
      </c>
      <c r="K1" s="1" t="s">
        <v>423</v>
      </c>
      <c r="L1" s="1" t="s">
        <v>424</v>
      </c>
      <c r="M1" s="1" t="s">
        <v>425</v>
      </c>
      <c r="N1" s="1" t="s">
        <v>630</v>
      </c>
      <c r="O1" s="2" t="s">
        <v>426</v>
      </c>
      <c r="P1" s="2" t="s">
        <v>427</v>
      </c>
      <c r="Q1" s="2" t="s">
        <v>428</v>
      </c>
      <c r="R1" s="1" t="s">
        <v>429</v>
      </c>
      <c r="S1" s="1" t="s">
        <v>430</v>
      </c>
      <c r="T1" s="1" t="s">
        <v>431</v>
      </c>
      <c r="U1" s="2" t="s">
        <v>432</v>
      </c>
    </row>
    <row r="2" spans="1:23" x14ac:dyDescent="0.3">
      <c r="A2" s="3">
        <v>45308</v>
      </c>
      <c r="B2" s="4">
        <v>700</v>
      </c>
      <c r="C2" s="5">
        <v>5</v>
      </c>
      <c r="D2" s="4" t="s">
        <v>433</v>
      </c>
      <c r="E2" s="4" t="s">
        <v>434</v>
      </c>
      <c r="F2" s="4" t="s">
        <v>435</v>
      </c>
      <c r="G2" s="4" t="s">
        <v>436</v>
      </c>
      <c r="H2" s="8" t="s">
        <v>632</v>
      </c>
      <c r="I2" s="4" t="s">
        <v>437</v>
      </c>
      <c r="J2" s="4" t="s">
        <v>438</v>
      </c>
      <c r="K2" s="4" t="s">
        <v>439</v>
      </c>
      <c r="L2" s="4" t="s">
        <v>440</v>
      </c>
      <c r="M2" s="5">
        <v>30</v>
      </c>
      <c r="N2" s="4" t="s">
        <v>441</v>
      </c>
      <c r="O2" s="5">
        <v>123471</v>
      </c>
      <c r="P2" s="5">
        <v>1</v>
      </c>
      <c r="Q2" s="5">
        <v>670</v>
      </c>
      <c r="R2" s="4" t="s">
        <v>442</v>
      </c>
      <c r="S2" s="4" t="s">
        <v>558</v>
      </c>
      <c r="T2" s="4" t="s">
        <v>443</v>
      </c>
      <c r="U2" s="5">
        <v>150</v>
      </c>
      <c r="W2" s="7"/>
    </row>
    <row r="3" spans="1:23" x14ac:dyDescent="0.3">
      <c r="A3" s="3">
        <v>45309</v>
      </c>
      <c r="B3" s="4">
        <v>250</v>
      </c>
      <c r="C3" s="5">
        <v>1</v>
      </c>
      <c r="D3" s="4" t="s">
        <v>444</v>
      </c>
      <c r="E3" s="4" t="s">
        <v>445</v>
      </c>
      <c r="F3" s="4" t="s">
        <v>446</v>
      </c>
      <c r="G3" s="4" t="s">
        <v>447</v>
      </c>
      <c r="H3" s="8" t="s">
        <v>633</v>
      </c>
      <c r="I3" s="4" t="s">
        <v>448</v>
      </c>
      <c r="J3" s="4" t="s">
        <v>449</v>
      </c>
      <c r="K3" s="4" t="s">
        <v>450</v>
      </c>
      <c r="L3" s="4" t="s">
        <v>451</v>
      </c>
      <c r="M3" s="5">
        <v>0</v>
      </c>
      <c r="N3" s="4" t="s">
        <v>441</v>
      </c>
      <c r="O3" s="5">
        <v>123472</v>
      </c>
      <c r="P3" s="5">
        <v>1</v>
      </c>
      <c r="Q3" s="5">
        <v>250</v>
      </c>
      <c r="R3" s="4" t="s">
        <v>442</v>
      </c>
      <c r="S3" s="4" t="s">
        <v>559</v>
      </c>
      <c r="T3" s="4" t="s">
        <v>443</v>
      </c>
      <c r="U3" s="5">
        <v>50</v>
      </c>
    </row>
    <row r="4" spans="1:23" x14ac:dyDescent="0.3">
      <c r="A4" s="3">
        <v>45310</v>
      </c>
      <c r="B4" s="4">
        <v>350</v>
      </c>
      <c r="C4" s="5">
        <v>2</v>
      </c>
      <c r="D4" s="4" t="s">
        <v>452</v>
      </c>
      <c r="E4" s="4" t="s">
        <v>453</v>
      </c>
      <c r="F4" s="4" t="s">
        <v>454</v>
      </c>
      <c r="G4" s="4" t="s">
        <v>455</v>
      </c>
      <c r="H4" s="8" t="s">
        <v>634</v>
      </c>
      <c r="I4" s="4" t="s">
        <v>456</v>
      </c>
      <c r="J4" s="4" t="s">
        <v>449</v>
      </c>
      <c r="K4" s="4" t="s">
        <v>457</v>
      </c>
      <c r="L4" s="4" t="s">
        <v>458</v>
      </c>
      <c r="M4" s="5">
        <v>20</v>
      </c>
      <c r="N4" s="4" t="s">
        <v>441</v>
      </c>
      <c r="O4" s="5">
        <v>123473</v>
      </c>
      <c r="P4" s="5">
        <v>1</v>
      </c>
      <c r="Q4" s="5">
        <v>330</v>
      </c>
      <c r="R4" s="4" t="s">
        <v>442</v>
      </c>
      <c r="S4" s="4" t="s">
        <v>713</v>
      </c>
      <c r="T4" s="4" t="s">
        <v>459</v>
      </c>
      <c r="U4" s="5">
        <v>100</v>
      </c>
    </row>
    <row r="5" spans="1:23" x14ac:dyDescent="0.3">
      <c r="A5" s="3">
        <v>45311</v>
      </c>
      <c r="B5" s="4">
        <v>1200</v>
      </c>
      <c r="C5" s="5">
        <v>3</v>
      </c>
      <c r="D5" s="4" t="s">
        <v>460</v>
      </c>
      <c r="E5" s="4" t="s">
        <v>434</v>
      </c>
      <c r="F5" s="4" t="s">
        <v>461</v>
      </c>
      <c r="G5" s="4" t="s">
        <v>436</v>
      </c>
      <c r="H5" s="8" t="s">
        <v>635</v>
      </c>
      <c r="I5" s="4" t="s">
        <v>456</v>
      </c>
      <c r="J5" s="4" t="s">
        <v>449</v>
      </c>
      <c r="K5" s="4" t="s">
        <v>439</v>
      </c>
      <c r="L5" s="4" t="s">
        <v>451</v>
      </c>
      <c r="M5" s="5">
        <v>0</v>
      </c>
      <c r="N5" s="4" t="s">
        <v>441</v>
      </c>
      <c r="O5" s="5">
        <v>123474</v>
      </c>
      <c r="P5" s="5">
        <v>1</v>
      </c>
      <c r="Q5" s="5">
        <v>1200</v>
      </c>
      <c r="R5" s="4" t="s">
        <v>442</v>
      </c>
      <c r="S5" s="4" t="s">
        <v>560</v>
      </c>
      <c r="T5" s="4" t="s">
        <v>443</v>
      </c>
      <c r="U5" s="5">
        <v>300</v>
      </c>
    </row>
    <row r="6" spans="1:23" x14ac:dyDescent="0.3">
      <c r="A6" s="3">
        <v>45312</v>
      </c>
      <c r="B6" s="4">
        <v>180</v>
      </c>
      <c r="C6" s="5">
        <v>2</v>
      </c>
      <c r="D6" s="4" t="s">
        <v>462</v>
      </c>
      <c r="E6" s="4" t="s">
        <v>445</v>
      </c>
      <c r="F6" s="4" t="s">
        <v>463</v>
      </c>
      <c r="G6" s="4" t="s">
        <v>464</v>
      </c>
      <c r="H6" s="8" t="s">
        <v>636</v>
      </c>
      <c r="I6" s="4" t="s">
        <v>437</v>
      </c>
      <c r="J6" s="4" t="s">
        <v>438</v>
      </c>
      <c r="K6" s="4" t="s">
        <v>457</v>
      </c>
      <c r="L6" s="4" t="s">
        <v>451</v>
      </c>
      <c r="M6" s="5">
        <v>10</v>
      </c>
      <c r="N6" s="4" t="s">
        <v>465</v>
      </c>
      <c r="O6" s="5">
        <v>123475</v>
      </c>
      <c r="P6" s="5">
        <v>1</v>
      </c>
      <c r="Q6" s="5">
        <v>170</v>
      </c>
      <c r="R6" s="4" t="s">
        <v>442</v>
      </c>
      <c r="S6" s="4" t="s">
        <v>713</v>
      </c>
      <c r="T6" s="4" t="s">
        <v>443</v>
      </c>
      <c r="U6" s="5">
        <v>30</v>
      </c>
    </row>
    <row r="7" spans="1:23" x14ac:dyDescent="0.3">
      <c r="A7" s="3">
        <v>45313</v>
      </c>
      <c r="B7" s="4">
        <v>400</v>
      </c>
      <c r="C7" s="5">
        <v>4</v>
      </c>
      <c r="D7" s="4" t="s">
        <v>466</v>
      </c>
      <c r="E7" s="4" t="s">
        <v>467</v>
      </c>
      <c r="F7" s="4" t="s">
        <v>468</v>
      </c>
      <c r="G7" s="4" t="s">
        <v>469</v>
      </c>
      <c r="H7" s="8" t="s">
        <v>637</v>
      </c>
      <c r="I7" s="4" t="s">
        <v>456</v>
      </c>
      <c r="J7" s="4" t="s">
        <v>449</v>
      </c>
      <c r="K7" s="4" t="s">
        <v>439</v>
      </c>
      <c r="L7" s="4" t="s">
        <v>440</v>
      </c>
      <c r="M7" s="5">
        <v>20</v>
      </c>
      <c r="N7" s="4" t="s">
        <v>441</v>
      </c>
      <c r="O7" s="5">
        <v>123476</v>
      </c>
      <c r="P7" s="5">
        <v>1</v>
      </c>
      <c r="Q7" s="5">
        <v>380</v>
      </c>
      <c r="R7" s="4" t="s">
        <v>442</v>
      </c>
      <c r="S7" s="4" t="s">
        <v>561</v>
      </c>
      <c r="T7" s="4" t="s">
        <v>443</v>
      </c>
      <c r="U7" s="5">
        <v>80</v>
      </c>
    </row>
    <row r="8" spans="1:23" x14ac:dyDescent="0.3">
      <c r="A8" s="3">
        <v>45314</v>
      </c>
      <c r="B8" s="4">
        <v>1000</v>
      </c>
      <c r="C8" s="5">
        <v>2</v>
      </c>
      <c r="D8" s="4" t="s">
        <v>470</v>
      </c>
      <c r="E8" s="4" t="s">
        <v>453</v>
      </c>
      <c r="F8" s="4" t="s">
        <v>471</v>
      </c>
      <c r="G8" s="4" t="s">
        <v>472</v>
      </c>
      <c r="H8" s="8" t="s">
        <v>632</v>
      </c>
      <c r="I8" s="4" t="s">
        <v>448</v>
      </c>
      <c r="J8" s="4" t="s">
        <v>438</v>
      </c>
      <c r="K8" s="4" t="s">
        <v>450</v>
      </c>
      <c r="L8" s="4" t="s">
        <v>451</v>
      </c>
      <c r="M8" s="5">
        <v>50</v>
      </c>
      <c r="N8" s="4" t="s">
        <v>465</v>
      </c>
      <c r="O8" s="5">
        <v>123477</v>
      </c>
      <c r="P8" s="5">
        <v>1</v>
      </c>
      <c r="Q8" s="5">
        <v>950</v>
      </c>
      <c r="R8" s="4" t="s">
        <v>442</v>
      </c>
      <c r="S8" s="4" t="s">
        <v>562</v>
      </c>
      <c r="T8" s="4" t="s">
        <v>459</v>
      </c>
      <c r="U8" s="5">
        <v>200</v>
      </c>
    </row>
    <row r="9" spans="1:23" x14ac:dyDescent="0.3">
      <c r="A9" s="3">
        <v>45315</v>
      </c>
      <c r="B9" s="4">
        <v>600</v>
      </c>
      <c r="C9" s="5">
        <v>3</v>
      </c>
      <c r="D9" s="4" t="s">
        <v>473</v>
      </c>
      <c r="E9" s="4" t="s">
        <v>445</v>
      </c>
      <c r="F9" s="4" t="s">
        <v>474</v>
      </c>
      <c r="G9" s="4" t="s">
        <v>475</v>
      </c>
      <c r="H9" s="8" t="s">
        <v>633</v>
      </c>
      <c r="I9" s="4" t="s">
        <v>437</v>
      </c>
      <c r="J9" s="4" t="s">
        <v>438</v>
      </c>
      <c r="K9" s="4" t="s">
        <v>457</v>
      </c>
      <c r="L9" s="4" t="s">
        <v>440</v>
      </c>
      <c r="M9" s="5">
        <v>30</v>
      </c>
      <c r="N9" s="4" t="s">
        <v>441</v>
      </c>
      <c r="O9" s="5">
        <v>123478</v>
      </c>
      <c r="P9" s="5">
        <v>1</v>
      </c>
      <c r="Q9" s="5">
        <v>570</v>
      </c>
      <c r="R9" s="4" t="s">
        <v>442</v>
      </c>
      <c r="S9" s="4" t="s">
        <v>713</v>
      </c>
      <c r="T9" s="4" t="s">
        <v>443</v>
      </c>
      <c r="U9" s="5">
        <v>100</v>
      </c>
    </row>
    <row r="10" spans="1:23" x14ac:dyDescent="0.3">
      <c r="A10" s="3">
        <v>45316</v>
      </c>
      <c r="B10" s="4">
        <v>350</v>
      </c>
      <c r="C10" s="5">
        <v>1</v>
      </c>
      <c r="D10" s="4" t="s">
        <v>476</v>
      </c>
      <c r="E10" s="4" t="s">
        <v>434</v>
      </c>
      <c r="F10" s="4" t="s">
        <v>477</v>
      </c>
      <c r="G10" s="4" t="s">
        <v>478</v>
      </c>
      <c r="H10" s="8" t="s">
        <v>634</v>
      </c>
      <c r="I10" s="4" t="s">
        <v>456</v>
      </c>
      <c r="J10" s="4" t="s">
        <v>449</v>
      </c>
      <c r="K10" s="4" t="s">
        <v>450</v>
      </c>
      <c r="L10" s="4" t="s">
        <v>451</v>
      </c>
      <c r="M10" s="5">
        <v>0</v>
      </c>
      <c r="N10" s="4" t="s">
        <v>441</v>
      </c>
      <c r="O10" s="5">
        <v>123479</v>
      </c>
      <c r="P10" s="5">
        <v>1</v>
      </c>
      <c r="Q10" s="5">
        <v>350</v>
      </c>
      <c r="R10" s="4" t="s">
        <v>442</v>
      </c>
      <c r="S10" s="4" t="s">
        <v>563</v>
      </c>
      <c r="T10" s="4" t="s">
        <v>443</v>
      </c>
      <c r="U10" s="5">
        <v>50</v>
      </c>
    </row>
    <row r="11" spans="1:23" x14ac:dyDescent="0.3">
      <c r="A11" s="3">
        <v>45317</v>
      </c>
      <c r="B11" s="4">
        <v>500</v>
      </c>
      <c r="C11" s="5">
        <v>2</v>
      </c>
      <c r="D11" s="4" t="s">
        <v>479</v>
      </c>
      <c r="E11" s="4" t="s">
        <v>480</v>
      </c>
      <c r="F11" s="4" t="s">
        <v>481</v>
      </c>
      <c r="G11" s="4" t="s">
        <v>482</v>
      </c>
      <c r="H11" s="8" t="s">
        <v>635</v>
      </c>
      <c r="I11" s="4" t="s">
        <v>456</v>
      </c>
      <c r="J11" s="4" t="s">
        <v>449</v>
      </c>
      <c r="K11" s="4" t="s">
        <v>457</v>
      </c>
      <c r="L11" s="4" t="s">
        <v>458</v>
      </c>
      <c r="M11" s="5">
        <v>50</v>
      </c>
      <c r="N11" s="4" t="s">
        <v>441</v>
      </c>
      <c r="O11" s="5">
        <v>123480</v>
      </c>
      <c r="P11" s="5">
        <v>1</v>
      </c>
      <c r="Q11" s="5">
        <v>450</v>
      </c>
      <c r="R11" s="4" t="s">
        <v>442</v>
      </c>
      <c r="S11" s="4" t="s">
        <v>713</v>
      </c>
      <c r="T11" s="4" t="s">
        <v>459</v>
      </c>
      <c r="U11" s="5">
        <v>100</v>
      </c>
    </row>
    <row r="12" spans="1:23" x14ac:dyDescent="0.3">
      <c r="A12" s="3">
        <v>45318</v>
      </c>
      <c r="B12" s="4">
        <v>2000</v>
      </c>
      <c r="C12" s="5">
        <v>2</v>
      </c>
      <c r="D12" s="4" t="s">
        <v>452</v>
      </c>
      <c r="E12" s="4" t="s">
        <v>445</v>
      </c>
      <c r="F12" s="4" t="s">
        <v>483</v>
      </c>
      <c r="G12" s="4" t="s">
        <v>484</v>
      </c>
      <c r="H12" s="8" t="s">
        <v>636</v>
      </c>
      <c r="I12" s="4" t="s">
        <v>448</v>
      </c>
      <c r="J12" s="4" t="s">
        <v>438</v>
      </c>
      <c r="K12" s="4" t="s">
        <v>439</v>
      </c>
      <c r="L12" s="4" t="s">
        <v>451</v>
      </c>
      <c r="M12" s="5">
        <v>0</v>
      </c>
      <c r="N12" s="4" t="s">
        <v>441</v>
      </c>
      <c r="O12" s="5">
        <v>123481</v>
      </c>
      <c r="P12" s="5">
        <v>1</v>
      </c>
      <c r="Q12" s="5">
        <v>2000</v>
      </c>
      <c r="R12" s="4" t="s">
        <v>442</v>
      </c>
      <c r="S12" s="4" t="s">
        <v>564</v>
      </c>
      <c r="T12" s="4" t="s">
        <v>443</v>
      </c>
      <c r="U12" s="5">
        <v>500</v>
      </c>
    </row>
    <row r="13" spans="1:23" x14ac:dyDescent="0.3">
      <c r="A13" s="3">
        <v>45319</v>
      </c>
      <c r="B13" s="4">
        <v>700</v>
      </c>
      <c r="C13" s="5">
        <v>4</v>
      </c>
      <c r="D13" s="4" t="s">
        <v>485</v>
      </c>
      <c r="E13" s="4" t="s">
        <v>453</v>
      </c>
      <c r="F13" s="4" t="s">
        <v>486</v>
      </c>
      <c r="G13" s="4" t="s">
        <v>487</v>
      </c>
      <c r="H13" s="8" t="s">
        <v>637</v>
      </c>
      <c r="I13" s="4" t="s">
        <v>456</v>
      </c>
      <c r="J13" s="4" t="s">
        <v>449</v>
      </c>
      <c r="K13" s="4" t="s">
        <v>450</v>
      </c>
      <c r="L13" s="4" t="s">
        <v>440</v>
      </c>
      <c r="M13" s="5">
        <v>50</v>
      </c>
      <c r="N13" s="4" t="s">
        <v>465</v>
      </c>
      <c r="O13" s="5">
        <v>123482</v>
      </c>
      <c r="P13" s="5">
        <v>1</v>
      </c>
      <c r="Q13" s="5">
        <v>650</v>
      </c>
      <c r="R13" s="4" t="s">
        <v>442</v>
      </c>
      <c r="S13" s="4" t="s">
        <v>565</v>
      </c>
      <c r="T13" s="4" t="s">
        <v>443</v>
      </c>
      <c r="U13" s="5">
        <v>100</v>
      </c>
    </row>
    <row r="14" spans="1:23" x14ac:dyDescent="0.3">
      <c r="A14" s="3">
        <v>45320</v>
      </c>
      <c r="B14" s="4">
        <v>400</v>
      </c>
      <c r="C14" s="5">
        <v>2</v>
      </c>
      <c r="D14" s="4" t="s">
        <v>488</v>
      </c>
      <c r="E14" s="4" t="s">
        <v>434</v>
      </c>
      <c r="F14" s="4" t="s">
        <v>489</v>
      </c>
      <c r="G14" s="4" t="s">
        <v>436</v>
      </c>
      <c r="H14" s="8" t="s">
        <v>638</v>
      </c>
      <c r="I14" s="4" t="s">
        <v>437</v>
      </c>
      <c r="J14" s="4" t="s">
        <v>438</v>
      </c>
      <c r="K14" s="4" t="s">
        <v>439</v>
      </c>
      <c r="L14" s="4" t="s">
        <v>451</v>
      </c>
      <c r="M14" s="5">
        <v>0</v>
      </c>
      <c r="N14" s="4" t="s">
        <v>441</v>
      </c>
      <c r="O14" s="5">
        <v>123483</v>
      </c>
      <c r="P14" s="5">
        <v>1</v>
      </c>
      <c r="Q14" s="5">
        <v>400</v>
      </c>
      <c r="R14" s="4" t="s">
        <v>442</v>
      </c>
      <c r="S14" s="4" t="s">
        <v>566</v>
      </c>
      <c r="T14" s="4" t="s">
        <v>443</v>
      </c>
      <c r="U14" s="5">
        <v>80</v>
      </c>
    </row>
    <row r="15" spans="1:23" x14ac:dyDescent="0.3">
      <c r="A15" s="3">
        <v>45321</v>
      </c>
      <c r="B15" s="4">
        <v>150</v>
      </c>
      <c r="C15" s="5">
        <v>1</v>
      </c>
      <c r="D15" s="4" t="s">
        <v>490</v>
      </c>
      <c r="E15" s="4" t="s">
        <v>445</v>
      </c>
      <c r="F15" s="4" t="s">
        <v>491</v>
      </c>
      <c r="G15" s="4" t="s">
        <v>492</v>
      </c>
      <c r="H15" s="8" t="s">
        <v>639</v>
      </c>
      <c r="I15" s="4" t="s">
        <v>456</v>
      </c>
      <c r="J15" s="4" t="s">
        <v>449</v>
      </c>
      <c r="K15" s="4" t="s">
        <v>457</v>
      </c>
      <c r="L15" s="4" t="s">
        <v>458</v>
      </c>
      <c r="M15" s="5">
        <v>10</v>
      </c>
      <c r="N15" s="4" t="s">
        <v>441</v>
      </c>
      <c r="O15" s="5">
        <v>123484</v>
      </c>
      <c r="P15" s="5">
        <v>1</v>
      </c>
      <c r="Q15" s="5">
        <v>140</v>
      </c>
      <c r="R15" s="4" t="s">
        <v>442</v>
      </c>
      <c r="S15" s="4" t="s">
        <v>713</v>
      </c>
      <c r="T15" s="4" t="s">
        <v>459</v>
      </c>
      <c r="U15" s="5">
        <v>30</v>
      </c>
    </row>
    <row r="16" spans="1:23" x14ac:dyDescent="0.3">
      <c r="A16" s="3">
        <v>45322</v>
      </c>
      <c r="B16" s="4">
        <v>1800</v>
      </c>
      <c r="C16" s="5">
        <v>3</v>
      </c>
      <c r="D16" s="4" t="s">
        <v>493</v>
      </c>
      <c r="E16" s="4" t="s">
        <v>453</v>
      </c>
      <c r="F16" s="4" t="s">
        <v>494</v>
      </c>
      <c r="G16" s="4" t="s">
        <v>472</v>
      </c>
      <c r="H16" s="8" t="s">
        <v>640</v>
      </c>
      <c r="I16" s="4" t="s">
        <v>456</v>
      </c>
      <c r="J16" s="4" t="s">
        <v>438</v>
      </c>
      <c r="K16" s="4" t="s">
        <v>439</v>
      </c>
      <c r="L16" s="4" t="s">
        <v>440</v>
      </c>
      <c r="M16" s="5">
        <v>100</v>
      </c>
      <c r="N16" s="4" t="s">
        <v>465</v>
      </c>
      <c r="O16" s="5">
        <v>123485</v>
      </c>
      <c r="P16" s="5">
        <v>1</v>
      </c>
      <c r="Q16" s="5">
        <v>1700</v>
      </c>
      <c r="R16" s="4" t="s">
        <v>442</v>
      </c>
      <c r="S16" s="4" t="s">
        <v>567</v>
      </c>
      <c r="T16" s="4" t="s">
        <v>443</v>
      </c>
      <c r="U16" s="5">
        <v>400</v>
      </c>
    </row>
    <row r="17" spans="1:21" x14ac:dyDescent="0.3">
      <c r="A17" s="3">
        <v>45324</v>
      </c>
      <c r="B17" s="4">
        <v>350</v>
      </c>
      <c r="C17" s="5">
        <v>2</v>
      </c>
      <c r="D17" s="4" t="s">
        <v>466</v>
      </c>
      <c r="E17" s="4" t="s">
        <v>434</v>
      </c>
      <c r="F17" s="4" t="s">
        <v>495</v>
      </c>
      <c r="G17" s="4" t="s">
        <v>436</v>
      </c>
      <c r="H17" s="8" t="s">
        <v>641</v>
      </c>
      <c r="I17" s="4" t="s">
        <v>456</v>
      </c>
      <c r="J17" s="4" t="s">
        <v>438</v>
      </c>
      <c r="K17" s="4" t="s">
        <v>450</v>
      </c>
      <c r="L17" s="4" t="s">
        <v>451</v>
      </c>
      <c r="M17" s="5">
        <v>20</v>
      </c>
      <c r="N17" s="4" t="s">
        <v>441</v>
      </c>
      <c r="O17" s="5">
        <v>123486</v>
      </c>
      <c r="P17" s="5">
        <v>1</v>
      </c>
      <c r="Q17" s="5">
        <v>330</v>
      </c>
      <c r="R17" s="4" t="s">
        <v>442</v>
      </c>
      <c r="S17" s="4" t="s">
        <v>568</v>
      </c>
      <c r="T17" s="4" t="s">
        <v>443</v>
      </c>
      <c r="U17" s="5">
        <v>70</v>
      </c>
    </row>
    <row r="18" spans="1:21" x14ac:dyDescent="0.3">
      <c r="A18" s="3">
        <v>45325</v>
      </c>
      <c r="B18" s="4">
        <v>900</v>
      </c>
      <c r="C18" s="5">
        <v>3</v>
      </c>
      <c r="D18" s="4" t="s">
        <v>460</v>
      </c>
      <c r="E18" s="4" t="s">
        <v>445</v>
      </c>
      <c r="F18" s="4" t="s">
        <v>496</v>
      </c>
      <c r="G18" s="4" t="s">
        <v>497</v>
      </c>
      <c r="H18" s="8" t="s">
        <v>642</v>
      </c>
      <c r="I18" s="4" t="s">
        <v>448</v>
      </c>
      <c r="J18" s="4" t="s">
        <v>449</v>
      </c>
      <c r="K18" s="4" t="s">
        <v>457</v>
      </c>
      <c r="L18" s="4" t="s">
        <v>440</v>
      </c>
      <c r="M18" s="5">
        <v>50</v>
      </c>
      <c r="N18" s="4" t="s">
        <v>465</v>
      </c>
      <c r="O18" s="5">
        <v>123487</v>
      </c>
      <c r="P18" s="5">
        <v>1</v>
      </c>
      <c r="Q18" s="5">
        <v>850</v>
      </c>
      <c r="R18" s="4" t="s">
        <v>442</v>
      </c>
      <c r="S18" s="4" t="s">
        <v>713</v>
      </c>
      <c r="T18" s="4" t="s">
        <v>443</v>
      </c>
      <c r="U18" s="5">
        <v>200</v>
      </c>
    </row>
    <row r="19" spans="1:21" x14ac:dyDescent="0.3">
      <c r="A19" s="3">
        <v>45326</v>
      </c>
      <c r="B19" s="4">
        <v>600</v>
      </c>
      <c r="C19" s="5">
        <v>2</v>
      </c>
      <c r="D19" s="4" t="s">
        <v>452</v>
      </c>
      <c r="E19" s="4" t="s">
        <v>453</v>
      </c>
      <c r="F19" s="4" t="s">
        <v>498</v>
      </c>
      <c r="G19" s="4" t="s">
        <v>499</v>
      </c>
      <c r="H19" s="8" t="s">
        <v>643</v>
      </c>
      <c r="I19" s="4" t="s">
        <v>456</v>
      </c>
      <c r="J19" s="4" t="s">
        <v>449</v>
      </c>
      <c r="K19" s="4" t="s">
        <v>439</v>
      </c>
      <c r="L19" s="4" t="s">
        <v>451</v>
      </c>
      <c r="M19" s="5">
        <v>0</v>
      </c>
      <c r="N19" s="4" t="s">
        <v>441</v>
      </c>
      <c r="O19" s="5">
        <v>123488</v>
      </c>
      <c r="P19" s="5">
        <v>1</v>
      </c>
      <c r="Q19" s="5">
        <v>600</v>
      </c>
      <c r="R19" s="4" t="s">
        <v>442</v>
      </c>
      <c r="S19" s="4" t="s">
        <v>569</v>
      </c>
      <c r="T19" s="4" t="s">
        <v>459</v>
      </c>
      <c r="U19" s="5">
        <v>100</v>
      </c>
    </row>
    <row r="20" spans="1:21" x14ac:dyDescent="0.3">
      <c r="A20" s="3">
        <v>45327</v>
      </c>
      <c r="B20" s="4">
        <v>400</v>
      </c>
      <c r="C20" s="5">
        <v>4</v>
      </c>
      <c r="D20" s="4" t="s">
        <v>473</v>
      </c>
      <c r="E20" s="4" t="s">
        <v>434</v>
      </c>
      <c r="F20" s="4" t="s">
        <v>500</v>
      </c>
      <c r="G20" s="4" t="s">
        <v>436</v>
      </c>
      <c r="H20" s="8" t="s">
        <v>644</v>
      </c>
      <c r="I20" s="4" t="s">
        <v>437</v>
      </c>
      <c r="J20" s="4" t="s">
        <v>438</v>
      </c>
      <c r="K20" s="4" t="s">
        <v>439</v>
      </c>
      <c r="L20" s="4" t="s">
        <v>451</v>
      </c>
      <c r="M20" s="5">
        <v>0</v>
      </c>
      <c r="N20" s="4" t="s">
        <v>441</v>
      </c>
      <c r="O20" s="5">
        <v>123489</v>
      </c>
      <c r="P20" s="5">
        <v>1</v>
      </c>
      <c r="Q20" s="5">
        <v>400</v>
      </c>
      <c r="R20" s="4" t="s">
        <v>442</v>
      </c>
      <c r="S20" s="4" t="s">
        <v>570</v>
      </c>
      <c r="T20" s="4" t="s">
        <v>443</v>
      </c>
      <c r="U20" s="5">
        <v>80</v>
      </c>
    </row>
    <row r="21" spans="1:21" x14ac:dyDescent="0.3">
      <c r="A21" s="3">
        <v>45328</v>
      </c>
      <c r="B21" s="4">
        <v>800</v>
      </c>
      <c r="C21" s="5">
        <v>2</v>
      </c>
      <c r="D21" s="4" t="s">
        <v>488</v>
      </c>
      <c r="E21" s="4" t="s">
        <v>445</v>
      </c>
      <c r="F21" s="4" t="s">
        <v>501</v>
      </c>
      <c r="G21" s="4" t="s">
        <v>502</v>
      </c>
      <c r="H21" s="8" t="s">
        <v>645</v>
      </c>
      <c r="I21" s="4" t="s">
        <v>448</v>
      </c>
      <c r="J21" s="4" t="s">
        <v>438</v>
      </c>
      <c r="K21" s="4" t="s">
        <v>450</v>
      </c>
      <c r="L21" s="4" t="s">
        <v>440</v>
      </c>
      <c r="M21" s="5">
        <v>50</v>
      </c>
      <c r="N21" s="4" t="s">
        <v>465</v>
      </c>
      <c r="O21" s="5">
        <v>123490</v>
      </c>
      <c r="P21" s="5">
        <v>1</v>
      </c>
      <c r="Q21" s="5">
        <v>750</v>
      </c>
      <c r="R21" s="4" t="s">
        <v>442</v>
      </c>
      <c r="S21" s="4" t="s">
        <v>571</v>
      </c>
      <c r="T21" s="4" t="s">
        <v>443</v>
      </c>
      <c r="U21" s="5">
        <v>150</v>
      </c>
    </row>
    <row r="22" spans="1:21" x14ac:dyDescent="0.3">
      <c r="A22" s="3">
        <v>45329</v>
      </c>
      <c r="B22" s="4">
        <v>300</v>
      </c>
      <c r="C22" s="5">
        <v>1</v>
      </c>
      <c r="D22" s="4" t="s">
        <v>462</v>
      </c>
      <c r="E22" s="4" t="s">
        <v>453</v>
      </c>
      <c r="F22" s="4" t="s">
        <v>503</v>
      </c>
      <c r="G22" s="4" t="s">
        <v>504</v>
      </c>
      <c r="H22" s="8" t="s">
        <v>646</v>
      </c>
      <c r="I22" s="4" t="s">
        <v>456</v>
      </c>
      <c r="J22" s="4" t="s">
        <v>449</v>
      </c>
      <c r="K22" s="4" t="s">
        <v>457</v>
      </c>
      <c r="L22" s="4" t="s">
        <v>458</v>
      </c>
      <c r="M22" s="5">
        <v>20</v>
      </c>
      <c r="N22" s="4" t="s">
        <v>441</v>
      </c>
      <c r="O22" s="5">
        <v>123491</v>
      </c>
      <c r="P22" s="5">
        <v>1</v>
      </c>
      <c r="Q22" s="5">
        <v>280</v>
      </c>
      <c r="R22" s="4" t="s">
        <v>442</v>
      </c>
      <c r="S22" s="4" t="s">
        <v>713</v>
      </c>
      <c r="T22" s="4" t="s">
        <v>459</v>
      </c>
      <c r="U22" s="5">
        <v>50</v>
      </c>
    </row>
    <row r="23" spans="1:21" x14ac:dyDescent="0.3">
      <c r="A23" s="3">
        <v>45330</v>
      </c>
      <c r="B23" s="4">
        <v>700</v>
      </c>
      <c r="C23" s="5">
        <v>3</v>
      </c>
      <c r="D23" s="4" t="s">
        <v>470</v>
      </c>
      <c r="E23" s="4" t="s">
        <v>434</v>
      </c>
      <c r="F23" s="4" t="s">
        <v>435</v>
      </c>
      <c r="G23" s="4" t="s">
        <v>436</v>
      </c>
      <c r="H23" s="8" t="s">
        <v>647</v>
      </c>
      <c r="I23" s="4" t="s">
        <v>456</v>
      </c>
      <c r="J23" s="4" t="s">
        <v>438</v>
      </c>
      <c r="K23" s="4" t="s">
        <v>439</v>
      </c>
      <c r="L23" s="4" t="s">
        <v>451</v>
      </c>
      <c r="M23" s="5">
        <v>0</v>
      </c>
      <c r="N23" s="4" t="s">
        <v>441</v>
      </c>
      <c r="O23" s="5">
        <v>123492</v>
      </c>
      <c r="P23" s="5">
        <v>1</v>
      </c>
      <c r="Q23" s="5">
        <v>700</v>
      </c>
      <c r="R23" s="4" t="s">
        <v>442</v>
      </c>
      <c r="S23" s="4" t="s">
        <v>572</v>
      </c>
      <c r="T23" s="4" t="s">
        <v>443</v>
      </c>
      <c r="U23" s="5">
        <v>150</v>
      </c>
    </row>
    <row r="24" spans="1:21" x14ac:dyDescent="0.3">
      <c r="A24" s="3">
        <v>45331</v>
      </c>
      <c r="B24" s="4">
        <v>150</v>
      </c>
      <c r="C24" s="5">
        <v>1</v>
      </c>
      <c r="D24" s="4" t="s">
        <v>476</v>
      </c>
      <c r="E24" s="4" t="s">
        <v>445</v>
      </c>
      <c r="F24" s="4" t="s">
        <v>505</v>
      </c>
      <c r="G24" s="4" t="s">
        <v>506</v>
      </c>
      <c r="H24" s="8" t="s">
        <v>632</v>
      </c>
      <c r="I24" s="4" t="s">
        <v>456</v>
      </c>
      <c r="J24" s="4" t="s">
        <v>449</v>
      </c>
      <c r="K24" s="4" t="s">
        <v>457</v>
      </c>
      <c r="L24" s="4" t="s">
        <v>451</v>
      </c>
      <c r="M24" s="5">
        <v>0</v>
      </c>
      <c r="N24" s="4" t="s">
        <v>441</v>
      </c>
      <c r="O24" s="5">
        <v>123493</v>
      </c>
      <c r="P24" s="5">
        <v>1</v>
      </c>
      <c r="Q24" s="5">
        <v>150</v>
      </c>
      <c r="R24" s="4" t="s">
        <v>442</v>
      </c>
      <c r="S24" s="4" t="s">
        <v>560</v>
      </c>
      <c r="T24" s="4" t="s">
        <v>443</v>
      </c>
      <c r="U24" s="5">
        <v>30</v>
      </c>
    </row>
    <row r="25" spans="1:21" x14ac:dyDescent="0.3">
      <c r="A25" s="3">
        <v>45332</v>
      </c>
      <c r="B25" s="4">
        <v>200</v>
      </c>
      <c r="C25" s="5">
        <v>2</v>
      </c>
      <c r="D25" s="4" t="s">
        <v>479</v>
      </c>
      <c r="E25" s="4" t="s">
        <v>453</v>
      </c>
      <c r="F25" s="4" t="s">
        <v>507</v>
      </c>
      <c r="G25" s="4" t="s">
        <v>508</v>
      </c>
      <c r="H25" s="8" t="s">
        <v>633</v>
      </c>
      <c r="I25" s="4" t="s">
        <v>456</v>
      </c>
      <c r="J25" s="4" t="s">
        <v>438</v>
      </c>
      <c r="K25" s="4" t="s">
        <v>450</v>
      </c>
      <c r="L25" s="4" t="s">
        <v>440</v>
      </c>
      <c r="M25" s="5">
        <v>10</v>
      </c>
      <c r="N25" s="4" t="s">
        <v>441</v>
      </c>
      <c r="O25" s="5">
        <v>123494</v>
      </c>
      <c r="P25" s="5">
        <v>1</v>
      </c>
      <c r="Q25" s="5">
        <v>190</v>
      </c>
      <c r="R25" s="4" t="s">
        <v>442</v>
      </c>
      <c r="S25" s="4" t="s">
        <v>713</v>
      </c>
      <c r="T25" s="4" t="s">
        <v>459</v>
      </c>
      <c r="U25" s="5">
        <v>50</v>
      </c>
    </row>
    <row r="26" spans="1:21" x14ac:dyDescent="0.3">
      <c r="A26" s="3">
        <v>45333</v>
      </c>
      <c r="B26" s="4">
        <v>1200</v>
      </c>
      <c r="C26" s="5">
        <v>5</v>
      </c>
      <c r="D26" s="4" t="s">
        <v>452</v>
      </c>
      <c r="E26" s="4" t="s">
        <v>480</v>
      </c>
      <c r="F26" s="4" t="s">
        <v>509</v>
      </c>
      <c r="G26" s="4" t="s">
        <v>510</v>
      </c>
      <c r="H26" s="8" t="s">
        <v>634</v>
      </c>
      <c r="I26" s="4" t="s">
        <v>437</v>
      </c>
      <c r="J26" s="4" t="s">
        <v>449</v>
      </c>
      <c r="K26" s="4" t="s">
        <v>439</v>
      </c>
      <c r="L26" s="4" t="s">
        <v>451</v>
      </c>
      <c r="M26" s="5">
        <v>0</v>
      </c>
      <c r="N26" s="4" t="s">
        <v>441</v>
      </c>
      <c r="O26" s="5">
        <v>123495</v>
      </c>
      <c r="P26" s="5">
        <v>1</v>
      </c>
      <c r="Q26" s="5">
        <v>1200</v>
      </c>
      <c r="R26" s="4" t="s">
        <v>442</v>
      </c>
      <c r="S26" s="4" t="s">
        <v>573</v>
      </c>
      <c r="T26" s="4" t="s">
        <v>443</v>
      </c>
      <c r="U26" s="5">
        <v>300</v>
      </c>
    </row>
    <row r="27" spans="1:21" x14ac:dyDescent="0.3">
      <c r="A27" s="3">
        <v>45334</v>
      </c>
      <c r="B27" s="4">
        <v>500</v>
      </c>
      <c r="C27" s="5">
        <v>2</v>
      </c>
      <c r="D27" s="4" t="s">
        <v>490</v>
      </c>
      <c r="E27" s="4" t="s">
        <v>445</v>
      </c>
      <c r="F27" s="4" t="s">
        <v>511</v>
      </c>
      <c r="G27" s="4" t="s">
        <v>512</v>
      </c>
      <c r="H27" s="8" t="s">
        <v>635</v>
      </c>
      <c r="I27" s="4" t="s">
        <v>448</v>
      </c>
      <c r="J27" s="4" t="s">
        <v>438</v>
      </c>
      <c r="K27" s="4" t="s">
        <v>457</v>
      </c>
      <c r="L27" s="4" t="s">
        <v>440</v>
      </c>
      <c r="M27" s="5">
        <v>20</v>
      </c>
      <c r="N27" s="4" t="s">
        <v>465</v>
      </c>
      <c r="O27" s="5">
        <v>123496</v>
      </c>
      <c r="P27" s="5">
        <v>1</v>
      </c>
      <c r="Q27" s="5">
        <v>480</v>
      </c>
      <c r="R27" s="4" t="s">
        <v>442</v>
      </c>
      <c r="S27" s="4" t="s">
        <v>713</v>
      </c>
      <c r="T27" s="4" t="s">
        <v>443</v>
      </c>
      <c r="U27" s="5">
        <v>100</v>
      </c>
    </row>
    <row r="28" spans="1:21" x14ac:dyDescent="0.3">
      <c r="A28" s="3">
        <v>45335</v>
      </c>
      <c r="B28" s="4">
        <v>1000</v>
      </c>
      <c r="C28" s="5">
        <v>4</v>
      </c>
      <c r="D28" s="4" t="s">
        <v>493</v>
      </c>
      <c r="E28" s="4" t="s">
        <v>453</v>
      </c>
      <c r="F28" s="4" t="s">
        <v>513</v>
      </c>
      <c r="G28" s="4" t="s">
        <v>514</v>
      </c>
      <c r="H28" s="8" t="s">
        <v>636</v>
      </c>
      <c r="I28" s="4" t="s">
        <v>456</v>
      </c>
      <c r="J28" s="4" t="s">
        <v>449</v>
      </c>
      <c r="K28" s="4" t="s">
        <v>439</v>
      </c>
      <c r="L28" s="4" t="s">
        <v>451</v>
      </c>
      <c r="M28" s="5">
        <v>0</v>
      </c>
      <c r="N28" s="4" t="s">
        <v>441</v>
      </c>
      <c r="O28" s="5">
        <v>123497</v>
      </c>
      <c r="P28" s="5">
        <v>1</v>
      </c>
      <c r="Q28" s="5">
        <v>1000</v>
      </c>
      <c r="R28" s="4" t="s">
        <v>442</v>
      </c>
      <c r="S28" s="4" t="s">
        <v>567</v>
      </c>
      <c r="T28" s="4" t="s">
        <v>459</v>
      </c>
      <c r="U28" s="5">
        <v>200</v>
      </c>
    </row>
    <row r="29" spans="1:21" x14ac:dyDescent="0.3">
      <c r="A29" s="3">
        <v>45336</v>
      </c>
      <c r="B29" s="4">
        <v>300</v>
      </c>
      <c r="C29" s="5">
        <v>3</v>
      </c>
      <c r="D29" s="4" t="s">
        <v>466</v>
      </c>
      <c r="E29" s="4" t="s">
        <v>434</v>
      </c>
      <c r="F29" s="4" t="s">
        <v>515</v>
      </c>
      <c r="G29" s="4" t="s">
        <v>478</v>
      </c>
      <c r="H29" s="8" t="s">
        <v>637</v>
      </c>
      <c r="I29" s="4" t="s">
        <v>456</v>
      </c>
      <c r="J29" s="4" t="s">
        <v>438</v>
      </c>
      <c r="K29" s="4" t="s">
        <v>450</v>
      </c>
      <c r="L29" s="4" t="s">
        <v>451</v>
      </c>
      <c r="M29" s="5">
        <v>30</v>
      </c>
      <c r="N29" s="4" t="s">
        <v>441</v>
      </c>
      <c r="O29" s="5">
        <v>123498</v>
      </c>
      <c r="P29" s="5">
        <v>1</v>
      </c>
      <c r="Q29" s="5">
        <v>270</v>
      </c>
      <c r="R29" s="4" t="s">
        <v>442</v>
      </c>
      <c r="S29" s="4" t="s">
        <v>574</v>
      </c>
      <c r="T29" s="4" t="s">
        <v>443</v>
      </c>
      <c r="U29" s="5">
        <v>50</v>
      </c>
    </row>
    <row r="30" spans="1:21" x14ac:dyDescent="0.3">
      <c r="A30" s="3">
        <v>45337</v>
      </c>
      <c r="B30" s="4">
        <v>600</v>
      </c>
      <c r="C30" s="5">
        <v>2</v>
      </c>
      <c r="D30" s="4" t="s">
        <v>460</v>
      </c>
      <c r="E30" s="4" t="s">
        <v>445</v>
      </c>
      <c r="F30" s="4" t="s">
        <v>516</v>
      </c>
      <c r="G30" s="4" t="s">
        <v>517</v>
      </c>
      <c r="H30" s="8" t="s">
        <v>648</v>
      </c>
      <c r="I30" s="4" t="s">
        <v>456</v>
      </c>
      <c r="J30" s="4" t="s">
        <v>449</v>
      </c>
      <c r="K30" s="4" t="s">
        <v>450</v>
      </c>
      <c r="L30" s="4" t="s">
        <v>440</v>
      </c>
      <c r="M30" s="5">
        <v>50</v>
      </c>
      <c r="N30" s="4" t="s">
        <v>465</v>
      </c>
      <c r="O30" s="5">
        <v>123499</v>
      </c>
      <c r="P30" s="5">
        <v>1</v>
      </c>
      <c r="Q30" s="5">
        <v>550</v>
      </c>
      <c r="R30" s="4" t="s">
        <v>442</v>
      </c>
      <c r="S30" s="4" t="s">
        <v>575</v>
      </c>
      <c r="T30" s="4" t="s">
        <v>443</v>
      </c>
      <c r="U30" s="5">
        <v>100</v>
      </c>
    </row>
    <row r="31" spans="1:21" x14ac:dyDescent="0.3">
      <c r="A31" s="3">
        <v>45338</v>
      </c>
      <c r="B31" s="4">
        <v>200</v>
      </c>
      <c r="C31" s="5">
        <v>1</v>
      </c>
      <c r="D31" s="4" t="s">
        <v>462</v>
      </c>
      <c r="E31" s="4" t="s">
        <v>453</v>
      </c>
      <c r="F31" s="4" t="s">
        <v>518</v>
      </c>
      <c r="G31" s="4" t="s">
        <v>519</v>
      </c>
      <c r="H31" s="8" t="s">
        <v>649</v>
      </c>
      <c r="I31" s="4" t="s">
        <v>437</v>
      </c>
      <c r="J31" s="4" t="s">
        <v>438</v>
      </c>
      <c r="K31" s="4" t="s">
        <v>457</v>
      </c>
      <c r="L31" s="4" t="s">
        <v>458</v>
      </c>
      <c r="M31" s="5">
        <v>0</v>
      </c>
      <c r="N31" s="4" t="s">
        <v>441</v>
      </c>
      <c r="O31" s="5">
        <v>123500</v>
      </c>
      <c r="P31" s="5">
        <v>1</v>
      </c>
      <c r="Q31" s="5">
        <v>200</v>
      </c>
      <c r="R31" s="4" t="s">
        <v>442</v>
      </c>
      <c r="S31" s="4" t="s">
        <v>713</v>
      </c>
      <c r="T31" s="4" t="s">
        <v>459</v>
      </c>
      <c r="U31" s="5">
        <v>30</v>
      </c>
    </row>
    <row r="32" spans="1:21" x14ac:dyDescent="0.3">
      <c r="A32" s="3">
        <v>45340</v>
      </c>
      <c r="B32" s="4">
        <v>800</v>
      </c>
      <c r="C32" s="5">
        <v>2</v>
      </c>
      <c r="D32" s="4" t="s">
        <v>470</v>
      </c>
      <c r="E32" s="4" t="s">
        <v>445</v>
      </c>
      <c r="F32" s="4" t="s">
        <v>520</v>
      </c>
      <c r="G32" s="4" t="s">
        <v>521</v>
      </c>
      <c r="H32" s="8" t="s">
        <v>650</v>
      </c>
      <c r="I32" s="4" t="s">
        <v>456</v>
      </c>
      <c r="J32" s="4" t="s">
        <v>438</v>
      </c>
      <c r="K32" s="4" t="s">
        <v>450</v>
      </c>
      <c r="L32" s="4" t="s">
        <v>451</v>
      </c>
      <c r="M32" s="5">
        <v>50</v>
      </c>
      <c r="N32" s="4" t="s">
        <v>465</v>
      </c>
      <c r="O32" s="5">
        <v>123501</v>
      </c>
      <c r="P32" s="5">
        <v>1</v>
      </c>
      <c r="Q32" s="5">
        <v>750</v>
      </c>
      <c r="R32" s="4" t="s">
        <v>442</v>
      </c>
      <c r="S32" s="4" t="s">
        <v>576</v>
      </c>
      <c r="T32" s="4" t="s">
        <v>443</v>
      </c>
      <c r="U32" s="5">
        <v>150</v>
      </c>
    </row>
    <row r="33" spans="1:21" x14ac:dyDescent="0.3">
      <c r="A33" s="3">
        <v>45341</v>
      </c>
      <c r="B33" s="4">
        <v>150</v>
      </c>
      <c r="C33" s="5">
        <v>1</v>
      </c>
      <c r="D33" s="4" t="s">
        <v>476</v>
      </c>
      <c r="E33" s="4" t="s">
        <v>453</v>
      </c>
      <c r="F33" s="4" t="s">
        <v>522</v>
      </c>
      <c r="G33" s="4" t="s">
        <v>522</v>
      </c>
      <c r="H33" s="8" t="s">
        <v>651</v>
      </c>
      <c r="I33" s="4" t="s">
        <v>456</v>
      </c>
      <c r="J33" s="4" t="s">
        <v>449</v>
      </c>
      <c r="K33" s="4" t="s">
        <v>457</v>
      </c>
      <c r="L33" s="4" t="s">
        <v>458</v>
      </c>
      <c r="M33" s="5">
        <v>0</v>
      </c>
      <c r="N33" s="4" t="s">
        <v>441</v>
      </c>
      <c r="O33" s="5">
        <v>123502</v>
      </c>
      <c r="P33" s="5">
        <v>1</v>
      </c>
      <c r="Q33" s="5">
        <v>150</v>
      </c>
      <c r="R33" s="4" t="s">
        <v>442</v>
      </c>
      <c r="S33" s="4" t="s">
        <v>713</v>
      </c>
      <c r="T33" s="4" t="s">
        <v>459</v>
      </c>
      <c r="U33" s="5">
        <v>20</v>
      </c>
    </row>
    <row r="34" spans="1:21" x14ac:dyDescent="0.3">
      <c r="A34" s="3">
        <v>45342</v>
      </c>
      <c r="B34" s="4">
        <v>600</v>
      </c>
      <c r="C34" s="5">
        <v>3</v>
      </c>
      <c r="D34" s="4" t="s">
        <v>460</v>
      </c>
      <c r="E34" s="4" t="s">
        <v>434</v>
      </c>
      <c r="F34" s="4" t="s">
        <v>523</v>
      </c>
      <c r="G34" s="4" t="s">
        <v>436</v>
      </c>
      <c r="H34" s="8" t="s">
        <v>652</v>
      </c>
      <c r="I34" s="4" t="s">
        <v>437</v>
      </c>
      <c r="J34" s="4" t="s">
        <v>438</v>
      </c>
      <c r="K34" s="4" t="s">
        <v>457</v>
      </c>
      <c r="L34" s="4" t="s">
        <v>440</v>
      </c>
      <c r="M34" s="5">
        <v>30</v>
      </c>
      <c r="N34" s="4" t="s">
        <v>441</v>
      </c>
      <c r="O34" s="5">
        <v>123503</v>
      </c>
      <c r="P34" s="5">
        <v>1</v>
      </c>
      <c r="Q34" s="5">
        <v>570</v>
      </c>
      <c r="R34" s="4" t="s">
        <v>442</v>
      </c>
      <c r="S34" s="4" t="s">
        <v>577</v>
      </c>
      <c r="T34" s="4" t="s">
        <v>443</v>
      </c>
      <c r="U34" s="5">
        <v>100</v>
      </c>
    </row>
    <row r="35" spans="1:21" x14ac:dyDescent="0.3">
      <c r="A35" s="3">
        <v>45343</v>
      </c>
      <c r="B35" s="4">
        <v>500</v>
      </c>
      <c r="C35" s="5">
        <v>1</v>
      </c>
      <c r="D35" s="4" t="s">
        <v>479</v>
      </c>
      <c r="E35" s="4" t="s">
        <v>445</v>
      </c>
      <c r="F35" s="4" t="s">
        <v>474</v>
      </c>
      <c r="G35" s="4" t="s">
        <v>475</v>
      </c>
      <c r="H35" s="8" t="s">
        <v>653</v>
      </c>
      <c r="I35" s="4" t="s">
        <v>448</v>
      </c>
      <c r="J35" s="4" t="s">
        <v>449</v>
      </c>
      <c r="K35" s="4" t="s">
        <v>439</v>
      </c>
      <c r="L35" s="4" t="s">
        <v>451</v>
      </c>
      <c r="M35" s="5">
        <v>0</v>
      </c>
      <c r="N35" s="4" t="s">
        <v>441</v>
      </c>
      <c r="O35" s="5">
        <v>123504</v>
      </c>
      <c r="P35" s="5">
        <v>1</v>
      </c>
      <c r="Q35" s="5">
        <v>500</v>
      </c>
      <c r="R35" s="4" t="s">
        <v>442</v>
      </c>
      <c r="S35" s="4" t="s">
        <v>578</v>
      </c>
      <c r="T35" s="4" t="s">
        <v>443</v>
      </c>
      <c r="U35" s="5">
        <v>80</v>
      </c>
    </row>
    <row r="36" spans="1:21" x14ac:dyDescent="0.3">
      <c r="A36" s="3">
        <v>45344</v>
      </c>
      <c r="B36" s="4">
        <v>300</v>
      </c>
      <c r="C36" s="5">
        <v>2</v>
      </c>
      <c r="D36" s="4" t="s">
        <v>466</v>
      </c>
      <c r="E36" s="4" t="s">
        <v>480</v>
      </c>
      <c r="F36" s="4" t="s">
        <v>524</v>
      </c>
      <c r="G36" s="4" t="s">
        <v>525</v>
      </c>
      <c r="H36" s="8" t="s">
        <v>654</v>
      </c>
      <c r="I36" s="4" t="s">
        <v>456</v>
      </c>
      <c r="J36" s="4" t="s">
        <v>449</v>
      </c>
      <c r="K36" s="4" t="s">
        <v>450</v>
      </c>
      <c r="L36" s="4" t="s">
        <v>451</v>
      </c>
      <c r="M36" s="5">
        <v>20</v>
      </c>
      <c r="N36" s="4" t="s">
        <v>441</v>
      </c>
      <c r="O36" s="5">
        <v>123505</v>
      </c>
      <c r="P36" s="5">
        <v>1</v>
      </c>
      <c r="Q36" s="5">
        <v>280</v>
      </c>
      <c r="R36" s="4" t="s">
        <v>442</v>
      </c>
      <c r="S36" s="4" t="s">
        <v>579</v>
      </c>
      <c r="T36" s="4" t="s">
        <v>443</v>
      </c>
      <c r="U36" s="5">
        <v>50</v>
      </c>
    </row>
    <row r="37" spans="1:21" x14ac:dyDescent="0.3">
      <c r="A37" s="3">
        <v>45345</v>
      </c>
      <c r="B37" s="4">
        <v>1200</v>
      </c>
      <c r="C37" s="5">
        <v>3</v>
      </c>
      <c r="D37" s="4" t="s">
        <v>452</v>
      </c>
      <c r="E37" s="4" t="s">
        <v>453</v>
      </c>
      <c r="F37" s="4" t="s">
        <v>503</v>
      </c>
      <c r="G37" s="4" t="s">
        <v>504</v>
      </c>
      <c r="H37" s="8" t="s">
        <v>655</v>
      </c>
      <c r="I37" s="4" t="s">
        <v>437</v>
      </c>
      <c r="J37" s="4" t="s">
        <v>438</v>
      </c>
      <c r="K37" s="4" t="s">
        <v>439</v>
      </c>
      <c r="L37" s="4" t="s">
        <v>440</v>
      </c>
      <c r="M37" s="5">
        <v>0</v>
      </c>
      <c r="N37" s="4" t="s">
        <v>441</v>
      </c>
      <c r="O37" s="5">
        <v>123506</v>
      </c>
      <c r="P37" s="5">
        <v>1</v>
      </c>
      <c r="Q37" s="5">
        <v>1200</v>
      </c>
      <c r="R37" s="4" t="s">
        <v>442</v>
      </c>
      <c r="S37" s="4" t="s">
        <v>580</v>
      </c>
      <c r="T37" s="4" t="s">
        <v>443</v>
      </c>
      <c r="U37" s="5">
        <v>200</v>
      </c>
    </row>
    <row r="38" spans="1:21" x14ac:dyDescent="0.3">
      <c r="A38" s="3">
        <v>45346</v>
      </c>
      <c r="B38" s="4">
        <v>700</v>
      </c>
      <c r="C38" s="5">
        <v>2</v>
      </c>
      <c r="D38" s="4" t="s">
        <v>488</v>
      </c>
      <c r="E38" s="4" t="s">
        <v>445</v>
      </c>
      <c r="F38" s="4" t="s">
        <v>526</v>
      </c>
      <c r="G38" s="4" t="s">
        <v>527</v>
      </c>
      <c r="H38" s="8" t="s">
        <v>656</v>
      </c>
      <c r="I38" s="4" t="s">
        <v>456</v>
      </c>
      <c r="J38" s="4" t="s">
        <v>449</v>
      </c>
      <c r="K38" s="4" t="s">
        <v>450</v>
      </c>
      <c r="L38" s="4" t="s">
        <v>451</v>
      </c>
      <c r="M38" s="5">
        <v>50</v>
      </c>
      <c r="N38" s="4" t="s">
        <v>465</v>
      </c>
      <c r="O38" s="5">
        <v>123507</v>
      </c>
      <c r="P38" s="5">
        <v>1</v>
      </c>
      <c r="Q38" s="5">
        <v>650</v>
      </c>
      <c r="R38" s="4" t="s">
        <v>442</v>
      </c>
      <c r="S38" s="4" t="s">
        <v>571</v>
      </c>
      <c r="T38" s="4" t="s">
        <v>443</v>
      </c>
      <c r="U38" s="5">
        <v>150</v>
      </c>
    </row>
    <row r="39" spans="1:21" x14ac:dyDescent="0.3">
      <c r="A39" s="3">
        <v>45347</v>
      </c>
      <c r="B39" s="4">
        <v>200</v>
      </c>
      <c r="C39" s="5">
        <v>1</v>
      </c>
      <c r="D39" s="4" t="s">
        <v>462</v>
      </c>
      <c r="E39" s="4" t="s">
        <v>434</v>
      </c>
      <c r="F39" s="4" t="s">
        <v>528</v>
      </c>
      <c r="G39" s="4" t="s">
        <v>478</v>
      </c>
      <c r="H39" s="8" t="s">
        <v>657</v>
      </c>
      <c r="I39" s="4" t="s">
        <v>456</v>
      </c>
      <c r="J39" s="4" t="s">
        <v>449</v>
      </c>
      <c r="K39" s="4" t="s">
        <v>457</v>
      </c>
      <c r="L39" s="4" t="s">
        <v>458</v>
      </c>
      <c r="M39" s="5">
        <v>20</v>
      </c>
      <c r="N39" s="4" t="s">
        <v>441</v>
      </c>
      <c r="O39" s="5">
        <v>123508</v>
      </c>
      <c r="P39" s="5">
        <v>1</v>
      </c>
      <c r="Q39" s="5">
        <v>180</v>
      </c>
      <c r="R39" s="4" t="s">
        <v>442</v>
      </c>
      <c r="S39" s="4" t="s">
        <v>713</v>
      </c>
      <c r="T39" s="4" t="s">
        <v>459</v>
      </c>
      <c r="U39" s="5">
        <v>30</v>
      </c>
    </row>
    <row r="40" spans="1:21" x14ac:dyDescent="0.3">
      <c r="A40" s="3">
        <v>45348</v>
      </c>
      <c r="B40" s="4">
        <v>900</v>
      </c>
      <c r="C40" s="5">
        <v>4</v>
      </c>
      <c r="D40" s="4" t="s">
        <v>470</v>
      </c>
      <c r="E40" s="4" t="s">
        <v>445</v>
      </c>
      <c r="F40" s="4" t="s">
        <v>483</v>
      </c>
      <c r="G40" s="4" t="s">
        <v>484</v>
      </c>
      <c r="H40" s="8" t="s">
        <v>632</v>
      </c>
      <c r="I40" s="4" t="s">
        <v>448</v>
      </c>
      <c r="J40" s="4" t="s">
        <v>438</v>
      </c>
      <c r="K40" s="4" t="s">
        <v>457</v>
      </c>
      <c r="L40" s="4" t="s">
        <v>440</v>
      </c>
      <c r="M40" s="5">
        <v>50</v>
      </c>
      <c r="N40" s="4" t="s">
        <v>465</v>
      </c>
      <c r="O40" s="5">
        <v>123509</v>
      </c>
      <c r="P40" s="5">
        <v>1</v>
      </c>
      <c r="Q40" s="5">
        <v>850</v>
      </c>
      <c r="R40" s="4" t="s">
        <v>442</v>
      </c>
      <c r="S40" s="4" t="s">
        <v>581</v>
      </c>
      <c r="T40" s="4" t="s">
        <v>443</v>
      </c>
      <c r="U40" s="5">
        <v>200</v>
      </c>
    </row>
    <row r="41" spans="1:21" x14ac:dyDescent="0.3">
      <c r="A41" s="3">
        <v>45349</v>
      </c>
      <c r="B41" s="4">
        <v>400</v>
      </c>
      <c r="C41" s="5">
        <v>2</v>
      </c>
      <c r="D41" s="4" t="s">
        <v>490</v>
      </c>
      <c r="E41" s="4" t="s">
        <v>434</v>
      </c>
      <c r="F41" s="4" t="s">
        <v>529</v>
      </c>
      <c r="G41" s="4" t="s">
        <v>436</v>
      </c>
      <c r="H41" s="8" t="s">
        <v>633</v>
      </c>
      <c r="I41" s="4" t="s">
        <v>456</v>
      </c>
      <c r="J41" s="4" t="s">
        <v>438</v>
      </c>
      <c r="K41" s="4" t="s">
        <v>457</v>
      </c>
      <c r="L41" s="4" t="s">
        <v>451</v>
      </c>
      <c r="M41" s="5">
        <v>0</v>
      </c>
      <c r="N41" s="4" t="s">
        <v>441</v>
      </c>
      <c r="O41" s="5">
        <v>123510</v>
      </c>
      <c r="P41" s="5">
        <v>1</v>
      </c>
      <c r="Q41" s="5">
        <v>400</v>
      </c>
      <c r="R41" s="4" t="s">
        <v>442</v>
      </c>
      <c r="S41" s="4" t="s">
        <v>582</v>
      </c>
      <c r="T41" s="4" t="s">
        <v>443</v>
      </c>
      <c r="U41" s="5">
        <v>80</v>
      </c>
    </row>
    <row r="42" spans="1:21" x14ac:dyDescent="0.3">
      <c r="A42" s="3">
        <v>45350</v>
      </c>
      <c r="B42" s="4">
        <v>300</v>
      </c>
      <c r="C42" s="5">
        <v>3</v>
      </c>
      <c r="D42" s="4" t="s">
        <v>476</v>
      </c>
      <c r="E42" s="4" t="s">
        <v>445</v>
      </c>
      <c r="F42" s="4" t="s">
        <v>491</v>
      </c>
      <c r="G42" s="4" t="s">
        <v>492</v>
      </c>
      <c r="H42" s="8" t="s">
        <v>634</v>
      </c>
      <c r="I42" s="4" t="s">
        <v>437</v>
      </c>
      <c r="J42" s="4" t="s">
        <v>438</v>
      </c>
      <c r="K42" s="4" t="s">
        <v>457</v>
      </c>
      <c r="L42" s="4" t="s">
        <v>440</v>
      </c>
      <c r="M42" s="5">
        <v>20</v>
      </c>
      <c r="N42" s="4" t="s">
        <v>441</v>
      </c>
      <c r="O42" s="5">
        <v>123511</v>
      </c>
      <c r="P42" s="5">
        <v>1</v>
      </c>
      <c r="Q42" s="5">
        <v>280</v>
      </c>
      <c r="R42" s="4" t="s">
        <v>442</v>
      </c>
      <c r="S42" s="4" t="s">
        <v>713</v>
      </c>
      <c r="T42" s="4" t="s">
        <v>443</v>
      </c>
      <c r="U42" s="5">
        <v>50</v>
      </c>
    </row>
    <row r="43" spans="1:21" x14ac:dyDescent="0.3">
      <c r="A43" s="3">
        <v>45351</v>
      </c>
      <c r="B43" s="4">
        <v>1000</v>
      </c>
      <c r="C43" s="5">
        <v>2</v>
      </c>
      <c r="D43" s="4" t="s">
        <v>493</v>
      </c>
      <c r="E43" s="4" t="s">
        <v>453</v>
      </c>
      <c r="F43" s="4" t="s">
        <v>486</v>
      </c>
      <c r="G43" s="4" t="s">
        <v>487</v>
      </c>
      <c r="H43" s="8" t="s">
        <v>635</v>
      </c>
      <c r="I43" s="4" t="s">
        <v>456</v>
      </c>
      <c r="J43" s="4" t="s">
        <v>449</v>
      </c>
      <c r="K43" s="4" t="s">
        <v>439</v>
      </c>
      <c r="L43" s="4" t="s">
        <v>451</v>
      </c>
      <c r="M43" s="5">
        <v>0</v>
      </c>
      <c r="N43" s="4" t="s">
        <v>441</v>
      </c>
      <c r="O43" s="5">
        <v>123512</v>
      </c>
      <c r="P43" s="5">
        <v>1</v>
      </c>
      <c r="Q43" s="5">
        <v>1000</v>
      </c>
      <c r="R43" s="4" t="s">
        <v>442</v>
      </c>
      <c r="S43" s="4" t="s">
        <v>583</v>
      </c>
      <c r="T43" s="4" t="s">
        <v>459</v>
      </c>
      <c r="U43" s="5">
        <v>150</v>
      </c>
    </row>
    <row r="44" spans="1:21" x14ac:dyDescent="0.3">
      <c r="A44" s="3">
        <v>45352</v>
      </c>
      <c r="B44" s="4">
        <v>600</v>
      </c>
      <c r="C44" s="5">
        <v>4</v>
      </c>
      <c r="D44" s="4" t="s">
        <v>485</v>
      </c>
      <c r="E44" s="4" t="s">
        <v>434</v>
      </c>
      <c r="F44" s="4" t="s">
        <v>530</v>
      </c>
      <c r="G44" s="4" t="s">
        <v>436</v>
      </c>
      <c r="H44" s="8" t="s">
        <v>636</v>
      </c>
      <c r="I44" s="4" t="s">
        <v>456</v>
      </c>
      <c r="J44" s="4" t="s">
        <v>438</v>
      </c>
      <c r="K44" s="4" t="s">
        <v>450</v>
      </c>
      <c r="L44" s="4" t="s">
        <v>451</v>
      </c>
      <c r="M44" s="5">
        <v>30</v>
      </c>
      <c r="N44" s="4" t="s">
        <v>441</v>
      </c>
      <c r="O44" s="5">
        <v>123513</v>
      </c>
      <c r="P44" s="5">
        <v>1</v>
      </c>
      <c r="Q44" s="5">
        <v>570</v>
      </c>
      <c r="R44" s="4" t="s">
        <v>442</v>
      </c>
      <c r="S44" s="4" t="s">
        <v>584</v>
      </c>
      <c r="T44" s="4" t="s">
        <v>443</v>
      </c>
      <c r="U44" s="5">
        <v>100</v>
      </c>
    </row>
    <row r="45" spans="1:21" x14ac:dyDescent="0.3">
      <c r="A45" s="3">
        <v>45353</v>
      </c>
      <c r="B45" s="4">
        <v>250</v>
      </c>
      <c r="C45" s="5">
        <v>1</v>
      </c>
      <c r="D45" s="4" t="s">
        <v>444</v>
      </c>
      <c r="E45" s="4" t="s">
        <v>445</v>
      </c>
      <c r="F45" s="4" t="s">
        <v>501</v>
      </c>
      <c r="G45" s="4" t="s">
        <v>502</v>
      </c>
      <c r="H45" s="8" t="s">
        <v>637</v>
      </c>
      <c r="I45" s="4" t="s">
        <v>456</v>
      </c>
      <c r="J45" s="4" t="s">
        <v>449</v>
      </c>
      <c r="K45" s="4" t="s">
        <v>450</v>
      </c>
      <c r="L45" s="4" t="s">
        <v>451</v>
      </c>
      <c r="M45" s="5">
        <v>0</v>
      </c>
      <c r="N45" s="4" t="s">
        <v>441</v>
      </c>
      <c r="O45" s="5">
        <v>123514</v>
      </c>
      <c r="P45" s="5">
        <v>1</v>
      </c>
      <c r="Q45" s="5">
        <v>250</v>
      </c>
      <c r="R45" s="4" t="s">
        <v>442</v>
      </c>
      <c r="S45" s="4" t="s">
        <v>585</v>
      </c>
      <c r="T45" s="4" t="s">
        <v>443</v>
      </c>
      <c r="U45" s="5">
        <v>50</v>
      </c>
    </row>
    <row r="46" spans="1:21" x14ac:dyDescent="0.3">
      <c r="A46" s="3">
        <v>45354</v>
      </c>
      <c r="B46" s="4">
        <v>700</v>
      </c>
      <c r="C46" s="5">
        <v>2</v>
      </c>
      <c r="D46" s="4" t="s">
        <v>460</v>
      </c>
      <c r="E46" s="4" t="s">
        <v>453</v>
      </c>
      <c r="F46" s="4" t="s">
        <v>513</v>
      </c>
      <c r="G46" s="4" t="s">
        <v>514</v>
      </c>
      <c r="H46" s="8" t="s">
        <v>638</v>
      </c>
      <c r="I46" s="4" t="s">
        <v>448</v>
      </c>
      <c r="J46" s="4" t="s">
        <v>438</v>
      </c>
      <c r="K46" s="4" t="s">
        <v>457</v>
      </c>
      <c r="L46" s="4" t="s">
        <v>440</v>
      </c>
      <c r="M46" s="5">
        <v>50</v>
      </c>
      <c r="N46" s="4" t="s">
        <v>465</v>
      </c>
      <c r="O46" s="5">
        <v>123515</v>
      </c>
      <c r="P46" s="5">
        <v>1</v>
      </c>
      <c r="Q46" s="5">
        <v>650</v>
      </c>
      <c r="R46" s="4" t="s">
        <v>442</v>
      </c>
      <c r="S46" s="4" t="s">
        <v>586</v>
      </c>
      <c r="T46" s="4" t="s">
        <v>443</v>
      </c>
      <c r="U46" s="5">
        <v>150</v>
      </c>
    </row>
    <row r="47" spans="1:21" x14ac:dyDescent="0.3">
      <c r="A47" s="3">
        <v>45170</v>
      </c>
      <c r="B47" s="4">
        <v>200</v>
      </c>
      <c r="C47" s="5">
        <v>2</v>
      </c>
      <c r="D47" s="4" t="s">
        <v>462</v>
      </c>
      <c r="E47" s="4" t="s">
        <v>445</v>
      </c>
      <c r="F47" s="4" t="s">
        <v>520</v>
      </c>
      <c r="G47" s="4" t="s">
        <v>521</v>
      </c>
      <c r="H47" s="8" t="s">
        <v>639</v>
      </c>
      <c r="I47" s="4" t="s">
        <v>456</v>
      </c>
      <c r="J47" s="4" t="s">
        <v>449</v>
      </c>
      <c r="K47" s="4" t="s">
        <v>450</v>
      </c>
      <c r="L47" s="4" t="s">
        <v>451</v>
      </c>
      <c r="M47" s="5">
        <v>20</v>
      </c>
      <c r="N47" s="4" t="s">
        <v>441</v>
      </c>
      <c r="O47" s="5">
        <v>123516</v>
      </c>
      <c r="P47" s="5">
        <v>1</v>
      </c>
      <c r="Q47" s="5">
        <v>180</v>
      </c>
      <c r="R47" s="4" t="s">
        <v>531</v>
      </c>
      <c r="S47" s="4" t="s">
        <v>587</v>
      </c>
      <c r="T47" s="4" t="s">
        <v>443</v>
      </c>
      <c r="U47" s="5">
        <v>30</v>
      </c>
    </row>
    <row r="48" spans="1:21" x14ac:dyDescent="0.3">
      <c r="A48" s="3">
        <v>45171</v>
      </c>
      <c r="B48" s="4">
        <v>800</v>
      </c>
      <c r="C48" s="5">
        <v>3</v>
      </c>
      <c r="D48" s="4" t="s">
        <v>470</v>
      </c>
      <c r="E48" s="4" t="s">
        <v>453</v>
      </c>
      <c r="F48" s="4" t="s">
        <v>513</v>
      </c>
      <c r="G48" s="4" t="s">
        <v>514</v>
      </c>
      <c r="H48" s="8" t="s">
        <v>640</v>
      </c>
      <c r="I48" s="4" t="s">
        <v>448</v>
      </c>
      <c r="J48" s="4" t="s">
        <v>438</v>
      </c>
      <c r="K48" s="4" t="s">
        <v>439</v>
      </c>
      <c r="L48" s="4" t="s">
        <v>440</v>
      </c>
      <c r="M48" s="5">
        <v>50</v>
      </c>
      <c r="N48" s="4" t="s">
        <v>465</v>
      </c>
      <c r="O48" s="5">
        <v>123517</v>
      </c>
      <c r="P48" s="5">
        <v>1</v>
      </c>
      <c r="Q48" s="5">
        <v>750</v>
      </c>
      <c r="R48" s="4" t="s">
        <v>531</v>
      </c>
      <c r="S48" s="4" t="s">
        <v>588</v>
      </c>
      <c r="T48" s="4" t="s">
        <v>443</v>
      </c>
      <c r="U48" s="5">
        <v>150</v>
      </c>
    </row>
    <row r="49" spans="1:21" x14ac:dyDescent="0.3">
      <c r="A49" s="3">
        <v>45172</v>
      </c>
      <c r="B49" s="4">
        <v>350</v>
      </c>
      <c r="C49" s="5">
        <v>2</v>
      </c>
      <c r="D49" s="4" t="s">
        <v>466</v>
      </c>
      <c r="E49" s="4" t="s">
        <v>434</v>
      </c>
      <c r="F49" s="4" t="s">
        <v>532</v>
      </c>
      <c r="G49" s="4" t="s">
        <v>436</v>
      </c>
      <c r="H49" s="8" t="s">
        <v>641</v>
      </c>
      <c r="I49" s="4" t="s">
        <v>456</v>
      </c>
      <c r="J49" s="4" t="s">
        <v>449</v>
      </c>
      <c r="K49" s="4" t="s">
        <v>450</v>
      </c>
      <c r="L49" s="4" t="s">
        <v>451</v>
      </c>
      <c r="M49" s="5">
        <v>30</v>
      </c>
      <c r="N49" s="4" t="s">
        <v>441</v>
      </c>
      <c r="O49" s="5">
        <v>123518</v>
      </c>
      <c r="P49" s="5">
        <v>1</v>
      </c>
      <c r="Q49" s="5">
        <v>320</v>
      </c>
      <c r="R49" s="4" t="s">
        <v>531</v>
      </c>
      <c r="S49" s="4" t="s">
        <v>574</v>
      </c>
      <c r="T49" s="4" t="s">
        <v>443</v>
      </c>
      <c r="U49" s="5">
        <v>50</v>
      </c>
    </row>
    <row r="50" spans="1:21" x14ac:dyDescent="0.3">
      <c r="A50" s="3">
        <v>45173</v>
      </c>
      <c r="B50" s="4">
        <v>500</v>
      </c>
      <c r="C50" s="5">
        <v>1</v>
      </c>
      <c r="D50" s="4" t="s">
        <v>479</v>
      </c>
      <c r="E50" s="4" t="s">
        <v>445</v>
      </c>
      <c r="F50" s="4" t="s">
        <v>474</v>
      </c>
      <c r="G50" s="4" t="s">
        <v>475</v>
      </c>
      <c r="H50" s="8" t="s">
        <v>642</v>
      </c>
      <c r="I50" s="4" t="s">
        <v>448</v>
      </c>
      <c r="J50" s="4" t="s">
        <v>438</v>
      </c>
      <c r="K50" s="4" t="s">
        <v>450</v>
      </c>
      <c r="L50" s="4" t="s">
        <v>451</v>
      </c>
      <c r="M50" s="5">
        <v>0</v>
      </c>
      <c r="N50" s="4" t="s">
        <v>441</v>
      </c>
      <c r="O50" s="5">
        <v>123519</v>
      </c>
      <c r="P50" s="5">
        <v>1</v>
      </c>
      <c r="Q50" s="5">
        <v>500</v>
      </c>
      <c r="R50" s="4" t="s">
        <v>531</v>
      </c>
      <c r="S50" s="4" t="s">
        <v>589</v>
      </c>
      <c r="T50" s="4" t="s">
        <v>443</v>
      </c>
      <c r="U50" s="5">
        <v>100</v>
      </c>
    </row>
    <row r="51" spans="1:21" x14ac:dyDescent="0.3">
      <c r="A51" s="3">
        <v>45174</v>
      </c>
      <c r="B51" s="4">
        <v>300</v>
      </c>
      <c r="C51" s="5">
        <v>2</v>
      </c>
      <c r="D51" s="4" t="s">
        <v>490</v>
      </c>
      <c r="E51" s="4" t="s">
        <v>480</v>
      </c>
      <c r="F51" s="4" t="s">
        <v>533</v>
      </c>
      <c r="G51" s="4" t="s">
        <v>525</v>
      </c>
      <c r="H51" s="8" t="s">
        <v>643</v>
      </c>
      <c r="I51" s="4" t="s">
        <v>456</v>
      </c>
      <c r="J51" s="4" t="s">
        <v>449</v>
      </c>
      <c r="K51" s="4" t="s">
        <v>439</v>
      </c>
      <c r="L51" s="4" t="s">
        <v>451</v>
      </c>
      <c r="M51" s="5">
        <v>0</v>
      </c>
      <c r="N51" s="4" t="s">
        <v>441</v>
      </c>
      <c r="O51" s="5">
        <v>123520</v>
      </c>
      <c r="P51" s="5">
        <v>1</v>
      </c>
      <c r="Q51" s="5">
        <v>300</v>
      </c>
      <c r="R51" s="4" t="s">
        <v>531</v>
      </c>
      <c r="S51" s="4" t="s">
        <v>590</v>
      </c>
      <c r="T51" s="4" t="s">
        <v>443</v>
      </c>
      <c r="U51" s="5">
        <v>50</v>
      </c>
    </row>
    <row r="52" spans="1:21" x14ac:dyDescent="0.3">
      <c r="A52" s="3">
        <v>45175</v>
      </c>
      <c r="B52" s="4">
        <v>1000</v>
      </c>
      <c r="C52" s="5">
        <v>4</v>
      </c>
      <c r="D52" s="4" t="s">
        <v>460</v>
      </c>
      <c r="E52" s="4" t="s">
        <v>453</v>
      </c>
      <c r="F52" s="4" t="s">
        <v>503</v>
      </c>
      <c r="G52" s="4" t="s">
        <v>504</v>
      </c>
      <c r="H52" s="8" t="s">
        <v>644</v>
      </c>
      <c r="I52" s="4" t="s">
        <v>437</v>
      </c>
      <c r="J52" s="4" t="s">
        <v>438</v>
      </c>
      <c r="K52" s="4" t="s">
        <v>457</v>
      </c>
      <c r="L52" s="4" t="s">
        <v>440</v>
      </c>
      <c r="M52" s="5">
        <v>50</v>
      </c>
      <c r="N52" s="4" t="s">
        <v>465</v>
      </c>
      <c r="O52" s="5">
        <v>123521</v>
      </c>
      <c r="P52" s="5">
        <v>1</v>
      </c>
      <c r="Q52" s="5">
        <v>950</v>
      </c>
      <c r="R52" s="4" t="s">
        <v>531</v>
      </c>
      <c r="S52" s="4" t="s">
        <v>591</v>
      </c>
      <c r="T52" s="4" t="s">
        <v>443</v>
      </c>
      <c r="U52" s="5">
        <v>200</v>
      </c>
    </row>
    <row r="53" spans="1:21" x14ac:dyDescent="0.3">
      <c r="A53" s="3">
        <v>45176</v>
      </c>
      <c r="B53" s="4">
        <v>700</v>
      </c>
      <c r="C53" s="5">
        <v>2</v>
      </c>
      <c r="D53" s="4" t="s">
        <v>488</v>
      </c>
      <c r="E53" s="4" t="s">
        <v>445</v>
      </c>
      <c r="F53" s="4" t="s">
        <v>483</v>
      </c>
      <c r="G53" s="4" t="s">
        <v>484</v>
      </c>
      <c r="H53" s="8" t="s">
        <v>645</v>
      </c>
      <c r="I53" s="4" t="s">
        <v>456</v>
      </c>
      <c r="J53" s="4" t="s">
        <v>438</v>
      </c>
      <c r="K53" s="4" t="s">
        <v>439</v>
      </c>
      <c r="L53" s="4" t="s">
        <v>451</v>
      </c>
      <c r="M53" s="5">
        <v>0</v>
      </c>
      <c r="N53" s="4" t="s">
        <v>441</v>
      </c>
      <c r="O53" s="5">
        <v>123522</v>
      </c>
      <c r="P53" s="5">
        <v>1</v>
      </c>
      <c r="Q53" s="5">
        <v>700</v>
      </c>
      <c r="R53" s="4" t="s">
        <v>531</v>
      </c>
      <c r="S53" s="4" t="s">
        <v>592</v>
      </c>
      <c r="T53" s="4" t="s">
        <v>443</v>
      </c>
      <c r="U53" s="5">
        <v>100</v>
      </c>
    </row>
    <row r="54" spans="1:21" x14ac:dyDescent="0.3">
      <c r="A54" s="3">
        <v>45177</v>
      </c>
      <c r="B54" s="4">
        <v>200</v>
      </c>
      <c r="C54" s="5">
        <v>1</v>
      </c>
      <c r="D54" s="4" t="s">
        <v>462</v>
      </c>
      <c r="E54" s="4" t="s">
        <v>434</v>
      </c>
      <c r="F54" s="4" t="s">
        <v>534</v>
      </c>
      <c r="G54" s="4" t="s">
        <v>478</v>
      </c>
      <c r="H54" s="8" t="s">
        <v>646</v>
      </c>
      <c r="I54" s="4" t="s">
        <v>456</v>
      </c>
      <c r="J54" s="4" t="s">
        <v>449</v>
      </c>
      <c r="K54" s="4" t="s">
        <v>457</v>
      </c>
      <c r="L54" s="4" t="s">
        <v>458</v>
      </c>
      <c r="M54" s="5">
        <v>20</v>
      </c>
      <c r="N54" s="4" t="s">
        <v>441</v>
      </c>
      <c r="O54" s="5">
        <v>123523</v>
      </c>
      <c r="P54" s="5">
        <v>1</v>
      </c>
      <c r="Q54" s="5">
        <v>180</v>
      </c>
      <c r="R54" s="4" t="s">
        <v>531</v>
      </c>
      <c r="S54" s="4" t="s">
        <v>712</v>
      </c>
      <c r="T54" s="4" t="s">
        <v>459</v>
      </c>
      <c r="U54" s="5">
        <v>30</v>
      </c>
    </row>
    <row r="55" spans="1:21" x14ac:dyDescent="0.3">
      <c r="A55" s="3">
        <v>45178</v>
      </c>
      <c r="B55" s="4">
        <v>900</v>
      </c>
      <c r="C55" s="5">
        <v>3</v>
      </c>
      <c r="D55" s="4" t="s">
        <v>470</v>
      </c>
      <c r="E55" s="4" t="s">
        <v>445</v>
      </c>
      <c r="F55" s="4" t="s">
        <v>535</v>
      </c>
      <c r="G55" s="4" t="s">
        <v>536</v>
      </c>
      <c r="H55" s="8" t="s">
        <v>658</v>
      </c>
      <c r="I55" s="4" t="s">
        <v>448</v>
      </c>
      <c r="J55" s="4" t="s">
        <v>438</v>
      </c>
      <c r="K55" s="4" t="s">
        <v>450</v>
      </c>
      <c r="L55" s="4" t="s">
        <v>440</v>
      </c>
      <c r="M55" s="5">
        <v>50</v>
      </c>
      <c r="N55" s="4" t="s">
        <v>465</v>
      </c>
      <c r="O55" s="5">
        <v>123524</v>
      </c>
      <c r="P55" s="5">
        <v>1</v>
      </c>
      <c r="Q55" s="5">
        <v>850</v>
      </c>
      <c r="R55" s="4" t="s">
        <v>531</v>
      </c>
      <c r="S55" s="4" t="s">
        <v>593</v>
      </c>
      <c r="T55" s="4" t="s">
        <v>443</v>
      </c>
      <c r="U55" s="5">
        <v>150</v>
      </c>
    </row>
    <row r="56" spans="1:21" x14ac:dyDescent="0.3">
      <c r="A56" s="3">
        <v>45179</v>
      </c>
      <c r="B56" s="4">
        <v>400</v>
      </c>
      <c r="C56" s="5">
        <v>2</v>
      </c>
      <c r="D56" s="4" t="s">
        <v>490</v>
      </c>
      <c r="E56" s="4" t="s">
        <v>434</v>
      </c>
      <c r="F56" s="4" t="s">
        <v>537</v>
      </c>
      <c r="G56" s="4" t="s">
        <v>436</v>
      </c>
      <c r="H56" s="8" t="s">
        <v>659</v>
      </c>
      <c r="I56" s="4" t="s">
        <v>456</v>
      </c>
      <c r="J56" s="4" t="s">
        <v>449</v>
      </c>
      <c r="K56" s="4" t="s">
        <v>439</v>
      </c>
      <c r="L56" s="4" t="s">
        <v>451</v>
      </c>
      <c r="M56" s="5">
        <v>0</v>
      </c>
      <c r="N56" s="4" t="s">
        <v>441</v>
      </c>
      <c r="O56" s="5">
        <v>123525</v>
      </c>
      <c r="P56" s="5">
        <v>1</v>
      </c>
      <c r="Q56" s="5">
        <v>400</v>
      </c>
      <c r="R56" s="4" t="s">
        <v>531</v>
      </c>
      <c r="S56" s="4" t="s">
        <v>570</v>
      </c>
      <c r="T56" s="4" t="s">
        <v>443</v>
      </c>
      <c r="U56" s="5">
        <v>80</v>
      </c>
    </row>
    <row r="57" spans="1:21" x14ac:dyDescent="0.3">
      <c r="A57" s="3">
        <v>45180</v>
      </c>
      <c r="B57" s="4">
        <v>300</v>
      </c>
      <c r="C57" s="5">
        <v>3</v>
      </c>
      <c r="D57" s="4" t="s">
        <v>476</v>
      </c>
      <c r="E57" s="4" t="s">
        <v>445</v>
      </c>
      <c r="F57" s="4" t="s">
        <v>520</v>
      </c>
      <c r="G57" s="4" t="s">
        <v>521</v>
      </c>
      <c r="H57" s="8" t="s">
        <v>660</v>
      </c>
      <c r="I57" s="4" t="s">
        <v>437</v>
      </c>
      <c r="J57" s="4" t="s">
        <v>438</v>
      </c>
      <c r="K57" s="4" t="s">
        <v>457</v>
      </c>
      <c r="L57" s="4" t="s">
        <v>440</v>
      </c>
      <c r="M57" s="5">
        <v>20</v>
      </c>
      <c r="N57" s="4" t="s">
        <v>441</v>
      </c>
      <c r="O57" s="5">
        <v>123526</v>
      </c>
      <c r="P57" s="5">
        <v>1</v>
      </c>
      <c r="Q57" s="5">
        <v>280</v>
      </c>
      <c r="R57" s="4" t="s">
        <v>531</v>
      </c>
      <c r="S57" s="4" t="s">
        <v>712</v>
      </c>
      <c r="T57" s="4" t="s">
        <v>443</v>
      </c>
      <c r="U57" s="5">
        <v>50</v>
      </c>
    </row>
    <row r="58" spans="1:21" x14ac:dyDescent="0.3">
      <c r="A58" s="3">
        <v>45181</v>
      </c>
      <c r="B58" s="4">
        <v>1200</v>
      </c>
      <c r="C58" s="5">
        <v>5</v>
      </c>
      <c r="D58" s="4" t="s">
        <v>460</v>
      </c>
      <c r="E58" s="4" t="s">
        <v>453</v>
      </c>
      <c r="F58" s="4" t="s">
        <v>513</v>
      </c>
      <c r="G58" s="4" t="s">
        <v>514</v>
      </c>
      <c r="H58" s="8" t="s">
        <v>661</v>
      </c>
      <c r="I58" s="4" t="s">
        <v>448</v>
      </c>
      <c r="J58" s="4" t="s">
        <v>438</v>
      </c>
      <c r="K58" s="4" t="s">
        <v>439</v>
      </c>
      <c r="L58" s="4" t="s">
        <v>451</v>
      </c>
      <c r="M58" s="5">
        <v>0</v>
      </c>
      <c r="N58" s="4" t="s">
        <v>441</v>
      </c>
      <c r="O58" s="5">
        <v>123527</v>
      </c>
      <c r="P58" s="5">
        <v>1</v>
      </c>
      <c r="Q58" s="5">
        <v>1200</v>
      </c>
      <c r="R58" s="4" t="s">
        <v>531</v>
      </c>
      <c r="S58" s="4" t="s">
        <v>594</v>
      </c>
      <c r="T58" s="4" t="s">
        <v>443</v>
      </c>
      <c r="U58" s="5">
        <v>200</v>
      </c>
    </row>
    <row r="59" spans="1:21" x14ac:dyDescent="0.3">
      <c r="A59" s="3">
        <v>45182</v>
      </c>
      <c r="B59" s="4">
        <v>700</v>
      </c>
      <c r="C59" s="5">
        <v>2</v>
      </c>
      <c r="D59" s="4" t="s">
        <v>488</v>
      </c>
      <c r="E59" s="4" t="s">
        <v>445</v>
      </c>
      <c r="F59" s="4" t="s">
        <v>474</v>
      </c>
      <c r="G59" s="4" t="s">
        <v>475</v>
      </c>
      <c r="H59" s="8" t="s">
        <v>662</v>
      </c>
      <c r="I59" s="4" t="s">
        <v>448</v>
      </c>
      <c r="J59" s="4" t="s">
        <v>449</v>
      </c>
      <c r="K59" s="4" t="s">
        <v>450</v>
      </c>
      <c r="L59" s="4" t="s">
        <v>451</v>
      </c>
      <c r="M59" s="5">
        <v>50</v>
      </c>
      <c r="N59" s="4" t="s">
        <v>465</v>
      </c>
      <c r="O59" s="5">
        <v>123528</v>
      </c>
      <c r="P59" s="5">
        <v>1</v>
      </c>
      <c r="Q59" s="5">
        <v>650</v>
      </c>
      <c r="R59" s="4" t="s">
        <v>531</v>
      </c>
      <c r="S59" s="4" t="s">
        <v>595</v>
      </c>
      <c r="T59" s="4" t="s">
        <v>443</v>
      </c>
      <c r="U59" s="5">
        <v>150</v>
      </c>
    </row>
    <row r="60" spans="1:21" x14ac:dyDescent="0.3">
      <c r="A60" s="3">
        <v>45183</v>
      </c>
      <c r="B60" s="4">
        <v>200</v>
      </c>
      <c r="C60" s="5">
        <v>1</v>
      </c>
      <c r="D60" s="4" t="s">
        <v>462</v>
      </c>
      <c r="E60" s="4" t="s">
        <v>434</v>
      </c>
      <c r="F60" s="4" t="s">
        <v>532</v>
      </c>
      <c r="G60" s="4" t="s">
        <v>436</v>
      </c>
      <c r="H60" s="8" t="s">
        <v>663</v>
      </c>
      <c r="I60" s="4" t="s">
        <v>456</v>
      </c>
      <c r="J60" s="4" t="s">
        <v>449</v>
      </c>
      <c r="K60" s="4" t="s">
        <v>450</v>
      </c>
      <c r="L60" s="4" t="s">
        <v>451</v>
      </c>
      <c r="M60" s="5">
        <v>20</v>
      </c>
      <c r="N60" s="4" t="s">
        <v>441</v>
      </c>
      <c r="O60" s="5">
        <v>123529</v>
      </c>
      <c r="P60" s="5">
        <v>1</v>
      </c>
      <c r="Q60" s="5">
        <v>180</v>
      </c>
      <c r="R60" s="4" t="s">
        <v>531</v>
      </c>
      <c r="S60" s="4" t="s">
        <v>712</v>
      </c>
      <c r="T60" s="4" t="s">
        <v>443</v>
      </c>
      <c r="U60" s="5">
        <v>30</v>
      </c>
    </row>
    <row r="61" spans="1:21" x14ac:dyDescent="0.3">
      <c r="A61" s="3">
        <v>45184</v>
      </c>
      <c r="B61" s="4">
        <v>600</v>
      </c>
      <c r="C61" s="5">
        <v>3</v>
      </c>
      <c r="D61" s="4" t="s">
        <v>452</v>
      </c>
      <c r="E61" s="4" t="s">
        <v>445</v>
      </c>
      <c r="F61" s="4" t="s">
        <v>535</v>
      </c>
      <c r="G61" s="4" t="s">
        <v>536</v>
      </c>
      <c r="H61" s="8" t="s">
        <v>664</v>
      </c>
      <c r="I61" s="4" t="s">
        <v>437</v>
      </c>
      <c r="J61" s="4" t="s">
        <v>438</v>
      </c>
      <c r="K61" s="4" t="s">
        <v>439</v>
      </c>
      <c r="L61" s="4" t="s">
        <v>440</v>
      </c>
      <c r="M61" s="5">
        <v>0</v>
      </c>
      <c r="N61" s="4" t="s">
        <v>441</v>
      </c>
      <c r="O61" s="5">
        <v>123530</v>
      </c>
      <c r="P61" s="5">
        <v>1</v>
      </c>
      <c r="Q61" s="5">
        <v>600</v>
      </c>
      <c r="R61" s="4" t="s">
        <v>531</v>
      </c>
      <c r="S61" s="4" t="s">
        <v>596</v>
      </c>
      <c r="T61" s="4" t="s">
        <v>443</v>
      </c>
      <c r="U61" s="5">
        <v>100</v>
      </c>
    </row>
    <row r="62" spans="1:21" x14ac:dyDescent="0.3">
      <c r="A62" s="3">
        <v>44927</v>
      </c>
      <c r="B62" s="4">
        <v>200</v>
      </c>
      <c r="C62" s="5">
        <v>2</v>
      </c>
      <c r="D62" s="4" t="s">
        <v>462</v>
      </c>
      <c r="E62" s="4" t="s">
        <v>445</v>
      </c>
      <c r="F62" s="4" t="s">
        <v>520</v>
      </c>
      <c r="G62" s="4" t="s">
        <v>521</v>
      </c>
      <c r="H62" s="8" t="s">
        <v>665</v>
      </c>
      <c r="I62" s="4" t="s">
        <v>456</v>
      </c>
      <c r="J62" s="4" t="s">
        <v>449</v>
      </c>
      <c r="K62" s="4" t="s">
        <v>450</v>
      </c>
      <c r="L62" s="4" t="s">
        <v>451</v>
      </c>
      <c r="M62" s="5">
        <v>20</v>
      </c>
      <c r="N62" s="4" t="s">
        <v>441</v>
      </c>
      <c r="O62" s="5">
        <v>123531</v>
      </c>
      <c r="P62" s="5">
        <v>1</v>
      </c>
      <c r="Q62" s="5">
        <v>180</v>
      </c>
      <c r="R62" s="4" t="s">
        <v>531</v>
      </c>
      <c r="S62" s="4" t="s">
        <v>587</v>
      </c>
      <c r="T62" s="4" t="s">
        <v>443</v>
      </c>
      <c r="U62" s="5">
        <v>30</v>
      </c>
    </row>
    <row r="63" spans="1:21" x14ac:dyDescent="0.3">
      <c r="A63" s="3">
        <v>44928</v>
      </c>
      <c r="B63" s="4">
        <v>800</v>
      </c>
      <c r="C63" s="5">
        <v>3</v>
      </c>
      <c r="D63" s="4" t="s">
        <v>470</v>
      </c>
      <c r="E63" s="4" t="s">
        <v>453</v>
      </c>
      <c r="F63" s="4" t="s">
        <v>513</v>
      </c>
      <c r="G63" s="4" t="s">
        <v>514</v>
      </c>
      <c r="H63" s="8" t="s">
        <v>666</v>
      </c>
      <c r="I63" s="4" t="s">
        <v>448</v>
      </c>
      <c r="J63" s="4" t="s">
        <v>438</v>
      </c>
      <c r="K63" s="4" t="s">
        <v>439</v>
      </c>
      <c r="L63" s="4" t="s">
        <v>440</v>
      </c>
      <c r="M63" s="5">
        <v>50</v>
      </c>
      <c r="N63" s="4" t="s">
        <v>465</v>
      </c>
      <c r="O63" s="5">
        <v>123532</v>
      </c>
      <c r="P63" s="5">
        <v>1</v>
      </c>
      <c r="Q63" s="5">
        <v>750</v>
      </c>
      <c r="R63" s="4" t="s">
        <v>531</v>
      </c>
      <c r="S63" s="4" t="s">
        <v>588</v>
      </c>
      <c r="T63" s="4" t="s">
        <v>443</v>
      </c>
      <c r="U63" s="5">
        <v>150</v>
      </c>
    </row>
    <row r="64" spans="1:21" x14ac:dyDescent="0.3">
      <c r="A64" s="3">
        <v>44929</v>
      </c>
      <c r="B64" s="4">
        <v>350</v>
      </c>
      <c r="C64" s="5">
        <v>2</v>
      </c>
      <c r="D64" s="4" t="s">
        <v>466</v>
      </c>
      <c r="E64" s="4" t="s">
        <v>434</v>
      </c>
      <c r="F64" s="4" t="s">
        <v>532</v>
      </c>
      <c r="G64" s="4" t="s">
        <v>436</v>
      </c>
      <c r="H64" s="8" t="s">
        <v>667</v>
      </c>
      <c r="I64" s="4" t="s">
        <v>456</v>
      </c>
      <c r="J64" s="4" t="s">
        <v>449</v>
      </c>
      <c r="K64" s="4" t="s">
        <v>450</v>
      </c>
      <c r="L64" s="4" t="s">
        <v>451</v>
      </c>
      <c r="M64" s="5">
        <v>30</v>
      </c>
      <c r="N64" s="4" t="s">
        <v>441</v>
      </c>
      <c r="O64" s="5">
        <v>123533</v>
      </c>
      <c r="P64" s="5">
        <v>1</v>
      </c>
      <c r="Q64" s="5">
        <v>320</v>
      </c>
      <c r="R64" s="4" t="s">
        <v>531</v>
      </c>
      <c r="S64" s="4" t="s">
        <v>574</v>
      </c>
      <c r="T64" s="4" t="s">
        <v>443</v>
      </c>
      <c r="U64" s="5">
        <v>50</v>
      </c>
    </row>
    <row r="65" spans="1:21" x14ac:dyDescent="0.3">
      <c r="A65" s="3">
        <v>44930</v>
      </c>
      <c r="B65" s="4">
        <v>500</v>
      </c>
      <c r="C65" s="5">
        <v>1</v>
      </c>
      <c r="D65" s="4" t="s">
        <v>479</v>
      </c>
      <c r="E65" s="4" t="s">
        <v>445</v>
      </c>
      <c r="F65" s="4" t="s">
        <v>474</v>
      </c>
      <c r="G65" s="4" t="s">
        <v>475</v>
      </c>
      <c r="H65" s="8" t="s">
        <v>668</v>
      </c>
      <c r="I65" s="4" t="s">
        <v>448</v>
      </c>
      <c r="J65" s="4" t="s">
        <v>438</v>
      </c>
      <c r="K65" s="4" t="s">
        <v>450</v>
      </c>
      <c r="L65" s="4" t="s">
        <v>451</v>
      </c>
      <c r="M65" s="5">
        <v>0</v>
      </c>
      <c r="N65" s="4" t="s">
        <v>441</v>
      </c>
      <c r="O65" s="5">
        <v>123534</v>
      </c>
      <c r="P65" s="5">
        <v>1</v>
      </c>
      <c r="Q65" s="5">
        <v>500</v>
      </c>
      <c r="R65" s="4" t="s">
        <v>531</v>
      </c>
      <c r="S65" s="4" t="s">
        <v>589</v>
      </c>
      <c r="T65" s="4" t="s">
        <v>443</v>
      </c>
      <c r="U65" s="5">
        <v>100</v>
      </c>
    </row>
    <row r="66" spans="1:21" x14ac:dyDescent="0.3">
      <c r="A66" s="3">
        <v>44931</v>
      </c>
      <c r="B66" s="4">
        <v>300</v>
      </c>
      <c r="C66" s="5">
        <v>2</v>
      </c>
      <c r="D66" s="4" t="s">
        <v>490</v>
      </c>
      <c r="E66" s="4" t="s">
        <v>480</v>
      </c>
      <c r="F66" s="4" t="s">
        <v>533</v>
      </c>
      <c r="G66" s="4" t="s">
        <v>525</v>
      </c>
      <c r="H66" s="8" t="s">
        <v>669</v>
      </c>
      <c r="I66" s="4" t="s">
        <v>456</v>
      </c>
      <c r="J66" s="4" t="s">
        <v>449</v>
      </c>
      <c r="K66" s="4" t="s">
        <v>439</v>
      </c>
      <c r="L66" s="4" t="s">
        <v>451</v>
      </c>
      <c r="M66" s="5">
        <v>0</v>
      </c>
      <c r="N66" s="4" t="s">
        <v>441</v>
      </c>
      <c r="O66" s="5">
        <v>123535</v>
      </c>
      <c r="P66" s="5">
        <v>1</v>
      </c>
      <c r="Q66" s="5">
        <v>300</v>
      </c>
      <c r="R66" s="4" t="s">
        <v>531</v>
      </c>
      <c r="S66" s="4" t="s">
        <v>590</v>
      </c>
      <c r="T66" s="4" t="s">
        <v>443</v>
      </c>
      <c r="U66" s="5">
        <v>50</v>
      </c>
    </row>
    <row r="67" spans="1:21" x14ac:dyDescent="0.3">
      <c r="A67" s="3">
        <v>44932</v>
      </c>
      <c r="B67" s="4">
        <v>1000</v>
      </c>
      <c r="C67" s="5">
        <v>4</v>
      </c>
      <c r="D67" s="4" t="s">
        <v>460</v>
      </c>
      <c r="E67" s="4" t="s">
        <v>453</v>
      </c>
      <c r="F67" s="4" t="s">
        <v>503</v>
      </c>
      <c r="G67" s="4" t="s">
        <v>504</v>
      </c>
      <c r="H67" s="8" t="s">
        <v>670</v>
      </c>
      <c r="I67" s="4" t="s">
        <v>437</v>
      </c>
      <c r="J67" s="4" t="s">
        <v>438</v>
      </c>
      <c r="K67" s="4" t="s">
        <v>457</v>
      </c>
      <c r="L67" s="4" t="s">
        <v>440</v>
      </c>
      <c r="M67" s="5">
        <v>50</v>
      </c>
      <c r="N67" s="4" t="s">
        <v>465</v>
      </c>
      <c r="O67" s="5">
        <v>123536</v>
      </c>
      <c r="P67" s="5">
        <v>1</v>
      </c>
      <c r="Q67" s="5">
        <v>950</v>
      </c>
      <c r="R67" s="4" t="s">
        <v>531</v>
      </c>
      <c r="S67" s="4" t="s">
        <v>591</v>
      </c>
      <c r="T67" s="4" t="s">
        <v>443</v>
      </c>
      <c r="U67" s="5">
        <v>200</v>
      </c>
    </row>
    <row r="68" spans="1:21" x14ac:dyDescent="0.3">
      <c r="A68" s="3">
        <v>44933</v>
      </c>
      <c r="B68" s="4">
        <v>700</v>
      </c>
      <c r="C68" s="5">
        <v>2</v>
      </c>
      <c r="D68" s="4" t="s">
        <v>488</v>
      </c>
      <c r="E68" s="4" t="s">
        <v>445</v>
      </c>
      <c r="F68" s="4" t="s">
        <v>483</v>
      </c>
      <c r="G68" s="4" t="s">
        <v>484</v>
      </c>
      <c r="H68" s="8" t="s">
        <v>671</v>
      </c>
      <c r="I68" s="4" t="s">
        <v>456</v>
      </c>
      <c r="J68" s="4" t="s">
        <v>438</v>
      </c>
      <c r="K68" s="4" t="s">
        <v>439</v>
      </c>
      <c r="L68" s="4" t="s">
        <v>451</v>
      </c>
      <c r="M68" s="5">
        <v>0</v>
      </c>
      <c r="N68" s="4" t="s">
        <v>441</v>
      </c>
      <c r="O68" s="5">
        <v>123537</v>
      </c>
      <c r="P68" s="5">
        <v>1</v>
      </c>
      <c r="Q68" s="5">
        <v>700</v>
      </c>
      <c r="R68" s="4" t="s">
        <v>531</v>
      </c>
      <c r="S68" s="4" t="s">
        <v>592</v>
      </c>
      <c r="T68" s="4" t="s">
        <v>443</v>
      </c>
      <c r="U68" s="5">
        <v>100</v>
      </c>
    </row>
    <row r="69" spans="1:21" x14ac:dyDescent="0.3">
      <c r="A69" s="3">
        <v>44934</v>
      </c>
      <c r="B69" s="4">
        <v>200</v>
      </c>
      <c r="C69" s="5">
        <v>1</v>
      </c>
      <c r="D69" s="4" t="s">
        <v>462</v>
      </c>
      <c r="E69" s="4" t="s">
        <v>434</v>
      </c>
      <c r="F69" s="4" t="s">
        <v>534</v>
      </c>
      <c r="G69" s="4" t="s">
        <v>478</v>
      </c>
      <c r="H69" s="8" t="s">
        <v>672</v>
      </c>
      <c r="I69" s="4" t="s">
        <v>456</v>
      </c>
      <c r="J69" s="4" t="s">
        <v>449</v>
      </c>
      <c r="K69" s="4" t="s">
        <v>457</v>
      </c>
      <c r="L69" s="4" t="s">
        <v>458</v>
      </c>
      <c r="M69" s="5">
        <v>20</v>
      </c>
      <c r="N69" s="4" t="s">
        <v>441</v>
      </c>
      <c r="O69" s="5">
        <v>123538</v>
      </c>
      <c r="P69" s="5">
        <v>1</v>
      </c>
      <c r="Q69" s="5">
        <v>180</v>
      </c>
      <c r="R69" s="4" t="s">
        <v>531</v>
      </c>
      <c r="S69" s="4" t="s">
        <v>712</v>
      </c>
      <c r="T69" s="4" t="s">
        <v>459</v>
      </c>
      <c r="U69" s="5">
        <v>30</v>
      </c>
    </row>
    <row r="70" spans="1:21" x14ac:dyDescent="0.3">
      <c r="A70" s="3">
        <v>44935</v>
      </c>
      <c r="B70" s="4">
        <v>900</v>
      </c>
      <c r="C70" s="5">
        <v>3</v>
      </c>
      <c r="D70" s="4" t="s">
        <v>470</v>
      </c>
      <c r="E70" s="4" t="s">
        <v>445</v>
      </c>
      <c r="F70" s="4" t="s">
        <v>535</v>
      </c>
      <c r="G70" s="4" t="s">
        <v>536</v>
      </c>
      <c r="H70" s="8" t="s">
        <v>673</v>
      </c>
      <c r="I70" s="4" t="s">
        <v>448</v>
      </c>
      <c r="J70" s="4" t="s">
        <v>438</v>
      </c>
      <c r="K70" s="4" t="s">
        <v>450</v>
      </c>
      <c r="L70" s="4" t="s">
        <v>440</v>
      </c>
      <c r="M70" s="5">
        <v>50</v>
      </c>
      <c r="N70" s="4" t="s">
        <v>465</v>
      </c>
      <c r="O70" s="5">
        <v>123539</v>
      </c>
      <c r="P70" s="5">
        <v>1</v>
      </c>
      <c r="Q70" s="5">
        <v>850</v>
      </c>
      <c r="R70" s="4" t="s">
        <v>531</v>
      </c>
      <c r="S70" s="4" t="s">
        <v>593</v>
      </c>
      <c r="T70" s="4" t="s">
        <v>443</v>
      </c>
      <c r="U70" s="5">
        <v>150</v>
      </c>
    </row>
    <row r="71" spans="1:21" x14ac:dyDescent="0.3">
      <c r="A71" s="3">
        <v>44936</v>
      </c>
      <c r="B71" s="4">
        <v>400</v>
      </c>
      <c r="C71" s="5">
        <v>2</v>
      </c>
      <c r="D71" s="4" t="s">
        <v>490</v>
      </c>
      <c r="E71" s="4" t="s">
        <v>434</v>
      </c>
      <c r="F71" s="4" t="s">
        <v>537</v>
      </c>
      <c r="G71" s="4" t="s">
        <v>436</v>
      </c>
      <c r="H71" s="8" t="s">
        <v>674</v>
      </c>
      <c r="I71" s="4" t="s">
        <v>456</v>
      </c>
      <c r="J71" s="4" t="s">
        <v>449</v>
      </c>
      <c r="K71" s="4" t="s">
        <v>439</v>
      </c>
      <c r="L71" s="4" t="s">
        <v>451</v>
      </c>
      <c r="M71" s="5">
        <v>0</v>
      </c>
      <c r="N71" s="4" t="s">
        <v>441</v>
      </c>
      <c r="O71" s="5">
        <v>123540</v>
      </c>
      <c r="P71" s="5">
        <v>1</v>
      </c>
      <c r="Q71" s="5">
        <v>400</v>
      </c>
      <c r="R71" s="4" t="s">
        <v>531</v>
      </c>
      <c r="S71" s="4" t="s">
        <v>570</v>
      </c>
      <c r="T71" s="4" t="s">
        <v>443</v>
      </c>
      <c r="U71" s="5">
        <v>80</v>
      </c>
    </row>
    <row r="72" spans="1:21" x14ac:dyDescent="0.3">
      <c r="A72" s="3">
        <v>44937</v>
      </c>
      <c r="B72" s="4">
        <v>300</v>
      </c>
      <c r="C72" s="5">
        <v>3</v>
      </c>
      <c r="D72" s="4" t="s">
        <v>476</v>
      </c>
      <c r="E72" s="4" t="s">
        <v>445</v>
      </c>
      <c r="F72" s="4" t="s">
        <v>520</v>
      </c>
      <c r="G72" s="4" t="s">
        <v>521</v>
      </c>
      <c r="H72" s="8" t="s">
        <v>675</v>
      </c>
      <c r="I72" s="4" t="s">
        <v>437</v>
      </c>
      <c r="J72" s="4" t="s">
        <v>438</v>
      </c>
      <c r="K72" s="4" t="s">
        <v>457</v>
      </c>
      <c r="L72" s="4" t="s">
        <v>440</v>
      </c>
      <c r="M72" s="5">
        <v>20</v>
      </c>
      <c r="N72" s="4" t="s">
        <v>441</v>
      </c>
      <c r="O72" s="5">
        <v>123541</v>
      </c>
      <c r="P72" s="5">
        <v>1</v>
      </c>
      <c r="Q72" s="5">
        <v>280</v>
      </c>
      <c r="R72" s="4" t="s">
        <v>531</v>
      </c>
      <c r="S72" s="4" t="s">
        <v>712</v>
      </c>
      <c r="T72" s="4" t="s">
        <v>443</v>
      </c>
      <c r="U72" s="5">
        <v>50</v>
      </c>
    </row>
    <row r="73" spans="1:21" x14ac:dyDescent="0.3">
      <c r="A73" s="3">
        <v>44938</v>
      </c>
      <c r="B73" s="4">
        <v>1200</v>
      </c>
      <c r="C73" s="5">
        <v>5</v>
      </c>
      <c r="D73" s="4" t="s">
        <v>460</v>
      </c>
      <c r="E73" s="4" t="s">
        <v>453</v>
      </c>
      <c r="F73" s="4" t="s">
        <v>513</v>
      </c>
      <c r="G73" s="4" t="s">
        <v>514</v>
      </c>
      <c r="H73" s="8" t="s">
        <v>676</v>
      </c>
      <c r="I73" s="4" t="s">
        <v>448</v>
      </c>
      <c r="J73" s="4" t="s">
        <v>438</v>
      </c>
      <c r="K73" s="4" t="s">
        <v>439</v>
      </c>
      <c r="L73" s="4" t="s">
        <v>451</v>
      </c>
      <c r="M73" s="5">
        <v>0</v>
      </c>
      <c r="N73" s="4" t="s">
        <v>441</v>
      </c>
      <c r="O73" s="5">
        <v>123542</v>
      </c>
      <c r="P73" s="5">
        <v>1</v>
      </c>
      <c r="Q73" s="5">
        <v>1200</v>
      </c>
      <c r="R73" s="4" t="s">
        <v>531</v>
      </c>
      <c r="S73" s="4" t="s">
        <v>594</v>
      </c>
      <c r="T73" s="4" t="s">
        <v>443</v>
      </c>
      <c r="U73" s="5">
        <v>200</v>
      </c>
    </row>
    <row r="74" spans="1:21" x14ac:dyDescent="0.3">
      <c r="A74" s="3">
        <v>44939</v>
      </c>
      <c r="B74" s="4">
        <v>700</v>
      </c>
      <c r="C74" s="5">
        <v>2</v>
      </c>
      <c r="D74" s="4" t="s">
        <v>488</v>
      </c>
      <c r="E74" s="4" t="s">
        <v>445</v>
      </c>
      <c r="F74" s="4" t="s">
        <v>474</v>
      </c>
      <c r="G74" s="4" t="s">
        <v>475</v>
      </c>
      <c r="H74" s="8" t="s">
        <v>677</v>
      </c>
      <c r="I74" s="4" t="s">
        <v>448</v>
      </c>
      <c r="J74" s="4" t="s">
        <v>449</v>
      </c>
      <c r="K74" s="4" t="s">
        <v>450</v>
      </c>
      <c r="L74" s="4" t="s">
        <v>451</v>
      </c>
      <c r="M74" s="5">
        <v>50</v>
      </c>
      <c r="N74" s="4" t="s">
        <v>465</v>
      </c>
      <c r="O74" s="5">
        <v>123543</v>
      </c>
      <c r="P74" s="5">
        <v>1</v>
      </c>
      <c r="Q74" s="5">
        <v>650</v>
      </c>
      <c r="R74" s="4" t="s">
        <v>531</v>
      </c>
      <c r="S74" s="4" t="s">
        <v>595</v>
      </c>
      <c r="T74" s="4" t="s">
        <v>443</v>
      </c>
      <c r="U74" s="5">
        <v>150</v>
      </c>
    </row>
    <row r="75" spans="1:21" x14ac:dyDescent="0.3">
      <c r="A75" s="3">
        <v>44940</v>
      </c>
      <c r="B75" s="4">
        <v>200</v>
      </c>
      <c r="C75" s="5">
        <v>1</v>
      </c>
      <c r="D75" s="4" t="s">
        <v>462</v>
      </c>
      <c r="E75" s="4" t="s">
        <v>434</v>
      </c>
      <c r="F75" s="4" t="s">
        <v>532</v>
      </c>
      <c r="G75" s="4" t="s">
        <v>436</v>
      </c>
      <c r="H75" s="8" t="s">
        <v>678</v>
      </c>
      <c r="I75" s="4" t="s">
        <v>456</v>
      </c>
      <c r="J75" s="4" t="s">
        <v>449</v>
      </c>
      <c r="K75" s="4" t="s">
        <v>450</v>
      </c>
      <c r="L75" s="4" t="s">
        <v>451</v>
      </c>
      <c r="M75" s="5">
        <v>20</v>
      </c>
      <c r="N75" s="4" t="s">
        <v>441</v>
      </c>
      <c r="O75" s="5">
        <v>123544</v>
      </c>
      <c r="P75" s="5">
        <v>1</v>
      </c>
      <c r="Q75" s="5">
        <v>180</v>
      </c>
      <c r="R75" s="4" t="s">
        <v>531</v>
      </c>
      <c r="S75" s="4" t="s">
        <v>712</v>
      </c>
      <c r="T75" s="4" t="s">
        <v>443</v>
      </c>
      <c r="U75" s="5">
        <v>30</v>
      </c>
    </row>
    <row r="76" spans="1:21" x14ac:dyDescent="0.3">
      <c r="A76" s="3">
        <v>44941</v>
      </c>
      <c r="B76" s="4">
        <v>600</v>
      </c>
      <c r="C76" s="5">
        <v>3</v>
      </c>
      <c r="D76" s="4" t="s">
        <v>452</v>
      </c>
      <c r="E76" s="4" t="s">
        <v>445</v>
      </c>
      <c r="F76" s="4" t="s">
        <v>535</v>
      </c>
      <c r="G76" s="4" t="s">
        <v>536</v>
      </c>
      <c r="H76" s="8" t="s">
        <v>679</v>
      </c>
      <c r="I76" s="4" t="s">
        <v>437</v>
      </c>
      <c r="J76" s="4" t="s">
        <v>438</v>
      </c>
      <c r="K76" s="4" t="s">
        <v>439</v>
      </c>
      <c r="L76" s="4" t="s">
        <v>440</v>
      </c>
      <c r="M76" s="5">
        <v>0</v>
      </c>
      <c r="N76" s="4" t="s">
        <v>441</v>
      </c>
      <c r="O76" s="5">
        <v>123545</v>
      </c>
      <c r="P76" s="5">
        <v>1</v>
      </c>
      <c r="Q76" s="5">
        <v>600</v>
      </c>
      <c r="R76" s="4" t="s">
        <v>531</v>
      </c>
      <c r="S76" s="4" t="s">
        <v>596</v>
      </c>
      <c r="T76" s="4" t="s">
        <v>443</v>
      </c>
      <c r="U76" s="5">
        <v>100</v>
      </c>
    </row>
    <row r="77" spans="1:21" x14ac:dyDescent="0.3">
      <c r="A77" s="3">
        <v>44942</v>
      </c>
      <c r="B77" s="4">
        <v>350</v>
      </c>
      <c r="C77" s="5">
        <v>2</v>
      </c>
      <c r="D77" s="4" t="s">
        <v>466</v>
      </c>
      <c r="E77" s="4" t="s">
        <v>480</v>
      </c>
      <c r="F77" s="4" t="s">
        <v>538</v>
      </c>
      <c r="G77" s="4" t="s">
        <v>539</v>
      </c>
      <c r="H77" s="8" t="s">
        <v>680</v>
      </c>
      <c r="I77" s="4" t="s">
        <v>456</v>
      </c>
      <c r="J77" s="4" t="s">
        <v>449</v>
      </c>
      <c r="K77" s="4" t="s">
        <v>450</v>
      </c>
      <c r="L77" s="4" t="s">
        <v>451</v>
      </c>
      <c r="M77" s="5">
        <v>30</v>
      </c>
      <c r="N77" s="4" t="s">
        <v>441</v>
      </c>
      <c r="O77" s="5">
        <v>123546</v>
      </c>
      <c r="P77" s="5">
        <v>1</v>
      </c>
      <c r="Q77" s="5">
        <v>320</v>
      </c>
      <c r="R77" s="4" t="s">
        <v>531</v>
      </c>
      <c r="S77" s="4" t="s">
        <v>597</v>
      </c>
      <c r="T77" s="4" t="s">
        <v>443</v>
      </c>
      <c r="U77" s="5">
        <v>50</v>
      </c>
    </row>
    <row r="78" spans="1:21" x14ac:dyDescent="0.3">
      <c r="A78" s="3">
        <v>44943</v>
      </c>
      <c r="B78" s="4">
        <v>500</v>
      </c>
      <c r="C78" s="5">
        <v>2</v>
      </c>
      <c r="D78" s="4" t="s">
        <v>460</v>
      </c>
      <c r="E78" s="4" t="s">
        <v>445</v>
      </c>
      <c r="F78" s="4" t="s">
        <v>520</v>
      </c>
      <c r="G78" s="4" t="s">
        <v>521</v>
      </c>
      <c r="H78" s="8" t="s">
        <v>681</v>
      </c>
      <c r="I78" s="4" t="s">
        <v>448</v>
      </c>
      <c r="J78" s="4" t="s">
        <v>438</v>
      </c>
      <c r="K78" s="4" t="s">
        <v>457</v>
      </c>
      <c r="L78" s="4" t="s">
        <v>440</v>
      </c>
      <c r="M78" s="5">
        <v>20</v>
      </c>
      <c r="N78" s="4" t="s">
        <v>465</v>
      </c>
      <c r="O78" s="5">
        <v>123547</v>
      </c>
      <c r="P78" s="5">
        <v>1</v>
      </c>
      <c r="Q78" s="5">
        <v>480</v>
      </c>
      <c r="R78" s="4" t="s">
        <v>531</v>
      </c>
      <c r="S78" s="4" t="s">
        <v>591</v>
      </c>
      <c r="T78" s="4" t="s">
        <v>443</v>
      </c>
      <c r="U78" s="5">
        <v>100</v>
      </c>
    </row>
    <row r="79" spans="1:21" x14ac:dyDescent="0.3">
      <c r="A79" s="3">
        <v>44944</v>
      </c>
      <c r="B79" s="4">
        <v>300</v>
      </c>
      <c r="C79" s="5">
        <v>1</v>
      </c>
      <c r="D79" s="4" t="s">
        <v>462</v>
      </c>
      <c r="E79" s="4" t="s">
        <v>434</v>
      </c>
      <c r="F79" s="4" t="s">
        <v>515</v>
      </c>
      <c r="G79" s="4" t="s">
        <v>478</v>
      </c>
      <c r="H79" s="8" t="s">
        <v>682</v>
      </c>
      <c r="I79" s="4" t="s">
        <v>456</v>
      </c>
      <c r="J79" s="4" t="s">
        <v>449</v>
      </c>
      <c r="K79" s="4" t="s">
        <v>439</v>
      </c>
      <c r="L79" s="4" t="s">
        <v>451</v>
      </c>
      <c r="M79" s="5">
        <v>0</v>
      </c>
      <c r="N79" s="4" t="s">
        <v>441</v>
      </c>
      <c r="O79" s="5">
        <v>123548</v>
      </c>
      <c r="P79" s="5">
        <v>1</v>
      </c>
      <c r="Q79" s="5">
        <v>300</v>
      </c>
      <c r="R79" s="4" t="s">
        <v>531</v>
      </c>
      <c r="S79" s="4" t="s">
        <v>598</v>
      </c>
      <c r="T79" s="4" t="s">
        <v>443</v>
      </c>
      <c r="U79" s="5">
        <v>50</v>
      </c>
    </row>
    <row r="80" spans="1:21" x14ac:dyDescent="0.3">
      <c r="A80" s="3">
        <v>44945</v>
      </c>
      <c r="B80" s="4">
        <v>200</v>
      </c>
      <c r="C80" s="5">
        <v>1</v>
      </c>
      <c r="D80" s="4" t="s">
        <v>540</v>
      </c>
      <c r="E80" s="4" t="s">
        <v>453</v>
      </c>
      <c r="F80" s="4" t="s">
        <v>454</v>
      </c>
      <c r="G80" s="4" t="s">
        <v>455</v>
      </c>
      <c r="H80" s="8" t="s">
        <v>683</v>
      </c>
      <c r="I80" s="4" t="s">
        <v>456</v>
      </c>
      <c r="J80" s="4" t="s">
        <v>449</v>
      </c>
      <c r="K80" s="4" t="s">
        <v>457</v>
      </c>
      <c r="L80" s="4" t="s">
        <v>458</v>
      </c>
      <c r="M80" s="5">
        <v>0</v>
      </c>
      <c r="N80" s="4" t="s">
        <v>441</v>
      </c>
      <c r="O80" s="5">
        <v>123549</v>
      </c>
      <c r="P80" s="5">
        <v>1</v>
      </c>
      <c r="Q80" s="5">
        <v>200</v>
      </c>
      <c r="R80" s="4" t="s">
        <v>531</v>
      </c>
      <c r="S80" s="4" t="s">
        <v>712</v>
      </c>
      <c r="T80" s="4" t="s">
        <v>459</v>
      </c>
      <c r="U80" s="5">
        <v>30</v>
      </c>
    </row>
    <row r="81" spans="1:21" x14ac:dyDescent="0.3">
      <c r="A81" s="3">
        <v>44946</v>
      </c>
      <c r="B81" s="4">
        <v>700</v>
      </c>
      <c r="C81" s="5">
        <v>3</v>
      </c>
      <c r="D81" s="4" t="s">
        <v>470</v>
      </c>
      <c r="E81" s="4" t="s">
        <v>445</v>
      </c>
      <c r="F81" s="4" t="s">
        <v>446</v>
      </c>
      <c r="G81" s="4" t="s">
        <v>447</v>
      </c>
      <c r="H81" s="8" t="s">
        <v>684</v>
      </c>
      <c r="I81" s="4" t="s">
        <v>448</v>
      </c>
      <c r="J81" s="4" t="s">
        <v>438</v>
      </c>
      <c r="K81" s="4" t="s">
        <v>450</v>
      </c>
      <c r="L81" s="4" t="s">
        <v>440</v>
      </c>
      <c r="M81" s="5">
        <v>50</v>
      </c>
      <c r="N81" s="4" t="s">
        <v>465</v>
      </c>
      <c r="O81" s="5">
        <v>123550</v>
      </c>
      <c r="P81" s="5">
        <v>1</v>
      </c>
      <c r="Q81" s="5">
        <v>650</v>
      </c>
      <c r="R81" s="4" t="s">
        <v>531</v>
      </c>
      <c r="S81" s="4" t="s">
        <v>562</v>
      </c>
      <c r="T81" s="4" t="s">
        <v>443</v>
      </c>
      <c r="U81" s="5">
        <v>150</v>
      </c>
    </row>
    <row r="82" spans="1:21" x14ac:dyDescent="0.3">
      <c r="A82" s="3">
        <v>44947</v>
      </c>
      <c r="B82" s="4">
        <v>450</v>
      </c>
      <c r="C82" s="5">
        <v>2</v>
      </c>
      <c r="D82" s="4" t="s">
        <v>452</v>
      </c>
      <c r="E82" s="4" t="s">
        <v>434</v>
      </c>
      <c r="F82" s="4" t="s">
        <v>541</v>
      </c>
      <c r="G82" s="4" t="s">
        <v>436</v>
      </c>
      <c r="H82" s="8" t="s">
        <v>685</v>
      </c>
      <c r="I82" s="4" t="s">
        <v>437</v>
      </c>
      <c r="J82" s="4" t="s">
        <v>449</v>
      </c>
      <c r="K82" s="4" t="s">
        <v>457</v>
      </c>
      <c r="L82" s="4" t="s">
        <v>451</v>
      </c>
      <c r="M82" s="5">
        <v>20</v>
      </c>
      <c r="N82" s="4" t="s">
        <v>441</v>
      </c>
      <c r="O82" s="5">
        <v>123551</v>
      </c>
      <c r="P82" s="5">
        <v>1</v>
      </c>
      <c r="Q82" s="5">
        <v>430</v>
      </c>
      <c r="R82" s="4" t="s">
        <v>531</v>
      </c>
      <c r="S82" s="4" t="s">
        <v>712</v>
      </c>
      <c r="T82" s="4" t="s">
        <v>443</v>
      </c>
      <c r="U82" s="5">
        <v>80</v>
      </c>
    </row>
    <row r="83" spans="1:21" x14ac:dyDescent="0.3">
      <c r="A83" s="3">
        <v>44948</v>
      </c>
      <c r="B83" s="4">
        <v>250</v>
      </c>
      <c r="C83" s="5">
        <v>1</v>
      </c>
      <c r="D83" s="4" t="s">
        <v>542</v>
      </c>
      <c r="E83" s="4" t="s">
        <v>445</v>
      </c>
      <c r="F83" s="4" t="s">
        <v>463</v>
      </c>
      <c r="G83" s="4" t="s">
        <v>464</v>
      </c>
      <c r="H83" s="8" t="s">
        <v>686</v>
      </c>
      <c r="I83" s="4" t="s">
        <v>456</v>
      </c>
      <c r="J83" s="4" t="s">
        <v>438</v>
      </c>
      <c r="K83" s="4" t="s">
        <v>439</v>
      </c>
      <c r="L83" s="4" t="s">
        <v>451</v>
      </c>
      <c r="M83" s="5">
        <v>0</v>
      </c>
      <c r="N83" s="4" t="s">
        <v>441</v>
      </c>
      <c r="O83" s="5">
        <v>123552</v>
      </c>
      <c r="P83" s="5">
        <v>1</v>
      </c>
      <c r="Q83" s="5">
        <v>250</v>
      </c>
      <c r="R83" s="4" t="s">
        <v>531</v>
      </c>
      <c r="S83" s="4" t="s">
        <v>599</v>
      </c>
      <c r="T83" s="4" t="s">
        <v>443</v>
      </c>
      <c r="U83" s="5">
        <v>50</v>
      </c>
    </row>
    <row r="84" spans="1:21" x14ac:dyDescent="0.3">
      <c r="A84" s="3">
        <v>44949</v>
      </c>
      <c r="B84" s="4">
        <v>1200</v>
      </c>
      <c r="C84" s="5">
        <v>4</v>
      </c>
      <c r="D84" s="4" t="s">
        <v>473</v>
      </c>
      <c r="E84" s="4" t="s">
        <v>453</v>
      </c>
      <c r="F84" s="4" t="s">
        <v>471</v>
      </c>
      <c r="G84" s="4" t="s">
        <v>472</v>
      </c>
      <c r="H84" s="8" t="s">
        <v>687</v>
      </c>
      <c r="I84" s="4" t="s">
        <v>456</v>
      </c>
      <c r="J84" s="4" t="s">
        <v>438</v>
      </c>
      <c r="K84" s="4" t="s">
        <v>450</v>
      </c>
      <c r="L84" s="4" t="s">
        <v>440</v>
      </c>
      <c r="M84" s="5">
        <v>50</v>
      </c>
      <c r="N84" s="4" t="s">
        <v>465</v>
      </c>
      <c r="O84" s="5">
        <v>123553</v>
      </c>
      <c r="P84" s="5">
        <v>1</v>
      </c>
      <c r="Q84" s="5">
        <v>1150</v>
      </c>
      <c r="R84" s="4" t="s">
        <v>531</v>
      </c>
      <c r="S84" s="4" t="s">
        <v>600</v>
      </c>
      <c r="T84" s="4" t="s">
        <v>443</v>
      </c>
      <c r="U84" s="5">
        <v>200</v>
      </c>
    </row>
    <row r="85" spans="1:21" x14ac:dyDescent="0.3">
      <c r="A85" s="3">
        <v>44950</v>
      </c>
      <c r="B85" s="4">
        <v>800</v>
      </c>
      <c r="C85" s="5">
        <v>2</v>
      </c>
      <c r="D85" s="4" t="s">
        <v>488</v>
      </c>
      <c r="E85" s="4" t="s">
        <v>445</v>
      </c>
      <c r="F85" s="4" t="s">
        <v>543</v>
      </c>
      <c r="G85" s="4" t="s">
        <v>544</v>
      </c>
      <c r="H85" s="8" t="s">
        <v>688</v>
      </c>
      <c r="I85" s="4" t="s">
        <v>456</v>
      </c>
      <c r="J85" s="4" t="s">
        <v>449</v>
      </c>
      <c r="K85" s="4" t="s">
        <v>450</v>
      </c>
      <c r="L85" s="4" t="s">
        <v>451</v>
      </c>
      <c r="M85" s="5">
        <v>50</v>
      </c>
      <c r="N85" s="4" t="s">
        <v>465</v>
      </c>
      <c r="O85" s="5">
        <v>123554</v>
      </c>
      <c r="P85" s="5">
        <v>1</v>
      </c>
      <c r="Q85" s="5">
        <v>750</v>
      </c>
      <c r="R85" s="4" t="s">
        <v>531</v>
      </c>
      <c r="S85" s="4" t="s">
        <v>601</v>
      </c>
      <c r="T85" s="4" t="s">
        <v>443</v>
      </c>
      <c r="U85" s="5">
        <v>150</v>
      </c>
    </row>
    <row r="86" spans="1:21" x14ac:dyDescent="0.3">
      <c r="A86" s="3">
        <v>44951</v>
      </c>
      <c r="B86" s="4">
        <v>150</v>
      </c>
      <c r="C86" s="5">
        <v>1</v>
      </c>
      <c r="D86" s="4" t="s">
        <v>462</v>
      </c>
      <c r="E86" s="4" t="s">
        <v>434</v>
      </c>
      <c r="F86" s="4" t="s">
        <v>435</v>
      </c>
      <c r="G86" s="4" t="s">
        <v>436</v>
      </c>
      <c r="H86" s="8" t="s">
        <v>689</v>
      </c>
      <c r="I86" s="4" t="s">
        <v>456</v>
      </c>
      <c r="J86" s="4" t="s">
        <v>449</v>
      </c>
      <c r="K86" s="4" t="s">
        <v>450</v>
      </c>
      <c r="L86" s="4" t="s">
        <v>451</v>
      </c>
      <c r="M86" s="5">
        <v>20</v>
      </c>
      <c r="N86" s="4" t="s">
        <v>441</v>
      </c>
      <c r="O86" s="5">
        <v>123555</v>
      </c>
      <c r="P86" s="5">
        <v>1</v>
      </c>
      <c r="Q86" s="5">
        <v>130</v>
      </c>
      <c r="R86" s="4" t="s">
        <v>531</v>
      </c>
      <c r="S86" s="4" t="s">
        <v>712</v>
      </c>
      <c r="T86" s="4" t="s">
        <v>443</v>
      </c>
      <c r="U86" s="5">
        <v>30</v>
      </c>
    </row>
    <row r="87" spans="1:21" x14ac:dyDescent="0.3">
      <c r="A87" s="3">
        <v>44952</v>
      </c>
      <c r="B87" s="4">
        <v>650</v>
      </c>
      <c r="C87" s="5">
        <v>3</v>
      </c>
      <c r="D87" s="4" t="s">
        <v>460</v>
      </c>
      <c r="E87" s="4" t="s">
        <v>445</v>
      </c>
      <c r="F87" s="4" t="s">
        <v>474</v>
      </c>
      <c r="G87" s="4" t="s">
        <v>475</v>
      </c>
      <c r="H87" s="8" t="s">
        <v>690</v>
      </c>
      <c r="I87" s="4" t="s">
        <v>448</v>
      </c>
      <c r="J87" s="4" t="s">
        <v>438</v>
      </c>
      <c r="K87" s="4" t="s">
        <v>439</v>
      </c>
      <c r="L87" s="4" t="s">
        <v>451</v>
      </c>
      <c r="M87" s="5">
        <v>0</v>
      </c>
      <c r="N87" s="4" t="s">
        <v>441</v>
      </c>
      <c r="O87" s="5">
        <v>123556</v>
      </c>
      <c r="P87" s="5">
        <v>1</v>
      </c>
      <c r="Q87" s="5">
        <v>650</v>
      </c>
      <c r="R87" s="4" t="s">
        <v>531</v>
      </c>
      <c r="S87" s="4" t="s">
        <v>602</v>
      </c>
      <c r="T87" s="4" t="s">
        <v>443</v>
      </c>
      <c r="U87" s="5">
        <v>100</v>
      </c>
    </row>
    <row r="88" spans="1:21" x14ac:dyDescent="0.3">
      <c r="A88" s="3">
        <v>44953</v>
      </c>
      <c r="B88" s="4">
        <v>400</v>
      </c>
      <c r="C88" s="5">
        <v>2</v>
      </c>
      <c r="D88" s="4" t="s">
        <v>452</v>
      </c>
      <c r="E88" s="4" t="s">
        <v>434</v>
      </c>
      <c r="F88" s="4" t="s">
        <v>532</v>
      </c>
      <c r="G88" s="4" t="s">
        <v>436</v>
      </c>
      <c r="H88" s="8" t="s">
        <v>691</v>
      </c>
      <c r="I88" s="4" t="s">
        <v>456</v>
      </c>
      <c r="J88" s="4" t="s">
        <v>449</v>
      </c>
      <c r="K88" s="4" t="s">
        <v>439</v>
      </c>
      <c r="L88" s="4" t="s">
        <v>451</v>
      </c>
      <c r="M88" s="5">
        <v>0</v>
      </c>
      <c r="N88" s="4" t="s">
        <v>441</v>
      </c>
      <c r="O88" s="5">
        <v>123557</v>
      </c>
      <c r="P88" s="5">
        <v>1</v>
      </c>
      <c r="Q88" s="5">
        <v>400</v>
      </c>
      <c r="R88" s="4" t="s">
        <v>531</v>
      </c>
      <c r="S88" s="4" t="s">
        <v>603</v>
      </c>
      <c r="T88" s="4" t="s">
        <v>443</v>
      </c>
      <c r="U88" s="5">
        <v>80</v>
      </c>
    </row>
    <row r="89" spans="1:21" x14ac:dyDescent="0.3">
      <c r="A89" s="3">
        <v>44954</v>
      </c>
      <c r="B89" s="4">
        <v>300</v>
      </c>
      <c r="C89" s="5">
        <v>3</v>
      </c>
      <c r="D89" s="4" t="s">
        <v>476</v>
      </c>
      <c r="E89" s="4" t="s">
        <v>445</v>
      </c>
      <c r="F89" s="4" t="s">
        <v>520</v>
      </c>
      <c r="G89" s="4" t="s">
        <v>521</v>
      </c>
      <c r="H89" s="8" t="s">
        <v>634</v>
      </c>
      <c r="I89" s="4" t="s">
        <v>437</v>
      </c>
      <c r="J89" s="4" t="s">
        <v>438</v>
      </c>
      <c r="K89" s="4" t="s">
        <v>457</v>
      </c>
      <c r="L89" s="4" t="s">
        <v>440</v>
      </c>
      <c r="M89" s="5">
        <v>20</v>
      </c>
      <c r="N89" s="4" t="s">
        <v>441</v>
      </c>
      <c r="O89" s="5">
        <v>123558</v>
      </c>
      <c r="P89" s="5">
        <v>1</v>
      </c>
      <c r="Q89" s="5">
        <v>280</v>
      </c>
      <c r="R89" s="4" t="s">
        <v>531</v>
      </c>
      <c r="S89" s="4" t="s">
        <v>712</v>
      </c>
      <c r="T89" s="4" t="s">
        <v>443</v>
      </c>
      <c r="U89" s="5">
        <v>50</v>
      </c>
    </row>
    <row r="90" spans="1:21" x14ac:dyDescent="0.3">
      <c r="A90" s="3">
        <v>44955</v>
      </c>
      <c r="B90" s="4">
        <v>1100</v>
      </c>
      <c r="C90" s="5">
        <v>4</v>
      </c>
      <c r="D90" s="4" t="s">
        <v>460</v>
      </c>
      <c r="E90" s="4" t="s">
        <v>453</v>
      </c>
      <c r="F90" s="4" t="s">
        <v>513</v>
      </c>
      <c r="G90" s="4" t="s">
        <v>514</v>
      </c>
      <c r="H90" s="8" t="s">
        <v>692</v>
      </c>
      <c r="I90" s="4" t="s">
        <v>448</v>
      </c>
      <c r="J90" s="4" t="s">
        <v>438</v>
      </c>
      <c r="K90" s="4" t="s">
        <v>439</v>
      </c>
      <c r="L90" s="4" t="s">
        <v>451</v>
      </c>
      <c r="M90" s="5">
        <v>0</v>
      </c>
      <c r="N90" s="4" t="s">
        <v>441</v>
      </c>
      <c r="O90" s="5">
        <v>123559</v>
      </c>
      <c r="P90" s="5">
        <v>1</v>
      </c>
      <c r="Q90" s="5">
        <v>1100</v>
      </c>
      <c r="R90" s="4" t="s">
        <v>531</v>
      </c>
      <c r="S90" s="4" t="s">
        <v>604</v>
      </c>
      <c r="T90" s="4" t="s">
        <v>443</v>
      </c>
      <c r="U90" s="5">
        <v>200</v>
      </c>
    </row>
    <row r="91" spans="1:21" x14ac:dyDescent="0.3">
      <c r="A91" s="3">
        <v>44956</v>
      </c>
      <c r="B91" s="4">
        <v>750</v>
      </c>
      <c r="C91" s="5">
        <v>2</v>
      </c>
      <c r="D91" s="4" t="s">
        <v>470</v>
      </c>
      <c r="E91" s="4" t="s">
        <v>445</v>
      </c>
      <c r="F91" s="4" t="s">
        <v>535</v>
      </c>
      <c r="G91" s="4" t="s">
        <v>536</v>
      </c>
      <c r="H91" s="8" t="s">
        <v>693</v>
      </c>
      <c r="I91" s="4" t="s">
        <v>448</v>
      </c>
      <c r="J91" s="4" t="s">
        <v>449</v>
      </c>
      <c r="K91" s="4" t="s">
        <v>450</v>
      </c>
      <c r="L91" s="4" t="s">
        <v>440</v>
      </c>
      <c r="M91" s="5">
        <v>50</v>
      </c>
      <c r="N91" s="4" t="s">
        <v>465</v>
      </c>
      <c r="O91" s="5">
        <v>123560</v>
      </c>
      <c r="P91" s="5">
        <v>1</v>
      </c>
      <c r="Q91" s="5">
        <v>700</v>
      </c>
      <c r="R91" s="4" t="s">
        <v>531</v>
      </c>
      <c r="S91" s="4" t="s">
        <v>605</v>
      </c>
      <c r="T91" s="4" t="s">
        <v>443</v>
      </c>
      <c r="U91" s="5">
        <v>150</v>
      </c>
    </row>
    <row r="92" spans="1:21" x14ac:dyDescent="0.3">
      <c r="A92" s="3">
        <v>44958</v>
      </c>
      <c r="B92" s="4">
        <v>200</v>
      </c>
      <c r="C92" s="5">
        <v>2</v>
      </c>
      <c r="D92" s="4" t="s">
        <v>462</v>
      </c>
      <c r="E92" s="4" t="s">
        <v>445</v>
      </c>
      <c r="F92" s="4" t="s">
        <v>520</v>
      </c>
      <c r="G92" s="4" t="s">
        <v>521</v>
      </c>
      <c r="H92" s="8" t="s">
        <v>694</v>
      </c>
      <c r="I92" s="4" t="s">
        <v>456</v>
      </c>
      <c r="J92" s="4" t="s">
        <v>449</v>
      </c>
      <c r="K92" s="4" t="s">
        <v>450</v>
      </c>
      <c r="L92" s="4" t="s">
        <v>451</v>
      </c>
      <c r="M92" s="5">
        <v>20</v>
      </c>
      <c r="N92" s="4" t="s">
        <v>441</v>
      </c>
      <c r="O92" s="5">
        <v>123561</v>
      </c>
      <c r="P92" s="5">
        <v>1</v>
      </c>
      <c r="Q92" s="5">
        <v>180</v>
      </c>
      <c r="R92" s="4" t="s">
        <v>531</v>
      </c>
      <c r="S92" s="4" t="s">
        <v>587</v>
      </c>
      <c r="T92" s="4" t="s">
        <v>443</v>
      </c>
      <c r="U92" s="5">
        <v>30</v>
      </c>
    </row>
    <row r="93" spans="1:21" x14ac:dyDescent="0.3">
      <c r="A93" s="3">
        <v>44959</v>
      </c>
      <c r="B93" s="4">
        <v>800</v>
      </c>
      <c r="C93" s="5">
        <v>3</v>
      </c>
      <c r="D93" s="4" t="s">
        <v>470</v>
      </c>
      <c r="E93" s="4" t="s">
        <v>453</v>
      </c>
      <c r="F93" s="4" t="s">
        <v>513</v>
      </c>
      <c r="G93" s="4" t="s">
        <v>514</v>
      </c>
      <c r="H93" s="8" t="s">
        <v>695</v>
      </c>
      <c r="I93" s="4" t="s">
        <v>448</v>
      </c>
      <c r="J93" s="4" t="s">
        <v>438</v>
      </c>
      <c r="K93" s="4" t="s">
        <v>439</v>
      </c>
      <c r="L93" s="4" t="s">
        <v>440</v>
      </c>
      <c r="M93" s="5">
        <v>50</v>
      </c>
      <c r="N93" s="4" t="s">
        <v>465</v>
      </c>
      <c r="O93" s="5">
        <v>123562</v>
      </c>
      <c r="P93" s="5">
        <v>1</v>
      </c>
      <c r="Q93" s="5">
        <v>750</v>
      </c>
      <c r="R93" s="4" t="s">
        <v>531</v>
      </c>
      <c r="S93" s="4" t="s">
        <v>588</v>
      </c>
      <c r="T93" s="4" t="s">
        <v>443</v>
      </c>
      <c r="U93" s="5">
        <v>150</v>
      </c>
    </row>
    <row r="94" spans="1:21" x14ac:dyDescent="0.3">
      <c r="A94" s="3">
        <v>44960</v>
      </c>
      <c r="B94" s="4">
        <v>350</v>
      </c>
      <c r="C94" s="5">
        <v>2</v>
      </c>
      <c r="D94" s="4" t="s">
        <v>466</v>
      </c>
      <c r="E94" s="4" t="s">
        <v>434</v>
      </c>
      <c r="F94" s="4" t="s">
        <v>532</v>
      </c>
      <c r="G94" s="4" t="s">
        <v>436</v>
      </c>
      <c r="H94" s="8" t="s">
        <v>696</v>
      </c>
      <c r="I94" s="4" t="s">
        <v>456</v>
      </c>
      <c r="J94" s="4" t="s">
        <v>449</v>
      </c>
      <c r="K94" s="4" t="s">
        <v>450</v>
      </c>
      <c r="L94" s="4" t="s">
        <v>451</v>
      </c>
      <c r="M94" s="5">
        <v>30</v>
      </c>
      <c r="N94" s="4" t="s">
        <v>441</v>
      </c>
      <c r="O94" s="5">
        <v>123563</v>
      </c>
      <c r="P94" s="5">
        <v>1</v>
      </c>
      <c r="Q94" s="5">
        <v>320</v>
      </c>
      <c r="R94" s="4" t="s">
        <v>531</v>
      </c>
      <c r="S94" s="4" t="s">
        <v>574</v>
      </c>
      <c r="T94" s="4" t="s">
        <v>443</v>
      </c>
      <c r="U94" s="5">
        <v>50</v>
      </c>
    </row>
    <row r="95" spans="1:21" x14ac:dyDescent="0.3">
      <c r="A95" s="3">
        <v>44961</v>
      </c>
      <c r="B95" s="4">
        <v>500</v>
      </c>
      <c r="C95" s="5">
        <v>1</v>
      </c>
      <c r="D95" s="4" t="s">
        <v>479</v>
      </c>
      <c r="E95" s="4" t="s">
        <v>445</v>
      </c>
      <c r="F95" s="4" t="s">
        <v>474</v>
      </c>
      <c r="G95" s="4" t="s">
        <v>475</v>
      </c>
      <c r="H95" s="8" t="s">
        <v>697</v>
      </c>
      <c r="I95" s="4" t="s">
        <v>448</v>
      </c>
      <c r="J95" s="4" t="s">
        <v>438</v>
      </c>
      <c r="K95" s="4" t="s">
        <v>450</v>
      </c>
      <c r="L95" s="4" t="s">
        <v>451</v>
      </c>
      <c r="M95" s="5">
        <v>0</v>
      </c>
      <c r="N95" s="4" t="s">
        <v>441</v>
      </c>
      <c r="O95" s="5">
        <v>123564</v>
      </c>
      <c r="P95" s="5">
        <v>1</v>
      </c>
      <c r="Q95" s="5">
        <v>500</v>
      </c>
      <c r="R95" s="4" t="s">
        <v>531</v>
      </c>
      <c r="S95" s="4" t="s">
        <v>589</v>
      </c>
      <c r="T95" s="4" t="s">
        <v>443</v>
      </c>
      <c r="U95" s="5">
        <v>100</v>
      </c>
    </row>
    <row r="96" spans="1:21" x14ac:dyDescent="0.3">
      <c r="A96" s="3">
        <v>44962</v>
      </c>
      <c r="B96" s="4">
        <v>300</v>
      </c>
      <c r="C96" s="5">
        <v>2</v>
      </c>
      <c r="D96" s="4" t="s">
        <v>490</v>
      </c>
      <c r="E96" s="4" t="s">
        <v>480</v>
      </c>
      <c r="F96" s="4" t="s">
        <v>533</v>
      </c>
      <c r="G96" s="4" t="s">
        <v>525</v>
      </c>
      <c r="H96" s="8" t="s">
        <v>635</v>
      </c>
      <c r="I96" s="4" t="s">
        <v>456</v>
      </c>
      <c r="J96" s="4" t="s">
        <v>449</v>
      </c>
      <c r="K96" s="4" t="s">
        <v>439</v>
      </c>
      <c r="L96" s="4" t="s">
        <v>451</v>
      </c>
      <c r="M96" s="5">
        <v>0</v>
      </c>
      <c r="N96" s="4" t="s">
        <v>441</v>
      </c>
      <c r="O96" s="5">
        <v>123565</v>
      </c>
      <c r="P96" s="5">
        <v>1</v>
      </c>
      <c r="Q96" s="5">
        <v>300</v>
      </c>
      <c r="R96" s="4" t="s">
        <v>531</v>
      </c>
      <c r="S96" s="4" t="s">
        <v>590</v>
      </c>
      <c r="T96" s="4" t="s">
        <v>443</v>
      </c>
      <c r="U96" s="5">
        <v>50</v>
      </c>
    </row>
    <row r="97" spans="1:21" x14ac:dyDescent="0.3">
      <c r="A97" s="3">
        <v>44963</v>
      </c>
      <c r="B97" s="4">
        <v>1000</v>
      </c>
      <c r="C97" s="5">
        <v>4</v>
      </c>
      <c r="D97" s="4" t="s">
        <v>460</v>
      </c>
      <c r="E97" s="4" t="s">
        <v>453</v>
      </c>
      <c r="F97" s="4" t="s">
        <v>503</v>
      </c>
      <c r="G97" s="4" t="s">
        <v>504</v>
      </c>
      <c r="H97" s="8" t="s">
        <v>698</v>
      </c>
      <c r="I97" s="4" t="s">
        <v>437</v>
      </c>
      <c r="J97" s="4" t="s">
        <v>438</v>
      </c>
      <c r="K97" s="4" t="s">
        <v>457</v>
      </c>
      <c r="L97" s="4" t="s">
        <v>440</v>
      </c>
      <c r="M97" s="5">
        <v>50</v>
      </c>
      <c r="N97" s="4" t="s">
        <v>465</v>
      </c>
      <c r="O97" s="5">
        <v>123566</v>
      </c>
      <c r="P97" s="5">
        <v>1</v>
      </c>
      <c r="Q97" s="5">
        <v>950</v>
      </c>
      <c r="R97" s="4" t="s">
        <v>531</v>
      </c>
      <c r="S97" s="4" t="s">
        <v>591</v>
      </c>
      <c r="T97" s="4" t="s">
        <v>443</v>
      </c>
      <c r="U97" s="5">
        <v>200</v>
      </c>
    </row>
    <row r="98" spans="1:21" x14ac:dyDescent="0.3">
      <c r="A98" s="3">
        <v>44964</v>
      </c>
      <c r="B98" s="4">
        <v>700</v>
      </c>
      <c r="C98" s="5">
        <v>2</v>
      </c>
      <c r="D98" s="4" t="s">
        <v>488</v>
      </c>
      <c r="E98" s="4" t="s">
        <v>445</v>
      </c>
      <c r="F98" s="4" t="s">
        <v>483</v>
      </c>
      <c r="G98" s="4" t="s">
        <v>484</v>
      </c>
      <c r="H98" s="8" t="s">
        <v>699</v>
      </c>
      <c r="I98" s="4" t="s">
        <v>456</v>
      </c>
      <c r="J98" s="4" t="s">
        <v>438</v>
      </c>
      <c r="K98" s="4" t="s">
        <v>439</v>
      </c>
      <c r="L98" s="4" t="s">
        <v>451</v>
      </c>
      <c r="M98" s="5">
        <v>0</v>
      </c>
      <c r="N98" s="4" t="s">
        <v>441</v>
      </c>
      <c r="O98" s="5">
        <v>123567</v>
      </c>
      <c r="P98" s="5">
        <v>1</v>
      </c>
      <c r="Q98" s="5">
        <v>700</v>
      </c>
      <c r="R98" s="4" t="s">
        <v>531</v>
      </c>
      <c r="S98" s="4" t="s">
        <v>592</v>
      </c>
      <c r="T98" s="4" t="s">
        <v>443</v>
      </c>
      <c r="U98" s="5">
        <v>100</v>
      </c>
    </row>
    <row r="99" spans="1:21" x14ac:dyDescent="0.3">
      <c r="A99" s="3">
        <v>44965</v>
      </c>
      <c r="B99" s="4">
        <v>200</v>
      </c>
      <c r="C99" s="5">
        <v>1</v>
      </c>
      <c r="D99" s="4" t="s">
        <v>462</v>
      </c>
      <c r="E99" s="4" t="s">
        <v>434</v>
      </c>
      <c r="F99" s="4" t="s">
        <v>534</v>
      </c>
      <c r="G99" s="4" t="s">
        <v>478</v>
      </c>
      <c r="H99" s="8" t="s">
        <v>649</v>
      </c>
      <c r="I99" s="4" t="s">
        <v>456</v>
      </c>
      <c r="J99" s="4" t="s">
        <v>449</v>
      </c>
      <c r="K99" s="4" t="s">
        <v>457</v>
      </c>
      <c r="L99" s="4" t="s">
        <v>458</v>
      </c>
      <c r="M99" s="5">
        <v>20</v>
      </c>
      <c r="N99" s="4" t="s">
        <v>441</v>
      </c>
      <c r="O99" s="5">
        <v>123568</v>
      </c>
      <c r="P99" s="5">
        <v>1</v>
      </c>
      <c r="Q99" s="5">
        <v>180</v>
      </c>
      <c r="R99" s="4" t="s">
        <v>531</v>
      </c>
      <c r="S99" s="4" t="s">
        <v>712</v>
      </c>
      <c r="T99" s="4" t="s">
        <v>459</v>
      </c>
      <c r="U99" s="5">
        <v>30</v>
      </c>
    </row>
    <row r="100" spans="1:21" x14ac:dyDescent="0.3">
      <c r="A100" s="3">
        <v>44966</v>
      </c>
      <c r="B100" s="4">
        <v>900</v>
      </c>
      <c r="C100" s="5">
        <v>3</v>
      </c>
      <c r="D100" s="4" t="s">
        <v>470</v>
      </c>
      <c r="E100" s="4" t="s">
        <v>445</v>
      </c>
      <c r="F100" s="4" t="s">
        <v>535</v>
      </c>
      <c r="G100" s="4" t="s">
        <v>536</v>
      </c>
      <c r="H100" s="8" t="s">
        <v>700</v>
      </c>
      <c r="I100" s="4" t="s">
        <v>448</v>
      </c>
      <c r="J100" s="4" t="s">
        <v>438</v>
      </c>
      <c r="K100" s="4" t="s">
        <v>450</v>
      </c>
      <c r="L100" s="4" t="s">
        <v>440</v>
      </c>
      <c r="M100" s="5">
        <v>50</v>
      </c>
      <c r="N100" s="4" t="s">
        <v>465</v>
      </c>
      <c r="O100" s="5">
        <v>123569</v>
      </c>
      <c r="P100" s="5">
        <v>1</v>
      </c>
      <c r="Q100" s="5">
        <v>850</v>
      </c>
      <c r="R100" s="4" t="s">
        <v>531</v>
      </c>
      <c r="S100" s="4" t="s">
        <v>593</v>
      </c>
      <c r="T100" s="4" t="s">
        <v>443</v>
      </c>
      <c r="U100" s="5">
        <v>150</v>
      </c>
    </row>
    <row r="101" spans="1:21" x14ac:dyDescent="0.3">
      <c r="A101" s="3">
        <v>44967</v>
      </c>
      <c r="B101" s="4">
        <v>400</v>
      </c>
      <c r="C101" s="5">
        <v>2</v>
      </c>
      <c r="D101" s="4" t="s">
        <v>490</v>
      </c>
      <c r="E101" s="4" t="s">
        <v>434</v>
      </c>
      <c r="F101" s="4" t="s">
        <v>537</v>
      </c>
      <c r="G101" s="4" t="s">
        <v>436</v>
      </c>
      <c r="H101" s="8" t="s">
        <v>701</v>
      </c>
      <c r="I101" s="4" t="s">
        <v>456</v>
      </c>
      <c r="J101" s="4" t="s">
        <v>449</v>
      </c>
      <c r="K101" s="4" t="s">
        <v>439</v>
      </c>
      <c r="L101" s="4" t="s">
        <v>451</v>
      </c>
      <c r="M101" s="5">
        <v>0</v>
      </c>
      <c r="N101" s="4" t="s">
        <v>441</v>
      </c>
      <c r="O101" s="5">
        <v>123570</v>
      </c>
      <c r="P101" s="5">
        <v>1</v>
      </c>
      <c r="Q101" s="5">
        <v>400</v>
      </c>
      <c r="R101" s="4" t="s">
        <v>531</v>
      </c>
      <c r="S101" s="4" t="s">
        <v>570</v>
      </c>
      <c r="T101" s="4" t="s">
        <v>443</v>
      </c>
      <c r="U101" s="5">
        <v>80</v>
      </c>
    </row>
    <row r="102" spans="1:21" x14ac:dyDescent="0.3">
      <c r="A102" s="3">
        <v>44968</v>
      </c>
      <c r="B102" s="4">
        <v>300</v>
      </c>
      <c r="C102" s="5">
        <v>3</v>
      </c>
      <c r="D102" s="4" t="s">
        <v>476</v>
      </c>
      <c r="E102" s="4" t="s">
        <v>445</v>
      </c>
      <c r="F102" s="4" t="s">
        <v>520</v>
      </c>
      <c r="G102" s="4" t="s">
        <v>521</v>
      </c>
      <c r="H102" s="8" t="s">
        <v>702</v>
      </c>
      <c r="I102" s="4" t="s">
        <v>437</v>
      </c>
      <c r="J102" s="4" t="s">
        <v>438</v>
      </c>
      <c r="K102" s="4" t="s">
        <v>457</v>
      </c>
      <c r="L102" s="4" t="s">
        <v>440</v>
      </c>
      <c r="M102" s="5">
        <v>20</v>
      </c>
      <c r="N102" s="4" t="s">
        <v>441</v>
      </c>
      <c r="O102" s="5">
        <v>123571</v>
      </c>
      <c r="P102" s="5">
        <v>1</v>
      </c>
      <c r="Q102" s="5">
        <v>280</v>
      </c>
      <c r="R102" s="4" t="s">
        <v>531</v>
      </c>
      <c r="S102" s="4" t="s">
        <v>712</v>
      </c>
      <c r="T102" s="4" t="s">
        <v>443</v>
      </c>
      <c r="U102" s="5">
        <v>50</v>
      </c>
    </row>
    <row r="103" spans="1:21" x14ac:dyDescent="0.3">
      <c r="A103" s="3">
        <v>44969</v>
      </c>
      <c r="B103" s="4">
        <v>1200</v>
      </c>
      <c r="C103" s="5">
        <v>5</v>
      </c>
      <c r="D103" s="4" t="s">
        <v>460</v>
      </c>
      <c r="E103" s="4" t="s">
        <v>453</v>
      </c>
      <c r="F103" s="4" t="s">
        <v>513</v>
      </c>
      <c r="G103" s="4" t="s">
        <v>514</v>
      </c>
      <c r="H103" s="8" t="s">
        <v>690</v>
      </c>
      <c r="I103" s="4" t="s">
        <v>448</v>
      </c>
      <c r="J103" s="4" t="s">
        <v>438</v>
      </c>
      <c r="K103" s="4" t="s">
        <v>439</v>
      </c>
      <c r="L103" s="4" t="s">
        <v>451</v>
      </c>
      <c r="M103" s="5">
        <v>0</v>
      </c>
      <c r="N103" s="4" t="s">
        <v>441</v>
      </c>
      <c r="O103" s="5">
        <v>123572</v>
      </c>
      <c r="P103" s="5">
        <v>1</v>
      </c>
      <c r="Q103" s="5">
        <v>1200</v>
      </c>
      <c r="R103" s="4" t="s">
        <v>531</v>
      </c>
      <c r="S103" s="4" t="s">
        <v>594</v>
      </c>
      <c r="T103" s="4" t="s">
        <v>443</v>
      </c>
      <c r="U103" s="5">
        <v>200</v>
      </c>
    </row>
    <row r="104" spans="1:21" x14ac:dyDescent="0.3">
      <c r="A104" s="3">
        <v>44970</v>
      </c>
      <c r="B104" s="4">
        <v>700</v>
      </c>
      <c r="C104" s="5">
        <v>2</v>
      </c>
      <c r="D104" s="4" t="s">
        <v>488</v>
      </c>
      <c r="E104" s="4" t="s">
        <v>445</v>
      </c>
      <c r="F104" s="4" t="s">
        <v>474</v>
      </c>
      <c r="G104" s="4" t="s">
        <v>475</v>
      </c>
      <c r="H104" s="8" t="s">
        <v>701</v>
      </c>
      <c r="I104" s="4" t="s">
        <v>448</v>
      </c>
      <c r="J104" s="4" t="s">
        <v>449</v>
      </c>
      <c r="K104" s="4" t="s">
        <v>450</v>
      </c>
      <c r="L104" s="4" t="s">
        <v>451</v>
      </c>
      <c r="M104" s="5">
        <v>50</v>
      </c>
      <c r="N104" s="4" t="s">
        <v>465</v>
      </c>
      <c r="O104" s="5">
        <v>123573</v>
      </c>
      <c r="P104" s="5">
        <v>1</v>
      </c>
      <c r="Q104" s="5">
        <v>650</v>
      </c>
      <c r="R104" s="4" t="s">
        <v>531</v>
      </c>
      <c r="S104" s="4" t="s">
        <v>595</v>
      </c>
      <c r="T104" s="4" t="s">
        <v>443</v>
      </c>
      <c r="U104" s="5">
        <v>150</v>
      </c>
    </row>
    <row r="105" spans="1:21" x14ac:dyDescent="0.3">
      <c r="A105" s="3">
        <v>44971</v>
      </c>
      <c r="B105" s="4">
        <v>200</v>
      </c>
      <c r="C105" s="5">
        <v>1</v>
      </c>
      <c r="D105" s="4" t="s">
        <v>462</v>
      </c>
      <c r="E105" s="4" t="s">
        <v>434</v>
      </c>
      <c r="F105" s="4" t="s">
        <v>532</v>
      </c>
      <c r="G105" s="4" t="s">
        <v>436</v>
      </c>
      <c r="H105" s="8" t="s">
        <v>635</v>
      </c>
      <c r="I105" s="4" t="s">
        <v>456</v>
      </c>
      <c r="J105" s="4" t="s">
        <v>449</v>
      </c>
      <c r="K105" s="4" t="s">
        <v>450</v>
      </c>
      <c r="L105" s="4" t="s">
        <v>451</v>
      </c>
      <c r="M105" s="5">
        <v>20</v>
      </c>
      <c r="N105" s="4" t="s">
        <v>441</v>
      </c>
      <c r="O105" s="5">
        <v>123574</v>
      </c>
      <c r="P105" s="5">
        <v>1</v>
      </c>
      <c r="Q105" s="5">
        <v>180</v>
      </c>
      <c r="R105" s="4" t="s">
        <v>531</v>
      </c>
      <c r="S105" s="4" t="s">
        <v>712</v>
      </c>
      <c r="T105" s="4" t="s">
        <v>443</v>
      </c>
      <c r="U105" s="5">
        <v>30</v>
      </c>
    </row>
    <row r="106" spans="1:21" x14ac:dyDescent="0.3">
      <c r="A106" s="3">
        <v>44972</v>
      </c>
      <c r="B106" s="4">
        <v>600</v>
      </c>
      <c r="C106" s="5">
        <v>3</v>
      </c>
      <c r="D106" s="4" t="s">
        <v>452</v>
      </c>
      <c r="E106" s="4" t="s">
        <v>445</v>
      </c>
      <c r="F106" s="4" t="s">
        <v>535</v>
      </c>
      <c r="G106" s="4" t="s">
        <v>536</v>
      </c>
      <c r="H106" s="8" t="s">
        <v>692</v>
      </c>
      <c r="I106" s="4" t="s">
        <v>437</v>
      </c>
      <c r="J106" s="4" t="s">
        <v>438</v>
      </c>
      <c r="K106" s="4" t="s">
        <v>439</v>
      </c>
      <c r="L106" s="4" t="s">
        <v>440</v>
      </c>
      <c r="M106" s="5">
        <v>0</v>
      </c>
      <c r="N106" s="4" t="s">
        <v>441</v>
      </c>
      <c r="O106" s="5">
        <v>123575</v>
      </c>
      <c r="P106" s="5">
        <v>1</v>
      </c>
      <c r="Q106" s="5">
        <v>600</v>
      </c>
      <c r="R106" s="4" t="s">
        <v>531</v>
      </c>
      <c r="S106" s="4" t="s">
        <v>596</v>
      </c>
      <c r="T106" s="4" t="s">
        <v>443</v>
      </c>
      <c r="U106" s="5">
        <v>100</v>
      </c>
    </row>
    <row r="107" spans="1:21" x14ac:dyDescent="0.3">
      <c r="A107" s="3">
        <v>45001</v>
      </c>
      <c r="B107" s="4">
        <v>350</v>
      </c>
      <c r="C107" s="5">
        <v>2</v>
      </c>
      <c r="D107" s="4" t="s">
        <v>466</v>
      </c>
      <c r="E107" s="4" t="s">
        <v>434</v>
      </c>
      <c r="F107" s="4" t="s">
        <v>532</v>
      </c>
      <c r="G107" s="4" t="s">
        <v>436</v>
      </c>
      <c r="H107" s="8" t="s">
        <v>693</v>
      </c>
      <c r="I107" s="4" t="s">
        <v>456</v>
      </c>
      <c r="J107" s="4" t="s">
        <v>449</v>
      </c>
      <c r="K107" s="4" t="s">
        <v>450</v>
      </c>
      <c r="L107" s="4" t="s">
        <v>451</v>
      </c>
      <c r="M107" s="5">
        <v>30</v>
      </c>
      <c r="N107" s="4" t="s">
        <v>441</v>
      </c>
      <c r="O107" s="5">
        <v>123576</v>
      </c>
      <c r="P107" s="5">
        <v>1</v>
      </c>
      <c r="Q107" s="5">
        <v>320</v>
      </c>
      <c r="R107" s="4" t="s">
        <v>531</v>
      </c>
      <c r="S107" s="4" t="s">
        <v>574</v>
      </c>
      <c r="T107" s="4" t="s">
        <v>443</v>
      </c>
      <c r="U107" s="5">
        <v>50</v>
      </c>
    </row>
    <row r="108" spans="1:21" x14ac:dyDescent="0.3">
      <c r="A108" s="3">
        <v>45002</v>
      </c>
      <c r="B108" s="4">
        <v>500</v>
      </c>
      <c r="C108" s="5">
        <v>1</v>
      </c>
      <c r="D108" s="4" t="s">
        <v>479</v>
      </c>
      <c r="E108" s="4" t="s">
        <v>445</v>
      </c>
      <c r="F108" s="4" t="s">
        <v>474</v>
      </c>
      <c r="G108" s="4" t="s">
        <v>475</v>
      </c>
      <c r="H108" s="8" t="s">
        <v>694</v>
      </c>
      <c r="I108" s="4" t="s">
        <v>448</v>
      </c>
      <c r="J108" s="4" t="s">
        <v>438</v>
      </c>
      <c r="K108" s="4" t="s">
        <v>450</v>
      </c>
      <c r="L108" s="4" t="s">
        <v>451</v>
      </c>
      <c r="M108" s="5">
        <v>0</v>
      </c>
      <c r="N108" s="4" t="s">
        <v>441</v>
      </c>
      <c r="O108" s="5">
        <v>123577</v>
      </c>
      <c r="P108" s="5">
        <v>1</v>
      </c>
      <c r="Q108" s="5">
        <v>500</v>
      </c>
      <c r="R108" s="4" t="s">
        <v>531</v>
      </c>
      <c r="S108" s="4" t="s">
        <v>589</v>
      </c>
      <c r="T108" s="4" t="s">
        <v>443</v>
      </c>
      <c r="U108" s="5">
        <v>100</v>
      </c>
    </row>
    <row r="109" spans="1:21" x14ac:dyDescent="0.3">
      <c r="A109" s="3">
        <v>45003</v>
      </c>
      <c r="B109" s="4">
        <v>300</v>
      </c>
      <c r="C109" s="5">
        <v>2</v>
      </c>
      <c r="D109" s="4" t="s">
        <v>490</v>
      </c>
      <c r="E109" s="4" t="s">
        <v>480</v>
      </c>
      <c r="F109" s="4" t="s">
        <v>533</v>
      </c>
      <c r="G109" s="4" t="s">
        <v>525</v>
      </c>
      <c r="H109" s="8" t="s">
        <v>697</v>
      </c>
      <c r="I109" s="4" t="s">
        <v>456</v>
      </c>
      <c r="J109" s="4" t="s">
        <v>449</v>
      </c>
      <c r="K109" s="4" t="s">
        <v>439</v>
      </c>
      <c r="L109" s="4" t="s">
        <v>451</v>
      </c>
      <c r="M109" s="5">
        <v>0</v>
      </c>
      <c r="N109" s="4" t="s">
        <v>441</v>
      </c>
      <c r="O109" s="5">
        <v>123578</v>
      </c>
      <c r="P109" s="5">
        <v>1</v>
      </c>
      <c r="Q109" s="5">
        <v>300</v>
      </c>
      <c r="R109" s="4" t="s">
        <v>531</v>
      </c>
      <c r="S109" s="4" t="s">
        <v>590</v>
      </c>
      <c r="T109" s="4" t="s">
        <v>443</v>
      </c>
      <c r="U109" s="5">
        <v>50</v>
      </c>
    </row>
    <row r="110" spans="1:21" x14ac:dyDescent="0.3">
      <c r="A110" s="3">
        <v>45004</v>
      </c>
      <c r="B110" s="4">
        <v>1000</v>
      </c>
      <c r="C110" s="5">
        <v>4</v>
      </c>
      <c r="D110" s="4" t="s">
        <v>460</v>
      </c>
      <c r="E110" s="4" t="s">
        <v>453</v>
      </c>
      <c r="F110" s="4" t="s">
        <v>503</v>
      </c>
      <c r="G110" s="4" t="s">
        <v>504</v>
      </c>
      <c r="H110" s="8" t="s">
        <v>696</v>
      </c>
      <c r="I110" s="4" t="s">
        <v>437</v>
      </c>
      <c r="J110" s="4" t="s">
        <v>438</v>
      </c>
      <c r="K110" s="4" t="s">
        <v>457</v>
      </c>
      <c r="L110" s="4" t="s">
        <v>440</v>
      </c>
      <c r="M110" s="5">
        <v>50</v>
      </c>
      <c r="N110" s="4" t="s">
        <v>465</v>
      </c>
      <c r="O110" s="5">
        <v>123579</v>
      </c>
      <c r="P110" s="5">
        <v>1</v>
      </c>
      <c r="Q110" s="5">
        <v>950</v>
      </c>
      <c r="R110" s="4" t="s">
        <v>531</v>
      </c>
      <c r="S110" s="4" t="s">
        <v>591</v>
      </c>
      <c r="T110" s="4" t="s">
        <v>443</v>
      </c>
      <c r="U110" s="5">
        <v>200</v>
      </c>
    </row>
    <row r="111" spans="1:21" x14ac:dyDescent="0.3">
      <c r="A111" s="3">
        <v>45005</v>
      </c>
      <c r="B111" s="4">
        <v>700</v>
      </c>
      <c r="C111" s="5">
        <v>2</v>
      </c>
      <c r="D111" s="4" t="s">
        <v>488</v>
      </c>
      <c r="E111" s="4" t="s">
        <v>445</v>
      </c>
      <c r="F111" s="4" t="s">
        <v>483</v>
      </c>
      <c r="G111" s="4" t="s">
        <v>484</v>
      </c>
      <c r="H111" s="8" t="s">
        <v>703</v>
      </c>
      <c r="I111" s="4" t="s">
        <v>456</v>
      </c>
      <c r="J111" s="4" t="s">
        <v>438</v>
      </c>
      <c r="K111" s="4" t="s">
        <v>439</v>
      </c>
      <c r="L111" s="4" t="s">
        <v>451</v>
      </c>
      <c r="M111" s="5">
        <v>0</v>
      </c>
      <c r="N111" s="4" t="s">
        <v>441</v>
      </c>
      <c r="O111" s="5">
        <v>123580</v>
      </c>
      <c r="P111" s="5">
        <v>1</v>
      </c>
      <c r="Q111" s="5">
        <v>700</v>
      </c>
      <c r="R111" s="4" t="s">
        <v>531</v>
      </c>
      <c r="S111" s="4" t="s">
        <v>592</v>
      </c>
      <c r="T111" s="4" t="s">
        <v>443</v>
      </c>
      <c r="U111" s="5">
        <v>100</v>
      </c>
    </row>
    <row r="112" spans="1:21" x14ac:dyDescent="0.3">
      <c r="A112" s="3">
        <v>45006</v>
      </c>
      <c r="B112" s="4">
        <v>200</v>
      </c>
      <c r="C112" s="5">
        <v>1</v>
      </c>
      <c r="D112" s="4" t="s">
        <v>462</v>
      </c>
      <c r="E112" s="4" t="s">
        <v>434</v>
      </c>
      <c r="F112" s="4" t="s">
        <v>534</v>
      </c>
      <c r="G112" s="4" t="s">
        <v>478</v>
      </c>
      <c r="H112" s="8" t="s">
        <v>635</v>
      </c>
      <c r="I112" s="4" t="s">
        <v>456</v>
      </c>
      <c r="J112" s="4" t="s">
        <v>449</v>
      </c>
      <c r="K112" s="4" t="s">
        <v>457</v>
      </c>
      <c r="L112" s="4" t="s">
        <v>458</v>
      </c>
      <c r="M112" s="5">
        <v>20</v>
      </c>
      <c r="N112" s="4" t="s">
        <v>441</v>
      </c>
      <c r="O112" s="5">
        <v>123581</v>
      </c>
      <c r="P112" s="5">
        <v>1</v>
      </c>
      <c r="Q112" s="5">
        <v>180</v>
      </c>
      <c r="R112" s="4" t="s">
        <v>531</v>
      </c>
      <c r="S112" s="4" t="s">
        <v>712</v>
      </c>
      <c r="T112" s="4" t="s">
        <v>459</v>
      </c>
      <c r="U112" s="5">
        <v>30</v>
      </c>
    </row>
    <row r="113" spans="1:21" x14ac:dyDescent="0.3">
      <c r="A113" s="3">
        <v>45007</v>
      </c>
      <c r="B113" s="4">
        <v>900</v>
      </c>
      <c r="C113" s="5">
        <v>3</v>
      </c>
      <c r="D113" s="4" t="s">
        <v>470</v>
      </c>
      <c r="E113" s="4" t="s">
        <v>445</v>
      </c>
      <c r="F113" s="4" t="s">
        <v>535</v>
      </c>
      <c r="G113" s="4" t="s">
        <v>536</v>
      </c>
      <c r="H113" s="8" t="s">
        <v>690</v>
      </c>
      <c r="I113" s="4" t="s">
        <v>448</v>
      </c>
      <c r="J113" s="4" t="s">
        <v>438</v>
      </c>
      <c r="K113" s="4" t="s">
        <v>450</v>
      </c>
      <c r="L113" s="4" t="s">
        <v>440</v>
      </c>
      <c r="M113" s="5">
        <v>50</v>
      </c>
      <c r="N113" s="4" t="s">
        <v>465</v>
      </c>
      <c r="O113" s="5">
        <v>123582</v>
      </c>
      <c r="P113" s="5">
        <v>1</v>
      </c>
      <c r="Q113" s="5">
        <v>850</v>
      </c>
      <c r="R113" s="4" t="s">
        <v>531</v>
      </c>
      <c r="S113" s="4" t="s">
        <v>593</v>
      </c>
      <c r="T113" s="4" t="s">
        <v>443</v>
      </c>
      <c r="U113" s="5">
        <v>150</v>
      </c>
    </row>
    <row r="114" spans="1:21" x14ac:dyDescent="0.3">
      <c r="A114" s="3">
        <v>45008</v>
      </c>
      <c r="B114" s="4">
        <v>400</v>
      </c>
      <c r="C114" s="5">
        <v>2</v>
      </c>
      <c r="D114" s="4" t="s">
        <v>490</v>
      </c>
      <c r="E114" s="4" t="s">
        <v>434</v>
      </c>
      <c r="F114" s="4" t="s">
        <v>537</v>
      </c>
      <c r="G114" s="4" t="s">
        <v>436</v>
      </c>
      <c r="H114" s="8" t="s">
        <v>701</v>
      </c>
      <c r="I114" s="4" t="s">
        <v>456</v>
      </c>
      <c r="J114" s="4" t="s">
        <v>449</v>
      </c>
      <c r="K114" s="4" t="s">
        <v>439</v>
      </c>
      <c r="L114" s="4" t="s">
        <v>451</v>
      </c>
      <c r="M114" s="5">
        <v>0</v>
      </c>
      <c r="N114" s="4" t="s">
        <v>441</v>
      </c>
      <c r="O114" s="5">
        <v>123583</v>
      </c>
      <c r="P114" s="5">
        <v>1</v>
      </c>
      <c r="Q114" s="5">
        <v>400</v>
      </c>
      <c r="R114" s="4" t="s">
        <v>531</v>
      </c>
      <c r="S114" s="4" t="s">
        <v>570</v>
      </c>
      <c r="T114" s="4" t="s">
        <v>443</v>
      </c>
      <c r="U114" s="5">
        <v>80</v>
      </c>
    </row>
    <row r="115" spans="1:21" x14ac:dyDescent="0.3">
      <c r="A115" s="3">
        <v>45009</v>
      </c>
      <c r="B115" s="4">
        <v>300</v>
      </c>
      <c r="C115" s="5">
        <v>3</v>
      </c>
      <c r="D115" s="4" t="s">
        <v>476</v>
      </c>
      <c r="E115" s="4" t="s">
        <v>445</v>
      </c>
      <c r="F115" s="4" t="s">
        <v>520</v>
      </c>
      <c r="G115" s="4" t="s">
        <v>521</v>
      </c>
      <c r="H115" s="8" t="s">
        <v>692</v>
      </c>
      <c r="I115" s="4" t="s">
        <v>437</v>
      </c>
      <c r="J115" s="4" t="s">
        <v>438</v>
      </c>
      <c r="K115" s="4" t="s">
        <v>457</v>
      </c>
      <c r="L115" s="4" t="s">
        <v>440</v>
      </c>
      <c r="M115" s="5">
        <v>20</v>
      </c>
      <c r="N115" s="4" t="s">
        <v>441</v>
      </c>
      <c r="O115" s="5">
        <v>123584</v>
      </c>
      <c r="P115" s="5">
        <v>1</v>
      </c>
      <c r="Q115" s="5">
        <v>280</v>
      </c>
      <c r="R115" s="4" t="s">
        <v>531</v>
      </c>
      <c r="S115" s="4" t="s">
        <v>712</v>
      </c>
      <c r="T115" s="4" t="s">
        <v>443</v>
      </c>
      <c r="U115" s="5">
        <v>50</v>
      </c>
    </row>
    <row r="116" spans="1:21" x14ac:dyDescent="0.3">
      <c r="A116" s="3">
        <v>45010</v>
      </c>
      <c r="B116" s="4">
        <v>1200</v>
      </c>
      <c r="C116" s="5">
        <v>5</v>
      </c>
      <c r="D116" s="4" t="s">
        <v>460</v>
      </c>
      <c r="E116" s="4" t="s">
        <v>453</v>
      </c>
      <c r="F116" s="4" t="s">
        <v>513</v>
      </c>
      <c r="G116" s="4" t="s">
        <v>514</v>
      </c>
      <c r="H116" s="8" t="s">
        <v>635</v>
      </c>
      <c r="I116" s="4" t="s">
        <v>448</v>
      </c>
      <c r="J116" s="4" t="s">
        <v>438</v>
      </c>
      <c r="K116" s="4" t="s">
        <v>439</v>
      </c>
      <c r="L116" s="4" t="s">
        <v>451</v>
      </c>
      <c r="M116" s="5">
        <v>0</v>
      </c>
      <c r="N116" s="4" t="s">
        <v>441</v>
      </c>
      <c r="O116" s="5">
        <v>123585</v>
      </c>
      <c r="P116" s="5">
        <v>1</v>
      </c>
      <c r="Q116" s="5">
        <v>1200</v>
      </c>
      <c r="R116" s="4" t="s">
        <v>531</v>
      </c>
      <c r="S116" s="4" t="s">
        <v>594</v>
      </c>
      <c r="T116" s="4" t="s">
        <v>443</v>
      </c>
      <c r="U116" s="5">
        <v>200</v>
      </c>
    </row>
    <row r="117" spans="1:21" x14ac:dyDescent="0.3">
      <c r="A117" s="3">
        <v>45011</v>
      </c>
      <c r="B117" s="4">
        <v>700</v>
      </c>
      <c r="C117" s="5">
        <v>2</v>
      </c>
      <c r="D117" s="4" t="s">
        <v>488</v>
      </c>
      <c r="E117" s="4" t="s">
        <v>445</v>
      </c>
      <c r="F117" s="4" t="s">
        <v>474</v>
      </c>
      <c r="G117" s="4" t="s">
        <v>475</v>
      </c>
      <c r="H117" s="8" t="s">
        <v>703</v>
      </c>
      <c r="I117" s="4" t="s">
        <v>448</v>
      </c>
      <c r="J117" s="4" t="s">
        <v>449</v>
      </c>
      <c r="K117" s="4" t="s">
        <v>450</v>
      </c>
      <c r="L117" s="4" t="s">
        <v>451</v>
      </c>
      <c r="M117" s="5">
        <v>50</v>
      </c>
      <c r="N117" s="4" t="s">
        <v>465</v>
      </c>
      <c r="O117" s="5">
        <v>123586</v>
      </c>
      <c r="P117" s="5">
        <v>1</v>
      </c>
      <c r="Q117" s="5">
        <v>650</v>
      </c>
      <c r="R117" s="4" t="s">
        <v>531</v>
      </c>
      <c r="S117" s="4" t="s">
        <v>595</v>
      </c>
      <c r="T117" s="4" t="s">
        <v>443</v>
      </c>
      <c r="U117" s="5">
        <v>150</v>
      </c>
    </row>
    <row r="118" spans="1:21" x14ac:dyDescent="0.3">
      <c r="A118" s="3">
        <v>45012</v>
      </c>
      <c r="B118" s="4">
        <v>200</v>
      </c>
      <c r="C118" s="5">
        <v>1</v>
      </c>
      <c r="D118" s="4" t="s">
        <v>462</v>
      </c>
      <c r="E118" s="4" t="s">
        <v>434</v>
      </c>
      <c r="F118" s="4" t="s">
        <v>532</v>
      </c>
      <c r="G118" s="4" t="s">
        <v>436</v>
      </c>
      <c r="H118" s="8" t="s">
        <v>690</v>
      </c>
      <c r="I118" s="4" t="s">
        <v>456</v>
      </c>
      <c r="J118" s="4" t="s">
        <v>449</v>
      </c>
      <c r="K118" s="4" t="s">
        <v>450</v>
      </c>
      <c r="L118" s="4" t="s">
        <v>451</v>
      </c>
      <c r="M118" s="5">
        <v>20</v>
      </c>
      <c r="N118" s="4" t="s">
        <v>441</v>
      </c>
      <c r="O118" s="5">
        <v>123587</v>
      </c>
      <c r="P118" s="5">
        <v>1</v>
      </c>
      <c r="Q118" s="5">
        <v>180</v>
      </c>
      <c r="R118" s="4" t="s">
        <v>531</v>
      </c>
      <c r="S118" s="4" t="s">
        <v>712</v>
      </c>
      <c r="T118" s="4" t="s">
        <v>443</v>
      </c>
      <c r="U118" s="5">
        <v>30</v>
      </c>
    </row>
    <row r="119" spans="1:21" x14ac:dyDescent="0.3">
      <c r="A119" s="3">
        <v>45013</v>
      </c>
      <c r="B119" s="4">
        <v>600</v>
      </c>
      <c r="C119" s="5">
        <v>3</v>
      </c>
      <c r="D119" s="4" t="s">
        <v>452</v>
      </c>
      <c r="E119" s="4" t="s">
        <v>445</v>
      </c>
      <c r="F119" s="4" t="s">
        <v>535</v>
      </c>
      <c r="G119" s="4" t="s">
        <v>536</v>
      </c>
      <c r="H119" s="8" t="s">
        <v>701</v>
      </c>
      <c r="I119" s="4" t="s">
        <v>437</v>
      </c>
      <c r="J119" s="4" t="s">
        <v>438</v>
      </c>
      <c r="K119" s="4" t="s">
        <v>439</v>
      </c>
      <c r="L119" s="4" t="s">
        <v>440</v>
      </c>
      <c r="M119" s="5">
        <v>0</v>
      </c>
      <c r="N119" s="4" t="s">
        <v>441</v>
      </c>
      <c r="O119" s="5">
        <v>123588</v>
      </c>
      <c r="P119" s="5">
        <v>1</v>
      </c>
      <c r="Q119" s="5">
        <v>600</v>
      </c>
      <c r="R119" s="4" t="s">
        <v>531</v>
      </c>
      <c r="S119" s="4" t="s">
        <v>596</v>
      </c>
      <c r="T119" s="4" t="s">
        <v>443</v>
      </c>
      <c r="U119" s="5">
        <v>100</v>
      </c>
    </row>
    <row r="120" spans="1:21" x14ac:dyDescent="0.3">
      <c r="A120" s="3">
        <v>45014</v>
      </c>
      <c r="B120" s="4">
        <v>350</v>
      </c>
      <c r="C120" s="5">
        <v>2</v>
      </c>
      <c r="D120" s="4" t="s">
        <v>466</v>
      </c>
      <c r="E120" s="4" t="s">
        <v>453</v>
      </c>
      <c r="F120" s="4" t="s">
        <v>503</v>
      </c>
      <c r="G120" s="4" t="s">
        <v>504</v>
      </c>
      <c r="H120" s="8" t="s">
        <v>635</v>
      </c>
      <c r="I120" s="4" t="s">
        <v>456</v>
      </c>
      <c r="J120" s="4" t="s">
        <v>449</v>
      </c>
      <c r="K120" s="4" t="s">
        <v>450</v>
      </c>
      <c r="L120" s="4" t="s">
        <v>451</v>
      </c>
      <c r="M120" s="5">
        <v>30</v>
      </c>
      <c r="N120" s="4" t="s">
        <v>441</v>
      </c>
      <c r="O120" s="5">
        <v>123589</v>
      </c>
      <c r="P120" s="5">
        <v>1</v>
      </c>
      <c r="Q120" s="5">
        <v>320</v>
      </c>
      <c r="R120" s="4" t="s">
        <v>531</v>
      </c>
      <c r="S120" s="4" t="s">
        <v>601</v>
      </c>
      <c r="T120" s="4" t="s">
        <v>443</v>
      </c>
      <c r="U120" s="5">
        <v>50</v>
      </c>
    </row>
    <row r="121" spans="1:21" x14ac:dyDescent="0.3">
      <c r="A121" s="3">
        <v>45015</v>
      </c>
      <c r="B121" s="4">
        <v>500</v>
      </c>
      <c r="C121" s="5">
        <v>1</v>
      </c>
      <c r="D121" s="4" t="s">
        <v>479</v>
      </c>
      <c r="E121" s="4" t="s">
        <v>445</v>
      </c>
      <c r="F121" s="4" t="s">
        <v>446</v>
      </c>
      <c r="G121" s="4" t="s">
        <v>447</v>
      </c>
      <c r="H121" s="8" t="s">
        <v>692</v>
      </c>
      <c r="I121" s="4" t="s">
        <v>448</v>
      </c>
      <c r="J121" s="4" t="s">
        <v>438</v>
      </c>
      <c r="K121" s="4" t="s">
        <v>450</v>
      </c>
      <c r="L121" s="4" t="s">
        <v>440</v>
      </c>
      <c r="M121" s="5">
        <v>0</v>
      </c>
      <c r="N121" s="4" t="s">
        <v>441</v>
      </c>
      <c r="O121" s="5">
        <v>123590</v>
      </c>
      <c r="P121" s="5">
        <v>1</v>
      </c>
      <c r="Q121" s="5">
        <v>500</v>
      </c>
      <c r="R121" s="4" t="s">
        <v>531</v>
      </c>
      <c r="S121" s="4" t="s">
        <v>605</v>
      </c>
      <c r="T121" s="4" t="s">
        <v>443</v>
      </c>
      <c r="U121" s="5">
        <v>100</v>
      </c>
    </row>
    <row r="122" spans="1:21" x14ac:dyDescent="0.3">
      <c r="A122" s="3">
        <v>45017</v>
      </c>
      <c r="B122" s="4">
        <v>300</v>
      </c>
      <c r="C122" s="5">
        <v>2</v>
      </c>
      <c r="D122" s="4" t="s">
        <v>490</v>
      </c>
      <c r="E122" s="4" t="s">
        <v>434</v>
      </c>
      <c r="F122" s="4" t="s">
        <v>537</v>
      </c>
      <c r="G122" s="4" t="s">
        <v>436</v>
      </c>
      <c r="H122" s="8" t="s">
        <v>693</v>
      </c>
      <c r="I122" s="4" t="s">
        <v>456</v>
      </c>
      <c r="J122" s="4" t="s">
        <v>449</v>
      </c>
      <c r="K122" s="4" t="s">
        <v>439</v>
      </c>
      <c r="L122" s="4" t="s">
        <v>451</v>
      </c>
      <c r="M122" s="5">
        <v>0</v>
      </c>
      <c r="N122" s="4" t="s">
        <v>441</v>
      </c>
      <c r="O122" s="5">
        <v>123591</v>
      </c>
      <c r="P122" s="5">
        <v>1</v>
      </c>
      <c r="Q122" s="5">
        <v>300</v>
      </c>
      <c r="R122" s="4" t="s">
        <v>531</v>
      </c>
      <c r="S122" s="4" t="s">
        <v>590</v>
      </c>
      <c r="T122" s="4" t="s">
        <v>443</v>
      </c>
      <c r="U122" s="5">
        <v>50</v>
      </c>
    </row>
    <row r="123" spans="1:21" x14ac:dyDescent="0.3">
      <c r="A123" s="3">
        <v>45018</v>
      </c>
      <c r="B123" s="4">
        <v>1000</v>
      </c>
      <c r="C123" s="5">
        <v>4</v>
      </c>
      <c r="D123" s="4" t="s">
        <v>460</v>
      </c>
      <c r="E123" s="4" t="s">
        <v>453</v>
      </c>
      <c r="F123" s="4" t="s">
        <v>503</v>
      </c>
      <c r="G123" s="4" t="s">
        <v>504</v>
      </c>
      <c r="H123" s="8" t="s">
        <v>694</v>
      </c>
      <c r="I123" s="4" t="s">
        <v>437</v>
      </c>
      <c r="J123" s="4" t="s">
        <v>438</v>
      </c>
      <c r="K123" s="4" t="s">
        <v>457</v>
      </c>
      <c r="L123" s="4" t="s">
        <v>440</v>
      </c>
      <c r="M123" s="5">
        <v>50</v>
      </c>
      <c r="N123" s="4" t="s">
        <v>465</v>
      </c>
      <c r="O123" s="5">
        <v>123592</v>
      </c>
      <c r="P123" s="5">
        <v>1</v>
      </c>
      <c r="Q123" s="5">
        <v>950</v>
      </c>
      <c r="R123" s="4" t="s">
        <v>531</v>
      </c>
      <c r="S123" s="4" t="s">
        <v>591</v>
      </c>
      <c r="T123" s="4" t="s">
        <v>443</v>
      </c>
      <c r="U123" s="5">
        <v>200</v>
      </c>
    </row>
    <row r="124" spans="1:21" x14ac:dyDescent="0.3">
      <c r="A124" s="3">
        <v>45019</v>
      </c>
      <c r="B124" s="4">
        <v>700</v>
      </c>
      <c r="C124" s="5">
        <v>2</v>
      </c>
      <c r="D124" s="4" t="s">
        <v>488</v>
      </c>
      <c r="E124" s="4" t="s">
        <v>445</v>
      </c>
      <c r="F124" s="4" t="s">
        <v>483</v>
      </c>
      <c r="G124" s="4" t="s">
        <v>484</v>
      </c>
      <c r="H124" s="8" t="s">
        <v>697</v>
      </c>
      <c r="I124" s="4" t="s">
        <v>456</v>
      </c>
      <c r="J124" s="4" t="s">
        <v>438</v>
      </c>
      <c r="K124" s="4" t="s">
        <v>439</v>
      </c>
      <c r="L124" s="4" t="s">
        <v>451</v>
      </c>
      <c r="M124" s="5">
        <v>0</v>
      </c>
      <c r="N124" s="4" t="s">
        <v>441</v>
      </c>
      <c r="O124" s="5">
        <v>123593</v>
      </c>
      <c r="P124" s="5">
        <v>1</v>
      </c>
      <c r="Q124" s="5">
        <v>700</v>
      </c>
      <c r="R124" s="4" t="s">
        <v>531</v>
      </c>
      <c r="S124" s="4" t="s">
        <v>592</v>
      </c>
      <c r="T124" s="4" t="s">
        <v>443</v>
      </c>
      <c r="U124" s="5">
        <v>100</v>
      </c>
    </row>
    <row r="125" spans="1:21" x14ac:dyDescent="0.3">
      <c r="A125" s="3">
        <v>45020</v>
      </c>
      <c r="B125" s="4">
        <v>200</v>
      </c>
      <c r="C125" s="5">
        <v>1</v>
      </c>
      <c r="D125" s="4" t="s">
        <v>462</v>
      </c>
      <c r="E125" s="4" t="s">
        <v>434</v>
      </c>
      <c r="F125" s="4" t="s">
        <v>534</v>
      </c>
      <c r="G125" s="4" t="s">
        <v>478</v>
      </c>
      <c r="H125" s="8" t="s">
        <v>696</v>
      </c>
      <c r="I125" s="4" t="s">
        <v>456</v>
      </c>
      <c r="J125" s="4" t="s">
        <v>449</v>
      </c>
      <c r="K125" s="4" t="s">
        <v>457</v>
      </c>
      <c r="L125" s="4" t="s">
        <v>458</v>
      </c>
      <c r="M125" s="5">
        <v>20</v>
      </c>
      <c r="N125" s="4" t="s">
        <v>441</v>
      </c>
      <c r="O125" s="5">
        <v>123594</v>
      </c>
      <c r="P125" s="5">
        <v>1</v>
      </c>
      <c r="Q125" s="5">
        <v>180</v>
      </c>
      <c r="R125" s="4" t="s">
        <v>531</v>
      </c>
      <c r="S125" s="4" t="s">
        <v>712</v>
      </c>
      <c r="T125" s="4" t="s">
        <v>459</v>
      </c>
      <c r="U125" s="5">
        <v>30</v>
      </c>
    </row>
    <row r="126" spans="1:21" x14ac:dyDescent="0.3">
      <c r="A126" s="3">
        <v>45021</v>
      </c>
      <c r="B126" s="4">
        <v>900</v>
      </c>
      <c r="C126" s="5">
        <v>3</v>
      </c>
      <c r="D126" s="4" t="s">
        <v>470</v>
      </c>
      <c r="E126" s="4" t="s">
        <v>445</v>
      </c>
      <c r="F126" s="4" t="s">
        <v>535</v>
      </c>
      <c r="G126" s="4" t="s">
        <v>536</v>
      </c>
      <c r="H126" s="8" t="s">
        <v>703</v>
      </c>
      <c r="I126" s="4" t="s">
        <v>448</v>
      </c>
      <c r="J126" s="4" t="s">
        <v>438</v>
      </c>
      <c r="K126" s="4" t="s">
        <v>450</v>
      </c>
      <c r="L126" s="4" t="s">
        <v>440</v>
      </c>
      <c r="M126" s="5">
        <v>50</v>
      </c>
      <c r="N126" s="4" t="s">
        <v>465</v>
      </c>
      <c r="O126" s="5">
        <v>123595</v>
      </c>
      <c r="P126" s="5">
        <v>1</v>
      </c>
      <c r="Q126" s="5">
        <v>850</v>
      </c>
      <c r="R126" s="4" t="s">
        <v>531</v>
      </c>
      <c r="S126" s="4" t="s">
        <v>593</v>
      </c>
      <c r="T126" s="4" t="s">
        <v>443</v>
      </c>
      <c r="U126" s="5">
        <v>150</v>
      </c>
    </row>
    <row r="127" spans="1:21" x14ac:dyDescent="0.3">
      <c r="A127" s="3">
        <v>45022</v>
      </c>
      <c r="B127" s="4">
        <v>400</v>
      </c>
      <c r="C127" s="5">
        <v>2</v>
      </c>
      <c r="D127" s="4" t="s">
        <v>490</v>
      </c>
      <c r="E127" s="4" t="s">
        <v>434</v>
      </c>
      <c r="F127" s="4" t="s">
        <v>537</v>
      </c>
      <c r="G127" s="4" t="s">
        <v>436</v>
      </c>
      <c r="H127" s="8" t="s">
        <v>635</v>
      </c>
      <c r="I127" s="4" t="s">
        <v>456</v>
      </c>
      <c r="J127" s="4" t="s">
        <v>449</v>
      </c>
      <c r="K127" s="4" t="s">
        <v>439</v>
      </c>
      <c r="L127" s="4" t="s">
        <v>451</v>
      </c>
      <c r="M127" s="5">
        <v>0</v>
      </c>
      <c r="N127" s="4" t="s">
        <v>441</v>
      </c>
      <c r="O127" s="5">
        <v>123596</v>
      </c>
      <c r="P127" s="5">
        <v>1</v>
      </c>
      <c r="Q127" s="5">
        <v>400</v>
      </c>
      <c r="R127" s="4" t="s">
        <v>531</v>
      </c>
      <c r="S127" s="4" t="s">
        <v>570</v>
      </c>
      <c r="T127" s="4" t="s">
        <v>443</v>
      </c>
      <c r="U127" s="5">
        <v>80</v>
      </c>
    </row>
    <row r="128" spans="1:21" x14ac:dyDescent="0.3">
      <c r="A128" s="3">
        <v>45023</v>
      </c>
      <c r="B128" s="4">
        <v>300</v>
      </c>
      <c r="C128" s="5">
        <v>3</v>
      </c>
      <c r="D128" s="4" t="s">
        <v>476</v>
      </c>
      <c r="E128" s="4" t="s">
        <v>445</v>
      </c>
      <c r="F128" s="4" t="s">
        <v>520</v>
      </c>
      <c r="G128" s="4" t="s">
        <v>521</v>
      </c>
      <c r="H128" s="8" t="s">
        <v>690</v>
      </c>
      <c r="I128" s="4" t="s">
        <v>437</v>
      </c>
      <c r="J128" s="4" t="s">
        <v>438</v>
      </c>
      <c r="K128" s="4" t="s">
        <v>457</v>
      </c>
      <c r="L128" s="4" t="s">
        <v>440</v>
      </c>
      <c r="M128" s="5">
        <v>20</v>
      </c>
      <c r="N128" s="4" t="s">
        <v>441</v>
      </c>
      <c r="O128" s="5">
        <v>123597</v>
      </c>
      <c r="P128" s="5">
        <v>1</v>
      </c>
      <c r="Q128" s="5">
        <v>280</v>
      </c>
      <c r="R128" s="4" t="s">
        <v>531</v>
      </c>
      <c r="S128" s="4" t="s">
        <v>712</v>
      </c>
      <c r="T128" s="4" t="s">
        <v>443</v>
      </c>
      <c r="U128" s="5">
        <v>50</v>
      </c>
    </row>
    <row r="129" spans="1:21" x14ac:dyDescent="0.3">
      <c r="A129" s="3">
        <v>45024</v>
      </c>
      <c r="B129" s="4">
        <v>1200</v>
      </c>
      <c r="C129" s="5">
        <v>5</v>
      </c>
      <c r="D129" s="4" t="s">
        <v>460</v>
      </c>
      <c r="E129" s="4" t="s">
        <v>453</v>
      </c>
      <c r="F129" s="4" t="s">
        <v>513</v>
      </c>
      <c r="G129" s="4" t="s">
        <v>514</v>
      </c>
      <c r="H129" s="8" t="s">
        <v>701</v>
      </c>
      <c r="I129" s="4" t="s">
        <v>448</v>
      </c>
      <c r="J129" s="4" t="s">
        <v>438</v>
      </c>
      <c r="K129" s="4" t="s">
        <v>439</v>
      </c>
      <c r="L129" s="4" t="s">
        <v>451</v>
      </c>
      <c r="M129" s="5">
        <v>0</v>
      </c>
      <c r="N129" s="4" t="s">
        <v>441</v>
      </c>
      <c r="O129" s="5">
        <v>123598</v>
      </c>
      <c r="P129" s="5">
        <v>1</v>
      </c>
      <c r="Q129" s="5">
        <v>1200</v>
      </c>
      <c r="R129" s="4" t="s">
        <v>531</v>
      </c>
      <c r="S129" s="4" t="s">
        <v>594</v>
      </c>
      <c r="T129" s="4" t="s">
        <v>443</v>
      </c>
      <c r="U129" s="5">
        <v>200</v>
      </c>
    </row>
    <row r="130" spans="1:21" x14ac:dyDescent="0.3">
      <c r="A130" s="3">
        <v>45025</v>
      </c>
      <c r="B130" s="4">
        <v>700</v>
      </c>
      <c r="C130" s="5">
        <v>2</v>
      </c>
      <c r="D130" s="4" t="s">
        <v>488</v>
      </c>
      <c r="E130" s="4" t="s">
        <v>445</v>
      </c>
      <c r="F130" s="4" t="s">
        <v>474</v>
      </c>
      <c r="G130" s="4" t="s">
        <v>475</v>
      </c>
      <c r="H130" s="8" t="s">
        <v>692</v>
      </c>
      <c r="I130" s="4" t="s">
        <v>448</v>
      </c>
      <c r="J130" s="4" t="s">
        <v>449</v>
      </c>
      <c r="K130" s="4" t="s">
        <v>450</v>
      </c>
      <c r="L130" s="4" t="s">
        <v>451</v>
      </c>
      <c r="M130" s="5">
        <v>50</v>
      </c>
      <c r="N130" s="4" t="s">
        <v>465</v>
      </c>
      <c r="O130" s="5">
        <v>123599</v>
      </c>
      <c r="P130" s="5">
        <v>1</v>
      </c>
      <c r="Q130" s="5">
        <v>650</v>
      </c>
      <c r="R130" s="4" t="s">
        <v>531</v>
      </c>
      <c r="S130" s="4" t="s">
        <v>595</v>
      </c>
      <c r="T130" s="4" t="s">
        <v>443</v>
      </c>
      <c r="U130" s="5">
        <v>150</v>
      </c>
    </row>
    <row r="131" spans="1:21" x14ac:dyDescent="0.3">
      <c r="A131" s="3">
        <v>45026</v>
      </c>
      <c r="B131" s="4">
        <v>200</v>
      </c>
      <c r="C131" s="5">
        <v>1</v>
      </c>
      <c r="D131" s="4" t="s">
        <v>462</v>
      </c>
      <c r="E131" s="4" t="s">
        <v>434</v>
      </c>
      <c r="F131" s="4" t="s">
        <v>532</v>
      </c>
      <c r="G131" s="4" t="s">
        <v>436</v>
      </c>
      <c r="H131" s="8" t="s">
        <v>635</v>
      </c>
      <c r="I131" s="4" t="s">
        <v>456</v>
      </c>
      <c r="J131" s="4" t="s">
        <v>449</v>
      </c>
      <c r="K131" s="4" t="s">
        <v>450</v>
      </c>
      <c r="L131" s="4" t="s">
        <v>451</v>
      </c>
      <c r="M131" s="5">
        <v>20</v>
      </c>
      <c r="N131" s="4" t="s">
        <v>441</v>
      </c>
      <c r="O131" s="5">
        <v>123600</v>
      </c>
      <c r="P131" s="5">
        <v>1</v>
      </c>
      <c r="Q131" s="5">
        <v>180</v>
      </c>
      <c r="R131" s="4" t="s">
        <v>531</v>
      </c>
      <c r="S131" s="4" t="s">
        <v>712</v>
      </c>
      <c r="T131" s="4" t="s">
        <v>443</v>
      </c>
      <c r="U131" s="5">
        <v>30</v>
      </c>
    </row>
    <row r="132" spans="1:21" x14ac:dyDescent="0.3">
      <c r="A132" s="3">
        <v>45027</v>
      </c>
      <c r="B132" s="4">
        <v>600</v>
      </c>
      <c r="C132" s="5">
        <v>3</v>
      </c>
      <c r="D132" s="4" t="s">
        <v>452</v>
      </c>
      <c r="E132" s="4" t="s">
        <v>445</v>
      </c>
      <c r="F132" s="4" t="s">
        <v>535</v>
      </c>
      <c r="G132" s="4" t="s">
        <v>536</v>
      </c>
      <c r="H132" s="8" t="s">
        <v>703</v>
      </c>
      <c r="I132" s="4" t="s">
        <v>437</v>
      </c>
      <c r="J132" s="4" t="s">
        <v>438</v>
      </c>
      <c r="K132" s="4" t="s">
        <v>439</v>
      </c>
      <c r="L132" s="4" t="s">
        <v>440</v>
      </c>
      <c r="M132" s="5">
        <v>0</v>
      </c>
      <c r="N132" s="4" t="s">
        <v>441</v>
      </c>
      <c r="O132" s="5">
        <v>123601</v>
      </c>
      <c r="P132" s="5">
        <v>1</v>
      </c>
      <c r="Q132" s="5">
        <v>600</v>
      </c>
      <c r="R132" s="4" t="s">
        <v>531</v>
      </c>
      <c r="S132" s="4" t="s">
        <v>596</v>
      </c>
      <c r="T132" s="4" t="s">
        <v>443</v>
      </c>
      <c r="U132" s="5">
        <v>100</v>
      </c>
    </row>
    <row r="133" spans="1:21" x14ac:dyDescent="0.3">
      <c r="A133" s="3">
        <v>45028</v>
      </c>
      <c r="B133" s="4">
        <v>350</v>
      </c>
      <c r="C133" s="5">
        <v>2</v>
      </c>
      <c r="D133" s="4" t="s">
        <v>466</v>
      </c>
      <c r="E133" s="4" t="s">
        <v>453</v>
      </c>
      <c r="F133" s="4" t="s">
        <v>503</v>
      </c>
      <c r="G133" s="4" t="s">
        <v>504</v>
      </c>
      <c r="H133" s="8" t="s">
        <v>704</v>
      </c>
      <c r="I133" s="4" t="s">
        <v>456</v>
      </c>
      <c r="J133" s="4" t="s">
        <v>449</v>
      </c>
      <c r="K133" s="4" t="s">
        <v>450</v>
      </c>
      <c r="L133" s="4" t="s">
        <v>451</v>
      </c>
      <c r="M133" s="5">
        <v>30</v>
      </c>
      <c r="N133" s="4" t="s">
        <v>441</v>
      </c>
      <c r="O133" s="5">
        <v>123602</v>
      </c>
      <c r="P133" s="5">
        <v>1</v>
      </c>
      <c r="Q133" s="5">
        <v>320</v>
      </c>
      <c r="R133" s="4" t="s">
        <v>531</v>
      </c>
      <c r="S133" s="4" t="s">
        <v>601</v>
      </c>
      <c r="T133" s="4" t="s">
        <v>443</v>
      </c>
      <c r="U133" s="5">
        <v>50</v>
      </c>
    </row>
    <row r="134" spans="1:21" x14ac:dyDescent="0.3">
      <c r="A134" s="3">
        <v>45029</v>
      </c>
      <c r="B134" s="4">
        <v>500</v>
      </c>
      <c r="C134" s="5">
        <v>1</v>
      </c>
      <c r="D134" s="4" t="s">
        <v>479</v>
      </c>
      <c r="E134" s="4" t="s">
        <v>445</v>
      </c>
      <c r="F134" s="4" t="s">
        <v>446</v>
      </c>
      <c r="G134" s="4" t="s">
        <v>447</v>
      </c>
      <c r="H134" s="8" t="s">
        <v>690</v>
      </c>
      <c r="I134" s="4" t="s">
        <v>448</v>
      </c>
      <c r="J134" s="4" t="s">
        <v>438</v>
      </c>
      <c r="K134" s="4" t="s">
        <v>450</v>
      </c>
      <c r="L134" s="4" t="s">
        <v>440</v>
      </c>
      <c r="M134" s="5">
        <v>0</v>
      </c>
      <c r="N134" s="4" t="s">
        <v>441</v>
      </c>
      <c r="O134" s="5">
        <v>123603</v>
      </c>
      <c r="P134" s="5">
        <v>1</v>
      </c>
      <c r="Q134" s="5">
        <v>500</v>
      </c>
      <c r="R134" s="4" t="s">
        <v>531</v>
      </c>
      <c r="S134" s="4" t="s">
        <v>605</v>
      </c>
      <c r="T134" s="4" t="s">
        <v>443</v>
      </c>
      <c r="U134" s="5">
        <v>100</v>
      </c>
    </row>
    <row r="135" spans="1:21" x14ac:dyDescent="0.3">
      <c r="A135" s="3">
        <v>45030</v>
      </c>
      <c r="B135" s="4">
        <v>300</v>
      </c>
      <c r="C135" s="5">
        <v>2</v>
      </c>
      <c r="D135" s="4" t="s">
        <v>490</v>
      </c>
      <c r="E135" s="4" t="s">
        <v>434</v>
      </c>
      <c r="F135" s="4" t="s">
        <v>537</v>
      </c>
      <c r="G135" s="4" t="s">
        <v>436</v>
      </c>
      <c r="H135" s="8" t="s">
        <v>689</v>
      </c>
      <c r="I135" s="4" t="s">
        <v>456</v>
      </c>
      <c r="J135" s="4" t="s">
        <v>449</v>
      </c>
      <c r="K135" s="4" t="s">
        <v>439</v>
      </c>
      <c r="L135" s="4" t="s">
        <v>451</v>
      </c>
      <c r="M135" s="5">
        <v>0</v>
      </c>
      <c r="N135" s="4" t="s">
        <v>441</v>
      </c>
      <c r="O135" s="5">
        <v>123604</v>
      </c>
      <c r="P135" s="5">
        <v>1</v>
      </c>
      <c r="Q135" s="5">
        <v>300</v>
      </c>
      <c r="R135" s="4" t="s">
        <v>531</v>
      </c>
      <c r="S135" s="4" t="s">
        <v>590</v>
      </c>
      <c r="T135" s="4" t="s">
        <v>443</v>
      </c>
      <c r="U135" s="5">
        <v>50</v>
      </c>
    </row>
    <row r="136" spans="1:21" x14ac:dyDescent="0.3">
      <c r="A136" s="3">
        <v>45031</v>
      </c>
      <c r="B136" s="4">
        <v>1000</v>
      </c>
      <c r="C136" s="5">
        <v>4</v>
      </c>
      <c r="D136" s="4" t="s">
        <v>460</v>
      </c>
      <c r="E136" s="4" t="s">
        <v>453</v>
      </c>
      <c r="F136" s="4" t="s">
        <v>503</v>
      </c>
      <c r="G136" s="4" t="s">
        <v>504</v>
      </c>
      <c r="H136" s="8" t="s">
        <v>705</v>
      </c>
      <c r="I136" s="4" t="s">
        <v>437</v>
      </c>
      <c r="J136" s="4" t="s">
        <v>438</v>
      </c>
      <c r="K136" s="4" t="s">
        <v>457</v>
      </c>
      <c r="L136" s="4" t="s">
        <v>440</v>
      </c>
      <c r="M136" s="5">
        <v>50</v>
      </c>
      <c r="N136" s="4" t="s">
        <v>465</v>
      </c>
      <c r="O136" s="5">
        <v>123605</v>
      </c>
      <c r="P136" s="5">
        <v>1</v>
      </c>
      <c r="Q136" s="5">
        <v>950</v>
      </c>
      <c r="R136" s="4" t="s">
        <v>531</v>
      </c>
      <c r="S136" s="4" t="s">
        <v>591</v>
      </c>
      <c r="T136" s="4" t="s">
        <v>443</v>
      </c>
      <c r="U136" s="5">
        <v>200</v>
      </c>
    </row>
    <row r="137" spans="1:21" x14ac:dyDescent="0.3">
      <c r="A137" s="3">
        <v>45061</v>
      </c>
      <c r="B137" s="4">
        <v>400</v>
      </c>
      <c r="C137" s="5">
        <v>2</v>
      </c>
      <c r="D137" s="4" t="s">
        <v>490</v>
      </c>
      <c r="E137" s="4" t="s">
        <v>434</v>
      </c>
      <c r="F137" s="4" t="s">
        <v>537</v>
      </c>
      <c r="G137" s="4" t="s">
        <v>436</v>
      </c>
      <c r="H137" s="8" t="s">
        <v>706</v>
      </c>
      <c r="I137" s="4" t="s">
        <v>456</v>
      </c>
      <c r="J137" s="4" t="s">
        <v>449</v>
      </c>
      <c r="K137" s="4" t="s">
        <v>439</v>
      </c>
      <c r="L137" s="4" t="s">
        <v>451</v>
      </c>
      <c r="M137" s="5">
        <v>0</v>
      </c>
      <c r="N137" s="4" t="s">
        <v>441</v>
      </c>
      <c r="O137" s="5">
        <v>123606</v>
      </c>
      <c r="P137" s="5">
        <v>1</v>
      </c>
      <c r="Q137" s="5">
        <v>400</v>
      </c>
      <c r="R137" s="4" t="s">
        <v>531</v>
      </c>
      <c r="S137" s="4" t="s">
        <v>590</v>
      </c>
      <c r="T137" s="4" t="s">
        <v>443</v>
      </c>
      <c r="U137" s="5">
        <v>80</v>
      </c>
    </row>
    <row r="138" spans="1:21" x14ac:dyDescent="0.3">
      <c r="A138" s="3">
        <v>45062</v>
      </c>
      <c r="B138" s="4">
        <v>300</v>
      </c>
      <c r="C138" s="5">
        <v>3</v>
      </c>
      <c r="D138" s="4" t="s">
        <v>476</v>
      </c>
      <c r="E138" s="4" t="s">
        <v>445</v>
      </c>
      <c r="F138" s="4" t="s">
        <v>520</v>
      </c>
      <c r="G138" s="4" t="s">
        <v>521</v>
      </c>
      <c r="H138" s="8" t="s">
        <v>707</v>
      </c>
      <c r="I138" s="4" t="s">
        <v>437</v>
      </c>
      <c r="J138" s="4" t="s">
        <v>438</v>
      </c>
      <c r="K138" s="4" t="s">
        <v>457</v>
      </c>
      <c r="L138" s="4" t="s">
        <v>440</v>
      </c>
      <c r="M138" s="5">
        <v>20</v>
      </c>
      <c r="N138" s="4" t="s">
        <v>441</v>
      </c>
      <c r="O138" s="5">
        <v>123607</v>
      </c>
      <c r="P138" s="5">
        <v>1</v>
      </c>
      <c r="Q138" s="5">
        <v>280</v>
      </c>
      <c r="R138" s="4" t="s">
        <v>531</v>
      </c>
      <c r="S138" s="4" t="s">
        <v>712</v>
      </c>
      <c r="T138" s="4" t="s">
        <v>443</v>
      </c>
      <c r="U138" s="5">
        <v>50</v>
      </c>
    </row>
    <row r="139" spans="1:21" x14ac:dyDescent="0.3">
      <c r="A139" s="3">
        <v>45063</v>
      </c>
      <c r="B139" s="4">
        <v>1200</v>
      </c>
      <c r="C139" s="5">
        <v>5</v>
      </c>
      <c r="D139" s="4" t="s">
        <v>460</v>
      </c>
      <c r="E139" s="4" t="s">
        <v>453</v>
      </c>
      <c r="F139" s="4" t="s">
        <v>513</v>
      </c>
      <c r="G139" s="4" t="s">
        <v>514</v>
      </c>
      <c r="H139" s="8" t="s">
        <v>708</v>
      </c>
      <c r="I139" s="4" t="s">
        <v>448</v>
      </c>
      <c r="J139" s="4" t="s">
        <v>438</v>
      </c>
      <c r="K139" s="4" t="s">
        <v>439</v>
      </c>
      <c r="L139" s="4" t="s">
        <v>451</v>
      </c>
      <c r="M139" s="5">
        <v>0</v>
      </c>
      <c r="N139" s="4" t="s">
        <v>441</v>
      </c>
      <c r="O139" s="5">
        <v>123608</v>
      </c>
      <c r="P139" s="5">
        <v>1</v>
      </c>
      <c r="Q139" s="5">
        <v>1200</v>
      </c>
      <c r="R139" s="4" t="s">
        <v>531</v>
      </c>
      <c r="S139" s="4" t="s">
        <v>594</v>
      </c>
      <c r="T139" s="4" t="s">
        <v>443</v>
      </c>
      <c r="U139" s="5">
        <v>200</v>
      </c>
    </row>
    <row r="140" spans="1:21" x14ac:dyDescent="0.3">
      <c r="A140" s="3">
        <v>45064</v>
      </c>
      <c r="B140" s="4">
        <v>700</v>
      </c>
      <c r="C140" s="5">
        <v>2</v>
      </c>
      <c r="D140" s="4" t="s">
        <v>488</v>
      </c>
      <c r="E140" s="4" t="s">
        <v>445</v>
      </c>
      <c r="F140" s="4" t="s">
        <v>474</v>
      </c>
      <c r="G140" s="4" t="s">
        <v>475</v>
      </c>
      <c r="H140" s="8" t="s">
        <v>709</v>
      </c>
      <c r="I140" s="4" t="s">
        <v>448</v>
      </c>
      <c r="J140" s="4" t="s">
        <v>449</v>
      </c>
      <c r="K140" s="4" t="s">
        <v>450</v>
      </c>
      <c r="L140" s="4" t="s">
        <v>451</v>
      </c>
      <c r="M140" s="5">
        <v>50</v>
      </c>
      <c r="N140" s="4" t="s">
        <v>465</v>
      </c>
      <c r="O140" s="5">
        <v>123609</v>
      </c>
      <c r="P140" s="5">
        <v>1</v>
      </c>
      <c r="Q140" s="5">
        <v>650</v>
      </c>
      <c r="R140" s="4" t="s">
        <v>531</v>
      </c>
      <c r="S140" s="4" t="s">
        <v>595</v>
      </c>
      <c r="T140" s="4" t="s">
        <v>443</v>
      </c>
      <c r="U140" s="5">
        <v>150</v>
      </c>
    </row>
    <row r="141" spans="1:21" x14ac:dyDescent="0.3">
      <c r="A141" s="3">
        <v>45065</v>
      </c>
      <c r="B141" s="4">
        <v>200</v>
      </c>
      <c r="C141" s="5">
        <v>1</v>
      </c>
      <c r="D141" s="4" t="s">
        <v>462</v>
      </c>
      <c r="E141" s="4" t="s">
        <v>434</v>
      </c>
      <c r="F141" s="4" t="s">
        <v>532</v>
      </c>
      <c r="G141" s="4" t="s">
        <v>436</v>
      </c>
      <c r="H141" s="8" t="s">
        <v>710</v>
      </c>
      <c r="I141" s="4" t="s">
        <v>456</v>
      </c>
      <c r="J141" s="4" t="s">
        <v>449</v>
      </c>
      <c r="K141" s="4" t="s">
        <v>450</v>
      </c>
      <c r="L141" s="4" t="s">
        <v>451</v>
      </c>
      <c r="M141" s="5">
        <v>20</v>
      </c>
      <c r="N141" s="4" t="s">
        <v>441</v>
      </c>
      <c r="O141" s="5">
        <v>123610</v>
      </c>
      <c r="P141" s="5">
        <v>1</v>
      </c>
      <c r="Q141" s="5">
        <v>180</v>
      </c>
      <c r="R141" s="4" t="s">
        <v>531</v>
      </c>
      <c r="S141" s="4" t="s">
        <v>712</v>
      </c>
      <c r="T141" s="4" t="s">
        <v>443</v>
      </c>
      <c r="U141" s="5">
        <v>30</v>
      </c>
    </row>
    <row r="142" spans="1:21" x14ac:dyDescent="0.3">
      <c r="A142" s="3">
        <v>45066</v>
      </c>
      <c r="B142" s="4">
        <v>600</v>
      </c>
      <c r="C142" s="5">
        <v>3</v>
      </c>
      <c r="D142" s="4" t="s">
        <v>452</v>
      </c>
      <c r="E142" s="4" t="s">
        <v>445</v>
      </c>
      <c r="F142" s="4" t="s">
        <v>535</v>
      </c>
      <c r="G142" s="4" t="s">
        <v>536</v>
      </c>
      <c r="H142" s="8" t="s">
        <v>702</v>
      </c>
      <c r="I142" s="4" t="s">
        <v>437</v>
      </c>
      <c r="J142" s="4" t="s">
        <v>438</v>
      </c>
      <c r="K142" s="4" t="s">
        <v>439</v>
      </c>
      <c r="L142" s="4" t="s">
        <v>440</v>
      </c>
      <c r="M142" s="5">
        <v>0</v>
      </c>
      <c r="N142" s="4" t="s">
        <v>441</v>
      </c>
      <c r="O142" s="5">
        <v>123611</v>
      </c>
      <c r="P142" s="5">
        <v>1</v>
      </c>
      <c r="Q142" s="5">
        <v>600</v>
      </c>
      <c r="R142" s="4" t="s">
        <v>531</v>
      </c>
      <c r="S142" s="4" t="s">
        <v>596</v>
      </c>
      <c r="T142" s="4" t="s">
        <v>443</v>
      </c>
      <c r="U142" s="5">
        <v>100</v>
      </c>
    </row>
    <row r="143" spans="1:21" x14ac:dyDescent="0.3">
      <c r="A143" s="3">
        <v>45067</v>
      </c>
      <c r="B143" s="4">
        <v>350</v>
      </c>
      <c r="C143" s="5">
        <v>2</v>
      </c>
      <c r="D143" s="4" t="s">
        <v>466</v>
      </c>
      <c r="E143" s="4" t="s">
        <v>453</v>
      </c>
      <c r="F143" s="4" t="s">
        <v>503</v>
      </c>
      <c r="G143" s="4" t="s">
        <v>504</v>
      </c>
      <c r="H143" s="8" t="s">
        <v>692</v>
      </c>
      <c r="I143" s="4" t="s">
        <v>456</v>
      </c>
      <c r="J143" s="4" t="s">
        <v>449</v>
      </c>
      <c r="K143" s="4" t="s">
        <v>450</v>
      </c>
      <c r="L143" s="4" t="s">
        <v>451</v>
      </c>
      <c r="M143" s="5">
        <v>30</v>
      </c>
      <c r="N143" s="4" t="s">
        <v>441</v>
      </c>
      <c r="O143" s="5">
        <v>123612</v>
      </c>
      <c r="P143" s="5">
        <v>1</v>
      </c>
      <c r="Q143" s="5">
        <v>320</v>
      </c>
      <c r="R143" s="4" t="s">
        <v>531</v>
      </c>
      <c r="S143" s="4" t="s">
        <v>601</v>
      </c>
      <c r="T143" s="4" t="s">
        <v>443</v>
      </c>
      <c r="U143" s="5">
        <v>50</v>
      </c>
    </row>
    <row r="144" spans="1:21" x14ac:dyDescent="0.3">
      <c r="A144" s="3">
        <v>45068</v>
      </c>
      <c r="B144" s="4">
        <v>500</v>
      </c>
      <c r="C144" s="5">
        <v>1</v>
      </c>
      <c r="D144" s="4" t="s">
        <v>479</v>
      </c>
      <c r="E144" s="4" t="s">
        <v>445</v>
      </c>
      <c r="F144" s="4" t="s">
        <v>446</v>
      </c>
      <c r="G144" s="4" t="s">
        <v>447</v>
      </c>
      <c r="H144" s="8" t="s">
        <v>635</v>
      </c>
      <c r="I144" s="4" t="s">
        <v>448</v>
      </c>
      <c r="J144" s="4" t="s">
        <v>438</v>
      </c>
      <c r="K144" s="4" t="s">
        <v>450</v>
      </c>
      <c r="L144" s="4" t="s">
        <v>440</v>
      </c>
      <c r="M144" s="5">
        <v>0</v>
      </c>
      <c r="N144" s="4" t="s">
        <v>441</v>
      </c>
      <c r="O144" s="5">
        <v>123613</v>
      </c>
      <c r="P144" s="5">
        <v>1</v>
      </c>
      <c r="Q144" s="5">
        <v>500</v>
      </c>
      <c r="R144" s="4" t="s">
        <v>531</v>
      </c>
      <c r="S144" s="4" t="s">
        <v>605</v>
      </c>
      <c r="T144" s="4" t="s">
        <v>443</v>
      </c>
      <c r="U144" s="5">
        <v>100</v>
      </c>
    </row>
    <row r="145" spans="1:21" x14ac:dyDescent="0.3">
      <c r="A145" s="3">
        <v>45069</v>
      </c>
      <c r="B145" s="4">
        <v>300</v>
      </c>
      <c r="C145" s="5">
        <v>2</v>
      </c>
      <c r="D145" s="4" t="s">
        <v>490</v>
      </c>
      <c r="E145" s="4" t="s">
        <v>434</v>
      </c>
      <c r="F145" s="4" t="s">
        <v>537</v>
      </c>
      <c r="G145" s="4" t="s">
        <v>436</v>
      </c>
      <c r="H145" s="8" t="s">
        <v>690</v>
      </c>
      <c r="I145" s="4" t="s">
        <v>456</v>
      </c>
      <c r="J145" s="4" t="s">
        <v>449</v>
      </c>
      <c r="K145" s="4" t="s">
        <v>439</v>
      </c>
      <c r="L145" s="4" t="s">
        <v>451</v>
      </c>
      <c r="M145" s="5">
        <v>0</v>
      </c>
      <c r="N145" s="4" t="s">
        <v>441</v>
      </c>
      <c r="O145" s="5">
        <v>123614</v>
      </c>
      <c r="P145" s="5">
        <v>1</v>
      </c>
      <c r="Q145" s="5">
        <v>300</v>
      </c>
      <c r="R145" s="4" t="s">
        <v>531</v>
      </c>
      <c r="S145" s="4" t="s">
        <v>590</v>
      </c>
      <c r="T145" s="4" t="s">
        <v>443</v>
      </c>
      <c r="U145" s="5">
        <v>50</v>
      </c>
    </row>
    <row r="146" spans="1:21" x14ac:dyDescent="0.3">
      <c r="A146" s="3">
        <v>45070</v>
      </c>
      <c r="B146" s="4">
        <v>1000</v>
      </c>
      <c r="C146" s="5">
        <v>4</v>
      </c>
      <c r="D146" s="4" t="s">
        <v>460</v>
      </c>
      <c r="E146" s="4" t="s">
        <v>453</v>
      </c>
      <c r="F146" s="4" t="s">
        <v>503</v>
      </c>
      <c r="G146" s="4" t="s">
        <v>504</v>
      </c>
      <c r="H146" s="8" t="s">
        <v>701</v>
      </c>
      <c r="I146" s="4" t="s">
        <v>437</v>
      </c>
      <c r="J146" s="4" t="s">
        <v>438</v>
      </c>
      <c r="K146" s="4" t="s">
        <v>457</v>
      </c>
      <c r="L146" s="4" t="s">
        <v>440</v>
      </c>
      <c r="M146" s="5">
        <v>50</v>
      </c>
      <c r="N146" s="4" t="s">
        <v>465</v>
      </c>
      <c r="O146" s="5">
        <v>123615</v>
      </c>
      <c r="P146" s="5">
        <v>1</v>
      </c>
      <c r="Q146" s="5">
        <v>950</v>
      </c>
      <c r="R146" s="4" t="s">
        <v>531</v>
      </c>
      <c r="S146" s="4" t="s">
        <v>591</v>
      </c>
      <c r="T146" s="4" t="s">
        <v>443</v>
      </c>
      <c r="U146" s="5">
        <v>200</v>
      </c>
    </row>
    <row r="147" spans="1:21" x14ac:dyDescent="0.3">
      <c r="A147" s="3">
        <v>45071</v>
      </c>
      <c r="B147" s="4">
        <v>700</v>
      </c>
      <c r="C147" s="5">
        <v>2</v>
      </c>
      <c r="D147" s="4" t="s">
        <v>488</v>
      </c>
      <c r="E147" s="4" t="s">
        <v>445</v>
      </c>
      <c r="F147" s="4" t="s">
        <v>483</v>
      </c>
      <c r="G147" s="4" t="s">
        <v>484</v>
      </c>
      <c r="H147" s="8" t="s">
        <v>703</v>
      </c>
      <c r="I147" s="4" t="s">
        <v>456</v>
      </c>
      <c r="J147" s="4" t="s">
        <v>438</v>
      </c>
      <c r="K147" s="4" t="s">
        <v>439</v>
      </c>
      <c r="L147" s="4" t="s">
        <v>451</v>
      </c>
      <c r="M147" s="5">
        <v>0</v>
      </c>
      <c r="N147" s="4" t="s">
        <v>441</v>
      </c>
      <c r="O147" s="5">
        <v>123616</v>
      </c>
      <c r="P147" s="5">
        <v>1</v>
      </c>
      <c r="Q147" s="5">
        <v>700</v>
      </c>
      <c r="R147" s="4" t="s">
        <v>531</v>
      </c>
      <c r="S147" s="4" t="s">
        <v>592</v>
      </c>
      <c r="T147" s="4" t="s">
        <v>443</v>
      </c>
      <c r="U147" s="5">
        <v>100</v>
      </c>
    </row>
    <row r="148" spans="1:21" x14ac:dyDescent="0.3">
      <c r="A148" s="3">
        <v>45072</v>
      </c>
      <c r="B148" s="4">
        <v>200</v>
      </c>
      <c r="C148" s="5">
        <v>1</v>
      </c>
      <c r="D148" s="4" t="s">
        <v>462</v>
      </c>
      <c r="E148" s="4" t="s">
        <v>434</v>
      </c>
      <c r="F148" s="4" t="s">
        <v>534</v>
      </c>
      <c r="G148" s="4" t="s">
        <v>478</v>
      </c>
      <c r="H148" s="8" t="s">
        <v>689</v>
      </c>
      <c r="I148" s="4" t="s">
        <v>456</v>
      </c>
      <c r="J148" s="4" t="s">
        <v>449</v>
      </c>
      <c r="K148" s="4" t="s">
        <v>457</v>
      </c>
      <c r="L148" s="4" t="s">
        <v>458</v>
      </c>
      <c r="M148" s="5">
        <v>20</v>
      </c>
      <c r="N148" s="4" t="s">
        <v>441</v>
      </c>
      <c r="O148" s="5">
        <v>123617</v>
      </c>
      <c r="P148" s="5">
        <v>1</v>
      </c>
      <c r="Q148" s="5">
        <v>180</v>
      </c>
      <c r="R148" s="4" t="s">
        <v>531</v>
      </c>
      <c r="S148" s="4" t="s">
        <v>712</v>
      </c>
      <c r="T148" s="4" t="s">
        <v>459</v>
      </c>
      <c r="U148" s="5">
        <v>30</v>
      </c>
    </row>
    <row r="149" spans="1:21" x14ac:dyDescent="0.3">
      <c r="A149" s="3">
        <v>45073</v>
      </c>
      <c r="B149" s="4">
        <v>900</v>
      </c>
      <c r="C149" s="5">
        <v>3</v>
      </c>
      <c r="D149" s="4" t="s">
        <v>470</v>
      </c>
      <c r="E149" s="4" t="s">
        <v>445</v>
      </c>
      <c r="F149" s="4" t="s">
        <v>535</v>
      </c>
      <c r="G149" s="4" t="s">
        <v>536</v>
      </c>
      <c r="H149" s="8" t="s">
        <v>690</v>
      </c>
      <c r="I149" s="4" t="s">
        <v>448</v>
      </c>
      <c r="J149" s="4" t="s">
        <v>438</v>
      </c>
      <c r="K149" s="4" t="s">
        <v>450</v>
      </c>
      <c r="L149" s="4" t="s">
        <v>440</v>
      </c>
      <c r="M149" s="5">
        <v>50</v>
      </c>
      <c r="N149" s="4" t="s">
        <v>465</v>
      </c>
      <c r="O149" s="5">
        <v>123618</v>
      </c>
      <c r="P149" s="5">
        <v>1</v>
      </c>
      <c r="Q149" s="5">
        <v>850</v>
      </c>
      <c r="R149" s="4" t="s">
        <v>531</v>
      </c>
      <c r="S149" s="4" t="s">
        <v>593</v>
      </c>
      <c r="T149" s="4" t="s">
        <v>443</v>
      </c>
      <c r="U149" s="5">
        <v>150</v>
      </c>
    </row>
    <row r="150" spans="1:21" x14ac:dyDescent="0.3">
      <c r="A150" s="3">
        <v>45074</v>
      </c>
      <c r="B150" s="4">
        <v>400</v>
      </c>
      <c r="C150" s="5">
        <v>2</v>
      </c>
      <c r="D150" s="4" t="s">
        <v>490</v>
      </c>
      <c r="E150" s="4" t="s">
        <v>434</v>
      </c>
      <c r="F150" s="4" t="s">
        <v>537</v>
      </c>
      <c r="G150" s="4" t="s">
        <v>436</v>
      </c>
      <c r="H150" s="8" t="s">
        <v>701</v>
      </c>
      <c r="I150" s="4" t="s">
        <v>456</v>
      </c>
      <c r="J150" s="4" t="s">
        <v>449</v>
      </c>
      <c r="K150" s="4" t="s">
        <v>439</v>
      </c>
      <c r="L150" s="4" t="s">
        <v>451</v>
      </c>
      <c r="M150" s="5">
        <v>0</v>
      </c>
      <c r="N150" s="4" t="s">
        <v>441</v>
      </c>
      <c r="O150" s="5">
        <v>123619</v>
      </c>
      <c r="P150" s="5">
        <v>1</v>
      </c>
      <c r="Q150" s="5">
        <v>400</v>
      </c>
      <c r="R150" s="4" t="s">
        <v>531</v>
      </c>
      <c r="S150" s="4" t="s">
        <v>570</v>
      </c>
      <c r="T150" s="4" t="s">
        <v>443</v>
      </c>
      <c r="U150" s="5">
        <v>80</v>
      </c>
    </row>
    <row r="151" spans="1:21" x14ac:dyDescent="0.3">
      <c r="A151" s="3">
        <v>45075</v>
      </c>
      <c r="B151" s="4">
        <v>300</v>
      </c>
      <c r="C151" s="5">
        <v>3</v>
      </c>
      <c r="D151" s="4" t="s">
        <v>476</v>
      </c>
      <c r="E151" s="4" t="s">
        <v>445</v>
      </c>
      <c r="F151" s="4" t="s">
        <v>520</v>
      </c>
      <c r="G151" s="4" t="s">
        <v>521</v>
      </c>
      <c r="H151" s="8" t="s">
        <v>635</v>
      </c>
      <c r="I151" s="4" t="s">
        <v>437</v>
      </c>
      <c r="J151" s="4" t="s">
        <v>438</v>
      </c>
      <c r="K151" s="4" t="s">
        <v>457</v>
      </c>
      <c r="L151" s="4" t="s">
        <v>440</v>
      </c>
      <c r="M151" s="5">
        <v>20</v>
      </c>
      <c r="N151" s="4" t="s">
        <v>441</v>
      </c>
      <c r="O151" s="5">
        <v>123620</v>
      </c>
      <c r="P151" s="5">
        <v>1</v>
      </c>
      <c r="Q151" s="5">
        <v>280</v>
      </c>
      <c r="R151" s="4" t="s">
        <v>531</v>
      </c>
      <c r="S151" s="4" t="s">
        <v>712</v>
      </c>
      <c r="T151" s="4" t="s">
        <v>443</v>
      </c>
      <c r="U151" s="5">
        <v>50</v>
      </c>
    </row>
    <row r="152" spans="1:21" x14ac:dyDescent="0.3">
      <c r="A152" s="3">
        <v>45078</v>
      </c>
      <c r="B152" s="4">
        <v>550</v>
      </c>
      <c r="C152" s="5">
        <v>2</v>
      </c>
      <c r="D152" s="4" t="s">
        <v>470</v>
      </c>
      <c r="E152" s="4" t="s">
        <v>445</v>
      </c>
      <c r="F152" s="4" t="s">
        <v>535</v>
      </c>
      <c r="G152" s="4" t="s">
        <v>536</v>
      </c>
      <c r="H152" s="8" t="s">
        <v>692</v>
      </c>
      <c r="I152" s="4" t="s">
        <v>448</v>
      </c>
      <c r="J152" s="4" t="s">
        <v>438</v>
      </c>
      <c r="K152" s="4" t="s">
        <v>450</v>
      </c>
      <c r="L152" s="4" t="s">
        <v>440</v>
      </c>
      <c r="M152" s="5">
        <v>50</v>
      </c>
      <c r="N152" s="4" t="s">
        <v>465</v>
      </c>
      <c r="O152" s="5">
        <v>123621</v>
      </c>
      <c r="P152" s="5">
        <v>1</v>
      </c>
      <c r="Q152" s="5">
        <v>500</v>
      </c>
      <c r="R152" s="4" t="s">
        <v>531</v>
      </c>
      <c r="S152" s="4" t="s">
        <v>593</v>
      </c>
      <c r="T152" s="4" t="s">
        <v>443</v>
      </c>
      <c r="U152" s="5">
        <v>150</v>
      </c>
    </row>
    <row r="153" spans="1:21" x14ac:dyDescent="0.3">
      <c r="A153" s="3">
        <v>45079</v>
      </c>
      <c r="B153" s="4">
        <v>420</v>
      </c>
      <c r="C153" s="5">
        <v>3</v>
      </c>
      <c r="D153" s="4" t="s">
        <v>452</v>
      </c>
      <c r="E153" s="4" t="s">
        <v>434</v>
      </c>
      <c r="F153" s="4" t="s">
        <v>532</v>
      </c>
      <c r="G153" s="4" t="s">
        <v>436</v>
      </c>
      <c r="H153" s="8" t="s">
        <v>693</v>
      </c>
      <c r="I153" s="4" t="s">
        <v>456</v>
      </c>
      <c r="J153" s="4" t="s">
        <v>449</v>
      </c>
      <c r="K153" s="4" t="s">
        <v>439</v>
      </c>
      <c r="L153" s="4" t="s">
        <v>451</v>
      </c>
      <c r="M153" s="5">
        <v>0</v>
      </c>
      <c r="N153" s="4" t="s">
        <v>441</v>
      </c>
      <c r="O153" s="5">
        <v>123622</v>
      </c>
      <c r="P153" s="5">
        <v>1</v>
      </c>
      <c r="Q153" s="5">
        <v>420</v>
      </c>
      <c r="R153" s="4" t="s">
        <v>531</v>
      </c>
      <c r="S153" s="4" t="s">
        <v>606</v>
      </c>
      <c r="T153" s="4" t="s">
        <v>443</v>
      </c>
      <c r="U153" s="5">
        <v>70</v>
      </c>
    </row>
    <row r="154" spans="1:21" x14ac:dyDescent="0.3">
      <c r="A154" s="3">
        <v>45080</v>
      </c>
      <c r="B154" s="4">
        <v>350</v>
      </c>
      <c r="C154" s="5">
        <v>2</v>
      </c>
      <c r="D154" s="4" t="s">
        <v>466</v>
      </c>
      <c r="E154" s="4" t="s">
        <v>445</v>
      </c>
      <c r="F154" s="4" t="s">
        <v>474</v>
      </c>
      <c r="G154" s="4" t="s">
        <v>475</v>
      </c>
      <c r="H154" s="8" t="s">
        <v>694</v>
      </c>
      <c r="I154" s="4" t="s">
        <v>448</v>
      </c>
      <c r="J154" s="4" t="s">
        <v>449</v>
      </c>
      <c r="K154" s="4" t="s">
        <v>450</v>
      </c>
      <c r="L154" s="4" t="s">
        <v>451</v>
      </c>
      <c r="M154" s="5">
        <v>50</v>
      </c>
      <c r="N154" s="4" t="s">
        <v>465</v>
      </c>
      <c r="O154" s="5">
        <v>123623</v>
      </c>
      <c r="P154" s="5">
        <v>1</v>
      </c>
      <c r="Q154" s="5">
        <v>300</v>
      </c>
      <c r="R154" s="4" t="s">
        <v>531</v>
      </c>
      <c r="S154" s="4" t="s">
        <v>584</v>
      </c>
      <c r="T154" s="4" t="s">
        <v>443</v>
      </c>
      <c r="U154" s="5">
        <v>100</v>
      </c>
    </row>
    <row r="155" spans="1:21" x14ac:dyDescent="0.3">
      <c r="A155" s="3">
        <v>45081</v>
      </c>
      <c r="B155" s="4">
        <v>800</v>
      </c>
      <c r="C155" s="5">
        <v>2</v>
      </c>
      <c r="D155" s="4" t="s">
        <v>460</v>
      </c>
      <c r="E155" s="4" t="s">
        <v>453</v>
      </c>
      <c r="F155" s="4" t="s">
        <v>513</v>
      </c>
      <c r="G155" s="4" t="s">
        <v>514</v>
      </c>
      <c r="H155" s="8" t="s">
        <v>697</v>
      </c>
      <c r="I155" s="4" t="s">
        <v>437</v>
      </c>
      <c r="J155" s="4" t="s">
        <v>438</v>
      </c>
      <c r="K155" s="4" t="s">
        <v>457</v>
      </c>
      <c r="L155" s="4" t="s">
        <v>440</v>
      </c>
      <c r="M155" s="5">
        <v>50</v>
      </c>
      <c r="N155" s="4" t="s">
        <v>465</v>
      </c>
      <c r="O155" s="5">
        <v>123624</v>
      </c>
      <c r="P155" s="5">
        <v>1</v>
      </c>
      <c r="Q155" s="5">
        <v>750</v>
      </c>
      <c r="R155" s="4" t="s">
        <v>531</v>
      </c>
      <c r="S155" s="4" t="s">
        <v>607</v>
      </c>
      <c r="T155" s="4" t="s">
        <v>443</v>
      </c>
      <c r="U155" s="5">
        <v>200</v>
      </c>
    </row>
    <row r="156" spans="1:21" x14ac:dyDescent="0.3">
      <c r="A156" s="3">
        <v>45082</v>
      </c>
      <c r="B156" s="4">
        <v>600</v>
      </c>
      <c r="C156" s="5">
        <v>3</v>
      </c>
      <c r="D156" s="4" t="s">
        <v>488</v>
      </c>
      <c r="E156" s="4" t="s">
        <v>445</v>
      </c>
      <c r="F156" s="4" t="s">
        <v>483</v>
      </c>
      <c r="G156" s="4" t="s">
        <v>484</v>
      </c>
      <c r="H156" s="8" t="s">
        <v>696</v>
      </c>
      <c r="I156" s="4" t="s">
        <v>456</v>
      </c>
      <c r="J156" s="4" t="s">
        <v>438</v>
      </c>
      <c r="K156" s="4" t="s">
        <v>439</v>
      </c>
      <c r="L156" s="4" t="s">
        <v>451</v>
      </c>
      <c r="M156" s="5">
        <v>0</v>
      </c>
      <c r="N156" s="4" t="s">
        <v>441</v>
      </c>
      <c r="O156" s="5">
        <v>123625</v>
      </c>
      <c r="P156" s="5">
        <v>1</v>
      </c>
      <c r="Q156" s="5">
        <v>600</v>
      </c>
      <c r="R156" s="4" t="s">
        <v>531</v>
      </c>
      <c r="S156" s="4" t="s">
        <v>608</v>
      </c>
      <c r="T156" s="4" t="s">
        <v>443</v>
      </c>
      <c r="U156" s="5">
        <v>100</v>
      </c>
    </row>
    <row r="157" spans="1:21" x14ac:dyDescent="0.3">
      <c r="A157" s="3">
        <v>45083</v>
      </c>
      <c r="B157" s="4">
        <v>150</v>
      </c>
      <c r="C157" s="5">
        <v>1</v>
      </c>
      <c r="D157" s="4" t="s">
        <v>462</v>
      </c>
      <c r="E157" s="4" t="s">
        <v>434</v>
      </c>
      <c r="F157" s="4" t="s">
        <v>534</v>
      </c>
      <c r="G157" s="4" t="s">
        <v>478</v>
      </c>
      <c r="H157" s="8" t="s">
        <v>703</v>
      </c>
      <c r="I157" s="4" t="s">
        <v>456</v>
      </c>
      <c r="J157" s="4" t="s">
        <v>449</v>
      </c>
      <c r="K157" s="4" t="s">
        <v>457</v>
      </c>
      <c r="L157" s="4" t="s">
        <v>458</v>
      </c>
      <c r="M157" s="5">
        <v>20</v>
      </c>
      <c r="N157" s="4" t="s">
        <v>441</v>
      </c>
      <c r="O157" s="5">
        <v>123626</v>
      </c>
      <c r="P157" s="5">
        <v>1</v>
      </c>
      <c r="Q157" s="5">
        <v>130</v>
      </c>
      <c r="R157" s="4" t="s">
        <v>531</v>
      </c>
      <c r="S157" s="4" t="s">
        <v>712</v>
      </c>
      <c r="T157" s="4" t="s">
        <v>459</v>
      </c>
      <c r="U157" s="5">
        <v>30</v>
      </c>
    </row>
    <row r="158" spans="1:21" x14ac:dyDescent="0.3">
      <c r="A158" s="3">
        <v>45084</v>
      </c>
      <c r="B158" s="4">
        <v>920</v>
      </c>
      <c r="C158" s="5">
        <v>3</v>
      </c>
      <c r="D158" s="4" t="s">
        <v>470</v>
      </c>
      <c r="E158" s="4" t="s">
        <v>445</v>
      </c>
      <c r="F158" s="4" t="s">
        <v>535</v>
      </c>
      <c r="G158" s="4" t="s">
        <v>536</v>
      </c>
      <c r="H158" s="8" t="s">
        <v>635</v>
      </c>
      <c r="I158" s="4" t="s">
        <v>448</v>
      </c>
      <c r="J158" s="4" t="s">
        <v>438</v>
      </c>
      <c r="K158" s="4" t="s">
        <v>450</v>
      </c>
      <c r="L158" s="4" t="s">
        <v>440</v>
      </c>
      <c r="M158" s="5">
        <v>50</v>
      </c>
      <c r="N158" s="4" t="s">
        <v>465</v>
      </c>
      <c r="O158" s="5">
        <v>123627</v>
      </c>
      <c r="P158" s="5">
        <v>1</v>
      </c>
      <c r="Q158" s="5">
        <v>870</v>
      </c>
      <c r="R158" s="4" t="s">
        <v>531</v>
      </c>
      <c r="S158" s="4" t="s">
        <v>609</v>
      </c>
      <c r="T158" s="4" t="s">
        <v>443</v>
      </c>
      <c r="U158" s="5">
        <v>150</v>
      </c>
    </row>
    <row r="159" spans="1:21" x14ac:dyDescent="0.3">
      <c r="A159" s="3">
        <v>45085</v>
      </c>
      <c r="B159" s="4">
        <v>430</v>
      </c>
      <c r="C159" s="5">
        <v>2</v>
      </c>
      <c r="D159" s="4" t="s">
        <v>490</v>
      </c>
      <c r="E159" s="4" t="s">
        <v>434</v>
      </c>
      <c r="F159" s="4" t="s">
        <v>537</v>
      </c>
      <c r="G159" s="4" t="s">
        <v>436</v>
      </c>
      <c r="H159" s="8" t="s">
        <v>690</v>
      </c>
      <c r="I159" s="4" t="s">
        <v>456</v>
      </c>
      <c r="J159" s="4" t="s">
        <v>449</v>
      </c>
      <c r="K159" s="4" t="s">
        <v>439</v>
      </c>
      <c r="L159" s="4" t="s">
        <v>451</v>
      </c>
      <c r="M159" s="5">
        <v>0</v>
      </c>
      <c r="N159" s="4" t="s">
        <v>441</v>
      </c>
      <c r="O159" s="5">
        <v>123628</v>
      </c>
      <c r="P159" s="5">
        <v>1</v>
      </c>
      <c r="Q159" s="5">
        <v>430</v>
      </c>
      <c r="R159" s="4" t="s">
        <v>531</v>
      </c>
      <c r="S159" s="4" t="s">
        <v>570</v>
      </c>
      <c r="T159" s="4" t="s">
        <v>443</v>
      </c>
      <c r="U159" s="5">
        <v>80</v>
      </c>
    </row>
    <row r="160" spans="1:21" x14ac:dyDescent="0.3">
      <c r="A160" s="3">
        <v>45086</v>
      </c>
      <c r="B160" s="4">
        <v>300</v>
      </c>
      <c r="C160" s="5">
        <v>3</v>
      </c>
      <c r="D160" s="4" t="s">
        <v>476</v>
      </c>
      <c r="E160" s="4" t="s">
        <v>445</v>
      </c>
      <c r="F160" s="4" t="s">
        <v>520</v>
      </c>
      <c r="G160" s="4" t="s">
        <v>521</v>
      </c>
      <c r="H160" s="8" t="s">
        <v>701</v>
      </c>
      <c r="I160" s="4" t="s">
        <v>437</v>
      </c>
      <c r="J160" s="4" t="s">
        <v>438</v>
      </c>
      <c r="K160" s="4" t="s">
        <v>457</v>
      </c>
      <c r="L160" s="4" t="s">
        <v>440</v>
      </c>
      <c r="M160" s="5">
        <v>20</v>
      </c>
      <c r="N160" s="4" t="s">
        <v>441</v>
      </c>
      <c r="O160" s="5">
        <v>123629</v>
      </c>
      <c r="P160" s="5">
        <v>1</v>
      </c>
      <c r="Q160" s="5">
        <v>280</v>
      </c>
      <c r="R160" s="4" t="s">
        <v>531</v>
      </c>
      <c r="S160" s="4" t="s">
        <v>712</v>
      </c>
      <c r="T160" s="4" t="s">
        <v>443</v>
      </c>
      <c r="U160" s="5">
        <v>50</v>
      </c>
    </row>
    <row r="161" spans="1:21" x14ac:dyDescent="0.3">
      <c r="A161" s="3">
        <v>45087</v>
      </c>
      <c r="B161" s="4">
        <v>1100</v>
      </c>
      <c r="C161" s="5">
        <v>5</v>
      </c>
      <c r="D161" s="4" t="s">
        <v>460</v>
      </c>
      <c r="E161" s="4" t="s">
        <v>453</v>
      </c>
      <c r="F161" s="4" t="s">
        <v>503</v>
      </c>
      <c r="G161" s="4" t="s">
        <v>504</v>
      </c>
      <c r="H161" s="8" t="s">
        <v>692</v>
      </c>
      <c r="I161" s="4" t="s">
        <v>448</v>
      </c>
      <c r="J161" s="4" t="s">
        <v>438</v>
      </c>
      <c r="K161" s="4" t="s">
        <v>439</v>
      </c>
      <c r="L161" s="4" t="s">
        <v>451</v>
      </c>
      <c r="M161" s="5">
        <v>0</v>
      </c>
      <c r="N161" s="4" t="s">
        <v>441</v>
      </c>
      <c r="O161" s="5">
        <v>123630</v>
      </c>
      <c r="P161" s="5">
        <v>1</v>
      </c>
      <c r="Q161" s="5">
        <v>1100</v>
      </c>
      <c r="R161" s="4" t="s">
        <v>531</v>
      </c>
      <c r="S161" s="4" t="s">
        <v>602</v>
      </c>
      <c r="T161" s="4" t="s">
        <v>443</v>
      </c>
      <c r="U161" s="5">
        <v>200</v>
      </c>
    </row>
    <row r="162" spans="1:21" x14ac:dyDescent="0.3">
      <c r="A162" s="3">
        <v>45088</v>
      </c>
      <c r="B162" s="4">
        <v>650</v>
      </c>
      <c r="C162" s="5">
        <v>2</v>
      </c>
      <c r="D162" s="4" t="s">
        <v>488</v>
      </c>
      <c r="E162" s="4" t="s">
        <v>445</v>
      </c>
      <c r="F162" s="4" t="s">
        <v>474</v>
      </c>
      <c r="G162" s="4" t="s">
        <v>475</v>
      </c>
      <c r="H162" s="8" t="s">
        <v>635</v>
      </c>
      <c r="I162" s="4" t="s">
        <v>448</v>
      </c>
      <c r="J162" s="4" t="s">
        <v>449</v>
      </c>
      <c r="K162" s="4" t="s">
        <v>450</v>
      </c>
      <c r="L162" s="4" t="s">
        <v>451</v>
      </c>
      <c r="M162" s="5">
        <v>50</v>
      </c>
      <c r="N162" s="4" t="s">
        <v>465</v>
      </c>
      <c r="O162" s="5">
        <v>123631</v>
      </c>
      <c r="P162" s="5">
        <v>1</v>
      </c>
      <c r="Q162" s="5">
        <v>600</v>
      </c>
      <c r="R162" s="4" t="s">
        <v>531</v>
      </c>
      <c r="S162" s="4" t="s">
        <v>601</v>
      </c>
      <c r="T162" s="4" t="s">
        <v>443</v>
      </c>
      <c r="U162" s="5">
        <v>150</v>
      </c>
    </row>
    <row r="163" spans="1:21" x14ac:dyDescent="0.3">
      <c r="A163" s="3">
        <v>45089</v>
      </c>
      <c r="B163" s="4">
        <v>220</v>
      </c>
      <c r="C163" s="5">
        <v>1</v>
      </c>
      <c r="D163" s="4" t="s">
        <v>462</v>
      </c>
      <c r="E163" s="4" t="s">
        <v>434</v>
      </c>
      <c r="F163" s="4" t="s">
        <v>532</v>
      </c>
      <c r="G163" s="4" t="s">
        <v>436</v>
      </c>
      <c r="H163" s="8" t="s">
        <v>703</v>
      </c>
      <c r="I163" s="4" t="s">
        <v>456</v>
      </c>
      <c r="J163" s="4" t="s">
        <v>449</v>
      </c>
      <c r="K163" s="4" t="s">
        <v>450</v>
      </c>
      <c r="L163" s="4" t="s">
        <v>451</v>
      </c>
      <c r="M163" s="5">
        <v>20</v>
      </c>
      <c r="N163" s="4" t="s">
        <v>441</v>
      </c>
      <c r="O163" s="5">
        <v>123632</v>
      </c>
      <c r="P163" s="5">
        <v>1</v>
      </c>
      <c r="Q163" s="5">
        <v>200</v>
      </c>
      <c r="R163" s="4" t="s">
        <v>531</v>
      </c>
      <c r="S163" s="4" t="s">
        <v>712</v>
      </c>
      <c r="T163" s="4" t="s">
        <v>443</v>
      </c>
      <c r="U163" s="5">
        <v>30</v>
      </c>
    </row>
    <row r="164" spans="1:21" x14ac:dyDescent="0.3">
      <c r="A164" s="3">
        <v>45090</v>
      </c>
      <c r="B164" s="4">
        <v>700</v>
      </c>
      <c r="C164" s="5">
        <v>3</v>
      </c>
      <c r="D164" s="4" t="s">
        <v>470</v>
      </c>
      <c r="E164" s="4" t="s">
        <v>445</v>
      </c>
      <c r="F164" s="4" t="s">
        <v>535</v>
      </c>
      <c r="G164" s="4" t="s">
        <v>536</v>
      </c>
      <c r="H164" s="8" t="s">
        <v>635</v>
      </c>
      <c r="I164" s="4" t="s">
        <v>448</v>
      </c>
      <c r="J164" s="4" t="s">
        <v>438</v>
      </c>
      <c r="K164" s="4" t="s">
        <v>450</v>
      </c>
      <c r="L164" s="4" t="s">
        <v>440</v>
      </c>
      <c r="M164" s="5">
        <v>50</v>
      </c>
      <c r="N164" s="4" t="s">
        <v>465</v>
      </c>
      <c r="O164" s="5">
        <v>123633</v>
      </c>
      <c r="P164" s="5">
        <v>1</v>
      </c>
      <c r="Q164" s="5">
        <v>650</v>
      </c>
      <c r="R164" s="4" t="s">
        <v>531</v>
      </c>
      <c r="S164" s="4" t="s">
        <v>610</v>
      </c>
      <c r="T164" s="4" t="s">
        <v>443</v>
      </c>
      <c r="U164" s="5">
        <v>150</v>
      </c>
    </row>
    <row r="165" spans="1:21" x14ac:dyDescent="0.3">
      <c r="A165" s="3">
        <v>45091</v>
      </c>
      <c r="B165" s="4">
        <v>400</v>
      </c>
      <c r="C165" s="5">
        <v>2</v>
      </c>
      <c r="D165" s="4" t="s">
        <v>490</v>
      </c>
      <c r="E165" s="4" t="s">
        <v>434</v>
      </c>
      <c r="F165" s="4" t="s">
        <v>537</v>
      </c>
      <c r="G165" s="4" t="s">
        <v>436</v>
      </c>
      <c r="H165" s="8" t="s">
        <v>692</v>
      </c>
      <c r="I165" s="4" t="s">
        <v>456</v>
      </c>
      <c r="J165" s="4" t="s">
        <v>449</v>
      </c>
      <c r="K165" s="4" t="s">
        <v>439</v>
      </c>
      <c r="L165" s="4" t="s">
        <v>451</v>
      </c>
      <c r="M165" s="5">
        <v>0</v>
      </c>
      <c r="N165" s="4" t="s">
        <v>441</v>
      </c>
      <c r="O165" s="5">
        <v>123634</v>
      </c>
      <c r="P165" s="5">
        <v>1</v>
      </c>
      <c r="Q165" s="5">
        <v>400</v>
      </c>
      <c r="R165" s="4" t="s">
        <v>531</v>
      </c>
      <c r="S165" s="4" t="s">
        <v>590</v>
      </c>
      <c r="T165" s="4" t="s">
        <v>443</v>
      </c>
      <c r="U165" s="5">
        <v>80</v>
      </c>
    </row>
    <row r="166" spans="1:21" x14ac:dyDescent="0.3">
      <c r="A166" s="3">
        <v>45092</v>
      </c>
      <c r="B166" s="4">
        <v>300</v>
      </c>
      <c r="C166" s="5">
        <v>3</v>
      </c>
      <c r="D166" s="4" t="s">
        <v>476</v>
      </c>
      <c r="E166" s="4" t="s">
        <v>445</v>
      </c>
      <c r="F166" s="4" t="s">
        <v>520</v>
      </c>
      <c r="G166" s="4" t="s">
        <v>521</v>
      </c>
      <c r="H166" s="8" t="s">
        <v>693</v>
      </c>
      <c r="I166" s="4" t="s">
        <v>437</v>
      </c>
      <c r="J166" s="4" t="s">
        <v>438</v>
      </c>
      <c r="K166" s="4" t="s">
        <v>457</v>
      </c>
      <c r="L166" s="4" t="s">
        <v>440</v>
      </c>
      <c r="M166" s="5">
        <v>20</v>
      </c>
      <c r="N166" s="4" t="s">
        <v>441</v>
      </c>
      <c r="O166" s="5">
        <v>123635</v>
      </c>
      <c r="P166" s="5">
        <v>1</v>
      </c>
      <c r="Q166" s="5">
        <v>280</v>
      </c>
      <c r="R166" s="4" t="s">
        <v>531</v>
      </c>
      <c r="S166" s="4" t="s">
        <v>712</v>
      </c>
      <c r="T166" s="4" t="s">
        <v>443</v>
      </c>
      <c r="U166" s="5">
        <v>50</v>
      </c>
    </row>
    <row r="167" spans="1:21" x14ac:dyDescent="0.3">
      <c r="A167" s="3">
        <v>45093</v>
      </c>
      <c r="B167" s="4">
        <v>1200</v>
      </c>
      <c r="C167" s="5">
        <v>5</v>
      </c>
      <c r="D167" s="4" t="s">
        <v>460</v>
      </c>
      <c r="E167" s="4" t="s">
        <v>453</v>
      </c>
      <c r="F167" s="4" t="s">
        <v>513</v>
      </c>
      <c r="G167" s="4" t="s">
        <v>514</v>
      </c>
      <c r="H167" s="8" t="s">
        <v>694</v>
      </c>
      <c r="I167" s="4" t="s">
        <v>437</v>
      </c>
      <c r="J167" s="4" t="s">
        <v>438</v>
      </c>
      <c r="K167" s="4" t="s">
        <v>439</v>
      </c>
      <c r="L167" s="4" t="s">
        <v>451</v>
      </c>
      <c r="M167" s="5">
        <v>0</v>
      </c>
      <c r="N167" s="4" t="s">
        <v>441</v>
      </c>
      <c r="O167" s="5">
        <v>123636</v>
      </c>
      <c r="P167" s="5">
        <v>1</v>
      </c>
      <c r="Q167" s="5">
        <v>1200</v>
      </c>
      <c r="R167" s="4" t="s">
        <v>531</v>
      </c>
      <c r="S167" s="4" t="s">
        <v>611</v>
      </c>
      <c r="T167" s="4" t="s">
        <v>443</v>
      </c>
      <c r="U167" s="5">
        <v>200</v>
      </c>
    </row>
    <row r="168" spans="1:21" x14ac:dyDescent="0.3">
      <c r="A168" s="3">
        <v>45094</v>
      </c>
      <c r="B168" s="4">
        <v>700</v>
      </c>
      <c r="C168" s="5">
        <v>2</v>
      </c>
      <c r="D168" s="4" t="s">
        <v>488</v>
      </c>
      <c r="E168" s="4" t="s">
        <v>445</v>
      </c>
      <c r="F168" s="4" t="s">
        <v>483</v>
      </c>
      <c r="G168" s="4" t="s">
        <v>484</v>
      </c>
      <c r="H168" s="8" t="s">
        <v>697</v>
      </c>
      <c r="I168" s="4" t="s">
        <v>456</v>
      </c>
      <c r="J168" s="4" t="s">
        <v>438</v>
      </c>
      <c r="K168" s="4" t="s">
        <v>450</v>
      </c>
      <c r="L168" s="4" t="s">
        <v>451</v>
      </c>
      <c r="M168" s="5">
        <v>0</v>
      </c>
      <c r="N168" s="4" t="s">
        <v>441</v>
      </c>
      <c r="O168" s="5">
        <v>123637</v>
      </c>
      <c r="P168" s="5">
        <v>1</v>
      </c>
      <c r="Q168" s="5">
        <v>700</v>
      </c>
      <c r="R168" s="4" t="s">
        <v>531</v>
      </c>
      <c r="S168" s="4" t="s">
        <v>592</v>
      </c>
      <c r="T168" s="4" t="s">
        <v>443</v>
      </c>
      <c r="U168" s="5">
        <v>100</v>
      </c>
    </row>
    <row r="169" spans="1:21" x14ac:dyDescent="0.3">
      <c r="A169" s="3">
        <v>45095</v>
      </c>
      <c r="B169" s="4">
        <v>200</v>
      </c>
      <c r="C169" s="5">
        <v>1</v>
      </c>
      <c r="D169" s="4" t="s">
        <v>462</v>
      </c>
      <c r="E169" s="4" t="s">
        <v>434</v>
      </c>
      <c r="F169" s="4" t="s">
        <v>534</v>
      </c>
      <c r="G169" s="4" t="s">
        <v>478</v>
      </c>
      <c r="H169" s="8" t="s">
        <v>696</v>
      </c>
      <c r="I169" s="4" t="s">
        <v>456</v>
      </c>
      <c r="J169" s="4" t="s">
        <v>449</v>
      </c>
      <c r="K169" s="4" t="s">
        <v>457</v>
      </c>
      <c r="L169" s="4" t="s">
        <v>458</v>
      </c>
      <c r="M169" s="5">
        <v>20</v>
      </c>
      <c r="N169" s="4" t="s">
        <v>441</v>
      </c>
      <c r="O169" s="5">
        <v>123638</v>
      </c>
      <c r="P169" s="5">
        <v>1</v>
      </c>
      <c r="Q169" s="5">
        <v>180</v>
      </c>
      <c r="R169" s="4" t="s">
        <v>531</v>
      </c>
      <c r="S169" s="4" t="s">
        <v>712</v>
      </c>
      <c r="T169" s="4" t="s">
        <v>459</v>
      </c>
      <c r="U169" s="5">
        <v>30</v>
      </c>
    </row>
    <row r="170" spans="1:21" x14ac:dyDescent="0.3">
      <c r="A170" s="3">
        <v>45096</v>
      </c>
      <c r="B170" s="4">
        <v>900</v>
      </c>
      <c r="C170" s="5">
        <v>3</v>
      </c>
      <c r="D170" s="4" t="s">
        <v>470</v>
      </c>
      <c r="E170" s="4" t="s">
        <v>445</v>
      </c>
      <c r="F170" s="4" t="s">
        <v>535</v>
      </c>
      <c r="G170" s="4" t="s">
        <v>536</v>
      </c>
      <c r="H170" s="8" t="s">
        <v>703</v>
      </c>
      <c r="I170" s="4" t="s">
        <v>448</v>
      </c>
      <c r="J170" s="4" t="s">
        <v>438</v>
      </c>
      <c r="K170" s="4" t="s">
        <v>450</v>
      </c>
      <c r="L170" s="4" t="s">
        <v>440</v>
      </c>
      <c r="M170" s="5">
        <v>50</v>
      </c>
      <c r="N170" s="4" t="s">
        <v>465</v>
      </c>
      <c r="O170" s="5">
        <v>123639</v>
      </c>
      <c r="P170" s="5">
        <v>1</v>
      </c>
      <c r="Q170" s="5">
        <v>850</v>
      </c>
      <c r="R170" s="4" t="s">
        <v>531</v>
      </c>
      <c r="S170" s="4" t="s">
        <v>593</v>
      </c>
      <c r="T170" s="4" t="s">
        <v>443</v>
      </c>
      <c r="U170" s="5">
        <v>150</v>
      </c>
    </row>
    <row r="171" spans="1:21" x14ac:dyDescent="0.3">
      <c r="A171" s="3">
        <v>45097</v>
      </c>
      <c r="B171" s="4">
        <v>400</v>
      </c>
      <c r="C171" s="5">
        <v>2</v>
      </c>
      <c r="D171" s="4" t="s">
        <v>490</v>
      </c>
      <c r="E171" s="4" t="s">
        <v>434</v>
      </c>
      <c r="F171" s="4" t="s">
        <v>537</v>
      </c>
      <c r="G171" s="4" t="s">
        <v>436</v>
      </c>
      <c r="H171" s="8" t="s">
        <v>635</v>
      </c>
      <c r="I171" s="4" t="s">
        <v>456</v>
      </c>
      <c r="J171" s="4" t="s">
        <v>449</v>
      </c>
      <c r="K171" s="4" t="s">
        <v>439</v>
      </c>
      <c r="L171" s="4" t="s">
        <v>451</v>
      </c>
      <c r="M171" s="5">
        <v>0</v>
      </c>
      <c r="N171" s="4" t="s">
        <v>441</v>
      </c>
      <c r="O171" s="5">
        <v>123640</v>
      </c>
      <c r="P171" s="5">
        <v>1</v>
      </c>
      <c r="Q171" s="5">
        <v>400</v>
      </c>
      <c r="R171" s="4" t="s">
        <v>531</v>
      </c>
      <c r="S171" s="4" t="s">
        <v>590</v>
      </c>
      <c r="T171" s="4" t="s">
        <v>443</v>
      </c>
      <c r="U171" s="5">
        <v>80</v>
      </c>
    </row>
    <row r="172" spans="1:21" x14ac:dyDescent="0.3">
      <c r="A172" s="3">
        <v>45098</v>
      </c>
      <c r="B172" s="4">
        <v>300</v>
      </c>
      <c r="C172" s="5">
        <v>3</v>
      </c>
      <c r="D172" s="4" t="s">
        <v>476</v>
      </c>
      <c r="E172" s="4" t="s">
        <v>445</v>
      </c>
      <c r="F172" s="4" t="s">
        <v>520</v>
      </c>
      <c r="G172" s="4" t="s">
        <v>521</v>
      </c>
      <c r="H172" s="8" t="s">
        <v>690</v>
      </c>
      <c r="I172" s="4" t="s">
        <v>437</v>
      </c>
      <c r="J172" s="4" t="s">
        <v>438</v>
      </c>
      <c r="K172" s="4" t="s">
        <v>457</v>
      </c>
      <c r="L172" s="4" t="s">
        <v>440</v>
      </c>
      <c r="M172" s="5">
        <v>20</v>
      </c>
      <c r="N172" s="4" t="s">
        <v>441</v>
      </c>
      <c r="O172" s="5">
        <v>123641</v>
      </c>
      <c r="P172" s="5">
        <v>1</v>
      </c>
      <c r="Q172" s="5">
        <v>280</v>
      </c>
      <c r="R172" s="4" t="s">
        <v>531</v>
      </c>
      <c r="S172" s="4" t="s">
        <v>712</v>
      </c>
      <c r="T172" s="4" t="s">
        <v>443</v>
      </c>
      <c r="U172" s="5">
        <v>50</v>
      </c>
    </row>
    <row r="173" spans="1:21" x14ac:dyDescent="0.3">
      <c r="A173" s="3">
        <v>45099</v>
      </c>
      <c r="B173" s="4">
        <v>1200</v>
      </c>
      <c r="C173" s="5">
        <v>5</v>
      </c>
      <c r="D173" s="4" t="s">
        <v>460</v>
      </c>
      <c r="E173" s="4" t="s">
        <v>453</v>
      </c>
      <c r="F173" s="4" t="s">
        <v>503</v>
      </c>
      <c r="G173" s="4" t="s">
        <v>504</v>
      </c>
      <c r="H173" s="8" t="s">
        <v>701</v>
      </c>
      <c r="I173" s="4" t="s">
        <v>448</v>
      </c>
      <c r="J173" s="4" t="s">
        <v>438</v>
      </c>
      <c r="K173" s="4" t="s">
        <v>439</v>
      </c>
      <c r="L173" s="4" t="s">
        <v>451</v>
      </c>
      <c r="M173" s="5">
        <v>0</v>
      </c>
      <c r="N173" s="4" t="s">
        <v>441</v>
      </c>
      <c r="O173" s="5">
        <v>123642</v>
      </c>
      <c r="P173" s="5">
        <v>1</v>
      </c>
      <c r="Q173" s="5">
        <v>1200</v>
      </c>
      <c r="R173" s="4" t="s">
        <v>531</v>
      </c>
      <c r="S173" s="4" t="s">
        <v>612</v>
      </c>
      <c r="T173" s="4" t="s">
        <v>443</v>
      </c>
      <c r="U173" s="5">
        <v>200</v>
      </c>
    </row>
    <row r="174" spans="1:21" x14ac:dyDescent="0.3">
      <c r="A174" s="3">
        <v>45100</v>
      </c>
      <c r="B174" s="4">
        <v>650</v>
      </c>
      <c r="C174" s="5">
        <v>2</v>
      </c>
      <c r="D174" s="4" t="s">
        <v>488</v>
      </c>
      <c r="E174" s="4" t="s">
        <v>445</v>
      </c>
      <c r="F174" s="4" t="s">
        <v>474</v>
      </c>
      <c r="G174" s="4" t="s">
        <v>475</v>
      </c>
      <c r="H174" s="8" t="s">
        <v>692</v>
      </c>
      <c r="I174" s="4" t="s">
        <v>448</v>
      </c>
      <c r="J174" s="4" t="s">
        <v>449</v>
      </c>
      <c r="K174" s="4" t="s">
        <v>450</v>
      </c>
      <c r="L174" s="4" t="s">
        <v>451</v>
      </c>
      <c r="M174" s="5">
        <v>50</v>
      </c>
      <c r="N174" s="4" t="s">
        <v>465</v>
      </c>
      <c r="O174" s="5">
        <v>123643</v>
      </c>
      <c r="P174" s="5">
        <v>1</v>
      </c>
      <c r="Q174" s="5">
        <v>600</v>
      </c>
      <c r="R174" s="4" t="s">
        <v>531</v>
      </c>
      <c r="S174" s="4" t="s">
        <v>601</v>
      </c>
      <c r="T174" s="4" t="s">
        <v>443</v>
      </c>
      <c r="U174" s="5">
        <v>150</v>
      </c>
    </row>
    <row r="175" spans="1:21" x14ac:dyDescent="0.3">
      <c r="A175" s="3">
        <v>45101</v>
      </c>
      <c r="B175" s="4">
        <v>220</v>
      </c>
      <c r="C175" s="5">
        <v>1</v>
      </c>
      <c r="D175" s="4" t="s">
        <v>462</v>
      </c>
      <c r="E175" s="4" t="s">
        <v>434</v>
      </c>
      <c r="F175" s="4" t="s">
        <v>532</v>
      </c>
      <c r="G175" s="4" t="s">
        <v>436</v>
      </c>
      <c r="H175" s="8" t="s">
        <v>635</v>
      </c>
      <c r="I175" s="4" t="s">
        <v>456</v>
      </c>
      <c r="J175" s="4" t="s">
        <v>449</v>
      </c>
      <c r="K175" s="4" t="s">
        <v>450</v>
      </c>
      <c r="L175" s="4" t="s">
        <v>451</v>
      </c>
      <c r="M175" s="5">
        <v>20</v>
      </c>
      <c r="N175" s="4" t="s">
        <v>441</v>
      </c>
      <c r="O175" s="5">
        <v>123644</v>
      </c>
      <c r="P175" s="5">
        <v>1</v>
      </c>
      <c r="Q175" s="5">
        <v>200</v>
      </c>
      <c r="R175" s="4" t="s">
        <v>531</v>
      </c>
      <c r="S175" s="4" t="s">
        <v>712</v>
      </c>
      <c r="T175" s="4" t="s">
        <v>443</v>
      </c>
      <c r="U175" s="5">
        <v>30</v>
      </c>
    </row>
    <row r="176" spans="1:21" x14ac:dyDescent="0.3">
      <c r="A176" s="3">
        <v>45102</v>
      </c>
      <c r="B176" s="4">
        <v>700</v>
      </c>
      <c r="C176" s="5">
        <v>3</v>
      </c>
      <c r="D176" s="4" t="s">
        <v>470</v>
      </c>
      <c r="E176" s="4" t="s">
        <v>445</v>
      </c>
      <c r="F176" s="4" t="s">
        <v>535</v>
      </c>
      <c r="G176" s="4" t="s">
        <v>536</v>
      </c>
      <c r="H176" s="8" t="s">
        <v>703</v>
      </c>
      <c r="I176" s="4" t="s">
        <v>448</v>
      </c>
      <c r="J176" s="4" t="s">
        <v>438</v>
      </c>
      <c r="K176" s="4" t="s">
        <v>450</v>
      </c>
      <c r="L176" s="4" t="s">
        <v>440</v>
      </c>
      <c r="M176" s="5">
        <v>50</v>
      </c>
      <c r="N176" s="4" t="s">
        <v>465</v>
      </c>
      <c r="O176" s="5">
        <v>123645</v>
      </c>
      <c r="P176" s="5">
        <v>1</v>
      </c>
      <c r="Q176" s="5">
        <v>650</v>
      </c>
      <c r="R176" s="4" t="s">
        <v>531</v>
      </c>
      <c r="S176" s="4" t="s">
        <v>610</v>
      </c>
      <c r="T176" s="4" t="s">
        <v>443</v>
      </c>
      <c r="U176" s="5">
        <v>150</v>
      </c>
    </row>
    <row r="177" spans="1:21" x14ac:dyDescent="0.3">
      <c r="A177" s="3">
        <v>45103</v>
      </c>
      <c r="B177" s="4">
        <v>400</v>
      </c>
      <c r="C177" s="5">
        <v>2</v>
      </c>
      <c r="D177" s="4" t="s">
        <v>490</v>
      </c>
      <c r="E177" s="4" t="s">
        <v>434</v>
      </c>
      <c r="F177" s="4" t="s">
        <v>537</v>
      </c>
      <c r="G177" s="4" t="s">
        <v>436</v>
      </c>
      <c r="H177" s="8" t="s">
        <v>694</v>
      </c>
      <c r="I177" s="4" t="s">
        <v>456</v>
      </c>
      <c r="J177" s="4" t="s">
        <v>449</v>
      </c>
      <c r="K177" s="4" t="s">
        <v>439</v>
      </c>
      <c r="L177" s="4" t="s">
        <v>451</v>
      </c>
      <c r="M177" s="5">
        <v>0</v>
      </c>
      <c r="N177" s="4" t="s">
        <v>441</v>
      </c>
      <c r="O177" s="5">
        <v>123646</v>
      </c>
      <c r="P177" s="5">
        <v>1</v>
      </c>
      <c r="Q177" s="5">
        <v>400</v>
      </c>
      <c r="R177" s="4" t="s">
        <v>531</v>
      </c>
      <c r="S177" s="4" t="s">
        <v>590</v>
      </c>
      <c r="T177" s="4" t="s">
        <v>443</v>
      </c>
      <c r="U177" s="5">
        <v>80</v>
      </c>
    </row>
    <row r="178" spans="1:21" x14ac:dyDescent="0.3">
      <c r="A178" s="3">
        <v>45104</v>
      </c>
      <c r="B178" s="4">
        <v>300</v>
      </c>
      <c r="C178" s="5">
        <v>3</v>
      </c>
      <c r="D178" s="4" t="s">
        <v>476</v>
      </c>
      <c r="E178" s="4" t="s">
        <v>445</v>
      </c>
      <c r="F178" s="4" t="s">
        <v>520</v>
      </c>
      <c r="G178" s="4" t="s">
        <v>521</v>
      </c>
      <c r="H178" s="8" t="s">
        <v>706</v>
      </c>
      <c r="I178" s="4" t="s">
        <v>437</v>
      </c>
      <c r="J178" s="4" t="s">
        <v>438</v>
      </c>
      <c r="K178" s="4" t="s">
        <v>457</v>
      </c>
      <c r="L178" s="4" t="s">
        <v>440</v>
      </c>
      <c r="M178" s="5">
        <v>20</v>
      </c>
      <c r="N178" s="4" t="s">
        <v>441</v>
      </c>
      <c r="O178" s="5">
        <v>123647</v>
      </c>
      <c r="P178" s="5">
        <v>1</v>
      </c>
      <c r="Q178" s="5">
        <v>280</v>
      </c>
      <c r="R178" s="4" t="s">
        <v>531</v>
      </c>
      <c r="S178" s="4" t="s">
        <v>712</v>
      </c>
      <c r="T178" s="4" t="s">
        <v>443</v>
      </c>
      <c r="U178" s="5">
        <v>50</v>
      </c>
    </row>
    <row r="179" spans="1:21" x14ac:dyDescent="0.3">
      <c r="A179" s="3">
        <v>45105</v>
      </c>
      <c r="B179" s="4">
        <v>1200</v>
      </c>
      <c r="C179" s="5">
        <v>5</v>
      </c>
      <c r="D179" s="4" t="s">
        <v>460</v>
      </c>
      <c r="E179" s="4" t="s">
        <v>453</v>
      </c>
      <c r="F179" s="4" t="s">
        <v>513</v>
      </c>
      <c r="G179" s="4" t="s">
        <v>514</v>
      </c>
      <c r="H179" s="8" t="s">
        <v>635</v>
      </c>
      <c r="I179" s="4" t="s">
        <v>448</v>
      </c>
      <c r="J179" s="4" t="s">
        <v>438</v>
      </c>
      <c r="K179" s="4" t="s">
        <v>439</v>
      </c>
      <c r="L179" s="4" t="s">
        <v>451</v>
      </c>
      <c r="M179" s="5">
        <v>0</v>
      </c>
      <c r="N179" s="4" t="s">
        <v>441</v>
      </c>
      <c r="O179" s="5">
        <v>123648</v>
      </c>
      <c r="P179" s="5">
        <v>1</v>
      </c>
      <c r="Q179" s="5">
        <v>1200</v>
      </c>
      <c r="R179" s="4" t="s">
        <v>531</v>
      </c>
      <c r="S179" s="4" t="s">
        <v>613</v>
      </c>
      <c r="T179" s="4" t="s">
        <v>443</v>
      </c>
      <c r="U179" s="5">
        <v>200</v>
      </c>
    </row>
    <row r="180" spans="1:21" x14ac:dyDescent="0.3">
      <c r="A180" s="3">
        <v>45106</v>
      </c>
      <c r="B180" s="4">
        <v>650</v>
      </c>
      <c r="C180" s="5">
        <v>2</v>
      </c>
      <c r="D180" s="4" t="s">
        <v>488</v>
      </c>
      <c r="E180" s="4" t="s">
        <v>445</v>
      </c>
      <c r="F180" s="4" t="s">
        <v>474</v>
      </c>
      <c r="G180" s="4" t="s">
        <v>475</v>
      </c>
      <c r="H180" s="8" t="s">
        <v>694</v>
      </c>
      <c r="I180" s="4" t="s">
        <v>448</v>
      </c>
      <c r="J180" s="4" t="s">
        <v>449</v>
      </c>
      <c r="K180" s="4" t="s">
        <v>450</v>
      </c>
      <c r="L180" s="4" t="s">
        <v>451</v>
      </c>
      <c r="M180" s="5">
        <v>50</v>
      </c>
      <c r="N180" s="4" t="s">
        <v>465</v>
      </c>
      <c r="O180" s="5">
        <v>123649</v>
      </c>
      <c r="P180" s="5">
        <v>1</v>
      </c>
      <c r="Q180" s="5">
        <v>600</v>
      </c>
      <c r="R180" s="4" t="s">
        <v>531</v>
      </c>
      <c r="S180" s="4" t="s">
        <v>601</v>
      </c>
      <c r="T180" s="4" t="s">
        <v>443</v>
      </c>
      <c r="U180" s="5">
        <v>150</v>
      </c>
    </row>
    <row r="181" spans="1:21" x14ac:dyDescent="0.3">
      <c r="A181" s="3">
        <v>45107</v>
      </c>
      <c r="B181" s="4">
        <v>220</v>
      </c>
      <c r="C181" s="5">
        <v>1</v>
      </c>
      <c r="D181" s="4" t="s">
        <v>462</v>
      </c>
      <c r="E181" s="4" t="s">
        <v>434</v>
      </c>
      <c r="F181" s="4" t="s">
        <v>532</v>
      </c>
      <c r="G181" s="4" t="s">
        <v>436</v>
      </c>
      <c r="H181" s="8" t="s">
        <v>697</v>
      </c>
      <c r="I181" s="4" t="s">
        <v>456</v>
      </c>
      <c r="J181" s="4" t="s">
        <v>449</v>
      </c>
      <c r="K181" s="4" t="s">
        <v>450</v>
      </c>
      <c r="L181" s="4" t="s">
        <v>451</v>
      </c>
      <c r="M181" s="5">
        <v>20</v>
      </c>
      <c r="N181" s="4" t="s">
        <v>441</v>
      </c>
      <c r="O181" s="5">
        <v>123650</v>
      </c>
      <c r="P181" s="5">
        <v>1</v>
      </c>
      <c r="Q181" s="5">
        <v>200</v>
      </c>
      <c r="R181" s="4" t="s">
        <v>531</v>
      </c>
      <c r="S181" s="4" t="s">
        <v>712</v>
      </c>
      <c r="T181" s="4" t="s">
        <v>443</v>
      </c>
      <c r="U181" s="5">
        <v>30</v>
      </c>
    </row>
    <row r="182" spans="1:21" x14ac:dyDescent="0.3">
      <c r="A182" s="3">
        <v>45108</v>
      </c>
      <c r="B182" s="4">
        <v>300</v>
      </c>
      <c r="C182" s="5">
        <v>2</v>
      </c>
      <c r="D182" s="4" t="s">
        <v>470</v>
      </c>
      <c r="E182" s="4" t="s">
        <v>445</v>
      </c>
      <c r="F182" s="4" t="s">
        <v>535</v>
      </c>
      <c r="G182" s="4" t="s">
        <v>536</v>
      </c>
      <c r="H182" s="8" t="s">
        <v>696</v>
      </c>
      <c r="I182" s="4" t="s">
        <v>448</v>
      </c>
      <c r="J182" s="4" t="s">
        <v>438</v>
      </c>
      <c r="K182" s="4" t="s">
        <v>450</v>
      </c>
      <c r="L182" s="4" t="s">
        <v>440</v>
      </c>
      <c r="M182" s="5">
        <v>50</v>
      </c>
      <c r="N182" s="4" t="s">
        <v>465</v>
      </c>
      <c r="O182" s="5">
        <v>123651</v>
      </c>
      <c r="P182" s="5">
        <v>1</v>
      </c>
      <c r="Q182" s="5">
        <v>250</v>
      </c>
      <c r="R182" s="4" t="s">
        <v>531</v>
      </c>
      <c r="S182" s="4" t="s">
        <v>614</v>
      </c>
      <c r="T182" s="4" t="s">
        <v>443</v>
      </c>
      <c r="U182" s="5">
        <v>150</v>
      </c>
    </row>
    <row r="183" spans="1:21" x14ac:dyDescent="0.3">
      <c r="A183" s="3">
        <v>45109</v>
      </c>
      <c r="B183" s="4">
        <v>600</v>
      </c>
      <c r="C183" s="5">
        <v>3</v>
      </c>
      <c r="D183" s="4" t="s">
        <v>452</v>
      </c>
      <c r="E183" s="4" t="s">
        <v>434</v>
      </c>
      <c r="F183" s="4" t="s">
        <v>532</v>
      </c>
      <c r="G183" s="4" t="s">
        <v>436</v>
      </c>
      <c r="H183" s="8" t="s">
        <v>703</v>
      </c>
      <c r="I183" s="4" t="s">
        <v>456</v>
      </c>
      <c r="J183" s="4" t="s">
        <v>449</v>
      </c>
      <c r="K183" s="4" t="s">
        <v>439</v>
      </c>
      <c r="L183" s="4" t="s">
        <v>451</v>
      </c>
      <c r="M183" s="5">
        <v>0</v>
      </c>
      <c r="N183" s="4" t="s">
        <v>441</v>
      </c>
      <c r="O183" s="5">
        <v>123652</v>
      </c>
      <c r="P183" s="5">
        <v>1</v>
      </c>
      <c r="Q183" s="5">
        <v>600</v>
      </c>
      <c r="R183" s="4" t="s">
        <v>531</v>
      </c>
      <c r="S183" s="4" t="s">
        <v>615</v>
      </c>
      <c r="T183" s="4" t="s">
        <v>443</v>
      </c>
      <c r="U183" s="5">
        <v>100</v>
      </c>
    </row>
    <row r="184" spans="1:21" x14ac:dyDescent="0.3">
      <c r="A184" s="3">
        <v>45110</v>
      </c>
      <c r="B184" s="4">
        <v>350</v>
      </c>
      <c r="C184" s="5">
        <v>2</v>
      </c>
      <c r="D184" s="4" t="s">
        <v>466</v>
      </c>
      <c r="E184" s="4" t="s">
        <v>445</v>
      </c>
      <c r="F184" s="4" t="s">
        <v>474</v>
      </c>
      <c r="G184" s="4" t="s">
        <v>475</v>
      </c>
      <c r="H184" s="8" t="s">
        <v>635</v>
      </c>
      <c r="I184" s="4" t="s">
        <v>448</v>
      </c>
      <c r="J184" s="4" t="s">
        <v>449</v>
      </c>
      <c r="K184" s="4" t="s">
        <v>450</v>
      </c>
      <c r="L184" s="4" t="s">
        <v>451</v>
      </c>
      <c r="M184" s="5">
        <v>50</v>
      </c>
      <c r="N184" s="4" t="s">
        <v>465</v>
      </c>
      <c r="O184" s="5">
        <v>123653</v>
      </c>
      <c r="P184" s="5">
        <v>1</v>
      </c>
      <c r="Q184" s="5">
        <v>300</v>
      </c>
      <c r="R184" s="4" t="s">
        <v>531</v>
      </c>
      <c r="S184" s="4" t="s">
        <v>584</v>
      </c>
      <c r="T184" s="4" t="s">
        <v>443</v>
      </c>
      <c r="U184" s="5">
        <v>100</v>
      </c>
    </row>
    <row r="185" spans="1:21" x14ac:dyDescent="0.3">
      <c r="A185" s="3">
        <v>45111</v>
      </c>
      <c r="B185" s="4">
        <v>800</v>
      </c>
      <c r="C185" s="5">
        <v>2</v>
      </c>
      <c r="D185" s="4" t="s">
        <v>460</v>
      </c>
      <c r="E185" s="4" t="s">
        <v>453</v>
      </c>
      <c r="F185" s="4" t="s">
        <v>513</v>
      </c>
      <c r="G185" s="4" t="s">
        <v>514</v>
      </c>
      <c r="H185" s="8" t="s">
        <v>690</v>
      </c>
      <c r="I185" s="4" t="s">
        <v>437</v>
      </c>
      <c r="J185" s="4" t="s">
        <v>438</v>
      </c>
      <c r="K185" s="4" t="s">
        <v>457</v>
      </c>
      <c r="L185" s="4" t="s">
        <v>440</v>
      </c>
      <c r="M185" s="5">
        <v>50</v>
      </c>
      <c r="N185" s="4" t="s">
        <v>465</v>
      </c>
      <c r="O185" s="5">
        <v>123654</v>
      </c>
      <c r="P185" s="5">
        <v>1</v>
      </c>
      <c r="Q185" s="5">
        <v>750</v>
      </c>
      <c r="R185" s="4" t="s">
        <v>531</v>
      </c>
      <c r="S185" s="4" t="s">
        <v>607</v>
      </c>
      <c r="T185" s="4" t="s">
        <v>443</v>
      </c>
      <c r="U185" s="5">
        <v>200</v>
      </c>
    </row>
    <row r="186" spans="1:21" x14ac:dyDescent="0.3">
      <c r="A186" s="3">
        <v>45112</v>
      </c>
      <c r="B186" s="4">
        <v>600</v>
      </c>
      <c r="C186" s="5">
        <v>3</v>
      </c>
      <c r="D186" s="4" t="s">
        <v>488</v>
      </c>
      <c r="E186" s="4" t="s">
        <v>445</v>
      </c>
      <c r="F186" s="4" t="s">
        <v>483</v>
      </c>
      <c r="G186" s="4" t="s">
        <v>484</v>
      </c>
      <c r="H186" s="8" t="s">
        <v>701</v>
      </c>
      <c r="I186" s="4" t="s">
        <v>456</v>
      </c>
      <c r="J186" s="4" t="s">
        <v>438</v>
      </c>
      <c r="K186" s="4" t="s">
        <v>439</v>
      </c>
      <c r="L186" s="4" t="s">
        <v>451</v>
      </c>
      <c r="M186" s="5">
        <v>0</v>
      </c>
      <c r="N186" s="4" t="s">
        <v>441</v>
      </c>
      <c r="O186" s="5">
        <v>123655</v>
      </c>
      <c r="P186" s="5">
        <v>1</v>
      </c>
      <c r="Q186" s="5">
        <v>600</v>
      </c>
      <c r="R186" s="4" t="s">
        <v>531</v>
      </c>
      <c r="S186" s="4" t="s">
        <v>608</v>
      </c>
      <c r="T186" s="4" t="s">
        <v>443</v>
      </c>
      <c r="U186" s="5">
        <v>100</v>
      </c>
    </row>
    <row r="187" spans="1:21" x14ac:dyDescent="0.3">
      <c r="A187" s="3">
        <v>45113</v>
      </c>
      <c r="B187" s="4">
        <v>150</v>
      </c>
      <c r="C187" s="5">
        <v>1</v>
      </c>
      <c r="D187" s="4" t="s">
        <v>462</v>
      </c>
      <c r="E187" s="4" t="s">
        <v>434</v>
      </c>
      <c r="F187" s="4" t="s">
        <v>534</v>
      </c>
      <c r="G187" s="4" t="s">
        <v>478</v>
      </c>
      <c r="H187" s="8" t="s">
        <v>692</v>
      </c>
      <c r="I187" s="4" t="s">
        <v>456</v>
      </c>
      <c r="J187" s="4" t="s">
        <v>449</v>
      </c>
      <c r="K187" s="4" t="s">
        <v>457</v>
      </c>
      <c r="L187" s="4" t="s">
        <v>458</v>
      </c>
      <c r="M187" s="5">
        <v>20</v>
      </c>
      <c r="N187" s="4" t="s">
        <v>441</v>
      </c>
      <c r="O187" s="5">
        <v>123656</v>
      </c>
      <c r="P187" s="5">
        <v>1</v>
      </c>
      <c r="Q187" s="5">
        <v>130</v>
      </c>
      <c r="R187" s="4" t="s">
        <v>531</v>
      </c>
      <c r="S187" s="4" t="s">
        <v>712</v>
      </c>
      <c r="T187" s="4" t="s">
        <v>459</v>
      </c>
      <c r="U187" s="5">
        <v>30</v>
      </c>
    </row>
    <row r="188" spans="1:21" x14ac:dyDescent="0.3">
      <c r="A188" s="3">
        <v>45114</v>
      </c>
      <c r="B188" s="4">
        <v>920</v>
      </c>
      <c r="C188" s="5">
        <v>3</v>
      </c>
      <c r="D188" s="4" t="s">
        <v>470</v>
      </c>
      <c r="E188" s="4" t="s">
        <v>445</v>
      </c>
      <c r="F188" s="4" t="s">
        <v>535</v>
      </c>
      <c r="G188" s="4" t="s">
        <v>536</v>
      </c>
      <c r="H188" s="8" t="s">
        <v>635</v>
      </c>
      <c r="I188" s="4" t="s">
        <v>448</v>
      </c>
      <c r="J188" s="4" t="s">
        <v>438</v>
      </c>
      <c r="K188" s="4" t="s">
        <v>450</v>
      </c>
      <c r="L188" s="4" t="s">
        <v>440</v>
      </c>
      <c r="M188" s="5">
        <v>50</v>
      </c>
      <c r="N188" s="4" t="s">
        <v>465</v>
      </c>
      <c r="O188" s="5">
        <v>123657</v>
      </c>
      <c r="P188" s="5">
        <v>1</v>
      </c>
      <c r="Q188" s="5">
        <v>870</v>
      </c>
      <c r="R188" s="4" t="s">
        <v>531</v>
      </c>
      <c r="S188" s="4" t="s">
        <v>609</v>
      </c>
      <c r="T188" s="4" t="s">
        <v>443</v>
      </c>
      <c r="U188" s="5">
        <v>150</v>
      </c>
    </row>
    <row r="189" spans="1:21" x14ac:dyDescent="0.3">
      <c r="A189" s="3">
        <v>45115</v>
      </c>
      <c r="B189" s="4">
        <v>430</v>
      </c>
      <c r="C189" s="5">
        <v>2</v>
      </c>
      <c r="D189" s="4" t="s">
        <v>490</v>
      </c>
      <c r="E189" s="4" t="s">
        <v>434</v>
      </c>
      <c r="F189" s="4" t="s">
        <v>537</v>
      </c>
      <c r="G189" s="4" t="s">
        <v>436</v>
      </c>
      <c r="H189" s="8" t="s">
        <v>703</v>
      </c>
      <c r="I189" s="4" t="s">
        <v>456</v>
      </c>
      <c r="J189" s="4" t="s">
        <v>449</v>
      </c>
      <c r="K189" s="4" t="s">
        <v>439</v>
      </c>
      <c r="L189" s="4" t="s">
        <v>451</v>
      </c>
      <c r="M189" s="5">
        <v>0</v>
      </c>
      <c r="N189" s="4" t="s">
        <v>441</v>
      </c>
      <c r="O189" s="5">
        <v>123658</v>
      </c>
      <c r="P189" s="5">
        <v>1</v>
      </c>
      <c r="Q189" s="5">
        <v>430</v>
      </c>
      <c r="R189" s="4" t="s">
        <v>531</v>
      </c>
      <c r="S189" s="4" t="s">
        <v>570</v>
      </c>
      <c r="T189" s="4" t="s">
        <v>443</v>
      </c>
      <c r="U189" s="5">
        <v>80</v>
      </c>
    </row>
    <row r="190" spans="1:21" x14ac:dyDescent="0.3">
      <c r="A190" s="3">
        <v>45116</v>
      </c>
      <c r="B190" s="4">
        <v>300</v>
      </c>
      <c r="C190" s="5">
        <v>3</v>
      </c>
      <c r="D190" s="4" t="s">
        <v>476</v>
      </c>
      <c r="E190" s="4" t="s">
        <v>445</v>
      </c>
      <c r="F190" s="4" t="s">
        <v>520</v>
      </c>
      <c r="G190" s="4" t="s">
        <v>521</v>
      </c>
      <c r="H190" s="8" t="s">
        <v>694</v>
      </c>
      <c r="I190" s="4" t="s">
        <v>437</v>
      </c>
      <c r="J190" s="4" t="s">
        <v>438</v>
      </c>
      <c r="K190" s="4" t="s">
        <v>457</v>
      </c>
      <c r="L190" s="4" t="s">
        <v>440</v>
      </c>
      <c r="M190" s="5">
        <v>20</v>
      </c>
      <c r="N190" s="4" t="s">
        <v>441</v>
      </c>
      <c r="O190" s="5">
        <v>123659</v>
      </c>
      <c r="P190" s="5">
        <v>1</v>
      </c>
      <c r="Q190" s="5">
        <v>280</v>
      </c>
      <c r="R190" s="4" t="s">
        <v>531</v>
      </c>
      <c r="S190" s="4" t="s">
        <v>712</v>
      </c>
      <c r="T190" s="4" t="s">
        <v>443</v>
      </c>
      <c r="U190" s="5">
        <v>50</v>
      </c>
    </row>
    <row r="191" spans="1:21" x14ac:dyDescent="0.3">
      <c r="A191" s="3">
        <v>45117</v>
      </c>
      <c r="B191" s="4">
        <v>1100</v>
      </c>
      <c r="C191" s="5">
        <v>5</v>
      </c>
      <c r="D191" s="4" t="s">
        <v>460</v>
      </c>
      <c r="E191" s="4" t="s">
        <v>453</v>
      </c>
      <c r="F191" s="4" t="s">
        <v>503</v>
      </c>
      <c r="G191" s="4" t="s">
        <v>504</v>
      </c>
      <c r="H191" s="8" t="s">
        <v>706</v>
      </c>
      <c r="I191" s="4" t="s">
        <v>448</v>
      </c>
      <c r="J191" s="4" t="s">
        <v>438</v>
      </c>
      <c r="K191" s="4" t="s">
        <v>439</v>
      </c>
      <c r="L191" s="4" t="s">
        <v>451</v>
      </c>
      <c r="M191" s="5">
        <v>0</v>
      </c>
      <c r="N191" s="4" t="s">
        <v>441</v>
      </c>
      <c r="O191" s="5">
        <v>123660</v>
      </c>
      <c r="P191" s="5">
        <v>1</v>
      </c>
      <c r="Q191" s="5">
        <v>1100</v>
      </c>
      <c r="R191" s="4" t="s">
        <v>531</v>
      </c>
      <c r="S191" s="4" t="s">
        <v>602</v>
      </c>
      <c r="T191" s="4" t="s">
        <v>443</v>
      </c>
      <c r="U191" s="5">
        <v>200</v>
      </c>
    </row>
    <row r="192" spans="1:21" x14ac:dyDescent="0.3">
      <c r="A192" s="3">
        <v>45118</v>
      </c>
      <c r="B192" s="4">
        <v>650</v>
      </c>
      <c r="C192" s="5">
        <v>2</v>
      </c>
      <c r="D192" s="4" t="s">
        <v>488</v>
      </c>
      <c r="E192" s="4" t="s">
        <v>445</v>
      </c>
      <c r="F192" s="4" t="s">
        <v>474</v>
      </c>
      <c r="G192" s="4" t="s">
        <v>475</v>
      </c>
      <c r="H192" s="8" t="s">
        <v>635</v>
      </c>
      <c r="I192" s="4" t="s">
        <v>448</v>
      </c>
      <c r="J192" s="4" t="s">
        <v>449</v>
      </c>
      <c r="K192" s="4" t="s">
        <v>450</v>
      </c>
      <c r="L192" s="4" t="s">
        <v>451</v>
      </c>
      <c r="M192" s="5">
        <v>50</v>
      </c>
      <c r="N192" s="4" t="s">
        <v>465</v>
      </c>
      <c r="O192" s="5">
        <v>123661</v>
      </c>
      <c r="P192" s="5">
        <v>1</v>
      </c>
      <c r="Q192" s="5">
        <v>600</v>
      </c>
      <c r="R192" s="4" t="s">
        <v>531</v>
      </c>
      <c r="S192" s="4" t="s">
        <v>601</v>
      </c>
      <c r="T192" s="4" t="s">
        <v>443</v>
      </c>
      <c r="U192" s="5">
        <v>150</v>
      </c>
    </row>
    <row r="193" spans="1:21" x14ac:dyDescent="0.3">
      <c r="A193" s="3">
        <v>45119</v>
      </c>
      <c r="B193" s="4">
        <v>220</v>
      </c>
      <c r="C193" s="5">
        <v>1</v>
      </c>
      <c r="D193" s="4" t="s">
        <v>462</v>
      </c>
      <c r="E193" s="4" t="s">
        <v>434</v>
      </c>
      <c r="F193" s="4" t="s">
        <v>532</v>
      </c>
      <c r="G193" s="4" t="s">
        <v>436</v>
      </c>
      <c r="H193" s="8" t="s">
        <v>694</v>
      </c>
      <c r="I193" s="4" t="s">
        <v>456</v>
      </c>
      <c r="J193" s="4" t="s">
        <v>449</v>
      </c>
      <c r="K193" s="4" t="s">
        <v>450</v>
      </c>
      <c r="L193" s="4" t="s">
        <v>451</v>
      </c>
      <c r="M193" s="5">
        <v>20</v>
      </c>
      <c r="N193" s="4" t="s">
        <v>441</v>
      </c>
      <c r="O193" s="5">
        <v>123662</v>
      </c>
      <c r="P193" s="5">
        <v>1</v>
      </c>
      <c r="Q193" s="5">
        <v>200</v>
      </c>
      <c r="R193" s="4" t="s">
        <v>531</v>
      </c>
      <c r="S193" s="4" t="s">
        <v>712</v>
      </c>
      <c r="T193" s="4" t="s">
        <v>443</v>
      </c>
      <c r="U193" s="5">
        <v>30</v>
      </c>
    </row>
    <row r="194" spans="1:21" x14ac:dyDescent="0.3">
      <c r="A194" s="3">
        <v>45120</v>
      </c>
      <c r="B194" s="4">
        <v>700</v>
      </c>
      <c r="C194" s="5">
        <v>3</v>
      </c>
      <c r="D194" s="4" t="s">
        <v>470</v>
      </c>
      <c r="E194" s="4" t="s">
        <v>445</v>
      </c>
      <c r="F194" s="4" t="s">
        <v>535</v>
      </c>
      <c r="G194" s="4" t="s">
        <v>536</v>
      </c>
      <c r="H194" s="8" t="s">
        <v>635</v>
      </c>
      <c r="I194" s="4" t="s">
        <v>448</v>
      </c>
      <c r="J194" s="4" t="s">
        <v>438</v>
      </c>
      <c r="K194" s="4" t="s">
        <v>450</v>
      </c>
      <c r="L194" s="4" t="s">
        <v>440</v>
      </c>
      <c r="M194" s="5">
        <v>50</v>
      </c>
      <c r="N194" s="4" t="s">
        <v>465</v>
      </c>
      <c r="O194" s="5">
        <v>123663</v>
      </c>
      <c r="P194" s="5">
        <v>1</v>
      </c>
      <c r="Q194" s="5">
        <v>650</v>
      </c>
      <c r="R194" s="4" t="s">
        <v>531</v>
      </c>
      <c r="S194" s="4" t="s">
        <v>610</v>
      </c>
      <c r="T194" s="4" t="s">
        <v>443</v>
      </c>
      <c r="U194" s="5">
        <v>150</v>
      </c>
    </row>
    <row r="195" spans="1:21" x14ac:dyDescent="0.3">
      <c r="A195" s="3">
        <v>45121</v>
      </c>
      <c r="B195" s="4">
        <v>400</v>
      </c>
      <c r="C195" s="5">
        <v>2</v>
      </c>
      <c r="D195" s="4" t="s">
        <v>490</v>
      </c>
      <c r="E195" s="4" t="s">
        <v>434</v>
      </c>
      <c r="F195" s="4" t="s">
        <v>537</v>
      </c>
      <c r="G195" s="4" t="s">
        <v>436</v>
      </c>
      <c r="H195" s="8" t="s">
        <v>690</v>
      </c>
      <c r="I195" s="4" t="s">
        <v>456</v>
      </c>
      <c r="J195" s="4" t="s">
        <v>449</v>
      </c>
      <c r="K195" s="4" t="s">
        <v>439</v>
      </c>
      <c r="L195" s="4" t="s">
        <v>451</v>
      </c>
      <c r="M195" s="5">
        <v>0</v>
      </c>
      <c r="N195" s="4" t="s">
        <v>441</v>
      </c>
      <c r="O195" s="5">
        <v>123664</v>
      </c>
      <c r="P195" s="5">
        <v>1</v>
      </c>
      <c r="Q195" s="5">
        <v>400</v>
      </c>
      <c r="R195" s="4" t="s">
        <v>531</v>
      </c>
      <c r="S195" s="4" t="s">
        <v>590</v>
      </c>
      <c r="T195" s="4" t="s">
        <v>443</v>
      </c>
      <c r="U195" s="5">
        <v>134.8989898989899</v>
      </c>
    </row>
    <row r="196" spans="1:21" x14ac:dyDescent="0.3">
      <c r="A196" s="3">
        <v>45152</v>
      </c>
      <c r="B196" s="4">
        <v>300</v>
      </c>
      <c r="C196" s="5">
        <v>2</v>
      </c>
      <c r="D196" s="4" t="s">
        <v>470</v>
      </c>
      <c r="E196" s="4" t="s">
        <v>445</v>
      </c>
      <c r="F196" s="4" t="s">
        <v>535</v>
      </c>
      <c r="G196" s="4" t="s">
        <v>536</v>
      </c>
      <c r="H196" s="8" t="s">
        <v>701</v>
      </c>
      <c r="I196" s="4" t="s">
        <v>448</v>
      </c>
      <c r="J196" s="4" t="s">
        <v>438</v>
      </c>
      <c r="K196" s="4" t="s">
        <v>450</v>
      </c>
      <c r="L196" s="4" t="s">
        <v>440</v>
      </c>
      <c r="M196" s="5">
        <v>50</v>
      </c>
      <c r="N196" s="4" t="s">
        <v>465</v>
      </c>
      <c r="O196" s="5">
        <v>123665</v>
      </c>
      <c r="P196" s="5">
        <v>1</v>
      </c>
      <c r="Q196" s="5">
        <v>250</v>
      </c>
      <c r="R196" s="4" t="s">
        <v>531</v>
      </c>
      <c r="S196" s="4" t="s">
        <v>614</v>
      </c>
      <c r="T196" s="4" t="s">
        <v>443</v>
      </c>
      <c r="U196" s="5">
        <v>150</v>
      </c>
    </row>
    <row r="197" spans="1:21" x14ac:dyDescent="0.3">
      <c r="A197" s="3">
        <v>45153</v>
      </c>
      <c r="B197" s="4">
        <v>600</v>
      </c>
      <c r="C197" s="5">
        <v>3</v>
      </c>
      <c r="D197" s="4" t="s">
        <v>452</v>
      </c>
      <c r="E197" s="4" t="s">
        <v>434</v>
      </c>
      <c r="F197" s="4" t="s">
        <v>532</v>
      </c>
      <c r="G197" s="4" t="s">
        <v>436</v>
      </c>
      <c r="H197" s="8" t="s">
        <v>692</v>
      </c>
      <c r="I197" s="4" t="s">
        <v>456</v>
      </c>
      <c r="J197" s="4" t="s">
        <v>449</v>
      </c>
      <c r="K197" s="4" t="s">
        <v>439</v>
      </c>
      <c r="L197" s="4" t="s">
        <v>451</v>
      </c>
      <c r="M197" s="5">
        <v>0</v>
      </c>
      <c r="N197" s="4" t="s">
        <v>441</v>
      </c>
      <c r="O197" s="5">
        <v>123666</v>
      </c>
      <c r="P197" s="5">
        <v>1</v>
      </c>
      <c r="Q197" s="5">
        <v>600</v>
      </c>
      <c r="R197" s="4" t="s">
        <v>531</v>
      </c>
      <c r="S197" s="4" t="s">
        <v>615</v>
      </c>
      <c r="T197" s="4" t="s">
        <v>443</v>
      </c>
      <c r="U197" s="5">
        <v>100</v>
      </c>
    </row>
    <row r="198" spans="1:21" x14ac:dyDescent="0.3">
      <c r="A198" s="3">
        <v>45154</v>
      </c>
      <c r="B198" s="4">
        <v>350</v>
      </c>
      <c r="C198" s="5">
        <v>2</v>
      </c>
      <c r="D198" s="4" t="s">
        <v>466</v>
      </c>
      <c r="E198" s="4" t="s">
        <v>445</v>
      </c>
      <c r="F198" s="4" t="s">
        <v>474</v>
      </c>
      <c r="G198" s="4" t="s">
        <v>475</v>
      </c>
      <c r="H198" s="8" t="s">
        <v>635</v>
      </c>
      <c r="I198" s="4" t="s">
        <v>448</v>
      </c>
      <c r="J198" s="4" t="s">
        <v>449</v>
      </c>
      <c r="K198" s="4" t="s">
        <v>450</v>
      </c>
      <c r="L198" s="4" t="s">
        <v>451</v>
      </c>
      <c r="M198" s="5">
        <v>50</v>
      </c>
      <c r="N198" s="4" t="s">
        <v>465</v>
      </c>
      <c r="O198" s="5">
        <v>123667</v>
      </c>
      <c r="P198" s="5">
        <v>1</v>
      </c>
      <c r="Q198" s="5">
        <v>300</v>
      </c>
      <c r="R198" s="4" t="s">
        <v>531</v>
      </c>
      <c r="S198" s="4" t="s">
        <v>584</v>
      </c>
      <c r="T198" s="4" t="s">
        <v>443</v>
      </c>
      <c r="U198" s="5">
        <v>100</v>
      </c>
    </row>
    <row r="199" spans="1:21" x14ac:dyDescent="0.3">
      <c r="A199" s="3">
        <v>45155</v>
      </c>
      <c r="B199" s="4">
        <v>800</v>
      </c>
      <c r="C199" s="5">
        <v>2</v>
      </c>
      <c r="D199" s="4" t="s">
        <v>460</v>
      </c>
      <c r="E199" s="4" t="s">
        <v>453</v>
      </c>
      <c r="F199" s="4" t="s">
        <v>513</v>
      </c>
      <c r="G199" s="4" t="s">
        <v>514</v>
      </c>
      <c r="H199" s="8" t="s">
        <v>703</v>
      </c>
      <c r="I199" s="4" t="s">
        <v>437</v>
      </c>
      <c r="J199" s="4" t="s">
        <v>438</v>
      </c>
      <c r="K199" s="4" t="s">
        <v>457</v>
      </c>
      <c r="L199" s="4" t="s">
        <v>440</v>
      </c>
      <c r="M199" s="5">
        <v>50</v>
      </c>
      <c r="N199" s="4" t="s">
        <v>465</v>
      </c>
      <c r="O199" s="5">
        <v>123668</v>
      </c>
      <c r="P199" s="5">
        <v>1</v>
      </c>
      <c r="Q199" s="5">
        <v>750</v>
      </c>
      <c r="R199" s="4" t="s">
        <v>531</v>
      </c>
      <c r="S199" s="4" t="s">
        <v>607</v>
      </c>
      <c r="T199" s="4" t="s">
        <v>443</v>
      </c>
      <c r="U199" s="5">
        <v>200</v>
      </c>
    </row>
    <row r="200" spans="1:21" x14ac:dyDescent="0.3">
      <c r="A200" s="3">
        <v>45156</v>
      </c>
      <c r="B200" s="4">
        <v>600</v>
      </c>
      <c r="C200" s="5">
        <v>3</v>
      </c>
      <c r="D200" s="4" t="s">
        <v>488</v>
      </c>
      <c r="E200" s="4" t="s">
        <v>445</v>
      </c>
      <c r="F200" s="4" t="s">
        <v>483</v>
      </c>
      <c r="G200" s="4" t="s">
        <v>484</v>
      </c>
      <c r="H200" s="8" t="s">
        <v>694</v>
      </c>
      <c r="I200" s="4" t="s">
        <v>456</v>
      </c>
      <c r="J200" s="4" t="s">
        <v>438</v>
      </c>
      <c r="K200" s="4" t="s">
        <v>439</v>
      </c>
      <c r="L200" s="4" t="s">
        <v>451</v>
      </c>
      <c r="M200" s="5">
        <v>0</v>
      </c>
      <c r="N200" s="4" t="s">
        <v>441</v>
      </c>
      <c r="O200" s="5">
        <v>123669</v>
      </c>
      <c r="P200" s="5">
        <v>1</v>
      </c>
      <c r="Q200" s="5">
        <v>600</v>
      </c>
      <c r="R200" s="4" t="s">
        <v>531</v>
      </c>
      <c r="S200" s="4" t="s">
        <v>608</v>
      </c>
      <c r="T200" s="4" t="s">
        <v>443</v>
      </c>
      <c r="U200" s="5">
        <v>100</v>
      </c>
    </row>
    <row r="201" spans="1:21" x14ac:dyDescent="0.3">
      <c r="A201" s="3">
        <v>45157</v>
      </c>
      <c r="B201" s="4">
        <v>150</v>
      </c>
      <c r="C201" s="5">
        <v>1</v>
      </c>
      <c r="D201" s="4" t="s">
        <v>462</v>
      </c>
      <c r="E201" s="4" t="s">
        <v>434</v>
      </c>
      <c r="F201" s="4" t="s">
        <v>534</v>
      </c>
      <c r="G201" s="4" t="s">
        <v>478</v>
      </c>
      <c r="H201" s="8" t="s">
        <v>706</v>
      </c>
      <c r="I201" s="4" t="s">
        <v>456</v>
      </c>
      <c r="J201" s="4" t="s">
        <v>449</v>
      </c>
      <c r="K201" s="4" t="s">
        <v>457</v>
      </c>
      <c r="L201" s="4" t="s">
        <v>458</v>
      </c>
      <c r="M201" s="5">
        <v>20</v>
      </c>
      <c r="N201" s="4" t="s">
        <v>441</v>
      </c>
      <c r="O201" s="5">
        <v>123670</v>
      </c>
      <c r="P201" s="5">
        <v>1</v>
      </c>
      <c r="Q201" s="5">
        <v>130</v>
      </c>
      <c r="R201" s="4" t="s">
        <v>531</v>
      </c>
      <c r="S201" s="4" t="s">
        <v>712</v>
      </c>
      <c r="T201" s="4" t="s">
        <v>459</v>
      </c>
      <c r="U201" s="5">
        <v>30</v>
      </c>
    </row>
    <row r="202" spans="1:21" x14ac:dyDescent="0.3">
      <c r="A202" s="3">
        <v>45158</v>
      </c>
      <c r="B202" s="4">
        <v>920</v>
      </c>
      <c r="C202" s="5">
        <v>3</v>
      </c>
      <c r="D202" s="4" t="s">
        <v>470</v>
      </c>
      <c r="E202" s="4" t="s">
        <v>445</v>
      </c>
      <c r="F202" s="4" t="s">
        <v>535</v>
      </c>
      <c r="G202" s="4" t="s">
        <v>536</v>
      </c>
      <c r="H202" s="8" t="s">
        <v>635</v>
      </c>
      <c r="I202" s="4" t="s">
        <v>448</v>
      </c>
      <c r="J202" s="4" t="s">
        <v>438</v>
      </c>
      <c r="K202" s="4" t="s">
        <v>450</v>
      </c>
      <c r="L202" s="4" t="s">
        <v>440</v>
      </c>
      <c r="M202" s="5">
        <v>50</v>
      </c>
      <c r="N202" s="4" t="s">
        <v>465</v>
      </c>
      <c r="O202" s="5">
        <v>123671</v>
      </c>
      <c r="P202" s="5">
        <v>1</v>
      </c>
      <c r="Q202" s="5">
        <v>870</v>
      </c>
      <c r="R202" s="4" t="s">
        <v>531</v>
      </c>
      <c r="S202" s="4" t="s">
        <v>609</v>
      </c>
      <c r="T202" s="4" t="s">
        <v>443</v>
      </c>
      <c r="U202" s="5">
        <v>150</v>
      </c>
    </row>
    <row r="203" spans="1:21" x14ac:dyDescent="0.3">
      <c r="A203" s="3">
        <v>45159</v>
      </c>
      <c r="B203" s="4">
        <v>430</v>
      </c>
      <c r="C203" s="5">
        <v>2</v>
      </c>
      <c r="D203" s="4" t="s">
        <v>490</v>
      </c>
      <c r="E203" s="4" t="s">
        <v>434</v>
      </c>
      <c r="F203" s="4" t="s">
        <v>537</v>
      </c>
      <c r="G203" s="4" t="s">
        <v>436</v>
      </c>
      <c r="H203" s="8" t="s">
        <v>694</v>
      </c>
      <c r="I203" s="4" t="s">
        <v>456</v>
      </c>
      <c r="J203" s="4" t="s">
        <v>449</v>
      </c>
      <c r="K203" s="4" t="s">
        <v>439</v>
      </c>
      <c r="L203" s="4" t="s">
        <v>451</v>
      </c>
      <c r="M203" s="5">
        <v>0</v>
      </c>
      <c r="N203" s="4" t="s">
        <v>441</v>
      </c>
      <c r="O203" s="5">
        <v>123672</v>
      </c>
      <c r="P203" s="5">
        <v>1</v>
      </c>
      <c r="Q203" s="5">
        <v>430</v>
      </c>
      <c r="R203" s="4" t="s">
        <v>531</v>
      </c>
      <c r="S203" s="4" t="s">
        <v>570</v>
      </c>
      <c r="T203" s="4" t="s">
        <v>443</v>
      </c>
      <c r="U203" s="5">
        <v>80</v>
      </c>
    </row>
    <row r="204" spans="1:21" x14ac:dyDescent="0.3">
      <c r="A204" s="3">
        <v>45160</v>
      </c>
      <c r="B204" s="4">
        <v>300</v>
      </c>
      <c r="C204" s="5">
        <v>3</v>
      </c>
      <c r="D204" s="4" t="s">
        <v>476</v>
      </c>
      <c r="E204" s="4" t="s">
        <v>445</v>
      </c>
      <c r="F204" s="4" t="s">
        <v>520</v>
      </c>
      <c r="G204" s="4" t="s">
        <v>521</v>
      </c>
      <c r="H204" s="8" t="s">
        <v>697</v>
      </c>
      <c r="I204" s="4" t="s">
        <v>437</v>
      </c>
      <c r="J204" s="4" t="s">
        <v>438</v>
      </c>
      <c r="K204" s="4" t="s">
        <v>457</v>
      </c>
      <c r="L204" s="4" t="s">
        <v>440</v>
      </c>
      <c r="M204" s="5">
        <v>20</v>
      </c>
      <c r="N204" s="4" t="s">
        <v>441</v>
      </c>
      <c r="O204" s="5">
        <v>123673</v>
      </c>
      <c r="P204" s="5">
        <v>1</v>
      </c>
      <c r="Q204" s="5">
        <v>280</v>
      </c>
      <c r="R204" s="4" t="s">
        <v>531</v>
      </c>
      <c r="S204" s="4" t="s">
        <v>712</v>
      </c>
      <c r="T204" s="4" t="s">
        <v>443</v>
      </c>
      <c r="U204" s="5">
        <v>50</v>
      </c>
    </row>
    <row r="205" spans="1:21" x14ac:dyDescent="0.3">
      <c r="A205" s="3">
        <v>45161</v>
      </c>
      <c r="B205" s="4">
        <v>1100</v>
      </c>
      <c r="C205" s="5">
        <v>5</v>
      </c>
      <c r="D205" s="4" t="s">
        <v>460</v>
      </c>
      <c r="E205" s="4" t="s">
        <v>453</v>
      </c>
      <c r="F205" s="4" t="s">
        <v>503</v>
      </c>
      <c r="G205" s="4" t="s">
        <v>504</v>
      </c>
      <c r="H205" s="8" t="s">
        <v>696</v>
      </c>
      <c r="I205" s="4" t="s">
        <v>448</v>
      </c>
      <c r="J205" s="4" t="s">
        <v>438</v>
      </c>
      <c r="K205" s="4" t="s">
        <v>439</v>
      </c>
      <c r="L205" s="4" t="s">
        <v>451</v>
      </c>
      <c r="M205" s="5">
        <v>0</v>
      </c>
      <c r="N205" s="4" t="s">
        <v>441</v>
      </c>
      <c r="O205" s="5">
        <v>123674</v>
      </c>
      <c r="P205" s="5">
        <v>1</v>
      </c>
      <c r="Q205" s="5">
        <v>1100</v>
      </c>
      <c r="R205" s="4" t="s">
        <v>531</v>
      </c>
      <c r="S205" s="4" t="s">
        <v>602</v>
      </c>
      <c r="T205" s="4" t="s">
        <v>443</v>
      </c>
      <c r="U205" s="5">
        <v>200</v>
      </c>
    </row>
    <row r="206" spans="1:21" x14ac:dyDescent="0.3">
      <c r="A206" s="3">
        <v>45162</v>
      </c>
      <c r="B206" s="4">
        <v>650</v>
      </c>
      <c r="C206" s="5">
        <v>2</v>
      </c>
      <c r="D206" s="4" t="s">
        <v>488</v>
      </c>
      <c r="E206" s="4" t="s">
        <v>445</v>
      </c>
      <c r="F206" s="4" t="s">
        <v>474</v>
      </c>
      <c r="G206" s="4" t="s">
        <v>475</v>
      </c>
      <c r="H206" s="8" t="s">
        <v>703</v>
      </c>
      <c r="I206" s="4" t="s">
        <v>448</v>
      </c>
      <c r="J206" s="4" t="s">
        <v>449</v>
      </c>
      <c r="K206" s="4" t="s">
        <v>450</v>
      </c>
      <c r="L206" s="4" t="s">
        <v>451</v>
      </c>
      <c r="M206" s="5">
        <v>50</v>
      </c>
      <c r="N206" s="4" t="s">
        <v>465</v>
      </c>
      <c r="O206" s="5">
        <v>123675</v>
      </c>
      <c r="P206" s="5">
        <v>1</v>
      </c>
      <c r="Q206" s="5">
        <v>600</v>
      </c>
      <c r="R206" s="4" t="s">
        <v>531</v>
      </c>
      <c r="S206" s="4" t="s">
        <v>601</v>
      </c>
      <c r="T206" s="4" t="s">
        <v>443</v>
      </c>
      <c r="U206" s="5">
        <v>150</v>
      </c>
    </row>
    <row r="207" spans="1:21" x14ac:dyDescent="0.3">
      <c r="A207" s="3">
        <v>45163</v>
      </c>
      <c r="B207" s="4">
        <v>220</v>
      </c>
      <c r="C207" s="5">
        <v>1</v>
      </c>
      <c r="D207" s="4" t="s">
        <v>462</v>
      </c>
      <c r="E207" s="4" t="s">
        <v>434</v>
      </c>
      <c r="F207" s="4" t="s">
        <v>532</v>
      </c>
      <c r="G207" s="4" t="s">
        <v>436</v>
      </c>
      <c r="H207" s="8" t="s">
        <v>635</v>
      </c>
      <c r="I207" s="4" t="s">
        <v>456</v>
      </c>
      <c r="J207" s="4" t="s">
        <v>449</v>
      </c>
      <c r="K207" s="4" t="s">
        <v>450</v>
      </c>
      <c r="L207" s="4" t="s">
        <v>451</v>
      </c>
      <c r="M207" s="5">
        <v>20</v>
      </c>
      <c r="N207" s="4" t="s">
        <v>441</v>
      </c>
      <c r="O207" s="5">
        <v>123676</v>
      </c>
      <c r="P207" s="5">
        <v>1</v>
      </c>
      <c r="Q207" s="5">
        <v>200</v>
      </c>
      <c r="R207" s="4" t="s">
        <v>531</v>
      </c>
      <c r="S207" s="4" t="s">
        <v>712</v>
      </c>
      <c r="T207" s="4" t="s">
        <v>443</v>
      </c>
      <c r="U207" s="5">
        <v>30</v>
      </c>
    </row>
    <row r="208" spans="1:21" x14ac:dyDescent="0.3">
      <c r="A208" s="3">
        <v>45164</v>
      </c>
      <c r="B208" s="4">
        <v>700</v>
      </c>
      <c r="C208" s="5">
        <v>3</v>
      </c>
      <c r="D208" s="4" t="s">
        <v>470</v>
      </c>
      <c r="E208" s="4" t="s">
        <v>445</v>
      </c>
      <c r="F208" s="4" t="s">
        <v>535</v>
      </c>
      <c r="G208" s="4" t="s">
        <v>536</v>
      </c>
      <c r="H208" s="8" t="s">
        <v>690</v>
      </c>
      <c r="I208" s="4" t="s">
        <v>448</v>
      </c>
      <c r="J208" s="4" t="s">
        <v>438</v>
      </c>
      <c r="K208" s="4" t="s">
        <v>450</v>
      </c>
      <c r="L208" s="4" t="s">
        <v>440</v>
      </c>
      <c r="M208" s="5">
        <v>50</v>
      </c>
      <c r="N208" s="4" t="s">
        <v>465</v>
      </c>
      <c r="O208" s="5">
        <v>123677</v>
      </c>
      <c r="P208" s="5">
        <v>1</v>
      </c>
      <c r="Q208" s="5">
        <v>650</v>
      </c>
      <c r="R208" s="4" t="s">
        <v>531</v>
      </c>
      <c r="S208" s="4" t="s">
        <v>610</v>
      </c>
      <c r="T208" s="4" t="s">
        <v>443</v>
      </c>
      <c r="U208" s="5">
        <v>150</v>
      </c>
    </row>
    <row r="209" spans="1:21" x14ac:dyDescent="0.3">
      <c r="A209" s="3">
        <v>45165</v>
      </c>
      <c r="B209" s="4">
        <v>400</v>
      </c>
      <c r="C209" s="5">
        <v>2</v>
      </c>
      <c r="D209" s="4" t="s">
        <v>490</v>
      </c>
      <c r="E209" s="4" t="s">
        <v>434</v>
      </c>
      <c r="F209" s="4" t="s">
        <v>537</v>
      </c>
      <c r="G209" s="4" t="s">
        <v>436</v>
      </c>
      <c r="H209" s="8" t="s">
        <v>694</v>
      </c>
      <c r="I209" s="4" t="s">
        <v>456</v>
      </c>
      <c r="J209" s="4" t="s">
        <v>449</v>
      </c>
      <c r="K209" s="4" t="s">
        <v>439</v>
      </c>
      <c r="L209" s="4" t="s">
        <v>451</v>
      </c>
      <c r="M209" s="5">
        <v>0</v>
      </c>
      <c r="N209" s="4" t="s">
        <v>441</v>
      </c>
      <c r="O209" s="5">
        <v>123678</v>
      </c>
      <c r="P209" s="5">
        <v>1</v>
      </c>
      <c r="Q209" s="5">
        <v>400</v>
      </c>
      <c r="R209" s="4" t="s">
        <v>531</v>
      </c>
      <c r="S209" s="4" t="s">
        <v>590</v>
      </c>
      <c r="T209" s="4" t="s">
        <v>443</v>
      </c>
      <c r="U209" s="5">
        <v>80</v>
      </c>
    </row>
    <row r="210" spans="1:21" x14ac:dyDescent="0.3">
      <c r="A210" s="3">
        <v>45166</v>
      </c>
      <c r="B210" s="4">
        <v>300</v>
      </c>
      <c r="C210" s="5">
        <v>3</v>
      </c>
      <c r="D210" s="4" t="s">
        <v>476</v>
      </c>
      <c r="E210" s="4" t="s">
        <v>445</v>
      </c>
      <c r="F210" s="4" t="s">
        <v>520</v>
      </c>
      <c r="G210" s="4" t="s">
        <v>521</v>
      </c>
      <c r="H210" s="8" t="s">
        <v>703</v>
      </c>
      <c r="I210" s="4" t="s">
        <v>437</v>
      </c>
      <c r="J210" s="4" t="s">
        <v>438</v>
      </c>
      <c r="K210" s="4" t="s">
        <v>457</v>
      </c>
      <c r="L210" s="4" t="s">
        <v>440</v>
      </c>
      <c r="M210" s="5">
        <v>20</v>
      </c>
      <c r="N210" s="4" t="s">
        <v>441</v>
      </c>
      <c r="O210" s="5">
        <v>123679</v>
      </c>
      <c r="P210" s="5">
        <v>1</v>
      </c>
      <c r="Q210" s="5">
        <v>280</v>
      </c>
      <c r="R210" s="4" t="s">
        <v>531</v>
      </c>
      <c r="S210" s="4" t="s">
        <v>712</v>
      </c>
      <c r="T210" s="4" t="s">
        <v>443</v>
      </c>
      <c r="U210" s="5">
        <v>50</v>
      </c>
    </row>
    <row r="211" spans="1:21" x14ac:dyDescent="0.3">
      <c r="A211" s="3">
        <v>45170</v>
      </c>
      <c r="B211" s="4">
        <v>1200</v>
      </c>
      <c r="C211" s="5">
        <v>5</v>
      </c>
      <c r="D211" s="4" t="s">
        <v>460</v>
      </c>
      <c r="E211" s="4" t="s">
        <v>453</v>
      </c>
      <c r="F211" s="4" t="s">
        <v>503</v>
      </c>
      <c r="G211" s="4" t="s">
        <v>504</v>
      </c>
      <c r="H211" s="8" t="s">
        <v>635</v>
      </c>
      <c r="I211" s="4" t="s">
        <v>448</v>
      </c>
      <c r="J211" s="4" t="s">
        <v>438</v>
      </c>
      <c r="K211" s="4" t="s">
        <v>439</v>
      </c>
      <c r="L211" s="4" t="s">
        <v>451</v>
      </c>
      <c r="M211" s="5">
        <v>0</v>
      </c>
      <c r="N211" s="4" t="s">
        <v>441</v>
      </c>
      <c r="O211" s="5">
        <v>123680</v>
      </c>
      <c r="P211" s="5">
        <v>1</v>
      </c>
      <c r="Q211" s="5">
        <v>1200</v>
      </c>
      <c r="R211" s="4" t="s">
        <v>531</v>
      </c>
      <c r="S211" s="4" t="s">
        <v>613</v>
      </c>
      <c r="T211" s="4" t="s">
        <v>443</v>
      </c>
      <c r="U211" s="5">
        <v>200</v>
      </c>
    </row>
    <row r="212" spans="1:21" x14ac:dyDescent="0.3">
      <c r="A212" s="3">
        <v>45171</v>
      </c>
      <c r="B212" s="4">
        <v>650</v>
      </c>
      <c r="C212" s="5">
        <v>2</v>
      </c>
      <c r="D212" s="4" t="s">
        <v>488</v>
      </c>
      <c r="E212" s="4" t="s">
        <v>445</v>
      </c>
      <c r="F212" s="4" t="s">
        <v>474</v>
      </c>
      <c r="G212" s="4" t="s">
        <v>475</v>
      </c>
      <c r="H212" s="8" t="s">
        <v>692</v>
      </c>
      <c r="I212" s="4" t="s">
        <v>448</v>
      </c>
      <c r="J212" s="4" t="s">
        <v>449</v>
      </c>
      <c r="K212" s="4" t="s">
        <v>450</v>
      </c>
      <c r="L212" s="4" t="s">
        <v>451</v>
      </c>
      <c r="M212" s="5">
        <v>50</v>
      </c>
      <c r="N212" s="4" t="s">
        <v>465</v>
      </c>
      <c r="O212" s="5">
        <v>123681</v>
      </c>
      <c r="P212" s="5">
        <v>1</v>
      </c>
      <c r="Q212" s="5">
        <v>600</v>
      </c>
      <c r="R212" s="4" t="s">
        <v>531</v>
      </c>
      <c r="S212" s="4" t="s">
        <v>601</v>
      </c>
      <c r="T212" s="4" t="s">
        <v>443</v>
      </c>
      <c r="U212" s="5">
        <v>150</v>
      </c>
    </row>
    <row r="213" spans="1:21" x14ac:dyDescent="0.3">
      <c r="A213" s="3">
        <v>45172</v>
      </c>
      <c r="B213" s="4">
        <v>220</v>
      </c>
      <c r="C213" s="5">
        <v>1</v>
      </c>
      <c r="D213" s="4" t="s">
        <v>462</v>
      </c>
      <c r="E213" s="4" t="s">
        <v>434</v>
      </c>
      <c r="F213" s="4" t="s">
        <v>532</v>
      </c>
      <c r="G213" s="4" t="s">
        <v>436</v>
      </c>
      <c r="H213" s="8" t="s">
        <v>701</v>
      </c>
      <c r="I213" s="4" t="s">
        <v>456</v>
      </c>
      <c r="J213" s="4" t="s">
        <v>449</v>
      </c>
      <c r="K213" s="4" t="s">
        <v>450</v>
      </c>
      <c r="L213" s="4" t="s">
        <v>451</v>
      </c>
      <c r="M213" s="5">
        <v>20</v>
      </c>
      <c r="N213" s="4" t="s">
        <v>441</v>
      </c>
      <c r="O213" s="5">
        <v>123682</v>
      </c>
      <c r="P213" s="5">
        <v>1</v>
      </c>
      <c r="Q213" s="5">
        <v>200</v>
      </c>
      <c r="R213" s="4" t="s">
        <v>531</v>
      </c>
      <c r="S213" s="4" t="s">
        <v>712</v>
      </c>
      <c r="T213" s="4" t="s">
        <v>443</v>
      </c>
      <c r="U213" s="5">
        <v>30</v>
      </c>
    </row>
    <row r="214" spans="1:21" x14ac:dyDescent="0.3">
      <c r="A214" s="3">
        <v>45173</v>
      </c>
      <c r="B214" s="4">
        <v>700</v>
      </c>
      <c r="C214" s="5">
        <v>3</v>
      </c>
      <c r="D214" s="4" t="s">
        <v>470</v>
      </c>
      <c r="E214" s="4" t="s">
        <v>445</v>
      </c>
      <c r="F214" s="4" t="s">
        <v>535</v>
      </c>
      <c r="G214" s="4" t="s">
        <v>536</v>
      </c>
      <c r="H214" s="8" t="s">
        <v>697</v>
      </c>
      <c r="I214" s="4" t="s">
        <v>448</v>
      </c>
      <c r="J214" s="4" t="s">
        <v>438</v>
      </c>
      <c r="K214" s="4" t="s">
        <v>450</v>
      </c>
      <c r="L214" s="4" t="s">
        <v>440</v>
      </c>
      <c r="M214" s="5">
        <v>50</v>
      </c>
      <c r="N214" s="4" t="s">
        <v>465</v>
      </c>
      <c r="O214" s="5">
        <v>123683</v>
      </c>
      <c r="P214" s="5">
        <v>1</v>
      </c>
      <c r="Q214" s="5">
        <v>650</v>
      </c>
      <c r="R214" s="4" t="s">
        <v>531</v>
      </c>
      <c r="S214" s="4" t="s">
        <v>610</v>
      </c>
      <c r="T214" s="4" t="s">
        <v>443</v>
      </c>
      <c r="U214" s="5">
        <v>150</v>
      </c>
    </row>
    <row r="215" spans="1:21" x14ac:dyDescent="0.3">
      <c r="A215" s="3">
        <v>45174</v>
      </c>
      <c r="B215" s="4">
        <v>400</v>
      </c>
      <c r="C215" s="5">
        <v>2</v>
      </c>
      <c r="D215" s="4" t="s">
        <v>490</v>
      </c>
      <c r="E215" s="4" t="s">
        <v>434</v>
      </c>
      <c r="F215" s="4" t="s">
        <v>537</v>
      </c>
      <c r="G215" s="4" t="s">
        <v>436</v>
      </c>
      <c r="H215" s="8" t="s">
        <v>696</v>
      </c>
      <c r="I215" s="4" t="s">
        <v>456</v>
      </c>
      <c r="J215" s="4" t="s">
        <v>449</v>
      </c>
      <c r="K215" s="4" t="s">
        <v>439</v>
      </c>
      <c r="L215" s="4" t="s">
        <v>451</v>
      </c>
      <c r="M215" s="5">
        <v>0</v>
      </c>
      <c r="N215" s="4" t="s">
        <v>441</v>
      </c>
      <c r="O215" s="5">
        <v>123684</v>
      </c>
      <c r="P215" s="5">
        <v>1</v>
      </c>
      <c r="Q215" s="5">
        <v>400</v>
      </c>
      <c r="R215" s="4" t="s">
        <v>531</v>
      </c>
      <c r="S215" s="4" t="s">
        <v>590</v>
      </c>
      <c r="T215" s="4" t="s">
        <v>443</v>
      </c>
      <c r="U215" s="5">
        <v>80</v>
      </c>
    </row>
    <row r="216" spans="1:21" x14ac:dyDescent="0.3">
      <c r="A216" s="3">
        <v>45175</v>
      </c>
      <c r="B216" s="4">
        <v>300</v>
      </c>
      <c r="C216" s="5">
        <v>3</v>
      </c>
      <c r="D216" s="4" t="s">
        <v>476</v>
      </c>
      <c r="E216" s="4" t="s">
        <v>445</v>
      </c>
      <c r="F216" s="4" t="s">
        <v>520</v>
      </c>
      <c r="G216" s="4" t="s">
        <v>521</v>
      </c>
      <c r="H216" s="8" t="s">
        <v>703</v>
      </c>
      <c r="I216" s="4" t="s">
        <v>437</v>
      </c>
      <c r="J216" s="4" t="s">
        <v>438</v>
      </c>
      <c r="K216" s="4" t="s">
        <v>457</v>
      </c>
      <c r="L216" s="4" t="s">
        <v>440</v>
      </c>
      <c r="M216" s="5">
        <v>20</v>
      </c>
      <c r="N216" s="4" t="s">
        <v>441</v>
      </c>
      <c r="O216" s="5">
        <v>123685</v>
      </c>
      <c r="P216" s="5">
        <v>1</v>
      </c>
      <c r="Q216" s="5">
        <v>280</v>
      </c>
      <c r="R216" s="4" t="s">
        <v>531</v>
      </c>
      <c r="S216" s="4" t="s">
        <v>712</v>
      </c>
      <c r="T216" s="4" t="s">
        <v>443</v>
      </c>
      <c r="U216" s="5">
        <v>50</v>
      </c>
    </row>
    <row r="217" spans="1:21" x14ac:dyDescent="0.3">
      <c r="A217" s="3">
        <v>45176</v>
      </c>
      <c r="B217" s="4">
        <v>1200</v>
      </c>
      <c r="C217" s="5">
        <v>5</v>
      </c>
      <c r="D217" s="4" t="s">
        <v>460</v>
      </c>
      <c r="E217" s="4" t="s">
        <v>453</v>
      </c>
      <c r="F217" s="4" t="s">
        <v>513</v>
      </c>
      <c r="G217" s="4" t="s">
        <v>514</v>
      </c>
      <c r="H217" s="8" t="s">
        <v>635</v>
      </c>
      <c r="I217" s="4" t="s">
        <v>448</v>
      </c>
      <c r="J217" s="4" t="s">
        <v>438</v>
      </c>
      <c r="K217" s="4" t="s">
        <v>439</v>
      </c>
      <c r="L217" s="4" t="s">
        <v>451</v>
      </c>
      <c r="M217" s="5">
        <v>0</v>
      </c>
      <c r="N217" s="4" t="s">
        <v>441</v>
      </c>
      <c r="O217" s="5">
        <v>123686</v>
      </c>
      <c r="P217" s="5">
        <v>1</v>
      </c>
      <c r="Q217" s="5">
        <v>1200</v>
      </c>
      <c r="R217" s="4" t="s">
        <v>531</v>
      </c>
      <c r="S217" s="4" t="s">
        <v>602</v>
      </c>
      <c r="T217" s="4" t="s">
        <v>443</v>
      </c>
      <c r="U217" s="5">
        <v>200</v>
      </c>
    </row>
    <row r="218" spans="1:21" x14ac:dyDescent="0.3">
      <c r="A218" s="3">
        <v>45177</v>
      </c>
      <c r="B218" s="4">
        <v>650</v>
      </c>
      <c r="C218" s="5">
        <v>2</v>
      </c>
      <c r="D218" s="4" t="s">
        <v>488</v>
      </c>
      <c r="E218" s="4" t="s">
        <v>445</v>
      </c>
      <c r="F218" s="4" t="s">
        <v>474</v>
      </c>
      <c r="G218" s="4" t="s">
        <v>475</v>
      </c>
      <c r="H218" s="8" t="s">
        <v>690</v>
      </c>
      <c r="I218" s="4" t="s">
        <v>448</v>
      </c>
      <c r="J218" s="4" t="s">
        <v>449</v>
      </c>
      <c r="K218" s="4" t="s">
        <v>450</v>
      </c>
      <c r="L218" s="4" t="s">
        <v>451</v>
      </c>
      <c r="M218" s="5">
        <v>50</v>
      </c>
      <c r="N218" s="4" t="s">
        <v>465</v>
      </c>
      <c r="O218" s="5">
        <v>123687</v>
      </c>
      <c r="P218" s="5">
        <v>1</v>
      </c>
      <c r="Q218" s="5">
        <v>600</v>
      </c>
      <c r="R218" s="4" t="s">
        <v>531</v>
      </c>
      <c r="S218" s="4" t="s">
        <v>601</v>
      </c>
      <c r="T218" s="4" t="s">
        <v>443</v>
      </c>
      <c r="U218" s="5">
        <v>150</v>
      </c>
    </row>
    <row r="219" spans="1:21" x14ac:dyDescent="0.3">
      <c r="A219" s="3">
        <v>45178</v>
      </c>
      <c r="B219" s="4">
        <v>220</v>
      </c>
      <c r="C219" s="5">
        <v>1</v>
      </c>
      <c r="D219" s="4" t="s">
        <v>462</v>
      </c>
      <c r="E219" s="4" t="s">
        <v>434</v>
      </c>
      <c r="F219" s="4" t="s">
        <v>532</v>
      </c>
      <c r="G219" s="4" t="s">
        <v>436</v>
      </c>
      <c r="H219" s="8" t="s">
        <v>694</v>
      </c>
      <c r="I219" s="4" t="s">
        <v>456</v>
      </c>
      <c r="J219" s="4" t="s">
        <v>449</v>
      </c>
      <c r="K219" s="4" t="s">
        <v>450</v>
      </c>
      <c r="L219" s="4" t="s">
        <v>451</v>
      </c>
      <c r="M219" s="5">
        <v>20</v>
      </c>
      <c r="N219" s="4" t="s">
        <v>441</v>
      </c>
      <c r="O219" s="5">
        <v>123688</v>
      </c>
      <c r="P219" s="5">
        <v>1</v>
      </c>
      <c r="Q219" s="5">
        <v>200</v>
      </c>
      <c r="R219" s="4" t="s">
        <v>531</v>
      </c>
      <c r="S219" s="4" t="s">
        <v>712</v>
      </c>
      <c r="T219" s="4" t="s">
        <v>443</v>
      </c>
      <c r="U219" s="5">
        <v>30</v>
      </c>
    </row>
    <row r="220" spans="1:21" x14ac:dyDescent="0.3">
      <c r="A220" s="3">
        <v>45179</v>
      </c>
      <c r="B220" s="4">
        <v>700</v>
      </c>
      <c r="C220" s="5">
        <v>3</v>
      </c>
      <c r="D220" s="4" t="s">
        <v>470</v>
      </c>
      <c r="E220" s="4" t="s">
        <v>445</v>
      </c>
      <c r="F220" s="4" t="s">
        <v>535</v>
      </c>
      <c r="G220" s="4" t="s">
        <v>536</v>
      </c>
      <c r="H220" s="8" t="s">
        <v>692</v>
      </c>
      <c r="I220" s="4" t="s">
        <v>448</v>
      </c>
      <c r="J220" s="4" t="s">
        <v>438</v>
      </c>
      <c r="K220" s="4" t="s">
        <v>450</v>
      </c>
      <c r="L220" s="4" t="s">
        <v>440</v>
      </c>
      <c r="M220" s="5">
        <v>50</v>
      </c>
      <c r="N220" s="4" t="s">
        <v>465</v>
      </c>
      <c r="O220" s="5">
        <v>123689</v>
      </c>
      <c r="P220" s="5">
        <v>1</v>
      </c>
      <c r="Q220" s="5">
        <v>650</v>
      </c>
      <c r="R220" s="4" t="s">
        <v>531</v>
      </c>
      <c r="S220" s="4" t="s">
        <v>610</v>
      </c>
      <c r="T220" s="4" t="s">
        <v>443</v>
      </c>
      <c r="U220" s="5">
        <v>150</v>
      </c>
    </row>
    <row r="221" spans="1:21" x14ac:dyDescent="0.3">
      <c r="A221" s="3">
        <v>45180</v>
      </c>
      <c r="B221" s="4">
        <v>400</v>
      </c>
      <c r="C221" s="5">
        <v>2</v>
      </c>
      <c r="D221" s="4" t="s">
        <v>490</v>
      </c>
      <c r="E221" s="4" t="s">
        <v>434</v>
      </c>
      <c r="F221" s="4" t="s">
        <v>537</v>
      </c>
      <c r="G221" s="4" t="s">
        <v>436</v>
      </c>
      <c r="H221" s="8" t="s">
        <v>635</v>
      </c>
      <c r="I221" s="4" t="s">
        <v>456</v>
      </c>
      <c r="J221" s="4" t="s">
        <v>449</v>
      </c>
      <c r="K221" s="4" t="s">
        <v>439</v>
      </c>
      <c r="L221" s="4" t="s">
        <v>451</v>
      </c>
      <c r="M221" s="5">
        <v>0</v>
      </c>
      <c r="N221" s="4" t="s">
        <v>441</v>
      </c>
      <c r="O221" s="5">
        <v>123690</v>
      </c>
      <c r="P221" s="5">
        <v>1</v>
      </c>
      <c r="Q221" s="5">
        <v>400</v>
      </c>
      <c r="R221" s="4" t="s">
        <v>531</v>
      </c>
      <c r="S221" s="4" t="s">
        <v>590</v>
      </c>
      <c r="T221" s="4" t="s">
        <v>443</v>
      </c>
      <c r="U221" s="5">
        <v>80</v>
      </c>
    </row>
    <row r="222" spans="1:21" x14ac:dyDescent="0.3">
      <c r="A222" s="3">
        <v>45181</v>
      </c>
      <c r="B222" s="4">
        <v>300</v>
      </c>
      <c r="C222" s="5">
        <v>3</v>
      </c>
      <c r="D222" s="4" t="s">
        <v>476</v>
      </c>
      <c r="E222" s="4" t="s">
        <v>445</v>
      </c>
      <c r="F222" s="4" t="s">
        <v>520</v>
      </c>
      <c r="G222" s="4" t="s">
        <v>521</v>
      </c>
      <c r="H222" s="8" t="s">
        <v>703</v>
      </c>
      <c r="I222" s="4" t="s">
        <v>437</v>
      </c>
      <c r="J222" s="4" t="s">
        <v>438</v>
      </c>
      <c r="K222" s="4" t="s">
        <v>457</v>
      </c>
      <c r="L222" s="4" t="s">
        <v>440</v>
      </c>
      <c r="M222" s="5">
        <v>20</v>
      </c>
      <c r="N222" s="4" t="s">
        <v>441</v>
      </c>
      <c r="O222" s="5">
        <v>123691</v>
      </c>
      <c r="P222" s="5">
        <v>1</v>
      </c>
      <c r="Q222" s="5">
        <v>280</v>
      </c>
      <c r="R222" s="4" t="s">
        <v>531</v>
      </c>
      <c r="S222" s="4" t="s">
        <v>712</v>
      </c>
      <c r="T222" s="4" t="s">
        <v>443</v>
      </c>
      <c r="U222" s="5">
        <v>50</v>
      </c>
    </row>
    <row r="223" spans="1:21" x14ac:dyDescent="0.3">
      <c r="A223" s="3">
        <v>45182</v>
      </c>
      <c r="B223" s="4">
        <v>1200</v>
      </c>
      <c r="C223" s="5">
        <v>5</v>
      </c>
      <c r="D223" s="4" t="s">
        <v>460</v>
      </c>
      <c r="E223" s="4" t="s">
        <v>453</v>
      </c>
      <c r="F223" s="4" t="s">
        <v>503</v>
      </c>
      <c r="G223" s="4" t="s">
        <v>504</v>
      </c>
      <c r="H223" s="8" t="s">
        <v>635</v>
      </c>
      <c r="I223" s="4" t="s">
        <v>448</v>
      </c>
      <c r="J223" s="4" t="s">
        <v>438</v>
      </c>
      <c r="K223" s="4" t="s">
        <v>439</v>
      </c>
      <c r="L223" s="4" t="s">
        <v>451</v>
      </c>
      <c r="M223" s="5">
        <v>0</v>
      </c>
      <c r="N223" s="4" t="s">
        <v>441</v>
      </c>
      <c r="O223" s="5">
        <v>123692</v>
      </c>
      <c r="P223" s="5">
        <v>1</v>
      </c>
      <c r="Q223" s="5">
        <v>1200</v>
      </c>
      <c r="R223" s="4" t="s">
        <v>531</v>
      </c>
      <c r="S223" s="4" t="s">
        <v>602</v>
      </c>
      <c r="T223" s="4" t="s">
        <v>443</v>
      </c>
      <c r="U223" s="5">
        <v>200</v>
      </c>
    </row>
    <row r="224" spans="1:21" x14ac:dyDescent="0.3">
      <c r="A224" s="3">
        <v>45183</v>
      </c>
      <c r="B224" s="4">
        <v>650</v>
      </c>
      <c r="C224" s="5">
        <v>2</v>
      </c>
      <c r="D224" s="4" t="s">
        <v>488</v>
      </c>
      <c r="E224" s="4" t="s">
        <v>445</v>
      </c>
      <c r="F224" s="4" t="s">
        <v>474</v>
      </c>
      <c r="G224" s="4" t="s">
        <v>475</v>
      </c>
      <c r="H224" s="8" t="s">
        <v>690</v>
      </c>
      <c r="I224" s="4" t="s">
        <v>448</v>
      </c>
      <c r="J224" s="4" t="s">
        <v>449</v>
      </c>
      <c r="K224" s="4" t="s">
        <v>450</v>
      </c>
      <c r="L224" s="4" t="s">
        <v>451</v>
      </c>
      <c r="M224" s="5">
        <v>50</v>
      </c>
      <c r="N224" s="4" t="s">
        <v>465</v>
      </c>
      <c r="O224" s="5">
        <v>123693</v>
      </c>
      <c r="P224" s="5">
        <v>1</v>
      </c>
      <c r="Q224" s="5">
        <v>600</v>
      </c>
      <c r="R224" s="4" t="s">
        <v>531</v>
      </c>
      <c r="S224" s="4" t="s">
        <v>601</v>
      </c>
      <c r="T224" s="4" t="s">
        <v>443</v>
      </c>
      <c r="U224" s="5">
        <v>150</v>
      </c>
    </row>
    <row r="225" spans="1:21" x14ac:dyDescent="0.3">
      <c r="A225" s="3">
        <v>45184</v>
      </c>
      <c r="B225" s="4">
        <v>220</v>
      </c>
      <c r="C225" s="5">
        <v>1</v>
      </c>
      <c r="D225" s="4" t="s">
        <v>462</v>
      </c>
      <c r="E225" s="4" t="s">
        <v>434</v>
      </c>
      <c r="F225" s="4" t="s">
        <v>532</v>
      </c>
      <c r="G225" s="4" t="s">
        <v>436</v>
      </c>
      <c r="H225" s="8" t="s">
        <v>701</v>
      </c>
      <c r="I225" s="4" t="s">
        <v>456</v>
      </c>
      <c r="J225" s="4" t="s">
        <v>449</v>
      </c>
      <c r="K225" s="4" t="s">
        <v>450</v>
      </c>
      <c r="L225" s="4" t="s">
        <v>451</v>
      </c>
      <c r="M225" s="5">
        <v>20</v>
      </c>
      <c r="N225" s="4" t="s">
        <v>441</v>
      </c>
      <c r="O225" s="5">
        <v>123694</v>
      </c>
      <c r="P225" s="5">
        <v>1</v>
      </c>
      <c r="Q225" s="5">
        <v>200</v>
      </c>
      <c r="R225" s="4" t="s">
        <v>531</v>
      </c>
      <c r="S225" s="4" t="s">
        <v>712</v>
      </c>
      <c r="T225" s="4" t="s">
        <v>443</v>
      </c>
      <c r="U225" s="5">
        <v>30</v>
      </c>
    </row>
    <row r="226" spans="1:21" x14ac:dyDescent="0.3">
      <c r="A226" s="3">
        <v>45185</v>
      </c>
      <c r="B226" s="4">
        <v>700</v>
      </c>
      <c r="C226" s="5">
        <v>3</v>
      </c>
      <c r="D226" s="4" t="s">
        <v>470</v>
      </c>
      <c r="E226" s="4" t="s">
        <v>445</v>
      </c>
      <c r="F226" s="4" t="s">
        <v>535</v>
      </c>
      <c r="G226" s="4" t="s">
        <v>536</v>
      </c>
      <c r="H226" s="8" t="s">
        <v>701</v>
      </c>
      <c r="I226" s="4" t="s">
        <v>448</v>
      </c>
      <c r="J226" s="4" t="s">
        <v>438</v>
      </c>
      <c r="K226" s="4" t="s">
        <v>450</v>
      </c>
      <c r="L226" s="4" t="s">
        <v>440</v>
      </c>
      <c r="M226" s="5">
        <v>50</v>
      </c>
      <c r="N226" s="4" t="s">
        <v>465</v>
      </c>
      <c r="O226" s="5">
        <v>123695</v>
      </c>
      <c r="P226" s="5">
        <v>1</v>
      </c>
      <c r="Q226" s="5">
        <v>650</v>
      </c>
      <c r="R226" s="4" t="s">
        <v>531</v>
      </c>
      <c r="S226" s="4" t="s">
        <v>610</v>
      </c>
      <c r="T226" s="4" t="s">
        <v>443</v>
      </c>
      <c r="U226" s="5">
        <v>150</v>
      </c>
    </row>
    <row r="227" spans="1:21" x14ac:dyDescent="0.3">
      <c r="A227" s="3">
        <v>45186</v>
      </c>
      <c r="B227" s="4">
        <v>400</v>
      </c>
      <c r="C227" s="5">
        <v>2</v>
      </c>
      <c r="D227" s="4" t="s">
        <v>490</v>
      </c>
      <c r="E227" s="4" t="s">
        <v>434</v>
      </c>
      <c r="F227" s="4" t="s">
        <v>537</v>
      </c>
      <c r="G227" s="4" t="s">
        <v>436</v>
      </c>
      <c r="H227" s="8" t="s">
        <v>697</v>
      </c>
      <c r="I227" s="4" t="s">
        <v>456</v>
      </c>
      <c r="J227" s="4" t="s">
        <v>449</v>
      </c>
      <c r="K227" s="4" t="s">
        <v>439</v>
      </c>
      <c r="L227" s="4" t="s">
        <v>451</v>
      </c>
      <c r="M227" s="5">
        <v>0</v>
      </c>
      <c r="N227" s="4" t="s">
        <v>441</v>
      </c>
      <c r="O227" s="5">
        <v>123696</v>
      </c>
      <c r="P227" s="5">
        <v>1</v>
      </c>
      <c r="Q227" s="5">
        <v>400</v>
      </c>
      <c r="R227" s="4" t="s">
        <v>531</v>
      </c>
      <c r="S227" s="4" t="s">
        <v>590</v>
      </c>
      <c r="T227" s="4" t="s">
        <v>443</v>
      </c>
      <c r="U227" s="5">
        <v>80</v>
      </c>
    </row>
    <row r="228" spans="1:21" x14ac:dyDescent="0.3">
      <c r="A228" s="3">
        <v>45187</v>
      </c>
      <c r="B228" s="4">
        <v>300</v>
      </c>
      <c r="C228" s="5">
        <v>3</v>
      </c>
      <c r="D228" s="4" t="s">
        <v>476</v>
      </c>
      <c r="E228" s="4" t="s">
        <v>445</v>
      </c>
      <c r="F228" s="4" t="s">
        <v>520</v>
      </c>
      <c r="G228" s="4" t="s">
        <v>521</v>
      </c>
      <c r="H228" s="8" t="s">
        <v>696</v>
      </c>
      <c r="I228" s="4" t="s">
        <v>437</v>
      </c>
      <c r="J228" s="4" t="s">
        <v>438</v>
      </c>
      <c r="K228" s="4" t="s">
        <v>457</v>
      </c>
      <c r="L228" s="4" t="s">
        <v>440</v>
      </c>
      <c r="M228" s="5">
        <v>20</v>
      </c>
      <c r="N228" s="4" t="s">
        <v>441</v>
      </c>
      <c r="O228" s="5">
        <v>123697</v>
      </c>
      <c r="P228" s="5">
        <v>1</v>
      </c>
      <c r="Q228" s="5">
        <v>280</v>
      </c>
      <c r="R228" s="4" t="s">
        <v>531</v>
      </c>
      <c r="S228" s="4" t="s">
        <v>712</v>
      </c>
      <c r="T228" s="4" t="s">
        <v>443</v>
      </c>
      <c r="U228" s="5">
        <v>50</v>
      </c>
    </row>
    <row r="229" spans="1:21" x14ac:dyDescent="0.3">
      <c r="A229" s="3">
        <v>45188</v>
      </c>
      <c r="B229" s="4">
        <v>1200</v>
      </c>
      <c r="C229" s="5">
        <v>5</v>
      </c>
      <c r="D229" s="4" t="s">
        <v>460</v>
      </c>
      <c r="E229" s="4" t="s">
        <v>453</v>
      </c>
      <c r="F229" s="4" t="s">
        <v>503</v>
      </c>
      <c r="G229" s="4" t="s">
        <v>504</v>
      </c>
      <c r="H229" s="8" t="s">
        <v>703</v>
      </c>
      <c r="I229" s="4" t="s">
        <v>448</v>
      </c>
      <c r="J229" s="4" t="s">
        <v>438</v>
      </c>
      <c r="K229" s="4" t="s">
        <v>439</v>
      </c>
      <c r="L229" s="4" t="s">
        <v>451</v>
      </c>
      <c r="M229" s="5">
        <v>0</v>
      </c>
      <c r="N229" s="4" t="s">
        <v>441</v>
      </c>
      <c r="O229" s="5">
        <v>123698</v>
      </c>
      <c r="P229" s="5">
        <v>1</v>
      </c>
      <c r="Q229" s="5">
        <v>1200</v>
      </c>
      <c r="R229" s="4" t="s">
        <v>531</v>
      </c>
      <c r="S229" s="4" t="s">
        <v>602</v>
      </c>
      <c r="T229" s="4" t="s">
        <v>443</v>
      </c>
      <c r="U229" s="5">
        <v>200</v>
      </c>
    </row>
    <row r="230" spans="1:21" x14ac:dyDescent="0.3">
      <c r="A230" s="3">
        <v>45189</v>
      </c>
      <c r="B230" s="4">
        <v>650</v>
      </c>
      <c r="C230" s="5">
        <v>2</v>
      </c>
      <c r="D230" s="4" t="s">
        <v>488</v>
      </c>
      <c r="E230" s="4" t="s">
        <v>445</v>
      </c>
      <c r="F230" s="4" t="s">
        <v>474</v>
      </c>
      <c r="G230" s="4" t="s">
        <v>475</v>
      </c>
      <c r="H230" s="8" t="s">
        <v>635</v>
      </c>
      <c r="I230" s="4" t="s">
        <v>448</v>
      </c>
      <c r="J230" s="4" t="s">
        <v>449</v>
      </c>
      <c r="K230" s="4" t="s">
        <v>450</v>
      </c>
      <c r="L230" s="4" t="s">
        <v>451</v>
      </c>
      <c r="M230" s="5">
        <v>50</v>
      </c>
      <c r="N230" s="4" t="s">
        <v>465</v>
      </c>
      <c r="O230" s="5">
        <v>123699</v>
      </c>
      <c r="P230" s="5">
        <v>1</v>
      </c>
      <c r="Q230" s="5">
        <v>600</v>
      </c>
      <c r="R230" s="4" t="s">
        <v>531</v>
      </c>
      <c r="S230" s="4" t="s">
        <v>601</v>
      </c>
      <c r="T230" s="4" t="s">
        <v>443</v>
      </c>
      <c r="U230" s="5">
        <v>150</v>
      </c>
    </row>
    <row r="231" spans="1:21" x14ac:dyDescent="0.3">
      <c r="A231" s="3">
        <v>45190</v>
      </c>
      <c r="B231" s="4">
        <v>220</v>
      </c>
      <c r="C231" s="5">
        <v>1</v>
      </c>
      <c r="D231" s="4" t="s">
        <v>462</v>
      </c>
      <c r="E231" s="4" t="s">
        <v>434</v>
      </c>
      <c r="F231" s="4" t="s">
        <v>532</v>
      </c>
      <c r="G231" s="4" t="s">
        <v>436</v>
      </c>
      <c r="H231" s="8" t="s">
        <v>690</v>
      </c>
      <c r="I231" s="4" t="s">
        <v>456</v>
      </c>
      <c r="J231" s="4" t="s">
        <v>449</v>
      </c>
      <c r="K231" s="4" t="s">
        <v>450</v>
      </c>
      <c r="L231" s="4" t="s">
        <v>451</v>
      </c>
      <c r="M231" s="5">
        <v>20</v>
      </c>
      <c r="N231" s="4" t="s">
        <v>441</v>
      </c>
      <c r="O231" s="5">
        <v>123700</v>
      </c>
      <c r="P231" s="5">
        <v>1</v>
      </c>
      <c r="Q231" s="5">
        <v>200</v>
      </c>
      <c r="R231" s="4" t="s">
        <v>531</v>
      </c>
      <c r="S231" s="4" t="s">
        <v>712</v>
      </c>
      <c r="T231" s="4" t="s">
        <v>443</v>
      </c>
      <c r="U231" s="5">
        <v>30</v>
      </c>
    </row>
    <row r="232" spans="1:21" x14ac:dyDescent="0.3">
      <c r="A232" s="3">
        <v>45191</v>
      </c>
      <c r="B232" s="4">
        <v>700</v>
      </c>
      <c r="C232" s="5">
        <v>3</v>
      </c>
      <c r="D232" s="4" t="s">
        <v>470</v>
      </c>
      <c r="E232" s="4" t="s">
        <v>445</v>
      </c>
      <c r="F232" s="4" t="s">
        <v>535</v>
      </c>
      <c r="G232" s="4" t="s">
        <v>536</v>
      </c>
      <c r="H232" s="8" t="s">
        <v>694</v>
      </c>
      <c r="I232" s="4" t="s">
        <v>448</v>
      </c>
      <c r="J232" s="4" t="s">
        <v>438</v>
      </c>
      <c r="K232" s="4" t="s">
        <v>450</v>
      </c>
      <c r="L232" s="4" t="s">
        <v>440</v>
      </c>
      <c r="M232" s="5">
        <v>50</v>
      </c>
      <c r="N232" s="4" t="s">
        <v>465</v>
      </c>
      <c r="O232" s="5">
        <v>123701</v>
      </c>
      <c r="P232" s="5">
        <v>1</v>
      </c>
      <c r="Q232" s="5">
        <v>650</v>
      </c>
      <c r="R232" s="4" t="s">
        <v>531</v>
      </c>
      <c r="S232" s="4" t="s">
        <v>610</v>
      </c>
      <c r="T232" s="4" t="s">
        <v>443</v>
      </c>
      <c r="U232" s="5">
        <v>150</v>
      </c>
    </row>
    <row r="233" spans="1:21" x14ac:dyDescent="0.3">
      <c r="A233" s="3">
        <v>45192</v>
      </c>
      <c r="B233" s="4">
        <v>400</v>
      </c>
      <c r="C233" s="5">
        <v>2</v>
      </c>
      <c r="D233" s="4" t="s">
        <v>490</v>
      </c>
      <c r="E233" s="4" t="s">
        <v>434</v>
      </c>
      <c r="F233" s="4" t="s">
        <v>537</v>
      </c>
      <c r="G233" s="4" t="s">
        <v>436</v>
      </c>
      <c r="H233" s="8" t="s">
        <v>692</v>
      </c>
      <c r="I233" s="4" t="s">
        <v>456</v>
      </c>
      <c r="J233" s="4" t="s">
        <v>449</v>
      </c>
      <c r="K233" s="4" t="s">
        <v>439</v>
      </c>
      <c r="L233" s="4" t="s">
        <v>451</v>
      </c>
      <c r="M233" s="5">
        <v>0</v>
      </c>
      <c r="N233" s="4" t="s">
        <v>441</v>
      </c>
      <c r="O233" s="5">
        <v>123702</v>
      </c>
      <c r="P233" s="5">
        <v>1</v>
      </c>
      <c r="Q233" s="5">
        <v>400</v>
      </c>
      <c r="R233" s="4" t="s">
        <v>531</v>
      </c>
      <c r="S233" s="4" t="s">
        <v>590</v>
      </c>
      <c r="T233" s="4" t="s">
        <v>443</v>
      </c>
      <c r="U233" s="5">
        <v>80</v>
      </c>
    </row>
    <row r="234" spans="1:21" x14ac:dyDescent="0.3">
      <c r="A234" s="3">
        <v>45193</v>
      </c>
      <c r="B234" s="4">
        <v>300</v>
      </c>
      <c r="C234" s="5">
        <v>3</v>
      </c>
      <c r="D234" s="4" t="s">
        <v>476</v>
      </c>
      <c r="E234" s="4" t="s">
        <v>445</v>
      </c>
      <c r="F234" s="4" t="s">
        <v>520</v>
      </c>
      <c r="G234" s="4" t="s">
        <v>521</v>
      </c>
      <c r="H234" s="8" t="s">
        <v>635</v>
      </c>
      <c r="I234" s="4" t="s">
        <v>437</v>
      </c>
      <c r="J234" s="4" t="s">
        <v>438</v>
      </c>
      <c r="K234" s="4" t="s">
        <v>457</v>
      </c>
      <c r="L234" s="4" t="s">
        <v>440</v>
      </c>
      <c r="M234" s="5">
        <v>20</v>
      </c>
      <c r="N234" s="4" t="s">
        <v>441</v>
      </c>
      <c r="O234" s="5">
        <v>123703</v>
      </c>
      <c r="P234" s="5">
        <v>1</v>
      </c>
      <c r="Q234" s="5">
        <v>280</v>
      </c>
      <c r="R234" s="4" t="s">
        <v>531</v>
      </c>
      <c r="S234" s="4" t="s">
        <v>712</v>
      </c>
      <c r="T234" s="4" t="s">
        <v>443</v>
      </c>
      <c r="U234" s="5">
        <v>50</v>
      </c>
    </row>
    <row r="235" spans="1:21" x14ac:dyDescent="0.3">
      <c r="A235" s="3">
        <v>45194</v>
      </c>
      <c r="B235" s="4">
        <v>1200</v>
      </c>
      <c r="C235" s="5">
        <v>5</v>
      </c>
      <c r="D235" s="4" t="s">
        <v>460</v>
      </c>
      <c r="E235" s="4" t="s">
        <v>453</v>
      </c>
      <c r="F235" s="4" t="s">
        <v>503</v>
      </c>
      <c r="G235" s="4" t="s">
        <v>504</v>
      </c>
      <c r="H235" s="8" t="s">
        <v>703</v>
      </c>
      <c r="I235" s="4" t="s">
        <v>448</v>
      </c>
      <c r="J235" s="4" t="s">
        <v>438</v>
      </c>
      <c r="K235" s="4" t="s">
        <v>439</v>
      </c>
      <c r="L235" s="4" t="s">
        <v>451</v>
      </c>
      <c r="M235" s="5">
        <v>0</v>
      </c>
      <c r="N235" s="4" t="s">
        <v>441</v>
      </c>
      <c r="O235" s="5">
        <v>123704</v>
      </c>
      <c r="P235" s="5">
        <v>1</v>
      </c>
      <c r="Q235" s="5">
        <v>1200</v>
      </c>
      <c r="R235" s="4" t="s">
        <v>531</v>
      </c>
      <c r="S235" s="4" t="s">
        <v>602</v>
      </c>
      <c r="T235" s="4" t="s">
        <v>443</v>
      </c>
      <c r="U235" s="5">
        <v>200</v>
      </c>
    </row>
    <row r="236" spans="1:21" x14ac:dyDescent="0.3">
      <c r="A236" s="3">
        <v>45195</v>
      </c>
      <c r="B236" s="4">
        <v>650</v>
      </c>
      <c r="C236" s="5">
        <v>2</v>
      </c>
      <c r="D236" s="4" t="s">
        <v>488</v>
      </c>
      <c r="E236" s="4" t="s">
        <v>445</v>
      </c>
      <c r="F236" s="4" t="s">
        <v>474</v>
      </c>
      <c r="G236" s="4" t="s">
        <v>475</v>
      </c>
      <c r="H236" s="8" t="s">
        <v>635</v>
      </c>
      <c r="I236" s="4" t="s">
        <v>448</v>
      </c>
      <c r="J236" s="4" t="s">
        <v>449</v>
      </c>
      <c r="K236" s="4" t="s">
        <v>450</v>
      </c>
      <c r="L236" s="4" t="s">
        <v>451</v>
      </c>
      <c r="M236" s="5">
        <v>50</v>
      </c>
      <c r="N236" s="4" t="s">
        <v>465</v>
      </c>
      <c r="O236" s="5">
        <v>123705</v>
      </c>
      <c r="P236" s="5">
        <v>1</v>
      </c>
      <c r="Q236" s="5">
        <v>600</v>
      </c>
      <c r="R236" s="4" t="s">
        <v>531</v>
      </c>
      <c r="S236" s="4" t="s">
        <v>601</v>
      </c>
      <c r="T236" s="4" t="s">
        <v>443</v>
      </c>
      <c r="U236" s="5">
        <v>150</v>
      </c>
    </row>
    <row r="237" spans="1:21" x14ac:dyDescent="0.3">
      <c r="A237" s="3">
        <v>45196</v>
      </c>
      <c r="B237" s="4">
        <v>220</v>
      </c>
      <c r="C237" s="5">
        <v>1</v>
      </c>
      <c r="D237" s="4" t="s">
        <v>462</v>
      </c>
      <c r="E237" s="4" t="s">
        <v>434</v>
      </c>
      <c r="F237" s="4" t="s">
        <v>532</v>
      </c>
      <c r="G237" s="4" t="s">
        <v>436</v>
      </c>
      <c r="H237" s="8" t="s">
        <v>690</v>
      </c>
      <c r="I237" s="4" t="s">
        <v>456</v>
      </c>
      <c r="J237" s="4" t="s">
        <v>449</v>
      </c>
      <c r="K237" s="4" t="s">
        <v>450</v>
      </c>
      <c r="L237" s="4" t="s">
        <v>451</v>
      </c>
      <c r="M237" s="5">
        <v>20</v>
      </c>
      <c r="N237" s="4" t="s">
        <v>441</v>
      </c>
      <c r="O237" s="5">
        <v>123706</v>
      </c>
      <c r="P237" s="5">
        <v>1</v>
      </c>
      <c r="Q237" s="5">
        <v>200</v>
      </c>
      <c r="R237" s="4" t="s">
        <v>531</v>
      </c>
      <c r="S237" s="4" t="s">
        <v>712</v>
      </c>
      <c r="T237" s="4" t="s">
        <v>443</v>
      </c>
      <c r="U237" s="5">
        <v>30</v>
      </c>
    </row>
    <row r="238" spans="1:21" x14ac:dyDescent="0.3">
      <c r="A238" s="3">
        <v>45197</v>
      </c>
      <c r="B238" s="4">
        <v>700</v>
      </c>
      <c r="C238" s="5">
        <v>3</v>
      </c>
      <c r="D238" s="4" t="s">
        <v>470</v>
      </c>
      <c r="E238" s="4" t="s">
        <v>445</v>
      </c>
      <c r="F238" s="4" t="s">
        <v>535</v>
      </c>
      <c r="G238" s="4" t="s">
        <v>536</v>
      </c>
      <c r="H238" s="8" t="s">
        <v>701</v>
      </c>
      <c r="I238" s="4" t="s">
        <v>448</v>
      </c>
      <c r="J238" s="4" t="s">
        <v>438</v>
      </c>
      <c r="K238" s="4" t="s">
        <v>450</v>
      </c>
      <c r="L238" s="4" t="s">
        <v>440</v>
      </c>
      <c r="M238" s="5">
        <v>50</v>
      </c>
      <c r="N238" s="4" t="s">
        <v>465</v>
      </c>
      <c r="O238" s="5">
        <v>123707</v>
      </c>
      <c r="P238" s="5">
        <v>1</v>
      </c>
      <c r="Q238" s="5">
        <v>650</v>
      </c>
      <c r="R238" s="4" t="s">
        <v>531</v>
      </c>
      <c r="S238" s="4" t="s">
        <v>610</v>
      </c>
      <c r="T238" s="4" t="s">
        <v>443</v>
      </c>
      <c r="U238" s="5">
        <v>150</v>
      </c>
    </row>
    <row r="239" spans="1:21" x14ac:dyDescent="0.3">
      <c r="A239" s="3">
        <v>45198</v>
      </c>
      <c r="B239" s="4">
        <v>400</v>
      </c>
      <c r="C239" s="5">
        <v>2</v>
      </c>
      <c r="D239" s="4" t="s">
        <v>490</v>
      </c>
      <c r="E239" s="4" t="s">
        <v>434</v>
      </c>
      <c r="F239" s="4" t="s">
        <v>537</v>
      </c>
      <c r="G239" s="4" t="s">
        <v>436</v>
      </c>
      <c r="H239" s="8" t="s">
        <v>692</v>
      </c>
      <c r="I239" s="4" t="s">
        <v>456</v>
      </c>
      <c r="J239" s="4" t="s">
        <v>449</v>
      </c>
      <c r="K239" s="4" t="s">
        <v>439</v>
      </c>
      <c r="L239" s="4" t="s">
        <v>451</v>
      </c>
      <c r="M239" s="5">
        <v>0</v>
      </c>
      <c r="N239" s="4" t="s">
        <v>441</v>
      </c>
      <c r="O239" s="5">
        <v>123708</v>
      </c>
      <c r="P239" s="5">
        <v>1</v>
      </c>
      <c r="Q239" s="5">
        <v>400</v>
      </c>
      <c r="R239" s="4" t="s">
        <v>531</v>
      </c>
      <c r="S239" s="4" t="s">
        <v>590</v>
      </c>
      <c r="T239" s="4" t="s">
        <v>443</v>
      </c>
      <c r="U239" s="5">
        <v>80</v>
      </c>
    </row>
    <row r="240" spans="1:21" x14ac:dyDescent="0.3">
      <c r="A240" s="3">
        <v>45199</v>
      </c>
      <c r="B240" s="4">
        <v>300</v>
      </c>
      <c r="C240" s="5">
        <v>3</v>
      </c>
      <c r="D240" s="4" t="s">
        <v>476</v>
      </c>
      <c r="E240" s="4" t="s">
        <v>445</v>
      </c>
      <c r="F240" s="4" t="s">
        <v>520</v>
      </c>
      <c r="G240" s="4" t="s">
        <v>521</v>
      </c>
      <c r="H240" s="8" t="s">
        <v>635</v>
      </c>
      <c r="I240" s="4" t="s">
        <v>437</v>
      </c>
      <c r="J240" s="4" t="s">
        <v>438</v>
      </c>
      <c r="K240" s="4" t="s">
        <v>457</v>
      </c>
      <c r="L240" s="4" t="s">
        <v>440</v>
      </c>
      <c r="M240" s="5">
        <v>20</v>
      </c>
      <c r="N240" s="4" t="s">
        <v>441</v>
      </c>
      <c r="O240" s="5">
        <v>123709</v>
      </c>
      <c r="P240" s="5">
        <v>1</v>
      </c>
      <c r="Q240" s="5">
        <v>280</v>
      </c>
      <c r="R240" s="4" t="s">
        <v>531</v>
      </c>
      <c r="S240" s="4" t="s">
        <v>712</v>
      </c>
      <c r="T240" s="4" t="s">
        <v>443</v>
      </c>
      <c r="U240" s="5">
        <v>50</v>
      </c>
    </row>
    <row r="241" spans="1:21" x14ac:dyDescent="0.3">
      <c r="A241" s="3">
        <v>45200</v>
      </c>
      <c r="B241" s="4">
        <v>1200</v>
      </c>
      <c r="C241" s="5">
        <v>5</v>
      </c>
      <c r="D241" s="4" t="s">
        <v>460</v>
      </c>
      <c r="E241" s="4" t="s">
        <v>453</v>
      </c>
      <c r="F241" s="4" t="s">
        <v>503</v>
      </c>
      <c r="G241" s="4" t="s">
        <v>504</v>
      </c>
      <c r="H241" s="8" t="s">
        <v>703</v>
      </c>
      <c r="I241" s="4" t="s">
        <v>448</v>
      </c>
      <c r="J241" s="4" t="s">
        <v>438</v>
      </c>
      <c r="K241" s="4" t="s">
        <v>439</v>
      </c>
      <c r="L241" s="4" t="s">
        <v>451</v>
      </c>
      <c r="M241" s="5">
        <v>0</v>
      </c>
      <c r="N241" s="4" t="s">
        <v>441</v>
      </c>
      <c r="O241" s="5">
        <v>123710</v>
      </c>
      <c r="P241" s="5">
        <v>1</v>
      </c>
      <c r="Q241" s="5">
        <v>1200</v>
      </c>
      <c r="R241" s="4" t="s">
        <v>531</v>
      </c>
      <c r="S241" s="4" t="s">
        <v>602</v>
      </c>
      <c r="T241" s="4" t="s">
        <v>443</v>
      </c>
      <c r="U241" s="5">
        <v>200</v>
      </c>
    </row>
    <row r="242" spans="1:21" x14ac:dyDescent="0.3">
      <c r="A242" s="3">
        <v>45201</v>
      </c>
      <c r="B242" s="4">
        <v>650</v>
      </c>
      <c r="C242" s="5">
        <v>2</v>
      </c>
      <c r="D242" s="4" t="s">
        <v>488</v>
      </c>
      <c r="E242" s="4" t="s">
        <v>445</v>
      </c>
      <c r="F242" s="4" t="s">
        <v>474</v>
      </c>
      <c r="G242" s="4" t="s">
        <v>475</v>
      </c>
      <c r="H242" s="8" t="s">
        <v>635</v>
      </c>
      <c r="I242" s="4" t="s">
        <v>448</v>
      </c>
      <c r="J242" s="4" t="s">
        <v>449</v>
      </c>
      <c r="K242" s="4" t="s">
        <v>450</v>
      </c>
      <c r="L242" s="4" t="s">
        <v>451</v>
      </c>
      <c r="M242" s="5">
        <v>50</v>
      </c>
      <c r="N242" s="4" t="s">
        <v>465</v>
      </c>
      <c r="O242" s="5">
        <v>123711</v>
      </c>
      <c r="P242" s="5">
        <v>1</v>
      </c>
      <c r="Q242" s="5">
        <v>600</v>
      </c>
      <c r="R242" s="4" t="s">
        <v>531</v>
      </c>
      <c r="S242" s="4" t="s">
        <v>601</v>
      </c>
      <c r="T242" s="4" t="s">
        <v>443</v>
      </c>
      <c r="U242" s="5">
        <v>150</v>
      </c>
    </row>
    <row r="243" spans="1:21" x14ac:dyDescent="0.3">
      <c r="A243" s="3">
        <v>45202</v>
      </c>
      <c r="B243" s="4">
        <v>220</v>
      </c>
      <c r="C243" s="5">
        <v>1</v>
      </c>
      <c r="D243" s="4" t="s">
        <v>462</v>
      </c>
      <c r="E243" s="4" t="s">
        <v>434</v>
      </c>
      <c r="F243" s="4" t="s">
        <v>532</v>
      </c>
      <c r="G243" s="4" t="s">
        <v>436</v>
      </c>
      <c r="H243" s="8" t="s">
        <v>692</v>
      </c>
      <c r="I243" s="4" t="s">
        <v>456</v>
      </c>
      <c r="J243" s="4" t="s">
        <v>449</v>
      </c>
      <c r="K243" s="4" t="s">
        <v>450</v>
      </c>
      <c r="L243" s="4" t="s">
        <v>451</v>
      </c>
      <c r="M243" s="5">
        <v>20</v>
      </c>
      <c r="N243" s="4" t="s">
        <v>441</v>
      </c>
      <c r="O243" s="5">
        <v>123712</v>
      </c>
      <c r="P243" s="5">
        <v>1</v>
      </c>
      <c r="Q243" s="5">
        <v>200</v>
      </c>
      <c r="R243" s="4" t="s">
        <v>531</v>
      </c>
      <c r="S243" s="4" t="s">
        <v>712</v>
      </c>
      <c r="T243" s="4" t="s">
        <v>443</v>
      </c>
      <c r="U243" s="5">
        <v>30</v>
      </c>
    </row>
    <row r="244" spans="1:21" x14ac:dyDescent="0.3">
      <c r="A244" s="3">
        <v>45203</v>
      </c>
      <c r="B244" s="4">
        <v>700</v>
      </c>
      <c r="C244" s="5">
        <v>3</v>
      </c>
      <c r="D244" s="4" t="s">
        <v>470</v>
      </c>
      <c r="E244" s="4" t="s">
        <v>445</v>
      </c>
      <c r="F244" s="4" t="s">
        <v>535</v>
      </c>
      <c r="G244" s="4" t="s">
        <v>536</v>
      </c>
      <c r="H244" s="8" t="s">
        <v>701</v>
      </c>
      <c r="I244" s="4" t="s">
        <v>448</v>
      </c>
      <c r="J244" s="4" t="s">
        <v>438</v>
      </c>
      <c r="K244" s="4" t="s">
        <v>450</v>
      </c>
      <c r="L244" s="4" t="s">
        <v>440</v>
      </c>
      <c r="M244" s="5">
        <v>50</v>
      </c>
      <c r="N244" s="4" t="s">
        <v>465</v>
      </c>
      <c r="O244" s="5">
        <v>123713</v>
      </c>
      <c r="P244" s="5">
        <v>1</v>
      </c>
      <c r="Q244" s="5">
        <v>650</v>
      </c>
      <c r="R244" s="4" t="s">
        <v>531</v>
      </c>
      <c r="S244" s="4" t="s">
        <v>610</v>
      </c>
      <c r="T244" s="4" t="s">
        <v>443</v>
      </c>
      <c r="U244" s="5">
        <v>150</v>
      </c>
    </row>
    <row r="245" spans="1:21" x14ac:dyDescent="0.3">
      <c r="A245" s="3">
        <v>45204</v>
      </c>
      <c r="B245" s="4">
        <v>400</v>
      </c>
      <c r="C245" s="5">
        <v>2</v>
      </c>
      <c r="D245" s="4" t="s">
        <v>490</v>
      </c>
      <c r="E245" s="4" t="s">
        <v>434</v>
      </c>
      <c r="F245" s="4" t="s">
        <v>537</v>
      </c>
      <c r="G245" s="4" t="s">
        <v>436</v>
      </c>
      <c r="H245" s="8" t="s">
        <v>697</v>
      </c>
      <c r="I245" s="4" t="s">
        <v>456</v>
      </c>
      <c r="J245" s="4" t="s">
        <v>449</v>
      </c>
      <c r="K245" s="4" t="s">
        <v>439</v>
      </c>
      <c r="L245" s="4" t="s">
        <v>451</v>
      </c>
      <c r="M245" s="5">
        <v>0</v>
      </c>
      <c r="N245" s="4" t="s">
        <v>441</v>
      </c>
      <c r="O245" s="5">
        <v>123714</v>
      </c>
      <c r="P245" s="5">
        <v>1</v>
      </c>
      <c r="Q245" s="5">
        <v>400</v>
      </c>
      <c r="R245" s="4" t="s">
        <v>531</v>
      </c>
      <c r="S245" s="4" t="s">
        <v>590</v>
      </c>
      <c r="T245" s="4" t="s">
        <v>443</v>
      </c>
      <c r="U245" s="5">
        <v>80</v>
      </c>
    </row>
    <row r="246" spans="1:21" x14ac:dyDescent="0.3">
      <c r="A246" s="3">
        <v>45205</v>
      </c>
      <c r="B246" s="4">
        <v>300</v>
      </c>
      <c r="C246" s="5">
        <v>3</v>
      </c>
      <c r="D246" s="4" t="s">
        <v>476</v>
      </c>
      <c r="E246" s="4" t="s">
        <v>445</v>
      </c>
      <c r="F246" s="4" t="s">
        <v>520</v>
      </c>
      <c r="G246" s="4" t="s">
        <v>521</v>
      </c>
      <c r="H246" s="8" t="s">
        <v>696</v>
      </c>
      <c r="I246" s="4" t="s">
        <v>437</v>
      </c>
      <c r="J246" s="4" t="s">
        <v>438</v>
      </c>
      <c r="K246" s="4" t="s">
        <v>457</v>
      </c>
      <c r="L246" s="4" t="s">
        <v>440</v>
      </c>
      <c r="M246" s="5">
        <v>20</v>
      </c>
      <c r="N246" s="4" t="s">
        <v>441</v>
      </c>
      <c r="O246" s="5">
        <v>123715</v>
      </c>
      <c r="P246" s="5">
        <v>1</v>
      </c>
      <c r="Q246" s="5">
        <v>280</v>
      </c>
      <c r="R246" s="4" t="s">
        <v>531</v>
      </c>
      <c r="S246" s="4" t="s">
        <v>712</v>
      </c>
      <c r="T246" s="4" t="s">
        <v>443</v>
      </c>
      <c r="U246" s="5">
        <v>50</v>
      </c>
    </row>
    <row r="247" spans="1:21" x14ac:dyDescent="0.3">
      <c r="A247" s="3">
        <v>45206</v>
      </c>
      <c r="B247" s="4">
        <v>1200</v>
      </c>
      <c r="C247" s="5">
        <v>5</v>
      </c>
      <c r="D247" s="4" t="s">
        <v>460</v>
      </c>
      <c r="E247" s="4" t="s">
        <v>453</v>
      </c>
      <c r="F247" s="4" t="s">
        <v>513</v>
      </c>
      <c r="G247" s="4" t="s">
        <v>514</v>
      </c>
      <c r="H247" s="8" t="s">
        <v>703</v>
      </c>
      <c r="I247" s="4" t="s">
        <v>448</v>
      </c>
      <c r="J247" s="4" t="s">
        <v>438</v>
      </c>
      <c r="K247" s="4" t="s">
        <v>439</v>
      </c>
      <c r="L247" s="4" t="s">
        <v>451</v>
      </c>
      <c r="M247" s="5">
        <v>0</v>
      </c>
      <c r="N247" s="4" t="s">
        <v>441</v>
      </c>
      <c r="O247" s="5">
        <v>123716</v>
      </c>
      <c r="P247" s="5">
        <v>1</v>
      </c>
      <c r="Q247" s="5">
        <v>1200</v>
      </c>
      <c r="R247" s="4" t="s">
        <v>531</v>
      </c>
      <c r="S247" s="4" t="s">
        <v>602</v>
      </c>
      <c r="T247" s="4" t="s">
        <v>443</v>
      </c>
      <c r="U247" s="5">
        <v>200</v>
      </c>
    </row>
    <row r="248" spans="1:21" x14ac:dyDescent="0.3">
      <c r="A248" s="3">
        <v>45207</v>
      </c>
      <c r="B248" s="4">
        <v>650</v>
      </c>
      <c r="C248" s="5">
        <v>2</v>
      </c>
      <c r="D248" s="4" t="s">
        <v>488</v>
      </c>
      <c r="E248" s="4" t="s">
        <v>445</v>
      </c>
      <c r="F248" s="4" t="s">
        <v>474</v>
      </c>
      <c r="G248" s="4" t="s">
        <v>475</v>
      </c>
      <c r="H248" s="8" t="s">
        <v>635</v>
      </c>
      <c r="I248" s="4" t="s">
        <v>448</v>
      </c>
      <c r="J248" s="4" t="s">
        <v>449</v>
      </c>
      <c r="K248" s="4" t="s">
        <v>450</v>
      </c>
      <c r="L248" s="4" t="s">
        <v>451</v>
      </c>
      <c r="M248" s="5">
        <v>50</v>
      </c>
      <c r="N248" s="4" t="s">
        <v>465</v>
      </c>
      <c r="O248" s="5">
        <v>123717</v>
      </c>
      <c r="P248" s="5">
        <v>1</v>
      </c>
      <c r="Q248" s="5">
        <v>600</v>
      </c>
      <c r="R248" s="4" t="s">
        <v>531</v>
      </c>
      <c r="S248" s="4" t="s">
        <v>601</v>
      </c>
      <c r="T248" s="4" t="s">
        <v>443</v>
      </c>
      <c r="U248" s="5">
        <v>150</v>
      </c>
    </row>
    <row r="249" spans="1:21" x14ac:dyDescent="0.3">
      <c r="A249" s="3">
        <v>45208</v>
      </c>
      <c r="B249" s="4">
        <v>220</v>
      </c>
      <c r="C249" s="5">
        <v>1</v>
      </c>
      <c r="D249" s="4" t="s">
        <v>462</v>
      </c>
      <c r="E249" s="4" t="s">
        <v>434</v>
      </c>
      <c r="F249" s="4" t="s">
        <v>532</v>
      </c>
      <c r="G249" s="4" t="s">
        <v>436</v>
      </c>
      <c r="H249" s="8" t="s">
        <v>690</v>
      </c>
      <c r="I249" s="4" t="s">
        <v>456</v>
      </c>
      <c r="J249" s="4" t="s">
        <v>449</v>
      </c>
      <c r="K249" s="4" t="s">
        <v>450</v>
      </c>
      <c r="L249" s="4" t="s">
        <v>451</v>
      </c>
      <c r="M249" s="5">
        <v>20</v>
      </c>
      <c r="N249" s="4" t="s">
        <v>441</v>
      </c>
      <c r="O249" s="5">
        <v>123718</v>
      </c>
      <c r="P249" s="5">
        <v>1</v>
      </c>
      <c r="Q249" s="5">
        <v>200</v>
      </c>
      <c r="R249" s="4" t="s">
        <v>531</v>
      </c>
      <c r="S249" s="4" t="s">
        <v>712</v>
      </c>
      <c r="T249" s="4" t="s">
        <v>443</v>
      </c>
      <c r="U249" s="5">
        <v>30</v>
      </c>
    </row>
    <row r="250" spans="1:21" x14ac:dyDescent="0.3">
      <c r="A250" s="3">
        <v>45209</v>
      </c>
      <c r="B250" s="4">
        <v>700</v>
      </c>
      <c r="C250" s="5">
        <v>3</v>
      </c>
      <c r="D250" s="4" t="s">
        <v>470</v>
      </c>
      <c r="E250" s="4" t="s">
        <v>445</v>
      </c>
      <c r="F250" s="4" t="s">
        <v>535</v>
      </c>
      <c r="G250" s="4" t="s">
        <v>536</v>
      </c>
      <c r="H250" s="8" t="s">
        <v>694</v>
      </c>
      <c r="I250" s="4" t="s">
        <v>448</v>
      </c>
      <c r="J250" s="4" t="s">
        <v>438</v>
      </c>
      <c r="K250" s="4" t="s">
        <v>450</v>
      </c>
      <c r="L250" s="4" t="s">
        <v>440</v>
      </c>
      <c r="M250" s="5">
        <v>50</v>
      </c>
      <c r="N250" s="4" t="s">
        <v>465</v>
      </c>
      <c r="O250" s="5">
        <v>123719</v>
      </c>
      <c r="P250" s="5">
        <v>1</v>
      </c>
      <c r="Q250" s="5">
        <v>650</v>
      </c>
      <c r="R250" s="4" t="s">
        <v>531</v>
      </c>
      <c r="S250" s="4" t="s">
        <v>610</v>
      </c>
      <c r="T250" s="4" t="s">
        <v>443</v>
      </c>
      <c r="U250" s="5">
        <v>150</v>
      </c>
    </row>
    <row r="251" spans="1:21" x14ac:dyDescent="0.3">
      <c r="A251" s="3">
        <v>45210</v>
      </c>
      <c r="B251" s="4">
        <v>400</v>
      </c>
      <c r="C251" s="5">
        <v>2</v>
      </c>
      <c r="D251" s="4" t="s">
        <v>490</v>
      </c>
      <c r="E251" s="4" t="s">
        <v>434</v>
      </c>
      <c r="F251" s="4" t="s">
        <v>537</v>
      </c>
      <c r="G251" s="4" t="s">
        <v>436</v>
      </c>
      <c r="H251" s="8" t="s">
        <v>692</v>
      </c>
      <c r="I251" s="4" t="s">
        <v>456</v>
      </c>
      <c r="J251" s="4" t="s">
        <v>449</v>
      </c>
      <c r="K251" s="4" t="s">
        <v>439</v>
      </c>
      <c r="L251" s="4" t="s">
        <v>451</v>
      </c>
      <c r="M251" s="5">
        <v>0</v>
      </c>
      <c r="N251" s="4" t="s">
        <v>441</v>
      </c>
      <c r="O251" s="5">
        <v>123720</v>
      </c>
      <c r="P251" s="5">
        <v>1</v>
      </c>
      <c r="Q251" s="5">
        <v>400</v>
      </c>
      <c r="R251" s="4" t="s">
        <v>531</v>
      </c>
      <c r="S251" s="4" t="s">
        <v>590</v>
      </c>
      <c r="T251" s="4" t="s">
        <v>443</v>
      </c>
      <c r="U251" s="5">
        <v>80</v>
      </c>
    </row>
    <row r="252" spans="1:21" x14ac:dyDescent="0.3">
      <c r="A252" s="3">
        <v>45211</v>
      </c>
      <c r="B252" s="4">
        <v>300</v>
      </c>
      <c r="C252" s="5">
        <v>3</v>
      </c>
      <c r="D252" s="4" t="s">
        <v>476</v>
      </c>
      <c r="E252" s="4" t="s">
        <v>445</v>
      </c>
      <c r="F252" s="4" t="s">
        <v>520</v>
      </c>
      <c r="G252" s="4" t="s">
        <v>521</v>
      </c>
      <c r="H252" s="8" t="s">
        <v>635</v>
      </c>
      <c r="I252" s="4" t="s">
        <v>437</v>
      </c>
      <c r="J252" s="4" t="s">
        <v>438</v>
      </c>
      <c r="K252" s="4" t="s">
        <v>457</v>
      </c>
      <c r="L252" s="4" t="s">
        <v>440</v>
      </c>
      <c r="M252" s="5">
        <v>20</v>
      </c>
      <c r="N252" s="4" t="s">
        <v>441</v>
      </c>
      <c r="O252" s="5">
        <v>123721</v>
      </c>
      <c r="P252" s="5">
        <v>1</v>
      </c>
      <c r="Q252" s="5">
        <v>280</v>
      </c>
      <c r="R252" s="4" t="s">
        <v>531</v>
      </c>
      <c r="S252" s="4" t="s">
        <v>712</v>
      </c>
      <c r="T252" s="4" t="s">
        <v>443</v>
      </c>
      <c r="U252" s="5">
        <v>50</v>
      </c>
    </row>
    <row r="253" spans="1:21" x14ac:dyDescent="0.3">
      <c r="A253" s="3">
        <v>45212</v>
      </c>
      <c r="B253" s="4">
        <v>1200</v>
      </c>
      <c r="C253" s="5">
        <v>5</v>
      </c>
      <c r="D253" s="4" t="s">
        <v>460</v>
      </c>
      <c r="E253" s="4" t="s">
        <v>453</v>
      </c>
      <c r="F253" s="4" t="s">
        <v>503</v>
      </c>
      <c r="G253" s="4" t="s">
        <v>504</v>
      </c>
      <c r="H253" s="8" t="s">
        <v>703</v>
      </c>
      <c r="I253" s="4" t="s">
        <v>448</v>
      </c>
      <c r="J253" s="4" t="s">
        <v>438</v>
      </c>
      <c r="K253" s="4" t="s">
        <v>439</v>
      </c>
      <c r="L253" s="4" t="s">
        <v>451</v>
      </c>
      <c r="M253" s="5">
        <v>0</v>
      </c>
      <c r="N253" s="4" t="s">
        <v>441</v>
      </c>
      <c r="O253" s="5">
        <v>123722</v>
      </c>
      <c r="P253" s="5">
        <v>1</v>
      </c>
      <c r="Q253" s="5">
        <v>1200</v>
      </c>
      <c r="R253" s="4" t="s">
        <v>531</v>
      </c>
      <c r="S253" s="4" t="s">
        <v>602</v>
      </c>
      <c r="T253" s="4" t="s">
        <v>443</v>
      </c>
      <c r="U253" s="5">
        <v>200</v>
      </c>
    </row>
    <row r="254" spans="1:21" x14ac:dyDescent="0.3">
      <c r="A254" s="3">
        <v>45213</v>
      </c>
      <c r="B254" s="4">
        <v>650</v>
      </c>
      <c r="C254" s="5">
        <v>2</v>
      </c>
      <c r="D254" s="4" t="s">
        <v>488</v>
      </c>
      <c r="E254" s="4" t="s">
        <v>445</v>
      </c>
      <c r="F254" s="4" t="s">
        <v>474</v>
      </c>
      <c r="G254" s="4" t="s">
        <v>475</v>
      </c>
      <c r="H254" s="8" t="s">
        <v>635</v>
      </c>
      <c r="I254" s="4" t="s">
        <v>448</v>
      </c>
      <c r="J254" s="4" t="s">
        <v>449</v>
      </c>
      <c r="K254" s="4" t="s">
        <v>450</v>
      </c>
      <c r="L254" s="4" t="s">
        <v>451</v>
      </c>
      <c r="M254" s="5">
        <v>50</v>
      </c>
      <c r="N254" s="4" t="s">
        <v>465</v>
      </c>
      <c r="O254" s="5">
        <v>123723</v>
      </c>
      <c r="P254" s="5">
        <v>1</v>
      </c>
      <c r="Q254" s="5">
        <v>600</v>
      </c>
      <c r="R254" s="4" t="s">
        <v>531</v>
      </c>
      <c r="S254" s="4" t="s">
        <v>601</v>
      </c>
      <c r="T254" s="4" t="s">
        <v>443</v>
      </c>
      <c r="U254" s="5">
        <v>150</v>
      </c>
    </row>
    <row r="255" spans="1:21" x14ac:dyDescent="0.3">
      <c r="A255" s="3">
        <v>45214</v>
      </c>
      <c r="B255" s="4">
        <v>220</v>
      </c>
      <c r="C255" s="5">
        <v>1</v>
      </c>
      <c r="D255" s="4" t="s">
        <v>462</v>
      </c>
      <c r="E255" s="4" t="s">
        <v>434</v>
      </c>
      <c r="F255" s="4" t="s">
        <v>532</v>
      </c>
      <c r="G255" s="4" t="s">
        <v>436</v>
      </c>
      <c r="H255" s="8" t="s">
        <v>703</v>
      </c>
      <c r="I255" s="4" t="s">
        <v>456</v>
      </c>
      <c r="J255" s="4" t="s">
        <v>449</v>
      </c>
      <c r="K255" s="4" t="s">
        <v>450</v>
      </c>
      <c r="L255" s="4" t="s">
        <v>451</v>
      </c>
      <c r="M255" s="5">
        <v>20</v>
      </c>
      <c r="N255" s="4" t="s">
        <v>441</v>
      </c>
      <c r="O255" s="5">
        <v>123724</v>
      </c>
      <c r="P255" s="5">
        <v>1</v>
      </c>
      <c r="Q255" s="5">
        <v>200</v>
      </c>
      <c r="R255" s="4" t="s">
        <v>531</v>
      </c>
      <c r="S255" s="4" t="s">
        <v>712</v>
      </c>
      <c r="T255" s="4" t="s">
        <v>443</v>
      </c>
      <c r="U255" s="5">
        <v>30</v>
      </c>
    </row>
    <row r="256" spans="1:21" x14ac:dyDescent="0.3">
      <c r="A256" s="3">
        <v>45215</v>
      </c>
      <c r="B256" s="4">
        <v>700</v>
      </c>
      <c r="C256" s="5">
        <v>3</v>
      </c>
      <c r="D256" s="4" t="s">
        <v>470</v>
      </c>
      <c r="E256" s="4" t="s">
        <v>445</v>
      </c>
      <c r="F256" s="4" t="s">
        <v>535</v>
      </c>
      <c r="G256" s="4" t="s">
        <v>536</v>
      </c>
      <c r="H256" s="8" t="s">
        <v>635</v>
      </c>
      <c r="I256" s="4" t="s">
        <v>448</v>
      </c>
      <c r="J256" s="4" t="s">
        <v>438</v>
      </c>
      <c r="K256" s="4" t="s">
        <v>450</v>
      </c>
      <c r="L256" s="4" t="s">
        <v>440</v>
      </c>
      <c r="M256" s="5">
        <v>50</v>
      </c>
      <c r="N256" s="4" t="s">
        <v>465</v>
      </c>
      <c r="O256" s="5">
        <v>123725</v>
      </c>
      <c r="P256" s="5">
        <v>1</v>
      </c>
      <c r="Q256" s="5">
        <v>650</v>
      </c>
      <c r="R256" s="4" t="s">
        <v>531</v>
      </c>
      <c r="S256" s="4" t="s">
        <v>610</v>
      </c>
      <c r="T256" s="4" t="s">
        <v>443</v>
      </c>
      <c r="U256" s="5">
        <v>150</v>
      </c>
    </row>
    <row r="257" spans="1:21" x14ac:dyDescent="0.3">
      <c r="A257" s="3">
        <v>45216</v>
      </c>
      <c r="B257" s="4">
        <v>400</v>
      </c>
      <c r="C257" s="5">
        <v>2</v>
      </c>
      <c r="D257" s="4" t="s">
        <v>490</v>
      </c>
      <c r="E257" s="4" t="s">
        <v>434</v>
      </c>
      <c r="F257" s="4" t="s">
        <v>537</v>
      </c>
      <c r="G257" s="4" t="s">
        <v>436</v>
      </c>
      <c r="H257" s="8" t="s">
        <v>692</v>
      </c>
      <c r="I257" s="4" t="s">
        <v>456</v>
      </c>
      <c r="J257" s="4" t="s">
        <v>449</v>
      </c>
      <c r="K257" s="4" t="s">
        <v>439</v>
      </c>
      <c r="L257" s="4" t="s">
        <v>451</v>
      </c>
      <c r="M257" s="5">
        <v>0</v>
      </c>
      <c r="N257" s="4" t="s">
        <v>441</v>
      </c>
      <c r="O257" s="5">
        <v>123726</v>
      </c>
      <c r="P257" s="5">
        <v>1</v>
      </c>
      <c r="Q257" s="5">
        <v>400</v>
      </c>
      <c r="R257" s="4" t="s">
        <v>531</v>
      </c>
      <c r="S257" s="4" t="s">
        <v>590</v>
      </c>
      <c r="T257" s="4" t="s">
        <v>443</v>
      </c>
      <c r="U257" s="5">
        <v>80</v>
      </c>
    </row>
    <row r="258" spans="1:21" x14ac:dyDescent="0.3">
      <c r="A258" s="3">
        <v>45217</v>
      </c>
      <c r="B258" s="4">
        <v>300</v>
      </c>
      <c r="C258" s="5">
        <v>3</v>
      </c>
      <c r="D258" s="4" t="s">
        <v>476</v>
      </c>
      <c r="E258" s="4" t="s">
        <v>445</v>
      </c>
      <c r="F258" s="4" t="s">
        <v>520</v>
      </c>
      <c r="G258" s="4" t="s">
        <v>521</v>
      </c>
      <c r="H258" s="8" t="s">
        <v>701</v>
      </c>
      <c r="I258" s="4" t="s">
        <v>437</v>
      </c>
      <c r="J258" s="4" t="s">
        <v>438</v>
      </c>
      <c r="K258" s="4" t="s">
        <v>457</v>
      </c>
      <c r="L258" s="4" t="s">
        <v>440</v>
      </c>
      <c r="M258" s="5">
        <v>20</v>
      </c>
      <c r="N258" s="4" t="s">
        <v>441</v>
      </c>
      <c r="O258" s="5">
        <v>123727</v>
      </c>
      <c r="P258" s="5">
        <v>1</v>
      </c>
      <c r="Q258" s="5">
        <v>280</v>
      </c>
      <c r="R258" s="4" t="s">
        <v>531</v>
      </c>
      <c r="S258" s="4" t="s">
        <v>712</v>
      </c>
      <c r="T258" s="4" t="s">
        <v>443</v>
      </c>
      <c r="U258" s="5">
        <v>50</v>
      </c>
    </row>
    <row r="259" spans="1:21" x14ac:dyDescent="0.3">
      <c r="A259" s="3">
        <v>45218</v>
      </c>
      <c r="B259" s="4">
        <v>1200</v>
      </c>
      <c r="C259" s="5">
        <v>5</v>
      </c>
      <c r="D259" s="4" t="s">
        <v>460</v>
      </c>
      <c r="E259" s="4" t="s">
        <v>453</v>
      </c>
      <c r="F259" s="4" t="s">
        <v>503</v>
      </c>
      <c r="G259" s="4" t="s">
        <v>504</v>
      </c>
      <c r="H259" s="8" t="s">
        <v>697</v>
      </c>
      <c r="I259" s="4" t="s">
        <v>448</v>
      </c>
      <c r="J259" s="4" t="s">
        <v>438</v>
      </c>
      <c r="K259" s="4" t="s">
        <v>439</v>
      </c>
      <c r="L259" s="4" t="s">
        <v>451</v>
      </c>
      <c r="M259" s="5">
        <v>0</v>
      </c>
      <c r="N259" s="4" t="s">
        <v>441</v>
      </c>
      <c r="O259" s="5">
        <v>123728</v>
      </c>
      <c r="P259" s="5">
        <v>1</v>
      </c>
      <c r="Q259" s="5">
        <v>1200</v>
      </c>
      <c r="R259" s="4" t="s">
        <v>531</v>
      </c>
      <c r="S259" s="4" t="s">
        <v>602</v>
      </c>
      <c r="T259" s="4" t="s">
        <v>443</v>
      </c>
      <c r="U259" s="5">
        <v>200</v>
      </c>
    </row>
    <row r="260" spans="1:21" x14ac:dyDescent="0.3">
      <c r="A260" s="3">
        <v>45219</v>
      </c>
      <c r="B260" s="4">
        <v>650</v>
      </c>
      <c r="C260" s="5">
        <v>2</v>
      </c>
      <c r="D260" s="4" t="s">
        <v>488</v>
      </c>
      <c r="E260" s="4" t="s">
        <v>445</v>
      </c>
      <c r="F260" s="4" t="s">
        <v>474</v>
      </c>
      <c r="G260" s="4" t="s">
        <v>475</v>
      </c>
      <c r="H260" s="8" t="s">
        <v>696</v>
      </c>
      <c r="I260" s="4" t="s">
        <v>448</v>
      </c>
      <c r="J260" s="4" t="s">
        <v>449</v>
      </c>
      <c r="K260" s="4" t="s">
        <v>450</v>
      </c>
      <c r="L260" s="4" t="s">
        <v>451</v>
      </c>
      <c r="M260" s="5">
        <v>50</v>
      </c>
      <c r="N260" s="4" t="s">
        <v>465</v>
      </c>
      <c r="O260" s="5">
        <v>123729</v>
      </c>
      <c r="P260" s="5">
        <v>1</v>
      </c>
      <c r="Q260" s="5">
        <v>600</v>
      </c>
      <c r="R260" s="4" t="s">
        <v>531</v>
      </c>
      <c r="S260" s="4" t="s">
        <v>601</v>
      </c>
      <c r="T260" s="4" t="s">
        <v>443</v>
      </c>
      <c r="U260" s="5">
        <v>150</v>
      </c>
    </row>
    <row r="261" spans="1:21" x14ac:dyDescent="0.3">
      <c r="A261" s="3">
        <v>45220</v>
      </c>
      <c r="B261" s="4">
        <v>220</v>
      </c>
      <c r="C261" s="5">
        <v>1</v>
      </c>
      <c r="D261" s="4" t="s">
        <v>462</v>
      </c>
      <c r="E261" s="4" t="s">
        <v>434</v>
      </c>
      <c r="F261" s="4" t="s">
        <v>532</v>
      </c>
      <c r="G261" s="4" t="s">
        <v>436</v>
      </c>
      <c r="H261" s="8" t="s">
        <v>703</v>
      </c>
      <c r="I261" s="4" t="s">
        <v>456</v>
      </c>
      <c r="J261" s="4" t="s">
        <v>449</v>
      </c>
      <c r="K261" s="4" t="s">
        <v>450</v>
      </c>
      <c r="L261" s="4" t="s">
        <v>451</v>
      </c>
      <c r="M261" s="5">
        <v>20</v>
      </c>
      <c r="N261" s="4" t="s">
        <v>441</v>
      </c>
      <c r="O261" s="5">
        <v>123730</v>
      </c>
      <c r="P261" s="5">
        <v>1</v>
      </c>
      <c r="Q261" s="5">
        <v>200</v>
      </c>
      <c r="R261" s="4" t="s">
        <v>531</v>
      </c>
      <c r="S261" s="4" t="s">
        <v>712</v>
      </c>
      <c r="T261" s="4" t="s">
        <v>443</v>
      </c>
      <c r="U261" s="5">
        <v>30</v>
      </c>
    </row>
    <row r="262" spans="1:21" x14ac:dyDescent="0.3">
      <c r="A262" s="3">
        <v>45221</v>
      </c>
      <c r="B262" s="4">
        <v>700</v>
      </c>
      <c r="C262" s="5">
        <v>3</v>
      </c>
      <c r="D262" s="4" t="s">
        <v>470</v>
      </c>
      <c r="E262" s="4" t="s">
        <v>445</v>
      </c>
      <c r="F262" s="4" t="s">
        <v>535</v>
      </c>
      <c r="G262" s="4" t="s">
        <v>536</v>
      </c>
      <c r="H262" s="8" t="s">
        <v>635</v>
      </c>
      <c r="I262" s="4" t="s">
        <v>448</v>
      </c>
      <c r="J262" s="4" t="s">
        <v>438</v>
      </c>
      <c r="K262" s="4" t="s">
        <v>450</v>
      </c>
      <c r="L262" s="4" t="s">
        <v>440</v>
      </c>
      <c r="M262" s="5">
        <v>50</v>
      </c>
      <c r="N262" s="4" t="s">
        <v>465</v>
      </c>
      <c r="O262" s="5">
        <v>123731</v>
      </c>
      <c r="P262" s="5">
        <v>1</v>
      </c>
      <c r="Q262" s="5">
        <v>650</v>
      </c>
      <c r="R262" s="4" t="s">
        <v>531</v>
      </c>
      <c r="S262" s="4" t="s">
        <v>610</v>
      </c>
      <c r="T262" s="4" t="s">
        <v>443</v>
      </c>
      <c r="U262" s="5">
        <v>150</v>
      </c>
    </row>
    <row r="263" spans="1:21" x14ac:dyDescent="0.3">
      <c r="A263" s="3">
        <v>45222</v>
      </c>
      <c r="B263" s="4">
        <v>400</v>
      </c>
      <c r="C263" s="5">
        <v>2</v>
      </c>
      <c r="D263" s="4" t="s">
        <v>490</v>
      </c>
      <c r="E263" s="4" t="s">
        <v>434</v>
      </c>
      <c r="F263" s="4" t="s">
        <v>537</v>
      </c>
      <c r="G263" s="4" t="s">
        <v>436</v>
      </c>
      <c r="H263" s="8" t="s">
        <v>690</v>
      </c>
      <c r="I263" s="4" t="s">
        <v>456</v>
      </c>
      <c r="J263" s="4" t="s">
        <v>449</v>
      </c>
      <c r="K263" s="4" t="s">
        <v>439</v>
      </c>
      <c r="L263" s="4" t="s">
        <v>451</v>
      </c>
      <c r="M263" s="5">
        <v>0</v>
      </c>
      <c r="N263" s="4" t="s">
        <v>441</v>
      </c>
      <c r="O263" s="5">
        <v>123732</v>
      </c>
      <c r="P263" s="5">
        <v>1</v>
      </c>
      <c r="Q263" s="5">
        <v>400</v>
      </c>
      <c r="R263" s="4" t="s">
        <v>531</v>
      </c>
      <c r="S263" s="4" t="s">
        <v>590</v>
      </c>
      <c r="T263" s="4" t="s">
        <v>443</v>
      </c>
      <c r="U263" s="5">
        <v>80</v>
      </c>
    </row>
    <row r="264" spans="1:21" x14ac:dyDescent="0.3">
      <c r="A264" s="3">
        <v>45223</v>
      </c>
      <c r="B264" s="4">
        <v>300</v>
      </c>
      <c r="C264" s="5">
        <v>3</v>
      </c>
      <c r="D264" s="4" t="s">
        <v>476</v>
      </c>
      <c r="E264" s="4" t="s">
        <v>445</v>
      </c>
      <c r="F264" s="4" t="s">
        <v>520</v>
      </c>
      <c r="G264" s="4" t="s">
        <v>521</v>
      </c>
      <c r="H264" s="8" t="s">
        <v>694</v>
      </c>
      <c r="I264" s="4" t="s">
        <v>437</v>
      </c>
      <c r="J264" s="4" t="s">
        <v>438</v>
      </c>
      <c r="K264" s="4" t="s">
        <v>457</v>
      </c>
      <c r="L264" s="4" t="s">
        <v>440</v>
      </c>
      <c r="M264" s="5">
        <v>20</v>
      </c>
      <c r="N264" s="4" t="s">
        <v>441</v>
      </c>
      <c r="O264" s="5">
        <v>123733</v>
      </c>
      <c r="P264" s="5">
        <v>1</v>
      </c>
      <c r="Q264" s="5">
        <v>280</v>
      </c>
      <c r="R264" s="4" t="s">
        <v>531</v>
      </c>
      <c r="S264" s="4" t="s">
        <v>712</v>
      </c>
      <c r="T264" s="4" t="s">
        <v>443</v>
      </c>
      <c r="U264" s="5">
        <v>50</v>
      </c>
    </row>
    <row r="265" spans="1:21" x14ac:dyDescent="0.3">
      <c r="A265" s="3">
        <v>45224</v>
      </c>
      <c r="B265" s="4">
        <v>1200</v>
      </c>
      <c r="C265" s="5">
        <v>5</v>
      </c>
      <c r="D265" s="4" t="s">
        <v>460</v>
      </c>
      <c r="E265" s="4" t="s">
        <v>453</v>
      </c>
      <c r="F265" s="4" t="s">
        <v>503</v>
      </c>
      <c r="G265" s="4" t="s">
        <v>504</v>
      </c>
      <c r="H265" s="8" t="s">
        <v>692</v>
      </c>
      <c r="I265" s="4" t="s">
        <v>448</v>
      </c>
      <c r="J265" s="4" t="s">
        <v>438</v>
      </c>
      <c r="K265" s="4" t="s">
        <v>439</v>
      </c>
      <c r="L265" s="4" t="s">
        <v>451</v>
      </c>
      <c r="M265" s="5">
        <v>0</v>
      </c>
      <c r="N265" s="4" t="s">
        <v>441</v>
      </c>
      <c r="O265" s="5">
        <v>123734</v>
      </c>
      <c r="P265" s="5">
        <v>1</v>
      </c>
      <c r="Q265" s="5">
        <v>1200</v>
      </c>
      <c r="R265" s="4" t="s">
        <v>531</v>
      </c>
      <c r="S265" s="4" t="s">
        <v>602</v>
      </c>
      <c r="T265" s="4" t="s">
        <v>443</v>
      </c>
      <c r="U265" s="5">
        <v>200</v>
      </c>
    </row>
    <row r="266" spans="1:21" x14ac:dyDescent="0.3">
      <c r="A266" s="3">
        <v>45225</v>
      </c>
      <c r="B266" s="4">
        <v>650</v>
      </c>
      <c r="C266" s="5">
        <v>2</v>
      </c>
      <c r="D266" s="4" t="s">
        <v>488</v>
      </c>
      <c r="E266" s="4" t="s">
        <v>445</v>
      </c>
      <c r="F266" s="4" t="s">
        <v>474</v>
      </c>
      <c r="G266" s="4" t="s">
        <v>475</v>
      </c>
      <c r="H266" s="8" t="s">
        <v>635</v>
      </c>
      <c r="I266" s="4" t="s">
        <v>448</v>
      </c>
      <c r="J266" s="4" t="s">
        <v>449</v>
      </c>
      <c r="K266" s="4" t="s">
        <v>450</v>
      </c>
      <c r="L266" s="4" t="s">
        <v>451</v>
      </c>
      <c r="M266" s="5">
        <v>50</v>
      </c>
      <c r="N266" s="4" t="s">
        <v>465</v>
      </c>
      <c r="O266" s="5">
        <v>123735</v>
      </c>
      <c r="P266" s="5">
        <v>1</v>
      </c>
      <c r="Q266" s="5">
        <v>600</v>
      </c>
      <c r="R266" s="4" t="s">
        <v>531</v>
      </c>
      <c r="S266" s="4" t="s">
        <v>601</v>
      </c>
      <c r="T266" s="4" t="s">
        <v>443</v>
      </c>
      <c r="U266" s="5">
        <v>150</v>
      </c>
    </row>
    <row r="267" spans="1:21" x14ac:dyDescent="0.3">
      <c r="A267" s="3">
        <v>45226</v>
      </c>
      <c r="B267" s="4">
        <v>220</v>
      </c>
      <c r="C267" s="5">
        <v>1</v>
      </c>
      <c r="D267" s="4" t="s">
        <v>462</v>
      </c>
      <c r="E267" s="4" t="s">
        <v>434</v>
      </c>
      <c r="F267" s="4" t="s">
        <v>532</v>
      </c>
      <c r="G267" s="4" t="s">
        <v>436</v>
      </c>
      <c r="H267" s="8" t="s">
        <v>703</v>
      </c>
      <c r="I267" s="4" t="s">
        <v>456</v>
      </c>
      <c r="J267" s="4" t="s">
        <v>449</v>
      </c>
      <c r="K267" s="4" t="s">
        <v>450</v>
      </c>
      <c r="L267" s="4" t="s">
        <v>451</v>
      </c>
      <c r="M267" s="5">
        <v>20</v>
      </c>
      <c r="N267" s="4" t="s">
        <v>441</v>
      </c>
      <c r="O267" s="5">
        <v>123736</v>
      </c>
      <c r="P267" s="5">
        <v>1</v>
      </c>
      <c r="Q267" s="5">
        <v>200</v>
      </c>
      <c r="R267" s="4" t="s">
        <v>531</v>
      </c>
      <c r="S267" s="4" t="s">
        <v>712</v>
      </c>
      <c r="T267" s="4" t="s">
        <v>443</v>
      </c>
      <c r="U267" s="5">
        <v>30</v>
      </c>
    </row>
    <row r="268" spans="1:21" x14ac:dyDescent="0.3">
      <c r="A268" s="3">
        <v>45227</v>
      </c>
      <c r="B268" s="4">
        <v>700</v>
      </c>
      <c r="C268" s="5">
        <v>3</v>
      </c>
      <c r="D268" s="4" t="s">
        <v>470</v>
      </c>
      <c r="E268" s="4" t="s">
        <v>445</v>
      </c>
      <c r="F268" s="4" t="s">
        <v>535</v>
      </c>
      <c r="G268" s="4" t="s">
        <v>536</v>
      </c>
      <c r="H268" s="8" t="s">
        <v>635</v>
      </c>
      <c r="I268" s="4" t="s">
        <v>448</v>
      </c>
      <c r="J268" s="4" t="s">
        <v>438</v>
      </c>
      <c r="K268" s="4" t="s">
        <v>450</v>
      </c>
      <c r="L268" s="4" t="s">
        <v>440</v>
      </c>
      <c r="M268" s="5">
        <v>50</v>
      </c>
      <c r="N268" s="4" t="s">
        <v>465</v>
      </c>
      <c r="O268" s="5">
        <v>123737</v>
      </c>
      <c r="P268" s="5">
        <v>1</v>
      </c>
      <c r="Q268" s="5">
        <v>650</v>
      </c>
      <c r="R268" s="4" t="s">
        <v>531</v>
      </c>
      <c r="S268" s="4" t="s">
        <v>610</v>
      </c>
      <c r="T268" s="4" t="s">
        <v>443</v>
      </c>
      <c r="U268" s="5">
        <v>150</v>
      </c>
    </row>
    <row r="269" spans="1:21" x14ac:dyDescent="0.3">
      <c r="A269" s="3">
        <v>45228</v>
      </c>
      <c r="B269" s="4">
        <v>400</v>
      </c>
      <c r="C269" s="5">
        <v>2</v>
      </c>
      <c r="D269" s="4" t="s">
        <v>490</v>
      </c>
      <c r="E269" s="4" t="s">
        <v>434</v>
      </c>
      <c r="F269" s="4" t="s">
        <v>537</v>
      </c>
      <c r="G269" s="4" t="s">
        <v>436</v>
      </c>
      <c r="H269" s="8" t="s">
        <v>690</v>
      </c>
      <c r="I269" s="4" t="s">
        <v>456</v>
      </c>
      <c r="J269" s="4" t="s">
        <v>449</v>
      </c>
      <c r="K269" s="4" t="s">
        <v>439</v>
      </c>
      <c r="L269" s="4" t="s">
        <v>451</v>
      </c>
      <c r="M269" s="5">
        <v>0</v>
      </c>
      <c r="N269" s="4" t="s">
        <v>441</v>
      </c>
      <c r="O269" s="5">
        <v>123738</v>
      </c>
      <c r="P269" s="5">
        <v>1</v>
      </c>
      <c r="Q269" s="5">
        <v>400</v>
      </c>
      <c r="R269" s="4" t="s">
        <v>531</v>
      </c>
      <c r="S269" s="4" t="s">
        <v>590</v>
      </c>
      <c r="T269" s="4" t="s">
        <v>443</v>
      </c>
      <c r="U269" s="5">
        <v>80</v>
      </c>
    </row>
    <row r="270" spans="1:21" x14ac:dyDescent="0.3">
      <c r="A270" s="3">
        <v>45229</v>
      </c>
      <c r="B270" s="4">
        <v>300</v>
      </c>
      <c r="C270" s="5">
        <v>3</v>
      </c>
      <c r="D270" s="4" t="s">
        <v>476</v>
      </c>
      <c r="E270" s="4" t="s">
        <v>445</v>
      </c>
      <c r="F270" s="4" t="s">
        <v>520</v>
      </c>
      <c r="G270" s="4" t="s">
        <v>521</v>
      </c>
      <c r="H270" s="8" t="s">
        <v>694</v>
      </c>
      <c r="I270" s="4" t="s">
        <v>437</v>
      </c>
      <c r="J270" s="4" t="s">
        <v>438</v>
      </c>
      <c r="K270" s="4" t="s">
        <v>457</v>
      </c>
      <c r="L270" s="4" t="s">
        <v>440</v>
      </c>
      <c r="M270" s="5">
        <v>20</v>
      </c>
      <c r="N270" s="4" t="s">
        <v>441</v>
      </c>
      <c r="O270" s="5">
        <v>123739</v>
      </c>
      <c r="P270" s="5">
        <v>1</v>
      </c>
      <c r="Q270" s="5">
        <v>280</v>
      </c>
      <c r="R270" s="4" t="s">
        <v>531</v>
      </c>
      <c r="S270" s="4" t="s">
        <v>712</v>
      </c>
      <c r="T270" s="4" t="s">
        <v>443</v>
      </c>
      <c r="U270" s="5">
        <v>50</v>
      </c>
    </row>
    <row r="271" spans="1:21" x14ac:dyDescent="0.3">
      <c r="A271" s="3">
        <v>45231</v>
      </c>
      <c r="B271" s="4">
        <v>1200</v>
      </c>
      <c r="C271" s="5">
        <v>5</v>
      </c>
      <c r="D271" s="4" t="s">
        <v>460</v>
      </c>
      <c r="E271" s="4" t="s">
        <v>453</v>
      </c>
      <c r="F271" s="4" t="s">
        <v>503</v>
      </c>
      <c r="G271" s="4" t="s">
        <v>504</v>
      </c>
      <c r="H271" s="8" t="s">
        <v>692</v>
      </c>
      <c r="I271" s="4" t="s">
        <v>448</v>
      </c>
      <c r="J271" s="4" t="s">
        <v>438</v>
      </c>
      <c r="K271" s="4" t="s">
        <v>439</v>
      </c>
      <c r="L271" s="4" t="s">
        <v>451</v>
      </c>
      <c r="M271" s="5">
        <v>0</v>
      </c>
      <c r="N271" s="4" t="s">
        <v>441</v>
      </c>
      <c r="O271" s="5">
        <v>123740</v>
      </c>
      <c r="P271" s="5">
        <v>1</v>
      </c>
      <c r="Q271" s="5">
        <v>1200</v>
      </c>
      <c r="R271" s="4" t="s">
        <v>531</v>
      </c>
      <c r="S271" s="4" t="s">
        <v>602</v>
      </c>
      <c r="T271" s="4" t="s">
        <v>443</v>
      </c>
      <c r="U271" s="5">
        <v>200</v>
      </c>
    </row>
    <row r="272" spans="1:21" x14ac:dyDescent="0.3">
      <c r="A272" s="3">
        <v>45232</v>
      </c>
      <c r="B272" s="4">
        <v>650</v>
      </c>
      <c r="C272" s="5">
        <v>2</v>
      </c>
      <c r="D272" s="4" t="s">
        <v>488</v>
      </c>
      <c r="E272" s="4" t="s">
        <v>445</v>
      </c>
      <c r="F272" s="4" t="s">
        <v>474</v>
      </c>
      <c r="G272" s="4" t="s">
        <v>475</v>
      </c>
      <c r="H272" s="8" t="s">
        <v>635</v>
      </c>
      <c r="I272" s="4" t="s">
        <v>448</v>
      </c>
      <c r="J272" s="4" t="s">
        <v>449</v>
      </c>
      <c r="K272" s="4" t="s">
        <v>450</v>
      </c>
      <c r="L272" s="4" t="s">
        <v>451</v>
      </c>
      <c r="M272" s="5">
        <v>50</v>
      </c>
      <c r="N272" s="4" t="s">
        <v>465</v>
      </c>
      <c r="O272" s="5">
        <v>123741</v>
      </c>
      <c r="P272" s="5">
        <v>1</v>
      </c>
      <c r="Q272" s="5">
        <v>600</v>
      </c>
      <c r="R272" s="4" t="s">
        <v>531</v>
      </c>
      <c r="S272" s="4" t="s">
        <v>601</v>
      </c>
      <c r="T272" s="4" t="s">
        <v>443</v>
      </c>
      <c r="U272" s="5">
        <v>150</v>
      </c>
    </row>
    <row r="273" spans="1:21" x14ac:dyDescent="0.3">
      <c r="A273" s="3">
        <v>45233</v>
      </c>
      <c r="B273" s="4">
        <v>220</v>
      </c>
      <c r="C273" s="5">
        <v>1</v>
      </c>
      <c r="D273" s="4" t="s">
        <v>462</v>
      </c>
      <c r="E273" s="4" t="s">
        <v>434</v>
      </c>
      <c r="F273" s="4" t="s">
        <v>532</v>
      </c>
      <c r="G273" s="4" t="s">
        <v>436</v>
      </c>
      <c r="H273" s="8" t="s">
        <v>703</v>
      </c>
      <c r="I273" s="4" t="s">
        <v>456</v>
      </c>
      <c r="J273" s="4" t="s">
        <v>449</v>
      </c>
      <c r="K273" s="4" t="s">
        <v>450</v>
      </c>
      <c r="L273" s="4" t="s">
        <v>451</v>
      </c>
      <c r="M273" s="5">
        <v>20</v>
      </c>
      <c r="N273" s="4" t="s">
        <v>441</v>
      </c>
      <c r="O273" s="5">
        <v>123742</v>
      </c>
      <c r="P273" s="5">
        <v>1</v>
      </c>
      <c r="Q273" s="5">
        <v>200</v>
      </c>
      <c r="R273" s="4" t="s">
        <v>531</v>
      </c>
      <c r="S273" s="4" t="s">
        <v>712</v>
      </c>
      <c r="T273" s="4" t="s">
        <v>443</v>
      </c>
      <c r="U273" s="5">
        <v>30</v>
      </c>
    </row>
    <row r="274" spans="1:21" x14ac:dyDescent="0.3">
      <c r="A274" s="3">
        <v>45234</v>
      </c>
      <c r="B274" s="4">
        <v>700</v>
      </c>
      <c r="C274" s="5">
        <v>3</v>
      </c>
      <c r="D274" s="4" t="s">
        <v>470</v>
      </c>
      <c r="E274" s="4" t="s">
        <v>445</v>
      </c>
      <c r="F274" s="4" t="s">
        <v>535</v>
      </c>
      <c r="G274" s="4" t="s">
        <v>536</v>
      </c>
      <c r="H274" s="8" t="s">
        <v>635</v>
      </c>
      <c r="I274" s="4" t="s">
        <v>448</v>
      </c>
      <c r="J274" s="4" t="s">
        <v>438</v>
      </c>
      <c r="K274" s="4" t="s">
        <v>450</v>
      </c>
      <c r="L274" s="4" t="s">
        <v>440</v>
      </c>
      <c r="M274" s="5">
        <v>50</v>
      </c>
      <c r="N274" s="4" t="s">
        <v>465</v>
      </c>
      <c r="O274" s="5">
        <v>123743</v>
      </c>
      <c r="P274" s="5">
        <v>1</v>
      </c>
      <c r="Q274" s="5">
        <v>650</v>
      </c>
      <c r="R274" s="4" t="s">
        <v>531</v>
      </c>
      <c r="S274" s="4" t="s">
        <v>610</v>
      </c>
      <c r="T274" s="4" t="s">
        <v>443</v>
      </c>
      <c r="U274" s="5">
        <v>150</v>
      </c>
    </row>
    <row r="275" spans="1:21" x14ac:dyDescent="0.3">
      <c r="A275" s="3">
        <v>45235</v>
      </c>
      <c r="B275" s="4">
        <v>400</v>
      </c>
      <c r="C275" s="5">
        <v>2</v>
      </c>
      <c r="D275" s="4" t="s">
        <v>490</v>
      </c>
      <c r="E275" s="4" t="s">
        <v>434</v>
      </c>
      <c r="F275" s="4" t="s">
        <v>537</v>
      </c>
      <c r="G275" s="4" t="s">
        <v>436</v>
      </c>
      <c r="H275" s="8" t="s">
        <v>690</v>
      </c>
      <c r="I275" s="4" t="s">
        <v>456</v>
      </c>
      <c r="J275" s="4" t="s">
        <v>449</v>
      </c>
      <c r="K275" s="4" t="s">
        <v>439</v>
      </c>
      <c r="L275" s="4" t="s">
        <v>451</v>
      </c>
      <c r="M275" s="5">
        <v>0</v>
      </c>
      <c r="N275" s="4" t="s">
        <v>441</v>
      </c>
      <c r="O275" s="5">
        <v>123744</v>
      </c>
      <c r="P275" s="5">
        <v>1</v>
      </c>
      <c r="Q275" s="5">
        <v>400</v>
      </c>
      <c r="R275" s="4" t="s">
        <v>531</v>
      </c>
      <c r="S275" s="4" t="s">
        <v>590</v>
      </c>
      <c r="T275" s="4" t="s">
        <v>443</v>
      </c>
      <c r="U275" s="5">
        <v>80</v>
      </c>
    </row>
    <row r="276" spans="1:21" x14ac:dyDescent="0.3">
      <c r="A276" s="3">
        <v>45236</v>
      </c>
      <c r="B276" s="4">
        <v>300</v>
      </c>
      <c r="C276" s="5">
        <v>3</v>
      </c>
      <c r="D276" s="4" t="s">
        <v>476</v>
      </c>
      <c r="E276" s="4" t="s">
        <v>445</v>
      </c>
      <c r="F276" s="4" t="s">
        <v>520</v>
      </c>
      <c r="G276" s="4" t="s">
        <v>521</v>
      </c>
      <c r="H276" s="8" t="s">
        <v>701</v>
      </c>
      <c r="I276" s="4" t="s">
        <v>437</v>
      </c>
      <c r="J276" s="4" t="s">
        <v>438</v>
      </c>
      <c r="K276" s="4" t="s">
        <v>457</v>
      </c>
      <c r="L276" s="4" t="s">
        <v>440</v>
      </c>
      <c r="M276" s="5">
        <v>20</v>
      </c>
      <c r="N276" s="4" t="s">
        <v>441</v>
      </c>
      <c r="O276" s="5">
        <v>123745</v>
      </c>
      <c r="P276" s="5">
        <v>1</v>
      </c>
      <c r="Q276" s="5">
        <v>280</v>
      </c>
      <c r="R276" s="4" t="s">
        <v>531</v>
      </c>
      <c r="S276" s="4" t="s">
        <v>712</v>
      </c>
      <c r="T276" s="4" t="s">
        <v>443</v>
      </c>
      <c r="U276" s="5">
        <v>50</v>
      </c>
    </row>
    <row r="277" spans="1:21" x14ac:dyDescent="0.3">
      <c r="A277" s="3">
        <v>45237</v>
      </c>
      <c r="B277" s="4">
        <v>1200</v>
      </c>
      <c r="C277" s="5">
        <v>5</v>
      </c>
      <c r="D277" s="4" t="s">
        <v>460</v>
      </c>
      <c r="E277" s="4" t="s">
        <v>453</v>
      </c>
      <c r="F277" s="4" t="s">
        <v>513</v>
      </c>
      <c r="G277" s="4" t="s">
        <v>514</v>
      </c>
      <c r="H277" s="8" t="s">
        <v>692</v>
      </c>
      <c r="I277" s="4" t="s">
        <v>448</v>
      </c>
      <c r="J277" s="4" t="s">
        <v>438</v>
      </c>
      <c r="K277" s="4" t="s">
        <v>439</v>
      </c>
      <c r="L277" s="4" t="s">
        <v>451</v>
      </c>
      <c r="M277" s="5">
        <v>0</v>
      </c>
      <c r="N277" s="4" t="s">
        <v>441</v>
      </c>
      <c r="O277" s="5">
        <v>123746</v>
      </c>
      <c r="P277" s="5">
        <v>1</v>
      </c>
      <c r="Q277" s="5">
        <v>1200</v>
      </c>
      <c r="R277" s="4" t="s">
        <v>531</v>
      </c>
      <c r="S277" s="4" t="s">
        <v>602</v>
      </c>
      <c r="T277" s="4" t="s">
        <v>443</v>
      </c>
      <c r="U277" s="5">
        <v>200</v>
      </c>
    </row>
    <row r="278" spans="1:21" x14ac:dyDescent="0.3">
      <c r="A278" s="3">
        <v>45238</v>
      </c>
      <c r="B278" s="4">
        <v>650</v>
      </c>
      <c r="C278" s="5">
        <v>2</v>
      </c>
      <c r="D278" s="4" t="s">
        <v>488</v>
      </c>
      <c r="E278" s="4" t="s">
        <v>445</v>
      </c>
      <c r="F278" s="4" t="s">
        <v>474</v>
      </c>
      <c r="G278" s="4" t="s">
        <v>475</v>
      </c>
      <c r="H278" s="8" t="s">
        <v>635</v>
      </c>
      <c r="I278" s="4" t="s">
        <v>448</v>
      </c>
      <c r="J278" s="4" t="s">
        <v>449</v>
      </c>
      <c r="K278" s="4" t="s">
        <v>450</v>
      </c>
      <c r="L278" s="4" t="s">
        <v>451</v>
      </c>
      <c r="M278" s="5">
        <v>50</v>
      </c>
      <c r="N278" s="4" t="s">
        <v>465</v>
      </c>
      <c r="O278" s="5">
        <v>123747</v>
      </c>
      <c r="P278" s="5">
        <v>1</v>
      </c>
      <c r="Q278" s="5">
        <v>600</v>
      </c>
      <c r="R278" s="4" t="s">
        <v>531</v>
      </c>
      <c r="S278" s="4" t="s">
        <v>601</v>
      </c>
      <c r="T278" s="4" t="s">
        <v>443</v>
      </c>
      <c r="U278" s="5">
        <v>150</v>
      </c>
    </row>
    <row r="279" spans="1:21" x14ac:dyDescent="0.3">
      <c r="A279" s="3">
        <v>45239</v>
      </c>
      <c r="B279" s="4">
        <v>220</v>
      </c>
      <c r="C279" s="5">
        <v>1</v>
      </c>
      <c r="D279" s="4" t="s">
        <v>462</v>
      </c>
      <c r="E279" s="4" t="s">
        <v>434</v>
      </c>
      <c r="F279" s="4" t="s">
        <v>532</v>
      </c>
      <c r="G279" s="4" t="s">
        <v>436</v>
      </c>
      <c r="H279" s="8" t="s">
        <v>703</v>
      </c>
      <c r="I279" s="4" t="s">
        <v>456</v>
      </c>
      <c r="J279" s="4" t="s">
        <v>449</v>
      </c>
      <c r="K279" s="4" t="s">
        <v>450</v>
      </c>
      <c r="L279" s="4" t="s">
        <v>451</v>
      </c>
      <c r="M279" s="5">
        <v>20</v>
      </c>
      <c r="N279" s="4" t="s">
        <v>441</v>
      </c>
      <c r="O279" s="5">
        <v>123748</v>
      </c>
      <c r="P279" s="5">
        <v>1</v>
      </c>
      <c r="Q279" s="5">
        <v>200</v>
      </c>
      <c r="R279" s="4" t="s">
        <v>531</v>
      </c>
      <c r="S279" s="4" t="s">
        <v>712</v>
      </c>
      <c r="T279" s="4" t="s">
        <v>443</v>
      </c>
      <c r="U279" s="5">
        <v>30</v>
      </c>
    </row>
    <row r="280" spans="1:21" x14ac:dyDescent="0.3">
      <c r="A280" s="3">
        <v>45240</v>
      </c>
      <c r="B280" s="4">
        <v>700</v>
      </c>
      <c r="C280" s="5">
        <v>3</v>
      </c>
      <c r="D280" s="4" t="s">
        <v>470</v>
      </c>
      <c r="E280" s="4" t="s">
        <v>445</v>
      </c>
      <c r="F280" s="4" t="s">
        <v>535</v>
      </c>
      <c r="G280" s="4" t="s">
        <v>536</v>
      </c>
      <c r="H280" s="8" t="s">
        <v>635</v>
      </c>
      <c r="I280" s="4" t="s">
        <v>448</v>
      </c>
      <c r="J280" s="4" t="s">
        <v>438</v>
      </c>
      <c r="K280" s="4" t="s">
        <v>450</v>
      </c>
      <c r="L280" s="4" t="s">
        <v>440</v>
      </c>
      <c r="M280" s="5">
        <v>50</v>
      </c>
      <c r="N280" s="4" t="s">
        <v>465</v>
      </c>
      <c r="O280" s="5">
        <v>123749</v>
      </c>
      <c r="P280" s="5">
        <v>1</v>
      </c>
      <c r="Q280" s="5">
        <v>650</v>
      </c>
      <c r="R280" s="4" t="s">
        <v>531</v>
      </c>
      <c r="S280" s="4" t="s">
        <v>610</v>
      </c>
      <c r="T280" s="4" t="s">
        <v>443</v>
      </c>
      <c r="U280" s="5">
        <v>150</v>
      </c>
    </row>
    <row r="281" spans="1:21" x14ac:dyDescent="0.3">
      <c r="A281" s="3">
        <v>45241</v>
      </c>
      <c r="B281" s="4">
        <v>400</v>
      </c>
      <c r="C281" s="5">
        <v>2</v>
      </c>
      <c r="D281" s="4" t="s">
        <v>490</v>
      </c>
      <c r="E281" s="4" t="s">
        <v>434</v>
      </c>
      <c r="F281" s="4" t="s">
        <v>537</v>
      </c>
      <c r="G281" s="4" t="s">
        <v>436</v>
      </c>
      <c r="H281" s="8" t="s">
        <v>690</v>
      </c>
      <c r="I281" s="4" t="s">
        <v>456</v>
      </c>
      <c r="J281" s="4" t="s">
        <v>449</v>
      </c>
      <c r="K281" s="4" t="s">
        <v>439</v>
      </c>
      <c r="L281" s="4" t="s">
        <v>451</v>
      </c>
      <c r="M281" s="5">
        <v>0</v>
      </c>
      <c r="N281" s="4" t="s">
        <v>441</v>
      </c>
      <c r="O281" s="5">
        <v>123750</v>
      </c>
      <c r="P281" s="5">
        <v>1</v>
      </c>
      <c r="Q281" s="5">
        <v>400</v>
      </c>
      <c r="R281" s="4" t="s">
        <v>531</v>
      </c>
      <c r="S281" s="4" t="s">
        <v>590</v>
      </c>
      <c r="T281" s="4" t="s">
        <v>443</v>
      </c>
      <c r="U281" s="5">
        <v>80</v>
      </c>
    </row>
    <row r="282" spans="1:21" x14ac:dyDescent="0.3">
      <c r="A282" s="3">
        <v>45242</v>
      </c>
      <c r="B282" s="4">
        <v>300</v>
      </c>
      <c r="C282" s="5">
        <v>3</v>
      </c>
      <c r="D282" s="4" t="s">
        <v>476</v>
      </c>
      <c r="E282" s="4" t="s">
        <v>445</v>
      </c>
      <c r="F282" s="4" t="s">
        <v>520</v>
      </c>
      <c r="G282" s="4" t="s">
        <v>521</v>
      </c>
      <c r="H282" s="8" t="s">
        <v>694</v>
      </c>
      <c r="I282" s="4" t="s">
        <v>437</v>
      </c>
      <c r="J282" s="4" t="s">
        <v>438</v>
      </c>
      <c r="K282" s="4" t="s">
        <v>457</v>
      </c>
      <c r="L282" s="4" t="s">
        <v>440</v>
      </c>
      <c r="M282" s="5">
        <v>20</v>
      </c>
      <c r="N282" s="4" t="s">
        <v>441</v>
      </c>
      <c r="O282" s="5">
        <v>123751</v>
      </c>
      <c r="P282" s="5">
        <v>1</v>
      </c>
      <c r="Q282" s="5">
        <v>280</v>
      </c>
      <c r="R282" s="4" t="s">
        <v>531</v>
      </c>
      <c r="S282" s="4" t="s">
        <v>712</v>
      </c>
      <c r="T282" s="4" t="s">
        <v>443</v>
      </c>
      <c r="U282" s="5">
        <v>50</v>
      </c>
    </row>
    <row r="283" spans="1:21" x14ac:dyDescent="0.3">
      <c r="A283" s="3">
        <v>45243</v>
      </c>
      <c r="B283" s="4">
        <v>1200</v>
      </c>
      <c r="C283" s="5">
        <v>5</v>
      </c>
      <c r="D283" s="4" t="s">
        <v>460</v>
      </c>
      <c r="E283" s="4" t="s">
        <v>453</v>
      </c>
      <c r="F283" s="4" t="s">
        <v>503</v>
      </c>
      <c r="G283" s="4" t="s">
        <v>504</v>
      </c>
      <c r="H283" s="8" t="s">
        <v>692</v>
      </c>
      <c r="I283" s="4" t="s">
        <v>448</v>
      </c>
      <c r="J283" s="4" t="s">
        <v>438</v>
      </c>
      <c r="K283" s="4" t="s">
        <v>439</v>
      </c>
      <c r="L283" s="4" t="s">
        <v>451</v>
      </c>
      <c r="M283" s="5">
        <v>0</v>
      </c>
      <c r="N283" s="4" t="s">
        <v>441</v>
      </c>
      <c r="O283" s="5">
        <v>123752</v>
      </c>
      <c r="P283" s="5">
        <v>1</v>
      </c>
      <c r="Q283" s="5">
        <v>1200</v>
      </c>
      <c r="R283" s="4" t="s">
        <v>531</v>
      </c>
      <c r="S283" s="4" t="s">
        <v>602</v>
      </c>
      <c r="T283" s="4" t="s">
        <v>443</v>
      </c>
      <c r="U283" s="5">
        <v>200</v>
      </c>
    </row>
    <row r="284" spans="1:21" x14ac:dyDescent="0.3">
      <c r="A284" s="3">
        <v>45244</v>
      </c>
      <c r="B284" s="4">
        <v>650</v>
      </c>
      <c r="C284" s="5">
        <v>2</v>
      </c>
      <c r="D284" s="4" t="s">
        <v>488</v>
      </c>
      <c r="E284" s="4" t="s">
        <v>445</v>
      </c>
      <c r="F284" s="4" t="s">
        <v>474</v>
      </c>
      <c r="G284" s="4" t="s">
        <v>475</v>
      </c>
      <c r="H284" s="8" t="s">
        <v>635</v>
      </c>
      <c r="I284" s="4" t="s">
        <v>448</v>
      </c>
      <c r="J284" s="4" t="s">
        <v>449</v>
      </c>
      <c r="K284" s="4" t="s">
        <v>450</v>
      </c>
      <c r="L284" s="4" t="s">
        <v>451</v>
      </c>
      <c r="M284" s="5">
        <v>50</v>
      </c>
      <c r="N284" s="4" t="s">
        <v>465</v>
      </c>
      <c r="O284" s="5">
        <v>123753</v>
      </c>
      <c r="P284" s="5">
        <v>1</v>
      </c>
      <c r="Q284" s="5">
        <v>600</v>
      </c>
      <c r="R284" s="4" t="s">
        <v>531</v>
      </c>
      <c r="S284" s="4" t="s">
        <v>601</v>
      </c>
      <c r="T284" s="4" t="s">
        <v>443</v>
      </c>
      <c r="U284" s="5">
        <v>150</v>
      </c>
    </row>
    <row r="285" spans="1:21" x14ac:dyDescent="0.3">
      <c r="A285" s="3">
        <v>45245</v>
      </c>
      <c r="B285" s="4">
        <v>220</v>
      </c>
      <c r="C285" s="5">
        <v>1</v>
      </c>
      <c r="D285" s="4" t="s">
        <v>462</v>
      </c>
      <c r="E285" s="4" t="s">
        <v>434</v>
      </c>
      <c r="F285" s="4" t="s">
        <v>532</v>
      </c>
      <c r="G285" s="4" t="s">
        <v>436</v>
      </c>
      <c r="H285" s="8" t="s">
        <v>703</v>
      </c>
      <c r="I285" s="4" t="s">
        <v>456</v>
      </c>
      <c r="J285" s="4" t="s">
        <v>449</v>
      </c>
      <c r="K285" s="4" t="s">
        <v>450</v>
      </c>
      <c r="L285" s="4" t="s">
        <v>451</v>
      </c>
      <c r="M285" s="5">
        <v>20</v>
      </c>
      <c r="N285" s="4" t="s">
        <v>441</v>
      </c>
      <c r="O285" s="5">
        <v>123754</v>
      </c>
      <c r="P285" s="5">
        <v>1</v>
      </c>
      <c r="Q285" s="5">
        <v>200</v>
      </c>
      <c r="R285" s="4" t="s">
        <v>531</v>
      </c>
      <c r="S285" s="4" t="s">
        <v>712</v>
      </c>
      <c r="T285" s="4" t="s">
        <v>443</v>
      </c>
      <c r="U285" s="5">
        <v>30</v>
      </c>
    </row>
    <row r="286" spans="1:21" x14ac:dyDescent="0.3">
      <c r="A286" s="3">
        <v>45247</v>
      </c>
      <c r="B286" s="4">
        <v>650</v>
      </c>
      <c r="C286" s="5">
        <v>2</v>
      </c>
      <c r="D286" s="4" t="s">
        <v>488</v>
      </c>
      <c r="E286" s="4" t="s">
        <v>445</v>
      </c>
      <c r="F286" s="4" t="s">
        <v>474</v>
      </c>
      <c r="G286" s="4" t="s">
        <v>475</v>
      </c>
      <c r="H286" s="8" t="s">
        <v>635</v>
      </c>
      <c r="I286" s="4" t="s">
        <v>448</v>
      </c>
      <c r="J286" s="4" t="s">
        <v>449</v>
      </c>
      <c r="K286" s="4" t="s">
        <v>450</v>
      </c>
      <c r="L286" s="4" t="s">
        <v>451</v>
      </c>
      <c r="M286" s="5">
        <v>50</v>
      </c>
      <c r="N286" s="4" t="s">
        <v>465</v>
      </c>
      <c r="O286" s="5">
        <v>123755</v>
      </c>
      <c r="P286" s="5">
        <v>1</v>
      </c>
      <c r="Q286" s="5">
        <v>600</v>
      </c>
      <c r="R286" s="4" t="s">
        <v>531</v>
      </c>
      <c r="S286" s="4" t="s">
        <v>601</v>
      </c>
      <c r="T286" s="4" t="s">
        <v>443</v>
      </c>
      <c r="U286" s="5">
        <v>150</v>
      </c>
    </row>
    <row r="287" spans="1:21" x14ac:dyDescent="0.3">
      <c r="A287" s="3">
        <v>45248</v>
      </c>
      <c r="B287" s="4">
        <v>220</v>
      </c>
      <c r="C287" s="5">
        <v>1</v>
      </c>
      <c r="D287" s="4" t="s">
        <v>462</v>
      </c>
      <c r="E287" s="4" t="s">
        <v>434</v>
      </c>
      <c r="F287" s="4" t="s">
        <v>532</v>
      </c>
      <c r="G287" s="4" t="s">
        <v>436</v>
      </c>
      <c r="H287" s="8" t="s">
        <v>690</v>
      </c>
      <c r="I287" s="4" t="s">
        <v>456</v>
      </c>
      <c r="J287" s="4" t="s">
        <v>449</v>
      </c>
      <c r="K287" s="4" t="s">
        <v>450</v>
      </c>
      <c r="L287" s="4" t="s">
        <v>451</v>
      </c>
      <c r="M287" s="5">
        <v>20</v>
      </c>
      <c r="N287" s="4" t="s">
        <v>441</v>
      </c>
      <c r="O287" s="5">
        <v>123756</v>
      </c>
      <c r="P287" s="5">
        <v>1</v>
      </c>
      <c r="Q287" s="5">
        <v>200</v>
      </c>
      <c r="R287" s="4" t="s">
        <v>531</v>
      </c>
      <c r="S287" s="4" t="s">
        <v>712</v>
      </c>
      <c r="T287" s="4" t="s">
        <v>443</v>
      </c>
      <c r="U287" s="5">
        <v>30</v>
      </c>
    </row>
    <row r="288" spans="1:21" x14ac:dyDescent="0.3">
      <c r="A288" s="3">
        <v>45249</v>
      </c>
      <c r="B288" s="4">
        <v>700</v>
      </c>
      <c r="C288" s="5">
        <v>3</v>
      </c>
      <c r="D288" s="4" t="s">
        <v>470</v>
      </c>
      <c r="E288" s="4" t="s">
        <v>445</v>
      </c>
      <c r="F288" s="4" t="s">
        <v>535</v>
      </c>
      <c r="G288" s="4" t="s">
        <v>536</v>
      </c>
      <c r="H288" s="8" t="s">
        <v>694</v>
      </c>
      <c r="I288" s="4" t="s">
        <v>448</v>
      </c>
      <c r="J288" s="4" t="s">
        <v>438</v>
      </c>
      <c r="K288" s="4" t="s">
        <v>450</v>
      </c>
      <c r="L288" s="4" t="s">
        <v>440</v>
      </c>
      <c r="M288" s="5">
        <v>50</v>
      </c>
      <c r="N288" s="4" t="s">
        <v>465</v>
      </c>
      <c r="O288" s="5">
        <v>123757</v>
      </c>
      <c r="P288" s="5">
        <v>1</v>
      </c>
      <c r="Q288" s="5">
        <v>650</v>
      </c>
      <c r="R288" s="4" t="s">
        <v>531</v>
      </c>
      <c r="S288" s="4" t="s">
        <v>610</v>
      </c>
      <c r="T288" s="4" t="s">
        <v>443</v>
      </c>
      <c r="U288" s="5">
        <v>150</v>
      </c>
    </row>
    <row r="289" spans="1:21" x14ac:dyDescent="0.3">
      <c r="A289" s="3">
        <v>45250</v>
      </c>
      <c r="B289" s="4">
        <v>400</v>
      </c>
      <c r="C289" s="5">
        <v>2</v>
      </c>
      <c r="D289" s="4" t="s">
        <v>490</v>
      </c>
      <c r="E289" s="4" t="s">
        <v>434</v>
      </c>
      <c r="F289" s="4" t="s">
        <v>537</v>
      </c>
      <c r="G289" s="4" t="s">
        <v>436</v>
      </c>
      <c r="H289" s="8" t="s">
        <v>692</v>
      </c>
      <c r="I289" s="4" t="s">
        <v>456</v>
      </c>
      <c r="J289" s="4" t="s">
        <v>449</v>
      </c>
      <c r="K289" s="4" t="s">
        <v>439</v>
      </c>
      <c r="L289" s="4" t="s">
        <v>451</v>
      </c>
      <c r="M289" s="5">
        <v>0</v>
      </c>
      <c r="N289" s="4" t="s">
        <v>441</v>
      </c>
      <c r="O289" s="5">
        <v>123758</v>
      </c>
      <c r="P289" s="5">
        <v>1</v>
      </c>
      <c r="Q289" s="5">
        <v>400</v>
      </c>
      <c r="R289" s="4" t="s">
        <v>531</v>
      </c>
      <c r="S289" s="4" t="s">
        <v>590</v>
      </c>
      <c r="T289" s="4" t="s">
        <v>443</v>
      </c>
      <c r="U289" s="5">
        <v>80</v>
      </c>
    </row>
    <row r="290" spans="1:21" x14ac:dyDescent="0.3">
      <c r="A290" s="3">
        <v>45251</v>
      </c>
      <c r="B290" s="4">
        <v>300</v>
      </c>
      <c r="C290" s="5">
        <v>3</v>
      </c>
      <c r="D290" s="4" t="s">
        <v>476</v>
      </c>
      <c r="E290" s="4" t="s">
        <v>445</v>
      </c>
      <c r="F290" s="4" t="s">
        <v>520</v>
      </c>
      <c r="G290" s="4" t="s">
        <v>521</v>
      </c>
      <c r="H290" s="8" t="s">
        <v>635</v>
      </c>
      <c r="I290" s="4" t="s">
        <v>437</v>
      </c>
      <c r="J290" s="4" t="s">
        <v>438</v>
      </c>
      <c r="K290" s="4" t="s">
        <v>457</v>
      </c>
      <c r="L290" s="4" t="s">
        <v>440</v>
      </c>
      <c r="M290" s="5">
        <v>20</v>
      </c>
      <c r="N290" s="4" t="s">
        <v>441</v>
      </c>
      <c r="O290" s="5">
        <v>123759</v>
      </c>
      <c r="P290" s="5">
        <v>1</v>
      </c>
      <c r="Q290" s="5">
        <v>280</v>
      </c>
      <c r="R290" s="4" t="s">
        <v>531</v>
      </c>
      <c r="S290" s="4" t="s">
        <v>712</v>
      </c>
      <c r="T290" s="4" t="s">
        <v>443</v>
      </c>
      <c r="U290" s="5">
        <v>50</v>
      </c>
    </row>
    <row r="291" spans="1:21" x14ac:dyDescent="0.3">
      <c r="A291" s="3">
        <v>45252</v>
      </c>
      <c r="B291" s="4">
        <v>1200</v>
      </c>
      <c r="C291" s="5">
        <v>5</v>
      </c>
      <c r="D291" s="4" t="s">
        <v>460</v>
      </c>
      <c r="E291" s="4" t="s">
        <v>453</v>
      </c>
      <c r="F291" s="4" t="s">
        <v>503</v>
      </c>
      <c r="G291" s="4" t="s">
        <v>504</v>
      </c>
      <c r="H291" s="8" t="s">
        <v>703</v>
      </c>
      <c r="I291" s="4" t="s">
        <v>448</v>
      </c>
      <c r="J291" s="4" t="s">
        <v>438</v>
      </c>
      <c r="K291" s="4" t="s">
        <v>439</v>
      </c>
      <c r="L291" s="4" t="s">
        <v>451</v>
      </c>
      <c r="M291" s="5">
        <v>0</v>
      </c>
      <c r="N291" s="4" t="s">
        <v>441</v>
      </c>
      <c r="O291" s="5">
        <v>123760</v>
      </c>
      <c r="P291" s="5">
        <v>1</v>
      </c>
      <c r="Q291" s="5">
        <v>1200</v>
      </c>
      <c r="R291" s="4" t="s">
        <v>531</v>
      </c>
      <c r="S291" s="4" t="s">
        <v>602</v>
      </c>
      <c r="T291" s="4" t="s">
        <v>443</v>
      </c>
      <c r="U291" s="5">
        <v>200</v>
      </c>
    </row>
    <row r="292" spans="1:21" x14ac:dyDescent="0.3">
      <c r="A292" s="3">
        <v>45253</v>
      </c>
      <c r="B292" s="4">
        <v>650</v>
      </c>
      <c r="C292" s="5">
        <v>2</v>
      </c>
      <c r="D292" s="4" t="s">
        <v>488</v>
      </c>
      <c r="E292" s="4" t="s">
        <v>445</v>
      </c>
      <c r="F292" s="4" t="s">
        <v>474</v>
      </c>
      <c r="G292" s="4" t="s">
        <v>475</v>
      </c>
      <c r="H292" s="8" t="s">
        <v>635</v>
      </c>
      <c r="I292" s="4" t="s">
        <v>448</v>
      </c>
      <c r="J292" s="4" t="s">
        <v>449</v>
      </c>
      <c r="K292" s="4" t="s">
        <v>450</v>
      </c>
      <c r="L292" s="4" t="s">
        <v>451</v>
      </c>
      <c r="M292" s="5">
        <v>50</v>
      </c>
      <c r="N292" s="4" t="s">
        <v>465</v>
      </c>
      <c r="O292" s="5">
        <v>123761</v>
      </c>
      <c r="P292" s="5">
        <v>1</v>
      </c>
      <c r="Q292" s="5">
        <v>600</v>
      </c>
      <c r="R292" s="4" t="s">
        <v>531</v>
      </c>
      <c r="S292" s="4" t="s">
        <v>601</v>
      </c>
      <c r="T292" s="4" t="s">
        <v>443</v>
      </c>
      <c r="U292" s="5">
        <v>150</v>
      </c>
    </row>
    <row r="293" spans="1:21" x14ac:dyDescent="0.3">
      <c r="A293" s="3">
        <v>45254</v>
      </c>
      <c r="B293" s="4">
        <v>220</v>
      </c>
      <c r="C293" s="5">
        <v>1</v>
      </c>
      <c r="D293" s="4" t="s">
        <v>462</v>
      </c>
      <c r="E293" s="4" t="s">
        <v>434</v>
      </c>
      <c r="F293" s="4" t="s">
        <v>532</v>
      </c>
      <c r="G293" s="4" t="s">
        <v>436</v>
      </c>
      <c r="H293" s="8" t="s">
        <v>690</v>
      </c>
      <c r="I293" s="4" t="s">
        <v>456</v>
      </c>
      <c r="J293" s="4" t="s">
        <v>449</v>
      </c>
      <c r="K293" s="4" t="s">
        <v>450</v>
      </c>
      <c r="L293" s="4" t="s">
        <v>451</v>
      </c>
      <c r="M293" s="5">
        <v>20</v>
      </c>
      <c r="N293" s="4" t="s">
        <v>441</v>
      </c>
      <c r="O293" s="5">
        <v>123762</v>
      </c>
      <c r="P293" s="5">
        <v>1</v>
      </c>
      <c r="Q293" s="5">
        <v>200</v>
      </c>
      <c r="R293" s="4" t="s">
        <v>531</v>
      </c>
      <c r="S293" s="4" t="s">
        <v>712</v>
      </c>
      <c r="T293" s="4" t="s">
        <v>443</v>
      </c>
      <c r="U293" s="5">
        <v>30</v>
      </c>
    </row>
    <row r="294" spans="1:21" x14ac:dyDescent="0.3">
      <c r="A294" s="3">
        <v>45255</v>
      </c>
      <c r="B294" s="4">
        <v>700</v>
      </c>
      <c r="C294" s="5">
        <v>3</v>
      </c>
      <c r="D294" s="4" t="s">
        <v>470</v>
      </c>
      <c r="E294" s="4" t="s">
        <v>445</v>
      </c>
      <c r="F294" s="4" t="s">
        <v>535</v>
      </c>
      <c r="G294" s="4" t="s">
        <v>536</v>
      </c>
      <c r="H294" s="8" t="s">
        <v>694</v>
      </c>
      <c r="I294" s="4" t="s">
        <v>448</v>
      </c>
      <c r="J294" s="4" t="s">
        <v>438</v>
      </c>
      <c r="K294" s="4" t="s">
        <v>450</v>
      </c>
      <c r="L294" s="4" t="s">
        <v>440</v>
      </c>
      <c r="M294" s="5">
        <v>50</v>
      </c>
      <c r="N294" s="4" t="s">
        <v>465</v>
      </c>
      <c r="O294" s="5">
        <v>123763</v>
      </c>
      <c r="P294" s="5">
        <v>1</v>
      </c>
      <c r="Q294" s="5">
        <v>650</v>
      </c>
      <c r="R294" s="4" t="s">
        <v>531</v>
      </c>
      <c r="S294" s="4" t="s">
        <v>610</v>
      </c>
      <c r="T294" s="4" t="s">
        <v>443</v>
      </c>
      <c r="U294" s="5">
        <v>150</v>
      </c>
    </row>
    <row r="295" spans="1:21" x14ac:dyDescent="0.3">
      <c r="A295" s="3">
        <v>45256</v>
      </c>
      <c r="B295" s="4">
        <v>400</v>
      </c>
      <c r="C295" s="5">
        <v>2</v>
      </c>
      <c r="D295" s="4" t="s">
        <v>490</v>
      </c>
      <c r="E295" s="4" t="s">
        <v>434</v>
      </c>
      <c r="F295" s="4" t="s">
        <v>537</v>
      </c>
      <c r="G295" s="4" t="s">
        <v>436</v>
      </c>
      <c r="H295" s="8" t="s">
        <v>692</v>
      </c>
      <c r="I295" s="4" t="s">
        <v>456</v>
      </c>
      <c r="J295" s="4" t="s">
        <v>449</v>
      </c>
      <c r="K295" s="4" t="s">
        <v>439</v>
      </c>
      <c r="L295" s="4" t="s">
        <v>451</v>
      </c>
      <c r="M295" s="5">
        <v>0</v>
      </c>
      <c r="N295" s="4" t="s">
        <v>441</v>
      </c>
      <c r="O295" s="5">
        <v>123764</v>
      </c>
      <c r="P295" s="5">
        <v>1</v>
      </c>
      <c r="Q295" s="5">
        <v>400</v>
      </c>
      <c r="R295" s="4" t="s">
        <v>531</v>
      </c>
      <c r="S295" s="4" t="s">
        <v>590</v>
      </c>
      <c r="T295" s="4" t="s">
        <v>443</v>
      </c>
      <c r="U295" s="5">
        <v>80</v>
      </c>
    </row>
    <row r="296" spans="1:21" x14ac:dyDescent="0.3">
      <c r="A296" s="3">
        <v>45257</v>
      </c>
      <c r="B296" s="4">
        <v>300</v>
      </c>
      <c r="C296" s="5">
        <v>3</v>
      </c>
      <c r="D296" s="4" t="s">
        <v>476</v>
      </c>
      <c r="E296" s="4" t="s">
        <v>445</v>
      </c>
      <c r="F296" s="4" t="s">
        <v>520</v>
      </c>
      <c r="G296" s="4" t="s">
        <v>521</v>
      </c>
      <c r="H296" s="8" t="s">
        <v>635</v>
      </c>
      <c r="I296" s="4" t="s">
        <v>437</v>
      </c>
      <c r="J296" s="4" t="s">
        <v>438</v>
      </c>
      <c r="K296" s="4" t="s">
        <v>457</v>
      </c>
      <c r="L296" s="4" t="s">
        <v>440</v>
      </c>
      <c r="M296" s="5">
        <v>20</v>
      </c>
      <c r="N296" s="4" t="s">
        <v>441</v>
      </c>
      <c r="O296" s="5">
        <v>123765</v>
      </c>
      <c r="P296" s="5">
        <v>1</v>
      </c>
      <c r="Q296" s="5">
        <v>280</v>
      </c>
      <c r="R296" s="4" t="s">
        <v>531</v>
      </c>
      <c r="S296" s="4" t="s">
        <v>712</v>
      </c>
      <c r="T296" s="4" t="s">
        <v>443</v>
      </c>
      <c r="U296" s="5">
        <v>50</v>
      </c>
    </row>
    <row r="297" spans="1:21" x14ac:dyDescent="0.3">
      <c r="A297" s="3">
        <v>45258</v>
      </c>
      <c r="B297" s="4">
        <v>1200</v>
      </c>
      <c r="C297" s="5">
        <v>5</v>
      </c>
      <c r="D297" s="4" t="s">
        <v>460</v>
      </c>
      <c r="E297" s="4" t="s">
        <v>453</v>
      </c>
      <c r="F297" s="4" t="s">
        <v>503</v>
      </c>
      <c r="G297" s="4" t="s">
        <v>504</v>
      </c>
      <c r="H297" s="8" t="s">
        <v>703</v>
      </c>
      <c r="I297" s="4" t="s">
        <v>448</v>
      </c>
      <c r="J297" s="4" t="s">
        <v>438</v>
      </c>
      <c r="K297" s="4" t="s">
        <v>439</v>
      </c>
      <c r="L297" s="4" t="s">
        <v>451</v>
      </c>
      <c r="M297" s="5">
        <v>0</v>
      </c>
      <c r="N297" s="4" t="s">
        <v>441</v>
      </c>
      <c r="O297" s="5">
        <v>123766</v>
      </c>
      <c r="P297" s="5">
        <v>1</v>
      </c>
      <c r="Q297" s="5">
        <v>1200</v>
      </c>
      <c r="R297" s="4" t="s">
        <v>531</v>
      </c>
      <c r="S297" s="4" t="s">
        <v>602</v>
      </c>
      <c r="T297" s="4" t="s">
        <v>443</v>
      </c>
      <c r="U297" s="5">
        <v>200</v>
      </c>
    </row>
    <row r="298" spans="1:21" x14ac:dyDescent="0.3">
      <c r="A298" s="3">
        <v>45259</v>
      </c>
      <c r="B298" s="4">
        <v>650</v>
      </c>
      <c r="C298" s="5">
        <v>2</v>
      </c>
      <c r="D298" s="4" t="s">
        <v>488</v>
      </c>
      <c r="E298" s="4" t="s">
        <v>445</v>
      </c>
      <c r="F298" s="4" t="s">
        <v>474</v>
      </c>
      <c r="G298" s="4" t="s">
        <v>475</v>
      </c>
      <c r="H298" s="8" t="s">
        <v>635</v>
      </c>
      <c r="I298" s="4" t="s">
        <v>448</v>
      </c>
      <c r="J298" s="4" t="s">
        <v>449</v>
      </c>
      <c r="K298" s="4" t="s">
        <v>450</v>
      </c>
      <c r="L298" s="4" t="s">
        <v>451</v>
      </c>
      <c r="M298" s="5">
        <v>50</v>
      </c>
      <c r="N298" s="4" t="s">
        <v>465</v>
      </c>
      <c r="O298" s="5">
        <v>123767</v>
      </c>
      <c r="P298" s="5">
        <v>1</v>
      </c>
      <c r="Q298" s="5">
        <v>600</v>
      </c>
      <c r="R298" s="4" t="s">
        <v>531</v>
      </c>
      <c r="S298" s="4" t="s">
        <v>601</v>
      </c>
      <c r="T298" s="4" t="s">
        <v>443</v>
      </c>
      <c r="U298" s="5">
        <v>150</v>
      </c>
    </row>
    <row r="299" spans="1:21" x14ac:dyDescent="0.3">
      <c r="A299" s="3">
        <v>45260</v>
      </c>
      <c r="B299" s="4">
        <v>220</v>
      </c>
      <c r="C299" s="5">
        <v>1</v>
      </c>
      <c r="D299" s="4" t="s">
        <v>462</v>
      </c>
      <c r="E299" s="4" t="s">
        <v>434</v>
      </c>
      <c r="F299" s="4" t="s">
        <v>532</v>
      </c>
      <c r="G299" s="4" t="s">
        <v>436</v>
      </c>
      <c r="H299" s="8" t="s">
        <v>690</v>
      </c>
      <c r="I299" s="4" t="s">
        <v>456</v>
      </c>
      <c r="J299" s="4" t="s">
        <v>449</v>
      </c>
      <c r="K299" s="4" t="s">
        <v>450</v>
      </c>
      <c r="L299" s="4" t="s">
        <v>451</v>
      </c>
      <c r="M299" s="5">
        <v>20</v>
      </c>
      <c r="N299" s="4" t="s">
        <v>441</v>
      </c>
      <c r="O299" s="5">
        <v>123768</v>
      </c>
      <c r="P299" s="5">
        <v>1</v>
      </c>
      <c r="Q299" s="5">
        <v>200</v>
      </c>
      <c r="R299" s="4" t="s">
        <v>531</v>
      </c>
      <c r="S299" s="4" t="s">
        <v>712</v>
      </c>
      <c r="T299" s="4" t="s">
        <v>443</v>
      </c>
      <c r="U299" s="5">
        <v>30</v>
      </c>
    </row>
    <row r="300" spans="1:21" x14ac:dyDescent="0.3">
      <c r="A300" s="3">
        <v>45261</v>
      </c>
      <c r="B300" s="4">
        <v>700</v>
      </c>
      <c r="C300" s="5">
        <v>3</v>
      </c>
      <c r="D300" s="4" t="s">
        <v>470</v>
      </c>
      <c r="E300" s="4" t="s">
        <v>445</v>
      </c>
      <c r="F300" s="4" t="s">
        <v>535</v>
      </c>
      <c r="G300" s="4" t="s">
        <v>536</v>
      </c>
      <c r="H300" s="8" t="s">
        <v>694</v>
      </c>
      <c r="I300" s="4" t="s">
        <v>448</v>
      </c>
      <c r="J300" s="4" t="s">
        <v>438</v>
      </c>
      <c r="K300" s="4" t="s">
        <v>450</v>
      </c>
      <c r="L300" s="4" t="s">
        <v>440</v>
      </c>
      <c r="M300" s="5">
        <v>50</v>
      </c>
      <c r="N300" s="4" t="s">
        <v>465</v>
      </c>
      <c r="O300" s="5">
        <v>123769</v>
      </c>
      <c r="P300" s="5">
        <v>1</v>
      </c>
      <c r="Q300" s="5">
        <v>650</v>
      </c>
      <c r="R300" s="4" t="s">
        <v>531</v>
      </c>
      <c r="S300" s="4" t="s">
        <v>610</v>
      </c>
      <c r="T300" s="4" t="s">
        <v>443</v>
      </c>
      <c r="U300" s="5">
        <v>150</v>
      </c>
    </row>
    <row r="301" spans="1:21" x14ac:dyDescent="0.3">
      <c r="A301" s="3">
        <v>45262</v>
      </c>
      <c r="B301" s="4">
        <v>400</v>
      </c>
      <c r="C301" s="5">
        <v>2</v>
      </c>
      <c r="D301" s="4" t="s">
        <v>490</v>
      </c>
      <c r="E301" s="4" t="s">
        <v>434</v>
      </c>
      <c r="F301" s="4" t="s">
        <v>537</v>
      </c>
      <c r="G301" s="4" t="s">
        <v>436</v>
      </c>
      <c r="H301" s="8" t="s">
        <v>692</v>
      </c>
      <c r="I301" s="4" t="s">
        <v>456</v>
      </c>
      <c r="J301" s="4" t="s">
        <v>449</v>
      </c>
      <c r="K301" s="4" t="s">
        <v>439</v>
      </c>
      <c r="L301" s="4" t="s">
        <v>451</v>
      </c>
      <c r="M301" s="5">
        <v>0</v>
      </c>
      <c r="N301" s="4" t="s">
        <v>441</v>
      </c>
      <c r="O301" s="5">
        <v>123770</v>
      </c>
      <c r="P301" s="5">
        <v>1</v>
      </c>
      <c r="Q301" s="5">
        <v>400</v>
      </c>
      <c r="R301" s="4" t="s">
        <v>531</v>
      </c>
      <c r="S301" s="4" t="s">
        <v>590</v>
      </c>
      <c r="T301" s="4" t="s">
        <v>443</v>
      </c>
      <c r="U301" s="5">
        <v>80</v>
      </c>
    </row>
    <row r="302" spans="1:21" x14ac:dyDescent="0.3">
      <c r="A302" s="3">
        <v>45263</v>
      </c>
      <c r="B302" s="4">
        <v>300</v>
      </c>
      <c r="C302" s="5">
        <v>3</v>
      </c>
      <c r="D302" s="4" t="s">
        <v>476</v>
      </c>
      <c r="E302" s="4" t="s">
        <v>445</v>
      </c>
      <c r="F302" s="4" t="s">
        <v>520</v>
      </c>
      <c r="G302" s="4" t="s">
        <v>521</v>
      </c>
      <c r="H302" s="8" t="s">
        <v>635</v>
      </c>
      <c r="I302" s="4" t="s">
        <v>437</v>
      </c>
      <c r="J302" s="4" t="s">
        <v>438</v>
      </c>
      <c r="K302" s="4" t="s">
        <v>457</v>
      </c>
      <c r="L302" s="4" t="s">
        <v>440</v>
      </c>
      <c r="M302" s="5">
        <v>20</v>
      </c>
      <c r="N302" s="4" t="s">
        <v>441</v>
      </c>
      <c r="O302" s="5">
        <v>123771</v>
      </c>
      <c r="P302" s="5">
        <v>1</v>
      </c>
      <c r="Q302" s="5">
        <v>280</v>
      </c>
      <c r="R302" s="4" t="s">
        <v>531</v>
      </c>
      <c r="S302" s="4" t="s">
        <v>712</v>
      </c>
      <c r="T302" s="4" t="s">
        <v>443</v>
      </c>
      <c r="U302" s="5">
        <v>50</v>
      </c>
    </row>
    <row r="303" spans="1:21" x14ac:dyDescent="0.3">
      <c r="A303" s="3">
        <v>45264</v>
      </c>
      <c r="B303" s="4">
        <v>1200</v>
      </c>
      <c r="C303" s="5">
        <v>5</v>
      </c>
      <c r="D303" s="4" t="s">
        <v>460</v>
      </c>
      <c r="E303" s="4" t="s">
        <v>453</v>
      </c>
      <c r="F303" s="4" t="s">
        <v>503</v>
      </c>
      <c r="G303" s="4" t="s">
        <v>504</v>
      </c>
      <c r="H303" s="8" t="s">
        <v>703</v>
      </c>
      <c r="I303" s="4" t="s">
        <v>448</v>
      </c>
      <c r="J303" s="4" t="s">
        <v>438</v>
      </c>
      <c r="K303" s="4" t="s">
        <v>439</v>
      </c>
      <c r="L303" s="4" t="s">
        <v>451</v>
      </c>
      <c r="M303" s="5">
        <v>0</v>
      </c>
      <c r="N303" s="4" t="s">
        <v>441</v>
      </c>
      <c r="O303" s="5">
        <v>123772</v>
      </c>
      <c r="P303" s="5">
        <v>1</v>
      </c>
      <c r="Q303" s="5">
        <v>1200</v>
      </c>
      <c r="R303" s="4" t="s">
        <v>531</v>
      </c>
      <c r="S303" s="4" t="s">
        <v>602</v>
      </c>
      <c r="T303" s="4" t="s">
        <v>443</v>
      </c>
      <c r="U303" s="5">
        <v>200</v>
      </c>
    </row>
    <row r="304" spans="1:21" x14ac:dyDescent="0.3">
      <c r="A304" s="3">
        <v>45265</v>
      </c>
      <c r="B304" s="4">
        <v>650</v>
      </c>
      <c r="C304" s="5">
        <v>2</v>
      </c>
      <c r="D304" s="4" t="s">
        <v>488</v>
      </c>
      <c r="E304" s="4" t="s">
        <v>445</v>
      </c>
      <c r="F304" s="4" t="s">
        <v>474</v>
      </c>
      <c r="G304" s="4" t="s">
        <v>475</v>
      </c>
      <c r="H304" s="8" t="s">
        <v>635</v>
      </c>
      <c r="I304" s="4" t="s">
        <v>448</v>
      </c>
      <c r="J304" s="4" t="s">
        <v>449</v>
      </c>
      <c r="K304" s="4" t="s">
        <v>450</v>
      </c>
      <c r="L304" s="4" t="s">
        <v>451</v>
      </c>
      <c r="M304" s="5">
        <v>50</v>
      </c>
      <c r="N304" s="4" t="s">
        <v>465</v>
      </c>
      <c r="O304" s="5">
        <v>123773</v>
      </c>
      <c r="P304" s="5">
        <v>1</v>
      </c>
      <c r="Q304" s="5">
        <v>600</v>
      </c>
      <c r="R304" s="4" t="s">
        <v>531</v>
      </c>
      <c r="S304" s="4" t="s">
        <v>601</v>
      </c>
      <c r="T304" s="4" t="s">
        <v>443</v>
      </c>
      <c r="U304" s="5">
        <v>150</v>
      </c>
    </row>
    <row r="305" spans="1:21" x14ac:dyDescent="0.3">
      <c r="A305" s="3">
        <v>45266</v>
      </c>
      <c r="B305" s="4">
        <v>220</v>
      </c>
      <c r="C305" s="5">
        <v>1</v>
      </c>
      <c r="D305" s="4" t="s">
        <v>462</v>
      </c>
      <c r="E305" s="4" t="s">
        <v>434</v>
      </c>
      <c r="F305" s="4" t="s">
        <v>532</v>
      </c>
      <c r="G305" s="4" t="s">
        <v>436</v>
      </c>
      <c r="H305" s="8" t="s">
        <v>690</v>
      </c>
      <c r="I305" s="4" t="s">
        <v>456</v>
      </c>
      <c r="J305" s="4" t="s">
        <v>449</v>
      </c>
      <c r="K305" s="4" t="s">
        <v>450</v>
      </c>
      <c r="L305" s="4" t="s">
        <v>451</v>
      </c>
      <c r="M305" s="5">
        <v>20</v>
      </c>
      <c r="N305" s="4" t="s">
        <v>441</v>
      </c>
      <c r="O305" s="5">
        <v>123774</v>
      </c>
      <c r="P305" s="5">
        <v>1</v>
      </c>
      <c r="Q305" s="5">
        <v>200</v>
      </c>
      <c r="R305" s="4" t="s">
        <v>531</v>
      </c>
      <c r="S305" s="4" t="s">
        <v>712</v>
      </c>
      <c r="T305" s="4" t="s">
        <v>443</v>
      </c>
      <c r="U305" s="5">
        <v>30</v>
      </c>
    </row>
    <row r="306" spans="1:21" x14ac:dyDescent="0.3">
      <c r="A306" s="3">
        <v>45267</v>
      </c>
      <c r="B306" s="4">
        <v>700</v>
      </c>
      <c r="C306" s="5">
        <v>3</v>
      </c>
      <c r="D306" s="4" t="s">
        <v>470</v>
      </c>
      <c r="E306" s="4" t="s">
        <v>445</v>
      </c>
      <c r="F306" s="4" t="s">
        <v>535</v>
      </c>
      <c r="G306" s="4" t="s">
        <v>536</v>
      </c>
      <c r="H306" s="8" t="s">
        <v>701</v>
      </c>
      <c r="I306" s="4" t="s">
        <v>448</v>
      </c>
      <c r="J306" s="4" t="s">
        <v>438</v>
      </c>
      <c r="K306" s="4" t="s">
        <v>450</v>
      </c>
      <c r="L306" s="4" t="s">
        <v>440</v>
      </c>
      <c r="M306" s="5">
        <v>50</v>
      </c>
      <c r="N306" s="4" t="s">
        <v>465</v>
      </c>
      <c r="O306" s="5">
        <v>123775</v>
      </c>
      <c r="P306" s="5">
        <v>1</v>
      </c>
      <c r="Q306" s="5">
        <v>650</v>
      </c>
      <c r="R306" s="4" t="s">
        <v>531</v>
      </c>
      <c r="S306" s="4" t="s">
        <v>610</v>
      </c>
      <c r="T306" s="4" t="s">
        <v>443</v>
      </c>
      <c r="U306" s="5">
        <v>150</v>
      </c>
    </row>
    <row r="307" spans="1:21" x14ac:dyDescent="0.3">
      <c r="A307" s="3">
        <v>45268</v>
      </c>
      <c r="B307" s="4">
        <v>400</v>
      </c>
      <c r="C307" s="5">
        <v>2</v>
      </c>
      <c r="D307" s="4" t="s">
        <v>490</v>
      </c>
      <c r="E307" s="4" t="s">
        <v>434</v>
      </c>
      <c r="F307" s="4" t="s">
        <v>537</v>
      </c>
      <c r="G307" s="4" t="s">
        <v>436</v>
      </c>
      <c r="H307" s="8" t="s">
        <v>692</v>
      </c>
      <c r="I307" s="4" t="s">
        <v>456</v>
      </c>
      <c r="J307" s="4" t="s">
        <v>449</v>
      </c>
      <c r="K307" s="4" t="s">
        <v>439</v>
      </c>
      <c r="L307" s="4" t="s">
        <v>451</v>
      </c>
      <c r="M307" s="5">
        <v>0</v>
      </c>
      <c r="N307" s="4" t="s">
        <v>441</v>
      </c>
      <c r="O307" s="5">
        <v>123776</v>
      </c>
      <c r="P307" s="5">
        <v>1</v>
      </c>
      <c r="Q307" s="5">
        <v>400</v>
      </c>
      <c r="R307" s="4" t="s">
        <v>531</v>
      </c>
      <c r="S307" s="4" t="s">
        <v>590</v>
      </c>
      <c r="T307" s="4" t="s">
        <v>443</v>
      </c>
      <c r="U307" s="5">
        <v>80</v>
      </c>
    </row>
    <row r="308" spans="1:21" x14ac:dyDescent="0.3">
      <c r="A308" s="3">
        <v>45269</v>
      </c>
      <c r="B308" s="4">
        <v>300</v>
      </c>
      <c r="C308" s="5">
        <v>3</v>
      </c>
      <c r="D308" s="4" t="s">
        <v>476</v>
      </c>
      <c r="E308" s="4" t="s">
        <v>445</v>
      </c>
      <c r="F308" s="4" t="s">
        <v>520</v>
      </c>
      <c r="G308" s="4" t="s">
        <v>521</v>
      </c>
      <c r="H308" s="8" t="s">
        <v>635</v>
      </c>
      <c r="I308" s="4" t="s">
        <v>437</v>
      </c>
      <c r="J308" s="4" t="s">
        <v>438</v>
      </c>
      <c r="K308" s="4" t="s">
        <v>457</v>
      </c>
      <c r="L308" s="4" t="s">
        <v>440</v>
      </c>
      <c r="M308" s="5">
        <v>20</v>
      </c>
      <c r="N308" s="4" t="s">
        <v>441</v>
      </c>
      <c r="O308" s="5">
        <v>123777</v>
      </c>
      <c r="P308" s="5">
        <v>1</v>
      </c>
      <c r="Q308" s="5">
        <v>280</v>
      </c>
      <c r="R308" s="4" t="s">
        <v>531</v>
      </c>
      <c r="S308" s="4" t="s">
        <v>712</v>
      </c>
      <c r="T308" s="4" t="s">
        <v>443</v>
      </c>
      <c r="U308" s="5">
        <v>50</v>
      </c>
    </row>
    <row r="309" spans="1:21" x14ac:dyDescent="0.3">
      <c r="A309" s="3">
        <v>45270</v>
      </c>
      <c r="B309" s="4">
        <v>1200</v>
      </c>
      <c r="C309" s="5">
        <v>5</v>
      </c>
      <c r="D309" s="4" t="s">
        <v>460</v>
      </c>
      <c r="E309" s="4" t="s">
        <v>453</v>
      </c>
      <c r="F309" s="4" t="s">
        <v>503</v>
      </c>
      <c r="G309" s="4" t="s">
        <v>504</v>
      </c>
      <c r="H309" s="8" t="s">
        <v>703</v>
      </c>
      <c r="I309" s="4" t="s">
        <v>448</v>
      </c>
      <c r="J309" s="4" t="s">
        <v>438</v>
      </c>
      <c r="K309" s="4" t="s">
        <v>439</v>
      </c>
      <c r="L309" s="4" t="s">
        <v>451</v>
      </c>
      <c r="M309" s="5">
        <v>0</v>
      </c>
      <c r="N309" s="4" t="s">
        <v>441</v>
      </c>
      <c r="O309" s="5">
        <v>123778</v>
      </c>
      <c r="P309" s="5">
        <v>1</v>
      </c>
      <c r="Q309" s="5">
        <v>1200</v>
      </c>
      <c r="R309" s="4" t="s">
        <v>531</v>
      </c>
      <c r="S309" s="4" t="s">
        <v>602</v>
      </c>
      <c r="T309" s="4" t="s">
        <v>443</v>
      </c>
      <c r="U309" s="5">
        <v>200</v>
      </c>
    </row>
    <row r="310" spans="1:21" x14ac:dyDescent="0.3">
      <c r="A310" s="3">
        <v>45271</v>
      </c>
      <c r="B310" s="4">
        <v>650</v>
      </c>
      <c r="C310" s="5">
        <v>2</v>
      </c>
      <c r="D310" s="4" t="s">
        <v>488</v>
      </c>
      <c r="E310" s="4" t="s">
        <v>445</v>
      </c>
      <c r="F310" s="4" t="s">
        <v>474</v>
      </c>
      <c r="G310" s="4" t="s">
        <v>475</v>
      </c>
      <c r="H310" s="8" t="s">
        <v>635</v>
      </c>
      <c r="I310" s="4" t="s">
        <v>448</v>
      </c>
      <c r="J310" s="4" t="s">
        <v>449</v>
      </c>
      <c r="K310" s="4" t="s">
        <v>450</v>
      </c>
      <c r="L310" s="4" t="s">
        <v>451</v>
      </c>
      <c r="M310" s="5">
        <v>50</v>
      </c>
      <c r="N310" s="4" t="s">
        <v>465</v>
      </c>
      <c r="O310" s="5">
        <v>123779</v>
      </c>
      <c r="P310" s="5">
        <v>1</v>
      </c>
      <c r="Q310" s="5">
        <v>600</v>
      </c>
      <c r="R310" s="4" t="s">
        <v>531</v>
      </c>
      <c r="S310" s="4" t="s">
        <v>601</v>
      </c>
      <c r="T310" s="4" t="s">
        <v>443</v>
      </c>
      <c r="U310" s="5">
        <v>150</v>
      </c>
    </row>
    <row r="311" spans="1:21" x14ac:dyDescent="0.3">
      <c r="A311" s="3">
        <v>45272</v>
      </c>
      <c r="B311" s="4">
        <v>220</v>
      </c>
      <c r="C311" s="5">
        <v>1</v>
      </c>
      <c r="D311" s="4" t="s">
        <v>462</v>
      </c>
      <c r="E311" s="4" t="s">
        <v>434</v>
      </c>
      <c r="F311" s="4" t="s">
        <v>532</v>
      </c>
      <c r="G311" s="4" t="s">
        <v>436</v>
      </c>
      <c r="H311" s="8" t="s">
        <v>690</v>
      </c>
      <c r="I311" s="4" t="s">
        <v>456</v>
      </c>
      <c r="J311" s="4" t="s">
        <v>449</v>
      </c>
      <c r="K311" s="4" t="s">
        <v>450</v>
      </c>
      <c r="L311" s="4" t="s">
        <v>451</v>
      </c>
      <c r="M311" s="5">
        <v>20</v>
      </c>
      <c r="N311" s="4" t="s">
        <v>441</v>
      </c>
      <c r="O311" s="5">
        <v>123780</v>
      </c>
      <c r="P311" s="5">
        <v>1</v>
      </c>
      <c r="Q311" s="5">
        <v>200</v>
      </c>
      <c r="R311" s="4" t="s">
        <v>531</v>
      </c>
      <c r="S311" s="4" t="s">
        <v>712</v>
      </c>
      <c r="T311" s="4" t="s">
        <v>443</v>
      </c>
      <c r="U311" s="5">
        <v>30</v>
      </c>
    </row>
    <row r="312" spans="1:21" x14ac:dyDescent="0.3">
      <c r="A312" s="3">
        <v>45273</v>
      </c>
      <c r="B312" s="4">
        <v>700</v>
      </c>
      <c r="C312" s="5">
        <v>3</v>
      </c>
      <c r="D312" s="4" t="s">
        <v>470</v>
      </c>
      <c r="E312" s="4" t="s">
        <v>445</v>
      </c>
      <c r="F312" s="4" t="s">
        <v>535</v>
      </c>
      <c r="G312" s="4" t="s">
        <v>536</v>
      </c>
      <c r="H312" s="8" t="s">
        <v>694</v>
      </c>
      <c r="I312" s="4" t="s">
        <v>448</v>
      </c>
      <c r="J312" s="4" t="s">
        <v>438</v>
      </c>
      <c r="K312" s="4" t="s">
        <v>450</v>
      </c>
      <c r="L312" s="4" t="s">
        <v>440</v>
      </c>
      <c r="M312" s="5">
        <v>50</v>
      </c>
      <c r="N312" s="4" t="s">
        <v>465</v>
      </c>
      <c r="O312" s="5">
        <v>123781</v>
      </c>
      <c r="P312" s="5">
        <v>1</v>
      </c>
      <c r="Q312" s="5">
        <v>650</v>
      </c>
      <c r="R312" s="4" t="s">
        <v>531</v>
      </c>
      <c r="S312" s="4" t="s">
        <v>610</v>
      </c>
      <c r="T312" s="4" t="s">
        <v>443</v>
      </c>
      <c r="U312" s="5">
        <v>150</v>
      </c>
    </row>
    <row r="313" spans="1:21" x14ac:dyDescent="0.3">
      <c r="A313" s="3">
        <v>45274</v>
      </c>
      <c r="B313" s="4">
        <v>400</v>
      </c>
      <c r="C313" s="5">
        <v>2</v>
      </c>
      <c r="D313" s="4" t="s">
        <v>490</v>
      </c>
      <c r="E313" s="4" t="s">
        <v>434</v>
      </c>
      <c r="F313" s="4" t="s">
        <v>537</v>
      </c>
      <c r="G313" s="4" t="s">
        <v>436</v>
      </c>
      <c r="H313" s="8" t="s">
        <v>692</v>
      </c>
      <c r="I313" s="4" t="s">
        <v>456</v>
      </c>
      <c r="J313" s="4" t="s">
        <v>449</v>
      </c>
      <c r="K313" s="4" t="s">
        <v>439</v>
      </c>
      <c r="L313" s="4" t="s">
        <v>451</v>
      </c>
      <c r="M313" s="5">
        <v>0</v>
      </c>
      <c r="N313" s="4" t="s">
        <v>441</v>
      </c>
      <c r="O313" s="5">
        <v>123782</v>
      </c>
      <c r="P313" s="5">
        <v>1</v>
      </c>
      <c r="Q313" s="5">
        <v>400</v>
      </c>
      <c r="R313" s="4" t="s">
        <v>531</v>
      </c>
      <c r="S313" s="4" t="s">
        <v>590</v>
      </c>
      <c r="T313" s="4" t="s">
        <v>443</v>
      </c>
      <c r="U313" s="5">
        <v>80</v>
      </c>
    </row>
    <row r="314" spans="1:21" x14ac:dyDescent="0.3">
      <c r="A314" s="3">
        <v>45275</v>
      </c>
      <c r="B314" s="4">
        <v>300</v>
      </c>
      <c r="C314" s="5">
        <v>3</v>
      </c>
      <c r="D314" s="4" t="s">
        <v>476</v>
      </c>
      <c r="E314" s="4" t="s">
        <v>445</v>
      </c>
      <c r="F314" s="4" t="s">
        <v>520</v>
      </c>
      <c r="G314" s="4" t="s">
        <v>521</v>
      </c>
      <c r="H314" s="8" t="s">
        <v>635</v>
      </c>
      <c r="I314" s="4" t="s">
        <v>437</v>
      </c>
      <c r="J314" s="4" t="s">
        <v>438</v>
      </c>
      <c r="K314" s="4" t="s">
        <v>457</v>
      </c>
      <c r="L314" s="4" t="s">
        <v>440</v>
      </c>
      <c r="M314" s="5">
        <v>20</v>
      </c>
      <c r="N314" s="4" t="s">
        <v>441</v>
      </c>
      <c r="O314" s="5">
        <v>123783</v>
      </c>
      <c r="P314" s="5">
        <v>1</v>
      </c>
      <c r="Q314" s="5">
        <v>280</v>
      </c>
      <c r="R314" s="4" t="s">
        <v>531</v>
      </c>
      <c r="S314" s="4" t="s">
        <v>712</v>
      </c>
      <c r="T314" s="4" t="s">
        <v>443</v>
      </c>
      <c r="U314" s="5">
        <v>50</v>
      </c>
    </row>
    <row r="315" spans="1:21" x14ac:dyDescent="0.3">
      <c r="A315" s="3">
        <v>45276</v>
      </c>
      <c r="B315" s="4">
        <v>1200</v>
      </c>
      <c r="C315" s="5">
        <v>5</v>
      </c>
      <c r="D315" s="4" t="s">
        <v>460</v>
      </c>
      <c r="E315" s="4" t="s">
        <v>453</v>
      </c>
      <c r="F315" s="4" t="s">
        <v>503</v>
      </c>
      <c r="G315" s="4" t="s">
        <v>504</v>
      </c>
      <c r="H315" s="8" t="s">
        <v>703</v>
      </c>
      <c r="I315" s="4" t="s">
        <v>448</v>
      </c>
      <c r="J315" s="4" t="s">
        <v>438</v>
      </c>
      <c r="K315" s="4" t="s">
        <v>439</v>
      </c>
      <c r="L315" s="4" t="s">
        <v>451</v>
      </c>
      <c r="M315" s="5">
        <v>0</v>
      </c>
      <c r="N315" s="4" t="s">
        <v>441</v>
      </c>
      <c r="O315" s="5">
        <v>123784</v>
      </c>
      <c r="P315" s="5">
        <v>1</v>
      </c>
      <c r="Q315" s="5">
        <v>1200</v>
      </c>
      <c r="R315" s="4" t="s">
        <v>531</v>
      </c>
      <c r="S315" s="4" t="s">
        <v>602</v>
      </c>
      <c r="T315" s="4" t="s">
        <v>443</v>
      </c>
      <c r="U315" s="5">
        <v>200</v>
      </c>
    </row>
    <row r="316" spans="1:21" x14ac:dyDescent="0.3">
      <c r="A316" s="3">
        <v>45277</v>
      </c>
      <c r="B316" s="4">
        <v>650</v>
      </c>
      <c r="C316" s="5">
        <v>2</v>
      </c>
      <c r="D316" s="4" t="s">
        <v>488</v>
      </c>
      <c r="E316" s="4" t="s">
        <v>445</v>
      </c>
      <c r="F316" s="4" t="s">
        <v>474</v>
      </c>
      <c r="G316" s="4" t="s">
        <v>475</v>
      </c>
      <c r="H316" s="8" t="s">
        <v>635</v>
      </c>
      <c r="I316" s="4" t="s">
        <v>448</v>
      </c>
      <c r="J316" s="4" t="s">
        <v>449</v>
      </c>
      <c r="K316" s="4" t="s">
        <v>450</v>
      </c>
      <c r="L316" s="4" t="s">
        <v>451</v>
      </c>
      <c r="M316" s="5">
        <v>50</v>
      </c>
      <c r="N316" s="4" t="s">
        <v>465</v>
      </c>
      <c r="O316" s="5">
        <v>123785</v>
      </c>
      <c r="P316" s="5">
        <v>1</v>
      </c>
      <c r="Q316" s="5">
        <v>600</v>
      </c>
      <c r="R316" s="4" t="s">
        <v>531</v>
      </c>
      <c r="S316" s="4" t="s">
        <v>601</v>
      </c>
      <c r="T316" s="4" t="s">
        <v>443</v>
      </c>
      <c r="U316" s="5">
        <v>150</v>
      </c>
    </row>
    <row r="317" spans="1:21" x14ac:dyDescent="0.3">
      <c r="A317" s="3">
        <v>45278</v>
      </c>
      <c r="B317" s="4">
        <v>220</v>
      </c>
      <c r="C317" s="5">
        <v>1</v>
      </c>
      <c r="D317" s="4" t="s">
        <v>462</v>
      </c>
      <c r="E317" s="4" t="s">
        <v>434</v>
      </c>
      <c r="F317" s="4" t="s">
        <v>532</v>
      </c>
      <c r="G317" s="4" t="s">
        <v>436</v>
      </c>
      <c r="H317" s="8" t="s">
        <v>690</v>
      </c>
      <c r="I317" s="4" t="s">
        <v>456</v>
      </c>
      <c r="J317" s="4" t="s">
        <v>449</v>
      </c>
      <c r="K317" s="4" t="s">
        <v>450</v>
      </c>
      <c r="L317" s="4" t="s">
        <v>451</v>
      </c>
      <c r="M317" s="5">
        <v>20</v>
      </c>
      <c r="N317" s="4" t="s">
        <v>441</v>
      </c>
      <c r="O317" s="5">
        <v>123786</v>
      </c>
      <c r="P317" s="5">
        <v>1</v>
      </c>
      <c r="Q317" s="5">
        <v>200</v>
      </c>
      <c r="R317" s="4" t="s">
        <v>531</v>
      </c>
      <c r="S317" s="4" t="s">
        <v>712</v>
      </c>
      <c r="T317" s="4" t="s">
        <v>443</v>
      </c>
      <c r="U317" s="5">
        <v>30</v>
      </c>
    </row>
    <row r="318" spans="1:21" x14ac:dyDescent="0.3">
      <c r="A318" s="3">
        <v>45279</v>
      </c>
      <c r="B318" s="4">
        <v>700</v>
      </c>
      <c r="C318" s="5">
        <v>3</v>
      </c>
      <c r="D318" s="4" t="s">
        <v>470</v>
      </c>
      <c r="E318" s="4" t="s">
        <v>445</v>
      </c>
      <c r="F318" s="4" t="s">
        <v>535</v>
      </c>
      <c r="G318" s="4" t="s">
        <v>536</v>
      </c>
      <c r="H318" s="8" t="s">
        <v>694</v>
      </c>
      <c r="I318" s="4" t="s">
        <v>448</v>
      </c>
      <c r="J318" s="4" t="s">
        <v>438</v>
      </c>
      <c r="K318" s="4" t="s">
        <v>450</v>
      </c>
      <c r="L318" s="4" t="s">
        <v>440</v>
      </c>
      <c r="M318" s="5">
        <v>50</v>
      </c>
      <c r="N318" s="4" t="s">
        <v>465</v>
      </c>
      <c r="O318" s="5">
        <v>123787</v>
      </c>
      <c r="P318" s="5">
        <v>1</v>
      </c>
      <c r="Q318" s="5">
        <v>650</v>
      </c>
      <c r="R318" s="4" t="s">
        <v>531</v>
      </c>
      <c r="S318" s="4" t="s">
        <v>610</v>
      </c>
      <c r="T318" s="4" t="s">
        <v>443</v>
      </c>
      <c r="U318" s="5">
        <v>150</v>
      </c>
    </row>
    <row r="319" spans="1:21" x14ac:dyDescent="0.3">
      <c r="A319" s="3">
        <v>45280</v>
      </c>
      <c r="B319" s="4">
        <v>400</v>
      </c>
      <c r="C319" s="5">
        <v>2</v>
      </c>
      <c r="D319" s="4" t="s">
        <v>490</v>
      </c>
      <c r="E319" s="4" t="s">
        <v>434</v>
      </c>
      <c r="F319" s="4" t="s">
        <v>537</v>
      </c>
      <c r="G319" s="4" t="s">
        <v>436</v>
      </c>
      <c r="H319" s="8" t="s">
        <v>692</v>
      </c>
      <c r="I319" s="4" t="s">
        <v>456</v>
      </c>
      <c r="J319" s="4" t="s">
        <v>449</v>
      </c>
      <c r="K319" s="4" t="s">
        <v>439</v>
      </c>
      <c r="L319" s="4" t="s">
        <v>451</v>
      </c>
      <c r="M319" s="5">
        <v>0</v>
      </c>
      <c r="N319" s="4" t="s">
        <v>441</v>
      </c>
      <c r="O319" s="5">
        <v>123788</v>
      </c>
      <c r="P319" s="5">
        <v>1</v>
      </c>
      <c r="Q319" s="5">
        <v>400</v>
      </c>
      <c r="R319" s="4" t="s">
        <v>531</v>
      </c>
      <c r="S319" s="4" t="s">
        <v>590</v>
      </c>
      <c r="T319" s="4" t="s">
        <v>443</v>
      </c>
      <c r="U319" s="5">
        <v>80</v>
      </c>
    </row>
    <row r="320" spans="1:21" x14ac:dyDescent="0.3">
      <c r="A320" s="3">
        <v>45281</v>
      </c>
      <c r="B320" s="4">
        <v>300</v>
      </c>
      <c r="C320" s="5">
        <v>3</v>
      </c>
      <c r="D320" s="4" t="s">
        <v>476</v>
      </c>
      <c r="E320" s="4" t="s">
        <v>445</v>
      </c>
      <c r="F320" s="4" t="s">
        <v>520</v>
      </c>
      <c r="G320" s="4" t="s">
        <v>521</v>
      </c>
      <c r="H320" s="8" t="s">
        <v>635</v>
      </c>
      <c r="I320" s="4" t="s">
        <v>437</v>
      </c>
      <c r="J320" s="4" t="s">
        <v>438</v>
      </c>
      <c r="K320" s="4" t="s">
        <v>457</v>
      </c>
      <c r="L320" s="4" t="s">
        <v>440</v>
      </c>
      <c r="M320" s="5">
        <v>20</v>
      </c>
      <c r="N320" s="4" t="s">
        <v>441</v>
      </c>
      <c r="O320" s="5">
        <v>123789</v>
      </c>
      <c r="P320" s="5">
        <v>1</v>
      </c>
      <c r="Q320" s="5">
        <v>280</v>
      </c>
      <c r="R320" s="4" t="s">
        <v>531</v>
      </c>
      <c r="S320" s="4" t="s">
        <v>712</v>
      </c>
      <c r="T320" s="4" t="s">
        <v>443</v>
      </c>
      <c r="U320" s="5">
        <v>50</v>
      </c>
    </row>
    <row r="321" spans="1:21" x14ac:dyDescent="0.3">
      <c r="A321" s="3">
        <v>45282</v>
      </c>
      <c r="B321" s="4">
        <v>1200</v>
      </c>
      <c r="C321" s="5">
        <v>5</v>
      </c>
      <c r="D321" s="4" t="s">
        <v>460</v>
      </c>
      <c r="E321" s="4" t="s">
        <v>453</v>
      </c>
      <c r="F321" s="4" t="s">
        <v>503</v>
      </c>
      <c r="G321" s="4" t="s">
        <v>504</v>
      </c>
      <c r="H321" s="8" t="s">
        <v>703</v>
      </c>
      <c r="I321" s="4" t="s">
        <v>448</v>
      </c>
      <c r="J321" s="4" t="s">
        <v>438</v>
      </c>
      <c r="K321" s="4" t="s">
        <v>439</v>
      </c>
      <c r="L321" s="4" t="s">
        <v>451</v>
      </c>
      <c r="M321" s="5">
        <v>0</v>
      </c>
      <c r="N321" s="4" t="s">
        <v>441</v>
      </c>
      <c r="O321" s="5">
        <v>123790</v>
      </c>
      <c r="P321" s="5">
        <v>1</v>
      </c>
      <c r="Q321" s="5">
        <v>1200</v>
      </c>
      <c r="R321" s="4" t="s">
        <v>531</v>
      </c>
      <c r="S321" s="4" t="s">
        <v>602</v>
      </c>
      <c r="T321" s="4" t="s">
        <v>443</v>
      </c>
      <c r="U321" s="5">
        <v>200</v>
      </c>
    </row>
    <row r="322" spans="1:21" x14ac:dyDescent="0.3">
      <c r="A322" s="3">
        <v>45283</v>
      </c>
      <c r="B322" s="4">
        <v>650</v>
      </c>
      <c r="C322" s="5">
        <v>2</v>
      </c>
      <c r="D322" s="4" t="s">
        <v>488</v>
      </c>
      <c r="E322" s="4" t="s">
        <v>445</v>
      </c>
      <c r="F322" s="4" t="s">
        <v>474</v>
      </c>
      <c r="G322" s="4" t="s">
        <v>475</v>
      </c>
      <c r="H322" s="8" t="s">
        <v>635</v>
      </c>
      <c r="I322" s="4" t="s">
        <v>448</v>
      </c>
      <c r="J322" s="4" t="s">
        <v>449</v>
      </c>
      <c r="K322" s="4" t="s">
        <v>450</v>
      </c>
      <c r="L322" s="4" t="s">
        <v>451</v>
      </c>
      <c r="M322" s="5">
        <v>50</v>
      </c>
      <c r="N322" s="4" t="s">
        <v>465</v>
      </c>
      <c r="O322" s="5">
        <v>123791</v>
      </c>
      <c r="P322" s="5">
        <v>1</v>
      </c>
      <c r="Q322" s="5">
        <v>600</v>
      </c>
      <c r="R322" s="4" t="s">
        <v>531</v>
      </c>
      <c r="S322" s="4" t="s">
        <v>601</v>
      </c>
      <c r="T322" s="4" t="s">
        <v>443</v>
      </c>
      <c r="U322" s="5">
        <v>150</v>
      </c>
    </row>
    <row r="323" spans="1:21" x14ac:dyDescent="0.3">
      <c r="A323" s="3">
        <v>45284</v>
      </c>
      <c r="B323" s="4">
        <v>220</v>
      </c>
      <c r="C323" s="5">
        <v>1</v>
      </c>
      <c r="D323" s="4" t="s">
        <v>462</v>
      </c>
      <c r="E323" s="4" t="s">
        <v>434</v>
      </c>
      <c r="F323" s="4" t="s">
        <v>532</v>
      </c>
      <c r="G323" s="4" t="s">
        <v>436</v>
      </c>
      <c r="H323" s="8" t="s">
        <v>690</v>
      </c>
      <c r="I323" s="4" t="s">
        <v>456</v>
      </c>
      <c r="J323" s="4" t="s">
        <v>449</v>
      </c>
      <c r="K323" s="4" t="s">
        <v>450</v>
      </c>
      <c r="L323" s="4" t="s">
        <v>451</v>
      </c>
      <c r="M323" s="5">
        <v>20</v>
      </c>
      <c r="N323" s="4" t="s">
        <v>441</v>
      </c>
      <c r="O323" s="5">
        <v>123792</v>
      </c>
      <c r="P323" s="5">
        <v>1</v>
      </c>
      <c r="Q323" s="5">
        <v>200</v>
      </c>
      <c r="R323" s="4" t="s">
        <v>531</v>
      </c>
      <c r="S323" s="4" t="s">
        <v>712</v>
      </c>
      <c r="T323" s="4" t="s">
        <v>443</v>
      </c>
      <c r="U323" s="5">
        <v>30</v>
      </c>
    </row>
    <row r="324" spans="1:21" x14ac:dyDescent="0.3">
      <c r="A324" s="3">
        <v>45285</v>
      </c>
      <c r="B324" s="4">
        <v>700</v>
      </c>
      <c r="C324" s="5">
        <v>3</v>
      </c>
      <c r="D324" s="4" t="s">
        <v>470</v>
      </c>
      <c r="E324" s="4" t="s">
        <v>445</v>
      </c>
      <c r="F324" s="4" t="s">
        <v>535</v>
      </c>
      <c r="G324" s="4" t="s">
        <v>536</v>
      </c>
      <c r="H324" s="8" t="s">
        <v>694</v>
      </c>
      <c r="I324" s="4" t="s">
        <v>448</v>
      </c>
      <c r="J324" s="4" t="s">
        <v>438</v>
      </c>
      <c r="K324" s="4" t="s">
        <v>450</v>
      </c>
      <c r="L324" s="4" t="s">
        <v>440</v>
      </c>
      <c r="M324" s="5">
        <v>50</v>
      </c>
      <c r="N324" s="4" t="s">
        <v>465</v>
      </c>
      <c r="O324" s="5">
        <v>123793</v>
      </c>
      <c r="P324" s="5">
        <v>1</v>
      </c>
      <c r="Q324" s="5">
        <v>650</v>
      </c>
      <c r="R324" s="4" t="s">
        <v>531</v>
      </c>
      <c r="S324" s="4" t="s">
        <v>610</v>
      </c>
      <c r="T324" s="4" t="s">
        <v>443</v>
      </c>
      <c r="U324" s="5">
        <v>150</v>
      </c>
    </row>
    <row r="325" spans="1:21" x14ac:dyDescent="0.3">
      <c r="A325" s="3">
        <v>45286</v>
      </c>
      <c r="B325" s="4">
        <v>400</v>
      </c>
      <c r="C325" s="5">
        <v>2</v>
      </c>
      <c r="D325" s="4" t="s">
        <v>490</v>
      </c>
      <c r="E325" s="4" t="s">
        <v>434</v>
      </c>
      <c r="F325" s="4" t="s">
        <v>537</v>
      </c>
      <c r="G325" s="4" t="s">
        <v>436</v>
      </c>
      <c r="H325" s="8" t="s">
        <v>692</v>
      </c>
      <c r="I325" s="4" t="s">
        <v>456</v>
      </c>
      <c r="J325" s="4" t="s">
        <v>449</v>
      </c>
      <c r="K325" s="4" t="s">
        <v>439</v>
      </c>
      <c r="L325" s="4" t="s">
        <v>451</v>
      </c>
      <c r="M325" s="5">
        <v>0</v>
      </c>
      <c r="N325" s="4" t="s">
        <v>441</v>
      </c>
      <c r="O325" s="5">
        <v>123794</v>
      </c>
      <c r="P325" s="5">
        <v>1</v>
      </c>
      <c r="Q325" s="5">
        <v>400</v>
      </c>
      <c r="R325" s="4" t="s">
        <v>531</v>
      </c>
      <c r="S325" s="4" t="s">
        <v>590</v>
      </c>
      <c r="T325" s="4" t="s">
        <v>443</v>
      </c>
      <c r="U325" s="5">
        <v>80</v>
      </c>
    </row>
    <row r="326" spans="1:21" x14ac:dyDescent="0.3">
      <c r="A326" s="3">
        <v>45287</v>
      </c>
      <c r="B326" s="4">
        <v>300</v>
      </c>
      <c r="C326" s="5">
        <v>3</v>
      </c>
      <c r="D326" s="4" t="s">
        <v>476</v>
      </c>
      <c r="E326" s="4" t="s">
        <v>445</v>
      </c>
      <c r="F326" s="4" t="s">
        <v>520</v>
      </c>
      <c r="G326" s="4" t="s">
        <v>521</v>
      </c>
      <c r="H326" s="8" t="s">
        <v>635</v>
      </c>
      <c r="I326" s="4" t="s">
        <v>437</v>
      </c>
      <c r="J326" s="4" t="s">
        <v>438</v>
      </c>
      <c r="K326" s="4" t="s">
        <v>457</v>
      </c>
      <c r="L326" s="4" t="s">
        <v>440</v>
      </c>
      <c r="M326" s="5">
        <v>20</v>
      </c>
      <c r="N326" s="4" t="s">
        <v>441</v>
      </c>
      <c r="O326" s="5">
        <v>123795</v>
      </c>
      <c r="P326" s="5">
        <v>1</v>
      </c>
      <c r="Q326" s="5">
        <v>280</v>
      </c>
      <c r="R326" s="4" t="s">
        <v>531</v>
      </c>
      <c r="S326" s="4" t="s">
        <v>712</v>
      </c>
      <c r="T326" s="4" t="s">
        <v>443</v>
      </c>
      <c r="U326" s="5">
        <v>50</v>
      </c>
    </row>
    <row r="327" spans="1:21" x14ac:dyDescent="0.3">
      <c r="A327" s="3">
        <v>45288</v>
      </c>
      <c r="B327" s="4">
        <v>1200</v>
      </c>
      <c r="C327" s="5">
        <v>5</v>
      </c>
      <c r="D327" s="4" t="s">
        <v>460</v>
      </c>
      <c r="E327" s="4" t="s">
        <v>453</v>
      </c>
      <c r="F327" s="4" t="s">
        <v>503</v>
      </c>
      <c r="G327" s="4" t="s">
        <v>504</v>
      </c>
      <c r="H327" s="8" t="s">
        <v>703</v>
      </c>
      <c r="I327" s="4" t="s">
        <v>448</v>
      </c>
      <c r="J327" s="4" t="s">
        <v>438</v>
      </c>
      <c r="K327" s="4" t="s">
        <v>439</v>
      </c>
      <c r="L327" s="4" t="s">
        <v>451</v>
      </c>
      <c r="M327" s="5">
        <v>0</v>
      </c>
      <c r="N327" s="4" t="s">
        <v>441</v>
      </c>
      <c r="O327" s="5">
        <v>123796</v>
      </c>
      <c r="P327" s="5">
        <v>1</v>
      </c>
      <c r="Q327" s="5">
        <v>1200</v>
      </c>
      <c r="R327" s="4" t="s">
        <v>531</v>
      </c>
      <c r="S327" s="4" t="s">
        <v>602</v>
      </c>
      <c r="T327" s="4" t="s">
        <v>443</v>
      </c>
      <c r="U327" s="5">
        <v>200</v>
      </c>
    </row>
    <row r="328" spans="1:21" x14ac:dyDescent="0.3">
      <c r="A328" s="3">
        <v>45289</v>
      </c>
      <c r="B328" s="4">
        <v>650</v>
      </c>
      <c r="C328" s="5">
        <v>2</v>
      </c>
      <c r="D328" s="4" t="s">
        <v>488</v>
      </c>
      <c r="E328" s="4" t="s">
        <v>445</v>
      </c>
      <c r="F328" s="4" t="s">
        <v>474</v>
      </c>
      <c r="G328" s="4" t="s">
        <v>475</v>
      </c>
      <c r="H328" s="8" t="s">
        <v>635</v>
      </c>
      <c r="I328" s="4" t="s">
        <v>448</v>
      </c>
      <c r="J328" s="4" t="s">
        <v>449</v>
      </c>
      <c r="K328" s="4" t="s">
        <v>450</v>
      </c>
      <c r="L328" s="4" t="s">
        <v>451</v>
      </c>
      <c r="M328" s="5">
        <v>50</v>
      </c>
      <c r="N328" s="4" t="s">
        <v>465</v>
      </c>
      <c r="O328" s="5">
        <v>123797</v>
      </c>
      <c r="P328" s="5">
        <v>1</v>
      </c>
      <c r="Q328" s="5">
        <v>600</v>
      </c>
      <c r="R328" s="4" t="s">
        <v>531</v>
      </c>
      <c r="S328" s="4" t="s">
        <v>601</v>
      </c>
      <c r="T328" s="4" t="s">
        <v>443</v>
      </c>
      <c r="U328" s="5">
        <v>134.8989898989899</v>
      </c>
    </row>
    <row r="329" spans="1:21" x14ac:dyDescent="0.3">
      <c r="A329" s="3">
        <v>45352</v>
      </c>
      <c r="B329" s="4">
        <v>1200</v>
      </c>
      <c r="C329" s="5">
        <v>5</v>
      </c>
      <c r="D329" s="4" t="s">
        <v>460</v>
      </c>
      <c r="E329" s="4" t="s">
        <v>453</v>
      </c>
      <c r="F329" s="4" t="s">
        <v>513</v>
      </c>
      <c r="G329" s="4" t="s">
        <v>514</v>
      </c>
      <c r="H329" s="8" t="s">
        <v>690</v>
      </c>
      <c r="I329" s="4" t="s">
        <v>448</v>
      </c>
      <c r="J329" s="4" t="s">
        <v>438</v>
      </c>
      <c r="K329" s="4" t="s">
        <v>439</v>
      </c>
      <c r="L329" s="4" t="s">
        <v>451</v>
      </c>
      <c r="M329" s="5">
        <v>0</v>
      </c>
      <c r="N329" s="4" t="s">
        <v>441</v>
      </c>
      <c r="O329" s="5">
        <v>123798</v>
      </c>
      <c r="P329" s="5">
        <v>1</v>
      </c>
      <c r="Q329" s="5">
        <v>1200</v>
      </c>
      <c r="R329" s="4" t="s">
        <v>442</v>
      </c>
      <c r="S329" s="4" t="s">
        <v>602</v>
      </c>
      <c r="T329" s="4" t="s">
        <v>443</v>
      </c>
      <c r="U329" s="5">
        <v>200</v>
      </c>
    </row>
    <row r="330" spans="1:21" x14ac:dyDescent="0.3">
      <c r="A330" s="3">
        <v>45353</v>
      </c>
      <c r="B330" s="4">
        <v>650</v>
      </c>
      <c r="C330" s="5">
        <v>2</v>
      </c>
      <c r="D330" s="4" t="s">
        <v>488</v>
      </c>
      <c r="E330" s="4" t="s">
        <v>445</v>
      </c>
      <c r="F330" s="4" t="s">
        <v>474</v>
      </c>
      <c r="G330" s="4" t="s">
        <v>475</v>
      </c>
      <c r="H330" s="8" t="s">
        <v>711</v>
      </c>
      <c r="I330" s="4" t="s">
        <v>448</v>
      </c>
      <c r="J330" s="4" t="s">
        <v>449</v>
      </c>
      <c r="K330" s="4" t="s">
        <v>450</v>
      </c>
      <c r="L330" s="4" t="s">
        <v>451</v>
      </c>
      <c r="M330" s="5">
        <v>50</v>
      </c>
      <c r="N330" s="4" t="s">
        <v>465</v>
      </c>
      <c r="O330" s="5">
        <v>123799</v>
      </c>
      <c r="P330" s="5">
        <v>1</v>
      </c>
      <c r="Q330" s="5">
        <v>600</v>
      </c>
      <c r="R330" s="4" t="s">
        <v>442</v>
      </c>
      <c r="S330" s="4" t="s">
        <v>601</v>
      </c>
      <c r="T330" s="4" t="s">
        <v>443</v>
      </c>
      <c r="U330" s="5">
        <v>150</v>
      </c>
    </row>
    <row r="331" spans="1:21" x14ac:dyDescent="0.3">
      <c r="A331" s="3">
        <v>45354</v>
      </c>
      <c r="B331" s="4">
        <v>220</v>
      </c>
      <c r="C331" s="5">
        <v>1</v>
      </c>
      <c r="D331" s="4" t="s">
        <v>462</v>
      </c>
      <c r="E331" s="4" t="s">
        <v>434</v>
      </c>
      <c r="F331" s="4" t="s">
        <v>532</v>
      </c>
      <c r="G331" s="4" t="s">
        <v>436</v>
      </c>
      <c r="H331" s="8" t="s">
        <v>694</v>
      </c>
      <c r="I331" s="4" t="s">
        <v>456</v>
      </c>
      <c r="J331" s="4" t="s">
        <v>449</v>
      </c>
      <c r="K331" s="4" t="s">
        <v>450</v>
      </c>
      <c r="L331" s="4" t="s">
        <v>451</v>
      </c>
      <c r="M331" s="5">
        <v>20</v>
      </c>
      <c r="N331" s="4" t="s">
        <v>441</v>
      </c>
      <c r="O331" s="5">
        <v>123800</v>
      </c>
      <c r="P331" s="5">
        <v>1</v>
      </c>
      <c r="Q331" s="5">
        <v>200</v>
      </c>
      <c r="R331" s="4" t="s">
        <v>442</v>
      </c>
      <c r="S331" s="4" t="s">
        <v>713</v>
      </c>
      <c r="T331" s="4" t="s">
        <v>443</v>
      </c>
      <c r="U331" s="5">
        <v>30</v>
      </c>
    </row>
    <row r="332" spans="1:21" x14ac:dyDescent="0.3">
      <c r="A332" s="3">
        <v>45355</v>
      </c>
      <c r="B332" s="4">
        <v>700</v>
      </c>
      <c r="C332" s="5">
        <v>3</v>
      </c>
      <c r="D332" s="4" t="s">
        <v>470</v>
      </c>
      <c r="E332" s="4" t="s">
        <v>445</v>
      </c>
      <c r="F332" s="4" t="s">
        <v>535</v>
      </c>
      <c r="G332" s="4" t="s">
        <v>536</v>
      </c>
      <c r="H332" s="8" t="s">
        <v>692</v>
      </c>
      <c r="I332" s="4" t="s">
        <v>448</v>
      </c>
      <c r="J332" s="4" t="s">
        <v>438</v>
      </c>
      <c r="K332" s="4" t="s">
        <v>450</v>
      </c>
      <c r="L332" s="4" t="s">
        <v>440</v>
      </c>
      <c r="M332" s="5">
        <v>50</v>
      </c>
      <c r="N332" s="4" t="s">
        <v>465</v>
      </c>
      <c r="O332" s="5">
        <v>123801</v>
      </c>
      <c r="P332" s="5">
        <v>1</v>
      </c>
      <c r="Q332" s="5">
        <v>650</v>
      </c>
      <c r="R332" s="4" t="s">
        <v>442</v>
      </c>
      <c r="S332" s="4" t="s">
        <v>610</v>
      </c>
      <c r="T332" s="4" t="s">
        <v>443</v>
      </c>
      <c r="U332" s="5">
        <v>150</v>
      </c>
    </row>
    <row r="333" spans="1:21" x14ac:dyDescent="0.3">
      <c r="A333" s="3">
        <v>45356</v>
      </c>
      <c r="B333" s="4">
        <v>400</v>
      </c>
      <c r="C333" s="5">
        <v>2</v>
      </c>
      <c r="D333" s="4" t="s">
        <v>490</v>
      </c>
      <c r="E333" s="4" t="s">
        <v>434</v>
      </c>
      <c r="F333" s="4" t="s">
        <v>537</v>
      </c>
      <c r="G333" s="4" t="s">
        <v>436</v>
      </c>
      <c r="H333" s="8" t="s">
        <v>635</v>
      </c>
      <c r="I333" s="4" t="s">
        <v>456</v>
      </c>
      <c r="J333" s="4" t="s">
        <v>449</v>
      </c>
      <c r="K333" s="4" t="s">
        <v>439</v>
      </c>
      <c r="L333" s="4" t="s">
        <v>451</v>
      </c>
      <c r="M333" s="5">
        <v>0</v>
      </c>
      <c r="N333" s="4" t="s">
        <v>441</v>
      </c>
      <c r="O333" s="5">
        <v>123802</v>
      </c>
      <c r="P333" s="5">
        <v>1</v>
      </c>
      <c r="Q333" s="5">
        <v>400</v>
      </c>
      <c r="R333" s="4" t="s">
        <v>442</v>
      </c>
      <c r="S333" s="4" t="s">
        <v>590</v>
      </c>
      <c r="T333" s="4" t="s">
        <v>443</v>
      </c>
      <c r="U333" s="5">
        <v>80</v>
      </c>
    </row>
    <row r="334" spans="1:21" x14ac:dyDescent="0.3">
      <c r="A334" s="3">
        <v>45357</v>
      </c>
      <c r="B334" s="4">
        <v>300</v>
      </c>
      <c r="C334" s="5">
        <v>3</v>
      </c>
      <c r="D334" s="4" t="s">
        <v>476</v>
      </c>
      <c r="E334" s="4" t="s">
        <v>445</v>
      </c>
      <c r="F334" s="4" t="s">
        <v>520</v>
      </c>
      <c r="G334" s="4" t="s">
        <v>521</v>
      </c>
      <c r="H334" s="8" t="s">
        <v>703</v>
      </c>
      <c r="I334" s="4" t="s">
        <v>437</v>
      </c>
      <c r="J334" s="4" t="s">
        <v>438</v>
      </c>
      <c r="K334" s="4" t="s">
        <v>457</v>
      </c>
      <c r="L334" s="4" t="s">
        <v>440</v>
      </c>
      <c r="M334" s="5">
        <v>20</v>
      </c>
      <c r="N334" s="4" t="s">
        <v>441</v>
      </c>
      <c r="O334" s="5">
        <v>123803</v>
      </c>
      <c r="P334" s="5">
        <v>1</v>
      </c>
      <c r="Q334" s="5">
        <v>280</v>
      </c>
      <c r="R334" s="4" t="s">
        <v>442</v>
      </c>
      <c r="S334" s="4" t="s">
        <v>713</v>
      </c>
      <c r="T334" s="4" t="s">
        <v>443</v>
      </c>
      <c r="U334" s="5">
        <v>50</v>
      </c>
    </row>
    <row r="335" spans="1:21" x14ac:dyDescent="0.3">
      <c r="A335" s="3">
        <v>45358</v>
      </c>
      <c r="B335" s="4">
        <v>1200</v>
      </c>
      <c r="C335" s="5">
        <v>5</v>
      </c>
      <c r="D335" s="4" t="s">
        <v>460</v>
      </c>
      <c r="E335" s="4" t="s">
        <v>453</v>
      </c>
      <c r="F335" s="4" t="s">
        <v>503</v>
      </c>
      <c r="G335" s="4" t="s">
        <v>504</v>
      </c>
      <c r="H335" s="8" t="s">
        <v>635</v>
      </c>
      <c r="I335" s="4" t="s">
        <v>448</v>
      </c>
      <c r="J335" s="4" t="s">
        <v>438</v>
      </c>
      <c r="K335" s="4" t="s">
        <v>439</v>
      </c>
      <c r="L335" s="4" t="s">
        <v>451</v>
      </c>
      <c r="M335" s="5">
        <v>0</v>
      </c>
      <c r="N335" s="4" t="s">
        <v>441</v>
      </c>
      <c r="O335" s="5">
        <v>123804</v>
      </c>
      <c r="P335" s="5">
        <v>1</v>
      </c>
      <c r="Q335" s="5">
        <v>1200</v>
      </c>
      <c r="R335" s="4" t="s">
        <v>442</v>
      </c>
      <c r="S335" s="4" t="s">
        <v>602</v>
      </c>
      <c r="T335" s="4" t="s">
        <v>443</v>
      </c>
      <c r="U335" s="5">
        <v>200</v>
      </c>
    </row>
    <row r="336" spans="1:21" x14ac:dyDescent="0.3">
      <c r="A336" s="3">
        <v>45359</v>
      </c>
      <c r="B336" s="4">
        <v>650</v>
      </c>
      <c r="C336" s="5">
        <v>2</v>
      </c>
      <c r="D336" s="4" t="s">
        <v>488</v>
      </c>
      <c r="E336" s="4" t="s">
        <v>445</v>
      </c>
      <c r="F336" s="4" t="s">
        <v>474</v>
      </c>
      <c r="G336" s="4" t="s">
        <v>475</v>
      </c>
      <c r="H336" s="8" t="s">
        <v>690</v>
      </c>
      <c r="I336" s="4" t="s">
        <v>448</v>
      </c>
      <c r="J336" s="4" t="s">
        <v>449</v>
      </c>
      <c r="K336" s="4" t="s">
        <v>450</v>
      </c>
      <c r="L336" s="4" t="s">
        <v>451</v>
      </c>
      <c r="M336" s="5">
        <v>50</v>
      </c>
      <c r="N336" s="4" t="s">
        <v>465</v>
      </c>
      <c r="O336" s="5">
        <v>123805</v>
      </c>
      <c r="P336" s="5">
        <v>1</v>
      </c>
      <c r="Q336" s="5">
        <v>600</v>
      </c>
      <c r="R336" s="4" t="s">
        <v>442</v>
      </c>
      <c r="S336" s="4" t="s">
        <v>601</v>
      </c>
      <c r="T336" s="4" t="s">
        <v>443</v>
      </c>
      <c r="U336" s="5">
        <v>150</v>
      </c>
    </row>
    <row r="337" spans="1:21" x14ac:dyDescent="0.3">
      <c r="A337" s="3">
        <v>45360</v>
      </c>
      <c r="B337" s="4">
        <v>220</v>
      </c>
      <c r="C337" s="5">
        <v>1</v>
      </c>
      <c r="D337" s="4" t="s">
        <v>462</v>
      </c>
      <c r="E337" s="4" t="s">
        <v>434</v>
      </c>
      <c r="F337" s="4" t="s">
        <v>532</v>
      </c>
      <c r="G337" s="4" t="s">
        <v>436</v>
      </c>
      <c r="H337" s="8" t="s">
        <v>701</v>
      </c>
      <c r="I337" s="4" t="s">
        <v>456</v>
      </c>
      <c r="J337" s="4" t="s">
        <v>449</v>
      </c>
      <c r="K337" s="4" t="s">
        <v>450</v>
      </c>
      <c r="L337" s="4" t="s">
        <v>451</v>
      </c>
      <c r="M337" s="5">
        <v>20</v>
      </c>
      <c r="N337" s="4" t="s">
        <v>441</v>
      </c>
      <c r="O337" s="5">
        <v>123806</v>
      </c>
      <c r="P337" s="5">
        <v>1</v>
      </c>
      <c r="Q337" s="5">
        <v>200</v>
      </c>
      <c r="R337" s="4" t="s">
        <v>442</v>
      </c>
      <c r="S337" s="4" t="s">
        <v>713</v>
      </c>
      <c r="T337" s="4" t="s">
        <v>443</v>
      </c>
      <c r="U337" s="5">
        <v>30</v>
      </c>
    </row>
    <row r="338" spans="1:21" x14ac:dyDescent="0.3">
      <c r="A338" s="3">
        <v>45361</v>
      </c>
      <c r="B338" s="4">
        <v>700</v>
      </c>
      <c r="C338" s="5">
        <v>3</v>
      </c>
      <c r="D338" s="4" t="s">
        <v>470</v>
      </c>
      <c r="E338" s="4" t="s">
        <v>445</v>
      </c>
      <c r="F338" s="4" t="s">
        <v>535</v>
      </c>
      <c r="G338" s="4" t="s">
        <v>536</v>
      </c>
      <c r="H338" s="8" t="s">
        <v>692</v>
      </c>
      <c r="I338" s="4" t="s">
        <v>448</v>
      </c>
      <c r="J338" s="4" t="s">
        <v>438</v>
      </c>
      <c r="K338" s="4" t="s">
        <v>450</v>
      </c>
      <c r="L338" s="4" t="s">
        <v>440</v>
      </c>
      <c r="M338" s="5">
        <v>50</v>
      </c>
      <c r="N338" s="4" t="s">
        <v>465</v>
      </c>
      <c r="O338" s="5">
        <v>123807</v>
      </c>
      <c r="P338" s="5">
        <v>1</v>
      </c>
      <c r="Q338" s="5">
        <v>650</v>
      </c>
      <c r="R338" s="4" t="s">
        <v>442</v>
      </c>
      <c r="S338" s="4" t="s">
        <v>610</v>
      </c>
      <c r="T338" s="4" t="s">
        <v>443</v>
      </c>
      <c r="U338" s="5">
        <v>150</v>
      </c>
    </row>
    <row r="339" spans="1:21" x14ac:dyDescent="0.3">
      <c r="A339" s="3">
        <v>45362</v>
      </c>
      <c r="B339" s="4">
        <v>400</v>
      </c>
      <c r="C339" s="5">
        <v>2</v>
      </c>
      <c r="D339" s="4" t="s">
        <v>490</v>
      </c>
      <c r="E339" s="4" t="s">
        <v>434</v>
      </c>
      <c r="F339" s="4" t="s">
        <v>537</v>
      </c>
      <c r="G339" s="4" t="s">
        <v>436</v>
      </c>
      <c r="H339" s="8" t="s">
        <v>635</v>
      </c>
      <c r="I339" s="4" t="s">
        <v>456</v>
      </c>
      <c r="J339" s="4" t="s">
        <v>449</v>
      </c>
      <c r="K339" s="4" t="s">
        <v>439</v>
      </c>
      <c r="L339" s="4" t="s">
        <v>451</v>
      </c>
      <c r="M339" s="5">
        <v>0</v>
      </c>
      <c r="N339" s="4" t="s">
        <v>441</v>
      </c>
      <c r="O339" s="5">
        <v>123808</v>
      </c>
      <c r="P339" s="5">
        <v>1</v>
      </c>
      <c r="Q339" s="5">
        <v>400</v>
      </c>
      <c r="R339" s="4" t="s">
        <v>442</v>
      </c>
      <c r="S339" s="4" t="s">
        <v>590</v>
      </c>
      <c r="T339" s="4" t="s">
        <v>443</v>
      </c>
      <c r="U339" s="5">
        <v>80</v>
      </c>
    </row>
    <row r="340" spans="1:21" x14ac:dyDescent="0.3">
      <c r="A340" s="3">
        <v>45363</v>
      </c>
      <c r="B340" s="4">
        <v>300</v>
      </c>
      <c r="C340" s="5">
        <v>3</v>
      </c>
      <c r="D340" s="4" t="s">
        <v>476</v>
      </c>
      <c r="E340" s="4" t="s">
        <v>445</v>
      </c>
      <c r="F340" s="4" t="s">
        <v>520</v>
      </c>
      <c r="G340" s="4" t="s">
        <v>521</v>
      </c>
      <c r="H340" s="8" t="s">
        <v>703</v>
      </c>
      <c r="I340" s="4" t="s">
        <v>437</v>
      </c>
      <c r="J340" s="4" t="s">
        <v>438</v>
      </c>
      <c r="K340" s="4" t="s">
        <v>457</v>
      </c>
      <c r="L340" s="4" t="s">
        <v>440</v>
      </c>
      <c r="M340" s="5">
        <v>20</v>
      </c>
      <c r="N340" s="4" t="s">
        <v>441</v>
      </c>
      <c r="O340" s="5">
        <v>123809</v>
      </c>
      <c r="P340" s="5">
        <v>1</v>
      </c>
      <c r="Q340" s="5">
        <v>280</v>
      </c>
      <c r="R340" s="4" t="s">
        <v>442</v>
      </c>
      <c r="S340" s="4" t="s">
        <v>713</v>
      </c>
      <c r="T340" s="4" t="s">
        <v>443</v>
      </c>
      <c r="U340" s="5">
        <v>50</v>
      </c>
    </row>
    <row r="341" spans="1:21" x14ac:dyDescent="0.3">
      <c r="A341" s="3">
        <v>45364</v>
      </c>
      <c r="B341" s="4">
        <v>1200</v>
      </c>
      <c r="C341" s="5">
        <v>5</v>
      </c>
      <c r="D341" s="4" t="s">
        <v>460</v>
      </c>
      <c r="E341" s="4" t="s">
        <v>453</v>
      </c>
      <c r="F341" s="4" t="s">
        <v>503</v>
      </c>
      <c r="G341" s="4" t="s">
        <v>504</v>
      </c>
      <c r="H341" s="8" t="s">
        <v>635</v>
      </c>
      <c r="I341" s="4" t="s">
        <v>448</v>
      </c>
      <c r="J341" s="4" t="s">
        <v>438</v>
      </c>
      <c r="K341" s="4" t="s">
        <v>439</v>
      </c>
      <c r="L341" s="4" t="s">
        <v>451</v>
      </c>
      <c r="M341" s="5">
        <v>0</v>
      </c>
      <c r="N341" s="4" t="s">
        <v>441</v>
      </c>
      <c r="O341" s="5">
        <v>123810</v>
      </c>
      <c r="P341" s="5">
        <v>1</v>
      </c>
      <c r="Q341" s="5">
        <v>1200</v>
      </c>
      <c r="R341" s="4" t="s">
        <v>442</v>
      </c>
      <c r="S341" s="4" t="s">
        <v>602</v>
      </c>
      <c r="T341" s="4" t="s">
        <v>443</v>
      </c>
      <c r="U341" s="5">
        <v>200</v>
      </c>
    </row>
    <row r="342" spans="1:21" x14ac:dyDescent="0.3">
      <c r="A342" s="3">
        <v>45365</v>
      </c>
      <c r="B342" s="4">
        <v>650</v>
      </c>
      <c r="C342" s="5">
        <v>2</v>
      </c>
      <c r="D342" s="4" t="s">
        <v>488</v>
      </c>
      <c r="E342" s="4" t="s">
        <v>445</v>
      </c>
      <c r="F342" s="4" t="s">
        <v>474</v>
      </c>
      <c r="G342" s="4" t="s">
        <v>475</v>
      </c>
      <c r="H342" s="8" t="s">
        <v>690</v>
      </c>
      <c r="I342" s="4" t="s">
        <v>448</v>
      </c>
      <c r="J342" s="4" t="s">
        <v>449</v>
      </c>
      <c r="K342" s="4" t="s">
        <v>450</v>
      </c>
      <c r="L342" s="4" t="s">
        <v>451</v>
      </c>
      <c r="M342" s="5">
        <v>50</v>
      </c>
      <c r="N342" s="4" t="s">
        <v>465</v>
      </c>
      <c r="O342" s="5">
        <v>123811</v>
      </c>
      <c r="P342" s="5">
        <v>1</v>
      </c>
      <c r="Q342" s="5">
        <v>600</v>
      </c>
      <c r="R342" s="4" t="s">
        <v>442</v>
      </c>
      <c r="S342" s="4" t="s">
        <v>601</v>
      </c>
      <c r="T342" s="4" t="s">
        <v>443</v>
      </c>
      <c r="U342" s="5">
        <v>150</v>
      </c>
    </row>
    <row r="343" spans="1:21" x14ac:dyDescent="0.3">
      <c r="A343" s="3">
        <v>45367</v>
      </c>
      <c r="B343" s="4">
        <v>700</v>
      </c>
      <c r="C343" s="5">
        <v>3</v>
      </c>
      <c r="D343" s="4" t="s">
        <v>470</v>
      </c>
      <c r="E343" s="4" t="s">
        <v>445</v>
      </c>
      <c r="F343" s="4" t="s">
        <v>535</v>
      </c>
      <c r="G343" s="4" t="s">
        <v>536</v>
      </c>
      <c r="H343" s="8" t="s">
        <v>694</v>
      </c>
      <c r="I343" s="4" t="s">
        <v>448</v>
      </c>
      <c r="J343" s="4" t="s">
        <v>438</v>
      </c>
      <c r="K343" s="4" t="s">
        <v>450</v>
      </c>
      <c r="L343" s="4" t="s">
        <v>440</v>
      </c>
      <c r="M343" s="5">
        <v>50</v>
      </c>
      <c r="N343" s="4" t="s">
        <v>465</v>
      </c>
      <c r="O343" s="5">
        <v>123812</v>
      </c>
      <c r="P343" s="5">
        <v>1</v>
      </c>
      <c r="Q343" s="5">
        <v>650</v>
      </c>
      <c r="R343" s="4" t="s">
        <v>442</v>
      </c>
      <c r="S343" s="4" t="s">
        <v>610</v>
      </c>
      <c r="T343" s="4" t="s">
        <v>443</v>
      </c>
      <c r="U343" s="5">
        <v>150</v>
      </c>
    </row>
    <row r="344" spans="1:21" x14ac:dyDescent="0.3">
      <c r="A344" s="3">
        <v>45368</v>
      </c>
      <c r="B344" s="4">
        <v>400</v>
      </c>
      <c r="C344" s="5">
        <v>2</v>
      </c>
      <c r="D344" s="4" t="s">
        <v>490</v>
      </c>
      <c r="E344" s="4" t="s">
        <v>434</v>
      </c>
      <c r="F344" s="4" t="s">
        <v>537</v>
      </c>
      <c r="G344" s="4" t="s">
        <v>436</v>
      </c>
      <c r="H344" s="8" t="s">
        <v>692</v>
      </c>
      <c r="I344" s="4" t="s">
        <v>456</v>
      </c>
      <c r="J344" s="4" t="s">
        <v>449</v>
      </c>
      <c r="K344" s="4" t="s">
        <v>439</v>
      </c>
      <c r="L344" s="4" t="s">
        <v>451</v>
      </c>
      <c r="M344" s="5">
        <v>0</v>
      </c>
      <c r="N344" s="4" t="s">
        <v>441</v>
      </c>
      <c r="O344" s="5">
        <v>123813</v>
      </c>
      <c r="P344" s="5">
        <v>1</v>
      </c>
      <c r="Q344" s="5">
        <v>400</v>
      </c>
      <c r="R344" s="4" t="s">
        <v>442</v>
      </c>
      <c r="S344" s="4" t="s">
        <v>590</v>
      </c>
      <c r="T344" s="4" t="s">
        <v>443</v>
      </c>
      <c r="U344" s="5">
        <v>80</v>
      </c>
    </row>
    <row r="345" spans="1:21" x14ac:dyDescent="0.3">
      <c r="A345" s="3">
        <v>45369</v>
      </c>
      <c r="B345" s="4">
        <v>300</v>
      </c>
      <c r="C345" s="5">
        <v>3</v>
      </c>
      <c r="D345" s="4" t="s">
        <v>476</v>
      </c>
      <c r="E345" s="4" t="s">
        <v>445</v>
      </c>
      <c r="F345" s="4" t="s">
        <v>520</v>
      </c>
      <c r="G345" s="4" t="s">
        <v>521</v>
      </c>
      <c r="H345" s="8" t="s">
        <v>635</v>
      </c>
      <c r="I345" s="4" t="s">
        <v>437</v>
      </c>
      <c r="J345" s="4" t="s">
        <v>438</v>
      </c>
      <c r="K345" s="4" t="s">
        <v>457</v>
      </c>
      <c r="L345" s="4" t="s">
        <v>440</v>
      </c>
      <c r="M345" s="5">
        <v>20</v>
      </c>
      <c r="N345" s="4" t="s">
        <v>441</v>
      </c>
      <c r="O345" s="5">
        <v>123814</v>
      </c>
      <c r="P345" s="5">
        <v>1</v>
      </c>
      <c r="Q345" s="5">
        <v>280</v>
      </c>
      <c r="R345" s="4" t="s">
        <v>442</v>
      </c>
      <c r="S345" s="4" t="s">
        <v>713</v>
      </c>
      <c r="T345" s="4" t="s">
        <v>443</v>
      </c>
      <c r="U345" s="5">
        <v>50</v>
      </c>
    </row>
    <row r="346" spans="1:21" x14ac:dyDescent="0.3">
      <c r="A346" s="3">
        <v>45370</v>
      </c>
      <c r="B346" s="4">
        <v>1200</v>
      </c>
      <c r="C346" s="5">
        <v>5</v>
      </c>
      <c r="D346" s="4" t="s">
        <v>460</v>
      </c>
      <c r="E346" s="4" t="s">
        <v>453</v>
      </c>
      <c r="F346" s="4" t="s">
        <v>503</v>
      </c>
      <c r="G346" s="4" t="s">
        <v>504</v>
      </c>
      <c r="H346" s="8" t="s">
        <v>692</v>
      </c>
      <c r="I346" s="4" t="s">
        <v>448</v>
      </c>
      <c r="J346" s="4" t="s">
        <v>438</v>
      </c>
      <c r="K346" s="4" t="s">
        <v>439</v>
      </c>
      <c r="L346" s="4" t="s">
        <v>451</v>
      </c>
      <c r="M346" s="5">
        <v>0</v>
      </c>
      <c r="N346" s="4" t="s">
        <v>441</v>
      </c>
      <c r="O346" s="5">
        <v>123815</v>
      </c>
      <c r="P346" s="5">
        <v>1</v>
      </c>
      <c r="Q346" s="5">
        <v>1200</v>
      </c>
      <c r="R346" s="4" t="s">
        <v>442</v>
      </c>
      <c r="S346" s="4" t="s">
        <v>602</v>
      </c>
      <c r="T346" s="4" t="s">
        <v>443</v>
      </c>
      <c r="U346" s="5">
        <v>200</v>
      </c>
    </row>
    <row r="347" spans="1:21" x14ac:dyDescent="0.3">
      <c r="A347" s="3">
        <v>45371</v>
      </c>
      <c r="B347" s="4">
        <v>650</v>
      </c>
      <c r="C347" s="5">
        <v>2</v>
      </c>
      <c r="D347" s="4" t="s">
        <v>488</v>
      </c>
      <c r="E347" s="4" t="s">
        <v>445</v>
      </c>
      <c r="F347" s="4" t="s">
        <v>474</v>
      </c>
      <c r="G347" s="4" t="s">
        <v>475</v>
      </c>
      <c r="H347" s="8" t="s">
        <v>635</v>
      </c>
      <c r="I347" s="4" t="s">
        <v>448</v>
      </c>
      <c r="J347" s="4" t="s">
        <v>449</v>
      </c>
      <c r="K347" s="4" t="s">
        <v>450</v>
      </c>
      <c r="L347" s="4" t="s">
        <v>451</v>
      </c>
      <c r="M347" s="5">
        <v>50</v>
      </c>
      <c r="N347" s="4" t="s">
        <v>465</v>
      </c>
      <c r="O347" s="5">
        <v>123816</v>
      </c>
      <c r="P347" s="5">
        <v>1</v>
      </c>
      <c r="Q347" s="5">
        <v>600</v>
      </c>
      <c r="R347" s="4" t="s">
        <v>442</v>
      </c>
      <c r="S347" s="4" t="s">
        <v>601</v>
      </c>
      <c r="T347" s="4" t="s">
        <v>443</v>
      </c>
      <c r="U347" s="5">
        <v>150</v>
      </c>
    </row>
    <row r="348" spans="1:21" x14ac:dyDescent="0.3">
      <c r="A348" s="3">
        <v>45372</v>
      </c>
      <c r="B348" s="4">
        <v>220</v>
      </c>
      <c r="C348" s="5">
        <v>1</v>
      </c>
      <c r="D348" s="4" t="s">
        <v>462</v>
      </c>
      <c r="E348" s="4" t="s">
        <v>434</v>
      </c>
      <c r="F348" s="4" t="s">
        <v>532</v>
      </c>
      <c r="G348" s="4" t="s">
        <v>436</v>
      </c>
      <c r="H348" s="8" t="s">
        <v>703</v>
      </c>
      <c r="I348" s="4" t="s">
        <v>456</v>
      </c>
      <c r="J348" s="4" t="s">
        <v>449</v>
      </c>
      <c r="K348" s="4" t="s">
        <v>450</v>
      </c>
      <c r="L348" s="4" t="s">
        <v>451</v>
      </c>
      <c r="M348" s="5">
        <v>20</v>
      </c>
      <c r="N348" s="4" t="s">
        <v>441</v>
      </c>
      <c r="O348" s="5">
        <v>123817</v>
      </c>
      <c r="P348" s="5">
        <v>1</v>
      </c>
      <c r="Q348" s="5">
        <v>200</v>
      </c>
      <c r="R348" s="4" t="s">
        <v>442</v>
      </c>
      <c r="S348" s="4" t="s">
        <v>713</v>
      </c>
      <c r="T348" s="4" t="s">
        <v>443</v>
      </c>
      <c r="U348" s="5">
        <v>30</v>
      </c>
    </row>
    <row r="349" spans="1:21" x14ac:dyDescent="0.3">
      <c r="A349" s="3">
        <v>45292</v>
      </c>
      <c r="B349" s="4">
        <v>1500</v>
      </c>
      <c r="C349" s="5">
        <v>10</v>
      </c>
      <c r="D349" s="4" t="s">
        <v>460</v>
      </c>
      <c r="E349" s="4" t="s">
        <v>434</v>
      </c>
      <c r="F349" s="4" t="s">
        <v>532</v>
      </c>
      <c r="G349" s="4" t="s">
        <v>436</v>
      </c>
      <c r="H349" s="8" t="s">
        <v>635</v>
      </c>
      <c r="I349" s="4" t="s">
        <v>456</v>
      </c>
      <c r="J349" s="4" t="s">
        <v>449</v>
      </c>
      <c r="K349" s="4" t="s">
        <v>439</v>
      </c>
      <c r="L349" s="4" t="s">
        <v>451</v>
      </c>
      <c r="M349" s="5">
        <v>0</v>
      </c>
      <c r="N349" s="4" t="s">
        <v>441</v>
      </c>
      <c r="O349" s="5">
        <v>1234561</v>
      </c>
      <c r="P349" s="5">
        <v>1</v>
      </c>
      <c r="Q349" s="5">
        <v>1500</v>
      </c>
      <c r="R349" s="4" t="s">
        <v>545</v>
      </c>
      <c r="S349" s="4" t="s">
        <v>616</v>
      </c>
      <c r="T349" s="4" t="s">
        <v>443</v>
      </c>
      <c r="U349" s="5">
        <v>500</v>
      </c>
    </row>
    <row r="350" spans="1:21" x14ac:dyDescent="0.3">
      <c r="A350" s="3">
        <v>45292</v>
      </c>
      <c r="B350" s="4">
        <v>1500</v>
      </c>
      <c r="C350" s="5">
        <v>10</v>
      </c>
      <c r="D350" s="4" t="s">
        <v>460</v>
      </c>
      <c r="E350" s="4" t="s">
        <v>434</v>
      </c>
      <c r="F350" s="4" t="s">
        <v>532</v>
      </c>
      <c r="G350" s="4" t="s">
        <v>436</v>
      </c>
      <c r="H350" s="8" t="s">
        <v>690</v>
      </c>
      <c r="I350" s="4" t="s">
        <v>456</v>
      </c>
      <c r="J350" s="4" t="s">
        <v>449</v>
      </c>
      <c r="K350" s="4" t="s">
        <v>439</v>
      </c>
      <c r="L350" s="4" t="s">
        <v>451</v>
      </c>
      <c r="M350" s="5">
        <v>0</v>
      </c>
      <c r="N350" s="4" t="s">
        <v>441</v>
      </c>
      <c r="O350" s="5">
        <v>1234562</v>
      </c>
      <c r="P350" s="5">
        <v>1</v>
      </c>
      <c r="Q350" s="5">
        <v>1500</v>
      </c>
      <c r="R350" s="4" t="s">
        <v>545</v>
      </c>
      <c r="S350" s="4" t="s">
        <v>616</v>
      </c>
      <c r="T350" s="4" t="s">
        <v>443</v>
      </c>
      <c r="U350" s="5">
        <v>500</v>
      </c>
    </row>
    <row r="351" spans="1:21" x14ac:dyDescent="0.3">
      <c r="A351" s="3">
        <v>45292</v>
      </c>
      <c r="B351" s="4">
        <v>1500</v>
      </c>
      <c r="C351" s="5">
        <v>10</v>
      </c>
      <c r="D351" s="4" t="s">
        <v>460</v>
      </c>
      <c r="E351" s="4" t="s">
        <v>434</v>
      </c>
      <c r="F351" s="4" t="s">
        <v>532</v>
      </c>
      <c r="G351" s="4" t="s">
        <v>436</v>
      </c>
      <c r="H351" s="8" t="s">
        <v>694</v>
      </c>
      <c r="I351" s="4" t="s">
        <v>456</v>
      </c>
      <c r="J351" s="4" t="s">
        <v>449</v>
      </c>
      <c r="K351" s="4" t="s">
        <v>439</v>
      </c>
      <c r="L351" s="4" t="s">
        <v>451</v>
      </c>
      <c r="M351" s="5">
        <v>0</v>
      </c>
      <c r="N351" s="4" t="s">
        <v>441</v>
      </c>
      <c r="O351" s="5">
        <v>1234563</v>
      </c>
      <c r="P351" s="5">
        <v>1</v>
      </c>
      <c r="Q351" s="5">
        <v>1500</v>
      </c>
      <c r="R351" s="4" t="s">
        <v>545</v>
      </c>
      <c r="S351" s="4" t="s">
        <v>616</v>
      </c>
      <c r="T351" s="4" t="s">
        <v>443</v>
      </c>
      <c r="U351" s="5">
        <v>500</v>
      </c>
    </row>
    <row r="352" spans="1:21" x14ac:dyDescent="0.3">
      <c r="A352" s="3">
        <v>45292</v>
      </c>
      <c r="B352" s="4">
        <v>1500</v>
      </c>
      <c r="C352" s="5">
        <v>10</v>
      </c>
      <c r="D352" s="4" t="s">
        <v>460</v>
      </c>
      <c r="E352" s="4" t="s">
        <v>434</v>
      </c>
      <c r="F352" s="4" t="s">
        <v>532</v>
      </c>
      <c r="G352" s="4" t="s">
        <v>436</v>
      </c>
      <c r="H352" s="8" t="s">
        <v>692</v>
      </c>
      <c r="I352" s="4" t="s">
        <v>456</v>
      </c>
      <c r="J352" s="4" t="s">
        <v>449</v>
      </c>
      <c r="K352" s="4" t="s">
        <v>439</v>
      </c>
      <c r="L352" s="4" t="s">
        <v>451</v>
      </c>
      <c r="M352" s="5">
        <v>0</v>
      </c>
      <c r="N352" s="4" t="s">
        <v>441</v>
      </c>
      <c r="O352" s="5">
        <v>1234564</v>
      </c>
      <c r="P352" s="5">
        <v>1</v>
      </c>
      <c r="Q352" s="5">
        <v>1500</v>
      </c>
      <c r="R352" s="4" t="s">
        <v>545</v>
      </c>
      <c r="S352" s="4" t="s">
        <v>616</v>
      </c>
      <c r="T352" s="4" t="s">
        <v>443</v>
      </c>
      <c r="U352" s="5">
        <v>500</v>
      </c>
    </row>
    <row r="353" spans="1:21" x14ac:dyDescent="0.3">
      <c r="A353" s="3">
        <v>45293</v>
      </c>
      <c r="B353" s="4">
        <v>300</v>
      </c>
      <c r="C353" s="5">
        <v>3</v>
      </c>
      <c r="D353" s="4" t="s">
        <v>490</v>
      </c>
      <c r="E353" s="4" t="s">
        <v>445</v>
      </c>
      <c r="F353" s="4" t="s">
        <v>520</v>
      </c>
      <c r="G353" s="4" t="s">
        <v>521</v>
      </c>
      <c r="H353" s="8" t="s">
        <v>635</v>
      </c>
      <c r="I353" s="4" t="s">
        <v>437</v>
      </c>
      <c r="J353" s="4" t="s">
        <v>438</v>
      </c>
      <c r="K353" s="4" t="s">
        <v>439</v>
      </c>
      <c r="L353" s="4" t="s">
        <v>440</v>
      </c>
      <c r="M353" s="5">
        <v>50</v>
      </c>
      <c r="N353" s="4" t="s">
        <v>465</v>
      </c>
      <c r="O353" s="5">
        <v>1234575</v>
      </c>
      <c r="P353" s="5">
        <v>2</v>
      </c>
      <c r="Q353" s="5">
        <v>250</v>
      </c>
      <c r="R353" s="4" t="s">
        <v>546</v>
      </c>
      <c r="S353" s="4" t="s">
        <v>560</v>
      </c>
      <c r="T353" s="4" t="s">
        <v>443</v>
      </c>
      <c r="U353" s="5">
        <v>50</v>
      </c>
    </row>
    <row r="354" spans="1:21" x14ac:dyDescent="0.3">
      <c r="A354" s="3">
        <v>45293</v>
      </c>
      <c r="B354" s="4">
        <v>300</v>
      </c>
      <c r="C354" s="5">
        <v>3</v>
      </c>
      <c r="D354" s="4" t="s">
        <v>490</v>
      </c>
      <c r="E354" s="4" t="s">
        <v>445</v>
      </c>
      <c r="F354" s="4" t="s">
        <v>520</v>
      </c>
      <c r="G354" s="4" t="s">
        <v>521</v>
      </c>
      <c r="H354" s="8" t="s">
        <v>703</v>
      </c>
      <c r="I354" s="4" t="s">
        <v>437</v>
      </c>
      <c r="J354" s="4" t="s">
        <v>438</v>
      </c>
      <c r="K354" s="4" t="s">
        <v>439</v>
      </c>
      <c r="L354" s="4" t="s">
        <v>440</v>
      </c>
      <c r="M354" s="5">
        <v>50</v>
      </c>
      <c r="N354" s="4" t="s">
        <v>465</v>
      </c>
      <c r="O354" s="5">
        <v>1234576</v>
      </c>
      <c r="P354" s="5">
        <v>2</v>
      </c>
      <c r="Q354" s="5">
        <v>250</v>
      </c>
      <c r="R354" s="4" t="s">
        <v>546</v>
      </c>
      <c r="S354" s="4" t="s">
        <v>560</v>
      </c>
      <c r="T354" s="4" t="s">
        <v>443</v>
      </c>
      <c r="U354" s="5">
        <v>50</v>
      </c>
    </row>
    <row r="355" spans="1:21" x14ac:dyDescent="0.3">
      <c r="A355" s="3">
        <v>45293</v>
      </c>
      <c r="B355" s="4">
        <v>300</v>
      </c>
      <c r="C355" s="5">
        <v>3</v>
      </c>
      <c r="D355" s="4" t="s">
        <v>490</v>
      </c>
      <c r="E355" s="4" t="s">
        <v>445</v>
      </c>
      <c r="F355" s="4" t="s">
        <v>520</v>
      </c>
      <c r="G355" s="4" t="s">
        <v>521</v>
      </c>
      <c r="H355" s="8" t="s">
        <v>635</v>
      </c>
      <c r="I355" s="4" t="s">
        <v>437</v>
      </c>
      <c r="J355" s="4" t="s">
        <v>438</v>
      </c>
      <c r="K355" s="4" t="s">
        <v>439</v>
      </c>
      <c r="L355" s="4" t="s">
        <v>440</v>
      </c>
      <c r="M355" s="5">
        <v>50</v>
      </c>
      <c r="N355" s="4" t="s">
        <v>465</v>
      </c>
      <c r="O355" s="5">
        <v>1234577</v>
      </c>
      <c r="P355" s="5">
        <v>2</v>
      </c>
      <c r="Q355" s="5">
        <v>250</v>
      </c>
      <c r="R355" s="4" t="s">
        <v>546</v>
      </c>
      <c r="S355" s="4" t="s">
        <v>560</v>
      </c>
      <c r="T355" s="4" t="s">
        <v>443</v>
      </c>
      <c r="U355" s="5">
        <v>50</v>
      </c>
    </row>
    <row r="356" spans="1:21" x14ac:dyDescent="0.3">
      <c r="A356" s="3">
        <v>45293</v>
      </c>
      <c r="B356" s="4">
        <v>300</v>
      </c>
      <c r="C356" s="5">
        <v>3</v>
      </c>
      <c r="D356" s="4" t="s">
        <v>490</v>
      </c>
      <c r="E356" s="4" t="s">
        <v>445</v>
      </c>
      <c r="F356" s="4" t="s">
        <v>520</v>
      </c>
      <c r="G356" s="4" t="s">
        <v>521</v>
      </c>
      <c r="H356" s="8" t="s">
        <v>690</v>
      </c>
      <c r="I356" s="4" t="s">
        <v>437</v>
      </c>
      <c r="J356" s="4" t="s">
        <v>438</v>
      </c>
      <c r="K356" s="4" t="s">
        <v>439</v>
      </c>
      <c r="L356" s="4" t="s">
        <v>440</v>
      </c>
      <c r="M356" s="5">
        <v>50</v>
      </c>
      <c r="N356" s="4" t="s">
        <v>465</v>
      </c>
      <c r="O356" s="5">
        <v>1234578</v>
      </c>
      <c r="P356" s="5">
        <v>2</v>
      </c>
      <c r="Q356" s="5">
        <v>250</v>
      </c>
      <c r="R356" s="4" t="s">
        <v>546</v>
      </c>
      <c r="S356" s="4" t="s">
        <v>560</v>
      </c>
      <c r="T356" s="4" t="s">
        <v>443</v>
      </c>
      <c r="U356" s="5">
        <v>50</v>
      </c>
    </row>
    <row r="357" spans="1:21" x14ac:dyDescent="0.3">
      <c r="A357" s="3">
        <v>45294</v>
      </c>
      <c r="B357" s="4">
        <v>6000</v>
      </c>
      <c r="C357" s="5">
        <v>2</v>
      </c>
      <c r="D357" s="4" t="s">
        <v>493</v>
      </c>
      <c r="E357" s="4" t="s">
        <v>453</v>
      </c>
      <c r="F357" s="4" t="s">
        <v>513</v>
      </c>
      <c r="G357" s="4" t="s">
        <v>514</v>
      </c>
      <c r="H357" s="8" t="s">
        <v>694</v>
      </c>
      <c r="I357" s="4" t="s">
        <v>448</v>
      </c>
      <c r="J357" s="4" t="s">
        <v>449</v>
      </c>
      <c r="K357" s="4" t="s">
        <v>450</v>
      </c>
      <c r="L357" s="4" t="s">
        <v>547</v>
      </c>
      <c r="M357" s="5">
        <v>200</v>
      </c>
      <c r="N357" s="4" t="s">
        <v>548</v>
      </c>
      <c r="O357" s="5">
        <v>1234589</v>
      </c>
      <c r="P357" s="5">
        <v>1</v>
      </c>
      <c r="Q357" s="5">
        <v>5800</v>
      </c>
      <c r="R357" s="4" t="s">
        <v>442</v>
      </c>
      <c r="S357" s="4" t="s">
        <v>617</v>
      </c>
      <c r="T357" s="4" t="s">
        <v>443</v>
      </c>
      <c r="U357" s="5">
        <v>1200</v>
      </c>
    </row>
    <row r="358" spans="1:21" x14ac:dyDescent="0.3">
      <c r="A358" s="3">
        <v>45294</v>
      </c>
      <c r="B358" s="4">
        <v>6000</v>
      </c>
      <c r="C358" s="5">
        <v>2</v>
      </c>
      <c r="D358" s="4" t="s">
        <v>493</v>
      </c>
      <c r="E358" s="4" t="s">
        <v>453</v>
      </c>
      <c r="F358" s="4" t="s">
        <v>513</v>
      </c>
      <c r="G358" s="4" t="s">
        <v>514</v>
      </c>
      <c r="H358" s="8" t="s">
        <v>692</v>
      </c>
      <c r="I358" s="4" t="s">
        <v>448</v>
      </c>
      <c r="J358" s="4" t="s">
        <v>449</v>
      </c>
      <c r="K358" s="4" t="s">
        <v>450</v>
      </c>
      <c r="L358" s="4" t="s">
        <v>547</v>
      </c>
      <c r="M358" s="5">
        <v>200</v>
      </c>
      <c r="N358" s="4" t="s">
        <v>548</v>
      </c>
      <c r="O358" s="5">
        <v>12345810</v>
      </c>
      <c r="P358" s="5">
        <v>1</v>
      </c>
      <c r="Q358" s="5">
        <v>5800</v>
      </c>
      <c r="R358" s="4" t="s">
        <v>442</v>
      </c>
      <c r="S358" s="4" t="s">
        <v>617</v>
      </c>
      <c r="T358" s="4" t="s">
        <v>443</v>
      </c>
      <c r="U358" s="5">
        <v>1200</v>
      </c>
    </row>
    <row r="359" spans="1:21" x14ac:dyDescent="0.3">
      <c r="A359" s="3">
        <v>45294</v>
      </c>
      <c r="B359" s="4">
        <v>6000</v>
      </c>
      <c r="C359" s="5">
        <v>2</v>
      </c>
      <c r="D359" s="4" t="s">
        <v>493</v>
      </c>
      <c r="E359" s="4" t="s">
        <v>453</v>
      </c>
      <c r="F359" s="4" t="s">
        <v>513</v>
      </c>
      <c r="G359" s="4" t="s">
        <v>514</v>
      </c>
      <c r="H359" s="8" t="s">
        <v>635</v>
      </c>
      <c r="I359" s="4" t="s">
        <v>448</v>
      </c>
      <c r="J359" s="4" t="s">
        <v>449</v>
      </c>
      <c r="K359" s="4" t="s">
        <v>450</v>
      </c>
      <c r="L359" s="4" t="s">
        <v>547</v>
      </c>
      <c r="M359" s="5">
        <v>200</v>
      </c>
      <c r="N359" s="4" t="s">
        <v>548</v>
      </c>
      <c r="O359" s="5">
        <v>12345811</v>
      </c>
      <c r="P359" s="5">
        <v>1</v>
      </c>
      <c r="Q359" s="5">
        <v>5800</v>
      </c>
      <c r="R359" s="4" t="s">
        <v>442</v>
      </c>
      <c r="S359" s="4" t="s">
        <v>617</v>
      </c>
      <c r="T359" s="4" t="s">
        <v>443</v>
      </c>
      <c r="U359" s="5">
        <v>1200</v>
      </c>
    </row>
    <row r="360" spans="1:21" x14ac:dyDescent="0.3">
      <c r="A360" s="3">
        <v>45294</v>
      </c>
      <c r="B360" s="4">
        <v>6000</v>
      </c>
      <c r="C360" s="5">
        <v>2</v>
      </c>
      <c r="D360" s="4" t="s">
        <v>493</v>
      </c>
      <c r="E360" s="4" t="s">
        <v>453</v>
      </c>
      <c r="F360" s="4" t="s">
        <v>513</v>
      </c>
      <c r="G360" s="4" t="s">
        <v>514</v>
      </c>
      <c r="H360" s="8" t="s">
        <v>703</v>
      </c>
      <c r="I360" s="4" t="s">
        <v>448</v>
      </c>
      <c r="J360" s="4" t="s">
        <v>449</v>
      </c>
      <c r="K360" s="4" t="s">
        <v>450</v>
      </c>
      <c r="L360" s="4" t="s">
        <v>547</v>
      </c>
      <c r="M360" s="5">
        <v>200</v>
      </c>
      <c r="N360" s="4" t="s">
        <v>548</v>
      </c>
      <c r="O360" s="5">
        <v>12345812</v>
      </c>
      <c r="P360" s="5">
        <v>1</v>
      </c>
      <c r="Q360" s="5">
        <v>5800</v>
      </c>
      <c r="R360" s="4" t="s">
        <v>442</v>
      </c>
      <c r="S360" s="4" t="s">
        <v>617</v>
      </c>
      <c r="T360" s="4" t="s">
        <v>443</v>
      </c>
      <c r="U360" s="5">
        <v>1200</v>
      </c>
    </row>
    <row r="361" spans="1:21" x14ac:dyDescent="0.3">
      <c r="A361" s="3">
        <v>45295</v>
      </c>
      <c r="B361" s="4">
        <v>800</v>
      </c>
      <c r="C361" s="5">
        <v>4</v>
      </c>
      <c r="D361" s="4" t="s">
        <v>466</v>
      </c>
      <c r="E361" s="4" t="s">
        <v>434</v>
      </c>
      <c r="F361" s="4" t="s">
        <v>537</v>
      </c>
      <c r="G361" s="4" t="s">
        <v>436</v>
      </c>
      <c r="H361" s="8" t="s">
        <v>635</v>
      </c>
      <c r="I361" s="4" t="s">
        <v>456</v>
      </c>
      <c r="J361" s="4" t="s">
        <v>449</v>
      </c>
      <c r="K361" s="4" t="s">
        <v>457</v>
      </c>
      <c r="L361" s="4" t="s">
        <v>458</v>
      </c>
      <c r="M361" s="5">
        <v>100</v>
      </c>
      <c r="N361" s="4" t="s">
        <v>441</v>
      </c>
      <c r="O361" s="5">
        <v>12345913</v>
      </c>
      <c r="P361" s="5">
        <v>1</v>
      </c>
      <c r="Q361" s="5">
        <v>700</v>
      </c>
      <c r="R361" s="4" t="s">
        <v>442</v>
      </c>
      <c r="S361" s="4" t="s">
        <v>713</v>
      </c>
      <c r="T361" s="4" t="s">
        <v>459</v>
      </c>
      <c r="U361" s="5">
        <v>300</v>
      </c>
    </row>
    <row r="362" spans="1:21" x14ac:dyDescent="0.3">
      <c r="A362" s="3">
        <v>45295</v>
      </c>
      <c r="B362" s="4">
        <v>800</v>
      </c>
      <c r="C362" s="5">
        <v>4</v>
      </c>
      <c r="D362" s="4" t="s">
        <v>466</v>
      </c>
      <c r="E362" s="4" t="s">
        <v>434</v>
      </c>
      <c r="F362" s="4" t="s">
        <v>537</v>
      </c>
      <c r="G362" s="4" t="s">
        <v>436</v>
      </c>
      <c r="H362" s="8" t="s">
        <v>690</v>
      </c>
      <c r="I362" s="4" t="s">
        <v>456</v>
      </c>
      <c r="J362" s="4" t="s">
        <v>449</v>
      </c>
      <c r="K362" s="4" t="s">
        <v>457</v>
      </c>
      <c r="L362" s="4" t="s">
        <v>458</v>
      </c>
      <c r="M362" s="5">
        <v>100</v>
      </c>
      <c r="N362" s="4" t="s">
        <v>441</v>
      </c>
      <c r="O362" s="5">
        <v>12345914</v>
      </c>
      <c r="P362" s="5">
        <v>1</v>
      </c>
      <c r="Q362" s="5">
        <v>700</v>
      </c>
      <c r="R362" s="4" t="s">
        <v>442</v>
      </c>
      <c r="S362" s="4" t="s">
        <v>713</v>
      </c>
      <c r="T362" s="4" t="s">
        <v>459</v>
      </c>
      <c r="U362" s="5">
        <v>300</v>
      </c>
    </row>
    <row r="363" spans="1:21" x14ac:dyDescent="0.3">
      <c r="A363" s="3">
        <v>45295</v>
      </c>
      <c r="B363" s="4">
        <v>800</v>
      </c>
      <c r="C363" s="5">
        <v>4</v>
      </c>
      <c r="D363" s="4" t="s">
        <v>466</v>
      </c>
      <c r="E363" s="4" t="s">
        <v>434</v>
      </c>
      <c r="F363" s="4" t="s">
        <v>537</v>
      </c>
      <c r="G363" s="4" t="s">
        <v>436</v>
      </c>
      <c r="H363" s="8" t="s">
        <v>694</v>
      </c>
      <c r="I363" s="4" t="s">
        <v>456</v>
      </c>
      <c r="J363" s="4" t="s">
        <v>449</v>
      </c>
      <c r="K363" s="4" t="s">
        <v>457</v>
      </c>
      <c r="L363" s="4" t="s">
        <v>458</v>
      </c>
      <c r="M363" s="5">
        <v>100</v>
      </c>
      <c r="N363" s="4" t="s">
        <v>441</v>
      </c>
      <c r="O363" s="5">
        <v>12345915</v>
      </c>
      <c r="P363" s="5">
        <v>1</v>
      </c>
      <c r="Q363" s="5">
        <v>700</v>
      </c>
      <c r="R363" s="4" t="s">
        <v>442</v>
      </c>
      <c r="S363" s="4" t="s">
        <v>713</v>
      </c>
      <c r="T363" s="4" t="s">
        <v>459</v>
      </c>
      <c r="U363" s="5">
        <v>300</v>
      </c>
    </row>
    <row r="364" spans="1:21" x14ac:dyDescent="0.3">
      <c r="A364" s="3">
        <v>45295</v>
      </c>
      <c r="B364" s="4">
        <v>800</v>
      </c>
      <c r="C364" s="5">
        <v>4</v>
      </c>
      <c r="D364" s="4" t="s">
        <v>466</v>
      </c>
      <c r="E364" s="4" t="s">
        <v>434</v>
      </c>
      <c r="F364" s="4" t="s">
        <v>537</v>
      </c>
      <c r="G364" s="4" t="s">
        <v>436</v>
      </c>
      <c r="H364" s="8" t="s">
        <v>692</v>
      </c>
      <c r="I364" s="4" t="s">
        <v>456</v>
      </c>
      <c r="J364" s="4" t="s">
        <v>449</v>
      </c>
      <c r="K364" s="4" t="s">
        <v>457</v>
      </c>
      <c r="L364" s="4" t="s">
        <v>458</v>
      </c>
      <c r="M364" s="5">
        <v>100</v>
      </c>
      <c r="N364" s="4" t="s">
        <v>441</v>
      </c>
      <c r="O364" s="5">
        <v>12345916</v>
      </c>
      <c r="P364" s="5">
        <v>1</v>
      </c>
      <c r="Q364" s="5">
        <v>700</v>
      </c>
      <c r="R364" s="4" t="s">
        <v>442</v>
      </c>
      <c r="S364" s="4" t="s">
        <v>713</v>
      </c>
      <c r="T364" s="4" t="s">
        <v>459</v>
      </c>
      <c r="U364" s="5">
        <v>300</v>
      </c>
    </row>
    <row r="365" spans="1:21" x14ac:dyDescent="0.3">
      <c r="A365" s="3">
        <v>45296</v>
      </c>
      <c r="B365" s="4">
        <v>400</v>
      </c>
      <c r="C365" s="5">
        <v>2</v>
      </c>
      <c r="D365" s="4" t="s">
        <v>476</v>
      </c>
      <c r="E365" s="4" t="s">
        <v>467</v>
      </c>
      <c r="F365" s="4" t="s">
        <v>549</v>
      </c>
      <c r="G365" s="4" t="s">
        <v>550</v>
      </c>
      <c r="H365" s="8" t="s">
        <v>635</v>
      </c>
      <c r="I365" s="4" t="s">
        <v>456</v>
      </c>
      <c r="J365" s="4" t="s">
        <v>449</v>
      </c>
      <c r="K365" s="4" t="s">
        <v>450</v>
      </c>
      <c r="L365" s="4" t="s">
        <v>451</v>
      </c>
      <c r="M365" s="5">
        <v>20</v>
      </c>
      <c r="N365" s="4" t="s">
        <v>441</v>
      </c>
      <c r="O365" s="5">
        <v>12346017</v>
      </c>
      <c r="P365" s="5">
        <v>3</v>
      </c>
      <c r="Q365" s="5">
        <v>380</v>
      </c>
      <c r="R365" s="4" t="s">
        <v>442</v>
      </c>
      <c r="S365" s="4" t="s">
        <v>618</v>
      </c>
      <c r="T365" s="4" t="s">
        <v>443</v>
      </c>
      <c r="U365" s="5">
        <v>150</v>
      </c>
    </row>
    <row r="366" spans="1:21" x14ac:dyDescent="0.3">
      <c r="A366" s="3">
        <v>45296</v>
      </c>
      <c r="B366" s="4">
        <v>400</v>
      </c>
      <c r="C366" s="5">
        <v>2</v>
      </c>
      <c r="D366" s="4" t="s">
        <v>476</v>
      </c>
      <c r="E366" s="4" t="s">
        <v>467</v>
      </c>
      <c r="F366" s="4" t="s">
        <v>549</v>
      </c>
      <c r="G366" s="4" t="s">
        <v>550</v>
      </c>
      <c r="H366" s="8" t="s">
        <v>703</v>
      </c>
      <c r="I366" s="4" t="s">
        <v>456</v>
      </c>
      <c r="J366" s="4" t="s">
        <v>449</v>
      </c>
      <c r="K366" s="4" t="s">
        <v>450</v>
      </c>
      <c r="L366" s="4" t="s">
        <v>451</v>
      </c>
      <c r="M366" s="5">
        <v>20</v>
      </c>
      <c r="N366" s="4" t="s">
        <v>441</v>
      </c>
      <c r="O366" s="5">
        <v>12346018</v>
      </c>
      <c r="P366" s="5">
        <v>3</v>
      </c>
      <c r="Q366" s="5">
        <v>380</v>
      </c>
      <c r="R366" s="4" t="s">
        <v>442</v>
      </c>
      <c r="S366" s="4" t="s">
        <v>618</v>
      </c>
      <c r="T366" s="4" t="s">
        <v>443</v>
      </c>
      <c r="U366" s="5">
        <v>150</v>
      </c>
    </row>
    <row r="367" spans="1:21" x14ac:dyDescent="0.3">
      <c r="A367" s="3">
        <v>45296</v>
      </c>
      <c r="B367" s="4">
        <v>400</v>
      </c>
      <c r="C367" s="5">
        <v>2</v>
      </c>
      <c r="D367" s="4" t="s">
        <v>476</v>
      </c>
      <c r="E367" s="4" t="s">
        <v>467</v>
      </c>
      <c r="F367" s="4" t="s">
        <v>549</v>
      </c>
      <c r="G367" s="4" t="s">
        <v>550</v>
      </c>
      <c r="H367" s="8" t="s">
        <v>635</v>
      </c>
      <c r="I367" s="4" t="s">
        <v>456</v>
      </c>
      <c r="J367" s="4" t="s">
        <v>449</v>
      </c>
      <c r="K367" s="4" t="s">
        <v>450</v>
      </c>
      <c r="L367" s="4" t="s">
        <v>451</v>
      </c>
      <c r="M367" s="5">
        <v>20</v>
      </c>
      <c r="N367" s="4" t="s">
        <v>441</v>
      </c>
      <c r="O367" s="5">
        <v>12346019</v>
      </c>
      <c r="P367" s="5">
        <v>3</v>
      </c>
      <c r="Q367" s="5">
        <v>380</v>
      </c>
      <c r="R367" s="4" t="s">
        <v>442</v>
      </c>
      <c r="S367" s="4" t="s">
        <v>618</v>
      </c>
      <c r="T367" s="4" t="s">
        <v>443</v>
      </c>
      <c r="U367" s="5">
        <v>150</v>
      </c>
    </row>
    <row r="368" spans="1:21" x14ac:dyDescent="0.3">
      <c r="A368" s="3">
        <v>45296</v>
      </c>
      <c r="B368" s="4">
        <v>400</v>
      </c>
      <c r="C368" s="5">
        <v>2</v>
      </c>
      <c r="D368" s="4" t="s">
        <v>476</v>
      </c>
      <c r="E368" s="4" t="s">
        <v>467</v>
      </c>
      <c r="F368" s="4" t="s">
        <v>549</v>
      </c>
      <c r="G368" s="4" t="s">
        <v>550</v>
      </c>
      <c r="H368" s="8" t="s">
        <v>690</v>
      </c>
      <c r="I368" s="4" t="s">
        <v>456</v>
      </c>
      <c r="J368" s="4" t="s">
        <v>449</v>
      </c>
      <c r="K368" s="4" t="s">
        <v>450</v>
      </c>
      <c r="L368" s="4" t="s">
        <v>451</v>
      </c>
      <c r="M368" s="5">
        <v>20</v>
      </c>
      <c r="N368" s="4" t="s">
        <v>441</v>
      </c>
      <c r="O368" s="5">
        <v>12346020</v>
      </c>
      <c r="P368" s="5">
        <v>3</v>
      </c>
      <c r="Q368" s="5">
        <v>380</v>
      </c>
      <c r="R368" s="4" t="s">
        <v>442</v>
      </c>
      <c r="S368" s="4" t="s">
        <v>618</v>
      </c>
      <c r="T368" s="4" t="s">
        <v>443</v>
      </c>
      <c r="U368" s="5">
        <v>150</v>
      </c>
    </row>
    <row r="369" spans="1:21" x14ac:dyDescent="0.3">
      <c r="A369" s="3">
        <v>45297</v>
      </c>
      <c r="B369" s="4">
        <v>2000</v>
      </c>
      <c r="C369" s="5">
        <v>5</v>
      </c>
      <c r="D369" s="4" t="s">
        <v>452</v>
      </c>
      <c r="E369" s="4" t="s">
        <v>480</v>
      </c>
      <c r="F369" s="4" t="s">
        <v>533</v>
      </c>
      <c r="G369" s="4" t="s">
        <v>525</v>
      </c>
      <c r="H369" s="8" t="s">
        <v>694</v>
      </c>
      <c r="I369" s="4" t="s">
        <v>456</v>
      </c>
      <c r="J369" s="4" t="s">
        <v>438</v>
      </c>
      <c r="K369" s="4" t="s">
        <v>439</v>
      </c>
      <c r="L369" s="4" t="s">
        <v>440</v>
      </c>
      <c r="M369" s="5">
        <v>0</v>
      </c>
      <c r="N369" s="4" t="s">
        <v>465</v>
      </c>
      <c r="O369" s="5">
        <v>12346121</v>
      </c>
      <c r="P369" s="5">
        <v>1</v>
      </c>
      <c r="Q369" s="5">
        <v>2000</v>
      </c>
      <c r="R369" s="4" t="s">
        <v>442</v>
      </c>
      <c r="S369" s="4" t="s">
        <v>619</v>
      </c>
      <c r="T369" s="4" t="s">
        <v>443</v>
      </c>
      <c r="U369" s="5">
        <v>600</v>
      </c>
    </row>
    <row r="370" spans="1:21" x14ac:dyDescent="0.3">
      <c r="A370" s="3">
        <v>45297</v>
      </c>
      <c r="B370" s="4">
        <v>2000</v>
      </c>
      <c r="C370" s="5">
        <v>5</v>
      </c>
      <c r="D370" s="4" t="s">
        <v>452</v>
      </c>
      <c r="E370" s="4" t="s">
        <v>480</v>
      </c>
      <c r="F370" s="4" t="s">
        <v>533</v>
      </c>
      <c r="G370" s="4" t="s">
        <v>525</v>
      </c>
      <c r="H370" s="8" t="s">
        <v>692</v>
      </c>
      <c r="I370" s="4" t="s">
        <v>456</v>
      </c>
      <c r="J370" s="4" t="s">
        <v>438</v>
      </c>
      <c r="K370" s="4" t="s">
        <v>439</v>
      </c>
      <c r="L370" s="4" t="s">
        <v>440</v>
      </c>
      <c r="M370" s="5">
        <v>0</v>
      </c>
      <c r="N370" s="4" t="s">
        <v>465</v>
      </c>
      <c r="O370" s="5">
        <v>12346122</v>
      </c>
      <c r="P370" s="5">
        <v>1</v>
      </c>
      <c r="Q370" s="5">
        <v>2000</v>
      </c>
      <c r="R370" s="4" t="s">
        <v>442</v>
      </c>
      <c r="S370" s="4" t="s">
        <v>619</v>
      </c>
      <c r="T370" s="4" t="s">
        <v>443</v>
      </c>
      <c r="U370" s="5">
        <v>600</v>
      </c>
    </row>
    <row r="371" spans="1:21" x14ac:dyDescent="0.3">
      <c r="A371" s="3">
        <v>45297</v>
      </c>
      <c r="B371" s="4">
        <v>2000</v>
      </c>
      <c r="C371" s="5">
        <v>5</v>
      </c>
      <c r="D371" s="4" t="s">
        <v>452</v>
      </c>
      <c r="E371" s="4" t="s">
        <v>480</v>
      </c>
      <c r="F371" s="4" t="s">
        <v>533</v>
      </c>
      <c r="G371" s="4" t="s">
        <v>525</v>
      </c>
      <c r="H371" s="8" t="s">
        <v>635</v>
      </c>
      <c r="I371" s="4" t="s">
        <v>456</v>
      </c>
      <c r="J371" s="4" t="s">
        <v>438</v>
      </c>
      <c r="K371" s="4" t="s">
        <v>439</v>
      </c>
      <c r="L371" s="4" t="s">
        <v>440</v>
      </c>
      <c r="M371" s="5">
        <v>0</v>
      </c>
      <c r="N371" s="4" t="s">
        <v>465</v>
      </c>
      <c r="O371" s="5">
        <v>12346123</v>
      </c>
      <c r="P371" s="5">
        <v>1</v>
      </c>
      <c r="Q371" s="5">
        <v>2000</v>
      </c>
      <c r="R371" s="4" t="s">
        <v>442</v>
      </c>
      <c r="S371" s="4" t="s">
        <v>619</v>
      </c>
      <c r="T371" s="4" t="s">
        <v>443</v>
      </c>
      <c r="U371" s="5">
        <v>600</v>
      </c>
    </row>
    <row r="372" spans="1:21" x14ac:dyDescent="0.3">
      <c r="A372" s="3">
        <v>45297</v>
      </c>
      <c r="B372" s="4">
        <v>2000</v>
      </c>
      <c r="C372" s="5">
        <v>5</v>
      </c>
      <c r="D372" s="4" t="s">
        <v>452</v>
      </c>
      <c r="E372" s="4" t="s">
        <v>480</v>
      </c>
      <c r="F372" s="4" t="s">
        <v>533</v>
      </c>
      <c r="G372" s="4" t="s">
        <v>525</v>
      </c>
      <c r="H372" s="8" t="s">
        <v>703</v>
      </c>
      <c r="I372" s="4" t="s">
        <v>456</v>
      </c>
      <c r="J372" s="4" t="s">
        <v>438</v>
      </c>
      <c r="K372" s="4" t="s">
        <v>439</v>
      </c>
      <c r="L372" s="4" t="s">
        <v>440</v>
      </c>
      <c r="M372" s="5">
        <v>0</v>
      </c>
      <c r="N372" s="4" t="s">
        <v>465</v>
      </c>
      <c r="O372" s="5">
        <v>12346124</v>
      </c>
      <c r="P372" s="5">
        <v>1</v>
      </c>
      <c r="Q372" s="5">
        <v>2000</v>
      </c>
      <c r="R372" s="4" t="s">
        <v>442</v>
      </c>
      <c r="S372" s="4" t="s">
        <v>619</v>
      </c>
      <c r="T372" s="4" t="s">
        <v>443</v>
      </c>
      <c r="U372" s="5">
        <v>600</v>
      </c>
    </row>
    <row r="373" spans="1:21" x14ac:dyDescent="0.3">
      <c r="A373" s="3">
        <v>45298</v>
      </c>
      <c r="B373" s="4">
        <v>100</v>
      </c>
      <c r="C373" s="5">
        <v>1</v>
      </c>
      <c r="D373" s="4" t="s">
        <v>488</v>
      </c>
      <c r="E373" s="4" t="s">
        <v>445</v>
      </c>
      <c r="F373" s="4" t="s">
        <v>533</v>
      </c>
      <c r="G373" s="4" t="s">
        <v>475</v>
      </c>
      <c r="H373" s="8" t="s">
        <v>635</v>
      </c>
      <c r="I373" s="4" t="s">
        <v>456</v>
      </c>
      <c r="J373" s="4" t="s">
        <v>449</v>
      </c>
      <c r="K373" s="4" t="s">
        <v>439</v>
      </c>
      <c r="L373" s="4" t="s">
        <v>451</v>
      </c>
      <c r="M373" s="5">
        <v>0</v>
      </c>
      <c r="N373" s="4" t="s">
        <v>441</v>
      </c>
      <c r="O373" s="5">
        <v>12346225</v>
      </c>
      <c r="P373" s="5">
        <v>2</v>
      </c>
      <c r="Q373" s="5">
        <v>100</v>
      </c>
      <c r="R373" s="4" t="s">
        <v>442</v>
      </c>
      <c r="S373" s="4" t="s">
        <v>713</v>
      </c>
      <c r="T373" s="4" t="s">
        <v>443</v>
      </c>
      <c r="U373" s="5">
        <v>20</v>
      </c>
    </row>
    <row r="374" spans="1:21" x14ac:dyDescent="0.3">
      <c r="A374" s="3">
        <v>45298</v>
      </c>
      <c r="B374" s="4">
        <v>120</v>
      </c>
      <c r="C374" s="5">
        <v>1</v>
      </c>
      <c r="D374" s="4" t="s">
        <v>551</v>
      </c>
      <c r="E374" s="4" t="s">
        <v>445</v>
      </c>
      <c r="F374" s="4" t="s">
        <v>535</v>
      </c>
      <c r="G374" s="4" t="s">
        <v>536</v>
      </c>
      <c r="H374" s="8" t="s">
        <v>690</v>
      </c>
      <c r="I374" s="4" t="s">
        <v>456</v>
      </c>
      <c r="J374" s="4" t="s">
        <v>449</v>
      </c>
      <c r="K374" s="4" t="s">
        <v>450</v>
      </c>
      <c r="L374" s="4" t="s">
        <v>451</v>
      </c>
      <c r="M374" s="5">
        <v>10</v>
      </c>
      <c r="N374" s="4" t="s">
        <v>441</v>
      </c>
      <c r="O374" s="5">
        <v>12346226</v>
      </c>
      <c r="P374" s="5">
        <v>2</v>
      </c>
      <c r="Q374" s="5">
        <v>110</v>
      </c>
      <c r="R374" s="4" t="s">
        <v>442</v>
      </c>
      <c r="S374" s="4" t="s">
        <v>620</v>
      </c>
      <c r="T374" s="4" t="s">
        <v>443</v>
      </c>
      <c r="U374" s="5">
        <v>50</v>
      </c>
    </row>
    <row r="375" spans="1:21" x14ac:dyDescent="0.3">
      <c r="A375" s="3">
        <v>45298</v>
      </c>
      <c r="B375" s="4">
        <v>100</v>
      </c>
      <c r="C375" s="5">
        <v>1</v>
      </c>
      <c r="D375" s="4" t="s">
        <v>488</v>
      </c>
      <c r="E375" s="4" t="s">
        <v>445</v>
      </c>
      <c r="F375" s="4" t="s">
        <v>474</v>
      </c>
      <c r="G375" s="4" t="s">
        <v>475</v>
      </c>
      <c r="H375" s="8" t="s">
        <v>694</v>
      </c>
      <c r="I375" s="4" t="s">
        <v>456</v>
      </c>
      <c r="J375" s="4" t="s">
        <v>449</v>
      </c>
      <c r="K375" s="4" t="s">
        <v>439</v>
      </c>
      <c r="L375" s="4" t="s">
        <v>451</v>
      </c>
      <c r="M375" s="5">
        <v>0</v>
      </c>
      <c r="N375" s="4" t="s">
        <v>441</v>
      </c>
      <c r="O375" s="5">
        <v>12346227</v>
      </c>
      <c r="P375" s="5">
        <v>2</v>
      </c>
      <c r="Q375" s="5">
        <v>100</v>
      </c>
      <c r="R375" s="4" t="s">
        <v>442</v>
      </c>
      <c r="S375" s="4" t="s">
        <v>713</v>
      </c>
      <c r="T375" s="4" t="s">
        <v>443</v>
      </c>
      <c r="U375" s="5">
        <v>20</v>
      </c>
    </row>
    <row r="376" spans="1:21" x14ac:dyDescent="0.3">
      <c r="A376" s="3">
        <v>45299</v>
      </c>
      <c r="B376" s="4">
        <v>1200</v>
      </c>
      <c r="C376" s="5">
        <v>3</v>
      </c>
      <c r="D376" s="4" t="s">
        <v>470</v>
      </c>
      <c r="E376" s="4" t="s">
        <v>453</v>
      </c>
      <c r="F376" s="4" t="s">
        <v>503</v>
      </c>
      <c r="G376" s="4" t="s">
        <v>504</v>
      </c>
      <c r="H376" s="8" t="s">
        <v>692</v>
      </c>
      <c r="I376" s="4" t="s">
        <v>448</v>
      </c>
      <c r="J376" s="4" t="s">
        <v>438</v>
      </c>
      <c r="K376" s="4" t="s">
        <v>457</v>
      </c>
      <c r="L376" s="4" t="s">
        <v>440</v>
      </c>
      <c r="M376" s="5">
        <v>50</v>
      </c>
      <c r="N376" s="4" t="s">
        <v>465</v>
      </c>
      <c r="O376" s="5">
        <v>12346328</v>
      </c>
      <c r="P376" s="5">
        <v>1</v>
      </c>
      <c r="Q376" s="5">
        <v>1150</v>
      </c>
      <c r="R376" s="4" t="s">
        <v>442</v>
      </c>
      <c r="S376" s="4" t="s">
        <v>621</v>
      </c>
      <c r="T376" s="4" t="s">
        <v>443</v>
      </c>
      <c r="U376" s="5">
        <v>300</v>
      </c>
    </row>
    <row r="377" spans="1:21" x14ac:dyDescent="0.3">
      <c r="A377" s="3">
        <v>45299</v>
      </c>
      <c r="B377" s="4">
        <v>750</v>
      </c>
      <c r="C377" s="5">
        <v>3</v>
      </c>
      <c r="D377" s="4" t="s">
        <v>444</v>
      </c>
      <c r="E377" s="4" t="s">
        <v>434</v>
      </c>
      <c r="F377" s="4" t="s">
        <v>541</v>
      </c>
      <c r="G377" s="4" t="s">
        <v>436</v>
      </c>
      <c r="H377" s="8" t="s">
        <v>635</v>
      </c>
      <c r="I377" s="4" t="s">
        <v>437</v>
      </c>
      <c r="J377" s="4" t="s">
        <v>438</v>
      </c>
      <c r="K377" s="4" t="s">
        <v>439</v>
      </c>
      <c r="L377" s="4" t="s">
        <v>440</v>
      </c>
      <c r="M377" s="5">
        <v>0</v>
      </c>
      <c r="N377" s="4" t="s">
        <v>441</v>
      </c>
      <c r="O377" s="5">
        <v>12346329</v>
      </c>
      <c r="P377" s="5">
        <v>1</v>
      </c>
      <c r="Q377" s="5">
        <v>750</v>
      </c>
      <c r="R377" s="4" t="s">
        <v>442</v>
      </c>
      <c r="S377" s="4" t="s">
        <v>622</v>
      </c>
      <c r="T377" s="4" t="s">
        <v>443</v>
      </c>
      <c r="U377" s="5">
        <v>200</v>
      </c>
    </row>
    <row r="378" spans="1:21" x14ac:dyDescent="0.3">
      <c r="A378" s="3">
        <v>45299</v>
      </c>
      <c r="B378" s="4">
        <v>1200</v>
      </c>
      <c r="C378" s="5">
        <v>3</v>
      </c>
      <c r="D378" s="4" t="s">
        <v>470</v>
      </c>
      <c r="E378" s="4" t="s">
        <v>453</v>
      </c>
      <c r="F378" s="4" t="s">
        <v>503</v>
      </c>
      <c r="G378" s="4" t="s">
        <v>504</v>
      </c>
      <c r="H378" s="8" t="s">
        <v>703</v>
      </c>
      <c r="I378" s="4" t="s">
        <v>448</v>
      </c>
      <c r="J378" s="4" t="s">
        <v>438</v>
      </c>
      <c r="K378" s="4" t="s">
        <v>457</v>
      </c>
      <c r="L378" s="4" t="s">
        <v>440</v>
      </c>
      <c r="M378" s="5">
        <v>50</v>
      </c>
      <c r="N378" s="4" t="s">
        <v>465</v>
      </c>
      <c r="O378" s="5">
        <v>12346330</v>
      </c>
      <c r="P378" s="5">
        <v>1</v>
      </c>
      <c r="Q378" s="5">
        <v>1150</v>
      </c>
      <c r="R378" s="4" t="s">
        <v>442</v>
      </c>
      <c r="S378" s="4" t="s">
        <v>621</v>
      </c>
      <c r="T378" s="4" t="s">
        <v>443</v>
      </c>
      <c r="U378" s="5">
        <v>300</v>
      </c>
    </row>
    <row r="379" spans="1:21" x14ac:dyDescent="0.3">
      <c r="A379" s="3">
        <v>45300</v>
      </c>
      <c r="B379" s="4">
        <v>500</v>
      </c>
      <c r="C379" s="5">
        <v>2</v>
      </c>
      <c r="D379" s="4" t="s">
        <v>479</v>
      </c>
      <c r="E379" s="4" t="s">
        <v>434</v>
      </c>
      <c r="F379" s="4" t="s">
        <v>534</v>
      </c>
      <c r="G379" s="4" t="s">
        <v>478</v>
      </c>
      <c r="H379" s="8" t="s">
        <v>635</v>
      </c>
      <c r="I379" s="4" t="s">
        <v>456</v>
      </c>
      <c r="J379" s="4" t="s">
        <v>449</v>
      </c>
      <c r="K379" s="4" t="s">
        <v>439</v>
      </c>
      <c r="L379" s="4" t="s">
        <v>451</v>
      </c>
      <c r="M379" s="5">
        <v>0</v>
      </c>
      <c r="N379" s="4" t="s">
        <v>441</v>
      </c>
      <c r="O379" s="5">
        <v>12346431</v>
      </c>
      <c r="P379" s="5">
        <v>1</v>
      </c>
      <c r="Q379" s="5">
        <v>500</v>
      </c>
      <c r="R379" s="4" t="s">
        <v>442</v>
      </c>
      <c r="S379" s="4" t="s">
        <v>623</v>
      </c>
      <c r="T379" s="4" t="s">
        <v>443</v>
      </c>
      <c r="U379" s="5">
        <v>150</v>
      </c>
    </row>
    <row r="380" spans="1:21" x14ac:dyDescent="0.3">
      <c r="A380" s="3">
        <v>45300</v>
      </c>
      <c r="B380" s="4">
        <v>500</v>
      </c>
      <c r="C380" s="5">
        <v>2</v>
      </c>
      <c r="D380" s="4" t="s">
        <v>488</v>
      </c>
      <c r="E380" s="4" t="s">
        <v>453</v>
      </c>
      <c r="F380" s="4" t="s">
        <v>552</v>
      </c>
      <c r="G380" s="4" t="s">
        <v>455</v>
      </c>
      <c r="H380" s="8" t="s">
        <v>690</v>
      </c>
      <c r="I380" s="4" t="s">
        <v>456</v>
      </c>
      <c r="J380" s="4" t="s">
        <v>449</v>
      </c>
      <c r="K380" s="4" t="s">
        <v>450</v>
      </c>
      <c r="L380" s="4" t="s">
        <v>451</v>
      </c>
      <c r="M380" s="5">
        <v>50</v>
      </c>
      <c r="N380" s="4" t="s">
        <v>465</v>
      </c>
      <c r="O380" s="5">
        <v>12346432</v>
      </c>
      <c r="P380" s="5">
        <v>1</v>
      </c>
      <c r="Q380" s="5">
        <v>450</v>
      </c>
      <c r="R380" s="4" t="s">
        <v>442</v>
      </c>
      <c r="S380" s="4" t="s">
        <v>601</v>
      </c>
      <c r="T380" s="4" t="s">
        <v>459</v>
      </c>
      <c r="U380" s="5">
        <v>100</v>
      </c>
    </row>
    <row r="381" spans="1:21" x14ac:dyDescent="0.3">
      <c r="A381" s="3">
        <v>45300</v>
      </c>
      <c r="B381" s="4">
        <v>500</v>
      </c>
      <c r="C381" s="5">
        <v>2</v>
      </c>
      <c r="D381" s="4" t="s">
        <v>479</v>
      </c>
      <c r="E381" s="4" t="s">
        <v>434</v>
      </c>
      <c r="F381" s="4" t="s">
        <v>534</v>
      </c>
      <c r="G381" s="4" t="s">
        <v>478</v>
      </c>
      <c r="H381" s="8" t="s">
        <v>694</v>
      </c>
      <c r="I381" s="4" t="s">
        <v>456</v>
      </c>
      <c r="J381" s="4" t="s">
        <v>449</v>
      </c>
      <c r="K381" s="4" t="s">
        <v>439</v>
      </c>
      <c r="L381" s="4" t="s">
        <v>451</v>
      </c>
      <c r="M381" s="5">
        <v>0</v>
      </c>
      <c r="N381" s="4" t="s">
        <v>441</v>
      </c>
      <c r="O381" s="5">
        <v>12346433</v>
      </c>
      <c r="P381" s="5">
        <v>1</v>
      </c>
      <c r="Q381" s="5">
        <v>500</v>
      </c>
      <c r="R381" s="4" t="s">
        <v>442</v>
      </c>
      <c r="S381" s="4" t="s">
        <v>623</v>
      </c>
      <c r="T381" s="4" t="s">
        <v>443</v>
      </c>
      <c r="U381" s="5">
        <v>150</v>
      </c>
    </row>
    <row r="382" spans="1:21" x14ac:dyDescent="0.3">
      <c r="A382" s="3">
        <v>45301</v>
      </c>
      <c r="B382" s="4">
        <v>700</v>
      </c>
      <c r="C382" s="5">
        <v>4</v>
      </c>
      <c r="D382" s="4" t="s">
        <v>485</v>
      </c>
      <c r="E382" s="4" t="s">
        <v>445</v>
      </c>
      <c r="F382" s="4" t="s">
        <v>535</v>
      </c>
      <c r="G382" s="4" t="s">
        <v>536</v>
      </c>
      <c r="H382" s="8" t="s">
        <v>692</v>
      </c>
      <c r="I382" s="4" t="s">
        <v>437</v>
      </c>
      <c r="J382" s="4" t="s">
        <v>438</v>
      </c>
      <c r="K382" s="4" t="s">
        <v>450</v>
      </c>
      <c r="L382" s="4" t="s">
        <v>440</v>
      </c>
      <c r="M382" s="5">
        <v>50</v>
      </c>
      <c r="N382" s="4" t="s">
        <v>441</v>
      </c>
      <c r="O382" s="5">
        <v>12346534</v>
      </c>
      <c r="P382" s="5">
        <v>2</v>
      </c>
      <c r="Q382" s="5">
        <v>650</v>
      </c>
      <c r="R382" s="4" t="s">
        <v>442</v>
      </c>
      <c r="S382" s="4" t="s">
        <v>624</v>
      </c>
      <c r="T382" s="4" t="s">
        <v>443</v>
      </c>
      <c r="U382" s="5">
        <v>100</v>
      </c>
    </row>
    <row r="383" spans="1:21" x14ac:dyDescent="0.3">
      <c r="A383" s="3">
        <v>45301</v>
      </c>
      <c r="B383" s="4">
        <v>250</v>
      </c>
      <c r="C383" s="5">
        <v>1</v>
      </c>
      <c r="D383" s="4" t="s">
        <v>485</v>
      </c>
      <c r="E383" s="4" t="s">
        <v>445</v>
      </c>
      <c r="F383" s="4" t="s">
        <v>474</v>
      </c>
      <c r="G383" s="4" t="s">
        <v>475</v>
      </c>
      <c r="H383" s="8" t="s">
        <v>635</v>
      </c>
      <c r="I383" s="4" t="s">
        <v>448</v>
      </c>
      <c r="J383" s="4" t="s">
        <v>449</v>
      </c>
      <c r="K383" s="4" t="s">
        <v>439</v>
      </c>
      <c r="L383" s="4" t="s">
        <v>547</v>
      </c>
      <c r="M383" s="5">
        <v>0</v>
      </c>
      <c r="N383" s="4" t="s">
        <v>441</v>
      </c>
      <c r="O383" s="5">
        <v>12346535</v>
      </c>
      <c r="P383" s="5">
        <v>1</v>
      </c>
      <c r="Q383" s="5">
        <v>250</v>
      </c>
      <c r="R383" s="4" t="s">
        <v>442</v>
      </c>
      <c r="S383" s="4" t="s">
        <v>625</v>
      </c>
      <c r="T383" s="4" t="s">
        <v>443</v>
      </c>
      <c r="U383" s="5">
        <v>50</v>
      </c>
    </row>
    <row r="384" spans="1:21" x14ac:dyDescent="0.3">
      <c r="A384" s="3">
        <v>45301</v>
      </c>
      <c r="B384" s="4">
        <v>700</v>
      </c>
      <c r="C384" s="5">
        <v>4</v>
      </c>
      <c r="D384" s="4" t="s">
        <v>485</v>
      </c>
      <c r="E384" s="4" t="s">
        <v>445</v>
      </c>
      <c r="F384" s="4" t="s">
        <v>535</v>
      </c>
      <c r="G384" s="4" t="s">
        <v>536</v>
      </c>
      <c r="H384" s="8" t="s">
        <v>703</v>
      </c>
      <c r="I384" s="4" t="s">
        <v>437</v>
      </c>
      <c r="J384" s="4" t="s">
        <v>438</v>
      </c>
      <c r="K384" s="4" t="s">
        <v>450</v>
      </c>
      <c r="L384" s="4" t="s">
        <v>440</v>
      </c>
      <c r="M384" s="5">
        <v>50</v>
      </c>
      <c r="N384" s="4" t="s">
        <v>441</v>
      </c>
      <c r="O384" s="5">
        <v>12346536</v>
      </c>
      <c r="P384" s="5">
        <v>2</v>
      </c>
      <c r="Q384" s="5">
        <v>650</v>
      </c>
      <c r="R384" s="4" t="s">
        <v>442</v>
      </c>
      <c r="S384" s="4" t="s">
        <v>624</v>
      </c>
      <c r="T384" s="4" t="s">
        <v>443</v>
      </c>
      <c r="U384" s="5">
        <v>100</v>
      </c>
    </row>
    <row r="385" spans="1:21" x14ac:dyDescent="0.3">
      <c r="A385" s="3">
        <v>45302</v>
      </c>
      <c r="B385" s="4">
        <v>900</v>
      </c>
      <c r="C385" s="5">
        <v>3</v>
      </c>
      <c r="D385" s="4" t="s">
        <v>460</v>
      </c>
      <c r="E385" s="4" t="s">
        <v>434</v>
      </c>
      <c r="F385" s="4" t="s">
        <v>541</v>
      </c>
      <c r="G385" s="4" t="s">
        <v>436</v>
      </c>
      <c r="H385" s="8" t="s">
        <v>635</v>
      </c>
      <c r="I385" s="4" t="s">
        <v>456</v>
      </c>
      <c r="J385" s="4" t="s">
        <v>449</v>
      </c>
      <c r="K385" s="4" t="s">
        <v>439</v>
      </c>
      <c r="L385" s="4" t="s">
        <v>451</v>
      </c>
      <c r="M385" s="5">
        <v>0</v>
      </c>
      <c r="N385" s="4" t="s">
        <v>441</v>
      </c>
      <c r="O385" s="5">
        <v>12346637</v>
      </c>
      <c r="P385" s="5">
        <v>1</v>
      </c>
      <c r="Q385" s="5">
        <v>900</v>
      </c>
      <c r="R385" s="4" t="s">
        <v>442</v>
      </c>
      <c r="S385" s="4" t="s">
        <v>580</v>
      </c>
      <c r="T385" s="4" t="s">
        <v>459</v>
      </c>
      <c r="U385" s="5">
        <v>200</v>
      </c>
    </row>
    <row r="386" spans="1:21" x14ac:dyDescent="0.3">
      <c r="A386" s="3">
        <v>45302</v>
      </c>
      <c r="B386" s="4">
        <v>1800</v>
      </c>
      <c r="C386" s="5">
        <v>6</v>
      </c>
      <c r="D386" s="4" t="s">
        <v>473</v>
      </c>
      <c r="E386" s="4" t="s">
        <v>434</v>
      </c>
      <c r="F386" s="4" t="s">
        <v>534</v>
      </c>
      <c r="G386" s="4" t="s">
        <v>478</v>
      </c>
      <c r="H386" s="8" t="s">
        <v>690</v>
      </c>
      <c r="I386" s="4" t="s">
        <v>456</v>
      </c>
      <c r="J386" s="4" t="s">
        <v>438</v>
      </c>
      <c r="K386" s="4" t="s">
        <v>457</v>
      </c>
      <c r="L386" s="4" t="s">
        <v>451</v>
      </c>
      <c r="M386" s="5">
        <v>200</v>
      </c>
      <c r="N386" s="4" t="s">
        <v>441</v>
      </c>
      <c r="O386" s="5">
        <v>12346638</v>
      </c>
      <c r="P386" s="5">
        <v>1</v>
      </c>
      <c r="Q386" s="5">
        <v>1600</v>
      </c>
      <c r="R386" s="4" t="s">
        <v>442</v>
      </c>
      <c r="S386" s="4" t="s">
        <v>713</v>
      </c>
      <c r="T386" s="4" t="s">
        <v>443</v>
      </c>
      <c r="U386" s="5">
        <v>400</v>
      </c>
    </row>
    <row r="387" spans="1:21" x14ac:dyDescent="0.3">
      <c r="A387" s="3">
        <v>45302</v>
      </c>
      <c r="B387" s="4">
        <v>900</v>
      </c>
      <c r="C387" s="5">
        <v>3</v>
      </c>
      <c r="D387" s="4" t="s">
        <v>460</v>
      </c>
      <c r="E387" s="4" t="s">
        <v>434</v>
      </c>
      <c r="F387" s="4" t="s">
        <v>541</v>
      </c>
      <c r="G387" s="4" t="s">
        <v>436</v>
      </c>
      <c r="H387" s="8" t="s">
        <v>694</v>
      </c>
      <c r="I387" s="4" t="s">
        <v>456</v>
      </c>
      <c r="J387" s="4" t="s">
        <v>449</v>
      </c>
      <c r="K387" s="4" t="s">
        <v>439</v>
      </c>
      <c r="L387" s="4" t="s">
        <v>451</v>
      </c>
      <c r="M387" s="5">
        <v>0</v>
      </c>
      <c r="N387" s="4" t="s">
        <v>441</v>
      </c>
      <c r="O387" s="5">
        <v>12346639</v>
      </c>
      <c r="P387" s="5">
        <v>1</v>
      </c>
      <c r="Q387" s="5">
        <v>900</v>
      </c>
      <c r="R387" s="4" t="s">
        <v>442</v>
      </c>
      <c r="S387" s="4" t="s">
        <v>580</v>
      </c>
      <c r="T387" s="4" t="s">
        <v>459</v>
      </c>
      <c r="U387" s="5">
        <v>200</v>
      </c>
    </row>
    <row r="388" spans="1:21" x14ac:dyDescent="0.3">
      <c r="A388" s="3">
        <v>45303</v>
      </c>
      <c r="B388" s="4">
        <v>300</v>
      </c>
      <c r="C388" s="5">
        <v>1</v>
      </c>
      <c r="D388" s="4" t="s">
        <v>473</v>
      </c>
      <c r="E388" s="4" t="s">
        <v>453</v>
      </c>
      <c r="F388" s="4" t="s">
        <v>471</v>
      </c>
      <c r="G388" s="4" t="s">
        <v>472</v>
      </c>
      <c r="H388" s="8" t="s">
        <v>692</v>
      </c>
      <c r="I388" s="4" t="s">
        <v>456</v>
      </c>
      <c r="J388" s="4" t="s">
        <v>449</v>
      </c>
      <c r="K388" s="4" t="s">
        <v>450</v>
      </c>
      <c r="L388" s="4" t="s">
        <v>451</v>
      </c>
      <c r="M388" s="5">
        <v>0</v>
      </c>
      <c r="N388" s="4" t="s">
        <v>441</v>
      </c>
      <c r="O388" s="5">
        <v>12346740</v>
      </c>
      <c r="P388" s="5">
        <v>1</v>
      </c>
      <c r="Q388" s="5">
        <v>300</v>
      </c>
      <c r="R388" s="4" t="s">
        <v>442</v>
      </c>
      <c r="S388" s="4" t="s">
        <v>626</v>
      </c>
      <c r="T388" s="4" t="s">
        <v>443</v>
      </c>
      <c r="U388" s="5">
        <v>50</v>
      </c>
    </row>
    <row r="389" spans="1:21" x14ac:dyDescent="0.3">
      <c r="A389" s="3">
        <v>45303</v>
      </c>
      <c r="B389" s="4">
        <v>1000</v>
      </c>
      <c r="C389" s="5">
        <v>4</v>
      </c>
      <c r="D389" s="4" t="s">
        <v>479</v>
      </c>
      <c r="E389" s="4" t="s">
        <v>467</v>
      </c>
      <c r="F389" s="4" t="s">
        <v>468</v>
      </c>
      <c r="G389" s="4" t="s">
        <v>469</v>
      </c>
      <c r="H389" s="8" t="s">
        <v>701</v>
      </c>
      <c r="I389" s="4" t="s">
        <v>437</v>
      </c>
      <c r="J389" s="4" t="s">
        <v>449</v>
      </c>
      <c r="K389" s="4" t="s">
        <v>450</v>
      </c>
      <c r="L389" s="4" t="s">
        <v>440</v>
      </c>
      <c r="M389" s="5">
        <v>0</v>
      </c>
      <c r="N389" s="4" t="s">
        <v>441</v>
      </c>
      <c r="O389" s="5">
        <v>12346741</v>
      </c>
      <c r="P389" s="5">
        <v>2</v>
      </c>
      <c r="Q389" s="5">
        <v>1000</v>
      </c>
      <c r="R389" s="4" t="s">
        <v>442</v>
      </c>
      <c r="S389" s="4" t="s">
        <v>627</v>
      </c>
      <c r="T389" s="4" t="s">
        <v>443</v>
      </c>
      <c r="U389" s="5">
        <v>200</v>
      </c>
    </row>
    <row r="390" spans="1:21" x14ac:dyDescent="0.3">
      <c r="A390" s="3">
        <v>45303</v>
      </c>
      <c r="B390" s="4">
        <v>300</v>
      </c>
      <c r="C390" s="5">
        <v>1</v>
      </c>
      <c r="D390" s="4" t="s">
        <v>473</v>
      </c>
      <c r="E390" s="4" t="s">
        <v>453</v>
      </c>
      <c r="F390" s="4" t="s">
        <v>471</v>
      </c>
      <c r="G390" s="4" t="s">
        <v>472</v>
      </c>
      <c r="H390" s="8" t="s">
        <v>692</v>
      </c>
      <c r="I390" s="4" t="s">
        <v>456</v>
      </c>
      <c r="J390" s="4" t="s">
        <v>449</v>
      </c>
      <c r="K390" s="4" t="s">
        <v>450</v>
      </c>
      <c r="L390" s="4" t="s">
        <v>451</v>
      </c>
      <c r="M390" s="5">
        <v>0</v>
      </c>
      <c r="N390" s="4" t="s">
        <v>441</v>
      </c>
      <c r="O390" s="5">
        <v>12346742</v>
      </c>
      <c r="P390" s="5">
        <v>1</v>
      </c>
      <c r="Q390" s="5">
        <v>300</v>
      </c>
      <c r="R390" s="4" t="s">
        <v>442</v>
      </c>
      <c r="S390" s="4" t="s">
        <v>626</v>
      </c>
      <c r="T390" s="4" t="s">
        <v>443</v>
      </c>
      <c r="U390" s="5">
        <v>50</v>
      </c>
    </row>
    <row r="391" spans="1:21" x14ac:dyDescent="0.3">
      <c r="A391" s="3">
        <v>45304</v>
      </c>
      <c r="B391" s="4">
        <v>150</v>
      </c>
      <c r="C391" s="5">
        <v>2</v>
      </c>
      <c r="D391" s="4" t="s">
        <v>466</v>
      </c>
      <c r="E391" s="4" t="s">
        <v>480</v>
      </c>
      <c r="F391" s="4" t="s">
        <v>538</v>
      </c>
      <c r="G391" s="4" t="s">
        <v>539</v>
      </c>
      <c r="H391" s="8" t="s">
        <v>635</v>
      </c>
      <c r="I391" s="4" t="s">
        <v>456</v>
      </c>
      <c r="J391" s="4" t="s">
        <v>449</v>
      </c>
      <c r="K391" s="4" t="s">
        <v>457</v>
      </c>
      <c r="L391" s="4" t="s">
        <v>458</v>
      </c>
      <c r="M391" s="5">
        <v>10</v>
      </c>
      <c r="N391" s="4" t="s">
        <v>441</v>
      </c>
      <c r="O391" s="5">
        <v>12346843</v>
      </c>
      <c r="P391" s="5">
        <v>1</v>
      </c>
      <c r="Q391" s="5">
        <v>140</v>
      </c>
      <c r="R391" s="4" t="s">
        <v>442</v>
      </c>
      <c r="S391" s="4" t="s">
        <v>713</v>
      </c>
      <c r="T391" s="4" t="s">
        <v>459</v>
      </c>
      <c r="U391" s="5">
        <v>30</v>
      </c>
    </row>
    <row r="392" spans="1:21" x14ac:dyDescent="0.3">
      <c r="A392" s="3">
        <v>45304</v>
      </c>
      <c r="B392" s="4">
        <v>350</v>
      </c>
      <c r="C392" s="5">
        <v>5</v>
      </c>
      <c r="D392" s="4" t="s">
        <v>553</v>
      </c>
      <c r="E392" s="4" t="s">
        <v>480</v>
      </c>
      <c r="F392" s="4" t="s">
        <v>538</v>
      </c>
      <c r="G392" s="4" t="s">
        <v>539</v>
      </c>
      <c r="H392" s="8" t="s">
        <v>703</v>
      </c>
      <c r="I392" s="4" t="s">
        <v>456</v>
      </c>
      <c r="J392" s="4" t="s">
        <v>438</v>
      </c>
      <c r="K392" s="4" t="s">
        <v>439</v>
      </c>
      <c r="L392" s="4" t="s">
        <v>451</v>
      </c>
      <c r="M392" s="5">
        <v>50</v>
      </c>
      <c r="N392" s="4" t="s">
        <v>441</v>
      </c>
      <c r="O392" s="5">
        <v>12346844</v>
      </c>
      <c r="P392" s="5">
        <v>1</v>
      </c>
      <c r="Q392" s="5">
        <v>300</v>
      </c>
      <c r="R392" s="4" t="s">
        <v>442</v>
      </c>
      <c r="S392" s="4" t="s">
        <v>628</v>
      </c>
      <c r="T392" s="4" t="s">
        <v>443</v>
      </c>
      <c r="U392" s="5">
        <v>100</v>
      </c>
    </row>
    <row r="393" spans="1:21" x14ac:dyDescent="0.3">
      <c r="A393" s="3">
        <v>45304</v>
      </c>
      <c r="B393" s="4">
        <v>150</v>
      </c>
      <c r="C393" s="5">
        <v>2</v>
      </c>
      <c r="D393" s="4" t="s">
        <v>466</v>
      </c>
      <c r="E393" s="4" t="s">
        <v>480</v>
      </c>
      <c r="F393" s="4" t="s">
        <v>538</v>
      </c>
      <c r="G393" s="4" t="s">
        <v>539</v>
      </c>
      <c r="H393" s="8" t="s">
        <v>635</v>
      </c>
      <c r="I393" s="4" t="s">
        <v>456</v>
      </c>
      <c r="J393" s="4" t="s">
        <v>449</v>
      </c>
      <c r="K393" s="4" t="s">
        <v>457</v>
      </c>
      <c r="L393" s="4" t="s">
        <v>458</v>
      </c>
      <c r="M393" s="5">
        <v>10</v>
      </c>
      <c r="N393" s="4" t="s">
        <v>441</v>
      </c>
      <c r="O393" s="5">
        <v>12346845</v>
      </c>
      <c r="P393" s="5">
        <v>1</v>
      </c>
      <c r="Q393" s="5">
        <v>140</v>
      </c>
      <c r="R393" s="4" t="s">
        <v>442</v>
      </c>
      <c r="S393" s="4" t="s">
        <v>713</v>
      </c>
      <c r="T393" s="4" t="s">
        <v>459</v>
      </c>
      <c r="U393" s="5">
        <v>30</v>
      </c>
    </row>
    <row r="394" spans="1:21" x14ac:dyDescent="0.3">
      <c r="A394" s="3">
        <v>45305</v>
      </c>
      <c r="B394" s="4">
        <v>4000</v>
      </c>
      <c r="C394" s="5">
        <v>8</v>
      </c>
      <c r="D394" s="4" t="s">
        <v>553</v>
      </c>
      <c r="E394" s="4" t="s">
        <v>445</v>
      </c>
      <c r="F394" s="4" t="s">
        <v>554</v>
      </c>
      <c r="G394" s="4" t="s">
        <v>484</v>
      </c>
      <c r="H394" s="8" t="s">
        <v>690</v>
      </c>
      <c r="I394" s="4" t="s">
        <v>448</v>
      </c>
      <c r="J394" s="4" t="s">
        <v>438</v>
      </c>
      <c r="K394" s="4" t="s">
        <v>439</v>
      </c>
      <c r="L394" s="4" t="s">
        <v>547</v>
      </c>
      <c r="M394" s="5">
        <v>200</v>
      </c>
      <c r="N394" s="4" t="s">
        <v>465</v>
      </c>
      <c r="O394" s="5">
        <v>12346946</v>
      </c>
      <c r="P394" s="5">
        <v>1</v>
      </c>
      <c r="Q394" s="5">
        <v>3800</v>
      </c>
      <c r="R394" s="4" t="s">
        <v>442</v>
      </c>
      <c r="S394" s="4" t="s">
        <v>629</v>
      </c>
      <c r="T394" s="4" t="s">
        <v>443</v>
      </c>
      <c r="U394" s="5">
        <v>800</v>
      </c>
    </row>
    <row r="395" spans="1:21" x14ac:dyDescent="0.3">
      <c r="A395" s="3">
        <v>45305</v>
      </c>
      <c r="B395" s="4">
        <v>900</v>
      </c>
      <c r="C395" s="5">
        <v>3</v>
      </c>
      <c r="D395" s="4" t="s">
        <v>433</v>
      </c>
      <c r="E395" s="4" t="s">
        <v>445</v>
      </c>
      <c r="F395" s="4" t="s">
        <v>446</v>
      </c>
      <c r="G395" s="4" t="s">
        <v>447</v>
      </c>
      <c r="H395" s="8" t="s">
        <v>694</v>
      </c>
      <c r="I395" s="4" t="s">
        <v>456</v>
      </c>
      <c r="J395" s="4" t="s">
        <v>449</v>
      </c>
      <c r="K395" s="4" t="s">
        <v>450</v>
      </c>
      <c r="L395" s="4" t="s">
        <v>458</v>
      </c>
      <c r="M395" s="5">
        <v>100</v>
      </c>
      <c r="N395" s="4" t="s">
        <v>441</v>
      </c>
      <c r="O395" s="5">
        <v>12346947</v>
      </c>
      <c r="P395" s="5">
        <v>1</v>
      </c>
      <c r="Q395" s="5">
        <v>800</v>
      </c>
      <c r="R395" s="4" t="s">
        <v>442</v>
      </c>
      <c r="S395" s="4" t="s">
        <v>618</v>
      </c>
      <c r="T395" s="4" t="s">
        <v>443</v>
      </c>
      <c r="U395" s="5">
        <v>200</v>
      </c>
    </row>
    <row r="396" spans="1:21" x14ac:dyDescent="0.3">
      <c r="A396" s="3">
        <v>45305</v>
      </c>
      <c r="B396" s="4">
        <v>4000</v>
      </c>
      <c r="C396" s="5">
        <v>8</v>
      </c>
      <c r="D396" s="4" t="s">
        <v>553</v>
      </c>
      <c r="E396" s="4" t="s">
        <v>445</v>
      </c>
      <c r="F396" s="4" t="s">
        <v>554</v>
      </c>
      <c r="G396" s="4" t="s">
        <v>484</v>
      </c>
      <c r="H396" s="8" t="s">
        <v>692</v>
      </c>
      <c r="I396" s="4" t="s">
        <v>448</v>
      </c>
      <c r="J396" s="4" t="s">
        <v>438</v>
      </c>
      <c r="K396" s="4" t="s">
        <v>439</v>
      </c>
      <c r="L396" s="4" t="s">
        <v>547</v>
      </c>
      <c r="M396" s="5">
        <v>200</v>
      </c>
      <c r="N396" s="4" t="s">
        <v>465</v>
      </c>
      <c r="O396" s="5">
        <v>12346948</v>
      </c>
      <c r="P396" s="5">
        <v>1</v>
      </c>
      <c r="Q396" s="5">
        <v>3800</v>
      </c>
      <c r="R396" s="4" t="s">
        <v>442</v>
      </c>
      <c r="S396" s="4" t="s">
        <v>629</v>
      </c>
      <c r="T396" s="4" t="s">
        <v>443</v>
      </c>
      <c r="U396" s="5">
        <v>800</v>
      </c>
    </row>
    <row r="397" spans="1:21" x14ac:dyDescent="0.3">
      <c r="A397" s="3">
        <v>45306</v>
      </c>
      <c r="B397" s="4">
        <v>200</v>
      </c>
      <c r="C397" s="5">
        <v>1</v>
      </c>
      <c r="D397" s="4" t="s">
        <v>462</v>
      </c>
      <c r="E397" s="4" t="s">
        <v>434</v>
      </c>
      <c r="F397" s="4" t="s">
        <v>515</v>
      </c>
      <c r="G397" s="4" t="s">
        <v>478</v>
      </c>
      <c r="H397" s="8" t="s">
        <v>635</v>
      </c>
      <c r="I397" s="4" t="s">
        <v>456</v>
      </c>
      <c r="J397" s="4" t="s">
        <v>449</v>
      </c>
      <c r="K397" s="4" t="s">
        <v>457</v>
      </c>
      <c r="L397" s="4" t="s">
        <v>451</v>
      </c>
      <c r="M397" s="5">
        <v>20</v>
      </c>
      <c r="N397" s="4" t="s">
        <v>441</v>
      </c>
      <c r="O397" s="5">
        <v>12347049</v>
      </c>
      <c r="P397" s="5">
        <v>2</v>
      </c>
      <c r="Q397" s="5">
        <v>180</v>
      </c>
      <c r="R397" s="4" t="s">
        <v>442</v>
      </c>
      <c r="S397" s="4" t="s">
        <v>713</v>
      </c>
      <c r="T397" s="4" t="s">
        <v>459</v>
      </c>
      <c r="U397" s="5">
        <v>50</v>
      </c>
    </row>
    <row r="398" spans="1:21" x14ac:dyDescent="0.3">
      <c r="A398" s="3">
        <v>45306</v>
      </c>
      <c r="B398" s="4">
        <v>600</v>
      </c>
      <c r="C398" s="5">
        <v>2</v>
      </c>
      <c r="D398" s="4" t="s">
        <v>462</v>
      </c>
      <c r="E398" s="4" t="s">
        <v>453</v>
      </c>
      <c r="F398" s="4" t="s">
        <v>503</v>
      </c>
      <c r="G398" s="4" t="s">
        <v>504</v>
      </c>
      <c r="H398" s="8" t="s">
        <v>703</v>
      </c>
      <c r="I398" s="4" t="s">
        <v>448</v>
      </c>
      <c r="J398" s="4" t="s">
        <v>438</v>
      </c>
      <c r="K398" s="4" t="s">
        <v>457</v>
      </c>
      <c r="L398" s="4" t="s">
        <v>547</v>
      </c>
      <c r="M398" s="5">
        <v>0</v>
      </c>
      <c r="N398" s="4" t="s">
        <v>465</v>
      </c>
      <c r="O398" s="5">
        <v>12347050</v>
      </c>
      <c r="P398" s="5">
        <v>1</v>
      </c>
      <c r="Q398" s="5">
        <v>600</v>
      </c>
      <c r="R398" s="4" t="s">
        <v>442</v>
      </c>
      <c r="S398" s="4" t="s">
        <v>713</v>
      </c>
      <c r="T398" s="4" t="s">
        <v>459</v>
      </c>
      <c r="U398" s="5">
        <v>150</v>
      </c>
    </row>
    <row r="399" spans="1:21" x14ac:dyDescent="0.3">
      <c r="A399" s="3">
        <v>45306</v>
      </c>
      <c r="B399" s="4">
        <v>200</v>
      </c>
      <c r="C399" s="5">
        <v>1</v>
      </c>
      <c r="D399" s="4" t="s">
        <v>462</v>
      </c>
      <c r="E399" s="4" t="s">
        <v>434</v>
      </c>
      <c r="F399" s="4" t="s">
        <v>515</v>
      </c>
      <c r="G399" s="4" t="s">
        <v>478</v>
      </c>
      <c r="H399" s="8" t="s">
        <v>635</v>
      </c>
      <c r="I399" s="4" t="s">
        <v>456</v>
      </c>
      <c r="J399" s="4" t="s">
        <v>449</v>
      </c>
      <c r="K399" s="4" t="s">
        <v>457</v>
      </c>
      <c r="L399" s="4" t="s">
        <v>451</v>
      </c>
      <c r="M399" s="5">
        <v>20</v>
      </c>
      <c r="N399" s="4" t="s">
        <v>441</v>
      </c>
      <c r="O399" s="5">
        <v>12347051</v>
      </c>
      <c r="P399" s="5">
        <v>2</v>
      </c>
      <c r="Q399" s="5">
        <v>180</v>
      </c>
      <c r="R399" s="4" t="s">
        <v>442</v>
      </c>
      <c r="S399" s="4" t="s">
        <v>713</v>
      </c>
      <c r="T399" s="4" t="s">
        <v>459</v>
      </c>
      <c r="U399" s="5">
        <v>50</v>
      </c>
    </row>
    <row r="400" spans="1:21" x14ac:dyDescent="0.3">
      <c r="A400" s="3">
        <v>45307</v>
      </c>
      <c r="B400" s="4">
        <v>800</v>
      </c>
      <c r="C400" s="5">
        <v>2</v>
      </c>
      <c r="D400" s="4" t="s">
        <v>460</v>
      </c>
      <c r="E400" s="4" t="s">
        <v>453</v>
      </c>
      <c r="F400" s="4" t="s">
        <v>518</v>
      </c>
      <c r="G400" s="4" t="s">
        <v>519</v>
      </c>
      <c r="H400" s="8" t="s">
        <v>690</v>
      </c>
      <c r="I400" s="4" t="s">
        <v>456</v>
      </c>
      <c r="J400" s="4" t="s">
        <v>449</v>
      </c>
      <c r="K400" s="4" t="s">
        <v>450</v>
      </c>
      <c r="L400" s="4" t="s">
        <v>451</v>
      </c>
      <c r="M400" s="5">
        <v>25.67839195979899</v>
      </c>
      <c r="N400" s="4" t="s">
        <v>441</v>
      </c>
      <c r="O400" s="5">
        <v>12362052</v>
      </c>
      <c r="P400" s="5">
        <v>1.050251256281407</v>
      </c>
      <c r="Q400" s="5">
        <v>640.6030150753769</v>
      </c>
      <c r="R400" s="4" t="s">
        <v>442</v>
      </c>
      <c r="S400" s="4" t="s">
        <v>713</v>
      </c>
      <c r="T400" s="4" t="s">
        <v>443</v>
      </c>
      <c r="U400" s="5">
        <v>134.8989898989899</v>
      </c>
    </row>
    <row r="401" spans="1:21" x14ac:dyDescent="0.3">
      <c r="A401" s="3">
        <v>45307</v>
      </c>
      <c r="B401" s="4">
        <v>200</v>
      </c>
      <c r="C401" s="5">
        <v>1</v>
      </c>
      <c r="D401" s="4" t="s">
        <v>488</v>
      </c>
      <c r="E401" s="4" t="s">
        <v>434</v>
      </c>
      <c r="F401" s="4" t="s">
        <v>515</v>
      </c>
      <c r="G401" s="4" t="s">
        <v>478</v>
      </c>
      <c r="H401" s="8" t="s">
        <v>694</v>
      </c>
      <c r="I401" s="4" t="s">
        <v>456</v>
      </c>
      <c r="J401" s="4" t="s">
        <v>449</v>
      </c>
      <c r="K401" s="4" t="s">
        <v>555</v>
      </c>
      <c r="L401" s="4" t="s">
        <v>451</v>
      </c>
      <c r="M401" s="5">
        <v>25.67839195979899</v>
      </c>
      <c r="N401" s="4" t="s">
        <v>441</v>
      </c>
      <c r="O401" s="5">
        <v>12362053</v>
      </c>
      <c r="P401" s="5">
        <v>1.050251256281407</v>
      </c>
      <c r="Q401" s="5">
        <v>640.6030150753769</v>
      </c>
      <c r="R401" s="4" t="s">
        <v>442</v>
      </c>
      <c r="S401" s="4" t="s">
        <v>713</v>
      </c>
      <c r="T401" s="4" t="s">
        <v>443</v>
      </c>
      <c r="U401" s="5">
        <v>134.8989898989899</v>
      </c>
    </row>
    <row r="402" spans="1:21" x14ac:dyDescent="0.3">
      <c r="A402" s="3">
        <v>45307</v>
      </c>
      <c r="B402" s="4">
        <v>800</v>
      </c>
      <c r="C402" s="5">
        <v>2</v>
      </c>
      <c r="D402" s="4" t="s">
        <v>460</v>
      </c>
      <c r="E402" s="4" t="s">
        <v>453</v>
      </c>
      <c r="F402" s="4" t="s">
        <v>518</v>
      </c>
      <c r="G402" s="4" t="s">
        <v>436</v>
      </c>
      <c r="H402" s="8" t="s">
        <v>692</v>
      </c>
      <c r="I402" s="4" t="s">
        <v>456</v>
      </c>
      <c r="J402" s="4" t="s">
        <v>449</v>
      </c>
      <c r="K402" s="4" t="s">
        <v>450</v>
      </c>
      <c r="L402" s="4" t="s">
        <v>451</v>
      </c>
      <c r="M402" s="5">
        <v>25.67839195979899</v>
      </c>
      <c r="N402" s="4" t="s">
        <v>441</v>
      </c>
      <c r="O402" s="5">
        <v>12362054</v>
      </c>
      <c r="P402" s="5">
        <v>1.050251256281407</v>
      </c>
      <c r="Q402" s="5">
        <v>640.6030150753769</v>
      </c>
      <c r="R402" s="4" t="s">
        <v>442</v>
      </c>
      <c r="S402" s="4" t="s">
        <v>713</v>
      </c>
      <c r="T402" s="4" t="s">
        <v>443</v>
      </c>
      <c r="U402" s="5">
        <v>134.8989898989899</v>
      </c>
    </row>
    <row r="403" spans="1:21" x14ac:dyDescent="0.3">
      <c r="A403" s="3">
        <v>45323</v>
      </c>
      <c r="B403" s="4">
        <v>250</v>
      </c>
      <c r="C403" s="5">
        <v>1</v>
      </c>
      <c r="D403" s="4" t="s">
        <v>476</v>
      </c>
      <c r="E403" s="4" t="s">
        <v>467</v>
      </c>
      <c r="F403" s="4" t="s">
        <v>556</v>
      </c>
      <c r="G403" s="4" t="s">
        <v>557</v>
      </c>
      <c r="H403" s="8" t="s">
        <v>703</v>
      </c>
      <c r="I403" s="4" t="s">
        <v>456</v>
      </c>
      <c r="J403" s="4" t="s">
        <v>449</v>
      </c>
      <c r="K403" s="4" t="s">
        <v>450</v>
      </c>
      <c r="L403" s="4" t="s">
        <v>451</v>
      </c>
      <c r="M403" s="5">
        <v>25.67839195979899</v>
      </c>
      <c r="N403" s="4" t="s">
        <v>441</v>
      </c>
      <c r="O403" s="5">
        <v>12362055</v>
      </c>
      <c r="P403" s="5">
        <v>1.050251256281407</v>
      </c>
      <c r="Q403" s="5">
        <v>640.6030150753769</v>
      </c>
      <c r="R403" s="4" t="s">
        <v>442</v>
      </c>
      <c r="S403" s="4" t="s">
        <v>713</v>
      </c>
      <c r="T403" s="4" t="s">
        <v>443</v>
      </c>
      <c r="U403" s="5">
        <v>134.8989898989899</v>
      </c>
    </row>
    <row r="404" spans="1:21" x14ac:dyDescent="0.3">
      <c r="A404" s="3">
        <v>45339</v>
      </c>
      <c r="B404" s="4">
        <v>400</v>
      </c>
      <c r="C404" s="5">
        <v>4</v>
      </c>
      <c r="D404" s="4" t="s">
        <v>485</v>
      </c>
      <c r="E404" s="4" t="s">
        <v>434</v>
      </c>
      <c r="F404" s="4" t="s">
        <v>534</v>
      </c>
      <c r="G404" s="4" t="s">
        <v>478</v>
      </c>
      <c r="H404" s="8" t="s">
        <v>635</v>
      </c>
      <c r="I404" s="4" t="s">
        <v>456</v>
      </c>
      <c r="J404" s="4" t="s">
        <v>449</v>
      </c>
      <c r="K404" s="4" t="s">
        <v>450</v>
      </c>
      <c r="L404" s="4" t="s">
        <v>451</v>
      </c>
      <c r="M404" s="5">
        <v>25.67839195979899</v>
      </c>
      <c r="N404" s="4" t="s">
        <v>441</v>
      </c>
      <c r="O404" s="5">
        <v>12362056</v>
      </c>
      <c r="P404" s="5">
        <v>1.050251256281407</v>
      </c>
      <c r="Q404" s="5">
        <v>640.6030150753769</v>
      </c>
      <c r="R404" s="4" t="s">
        <v>442</v>
      </c>
      <c r="S404" s="4" t="s">
        <v>713</v>
      </c>
      <c r="T404" s="4" t="s">
        <v>443</v>
      </c>
      <c r="U404" s="5">
        <v>134.8989898989899</v>
      </c>
    </row>
    <row r="405" spans="1:21" x14ac:dyDescent="0.3">
      <c r="A405" s="3">
        <v>45355</v>
      </c>
      <c r="B405" s="4">
        <v>150</v>
      </c>
      <c r="C405" s="5">
        <v>1</v>
      </c>
      <c r="D405" s="4" t="s">
        <v>462</v>
      </c>
      <c r="E405" s="4" t="s">
        <v>434</v>
      </c>
      <c r="F405" s="4" t="s">
        <v>435</v>
      </c>
      <c r="G405" s="4" t="s">
        <v>436</v>
      </c>
      <c r="H405" s="8" t="s">
        <v>690</v>
      </c>
      <c r="I405" s="4" t="s">
        <v>456</v>
      </c>
      <c r="J405" s="4" t="s">
        <v>449</v>
      </c>
      <c r="K405" s="4" t="s">
        <v>450</v>
      </c>
      <c r="L405" s="4" t="s">
        <v>451</v>
      </c>
      <c r="M405" s="5">
        <v>25.67839195979899</v>
      </c>
      <c r="N405" s="4" t="s">
        <v>441</v>
      </c>
      <c r="O405" s="5">
        <v>12362057</v>
      </c>
      <c r="P405" s="5">
        <v>1.050251256281407</v>
      </c>
      <c r="Q405" s="5">
        <v>640.6030150753769</v>
      </c>
      <c r="R405" s="4" t="s">
        <v>442</v>
      </c>
      <c r="S405" s="4" t="s">
        <v>713</v>
      </c>
      <c r="T405" s="4" t="s">
        <v>443</v>
      </c>
      <c r="U405" s="5">
        <v>134.8989898989899</v>
      </c>
    </row>
    <row r="406" spans="1:21" x14ac:dyDescent="0.3">
      <c r="A406" s="3">
        <v>45185</v>
      </c>
      <c r="B406" s="4">
        <v>350</v>
      </c>
      <c r="C406" s="5">
        <v>2</v>
      </c>
      <c r="D406" s="4" t="s">
        <v>460</v>
      </c>
      <c r="E406" s="4" t="s">
        <v>445</v>
      </c>
      <c r="F406" s="4" t="s">
        <v>535</v>
      </c>
      <c r="G406" s="4" t="s">
        <v>436</v>
      </c>
      <c r="H406" s="8" t="s">
        <v>694</v>
      </c>
      <c r="I406" s="4" t="s">
        <v>456</v>
      </c>
      <c r="J406" s="4" t="s">
        <v>449</v>
      </c>
      <c r="K406" s="4" t="s">
        <v>450</v>
      </c>
      <c r="L406" s="4" t="s">
        <v>451</v>
      </c>
      <c r="M406" s="5">
        <v>25.67839195979899</v>
      </c>
      <c r="N406" s="4" t="s">
        <v>441</v>
      </c>
      <c r="O406" s="5">
        <v>12362058</v>
      </c>
      <c r="P406" s="5">
        <v>1.050251256281407</v>
      </c>
      <c r="Q406" s="5">
        <v>640.6030150753769</v>
      </c>
      <c r="R406" s="4" t="s">
        <v>531</v>
      </c>
      <c r="S406" s="4" t="s">
        <v>712</v>
      </c>
      <c r="T406" s="4" t="s">
        <v>443</v>
      </c>
      <c r="U406" s="5">
        <v>134.8989898989899</v>
      </c>
    </row>
    <row r="407" spans="1:21" x14ac:dyDescent="0.3">
      <c r="A407" s="3">
        <v>44942</v>
      </c>
      <c r="B407" s="4">
        <v>350</v>
      </c>
      <c r="C407" s="5">
        <v>2</v>
      </c>
      <c r="D407" s="4" t="s">
        <v>460</v>
      </c>
      <c r="E407" s="4" t="s">
        <v>445</v>
      </c>
      <c r="F407" s="4" t="s">
        <v>535</v>
      </c>
      <c r="G407" s="4" t="s">
        <v>436</v>
      </c>
      <c r="H407" s="8" t="s">
        <v>692</v>
      </c>
      <c r="I407" s="4" t="s">
        <v>456</v>
      </c>
      <c r="J407" s="4" t="s">
        <v>449</v>
      </c>
      <c r="K407" s="4" t="s">
        <v>450</v>
      </c>
      <c r="L407" s="4" t="s">
        <v>451</v>
      </c>
      <c r="M407" s="5">
        <v>25.67839195979899</v>
      </c>
      <c r="N407" s="4" t="s">
        <v>441</v>
      </c>
      <c r="O407" s="5">
        <v>12362059</v>
      </c>
      <c r="P407" s="5">
        <v>1.050251256281407</v>
      </c>
      <c r="Q407" s="5">
        <v>640.6030150753769</v>
      </c>
      <c r="R407" s="4" t="s">
        <v>531</v>
      </c>
      <c r="S407" s="4" t="s">
        <v>712</v>
      </c>
      <c r="T407" s="4" t="s">
        <v>443</v>
      </c>
      <c r="U407" s="5">
        <v>134.8989898989899</v>
      </c>
    </row>
    <row r="408" spans="1:21" x14ac:dyDescent="0.3">
      <c r="A408" s="3">
        <v>44957</v>
      </c>
      <c r="B408" s="4">
        <v>250</v>
      </c>
      <c r="C408" s="5">
        <v>1</v>
      </c>
      <c r="D408" s="4" t="s">
        <v>540</v>
      </c>
      <c r="E408" s="4" t="s">
        <v>434</v>
      </c>
      <c r="F408" s="4" t="s">
        <v>515</v>
      </c>
      <c r="G408" s="4" t="s">
        <v>478</v>
      </c>
      <c r="H408" s="8" t="s">
        <v>635</v>
      </c>
      <c r="I408" s="4" t="s">
        <v>456</v>
      </c>
      <c r="J408" s="4" t="s">
        <v>449</v>
      </c>
      <c r="K408" s="4" t="s">
        <v>450</v>
      </c>
      <c r="L408" s="4" t="s">
        <v>451</v>
      </c>
      <c r="M408" s="5">
        <v>25.67839195979899</v>
      </c>
      <c r="N408" s="4" t="s">
        <v>441</v>
      </c>
      <c r="O408" s="5">
        <v>12362060</v>
      </c>
      <c r="P408" s="5">
        <v>1.050251256281407</v>
      </c>
      <c r="Q408" s="5">
        <v>640.6030150753769</v>
      </c>
      <c r="R408" s="4" t="s">
        <v>531</v>
      </c>
      <c r="S408" s="4" t="s">
        <v>712</v>
      </c>
      <c r="T408" s="4" t="s">
        <v>443</v>
      </c>
      <c r="U408" s="5">
        <v>134.8989898989899</v>
      </c>
    </row>
    <row r="409" spans="1:21" x14ac:dyDescent="0.3">
      <c r="A409" s="3">
        <v>44973</v>
      </c>
      <c r="B409" s="4">
        <v>350</v>
      </c>
      <c r="C409" s="5">
        <v>2</v>
      </c>
      <c r="D409" s="4" t="s">
        <v>466</v>
      </c>
      <c r="E409" s="4" t="s">
        <v>445</v>
      </c>
      <c r="F409" s="4" t="s">
        <v>535</v>
      </c>
      <c r="G409" s="4" t="s">
        <v>436</v>
      </c>
      <c r="H409" s="8" t="s">
        <v>635</v>
      </c>
      <c r="I409" s="4" t="s">
        <v>456</v>
      </c>
      <c r="J409" s="4" t="s">
        <v>449</v>
      </c>
      <c r="K409" s="4" t="s">
        <v>450</v>
      </c>
      <c r="L409" s="4" t="s">
        <v>451</v>
      </c>
      <c r="M409" s="5">
        <v>25.67839195979899</v>
      </c>
      <c r="N409" s="4" t="s">
        <v>441</v>
      </c>
      <c r="O409" s="5">
        <v>12362061</v>
      </c>
      <c r="P409" s="5">
        <v>1.050251256281407</v>
      </c>
      <c r="Q409" s="5">
        <v>640.6030150753769</v>
      </c>
      <c r="R409" s="4" t="s">
        <v>531</v>
      </c>
      <c r="S409" s="4" t="s">
        <v>712</v>
      </c>
      <c r="T409" s="4" t="s">
        <v>443</v>
      </c>
      <c r="U409" s="5">
        <v>134.8989898989899</v>
      </c>
    </row>
    <row r="410" spans="1:21" x14ac:dyDescent="0.3">
      <c r="A410" s="3">
        <v>45016</v>
      </c>
      <c r="B410" s="4">
        <v>300</v>
      </c>
      <c r="C410" s="5">
        <v>2</v>
      </c>
      <c r="D410" s="4" t="s">
        <v>460</v>
      </c>
      <c r="E410" s="4" t="s">
        <v>445</v>
      </c>
      <c r="F410" s="4" t="s">
        <v>535</v>
      </c>
      <c r="G410" s="4" t="s">
        <v>436</v>
      </c>
      <c r="H410" s="8" t="s">
        <v>690</v>
      </c>
      <c r="I410" s="4" t="s">
        <v>456</v>
      </c>
      <c r="J410" s="4" t="s">
        <v>449</v>
      </c>
      <c r="K410" s="4" t="s">
        <v>450</v>
      </c>
      <c r="L410" s="4" t="s">
        <v>451</v>
      </c>
      <c r="M410" s="5">
        <v>25.67839195979899</v>
      </c>
      <c r="N410" s="4" t="s">
        <v>441</v>
      </c>
      <c r="O410" s="5">
        <v>12362062</v>
      </c>
      <c r="P410" s="5">
        <v>1.050251256281407</v>
      </c>
      <c r="Q410" s="5">
        <v>640.6030150753769</v>
      </c>
      <c r="R410" s="4" t="s">
        <v>531</v>
      </c>
      <c r="S410" s="4" t="s">
        <v>712</v>
      </c>
      <c r="T410" s="4" t="s">
        <v>443</v>
      </c>
      <c r="U410" s="5">
        <v>134.8989898989899</v>
      </c>
    </row>
    <row r="411" spans="1:21" x14ac:dyDescent="0.3">
      <c r="A411" s="3">
        <v>45032</v>
      </c>
      <c r="B411" s="4">
        <v>700</v>
      </c>
      <c r="C411" s="5">
        <v>2</v>
      </c>
      <c r="D411" s="4" t="s">
        <v>488</v>
      </c>
      <c r="E411" s="4" t="s">
        <v>445</v>
      </c>
      <c r="F411" s="4" t="s">
        <v>535</v>
      </c>
      <c r="G411" s="4" t="s">
        <v>436</v>
      </c>
      <c r="H411" s="8" t="s">
        <v>694</v>
      </c>
      <c r="I411" s="4" t="s">
        <v>456</v>
      </c>
      <c r="J411" s="4" t="s">
        <v>449</v>
      </c>
      <c r="K411" s="4" t="s">
        <v>450</v>
      </c>
      <c r="L411" s="4" t="s">
        <v>451</v>
      </c>
      <c r="M411" s="5">
        <v>25.67839195979899</v>
      </c>
      <c r="N411" s="4" t="s">
        <v>441</v>
      </c>
      <c r="O411" s="5">
        <v>12362063</v>
      </c>
      <c r="P411" s="5">
        <v>1.050251256281407</v>
      </c>
      <c r="Q411" s="5">
        <v>640.6030150753769</v>
      </c>
      <c r="R411" s="4" t="s">
        <v>531</v>
      </c>
      <c r="S411" s="4" t="s">
        <v>712</v>
      </c>
      <c r="T411" s="4" t="s">
        <v>443</v>
      </c>
      <c r="U411" s="5">
        <v>134.8989898989899</v>
      </c>
    </row>
    <row r="412" spans="1:21" x14ac:dyDescent="0.3">
      <c r="A412" s="3">
        <v>45076</v>
      </c>
      <c r="B412" s="4">
        <v>1200</v>
      </c>
      <c r="C412" s="5">
        <v>5</v>
      </c>
      <c r="D412" s="4" t="s">
        <v>460</v>
      </c>
      <c r="E412" s="4" t="s">
        <v>453</v>
      </c>
      <c r="F412" s="4" t="s">
        <v>513</v>
      </c>
      <c r="G412" s="4" t="s">
        <v>514</v>
      </c>
      <c r="H412" s="8" t="s">
        <v>692</v>
      </c>
      <c r="I412" s="4" t="s">
        <v>456</v>
      </c>
      <c r="J412" s="4" t="s">
        <v>449</v>
      </c>
      <c r="K412" s="4" t="s">
        <v>450</v>
      </c>
      <c r="L412" s="4" t="s">
        <v>451</v>
      </c>
      <c r="M412" s="5">
        <v>25.67839195979899</v>
      </c>
      <c r="N412" s="4" t="s">
        <v>441</v>
      </c>
      <c r="O412" s="5">
        <v>12362064</v>
      </c>
      <c r="P412" s="5">
        <v>1.050251256281407</v>
      </c>
      <c r="Q412" s="5">
        <v>640.6030150753769</v>
      </c>
      <c r="R412" s="4" t="s">
        <v>531</v>
      </c>
      <c r="S412" s="4" t="s">
        <v>712</v>
      </c>
      <c r="T412" s="4" t="s">
        <v>443</v>
      </c>
      <c r="U412" s="5">
        <v>134.8989898989899</v>
      </c>
    </row>
    <row r="413" spans="1:21" x14ac:dyDescent="0.3">
      <c r="A413" s="3">
        <v>45093</v>
      </c>
      <c r="B413" s="4">
        <v>1200</v>
      </c>
      <c r="C413" s="5">
        <v>5</v>
      </c>
      <c r="D413" s="4" t="s">
        <v>460</v>
      </c>
      <c r="E413" s="4" t="s">
        <v>453</v>
      </c>
      <c r="F413" s="4" t="s">
        <v>513</v>
      </c>
      <c r="G413" s="4" t="s">
        <v>514</v>
      </c>
      <c r="H413" s="8" t="s">
        <v>635</v>
      </c>
      <c r="I413" s="4" t="s">
        <v>456</v>
      </c>
      <c r="J413" s="4" t="s">
        <v>449</v>
      </c>
      <c r="K413" s="4" t="s">
        <v>450</v>
      </c>
      <c r="L413" s="4" t="s">
        <v>451</v>
      </c>
      <c r="M413" s="5">
        <v>25.67839195979899</v>
      </c>
      <c r="N413" s="4" t="s">
        <v>441</v>
      </c>
      <c r="O413" s="5">
        <v>12362065</v>
      </c>
      <c r="P413" s="5">
        <v>1.050251256281407</v>
      </c>
      <c r="Q413" s="5">
        <v>640.6030150753769</v>
      </c>
      <c r="R413" s="4" t="s">
        <v>531</v>
      </c>
      <c r="S413" s="4" t="s">
        <v>712</v>
      </c>
      <c r="T413" s="4" t="s">
        <v>443</v>
      </c>
      <c r="U413" s="5">
        <v>134.8989898989899</v>
      </c>
    </row>
    <row r="414" spans="1:21" x14ac:dyDescent="0.3">
      <c r="A414" s="3">
        <v>45167</v>
      </c>
      <c r="B414" s="4">
        <v>1200</v>
      </c>
      <c r="C414" s="5">
        <v>5</v>
      </c>
      <c r="D414" s="4" t="s">
        <v>460</v>
      </c>
      <c r="E414" s="4" t="s">
        <v>445</v>
      </c>
      <c r="F414" s="4" t="s">
        <v>535</v>
      </c>
      <c r="G414" s="4" t="s">
        <v>436</v>
      </c>
      <c r="H414" s="8" t="s">
        <v>703</v>
      </c>
      <c r="I414" s="4" t="s">
        <v>456</v>
      </c>
      <c r="J414" s="4" t="s">
        <v>449</v>
      </c>
      <c r="K414" s="4" t="s">
        <v>450</v>
      </c>
      <c r="L414" s="4" t="s">
        <v>451</v>
      </c>
      <c r="M414" s="5">
        <v>25.67839195979899</v>
      </c>
      <c r="N414" s="4" t="s">
        <v>441</v>
      </c>
      <c r="O414" s="5">
        <v>12362066</v>
      </c>
      <c r="P414" s="5">
        <v>1.050251256281407</v>
      </c>
      <c r="Q414" s="5">
        <v>640.6030150753769</v>
      </c>
      <c r="R414" s="4" t="s">
        <v>531</v>
      </c>
      <c r="S414" s="4" t="s">
        <v>712</v>
      </c>
      <c r="T414" s="4" t="s">
        <v>443</v>
      </c>
      <c r="U414" s="5">
        <v>134.8989898989899</v>
      </c>
    </row>
    <row r="415" spans="1:21" x14ac:dyDescent="0.3">
      <c r="A415" s="3">
        <v>45185</v>
      </c>
      <c r="B415" s="4">
        <v>700</v>
      </c>
      <c r="C415" s="5">
        <v>2.6418269230769229</v>
      </c>
      <c r="D415" s="4" t="s">
        <v>460</v>
      </c>
      <c r="E415" s="4" t="s">
        <v>445</v>
      </c>
      <c r="F415" s="4" t="s">
        <v>535</v>
      </c>
      <c r="G415" s="4" t="s">
        <v>436</v>
      </c>
      <c r="H415" s="8" t="s">
        <v>635</v>
      </c>
      <c r="I415" s="4" t="s">
        <v>456</v>
      </c>
      <c r="J415" s="4" t="s">
        <v>449</v>
      </c>
      <c r="K415" s="4" t="s">
        <v>450</v>
      </c>
      <c r="L415" s="4" t="s">
        <v>451</v>
      </c>
      <c r="M415" s="5">
        <v>25.67839195979899</v>
      </c>
      <c r="N415" s="4" t="s">
        <v>441</v>
      </c>
      <c r="O415" s="5">
        <v>12362067</v>
      </c>
      <c r="P415" s="5">
        <v>1.050251256281407</v>
      </c>
      <c r="Q415" s="5">
        <v>640.6030150753769</v>
      </c>
      <c r="R415" s="4" t="s">
        <v>531</v>
      </c>
      <c r="S415" s="4" t="s">
        <v>712</v>
      </c>
      <c r="T415" s="4" t="s">
        <v>443</v>
      </c>
      <c r="U415" s="5">
        <v>134.8989898989899</v>
      </c>
    </row>
    <row r="416" spans="1:21" x14ac:dyDescent="0.3">
      <c r="A416" s="3">
        <v>45230</v>
      </c>
      <c r="B416" s="4">
        <v>1200</v>
      </c>
      <c r="C416" s="5">
        <v>5</v>
      </c>
      <c r="D416" s="4" t="s">
        <v>460</v>
      </c>
      <c r="E416" s="4" t="s">
        <v>453</v>
      </c>
      <c r="F416" s="4" t="s">
        <v>503</v>
      </c>
      <c r="G416" s="4" t="s">
        <v>504</v>
      </c>
      <c r="H416" s="8" t="s">
        <v>690</v>
      </c>
      <c r="I416" s="4" t="s">
        <v>456</v>
      </c>
      <c r="J416" s="4" t="s">
        <v>449</v>
      </c>
      <c r="K416" s="4" t="s">
        <v>450</v>
      </c>
      <c r="L416" s="4" t="s">
        <v>451</v>
      </c>
      <c r="M416" s="5">
        <v>25.67839195979899</v>
      </c>
      <c r="N416" s="4" t="s">
        <v>441</v>
      </c>
      <c r="O416" s="5">
        <v>12362068</v>
      </c>
      <c r="P416" s="5">
        <v>1.050251256281407</v>
      </c>
      <c r="Q416" s="5">
        <v>640.6030150753769</v>
      </c>
      <c r="R416" s="4" t="s">
        <v>531</v>
      </c>
      <c r="S416" s="4" t="s">
        <v>712</v>
      </c>
      <c r="T416" s="4" t="s">
        <v>443</v>
      </c>
      <c r="U416" s="5">
        <v>134.8989898989899</v>
      </c>
    </row>
    <row r="417" spans="1:21" x14ac:dyDescent="0.3">
      <c r="A417" s="3">
        <v>45246</v>
      </c>
      <c r="B417" s="4">
        <v>700</v>
      </c>
      <c r="C417" s="5">
        <v>3</v>
      </c>
      <c r="D417" s="4" t="s">
        <v>470</v>
      </c>
      <c r="E417" s="4" t="s">
        <v>445</v>
      </c>
      <c r="F417" s="4" t="s">
        <v>535</v>
      </c>
      <c r="G417" s="4" t="s">
        <v>436</v>
      </c>
      <c r="H417" s="8" t="s">
        <v>694</v>
      </c>
      <c r="I417" s="4" t="s">
        <v>456</v>
      </c>
      <c r="J417" s="4" t="s">
        <v>449</v>
      </c>
      <c r="K417" s="4" t="s">
        <v>450</v>
      </c>
      <c r="L417" s="4" t="s">
        <v>451</v>
      </c>
      <c r="M417" s="5">
        <v>25.67839195979899</v>
      </c>
      <c r="N417" s="4" t="s">
        <v>441</v>
      </c>
      <c r="O417" s="5">
        <v>12362069</v>
      </c>
      <c r="P417" s="5">
        <v>1.050251256281407</v>
      </c>
      <c r="Q417" s="5">
        <v>640.6030150753769</v>
      </c>
      <c r="R417" s="4" t="s">
        <v>531</v>
      </c>
      <c r="S417" s="4" t="s">
        <v>712</v>
      </c>
      <c r="T417" s="4" t="s">
        <v>443</v>
      </c>
      <c r="U417" s="5">
        <v>134.8989898989899</v>
      </c>
    </row>
    <row r="418" spans="1:21" x14ac:dyDescent="0.3">
      <c r="A418" s="3">
        <v>45366</v>
      </c>
      <c r="B418" s="4">
        <v>220</v>
      </c>
      <c r="C418" s="5">
        <v>1</v>
      </c>
      <c r="D418" s="4" t="s">
        <v>462</v>
      </c>
      <c r="E418" s="4" t="s">
        <v>434</v>
      </c>
      <c r="F418" s="4" t="s">
        <v>532</v>
      </c>
      <c r="G418" s="4" t="s">
        <v>436</v>
      </c>
      <c r="H418" s="8" t="s">
        <v>692</v>
      </c>
      <c r="I418" s="4" t="s">
        <v>456</v>
      </c>
      <c r="J418" s="4" t="s">
        <v>449</v>
      </c>
      <c r="K418" s="4" t="s">
        <v>450</v>
      </c>
      <c r="L418" s="4" t="s">
        <v>451</v>
      </c>
      <c r="M418" s="5">
        <v>25.67839195979899</v>
      </c>
      <c r="N418" s="4" t="s">
        <v>441</v>
      </c>
      <c r="O418" s="5">
        <v>12362070</v>
      </c>
      <c r="P418" s="5">
        <v>1.050251256281407</v>
      </c>
      <c r="Q418" s="5">
        <v>640.6030150753769</v>
      </c>
      <c r="R418" s="4" t="s">
        <v>442</v>
      </c>
      <c r="S418" s="4" t="s">
        <v>713</v>
      </c>
      <c r="T418" s="4" t="s">
        <v>443</v>
      </c>
      <c r="U418" s="5">
        <v>134.8989898989899</v>
      </c>
    </row>
  </sheetData>
  <autoFilter ref="A1:U418" xr:uid="{A09FC59D-97A3-454D-B094-FDCC2A5BDB1B}"/>
  <conditionalFormatting sqref="O1:O418">
    <cfRule type="duplicateValues" dxfId="9"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2989A-E712-495A-97B1-48B800DCC41D}">
  <dimension ref="A1:AH419"/>
  <sheetViews>
    <sheetView workbookViewId="0">
      <pane ySplit="1" topLeftCell="A2" activePane="bottomLeft" state="frozen"/>
      <selection pane="bottomLeft" activeCell="E2" sqref="E2"/>
    </sheetView>
  </sheetViews>
  <sheetFormatPr defaultRowHeight="14.4" x14ac:dyDescent="0.3"/>
  <cols>
    <col min="1" max="1" width="9.33203125" bestFit="1" customWidth="1"/>
    <col min="2" max="2" width="12.77734375" bestFit="1" customWidth="1"/>
    <col min="3" max="3" width="13.88671875" bestFit="1" customWidth="1"/>
    <col min="4" max="4" width="10.33203125" bestFit="1" customWidth="1"/>
    <col min="5" max="5" width="21.5546875" bestFit="1" customWidth="1"/>
    <col min="6" max="6" width="12.6640625" bestFit="1" customWidth="1"/>
    <col min="7" max="7" width="13" bestFit="1" customWidth="1"/>
    <col min="8" max="8" width="18.44140625" bestFit="1" customWidth="1"/>
    <col min="9" max="9" width="15.21875" bestFit="1" customWidth="1"/>
    <col min="10" max="10" width="20.33203125" bestFit="1" customWidth="1"/>
    <col min="11" max="11" width="16.21875" bestFit="1" customWidth="1"/>
    <col min="12" max="12" width="20.88671875" bestFit="1" customWidth="1"/>
    <col min="13" max="13" width="9.109375" bestFit="1" customWidth="1"/>
    <col min="14" max="14" width="10.109375" bestFit="1" customWidth="1"/>
    <col min="15" max="15" width="13.44140625" bestFit="1" customWidth="1"/>
    <col min="16" max="16" width="11.44140625" bestFit="1" customWidth="1"/>
    <col min="17" max="17" width="14.88671875" bestFit="1" customWidth="1"/>
    <col min="18" max="18" width="12.88671875" bestFit="1" customWidth="1"/>
    <col min="19" max="19" width="12.44140625" bestFit="1" customWidth="1"/>
    <col min="20" max="20" width="13.21875" bestFit="1" customWidth="1"/>
    <col min="21" max="21" width="18.88671875" bestFit="1" customWidth="1"/>
    <col min="22" max="22" width="15.6640625" bestFit="1" customWidth="1"/>
    <col min="23" max="23" width="21.6640625" bestFit="1" customWidth="1"/>
    <col min="24" max="24" width="14.77734375" bestFit="1" customWidth="1"/>
    <col min="25" max="25" width="13" bestFit="1" customWidth="1"/>
    <col min="26" max="26" width="19.77734375" bestFit="1" customWidth="1"/>
    <col min="27" max="27" width="12.44140625" bestFit="1" customWidth="1"/>
    <col min="28" max="28" width="18.109375" bestFit="1" customWidth="1"/>
    <col min="29" max="29" width="14.88671875" bestFit="1" customWidth="1"/>
    <col min="30" max="30" width="16.109375" bestFit="1" customWidth="1"/>
    <col min="31" max="31" width="32.6640625" bestFit="1" customWidth="1"/>
    <col min="32" max="32" width="14.109375" bestFit="1" customWidth="1"/>
    <col min="33" max="33" width="17" bestFit="1" customWidth="1"/>
    <col min="34" max="34" width="10.33203125" bestFit="1" customWidth="1"/>
  </cols>
  <sheetData>
    <row r="1" spans="1:34" x14ac:dyDescent="0.3">
      <c r="A1" s="10" t="s">
        <v>414</v>
      </c>
      <c r="B1" s="10" t="s">
        <v>415</v>
      </c>
      <c r="C1" s="11" t="s">
        <v>416</v>
      </c>
      <c r="D1" s="10" t="s">
        <v>1086</v>
      </c>
      <c r="E1" s="10" t="s">
        <v>1079</v>
      </c>
      <c r="F1" s="10" t="s">
        <v>1084</v>
      </c>
      <c r="G1" s="10" t="s">
        <v>1087</v>
      </c>
      <c r="H1" s="10" t="s">
        <v>1088</v>
      </c>
      <c r="I1" s="10" t="s">
        <v>1089</v>
      </c>
      <c r="J1" s="10" t="s">
        <v>1090</v>
      </c>
      <c r="K1" s="10" t="s">
        <v>1091</v>
      </c>
      <c r="L1" s="10" t="s">
        <v>1092</v>
      </c>
      <c r="M1" s="10" t="s">
        <v>719</v>
      </c>
      <c r="N1" s="10" t="s">
        <v>720</v>
      </c>
      <c r="O1" s="10" t="s">
        <v>721</v>
      </c>
      <c r="P1" s="10" t="s">
        <v>1085</v>
      </c>
      <c r="Q1" s="10" t="s">
        <v>417</v>
      </c>
      <c r="R1" s="10" t="s">
        <v>418</v>
      </c>
      <c r="S1" s="10" t="s">
        <v>419</v>
      </c>
      <c r="T1" s="10" t="s">
        <v>420</v>
      </c>
      <c r="U1" s="10" t="s">
        <v>631</v>
      </c>
      <c r="V1" s="10" t="s">
        <v>421</v>
      </c>
      <c r="W1" s="10" t="s">
        <v>422</v>
      </c>
      <c r="X1" s="10" t="s">
        <v>423</v>
      </c>
      <c r="Y1" s="10" t="s">
        <v>424</v>
      </c>
      <c r="Z1" s="10" t="s">
        <v>425</v>
      </c>
      <c r="AA1" s="11" t="s">
        <v>426</v>
      </c>
      <c r="AB1" s="11" t="s">
        <v>427</v>
      </c>
      <c r="AC1" s="11" t="s">
        <v>428</v>
      </c>
      <c r="AD1" s="10" t="s">
        <v>714</v>
      </c>
      <c r="AE1" s="10" t="s">
        <v>430</v>
      </c>
      <c r="AF1" s="10" t="s">
        <v>1171</v>
      </c>
      <c r="AG1" s="10" t="s">
        <v>431</v>
      </c>
      <c r="AH1" s="10" t="s">
        <v>1183</v>
      </c>
    </row>
    <row r="2" spans="1:34" x14ac:dyDescent="0.3">
      <c r="A2" s="3">
        <v>44927</v>
      </c>
      <c r="B2" s="4">
        <v>200</v>
      </c>
      <c r="C2" s="5">
        <v>2</v>
      </c>
      <c r="D2" s="4" t="str">
        <f t="shared" ref="D2:D65" si="0">TEXT(A2, "yyyy-mm-dd")</f>
        <v>2023-01-01</v>
      </c>
      <c r="E2" s="4" t="str">
        <f t="shared" ref="E2:E65" si="1">TEXT(A2-WEEKDAY(A2)+1, "yyyy-mm-dd") &amp; " - " &amp; TEXT(A2-WEEKDAY(A2)+7, "yyyy-mm-dd")</f>
        <v>2023-01-01 - 2023-01-07</v>
      </c>
      <c r="F2" s="4" t="str">
        <f t="shared" ref="F2:F65" si="2">TEXT(A2, "yyyy-mmm")</f>
        <v>2023-Jan</v>
      </c>
      <c r="G2" s="4">
        <f>IF(COUNTIF($A$2:A2,A2)=1,SUMIF($A:$A,D2,$B:$B),"")</f>
        <v>200</v>
      </c>
      <c r="H2" s="4">
        <f>IF(COUNTIF($A$2:A2,A2)=1,SUMIF($A:$A,D2,$C:$C),"")</f>
        <v>2</v>
      </c>
      <c r="I2" s="4">
        <f>IF(COUNTIF($E$2:E2,E2)=1,SUMIF($E:$E,E2,$B:$B),"")</f>
        <v>3850</v>
      </c>
      <c r="J2" s="4">
        <f>IF(COUNTIF($E$2:E2,E2)=1,SUMIF($E:$E,E2,$C:$C),"")</f>
        <v>16</v>
      </c>
      <c r="K2" s="4">
        <f>IF(COUNTIF($F$2:F2,F2)=1,SUMIF($F:$F,F2,$B:$B),"")</f>
        <v>17050</v>
      </c>
      <c r="L2" s="4">
        <f>IF(COUNTIF($F$2:F2,F2)=1,SUMIF($F:$F,F2,$C:$C),"")</f>
        <v>72</v>
      </c>
      <c r="M2" s="4">
        <f>B2*(100-30)/100</f>
        <v>140</v>
      </c>
      <c r="N2" s="4">
        <f t="shared" ref="N2:N65" si="3">B2-M2</f>
        <v>60</v>
      </c>
      <c r="O2" s="5">
        <f t="shared" ref="O2:O65" si="4">M2-Z2</f>
        <v>120</v>
      </c>
      <c r="P2" s="3" t="s">
        <v>782</v>
      </c>
      <c r="Q2" s="4" t="s">
        <v>462</v>
      </c>
      <c r="R2" s="4" t="s">
        <v>445</v>
      </c>
      <c r="S2" s="4" t="s">
        <v>520</v>
      </c>
      <c r="T2" s="4" t="s">
        <v>521</v>
      </c>
      <c r="U2" s="8" t="s">
        <v>665</v>
      </c>
      <c r="V2" s="4" t="s">
        <v>456</v>
      </c>
      <c r="W2" s="4" t="s">
        <v>449</v>
      </c>
      <c r="X2" s="4" t="s">
        <v>450</v>
      </c>
      <c r="Y2" s="4" t="s">
        <v>451</v>
      </c>
      <c r="Z2" s="5">
        <v>20</v>
      </c>
      <c r="AA2" s="5">
        <v>123531</v>
      </c>
      <c r="AB2" s="5">
        <v>1</v>
      </c>
      <c r="AC2" s="5">
        <v>180</v>
      </c>
      <c r="AD2" s="4" t="s">
        <v>717</v>
      </c>
      <c r="AE2" s="4" t="s">
        <v>587</v>
      </c>
      <c r="AF2" s="4" t="s">
        <v>1172</v>
      </c>
      <c r="AG2" s="4" t="s">
        <v>443</v>
      </c>
      <c r="AH2" s="80" t="str">
        <f>TEXT(A2,"dd-mmm-yy")</f>
        <v>01-Jan-23</v>
      </c>
    </row>
    <row r="3" spans="1:34" x14ac:dyDescent="0.3">
      <c r="A3" s="3">
        <v>44928</v>
      </c>
      <c r="B3" s="4">
        <v>800</v>
      </c>
      <c r="C3" s="5">
        <v>3</v>
      </c>
      <c r="D3" s="4" t="str">
        <f t="shared" si="0"/>
        <v>2023-01-02</v>
      </c>
      <c r="E3" s="4" t="str">
        <f t="shared" si="1"/>
        <v>2023-01-01 - 2023-01-07</v>
      </c>
      <c r="F3" s="4" t="str">
        <f t="shared" si="2"/>
        <v>2023-Jan</v>
      </c>
      <c r="G3" s="4">
        <f>IF(COUNTIF($A$2:A3,A3)=1,SUMIF($A:$A,D3,$B:$B),"")</f>
        <v>800</v>
      </c>
      <c r="H3" s="4">
        <f>IF(COUNTIF($A$2:A3,A3)=1,SUMIF($A:$A,D3,$C:$C),"")</f>
        <v>3</v>
      </c>
      <c r="I3" s="4" t="str">
        <f>IF(COUNTIF($E$2:E3,E3)=1,SUMIF($E:$E,E3,$B:$B),"")</f>
        <v/>
      </c>
      <c r="J3" s="4" t="str">
        <f>IF(COUNTIF($E$2:E3,E3)=1,SUMIF($E:$E,E3,$C:$C),"")</f>
        <v/>
      </c>
      <c r="K3" s="4" t="str">
        <f>IF(COUNTIF($F$2:F3,F3)=1,SUMIF($F:$F,F3,$B:$B),"")</f>
        <v/>
      </c>
      <c r="L3" s="4" t="str">
        <f>IF(COUNTIF($F$2:F3,F3)=1,SUMIF($F:$F,F3,$C:$C),"")</f>
        <v/>
      </c>
      <c r="M3" s="4">
        <f t="shared" ref="M3:M66" si="5">B3*(100-30)/100</f>
        <v>560</v>
      </c>
      <c r="N3" s="4">
        <f t="shared" si="3"/>
        <v>240</v>
      </c>
      <c r="O3" s="5">
        <f t="shared" si="4"/>
        <v>510</v>
      </c>
      <c r="P3" s="3" t="s">
        <v>783</v>
      </c>
      <c r="Q3" s="4" t="s">
        <v>470</v>
      </c>
      <c r="R3" s="4" t="s">
        <v>453</v>
      </c>
      <c r="S3" s="4" t="s">
        <v>513</v>
      </c>
      <c r="T3" s="4" t="s">
        <v>514</v>
      </c>
      <c r="U3" s="8" t="s">
        <v>666</v>
      </c>
      <c r="V3" s="4" t="s">
        <v>448</v>
      </c>
      <c r="W3" s="4" t="s">
        <v>438</v>
      </c>
      <c r="X3" s="4" t="s">
        <v>439</v>
      </c>
      <c r="Y3" s="4" t="s">
        <v>440</v>
      </c>
      <c r="Z3" s="5">
        <v>50</v>
      </c>
      <c r="AA3" s="5">
        <v>123532</v>
      </c>
      <c r="AB3" s="5">
        <v>1</v>
      </c>
      <c r="AC3" s="5">
        <v>750</v>
      </c>
      <c r="AD3" s="4" t="s">
        <v>717</v>
      </c>
      <c r="AE3" s="4" t="s">
        <v>588</v>
      </c>
      <c r="AF3" s="4" t="s">
        <v>1173</v>
      </c>
      <c r="AG3" s="4" t="s">
        <v>443</v>
      </c>
      <c r="AH3" s="80" t="str">
        <f t="shared" ref="AH3:AH66" si="6">TEXT(A3,"dd-mmm-yy")</f>
        <v>02-Jan-23</v>
      </c>
    </row>
    <row r="4" spans="1:34" x14ac:dyDescent="0.3">
      <c r="A4" s="3">
        <v>44929</v>
      </c>
      <c r="B4" s="4">
        <v>350</v>
      </c>
      <c r="C4" s="5">
        <v>2</v>
      </c>
      <c r="D4" s="4" t="str">
        <f t="shared" si="0"/>
        <v>2023-01-03</v>
      </c>
      <c r="E4" s="4" t="str">
        <f t="shared" si="1"/>
        <v>2023-01-01 - 2023-01-07</v>
      </c>
      <c r="F4" s="4" t="str">
        <f t="shared" si="2"/>
        <v>2023-Jan</v>
      </c>
      <c r="G4" s="4">
        <f>IF(COUNTIF($A$2:A4,A4)=1,SUMIF($A:$A,D4,$B:$B),"")</f>
        <v>350</v>
      </c>
      <c r="H4" s="4">
        <f>IF(COUNTIF($A$2:A4,A4)=1,SUMIF($A:$A,D4,$C:$C),"")</f>
        <v>2</v>
      </c>
      <c r="I4" s="4" t="str">
        <f>IF(COUNTIF($E$2:E4,E4)=1,SUMIF($E:$E,E4,$B:$B),"")</f>
        <v/>
      </c>
      <c r="J4" s="4" t="str">
        <f>IF(COUNTIF($E$2:E4,E4)=1,SUMIF($E:$E,E4,$C:$C),"")</f>
        <v/>
      </c>
      <c r="K4" s="4" t="str">
        <f>IF(COUNTIF($F$2:F4,F4)=1,SUMIF($F:$F,F4,$B:$B),"")</f>
        <v/>
      </c>
      <c r="L4" s="4" t="str">
        <f>IF(COUNTIF($F$2:F4,F4)=1,SUMIF($F:$F,F4,$C:$C),"")</f>
        <v/>
      </c>
      <c r="M4" s="4">
        <f t="shared" si="5"/>
        <v>245</v>
      </c>
      <c r="N4" s="4">
        <f t="shared" si="3"/>
        <v>105</v>
      </c>
      <c r="O4" s="5">
        <f t="shared" si="4"/>
        <v>215</v>
      </c>
      <c r="P4" s="3" t="s">
        <v>784</v>
      </c>
      <c r="Q4" s="4" t="s">
        <v>466</v>
      </c>
      <c r="R4" s="4" t="s">
        <v>434</v>
      </c>
      <c r="S4" s="4" t="s">
        <v>532</v>
      </c>
      <c r="T4" s="4" t="s">
        <v>436</v>
      </c>
      <c r="U4" s="8" t="s">
        <v>667</v>
      </c>
      <c r="V4" s="4" t="s">
        <v>456</v>
      </c>
      <c r="W4" s="4" t="s">
        <v>449</v>
      </c>
      <c r="X4" s="4" t="s">
        <v>450</v>
      </c>
      <c r="Y4" s="4" t="s">
        <v>451</v>
      </c>
      <c r="Z4" s="5">
        <v>30</v>
      </c>
      <c r="AA4" s="5">
        <v>123533</v>
      </c>
      <c r="AB4" s="5">
        <v>1</v>
      </c>
      <c r="AC4" s="5">
        <v>320</v>
      </c>
      <c r="AD4" s="4" t="s">
        <v>717</v>
      </c>
      <c r="AE4" s="4" t="s">
        <v>574</v>
      </c>
      <c r="AF4" s="4" t="s">
        <v>1174</v>
      </c>
      <c r="AG4" s="4" t="s">
        <v>443</v>
      </c>
      <c r="AH4" s="80" t="str">
        <f t="shared" si="6"/>
        <v>03-Jan-23</v>
      </c>
    </row>
    <row r="5" spans="1:34" x14ac:dyDescent="0.3">
      <c r="A5" s="3">
        <v>44930</v>
      </c>
      <c r="B5" s="4">
        <v>500</v>
      </c>
      <c r="C5" s="5">
        <v>1</v>
      </c>
      <c r="D5" s="4" t="str">
        <f t="shared" si="0"/>
        <v>2023-01-04</v>
      </c>
      <c r="E5" s="4" t="str">
        <f t="shared" si="1"/>
        <v>2023-01-01 - 2023-01-07</v>
      </c>
      <c r="F5" s="4" t="str">
        <f t="shared" si="2"/>
        <v>2023-Jan</v>
      </c>
      <c r="G5" s="4">
        <f>IF(COUNTIF($A$2:A5,A5)=1,SUMIF($A:$A,D5,$B:$B),"")</f>
        <v>500</v>
      </c>
      <c r="H5" s="4">
        <f>IF(COUNTIF($A$2:A5,A5)=1,SUMIF($A:$A,D5,$C:$C),"")</f>
        <v>1</v>
      </c>
      <c r="I5" s="4" t="str">
        <f>IF(COUNTIF($E$2:E5,E5)=1,SUMIF($E:$E,E5,$B:$B),"")</f>
        <v/>
      </c>
      <c r="J5" s="4" t="str">
        <f>IF(COUNTIF($E$2:E5,E5)=1,SUMIF($E:$E,E5,$C:$C),"")</f>
        <v/>
      </c>
      <c r="K5" s="4" t="str">
        <f>IF(COUNTIF($F$2:F5,F5)=1,SUMIF($F:$F,F5,$B:$B),"")</f>
        <v/>
      </c>
      <c r="L5" s="4" t="str">
        <f>IF(COUNTIF($F$2:F5,F5)=1,SUMIF($F:$F,F5,$C:$C),"")</f>
        <v/>
      </c>
      <c r="M5" s="4">
        <f t="shared" si="5"/>
        <v>350</v>
      </c>
      <c r="N5" s="4">
        <f t="shared" si="3"/>
        <v>150</v>
      </c>
      <c r="O5" s="5">
        <f t="shared" si="4"/>
        <v>350</v>
      </c>
      <c r="P5" s="3" t="s">
        <v>785</v>
      </c>
      <c r="Q5" s="4" t="s">
        <v>479</v>
      </c>
      <c r="R5" s="4" t="s">
        <v>445</v>
      </c>
      <c r="S5" s="4" t="s">
        <v>474</v>
      </c>
      <c r="T5" s="4" t="s">
        <v>475</v>
      </c>
      <c r="U5" s="8" t="s">
        <v>668</v>
      </c>
      <c r="V5" s="4" t="s">
        <v>448</v>
      </c>
      <c r="W5" s="4" t="s">
        <v>438</v>
      </c>
      <c r="X5" s="4" t="s">
        <v>450</v>
      </c>
      <c r="Y5" s="4" t="s">
        <v>451</v>
      </c>
      <c r="Z5" s="5">
        <v>0</v>
      </c>
      <c r="AA5" s="5">
        <v>123534</v>
      </c>
      <c r="AB5" s="5">
        <v>1</v>
      </c>
      <c r="AC5" s="5">
        <v>500</v>
      </c>
      <c r="AD5" s="4" t="s">
        <v>717</v>
      </c>
      <c r="AE5" s="4" t="s">
        <v>589</v>
      </c>
      <c r="AF5" s="4" t="s">
        <v>1174</v>
      </c>
      <c r="AG5" s="4" t="s">
        <v>443</v>
      </c>
      <c r="AH5" s="80" t="str">
        <f t="shared" si="6"/>
        <v>04-Jan-23</v>
      </c>
    </row>
    <row r="6" spans="1:34" x14ac:dyDescent="0.3">
      <c r="A6" s="3">
        <v>44931</v>
      </c>
      <c r="B6" s="4">
        <v>300</v>
      </c>
      <c r="C6" s="5">
        <v>2</v>
      </c>
      <c r="D6" s="4" t="str">
        <f t="shared" si="0"/>
        <v>2023-01-05</v>
      </c>
      <c r="E6" s="4" t="str">
        <f t="shared" si="1"/>
        <v>2023-01-01 - 2023-01-07</v>
      </c>
      <c r="F6" s="4" t="str">
        <f t="shared" si="2"/>
        <v>2023-Jan</v>
      </c>
      <c r="G6" s="4">
        <f>IF(COUNTIF($A$2:A6,A6)=1,SUMIF($A:$A,D6,$B:$B),"")</f>
        <v>300</v>
      </c>
      <c r="H6" s="4">
        <f>IF(COUNTIF($A$2:A6,A6)=1,SUMIF($A:$A,D6,$C:$C),"")</f>
        <v>2</v>
      </c>
      <c r="I6" s="4" t="str">
        <f>IF(COUNTIF($E$2:E6,E6)=1,SUMIF($E:$E,E6,$B:$B),"")</f>
        <v/>
      </c>
      <c r="J6" s="4" t="str">
        <f>IF(COUNTIF($E$2:E6,E6)=1,SUMIF($E:$E,E6,$C:$C),"")</f>
        <v/>
      </c>
      <c r="K6" s="4" t="str">
        <f>IF(COUNTIF($F$2:F6,F6)=1,SUMIF($F:$F,F6,$B:$B),"")</f>
        <v/>
      </c>
      <c r="L6" s="4" t="str">
        <f>IF(COUNTIF($F$2:F6,F6)=1,SUMIF($F:$F,F6,$C:$C),"")</f>
        <v/>
      </c>
      <c r="M6" s="4">
        <f t="shared" si="5"/>
        <v>210</v>
      </c>
      <c r="N6" s="4">
        <f t="shared" si="3"/>
        <v>90</v>
      </c>
      <c r="O6" s="5">
        <f t="shared" si="4"/>
        <v>210</v>
      </c>
      <c r="P6" s="3" t="s">
        <v>786</v>
      </c>
      <c r="Q6" s="4" t="s">
        <v>490</v>
      </c>
      <c r="R6" s="4" t="s">
        <v>480</v>
      </c>
      <c r="S6" s="4" t="s">
        <v>533</v>
      </c>
      <c r="T6" s="4" t="s">
        <v>525</v>
      </c>
      <c r="U6" s="8" t="s">
        <v>669</v>
      </c>
      <c r="V6" s="4" t="s">
        <v>456</v>
      </c>
      <c r="W6" s="4" t="s">
        <v>449</v>
      </c>
      <c r="X6" s="4" t="s">
        <v>439</v>
      </c>
      <c r="Y6" s="4" t="s">
        <v>451</v>
      </c>
      <c r="Z6" s="5">
        <v>0</v>
      </c>
      <c r="AA6" s="5">
        <v>123535</v>
      </c>
      <c r="AB6" s="5">
        <v>1</v>
      </c>
      <c r="AC6" s="5">
        <v>300</v>
      </c>
      <c r="AD6" s="4" t="s">
        <v>717</v>
      </c>
      <c r="AE6" s="4" t="s">
        <v>590</v>
      </c>
      <c r="AF6" s="4" t="s">
        <v>1173</v>
      </c>
      <c r="AG6" s="4" t="s">
        <v>443</v>
      </c>
      <c r="AH6" s="80" t="str">
        <f t="shared" si="6"/>
        <v>05-Jan-23</v>
      </c>
    </row>
    <row r="7" spans="1:34" x14ac:dyDescent="0.3">
      <c r="A7" s="3">
        <v>44932</v>
      </c>
      <c r="B7" s="4">
        <v>1000</v>
      </c>
      <c r="C7" s="5">
        <v>4</v>
      </c>
      <c r="D7" s="4" t="str">
        <f t="shared" si="0"/>
        <v>2023-01-06</v>
      </c>
      <c r="E7" s="4" t="str">
        <f t="shared" si="1"/>
        <v>2023-01-01 - 2023-01-07</v>
      </c>
      <c r="F7" s="4" t="str">
        <f t="shared" si="2"/>
        <v>2023-Jan</v>
      </c>
      <c r="G7" s="4">
        <f>IF(COUNTIF($A$2:A7,A7)=1,SUMIF($A:$A,D7,$B:$B),"")</f>
        <v>1000</v>
      </c>
      <c r="H7" s="4">
        <f>IF(COUNTIF($A$2:A7,A7)=1,SUMIF($A:$A,D7,$C:$C),"")</f>
        <v>4</v>
      </c>
      <c r="I7" s="4" t="str">
        <f>IF(COUNTIF($E$2:E7,E7)=1,SUMIF($E:$E,E7,$B:$B),"")</f>
        <v/>
      </c>
      <c r="J7" s="4" t="str">
        <f>IF(COUNTIF($E$2:E7,E7)=1,SUMIF($E:$E,E7,$C:$C),"")</f>
        <v/>
      </c>
      <c r="K7" s="4" t="str">
        <f>IF(COUNTIF($F$2:F7,F7)=1,SUMIF($F:$F,F7,$B:$B),"")</f>
        <v/>
      </c>
      <c r="L7" s="4" t="str">
        <f>IF(COUNTIF($F$2:F7,F7)=1,SUMIF($F:$F,F7,$C:$C),"")</f>
        <v/>
      </c>
      <c r="M7" s="4">
        <f t="shared" si="5"/>
        <v>700</v>
      </c>
      <c r="N7" s="4">
        <f t="shared" si="3"/>
        <v>300</v>
      </c>
      <c r="O7" s="5">
        <f t="shared" si="4"/>
        <v>650</v>
      </c>
      <c r="P7" s="3" t="s">
        <v>787</v>
      </c>
      <c r="Q7" s="4" t="s">
        <v>460</v>
      </c>
      <c r="R7" s="4" t="s">
        <v>453</v>
      </c>
      <c r="S7" s="4" t="s">
        <v>503</v>
      </c>
      <c r="T7" s="4" t="s">
        <v>504</v>
      </c>
      <c r="U7" s="8" t="s">
        <v>670</v>
      </c>
      <c r="V7" s="4" t="s">
        <v>437</v>
      </c>
      <c r="W7" s="4" t="s">
        <v>438</v>
      </c>
      <c r="X7" s="4" t="s">
        <v>457</v>
      </c>
      <c r="Y7" s="4" t="s">
        <v>440</v>
      </c>
      <c r="Z7" s="5">
        <v>50</v>
      </c>
      <c r="AA7" s="5">
        <v>123536</v>
      </c>
      <c r="AB7" s="5">
        <v>1</v>
      </c>
      <c r="AC7" s="5">
        <v>950</v>
      </c>
      <c r="AD7" s="4" t="s">
        <v>717</v>
      </c>
      <c r="AE7" s="4" t="s">
        <v>591</v>
      </c>
      <c r="AF7" s="4" t="s">
        <v>1174</v>
      </c>
      <c r="AG7" s="4" t="s">
        <v>443</v>
      </c>
      <c r="AH7" s="80" t="str">
        <f t="shared" si="6"/>
        <v>06-Jan-23</v>
      </c>
    </row>
    <row r="8" spans="1:34" x14ac:dyDescent="0.3">
      <c r="A8" s="3">
        <v>44933</v>
      </c>
      <c r="B8" s="4">
        <v>700</v>
      </c>
      <c r="C8" s="5">
        <v>2</v>
      </c>
      <c r="D8" s="4" t="str">
        <f t="shared" si="0"/>
        <v>2023-01-07</v>
      </c>
      <c r="E8" s="4" t="str">
        <f t="shared" si="1"/>
        <v>2023-01-01 - 2023-01-07</v>
      </c>
      <c r="F8" s="4" t="str">
        <f t="shared" si="2"/>
        <v>2023-Jan</v>
      </c>
      <c r="G8" s="4">
        <f>IF(COUNTIF($A$2:A8,A8)=1,SUMIF($A:$A,D8,$B:$B),"")</f>
        <v>700</v>
      </c>
      <c r="H8" s="4">
        <f>IF(COUNTIF($A$2:A8,A8)=1,SUMIF($A:$A,D8,$C:$C),"")</f>
        <v>2</v>
      </c>
      <c r="I8" s="4" t="str">
        <f>IF(COUNTIF($E$2:E8,E8)=1,SUMIF($E:$E,E8,$B:$B),"")</f>
        <v/>
      </c>
      <c r="J8" s="4" t="str">
        <f>IF(COUNTIF($E$2:E8,E8)=1,SUMIF($E:$E,E8,$C:$C),"")</f>
        <v/>
      </c>
      <c r="K8" s="4" t="str">
        <f>IF(COUNTIF($F$2:F8,F8)=1,SUMIF($F:$F,F8,$B:$B),"")</f>
        <v/>
      </c>
      <c r="L8" s="4" t="str">
        <f>IF(COUNTIF($F$2:F8,F8)=1,SUMIF($F:$F,F8,$C:$C),"")</f>
        <v/>
      </c>
      <c r="M8" s="4">
        <f t="shared" si="5"/>
        <v>490</v>
      </c>
      <c r="N8" s="4">
        <f t="shared" si="3"/>
        <v>210</v>
      </c>
      <c r="O8" s="5">
        <f t="shared" si="4"/>
        <v>490</v>
      </c>
      <c r="P8" s="3" t="s">
        <v>788</v>
      </c>
      <c r="Q8" s="4" t="s">
        <v>488</v>
      </c>
      <c r="R8" s="4" t="s">
        <v>445</v>
      </c>
      <c r="S8" s="4" t="s">
        <v>483</v>
      </c>
      <c r="T8" s="4" t="s">
        <v>484</v>
      </c>
      <c r="U8" s="8" t="s">
        <v>671</v>
      </c>
      <c r="V8" s="4" t="s">
        <v>456</v>
      </c>
      <c r="W8" s="4" t="s">
        <v>438</v>
      </c>
      <c r="X8" s="4" t="s">
        <v>439</v>
      </c>
      <c r="Y8" s="4" t="s">
        <v>451</v>
      </c>
      <c r="Z8" s="5">
        <v>0</v>
      </c>
      <c r="AA8" s="5">
        <v>123537</v>
      </c>
      <c r="AB8" s="5">
        <v>1</v>
      </c>
      <c r="AC8" s="5">
        <v>700</v>
      </c>
      <c r="AD8" s="4" t="s">
        <v>717</v>
      </c>
      <c r="AE8" s="4" t="s">
        <v>592</v>
      </c>
      <c r="AF8" s="4" t="s">
        <v>1173</v>
      </c>
      <c r="AG8" s="4" t="s">
        <v>443</v>
      </c>
      <c r="AH8" s="80" t="str">
        <f t="shared" si="6"/>
        <v>07-Jan-23</v>
      </c>
    </row>
    <row r="9" spans="1:34" x14ac:dyDescent="0.3">
      <c r="A9" s="3">
        <v>44934</v>
      </c>
      <c r="B9" s="4">
        <v>200</v>
      </c>
      <c r="C9" s="5">
        <v>1</v>
      </c>
      <c r="D9" s="4" t="str">
        <f t="shared" si="0"/>
        <v>2023-01-08</v>
      </c>
      <c r="E9" s="4" t="str">
        <f t="shared" si="1"/>
        <v>2023-01-08 - 2023-01-14</v>
      </c>
      <c r="F9" s="4" t="str">
        <f t="shared" si="2"/>
        <v>2023-Jan</v>
      </c>
      <c r="G9" s="4">
        <f>IF(COUNTIF($A$2:A9,A9)=1,SUMIF($A:$A,D9,$B:$B),"")</f>
        <v>200</v>
      </c>
      <c r="H9" s="4">
        <f>IF(COUNTIF($A$2:A9,A9)=1,SUMIF($A:$A,D9,$C:$C),"")</f>
        <v>1</v>
      </c>
      <c r="I9" s="4">
        <f>IF(COUNTIF($E$2:E9,E9)=1,SUMIF($E:$E,E9,$B:$B),"")</f>
        <v>3900</v>
      </c>
      <c r="J9" s="4">
        <f>IF(COUNTIF($E$2:E9,E9)=1,SUMIF($E:$E,E9,$C:$C),"")</f>
        <v>17</v>
      </c>
      <c r="K9" s="4" t="str">
        <f>IF(COUNTIF($F$2:F9,F9)=1,SUMIF($F:$F,F9,$B:$B),"")</f>
        <v/>
      </c>
      <c r="L9" s="4" t="str">
        <f>IF(COUNTIF($F$2:F9,F9)=1,SUMIF($F:$F,F9,$C:$C),"")</f>
        <v/>
      </c>
      <c r="M9" s="4">
        <f t="shared" si="5"/>
        <v>140</v>
      </c>
      <c r="N9" s="4">
        <f t="shared" si="3"/>
        <v>60</v>
      </c>
      <c r="O9" s="5">
        <f t="shared" si="4"/>
        <v>120</v>
      </c>
      <c r="P9" s="3" t="s">
        <v>789</v>
      </c>
      <c r="Q9" s="4" t="s">
        <v>462</v>
      </c>
      <c r="R9" s="4" t="s">
        <v>434</v>
      </c>
      <c r="S9" s="4" t="s">
        <v>534</v>
      </c>
      <c r="T9" s="4" t="s">
        <v>478</v>
      </c>
      <c r="U9" s="8" t="s">
        <v>672</v>
      </c>
      <c r="V9" s="4" t="s">
        <v>456</v>
      </c>
      <c r="W9" s="4" t="s">
        <v>449</v>
      </c>
      <c r="X9" s="4" t="s">
        <v>457</v>
      </c>
      <c r="Y9" s="4" t="s">
        <v>458</v>
      </c>
      <c r="Z9" s="5">
        <v>20</v>
      </c>
      <c r="AA9" s="5">
        <v>123538</v>
      </c>
      <c r="AB9" s="5">
        <v>1</v>
      </c>
      <c r="AC9" s="5">
        <v>180</v>
      </c>
      <c r="AD9" s="4" t="s">
        <v>717</v>
      </c>
      <c r="AE9" s="4" t="s">
        <v>712</v>
      </c>
      <c r="AF9" s="4" t="s">
        <v>1174</v>
      </c>
      <c r="AG9" s="4" t="s">
        <v>459</v>
      </c>
      <c r="AH9" s="80" t="str">
        <f t="shared" si="6"/>
        <v>08-Jan-23</v>
      </c>
    </row>
    <row r="10" spans="1:34" x14ac:dyDescent="0.3">
      <c r="A10" s="3">
        <v>44935</v>
      </c>
      <c r="B10" s="4">
        <v>900</v>
      </c>
      <c r="C10" s="5">
        <v>3</v>
      </c>
      <c r="D10" s="4" t="str">
        <f t="shared" si="0"/>
        <v>2023-01-09</v>
      </c>
      <c r="E10" s="4" t="str">
        <f t="shared" si="1"/>
        <v>2023-01-08 - 2023-01-14</v>
      </c>
      <c r="F10" s="4" t="str">
        <f t="shared" si="2"/>
        <v>2023-Jan</v>
      </c>
      <c r="G10" s="4">
        <f>IF(COUNTIF($A$2:A10,A10)=1,SUMIF($A:$A,D10,$B:$B),"")</f>
        <v>900</v>
      </c>
      <c r="H10" s="4">
        <f>IF(COUNTIF($A$2:A10,A10)=1,SUMIF($A:$A,D10,$C:$C),"")</f>
        <v>3</v>
      </c>
      <c r="I10" s="4" t="str">
        <f>IF(COUNTIF($E$2:E10,E10)=1,SUMIF($E:$E,E10,$B:$B),"")</f>
        <v/>
      </c>
      <c r="J10" s="4" t="str">
        <f>IF(COUNTIF($E$2:E10,E10)=1,SUMIF($E:$E,E10,$C:$C),"")</f>
        <v/>
      </c>
      <c r="K10" s="4" t="str">
        <f>IF(COUNTIF($F$2:F10,F10)=1,SUMIF($F:$F,F10,$B:$B),"")</f>
        <v/>
      </c>
      <c r="L10" s="4" t="str">
        <f>IF(COUNTIF($F$2:F10,F10)=1,SUMIF($F:$F,F10,$C:$C),"")</f>
        <v/>
      </c>
      <c r="M10" s="4">
        <f t="shared" si="5"/>
        <v>630</v>
      </c>
      <c r="N10" s="4">
        <f t="shared" si="3"/>
        <v>270</v>
      </c>
      <c r="O10" s="5">
        <f t="shared" si="4"/>
        <v>580</v>
      </c>
      <c r="P10" s="3" t="s">
        <v>790</v>
      </c>
      <c r="Q10" s="4" t="s">
        <v>470</v>
      </c>
      <c r="R10" s="4" t="s">
        <v>445</v>
      </c>
      <c r="S10" s="4" t="s">
        <v>535</v>
      </c>
      <c r="T10" s="4" t="s">
        <v>536</v>
      </c>
      <c r="U10" s="8" t="s">
        <v>673</v>
      </c>
      <c r="V10" s="4" t="s">
        <v>448</v>
      </c>
      <c r="W10" s="4" t="s">
        <v>438</v>
      </c>
      <c r="X10" s="4" t="s">
        <v>450</v>
      </c>
      <c r="Y10" s="4" t="s">
        <v>440</v>
      </c>
      <c r="Z10" s="5">
        <v>50</v>
      </c>
      <c r="AA10" s="5">
        <v>123539</v>
      </c>
      <c r="AB10" s="5">
        <v>1</v>
      </c>
      <c r="AC10" s="5">
        <v>850</v>
      </c>
      <c r="AD10" s="4" t="s">
        <v>717</v>
      </c>
      <c r="AE10" s="4" t="s">
        <v>593</v>
      </c>
      <c r="AF10" s="4" t="s">
        <v>1174</v>
      </c>
      <c r="AG10" s="4" t="s">
        <v>443</v>
      </c>
      <c r="AH10" s="80" t="str">
        <f t="shared" si="6"/>
        <v>09-Jan-23</v>
      </c>
    </row>
    <row r="11" spans="1:34" x14ac:dyDescent="0.3">
      <c r="A11" s="3">
        <v>44936</v>
      </c>
      <c r="B11" s="4">
        <v>400</v>
      </c>
      <c r="C11" s="5">
        <v>2</v>
      </c>
      <c r="D11" s="4" t="str">
        <f t="shared" si="0"/>
        <v>2023-01-10</v>
      </c>
      <c r="E11" s="4" t="str">
        <f t="shared" si="1"/>
        <v>2023-01-08 - 2023-01-14</v>
      </c>
      <c r="F11" s="4" t="str">
        <f t="shared" si="2"/>
        <v>2023-Jan</v>
      </c>
      <c r="G11" s="4">
        <f>IF(COUNTIF($A$2:A11,A11)=1,SUMIF($A:$A,D11,$B:$B),"")</f>
        <v>400</v>
      </c>
      <c r="H11" s="4">
        <f>IF(COUNTIF($A$2:A11,A11)=1,SUMIF($A:$A,D11,$C:$C),"")</f>
        <v>2</v>
      </c>
      <c r="I11" s="4" t="str">
        <f>IF(COUNTIF($E$2:E11,E11)=1,SUMIF($E:$E,E11,$B:$B),"")</f>
        <v/>
      </c>
      <c r="J11" s="4" t="str">
        <f>IF(COUNTIF($E$2:E11,E11)=1,SUMIF($E:$E,E11,$C:$C),"")</f>
        <v/>
      </c>
      <c r="K11" s="4" t="str">
        <f>IF(COUNTIF($F$2:F11,F11)=1,SUMIF($F:$F,F11,$B:$B),"")</f>
        <v/>
      </c>
      <c r="L11" s="4" t="str">
        <f>IF(COUNTIF($F$2:F11,F11)=1,SUMIF($F:$F,F11,$C:$C),"")</f>
        <v/>
      </c>
      <c r="M11" s="4">
        <f t="shared" si="5"/>
        <v>280</v>
      </c>
      <c r="N11" s="4">
        <f t="shared" si="3"/>
        <v>120</v>
      </c>
      <c r="O11" s="5">
        <f t="shared" si="4"/>
        <v>280</v>
      </c>
      <c r="P11" s="3" t="s">
        <v>791</v>
      </c>
      <c r="Q11" s="4" t="s">
        <v>490</v>
      </c>
      <c r="R11" s="4" t="s">
        <v>434</v>
      </c>
      <c r="S11" s="4" t="s">
        <v>537</v>
      </c>
      <c r="T11" s="4" t="s">
        <v>436</v>
      </c>
      <c r="U11" s="8" t="s">
        <v>674</v>
      </c>
      <c r="V11" s="4" t="s">
        <v>456</v>
      </c>
      <c r="W11" s="4" t="s">
        <v>449</v>
      </c>
      <c r="X11" s="4" t="s">
        <v>439</v>
      </c>
      <c r="Y11" s="4" t="s">
        <v>451</v>
      </c>
      <c r="Z11" s="5">
        <v>0</v>
      </c>
      <c r="AA11" s="5">
        <v>123540</v>
      </c>
      <c r="AB11" s="5">
        <v>1</v>
      </c>
      <c r="AC11" s="5">
        <v>400</v>
      </c>
      <c r="AD11" s="4" t="s">
        <v>717</v>
      </c>
      <c r="AE11" s="4" t="s">
        <v>570</v>
      </c>
      <c r="AF11" s="4" t="s">
        <v>1173</v>
      </c>
      <c r="AG11" s="4" t="s">
        <v>443</v>
      </c>
      <c r="AH11" s="80" t="str">
        <f t="shared" si="6"/>
        <v>10-Jan-23</v>
      </c>
    </row>
    <row r="12" spans="1:34" x14ac:dyDescent="0.3">
      <c r="A12" s="3">
        <v>44937</v>
      </c>
      <c r="B12" s="4">
        <v>300</v>
      </c>
      <c r="C12" s="5">
        <v>3</v>
      </c>
      <c r="D12" s="4" t="str">
        <f t="shared" si="0"/>
        <v>2023-01-11</v>
      </c>
      <c r="E12" s="4" t="str">
        <f t="shared" si="1"/>
        <v>2023-01-08 - 2023-01-14</v>
      </c>
      <c r="F12" s="4" t="str">
        <f t="shared" si="2"/>
        <v>2023-Jan</v>
      </c>
      <c r="G12" s="4">
        <f>IF(COUNTIF($A$2:A12,A12)=1,SUMIF($A:$A,D12,$B:$B),"")</f>
        <v>300</v>
      </c>
      <c r="H12" s="4">
        <f>IF(COUNTIF($A$2:A12,A12)=1,SUMIF($A:$A,D12,$C:$C),"")</f>
        <v>3</v>
      </c>
      <c r="I12" s="4" t="str">
        <f>IF(COUNTIF($E$2:E12,E12)=1,SUMIF($E:$E,E12,$B:$B),"")</f>
        <v/>
      </c>
      <c r="J12" s="4" t="str">
        <f>IF(COUNTIF($E$2:E12,E12)=1,SUMIF($E:$E,E12,$C:$C),"")</f>
        <v/>
      </c>
      <c r="K12" s="4" t="str">
        <f>IF(COUNTIF($F$2:F12,F12)=1,SUMIF($F:$F,F12,$B:$B),"")</f>
        <v/>
      </c>
      <c r="L12" s="4" t="str">
        <f>IF(COUNTIF($F$2:F12,F12)=1,SUMIF($F:$F,F12,$C:$C),"")</f>
        <v/>
      </c>
      <c r="M12" s="4">
        <f t="shared" si="5"/>
        <v>210</v>
      </c>
      <c r="N12" s="4">
        <f t="shared" si="3"/>
        <v>90</v>
      </c>
      <c r="O12" s="5">
        <f t="shared" si="4"/>
        <v>190</v>
      </c>
      <c r="P12" s="3" t="s">
        <v>792</v>
      </c>
      <c r="Q12" s="4" t="s">
        <v>476</v>
      </c>
      <c r="R12" s="4" t="s">
        <v>445</v>
      </c>
      <c r="S12" s="4" t="s">
        <v>520</v>
      </c>
      <c r="T12" s="4" t="s">
        <v>521</v>
      </c>
      <c r="U12" s="8" t="s">
        <v>675</v>
      </c>
      <c r="V12" s="4" t="s">
        <v>437</v>
      </c>
      <c r="W12" s="4" t="s">
        <v>438</v>
      </c>
      <c r="X12" s="4" t="s">
        <v>457</v>
      </c>
      <c r="Y12" s="4" t="s">
        <v>440</v>
      </c>
      <c r="Z12" s="5">
        <v>20</v>
      </c>
      <c r="AA12" s="5">
        <v>123541</v>
      </c>
      <c r="AB12" s="5">
        <v>1</v>
      </c>
      <c r="AC12" s="5">
        <v>280</v>
      </c>
      <c r="AD12" s="4" t="s">
        <v>717</v>
      </c>
      <c r="AE12" s="4" t="s">
        <v>712</v>
      </c>
      <c r="AF12" s="4" t="s">
        <v>1174</v>
      </c>
      <c r="AG12" s="4" t="s">
        <v>443</v>
      </c>
      <c r="AH12" s="80" t="str">
        <f t="shared" si="6"/>
        <v>11-Jan-23</v>
      </c>
    </row>
    <row r="13" spans="1:34" x14ac:dyDescent="0.3">
      <c r="A13" s="3">
        <v>44938</v>
      </c>
      <c r="B13" s="4">
        <v>1200</v>
      </c>
      <c r="C13" s="5">
        <v>5</v>
      </c>
      <c r="D13" s="4" t="str">
        <f t="shared" si="0"/>
        <v>2023-01-12</v>
      </c>
      <c r="E13" s="4" t="str">
        <f t="shared" si="1"/>
        <v>2023-01-08 - 2023-01-14</v>
      </c>
      <c r="F13" s="4" t="str">
        <f t="shared" si="2"/>
        <v>2023-Jan</v>
      </c>
      <c r="G13" s="4">
        <f>IF(COUNTIF($A$2:A13,A13)=1,SUMIF($A:$A,D13,$B:$B),"")</f>
        <v>1200</v>
      </c>
      <c r="H13" s="4">
        <f>IF(COUNTIF($A$2:A13,A13)=1,SUMIF($A:$A,D13,$C:$C),"")</f>
        <v>5</v>
      </c>
      <c r="I13" s="4" t="str">
        <f>IF(COUNTIF($E$2:E13,E13)=1,SUMIF($E:$E,E13,$B:$B),"")</f>
        <v/>
      </c>
      <c r="J13" s="4" t="str">
        <f>IF(COUNTIF($E$2:E13,E13)=1,SUMIF($E:$E,E13,$C:$C),"")</f>
        <v/>
      </c>
      <c r="K13" s="4" t="str">
        <f>IF(COUNTIF($F$2:F13,F13)=1,SUMIF($F:$F,F13,$B:$B),"")</f>
        <v/>
      </c>
      <c r="L13" s="4" t="str">
        <f>IF(COUNTIF($F$2:F13,F13)=1,SUMIF($F:$F,F13,$C:$C),"")</f>
        <v/>
      </c>
      <c r="M13" s="4">
        <f t="shared" si="5"/>
        <v>840</v>
      </c>
      <c r="N13" s="4">
        <f t="shared" si="3"/>
        <v>360</v>
      </c>
      <c r="O13" s="5">
        <f t="shared" si="4"/>
        <v>840</v>
      </c>
      <c r="P13" s="3" t="s">
        <v>793</v>
      </c>
      <c r="Q13" s="4" t="s">
        <v>460</v>
      </c>
      <c r="R13" s="4" t="s">
        <v>453</v>
      </c>
      <c r="S13" s="4" t="s">
        <v>513</v>
      </c>
      <c r="T13" s="4" t="s">
        <v>514</v>
      </c>
      <c r="U13" s="8" t="s">
        <v>676</v>
      </c>
      <c r="V13" s="4" t="s">
        <v>448</v>
      </c>
      <c r="W13" s="4" t="s">
        <v>438</v>
      </c>
      <c r="X13" s="4" t="s">
        <v>439</v>
      </c>
      <c r="Y13" s="4" t="s">
        <v>451</v>
      </c>
      <c r="Z13" s="5">
        <v>0</v>
      </c>
      <c r="AA13" s="5">
        <v>123542</v>
      </c>
      <c r="AB13" s="5">
        <v>1</v>
      </c>
      <c r="AC13" s="5">
        <v>1200</v>
      </c>
      <c r="AD13" s="4" t="s">
        <v>717</v>
      </c>
      <c r="AE13" s="4" t="s">
        <v>594</v>
      </c>
      <c r="AF13" s="4" t="s">
        <v>1173</v>
      </c>
      <c r="AG13" s="4" t="s">
        <v>443</v>
      </c>
      <c r="AH13" s="80" t="str">
        <f t="shared" si="6"/>
        <v>12-Jan-23</v>
      </c>
    </row>
    <row r="14" spans="1:34" x14ac:dyDescent="0.3">
      <c r="A14" s="3">
        <v>44939</v>
      </c>
      <c r="B14" s="4">
        <v>700</v>
      </c>
      <c r="C14" s="5">
        <v>2</v>
      </c>
      <c r="D14" s="4" t="str">
        <f t="shared" si="0"/>
        <v>2023-01-13</v>
      </c>
      <c r="E14" s="4" t="str">
        <f t="shared" si="1"/>
        <v>2023-01-08 - 2023-01-14</v>
      </c>
      <c r="F14" s="4" t="str">
        <f t="shared" si="2"/>
        <v>2023-Jan</v>
      </c>
      <c r="G14" s="4">
        <f>IF(COUNTIF($A$2:A14,A14)=1,SUMIF($A:$A,D14,$B:$B),"")</f>
        <v>700</v>
      </c>
      <c r="H14" s="4">
        <f>IF(COUNTIF($A$2:A14,A14)=1,SUMIF($A:$A,D14,$C:$C),"")</f>
        <v>2</v>
      </c>
      <c r="I14" s="4" t="str">
        <f>IF(COUNTIF($E$2:E14,E14)=1,SUMIF($E:$E,E14,$B:$B),"")</f>
        <v/>
      </c>
      <c r="J14" s="4" t="str">
        <f>IF(COUNTIF($E$2:E14,E14)=1,SUMIF($E:$E,E14,$C:$C),"")</f>
        <v/>
      </c>
      <c r="K14" s="4" t="str">
        <f>IF(COUNTIF($F$2:F14,F14)=1,SUMIF($F:$F,F14,$B:$B),"")</f>
        <v/>
      </c>
      <c r="L14" s="4" t="str">
        <f>IF(COUNTIF($F$2:F14,F14)=1,SUMIF($F:$F,F14,$C:$C),"")</f>
        <v/>
      </c>
      <c r="M14" s="4">
        <f t="shared" si="5"/>
        <v>490</v>
      </c>
      <c r="N14" s="4">
        <f t="shared" si="3"/>
        <v>210</v>
      </c>
      <c r="O14" s="5">
        <f t="shared" si="4"/>
        <v>440</v>
      </c>
      <c r="P14" s="3" t="s">
        <v>794</v>
      </c>
      <c r="Q14" s="4" t="s">
        <v>488</v>
      </c>
      <c r="R14" s="4" t="s">
        <v>445</v>
      </c>
      <c r="S14" s="4" t="s">
        <v>474</v>
      </c>
      <c r="T14" s="4" t="s">
        <v>475</v>
      </c>
      <c r="U14" s="8" t="s">
        <v>677</v>
      </c>
      <c r="V14" s="4" t="s">
        <v>448</v>
      </c>
      <c r="W14" s="4" t="s">
        <v>449</v>
      </c>
      <c r="X14" s="4" t="s">
        <v>450</v>
      </c>
      <c r="Y14" s="4" t="s">
        <v>451</v>
      </c>
      <c r="Z14" s="5">
        <v>50</v>
      </c>
      <c r="AA14" s="5">
        <v>123543</v>
      </c>
      <c r="AB14" s="5">
        <v>1</v>
      </c>
      <c r="AC14" s="5">
        <v>650</v>
      </c>
      <c r="AD14" s="4" t="s">
        <v>717</v>
      </c>
      <c r="AE14" s="4" t="s">
        <v>595</v>
      </c>
      <c r="AF14" s="4" t="s">
        <v>1172</v>
      </c>
      <c r="AG14" s="4" t="s">
        <v>443</v>
      </c>
      <c r="AH14" s="80" t="str">
        <f t="shared" si="6"/>
        <v>13-Jan-23</v>
      </c>
    </row>
    <row r="15" spans="1:34" x14ac:dyDescent="0.3">
      <c r="A15" s="3">
        <v>44940</v>
      </c>
      <c r="B15" s="4">
        <v>200</v>
      </c>
      <c r="C15" s="5">
        <v>1</v>
      </c>
      <c r="D15" s="4" t="str">
        <f t="shared" si="0"/>
        <v>2023-01-14</v>
      </c>
      <c r="E15" s="4" t="str">
        <f t="shared" si="1"/>
        <v>2023-01-08 - 2023-01-14</v>
      </c>
      <c r="F15" s="4" t="str">
        <f t="shared" si="2"/>
        <v>2023-Jan</v>
      </c>
      <c r="G15" s="4">
        <f>IF(COUNTIF($A$2:A15,A15)=1,SUMIF($A:$A,D15,$B:$B),"")</f>
        <v>200</v>
      </c>
      <c r="H15" s="4">
        <f>IF(COUNTIF($A$2:A15,A15)=1,SUMIF($A:$A,D15,$C:$C),"")</f>
        <v>1</v>
      </c>
      <c r="I15" s="4" t="str">
        <f>IF(COUNTIF($E$2:E15,E15)=1,SUMIF($E:$E,E15,$B:$B),"")</f>
        <v/>
      </c>
      <c r="J15" s="4" t="str">
        <f>IF(COUNTIF($E$2:E15,E15)=1,SUMIF($E:$E,E15,$C:$C),"")</f>
        <v/>
      </c>
      <c r="K15" s="4" t="str">
        <f>IF(COUNTIF($F$2:F15,F15)=1,SUMIF($F:$F,F15,$B:$B),"")</f>
        <v/>
      </c>
      <c r="L15" s="4" t="str">
        <f>IF(COUNTIF($F$2:F15,F15)=1,SUMIF($F:$F,F15,$C:$C),"")</f>
        <v/>
      </c>
      <c r="M15" s="4">
        <f t="shared" si="5"/>
        <v>140</v>
      </c>
      <c r="N15" s="4">
        <f t="shared" si="3"/>
        <v>60</v>
      </c>
      <c r="O15" s="5">
        <f t="shared" si="4"/>
        <v>120</v>
      </c>
      <c r="P15" s="3" t="s">
        <v>795</v>
      </c>
      <c r="Q15" s="4" t="s">
        <v>462</v>
      </c>
      <c r="R15" s="4" t="s">
        <v>434</v>
      </c>
      <c r="S15" s="4" t="s">
        <v>532</v>
      </c>
      <c r="T15" s="4" t="s">
        <v>436</v>
      </c>
      <c r="U15" s="8" t="s">
        <v>678</v>
      </c>
      <c r="V15" s="4" t="s">
        <v>456</v>
      </c>
      <c r="W15" s="4" t="s">
        <v>449</v>
      </c>
      <c r="X15" s="4" t="s">
        <v>450</v>
      </c>
      <c r="Y15" s="4" t="s">
        <v>451</v>
      </c>
      <c r="Z15" s="5">
        <v>20</v>
      </c>
      <c r="AA15" s="5">
        <v>123544</v>
      </c>
      <c r="AB15" s="5">
        <v>1</v>
      </c>
      <c r="AC15" s="5">
        <v>180</v>
      </c>
      <c r="AD15" s="4" t="s">
        <v>717</v>
      </c>
      <c r="AE15" s="4" t="s">
        <v>712</v>
      </c>
      <c r="AF15" s="4" t="s">
        <v>1174</v>
      </c>
      <c r="AG15" s="4" t="s">
        <v>443</v>
      </c>
      <c r="AH15" s="80" t="str">
        <f t="shared" si="6"/>
        <v>14-Jan-23</v>
      </c>
    </row>
    <row r="16" spans="1:34" x14ac:dyDescent="0.3">
      <c r="A16" s="3">
        <v>44941</v>
      </c>
      <c r="B16" s="4">
        <v>600</v>
      </c>
      <c r="C16" s="5">
        <v>3</v>
      </c>
      <c r="D16" s="4" t="str">
        <f t="shared" si="0"/>
        <v>2023-01-15</v>
      </c>
      <c r="E16" s="4" t="str">
        <f t="shared" si="1"/>
        <v>2023-01-15 - 2023-01-21</v>
      </c>
      <c r="F16" s="4" t="str">
        <f t="shared" si="2"/>
        <v>2023-Jan</v>
      </c>
      <c r="G16" s="4">
        <f>IF(COUNTIF($A$2:A16,A16)=1,SUMIF($A:$A,D16,$B:$B),"")</f>
        <v>600</v>
      </c>
      <c r="H16" s="4">
        <f>IF(COUNTIF($A$2:A16,A16)=1,SUMIF($A:$A,D16,$C:$C),"")</f>
        <v>3</v>
      </c>
      <c r="I16" s="4">
        <f>IF(COUNTIF($E$2:E16,E16)=1,SUMIF($E:$E,E16,$B:$B),"")</f>
        <v>3450</v>
      </c>
      <c r="J16" s="4">
        <f>IF(COUNTIF($E$2:E16,E16)=1,SUMIF($E:$E,E16,$C:$C),"")</f>
        <v>16</v>
      </c>
      <c r="K16" s="4" t="str">
        <f>IF(COUNTIF($F$2:F16,F16)=1,SUMIF($F:$F,F16,$B:$B),"")</f>
        <v/>
      </c>
      <c r="L16" s="4" t="str">
        <f>IF(COUNTIF($F$2:F16,F16)=1,SUMIF($F:$F,F16,$C:$C),"")</f>
        <v/>
      </c>
      <c r="M16" s="4">
        <f t="shared" si="5"/>
        <v>420</v>
      </c>
      <c r="N16" s="4">
        <f t="shared" si="3"/>
        <v>180</v>
      </c>
      <c r="O16" s="5">
        <f t="shared" si="4"/>
        <v>420</v>
      </c>
      <c r="P16" s="3" t="s">
        <v>796</v>
      </c>
      <c r="Q16" s="4" t="s">
        <v>452</v>
      </c>
      <c r="R16" s="4" t="s">
        <v>445</v>
      </c>
      <c r="S16" s="4" t="s">
        <v>535</v>
      </c>
      <c r="T16" s="4" t="s">
        <v>536</v>
      </c>
      <c r="U16" s="8" t="s">
        <v>679</v>
      </c>
      <c r="V16" s="4" t="s">
        <v>437</v>
      </c>
      <c r="W16" s="4" t="s">
        <v>438</v>
      </c>
      <c r="X16" s="4" t="s">
        <v>439</v>
      </c>
      <c r="Y16" s="4" t="s">
        <v>440</v>
      </c>
      <c r="Z16" s="5">
        <v>0</v>
      </c>
      <c r="AA16" s="5">
        <v>123545</v>
      </c>
      <c r="AB16" s="5">
        <v>1</v>
      </c>
      <c r="AC16" s="5">
        <v>600</v>
      </c>
      <c r="AD16" s="4" t="s">
        <v>717</v>
      </c>
      <c r="AE16" s="4" t="s">
        <v>596</v>
      </c>
      <c r="AF16" s="4" t="s">
        <v>1173</v>
      </c>
      <c r="AG16" s="4" t="s">
        <v>443</v>
      </c>
      <c r="AH16" s="80" t="str">
        <f t="shared" si="6"/>
        <v>15-Jan-23</v>
      </c>
    </row>
    <row r="17" spans="1:34" x14ac:dyDescent="0.3">
      <c r="A17" s="3">
        <v>44942</v>
      </c>
      <c r="B17" s="4">
        <v>350</v>
      </c>
      <c r="C17" s="5">
        <v>2</v>
      </c>
      <c r="D17" s="4" t="str">
        <f t="shared" si="0"/>
        <v>2023-01-16</v>
      </c>
      <c r="E17" s="4" t="str">
        <f t="shared" si="1"/>
        <v>2023-01-15 - 2023-01-21</v>
      </c>
      <c r="F17" s="4" t="str">
        <f t="shared" si="2"/>
        <v>2023-Jan</v>
      </c>
      <c r="G17" s="4">
        <f>IF(COUNTIF($A$2:A17,A17)=1,SUMIF($A:$A,D17,$B:$B),"")</f>
        <v>700</v>
      </c>
      <c r="H17" s="4">
        <f>IF(COUNTIF($A$2:A17,A17)=1,SUMIF($A:$A,D17,$C:$C),"")</f>
        <v>4</v>
      </c>
      <c r="I17" s="4" t="str">
        <f>IF(COUNTIF($E$2:E17,E17)=1,SUMIF($E:$E,E17,$B:$B),"")</f>
        <v/>
      </c>
      <c r="J17" s="4" t="str">
        <f>IF(COUNTIF($E$2:E17,E17)=1,SUMIF($E:$E,E17,$C:$C),"")</f>
        <v/>
      </c>
      <c r="K17" s="4" t="str">
        <f>IF(COUNTIF($F$2:F17,F17)=1,SUMIF($F:$F,F17,$B:$B),"")</f>
        <v/>
      </c>
      <c r="L17" s="4" t="str">
        <f>IF(COUNTIF($F$2:F17,F17)=1,SUMIF($F:$F,F17,$C:$C),"")</f>
        <v/>
      </c>
      <c r="M17" s="4">
        <f t="shared" si="5"/>
        <v>245</v>
      </c>
      <c r="N17" s="4">
        <f t="shared" si="3"/>
        <v>105</v>
      </c>
      <c r="O17" s="5">
        <f t="shared" si="4"/>
        <v>215</v>
      </c>
      <c r="P17" s="3" t="s">
        <v>797</v>
      </c>
      <c r="Q17" s="4" t="s">
        <v>466</v>
      </c>
      <c r="R17" s="4" t="s">
        <v>480</v>
      </c>
      <c r="S17" s="4" t="s">
        <v>538</v>
      </c>
      <c r="T17" s="4" t="s">
        <v>539</v>
      </c>
      <c r="U17" s="8" t="s">
        <v>680</v>
      </c>
      <c r="V17" s="4" t="s">
        <v>456</v>
      </c>
      <c r="W17" s="4" t="s">
        <v>449</v>
      </c>
      <c r="X17" s="4" t="s">
        <v>450</v>
      </c>
      <c r="Y17" s="4" t="s">
        <v>451</v>
      </c>
      <c r="Z17" s="5">
        <v>30</v>
      </c>
      <c r="AA17" s="5">
        <v>123546</v>
      </c>
      <c r="AB17" s="5">
        <v>1</v>
      </c>
      <c r="AC17" s="5">
        <v>320</v>
      </c>
      <c r="AD17" s="4" t="s">
        <v>717</v>
      </c>
      <c r="AE17" s="4" t="s">
        <v>597</v>
      </c>
      <c r="AF17" s="4" t="s">
        <v>1174</v>
      </c>
      <c r="AG17" s="4" t="s">
        <v>443</v>
      </c>
      <c r="AH17" s="80" t="str">
        <f t="shared" si="6"/>
        <v>16-Jan-23</v>
      </c>
    </row>
    <row r="18" spans="1:34" x14ac:dyDescent="0.3">
      <c r="A18" s="3">
        <v>44942</v>
      </c>
      <c r="B18" s="4">
        <v>350</v>
      </c>
      <c r="C18" s="5">
        <v>2</v>
      </c>
      <c r="D18" s="4" t="str">
        <f t="shared" si="0"/>
        <v>2023-01-16</v>
      </c>
      <c r="E18" s="4" t="str">
        <f t="shared" si="1"/>
        <v>2023-01-15 - 2023-01-21</v>
      </c>
      <c r="F18" s="4" t="str">
        <f t="shared" si="2"/>
        <v>2023-Jan</v>
      </c>
      <c r="G18" s="4" t="str">
        <f>IF(COUNTIF($A$2:A18,A18)=1,SUMIF($A:$A,D18,$B:$B),"")</f>
        <v/>
      </c>
      <c r="H18" s="4" t="str">
        <f>IF(COUNTIF($A$2:A18,A18)=1,SUMIF($A:$A,D18,$C:$C),"")</f>
        <v/>
      </c>
      <c r="I18" s="4" t="str">
        <f>IF(COUNTIF($E$2:E18,E18)=1,SUMIF($E:$E,E18,$B:$B),"")</f>
        <v/>
      </c>
      <c r="J18" s="4" t="str">
        <f>IF(COUNTIF($E$2:E18,E18)=1,SUMIF($E:$E,E18,$C:$C),"")</f>
        <v/>
      </c>
      <c r="K18" s="4" t="str">
        <f>IF(COUNTIF($F$2:F18,F18)=1,SUMIF($F:$F,F18,$B:$B),"")</f>
        <v/>
      </c>
      <c r="L18" s="4" t="str">
        <f>IF(COUNTIF($F$2:F18,F18)=1,SUMIF($F:$F,F18,$C:$C),"")</f>
        <v/>
      </c>
      <c r="M18" s="4">
        <f t="shared" si="5"/>
        <v>245</v>
      </c>
      <c r="N18" s="4">
        <f t="shared" si="3"/>
        <v>105</v>
      </c>
      <c r="O18" s="5">
        <f t="shared" si="4"/>
        <v>219.321608040201</v>
      </c>
      <c r="P18" s="3" t="s">
        <v>797</v>
      </c>
      <c r="Q18" s="4" t="s">
        <v>460</v>
      </c>
      <c r="R18" s="4" t="s">
        <v>445</v>
      </c>
      <c r="S18" s="4" t="s">
        <v>535</v>
      </c>
      <c r="T18" s="4" t="s">
        <v>436</v>
      </c>
      <c r="U18" s="8" t="s">
        <v>692</v>
      </c>
      <c r="V18" s="4" t="s">
        <v>456</v>
      </c>
      <c r="W18" s="4" t="s">
        <v>449</v>
      </c>
      <c r="X18" s="4" t="s">
        <v>450</v>
      </c>
      <c r="Y18" s="4" t="s">
        <v>451</v>
      </c>
      <c r="Z18" s="5">
        <v>25.67839195979899</v>
      </c>
      <c r="AA18" s="5">
        <v>12362059</v>
      </c>
      <c r="AB18" s="5">
        <v>1.050251256281407</v>
      </c>
      <c r="AC18" s="5">
        <v>640.6030150753769</v>
      </c>
      <c r="AD18" s="4" t="s">
        <v>717</v>
      </c>
      <c r="AE18" s="4" t="s">
        <v>712</v>
      </c>
      <c r="AF18" s="4" t="s">
        <v>1174</v>
      </c>
      <c r="AG18" s="4" t="s">
        <v>443</v>
      </c>
      <c r="AH18" s="80" t="str">
        <f t="shared" si="6"/>
        <v>16-Jan-23</v>
      </c>
    </row>
    <row r="19" spans="1:34" x14ac:dyDescent="0.3">
      <c r="A19" s="3">
        <v>44943</v>
      </c>
      <c r="B19" s="4">
        <v>500</v>
      </c>
      <c r="C19" s="5">
        <v>2</v>
      </c>
      <c r="D19" s="4" t="str">
        <f t="shared" si="0"/>
        <v>2023-01-17</v>
      </c>
      <c r="E19" s="4" t="str">
        <f t="shared" si="1"/>
        <v>2023-01-15 - 2023-01-21</v>
      </c>
      <c r="F19" s="4" t="str">
        <f t="shared" si="2"/>
        <v>2023-Jan</v>
      </c>
      <c r="G19" s="4">
        <f>IF(COUNTIF($A$2:A19,A19)=1,SUMIF($A:$A,D19,$B:$B),"")</f>
        <v>500</v>
      </c>
      <c r="H19" s="4">
        <f>IF(COUNTIF($A$2:A19,A19)=1,SUMIF($A:$A,D19,$C:$C),"")</f>
        <v>2</v>
      </c>
      <c r="I19" s="4" t="str">
        <f>IF(COUNTIF($E$2:E19,E19)=1,SUMIF($E:$E,E19,$B:$B),"")</f>
        <v/>
      </c>
      <c r="J19" s="4" t="str">
        <f>IF(COUNTIF($E$2:E19,E19)=1,SUMIF($E:$E,E19,$C:$C),"")</f>
        <v/>
      </c>
      <c r="K19" s="4" t="str">
        <f>IF(COUNTIF($F$2:F19,F19)=1,SUMIF($F:$F,F19,$B:$B),"")</f>
        <v/>
      </c>
      <c r="L19" s="4" t="str">
        <f>IF(COUNTIF($F$2:F19,F19)=1,SUMIF($F:$F,F19,$C:$C),"")</f>
        <v/>
      </c>
      <c r="M19" s="4">
        <f t="shared" si="5"/>
        <v>350</v>
      </c>
      <c r="N19" s="4">
        <f t="shared" si="3"/>
        <v>150</v>
      </c>
      <c r="O19" s="5">
        <f t="shared" si="4"/>
        <v>330</v>
      </c>
      <c r="P19" s="3" t="s">
        <v>798</v>
      </c>
      <c r="Q19" s="4" t="s">
        <v>460</v>
      </c>
      <c r="R19" s="4" t="s">
        <v>445</v>
      </c>
      <c r="S19" s="4" t="s">
        <v>520</v>
      </c>
      <c r="T19" s="4" t="s">
        <v>521</v>
      </c>
      <c r="U19" s="8" t="s">
        <v>681</v>
      </c>
      <c r="V19" s="4" t="s">
        <v>448</v>
      </c>
      <c r="W19" s="4" t="s">
        <v>438</v>
      </c>
      <c r="X19" s="4" t="s">
        <v>457</v>
      </c>
      <c r="Y19" s="4" t="s">
        <v>440</v>
      </c>
      <c r="Z19" s="5">
        <v>20</v>
      </c>
      <c r="AA19" s="5">
        <v>123547</v>
      </c>
      <c r="AB19" s="5">
        <v>1</v>
      </c>
      <c r="AC19" s="5">
        <v>480</v>
      </c>
      <c r="AD19" s="4" t="s">
        <v>717</v>
      </c>
      <c r="AE19" s="4" t="s">
        <v>591</v>
      </c>
      <c r="AF19" s="4" t="s">
        <v>1174</v>
      </c>
      <c r="AG19" s="4" t="s">
        <v>443</v>
      </c>
      <c r="AH19" s="80" t="str">
        <f t="shared" si="6"/>
        <v>17-Jan-23</v>
      </c>
    </row>
    <row r="20" spans="1:34" x14ac:dyDescent="0.3">
      <c r="A20" s="3">
        <v>44944</v>
      </c>
      <c r="B20" s="4">
        <v>300</v>
      </c>
      <c r="C20" s="5">
        <v>1</v>
      </c>
      <c r="D20" s="4" t="str">
        <f t="shared" si="0"/>
        <v>2023-01-18</v>
      </c>
      <c r="E20" s="4" t="str">
        <f t="shared" si="1"/>
        <v>2023-01-15 - 2023-01-21</v>
      </c>
      <c r="F20" s="4" t="str">
        <f t="shared" si="2"/>
        <v>2023-Jan</v>
      </c>
      <c r="G20" s="4">
        <f>IF(COUNTIF($A$2:A20,A20)=1,SUMIF($A:$A,D20,$B:$B),"")</f>
        <v>300</v>
      </c>
      <c r="H20" s="4">
        <f>IF(COUNTIF($A$2:A20,A20)=1,SUMIF($A:$A,D20,$C:$C),"")</f>
        <v>1</v>
      </c>
      <c r="I20" s="4" t="str">
        <f>IF(COUNTIF($E$2:E20,E20)=1,SUMIF($E:$E,E20,$B:$B),"")</f>
        <v/>
      </c>
      <c r="J20" s="4" t="str">
        <f>IF(COUNTIF($E$2:E20,E20)=1,SUMIF($E:$E,E20,$C:$C),"")</f>
        <v/>
      </c>
      <c r="K20" s="4" t="str">
        <f>IF(COUNTIF($F$2:F20,F20)=1,SUMIF($F:$F,F20,$B:$B),"")</f>
        <v/>
      </c>
      <c r="L20" s="4" t="str">
        <f>IF(COUNTIF($F$2:F20,F20)=1,SUMIF($F:$F,F20,$C:$C),"")</f>
        <v/>
      </c>
      <c r="M20" s="4">
        <f t="shared" si="5"/>
        <v>210</v>
      </c>
      <c r="N20" s="4">
        <f t="shared" si="3"/>
        <v>90</v>
      </c>
      <c r="O20" s="5">
        <f t="shared" si="4"/>
        <v>210</v>
      </c>
      <c r="P20" s="3" t="s">
        <v>799</v>
      </c>
      <c r="Q20" s="4" t="s">
        <v>462</v>
      </c>
      <c r="R20" s="4" t="s">
        <v>434</v>
      </c>
      <c r="S20" s="4" t="s">
        <v>515</v>
      </c>
      <c r="T20" s="4" t="s">
        <v>478</v>
      </c>
      <c r="U20" s="8" t="s">
        <v>682</v>
      </c>
      <c r="V20" s="4" t="s">
        <v>456</v>
      </c>
      <c r="W20" s="4" t="s">
        <v>449</v>
      </c>
      <c r="X20" s="4" t="s">
        <v>439</v>
      </c>
      <c r="Y20" s="4" t="s">
        <v>451</v>
      </c>
      <c r="Z20" s="5">
        <v>0</v>
      </c>
      <c r="AA20" s="5">
        <v>123548</v>
      </c>
      <c r="AB20" s="5">
        <v>1</v>
      </c>
      <c r="AC20" s="5">
        <v>300</v>
      </c>
      <c r="AD20" s="4" t="s">
        <v>717</v>
      </c>
      <c r="AE20" s="4" t="s">
        <v>598</v>
      </c>
      <c r="AF20" s="4" t="s">
        <v>1173</v>
      </c>
      <c r="AG20" s="4" t="s">
        <v>443</v>
      </c>
      <c r="AH20" s="80" t="str">
        <f t="shared" si="6"/>
        <v>18-Jan-23</v>
      </c>
    </row>
    <row r="21" spans="1:34" x14ac:dyDescent="0.3">
      <c r="A21" s="3">
        <v>44945</v>
      </c>
      <c r="B21" s="4">
        <v>200</v>
      </c>
      <c r="C21" s="5">
        <v>1</v>
      </c>
      <c r="D21" s="4" t="str">
        <f t="shared" si="0"/>
        <v>2023-01-19</v>
      </c>
      <c r="E21" s="4" t="str">
        <f t="shared" si="1"/>
        <v>2023-01-15 - 2023-01-21</v>
      </c>
      <c r="F21" s="4" t="str">
        <f t="shared" si="2"/>
        <v>2023-Jan</v>
      </c>
      <c r="G21" s="4">
        <f>IF(COUNTIF($A$2:A21,A21)=1,SUMIF($A:$A,D21,$B:$B),"")</f>
        <v>200</v>
      </c>
      <c r="H21" s="4">
        <f>IF(COUNTIF($A$2:A21,A21)=1,SUMIF($A:$A,D21,$C:$C),"")</f>
        <v>1</v>
      </c>
      <c r="I21" s="4" t="str">
        <f>IF(COUNTIF($E$2:E21,E21)=1,SUMIF($E:$E,E21,$B:$B),"")</f>
        <v/>
      </c>
      <c r="J21" s="4" t="str">
        <f>IF(COUNTIF($E$2:E21,E21)=1,SUMIF($E:$E,E21,$C:$C),"")</f>
        <v/>
      </c>
      <c r="K21" s="4" t="str">
        <f>IF(COUNTIF($F$2:F21,F21)=1,SUMIF($F:$F,F21,$B:$B),"")</f>
        <v/>
      </c>
      <c r="L21" s="4" t="str">
        <f>IF(COUNTIF($F$2:F21,F21)=1,SUMIF($F:$F,F21,$C:$C),"")</f>
        <v/>
      </c>
      <c r="M21" s="4">
        <f t="shared" si="5"/>
        <v>140</v>
      </c>
      <c r="N21" s="4">
        <f t="shared" si="3"/>
        <v>60</v>
      </c>
      <c r="O21" s="5">
        <f t="shared" si="4"/>
        <v>140</v>
      </c>
      <c r="P21" s="3" t="s">
        <v>800</v>
      </c>
      <c r="Q21" s="4" t="s">
        <v>540</v>
      </c>
      <c r="R21" s="4" t="s">
        <v>453</v>
      </c>
      <c r="S21" s="4" t="s">
        <v>454</v>
      </c>
      <c r="T21" s="4" t="s">
        <v>455</v>
      </c>
      <c r="U21" s="8" t="s">
        <v>683</v>
      </c>
      <c r="V21" s="4" t="s">
        <v>456</v>
      </c>
      <c r="W21" s="4" t="s">
        <v>449</v>
      </c>
      <c r="X21" s="4" t="s">
        <v>457</v>
      </c>
      <c r="Y21" s="4" t="s">
        <v>458</v>
      </c>
      <c r="Z21" s="5">
        <v>0</v>
      </c>
      <c r="AA21" s="5">
        <v>123549</v>
      </c>
      <c r="AB21" s="5">
        <v>1</v>
      </c>
      <c r="AC21" s="5">
        <v>200</v>
      </c>
      <c r="AD21" s="4" t="s">
        <v>717</v>
      </c>
      <c r="AE21" s="4" t="s">
        <v>712</v>
      </c>
      <c r="AF21" s="4" t="s">
        <v>1174</v>
      </c>
      <c r="AG21" s="4" t="s">
        <v>459</v>
      </c>
      <c r="AH21" s="80" t="str">
        <f t="shared" si="6"/>
        <v>19-Jan-23</v>
      </c>
    </row>
    <row r="22" spans="1:34" x14ac:dyDescent="0.3">
      <c r="A22" s="3">
        <v>44946</v>
      </c>
      <c r="B22" s="4">
        <v>700</v>
      </c>
      <c r="C22" s="5">
        <v>3</v>
      </c>
      <c r="D22" s="4" t="str">
        <f t="shared" si="0"/>
        <v>2023-01-20</v>
      </c>
      <c r="E22" s="4" t="str">
        <f t="shared" si="1"/>
        <v>2023-01-15 - 2023-01-21</v>
      </c>
      <c r="F22" s="4" t="str">
        <f t="shared" si="2"/>
        <v>2023-Jan</v>
      </c>
      <c r="G22" s="4">
        <f>IF(COUNTIF($A$2:A22,A22)=1,SUMIF($A:$A,D22,$B:$B),"")</f>
        <v>700</v>
      </c>
      <c r="H22" s="4">
        <f>IF(COUNTIF($A$2:A22,A22)=1,SUMIF($A:$A,D22,$C:$C),"")</f>
        <v>3</v>
      </c>
      <c r="I22" s="4" t="str">
        <f>IF(COUNTIF($E$2:E22,E22)=1,SUMIF($E:$E,E22,$B:$B),"")</f>
        <v/>
      </c>
      <c r="J22" s="4" t="str">
        <f>IF(COUNTIF($E$2:E22,E22)=1,SUMIF($E:$E,E22,$C:$C),"")</f>
        <v/>
      </c>
      <c r="K22" s="4" t="str">
        <f>IF(COUNTIF($F$2:F22,F22)=1,SUMIF($F:$F,F22,$B:$B),"")</f>
        <v/>
      </c>
      <c r="L22" s="4" t="str">
        <f>IF(COUNTIF($F$2:F22,F22)=1,SUMIF($F:$F,F22,$C:$C),"")</f>
        <v/>
      </c>
      <c r="M22" s="4">
        <f t="shared" si="5"/>
        <v>490</v>
      </c>
      <c r="N22" s="4">
        <f t="shared" si="3"/>
        <v>210</v>
      </c>
      <c r="O22" s="5">
        <f t="shared" si="4"/>
        <v>440</v>
      </c>
      <c r="P22" s="3" t="s">
        <v>801</v>
      </c>
      <c r="Q22" s="4" t="s">
        <v>470</v>
      </c>
      <c r="R22" s="4" t="s">
        <v>445</v>
      </c>
      <c r="S22" s="4" t="s">
        <v>446</v>
      </c>
      <c r="T22" s="4" t="s">
        <v>447</v>
      </c>
      <c r="U22" s="8" t="s">
        <v>684</v>
      </c>
      <c r="V22" s="4" t="s">
        <v>448</v>
      </c>
      <c r="W22" s="4" t="s">
        <v>438</v>
      </c>
      <c r="X22" s="4" t="s">
        <v>450</v>
      </c>
      <c r="Y22" s="4" t="s">
        <v>440</v>
      </c>
      <c r="Z22" s="5">
        <v>50</v>
      </c>
      <c r="AA22" s="5">
        <v>123550</v>
      </c>
      <c r="AB22" s="5">
        <v>1</v>
      </c>
      <c r="AC22" s="5">
        <v>650</v>
      </c>
      <c r="AD22" s="4" t="s">
        <v>717</v>
      </c>
      <c r="AE22" s="4" t="s">
        <v>562</v>
      </c>
      <c r="AF22" s="4" t="s">
        <v>1174</v>
      </c>
      <c r="AG22" s="4" t="s">
        <v>443</v>
      </c>
      <c r="AH22" s="80" t="str">
        <f t="shared" si="6"/>
        <v>20-Jan-23</v>
      </c>
    </row>
    <row r="23" spans="1:34" x14ac:dyDescent="0.3">
      <c r="A23" s="3">
        <v>44947</v>
      </c>
      <c r="B23" s="4">
        <v>450</v>
      </c>
      <c r="C23" s="5">
        <v>2</v>
      </c>
      <c r="D23" s="4" t="str">
        <f t="shared" si="0"/>
        <v>2023-01-21</v>
      </c>
      <c r="E23" s="4" t="str">
        <f t="shared" si="1"/>
        <v>2023-01-15 - 2023-01-21</v>
      </c>
      <c r="F23" s="4" t="str">
        <f t="shared" si="2"/>
        <v>2023-Jan</v>
      </c>
      <c r="G23" s="4">
        <f>IF(COUNTIF($A$2:A23,A23)=1,SUMIF($A:$A,D23,$B:$B),"")</f>
        <v>450</v>
      </c>
      <c r="H23" s="4">
        <f>IF(COUNTIF($A$2:A23,A23)=1,SUMIF($A:$A,D23,$C:$C),"")</f>
        <v>2</v>
      </c>
      <c r="I23" s="4" t="str">
        <f>IF(COUNTIF($E$2:E23,E23)=1,SUMIF($E:$E,E23,$B:$B),"")</f>
        <v/>
      </c>
      <c r="J23" s="4" t="str">
        <f>IF(COUNTIF($E$2:E23,E23)=1,SUMIF($E:$E,E23,$C:$C),"")</f>
        <v/>
      </c>
      <c r="K23" s="4" t="str">
        <f>IF(COUNTIF($F$2:F23,F23)=1,SUMIF($F:$F,F23,$B:$B),"")</f>
        <v/>
      </c>
      <c r="L23" s="4" t="str">
        <f>IF(COUNTIF($F$2:F23,F23)=1,SUMIF($F:$F,F23,$C:$C),"")</f>
        <v/>
      </c>
      <c r="M23" s="4">
        <f t="shared" si="5"/>
        <v>315</v>
      </c>
      <c r="N23" s="4">
        <f t="shared" si="3"/>
        <v>135</v>
      </c>
      <c r="O23" s="5">
        <f t="shared" si="4"/>
        <v>295</v>
      </c>
      <c r="P23" s="3" t="s">
        <v>802</v>
      </c>
      <c r="Q23" s="4" t="s">
        <v>452</v>
      </c>
      <c r="R23" s="4" t="s">
        <v>434</v>
      </c>
      <c r="S23" s="4" t="s">
        <v>541</v>
      </c>
      <c r="T23" s="4" t="s">
        <v>436</v>
      </c>
      <c r="U23" s="8" t="s">
        <v>685</v>
      </c>
      <c r="V23" s="4" t="s">
        <v>437</v>
      </c>
      <c r="W23" s="4" t="s">
        <v>449</v>
      </c>
      <c r="X23" s="4" t="s">
        <v>457</v>
      </c>
      <c r="Y23" s="4" t="s">
        <v>451</v>
      </c>
      <c r="Z23" s="5">
        <v>20</v>
      </c>
      <c r="AA23" s="5">
        <v>123551</v>
      </c>
      <c r="AB23" s="5">
        <v>1</v>
      </c>
      <c r="AC23" s="5">
        <v>430</v>
      </c>
      <c r="AD23" s="4" t="s">
        <v>717</v>
      </c>
      <c r="AE23" s="4" t="s">
        <v>712</v>
      </c>
      <c r="AF23" s="4" t="s">
        <v>1174</v>
      </c>
      <c r="AG23" s="4" t="s">
        <v>443</v>
      </c>
      <c r="AH23" s="80" t="str">
        <f t="shared" si="6"/>
        <v>21-Jan-23</v>
      </c>
    </row>
    <row r="24" spans="1:34" x14ac:dyDescent="0.3">
      <c r="A24" s="3">
        <v>44948</v>
      </c>
      <c r="B24" s="4">
        <v>250</v>
      </c>
      <c r="C24" s="5">
        <v>1</v>
      </c>
      <c r="D24" s="4" t="str">
        <f t="shared" si="0"/>
        <v>2023-01-22</v>
      </c>
      <c r="E24" s="4" t="str">
        <f t="shared" si="1"/>
        <v>2023-01-22 - 2023-01-28</v>
      </c>
      <c r="F24" s="4" t="str">
        <f t="shared" si="2"/>
        <v>2023-Jan</v>
      </c>
      <c r="G24" s="4">
        <f>IF(COUNTIF($A$2:A24,A24)=1,SUMIF($A:$A,D24,$B:$B),"")</f>
        <v>250</v>
      </c>
      <c r="H24" s="4">
        <f>IF(COUNTIF($A$2:A24,A24)=1,SUMIF($A:$A,D24,$C:$C),"")</f>
        <v>1</v>
      </c>
      <c r="I24" s="4">
        <f>IF(COUNTIF($E$2:E24,E24)=1,SUMIF($E:$E,E24,$B:$B),"")</f>
        <v>3750</v>
      </c>
      <c r="J24" s="4">
        <f>IF(COUNTIF($E$2:E24,E24)=1,SUMIF($E:$E,E24,$C:$C),"")</f>
        <v>16</v>
      </c>
      <c r="K24" s="4" t="str">
        <f>IF(COUNTIF($F$2:F24,F24)=1,SUMIF($F:$F,F24,$B:$B),"")</f>
        <v/>
      </c>
      <c r="L24" s="4" t="str">
        <f>IF(COUNTIF($F$2:F24,F24)=1,SUMIF($F:$F,F24,$C:$C),"")</f>
        <v/>
      </c>
      <c r="M24" s="4">
        <f t="shared" si="5"/>
        <v>175</v>
      </c>
      <c r="N24" s="4">
        <f t="shared" si="3"/>
        <v>75</v>
      </c>
      <c r="O24" s="5">
        <f t="shared" si="4"/>
        <v>175</v>
      </c>
      <c r="P24" s="3" t="s">
        <v>803</v>
      </c>
      <c r="Q24" s="4" t="s">
        <v>542</v>
      </c>
      <c r="R24" s="4" t="s">
        <v>445</v>
      </c>
      <c r="S24" s="4" t="s">
        <v>463</v>
      </c>
      <c r="T24" s="4" t="s">
        <v>464</v>
      </c>
      <c r="U24" s="8" t="s">
        <v>686</v>
      </c>
      <c r="V24" s="4" t="s">
        <v>456</v>
      </c>
      <c r="W24" s="4" t="s">
        <v>438</v>
      </c>
      <c r="X24" s="4" t="s">
        <v>439</v>
      </c>
      <c r="Y24" s="4" t="s">
        <v>451</v>
      </c>
      <c r="Z24" s="5">
        <v>0</v>
      </c>
      <c r="AA24" s="5">
        <v>123552</v>
      </c>
      <c r="AB24" s="5">
        <v>1</v>
      </c>
      <c r="AC24" s="5">
        <v>250</v>
      </c>
      <c r="AD24" s="4" t="s">
        <v>717</v>
      </c>
      <c r="AE24" s="4" t="s">
        <v>599</v>
      </c>
      <c r="AF24" s="4" t="s">
        <v>1173</v>
      </c>
      <c r="AG24" s="4" t="s">
        <v>443</v>
      </c>
      <c r="AH24" s="80" t="str">
        <f t="shared" si="6"/>
        <v>22-Jan-23</v>
      </c>
    </row>
    <row r="25" spans="1:34" x14ac:dyDescent="0.3">
      <c r="A25" s="3">
        <v>44949</v>
      </c>
      <c r="B25" s="4">
        <v>1200</v>
      </c>
      <c r="C25" s="5">
        <v>4</v>
      </c>
      <c r="D25" s="4" t="str">
        <f t="shared" si="0"/>
        <v>2023-01-23</v>
      </c>
      <c r="E25" s="4" t="str">
        <f t="shared" si="1"/>
        <v>2023-01-22 - 2023-01-28</v>
      </c>
      <c r="F25" s="4" t="str">
        <f t="shared" si="2"/>
        <v>2023-Jan</v>
      </c>
      <c r="G25" s="4">
        <f>IF(COUNTIF($A$2:A25,A25)=1,SUMIF($A:$A,D25,$B:$B),"")</f>
        <v>1200</v>
      </c>
      <c r="H25" s="4">
        <f>IF(COUNTIF($A$2:A25,A25)=1,SUMIF($A:$A,D25,$C:$C),"")</f>
        <v>4</v>
      </c>
      <c r="I25" s="4" t="str">
        <f>IF(COUNTIF($E$2:E25,E25)=1,SUMIF($E:$E,E25,$B:$B),"")</f>
        <v/>
      </c>
      <c r="J25" s="4" t="str">
        <f>IF(COUNTIF($E$2:E25,E25)=1,SUMIF($E:$E,E25,$C:$C),"")</f>
        <v/>
      </c>
      <c r="K25" s="4" t="str">
        <f>IF(COUNTIF($F$2:F25,F25)=1,SUMIF($F:$F,F25,$B:$B),"")</f>
        <v/>
      </c>
      <c r="L25" s="4" t="str">
        <f>IF(COUNTIF($F$2:F25,F25)=1,SUMIF($F:$F,F25,$C:$C),"")</f>
        <v/>
      </c>
      <c r="M25" s="4">
        <f t="shared" si="5"/>
        <v>840</v>
      </c>
      <c r="N25" s="4">
        <f t="shared" si="3"/>
        <v>360</v>
      </c>
      <c r="O25" s="5">
        <f t="shared" si="4"/>
        <v>790</v>
      </c>
      <c r="P25" s="3" t="s">
        <v>804</v>
      </c>
      <c r="Q25" s="4" t="s">
        <v>473</v>
      </c>
      <c r="R25" s="4" t="s">
        <v>453</v>
      </c>
      <c r="S25" s="4" t="s">
        <v>471</v>
      </c>
      <c r="T25" s="4" t="s">
        <v>472</v>
      </c>
      <c r="U25" s="8" t="s">
        <v>687</v>
      </c>
      <c r="V25" s="4" t="s">
        <v>456</v>
      </c>
      <c r="W25" s="4" t="s">
        <v>438</v>
      </c>
      <c r="X25" s="4" t="s">
        <v>450</v>
      </c>
      <c r="Y25" s="4" t="s">
        <v>440</v>
      </c>
      <c r="Z25" s="5">
        <v>50</v>
      </c>
      <c r="AA25" s="5">
        <v>123553</v>
      </c>
      <c r="AB25" s="5">
        <v>1</v>
      </c>
      <c r="AC25" s="5">
        <v>1150</v>
      </c>
      <c r="AD25" s="4" t="s">
        <v>717</v>
      </c>
      <c r="AE25" s="4" t="s">
        <v>600</v>
      </c>
      <c r="AF25" s="4" t="s">
        <v>1174</v>
      </c>
      <c r="AG25" s="4" t="s">
        <v>443</v>
      </c>
      <c r="AH25" s="80" t="str">
        <f t="shared" si="6"/>
        <v>23-Jan-23</v>
      </c>
    </row>
    <row r="26" spans="1:34" x14ac:dyDescent="0.3">
      <c r="A26" s="3">
        <v>44950</v>
      </c>
      <c r="B26" s="4">
        <v>800</v>
      </c>
      <c r="C26" s="5">
        <v>2</v>
      </c>
      <c r="D26" s="4" t="str">
        <f t="shared" si="0"/>
        <v>2023-01-24</v>
      </c>
      <c r="E26" s="4" t="str">
        <f t="shared" si="1"/>
        <v>2023-01-22 - 2023-01-28</v>
      </c>
      <c r="F26" s="4" t="str">
        <f t="shared" si="2"/>
        <v>2023-Jan</v>
      </c>
      <c r="G26" s="4">
        <f>IF(COUNTIF($A$2:A26,A26)=1,SUMIF($A:$A,D26,$B:$B),"")</f>
        <v>800</v>
      </c>
      <c r="H26" s="4">
        <f>IF(COUNTIF($A$2:A26,A26)=1,SUMIF($A:$A,D26,$C:$C),"")</f>
        <v>2</v>
      </c>
      <c r="I26" s="4" t="str">
        <f>IF(COUNTIF($E$2:E26,E26)=1,SUMIF($E:$E,E26,$B:$B),"")</f>
        <v/>
      </c>
      <c r="J26" s="4" t="str">
        <f>IF(COUNTIF($E$2:E26,E26)=1,SUMIF($E:$E,E26,$C:$C),"")</f>
        <v/>
      </c>
      <c r="K26" s="4" t="str">
        <f>IF(COUNTIF($F$2:F26,F26)=1,SUMIF($F:$F,F26,$B:$B),"")</f>
        <v/>
      </c>
      <c r="L26" s="4" t="str">
        <f>IF(COUNTIF($F$2:F26,F26)=1,SUMIF($F:$F,F26,$C:$C),"")</f>
        <v/>
      </c>
      <c r="M26" s="4">
        <f t="shared" si="5"/>
        <v>560</v>
      </c>
      <c r="N26" s="4">
        <f t="shared" si="3"/>
        <v>240</v>
      </c>
      <c r="O26" s="5">
        <f t="shared" si="4"/>
        <v>510</v>
      </c>
      <c r="P26" s="3" t="s">
        <v>805</v>
      </c>
      <c r="Q26" s="4" t="s">
        <v>488</v>
      </c>
      <c r="R26" s="4" t="s">
        <v>445</v>
      </c>
      <c r="S26" s="4" t="s">
        <v>543</v>
      </c>
      <c r="T26" s="4" t="s">
        <v>544</v>
      </c>
      <c r="U26" s="8" t="s">
        <v>688</v>
      </c>
      <c r="V26" s="4" t="s">
        <v>456</v>
      </c>
      <c r="W26" s="4" t="s">
        <v>449</v>
      </c>
      <c r="X26" s="4" t="s">
        <v>450</v>
      </c>
      <c r="Y26" s="4" t="s">
        <v>451</v>
      </c>
      <c r="Z26" s="5">
        <v>50</v>
      </c>
      <c r="AA26" s="5">
        <v>123554</v>
      </c>
      <c r="AB26" s="5">
        <v>1</v>
      </c>
      <c r="AC26" s="5">
        <v>750</v>
      </c>
      <c r="AD26" s="4" t="s">
        <v>717</v>
      </c>
      <c r="AE26" s="4" t="s">
        <v>601</v>
      </c>
      <c r="AF26" s="4" t="s">
        <v>1172</v>
      </c>
      <c r="AG26" s="4" t="s">
        <v>443</v>
      </c>
      <c r="AH26" s="80" t="str">
        <f t="shared" si="6"/>
        <v>24-Jan-23</v>
      </c>
    </row>
    <row r="27" spans="1:34" x14ac:dyDescent="0.3">
      <c r="A27" s="3">
        <v>44951</v>
      </c>
      <c r="B27" s="4">
        <v>150</v>
      </c>
      <c r="C27" s="5">
        <v>1</v>
      </c>
      <c r="D27" s="4" t="str">
        <f t="shared" si="0"/>
        <v>2023-01-25</v>
      </c>
      <c r="E27" s="4" t="str">
        <f t="shared" si="1"/>
        <v>2023-01-22 - 2023-01-28</v>
      </c>
      <c r="F27" s="4" t="str">
        <f t="shared" si="2"/>
        <v>2023-Jan</v>
      </c>
      <c r="G27" s="4">
        <f>IF(COUNTIF($A$2:A27,A27)=1,SUMIF($A:$A,D27,$B:$B),"")</f>
        <v>150</v>
      </c>
      <c r="H27" s="4">
        <f>IF(COUNTIF($A$2:A27,A27)=1,SUMIF($A:$A,D27,$C:$C),"")</f>
        <v>1</v>
      </c>
      <c r="I27" s="4" t="str">
        <f>IF(COUNTIF($E$2:E27,E27)=1,SUMIF($E:$E,E27,$B:$B),"")</f>
        <v/>
      </c>
      <c r="J27" s="4" t="str">
        <f>IF(COUNTIF($E$2:E27,E27)=1,SUMIF($E:$E,E27,$C:$C),"")</f>
        <v/>
      </c>
      <c r="K27" s="4" t="str">
        <f>IF(COUNTIF($F$2:F27,F27)=1,SUMIF($F:$F,F27,$B:$B),"")</f>
        <v/>
      </c>
      <c r="L27" s="4" t="str">
        <f>IF(COUNTIF($F$2:F27,F27)=1,SUMIF($F:$F,F27,$C:$C),"")</f>
        <v/>
      </c>
      <c r="M27" s="4">
        <f t="shared" si="5"/>
        <v>105</v>
      </c>
      <c r="N27" s="4">
        <f t="shared" si="3"/>
        <v>45</v>
      </c>
      <c r="O27" s="5">
        <f t="shared" si="4"/>
        <v>85</v>
      </c>
      <c r="P27" s="3" t="s">
        <v>806</v>
      </c>
      <c r="Q27" s="4" t="s">
        <v>462</v>
      </c>
      <c r="R27" s="4" t="s">
        <v>434</v>
      </c>
      <c r="S27" s="4" t="s">
        <v>435</v>
      </c>
      <c r="T27" s="4" t="s">
        <v>436</v>
      </c>
      <c r="U27" s="8" t="s">
        <v>689</v>
      </c>
      <c r="V27" s="4" t="s">
        <v>456</v>
      </c>
      <c r="W27" s="4" t="s">
        <v>449</v>
      </c>
      <c r="X27" s="4" t="s">
        <v>450</v>
      </c>
      <c r="Y27" s="4" t="s">
        <v>451</v>
      </c>
      <c r="Z27" s="5">
        <v>20</v>
      </c>
      <c r="AA27" s="5">
        <v>123555</v>
      </c>
      <c r="AB27" s="5">
        <v>1</v>
      </c>
      <c r="AC27" s="5">
        <v>130</v>
      </c>
      <c r="AD27" s="4" t="s">
        <v>717</v>
      </c>
      <c r="AE27" s="4" t="s">
        <v>712</v>
      </c>
      <c r="AF27" s="4" t="s">
        <v>1174</v>
      </c>
      <c r="AG27" s="4" t="s">
        <v>443</v>
      </c>
      <c r="AH27" s="80" t="str">
        <f t="shared" si="6"/>
        <v>25-Jan-23</v>
      </c>
    </row>
    <row r="28" spans="1:34" x14ac:dyDescent="0.3">
      <c r="A28" s="3">
        <v>44952</v>
      </c>
      <c r="B28" s="4">
        <v>650</v>
      </c>
      <c r="C28" s="5">
        <v>3</v>
      </c>
      <c r="D28" s="4" t="str">
        <f t="shared" si="0"/>
        <v>2023-01-26</v>
      </c>
      <c r="E28" s="4" t="str">
        <f t="shared" si="1"/>
        <v>2023-01-22 - 2023-01-28</v>
      </c>
      <c r="F28" s="4" t="str">
        <f t="shared" si="2"/>
        <v>2023-Jan</v>
      </c>
      <c r="G28" s="4">
        <f>IF(COUNTIF($A$2:A28,A28)=1,SUMIF($A:$A,D28,$B:$B),"")</f>
        <v>650</v>
      </c>
      <c r="H28" s="4">
        <f>IF(COUNTIF($A$2:A28,A28)=1,SUMIF($A:$A,D28,$C:$C),"")</f>
        <v>3</v>
      </c>
      <c r="I28" s="4" t="str">
        <f>IF(COUNTIF($E$2:E28,E28)=1,SUMIF($E:$E,E28,$B:$B),"")</f>
        <v/>
      </c>
      <c r="J28" s="4" t="str">
        <f>IF(COUNTIF($E$2:E28,E28)=1,SUMIF($E:$E,E28,$C:$C),"")</f>
        <v/>
      </c>
      <c r="K28" s="4" t="str">
        <f>IF(COUNTIF($F$2:F28,F28)=1,SUMIF($F:$F,F28,$B:$B),"")</f>
        <v/>
      </c>
      <c r="L28" s="4" t="str">
        <f>IF(COUNTIF($F$2:F28,F28)=1,SUMIF($F:$F,F28,$C:$C),"")</f>
        <v/>
      </c>
      <c r="M28" s="4">
        <f t="shared" si="5"/>
        <v>455</v>
      </c>
      <c r="N28" s="4">
        <f t="shared" si="3"/>
        <v>195</v>
      </c>
      <c r="O28" s="5">
        <f t="shared" si="4"/>
        <v>455</v>
      </c>
      <c r="P28" s="3" t="s">
        <v>807</v>
      </c>
      <c r="Q28" s="4" t="s">
        <v>460</v>
      </c>
      <c r="R28" s="4" t="s">
        <v>445</v>
      </c>
      <c r="S28" s="4" t="s">
        <v>474</v>
      </c>
      <c r="T28" s="4" t="s">
        <v>475</v>
      </c>
      <c r="U28" s="8" t="s">
        <v>690</v>
      </c>
      <c r="V28" s="4" t="s">
        <v>448</v>
      </c>
      <c r="W28" s="4" t="s">
        <v>438</v>
      </c>
      <c r="X28" s="4" t="s">
        <v>439</v>
      </c>
      <c r="Y28" s="4" t="s">
        <v>451</v>
      </c>
      <c r="Z28" s="5">
        <v>0</v>
      </c>
      <c r="AA28" s="5">
        <v>123556</v>
      </c>
      <c r="AB28" s="5">
        <v>1</v>
      </c>
      <c r="AC28" s="5">
        <v>650</v>
      </c>
      <c r="AD28" s="4" t="s">
        <v>717</v>
      </c>
      <c r="AE28" s="4" t="s">
        <v>602</v>
      </c>
      <c r="AF28" s="4" t="s">
        <v>1174</v>
      </c>
      <c r="AG28" s="4" t="s">
        <v>443</v>
      </c>
      <c r="AH28" s="80" t="str">
        <f t="shared" si="6"/>
        <v>26-Jan-23</v>
      </c>
    </row>
    <row r="29" spans="1:34" x14ac:dyDescent="0.3">
      <c r="A29" s="3">
        <v>44953</v>
      </c>
      <c r="B29" s="4">
        <v>400</v>
      </c>
      <c r="C29" s="5">
        <v>2</v>
      </c>
      <c r="D29" s="4" t="str">
        <f t="shared" si="0"/>
        <v>2023-01-27</v>
      </c>
      <c r="E29" s="4" t="str">
        <f t="shared" si="1"/>
        <v>2023-01-22 - 2023-01-28</v>
      </c>
      <c r="F29" s="4" t="str">
        <f t="shared" si="2"/>
        <v>2023-Jan</v>
      </c>
      <c r="G29" s="4">
        <f>IF(COUNTIF($A$2:A29,A29)=1,SUMIF($A:$A,D29,$B:$B),"")</f>
        <v>400</v>
      </c>
      <c r="H29" s="4">
        <f>IF(COUNTIF($A$2:A29,A29)=1,SUMIF($A:$A,D29,$C:$C),"")</f>
        <v>2</v>
      </c>
      <c r="I29" s="4" t="str">
        <f>IF(COUNTIF($E$2:E29,E29)=1,SUMIF($E:$E,E29,$B:$B),"")</f>
        <v/>
      </c>
      <c r="J29" s="4" t="str">
        <f>IF(COUNTIF($E$2:E29,E29)=1,SUMIF($E:$E,E29,$C:$C),"")</f>
        <v/>
      </c>
      <c r="K29" s="4" t="str">
        <f>IF(COUNTIF($F$2:F29,F29)=1,SUMIF($F:$F,F29,$B:$B),"")</f>
        <v/>
      </c>
      <c r="L29" s="4" t="str">
        <f>IF(COUNTIF($F$2:F29,F29)=1,SUMIF($F:$F,F29,$C:$C),"")</f>
        <v/>
      </c>
      <c r="M29" s="4">
        <f t="shared" si="5"/>
        <v>280</v>
      </c>
      <c r="N29" s="4">
        <f t="shared" si="3"/>
        <v>120</v>
      </c>
      <c r="O29" s="5">
        <f t="shared" si="4"/>
        <v>280</v>
      </c>
      <c r="P29" s="3" t="s">
        <v>808</v>
      </c>
      <c r="Q29" s="4" t="s">
        <v>452</v>
      </c>
      <c r="R29" s="4" t="s">
        <v>434</v>
      </c>
      <c r="S29" s="4" t="s">
        <v>532</v>
      </c>
      <c r="T29" s="4" t="s">
        <v>436</v>
      </c>
      <c r="U29" s="8" t="s">
        <v>691</v>
      </c>
      <c r="V29" s="4" t="s">
        <v>456</v>
      </c>
      <c r="W29" s="4" t="s">
        <v>449</v>
      </c>
      <c r="X29" s="4" t="s">
        <v>439</v>
      </c>
      <c r="Y29" s="4" t="s">
        <v>451</v>
      </c>
      <c r="Z29" s="5">
        <v>0</v>
      </c>
      <c r="AA29" s="5">
        <v>123557</v>
      </c>
      <c r="AB29" s="5">
        <v>1</v>
      </c>
      <c r="AC29" s="5">
        <v>400</v>
      </c>
      <c r="AD29" s="4" t="s">
        <v>717</v>
      </c>
      <c r="AE29" s="4" t="s">
        <v>603</v>
      </c>
      <c r="AF29" s="4" t="s">
        <v>1173</v>
      </c>
      <c r="AG29" s="4" t="s">
        <v>443</v>
      </c>
      <c r="AH29" s="80" t="str">
        <f t="shared" si="6"/>
        <v>27-Jan-23</v>
      </c>
    </row>
    <row r="30" spans="1:34" x14ac:dyDescent="0.3">
      <c r="A30" s="3">
        <v>44954</v>
      </c>
      <c r="B30" s="4">
        <v>300</v>
      </c>
      <c r="C30" s="5">
        <v>3</v>
      </c>
      <c r="D30" s="4" t="str">
        <f t="shared" si="0"/>
        <v>2023-01-28</v>
      </c>
      <c r="E30" s="4" t="str">
        <f t="shared" si="1"/>
        <v>2023-01-22 - 2023-01-28</v>
      </c>
      <c r="F30" s="4" t="str">
        <f t="shared" si="2"/>
        <v>2023-Jan</v>
      </c>
      <c r="G30" s="4">
        <f>IF(COUNTIF($A$2:A30,A30)=1,SUMIF($A:$A,D30,$B:$B),"")</f>
        <v>300</v>
      </c>
      <c r="H30" s="4">
        <f>IF(COUNTIF($A$2:A30,A30)=1,SUMIF($A:$A,D30,$C:$C),"")</f>
        <v>3</v>
      </c>
      <c r="I30" s="4" t="str">
        <f>IF(COUNTIF($E$2:E30,E30)=1,SUMIF($E:$E,E30,$B:$B),"")</f>
        <v/>
      </c>
      <c r="J30" s="4" t="str">
        <f>IF(COUNTIF($E$2:E30,E30)=1,SUMIF($E:$E,E30,$C:$C),"")</f>
        <v/>
      </c>
      <c r="K30" s="4" t="str">
        <f>IF(COUNTIF($F$2:F30,F30)=1,SUMIF($F:$F,F30,$B:$B),"")</f>
        <v/>
      </c>
      <c r="L30" s="4" t="str">
        <f>IF(COUNTIF($F$2:F30,F30)=1,SUMIF($F:$F,F30,$C:$C),"")</f>
        <v/>
      </c>
      <c r="M30" s="4">
        <f t="shared" si="5"/>
        <v>210</v>
      </c>
      <c r="N30" s="4">
        <f t="shared" si="3"/>
        <v>90</v>
      </c>
      <c r="O30" s="5">
        <f t="shared" si="4"/>
        <v>190</v>
      </c>
      <c r="P30" s="3" t="s">
        <v>809</v>
      </c>
      <c r="Q30" s="4" t="s">
        <v>476</v>
      </c>
      <c r="R30" s="4" t="s">
        <v>445</v>
      </c>
      <c r="S30" s="4" t="s">
        <v>520</v>
      </c>
      <c r="T30" s="4" t="s">
        <v>521</v>
      </c>
      <c r="U30" s="8" t="s">
        <v>634</v>
      </c>
      <c r="V30" s="4" t="s">
        <v>437</v>
      </c>
      <c r="W30" s="4" t="s">
        <v>438</v>
      </c>
      <c r="X30" s="4" t="s">
        <v>457</v>
      </c>
      <c r="Y30" s="4" t="s">
        <v>440</v>
      </c>
      <c r="Z30" s="5">
        <v>20</v>
      </c>
      <c r="AA30" s="5">
        <v>123558</v>
      </c>
      <c r="AB30" s="5">
        <v>1</v>
      </c>
      <c r="AC30" s="5">
        <v>280</v>
      </c>
      <c r="AD30" s="4" t="s">
        <v>717</v>
      </c>
      <c r="AE30" s="4" t="s">
        <v>712</v>
      </c>
      <c r="AF30" s="4" t="s">
        <v>1174</v>
      </c>
      <c r="AG30" s="4" t="s">
        <v>443</v>
      </c>
      <c r="AH30" s="80" t="str">
        <f t="shared" si="6"/>
        <v>28-Jan-23</v>
      </c>
    </row>
    <row r="31" spans="1:34" x14ac:dyDescent="0.3">
      <c r="A31" s="3">
        <v>44955</v>
      </c>
      <c r="B31" s="4">
        <v>1100</v>
      </c>
      <c r="C31" s="5">
        <v>4</v>
      </c>
      <c r="D31" s="4" t="str">
        <f t="shared" si="0"/>
        <v>2023-01-29</v>
      </c>
      <c r="E31" s="4" t="str">
        <f t="shared" si="1"/>
        <v>2023-01-29 - 2023-02-04</v>
      </c>
      <c r="F31" s="4" t="str">
        <f t="shared" si="2"/>
        <v>2023-Jan</v>
      </c>
      <c r="G31" s="4">
        <f>IF(COUNTIF($A$2:A31,A31)=1,SUMIF($A:$A,D31,$B:$B),"")</f>
        <v>1100</v>
      </c>
      <c r="H31" s="4">
        <f>IF(COUNTIF($A$2:A31,A31)=1,SUMIF($A:$A,D31,$C:$C),"")</f>
        <v>4</v>
      </c>
      <c r="I31" s="4">
        <f>IF(COUNTIF($E$2:E31,E31)=1,SUMIF($E:$E,E31,$B:$B),"")</f>
        <v>3950</v>
      </c>
      <c r="J31" s="4">
        <f>IF(COUNTIF($E$2:E31,E31)=1,SUMIF($E:$E,E31,$C:$C),"")</f>
        <v>15</v>
      </c>
      <c r="K31" s="4" t="str">
        <f>IF(COUNTIF($F$2:F31,F31)=1,SUMIF($F:$F,F31,$B:$B),"")</f>
        <v/>
      </c>
      <c r="L31" s="4" t="str">
        <f>IF(COUNTIF($F$2:F31,F31)=1,SUMIF($F:$F,F31,$C:$C),"")</f>
        <v/>
      </c>
      <c r="M31" s="4">
        <f t="shared" si="5"/>
        <v>770</v>
      </c>
      <c r="N31" s="4">
        <f t="shared" si="3"/>
        <v>330</v>
      </c>
      <c r="O31" s="5">
        <f t="shared" si="4"/>
        <v>770</v>
      </c>
      <c r="P31" s="3" t="s">
        <v>810</v>
      </c>
      <c r="Q31" s="4" t="s">
        <v>460</v>
      </c>
      <c r="R31" s="4" t="s">
        <v>453</v>
      </c>
      <c r="S31" s="4" t="s">
        <v>513</v>
      </c>
      <c r="T31" s="4" t="s">
        <v>514</v>
      </c>
      <c r="U31" s="8" t="s">
        <v>692</v>
      </c>
      <c r="V31" s="4" t="s">
        <v>448</v>
      </c>
      <c r="W31" s="4" t="s">
        <v>438</v>
      </c>
      <c r="X31" s="4" t="s">
        <v>439</v>
      </c>
      <c r="Y31" s="4" t="s">
        <v>451</v>
      </c>
      <c r="Z31" s="5">
        <v>0</v>
      </c>
      <c r="AA31" s="5">
        <v>123559</v>
      </c>
      <c r="AB31" s="5">
        <v>1</v>
      </c>
      <c r="AC31" s="5">
        <v>1100</v>
      </c>
      <c r="AD31" s="4" t="s">
        <v>717</v>
      </c>
      <c r="AE31" s="4" t="s">
        <v>604</v>
      </c>
      <c r="AF31" s="4" t="s">
        <v>1174</v>
      </c>
      <c r="AG31" s="4" t="s">
        <v>443</v>
      </c>
      <c r="AH31" s="80" t="str">
        <f t="shared" si="6"/>
        <v>29-Jan-23</v>
      </c>
    </row>
    <row r="32" spans="1:34" x14ac:dyDescent="0.3">
      <c r="A32" s="3">
        <v>44956</v>
      </c>
      <c r="B32" s="4">
        <v>750</v>
      </c>
      <c r="C32" s="5">
        <v>2</v>
      </c>
      <c r="D32" s="4" t="str">
        <f t="shared" si="0"/>
        <v>2023-01-30</v>
      </c>
      <c r="E32" s="4" t="str">
        <f t="shared" si="1"/>
        <v>2023-01-29 - 2023-02-04</v>
      </c>
      <c r="F32" s="4" t="str">
        <f t="shared" si="2"/>
        <v>2023-Jan</v>
      </c>
      <c r="G32" s="4">
        <f>IF(COUNTIF($A$2:A32,A32)=1,SUMIF($A:$A,D32,$B:$B),"")</f>
        <v>750</v>
      </c>
      <c r="H32" s="4">
        <f>IF(COUNTIF($A$2:A32,A32)=1,SUMIF($A:$A,D32,$C:$C),"")</f>
        <v>2</v>
      </c>
      <c r="I32" s="4" t="str">
        <f>IF(COUNTIF($E$2:E32,E32)=1,SUMIF($E:$E,E32,$B:$B),"")</f>
        <v/>
      </c>
      <c r="J32" s="4" t="str">
        <f>IF(COUNTIF($E$2:E32,E32)=1,SUMIF($E:$E,E32,$C:$C),"")</f>
        <v/>
      </c>
      <c r="K32" s="4" t="str">
        <f>IF(COUNTIF($F$2:F32,F32)=1,SUMIF($F:$F,F32,$B:$B),"")</f>
        <v/>
      </c>
      <c r="L32" s="4" t="str">
        <f>IF(COUNTIF($F$2:F32,F32)=1,SUMIF($F:$F,F32,$C:$C),"")</f>
        <v/>
      </c>
      <c r="M32" s="4">
        <f t="shared" si="5"/>
        <v>525</v>
      </c>
      <c r="N32" s="4">
        <f t="shared" si="3"/>
        <v>225</v>
      </c>
      <c r="O32" s="5">
        <f t="shared" si="4"/>
        <v>475</v>
      </c>
      <c r="P32" s="3" t="s">
        <v>811</v>
      </c>
      <c r="Q32" s="4" t="s">
        <v>470</v>
      </c>
      <c r="R32" s="4" t="s">
        <v>445</v>
      </c>
      <c r="S32" s="4" t="s">
        <v>535</v>
      </c>
      <c r="T32" s="4" t="s">
        <v>536</v>
      </c>
      <c r="U32" s="8" t="s">
        <v>693</v>
      </c>
      <c r="V32" s="4" t="s">
        <v>448</v>
      </c>
      <c r="W32" s="4" t="s">
        <v>449</v>
      </c>
      <c r="X32" s="4" t="s">
        <v>450</v>
      </c>
      <c r="Y32" s="4" t="s">
        <v>440</v>
      </c>
      <c r="Z32" s="5">
        <v>50</v>
      </c>
      <c r="AA32" s="5">
        <v>123560</v>
      </c>
      <c r="AB32" s="5">
        <v>1</v>
      </c>
      <c r="AC32" s="5">
        <v>700</v>
      </c>
      <c r="AD32" s="4" t="s">
        <v>717</v>
      </c>
      <c r="AE32" s="4" t="s">
        <v>605</v>
      </c>
      <c r="AF32" s="4" t="s">
        <v>1174</v>
      </c>
      <c r="AG32" s="4" t="s">
        <v>443</v>
      </c>
      <c r="AH32" s="80" t="str">
        <f t="shared" si="6"/>
        <v>30-Jan-23</v>
      </c>
    </row>
    <row r="33" spans="1:34" x14ac:dyDescent="0.3">
      <c r="A33" s="3">
        <v>44957</v>
      </c>
      <c r="B33" s="4">
        <v>250</v>
      </c>
      <c r="C33" s="5">
        <v>1</v>
      </c>
      <c r="D33" s="4" t="str">
        <f t="shared" si="0"/>
        <v>2023-01-31</v>
      </c>
      <c r="E33" s="4" t="str">
        <f t="shared" si="1"/>
        <v>2023-01-29 - 2023-02-04</v>
      </c>
      <c r="F33" s="4" t="str">
        <f t="shared" si="2"/>
        <v>2023-Jan</v>
      </c>
      <c r="G33" s="4">
        <f>IF(COUNTIF($A$2:A33,A33)=1,SUMIF($A:$A,D33,$B:$B),"")</f>
        <v>250</v>
      </c>
      <c r="H33" s="4">
        <f>IF(COUNTIF($A$2:A33,A33)=1,SUMIF($A:$A,D33,$C:$C),"")</f>
        <v>1</v>
      </c>
      <c r="I33" s="4" t="str">
        <f>IF(COUNTIF($E$2:E33,E33)=1,SUMIF($E:$E,E33,$B:$B),"")</f>
        <v/>
      </c>
      <c r="J33" s="4" t="str">
        <f>IF(COUNTIF($E$2:E33,E33)=1,SUMIF($E:$E,E33,$C:$C),"")</f>
        <v/>
      </c>
      <c r="K33" s="4" t="str">
        <f>IF(COUNTIF($F$2:F33,F33)=1,SUMIF($F:$F,F33,$B:$B),"")</f>
        <v/>
      </c>
      <c r="L33" s="4" t="str">
        <f>IF(COUNTIF($F$2:F33,F33)=1,SUMIF($F:$F,F33,$C:$C),"")</f>
        <v/>
      </c>
      <c r="M33" s="4">
        <f t="shared" si="5"/>
        <v>175</v>
      </c>
      <c r="N33" s="4">
        <f t="shared" si="3"/>
        <v>75</v>
      </c>
      <c r="O33" s="5">
        <f t="shared" si="4"/>
        <v>149.321608040201</v>
      </c>
      <c r="P33" s="3" t="s">
        <v>1069</v>
      </c>
      <c r="Q33" s="4" t="s">
        <v>540</v>
      </c>
      <c r="R33" s="4" t="s">
        <v>434</v>
      </c>
      <c r="S33" s="4" t="s">
        <v>515</v>
      </c>
      <c r="T33" s="4" t="s">
        <v>478</v>
      </c>
      <c r="U33" s="8" t="s">
        <v>635</v>
      </c>
      <c r="V33" s="4" t="s">
        <v>456</v>
      </c>
      <c r="W33" s="4" t="s">
        <v>449</v>
      </c>
      <c r="X33" s="4" t="s">
        <v>450</v>
      </c>
      <c r="Y33" s="4" t="s">
        <v>451</v>
      </c>
      <c r="Z33" s="5">
        <v>25.67839195979899</v>
      </c>
      <c r="AA33" s="5">
        <v>12362060</v>
      </c>
      <c r="AB33" s="5">
        <v>1.050251256281407</v>
      </c>
      <c r="AC33" s="5">
        <v>640.6030150753769</v>
      </c>
      <c r="AD33" s="4" t="s">
        <v>717</v>
      </c>
      <c r="AE33" s="4" t="s">
        <v>712</v>
      </c>
      <c r="AF33" s="4" t="s">
        <v>1174</v>
      </c>
      <c r="AG33" s="4" t="s">
        <v>443</v>
      </c>
      <c r="AH33" s="80" t="str">
        <f t="shared" si="6"/>
        <v>31-Jan-23</v>
      </c>
    </row>
    <row r="34" spans="1:34" x14ac:dyDescent="0.3">
      <c r="A34" s="3">
        <v>44958</v>
      </c>
      <c r="B34" s="4">
        <v>200</v>
      </c>
      <c r="C34" s="5">
        <v>2</v>
      </c>
      <c r="D34" s="4" t="str">
        <f t="shared" si="0"/>
        <v>2023-02-01</v>
      </c>
      <c r="E34" s="4" t="str">
        <f t="shared" si="1"/>
        <v>2023-01-29 - 2023-02-04</v>
      </c>
      <c r="F34" s="4" t="str">
        <f t="shared" si="2"/>
        <v>2023-Feb</v>
      </c>
      <c r="G34" s="4">
        <f>IF(COUNTIF($A$2:A34,A34)=1,SUMIF($A:$A,D34,$B:$B),"")</f>
        <v>200</v>
      </c>
      <c r="H34" s="4">
        <f>IF(COUNTIF($A$2:A34,A34)=1,SUMIF($A:$A,D34,$C:$C),"")</f>
        <v>2</v>
      </c>
      <c r="I34" s="4" t="str">
        <f>IF(COUNTIF($E$2:E34,E34)=1,SUMIF($E:$E,E34,$B:$B),"")</f>
        <v/>
      </c>
      <c r="J34" s="4" t="str">
        <f>IF(COUNTIF($E$2:E34,E34)=1,SUMIF($E:$E,E34,$C:$C),"")</f>
        <v/>
      </c>
      <c r="K34" s="4">
        <f>IF(COUNTIF($F$2:F34,F34)=1,SUMIF($F:$F,F34,$B:$B),"")</f>
        <v>8700</v>
      </c>
      <c r="L34" s="4">
        <f>IF(COUNTIF($F$2:F34,F34)=1,SUMIF($F:$F,F34,$C:$C),"")</f>
        <v>38</v>
      </c>
      <c r="M34" s="4">
        <f t="shared" si="5"/>
        <v>140</v>
      </c>
      <c r="N34" s="4">
        <f t="shared" si="3"/>
        <v>60</v>
      </c>
      <c r="O34" s="5">
        <f t="shared" si="4"/>
        <v>120</v>
      </c>
      <c r="P34" s="3" t="s">
        <v>812</v>
      </c>
      <c r="Q34" s="4" t="s">
        <v>462</v>
      </c>
      <c r="R34" s="4" t="s">
        <v>445</v>
      </c>
      <c r="S34" s="4" t="s">
        <v>520</v>
      </c>
      <c r="T34" s="4" t="s">
        <v>521</v>
      </c>
      <c r="U34" s="8" t="s">
        <v>694</v>
      </c>
      <c r="V34" s="4" t="s">
        <v>456</v>
      </c>
      <c r="W34" s="4" t="s">
        <v>449</v>
      </c>
      <c r="X34" s="4" t="s">
        <v>450</v>
      </c>
      <c r="Y34" s="4" t="s">
        <v>451</v>
      </c>
      <c r="Z34" s="5">
        <v>20</v>
      </c>
      <c r="AA34" s="5">
        <v>123561</v>
      </c>
      <c r="AB34" s="5">
        <v>1</v>
      </c>
      <c r="AC34" s="5">
        <v>180</v>
      </c>
      <c r="AD34" s="4" t="s">
        <v>717</v>
      </c>
      <c r="AE34" s="4" t="s">
        <v>587</v>
      </c>
      <c r="AF34" s="4" t="s">
        <v>1172</v>
      </c>
      <c r="AG34" s="4" t="s">
        <v>443</v>
      </c>
      <c r="AH34" s="80" t="str">
        <f t="shared" si="6"/>
        <v>01-Feb-23</v>
      </c>
    </row>
    <row r="35" spans="1:34" x14ac:dyDescent="0.3">
      <c r="A35" s="3">
        <v>44959</v>
      </c>
      <c r="B35" s="4">
        <v>800</v>
      </c>
      <c r="C35" s="5">
        <v>3</v>
      </c>
      <c r="D35" s="4" t="str">
        <f t="shared" si="0"/>
        <v>2023-02-02</v>
      </c>
      <c r="E35" s="4" t="str">
        <f t="shared" si="1"/>
        <v>2023-01-29 - 2023-02-04</v>
      </c>
      <c r="F35" s="4" t="str">
        <f t="shared" si="2"/>
        <v>2023-Feb</v>
      </c>
      <c r="G35" s="4">
        <f>IF(COUNTIF($A$2:A35,A35)=1,SUMIF($A:$A,D35,$B:$B),"")</f>
        <v>800</v>
      </c>
      <c r="H35" s="4">
        <f>IF(COUNTIF($A$2:A35,A35)=1,SUMIF($A:$A,D35,$C:$C),"")</f>
        <v>3</v>
      </c>
      <c r="I35" s="4" t="str">
        <f>IF(COUNTIF($E$2:E35,E35)=1,SUMIF($E:$E,E35,$B:$B),"")</f>
        <v/>
      </c>
      <c r="J35" s="4" t="str">
        <f>IF(COUNTIF($E$2:E35,E35)=1,SUMIF($E:$E,E35,$C:$C),"")</f>
        <v/>
      </c>
      <c r="K35" s="4" t="str">
        <f>IF(COUNTIF($F$2:F35,F35)=1,SUMIF($F:$F,F35,$B:$B),"")</f>
        <v/>
      </c>
      <c r="L35" s="4" t="str">
        <f>IF(COUNTIF($F$2:F35,F35)=1,SUMIF($F:$F,F35,$C:$C),"")</f>
        <v/>
      </c>
      <c r="M35" s="4">
        <f t="shared" si="5"/>
        <v>560</v>
      </c>
      <c r="N35" s="4">
        <f t="shared" si="3"/>
        <v>240</v>
      </c>
      <c r="O35" s="5">
        <f t="shared" si="4"/>
        <v>510</v>
      </c>
      <c r="P35" s="3" t="s">
        <v>813</v>
      </c>
      <c r="Q35" s="4" t="s">
        <v>470</v>
      </c>
      <c r="R35" s="4" t="s">
        <v>453</v>
      </c>
      <c r="S35" s="4" t="s">
        <v>513</v>
      </c>
      <c r="T35" s="4" t="s">
        <v>514</v>
      </c>
      <c r="U35" s="8" t="s">
        <v>695</v>
      </c>
      <c r="V35" s="4" t="s">
        <v>448</v>
      </c>
      <c r="W35" s="4" t="s">
        <v>438</v>
      </c>
      <c r="X35" s="4" t="s">
        <v>439</v>
      </c>
      <c r="Y35" s="4" t="s">
        <v>440</v>
      </c>
      <c r="Z35" s="5">
        <v>50</v>
      </c>
      <c r="AA35" s="5">
        <v>123562</v>
      </c>
      <c r="AB35" s="5">
        <v>1</v>
      </c>
      <c r="AC35" s="5">
        <v>750</v>
      </c>
      <c r="AD35" s="4" t="s">
        <v>717</v>
      </c>
      <c r="AE35" s="4" t="s">
        <v>588</v>
      </c>
      <c r="AF35" s="4" t="s">
        <v>1173</v>
      </c>
      <c r="AG35" s="4" t="s">
        <v>443</v>
      </c>
      <c r="AH35" s="80" t="str">
        <f t="shared" si="6"/>
        <v>02-Feb-23</v>
      </c>
    </row>
    <row r="36" spans="1:34" x14ac:dyDescent="0.3">
      <c r="A36" s="3">
        <v>44960</v>
      </c>
      <c r="B36" s="4">
        <v>350</v>
      </c>
      <c r="C36" s="5">
        <v>2</v>
      </c>
      <c r="D36" s="4" t="str">
        <f t="shared" si="0"/>
        <v>2023-02-03</v>
      </c>
      <c r="E36" s="4" t="str">
        <f t="shared" si="1"/>
        <v>2023-01-29 - 2023-02-04</v>
      </c>
      <c r="F36" s="4" t="str">
        <f t="shared" si="2"/>
        <v>2023-Feb</v>
      </c>
      <c r="G36" s="4">
        <f>IF(COUNTIF($A$2:A36,A36)=1,SUMIF($A:$A,D36,$B:$B),"")</f>
        <v>350</v>
      </c>
      <c r="H36" s="4">
        <f>IF(COUNTIF($A$2:A36,A36)=1,SUMIF($A:$A,D36,$C:$C),"")</f>
        <v>2</v>
      </c>
      <c r="I36" s="4" t="str">
        <f>IF(COUNTIF($E$2:E36,E36)=1,SUMIF($E:$E,E36,$B:$B),"")</f>
        <v/>
      </c>
      <c r="J36" s="4" t="str">
        <f>IF(COUNTIF($E$2:E36,E36)=1,SUMIF($E:$E,E36,$C:$C),"")</f>
        <v/>
      </c>
      <c r="K36" s="4" t="str">
        <f>IF(COUNTIF($F$2:F36,F36)=1,SUMIF($F:$F,F36,$B:$B),"")</f>
        <v/>
      </c>
      <c r="L36" s="4" t="str">
        <f>IF(COUNTIF($F$2:F36,F36)=1,SUMIF($F:$F,F36,$C:$C),"")</f>
        <v/>
      </c>
      <c r="M36" s="4">
        <f t="shared" si="5"/>
        <v>245</v>
      </c>
      <c r="N36" s="4">
        <f t="shared" si="3"/>
        <v>105</v>
      </c>
      <c r="O36" s="5">
        <f t="shared" si="4"/>
        <v>215</v>
      </c>
      <c r="P36" s="3" t="s">
        <v>814</v>
      </c>
      <c r="Q36" s="4" t="s">
        <v>466</v>
      </c>
      <c r="R36" s="4" t="s">
        <v>434</v>
      </c>
      <c r="S36" s="4" t="s">
        <v>532</v>
      </c>
      <c r="T36" s="4" t="s">
        <v>436</v>
      </c>
      <c r="U36" s="8" t="s">
        <v>696</v>
      </c>
      <c r="V36" s="4" t="s">
        <v>456</v>
      </c>
      <c r="W36" s="4" t="s">
        <v>449</v>
      </c>
      <c r="X36" s="4" t="s">
        <v>450</v>
      </c>
      <c r="Y36" s="4" t="s">
        <v>451</v>
      </c>
      <c r="Z36" s="5">
        <v>30</v>
      </c>
      <c r="AA36" s="5">
        <v>123563</v>
      </c>
      <c r="AB36" s="5">
        <v>1</v>
      </c>
      <c r="AC36" s="5">
        <v>320</v>
      </c>
      <c r="AD36" s="4" t="s">
        <v>717</v>
      </c>
      <c r="AE36" s="4" t="s">
        <v>574</v>
      </c>
      <c r="AF36" s="4" t="s">
        <v>1174</v>
      </c>
      <c r="AG36" s="4" t="s">
        <v>443</v>
      </c>
      <c r="AH36" s="80" t="str">
        <f t="shared" si="6"/>
        <v>03-Feb-23</v>
      </c>
    </row>
    <row r="37" spans="1:34" x14ac:dyDescent="0.3">
      <c r="A37" s="3">
        <v>44961</v>
      </c>
      <c r="B37" s="4">
        <v>500</v>
      </c>
      <c r="C37" s="5">
        <v>1</v>
      </c>
      <c r="D37" s="4" t="str">
        <f t="shared" si="0"/>
        <v>2023-02-04</v>
      </c>
      <c r="E37" s="4" t="str">
        <f t="shared" si="1"/>
        <v>2023-01-29 - 2023-02-04</v>
      </c>
      <c r="F37" s="4" t="str">
        <f t="shared" si="2"/>
        <v>2023-Feb</v>
      </c>
      <c r="G37" s="4">
        <f>IF(COUNTIF($A$2:A37,A37)=1,SUMIF($A:$A,D37,$B:$B),"")</f>
        <v>500</v>
      </c>
      <c r="H37" s="4">
        <f>IF(COUNTIF($A$2:A37,A37)=1,SUMIF($A:$A,D37,$C:$C),"")</f>
        <v>1</v>
      </c>
      <c r="I37" s="4" t="str">
        <f>IF(COUNTIF($E$2:E37,E37)=1,SUMIF($E:$E,E37,$B:$B),"")</f>
        <v/>
      </c>
      <c r="J37" s="4" t="str">
        <f>IF(COUNTIF($E$2:E37,E37)=1,SUMIF($E:$E,E37,$C:$C),"")</f>
        <v/>
      </c>
      <c r="K37" s="4" t="str">
        <f>IF(COUNTIF($F$2:F37,F37)=1,SUMIF($F:$F,F37,$B:$B),"")</f>
        <v/>
      </c>
      <c r="L37" s="4" t="str">
        <f>IF(COUNTIF($F$2:F37,F37)=1,SUMIF($F:$F,F37,$C:$C),"")</f>
        <v/>
      </c>
      <c r="M37" s="4">
        <f t="shared" si="5"/>
        <v>350</v>
      </c>
      <c r="N37" s="4">
        <f t="shared" si="3"/>
        <v>150</v>
      </c>
      <c r="O37" s="5">
        <f t="shared" si="4"/>
        <v>350</v>
      </c>
      <c r="P37" s="3" t="s">
        <v>815</v>
      </c>
      <c r="Q37" s="4" t="s">
        <v>479</v>
      </c>
      <c r="R37" s="4" t="s">
        <v>445</v>
      </c>
      <c r="S37" s="4" t="s">
        <v>474</v>
      </c>
      <c r="T37" s="4" t="s">
        <v>475</v>
      </c>
      <c r="U37" s="8" t="s">
        <v>697</v>
      </c>
      <c r="V37" s="4" t="s">
        <v>448</v>
      </c>
      <c r="W37" s="4" t="s">
        <v>438</v>
      </c>
      <c r="X37" s="4" t="s">
        <v>450</v>
      </c>
      <c r="Y37" s="4" t="s">
        <v>451</v>
      </c>
      <c r="Z37" s="5">
        <v>0</v>
      </c>
      <c r="AA37" s="5">
        <v>123564</v>
      </c>
      <c r="AB37" s="5">
        <v>1</v>
      </c>
      <c r="AC37" s="5">
        <v>500</v>
      </c>
      <c r="AD37" s="4" t="s">
        <v>717</v>
      </c>
      <c r="AE37" s="4" t="s">
        <v>589</v>
      </c>
      <c r="AF37" s="4" t="s">
        <v>1174</v>
      </c>
      <c r="AG37" s="4" t="s">
        <v>443</v>
      </c>
      <c r="AH37" s="80" t="str">
        <f t="shared" si="6"/>
        <v>04-Feb-23</v>
      </c>
    </row>
    <row r="38" spans="1:34" x14ac:dyDescent="0.3">
      <c r="A38" s="3">
        <v>44962</v>
      </c>
      <c r="B38" s="4">
        <v>300</v>
      </c>
      <c r="C38" s="5">
        <v>2</v>
      </c>
      <c r="D38" s="4" t="str">
        <f t="shared" si="0"/>
        <v>2023-02-05</v>
      </c>
      <c r="E38" s="4" t="str">
        <f t="shared" si="1"/>
        <v>2023-02-05 - 2023-02-11</v>
      </c>
      <c r="F38" s="4" t="str">
        <f t="shared" si="2"/>
        <v>2023-Feb</v>
      </c>
      <c r="G38" s="4">
        <f>IF(COUNTIF($A$2:A38,A38)=1,SUMIF($A:$A,D38,$B:$B),"")</f>
        <v>300</v>
      </c>
      <c r="H38" s="4">
        <f>IF(COUNTIF($A$2:A38,A38)=1,SUMIF($A:$A,D38,$C:$C),"")</f>
        <v>2</v>
      </c>
      <c r="I38" s="4">
        <f>IF(COUNTIF($E$2:E38,E38)=1,SUMIF($E:$E,E38,$B:$B),"")</f>
        <v>3800</v>
      </c>
      <c r="J38" s="4">
        <f>IF(COUNTIF($E$2:E38,E38)=1,SUMIF($E:$E,E38,$C:$C),"")</f>
        <v>17</v>
      </c>
      <c r="K38" s="4" t="str">
        <f>IF(COUNTIF($F$2:F38,F38)=1,SUMIF($F:$F,F38,$B:$B),"")</f>
        <v/>
      </c>
      <c r="L38" s="4" t="str">
        <f>IF(COUNTIF($F$2:F38,F38)=1,SUMIF($F:$F,F38,$C:$C),"")</f>
        <v/>
      </c>
      <c r="M38" s="4">
        <f t="shared" si="5"/>
        <v>210</v>
      </c>
      <c r="N38" s="4">
        <f t="shared" si="3"/>
        <v>90</v>
      </c>
      <c r="O38" s="5">
        <f t="shared" si="4"/>
        <v>210</v>
      </c>
      <c r="P38" s="3" t="s">
        <v>816</v>
      </c>
      <c r="Q38" s="4" t="s">
        <v>490</v>
      </c>
      <c r="R38" s="4" t="s">
        <v>480</v>
      </c>
      <c r="S38" s="4" t="s">
        <v>533</v>
      </c>
      <c r="T38" s="4" t="s">
        <v>525</v>
      </c>
      <c r="U38" s="8" t="s">
        <v>635</v>
      </c>
      <c r="V38" s="4" t="s">
        <v>456</v>
      </c>
      <c r="W38" s="4" t="s">
        <v>449</v>
      </c>
      <c r="X38" s="4" t="s">
        <v>439</v>
      </c>
      <c r="Y38" s="4" t="s">
        <v>451</v>
      </c>
      <c r="Z38" s="5">
        <v>0</v>
      </c>
      <c r="AA38" s="5">
        <v>123565</v>
      </c>
      <c r="AB38" s="5">
        <v>1</v>
      </c>
      <c r="AC38" s="5">
        <v>300</v>
      </c>
      <c r="AD38" s="4" t="s">
        <v>717</v>
      </c>
      <c r="AE38" s="4" t="s">
        <v>590</v>
      </c>
      <c r="AF38" s="4" t="s">
        <v>1173</v>
      </c>
      <c r="AG38" s="4" t="s">
        <v>443</v>
      </c>
      <c r="AH38" s="80" t="str">
        <f t="shared" si="6"/>
        <v>05-Feb-23</v>
      </c>
    </row>
    <row r="39" spans="1:34" x14ac:dyDescent="0.3">
      <c r="A39" s="3">
        <v>44963</v>
      </c>
      <c r="B39" s="4">
        <v>1000</v>
      </c>
      <c r="C39" s="5">
        <v>4</v>
      </c>
      <c r="D39" s="4" t="str">
        <f t="shared" si="0"/>
        <v>2023-02-06</v>
      </c>
      <c r="E39" s="4" t="str">
        <f t="shared" si="1"/>
        <v>2023-02-05 - 2023-02-11</v>
      </c>
      <c r="F39" s="4" t="str">
        <f t="shared" si="2"/>
        <v>2023-Feb</v>
      </c>
      <c r="G39" s="4">
        <f>IF(COUNTIF($A$2:A39,A39)=1,SUMIF($A:$A,D39,$B:$B),"")</f>
        <v>1000</v>
      </c>
      <c r="H39" s="4">
        <f>IF(COUNTIF($A$2:A39,A39)=1,SUMIF($A:$A,D39,$C:$C),"")</f>
        <v>4</v>
      </c>
      <c r="I39" s="4" t="str">
        <f>IF(COUNTIF($E$2:E39,E39)=1,SUMIF($E:$E,E39,$B:$B),"")</f>
        <v/>
      </c>
      <c r="J39" s="4" t="str">
        <f>IF(COUNTIF($E$2:E39,E39)=1,SUMIF($E:$E,E39,$C:$C),"")</f>
        <v/>
      </c>
      <c r="K39" s="4" t="str">
        <f>IF(COUNTIF($F$2:F39,F39)=1,SUMIF($F:$F,F39,$B:$B),"")</f>
        <v/>
      </c>
      <c r="L39" s="4" t="str">
        <f>IF(COUNTIF($F$2:F39,F39)=1,SUMIF($F:$F,F39,$C:$C),"")</f>
        <v/>
      </c>
      <c r="M39" s="4">
        <f t="shared" si="5"/>
        <v>700</v>
      </c>
      <c r="N39" s="4">
        <f t="shared" si="3"/>
        <v>300</v>
      </c>
      <c r="O39" s="5">
        <f t="shared" si="4"/>
        <v>650</v>
      </c>
      <c r="P39" s="3" t="s">
        <v>817</v>
      </c>
      <c r="Q39" s="4" t="s">
        <v>460</v>
      </c>
      <c r="R39" s="4" t="s">
        <v>453</v>
      </c>
      <c r="S39" s="4" t="s">
        <v>503</v>
      </c>
      <c r="T39" s="4" t="s">
        <v>504</v>
      </c>
      <c r="U39" s="8" t="s">
        <v>698</v>
      </c>
      <c r="V39" s="4" t="s">
        <v>437</v>
      </c>
      <c r="W39" s="4" t="s">
        <v>438</v>
      </c>
      <c r="X39" s="4" t="s">
        <v>457</v>
      </c>
      <c r="Y39" s="4" t="s">
        <v>440</v>
      </c>
      <c r="Z39" s="5">
        <v>50</v>
      </c>
      <c r="AA39" s="5">
        <v>123566</v>
      </c>
      <c r="AB39" s="5">
        <v>1</v>
      </c>
      <c r="AC39" s="5">
        <v>950</v>
      </c>
      <c r="AD39" s="4" t="s">
        <v>717</v>
      </c>
      <c r="AE39" s="4" t="s">
        <v>591</v>
      </c>
      <c r="AF39" s="4" t="s">
        <v>1174</v>
      </c>
      <c r="AG39" s="4" t="s">
        <v>443</v>
      </c>
      <c r="AH39" s="80" t="str">
        <f t="shared" si="6"/>
        <v>06-Feb-23</v>
      </c>
    </row>
    <row r="40" spans="1:34" x14ac:dyDescent="0.3">
      <c r="A40" s="3">
        <v>44964</v>
      </c>
      <c r="B40" s="4">
        <v>700</v>
      </c>
      <c r="C40" s="5">
        <v>2</v>
      </c>
      <c r="D40" s="4" t="str">
        <f t="shared" si="0"/>
        <v>2023-02-07</v>
      </c>
      <c r="E40" s="4" t="str">
        <f t="shared" si="1"/>
        <v>2023-02-05 - 2023-02-11</v>
      </c>
      <c r="F40" s="4" t="str">
        <f t="shared" si="2"/>
        <v>2023-Feb</v>
      </c>
      <c r="G40" s="4">
        <f>IF(COUNTIF($A$2:A40,A40)=1,SUMIF($A:$A,D40,$B:$B),"")</f>
        <v>700</v>
      </c>
      <c r="H40" s="4">
        <f>IF(COUNTIF($A$2:A40,A40)=1,SUMIF($A:$A,D40,$C:$C),"")</f>
        <v>2</v>
      </c>
      <c r="I40" s="4" t="str">
        <f>IF(COUNTIF($E$2:E40,E40)=1,SUMIF($E:$E,E40,$B:$B),"")</f>
        <v/>
      </c>
      <c r="J40" s="4" t="str">
        <f>IF(COUNTIF($E$2:E40,E40)=1,SUMIF($E:$E,E40,$C:$C),"")</f>
        <v/>
      </c>
      <c r="K40" s="4" t="str">
        <f>IF(COUNTIF($F$2:F40,F40)=1,SUMIF($F:$F,F40,$B:$B),"")</f>
        <v/>
      </c>
      <c r="L40" s="4" t="str">
        <f>IF(COUNTIF($F$2:F40,F40)=1,SUMIF($F:$F,F40,$C:$C),"")</f>
        <v/>
      </c>
      <c r="M40" s="4">
        <f t="shared" si="5"/>
        <v>490</v>
      </c>
      <c r="N40" s="4">
        <f t="shared" si="3"/>
        <v>210</v>
      </c>
      <c r="O40" s="5">
        <f t="shared" si="4"/>
        <v>490</v>
      </c>
      <c r="P40" s="3" t="s">
        <v>818</v>
      </c>
      <c r="Q40" s="4" t="s">
        <v>488</v>
      </c>
      <c r="R40" s="4" t="s">
        <v>445</v>
      </c>
      <c r="S40" s="4" t="s">
        <v>483</v>
      </c>
      <c r="T40" s="4" t="s">
        <v>484</v>
      </c>
      <c r="U40" s="8" t="s">
        <v>699</v>
      </c>
      <c r="V40" s="4" t="s">
        <v>456</v>
      </c>
      <c r="W40" s="4" t="s">
        <v>438</v>
      </c>
      <c r="X40" s="4" t="s">
        <v>439</v>
      </c>
      <c r="Y40" s="4" t="s">
        <v>451</v>
      </c>
      <c r="Z40" s="5">
        <v>0</v>
      </c>
      <c r="AA40" s="5">
        <v>123567</v>
      </c>
      <c r="AB40" s="5">
        <v>1</v>
      </c>
      <c r="AC40" s="5">
        <v>700</v>
      </c>
      <c r="AD40" s="4" t="s">
        <v>717</v>
      </c>
      <c r="AE40" s="4" t="s">
        <v>592</v>
      </c>
      <c r="AF40" s="4" t="s">
        <v>1173</v>
      </c>
      <c r="AG40" s="4" t="s">
        <v>443</v>
      </c>
      <c r="AH40" s="80" t="str">
        <f t="shared" si="6"/>
        <v>07-Feb-23</v>
      </c>
    </row>
    <row r="41" spans="1:34" x14ac:dyDescent="0.3">
      <c r="A41" s="3">
        <v>44965</v>
      </c>
      <c r="B41" s="4">
        <v>200</v>
      </c>
      <c r="C41" s="5">
        <v>1</v>
      </c>
      <c r="D41" s="4" t="str">
        <f t="shared" si="0"/>
        <v>2023-02-08</v>
      </c>
      <c r="E41" s="4" t="str">
        <f t="shared" si="1"/>
        <v>2023-02-05 - 2023-02-11</v>
      </c>
      <c r="F41" s="4" t="str">
        <f t="shared" si="2"/>
        <v>2023-Feb</v>
      </c>
      <c r="G41" s="4">
        <f>IF(COUNTIF($A$2:A41,A41)=1,SUMIF($A:$A,D41,$B:$B),"")</f>
        <v>200</v>
      </c>
      <c r="H41" s="4">
        <f>IF(COUNTIF($A$2:A41,A41)=1,SUMIF($A:$A,D41,$C:$C),"")</f>
        <v>1</v>
      </c>
      <c r="I41" s="4" t="str">
        <f>IF(COUNTIF($E$2:E41,E41)=1,SUMIF($E:$E,E41,$B:$B),"")</f>
        <v/>
      </c>
      <c r="J41" s="4" t="str">
        <f>IF(COUNTIF($E$2:E41,E41)=1,SUMIF($E:$E,E41,$C:$C),"")</f>
        <v/>
      </c>
      <c r="K41" s="4" t="str">
        <f>IF(COUNTIF($F$2:F41,F41)=1,SUMIF($F:$F,F41,$B:$B),"")</f>
        <v/>
      </c>
      <c r="L41" s="4" t="str">
        <f>IF(COUNTIF($F$2:F41,F41)=1,SUMIF($F:$F,F41,$C:$C),"")</f>
        <v/>
      </c>
      <c r="M41" s="4">
        <f t="shared" si="5"/>
        <v>140</v>
      </c>
      <c r="N41" s="4">
        <f t="shared" si="3"/>
        <v>60</v>
      </c>
      <c r="O41" s="5">
        <f t="shared" si="4"/>
        <v>120</v>
      </c>
      <c r="P41" s="3" t="s">
        <v>819</v>
      </c>
      <c r="Q41" s="4" t="s">
        <v>462</v>
      </c>
      <c r="R41" s="4" t="s">
        <v>434</v>
      </c>
      <c r="S41" s="4" t="s">
        <v>534</v>
      </c>
      <c r="T41" s="4" t="s">
        <v>478</v>
      </c>
      <c r="U41" s="8" t="s">
        <v>649</v>
      </c>
      <c r="V41" s="4" t="s">
        <v>456</v>
      </c>
      <c r="W41" s="4" t="s">
        <v>449</v>
      </c>
      <c r="X41" s="4" t="s">
        <v>457</v>
      </c>
      <c r="Y41" s="4" t="s">
        <v>458</v>
      </c>
      <c r="Z41" s="5">
        <v>20</v>
      </c>
      <c r="AA41" s="5">
        <v>123568</v>
      </c>
      <c r="AB41" s="5">
        <v>1</v>
      </c>
      <c r="AC41" s="5">
        <v>180</v>
      </c>
      <c r="AD41" s="4" t="s">
        <v>717</v>
      </c>
      <c r="AE41" s="4" t="s">
        <v>712</v>
      </c>
      <c r="AF41" s="4" t="s">
        <v>1174</v>
      </c>
      <c r="AG41" s="4" t="s">
        <v>459</v>
      </c>
      <c r="AH41" s="80" t="str">
        <f t="shared" si="6"/>
        <v>08-Feb-23</v>
      </c>
    </row>
    <row r="42" spans="1:34" x14ac:dyDescent="0.3">
      <c r="A42" s="3">
        <v>44966</v>
      </c>
      <c r="B42" s="4">
        <v>900</v>
      </c>
      <c r="C42" s="5">
        <v>3</v>
      </c>
      <c r="D42" s="4" t="str">
        <f t="shared" si="0"/>
        <v>2023-02-09</v>
      </c>
      <c r="E42" s="4" t="str">
        <f t="shared" si="1"/>
        <v>2023-02-05 - 2023-02-11</v>
      </c>
      <c r="F42" s="4" t="str">
        <f t="shared" si="2"/>
        <v>2023-Feb</v>
      </c>
      <c r="G42" s="4">
        <f>IF(COUNTIF($A$2:A42,A42)=1,SUMIF($A:$A,D42,$B:$B),"")</f>
        <v>900</v>
      </c>
      <c r="H42" s="4">
        <f>IF(COUNTIF($A$2:A42,A42)=1,SUMIF($A:$A,D42,$C:$C),"")</f>
        <v>3</v>
      </c>
      <c r="I42" s="4" t="str">
        <f>IF(COUNTIF($E$2:E42,E42)=1,SUMIF($E:$E,E42,$B:$B),"")</f>
        <v/>
      </c>
      <c r="J42" s="4" t="str">
        <f>IF(COUNTIF($E$2:E42,E42)=1,SUMIF($E:$E,E42,$C:$C),"")</f>
        <v/>
      </c>
      <c r="K42" s="4" t="str">
        <f>IF(COUNTIF($F$2:F42,F42)=1,SUMIF($F:$F,F42,$B:$B),"")</f>
        <v/>
      </c>
      <c r="L42" s="4" t="str">
        <f>IF(COUNTIF($F$2:F42,F42)=1,SUMIF($F:$F,F42,$C:$C),"")</f>
        <v/>
      </c>
      <c r="M42" s="4">
        <f t="shared" si="5"/>
        <v>630</v>
      </c>
      <c r="N42" s="4">
        <f t="shared" si="3"/>
        <v>270</v>
      </c>
      <c r="O42" s="5">
        <f t="shared" si="4"/>
        <v>580</v>
      </c>
      <c r="P42" s="3" t="s">
        <v>820</v>
      </c>
      <c r="Q42" s="4" t="s">
        <v>470</v>
      </c>
      <c r="R42" s="4" t="s">
        <v>445</v>
      </c>
      <c r="S42" s="4" t="s">
        <v>535</v>
      </c>
      <c r="T42" s="4" t="s">
        <v>536</v>
      </c>
      <c r="U42" s="8" t="s">
        <v>700</v>
      </c>
      <c r="V42" s="4" t="s">
        <v>448</v>
      </c>
      <c r="W42" s="4" t="s">
        <v>438</v>
      </c>
      <c r="X42" s="4" t="s">
        <v>450</v>
      </c>
      <c r="Y42" s="4" t="s">
        <v>440</v>
      </c>
      <c r="Z42" s="5">
        <v>50</v>
      </c>
      <c r="AA42" s="5">
        <v>123569</v>
      </c>
      <c r="AB42" s="5">
        <v>1</v>
      </c>
      <c r="AC42" s="5">
        <v>850</v>
      </c>
      <c r="AD42" s="4" t="s">
        <v>717</v>
      </c>
      <c r="AE42" s="4" t="s">
        <v>593</v>
      </c>
      <c r="AF42" s="4" t="s">
        <v>1174</v>
      </c>
      <c r="AG42" s="4" t="s">
        <v>443</v>
      </c>
      <c r="AH42" s="80" t="str">
        <f t="shared" si="6"/>
        <v>09-Feb-23</v>
      </c>
    </row>
    <row r="43" spans="1:34" x14ac:dyDescent="0.3">
      <c r="A43" s="3">
        <v>44967</v>
      </c>
      <c r="B43" s="4">
        <v>400</v>
      </c>
      <c r="C43" s="5">
        <v>2</v>
      </c>
      <c r="D43" s="4" t="str">
        <f t="shared" si="0"/>
        <v>2023-02-10</v>
      </c>
      <c r="E43" s="4" t="str">
        <f t="shared" si="1"/>
        <v>2023-02-05 - 2023-02-11</v>
      </c>
      <c r="F43" s="4" t="str">
        <f t="shared" si="2"/>
        <v>2023-Feb</v>
      </c>
      <c r="G43" s="4">
        <f>IF(COUNTIF($A$2:A43,A43)=1,SUMIF($A:$A,D43,$B:$B),"")</f>
        <v>400</v>
      </c>
      <c r="H43" s="4">
        <f>IF(COUNTIF($A$2:A43,A43)=1,SUMIF($A:$A,D43,$C:$C),"")</f>
        <v>2</v>
      </c>
      <c r="I43" s="4" t="str">
        <f>IF(COUNTIF($E$2:E43,E43)=1,SUMIF($E:$E,E43,$B:$B),"")</f>
        <v/>
      </c>
      <c r="J43" s="4" t="str">
        <f>IF(COUNTIF($E$2:E43,E43)=1,SUMIF($E:$E,E43,$C:$C),"")</f>
        <v/>
      </c>
      <c r="K43" s="4" t="str">
        <f>IF(COUNTIF($F$2:F43,F43)=1,SUMIF($F:$F,F43,$B:$B),"")</f>
        <v/>
      </c>
      <c r="L43" s="4" t="str">
        <f>IF(COUNTIF($F$2:F43,F43)=1,SUMIF($F:$F,F43,$C:$C),"")</f>
        <v/>
      </c>
      <c r="M43" s="4">
        <f t="shared" si="5"/>
        <v>280</v>
      </c>
      <c r="N43" s="4">
        <f t="shared" si="3"/>
        <v>120</v>
      </c>
      <c r="O43" s="5">
        <f t="shared" si="4"/>
        <v>280</v>
      </c>
      <c r="P43" s="3" t="s">
        <v>821</v>
      </c>
      <c r="Q43" s="4" t="s">
        <v>490</v>
      </c>
      <c r="R43" s="4" t="s">
        <v>434</v>
      </c>
      <c r="S43" s="4" t="s">
        <v>537</v>
      </c>
      <c r="T43" s="4" t="s">
        <v>436</v>
      </c>
      <c r="U43" s="8" t="s">
        <v>701</v>
      </c>
      <c r="V43" s="4" t="s">
        <v>456</v>
      </c>
      <c r="W43" s="4" t="s">
        <v>449</v>
      </c>
      <c r="X43" s="4" t="s">
        <v>439</v>
      </c>
      <c r="Y43" s="4" t="s">
        <v>451</v>
      </c>
      <c r="Z43" s="5">
        <v>0</v>
      </c>
      <c r="AA43" s="5">
        <v>123570</v>
      </c>
      <c r="AB43" s="5">
        <v>1</v>
      </c>
      <c r="AC43" s="5">
        <v>400</v>
      </c>
      <c r="AD43" s="4" t="s">
        <v>717</v>
      </c>
      <c r="AE43" s="4" t="s">
        <v>570</v>
      </c>
      <c r="AF43" s="4" t="s">
        <v>1173</v>
      </c>
      <c r="AG43" s="4" t="s">
        <v>443</v>
      </c>
      <c r="AH43" s="80" t="str">
        <f t="shared" si="6"/>
        <v>10-Feb-23</v>
      </c>
    </row>
    <row r="44" spans="1:34" x14ac:dyDescent="0.3">
      <c r="A44" s="3">
        <v>44968</v>
      </c>
      <c r="B44" s="4">
        <v>300</v>
      </c>
      <c r="C44" s="5">
        <v>3</v>
      </c>
      <c r="D44" s="4" t="str">
        <f t="shared" si="0"/>
        <v>2023-02-11</v>
      </c>
      <c r="E44" s="4" t="str">
        <f t="shared" si="1"/>
        <v>2023-02-05 - 2023-02-11</v>
      </c>
      <c r="F44" s="4" t="str">
        <f t="shared" si="2"/>
        <v>2023-Feb</v>
      </c>
      <c r="G44" s="4">
        <f>IF(COUNTIF($A$2:A44,A44)=1,SUMIF($A:$A,D44,$B:$B),"")</f>
        <v>300</v>
      </c>
      <c r="H44" s="4">
        <f>IF(COUNTIF($A$2:A44,A44)=1,SUMIF($A:$A,D44,$C:$C),"")</f>
        <v>3</v>
      </c>
      <c r="I44" s="4" t="str">
        <f>IF(COUNTIF($E$2:E44,E44)=1,SUMIF($E:$E,E44,$B:$B),"")</f>
        <v/>
      </c>
      <c r="J44" s="4" t="str">
        <f>IF(COUNTIF($E$2:E44,E44)=1,SUMIF($E:$E,E44,$C:$C),"")</f>
        <v/>
      </c>
      <c r="K44" s="4" t="str">
        <f>IF(COUNTIF($F$2:F44,F44)=1,SUMIF($F:$F,F44,$B:$B),"")</f>
        <v/>
      </c>
      <c r="L44" s="4" t="str">
        <f>IF(COUNTIF($F$2:F44,F44)=1,SUMIF($F:$F,F44,$C:$C),"")</f>
        <v/>
      </c>
      <c r="M44" s="4">
        <f t="shared" si="5"/>
        <v>210</v>
      </c>
      <c r="N44" s="4">
        <f t="shared" si="3"/>
        <v>90</v>
      </c>
      <c r="O44" s="5">
        <f t="shared" si="4"/>
        <v>190</v>
      </c>
      <c r="P44" s="3" t="s">
        <v>822</v>
      </c>
      <c r="Q44" s="4" t="s">
        <v>476</v>
      </c>
      <c r="R44" s="4" t="s">
        <v>445</v>
      </c>
      <c r="S44" s="4" t="s">
        <v>520</v>
      </c>
      <c r="T44" s="4" t="s">
        <v>521</v>
      </c>
      <c r="U44" s="8" t="s">
        <v>702</v>
      </c>
      <c r="V44" s="4" t="s">
        <v>437</v>
      </c>
      <c r="W44" s="4" t="s">
        <v>438</v>
      </c>
      <c r="X44" s="4" t="s">
        <v>457</v>
      </c>
      <c r="Y44" s="4" t="s">
        <v>440</v>
      </c>
      <c r="Z44" s="5">
        <v>20</v>
      </c>
      <c r="AA44" s="5">
        <v>123571</v>
      </c>
      <c r="AB44" s="5">
        <v>1</v>
      </c>
      <c r="AC44" s="5">
        <v>280</v>
      </c>
      <c r="AD44" s="4" t="s">
        <v>717</v>
      </c>
      <c r="AE44" s="4" t="s">
        <v>712</v>
      </c>
      <c r="AF44" s="4" t="s">
        <v>1174</v>
      </c>
      <c r="AG44" s="4" t="s">
        <v>443</v>
      </c>
      <c r="AH44" s="80" t="str">
        <f t="shared" si="6"/>
        <v>11-Feb-23</v>
      </c>
    </row>
    <row r="45" spans="1:34" x14ac:dyDescent="0.3">
      <c r="A45" s="3">
        <v>44969</v>
      </c>
      <c r="B45" s="4">
        <v>1200</v>
      </c>
      <c r="C45" s="5">
        <v>5</v>
      </c>
      <c r="D45" s="4" t="str">
        <f t="shared" si="0"/>
        <v>2023-02-12</v>
      </c>
      <c r="E45" s="4" t="str">
        <f t="shared" si="1"/>
        <v>2023-02-12 - 2023-02-18</v>
      </c>
      <c r="F45" s="4" t="str">
        <f t="shared" si="2"/>
        <v>2023-Feb</v>
      </c>
      <c r="G45" s="4">
        <f>IF(COUNTIF($A$2:A45,A45)=1,SUMIF($A:$A,D45,$B:$B),"")</f>
        <v>1200</v>
      </c>
      <c r="H45" s="4">
        <f>IF(COUNTIF($A$2:A45,A45)=1,SUMIF($A:$A,D45,$C:$C),"")</f>
        <v>5</v>
      </c>
      <c r="I45" s="4">
        <f>IF(COUNTIF($E$2:E45,E45)=1,SUMIF($E:$E,E45,$B:$B),"")</f>
        <v>3050</v>
      </c>
      <c r="J45" s="4">
        <f>IF(COUNTIF($E$2:E45,E45)=1,SUMIF($E:$E,E45,$C:$C),"")</f>
        <v>13</v>
      </c>
      <c r="K45" s="4" t="str">
        <f>IF(COUNTIF($F$2:F45,F45)=1,SUMIF($F:$F,F45,$B:$B),"")</f>
        <v/>
      </c>
      <c r="L45" s="4" t="str">
        <f>IF(COUNTIF($F$2:F45,F45)=1,SUMIF($F:$F,F45,$C:$C),"")</f>
        <v/>
      </c>
      <c r="M45" s="4">
        <f t="shared" si="5"/>
        <v>840</v>
      </c>
      <c r="N45" s="4">
        <f t="shared" si="3"/>
        <v>360</v>
      </c>
      <c r="O45" s="5">
        <f t="shared" si="4"/>
        <v>840</v>
      </c>
      <c r="P45" s="3" t="s">
        <v>823</v>
      </c>
      <c r="Q45" s="4" t="s">
        <v>460</v>
      </c>
      <c r="R45" s="4" t="s">
        <v>453</v>
      </c>
      <c r="S45" s="4" t="s">
        <v>513</v>
      </c>
      <c r="T45" s="4" t="s">
        <v>514</v>
      </c>
      <c r="U45" s="8" t="s">
        <v>690</v>
      </c>
      <c r="V45" s="4" t="s">
        <v>448</v>
      </c>
      <c r="W45" s="4" t="s">
        <v>438</v>
      </c>
      <c r="X45" s="4" t="s">
        <v>439</v>
      </c>
      <c r="Y45" s="4" t="s">
        <v>451</v>
      </c>
      <c r="Z45" s="5">
        <v>0</v>
      </c>
      <c r="AA45" s="5">
        <v>123572</v>
      </c>
      <c r="AB45" s="5">
        <v>1</v>
      </c>
      <c r="AC45" s="5">
        <v>1200</v>
      </c>
      <c r="AD45" s="4" t="s">
        <v>717</v>
      </c>
      <c r="AE45" s="4" t="s">
        <v>594</v>
      </c>
      <c r="AF45" s="4" t="s">
        <v>1173</v>
      </c>
      <c r="AG45" s="4" t="s">
        <v>443</v>
      </c>
      <c r="AH45" s="80" t="str">
        <f t="shared" si="6"/>
        <v>12-Feb-23</v>
      </c>
    </row>
    <row r="46" spans="1:34" x14ac:dyDescent="0.3">
      <c r="A46" s="3">
        <v>44970</v>
      </c>
      <c r="B46" s="4">
        <v>700</v>
      </c>
      <c r="C46" s="5">
        <v>2</v>
      </c>
      <c r="D46" s="4" t="str">
        <f t="shared" si="0"/>
        <v>2023-02-13</v>
      </c>
      <c r="E46" s="4" t="str">
        <f t="shared" si="1"/>
        <v>2023-02-12 - 2023-02-18</v>
      </c>
      <c r="F46" s="4" t="str">
        <f t="shared" si="2"/>
        <v>2023-Feb</v>
      </c>
      <c r="G46" s="4">
        <f>IF(COUNTIF($A$2:A46,A46)=1,SUMIF($A:$A,D46,$B:$B),"")</f>
        <v>700</v>
      </c>
      <c r="H46" s="4">
        <f>IF(COUNTIF($A$2:A46,A46)=1,SUMIF($A:$A,D46,$C:$C),"")</f>
        <v>2</v>
      </c>
      <c r="I46" s="4" t="str">
        <f>IF(COUNTIF($E$2:E46,E46)=1,SUMIF($E:$E,E46,$B:$B),"")</f>
        <v/>
      </c>
      <c r="J46" s="4" t="str">
        <f>IF(COUNTIF($E$2:E46,E46)=1,SUMIF($E:$E,E46,$C:$C),"")</f>
        <v/>
      </c>
      <c r="K46" s="4" t="str">
        <f>IF(COUNTIF($F$2:F46,F46)=1,SUMIF($F:$F,F46,$B:$B),"")</f>
        <v/>
      </c>
      <c r="L46" s="4" t="str">
        <f>IF(COUNTIF($F$2:F46,F46)=1,SUMIF($F:$F,F46,$C:$C),"")</f>
        <v/>
      </c>
      <c r="M46" s="4">
        <f t="shared" si="5"/>
        <v>490</v>
      </c>
      <c r="N46" s="4">
        <f t="shared" si="3"/>
        <v>210</v>
      </c>
      <c r="O46" s="5">
        <f t="shared" si="4"/>
        <v>440</v>
      </c>
      <c r="P46" s="3" t="s">
        <v>824</v>
      </c>
      <c r="Q46" s="4" t="s">
        <v>488</v>
      </c>
      <c r="R46" s="4" t="s">
        <v>445</v>
      </c>
      <c r="S46" s="4" t="s">
        <v>474</v>
      </c>
      <c r="T46" s="4" t="s">
        <v>475</v>
      </c>
      <c r="U46" s="8" t="s">
        <v>701</v>
      </c>
      <c r="V46" s="4" t="s">
        <v>448</v>
      </c>
      <c r="W46" s="4" t="s">
        <v>449</v>
      </c>
      <c r="X46" s="4" t="s">
        <v>450</v>
      </c>
      <c r="Y46" s="4" t="s">
        <v>451</v>
      </c>
      <c r="Z46" s="5">
        <v>50</v>
      </c>
      <c r="AA46" s="5">
        <v>123573</v>
      </c>
      <c r="AB46" s="5">
        <v>1</v>
      </c>
      <c r="AC46" s="5">
        <v>650</v>
      </c>
      <c r="AD46" s="4" t="s">
        <v>717</v>
      </c>
      <c r="AE46" s="4" t="s">
        <v>595</v>
      </c>
      <c r="AF46" s="4" t="s">
        <v>1172</v>
      </c>
      <c r="AG46" s="4" t="s">
        <v>443</v>
      </c>
      <c r="AH46" s="80" t="str">
        <f t="shared" si="6"/>
        <v>13-Feb-23</v>
      </c>
    </row>
    <row r="47" spans="1:34" x14ac:dyDescent="0.3">
      <c r="A47" s="3">
        <v>44971</v>
      </c>
      <c r="B47" s="4">
        <v>200</v>
      </c>
      <c r="C47" s="5">
        <v>1</v>
      </c>
      <c r="D47" s="4" t="str">
        <f t="shared" si="0"/>
        <v>2023-02-14</v>
      </c>
      <c r="E47" s="4" t="str">
        <f t="shared" si="1"/>
        <v>2023-02-12 - 2023-02-18</v>
      </c>
      <c r="F47" s="4" t="str">
        <f t="shared" si="2"/>
        <v>2023-Feb</v>
      </c>
      <c r="G47" s="4">
        <f>IF(COUNTIF($A$2:A47,A47)=1,SUMIF($A:$A,D47,$B:$B),"")</f>
        <v>200</v>
      </c>
      <c r="H47" s="4">
        <f>IF(COUNTIF($A$2:A47,A47)=1,SUMIF($A:$A,D47,$C:$C),"")</f>
        <v>1</v>
      </c>
      <c r="I47" s="4" t="str">
        <f>IF(COUNTIF($E$2:E47,E47)=1,SUMIF($E:$E,E47,$B:$B),"")</f>
        <v/>
      </c>
      <c r="J47" s="4" t="str">
        <f>IF(COUNTIF($E$2:E47,E47)=1,SUMIF($E:$E,E47,$C:$C),"")</f>
        <v/>
      </c>
      <c r="K47" s="4" t="str">
        <f>IF(COUNTIF($F$2:F47,F47)=1,SUMIF($F:$F,F47,$B:$B),"")</f>
        <v/>
      </c>
      <c r="L47" s="4" t="str">
        <f>IF(COUNTIF($F$2:F47,F47)=1,SUMIF($F:$F,F47,$C:$C),"")</f>
        <v/>
      </c>
      <c r="M47" s="4">
        <f t="shared" si="5"/>
        <v>140</v>
      </c>
      <c r="N47" s="4">
        <f t="shared" si="3"/>
        <v>60</v>
      </c>
      <c r="O47" s="5">
        <f t="shared" si="4"/>
        <v>120</v>
      </c>
      <c r="P47" s="3" t="s">
        <v>825</v>
      </c>
      <c r="Q47" s="4" t="s">
        <v>462</v>
      </c>
      <c r="R47" s="4" t="s">
        <v>434</v>
      </c>
      <c r="S47" s="4" t="s">
        <v>532</v>
      </c>
      <c r="T47" s="4" t="s">
        <v>436</v>
      </c>
      <c r="U47" s="8" t="s">
        <v>635</v>
      </c>
      <c r="V47" s="4" t="s">
        <v>456</v>
      </c>
      <c r="W47" s="4" t="s">
        <v>449</v>
      </c>
      <c r="X47" s="4" t="s">
        <v>450</v>
      </c>
      <c r="Y47" s="4" t="s">
        <v>451</v>
      </c>
      <c r="Z47" s="5">
        <v>20</v>
      </c>
      <c r="AA47" s="5">
        <v>123574</v>
      </c>
      <c r="AB47" s="5">
        <v>1</v>
      </c>
      <c r="AC47" s="5">
        <v>180</v>
      </c>
      <c r="AD47" s="4" t="s">
        <v>717</v>
      </c>
      <c r="AE47" s="4" t="s">
        <v>712</v>
      </c>
      <c r="AF47" s="4" t="s">
        <v>1174</v>
      </c>
      <c r="AG47" s="4" t="s">
        <v>443</v>
      </c>
      <c r="AH47" s="80" t="str">
        <f t="shared" si="6"/>
        <v>14-Feb-23</v>
      </c>
    </row>
    <row r="48" spans="1:34" x14ac:dyDescent="0.3">
      <c r="A48" s="3">
        <v>44972</v>
      </c>
      <c r="B48" s="4">
        <v>600</v>
      </c>
      <c r="C48" s="5">
        <v>3</v>
      </c>
      <c r="D48" s="4" t="str">
        <f t="shared" si="0"/>
        <v>2023-02-15</v>
      </c>
      <c r="E48" s="4" t="str">
        <f t="shared" si="1"/>
        <v>2023-02-12 - 2023-02-18</v>
      </c>
      <c r="F48" s="4" t="str">
        <f t="shared" si="2"/>
        <v>2023-Feb</v>
      </c>
      <c r="G48" s="4">
        <f>IF(COUNTIF($A$2:A48,A48)=1,SUMIF($A:$A,D48,$B:$B),"")</f>
        <v>600</v>
      </c>
      <c r="H48" s="4">
        <f>IF(COUNTIF($A$2:A48,A48)=1,SUMIF($A:$A,D48,$C:$C),"")</f>
        <v>3</v>
      </c>
      <c r="I48" s="4" t="str">
        <f>IF(COUNTIF($E$2:E48,E48)=1,SUMIF($E:$E,E48,$B:$B),"")</f>
        <v/>
      </c>
      <c r="J48" s="4" t="str">
        <f>IF(COUNTIF($E$2:E48,E48)=1,SUMIF($E:$E,E48,$C:$C),"")</f>
        <v/>
      </c>
      <c r="K48" s="4" t="str">
        <f>IF(COUNTIF($F$2:F48,F48)=1,SUMIF($F:$F,F48,$B:$B),"")</f>
        <v/>
      </c>
      <c r="L48" s="4" t="str">
        <f>IF(COUNTIF($F$2:F48,F48)=1,SUMIF($F:$F,F48,$C:$C),"")</f>
        <v/>
      </c>
      <c r="M48" s="4">
        <f t="shared" si="5"/>
        <v>420</v>
      </c>
      <c r="N48" s="4">
        <f t="shared" si="3"/>
        <v>180</v>
      </c>
      <c r="O48" s="5">
        <f t="shared" si="4"/>
        <v>420</v>
      </c>
      <c r="P48" s="3" t="s">
        <v>826</v>
      </c>
      <c r="Q48" s="4" t="s">
        <v>452</v>
      </c>
      <c r="R48" s="4" t="s">
        <v>445</v>
      </c>
      <c r="S48" s="4" t="s">
        <v>535</v>
      </c>
      <c r="T48" s="4" t="s">
        <v>536</v>
      </c>
      <c r="U48" s="8" t="s">
        <v>692</v>
      </c>
      <c r="V48" s="4" t="s">
        <v>437</v>
      </c>
      <c r="W48" s="4" t="s">
        <v>438</v>
      </c>
      <c r="X48" s="4" t="s">
        <v>439</v>
      </c>
      <c r="Y48" s="4" t="s">
        <v>440</v>
      </c>
      <c r="Z48" s="5">
        <v>0</v>
      </c>
      <c r="AA48" s="5">
        <v>123575</v>
      </c>
      <c r="AB48" s="5">
        <v>1</v>
      </c>
      <c r="AC48" s="5">
        <v>600</v>
      </c>
      <c r="AD48" s="4" t="s">
        <v>717</v>
      </c>
      <c r="AE48" s="4" t="s">
        <v>596</v>
      </c>
      <c r="AF48" s="4" t="s">
        <v>1173</v>
      </c>
      <c r="AG48" s="4" t="s">
        <v>443</v>
      </c>
      <c r="AH48" s="80" t="str">
        <f t="shared" si="6"/>
        <v>15-Feb-23</v>
      </c>
    </row>
    <row r="49" spans="1:34" x14ac:dyDescent="0.3">
      <c r="A49" s="3">
        <v>44973</v>
      </c>
      <c r="B49" s="4">
        <v>350</v>
      </c>
      <c r="C49" s="5">
        <v>2</v>
      </c>
      <c r="D49" s="4" t="str">
        <f t="shared" si="0"/>
        <v>2023-02-16</v>
      </c>
      <c r="E49" s="4" t="str">
        <f t="shared" si="1"/>
        <v>2023-02-12 - 2023-02-18</v>
      </c>
      <c r="F49" s="4" t="str">
        <f t="shared" si="2"/>
        <v>2023-Feb</v>
      </c>
      <c r="G49" s="4">
        <f>IF(COUNTIF($A$2:A49,A49)=1,SUMIF($A:$A,D49,$B:$B),"")</f>
        <v>350</v>
      </c>
      <c r="H49" s="4">
        <f>IF(COUNTIF($A$2:A49,A49)=1,SUMIF($A:$A,D49,$C:$C),"")</f>
        <v>2</v>
      </c>
      <c r="I49" s="4" t="str">
        <f>IF(COUNTIF($E$2:E49,E49)=1,SUMIF($E:$E,E49,$B:$B),"")</f>
        <v/>
      </c>
      <c r="J49" s="4" t="str">
        <f>IF(COUNTIF($E$2:E49,E49)=1,SUMIF($E:$E,E49,$C:$C),"")</f>
        <v/>
      </c>
      <c r="K49" s="4" t="str">
        <f>IF(COUNTIF($F$2:F49,F49)=1,SUMIF($F:$F,F49,$B:$B),"")</f>
        <v/>
      </c>
      <c r="L49" s="4" t="str">
        <f>IF(COUNTIF($F$2:F49,F49)=1,SUMIF($F:$F,F49,$C:$C),"")</f>
        <v/>
      </c>
      <c r="M49" s="4">
        <f t="shared" si="5"/>
        <v>245</v>
      </c>
      <c r="N49" s="4">
        <f t="shared" si="3"/>
        <v>105</v>
      </c>
      <c r="O49" s="5">
        <f t="shared" si="4"/>
        <v>219.321608040201</v>
      </c>
      <c r="P49" s="3" t="s">
        <v>1070</v>
      </c>
      <c r="Q49" s="4" t="s">
        <v>466</v>
      </c>
      <c r="R49" s="4" t="s">
        <v>445</v>
      </c>
      <c r="S49" s="4" t="s">
        <v>535</v>
      </c>
      <c r="T49" s="4" t="s">
        <v>436</v>
      </c>
      <c r="U49" s="8" t="s">
        <v>635</v>
      </c>
      <c r="V49" s="4" t="s">
        <v>456</v>
      </c>
      <c r="W49" s="4" t="s">
        <v>449</v>
      </c>
      <c r="X49" s="4" t="s">
        <v>450</v>
      </c>
      <c r="Y49" s="4" t="s">
        <v>451</v>
      </c>
      <c r="Z49" s="5">
        <v>25.67839195979899</v>
      </c>
      <c r="AA49" s="5">
        <v>12362061</v>
      </c>
      <c r="AB49" s="5">
        <v>1.050251256281407</v>
      </c>
      <c r="AC49" s="5">
        <v>640.6030150753769</v>
      </c>
      <c r="AD49" s="4" t="s">
        <v>717</v>
      </c>
      <c r="AE49" s="4" t="s">
        <v>712</v>
      </c>
      <c r="AF49" s="4" t="s">
        <v>1174</v>
      </c>
      <c r="AG49" s="4" t="s">
        <v>443</v>
      </c>
      <c r="AH49" s="80" t="str">
        <f t="shared" si="6"/>
        <v>16-Feb-23</v>
      </c>
    </row>
    <row r="50" spans="1:34" x14ac:dyDescent="0.3">
      <c r="A50" s="3">
        <v>45001</v>
      </c>
      <c r="B50" s="4">
        <v>350</v>
      </c>
      <c r="C50" s="5">
        <v>2</v>
      </c>
      <c r="D50" s="4" t="str">
        <f t="shared" si="0"/>
        <v>2023-03-16</v>
      </c>
      <c r="E50" s="4" t="str">
        <f t="shared" si="1"/>
        <v>2023-03-12 - 2023-03-18</v>
      </c>
      <c r="F50" s="4" t="str">
        <f t="shared" si="2"/>
        <v>2023-Mar</v>
      </c>
      <c r="G50" s="4">
        <f>IF(COUNTIF($A$2:A50,A50)=1,SUMIF($A:$A,D50,$B:$B),"")</f>
        <v>350</v>
      </c>
      <c r="H50" s="4">
        <f>IF(COUNTIF($A$2:A50,A50)=1,SUMIF($A:$A,D50,$C:$C),"")</f>
        <v>2</v>
      </c>
      <c r="I50" s="4">
        <f>IF(COUNTIF($E$2:E50,E50)=1,SUMIF($E:$E,E50,$B:$B),"")</f>
        <v>1150</v>
      </c>
      <c r="J50" s="4">
        <f>IF(COUNTIF($E$2:E50,E50)=1,SUMIF($E:$E,E50,$C:$C),"")</f>
        <v>5</v>
      </c>
      <c r="K50" s="4">
        <f>IF(COUNTIF($F$2:F50,F50)=1,SUMIF($F:$F,F50,$B:$B),"")</f>
        <v>8500</v>
      </c>
      <c r="L50" s="4">
        <f>IF(COUNTIF($F$2:F50,F50)=1,SUMIF($F:$F,F50,$C:$C),"")</f>
        <v>36</v>
      </c>
      <c r="M50" s="4">
        <f t="shared" si="5"/>
        <v>245</v>
      </c>
      <c r="N50" s="4">
        <f t="shared" si="3"/>
        <v>105</v>
      </c>
      <c r="O50" s="5">
        <f t="shared" si="4"/>
        <v>215</v>
      </c>
      <c r="P50" s="3" t="s">
        <v>827</v>
      </c>
      <c r="Q50" s="4" t="s">
        <v>466</v>
      </c>
      <c r="R50" s="4" t="s">
        <v>434</v>
      </c>
      <c r="S50" s="4" t="s">
        <v>532</v>
      </c>
      <c r="T50" s="4" t="s">
        <v>436</v>
      </c>
      <c r="U50" s="8" t="s">
        <v>693</v>
      </c>
      <c r="V50" s="4" t="s">
        <v>456</v>
      </c>
      <c r="W50" s="4" t="s">
        <v>449</v>
      </c>
      <c r="X50" s="4" t="s">
        <v>450</v>
      </c>
      <c r="Y50" s="4" t="s">
        <v>451</v>
      </c>
      <c r="Z50" s="5">
        <v>30</v>
      </c>
      <c r="AA50" s="5">
        <v>123576</v>
      </c>
      <c r="AB50" s="5">
        <v>1</v>
      </c>
      <c r="AC50" s="5">
        <v>320</v>
      </c>
      <c r="AD50" s="4" t="s">
        <v>717</v>
      </c>
      <c r="AE50" s="4" t="s">
        <v>574</v>
      </c>
      <c r="AF50" s="4" t="s">
        <v>1174</v>
      </c>
      <c r="AG50" s="4" t="s">
        <v>443</v>
      </c>
      <c r="AH50" s="80" t="str">
        <f t="shared" si="6"/>
        <v>16-Mar-23</v>
      </c>
    </row>
    <row r="51" spans="1:34" x14ac:dyDescent="0.3">
      <c r="A51" s="3">
        <v>45002</v>
      </c>
      <c r="B51" s="4">
        <v>500</v>
      </c>
      <c r="C51" s="5">
        <v>1</v>
      </c>
      <c r="D51" s="4" t="str">
        <f t="shared" si="0"/>
        <v>2023-03-17</v>
      </c>
      <c r="E51" s="4" t="str">
        <f t="shared" si="1"/>
        <v>2023-03-12 - 2023-03-18</v>
      </c>
      <c r="F51" s="4" t="str">
        <f t="shared" si="2"/>
        <v>2023-Mar</v>
      </c>
      <c r="G51" s="4">
        <f>IF(COUNTIF($A$2:A51,A51)=1,SUMIF($A:$A,D51,$B:$B),"")</f>
        <v>500</v>
      </c>
      <c r="H51" s="4">
        <f>IF(COUNTIF($A$2:A51,A51)=1,SUMIF($A:$A,D51,$C:$C),"")</f>
        <v>1</v>
      </c>
      <c r="I51" s="4" t="str">
        <f>IF(COUNTIF($E$2:E51,E51)=1,SUMIF($E:$E,E51,$B:$B),"")</f>
        <v/>
      </c>
      <c r="J51" s="4" t="str">
        <f>IF(COUNTIF($E$2:E51,E51)=1,SUMIF($E:$E,E51,$C:$C),"")</f>
        <v/>
      </c>
      <c r="K51" s="4" t="str">
        <f>IF(COUNTIF($F$2:F51,F51)=1,SUMIF($F:$F,F51,$B:$B),"")</f>
        <v/>
      </c>
      <c r="L51" s="4" t="str">
        <f>IF(COUNTIF($F$2:F51,F51)=1,SUMIF($F:$F,F51,$C:$C),"")</f>
        <v/>
      </c>
      <c r="M51" s="4">
        <f t="shared" si="5"/>
        <v>350</v>
      </c>
      <c r="N51" s="4">
        <f t="shared" si="3"/>
        <v>150</v>
      </c>
      <c r="O51" s="5">
        <f t="shared" si="4"/>
        <v>350</v>
      </c>
      <c r="P51" s="3" t="s">
        <v>828</v>
      </c>
      <c r="Q51" s="4" t="s">
        <v>479</v>
      </c>
      <c r="R51" s="4" t="s">
        <v>445</v>
      </c>
      <c r="S51" s="4" t="s">
        <v>474</v>
      </c>
      <c r="T51" s="4" t="s">
        <v>475</v>
      </c>
      <c r="U51" s="8" t="s">
        <v>694</v>
      </c>
      <c r="V51" s="4" t="s">
        <v>448</v>
      </c>
      <c r="W51" s="4" t="s">
        <v>438</v>
      </c>
      <c r="X51" s="4" t="s">
        <v>450</v>
      </c>
      <c r="Y51" s="4" t="s">
        <v>451</v>
      </c>
      <c r="Z51" s="5">
        <v>0</v>
      </c>
      <c r="AA51" s="5">
        <v>123577</v>
      </c>
      <c r="AB51" s="5">
        <v>1</v>
      </c>
      <c r="AC51" s="5">
        <v>500</v>
      </c>
      <c r="AD51" s="4" t="s">
        <v>717</v>
      </c>
      <c r="AE51" s="4" t="s">
        <v>589</v>
      </c>
      <c r="AF51" s="4" t="s">
        <v>1174</v>
      </c>
      <c r="AG51" s="4" t="s">
        <v>443</v>
      </c>
      <c r="AH51" s="80" t="str">
        <f t="shared" si="6"/>
        <v>17-Mar-23</v>
      </c>
    </row>
    <row r="52" spans="1:34" x14ac:dyDescent="0.3">
      <c r="A52" s="3">
        <v>45003</v>
      </c>
      <c r="B52" s="4">
        <v>300</v>
      </c>
      <c r="C52" s="5">
        <v>2</v>
      </c>
      <c r="D52" s="4" t="str">
        <f t="shared" si="0"/>
        <v>2023-03-18</v>
      </c>
      <c r="E52" s="4" t="str">
        <f t="shared" si="1"/>
        <v>2023-03-12 - 2023-03-18</v>
      </c>
      <c r="F52" s="4" t="str">
        <f t="shared" si="2"/>
        <v>2023-Mar</v>
      </c>
      <c r="G52" s="4">
        <f>IF(COUNTIF($A$2:A52,A52)=1,SUMIF($A:$A,D52,$B:$B),"")</f>
        <v>300</v>
      </c>
      <c r="H52" s="4">
        <f>IF(COUNTIF($A$2:A52,A52)=1,SUMIF($A:$A,D52,$C:$C),"")</f>
        <v>2</v>
      </c>
      <c r="I52" s="4" t="str">
        <f>IF(COUNTIF($E$2:E52,E52)=1,SUMIF($E:$E,E52,$B:$B),"")</f>
        <v/>
      </c>
      <c r="J52" s="4" t="str">
        <f>IF(COUNTIF($E$2:E52,E52)=1,SUMIF($E:$E,E52,$C:$C),"")</f>
        <v/>
      </c>
      <c r="K52" s="4" t="str">
        <f>IF(COUNTIF($F$2:F52,F52)=1,SUMIF($F:$F,F52,$B:$B),"")</f>
        <v/>
      </c>
      <c r="L52" s="4" t="str">
        <f>IF(COUNTIF($F$2:F52,F52)=1,SUMIF($F:$F,F52,$C:$C),"")</f>
        <v/>
      </c>
      <c r="M52" s="4">
        <f t="shared" si="5"/>
        <v>210</v>
      </c>
      <c r="N52" s="4">
        <f t="shared" si="3"/>
        <v>90</v>
      </c>
      <c r="O52" s="5">
        <f t="shared" si="4"/>
        <v>210</v>
      </c>
      <c r="P52" s="3" t="s">
        <v>829</v>
      </c>
      <c r="Q52" s="4" t="s">
        <v>490</v>
      </c>
      <c r="R52" s="4" t="s">
        <v>480</v>
      </c>
      <c r="S52" s="4" t="s">
        <v>533</v>
      </c>
      <c r="T52" s="4" t="s">
        <v>525</v>
      </c>
      <c r="U52" s="8" t="s">
        <v>697</v>
      </c>
      <c r="V52" s="4" t="s">
        <v>456</v>
      </c>
      <c r="W52" s="4" t="s">
        <v>449</v>
      </c>
      <c r="X52" s="4" t="s">
        <v>439</v>
      </c>
      <c r="Y52" s="4" t="s">
        <v>451</v>
      </c>
      <c r="Z52" s="5">
        <v>0</v>
      </c>
      <c r="AA52" s="5">
        <v>123578</v>
      </c>
      <c r="AB52" s="5">
        <v>1</v>
      </c>
      <c r="AC52" s="5">
        <v>300</v>
      </c>
      <c r="AD52" s="4" t="s">
        <v>717</v>
      </c>
      <c r="AE52" s="4" t="s">
        <v>590</v>
      </c>
      <c r="AF52" s="4" t="s">
        <v>1173</v>
      </c>
      <c r="AG52" s="4" t="s">
        <v>443</v>
      </c>
      <c r="AH52" s="80" t="str">
        <f t="shared" si="6"/>
        <v>18-Mar-23</v>
      </c>
    </row>
    <row r="53" spans="1:34" x14ac:dyDescent="0.3">
      <c r="A53" s="3">
        <v>45004</v>
      </c>
      <c r="B53" s="4">
        <v>1000</v>
      </c>
      <c r="C53" s="5">
        <v>4</v>
      </c>
      <c r="D53" s="4" t="str">
        <f t="shared" si="0"/>
        <v>2023-03-19</v>
      </c>
      <c r="E53" s="4" t="str">
        <f t="shared" si="1"/>
        <v>2023-03-19 - 2023-03-25</v>
      </c>
      <c r="F53" s="4" t="str">
        <f t="shared" si="2"/>
        <v>2023-Mar</v>
      </c>
      <c r="G53" s="4">
        <f>IF(COUNTIF($A$2:A53,A53)=1,SUMIF($A:$A,D53,$B:$B),"")</f>
        <v>1000</v>
      </c>
      <c r="H53" s="4">
        <f>IF(COUNTIF($A$2:A53,A53)=1,SUMIF($A:$A,D53,$C:$C),"")</f>
        <v>4</v>
      </c>
      <c r="I53" s="4">
        <f>IF(COUNTIF($E$2:E53,E53)=1,SUMIF($E:$E,E53,$B:$B),"")</f>
        <v>4700</v>
      </c>
      <c r="J53" s="4">
        <f>IF(COUNTIF($E$2:E53,E53)=1,SUMIF($E:$E,E53,$C:$C),"")</f>
        <v>20</v>
      </c>
      <c r="K53" s="4" t="str">
        <f>IF(COUNTIF($F$2:F53,F53)=1,SUMIF($F:$F,F53,$B:$B),"")</f>
        <v/>
      </c>
      <c r="L53" s="4" t="str">
        <f>IF(COUNTIF($F$2:F53,F53)=1,SUMIF($F:$F,F53,$C:$C),"")</f>
        <v/>
      </c>
      <c r="M53" s="4">
        <f t="shared" si="5"/>
        <v>700</v>
      </c>
      <c r="N53" s="4">
        <f t="shared" si="3"/>
        <v>300</v>
      </c>
      <c r="O53" s="5">
        <f t="shared" si="4"/>
        <v>650</v>
      </c>
      <c r="P53" s="3" t="s">
        <v>830</v>
      </c>
      <c r="Q53" s="4" t="s">
        <v>460</v>
      </c>
      <c r="R53" s="4" t="s">
        <v>453</v>
      </c>
      <c r="S53" s="4" t="s">
        <v>503</v>
      </c>
      <c r="T53" s="4" t="s">
        <v>504</v>
      </c>
      <c r="U53" s="8" t="s">
        <v>696</v>
      </c>
      <c r="V53" s="4" t="s">
        <v>437</v>
      </c>
      <c r="W53" s="4" t="s">
        <v>438</v>
      </c>
      <c r="X53" s="4" t="s">
        <v>457</v>
      </c>
      <c r="Y53" s="4" t="s">
        <v>440</v>
      </c>
      <c r="Z53" s="5">
        <v>50</v>
      </c>
      <c r="AA53" s="5">
        <v>123579</v>
      </c>
      <c r="AB53" s="5">
        <v>1</v>
      </c>
      <c r="AC53" s="5">
        <v>950</v>
      </c>
      <c r="AD53" s="4" t="s">
        <v>717</v>
      </c>
      <c r="AE53" s="4" t="s">
        <v>591</v>
      </c>
      <c r="AF53" s="4" t="s">
        <v>1174</v>
      </c>
      <c r="AG53" s="4" t="s">
        <v>443</v>
      </c>
      <c r="AH53" s="80" t="str">
        <f t="shared" si="6"/>
        <v>19-Mar-23</v>
      </c>
    </row>
    <row r="54" spans="1:34" x14ac:dyDescent="0.3">
      <c r="A54" s="3">
        <v>45005</v>
      </c>
      <c r="B54" s="4">
        <v>700</v>
      </c>
      <c r="C54" s="5">
        <v>2</v>
      </c>
      <c r="D54" s="4" t="str">
        <f t="shared" si="0"/>
        <v>2023-03-20</v>
      </c>
      <c r="E54" s="4" t="str">
        <f t="shared" si="1"/>
        <v>2023-03-19 - 2023-03-25</v>
      </c>
      <c r="F54" s="4" t="str">
        <f t="shared" si="2"/>
        <v>2023-Mar</v>
      </c>
      <c r="G54" s="4">
        <f>IF(COUNTIF($A$2:A54,A54)=1,SUMIF($A:$A,D54,$B:$B),"")</f>
        <v>700</v>
      </c>
      <c r="H54" s="4">
        <f>IF(COUNTIF($A$2:A54,A54)=1,SUMIF($A:$A,D54,$C:$C),"")</f>
        <v>2</v>
      </c>
      <c r="I54" s="4" t="str">
        <f>IF(COUNTIF($E$2:E54,E54)=1,SUMIF($E:$E,E54,$B:$B),"")</f>
        <v/>
      </c>
      <c r="J54" s="4" t="str">
        <f>IF(COUNTIF($E$2:E54,E54)=1,SUMIF($E:$E,E54,$C:$C),"")</f>
        <v/>
      </c>
      <c r="K54" s="4" t="str">
        <f>IF(COUNTIF($F$2:F54,F54)=1,SUMIF($F:$F,F54,$B:$B),"")</f>
        <v/>
      </c>
      <c r="L54" s="4" t="str">
        <f>IF(COUNTIF($F$2:F54,F54)=1,SUMIF($F:$F,F54,$C:$C),"")</f>
        <v/>
      </c>
      <c r="M54" s="4">
        <f t="shared" si="5"/>
        <v>490</v>
      </c>
      <c r="N54" s="4">
        <f t="shared" si="3"/>
        <v>210</v>
      </c>
      <c r="O54" s="5">
        <f t="shared" si="4"/>
        <v>490</v>
      </c>
      <c r="P54" s="3" t="s">
        <v>831</v>
      </c>
      <c r="Q54" s="4" t="s">
        <v>488</v>
      </c>
      <c r="R54" s="4" t="s">
        <v>445</v>
      </c>
      <c r="S54" s="4" t="s">
        <v>483</v>
      </c>
      <c r="T54" s="4" t="s">
        <v>484</v>
      </c>
      <c r="U54" s="8" t="s">
        <v>703</v>
      </c>
      <c r="V54" s="4" t="s">
        <v>456</v>
      </c>
      <c r="W54" s="4" t="s">
        <v>438</v>
      </c>
      <c r="X54" s="4" t="s">
        <v>439</v>
      </c>
      <c r="Y54" s="4" t="s">
        <v>451</v>
      </c>
      <c r="Z54" s="5">
        <v>0</v>
      </c>
      <c r="AA54" s="5">
        <v>123580</v>
      </c>
      <c r="AB54" s="5">
        <v>1</v>
      </c>
      <c r="AC54" s="5">
        <v>700</v>
      </c>
      <c r="AD54" s="4" t="s">
        <v>717</v>
      </c>
      <c r="AE54" s="4" t="s">
        <v>592</v>
      </c>
      <c r="AF54" s="4" t="s">
        <v>1173</v>
      </c>
      <c r="AG54" s="4" t="s">
        <v>443</v>
      </c>
      <c r="AH54" s="80" t="str">
        <f t="shared" si="6"/>
        <v>20-Mar-23</v>
      </c>
    </row>
    <row r="55" spans="1:34" x14ac:dyDescent="0.3">
      <c r="A55" s="3">
        <v>45006</v>
      </c>
      <c r="B55" s="4">
        <v>200</v>
      </c>
      <c r="C55" s="5">
        <v>1</v>
      </c>
      <c r="D55" s="4" t="str">
        <f t="shared" si="0"/>
        <v>2023-03-21</v>
      </c>
      <c r="E55" s="4" t="str">
        <f t="shared" si="1"/>
        <v>2023-03-19 - 2023-03-25</v>
      </c>
      <c r="F55" s="4" t="str">
        <f t="shared" si="2"/>
        <v>2023-Mar</v>
      </c>
      <c r="G55" s="4">
        <f>IF(COUNTIF($A$2:A55,A55)=1,SUMIF($A:$A,D55,$B:$B),"")</f>
        <v>200</v>
      </c>
      <c r="H55" s="4">
        <f>IF(COUNTIF($A$2:A55,A55)=1,SUMIF($A:$A,D55,$C:$C),"")</f>
        <v>1</v>
      </c>
      <c r="I55" s="4" t="str">
        <f>IF(COUNTIF($E$2:E55,E55)=1,SUMIF($E:$E,E55,$B:$B),"")</f>
        <v/>
      </c>
      <c r="J55" s="4" t="str">
        <f>IF(COUNTIF($E$2:E55,E55)=1,SUMIF($E:$E,E55,$C:$C),"")</f>
        <v/>
      </c>
      <c r="K55" s="4" t="str">
        <f>IF(COUNTIF($F$2:F55,F55)=1,SUMIF($F:$F,F55,$B:$B),"")</f>
        <v/>
      </c>
      <c r="L55" s="4" t="str">
        <f>IF(COUNTIF($F$2:F55,F55)=1,SUMIF($F:$F,F55,$C:$C),"")</f>
        <v/>
      </c>
      <c r="M55" s="4">
        <f t="shared" si="5"/>
        <v>140</v>
      </c>
      <c r="N55" s="4">
        <f t="shared" si="3"/>
        <v>60</v>
      </c>
      <c r="O55" s="5">
        <f t="shared" si="4"/>
        <v>120</v>
      </c>
      <c r="P55" s="3" t="s">
        <v>832</v>
      </c>
      <c r="Q55" s="4" t="s">
        <v>462</v>
      </c>
      <c r="R55" s="4" t="s">
        <v>434</v>
      </c>
      <c r="S55" s="4" t="s">
        <v>534</v>
      </c>
      <c r="T55" s="4" t="s">
        <v>478</v>
      </c>
      <c r="U55" s="8" t="s">
        <v>635</v>
      </c>
      <c r="V55" s="4" t="s">
        <v>456</v>
      </c>
      <c r="W55" s="4" t="s">
        <v>449</v>
      </c>
      <c r="X55" s="4" t="s">
        <v>457</v>
      </c>
      <c r="Y55" s="4" t="s">
        <v>458</v>
      </c>
      <c r="Z55" s="5">
        <v>20</v>
      </c>
      <c r="AA55" s="5">
        <v>123581</v>
      </c>
      <c r="AB55" s="5">
        <v>1</v>
      </c>
      <c r="AC55" s="5">
        <v>180</v>
      </c>
      <c r="AD55" s="4" t="s">
        <v>717</v>
      </c>
      <c r="AE55" s="4" t="s">
        <v>712</v>
      </c>
      <c r="AF55" s="4" t="s">
        <v>1174</v>
      </c>
      <c r="AG55" s="4" t="s">
        <v>459</v>
      </c>
      <c r="AH55" s="80" t="str">
        <f t="shared" si="6"/>
        <v>21-Mar-23</v>
      </c>
    </row>
    <row r="56" spans="1:34" x14ac:dyDescent="0.3">
      <c r="A56" s="3">
        <v>45007</v>
      </c>
      <c r="B56" s="4">
        <v>900</v>
      </c>
      <c r="C56" s="5">
        <v>3</v>
      </c>
      <c r="D56" s="4" t="str">
        <f t="shared" si="0"/>
        <v>2023-03-22</v>
      </c>
      <c r="E56" s="4" t="str">
        <f t="shared" si="1"/>
        <v>2023-03-19 - 2023-03-25</v>
      </c>
      <c r="F56" s="4" t="str">
        <f t="shared" si="2"/>
        <v>2023-Mar</v>
      </c>
      <c r="G56" s="4">
        <f>IF(COUNTIF($A$2:A56,A56)=1,SUMIF($A:$A,D56,$B:$B),"")</f>
        <v>900</v>
      </c>
      <c r="H56" s="4">
        <f>IF(COUNTIF($A$2:A56,A56)=1,SUMIF($A:$A,D56,$C:$C),"")</f>
        <v>3</v>
      </c>
      <c r="I56" s="4" t="str">
        <f>IF(COUNTIF($E$2:E56,E56)=1,SUMIF($E:$E,E56,$B:$B),"")</f>
        <v/>
      </c>
      <c r="J56" s="4" t="str">
        <f>IF(COUNTIF($E$2:E56,E56)=1,SUMIF($E:$E,E56,$C:$C),"")</f>
        <v/>
      </c>
      <c r="K56" s="4" t="str">
        <f>IF(COUNTIF($F$2:F56,F56)=1,SUMIF($F:$F,F56,$B:$B),"")</f>
        <v/>
      </c>
      <c r="L56" s="4" t="str">
        <f>IF(COUNTIF($F$2:F56,F56)=1,SUMIF($F:$F,F56,$C:$C),"")</f>
        <v/>
      </c>
      <c r="M56" s="4">
        <f t="shared" si="5"/>
        <v>630</v>
      </c>
      <c r="N56" s="4">
        <f t="shared" si="3"/>
        <v>270</v>
      </c>
      <c r="O56" s="5">
        <f t="shared" si="4"/>
        <v>580</v>
      </c>
      <c r="P56" s="3" t="s">
        <v>833</v>
      </c>
      <c r="Q56" s="4" t="s">
        <v>470</v>
      </c>
      <c r="R56" s="4" t="s">
        <v>445</v>
      </c>
      <c r="S56" s="4" t="s">
        <v>535</v>
      </c>
      <c r="T56" s="4" t="s">
        <v>536</v>
      </c>
      <c r="U56" s="8" t="s">
        <v>690</v>
      </c>
      <c r="V56" s="4" t="s">
        <v>448</v>
      </c>
      <c r="W56" s="4" t="s">
        <v>438</v>
      </c>
      <c r="X56" s="4" t="s">
        <v>450</v>
      </c>
      <c r="Y56" s="4" t="s">
        <v>440</v>
      </c>
      <c r="Z56" s="5">
        <v>50</v>
      </c>
      <c r="AA56" s="5">
        <v>123582</v>
      </c>
      <c r="AB56" s="5">
        <v>1</v>
      </c>
      <c r="AC56" s="5">
        <v>850</v>
      </c>
      <c r="AD56" s="4" t="s">
        <v>717</v>
      </c>
      <c r="AE56" s="4" t="s">
        <v>593</v>
      </c>
      <c r="AF56" s="4" t="s">
        <v>1174</v>
      </c>
      <c r="AG56" s="4" t="s">
        <v>443</v>
      </c>
      <c r="AH56" s="80" t="str">
        <f t="shared" si="6"/>
        <v>22-Mar-23</v>
      </c>
    </row>
    <row r="57" spans="1:34" x14ac:dyDescent="0.3">
      <c r="A57" s="3">
        <v>45008</v>
      </c>
      <c r="B57" s="4">
        <v>400</v>
      </c>
      <c r="C57" s="5">
        <v>2</v>
      </c>
      <c r="D57" s="4" t="str">
        <f t="shared" si="0"/>
        <v>2023-03-23</v>
      </c>
      <c r="E57" s="4" t="str">
        <f t="shared" si="1"/>
        <v>2023-03-19 - 2023-03-25</v>
      </c>
      <c r="F57" s="4" t="str">
        <f t="shared" si="2"/>
        <v>2023-Mar</v>
      </c>
      <c r="G57" s="4">
        <f>IF(COUNTIF($A$2:A57,A57)=1,SUMIF($A:$A,D57,$B:$B),"")</f>
        <v>400</v>
      </c>
      <c r="H57" s="4">
        <f>IF(COUNTIF($A$2:A57,A57)=1,SUMIF($A:$A,D57,$C:$C),"")</f>
        <v>2</v>
      </c>
      <c r="I57" s="4" t="str">
        <f>IF(COUNTIF($E$2:E57,E57)=1,SUMIF($E:$E,E57,$B:$B),"")</f>
        <v/>
      </c>
      <c r="J57" s="4" t="str">
        <f>IF(COUNTIF($E$2:E57,E57)=1,SUMIF($E:$E,E57,$C:$C),"")</f>
        <v/>
      </c>
      <c r="K57" s="4" t="str">
        <f>IF(COUNTIF($F$2:F57,F57)=1,SUMIF($F:$F,F57,$B:$B),"")</f>
        <v/>
      </c>
      <c r="L57" s="4" t="str">
        <f>IF(COUNTIF($F$2:F57,F57)=1,SUMIF($F:$F,F57,$C:$C),"")</f>
        <v/>
      </c>
      <c r="M57" s="4">
        <f t="shared" si="5"/>
        <v>280</v>
      </c>
      <c r="N57" s="4">
        <f t="shared" si="3"/>
        <v>120</v>
      </c>
      <c r="O57" s="5">
        <f t="shared" si="4"/>
        <v>280</v>
      </c>
      <c r="P57" s="3" t="s">
        <v>834</v>
      </c>
      <c r="Q57" s="4" t="s">
        <v>490</v>
      </c>
      <c r="R57" s="4" t="s">
        <v>434</v>
      </c>
      <c r="S57" s="4" t="s">
        <v>537</v>
      </c>
      <c r="T57" s="4" t="s">
        <v>436</v>
      </c>
      <c r="U57" s="8" t="s">
        <v>701</v>
      </c>
      <c r="V57" s="4" t="s">
        <v>456</v>
      </c>
      <c r="W57" s="4" t="s">
        <v>449</v>
      </c>
      <c r="X57" s="4" t="s">
        <v>439</v>
      </c>
      <c r="Y57" s="4" t="s">
        <v>451</v>
      </c>
      <c r="Z57" s="5">
        <v>0</v>
      </c>
      <c r="AA57" s="5">
        <v>123583</v>
      </c>
      <c r="AB57" s="5">
        <v>1</v>
      </c>
      <c r="AC57" s="5">
        <v>400</v>
      </c>
      <c r="AD57" s="4" t="s">
        <v>717</v>
      </c>
      <c r="AE57" s="4" t="s">
        <v>570</v>
      </c>
      <c r="AF57" s="4" t="s">
        <v>1173</v>
      </c>
      <c r="AG57" s="4" t="s">
        <v>443</v>
      </c>
      <c r="AH57" s="80" t="str">
        <f t="shared" si="6"/>
        <v>23-Mar-23</v>
      </c>
    </row>
    <row r="58" spans="1:34" x14ac:dyDescent="0.3">
      <c r="A58" s="3">
        <v>45009</v>
      </c>
      <c r="B58" s="4">
        <v>300</v>
      </c>
      <c r="C58" s="5">
        <v>3</v>
      </c>
      <c r="D58" s="4" t="str">
        <f t="shared" si="0"/>
        <v>2023-03-24</v>
      </c>
      <c r="E58" s="4" t="str">
        <f t="shared" si="1"/>
        <v>2023-03-19 - 2023-03-25</v>
      </c>
      <c r="F58" s="4" t="str">
        <f t="shared" si="2"/>
        <v>2023-Mar</v>
      </c>
      <c r="G58" s="4">
        <f>IF(COUNTIF($A$2:A58,A58)=1,SUMIF($A:$A,D58,$B:$B),"")</f>
        <v>300</v>
      </c>
      <c r="H58" s="4">
        <f>IF(COUNTIF($A$2:A58,A58)=1,SUMIF($A:$A,D58,$C:$C),"")</f>
        <v>3</v>
      </c>
      <c r="I58" s="4" t="str">
        <f>IF(COUNTIF($E$2:E58,E58)=1,SUMIF($E:$E,E58,$B:$B),"")</f>
        <v/>
      </c>
      <c r="J58" s="4" t="str">
        <f>IF(COUNTIF($E$2:E58,E58)=1,SUMIF($E:$E,E58,$C:$C),"")</f>
        <v/>
      </c>
      <c r="K58" s="4" t="str">
        <f>IF(COUNTIF($F$2:F58,F58)=1,SUMIF($F:$F,F58,$B:$B),"")</f>
        <v/>
      </c>
      <c r="L58" s="4" t="str">
        <f>IF(COUNTIF($F$2:F58,F58)=1,SUMIF($F:$F,F58,$C:$C),"")</f>
        <v/>
      </c>
      <c r="M58" s="4">
        <f t="shared" si="5"/>
        <v>210</v>
      </c>
      <c r="N58" s="4">
        <f t="shared" si="3"/>
        <v>90</v>
      </c>
      <c r="O58" s="5">
        <f t="shared" si="4"/>
        <v>190</v>
      </c>
      <c r="P58" s="3" t="s">
        <v>835</v>
      </c>
      <c r="Q58" s="4" t="s">
        <v>476</v>
      </c>
      <c r="R58" s="4" t="s">
        <v>445</v>
      </c>
      <c r="S58" s="4" t="s">
        <v>520</v>
      </c>
      <c r="T58" s="4" t="s">
        <v>521</v>
      </c>
      <c r="U58" s="8" t="s">
        <v>692</v>
      </c>
      <c r="V58" s="4" t="s">
        <v>437</v>
      </c>
      <c r="W58" s="4" t="s">
        <v>438</v>
      </c>
      <c r="X58" s="4" t="s">
        <v>457</v>
      </c>
      <c r="Y58" s="4" t="s">
        <v>440</v>
      </c>
      <c r="Z58" s="5">
        <v>20</v>
      </c>
      <c r="AA58" s="5">
        <v>123584</v>
      </c>
      <c r="AB58" s="5">
        <v>1</v>
      </c>
      <c r="AC58" s="5">
        <v>280</v>
      </c>
      <c r="AD58" s="4" t="s">
        <v>717</v>
      </c>
      <c r="AE58" s="4" t="s">
        <v>712</v>
      </c>
      <c r="AF58" s="4" t="s">
        <v>1174</v>
      </c>
      <c r="AG58" s="4" t="s">
        <v>443</v>
      </c>
      <c r="AH58" s="80" t="str">
        <f t="shared" si="6"/>
        <v>24-Mar-23</v>
      </c>
    </row>
    <row r="59" spans="1:34" x14ac:dyDescent="0.3">
      <c r="A59" s="3">
        <v>45010</v>
      </c>
      <c r="B59" s="4">
        <v>1200</v>
      </c>
      <c r="C59" s="5">
        <v>5</v>
      </c>
      <c r="D59" s="4" t="str">
        <f t="shared" si="0"/>
        <v>2023-03-25</v>
      </c>
      <c r="E59" s="4" t="str">
        <f t="shared" si="1"/>
        <v>2023-03-19 - 2023-03-25</v>
      </c>
      <c r="F59" s="4" t="str">
        <f t="shared" si="2"/>
        <v>2023-Mar</v>
      </c>
      <c r="G59" s="4">
        <f>IF(COUNTIF($A$2:A59,A59)=1,SUMIF($A:$A,D59,$B:$B),"")</f>
        <v>1200</v>
      </c>
      <c r="H59" s="4">
        <f>IF(COUNTIF($A$2:A59,A59)=1,SUMIF($A:$A,D59,$C:$C),"")</f>
        <v>5</v>
      </c>
      <c r="I59" s="4" t="str">
        <f>IF(COUNTIF($E$2:E59,E59)=1,SUMIF($E:$E,E59,$B:$B),"")</f>
        <v/>
      </c>
      <c r="J59" s="4" t="str">
        <f>IF(COUNTIF($E$2:E59,E59)=1,SUMIF($E:$E,E59,$C:$C),"")</f>
        <v/>
      </c>
      <c r="K59" s="4" t="str">
        <f>IF(COUNTIF($F$2:F59,F59)=1,SUMIF($F:$F,F59,$B:$B),"")</f>
        <v/>
      </c>
      <c r="L59" s="4" t="str">
        <f>IF(COUNTIF($F$2:F59,F59)=1,SUMIF($F:$F,F59,$C:$C),"")</f>
        <v/>
      </c>
      <c r="M59" s="4">
        <f t="shared" si="5"/>
        <v>840</v>
      </c>
      <c r="N59" s="4">
        <f t="shared" si="3"/>
        <v>360</v>
      </c>
      <c r="O59" s="5">
        <f t="shared" si="4"/>
        <v>840</v>
      </c>
      <c r="P59" s="3" t="s">
        <v>836</v>
      </c>
      <c r="Q59" s="4" t="s">
        <v>460</v>
      </c>
      <c r="R59" s="4" t="s">
        <v>453</v>
      </c>
      <c r="S59" s="4" t="s">
        <v>513</v>
      </c>
      <c r="T59" s="4" t="s">
        <v>514</v>
      </c>
      <c r="U59" s="8" t="s">
        <v>635</v>
      </c>
      <c r="V59" s="4" t="s">
        <v>448</v>
      </c>
      <c r="W59" s="4" t="s">
        <v>438</v>
      </c>
      <c r="X59" s="4" t="s">
        <v>439</v>
      </c>
      <c r="Y59" s="4" t="s">
        <v>451</v>
      </c>
      <c r="Z59" s="5">
        <v>0</v>
      </c>
      <c r="AA59" s="5">
        <v>123585</v>
      </c>
      <c r="AB59" s="5">
        <v>1</v>
      </c>
      <c r="AC59" s="5">
        <v>1200</v>
      </c>
      <c r="AD59" s="4" t="s">
        <v>717</v>
      </c>
      <c r="AE59" s="4" t="s">
        <v>594</v>
      </c>
      <c r="AF59" s="4" t="s">
        <v>1173</v>
      </c>
      <c r="AG59" s="4" t="s">
        <v>443</v>
      </c>
      <c r="AH59" s="80" t="str">
        <f t="shared" si="6"/>
        <v>25-Mar-23</v>
      </c>
    </row>
    <row r="60" spans="1:34" x14ac:dyDescent="0.3">
      <c r="A60" s="3">
        <v>45011</v>
      </c>
      <c r="B60" s="4">
        <v>700</v>
      </c>
      <c r="C60" s="5">
        <v>2</v>
      </c>
      <c r="D60" s="4" t="str">
        <f t="shared" si="0"/>
        <v>2023-03-26</v>
      </c>
      <c r="E60" s="4" t="str">
        <f t="shared" si="1"/>
        <v>2023-03-26 - 2023-04-01</v>
      </c>
      <c r="F60" s="4" t="str">
        <f t="shared" si="2"/>
        <v>2023-Mar</v>
      </c>
      <c r="G60" s="4">
        <f>IF(COUNTIF($A$2:A60,A60)=1,SUMIF($A:$A,D60,$B:$B),"")</f>
        <v>700</v>
      </c>
      <c r="H60" s="4">
        <f>IF(COUNTIF($A$2:A60,A60)=1,SUMIF($A:$A,D60,$C:$C),"")</f>
        <v>2</v>
      </c>
      <c r="I60" s="4">
        <f>IF(COUNTIF($E$2:E60,E60)=1,SUMIF($E:$E,E60,$B:$B),"")</f>
        <v>2950</v>
      </c>
      <c r="J60" s="4">
        <f>IF(COUNTIF($E$2:E60,E60)=1,SUMIF($E:$E,E60,$C:$C),"")</f>
        <v>13</v>
      </c>
      <c r="K60" s="4" t="str">
        <f>IF(COUNTIF($F$2:F60,F60)=1,SUMIF($F:$F,F60,$B:$B),"")</f>
        <v/>
      </c>
      <c r="L60" s="4" t="str">
        <f>IF(COUNTIF($F$2:F60,F60)=1,SUMIF($F:$F,F60,$C:$C),"")</f>
        <v/>
      </c>
      <c r="M60" s="4">
        <f t="shared" si="5"/>
        <v>490</v>
      </c>
      <c r="N60" s="4">
        <f t="shared" si="3"/>
        <v>210</v>
      </c>
      <c r="O60" s="5">
        <f t="shared" si="4"/>
        <v>440</v>
      </c>
      <c r="P60" s="3" t="s">
        <v>837</v>
      </c>
      <c r="Q60" s="4" t="s">
        <v>488</v>
      </c>
      <c r="R60" s="4" t="s">
        <v>445</v>
      </c>
      <c r="S60" s="4" t="s">
        <v>474</v>
      </c>
      <c r="T60" s="4" t="s">
        <v>475</v>
      </c>
      <c r="U60" s="8" t="s">
        <v>703</v>
      </c>
      <c r="V60" s="4" t="s">
        <v>448</v>
      </c>
      <c r="W60" s="4" t="s">
        <v>449</v>
      </c>
      <c r="X60" s="4" t="s">
        <v>450</v>
      </c>
      <c r="Y60" s="4" t="s">
        <v>451</v>
      </c>
      <c r="Z60" s="5">
        <v>50</v>
      </c>
      <c r="AA60" s="5">
        <v>123586</v>
      </c>
      <c r="AB60" s="5">
        <v>1</v>
      </c>
      <c r="AC60" s="5">
        <v>650</v>
      </c>
      <c r="AD60" s="4" t="s">
        <v>717</v>
      </c>
      <c r="AE60" s="4" t="s">
        <v>595</v>
      </c>
      <c r="AF60" s="4" t="s">
        <v>1172</v>
      </c>
      <c r="AG60" s="4" t="s">
        <v>443</v>
      </c>
      <c r="AH60" s="80" t="str">
        <f t="shared" si="6"/>
        <v>26-Mar-23</v>
      </c>
    </row>
    <row r="61" spans="1:34" x14ac:dyDescent="0.3">
      <c r="A61" s="3">
        <v>45012</v>
      </c>
      <c r="B61" s="4">
        <v>200</v>
      </c>
      <c r="C61" s="5">
        <v>1</v>
      </c>
      <c r="D61" s="4" t="str">
        <f t="shared" si="0"/>
        <v>2023-03-27</v>
      </c>
      <c r="E61" s="4" t="str">
        <f t="shared" si="1"/>
        <v>2023-03-26 - 2023-04-01</v>
      </c>
      <c r="F61" s="4" t="str">
        <f t="shared" si="2"/>
        <v>2023-Mar</v>
      </c>
      <c r="G61" s="4">
        <f>IF(COUNTIF($A$2:A61,A61)=1,SUMIF($A:$A,D61,$B:$B),"")</f>
        <v>200</v>
      </c>
      <c r="H61" s="4">
        <f>IF(COUNTIF($A$2:A61,A61)=1,SUMIF($A:$A,D61,$C:$C),"")</f>
        <v>1</v>
      </c>
      <c r="I61" s="4" t="str">
        <f>IF(COUNTIF($E$2:E61,E61)=1,SUMIF($E:$E,E61,$B:$B),"")</f>
        <v/>
      </c>
      <c r="J61" s="4" t="str">
        <f>IF(COUNTIF($E$2:E61,E61)=1,SUMIF($E:$E,E61,$C:$C),"")</f>
        <v/>
      </c>
      <c r="K61" s="4" t="str">
        <f>IF(COUNTIF($F$2:F61,F61)=1,SUMIF($F:$F,F61,$B:$B),"")</f>
        <v/>
      </c>
      <c r="L61" s="4" t="str">
        <f>IF(COUNTIF($F$2:F61,F61)=1,SUMIF($F:$F,F61,$C:$C),"")</f>
        <v/>
      </c>
      <c r="M61" s="4">
        <f t="shared" si="5"/>
        <v>140</v>
      </c>
      <c r="N61" s="4">
        <f t="shared" si="3"/>
        <v>60</v>
      </c>
      <c r="O61" s="5">
        <f t="shared" si="4"/>
        <v>120</v>
      </c>
      <c r="P61" s="3" t="s">
        <v>838</v>
      </c>
      <c r="Q61" s="4" t="s">
        <v>462</v>
      </c>
      <c r="R61" s="4" t="s">
        <v>434</v>
      </c>
      <c r="S61" s="4" t="s">
        <v>532</v>
      </c>
      <c r="T61" s="4" t="s">
        <v>436</v>
      </c>
      <c r="U61" s="8" t="s">
        <v>690</v>
      </c>
      <c r="V61" s="4" t="s">
        <v>456</v>
      </c>
      <c r="W61" s="4" t="s">
        <v>449</v>
      </c>
      <c r="X61" s="4" t="s">
        <v>450</v>
      </c>
      <c r="Y61" s="4" t="s">
        <v>451</v>
      </c>
      <c r="Z61" s="5">
        <v>20</v>
      </c>
      <c r="AA61" s="5">
        <v>123587</v>
      </c>
      <c r="AB61" s="5">
        <v>1</v>
      </c>
      <c r="AC61" s="5">
        <v>180</v>
      </c>
      <c r="AD61" s="4" t="s">
        <v>717</v>
      </c>
      <c r="AE61" s="4" t="s">
        <v>712</v>
      </c>
      <c r="AF61" s="4" t="s">
        <v>1174</v>
      </c>
      <c r="AG61" s="4" t="s">
        <v>443</v>
      </c>
      <c r="AH61" s="80" t="str">
        <f t="shared" si="6"/>
        <v>27-Mar-23</v>
      </c>
    </row>
    <row r="62" spans="1:34" x14ac:dyDescent="0.3">
      <c r="A62" s="3">
        <v>45013</v>
      </c>
      <c r="B62" s="4">
        <v>600</v>
      </c>
      <c r="C62" s="5">
        <v>3</v>
      </c>
      <c r="D62" s="4" t="str">
        <f t="shared" si="0"/>
        <v>2023-03-28</v>
      </c>
      <c r="E62" s="4" t="str">
        <f t="shared" si="1"/>
        <v>2023-03-26 - 2023-04-01</v>
      </c>
      <c r="F62" s="4" t="str">
        <f t="shared" si="2"/>
        <v>2023-Mar</v>
      </c>
      <c r="G62" s="4">
        <f>IF(COUNTIF($A$2:A62,A62)=1,SUMIF($A:$A,D62,$B:$B),"")</f>
        <v>600</v>
      </c>
      <c r="H62" s="4">
        <f>IF(COUNTIF($A$2:A62,A62)=1,SUMIF($A:$A,D62,$C:$C),"")</f>
        <v>3</v>
      </c>
      <c r="I62" s="4" t="str">
        <f>IF(COUNTIF($E$2:E62,E62)=1,SUMIF($E:$E,E62,$B:$B),"")</f>
        <v/>
      </c>
      <c r="J62" s="4" t="str">
        <f>IF(COUNTIF($E$2:E62,E62)=1,SUMIF($E:$E,E62,$C:$C),"")</f>
        <v/>
      </c>
      <c r="K62" s="4" t="str">
        <f>IF(COUNTIF($F$2:F62,F62)=1,SUMIF($F:$F,F62,$B:$B),"")</f>
        <v/>
      </c>
      <c r="L62" s="4" t="str">
        <f>IF(COUNTIF($F$2:F62,F62)=1,SUMIF($F:$F,F62,$C:$C),"")</f>
        <v/>
      </c>
      <c r="M62" s="4">
        <f t="shared" si="5"/>
        <v>420</v>
      </c>
      <c r="N62" s="4">
        <f t="shared" si="3"/>
        <v>180</v>
      </c>
      <c r="O62" s="5">
        <f t="shared" si="4"/>
        <v>420</v>
      </c>
      <c r="P62" s="3" t="s">
        <v>839</v>
      </c>
      <c r="Q62" s="4" t="s">
        <v>452</v>
      </c>
      <c r="R62" s="4" t="s">
        <v>445</v>
      </c>
      <c r="S62" s="4" t="s">
        <v>535</v>
      </c>
      <c r="T62" s="4" t="s">
        <v>536</v>
      </c>
      <c r="U62" s="8" t="s">
        <v>701</v>
      </c>
      <c r="V62" s="4" t="s">
        <v>437</v>
      </c>
      <c r="W62" s="4" t="s">
        <v>438</v>
      </c>
      <c r="X62" s="4" t="s">
        <v>439</v>
      </c>
      <c r="Y62" s="4" t="s">
        <v>440</v>
      </c>
      <c r="Z62" s="5">
        <v>0</v>
      </c>
      <c r="AA62" s="5">
        <v>123588</v>
      </c>
      <c r="AB62" s="5">
        <v>1</v>
      </c>
      <c r="AC62" s="5">
        <v>600</v>
      </c>
      <c r="AD62" s="4" t="s">
        <v>717</v>
      </c>
      <c r="AE62" s="4" t="s">
        <v>596</v>
      </c>
      <c r="AF62" s="4" t="s">
        <v>1173</v>
      </c>
      <c r="AG62" s="4" t="s">
        <v>443</v>
      </c>
      <c r="AH62" s="80" t="str">
        <f t="shared" si="6"/>
        <v>28-Mar-23</v>
      </c>
    </row>
    <row r="63" spans="1:34" x14ac:dyDescent="0.3">
      <c r="A63" s="3">
        <v>45014</v>
      </c>
      <c r="B63" s="4">
        <v>350</v>
      </c>
      <c r="C63" s="5">
        <v>2</v>
      </c>
      <c r="D63" s="4" t="str">
        <f t="shared" si="0"/>
        <v>2023-03-29</v>
      </c>
      <c r="E63" s="4" t="str">
        <f t="shared" si="1"/>
        <v>2023-03-26 - 2023-04-01</v>
      </c>
      <c r="F63" s="4" t="str">
        <f t="shared" si="2"/>
        <v>2023-Mar</v>
      </c>
      <c r="G63" s="4">
        <f>IF(COUNTIF($A$2:A63,A63)=1,SUMIF($A:$A,D63,$B:$B),"")</f>
        <v>350</v>
      </c>
      <c r="H63" s="4">
        <f>IF(COUNTIF($A$2:A63,A63)=1,SUMIF($A:$A,D63,$C:$C),"")</f>
        <v>2</v>
      </c>
      <c r="I63" s="4" t="str">
        <f>IF(COUNTIF($E$2:E63,E63)=1,SUMIF($E:$E,E63,$B:$B),"")</f>
        <v/>
      </c>
      <c r="J63" s="4" t="str">
        <f>IF(COUNTIF($E$2:E63,E63)=1,SUMIF($E:$E,E63,$C:$C),"")</f>
        <v/>
      </c>
      <c r="K63" s="4" t="str">
        <f>IF(COUNTIF($F$2:F63,F63)=1,SUMIF($F:$F,F63,$B:$B),"")</f>
        <v/>
      </c>
      <c r="L63" s="4" t="str">
        <f>IF(COUNTIF($F$2:F63,F63)=1,SUMIF($F:$F,F63,$C:$C),"")</f>
        <v/>
      </c>
      <c r="M63" s="4">
        <f t="shared" si="5"/>
        <v>245</v>
      </c>
      <c r="N63" s="4">
        <f t="shared" si="3"/>
        <v>105</v>
      </c>
      <c r="O63" s="5">
        <f t="shared" si="4"/>
        <v>215</v>
      </c>
      <c r="P63" s="3" t="s">
        <v>840</v>
      </c>
      <c r="Q63" s="4" t="s">
        <v>466</v>
      </c>
      <c r="R63" s="4" t="s">
        <v>453</v>
      </c>
      <c r="S63" s="4" t="s">
        <v>503</v>
      </c>
      <c r="T63" s="4" t="s">
        <v>504</v>
      </c>
      <c r="U63" s="8" t="s">
        <v>635</v>
      </c>
      <c r="V63" s="4" t="s">
        <v>456</v>
      </c>
      <c r="W63" s="4" t="s">
        <v>449</v>
      </c>
      <c r="X63" s="4" t="s">
        <v>450</v>
      </c>
      <c r="Y63" s="4" t="s">
        <v>451</v>
      </c>
      <c r="Z63" s="5">
        <v>30</v>
      </c>
      <c r="AA63" s="5">
        <v>123589</v>
      </c>
      <c r="AB63" s="5">
        <v>1</v>
      </c>
      <c r="AC63" s="5">
        <v>320</v>
      </c>
      <c r="AD63" s="4" t="s">
        <v>717</v>
      </c>
      <c r="AE63" s="4" t="s">
        <v>601</v>
      </c>
      <c r="AF63" s="4" t="s">
        <v>1172</v>
      </c>
      <c r="AG63" s="4" t="s">
        <v>443</v>
      </c>
      <c r="AH63" s="80" t="str">
        <f t="shared" si="6"/>
        <v>29-Mar-23</v>
      </c>
    </row>
    <row r="64" spans="1:34" x14ac:dyDescent="0.3">
      <c r="A64" s="3">
        <v>45015</v>
      </c>
      <c r="B64" s="4">
        <v>500</v>
      </c>
      <c r="C64" s="5">
        <v>1</v>
      </c>
      <c r="D64" s="4" t="str">
        <f t="shared" si="0"/>
        <v>2023-03-30</v>
      </c>
      <c r="E64" s="4" t="str">
        <f t="shared" si="1"/>
        <v>2023-03-26 - 2023-04-01</v>
      </c>
      <c r="F64" s="4" t="str">
        <f t="shared" si="2"/>
        <v>2023-Mar</v>
      </c>
      <c r="G64" s="4">
        <f>IF(COUNTIF($A$2:A64,A64)=1,SUMIF($A:$A,D64,$B:$B),"")</f>
        <v>500</v>
      </c>
      <c r="H64" s="4">
        <f>IF(COUNTIF($A$2:A64,A64)=1,SUMIF($A:$A,D64,$C:$C),"")</f>
        <v>1</v>
      </c>
      <c r="I64" s="4" t="str">
        <f>IF(COUNTIF($E$2:E64,E64)=1,SUMIF($E:$E,E64,$B:$B),"")</f>
        <v/>
      </c>
      <c r="J64" s="4" t="str">
        <f>IF(COUNTIF($E$2:E64,E64)=1,SUMIF($E:$E,E64,$C:$C),"")</f>
        <v/>
      </c>
      <c r="K64" s="4" t="str">
        <f>IF(COUNTIF($F$2:F64,F64)=1,SUMIF($F:$F,F64,$B:$B),"")</f>
        <v/>
      </c>
      <c r="L64" s="4" t="str">
        <f>IF(COUNTIF($F$2:F64,F64)=1,SUMIF($F:$F,F64,$C:$C),"")</f>
        <v/>
      </c>
      <c r="M64" s="4">
        <f t="shared" si="5"/>
        <v>350</v>
      </c>
      <c r="N64" s="4">
        <f t="shared" si="3"/>
        <v>150</v>
      </c>
      <c r="O64" s="5">
        <f t="shared" si="4"/>
        <v>350</v>
      </c>
      <c r="P64" s="3" t="s">
        <v>841</v>
      </c>
      <c r="Q64" s="4" t="s">
        <v>479</v>
      </c>
      <c r="R64" s="4" t="s">
        <v>445</v>
      </c>
      <c r="S64" s="4" t="s">
        <v>446</v>
      </c>
      <c r="T64" s="4" t="s">
        <v>447</v>
      </c>
      <c r="U64" s="8" t="s">
        <v>692</v>
      </c>
      <c r="V64" s="4" t="s">
        <v>448</v>
      </c>
      <c r="W64" s="4" t="s">
        <v>438</v>
      </c>
      <c r="X64" s="4" t="s">
        <v>450</v>
      </c>
      <c r="Y64" s="4" t="s">
        <v>440</v>
      </c>
      <c r="Z64" s="5">
        <v>0</v>
      </c>
      <c r="AA64" s="5">
        <v>123590</v>
      </c>
      <c r="AB64" s="5">
        <v>1</v>
      </c>
      <c r="AC64" s="5">
        <v>500</v>
      </c>
      <c r="AD64" s="4" t="s">
        <v>717</v>
      </c>
      <c r="AE64" s="4" t="s">
        <v>605</v>
      </c>
      <c r="AF64" s="4" t="s">
        <v>1174</v>
      </c>
      <c r="AG64" s="4" t="s">
        <v>443</v>
      </c>
      <c r="AH64" s="80" t="str">
        <f t="shared" si="6"/>
        <v>30-Mar-23</v>
      </c>
    </row>
    <row r="65" spans="1:34" x14ac:dyDescent="0.3">
      <c r="A65" s="3">
        <v>45016</v>
      </c>
      <c r="B65" s="4">
        <v>300</v>
      </c>
      <c r="C65" s="5">
        <v>2</v>
      </c>
      <c r="D65" s="4" t="str">
        <f t="shared" si="0"/>
        <v>2023-03-31</v>
      </c>
      <c r="E65" s="4" t="str">
        <f t="shared" si="1"/>
        <v>2023-03-26 - 2023-04-01</v>
      </c>
      <c r="F65" s="4" t="str">
        <f t="shared" si="2"/>
        <v>2023-Mar</v>
      </c>
      <c r="G65" s="4">
        <f>IF(COUNTIF($A$2:A65,A65)=1,SUMIF($A:$A,D65,$B:$B),"")</f>
        <v>300</v>
      </c>
      <c r="H65" s="4">
        <f>IF(COUNTIF($A$2:A65,A65)=1,SUMIF($A:$A,D65,$C:$C),"")</f>
        <v>2</v>
      </c>
      <c r="I65" s="4" t="str">
        <f>IF(COUNTIF($E$2:E65,E65)=1,SUMIF($E:$E,E65,$B:$B),"")</f>
        <v/>
      </c>
      <c r="J65" s="4" t="str">
        <f>IF(COUNTIF($E$2:E65,E65)=1,SUMIF($E:$E,E65,$C:$C),"")</f>
        <v/>
      </c>
      <c r="K65" s="4" t="str">
        <f>IF(COUNTIF($F$2:F65,F65)=1,SUMIF($F:$F,F65,$B:$B),"")</f>
        <v/>
      </c>
      <c r="L65" s="4" t="str">
        <f>IF(COUNTIF($F$2:F65,F65)=1,SUMIF($F:$F,F65,$C:$C),"")</f>
        <v/>
      </c>
      <c r="M65" s="4">
        <f t="shared" si="5"/>
        <v>210</v>
      </c>
      <c r="N65" s="4">
        <f t="shared" si="3"/>
        <v>90</v>
      </c>
      <c r="O65" s="5">
        <f t="shared" si="4"/>
        <v>184.321608040201</v>
      </c>
      <c r="P65" s="3" t="s">
        <v>1071</v>
      </c>
      <c r="Q65" s="4" t="s">
        <v>460</v>
      </c>
      <c r="R65" s="4" t="s">
        <v>445</v>
      </c>
      <c r="S65" s="4" t="s">
        <v>535</v>
      </c>
      <c r="T65" s="4" t="s">
        <v>436</v>
      </c>
      <c r="U65" s="8" t="s">
        <v>690</v>
      </c>
      <c r="V65" s="4" t="s">
        <v>456</v>
      </c>
      <c r="W65" s="4" t="s">
        <v>449</v>
      </c>
      <c r="X65" s="4" t="s">
        <v>450</v>
      </c>
      <c r="Y65" s="4" t="s">
        <v>451</v>
      </c>
      <c r="Z65" s="5">
        <v>25.67839195979899</v>
      </c>
      <c r="AA65" s="5">
        <v>12362062</v>
      </c>
      <c r="AB65" s="5">
        <v>1.050251256281407</v>
      </c>
      <c r="AC65" s="5">
        <v>640.6030150753769</v>
      </c>
      <c r="AD65" s="4" t="s">
        <v>717</v>
      </c>
      <c r="AE65" s="4" t="s">
        <v>712</v>
      </c>
      <c r="AF65" s="4" t="s">
        <v>1174</v>
      </c>
      <c r="AG65" s="4" t="s">
        <v>443</v>
      </c>
      <c r="AH65" s="80" t="str">
        <f t="shared" si="6"/>
        <v>31-Mar-23</v>
      </c>
    </row>
    <row r="66" spans="1:34" x14ac:dyDescent="0.3">
      <c r="A66" s="3">
        <v>45017</v>
      </c>
      <c r="B66" s="4">
        <v>300</v>
      </c>
      <c r="C66" s="5">
        <v>2</v>
      </c>
      <c r="D66" s="4" t="str">
        <f t="shared" ref="D66:D129" si="7">TEXT(A66, "yyyy-mm-dd")</f>
        <v>2023-04-01</v>
      </c>
      <c r="E66" s="4" t="str">
        <f t="shared" ref="E66:E129" si="8">TEXT(A66-WEEKDAY(A66)+1, "yyyy-mm-dd") &amp; " - " &amp; TEXT(A66-WEEKDAY(A66)+7, "yyyy-mm-dd")</f>
        <v>2023-03-26 - 2023-04-01</v>
      </c>
      <c r="F66" s="4" t="str">
        <f t="shared" ref="F66:F129" si="9">TEXT(A66, "yyyy-mmm")</f>
        <v>2023-Apr</v>
      </c>
      <c r="G66" s="4">
        <f>IF(COUNTIF($A$2:A66,A66)=1,SUMIF($A:$A,D66,$B:$B),"")</f>
        <v>300</v>
      </c>
      <c r="H66" s="4">
        <f>IF(COUNTIF($A$2:A66,A66)=1,SUMIF($A:$A,D66,$C:$C),"")</f>
        <v>2</v>
      </c>
      <c r="I66" s="4" t="str">
        <f>IF(COUNTIF($E$2:E66,E66)=1,SUMIF($E:$E,E66,$B:$B),"")</f>
        <v/>
      </c>
      <c r="J66" s="4" t="str">
        <f>IF(COUNTIF($E$2:E66,E66)=1,SUMIF($E:$E,E66,$C:$C),"")</f>
        <v/>
      </c>
      <c r="K66" s="4">
        <f>IF(COUNTIF($F$2:F66,F66)=1,SUMIF($F:$F,F66,$B:$B),"")</f>
        <v>9350</v>
      </c>
      <c r="L66" s="4">
        <f>IF(COUNTIF($F$2:F66,F66)=1,SUMIF($F:$F,F66,$C:$C),"")</f>
        <v>39</v>
      </c>
      <c r="M66" s="4">
        <f t="shared" si="5"/>
        <v>210</v>
      </c>
      <c r="N66" s="4">
        <f t="shared" ref="N66:N129" si="10">B66-M66</f>
        <v>90</v>
      </c>
      <c r="O66" s="5">
        <f t="shared" ref="O66:O129" si="11">M66-Z66</f>
        <v>210</v>
      </c>
      <c r="P66" s="3" t="s">
        <v>842</v>
      </c>
      <c r="Q66" s="4" t="s">
        <v>490</v>
      </c>
      <c r="R66" s="4" t="s">
        <v>434</v>
      </c>
      <c r="S66" s="4" t="s">
        <v>537</v>
      </c>
      <c r="T66" s="4" t="s">
        <v>436</v>
      </c>
      <c r="U66" s="8" t="s">
        <v>693</v>
      </c>
      <c r="V66" s="4" t="s">
        <v>456</v>
      </c>
      <c r="W66" s="4" t="s">
        <v>449</v>
      </c>
      <c r="X66" s="4" t="s">
        <v>439</v>
      </c>
      <c r="Y66" s="4" t="s">
        <v>451</v>
      </c>
      <c r="Z66" s="5">
        <v>0</v>
      </c>
      <c r="AA66" s="5">
        <v>123591</v>
      </c>
      <c r="AB66" s="5">
        <v>1</v>
      </c>
      <c r="AC66" s="5">
        <v>300</v>
      </c>
      <c r="AD66" s="4" t="s">
        <v>717</v>
      </c>
      <c r="AE66" s="4" t="s">
        <v>590</v>
      </c>
      <c r="AF66" s="4" t="s">
        <v>1173</v>
      </c>
      <c r="AG66" s="4" t="s">
        <v>443</v>
      </c>
      <c r="AH66" s="80" t="str">
        <f t="shared" si="6"/>
        <v>01-Apr-23</v>
      </c>
    </row>
    <row r="67" spans="1:34" x14ac:dyDescent="0.3">
      <c r="A67" s="3">
        <v>45018</v>
      </c>
      <c r="B67" s="4">
        <v>1000</v>
      </c>
      <c r="C67" s="5">
        <v>4</v>
      </c>
      <c r="D67" s="4" t="str">
        <f t="shared" si="7"/>
        <v>2023-04-02</v>
      </c>
      <c r="E67" s="4" t="str">
        <f t="shared" si="8"/>
        <v>2023-04-02 - 2023-04-08</v>
      </c>
      <c r="F67" s="4" t="str">
        <f t="shared" si="9"/>
        <v>2023-Apr</v>
      </c>
      <c r="G67" s="4">
        <f>IF(COUNTIF($A$2:A67,A67)=1,SUMIF($A:$A,D67,$B:$B),"")</f>
        <v>1000</v>
      </c>
      <c r="H67" s="4">
        <f>IF(COUNTIF($A$2:A67,A67)=1,SUMIF($A:$A,D67,$C:$C),"")</f>
        <v>4</v>
      </c>
      <c r="I67" s="4">
        <f>IF(COUNTIF($E$2:E67,E67)=1,SUMIF($E:$E,E67,$B:$B),"")</f>
        <v>4700</v>
      </c>
      <c r="J67" s="4">
        <f>IF(COUNTIF($E$2:E67,E67)=1,SUMIF($E:$E,E67,$C:$C),"")</f>
        <v>20</v>
      </c>
      <c r="K67" s="4" t="str">
        <f>IF(COUNTIF($F$2:F67,F67)=1,SUMIF($F:$F,F67,$B:$B),"")</f>
        <v/>
      </c>
      <c r="L67" s="4" t="str">
        <f>IF(COUNTIF($F$2:F67,F67)=1,SUMIF($F:$F,F67,$C:$C),"")</f>
        <v/>
      </c>
      <c r="M67" s="4">
        <f t="shared" ref="M67:M130" si="12">B67*(100-30)/100</f>
        <v>700</v>
      </c>
      <c r="N67" s="4">
        <f t="shared" si="10"/>
        <v>300</v>
      </c>
      <c r="O67" s="5">
        <f t="shared" si="11"/>
        <v>650</v>
      </c>
      <c r="P67" s="3" t="s">
        <v>843</v>
      </c>
      <c r="Q67" s="4" t="s">
        <v>460</v>
      </c>
      <c r="R67" s="4" t="s">
        <v>453</v>
      </c>
      <c r="S67" s="4" t="s">
        <v>503</v>
      </c>
      <c r="T67" s="4" t="s">
        <v>504</v>
      </c>
      <c r="U67" s="8" t="s">
        <v>694</v>
      </c>
      <c r="V67" s="4" t="s">
        <v>437</v>
      </c>
      <c r="W67" s="4" t="s">
        <v>438</v>
      </c>
      <c r="X67" s="4" t="s">
        <v>457</v>
      </c>
      <c r="Y67" s="4" t="s">
        <v>440</v>
      </c>
      <c r="Z67" s="5">
        <v>50</v>
      </c>
      <c r="AA67" s="5">
        <v>123592</v>
      </c>
      <c r="AB67" s="5">
        <v>1</v>
      </c>
      <c r="AC67" s="5">
        <v>950</v>
      </c>
      <c r="AD67" s="4" t="s">
        <v>717</v>
      </c>
      <c r="AE67" s="4" t="s">
        <v>591</v>
      </c>
      <c r="AF67" s="4" t="s">
        <v>1174</v>
      </c>
      <c r="AG67" s="4" t="s">
        <v>443</v>
      </c>
      <c r="AH67" s="80" t="str">
        <f t="shared" ref="AH67:AH130" si="13">TEXT(A67,"dd-mmm-yy")</f>
        <v>02-Apr-23</v>
      </c>
    </row>
    <row r="68" spans="1:34" x14ac:dyDescent="0.3">
      <c r="A68" s="3">
        <v>45019</v>
      </c>
      <c r="B68" s="4">
        <v>700</v>
      </c>
      <c r="C68" s="5">
        <v>2</v>
      </c>
      <c r="D68" s="4" t="str">
        <f t="shared" si="7"/>
        <v>2023-04-03</v>
      </c>
      <c r="E68" s="4" t="str">
        <f t="shared" si="8"/>
        <v>2023-04-02 - 2023-04-08</v>
      </c>
      <c r="F68" s="4" t="str">
        <f t="shared" si="9"/>
        <v>2023-Apr</v>
      </c>
      <c r="G68" s="4">
        <f>IF(COUNTIF($A$2:A68,A68)=1,SUMIF($A:$A,D68,$B:$B),"")</f>
        <v>700</v>
      </c>
      <c r="H68" s="4">
        <f>IF(COUNTIF($A$2:A68,A68)=1,SUMIF($A:$A,D68,$C:$C),"")</f>
        <v>2</v>
      </c>
      <c r="I68" s="4" t="str">
        <f>IF(COUNTIF($E$2:E68,E68)=1,SUMIF($E:$E,E68,$B:$B),"")</f>
        <v/>
      </c>
      <c r="J68" s="4" t="str">
        <f>IF(COUNTIF($E$2:E68,E68)=1,SUMIF($E:$E,E68,$C:$C),"")</f>
        <v/>
      </c>
      <c r="K68" s="4" t="str">
        <f>IF(COUNTIF($F$2:F68,F68)=1,SUMIF($F:$F,F68,$B:$B),"")</f>
        <v/>
      </c>
      <c r="L68" s="4" t="str">
        <f>IF(COUNTIF($F$2:F68,F68)=1,SUMIF($F:$F,F68,$C:$C),"")</f>
        <v/>
      </c>
      <c r="M68" s="4">
        <f t="shared" si="12"/>
        <v>490</v>
      </c>
      <c r="N68" s="4">
        <f t="shared" si="10"/>
        <v>210</v>
      </c>
      <c r="O68" s="5">
        <f t="shared" si="11"/>
        <v>490</v>
      </c>
      <c r="P68" s="3" t="s">
        <v>844</v>
      </c>
      <c r="Q68" s="4" t="s">
        <v>488</v>
      </c>
      <c r="R68" s="4" t="s">
        <v>445</v>
      </c>
      <c r="S68" s="4" t="s">
        <v>483</v>
      </c>
      <c r="T68" s="4" t="s">
        <v>484</v>
      </c>
      <c r="U68" s="8" t="s">
        <v>697</v>
      </c>
      <c r="V68" s="4" t="s">
        <v>456</v>
      </c>
      <c r="W68" s="4" t="s">
        <v>438</v>
      </c>
      <c r="X68" s="4" t="s">
        <v>439</v>
      </c>
      <c r="Y68" s="4" t="s">
        <v>451</v>
      </c>
      <c r="Z68" s="5">
        <v>0</v>
      </c>
      <c r="AA68" s="5">
        <v>123593</v>
      </c>
      <c r="AB68" s="5">
        <v>1</v>
      </c>
      <c r="AC68" s="5">
        <v>700</v>
      </c>
      <c r="AD68" s="4" t="s">
        <v>717</v>
      </c>
      <c r="AE68" s="4" t="s">
        <v>592</v>
      </c>
      <c r="AF68" s="4" t="s">
        <v>1173</v>
      </c>
      <c r="AG68" s="4" t="s">
        <v>443</v>
      </c>
      <c r="AH68" s="80" t="str">
        <f t="shared" si="13"/>
        <v>03-Apr-23</v>
      </c>
    </row>
    <row r="69" spans="1:34" x14ac:dyDescent="0.3">
      <c r="A69" s="3">
        <v>45020</v>
      </c>
      <c r="B69" s="4">
        <v>200</v>
      </c>
      <c r="C69" s="5">
        <v>1</v>
      </c>
      <c r="D69" s="4" t="str">
        <f t="shared" si="7"/>
        <v>2023-04-04</v>
      </c>
      <c r="E69" s="4" t="str">
        <f t="shared" si="8"/>
        <v>2023-04-02 - 2023-04-08</v>
      </c>
      <c r="F69" s="4" t="str">
        <f t="shared" si="9"/>
        <v>2023-Apr</v>
      </c>
      <c r="G69" s="4">
        <f>IF(COUNTIF($A$2:A69,A69)=1,SUMIF($A:$A,D69,$B:$B),"")</f>
        <v>200</v>
      </c>
      <c r="H69" s="4">
        <f>IF(COUNTIF($A$2:A69,A69)=1,SUMIF($A:$A,D69,$C:$C),"")</f>
        <v>1</v>
      </c>
      <c r="I69" s="4" t="str">
        <f>IF(COUNTIF($E$2:E69,E69)=1,SUMIF($E:$E,E69,$B:$B),"")</f>
        <v/>
      </c>
      <c r="J69" s="4" t="str">
        <f>IF(COUNTIF($E$2:E69,E69)=1,SUMIF($E:$E,E69,$C:$C),"")</f>
        <v/>
      </c>
      <c r="K69" s="4" t="str">
        <f>IF(COUNTIF($F$2:F69,F69)=1,SUMIF($F:$F,F69,$B:$B),"")</f>
        <v/>
      </c>
      <c r="L69" s="4" t="str">
        <f>IF(COUNTIF($F$2:F69,F69)=1,SUMIF($F:$F,F69,$C:$C),"")</f>
        <v/>
      </c>
      <c r="M69" s="4">
        <f t="shared" si="12"/>
        <v>140</v>
      </c>
      <c r="N69" s="4">
        <f t="shared" si="10"/>
        <v>60</v>
      </c>
      <c r="O69" s="5">
        <f t="shared" si="11"/>
        <v>120</v>
      </c>
      <c r="P69" s="3" t="s">
        <v>845</v>
      </c>
      <c r="Q69" s="4" t="s">
        <v>462</v>
      </c>
      <c r="R69" s="4" t="s">
        <v>434</v>
      </c>
      <c r="S69" s="4" t="s">
        <v>534</v>
      </c>
      <c r="T69" s="4" t="s">
        <v>478</v>
      </c>
      <c r="U69" s="8" t="s">
        <v>696</v>
      </c>
      <c r="V69" s="4" t="s">
        <v>456</v>
      </c>
      <c r="W69" s="4" t="s">
        <v>449</v>
      </c>
      <c r="X69" s="4" t="s">
        <v>457</v>
      </c>
      <c r="Y69" s="4" t="s">
        <v>458</v>
      </c>
      <c r="Z69" s="5">
        <v>20</v>
      </c>
      <c r="AA69" s="5">
        <v>123594</v>
      </c>
      <c r="AB69" s="5">
        <v>1</v>
      </c>
      <c r="AC69" s="5">
        <v>180</v>
      </c>
      <c r="AD69" s="4" t="s">
        <v>717</v>
      </c>
      <c r="AE69" s="4" t="s">
        <v>712</v>
      </c>
      <c r="AF69" s="4" t="s">
        <v>1174</v>
      </c>
      <c r="AG69" s="4" t="s">
        <v>459</v>
      </c>
      <c r="AH69" s="80" t="str">
        <f t="shared" si="13"/>
        <v>04-Apr-23</v>
      </c>
    </row>
    <row r="70" spans="1:34" x14ac:dyDescent="0.3">
      <c r="A70" s="3">
        <v>45021</v>
      </c>
      <c r="B70" s="4">
        <v>900</v>
      </c>
      <c r="C70" s="5">
        <v>3</v>
      </c>
      <c r="D70" s="4" t="str">
        <f t="shared" si="7"/>
        <v>2023-04-05</v>
      </c>
      <c r="E70" s="4" t="str">
        <f t="shared" si="8"/>
        <v>2023-04-02 - 2023-04-08</v>
      </c>
      <c r="F70" s="4" t="str">
        <f t="shared" si="9"/>
        <v>2023-Apr</v>
      </c>
      <c r="G70" s="4">
        <f>IF(COUNTIF($A$2:A70,A70)=1,SUMIF($A:$A,D70,$B:$B),"")</f>
        <v>900</v>
      </c>
      <c r="H70" s="4">
        <f>IF(COUNTIF($A$2:A70,A70)=1,SUMIF($A:$A,D70,$C:$C),"")</f>
        <v>3</v>
      </c>
      <c r="I70" s="4" t="str">
        <f>IF(COUNTIF($E$2:E70,E70)=1,SUMIF($E:$E,E70,$B:$B),"")</f>
        <v/>
      </c>
      <c r="J70" s="4" t="str">
        <f>IF(COUNTIF($E$2:E70,E70)=1,SUMIF($E:$E,E70,$C:$C),"")</f>
        <v/>
      </c>
      <c r="K70" s="4" t="str">
        <f>IF(COUNTIF($F$2:F70,F70)=1,SUMIF($F:$F,F70,$B:$B),"")</f>
        <v/>
      </c>
      <c r="L70" s="4" t="str">
        <f>IF(COUNTIF($F$2:F70,F70)=1,SUMIF($F:$F,F70,$C:$C),"")</f>
        <v/>
      </c>
      <c r="M70" s="4">
        <f t="shared" si="12"/>
        <v>630</v>
      </c>
      <c r="N70" s="4">
        <f t="shared" si="10"/>
        <v>270</v>
      </c>
      <c r="O70" s="5">
        <f t="shared" si="11"/>
        <v>580</v>
      </c>
      <c r="P70" s="3" t="s">
        <v>846</v>
      </c>
      <c r="Q70" s="4" t="s">
        <v>470</v>
      </c>
      <c r="R70" s="4" t="s">
        <v>445</v>
      </c>
      <c r="S70" s="4" t="s">
        <v>535</v>
      </c>
      <c r="T70" s="4" t="s">
        <v>536</v>
      </c>
      <c r="U70" s="8" t="s">
        <v>703</v>
      </c>
      <c r="V70" s="4" t="s">
        <v>448</v>
      </c>
      <c r="W70" s="4" t="s">
        <v>438</v>
      </c>
      <c r="X70" s="4" t="s">
        <v>450</v>
      </c>
      <c r="Y70" s="4" t="s">
        <v>440</v>
      </c>
      <c r="Z70" s="5">
        <v>50</v>
      </c>
      <c r="AA70" s="5">
        <v>123595</v>
      </c>
      <c r="AB70" s="5">
        <v>1</v>
      </c>
      <c r="AC70" s="5">
        <v>850</v>
      </c>
      <c r="AD70" s="4" t="s">
        <v>717</v>
      </c>
      <c r="AE70" s="4" t="s">
        <v>593</v>
      </c>
      <c r="AF70" s="4" t="s">
        <v>1174</v>
      </c>
      <c r="AG70" s="4" t="s">
        <v>443</v>
      </c>
      <c r="AH70" s="80" t="str">
        <f t="shared" si="13"/>
        <v>05-Apr-23</v>
      </c>
    </row>
    <row r="71" spans="1:34" x14ac:dyDescent="0.3">
      <c r="A71" s="3">
        <v>45022</v>
      </c>
      <c r="B71" s="4">
        <v>400</v>
      </c>
      <c r="C71" s="5">
        <v>2</v>
      </c>
      <c r="D71" s="4" t="str">
        <f t="shared" si="7"/>
        <v>2023-04-06</v>
      </c>
      <c r="E71" s="4" t="str">
        <f t="shared" si="8"/>
        <v>2023-04-02 - 2023-04-08</v>
      </c>
      <c r="F71" s="4" t="str">
        <f t="shared" si="9"/>
        <v>2023-Apr</v>
      </c>
      <c r="G71" s="4">
        <f>IF(COUNTIF($A$2:A71,A71)=1,SUMIF($A:$A,D71,$B:$B),"")</f>
        <v>400</v>
      </c>
      <c r="H71" s="4">
        <f>IF(COUNTIF($A$2:A71,A71)=1,SUMIF($A:$A,D71,$C:$C),"")</f>
        <v>2</v>
      </c>
      <c r="I71" s="4" t="str">
        <f>IF(COUNTIF($E$2:E71,E71)=1,SUMIF($E:$E,E71,$B:$B),"")</f>
        <v/>
      </c>
      <c r="J71" s="4" t="str">
        <f>IF(COUNTIF($E$2:E71,E71)=1,SUMIF($E:$E,E71,$C:$C),"")</f>
        <v/>
      </c>
      <c r="K71" s="4" t="str">
        <f>IF(COUNTIF($F$2:F71,F71)=1,SUMIF($F:$F,F71,$B:$B),"")</f>
        <v/>
      </c>
      <c r="L71" s="4" t="str">
        <f>IF(COUNTIF($F$2:F71,F71)=1,SUMIF($F:$F,F71,$C:$C),"")</f>
        <v/>
      </c>
      <c r="M71" s="4">
        <f t="shared" si="12"/>
        <v>280</v>
      </c>
      <c r="N71" s="4">
        <f t="shared" si="10"/>
        <v>120</v>
      </c>
      <c r="O71" s="5">
        <f t="shared" si="11"/>
        <v>280</v>
      </c>
      <c r="P71" s="3" t="s">
        <v>847</v>
      </c>
      <c r="Q71" s="4" t="s">
        <v>490</v>
      </c>
      <c r="R71" s="4" t="s">
        <v>434</v>
      </c>
      <c r="S71" s="4" t="s">
        <v>537</v>
      </c>
      <c r="T71" s="4" t="s">
        <v>436</v>
      </c>
      <c r="U71" s="8" t="s">
        <v>635</v>
      </c>
      <c r="V71" s="4" t="s">
        <v>456</v>
      </c>
      <c r="W71" s="4" t="s">
        <v>449</v>
      </c>
      <c r="X71" s="4" t="s">
        <v>439</v>
      </c>
      <c r="Y71" s="4" t="s">
        <v>451</v>
      </c>
      <c r="Z71" s="5">
        <v>0</v>
      </c>
      <c r="AA71" s="5">
        <v>123596</v>
      </c>
      <c r="AB71" s="5">
        <v>1</v>
      </c>
      <c r="AC71" s="5">
        <v>400</v>
      </c>
      <c r="AD71" s="4" t="s">
        <v>717</v>
      </c>
      <c r="AE71" s="4" t="s">
        <v>570</v>
      </c>
      <c r="AF71" s="4" t="s">
        <v>1173</v>
      </c>
      <c r="AG71" s="4" t="s">
        <v>443</v>
      </c>
      <c r="AH71" s="80" t="str">
        <f t="shared" si="13"/>
        <v>06-Apr-23</v>
      </c>
    </row>
    <row r="72" spans="1:34" x14ac:dyDescent="0.3">
      <c r="A72" s="3">
        <v>45023</v>
      </c>
      <c r="B72" s="4">
        <v>300</v>
      </c>
      <c r="C72" s="5">
        <v>3</v>
      </c>
      <c r="D72" s="4" t="str">
        <f t="shared" si="7"/>
        <v>2023-04-07</v>
      </c>
      <c r="E72" s="4" t="str">
        <f t="shared" si="8"/>
        <v>2023-04-02 - 2023-04-08</v>
      </c>
      <c r="F72" s="4" t="str">
        <f t="shared" si="9"/>
        <v>2023-Apr</v>
      </c>
      <c r="G72" s="4">
        <f>IF(COUNTIF($A$2:A72,A72)=1,SUMIF($A:$A,D72,$B:$B),"")</f>
        <v>300</v>
      </c>
      <c r="H72" s="4">
        <f>IF(COUNTIF($A$2:A72,A72)=1,SUMIF($A:$A,D72,$C:$C),"")</f>
        <v>3</v>
      </c>
      <c r="I72" s="4" t="str">
        <f>IF(COUNTIF($E$2:E72,E72)=1,SUMIF($E:$E,E72,$B:$B),"")</f>
        <v/>
      </c>
      <c r="J72" s="4" t="str">
        <f>IF(COUNTIF($E$2:E72,E72)=1,SUMIF($E:$E,E72,$C:$C),"")</f>
        <v/>
      </c>
      <c r="K72" s="4" t="str">
        <f>IF(COUNTIF($F$2:F72,F72)=1,SUMIF($F:$F,F72,$B:$B),"")</f>
        <v/>
      </c>
      <c r="L72" s="4" t="str">
        <f>IF(COUNTIF($F$2:F72,F72)=1,SUMIF($F:$F,F72,$C:$C),"")</f>
        <v/>
      </c>
      <c r="M72" s="4">
        <f t="shared" si="12"/>
        <v>210</v>
      </c>
      <c r="N72" s="4">
        <f t="shared" si="10"/>
        <v>90</v>
      </c>
      <c r="O72" s="5">
        <f t="shared" si="11"/>
        <v>190</v>
      </c>
      <c r="P72" s="3" t="s">
        <v>848</v>
      </c>
      <c r="Q72" s="4" t="s">
        <v>476</v>
      </c>
      <c r="R72" s="4" t="s">
        <v>445</v>
      </c>
      <c r="S72" s="4" t="s">
        <v>520</v>
      </c>
      <c r="T72" s="4" t="s">
        <v>521</v>
      </c>
      <c r="U72" s="8" t="s">
        <v>690</v>
      </c>
      <c r="V72" s="4" t="s">
        <v>437</v>
      </c>
      <c r="W72" s="4" t="s">
        <v>438</v>
      </c>
      <c r="X72" s="4" t="s">
        <v>457</v>
      </c>
      <c r="Y72" s="4" t="s">
        <v>440</v>
      </c>
      <c r="Z72" s="5">
        <v>20</v>
      </c>
      <c r="AA72" s="5">
        <v>123597</v>
      </c>
      <c r="AB72" s="5">
        <v>1</v>
      </c>
      <c r="AC72" s="5">
        <v>280</v>
      </c>
      <c r="AD72" s="4" t="s">
        <v>717</v>
      </c>
      <c r="AE72" s="4" t="s">
        <v>712</v>
      </c>
      <c r="AF72" s="4" t="s">
        <v>1174</v>
      </c>
      <c r="AG72" s="4" t="s">
        <v>443</v>
      </c>
      <c r="AH72" s="80" t="str">
        <f t="shared" si="13"/>
        <v>07-Apr-23</v>
      </c>
    </row>
    <row r="73" spans="1:34" x14ac:dyDescent="0.3">
      <c r="A73" s="3">
        <v>45024</v>
      </c>
      <c r="B73" s="4">
        <v>1200</v>
      </c>
      <c r="C73" s="5">
        <v>5</v>
      </c>
      <c r="D73" s="4" t="str">
        <f t="shared" si="7"/>
        <v>2023-04-08</v>
      </c>
      <c r="E73" s="4" t="str">
        <f t="shared" si="8"/>
        <v>2023-04-02 - 2023-04-08</v>
      </c>
      <c r="F73" s="4" t="str">
        <f t="shared" si="9"/>
        <v>2023-Apr</v>
      </c>
      <c r="G73" s="4">
        <f>IF(COUNTIF($A$2:A73,A73)=1,SUMIF($A:$A,D73,$B:$B),"")</f>
        <v>1200</v>
      </c>
      <c r="H73" s="4">
        <f>IF(COUNTIF($A$2:A73,A73)=1,SUMIF($A:$A,D73,$C:$C),"")</f>
        <v>5</v>
      </c>
      <c r="I73" s="4" t="str">
        <f>IF(COUNTIF($E$2:E73,E73)=1,SUMIF($E:$E,E73,$B:$B),"")</f>
        <v/>
      </c>
      <c r="J73" s="4" t="str">
        <f>IF(COUNTIF($E$2:E73,E73)=1,SUMIF($E:$E,E73,$C:$C),"")</f>
        <v/>
      </c>
      <c r="K73" s="4" t="str">
        <f>IF(COUNTIF($F$2:F73,F73)=1,SUMIF($F:$F,F73,$B:$B),"")</f>
        <v/>
      </c>
      <c r="L73" s="4" t="str">
        <f>IF(COUNTIF($F$2:F73,F73)=1,SUMIF($F:$F,F73,$C:$C),"")</f>
        <v/>
      </c>
      <c r="M73" s="4">
        <f t="shared" si="12"/>
        <v>840</v>
      </c>
      <c r="N73" s="4">
        <f t="shared" si="10"/>
        <v>360</v>
      </c>
      <c r="O73" s="5">
        <f t="shared" si="11"/>
        <v>840</v>
      </c>
      <c r="P73" s="3" t="s">
        <v>849</v>
      </c>
      <c r="Q73" s="4" t="s">
        <v>460</v>
      </c>
      <c r="R73" s="4" t="s">
        <v>453</v>
      </c>
      <c r="S73" s="4" t="s">
        <v>513</v>
      </c>
      <c r="T73" s="4" t="s">
        <v>514</v>
      </c>
      <c r="U73" s="8" t="s">
        <v>701</v>
      </c>
      <c r="V73" s="4" t="s">
        <v>448</v>
      </c>
      <c r="W73" s="4" t="s">
        <v>438</v>
      </c>
      <c r="X73" s="4" t="s">
        <v>439</v>
      </c>
      <c r="Y73" s="4" t="s">
        <v>451</v>
      </c>
      <c r="Z73" s="5">
        <v>0</v>
      </c>
      <c r="AA73" s="5">
        <v>123598</v>
      </c>
      <c r="AB73" s="5">
        <v>1</v>
      </c>
      <c r="AC73" s="5">
        <v>1200</v>
      </c>
      <c r="AD73" s="4" t="s">
        <v>717</v>
      </c>
      <c r="AE73" s="4" t="s">
        <v>594</v>
      </c>
      <c r="AF73" s="4" t="s">
        <v>1173</v>
      </c>
      <c r="AG73" s="4" t="s">
        <v>443</v>
      </c>
      <c r="AH73" s="80" t="str">
        <f t="shared" si="13"/>
        <v>08-Apr-23</v>
      </c>
    </row>
    <row r="74" spans="1:34" x14ac:dyDescent="0.3">
      <c r="A74" s="3">
        <v>45025</v>
      </c>
      <c r="B74" s="4">
        <v>700</v>
      </c>
      <c r="C74" s="5">
        <v>2</v>
      </c>
      <c r="D74" s="4" t="str">
        <f t="shared" si="7"/>
        <v>2023-04-09</v>
      </c>
      <c r="E74" s="4" t="str">
        <f t="shared" si="8"/>
        <v>2023-04-09 - 2023-04-15</v>
      </c>
      <c r="F74" s="4" t="str">
        <f t="shared" si="9"/>
        <v>2023-Apr</v>
      </c>
      <c r="G74" s="4">
        <f>IF(COUNTIF($A$2:A74,A74)=1,SUMIF($A:$A,D74,$B:$B),"")</f>
        <v>700</v>
      </c>
      <c r="H74" s="4">
        <f>IF(COUNTIF($A$2:A74,A74)=1,SUMIF($A:$A,D74,$C:$C),"")</f>
        <v>2</v>
      </c>
      <c r="I74" s="4">
        <f>IF(COUNTIF($E$2:E74,E74)=1,SUMIF($E:$E,E74,$B:$B),"")</f>
        <v>3650</v>
      </c>
      <c r="J74" s="4">
        <f>IF(COUNTIF($E$2:E74,E74)=1,SUMIF($E:$E,E74,$C:$C),"")</f>
        <v>15</v>
      </c>
      <c r="K74" s="4" t="str">
        <f>IF(COUNTIF($F$2:F74,F74)=1,SUMIF($F:$F,F74,$B:$B),"")</f>
        <v/>
      </c>
      <c r="L74" s="4" t="str">
        <f>IF(COUNTIF($F$2:F74,F74)=1,SUMIF($F:$F,F74,$C:$C),"")</f>
        <v/>
      </c>
      <c r="M74" s="4">
        <f t="shared" si="12"/>
        <v>490</v>
      </c>
      <c r="N74" s="4">
        <f t="shared" si="10"/>
        <v>210</v>
      </c>
      <c r="O74" s="5">
        <f t="shared" si="11"/>
        <v>440</v>
      </c>
      <c r="P74" s="3" t="s">
        <v>850</v>
      </c>
      <c r="Q74" s="4" t="s">
        <v>488</v>
      </c>
      <c r="R74" s="4" t="s">
        <v>445</v>
      </c>
      <c r="S74" s="4" t="s">
        <v>474</v>
      </c>
      <c r="T74" s="4" t="s">
        <v>475</v>
      </c>
      <c r="U74" s="8" t="s">
        <v>692</v>
      </c>
      <c r="V74" s="4" t="s">
        <v>448</v>
      </c>
      <c r="W74" s="4" t="s">
        <v>449</v>
      </c>
      <c r="X74" s="4" t="s">
        <v>450</v>
      </c>
      <c r="Y74" s="4" t="s">
        <v>451</v>
      </c>
      <c r="Z74" s="5">
        <v>50</v>
      </c>
      <c r="AA74" s="5">
        <v>123599</v>
      </c>
      <c r="AB74" s="5">
        <v>1</v>
      </c>
      <c r="AC74" s="5">
        <v>650</v>
      </c>
      <c r="AD74" s="4" t="s">
        <v>717</v>
      </c>
      <c r="AE74" s="4" t="s">
        <v>595</v>
      </c>
      <c r="AF74" s="4" t="s">
        <v>1172</v>
      </c>
      <c r="AG74" s="4" t="s">
        <v>443</v>
      </c>
      <c r="AH74" s="80" t="str">
        <f t="shared" si="13"/>
        <v>09-Apr-23</v>
      </c>
    </row>
    <row r="75" spans="1:34" x14ac:dyDescent="0.3">
      <c r="A75" s="3">
        <v>45026</v>
      </c>
      <c r="B75" s="4">
        <v>200</v>
      </c>
      <c r="C75" s="5">
        <v>1</v>
      </c>
      <c r="D75" s="4" t="str">
        <f t="shared" si="7"/>
        <v>2023-04-10</v>
      </c>
      <c r="E75" s="4" t="str">
        <f t="shared" si="8"/>
        <v>2023-04-09 - 2023-04-15</v>
      </c>
      <c r="F75" s="4" t="str">
        <f t="shared" si="9"/>
        <v>2023-Apr</v>
      </c>
      <c r="G75" s="4">
        <f>IF(COUNTIF($A$2:A75,A75)=1,SUMIF($A:$A,D75,$B:$B),"")</f>
        <v>200</v>
      </c>
      <c r="H75" s="4">
        <f>IF(COUNTIF($A$2:A75,A75)=1,SUMIF($A:$A,D75,$C:$C),"")</f>
        <v>1</v>
      </c>
      <c r="I75" s="4" t="str">
        <f>IF(COUNTIF($E$2:E75,E75)=1,SUMIF($E:$E,E75,$B:$B),"")</f>
        <v/>
      </c>
      <c r="J75" s="4" t="str">
        <f>IF(COUNTIF($E$2:E75,E75)=1,SUMIF($E:$E,E75,$C:$C),"")</f>
        <v/>
      </c>
      <c r="K75" s="4" t="str">
        <f>IF(COUNTIF($F$2:F75,F75)=1,SUMIF($F:$F,F75,$B:$B),"")</f>
        <v/>
      </c>
      <c r="L75" s="4" t="str">
        <f>IF(COUNTIF($F$2:F75,F75)=1,SUMIF($F:$F,F75,$C:$C),"")</f>
        <v/>
      </c>
      <c r="M75" s="4">
        <f t="shared" si="12"/>
        <v>140</v>
      </c>
      <c r="N75" s="4">
        <f t="shared" si="10"/>
        <v>60</v>
      </c>
      <c r="O75" s="5">
        <f t="shared" si="11"/>
        <v>120</v>
      </c>
      <c r="P75" s="3" t="s">
        <v>851</v>
      </c>
      <c r="Q75" s="4" t="s">
        <v>462</v>
      </c>
      <c r="R75" s="4" t="s">
        <v>434</v>
      </c>
      <c r="S75" s="4" t="s">
        <v>532</v>
      </c>
      <c r="T75" s="4" t="s">
        <v>436</v>
      </c>
      <c r="U75" s="8" t="s">
        <v>635</v>
      </c>
      <c r="V75" s="4" t="s">
        <v>456</v>
      </c>
      <c r="W75" s="4" t="s">
        <v>449</v>
      </c>
      <c r="X75" s="4" t="s">
        <v>450</v>
      </c>
      <c r="Y75" s="4" t="s">
        <v>451</v>
      </c>
      <c r="Z75" s="5">
        <v>20</v>
      </c>
      <c r="AA75" s="5">
        <v>123600</v>
      </c>
      <c r="AB75" s="5">
        <v>1</v>
      </c>
      <c r="AC75" s="5">
        <v>180</v>
      </c>
      <c r="AD75" s="4" t="s">
        <v>717</v>
      </c>
      <c r="AE75" s="4" t="s">
        <v>712</v>
      </c>
      <c r="AF75" s="4" t="s">
        <v>1174</v>
      </c>
      <c r="AG75" s="4" t="s">
        <v>443</v>
      </c>
      <c r="AH75" s="80" t="str">
        <f t="shared" si="13"/>
        <v>10-Apr-23</v>
      </c>
    </row>
    <row r="76" spans="1:34" x14ac:dyDescent="0.3">
      <c r="A76" s="3">
        <v>45027</v>
      </c>
      <c r="B76" s="4">
        <v>600</v>
      </c>
      <c r="C76" s="5">
        <v>3</v>
      </c>
      <c r="D76" s="4" t="str">
        <f t="shared" si="7"/>
        <v>2023-04-11</v>
      </c>
      <c r="E76" s="4" t="str">
        <f t="shared" si="8"/>
        <v>2023-04-09 - 2023-04-15</v>
      </c>
      <c r="F76" s="4" t="str">
        <f t="shared" si="9"/>
        <v>2023-Apr</v>
      </c>
      <c r="G76" s="4">
        <f>IF(COUNTIF($A$2:A76,A76)=1,SUMIF($A:$A,D76,$B:$B),"")</f>
        <v>600</v>
      </c>
      <c r="H76" s="4">
        <f>IF(COUNTIF($A$2:A76,A76)=1,SUMIF($A:$A,D76,$C:$C),"")</f>
        <v>3</v>
      </c>
      <c r="I76" s="4" t="str">
        <f>IF(COUNTIF($E$2:E76,E76)=1,SUMIF($E:$E,E76,$B:$B),"")</f>
        <v/>
      </c>
      <c r="J76" s="4" t="str">
        <f>IF(COUNTIF($E$2:E76,E76)=1,SUMIF($E:$E,E76,$C:$C),"")</f>
        <v/>
      </c>
      <c r="K76" s="4" t="str">
        <f>IF(COUNTIF($F$2:F76,F76)=1,SUMIF($F:$F,F76,$B:$B),"")</f>
        <v/>
      </c>
      <c r="L76" s="4" t="str">
        <f>IF(COUNTIF($F$2:F76,F76)=1,SUMIF($F:$F,F76,$C:$C),"")</f>
        <v/>
      </c>
      <c r="M76" s="4">
        <f t="shared" si="12"/>
        <v>420</v>
      </c>
      <c r="N76" s="4">
        <f t="shared" si="10"/>
        <v>180</v>
      </c>
      <c r="O76" s="5">
        <f t="shared" si="11"/>
        <v>420</v>
      </c>
      <c r="P76" s="3" t="s">
        <v>852</v>
      </c>
      <c r="Q76" s="4" t="s">
        <v>452</v>
      </c>
      <c r="R76" s="4" t="s">
        <v>445</v>
      </c>
      <c r="S76" s="4" t="s">
        <v>535</v>
      </c>
      <c r="T76" s="4" t="s">
        <v>536</v>
      </c>
      <c r="U76" s="8" t="s">
        <v>703</v>
      </c>
      <c r="V76" s="4" t="s">
        <v>437</v>
      </c>
      <c r="W76" s="4" t="s">
        <v>438</v>
      </c>
      <c r="X76" s="4" t="s">
        <v>439</v>
      </c>
      <c r="Y76" s="4" t="s">
        <v>440</v>
      </c>
      <c r="Z76" s="5">
        <v>0</v>
      </c>
      <c r="AA76" s="5">
        <v>123601</v>
      </c>
      <c r="AB76" s="5">
        <v>1</v>
      </c>
      <c r="AC76" s="5">
        <v>600</v>
      </c>
      <c r="AD76" s="4" t="s">
        <v>717</v>
      </c>
      <c r="AE76" s="4" t="s">
        <v>596</v>
      </c>
      <c r="AF76" s="4" t="s">
        <v>1173</v>
      </c>
      <c r="AG76" s="4" t="s">
        <v>443</v>
      </c>
      <c r="AH76" s="80" t="str">
        <f t="shared" si="13"/>
        <v>11-Apr-23</v>
      </c>
    </row>
    <row r="77" spans="1:34" x14ac:dyDescent="0.3">
      <c r="A77" s="3">
        <v>45028</v>
      </c>
      <c r="B77" s="4">
        <v>350</v>
      </c>
      <c r="C77" s="5">
        <v>2</v>
      </c>
      <c r="D77" s="4" t="str">
        <f t="shared" si="7"/>
        <v>2023-04-12</v>
      </c>
      <c r="E77" s="4" t="str">
        <f t="shared" si="8"/>
        <v>2023-04-09 - 2023-04-15</v>
      </c>
      <c r="F77" s="4" t="str">
        <f t="shared" si="9"/>
        <v>2023-Apr</v>
      </c>
      <c r="G77" s="4">
        <f>IF(COUNTIF($A$2:A77,A77)=1,SUMIF($A:$A,D77,$B:$B),"")</f>
        <v>350</v>
      </c>
      <c r="H77" s="4">
        <f>IF(COUNTIF($A$2:A77,A77)=1,SUMIF($A:$A,D77,$C:$C),"")</f>
        <v>2</v>
      </c>
      <c r="I77" s="4" t="str">
        <f>IF(COUNTIF($E$2:E77,E77)=1,SUMIF($E:$E,E77,$B:$B),"")</f>
        <v/>
      </c>
      <c r="J77" s="4" t="str">
        <f>IF(COUNTIF($E$2:E77,E77)=1,SUMIF($E:$E,E77,$C:$C),"")</f>
        <v/>
      </c>
      <c r="K77" s="4" t="str">
        <f>IF(COUNTIF($F$2:F77,F77)=1,SUMIF($F:$F,F77,$B:$B),"")</f>
        <v/>
      </c>
      <c r="L77" s="4" t="str">
        <f>IF(COUNTIF($F$2:F77,F77)=1,SUMIF($F:$F,F77,$C:$C),"")</f>
        <v/>
      </c>
      <c r="M77" s="4">
        <f t="shared" si="12"/>
        <v>245</v>
      </c>
      <c r="N77" s="4">
        <f t="shared" si="10"/>
        <v>105</v>
      </c>
      <c r="O77" s="5">
        <f t="shared" si="11"/>
        <v>215</v>
      </c>
      <c r="P77" s="3" t="s">
        <v>853</v>
      </c>
      <c r="Q77" s="4" t="s">
        <v>466</v>
      </c>
      <c r="R77" s="4" t="s">
        <v>453</v>
      </c>
      <c r="S77" s="4" t="s">
        <v>503</v>
      </c>
      <c r="T77" s="4" t="s">
        <v>504</v>
      </c>
      <c r="U77" s="8" t="s">
        <v>704</v>
      </c>
      <c r="V77" s="4" t="s">
        <v>456</v>
      </c>
      <c r="W77" s="4" t="s">
        <v>449</v>
      </c>
      <c r="X77" s="4" t="s">
        <v>450</v>
      </c>
      <c r="Y77" s="4" t="s">
        <v>451</v>
      </c>
      <c r="Z77" s="5">
        <v>30</v>
      </c>
      <c r="AA77" s="5">
        <v>123602</v>
      </c>
      <c r="AB77" s="5">
        <v>1</v>
      </c>
      <c r="AC77" s="5">
        <v>320</v>
      </c>
      <c r="AD77" s="4" t="s">
        <v>717</v>
      </c>
      <c r="AE77" s="4" t="s">
        <v>601</v>
      </c>
      <c r="AF77" s="4" t="s">
        <v>1172</v>
      </c>
      <c r="AG77" s="4" t="s">
        <v>443</v>
      </c>
      <c r="AH77" s="80" t="str">
        <f t="shared" si="13"/>
        <v>12-Apr-23</v>
      </c>
    </row>
    <row r="78" spans="1:34" x14ac:dyDescent="0.3">
      <c r="A78" s="3">
        <v>45029</v>
      </c>
      <c r="B78" s="4">
        <v>500</v>
      </c>
      <c r="C78" s="5">
        <v>1</v>
      </c>
      <c r="D78" s="4" t="str">
        <f t="shared" si="7"/>
        <v>2023-04-13</v>
      </c>
      <c r="E78" s="4" t="str">
        <f t="shared" si="8"/>
        <v>2023-04-09 - 2023-04-15</v>
      </c>
      <c r="F78" s="4" t="str">
        <f t="shared" si="9"/>
        <v>2023-Apr</v>
      </c>
      <c r="G78" s="4">
        <f>IF(COUNTIF($A$2:A78,A78)=1,SUMIF($A:$A,D78,$B:$B),"")</f>
        <v>500</v>
      </c>
      <c r="H78" s="4">
        <f>IF(COUNTIF($A$2:A78,A78)=1,SUMIF($A:$A,D78,$C:$C),"")</f>
        <v>1</v>
      </c>
      <c r="I78" s="4" t="str">
        <f>IF(COUNTIF($E$2:E78,E78)=1,SUMIF($E:$E,E78,$B:$B),"")</f>
        <v/>
      </c>
      <c r="J78" s="4" t="str">
        <f>IF(COUNTIF($E$2:E78,E78)=1,SUMIF($E:$E,E78,$C:$C),"")</f>
        <v/>
      </c>
      <c r="K78" s="4" t="str">
        <f>IF(COUNTIF($F$2:F78,F78)=1,SUMIF($F:$F,F78,$B:$B),"")</f>
        <v/>
      </c>
      <c r="L78" s="4" t="str">
        <f>IF(COUNTIF($F$2:F78,F78)=1,SUMIF($F:$F,F78,$C:$C),"")</f>
        <v/>
      </c>
      <c r="M78" s="4">
        <f t="shared" si="12"/>
        <v>350</v>
      </c>
      <c r="N78" s="4">
        <f t="shared" si="10"/>
        <v>150</v>
      </c>
      <c r="O78" s="5">
        <f t="shared" si="11"/>
        <v>350</v>
      </c>
      <c r="P78" s="3" t="s">
        <v>854</v>
      </c>
      <c r="Q78" s="4" t="s">
        <v>479</v>
      </c>
      <c r="R78" s="4" t="s">
        <v>445</v>
      </c>
      <c r="S78" s="4" t="s">
        <v>446</v>
      </c>
      <c r="T78" s="4" t="s">
        <v>447</v>
      </c>
      <c r="U78" s="8" t="s">
        <v>690</v>
      </c>
      <c r="V78" s="4" t="s">
        <v>448</v>
      </c>
      <c r="W78" s="4" t="s">
        <v>438</v>
      </c>
      <c r="X78" s="4" t="s">
        <v>450</v>
      </c>
      <c r="Y78" s="4" t="s">
        <v>440</v>
      </c>
      <c r="Z78" s="5">
        <v>0</v>
      </c>
      <c r="AA78" s="5">
        <v>123603</v>
      </c>
      <c r="AB78" s="5">
        <v>1</v>
      </c>
      <c r="AC78" s="5">
        <v>500</v>
      </c>
      <c r="AD78" s="4" t="s">
        <v>717</v>
      </c>
      <c r="AE78" s="4" t="s">
        <v>605</v>
      </c>
      <c r="AF78" s="4" t="s">
        <v>1174</v>
      </c>
      <c r="AG78" s="4" t="s">
        <v>443</v>
      </c>
      <c r="AH78" s="80" t="str">
        <f t="shared" si="13"/>
        <v>13-Apr-23</v>
      </c>
    </row>
    <row r="79" spans="1:34" x14ac:dyDescent="0.3">
      <c r="A79" s="3">
        <v>45030</v>
      </c>
      <c r="B79" s="4">
        <v>300</v>
      </c>
      <c r="C79" s="5">
        <v>2</v>
      </c>
      <c r="D79" s="4" t="str">
        <f t="shared" si="7"/>
        <v>2023-04-14</v>
      </c>
      <c r="E79" s="4" t="str">
        <f t="shared" si="8"/>
        <v>2023-04-09 - 2023-04-15</v>
      </c>
      <c r="F79" s="4" t="str">
        <f t="shared" si="9"/>
        <v>2023-Apr</v>
      </c>
      <c r="G79" s="4">
        <f>IF(COUNTIF($A$2:A79,A79)=1,SUMIF($A:$A,D79,$B:$B),"")</f>
        <v>300</v>
      </c>
      <c r="H79" s="4">
        <f>IF(COUNTIF($A$2:A79,A79)=1,SUMIF($A:$A,D79,$C:$C),"")</f>
        <v>2</v>
      </c>
      <c r="I79" s="4" t="str">
        <f>IF(COUNTIF($E$2:E79,E79)=1,SUMIF($E:$E,E79,$B:$B),"")</f>
        <v/>
      </c>
      <c r="J79" s="4" t="str">
        <f>IF(COUNTIF($E$2:E79,E79)=1,SUMIF($E:$E,E79,$C:$C),"")</f>
        <v/>
      </c>
      <c r="K79" s="4" t="str">
        <f>IF(COUNTIF($F$2:F79,F79)=1,SUMIF($F:$F,F79,$B:$B),"")</f>
        <v/>
      </c>
      <c r="L79" s="4" t="str">
        <f>IF(COUNTIF($F$2:F79,F79)=1,SUMIF($F:$F,F79,$C:$C),"")</f>
        <v/>
      </c>
      <c r="M79" s="4">
        <f t="shared" si="12"/>
        <v>210</v>
      </c>
      <c r="N79" s="4">
        <f t="shared" si="10"/>
        <v>90</v>
      </c>
      <c r="O79" s="5">
        <f t="shared" si="11"/>
        <v>210</v>
      </c>
      <c r="P79" s="3" t="s">
        <v>855</v>
      </c>
      <c r="Q79" s="4" t="s">
        <v>490</v>
      </c>
      <c r="R79" s="4" t="s">
        <v>434</v>
      </c>
      <c r="S79" s="4" t="s">
        <v>537</v>
      </c>
      <c r="T79" s="4" t="s">
        <v>436</v>
      </c>
      <c r="U79" s="8" t="s">
        <v>689</v>
      </c>
      <c r="V79" s="4" t="s">
        <v>456</v>
      </c>
      <c r="W79" s="4" t="s">
        <v>449</v>
      </c>
      <c r="X79" s="4" t="s">
        <v>439</v>
      </c>
      <c r="Y79" s="4" t="s">
        <v>451</v>
      </c>
      <c r="Z79" s="5">
        <v>0</v>
      </c>
      <c r="AA79" s="5">
        <v>123604</v>
      </c>
      <c r="AB79" s="5">
        <v>1</v>
      </c>
      <c r="AC79" s="5">
        <v>300</v>
      </c>
      <c r="AD79" s="4" t="s">
        <v>717</v>
      </c>
      <c r="AE79" s="4" t="s">
        <v>590</v>
      </c>
      <c r="AF79" s="4" t="s">
        <v>1173</v>
      </c>
      <c r="AG79" s="4" t="s">
        <v>443</v>
      </c>
      <c r="AH79" s="80" t="str">
        <f t="shared" si="13"/>
        <v>14-Apr-23</v>
      </c>
    </row>
    <row r="80" spans="1:34" x14ac:dyDescent="0.3">
      <c r="A80" s="3">
        <v>45031</v>
      </c>
      <c r="B80" s="4">
        <v>1000</v>
      </c>
      <c r="C80" s="5">
        <v>4</v>
      </c>
      <c r="D80" s="4" t="str">
        <f t="shared" si="7"/>
        <v>2023-04-15</v>
      </c>
      <c r="E80" s="4" t="str">
        <f t="shared" si="8"/>
        <v>2023-04-09 - 2023-04-15</v>
      </c>
      <c r="F80" s="4" t="str">
        <f t="shared" si="9"/>
        <v>2023-Apr</v>
      </c>
      <c r="G80" s="4">
        <f>IF(COUNTIF($A$2:A80,A80)=1,SUMIF($A:$A,D80,$B:$B),"")</f>
        <v>1000</v>
      </c>
      <c r="H80" s="4">
        <f>IF(COUNTIF($A$2:A80,A80)=1,SUMIF($A:$A,D80,$C:$C),"")</f>
        <v>4</v>
      </c>
      <c r="I80" s="4" t="str">
        <f>IF(COUNTIF($E$2:E80,E80)=1,SUMIF($E:$E,E80,$B:$B),"")</f>
        <v/>
      </c>
      <c r="J80" s="4" t="str">
        <f>IF(COUNTIF($E$2:E80,E80)=1,SUMIF($E:$E,E80,$C:$C),"")</f>
        <v/>
      </c>
      <c r="K80" s="4" t="str">
        <f>IF(COUNTIF($F$2:F80,F80)=1,SUMIF($F:$F,F80,$B:$B),"")</f>
        <v/>
      </c>
      <c r="L80" s="4" t="str">
        <f>IF(COUNTIF($F$2:F80,F80)=1,SUMIF($F:$F,F80,$C:$C),"")</f>
        <v/>
      </c>
      <c r="M80" s="4">
        <f t="shared" si="12"/>
        <v>700</v>
      </c>
      <c r="N80" s="4">
        <f t="shared" si="10"/>
        <v>300</v>
      </c>
      <c r="O80" s="5">
        <f t="shared" si="11"/>
        <v>650</v>
      </c>
      <c r="P80" s="3" t="s">
        <v>856</v>
      </c>
      <c r="Q80" s="4" t="s">
        <v>460</v>
      </c>
      <c r="R80" s="4" t="s">
        <v>453</v>
      </c>
      <c r="S80" s="4" t="s">
        <v>503</v>
      </c>
      <c r="T80" s="4" t="s">
        <v>504</v>
      </c>
      <c r="U80" s="8" t="s">
        <v>705</v>
      </c>
      <c r="V80" s="4" t="s">
        <v>437</v>
      </c>
      <c r="W80" s="4" t="s">
        <v>438</v>
      </c>
      <c r="X80" s="4" t="s">
        <v>457</v>
      </c>
      <c r="Y80" s="4" t="s">
        <v>440</v>
      </c>
      <c r="Z80" s="5">
        <v>50</v>
      </c>
      <c r="AA80" s="5">
        <v>123605</v>
      </c>
      <c r="AB80" s="5">
        <v>1</v>
      </c>
      <c r="AC80" s="5">
        <v>950</v>
      </c>
      <c r="AD80" s="4" t="s">
        <v>717</v>
      </c>
      <c r="AE80" s="4" t="s">
        <v>591</v>
      </c>
      <c r="AF80" s="4" t="s">
        <v>1174</v>
      </c>
      <c r="AG80" s="4" t="s">
        <v>443</v>
      </c>
      <c r="AH80" s="80" t="str">
        <f t="shared" si="13"/>
        <v>15-Apr-23</v>
      </c>
    </row>
    <row r="81" spans="1:34" x14ac:dyDescent="0.3">
      <c r="A81" s="3">
        <v>45032</v>
      </c>
      <c r="B81" s="4">
        <v>700</v>
      </c>
      <c r="C81" s="5">
        <v>2</v>
      </c>
      <c r="D81" s="4" t="str">
        <f t="shared" si="7"/>
        <v>2023-04-16</v>
      </c>
      <c r="E81" s="4" t="str">
        <f t="shared" si="8"/>
        <v>2023-04-16 - 2023-04-22</v>
      </c>
      <c r="F81" s="4" t="str">
        <f t="shared" si="9"/>
        <v>2023-Apr</v>
      </c>
      <c r="G81" s="4">
        <f>IF(COUNTIF($A$2:A81,A81)=1,SUMIF($A:$A,D81,$B:$B),"")</f>
        <v>700</v>
      </c>
      <c r="H81" s="4">
        <f>IF(COUNTIF($A$2:A81,A81)=1,SUMIF($A:$A,D81,$C:$C),"")</f>
        <v>2</v>
      </c>
      <c r="I81" s="4">
        <f>IF(COUNTIF($E$2:E81,E81)=1,SUMIF($E:$E,E81,$B:$B),"")</f>
        <v>700</v>
      </c>
      <c r="J81" s="4">
        <f>IF(COUNTIF($E$2:E81,E81)=1,SUMIF($E:$E,E81,$C:$C),"")</f>
        <v>2</v>
      </c>
      <c r="K81" s="4" t="str">
        <f>IF(COUNTIF($F$2:F81,F81)=1,SUMIF($F:$F,F81,$B:$B),"")</f>
        <v/>
      </c>
      <c r="L81" s="4" t="str">
        <f>IF(COUNTIF($F$2:F81,F81)=1,SUMIF($F:$F,F81,$C:$C),"")</f>
        <v/>
      </c>
      <c r="M81" s="4">
        <f t="shared" si="12"/>
        <v>490</v>
      </c>
      <c r="N81" s="4">
        <f t="shared" si="10"/>
        <v>210</v>
      </c>
      <c r="O81" s="5">
        <f t="shared" si="11"/>
        <v>464.321608040201</v>
      </c>
      <c r="P81" s="3" t="s">
        <v>1072</v>
      </c>
      <c r="Q81" s="4" t="s">
        <v>488</v>
      </c>
      <c r="R81" s="4" t="s">
        <v>445</v>
      </c>
      <c r="S81" s="4" t="s">
        <v>535</v>
      </c>
      <c r="T81" s="4" t="s">
        <v>436</v>
      </c>
      <c r="U81" s="8" t="s">
        <v>694</v>
      </c>
      <c r="V81" s="4" t="s">
        <v>456</v>
      </c>
      <c r="W81" s="4" t="s">
        <v>449</v>
      </c>
      <c r="X81" s="4" t="s">
        <v>450</v>
      </c>
      <c r="Y81" s="4" t="s">
        <v>451</v>
      </c>
      <c r="Z81" s="5">
        <v>25.67839195979899</v>
      </c>
      <c r="AA81" s="5">
        <v>12362063</v>
      </c>
      <c r="AB81" s="5">
        <v>1.050251256281407</v>
      </c>
      <c r="AC81" s="5">
        <v>640.6030150753769</v>
      </c>
      <c r="AD81" s="4" t="s">
        <v>717</v>
      </c>
      <c r="AE81" s="4" t="s">
        <v>712</v>
      </c>
      <c r="AF81" s="4" t="s">
        <v>1174</v>
      </c>
      <c r="AG81" s="4" t="s">
        <v>443</v>
      </c>
      <c r="AH81" s="80" t="str">
        <f t="shared" si="13"/>
        <v>16-Apr-23</v>
      </c>
    </row>
    <row r="82" spans="1:34" x14ac:dyDescent="0.3">
      <c r="A82" s="3">
        <v>45061</v>
      </c>
      <c r="B82" s="4">
        <v>400</v>
      </c>
      <c r="C82" s="5">
        <v>2</v>
      </c>
      <c r="D82" s="4" t="str">
        <f t="shared" si="7"/>
        <v>2023-05-15</v>
      </c>
      <c r="E82" s="4" t="str">
        <f t="shared" si="8"/>
        <v>2023-05-14 - 2023-05-20</v>
      </c>
      <c r="F82" s="4" t="str">
        <f t="shared" si="9"/>
        <v>2023-May</v>
      </c>
      <c r="G82" s="4">
        <f>IF(COUNTIF($A$2:A82,A82)=1,SUMIF($A:$A,D82,$B:$B),"")</f>
        <v>400</v>
      </c>
      <c r="H82" s="4">
        <f>IF(COUNTIF($A$2:A82,A82)=1,SUMIF($A:$A,D82,$C:$C),"")</f>
        <v>2</v>
      </c>
      <c r="I82" s="4">
        <f>IF(COUNTIF($E$2:E82,E82)=1,SUMIF($E:$E,E82,$B:$B),"")</f>
        <v>3400</v>
      </c>
      <c r="J82" s="4">
        <f>IF(COUNTIF($E$2:E82,E82)=1,SUMIF($E:$E,E82,$C:$C),"")</f>
        <v>16</v>
      </c>
      <c r="K82" s="4">
        <f>IF(COUNTIF($F$2:F82,F82)=1,SUMIF($F:$F,F82,$B:$B),"")</f>
        <v>9250</v>
      </c>
      <c r="L82" s="4">
        <f>IF(COUNTIF($F$2:F82,F82)=1,SUMIF($F:$F,F82,$C:$C),"")</f>
        <v>41</v>
      </c>
      <c r="M82" s="4">
        <f t="shared" si="12"/>
        <v>280</v>
      </c>
      <c r="N82" s="4">
        <f t="shared" si="10"/>
        <v>120</v>
      </c>
      <c r="O82" s="5">
        <f t="shared" si="11"/>
        <v>280</v>
      </c>
      <c r="P82" s="3" t="s">
        <v>857</v>
      </c>
      <c r="Q82" s="4" t="s">
        <v>490</v>
      </c>
      <c r="R82" s="4" t="s">
        <v>434</v>
      </c>
      <c r="S82" s="4" t="s">
        <v>537</v>
      </c>
      <c r="T82" s="4" t="s">
        <v>436</v>
      </c>
      <c r="U82" s="8" t="s">
        <v>706</v>
      </c>
      <c r="V82" s="4" t="s">
        <v>456</v>
      </c>
      <c r="W82" s="4" t="s">
        <v>449</v>
      </c>
      <c r="X82" s="4" t="s">
        <v>439</v>
      </c>
      <c r="Y82" s="4" t="s">
        <v>451</v>
      </c>
      <c r="Z82" s="5">
        <v>0</v>
      </c>
      <c r="AA82" s="5">
        <v>123606</v>
      </c>
      <c r="AB82" s="5">
        <v>1</v>
      </c>
      <c r="AC82" s="5">
        <v>400</v>
      </c>
      <c r="AD82" s="4" t="s">
        <v>717</v>
      </c>
      <c r="AE82" s="4" t="s">
        <v>590</v>
      </c>
      <c r="AF82" s="4" t="s">
        <v>1173</v>
      </c>
      <c r="AG82" s="4" t="s">
        <v>443</v>
      </c>
      <c r="AH82" s="80" t="str">
        <f t="shared" si="13"/>
        <v>15-May-23</v>
      </c>
    </row>
    <row r="83" spans="1:34" x14ac:dyDescent="0.3">
      <c r="A83" s="3">
        <v>45062</v>
      </c>
      <c r="B83" s="4">
        <v>300</v>
      </c>
      <c r="C83" s="5">
        <v>3</v>
      </c>
      <c r="D83" s="4" t="str">
        <f t="shared" si="7"/>
        <v>2023-05-16</v>
      </c>
      <c r="E83" s="4" t="str">
        <f t="shared" si="8"/>
        <v>2023-05-14 - 2023-05-20</v>
      </c>
      <c r="F83" s="4" t="str">
        <f t="shared" si="9"/>
        <v>2023-May</v>
      </c>
      <c r="G83" s="4">
        <f>IF(COUNTIF($A$2:A83,A83)=1,SUMIF($A:$A,D83,$B:$B),"")</f>
        <v>300</v>
      </c>
      <c r="H83" s="4">
        <f>IF(COUNTIF($A$2:A83,A83)=1,SUMIF($A:$A,D83,$C:$C),"")</f>
        <v>3</v>
      </c>
      <c r="I83" s="4" t="str">
        <f>IF(COUNTIF($E$2:E83,E83)=1,SUMIF($E:$E,E83,$B:$B),"")</f>
        <v/>
      </c>
      <c r="J83" s="4" t="str">
        <f>IF(COUNTIF($E$2:E83,E83)=1,SUMIF($E:$E,E83,$C:$C),"")</f>
        <v/>
      </c>
      <c r="K83" s="4" t="str">
        <f>IF(COUNTIF($F$2:F83,F83)=1,SUMIF($F:$F,F83,$B:$B),"")</f>
        <v/>
      </c>
      <c r="L83" s="4" t="str">
        <f>IF(COUNTIF($F$2:F83,F83)=1,SUMIF($F:$F,F83,$C:$C),"")</f>
        <v/>
      </c>
      <c r="M83" s="4">
        <f t="shared" si="12"/>
        <v>210</v>
      </c>
      <c r="N83" s="4">
        <f t="shared" si="10"/>
        <v>90</v>
      </c>
      <c r="O83" s="5">
        <f t="shared" si="11"/>
        <v>190</v>
      </c>
      <c r="P83" s="3" t="s">
        <v>858</v>
      </c>
      <c r="Q83" s="4" t="s">
        <v>476</v>
      </c>
      <c r="R83" s="4" t="s">
        <v>445</v>
      </c>
      <c r="S83" s="4" t="s">
        <v>520</v>
      </c>
      <c r="T83" s="4" t="s">
        <v>521</v>
      </c>
      <c r="U83" s="8" t="s">
        <v>707</v>
      </c>
      <c r="V83" s="4" t="s">
        <v>437</v>
      </c>
      <c r="W83" s="4" t="s">
        <v>438</v>
      </c>
      <c r="X83" s="4" t="s">
        <v>457</v>
      </c>
      <c r="Y83" s="4" t="s">
        <v>440</v>
      </c>
      <c r="Z83" s="5">
        <v>20</v>
      </c>
      <c r="AA83" s="5">
        <v>123607</v>
      </c>
      <c r="AB83" s="5">
        <v>1</v>
      </c>
      <c r="AC83" s="5">
        <v>280</v>
      </c>
      <c r="AD83" s="4" t="s">
        <v>717</v>
      </c>
      <c r="AE83" s="4" t="s">
        <v>712</v>
      </c>
      <c r="AF83" s="4" t="s">
        <v>1174</v>
      </c>
      <c r="AG83" s="4" t="s">
        <v>443</v>
      </c>
      <c r="AH83" s="80" t="str">
        <f t="shared" si="13"/>
        <v>16-May-23</v>
      </c>
    </row>
    <row r="84" spans="1:34" x14ac:dyDescent="0.3">
      <c r="A84" s="3">
        <v>45063</v>
      </c>
      <c r="B84" s="4">
        <v>1200</v>
      </c>
      <c r="C84" s="5">
        <v>5</v>
      </c>
      <c r="D84" s="4" t="str">
        <f t="shared" si="7"/>
        <v>2023-05-17</v>
      </c>
      <c r="E84" s="4" t="str">
        <f t="shared" si="8"/>
        <v>2023-05-14 - 2023-05-20</v>
      </c>
      <c r="F84" s="4" t="str">
        <f t="shared" si="9"/>
        <v>2023-May</v>
      </c>
      <c r="G84" s="4">
        <f>IF(COUNTIF($A$2:A84,A84)=1,SUMIF($A:$A,D84,$B:$B),"")</f>
        <v>1200</v>
      </c>
      <c r="H84" s="4">
        <f>IF(COUNTIF($A$2:A84,A84)=1,SUMIF($A:$A,D84,$C:$C),"")</f>
        <v>5</v>
      </c>
      <c r="I84" s="4" t="str">
        <f>IF(COUNTIF($E$2:E84,E84)=1,SUMIF($E:$E,E84,$B:$B),"")</f>
        <v/>
      </c>
      <c r="J84" s="4" t="str">
        <f>IF(COUNTIF($E$2:E84,E84)=1,SUMIF($E:$E,E84,$C:$C),"")</f>
        <v/>
      </c>
      <c r="K84" s="4" t="str">
        <f>IF(COUNTIF($F$2:F84,F84)=1,SUMIF($F:$F,F84,$B:$B),"")</f>
        <v/>
      </c>
      <c r="L84" s="4" t="str">
        <f>IF(COUNTIF($F$2:F84,F84)=1,SUMIF($F:$F,F84,$C:$C),"")</f>
        <v/>
      </c>
      <c r="M84" s="4">
        <f t="shared" si="12"/>
        <v>840</v>
      </c>
      <c r="N84" s="4">
        <f t="shared" si="10"/>
        <v>360</v>
      </c>
      <c r="O84" s="5">
        <f t="shared" si="11"/>
        <v>840</v>
      </c>
      <c r="P84" s="3" t="s">
        <v>859</v>
      </c>
      <c r="Q84" s="4" t="s">
        <v>460</v>
      </c>
      <c r="R84" s="4" t="s">
        <v>453</v>
      </c>
      <c r="S84" s="4" t="s">
        <v>513</v>
      </c>
      <c r="T84" s="4" t="s">
        <v>514</v>
      </c>
      <c r="U84" s="8" t="s">
        <v>708</v>
      </c>
      <c r="V84" s="4" t="s">
        <v>448</v>
      </c>
      <c r="W84" s="4" t="s">
        <v>438</v>
      </c>
      <c r="X84" s="4" t="s">
        <v>439</v>
      </c>
      <c r="Y84" s="4" t="s">
        <v>451</v>
      </c>
      <c r="Z84" s="5">
        <v>0</v>
      </c>
      <c r="AA84" s="5">
        <v>123608</v>
      </c>
      <c r="AB84" s="5">
        <v>1</v>
      </c>
      <c r="AC84" s="5">
        <v>1200</v>
      </c>
      <c r="AD84" s="4" t="s">
        <v>717</v>
      </c>
      <c r="AE84" s="4" t="s">
        <v>594</v>
      </c>
      <c r="AF84" s="4" t="s">
        <v>1173</v>
      </c>
      <c r="AG84" s="4" t="s">
        <v>443</v>
      </c>
      <c r="AH84" s="80" t="str">
        <f t="shared" si="13"/>
        <v>17-May-23</v>
      </c>
    </row>
    <row r="85" spans="1:34" x14ac:dyDescent="0.3">
      <c r="A85" s="3">
        <v>45064</v>
      </c>
      <c r="B85" s="4">
        <v>700</v>
      </c>
      <c r="C85" s="5">
        <v>2</v>
      </c>
      <c r="D85" s="4" t="str">
        <f t="shared" si="7"/>
        <v>2023-05-18</v>
      </c>
      <c r="E85" s="4" t="str">
        <f t="shared" si="8"/>
        <v>2023-05-14 - 2023-05-20</v>
      </c>
      <c r="F85" s="4" t="str">
        <f t="shared" si="9"/>
        <v>2023-May</v>
      </c>
      <c r="G85" s="4">
        <f>IF(COUNTIF($A$2:A85,A85)=1,SUMIF($A:$A,D85,$B:$B),"")</f>
        <v>700</v>
      </c>
      <c r="H85" s="4">
        <f>IF(COUNTIF($A$2:A85,A85)=1,SUMIF($A:$A,D85,$C:$C),"")</f>
        <v>2</v>
      </c>
      <c r="I85" s="4" t="str">
        <f>IF(COUNTIF($E$2:E85,E85)=1,SUMIF($E:$E,E85,$B:$B),"")</f>
        <v/>
      </c>
      <c r="J85" s="4" t="str">
        <f>IF(COUNTIF($E$2:E85,E85)=1,SUMIF($E:$E,E85,$C:$C),"")</f>
        <v/>
      </c>
      <c r="K85" s="4" t="str">
        <f>IF(COUNTIF($F$2:F85,F85)=1,SUMIF($F:$F,F85,$B:$B),"")</f>
        <v/>
      </c>
      <c r="L85" s="4" t="str">
        <f>IF(COUNTIF($F$2:F85,F85)=1,SUMIF($F:$F,F85,$C:$C),"")</f>
        <v/>
      </c>
      <c r="M85" s="4">
        <f t="shared" si="12"/>
        <v>490</v>
      </c>
      <c r="N85" s="4">
        <f t="shared" si="10"/>
        <v>210</v>
      </c>
      <c r="O85" s="5">
        <f t="shared" si="11"/>
        <v>440</v>
      </c>
      <c r="P85" s="3" t="s">
        <v>860</v>
      </c>
      <c r="Q85" s="4" t="s">
        <v>488</v>
      </c>
      <c r="R85" s="4" t="s">
        <v>445</v>
      </c>
      <c r="S85" s="4" t="s">
        <v>474</v>
      </c>
      <c r="T85" s="4" t="s">
        <v>475</v>
      </c>
      <c r="U85" s="8" t="s">
        <v>709</v>
      </c>
      <c r="V85" s="4" t="s">
        <v>448</v>
      </c>
      <c r="W85" s="4" t="s">
        <v>449</v>
      </c>
      <c r="X85" s="4" t="s">
        <v>450</v>
      </c>
      <c r="Y85" s="4" t="s">
        <v>451</v>
      </c>
      <c r="Z85" s="5">
        <v>50</v>
      </c>
      <c r="AA85" s="5">
        <v>123609</v>
      </c>
      <c r="AB85" s="5">
        <v>1</v>
      </c>
      <c r="AC85" s="5">
        <v>650</v>
      </c>
      <c r="AD85" s="4" t="s">
        <v>717</v>
      </c>
      <c r="AE85" s="4" t="s">
        <v>595</v>
      </c>
      <c r="AF85" s="4" t="s">
        <v>1172</v>
      </c>
      <c r="AG85" s="4" t="s">
        <v>443</v>
      </c>
      <c r="AH85" s="80" t="str">
        <f t="shared" si="13"/>
        <v>18-May-23</v>
      </c>
    </row>
    <row r="86" spans="1:34" x14ac:dyDescent="0.3">
      <c r="A86" s="3">
        <v>45065</v>
      </c>
      <c r="B86" s="4">
        <v>200</v>
      </c>
      <c r="C86" s="5">
        <v>1</v>
      </c>
      <c r="D86" s="4" t="str">
        <f t="shared" si="7"/>
        <v>2023-05-19</v>
      </c>
      <c r="E86" s="4" t="str">
        <f t="shared" si="8"/>
        <v>2023-05-14 - 2023-05-20</v>
      </c>
      <c r="F86" s="4" t="str">
        <f t="shared" si="9"/>
        <v>2023-May</v>
      </c>
      <c r="G86" s="4">
        <f>IF(COUNTIF($A$2:A86,A86)=1,SUMIF($A:$A,D86,$B:$B),"")</f>
        <v>200</v>
      </c>
      <c r="H86" s="4">
        <f>IF(COUNTIF($A$2:A86,A86)=1,SUMIF($A:$A,D86,$C:$C),"")</f>
        <v>1</v>
      </c>
      <c r="I86" s="4" t="str">
        <f>IF(COUNTIF($E$2:E86,E86)=1,SUMIF($E:$E,E86,$B:$B),"")</f>
        <v/>
      </c>
      <c r="J86" s="4" t="str">
        <f>IF(COUNTIF($E$2:E86,E86)=1,SUMIF($E:$E,E86,$C:$C),"")</f>
        <v/>
      </c>
      <c r="K86" s="4" t="str">
        <f>IF(COUNTIF($F$2:F86,F86)=1,SUMIF($F:$F,F86,$B:$B),"")</f>
        <v/>
      </c>
      <c r="L86" s="4" t="str">
        <f>IF(COUNTIF($F$2:F86,F86)=1,SUMIF($F:$F,F86,$C:$C),"")</f>
        <v/>
      </c>
      <c r="M86" s="4">
        <f t="shared" si="12"/>
        <v>140</v>
      </c>
      <c r="N86" s="4">
        <f t="shared" si="10"/>
        <v>60</v>
      </c>
      <c r="O86" s="5">
        <f t="shared" si="11"/>
        <v>120</v>
      </c>
      <c r="P86" s="3" t="s">
        <v>861</v>
      </c>
      <c r="Q86" s="4" t="s">
        <v>462</v>
      </c>
      <c r="R86" s="4" t="s">
        <v>434</v>
      </c>
      <c r="S86" s="4" t="s">
        <v>532</v>
      </c>
      <c r="T86" s="4" t="s">
        <v>436</v>
      </c>
      <c r="U86" s="8" t="s">
        <v>710</v>
      </c>
      <c r="V86" s="4" t="s">
        <v>456</v>
      </c>
      <c r="W86" s="4" t="s">
        <v>449</v>
      </c>
      <c r="X86" s="4" t="s">
        <v>450</v>
      </c>
      <c r="Y86" s="4" t="s">
        <v>451</v>
      </c>
      <c r="Z86" s="5">
        <v>20</v>
      </c>
      <c r="AA86" s="5">
        <v>123610</v>
      </c>
      <c r="AB86" s="5">
        <v>1</v>
      </c>
      <c r="AC86" s="5">
        <v>180</v>
      </c>
      <c r="AD86" s="4" t="s">
        <v>717</v>
      </c>
      <c r="AE86" s="4" t="s">
        <v>712</v>
      </c>
      <c r="AF86" s="4" t="s">
        <v>1174</v>
      </c>
      <c r="AG86" s="4" t="s">
        <v>443</v>
      </c>
      <c r="AH86" s="80" t="str">
        <f t="shared" si="13"/>
        <v>19-May-23</v>
      </c>
    </row>
    <row r="87" spans="1:34" x14ac:dyDescent="0.3">
      <c r="A87" s="3">
        <v>45066</v>
      </c>
      <c r="B87" s="4">
        <v>600</v>
      </c>
      <c r="C87" s="5">
        <v>3</v>
      </c>
      <c r="D87" s="4" t="str">
        <f t="shared" si="7"/>
        <v>2023-05-20</v>
      </c>
      <c r="E87" s="4" t="str">
        <f t="shared" si="8"/>
        <v>2023-05-14 - 2023-05-20</v>
      </c>
      <c r="F87" s="4" t="str">
        <f t="shared" si="9"/>
        <v>2023-May</v>
      </c>
      <c r="G87" s="4">
        <f>IF(COUNTIF($A$2:A87,A87)=1,SUMIF($A:$A,D87,$B:$B),"")</f>
        <v>600</v>
      </c>
      <c r="H87" s="4">
        <f>IF(COUNTIF($A$2:A87,A87)=1,SUMIF($A:$A,D87,$C:$C),"")</f>
        <v>3</v>
      </c>
      <c r="I87" s="4" t="str">
        <f>IF(COUNTIF($E$2:E87,E87)=1,SUMIF($E:$E,E87,$B:$B),"")</f>
        <v/>
      </c>
      <c r="J87" s="4" t="str">
        <f>IF(COUNTIF($E$2:E87,E87)=1,SUMIF($E:$E,E87,$C:$C),"")</f>
        <v/>
      </c>
      <c r="K87" s="4" t="str">
        <f>IF(COUNTIF($F$2:F87,F87)=1,SUMIF($F:$F,F87,$B:$B),"")</f>
        <v/>
      </c>
      <c r="L87" s="4" t="str">
        <f>IF(COUNTIF($F$2:F87,F87)=1,SUMIF($F:$F,F87,$C:$C),"")</f>
        <v/>
      </c>
      <c r="M87" s="4">
        <f t="shared" si="12"/>
        <v>420</v>
      </c>
      <c r="N87" s="4">
        <f t="shared" si="10"/>
        <v>180</v>
      </c>
      <c r="O87" s="5">
        <f t="shared" si="11"/>
        <v>420</v>
      </c>
      <c r="P87" s="3" t="s">
        <v>862</v>
      </c>
      <c r="Q87" s="4" t="s">
        <v>452</v>
      </c>
      <c r="R87" s="4" t="s">
        <v>445</v>
      </c>
      <c r="S87" s="4" t="s">
        <v>535</v>
      </c>
      <c r="T87" s="4" t="s">
        <v>536</v>
      </c>
      <c r="U87" s="8" t="s">
        <v>702</v>
      </c>
      <c r="V87" s="4" t="s">
        <v>437</v>
      </c>
      <c r="W87" s="4" t="s">
        <v>438</v>
      </c>
      <c r="X87" s="4" t="s">
        <v>439</v>
      </c>
      <c r="Y87" s="4" t="s">
        <v>440</v>
      </c>
      <c r="Z87" s="5">
        <v>0</v>
      </c>
      <c r="AA87" s="5">
        <v>123611</v>
      </c>
      <c r="AB87" s="5">
        <v>1</v>
      </c>
      <c r="AC87" s="5">
        <v>600</v>
      </c>
      <c r="AD87" s="4" t="s">
        <v>717</v>
      </c>
      <c r="AE87" s="4" t="s">
        <v>596</v>
      </c>
      <c r="AF87" s="4" t="s">
        <v>1173</v>
      </c>
      <c r="AG87" s="4" t="s">
        <v>443</v>
      </c>
      <c r="AH87" s="80" t="str">
        <f t="shared" si="13"/>
        <v>20-May-23</v>
      </c>
    </row>
    <row r="88" spans="1:34" x14ac:dyDescent="0.3">
      <c r="A88" s="3">
        <v>45067</v>
      </c>
      <c r="B88" s="4">
        <v>350</v>
      </c>
      <c r="C88" s="5">
        <v>2</v>
      </c>
      <c r="D88" s="4" t="str">
        <f t="shared" si="7"/>
        <v>2023-05-21</v>
      </c>
      <c r="E88" s="4" t="str">
        <f t="shared" si="8"/>
        <v>2023-05-21 - 2023-05-27</v>
      </c>
      <c r="F88" s="4" t="str">
        <f t="shared" si="9"/>
        <v>2023-May</v>
      </c>
      <c r="G88" s="4">
        <f>IF(COUNTIF($A$2:A88,A88)=1,SUMIF($A:$A,D88,$B:$B),"")</f>
        <v>350</v>
      </c>
      <c r="H88" s="4">
        <f>IF(COUNTIF($A$2:A88,A88)=1,SUMIF($A:$A,D88,$C:$C),"")</f>
        <v>2</v>
      </c>
      <c r="I88" s="4">
        <f>IF(COUNTIF($E$2:E88,E88)=1,SUMIF($E:$E,E88,$B:$B),"")</f>
        <v>3950</v>
      </c>
      <c r="J88" s="4">
        <f>IF(COUNTIF($E$2:E88,E88)=1,SUMIF($E:$E,E88,$C:$C),"")</f>
        <v>15</v>
      </c>
      <c r="K88" s="4" t="str">
        <f>IF(COUNTIF($F$2:F88,F88)=1,SUMIF($F:$F,F88,$B:$B),"")</f>
        <v/>
      </c>
      <c r="L88" s="4" t="str">
        <f>IF(COUNTIF($F$2:F88,F88)=1,SUMIF($F:$F,F88,$C:$C),"")</f>
        <v/>
      </c>
      <c r="M88" s="4">
        <f t="shared" si="12"/>
        <v>245</v>
      </c>
      <c r="N88" s="4">
        <f t="shared" si="10"/>
        <v>105</v>
      </c>
      <c r="O88" s="5">
        <f t="shared" si="11"/>
        <v>215</v>
      </c>
      <c r="P88" s="3" t="s">
        <v>863</v>
      </c>
      <c r="Q88" s="4" t="s">
        <v>466</v>
      </c>
      <c r="R88" s="4" t="s">
        <v>453</v>
      </c>
      <c r="S88" s="4" t="s">
        <v>503</v>
      </c>
      <c r="T88" s="4" t="s">
        <v>504</v>
      </c>
      <c r="U88" s="8" t="s">
        <v>692</v>
      </c>
      <c r="V88" s="4" t="s">
        <v>456</v>
      </c>
      <c r="W88" s="4" t="s">
        <v>449</v>
      </c>
      <c r="X88" s="4" t="s">
        <v>450</v>
      </c>
      <c r="Y88" s="4" t="s">
        <v>451</v>
      </c>
      <c r="Z88" s="5">
        <v>30</v>
      </c>
      <c r="AA88" s="5">
        <v>123612</v>
      </c>
      <c r="AB88" s="5">
        <v>1</v>
      </c>
      <c r="AC88" s="5">
        <v>320</v>
      </c>
      <c r="AD88" s="4" t="s">
        <v>717</v>
      </c>
      <c r="AE88" s="4" t="s">
        <v>601</v>
      </c>
      <c r="AF88" s="4" t="s">
        <v>1172</v>
      </c>
      <c r="AG88" s="4" t="s">
        <v>443</v>
      </c>
      <c r="AH88" s="80" t="str">
        <f t="shared" si="13"/>
        <v>21-May-23</v>
      </c>
    </row>
    <row r="89" spans="1:34" x14ac:dyDescent="0.3">
      <c r="A89" s="3">
        <v>45068</v>
      </c>
      <c r="B89" s="4">
        <v>500</v>
      </c>
      <c r="C89" s="5">
        <v>1</v>
      </c>
      <c r="D89" s="4" t="str">
        <f t="shared" si="7"/>
        <v>2023-05-22</v>
      </c>
      <c r="E89" s="4" t="str">
        <f t="shared" si="8"/>
        <v>2023-05-21 - 2023-05-27</v>
      </c>
      <c r="F89" s="4" t="str">
        <f t="shared" si="9"/>
        <v>2023-May</v>
      </c>
      <c r="G89" s="4">
        <f>IF(COUNTIF($A$2:A89,A89)=1,SUMIF($A:$A,D89,$B:$B),"")</f>
        <v>500</v>
      </c>
      <c r="H89" s="4">
        <f>IF(COUNTIF($A$2:A89,A89)=1,SUMIF($A:$A,D89,$C:$C),"")</f>
        <v>1</v>
      </c>
      <c r="I89" s="4" t="str">
        <f>IF(COUNTIF($E$2:E89,E89)=1,SUMIF($E:$E,E89,$B:$B),"")</f>
        <v/>
      </c>
      <c r="J89" s="4" t="str">
        <f>IF(COUNTIF($E$2:E89,E89)=1,SUMIF($E:$E,E89,$C:$C),"")</f>
        <v/>
      </c>
      <c r="K89" s="4" t="str">
        <f>IF(COUNTIF($F$2:F89,F89)=1,SUMIF($F:$F,F89,$B:$B),"")</f>
        <v/>
      </c>
      <c r="L89" s="4" t="str">
        <f>IF(COUNTIF($F$2:F89,F89)=1,SUMIF($F:$F,F89,$C:$C),"")</f>
        <v/>
      </c>
      <c r="M89" s="4">
        <f t="shared" si="12"/>
        <v>350</v>
      </c>
      <c r="N89" s="4">
        <f t="shared" si="10"/>
        <v>150</v>
      </c>
      <c r="O89" s="5">
        <f t="shared" si="11"/>
        <v>350</v>
      </c>
      <c r="P89" s="3" t="s">
        <v>864</v>
      </c>
      <c r="Q89" s="4" t="s">
        <v>479</v>
      </c>
      <c r="R89" s="4" t="s">
        <v>445</v>
      </c>
      <c r="S89" s="4" t="s">
        <v>446</v>
      </c>
      <c r="T89" s="4" t="s">
        <v>447</v>
      </c>
      <c r="U89" s="8" t="s">
        <v>635</v>
      </c>
      <c r="V89" s="4" t="s">
        <v>448</v>
      </c>
      <c r="W89" s="4" t="s">
        <v>438</v>
      </c>
      <c r="X89" s="4" t="s">
        <v>450</v>
      </c>
      <c r="Y89" s="4" t="s">
        <v>440</v>
      </c>
      <c r="Z89" s="5">
        <v>0</v>
      </c>
      <c r="AA89" s="5">
        <v>123613</v>
      </c>
      <c r="AB89" s="5">
        <v>1</v>
      </c>
      <c r="AC89" s="5">
        <v>500</v>
      </c>
      <c r="AD89" s="4" t="s">
        <v>717</v>
      </c>
      <c r="AE89" s="4" t="s">
        <v>605</v>
      </c>
      <c r="AF89" s="4" t="s">
        <v>1174</v>
      </c>
      <c r="AG89" s="4" t="s">
        <v>443</v>
      </c>
      <c r="AH89" s="80" t="str">
        <f t="shared" si="13"/>
        <v>22-May-23</v>
      </c>
    </row>
    <row r="90" spans="1:34" x14ac:dyDescent="0.3">
      <c r="A90" s="3">
        <v>45069</v>
      </c>
      <c r="B90" s="4">
        <v>300</v>
      </c>
      <c r="C90" s="5">
        <v>2</v>
      </c>
      <c r="D90" s="4" t="str">
        <f t="shared" si="7"/>
        <v>2023-05-23</v>
      </c>
      <c r="E90" s="4" t="str">
        <f t="shared" si="8"/>
        <v>2023-05-21 - 2023-05-27</v>
      </c>
      <c r="F90" s="4" t="str">
        <f t="shared" si="9"/>
        <v>2023-May</v>
      </c>
      <c r="G90" s="4">
        <f>IF(COUNTIF($A$2:A90,A90)=1,SUMIF($A:$A,D90,$B:$B),"")</f>
        <v>300</v>
      </c>
      <c r="H90" s="4">
        <f>IF(COUNTIF($A$2:A90,A90)=1,SUMIF($A:$A,D90,$C:$C),"")</f>
        <v>2</v>
      </c>
      <c r="I90" s="4" t="str">
        <f>IF(COUNTIF($E$2:E90,E90)=1,SUMIF($E:$E,E90,$B:$B),"")</f>
        <v/>
      </c>
      <c r="J90" s="4" t="str">
        <f>IF(COUNTIF($E$2:E90,E90)=1,SUMIF($E:$E,E90,$C:$C),"")</f>
        <v/>
      </c>
      <c r="K90" s="4" t="str">
        <f>IF(COUNTIF($F$2:F90,F90)=1,SUMIF($F:$F,F90,$B:$B),"")</f>
        <v/>
      </c>
      <c r="L90" s="4" t="str">
        <f>IF(COUNTIF($F$2:F90,F90)=1,SUMIF($F:$F,F90,$C:$C),"")</f>
        <v/>
      </c>
      <c r="M90" s="4">
        <f t="shared" si="12"/>
        <v>210</v>
      </c>
      <c r="N90" s="4">
        <f t="shared" si="10"/>
        <v>90</v>
      </c>
      <c r="O90" s="5">
        <f t="shared" si="11"/>
        <v>210</v>
      </c>
      <c r="P90" s="3" t="s">
        <v>865</v>
      </c>
      <c r="Q90" s="4" t="s">
        <v>490</v>
      </c>
      <c r="R90" s="4" t="s">
        <v>434</v>
      </c>
      <c r="S90" s="4" t="s">
        <v>537</v>
      </c>
      <c r="T90" s="4" t="s">
        <v>436</v>
      </c>
      <c r="U90" s="8" t="s">
        <v>690</v>
      </c>
      <c r="V90" s="4" t="s">
        <v>456</v>
      </c>
      <c r="W90" s="4" t="s">
        <v>449</v>
      </c>
      <c r="X90" s="4" t="s">
        <v>439</v>
      </c>
      <c r="Y90" s="4" t="s">
        <v>451</v>
      </c>
      <c r="Z90" s="5">
        <v>0</v>
      </c>
      <c r="AA90" s="5">
        <v>123614</v>
      </c>
      <c r="AB90" s="5">
        <v>1</v>
      </c>
      <c r="AC90" s="5">
        <v>300</v>
      </c>
      <c r="AD90" s="4" t="s">
        <v>717</v>
      </c>
      <c r="AE90" s="4" t="s">
        <v>590</v>
      </c>
      <c r="AF90" s="4" t="s">
        <v>1173</v>
      </c>
      <c r="AG90" s="4" t="s">
        <v>443</v>
      </c>
      <c r="AH90" s="80" t="str">
        <f t="shared" si="13"/>
        <v>23-May-23</v>
      </c>
    </row>
    <row r="91" spans="1:34" x14ac:dyDescent="0.3">
      <c r="A91" s="3">
        <v>45070</v>
      </c>
      <c r="B91" s="4">
        <v>1000</v>
      </c>
      <c r="C91" s="5">
        <v>4</v>
      </c>
      <c r="D91" s="4" t="str">
        <f t="shared" si="7"/>
        <v>2023-05-24</v>
      </c>
      <c r="E91" s="4" t="str">
        <f t="shared" si="8"/>
        <v>2023-05-21 - 2023-05-27</v>
      </c>
      <c r="F91" s="4" t="str">
        <f t="shared" si="9"/>
        <v>2023-May</v>
      </c>
      <c r="G91" s="4">
        <f>IF(COUNTIF($A$2:A91,A91)=1,SUMIF($A:$A,D91,$B:$B),"")</f>
        <v>1000</v>
      </c>
      <c r="H91" s="4">
        <f>IF(COUNTIF($A$2:A91,A91)=1,SUMIF($A:$A,D91,$C:$C),"")</f>
        <v>4</v>
      </c>
      <c r="I91" s="4" t="str">
        <f>IF(COUNTIF($E$2:E91,E91)=1,SUMIF($E:$E,E91,$B:$B),"")</f>
        <v/>
      </c>
      <c r="J91" s="4" t="str">
        <f>IF(COUNTIF($E$2:E91,E91)=1,SUMIF($E:$E,E91,$C:$C),"")</f>
        <v/>
      </c>
      <c r="K91" s="4" t="str">
        <f>IF(COUNTIF($F$2:F91,F91)=1,SUMIF($F:$F,F91,$B:$B),"")</f>
        <v/>
      </c>
      <c r="L91" s="4" t="str">
        <f>IF(COUNTIF($F$2:F91,F91)=1,SUMIF($F:$F,F91,$C:$C),"")</f>
        <v/>
      </c>
      <c r="M91" s="4">
        <f t="shared" si="12"/>
        <v>700</v>
      </c>
      <c r="N91" s="4">
        <f t="shared" si="10"/>
        <v>300</v>
      </c>
      <c r="O91" s="5">
        <f t="shared" si="11"/>
        <v>650</v>
      </c>
      <c r="P91" s="3" t="s">
        <v>866</v>
      </c>
      <c r="Q91" s="4" t="s">
        <v>460</v>
      </c>
      <c r="R91" s="4" t="s">
        <v>453</v>
      </c>
      <c r="S91" s="4" t="s">
        <v>503</v>
      </c>
      <c r="T91" s="4" t="s">
        <v>504</v>
      </c>
      <c r="U91" s="8" t="s">
        <v>701</v>
      </c>
      <c r="V91" s="4" t="s">
        <v>437</v>
      </c>
      <c r="W91" s="4" t="s">
        <v>438</v>
      </c>
      <c r="X91" s="4" t="s">
        <v>457</v>
      </c>
      <c r="Y91" s="4" t="s">
        <v>440</v>
      </c>
      <c r="Z91" s="5">
        <v>50</v>
      </c>
      <c r="AA91" s="5">
        <v>123615</v>
      </c>
      <c r="AB91" s="5">
        <v>1</v>
      </c>
      <c r="AC91" s="5">
        <v>950</v>
      </c>
      <c r="AD91" s="4" t="s">
        <v>717</v>
      </c>
      <c r="AE91" s="4" t="s">
        <v>591</v>
      </c>
      <c r="AF91" s="4" t="s">
        <v>1174</v>
      </c>
      <c r="AG91" s="4" t="s">
        <v>443</v>
      </c>
      <c r="AH91" s="80" t="str">
        <f t="shared" si="13"/>
        <v>24-May-23</v>
      </c>
    </row>
    <row r="92" spans="1:34" x14ac:dyDescent="0.3">
      <c r="A92" s="3">
        <v>45071</v>
      </c>
      <c r="B92" s="4">
        <v>700</v>
      </c>
      <c r="C92" s="5">
        <v>2</v>
      </c>
      <c r="D92" s="4" t="str">
        <f t="shared" si="7"/>
        <v>2023-05-25</v>
      </c>
      <c r="E92" s="4" t="str">
        <f t="shared" si="8"/>
        <v>2023-05-21 - 2023-05-27</v>
      </c>
      <c r="F92" s="4" t="str">
        <f t="shared" si="9"/>
        <v>2023-May</v>
      </c>
      <c r="G92" s="4">
        <f>IF(COUNTIF($A$2:A92,A92)=1,SUMIF($A:$A,D92,$B:$B),"")</f>
        <v>700</v>
      </c>
      <c r="H92" s="4">
        <f>IF(COUNTIF($A$2:A92,A92)=1,SUMIF($A:$A,D92,$C:$C),"")</f>
        <v>2</v>
      </c>
      <c r="I92" s="4" t="str">
        <f>IF(COUNTIF($E$2:E92,E92)=1,SUMIF($E:$E,E92,$B:$B),"")</f>
        <v/>
      </c>
      <c r="J92" s="4" t="str">
        <f>IF(COUNTIF($E$2:E92,E92)=1,SUMIF($E:$E,E92,$C:$C),"")</f>
        <v/>
      </c>
      <c r="K92" s="4" t="str">
        <f>IF(COUNTIF($F$2:F92,F92)=1,SUMIF($F:$F,F92,$B:$B),"")</f>
        <v/>
      </c>
      <c r="L92" s="4" t="str">
        <f>IF(COUNTIF($F$2:F92,F92)=1,SUMIF($F:$F,F92,$C:$C),"")</f>
        <v/>
      </c>
      <c r="M92" s="4">
        <f t="shared" si="12"/>
        <v>490</v>
      </c>
      <c r="N92" s="4">
        <f t="shared" si="10"/>
        <v>210</v>
      </c>
      <c r="O92" s="5">
        <f t="shared" si="11"/>
        <v>490</v>
      </c>
      <c r="P92" s="3" t="s">
        <v>867</v>
      </c>
      <c r="Q92" s="4" t="s">
        <v>488</v>
      </c>
      <c r="R92" s="4" t="s">
        <v>445</v>
      </c>
      <c r="S92" s="4" t="s">
        <v>483</v>
      </c>
      <c r="T92" s="4" t="s">
        <v>484</v>
      </c>
      <c r="U92" s="8" t="s">
        <v>703</v>
      </c>
      <c r="V92" s="4" t="s">
        <v>456</v>
      </c>
      <c r="W92" s="4" t="s">
        <v>438</v>
      </c>
      <c r="X92" s="4" t="s">
        <v>439</v>
      </c>
      <c r="Y92" s="4" t="s">
        <v>451</v>
      </c>
      <c r="Z92" s="5">
        <v>0</v>
      </c>
      <c r="AA92" s="5">
        <v>123616</v>
      </c>
      <c r="AB92" s="5">
        <v>1</v>
      </c>
      <c r="AC92" s="5">
        <v>700</v>
      </c>
      <c r="AD92" s="4" t="s">
        <v>717</v>
      </c>
      <c r="AE92" s="4" t="s">
        <v>592</v>
      </c>
      <c r="AF92" s="4" t="s">
        <v>1173</v>
      </c>
      <c r="AG92" s="4" t="s">
        <v>443</v>
      </c>
      <c r="AH92" s="80" t="str">
        <f t="shared" si="13"/>
        <v>25-May-23</v>
      </c>
    </row>
    <row r="93" spans="1:34" x14ac:dyDescent="0.3">
      <c r="A93" s="3">
        <v>45072</v>
      </c>
      <c r="B93" s="4">
        <v>200</v>
      </c>
      <c r="C93" s="5">
        <v>1</v>
      </c>
      <c r="D93" s="4" t="str">
        <f t="shared" si="7"/>
        <v>2023-05-26</v>
      </c>
      <c r="E93" s="4" t="str">
        <f t="shared" si="8"/>
        <v>2023-05-21 - 2023-05-27</v>
      </c>
      <c r="F93" s="4" t="str">
        <f t="shared" si="9"/>
        <v>2023-May</v>
      </c>
      <c r="G93" s="4">
        <f>IF(COUNTIF($A$2:A93,A93)=1,SUMIF($A:$A,D93,$B:$B),"")</f>
        <v>200</v>
      </c>
      <c r="H93" s="4">
        <f>IF(COUNTIF($A$2:A93,A93)=1,SUMIF($A:$A,D93,$C:$C),"")</f>
        <v>1</v>
      </c>
      <c r="I93" s="4" t="str">
        <f>IF(COUNTIF($E$2:E93,E93)=1,SUMIF($E:$E,E93,$B:$B),"")</f>
        <v/>
      </c>
      <c r="J93" s="4" t="str">
        <f>IF(COUNTIF($E$2:E93,E93)=1,SUMIF($E:$E,E93,$C:$C),"")</f>
        <v/>
      </c>
      <c r="K93" s="4" t="str">
        <f>IF(COUNTIF($F$2:F93,F93)=1,SUMIF($F:$F,F93,$B:$B),"")</f>
        <v/>
      </c>
      <c r="L93" s="4" t="str">
        <f>IF(COUNTIF($F$2:F93,F93)=1,SUMIF($F:$F,F93,$C:$C),"")</f>
        <v/>
      </c>
      <c r="M93" s="4">
        <f t="shared" si="12"/>
        <v>140</v>
      </c>
      <c r="N93" s="4">
        <f t="shared" si="10"/>
        <v>60</v>
      </c>
      <c r="O93" s="5">
        <f t="shared" si="11"/>
        <v>120</v>
      </c>
      <c r="P93" s="3" t="s">
        <v>868</v>
      </c>
      <c r="Q93" s="4" t="s">
        <v>462</v>
      </c>
      <c r="R93" s="4" t="s">
        <v>434</v>
      </c>
      <c r="S93" s="4" t="s">
        <v>534</v>
      </c>
      <c r="T93" s="4" t="s">
        <v>478</v>
      </c>
      <c r="U93" s="8" t="s">
        <v>689</v>
      </c>
      <c r="V93" s="4" t="s">
        <v>456</v>
      </c>
      <c r="W93" s="4" t="s">
        <v>449</v>
      </c>
      <c r="X93" s="4" t="s">
        <v>457</v>
      </c>
      <c r="Y93" s="4" t="s">
        <v>458</v>
      </c>
      <c r="Z93" s="5">
        <v>20</v>
      </c>
      <c r="AA93" s="5">
        <v>123617</v>
      </c>
      <c r="AB93" s="5">
        <v>1</v>
      </c>
      <c r="AC93" s="5">
        <v>180</v>
      </c>
      <c r="AD93" s="4" t="s">
        <v>717</v>
      </c>
      <c r="AE93" s="4" t="s">
        <v>712</v>
      </c>
      <c r="AF93" s="4" t="s">
        <v>1174</v>
      </c>
      <c r="AG93" s="4" t="s">
        <v>459</v>
      </c>
      <c r="AH93" s="80" t="str">
        <f t="shared" si="13"/>
        <v>26-May-23</v>
      </c>
    </row>
    <row r="94" spans="1:34" x14ac:dyDescent="0.3">
      <c r="A94" s="3">
        <v>45073</v>
      </c>
      <c r="B94" s="4">
        <v>900</v>
      </c>
      <c r="C94" s="5">
        <v>3</v>
      </c>
      <c r="D94" s="4" t="str">
        <f t="shared" si="7"/>
        <v>2023-05-27</v>
      </c>
      <c r="E94" s="4" t="str">
        <f t="shared" si="8"/>
        <v>2023-05-21 - 2023-05-27</v>
      </c>
      <c r="F94" s="4" t="str">
        <f t="shared" si="9"/>
        <v>2023-May</v>
      </c>
      <c r="G94" s="4">
        <f>IF(COUNTIF($A$2:A94,A94)=1,SUMIF($A:$A,D94,$B:$B),"")</f>
        <v>900</v>
      </c>
      <c r="H94" s="4">
        <f>IF(COUNTIF($A$2:A94,A94)=1,SUMIF($A:$A,D94,$C:$C),"")</f>
        <v>3</v>
      </c>
      <c r="I94" s="4" t="str">
        <f>IF(COUNTIF($E$2:E94,E94)=1,SUMIF($E:$E,E94,$B:$B),"")</f>
        <v/>
      </c>
      <c r="J94" s="4" t="str">
        <f>IF(COUNTIF($E$2:E94,E94)=1,SUMIF($E:$E,E94,$C:$C),"")</f>
        <v/>
      </c>
      <c r="K94" s="4" t="str">
        <f>IF(COUNTIF($F$2:F94,F94)=1,SUMIF($F:$F,F94,$B:$B),"")</f>
        <v/>
      </c>
      <c r="L94" s="4" t="str">
        <f>IF(COUNTIF($F$2:F94,F94)=1,SUMIF($F:$F,F94,$C:$C),"")</f>
        <v/>
      </c>
      <c r="M94" s="4">
        <f t="shared" si="12"/>
        <v>630</v>
      </c>
      <c r="N94" s="4">
        <f t="shared" si="10"/>
        <v>270</v>
      </c>
      <c r="O94" s="5">
        <f t="shared" si="11"/>
        <v>580</v>
      </c>
      <c r="P94" s="3" t="s">
        <v>869</v>
      </c>
      <c r="Q94" s="4" t="s">
        <v>470</v>
      </c>
      <c r="R94" s="4" t="s">
        <v>445</v>
      </c>
      <c r="S94" s="4" t="s">
        <v>535</v>
      </c>
      <c r="T94" s="4" t="s">
        <v>536</v>
      </c>
      <c r="U94" s="8" t="s">
        <v>690</v>
      </c>
      <c r="V94" s="4" t="s">
        <v>448</v>
      </c>
      <c r="W94" s="4" t="s">
        <v>438</v>
      </c>
      <c r="X94" s="4" t="s">
        <v>450</v>
      </c>
      <c r="Y94" s="4" t="s">
        <v>440</v>
      </c>
      <c r="Z94" s="5">
        <v>50</v>
      </c>
      <c r="AA94" s="5">
        <v>123618</v>
      </c>
      <c r="AB94" s="5">
        <v>1</v>
      </c>
      <c r="AC94" s="5">
        <v>850</v>
      </c>
      <c r="AD94" s="4" t="s">
        <v>717</v>
      </c>
      <c r="AE94" s="4" t="s">
        <v>593</v>
      </c>
      <c r="AF94" s="4" t="s">
        <v>1174</v>
      </c>
      <c r="AG94" s="4" t="s">
        <v>443</v>
      </c>
      <c r="AH94" s="80" t="str">
        <f t="shared" si="13"/>
        <v>27-May-23</v>
      </c>
    </row>
    <row r="95" spans="1:34" x14ac:dyDescent="0.3">
      <c r="A95" s="3">
        <v>45074</v>
      </c>
      <c r="B95" s="4">
        <v>400</v>
      </c>
      <c r="C95" s="5">
        <v>2</v>
      </c>
      <c r="D95" s="4" t="str">
        <f t="shared" si="7"/>
        <v>2023-05-28</v>
      </c>
      <c r="E95" s="4" t="str">
        <f t="shared" si="8"/>
        <v>2023-05-28 - 2023-06-03</v>
      </c>
      <c r="F95" s="4" t="str">
        <f t="shared" si="9"/>
        <v>2023-May</v>
      </c>
      <c r="G95" s="4">
        <f>IF(COUNTIF($A$2:A95,A95)=1,SUMIF($A:$A,D95,$B:$B),"")</f>
        <v>400</v>
      </c>
      <c r="H95" s="4">
        <f>IF(COUNTIF($A$2:A95,A95)=1,SUMIF($A:$A,D95,$C:$C),"")</f>
        <v>2</v>
      </c>
      <c r="I95" s="4">
        <f>IF(COUNTIF($E$2:E95,E95)=1,SUMIF($E:$E,E95,$B:$B),"")</f>
        <v>3220</v>
      </c>
      <c r="J95" s="4">
        <f>IF(COUNTIF($E$2:E95,E95)=1,SUMIF($E:$E,E95,$C:$C),"")</f>
        <v>17</v>
      </c>
      <c r="K95" s="4" t="str">
        <f>IF(COUNTIF($F$2:F95,F95)=1,SUMIF($F:$F,F95,$B:$B),"")</f>
        <v/>
      </c>
      <c r="L95" s="4" t="str">
        <f>IF(COUNTIF($F$2:F95,F95)=1,SUMIF($F:$F,F95,$C:$C),"")</f>
        <v/>
      </c>
      <c r="M95" s="4">
        <f t="shared" si="12"/>
        <v>280</v>
      </c>
      <c r="N95" s="4">
        <f t="shared" si="10"/>
        <v>120</v>
      </c>
      <c r="O95" s="5">
        <f t="shared" si="11"/>
        <v>280</v>
      </c>
      <c r="P95" s="3" t="s">
        <v>870</v>
      </c>
      <c r="Q95" s="4" t="s">
        <v>490</v>
      </c>
      <c r="R95" s="4" t="s">
        <v>434</v>
      </c>
      <c r="S95" s="4" t="s">
        <v>537</v>
      </c>
      <c r="T95" s="4" t="s">
        <v>436</v>
      </c>
      <c r="U95" s="8" t="s">
        <v>701</v>
      </c>
      <c r="V95" s="4" t="s">
        <v>456</v>
      </c>
      <c r="W95" s="4" t="s">
        <v>449</v>
      </c>
      <c r="X95" s="4" t="s">
        <v>439</v>
      </c>
      <c r="Y95" s="4" t="s">
        <v>451</v>
      </c>
      <c r="Z95" s="5">
        <v>0</v>
      </c>
      <c r="AA95" s="5">
        <v>123619</v>
      </c>
      <c r="AB95" s="5">
        <v>1</v>
      </c>
      <c r="AC95" s="5">
        <v>400</v>
      </c>
      <c r="AD95" s="4" t="s">
        <v>717</v>
      </c>
      <c r="AE95" s="4" t="s">
        <v>570</v>
      </c>
      <c r="AF95" s="4" t="s">
        <v>1173</v>
      </c>
      <c r="AG95" s="4" t="s">
        <v>443</v>
      </c>
      <c r="AH95" s="80" t="str">
        <f t="shared" si="13"/>
        <v>28-May-23</v>
      </c>
    </row>
    <row r="96" spans="1:34" x14ac:dyDescent="0.3">
      <c r="A96" s="3">
        <v>45075</v>
      </c>
      <c r="B96" s="4">
        <v>300</v>
      </c>
      <c r="C96" s="5">
        <v>3</v>
      </c>
      <c r="D96" s="4" t="str">
        <f t="shared" si="7"/>
        <v>2023-05-29</v>
      </c>
      <c r="E96" s="4" t="str">
        <f t="shared" si="8"/>
        <v>2023-05-28 - 2023-06-03</v>
      </c>
      <c r="F96" s="4" t="str">
        <f t="shared" si="9"/>
        <v>2023-May</v>
      </c>
      <c r="G96" s="4">
        <f>IF(COUNTIF($A$2:A96,A96)=1,SUMIF($A:$A,D96,$B:$B),"")</f>
        <v>300</v>
      </c>
      <c r="H96" s="4">
        <f>IF(COUNTIF($A$2:A96,A96)=1,SUMIF($A:$A,D96,$C:$C),"")</f>
        <v>3</v>
      </c>
      <c r="I96" s="4" t="str">
        <f>IF(COUNTIF($E$2:E96,E96)=1,SUMIF($E:$E,E96,$B:$B),"")</f>
        <v/>
      </c>
      <c r="J96" s="4" t="str">
        <f>IF(COUNTIF($E$2:E96,E96)=1,SUMIF($E:$E,E96,$C:$C),"")</f>
        <v/>
      </c>
      <c r="K96" s="4" t="str">
        <f>IF(COUNTIF($F$2:F96,F96)=1,SUMIF($F:$F,F96,$B:$B),"")</f>
        <v/>
      </c>
      <c r="L96" s="4" t="str">
        <f>IF(COUNTIF($F$2:F96,F96)=1,SUMIF($F:$F,F96,$C:$C),"")</f>
        <v/>
      </c>
      <c r="M96" s="4">
        <f t="shared" si="12"/>
        <v>210</v>
      </c>
      <c r="N96" s="4">
        <f t="shared" si="10"/>
        <v>90</v>
      </c>
      <c r="O96" s="5">
        <f t="shared" si="11"/>
        <v>190</v>
      </c>
      <c r="P96" s="3" t="s">
        <v>871</v>
      </c>
      <c r="Q96" s="4" t="s">
        <v>476</v>
      </c>
      <c r="R96" s="4" t="s">
        <v>445</v>
      </c>
      <c r="S96" s="4" t="s">
        <v>520</v>
      </c>
      <c r="T96" s="4" t="s">
        <v>521</v>
      </c>
      <c r="U96" s="8" t="s">
        <v>635</v>
      </c>
      <c r="V96" s="4" t="s">
        <v>437</v>
      </c>
      <c r="W96" s="4" t="s">
        <v>438</v>
      </c>
      <c r="X96" s="4" t="s">
        <v>457</v>
      </c>
      <c r="Y96" s="4" t="s">
        <v>440</v>
      </c>
      <c r="Z96" s="5">
        <v>20</v>
      </c>
      <c r="AA96" s="5">
        <v>123620</v>
      </c>
      <c r="AB96" s="5">
        <v>1</v>
      </c>
      <c r="AC96" s="5">
        <v>280</v>
      </c>
      <c r="AD96" s="4" t="s">
        <v>717</v>
      </c>
      <c r="AE96" s="4" t="s">
        <v>712</v>
      </c>
      <c r="AF96" s="4" t="s">
        <v>1174</v>
      </c>
      <c r="AG96" s="4" t="s">
        <v>443</v>
      </c>
      <c r="AH96" s="80" t="str">
        <f t="shared" si="13"/>
        <v>29-May-23</v>
      </c>
    </row>
    <row r="97" spans="1:34" x14ac:dyDescent="0.3">
      <c r="A97" s="3">
        <v>45076</v>
      </c>
      <c r="B97" s="4">
        <v>1200</v>
      </c>
      <c r="C97" s="5">
        <v>5</v>
      </c>
      <c r="D97" s="4" t="str">
        <f t="shared" si="7"/>
        <v>2023-05-30</v>
      </c>
      <c r="E97" s="4" t="str">
        <f t="shared" si="8"/>
        <v>2023-05-28 - 2023-06-03</v>
      </c>
      <c r="F97" s="4" t="str">
        <f t="shared" si="9"/>
        <v>2023-May</v>
      </c>
      <c r="G97" s="4">
        <f>IF(COUNTIF($A$2:A97,A97)=1,SUMIF($A:$A,D97,$B:$B),"")</f>
        <v>1200</v>
      </c>
      <c r="H97" s="4">
        <f>IF(COUNTIF($A$2:A97,A97)=1,SUMIF($A:$A,D97,$C:$C),"")</f>
        <v>5</v>
      </c>
      <c r="I97" s="4" t="str">
        <f>IF(COUNTIF($E$2:E97,E97)=1,SUMIF($E:$E,E97,$B:$B),"")</f>
        <v/>
      </c>
      <c r="J97" s="4" t="str">
        <f>IF(COUNTIF($E$2:E97,E97)=1,SUMIF($E:$E,E97,$C:$C),"")</f>
        <v/>
      </c>
      <c r="K97" s="4" t="str">
        <f>IF(COUNTIF($F$2:F97,F97)=1,SUMIF($F:$F,F97,$B:$B),"")</f>
        <v/>
      </c>
      <c r="L97" s="4" t="str">
        <f>IF(COUNTIF($F$2:F97,F97)=1,SUMIF($F:$F,F97,$C:$C),"")</f>
        <v/>
      </c>
      <c r="M97" s="4">
        <f t="shared" si="12"/>
        <v>840</v>
      </c>
      <c r="N97" s="4">
        <f t="shared" si="10"/>
        <v>360</v>
      </c>
      <c r="O97" s="5">
        <f t="shared" si="11"/>
        <v>814.321608040201</v>
      </c>
      <c r="P97" s="3" t="s">
        <v>1073</v>
      </c>
      <c r="Q97" s="4" t="s">
        <v>460</v>
      </c>
      <c r="R97" s="4" t="s">
        <v>453</v>
      </c>
      <c r="S97" s="4" t="s">
        <v>513</v>
      </c>
      <c r="T97" s="4" t="s">
        <v>514</v>
      </c>
      <c r="U97" s="8" t="s">
        <v>692</v>
      </c>
      <c r="V97" s="4" t="s">
        <v>456</v>
      </c>
      <c r="W97" s="4" t="s">
        <v>449</v>
      </c>
      <c r="X97" s="4" t="s">
        <v>450</v>
      </c>
      <c r="Y97" s="4" t="s">
        <v>451</v>
      </c>
      <c r="Z97" s="5">
        <v>25.67839195979899</v>
      </c>
      <c r="AA97" s="5">
        <v>12362064</v>
      </c>
      <c r="AB97" s="5">
        <v>1.050251256281407</v>
      </c>
      <c r="AC97" s="5">
        <v>640.6030150753769</v>
      </c>
      <c r="AD97" s="4" t="s">
        <v>717</v>
      </c>
      <c r="AE97" s="4" t="s">
        <v>712</v>
      </c>
      <c r="AF97" s="4" t="s">
        <v>1174</v>
      </c>
      <c r="AG97" s="4" t="s">
        <v>443</v>
      </c>
      <c r="AH97" s="80" t="str">
        <f t="shared" si="13"/>
        <v>30-May-23</v>
      </c>
    </row>
    <row r="98" spans="1:34" x14ac:dyDescent="0.3">
      <c r="A98" s="3">
        <v>45078</v>
      </c>
      <c r="B98" s="4">
        <v>550</v>
      </c>
      <c r="C98" s="5">
        <v>2</v>
      </c>
      <c r="D98" s="4" t="str">
        <f t="shared" si="7"/>
        <v>2023-06-01</v>
      </c>
      <c r="E98" s="4" t="str">
        <f t="shared" si="8"/>
        <v>2023-05-28 - 2023-06-03</v>
      </c>
      <c r="F98" s="4" t="str">
        <f t="shared" si="9"/>
        <v>2023-Jun</v>
      </c>
      <c r="G98" s="4">
        <f>IF(COUNTIF($A$2:A98,A98)=1,SUMIF($A:$A,D98,$B:$B),"")</f>
        <v>550</v>
      </c>
      <c r="H98" s="4">
        <f>IF(COUNTIF($A$2:A98,A98)=1,SUMIF($A:$A,D98,$C:$C),"")</f>
        <v>2</v>
      </c>
      <c r="I98" s="4" t="str">
        <f>IF(COUNTIF($E$2:E98,E98)=1,SUMIF($E:$E,E98,$B:$B),"")</f>
        <v/>
      </c>
      <c r="J98" s="4" t="str">
        <f>IF(COUNTIF($E$2:E98,E98)=1,SUMIF($E:$E,E98,$C:$C),"")</f>
        <v/>
      </c>
      <c r="K98" s="4">
        <f>IF(COUNTIF($F$2:F98,F98)=1,SUMIF($F:$F,F98,$B:$B),"")</f>
        <v>18330</v>
      </c>
      <c r="L98" s="4">
        <f>IF(COUNTIF($F$2:F98,F98)=1,SUMIF($F:$F,F98,$C:$C),"")</f>
        <v>82</v>
      </c>
      <c r="M98" s="4">
        <f t="shared" si="12"/>
        <v>385</v>
      </c>
      <c r="N98" s="4">
        <f t="shared" si="10"/>
        <v>165</v>
      </c>
      <c r="O98" s="5">
        <f t="shared" si="11"/>
        <v>335</v>
      </c>
      <c r="P98" s="3" t="s">
        <v>872</v>
      </c>
      <c r="Q98" s="4" t="s">
        <v>470</v>
      </c>
      <c r="R98" s="4" t="s">
        <v>445</v>
      </c>
      <c r="S98" s="4" t="s">
        <v>535</v>
      </c>
      <c r="T98" s="4" t="s">
        <v>536</v>
      </c>
      <c r="U98" s="8" t="s">
        <v>692</v>
      </c>
      <c r="V98" s="4" t="s">
        <v>448</v>
      </c>
      <c r="W98" s="4" t="s">
        <v>438</v>
      </c>
      <c r="X98" s="4" t="s">
        <v>450</v>
      </c>
      <c r="Y98" s="4" t="s">
        <v>440</v>
      </c>
      <c r="Z98" s="5">
        <v>50</v>
      </c>
      <c r="AA98" s="5">
        <v>123621</v>
      </c>
      <c r="AB98" s="5">
        <v>1</v>
      </c>
      <c r="AC98" s="5">
        <v>500</v>
      </c>
      <c r="AD98" s="4" t="s">
        <v>717</v>
      </c>
      <c r="AE98" s="4" t="s">
        <v>593</v>
      </c>
      <c r="AF98" s="4" t="s">
        <v>1174</v>
      </c>
      <c r="AG98" s="4" t="s">
        <v>443</v>
      </c>
      <c r="AH98" s="80" t="str">
        <f t="shared" si="13"/>
        <v>01-Jun-23</v>
      </c>
    </row>
    <row r="99" spans="1:34" x14ac:dyDescent="0.3">
      <c r="A99" s="3">
        <v>45079</v>
      </c>
      <c r="B99" s="4">
        <v>420</v>
      </c>
      <c r="C99" s="5">
        <v>3</v>
      </c>
      <c r="D99" s="4" t="str">
        <f t="shared" si="7"/>
        <v>2023-06-02</v>
      </c>
      <c r="E99" s="4" t="str">
        <f t="shared" si="8"/>
        <v>2023-05-28 - 2023-06-03</v>
      </c>
      <c r="F99" s="4" t="str">
        <f t="shared" si="9"/>
        <v>2023-Jun</v>
      </c>
      <c r="G99" s="4">
        <f>IF(COUNTIF($A$2:A99,A99)=1,SUMIF($A:$A,D99,$B:$B),"")</f>
        <v>420</v>
      </c>
      <c r="H99" s="4">
        <f>IF(COUNTIF($A$2:A99,A99)=1,SUMIF($A:$A,D99,$C:$C),"")</f>
        <v>3</v>
      </c>
      <c r="I99" s="4" t="str">
        <f>IF(COUNTIF($E$2:E99,E99)=1,SUMIF($E:$E,E99,$B:$B),"")</f>
        <v/>
      </c>
      <c r="J99" s="4" t="str">
        <f>IF(COUNTIF($E$2:E99,E99)=1,SUMIF($E:$E,E99,$C:$C),"")</f>
        <v/>
      </c>
      <c r="K99" s="4" t="str">
        <f>IF(COUNTIF($F$2:F99,F99)=1,SUMIF($F:$F,F99,$B:$B),"")</f>
        <v/>
      </c>
      <c r="L99" s="4" t="str">
        <f>IF(COUNTIF($F$2:F99,F99)=1,SUMIF($F:$F,F99,$C:$C),"")</f>
        <v/>
      </c>
      <c r="M99" s="4">
        <f t="shared" si="12"/>
        <v>294</v>
      </c>
      <c r="N99" s="4">
        <f t="shared" si="10"/>
        <v>126</v>
      </c>
      <c r="O99" s="5">
        <f t="shared" si="11"/>
        <v>294</v>
      </c>
      <c r="P99" s="3" t="s">
        <v>873</v>
      </c>
      <c r="Q99" s="4" t="s">
        <v>452</v>
      </c>
      <c r="R99" s="4" t="s">
        <v>434</v>
      </c>
      <c r="S99" s="4" t="s">
        <v>532</v>
      </c>
      <c r="T99" s="4" t="s">
        <v>436</v>
      </c>
      <c r="U99" s="8" t="s">
        <v>693</v>
      </c>
      <c r="V99" s="4" t="s">
        <v>456</v>
      </c>
      <c r="W99" s="4" t="s">
        <v>449</v>
      </c>
      <c r="X99" s="4" t="s">
        <v>439</v>
      </c>
      <c r="Y99" s="4" t="s">
        <v>451</v>
      </c>
      <c r="Z99" s="5">
        <v>0</v>
      </c>
      <c r="AA99" s="5">
        <v>123622</v>
      </c>
      <c r="AB99" s="5">
        <v>1</v>
      </c>
      <c r="AC99" s="5">
        <v>420</v>
      </c>
      <c r="AD99" s="4" t="s">
        <v>717</v>
      </c>
      <c r="AE99" s="4" t="s">
        <v>606</v>
      </c>
      <c r="AF99" s="4" t="s">
        <v>1173</v>
      </c>
      <c r="AG99" s="4" t="s">
        <v>443</v>
      </c>
      <c r="AH99" s="80" t="str">
        <f t="shared" si="13"/>
        <v>02-Jun-23</v>
      </c>
    </row>
    <row r="100" spans="1:34" x14ac:dyDescent="0.3">
      <c r="A100" s="3">
        <v>45080</v>
      </c>
      <c r="B100" s="4">
        <v>350</v>
      </c>
      <c r="C100" s="5">
        <v>2</v>
      </c>
      <c r="D100" s="4" t="str">
        <f t="shared" si="7"/>
        <v>2023-06-03</v>
      </c>
      <c r="E100" s="4" t="str">
        <f t="shared" si="8"/>
        <v>2023-05-28 - 2023-06-03</v>
      </c>
      <c r="F100" s="4" t="str">
        <f t="shared" si="9"/>
        <v>2023-Jun</v>
      </c>
      <c r="G100" s="4">
        <f>IF(COUNTIF($A$2:A100,A100)=1,SUMIF($A:$A,D100,$B:$B),"")</f>
        <v>350</v>
      </c>
      <c r="H100" s="4">
        <f>IF(COUNTIF($A$2:A100,A100)=1,SUMIF($A:$A,D100,$C:$C),"")</f>
        <v>2</v>
      </c>
      <c r="I100" s="4" t="str">
        <f>IF(COUNTIF($E$2:E100,E100)=1,SUMIF($E:$E,E100,$B:$B),"")</f>
        <v/>
      </c>
      <c r="J100" s="4" t="str">
        <f>IF(COUNTIF($E$2:E100,E100)=1,SUMIF($E:$E,E100,$C:$C),"")</f>
        <v/>
      </c>
      <c r="K100" s="4" t="str">
        <f>IF(COUNTIF($F$2:F100,F100)=1,SUMIF($F:$F,F100,$B:$B),"")</f>
        <v/>
      </c>
      <c r="L100" s="4" t="str">
        <f>IF(COUNTIF($F$2:F100,F100)=1,SUMIF($F:$F,F100,$C:$C),"")</f>
        <v/>
      </c>
      <c r="M100" s="4">
        <f t="shared" si="12"/>
        <v>245</v>
      </c>
      <c r="N100" s="4">
        <f t="shared" si="10"/>
        <v>105</v>
      </c>
      <c r="O100" s="5">
        <f t="shared" si="11"/>
        <v>195</v>
      </c>
      <c r="P100" s="3" t="s">
        <v>874</v>
      </c>
      <c r="Q100" s="4" t="s">
        <v>466</v>
      </c>
      <c r="R100" s="4" t="s">
        <v>445</v>
      </c>
      <c r="S100" s="4" t="s">
        <v>474</v>
      </c>
      <c r="T100" s="4" t="s">
        <v>475</v>
      </c>
      <c r="U100" s="8" t="s">
        <v>694</v>
      </c>
      <c r="V100" s="4" t="s">
        <v>448</v>
      </c>
      <c r="W100" s="4" t="s">
        <v>449</v>
      </c>
      <c r="X100" s="4" t="s">
        <v>450</v>
      </c>
      <c r="Y100" s="4" t="s">
        <v>451</v>
      </c>
      <c r="Z100" s="5">
        <v>50</v>
      </c>
      <c r="AA100" s="5">
        <v>123623</v>
      </c>
      <c r="AB100" s="5">
        <v>1</v>
      </c>
      <c r="AC100" s="5">
        <v>300</v>
      </c>
      <c r="AD100" s="4" t="s">
        <v>717</v>
      </c>
      <c r="AE100" s="4" t="s">
        <v>584</v>
      </c>
      <c r="AF100" s="4" t="s">
        <v>1172</v>
      </c>
      <c r="AG100" s="4" t="s">
        <v>443</v>
      </c>
      <c r="AH100" s="80" t="str">
        <f t="shared" si="13"/>
        <v>03-Jun-23</v>
      </c>
    </row>
    <row r="101" spans="1:34" x14ac:dyDescent="0.3">
      <c r="A101" s="3">
        <v>45081</v>
      </c>
      <c r="B101" s="4">
        <v>800</v>
      </c>
      <c r="C101" s="5">
        <v>2</v>
      </c>
      <c r="D101" s="4" t="str">
        <f t="shared" si="7"/>
        <v>2023-06-04</v>
      </c>
      <c r="E101" s="4" t="str">
        <f t="shared" si="8"/>
        <v>2023-06-04 - 2023-06-10</v>
      </c>
      <c r="F101" s="4" t="str">
        <f t="shared" si="9"/>
        <v>2023-Jun</v>
      </c>
      <c r="G101" s="4">
        <f>IF(COUNTIF($A$2:A101,A101)=1,SUMIF($A:$A,D101,$B:$B),"")</f>
        <v>800</v>
      </c>
      <c r="H101" s="4">
        <f>IF(COUNTIF($A$2:A101,A101)=1,SUMIF($A:$A,D101,$C:$C),"")</f>
        <v>2</v>
      </c>
      <c r="I101" s="4">
        <f>IF(COUNTIF($E$2:E101,E101)=1,SUMIF($E:$E,E101,$B:$B),"")</f>
        <v>4300</v>
      </c>
      <c r="J101" s="4">
        <f>IF(COUNTIF($E$2:E101,E101)=1,SUMIF($E:$E,E101,$C:$C),"")</f>
        <v>19</v>
      </c>
      <c r="K101" s="4" t="str">
        <f>IF(COUNTIF($F$2:F101,F101)=1,SUMIF($F:$F,F101,$B:$B),"")</f>
        <v/>
      </c>
      <c r="L101" s="4" t="str">
        <f>IF(COUNTIF($F$2:F101,F101)=1,SUMIF($F:$F,F101,$C:$C),"")</f>
        <v/>
      </c>
      <c r="M101" s="4">
        <f t="shared" si="12"/>
        <v>560</v>
      </c>
      <c r="N101" s="4">
        <f t="shared" si="10"/>
        <v>240</v>
      </c>
      <c r="O101" s="5">
        <f t="shared" si="11"/>
        <v>510</v>
      </c>
      <c r="P101" s="3" t="s">
        <v>875</v>
      </c>
      <c r="Q101" s="4" t="s">
        <v>460</v>
      </c>
      <c r="R101" s="4" t="s">
        <v>453</v>
      </c>
      <c r="S101" s="4" t="s">
        <v>513</v>
      </c>
      <c r="T101" s="4" t="s">
        <v>514</v>
      </c>
      <c r="U101" s="8" t="s">
        <v>697</v>
      </c>
      <c r="V101" s="4" t="s">
        <v>437</v>
      </c>
      <c r="W101" s="4" t="s">
        <v>438</v>
      </c>
      <c r="X101" s="4" t="s">
        <v>457</v>
      </c>
      <c r="Y101" s="4" t="s">
        <v>440</v>
      </c>
      <c r="Z101" s="5">
        <v>50</v>
      </c>
      <c r="AA101" s="5">
        <v>123624</v>
      </c>
      <c r="AB101" s="5">
        <v>1</v>
      </c>
      <c r="AC101" s="5">
        <v>750</v>
      </c>
      <c r="AD101" s="4" t="s">
        <v>717</v>
      </c>
      <c r="AE101" s="4" t="s">
        <v>607</v>
      </c>
      <c r="AF101" s="4" t="s">
        <v>1173</v>
      </c>
      <c r="AG101" s="4" t="s">
        <v>443</v>
      </c>
      <c r="AH101" s="80" t="str">
        <f t="shared" si="13"/>
        <v>04-Jun-23</v>
      </c>
    </row>
    <row r="102" spans="1:34" x14ac:dyDescent="0.3">
      <c r="A102" s="3">
        <v>45082</v>
      </c>
      <c r="B102" s="4">
        <v>600</v>
      </c>
      <c r="C102" s="5">
        <v>3</v>
      </c>
      <c r="D102" s="4" t="str">
        <f t="shared" si="7"/>
        <v>2023-06-05</v>
      </c>
      <c r="E102" s="4" t="str">
        <f t="shared" si="8"/>
        <v>2023-06-04 - 2023-06-10</v>
      </c>
      <c r="F102" s="4" t="str">
        <f t="shared" si="9"/>
        <v>2023-Jun</v>
      </c>
      <c r="G102" s="4">
        <f>IF(COUNTIF($A$2:A102,A102)=1,SUMIF($A:$A,D102,$B:$B),"")</f>
        <v>600</v>
      </c>
      <c r="H102" s="4">
        <f>IF(COUNTIF($A$2:A102,A102)=1,SUMIF($A:$A,D102,$C:$C),"")</f>
        <v>3</v>
      </c>
      <c r="I102" s="4" t="str">
        <f>IF(COUNTIF($E$2:E102,E102)=1,SUMIF($E:$E,E102,$B:$B),"")</f>
        <v/>
      </c>
      <c r="J102" s="4" t="str">
        <f>IF(COUNTIF($E$2:E102,E102)=1,SUMIF($E:$E,E102,$C:$C),"")</f>
        <v/>
      </c>
      <c r="K102" s="4" t="str">
        <f>IF(COUNTIF($F$2:F102,F102)=1,SUMIF($F:$F,F102,$B:$B),"")</f>
        <v/>
      </c>
      <c r="L102" s="4" t="str">
        <f>IF(COUNTIF($F$2:F102,F102)=1,SUMIF($F:$F,F102,$C:$C),"")</f>
        <v/>
      </c>
      <c r="M102" s="4">
        <f t="shared" si="12"/>
        <v>420</v>
      </c>
      <c r="N102" s="4">
        <f t="shared" si="10"/>
        <v>180</v>
      </c>
      <c r="O102" s="5">
        <f t="shared" si="11"/>
        <v>420</v>
      </c>
      <c r="P102" s="3" t="s">
        <v>876</v>
      </c>
      <c r="Q102" s="4" t="s">
        <v>488</v>
      </c>
      <c r="R102" s="4" t="s">
        <v>445</v>
      </c>
      <c r="S102" s="4" t="s">
        <v>483</v>
      </c>
      <c r="T102" s="4" t="s">
        <v>484</v>
      </c>
      <c r="U102" s="8" t="s">
        <v>696</v>
      </c>
      <c r="V102" s="4" t="s">
        <v>456</v>
      </c>
      <c r="W102" s="4" t="s">
        <v>438</v>
      </c>
      <c r="X102" s="4" t="s">
        <v>439</v>
      </c>
      <c r="Y102" s="4" t="s">
        <v>451</v>
      </c>
      <c r="Z102" s="5">
        <v>0</v>
      </c>
      <c r="AA102" s="5">
        <v>123625</v>
      </c>
      <c r="AB102" s="5">
        <v>1</v>
      </c>
      <c r="AC102" s="5">
        <v>600</v>
      </c>
      <c r="AD102" s="4" t="s">
        <v>717</v>
      </c>
      <c r="AE102" s="4" t="s">
        <v>608</v>
      </c>
      <c r="AF102" s="4" t="s">
        <v>1173</v>
      </c>
      <c r="AG102" s="4" t="s">
        <v>443</v>
      </c>
      <c r="AH102" s="80" t="str">
        <f t="shared" si="13"/>
        <v>05-Jun-23</v>
      </c>
    </row>
    <row r="103" spans="1:34" x14ac:dyDescent="0.3">
      <c r="A103" s="3">
        <v>45083</v>
      </c>
      <c r="B103" s="4">
        <v>150</v>
      </c>
      <c r="C103" s="5">
        <v>1</v>
      </c>
      <c r="D103" s="4" t="str">
        <f t="shared" si="7"/>
        <v>2023-06-06</v>
      </c>
      <c r="E103" s="4" t="str">
        <f t="shared" si="8"/>
        <v>2023-06-04 - 2023-06-10</v>
      </c>
      <c r="F103" s="4" t="str">
        <f t="shared" si="9"/>
        <v>2023-Jun</v>
      </c>
      <c r="G103" s="4">
        <f>IF(COUNTIF($A$2:A103,A103)=1,SUMIF($A:$A,D103,$B:$B),"")</f>
        <v>150</v>
      </c>
      <c r="H103" s="4">
        <f>IF(COUNTIF($A$2:A103,A103)=1,SUMIF($A:$A,D103,$C:$C),"")</f>
        <v>1</v>
      </c>
      <c r="I103" s="4" t="str">
        <f>IF(COUNTIF($E$2:E103,E103)=1,SUMIF($E:$E,E103,$B:$B),"")</f>
        <v/>
      </c>
      <c r="J103" s="4" t="str">
        <f>IF(COUNTIF($E$2:E103,E103)=1,SUMIF($E:$E,E103,$C:$C),"")</f>
        <v/>
      </c>
      <c r="K103" s="4" t="str">
        <f>IF(COUNTIF($F$2:F103,F103)=1,SUMIF($F:$F,F103,$B:$B),"")</f>
        <v/>
      </c>
      <c r="L103" s="4" t="str">
        <f>IF(COUNTIF($F$2:F103,F103)=1,SUMIF($F:$F,F103,$C:$C),"")</f>
        <v/>
      </c>
      <c r="M103" s="4">
        <f t="shared" si="12"/>
        <v>105</v>
      </c>
      <c r="N103" s="4">
        <f t="shared" si="10"/>
        <v>45</v>
      </c>
      <c r="O103" s="5">
        <f t="shared" si="11"/>
        <v>85</v>
      </c>
      <c r="P103" s="3" t="s">
        <v>877</v>
      </c>
      <c r="Q103" s="4" t="s">
        <v>462</v>
      </c>
      <c r="R103" s="4" t="s">
        <v>434</v>
      </c>
      <c r="S103" s="4" t="s">
        <v>534</v>
      </c>
      <c r="T103" s="4" t="s">
        <v>478</v>
      </c>
      <c r="U103" s="8" t="s">
        <v>703</v>
      </c>
      <c r="V103" s="4" t="s">
        <v>456</v>
      </c>
      <c r="W103" s="4" t="s">
        <v>449</v>
      </c>
      <c r="X103" s="4" t="s">
        <v>457</v>
      </c>
      <c r="Y103" s="4" t="s">
        <v>458</v>
      </c>
      <c r="Z103" s="5">
        <v>20</v>
      </c>
      <c r="AA103" s="5">
        <v>123626</v>
      </c>
      <c r="AB103" s="5">
        <v>1</v>
      </c>
      <c r="AC103" s="5">
        <v>130</v>
      </c>
      <c r="AD103" s="4" t="s">
        <v>717</v>
      </c>
      <c r="AE103" s="4" t="s">
        <v>712</v>
      </c>
      <c r="AF103" s="4" t="s">
        <v>1174</v>
      </c>
      <c r="AG103" s="4" t="s">
        <v>459</v>
      </c>
      <c r="AH103" s="80" t="str">
        <f t="shared" si="13"/>
        <v>06-Jun-23</v>
      </c>
    </row>
    <row r="104" spans="1:34" x14ac:dyDescent="0.3">
      <c r="A104" s="3">
        <v>45084</v>
      </c>
      <c r="B104" s="4">
        <v>920</v>
      </c>
      <c r="C104" s="5">
        <v>3</v>
      </c>
      <c r="D104" s="4" t="str">
        <f t="shared" si="7"/>
        <v>2023-06-07</v>
      </c>
      <c r="E104" s="4" t="str">
        <f t="shared" si="8"/>
        <v>2023-06-04 - 2023-06-10</v>
      </c>
      <c r="F104" s="4" t="str">
        <f t="shared" si="9"/>
        <v>2023-Jun</v>
      </c>
      <c r="G104" s="4">
        <f>IF(COUNTIF($A$2:A104,A104)=1,SUMIF($A:$A,D104,$B:$B),"")</f>
        <v>920</v>
      </c>
      <c r="H104" s="4">
        <f>IF(COUNTIF($A$2:A104,A104)=1,SUMIF($A:$A,D104,$C:$C),"")</f>
        <v>3</v>
      </c>
      <c r="I104" s="4" t="str">
        <f>IF(COUNTIF($E$2:E104,E104)=1,SUMIF($E:$E,E104,$B:$B),"")</f>
        <v/>
      </c>
      <c r="J104" s="4" t="str">
        <f>IF(COUNTIF($E$2:E104,E104)=1,SUMIF($E:$E,E104,$C:$C),"")</f>
        <v/>
      </c>
      <c r="K104" s="4" t="str">
        <f>IF(COUNTIF($F$2:F104,F104)=1,SUMIF($F:$F,F104,$B:$B),"")</f>
        <v/>
      </c>
      <c r="L104" s="4" t="str">
        <f>IF(COUNTIF($F$2:F104,F104)=1,SUMIF($F:$F,F104,$C:$C),"")</f>
        <v/>
      </c>
      <c r="M104" s="4">
        <f t="shared" si="12"/>
        <v>644</v>
      </c>
      <c r="N104" s="4">
        <f t="shared" si="10"/>
        <v>276</v>
      </c>
      <c r="O104" s="5">
        <f t="shared" si="11"/>
        <v>594</v>
      </c>
      <c r="P104" s="3" t="s">
        <v>878</v>
      </c>
      <c r="Q104" s="4" t="s">
        <v>470</v>
      </c>
      <c r="R104" s="4" t="s">
        <v>445</v>
      </c>
      <c r="S104" s="4" t="s">
        <v>535</v>
      </c>
      <c r="T104" s="4" t="s">
        <v>536</v>
      </c>
      <c r="U104" s="8" t="s">
        <v>635</v>
      </c>
      <c r="V104" s="4" t="s">
        <v>448</v>
      </c>
      <c r="W104" s="4" t="s">
        <v>438</v>
      </c>
      <c r="X104" s="4" t="s">
        <v>450</v>
      </c>
      <c r="Y104" s="4" t="s">
        <v>440</v>
      </c>
      <c r="Z104" s="5">
        <v>50</v>
      </c>
      <c r="AA104" s="5">
        <v>123627</v>
      </c>
      <c r="AB104" s="5">
        <v>1</v>
      </c>
      <c r="AC104" s="5">
        <v>870</v>
      </c>
      <c r="AD104" s="4" t="s">
        <v>717</v>
      </c>
      <c r="AE104" s="4" t="s">
        <v>609</v>
      </c>
      <c r="AF104" s="4" t="s">
        <v>1172</v>
      </c>
      <c r="AG104" s="4" t="s">
        <v>443</v>
      </c>
      <c r="AH104" s="80" t="str">
        <f t="shared" si="13"/>
        <v>07-Jun-23</v>
      </c>
    </row>
    <row r="105" spans="1:34" x14ac:dyDescent="0.3">
      <c r="A105" s="3">
        <v>45085</v>
      </c>
      <c r="B105" s="4">
        <v>430</v>
      </c>
      <c r="C105" s="5">
        <v>2</v>
      </c>
      <c r="D105" s="4" t="str">
        <f t="shared" si="7"/>
        <v>2023-06-08</v>
      </c>
      <c r="E105" s="4" t="str">
        <f t="shared" si="8"/>
        <v>2023-06-04 - 2023-06-10</v>
      </c>
      <c r="F105" s="4" t="str">
        <f t="shared" si="9"/>
        <v>2023-Jun</v>
      </c>
      <c r="G105" s="4">
        <f>IF(COUNTIF($A$2:A105,A105)=1,SUMIF($A:$A,D105,$B:$B),"")</f>
        <v>430</v>
      </c>
      <c r="H105" s="4">
        <f>IF(COUNTIF($A$2:A105,A105)=1,SUMIF($A:$A,D105,$C:$C),"")</f>
        <v>2</v>
      </c>
      <c r="I105" s="4" t="str">
        <f>IF(COUNTIF($E$2:E105,E105)=1,SUMIF($E:$E,E105,$B:$B),"")</f>
        <v/>
      </c>
      <c r="J105" s="4" t="str">
        <f>IF(COUNTIF($E$2:E105,E105)=1,SUMIF($E:$E,E105,$C:$C),"")</f>
        <v/>
      </c>
      <c r="K105" s="4" t="str">
        <f>IF(COUNTIF($F$2:F105,F105)=1,SUMIF($F:$F,F105,$B:$B),"")</f>
        <v/>
      </c>
      <c r="L105" s="4" t="str">
        <f>IF(COUNTIF($F$2:F105,F105)=1,SUMIF($F:$F,F105,$C:$C),"")</f>
        <v/>
      </c>
      <c r="M105" s="4">
        <f t="shared" si="12"/>
        <v>301</v>
      </c>
      <c r="N105" s="4">
        <f t="shared" si="10"/>
        <v>129</v>
      </c>
      <c r="O105" s="5">
        <f t="shared" si="11"/>
        <v>301</v>
      </c>
      <c r="P105" s="3" t="s">
        <v>879</v>
      </c>
      <c r="Q105" s="4" t="s">
        <v>490</v>
      </c>
      <c r="R105" s="4" t="s">
        <v>434</v>
      </c>
      <c r="S105" s="4" t="s">
        <v>537</v>
      </c>
      <c r="T105" s="4" t="s">
        <v>436</v>
      </c>
      <c r="U105" s="8" t="s">
        <v>690</v>
      </c>
      <c r="V105" s="4" t="s">
        <v>456</v>
      </c>
      <c r="W105" s="4" t="s">
        <v>449</v>
      </c>
      <c r="X105" s="4" t="s">
        <v>439</v>
      </c>
      <c r="Y105" s="4" t="s">
        <v>451</v>
      </c>
      <c r="Z105" s="5">
        <v>0</v>
      </c>
      <c r="AA105" s="5">
        <v>123628</v>
      </c>
      <c r="AB105" s="5">
        <v>1</v>
      </c>
      <c r="AC105" s="5">
        <v>430</v>
      </c>
      <c r="AD105" s="4" t="s">
        <v>717</v>
      </c>
      <c r="AE105" s="4" t="s">
        <v>570</v>
      </c>
      <c r="AF105" s="4" t="s">
        <v>1173</v>
      </c>
      <c r="AG105" s="4" t="s">
        <v>443</v>
      </c>
      <c r="AH105" s="80" t="str">
        <f t="shared" si="13"/>
        <v>08-Jun-23</v>
      </c>
    </row>
    <row r="106" spans="1:34" x14ac:dyDescent="0.3">
      <c r="A106" s="3">
        <v>45086</v>
      </c>
      <c r="B106" s="4">
        <v>300</v>
      </c>
      <c r="C106" s="5">
        <v>3</v>
      </c>
      <c r="D106" s="4" t="str">
        <f t="shared" si="7"/>
        <v>2023-06-09</v>
      </c>
      <c r="E106" s="4" t="str">
        <f t="shared" si="8"/>
        <v>2023-06-04 - 2023-06-10</v>
      </c>
      <c r="F106" s="4" t="str">
        <f t="shared" si="9"/>
        <v>2023-Jun</v>
      </c>
      <c r="G106" s="4">
        <f>IF(COUNTIF($A$2:A106,A106)=1,SUMIF($A:$A,D106,$B:$B),"")</f>
        <v>300</v>
      </c>
      <c r="H106" s="4">
        <f>IF(COUNTIF($A$2:A106,A106)=1,SUMIF($A:$A,D106,$C:$C),"")</f>
        <v>3</v>
      </c>
      <c r="I106" s="4" t="str">
        <f>IF(COUNTIF($E$2:E106,E106)=1,SUMIF($E:$E,E106,$B:$B),"")</f>
        <v/>
      </c>
      <c r="J106" s="4" t="str">
        <f>IF(COUNTIF($E$2:E106,E106)=1,SUMIF($E:$E,E106,$C:$C),"")</f>
        <v/>
      </c>
      <c r="K106" s="4" t="str">
        <f>IF(COUNTIF($F$2:F106,F106)=1,SUMIF($F:$F,F106,$B:$B),"")</f>
        <v/>
      </c>
      <c r="L106" s="4" t="str">
        <f>IF(COUNTIF($F$2:F106,F106)=1,SUMIF($F:$F,F106,$C:$C),"")</f>
        <v/>
      </c>
      <c r="M106" s="4">
        <f t="shared" si="12"/>
        <v>210</v>
      </c>
      <c r="N106" s="4">
        <f t="shared" si="10"/>
        <v>90</v>
      </c>
      <c r="O106" s="5">
        <f t="shared" si="11"/>
        <v>190</v>
      </c>
      <c r="P106" s="3" t="s">
        <v>880</v>
      </c>
      <c r="Q106" s="4" t="s">
        <v>476</v>
      </c>
      <c r="R106" s="4" t="s">
        <v>445</v>
      </c>
      <c r="S106" s="4" t="s">
        <v>520</v>
      </c>
      <c r="T106" s="4" t="s">
        <v>521</v>
      </c>
      <c r="U106" s="8" t="s">
        <v>701</v>
      </c>
      <c r="V106" s="4" t="s">
        <v>437</v>
      </c>
      <c r="W106" s="4" t="s">
        <v>438</v>
      </c>
      <c r="X106" s="4" t="s">
        <v>457</v>
      </c>
      <c r="Y106" s="4" t="s">
        <v>440</v>
      </c>
      <c r="Z106" s="5">
        <v>20</v>
      </c>
      <c r="AA106" s="5">
        <v>123629</v>
      </c>
      <c r="AB106" s="5">
        <v>1</v>
      </c>
      <c r="AC106" s="5">
        <v>280</v>
      </c>
      <c r="AD106" s="4" t="s">
        <v>717</v>
      </c>
      <c r="AE106" s="4" t="s">
        <v>712</v>
      </c>
      <c r="AF106" s="4" t="s">
        <v>1174</v>
      </c>
      <c r="AG106" s="4" t="s">
        <v>443</v>
      </c>
      <c r="AH106" s="80" t="str">
        <f t="shared" si="13"/>
        <v>09-Jun-23</v>
      </c>
    </row>
    <row r="107" spans="1:34" x14ac:dyDescent="0.3">
      <c r="A107" s="3">
        <v>45087</v>
      </c>
      <c r="B107" s="4">
        <v>1100</v>
      </c>
      <c r="C107" s="5">
        <v>5</v>
      </c>
      <c r="D107" s="4" t="str">
        <f t="shared" si="7"/>
        <v>2023-06-10</v>
      </c>
      <c r="E107" s="4" t="str">
        <f t="shared" si="8"/>
        <v>2023-06-04 - 2023-06-10</v>
      </c>
      <c r="F107" s="4" t="str">
        <f t="shared" si="9"/>
        <v>2023-Jun</v>
      </c>
      <c r="G107" s="4">
        <f>IF(COUNTIF($A$2:A107,A107)=1,SUMIF($A:$A,D107,$B:$B),"")</f>
        <v>1100</v>
      </c>
      <c r="H107" s="4">
        <f>IF(COUNTIF($A$2:A107,A107)=1,SUMIF($A:$A,D107,$C:$C),"")</f>
        <v>5</v>
      </c>
      <c r="I107" s="4" t="str">
        <f>IF(COUNTIF($E$2:E107,E107)=1,SUMIF($E:$E,E107,$B:$B),"")</f>
        <v/>
      </c>
      <c r="J107" s="4" t="str">
        <f>IF(COUNTIF($E$2:E107,E107)=1,SUMIF($E:$E,E107,$C:$C),"")</f>
        <v/>
      </c>
      <c r="K107" s="4" t="str">
        <f>IF(COUNTIF($F$2:F107,F107)=1,SUMIF($F:$F,F107,$B:$B),"")</f>
        <v/>
      </c>
      <c r="L107" s="4" t="str">
        <f>IF(COUNTIF($F$2:F107,F107)=1,SUMIF($F:$F,F107,$C:$C),"")</f>
        <v/>
      </c>
      <c r="M107" s="4">
        <f t="shared" si="12"/>
        <v>770</v>
      </c>
      <c r="N107" s="4">
        <f t="shared" si="10"/>
        <v>330</v>
      </c>
      <c r="O107" s="5">
        <f t="shared" si="11"/>
        <v>770</v>
      </c>
      <c r="P107" s="3" t="s">
        <v>881</v>
      </c>
      <c r="Q107" s="4" t="s">
        <v>460</v>
      </c>
      <c r="R107" s="4" t="s">
        <v>453</v>
      </c>
      <c r="S107" s="4" t="s">
        <v>503</v>
      </c>
      <c r="T107" s="4" t="s">
        <v>504</v>
      </c>
      <c r="U107" s="8" t="s">
        <v>692</v>
      </c>
      <c r="V107" s="4" t="s">
        <v>448</v>
      </c>
      <c r="W107" s="4" t="s">
        <v>438</v>
      </c>
      <c r="X107" s="4" t="s">
        <v>439</v>
      </c>
      <c r="Y107" s="4" t="s">
        <v>451</v>
      </c>
      <c r="Z107" s="5">
        <v>0</v>
      </c>
      <c r="AA107" s="5">
        <v>123630</v>
      </c>
      <c r="AB107" s="5">
        <v>1</v>
      </c>
      <c r="AC107" s="5">
        <v>1100</v>
      </c>
      <c r="AD107" s="4" t="s">
        <v>717</v>
      </c>
      <c r="AE107" s="4" t="s">
        <v>602</v>
      </c>
      <c r="AF107" s="4" t="s">
        <v>1174</v>
      </c>
      <c r="AG107" s="4" t="s">
        <v>443</v>
      </c>
      <c r="AH107" s="80" t="str">
        <f t="shared" si="13"/>
        <v>10-Jun-23</v>
      </c>
    </row>
    <row r="108" spans="1:34" x14ac:dyDescent="0.3">
      <c r="A108" s="3">
        <v>45088</v>
      </c>
      <c r="B108" s="4">
        <v>650</v>
      </c>
      <c r="C108" s="5">
        <v>2</v>
      </c>
      <c r="D108" s="4" t="str">
        <f t="shared" si="7"/>
        <v>2023-06-11</v>
      </c>
      <c r="E108" s="4" t="str">
        <f t="shared" si="8"/>
        <v>2023-06-11 - 2023-06-17</v>
      </c>
      <c r="F108" s="4" t="str">
        <f t="shared" si="9"/>
        <v>2023-Jun</v>
      </c>
      <c r="G108" s="4">
        <f>IF(COUNTIF($A$2:A108,A108)=1,SUMIF($A:$A,D108,$B:$B),"")</f>
        <v>650</v>
      </c>
      <c r="H108" s="4">
        <f>IF(COUNTIF($A$2:A108,A108)=1,SUMIF($A:$A,D108,$C:$C),"")</f>
        <v>2</v>
      </c>
      <c r="I108" s="4">
        <f>IF(COUNTIF($E$2:E108,E108)=1,SUMIF($E:$E,E108,$B:$B),"")</f>
        <v>5370</v>
      </c>
      <c r="J108" s="4">
        <f>IF(COUNTIF($E$2:E108,E108)=1,SUMIF($E:$E,E108,$C:$C),"")</f>
        <v>23</v>
      </c>
      <c r="K108" s="4" t="str">
        <f>IF(COUNTIF($F$2:F108,F108)=1,SUMIF($F:$F,F108,$B:$B),"")</f>
        <v/>
      </c>
      <c r="L108" s="4" t="str">
        <f>IF(COUNTIF($F$2:F108,F108)=1,SUMIF($F:$F,F108,$C:$C),"")</f>
        <v/>
      </c>
      <c r="M108" s="4">
        <f t="shared" si="12"/>
        <v>455</v>
      </c>
      <c r="N108" s="4">
        <f t="shared" si="10"/>
        <v>195</v>
      </c>
      <c r="O108" s="5">
        <f t="shared" si="11"/>
        <v>405</v>
      </c>
      <c r="P108" s="3" t="s">
        <v>882</v>
      </c>
      <c r="Q108" s="4" t="s">
        <v>488</v>
      </c>
      <c r="R108" s="4" t="s">
        <v>445</v>
      </c>
      <c r="S108" s="4" t="s">
        <v>474</v>
      </c>
      <c r="T108" s="4" t="s">
        <v>475</v>
      </c>
      <c r="U108" s="8" t="s">
        <v>635</v>
      </c>
      <c r="V108" s="4" t="s">
        <v>448</v>
      </c>
      <c r="W108" s="4" t="s">
        <v>449</v>
      </c>
      <c r="X108" s="4" t="s">
        <v>450</v>
      </c>
      <c r="Y108" s="4" t="s">
        <v>451</v>
      </c>
      <c r="Z108" s="5">
        <v>50</v>
      </c>
      <c r="AA108" s="5">
        <v>123631</v>
      </c>
      <c r="AB108" s="5">
        <v>1</v>
      </c>
      <c r="AC108" s="5">
        <v>600</v>
      </c>
      <c r="AD108" s="4" t="s">
        <v>717</v>
      </c>
      <c r="AE108" s="4" t="s">
        <v>601</v>
      </c>
      <c r="AF108" s="4" t="s">
        <v>1172</v>
      </c>
      <c r="AG108" s="4" t="s">
        <v>443</v>
      </c>
      <c r="AH108" s="80" t="str">
        <f t="shared" si="13"/>
        <v>11-Jun-23</v>
      </c>
    </row>
    <row r="109" spans="1:34" x14ac:dyDescent="0.3">
      <c r="A109" s="3">
        <v>45089</v>
      </c>
      <c r="B109" s="4">
        <v>220</v>
      </c>
      <c r="C109" s="5">
        <v>1</v>
      </c>
      <c r="D109" s="4" t="str">
        <f t="shared" si="7"/>
        <v>2023-06-12</v>
      </c>
      <c r="E109" s="4" t="str">
        <f t="shared" si="8"/>
        <v>2023-06-11 - 2023-06-17</v>
      </c>
      <c r="F109" s="4" t="str">
        <f t="shared" si="9"/>
        <v>2023-Jun</v>
      </c>
      <c r="G109" s="4">
        <f>IF(COUNTIF($A$2:A109,A109)=1,SUMIF($A:$A,D109,$B:$B),"")</f>
        <v>220</v>
      </c>
      <c r="H109" s="4">
        <f>IF(COUNTIF($A$2:A109,A109)=1,SUMIF($A:$A,D109,$C:$C),"")</f>
        <v>1</v>
      </c>
      <c r="I109" s="4" t="str">
        <f>IF(COUNTIF($E$2:E109,E109)=1,SUMIF($E:$E,E109,$B:$B),"")</f>
        <v/>
      </c>
      <c r="J109" s="4" t="str">
        <f>IF(COUNTIF($E$2:E109,E109)=1,SUMIF($E:$E,E109,$C:$C),"")</f>
        <v/>
      </c>
      <c r="K109" s="4" t="str">
        <f>IF(COUNTIF($F$2:F109,F109)=1,SUMIF($F:$F,F109,$B:$B),"")</f>
        <v/>
      </c>
      <c r="L109" s="4" t="str">
        <f>IF(COUNTIF($F$2:F109,F109)=1,SUMIF($F:$F,F109,$C:$C),"")</f>
        <v/>
      </c>
      <c r="M109" s="4">
        <f t="shared" si="12"/>
        <v>154</v>
      </c>
      <c r="N109" s="4">
        <f t="shared" si="10"/>
        <v>66</v>
      </c>
      <c r="O109" s="5">
        <f t="shared" si="11"/>
        <v>134</v>
      </c>
      <c r="P109" s="3" t="s">
        <v>883</v>
      </c>
      <c r="Q109" s="4" t="s">
        <v>462</v>
      </c>
      <c r="R109" s="4" t="s">
        <v>434</v>
      </c>
      <c r="S109" s="4" t="s">
        <v>532</v>
      </c>
      <c r="T109" s="4" t="s">
        <v>436</v>
      </c>
      <c r="U109" s="8" t="s">
        <v>703</v>
      </c>
      <c r="V109" s="4" t="s">
        <v>456</v>
      </c>
      <c r="W109" s="4" t="s">
        <v>449</v>
      </c>
      <c r="X109" s="4" t="s">
        <v>450</v>
      </c>
      <c r="Y109" s="4" t="s">
        <v>451</v>
      </c>
      <c r="Z109" s="5">
        <v>20</v>
      </c>
      <c r="AA109" s="5">
        <v>123632</v>
      </c>
      <c r="AB109" s="5">
        <v>1</v>
      </c>
      <c r="AC109" s="5">
        <v>200</v>
      </c>
      <c r="AD109" s="4" t="s">
        <v>717</v>
      </c>
      <c r="AE109" s="4" t="s">
        <v>712</v>
      </c>
      <c r="AF109" s="4" t="s">
        <v>1174</v>
      </c>
      <c r="AG109" s="4" t="s">
        <v>443</v>
      </c>
      <c r="AH109" s="80" t="str">
        <f t="shared" si="13"/>
        <v>12-Jun-23</v>
      </c>
    </row>
    <row r="110" spans="1:34" x14ac:dyDescent="0.3">
      <c r="A110" s="3">
        <v>45090</v>
      </c>
      <c r="B110" s="4">
        <v>700</v>
      </c>
      <c r="C110" s="5">
        <v>3</v>
      </c>
      <c r="D110" s="4" t="str">
        <f t="shared" si="7"/>
        <v>2023-06-13</v>
      </c>
      <c r="E110" s="4" t="str">
        <f t="shared" si="8"/>
        <v>2023-06-11 - 2023-06-17</v>
      </c>
      <c r="F110" s="4" t="str">
        <f t="shared" si="9"/>
        <v>2023-Jun</v>
      </c>
      <c r="G110" s="4">
        <f>IF(COUNTIF($A$2:A110,A110)=1,SUMIF($A:$A,D110,$B:$B),"")</f>
        <v>700</v>
      </c>
      <c r="H110" s="4">
        <f>IF(COUNTIF($A$2:A110,A110)=1,SUMIF($A:$A,D110,$C:$C),"")</f>
        <v>3</v>
      </c>
      <c r="I110" s="4" t="str">
        <f>IF(COUNTIF($E$2:E110,E110)=1,SUMIF($E:$E,E110,$B:$B),"")</f>
        <v/>
      </c>
      <c r="J110" s="4" t="str">
        <f>IF(COUNTIF($E$2:E110,E110)=1,SUMIF($E:$E,E110,$C:$C),"")</f>
        <v/>
      </c>
      <c r="K110" s="4" t="str">
        <f>IF(COUNTIF($F$2:F110,F110)=1,SUMIF($F:$F,F110,$B:$B),"")</f>
        <v/>
      </c>
      <c r="L110" s="4" t="str">
        <f>IF(COUNTIF($F$2:F110,F110)=1,SUMIF($F:$F,F110,$C:$C),"")</f>
        <v/>
      </c>
      <c r="M110" s="4">
        <f t="shared" si="12"/>
        <v>490</v>
      </c>
      <c r="N110" s="4">
        <f t="shared" si="10"/>
        <v>210</v>
      </c>
      <c r="O110" s="5">
        <f t="shared" si="11"/>
        <v>440</v>
      </c>
      <c r="P110" s="3" t="s">
        <v>884</v>
      </c>
      <c r="Q110" s="4" t="s">
        <v>470</v>
      </c>
      <c r="R110" s="4" t="s">
        <v>445</v>
      </c>
      <c r="S110" s="4" t="s">
        <v>535</v>
      </c>
      <c r="T110" s="4" t="s">
        <v>536</v>
      </c>
      <c r="U110" s="8" t="s">
        <v>635</v>
      </c>
      <c r="V110" s="4" t="s">
        <v>448</v>
      </c>
      <c r="W110" s="4" t="s">
        <v>438</v>
      </c>
      <c r="X110" s="4" t="s">
        <v>450</v>
      </c>
      <c r="Y110" s="4" t="s">
        <v>440</v>
      </c>
      <c r="Z110" s="5">
        <v>50</v>
      </c>
      <c r="AA110" s="5">
        <v>123633</v>
      </c>
      <c r="AB110" s="5">
        <v>1</v>
      </c>
      <c r="AC110" s="5">
        <v>650</v>
      </c>
      <c r="AD110" s="4" t="s">
        <v>717</v>
      </c>
      <c r="AE110" s="4" t="s">
        <v>610</v>
      </c>
      <c r="AF110" s="4" t="s">
        <v>1172</v>
      </c>
      <c r="AG110" s="4" t="s">
        <v>443</v>
      </c>
      <c r="AH110" s="80" t="str">
        <f t="shared" si="13"/>
        <v>13-Jun-23</v>
      </c>
    </row>
    <row r="111" spans="1:34" x14ac:dyDescent="0.3">
      <c r="A111" s="3">
        <v>45091</v>
      </c>
      <c r="B111" s="4">
        <v>400</v>
      </c>
      <c r="C111" s="5">
        <v>2</v>
      </c>
      <c r="D111" s="4" t="str">
        <f t="shared" si="7"/>
        <v>2023-06-14</v>
      </c>
      <c r="E111" s="4" t="str">
        <f t="shared" si="8"/>
        <v>2023-06-11 - 2023-06-17</v>
      </c>
      <c r="F111" s="4" t="str">
        <f t="shared" si="9"/>
        <v>2023-Jun</v>
      </c>
      <c r="G111" s="4">
        <f>IF(COUNTIF($A$2:A111,A111)=1,SUMIF($A:$A,D111,$B:$B),"")</f>
        <v>400</v>
      </c>
      <c r="H111" s="4">
        <f>IF(COUNTIF($A$2:A111,A111)=1,SUMIF($A:$A,D111,$C:$C),"")</f>
        <v>2</v>
      </c>
      <c r="I111" s="4" t="str">
        <f>IF(COUNTIF($E$2:E111,E111)=1,SUMIF($E:$E,E111,$B:$B),"")</f>
        <v/>
      </c>
      <c r="J111" s="4" t="str">
        <f>IF(COUNTIF($E$2:E111,E111)=1,SUMIF($E:$E,E111,$C:$C),"")</f>
        <v/>
      </c>
      <c r="K111" s="4" t="str">
        <f>IF(COUNTIF($F$2:F111,F111)=1,SUMIF($F:$F,F111,$B:$B),"")</f>
        <v/>
      </c>
      <c r="L111" s="4" t="str">
        <f>IF(COUNTIF($F$2:F111,F111)=1,SUMIF($F:$F,F111,$C:$C),"")</f>
        <v/>
      </c>
      <c r="M111" s="4">
        <f t="shared" si="12"/>
        <v>280</v>
      </c>
      <c r="N111" s="4">
        <f t="shared" si="10"/>
        <v>120</v>
      </c>
      <c r="O111" s="5">
        <f t="shared" si="11"/>
        <v>280</v>
      </c>
      <c r="P111" s="3" t="s">
        <v>885</v>
      </c>
      <c r="Q111" s="4" t="s">
        <v>490</v>
      </c>
      <c r="R111" s="4" t="s">
        <v>434</v>
      </c>
      <c r="S111" s="4" t="s">
        <v>537</v>
      </c>
      <c r="T111" s="4" t="s">
        <v>436</v>
      </c>
      <c r="U111" s="8" t="s">
        <v>692</v>
      </c>
      <c r="V111" s="4" t="s">
        <v>456</v>
      </c>
      <c r="W111" s="4" t="s">
        <v>449</v>
      </c>
      <c r="X111" s="4" t="s">
        <v>439</v>
      </c>
      <c r="Y111" s="4" t="s">
        <v>451</v>
      </c>
      <c r="Z111" s="5">
        <v>0</v>
      </c>
      <c r="AA111" s="5">
        <v>123634</v>
      </c>
      <c r="AB111" s="5">
        <v>1</v>
      </c>
      <c r="AC111" s="5">
        <v>400</v>
      </c>
      <c r="AD111" s="4" t="s">
        <v>717</v>
      </c>
      <c r="AE111" s="4" t="s">
        <v>590</v>
      </c>
      <c r="AF111" s="4" t="s">
        <v>1173</v>
      </c>
      <c r="AG111" s="4" t="s">
        <v>443</v>
      </c>
      <c r="AH111" s="80" t="str">
        <f t="shared" si="13"/>
        <v>14-Jun-23</v>
      </c>
    </row>
    <row r="112" spans="1:34" x14ac:dyDescent="0.3">
      <c r="A112" s="3">
        <v>45092</v>
      </c>
      <c r="B112" s="4">
        <v>300</v>
      </c>
      <c r="C112" s="5">
        <v>3</v>
      </c>
      <c r="D112" s="4" t="str">
        <f t="shared" si="7"/>
        <v>2023-06-15</v>
      </c>
      <c r="E112" s="4" t="str">
        <f t="shared" si="8"/>
        <v>2023-06-11 - 2023-06-17</v>
      </c>
      <c r="F112" s="4" t="str">
        <f t="shared" si="9"/>
        <v>2023-Jun</v>
      </c>
      <c r="G112" s="4">
        <f>IF(COUNTIF($A$2:A112,A112)=1,SUMIF($A:$A,D112,$B:$B),"")</f>
        <v>300</v>
      </c>
      <c r="H112" s="4">
        <f>IF(COUNTIF($A$2:A112,A112)=1,SUMIF($A:$A,D112,$C:$C),"")</f>
        <v>3</v>
      </c>
      <c r="I112" s="4" t="str">
        <f>IF(COUNTIF($E$2:E112,E112)=1,SUMIF($E:$E,E112,$B:$B),"")</f>
        <v/>
      </c>
      <c r="J112" s="4" t="str">
        <f>IF(COUNTIF($E$2:E112,E112)=1,SUMIF($E:$E,E112,$C:$C),"")</f>
        <v/>
      </c>
      <c r="K112" s="4" t="str">
        <f>IF(COUNTIF($F$2:F112,F112)=1,SUMIF($F:$F,F112,$B:$B),"")</f>
        <v/>
      </c>
      <c r="L112" s="4" t="str">
        <f>IF(COUNTIF($F$2:F112,F112)=1,SUMIF($F:$F,F112,$C:$C),"")</f>
        <v/>
      </c>
      <c r="M112" s="4">
        <f t="shared" si="12"/>
        <v>210</v>
      </c>
      <c r="N112" s="4">
        <f t="shared" si="10"/>
        <v>90</v>
      </c>
      <c r="O112" s="5">
        <f t="shared" si="11"/>
        <v>190</v>
      </c>
      <c r="P112" s="3" t="s">
        <v>886</v>
      </c>
      <c r="Q112" s="4" t="s">
        <v>476</v>
      </c>
      <c r="R112" s="4" t="s">
        <v>445</v>
      </c>
      <c r="S112" s="4" t="s">
        <v>520</v>
      </c>
      <c r="T112" s="4" t="s">
        <v>521</v>
      </c>
      <c r="U112" s="8" t="s">
        <v>693</v>
      </c>
      <c r="V112" s="4" t="s">
        <v>437</v>
      </c>
      <c r="W112" s="4" t="s">
        <v>438</v>
      </c>
      <c r="X112" s="4" t="s">
        <v>457</v>
      </c>
      <c r="Y112" s="4" t="s">
        <v>440</v>
      </c>
      <c r="Z112" s="5">
        <v>20</v>
      </c>
      <c r="AA112" s="5">
        <v>123635</v>
      </c>
      <c r="AB112" s="5">
        <v>1</v>
      </c>
      <c r="AC112" s="5">
        <v>280</v>
      </c>
      <c r="AD112" s="4" t="s">
        <v>717</v>
      </c>
      <c r="AE112" s="4" t="s">
        <v>712</v>
      </c>
      <c r="AF112" s="4" t="s">
        <v>1174</v>
      </c>
      <c r="AG112" s="4" t="s">
        <v>443</v>
      </c>
      <c r="AH112" s="80" t="str">
        <f t="shared" si="13"/>
        <v>15-Jun-23</v>
      </c>
    </row>
    <row r="113" spans="1:34" x14ac:dyDescent="0.3">
      <c r="A113" s="3">
        <v>45093</v>
      </c>
      <c r="B113" s="4">
        <v>1200</v>
      </c>
      <c r="C113" s="5">
        <v>5</v>
      </c>
      <c r="D113" s="4" t="str">
        <f t="shared" si="7"/>
        <v>2023-06-16</v>
      </c>
      <c r="E113" s="4" t="str">
        <f t="shared" si="8"/>
        <v>2023-06-11 - 2023-06-17</v>
      </c>
      <c r="F113" s="4" t="str">
        <f t="shared" si="9"/>
        <v>2023-Jun</v>
      </c>
      <c r="G113" s="4">
        <f>IF(COUNTIF($A$2:A113,A113)=1,SUMIF($A:$A,D113,$B:$B),"")</f>
        <v>2400</v>
      </c>
      <c r="H113" s="4">
        <f>IF(COUNTIF($A$2:A113,A113)=1,SUMIF($A:$A,D113,$C:$C),"")</f>
        <v>10</v>
      </c>
      <c r="I113" s="4" t="str">
        <f>IF(COUNTIF($E$2:E113,E113)=1,SUMIF($E:$E,E113,$B:$B),"")</f>
        <v/>
      </c>
      <c r="J113" s="4" t="str">
        <f>IF(COUNTIF($E$2:E113,E113)=1,SUMIF($E:$E,E113,$C:$C),"")</f>
        <v/>
      </c>
      <c r="K113" s="4" t="str">
        <f>IF(COUNTIF($F$2:F113,F113)=1,SUMIF($F:$F,F113,$B:$B),"")</f>
        <v/>
      </c>
      <c r="L113" s="4" t="str">
        <f>IF(COUNTIF($F$2:F113,F113)=1,SUMIF($F:$F,F113,$C:$C),"")</f>
        <v/>
      </c>
      <c r="M113" s="4">
        <f t="shared" si="12"/>
        <v>840</v>
      </c>
      <c r="N113" s="4">
        <f t="shared" si="10"/>
        <v>360</v>
      </c>
      <c r="O113" s="5">
        <f t="shared" si="11"/>
        <v>840</v>
      </c>
      <c r="P113" s="3" t="s">
        <v>887</v>
      </c>
      <c r="Q113" s="4" t="s">
        <v>460</v>
      </c>
      <c r="R113" s="4" t="s">
        <v>453</v>
      </c>
      <c r="S113" s="4" t="s">
        <v>513</v>
      </c>
      <c r="T113" s="4" t="s">
        <v>514</v>
      </c>
      <c r="U113" s="8" t="s">
        <v>694</v>
      </c>
      <c r="V113" s="4" t="s">
        <v>437</v>
      </c>
      <c r="W113" s="4" t="s">
        <v>438</v>
      </c>
      <c r="X113" s="4" t="s">
        <v>439</v>
      </c>
      <c r="Y113" s="4" t="s">
        <v>451</v>
      </c>
      <c r="Z113" s="5">
        <v>0</v>
      </c>
      <c r="AA113" s="5">
        <v>123636</v>
      </c>
      <c r="AB113" s="5">
        <v>1</v>
      </c>
      <c r="AC113" s="5">
        <v>1200</v>
      </c>
      <c r="AD113" s="4" t="s">
        <v>717</v>
      </c>
      <c r="AE113" s="4" t="s">
        <v>611</v>
      </c>
      <c r="AF113" s="4" t="s">
        <v>1173</v>
      </c>
      <c r="AG113" s="4" t="s">
        <v>443</v>
      </c>
      <c r="AH113" s="80" t="str">
        <f t="shared" si="13"/>
        <v>16-Jun-23</v>
      </c>
    </row>
    <row r="114" spans="1:34" x14ac:dyDescent="0.3">
      <c r="A114" s="3">
        <v>45093</v>
      </c>
      <c r="B114" s="4">
        <v>1200</v>
      </c>
      <c r="C114" s="5">
        <v>5</v>
      </c>
      <c r="D114" s="4" t="str">
        <f t="shared" si="7"/>
        <v>2023-06-16</v>
      </c>
      <c r="E114" s="4" t="str">
        <f t="shared" si="8"/>
        <v>2023-06-11 - 2023-06-17</v>
      </c>
      <c r="F114" s="4" t="str">
        <f t="shared" si="9"/>
        <v>2023-Jun</v>
      </c>
      <c r="G114" s="4" t="str">
        <f>IF(COUNTIF($A$2:A114,A114)=1,SUMIF($A:$A,D114,$B:$B),"")</f>
        <v/>
      </c>
      <c r="H114" s="4" t="str">
        <f>IF(COUNTIF($A$2:A114,A114)=1,SUMIF($A:$A,D114,$C:$C),"")</f>
        <v/>
      </c>
      <c r="I114" s="4" t="str">
        <f>IF(COUNTIF($E$2:E114,E114)=1,SUMIF($E:$E,E114,$B:$B),"")</f>
        <v/>
      </c>
      <c r="J114" s="4" t="str">
        <f>IF(COUNTIF($E$2:E114,E114)=1,SUMIF($E:$E,E114,$C:$C),"")</f>
        <v/>
      </c>
      <c r="K114" s="4" t="str">
        <f>IF(COUNTIF($F$2:F114,F114)=1,SUMIF($F:$F,F114,$B:$B),"")</f>
        <v/>
      </c>
      <c r="L114" s="4" t="str">
        <f>IF(COUNTIF($F$2:F114,F114)=1,SUMIF($F:$F,F114,$C:$C),"")</f>
        <v/>
      </c>
      <c r="M114" s="4">
        <f t="shared" si="12"/>
        <v>840</v>
      </c>
      <c r="N114" s="4">
        <f t="shared" si="10"/>
        <v>360</v>
      </c>
      <c r="O114" s="5">
        <f t="shared" si="11"/>
        <v>814.321608040201</v>
      </c>
      <c r="P114" s="3" t="s">
        <v>887</v>
      </c>
      <c r="Q114" s="4" t="s">
        <v>460</v>
      </c>
      <c r="R114" s="4" t="s">
        <v>453</v>
      </c>
      <c r="S114" s="4" t="s">
        <v>513</v>
      </c>
      <c r="T114" s="4" t="s">
        <v>514</v>
      </c>
      <c r="U114" s="8" t="s">
        <v>635</v>
      </c>
      <c r="V114" s="4" t="s">
        <v>456</v>
      </c>
      <c r="W114" s="4" t="s">
        <v>449</v>
      </c>
      <c r="X114" s="4" t="s">
        <v>450</v>
      </c>
      <c r="Y114" s="4" t="s">
        <v>451</v>
      </c>
      <c r="Z114" s="5">
        <v>25.67839195979899</v>
      </c>
      <c r="AA114" s="5">
        <v>12362065</v>
      </c>
      <c r="AB114" s="5">
        <v>1.050251256281407</v>
      </c>
      <c r="AC114" s="5">
        <v>640.6030150753769</v>
      </c>
      <c r="AD114" s="4" t="s">
        <v>717</v>
      </c>
      <c r="AE114" s="4" t="s">
        <v>712</v>
      </c>
      <c r="AF114" s="4" t="s">
        <v>1174</v>
      </c>
      <c r="AG114" s="4" t="s">
        <v>443</v>
      </c>
      <c r="AH114" s="80" t="str">
        <f t="shared" si="13"/>
        <v>16-Jun-23</v>
      </c>
    </row>
    <row r="115" spans="1:34" x14ac:dyDescent="0.3">
      <c r="A115" s="3">
        <v>45094</v>
      </c>
      <c r="B115" s="4">
        <v>700</v>
      </c>
      <c r="C115" s="5">
        <v>2</v>
      </c>
      <c r="D115" s="4" t="str">
        <f t="shared" si="7"/>
        <v>2023-06-17</v>
      </c>
      <c r="E115" s="4" t="str">
        <f t="shared" si="8"/>
        <v>2023-06-11 - 2023-06-17</v>
      </c>
      <c r="F115" s="4" t="str">
        <f t="shared" si="9"/>
        <v>2023-Jun</v>
      </c>
      <c r="G115" s="4">
        <f>IF(COUNTIF($A$2:A115,A115)=1,SUMIF($A:$A,D115,$B:$B),"")</f>
        <v>700</v>
      </c>
      <c r="H115" s="4">
        <f>IF(COUNTIF($A$2:A115,A115)=1,SUMIF($A:$A,D115,$C:$C),"")</f>
        <v>2</v>
      </c>
      <c r="I115" s="4" t="str">
        <f>IF(COUNTIF($E$2:E115,E115)=1,SUMIF($E:$E,E115,$B:$B),"")</f>
        <v/>
      </c>
      <c r="J115" s="4" t="str">
        <f>IF(COUNTIF($E$2:E115,E115)=1,SUMIF($E:$E,E115,$C:$C),"")</f>
        <v/>
      </c>
      <c r="K115" s="4" t="str">
        <f>IF(COUNTIF($F$2:F115,F115)=1,SUMIF($F:$F,F115,$B:$B),"")</f>
        <v/>
      </c>
      <c r="L115" s="4" t="str">
        <f>IF(COUNTIF($F$2:F115,F115)=1,SUMIF($F:$F,F115,$C:$C),"")</f>
        <v/>
      </c>
      <c r="M115" s="4">
        <f t="shared" si="12"/>
        <v>490</v>
      </c>
      <c r="N115" s="4">
        <f t="shared" si="10"/>
        <v>210</v>
      </c>
      <c r="O115" s="5">
        <f t="shared" si="11"/>
        <v>490</v>
      </c>
      <c r="P115" s="3" t="s">
        <v>888</v>
      </c>
      <c r="Q115" s="4" t="s">
        <v>488</v>
      </c>
      <c r="R115" s="4" t="s">
        <v>445</v>
      </c>
      <c r="S115" s="4" t="s">
        <v>483</v>
      </c>
      <c r="T115" s="4" t="s">
        <v>484</v>
      </c>
      <c r="U115" s="8" t="s">
        <v>697</v>
      </c>
      <c r="V115" s="4" t="s">
        <v>456</v>
      </c>
      <c r="W115" s="4" t="s">
        <v>438</v>
      </c>
      <c r="X115" s="4" t="s">
        <v>450</v>
      </c>
      <c r="Y115" s="4" t="s">
        <v>451</v>
      </c>
      <c r="Z115" s="5">
        <v>0</v>
      </c>
      <c r="AA115" s="5">
        <v>123637</v>
      </c>
      <c r="AB115" s="5">
        <v>1</v>
      </c>
      <c r="AC115" s="5">
        <v>700</v>
      </c>
      <c r="AD115" s="4" t="s">
        <v>717</v>
      </c>
      <c r="AE115" s="4" t="s">
        <v>592</v>
      </c>
      <c r="AF115" s="4" t="s">
        <v>1173</v>
      </c>
      <c r="AG115" s="4" t="s">
        <v>443</v>
      </c>
      <c r="AH115" s="80" t="str">
        <f t="shared" si="13"/>
        <v>17-Jun-23</v>
      </c>
    </row>
    <row r="116" spans="1:34" x14ac:dyDescent="0.3">
      <c r="A116" s="3">
        <v>45095</v>
      </c>
      <c r="B116" s="4">
        <v>200</v>
      </c>
      <c r="C116" s="5">
        <v>1</v>
      </c>
      <c r="D116" s="4" t="str">
        <f t="shared" si="7"/>
        <v>2023-06-18</v>
      </c>
      <c r="E116" s="4" t="str">
        <f t="shared" si="8"/>
        <v>2023-06-18 - 2023-06-24</v>
      </c>
      <c r="F116" s="4" t="str">
        <f t="shared" si="9"/>
        <v>2023-Jun</v>
      </c>
      <c r="G116" s="4">
        <f>IF(COUNTIF($A$2:A116,A116)=1,SUMIF($A:$A,D116,$B:$B),"")</f>
        <v>200</v>
      </c>
      <c r="H116" s="4">
        <f>IF(COUNTIF($A$2:A116,A116)=1,SUMIF($A:$A,D116,$C:$C),"")</f>
        <v>1</v>
      </c>
      <c r="I116" s="4">
        <f>IF(COUNTIF($E$2:E116,E116)=1,SUMIF($E:$E,E116,$B:$B),"")</f>
        <v>3870</v>
      </c>
      <c r="J116" s="4">
        <f>IF(COUNTIF($E$2:E116,E116)=1,SUMIF($E:$E,E116,$C:$C),"")</f>
        <v>17</v>
      </c>
      <c r="K116" s="4" t="str">
        <f>IF(COUNTIF($F$2:F116,F116)=1,SUMIF($F:$F,F116,$B:$B),"")</f>
        <v/>
      </c>
      <c r="L116" s="4" t="str">
        <f>IF(COUNTIF($F$2:F116,F116)=1,SUMIF($F:$F,F116,$C:$C),"")</f>
        <v/>
      </c>
      <c r="M116" s="4">
        <f t="shared" si="12"/>
        <v>140</v>
      </c>
      <c r="N116" s="4">
        <f t="shared" si="10"/>
        <v>60</v>
      </c>
      <c r="O116" s="5">
        <f t="shared" si="11"/>
        <v>120</v>
      </c>
      <c r="P116" s="3" t="s">
        <v>889</v>
      </c>
      <c r="Q116" s="4" t="s">
        <v>462</v>
      </c>
      <c r="R116" s="4" t="s">
        <v>434</v>
      </c>
      <c r="S116" s="4" t="s">
        <v>534</v>
      </c>
      <c r="T116" s="4" t="s">
        <v>478</v>
      </c>
      <c r="U116" s="8" t="s">
        <v>696</v>
      </c>
      <c r="V116" s="4" t="s">
        <v>456</v>
      </c>
      <c r="W116" s="4" t="s">
        <v>449</v>
      </c>
      <c r="X116" s="4" t="s">
        <v>457</v>
      </c>
      <c r="Y116" s="4" t="s">
        <v>458</v>
      </c>
      <c r="Z116" s="5">
        <v>20</v>
      </c>
      <c r="AA116" s="5">
        <v>123638</v>
      </c>
      <c r="AB116" s="5">
        <v>1</v>
      </c>
      <c r="AC116" s="5">
        <v>180</v>
      </c>
      <c r="AD116" s="4" t="s">
        <v>717</v>
      </c>
      <c r="AE116" s="4" t="s">
        <v>712</v>
      </c>
      <c r="AF116" s="4" t="s">
        <v>1174</v>
      </c>
      <c r="AG116" s="4" t="s">
        <v>459</v>
      </c>
      <c r="AH116" s="80" t="str">
        <f t="shared" si="13"/>
        <v>18-Jun-23</v>
      </c>
    </row>
    <row r="117" spans="1:34" x14ac:dyDescent="0.3">
      <c r="A117" s="3">
        <v>45096</v>
      </c>
      <c r="B117" s="4">
        <v>900</v>
      </c>
      <c r="C117" s="5">
        <v>3</v>
      </c>
      <c r="D117" s="4" t="str">
        <f t="shared" si="7"/>
        <v>2023-06-19</v>
      </c>
      <c r="E117" s="4" t="str">
        <f t="shared" si="8"/>
        <v>2023-06-18 - 2023-06-24</v>
      </c>
      <c r="F117" s="4" t="str">
        <f t="shared" si="9"/>
        <v>2023-Jun</v>
      </c>
      <c r="G117" s="4">
        <f>IF(COUNTIF($A$2:A117,A117)=1,SUMIF($A:$A,D117,$B:$B),"")</f>
        <v>900</v>
      </c>
      <c r="H117" s="4">
        <f>IF(COUNTIF($A$2:A117,A117)=1,SUMIF($A:$A,D117,$C:$C),"")</f>
        <v>3</v>
      </c>
      <c r="I117" s="4" t="str">
        <f>IF(COUNTIF($E$2:E117,E117)=1,SUMIF($E:$E,E117,$B:$B),"")</f>
        <v/>
      </c>
      <c r="J117" s="4" t="str">
        <f>IF(COUNTIF($E$2:E117,E117)=1,SUMIF($E:$E,E117,$C:$C),"")</f>
        <v/>
      </c>
      <c r="K117" s="4" t="str">
        <f>IF(COUNTIF($F$2:F117,F117)=1,SUMIF($F:$F,F117,$B:$B),"")</f>
        <v/>
      </c>
      <c r="L117" s="4" t="str">
        <f>IF(COUNTIF($F$2:F117,F117)=1,SUMIF($F:$F,F117,$C:$C),"")</f>
        <v/>
      </c>
      <c r="M117" s="4">
        <f t="shared" si="12"/>
        <v>630</v>
      </c>
      <c r="N117" s="4">
        <f t="shared" si="10"/>
        <v>270</v>
      </c>
      <c r="O117" s="5">
        <f t="shared" si="11"/>
        <v>580</v>
      </c>
      <c r="P117" s="3" t="s">
        <v>890</v>
      </c>
      <c r="Q117" s="4" t="s">
        <v>470</v>
      </c>
      <c r="R117" s="4" t="s">
        <v>445</v>
      </c>
      <c r="S117" s="4" t="s">
        <v>535</v>
      </c>
      <c r="T117" s="4" t="s">
        <v>536</v>
      </c>
      <c r="U117" s="8" t="s">
        <v>703</v>
      </c>
      <c r="V117" s="4" t="s">
        <v>448</v>
      </c>
      <c r="W117" s="4" t="s">
        <v>438</v>
      </c>
      <c r="X117" s="4" t="s">
        <v>450</v>
      </c>
      <c r="Y117" s="4" t="s">
        <v>440</v>
      </c>
      <c r="Z117" s="5">
        <v>50</v>
      </c>
      <c r="AA117" s="5">
        <v>123639</v>
      </c>
      <c r="AB117" s="5">
        <v>1</v>
      </c>
      <c r="AC117" s="5">
        <v>850</v>
      </c>
      <c r="AD117" s="4" t="s">
        <v>717</v>
      </c>
      <c r="AE117" s="4" t="s">
        <v>593</v>
      </c>
      <c r="AF117" s="4" t="s">
        <v>1174</v>
      </c>
      <c r="AG117" s="4" t="s">
        <v>443</v>
      </c>
      <c r="AH117" s="80" t="str">
        <f t="shared" si="13"/>
        <v>19-Jun-23</v>
      </c>
    </row>
    <row r="118" spans="1:34" x14ac:dyDescent="0.3">
      <c r="A118" s="3">
        <v>45097</v>
      </c>
      <c r="B118" s="4">
        <v>400</v>
      </c>
      <c r="C118" s="5">
        <v>2</v>
      </c>
      <c r="D118" s="4" t="str">
        <f t="shared" si="7"/>
        <v>2023-06-20</v>
      </c>
      <c r="E118" s="4" t="str">
        <f t="shared" si="8"/>
        <v>2023-06-18 - 2023-06-24</v>
      </c>
      <c r="F118" s="4" t="str">
        <f t="shared" si="9"/>
        <v>2023-Jun</v>
      </c>
      <c r="G118" s="4">
        <f>IF(COUNTIF($A$2:A118,A118)=1,SUMIF($A:$A,D118,$B:$B),"")</f>
        <v>400</v>
      </c>
      <c r="H118" s="4">
        <f>IF(COUNTIF($A$2:A118,A118)=1,SUMIF($A:$A,D118,$C:$C),"")</f>
        <v>2</v>
      </c>
      <c r="I118" s="4" t="str">
        <f>IF(COUNTIF($E$2:E118,E118)=1,SUMIF($E:$E,E118,$B:$B),"")</f>
        <v/>
      </c>
      <c r="J118" s="4" t="str">
        <f>IF(COUNTIF($E$2:E118,E118)=1,SUMIF($E:$E,E118,$C:$C),"")</f>
        <v/>
      </c>
      <c r="K118" s="4" t="str">
        <f>IF(COUNTIF($F$2:F118,F118)=1,SUMIF($F:$F,F118,$B:$B),"")</f>
        <v/>
      </c>
      <c r="L118" s="4" t="str">
        <f>IF(COUNTIF($F$2:F118,F118)=1,SUMIF($F:$F,F118,$C:$C),"")</f>
        <v/>
      </c>
      <c r="M118" s="4">
        <f t="shared" si="12"/>
        <v>280</v>
      </c>
      <c r="N118" s="4">
        <f t="shared" si="10"/>
        <v>120</v>
      </c>
      <c r="O118" s="5">
        <f t="shared" si="11"/>
        <v>280</v>
      </c>
      <c r="P118" s="3" t="s">
        <v>891</v>
      </c>
      <c r="Q118" s="4" t="s">
        <v>490</v>
      </c>
      <c r="R118" s="4" t="s">
        <v>434</v>
      </c>
      <c r="S118" s="4" t="s">
        <v>537</v>
      </c>
      <c r="T118" s="4" t="s">
        <v>436</v>
      </c>
      <c r="U118" s="8" t="s">
        <v>635</v>
      </c>
      <c r="V118" s="4" t="s">
        <v>456</v>
      </c>
      <c r="W118" s="4" t="s">
        <v>449</v>
      </c>
      <c r="X118" s="4" t="s">
        <v>439</v>
      </c>
      <c r="Y118" s="4" t="s">
        <v>451</v>
      </c>
      <c r="Z118" s="5">
        <v>0</v>
      </c>
      <c r="AA118" s="5">
        <v>123640</v>
      </c>
      <c r="AB118" s="5">
        <v>1</v>
      </c>
      <c r="AC118" s="5">
        <v>400</v>
      </c>
      <c r="AD118" s="4" t="s">
        <v>717</v>
      </c>
      <c r="AE118" s="4" t="s">
        <v>590</v>
      </c>
      <c r="AF118" s="4" t="s">
        <v>1173</v>
      </c>
      <c r="AG118" s="4" t="s">
        <v>443</v>
      </c>
      <c r="AH118" s="80" t="str">
        <f t="shared" si="13"/>
        <v>20-Jun-23</v>
      </c>
    </row>
    <row r="119" spans="1:34" x14ac:dyDescent="0.3">
      <c r="A119" s="3">
        <v>45098</v>
      </c>
      <c r="B119" s="4">
        <v>300</v>
      </c>
      <c r="C119" s="5">
        <v>3</v>
      </c>
      <c r="D119" s="4" t="str">
        <f t="shared" si="7"/>
        <v>2023-06-21</v>
      </c>
      <c r="E119" s="4" t="str">
        <f t="shared" si="8"/>
        <v>2023-06-18 - 2023-06-24</v>
      </c>
      <c r="F119" s="4" t="str">
        <f t="shared" si="9"/>
        <v>2023-Jun</v>
      </c>
      <c r="G119" s="4">
        <f>IF(COUNTIF($A$2:A119,A119)=1,SUMIF($A:$A,D119,$B:$B),"")</f>
        <v>300</v>
      </c>
      <c r="H119" s="4">
        <f>IF(COUNTIF($A$2:A119,A119)=1,SUMIF($A:$A,D119,$C:$C),"")</f>
        <v>3</v>
      </c>
      <c r="I119" s="4" t="str">
        <f>IF(COUNTIF($E$2:E119,E119)=1,SUMIF($E:$E,E119,$B:$B),"")</f>
        <v/>
      </c>
      <c r="J119" s="4" t="str">
        <f>IF(COUNTIF($E$2:E119,E119)=1,SUMIF($E:$E,E119,$C:$C),"")</f>
        <v/>
      </c>
      <c r="K119" s="4" t="str">
        <f>IF(COUNTIF($F$2:F119,F119)=1,SUMIF($F:$F,F119,$B:$B),"")</f>
        <v/>
      </c>
      <c r="L119" s="4" t="str">
        <f>IF(COUNTIF($F$2:F119,F119)=1,SUMIF($F:$F,F119,$C:$C),"")</f>
        <v/>
      </c>
      <c r="M119" s="4">
        <f t="shared" si="12"/>
        <v>210</v>
      </c>
      <c r="N119" s="4">
        <f t="shared" si="10"/>
        <v>90</v>
      </c>
      <c r="O119" s="5">
        <f t="shared" si="11"/>
        <v>190</v>
      </c>
      <c r="P119" s="3" t="s">
        <v>892</v>
      </c>
      <c r="Q119" s="4" t="s">
        <v>476</v>
      </c>
      <c r="R119" s="4" t="s">
        <v>445</v>
      </c>
      <c r="S119" s="4" t="s">
        <v>520</v>
      </c>
      <c r="T119" s="4" t="s">
        <v>521</v>
      </c>
      <c r="U119" s="8" t="s">
        <v>690</v>
      </c>
      <c r="V119" s="4" t="s">
        <v>437</v>
      </c>
      <c r="W119" s="4" t="s">
        <v>438</v>
      </c>
      <c r="X119" s="4" t="s">
        <v>457</v>
      </c>
      <c r="Y119" s="4" t="s">
        <v>440</v>
      </c>
      <c r="Z119" s="5">
        <v>20</v>
      </c>
      <c r="AA119" s="5">
        <v>123641</v>
      </c>
      <c r="AB119" s="5">
        <v>1</v>
      </c>
      <c r="AC119" s="5">
        <v>280</v>
      </c>
      <c r="AD119" s="4" t="s">
        <v>717</v>
      </c>
      <c r="AE119" s="4" t="s">
        <v>712</v>
      </c>
      <c r="AF119" s="4" t="s">
        <v>1174</v>
      </c>
      <c r="AG119" s="4" t="s">
        <v>443</v>
      </c>
      <c r="AH119" s="80" t="str">
        <f t="shared" si="13"/>
        <v>21-Jun-23</v>
      </c>
    </row>
    <row r="120" spans="1:34" x14ac:dyDescent="0.3">
      <c r="A120" s="3">
        <v>45099</v>
      </c>
      <c r="B120" s="4">
        <v>1200</v>
      </c>
      <c r="C120" s="5">
        <v>5</v>
      </c>
      <c r="D120" s="4" t="str">
        <f t="shared" si="7"/>
        <v>2023-06-22</v>
      </c>
      <c r="E120" s="4" t="str">
        <f t="shared" si="8"/>
        <v>2023-06-18 - 2023-06-24</v>
      </c>
      <c r="F120" s="4" t="str">
        <f t="shared" si="9"/>
        <v>2023-Jun</v>
      </c>
      <c r="G120" s="4">
        <f>IF(COUNTIF($A$2:A120,A120)=1,SUMIF($A:$A,D120,$B:$B),"")</f>
        <v>1200</v>
      </c>
      <c r="H120" s="4">
        <f>IF(COUNTIF($A$2:A120,A120)=1,SUMIF($A:$A,D120,$C:$C),"")</f>
        <v>5</v>
      </c>
      <c r="I120" s="4" t="str">
        <f>IF(COUNTIF($E$2:E120,E120)=1,SUMIF($E:$E,E120,$B:$B),"")</f>
        <v/>
      </c>
      <c r="J120" s="4" t="str">
        <f>IF(COUNTIF($E$2:E120,E120)=1,SUMIF($E:$E,E120,$C:$C),"")</f>
        <v/>
      </c>
      <c r="K120" s="4" t="str">
        <f>IF(COUNTIF($F$2:F120,F120)=1,SUMIF($F:$F,F120,$B:$B),"")</f>
        <v/>
      </c>
      <c r="L120" s="4" t="str">
        <f>IF(COUNTIF($F$2:F120,F120)=1,SUMIF($F:$F,F120,$C:$C),"")</f>
        <v/>
      </c>
      <c r="M120" s="4">
        <f t="shared" si="12"/>
        <v>840</v>
      </c>
      <c r="N120" s="4">
        <f t="shared" si="10"/>
        <v>360</v>
      </c>
      <c r="O120" s="5">
        <f t="shared" si="11"/>
        <v>840</v>
      </c>
      <c r="P120" s="3" t="s">
        <v>893</v>
      </c>
      <c r="Q120" s="4" t="s">
        <v>460</v>
      </c>
      <c r="R120" s="4" t="s">
        <v>453</v>
      </c>
      <c r="S120" s="4" t="s">
        <v>503</v>
      </c>
      <c r="T120" s="4" t="s">
        <v>504</v>
      </c>
      <c r="U120" s="8" t="s">
        <v>701</v>
      </c>
      <c r="V120" s="4" t="s">
        <v>448</v>
      </c>
      <c r="W120" s="4" t="s">
        <v>438</v>
      </c>
      <c r="X120" s="4" t="s">
        <v>439</v>
      </c>
      <c r="Y120" s="4" t="s">
        <v>451</v>
      </c>
      <c r="Z120" s="5">
        <v>0</v>
      </c>
      <c r="AA120" s="5">
        <v>123642</v>
      </c>
      <c r="AB120" s="5">
        <v>1</v>
      </c>
      <c r="AC120" s="5">
        <v>1200</v>
      </c>
      <c r="AD120" s="4" t="s">
        <v>717</v>
      </c>
      <c r="AE120" s="4" t="s">
        <v>612</v>
      </c>
      <c r="AF120" s="4" t="s">
        <v>1173</v>
      </c>
      <c r="AG120" s="4" t="s">
        <v>443</v>
      </c>
      <c r="AH120" s="80" t="str">
        <f t="shared" si="13"/>
        <v>22-Jun-23</v>
      </c>
    </row>
    <row r="121" spans="1:34" x14ac:dyDescent="0.3">
      <c r="A121" s="3">
        <v>45100</v>
      </c>
      <c r="B121" s="4">
        <v>650</v>
      </c>
      <c r="C121" s="5">
        <v>2</v>
      </c>
      <c r="D121" s="4" t="str">
        <f t="shared" si="7"/>
        <v>2023-06-23</v>
      </c>
      <c r="E121" s="4" t="str">
        <f t="shared" si="8"/>
        <v>2023-06-18 - 2023-06-24</v>
      </c>
      <c r="F121" s="4" t="str">
        <f t="shared" si="9"/>
        <v>2023-Jun</v>
      </c>
      <c r="G121" s="4">
        <f>IF(COUNTIF($A$2:A121,A121)=1,SUMIF($A:$A,D121,$B:$B),"")</f>
        <v>650</v>
      </c>
      <c r="H121" s="4">
        <f>IF(COUNTIF($A$2:A121,A121)=1,SUMIF($A:$A,D121,$C:$C),"")</f>
        <v>2</v>
      </c>
      <c r="I121" s="4" t="str">
        <f>IF(COUNTIF($E$2:E121,E121)=1,SUMIF($E:$E,E121,$B:$B),"")</f>
        <v/>
      </c>
      <c r="J121" s="4" t="str">
        <f>IF(COUNTIF($E$2:E121,E121)=1,SUMIF($E:$E,E121,$C:$C),"")</f>
        <v/>
      </c>
      <c r="K121" s="4" t="str">
        <f>IF(COUNTIF($F$2:F121,F121)=1,SUMIF($F:$F,F121,$B:$B),"")</f>
        <v/>
      </c>
      <c r="L121" s="4" t="str">
        <f>IF(COUNTIF($F$2:F121,F121)=1,SUMIF($F:$F,F121,$C:$C),"")</f>
        <v/>
      </c>
      <c r="M121" s="4">
        <f t="shared" si="12"/>
        <v>455</v>
      </c>
      <c r="N121" s="4">
        <f t="shared" si="10"/>
        <v>195</v>
      </c>
      <c r="O121" s="5">
        <f t="shared" si="11"/>
        <v>405</v>
      </c>
      <c r="P121" s="3" t="s">
        <v>894</v>
      </c>
      <c r="Q121" s="4" t="s">
        <v>488</v>
      </c>
      <c r="R121" s="4" t="s">
        <v>445</v>
      </c>
      <c r="S121" s="4" t="s">
        <v>474</v>
      </c>
      <c r="T121" s="4" t="s">
        <v>475</v>
      </c>
      <c r="U121" s="8" t="s">
        <v>692</v>
      </c>
      <c r="V121" s="4" t="s">
        <v>448</v>
      </c>
      <c r="W121" s="4" t="s">
        <v>449</v>
      </c>
      <c r="X121" s="4" t="s">
        <v>450</v>
      </c>
      <c r="Y121" s="4" t="s">
        <v>451</v>
      </c>
      <c r="Z121" s="5">
        <v>50</v>
      </c>
      <c r="AA121" s="5">
        <v>123643</v>
      </c>
      <c r="AB121" s="5">
        <v>1</v>
      </c>
      <c r="AC121" s="5">
        <v>600</v>
      </c>
      <c r="AD121" s="4" t="s">
        <v>717</v>
      </c>
      <c r="AE121" s="4" t="s">
        <v>601</v>
      </c>
      <c r="AF121" s="4" t="s">
        <v>1172</v>
      </c>
      <c r="AG121" s="4" t="s">
        <v>443</v>
      </c>
      <c r="AH121" s="80" t="str">
        <f t="shared" si="13"/>
        <v>23-Jun-23</v>
      </c>
    </row>
    <row r="122" spans="1:34" x14ac:dyDescent="0.3">
      <c r="A122" s="3">
        <v>45101</v>
      </c>
      <c r="B122" s="4">
        <v>220</v>
      </c>
      <c r="C122" s="5">
        <v>1</v>
      </c>
      <c r="D122" s="4" t="str">
        <f t="shared" si="7"/>
        <v>2023-06-24</v>
      </c>
      <c r="E122" s="4" t="str">
        <f t="shared" si="8"/>
        <v>2023-06-18 - 2023-06-24</v>
      </c>
      <c r="F122" s="4" t="str">
        <f t="shared" si="9"/>
        <v>2023-Jun</v>
      </c>
      <c r="G122" s="4">
        <f>IF(COUNTIF($A$2:A122,A122)=1,SUMIF($A:$A,D122,$B:$B),"")</f>
        <v>220</v>
      </c>
      <c r="H122" s="4">
        <f>IF(COUNTIF($A$2:A122,A122)=1,SUMIF($A:$A,D122,$C:$C),"")</f>
        <v>1</v>
      </c>
      <c r="I122" s="4" t="str">
        <f>IF(COUNTIF($E$2:E122,E122)=1,SUMIF($E:$E,E122,$B:$B),"")</f>
        <v/>
      </c>
      <c r="J122" s="4" t="str">
        <f>IF(COUNTIF($E$2:E122,E122)=1,SUMIF($E:$E,E122,$C:$C),"")</f>
        <v/>
      </c>
      <c r="K122" s="4" t="str">
        <f>IF(COUNTIF($F$2:F122,F122)=1,SUMIF($F:$F,F122,$B:$B),"")</f>
        <v/>
      </c>
      <c r="L122" s="4" t="str">
        <f>IF(COUNTIF($F$2:F122,F122)=1,SUMIF($F:$F,F122,$C:$C),"")</f>
        <v/>
      </c>
      <c r="M122" s="4">
        <f t="shared" si="12"/>
        <v>154</v>
      </c>
      <c r="N122" s="4">
        <f t="shared" si="10"/>
        <v>66</v>
      </c>
      <c r="O122" s="5">
        <f t="shared" si="11"/>
        <v>134</v>
      </c>
      <c r="P122" s="3" t="s">
        <v>895</v>
      </c>
      <c r="Q122" s="4" t="s">
        <v>462</v>
      </c>
      <c r="R122" s="4" t="s">
        <v>434</v>
      </c>
      <c r="S122" s="4" t="s">
        <v>532</v>
      </c>
      <c r="T122" s="4" t="s">
        <v>436</v>
      </c>
      <c r="U122" s="8" t="s">
        <v>635</v>
      </c>
      <c r="V122" s="4" t="s">
        <v>456</v>
      </c>
      <c r="W122" s="4" t="s">
        <v>449</v>
      </c>
      <c r="X122" s="4" t="s">
        <v>450</v>
      </c>
      <c r="Y122" s="4" t="s">
        <v>451</v>
      </c>
      <c r="Z122" s="5">
        <v>20</v>
      </c>
      <c r="AA122" s="5">
        <v>123644</v>
      </c>
      <c r="AB122" s="5">
        <v>1</v>
      </c>
      <c r="AC122" s="5">
        <v>200</v>
      </c>
      <c r="AD122" s="4" t="s">
        <v>717</v>
      </c>
      <c r="AE122" s="4" t="s">
        <v>712</v>
      </c>
      <c r="AF122" s="4" t="s">
        <v>1174</v>
      </c>
      <c r="AG122" s="4" t="s">
        <v>443</v>
      </c>
      <c r="AH122" s="80" t="str">
        <f t="shared" si="13"/>
        <v>24-Jun-23</v>
      </c>
    </row>
    <row r="123" spans="1:34" x14ac:dyDescent="0.3">
      <c r="A123" s="3">
        <v>45102</v>
      </c>
      <c r="B123" s="4">
        <v>700</v>
      </c>
      <c r="C123" s="5">
        <v>3</v>
      </c>
      <c r="D123" s="4" t="str">
        <f t="shared" si="7"/>
        <v>2023-06-25</v>
      </c>
      <c r="E123" s="4" t="str">
        <f t="shared" si="8"/>
        <v>2023-06-25 - 2023-07-01</v>
      </c>
      <c r="F123" s="4" t="str">
        <f t="shared" si="9"/>
        <v>2023-Jun</v>
      </c>
      <c r="G123" s="4">
        <f>IF(COUNTIF($A$2:A123,A123)=1,SUMIF($A:$A,D123,$B:$B),"")</f>
        <v>700</v>
      </c>
      <c r="H123" s="4">
        <f>IF(COUNTIF($A$2:A123,A123)=1,SUMIF($A:$A,D123,$C:$C),"")</f>
        <v>3</v>
      </c>
      <c r="I123" s="4">
        <f>IF(COUNTIF($E$2:E123,E123)=1,SUMIF($E:$E,E123,$B:$B),"")</f>
        <v>3770</v>
      </c>
      <c r="J123" s="4">
        <f>IF(COUNTIF($E$2:E123,E123)=1,SUMIF($E:$E,E123,$C:$C),"")</f>
        <v>18</v>
      </c>
      <c r="K123" s="4" t="str">
        <f>IF(COUNTIF($F$2:F123,F123)=1,SUMIF($F:$F,F123,$B:$B),"")</f>
        <v/>
      </c>
      <c r="L123" s="4" t="str">
        <f>IF(COUNTIF($F$2:F123,F123)=1,SUMIF($F:$F,F123,$C:$C),"")</f>
        <v/>
      </c>
      <c r="M123" s="4">
        <f t="shared" si="12"/>
        <v>490</v>
      </c>
      <c r="N123" s="4">
        <f t="shared" si="10"/>
        <v>210</v>
      </c>
      <c r="O123" s="5">
        <f t="shared" si="11"/>
        <v>440</v>
      </c>
      <c r="P123" s="3" t="s">
        <v>896</v>
      </c>
      <c r="Q123" s="4" t="s">
        <v>470</v>
      </c>
      <c r="R123" s="4" t="s">
        <v>445</v>
      </c>
      <c r="S123" s="4" t="s">
        <v>535</v>
      </c>
      <c r="T123" s="4" t="s">
        <v>536</v>
      </c>
      <c r="U123" s="8" t="s">
        <v>703</v>
      </c>
      <c r="V123" s="4" t="s">
        <v>448</v>
      </c>
      <c r="W123" s="4" t="s">
        <v>438</v>
      </c>
      <c r="X123" s="4" t="s">
        <v>450</v>
      </c>
      <c r="Y123" s="4" t="s">
        <v>440</v>
      </c>
      <c r="Z123" s="5">
        <v>50</v>
      </c>
      <c r="AA123" s="5">
        <v>123645</v>
      </c>
      <c r="AB123" s="5">
        <v>1</v>
      </c>
      <c r="AC123" s="5">
        <v>650</v>
      </c>
      <c r="AD123" s="4" t="s">
        <v>717</v>
      </c>
      <c r="AE123" s="4" t="s">
        <v>610</v>
      </c>
      <c r="AF123" s="4" t="s">
        <v>1172</v>
      </c>
      <c r="AG123" s="4" t="s">
        <v>443</v>
      </c>
      <c r="AH123" s="80" t="str">
        <f t="shared" si="13"/>
        <v>25-Jun-23</v>
      </c>
    </row>
    <row r="124" spans="1:34" x14ac:dyDescent="0.3">
      <c r="A124" s="3">
        <v>45103</v>
      </c>
      <c r="B124" s="4">
        <v>400</v>
      </c>
      <c r="C124" s="5">
        <v>2</v>
      </c>
      <c r="D124" s="4" t="str">
        <f t="shared" si="7"/>
        <v>2023-06-26</v>
      </c>
      <c r="E124" s="4" t="str">
        <f t="shared" si="8"/>
        <v>2023-06-25 - 2023-07-01</v>
      </c>
      <c r="F124" s="4" t="str">
        <f t="shared" si="9"/>
        <v>2023-Jun</v>
      </c>
      <c r="G124" s="4">
        <f>IF(COUNTIF($A$2:A124,A124)=1,SUMIF($A:$A,D124,$B:$B),"")</f>
        <v>400</v>
      </c>
      <c r="H124" s="4">
        <f>IF(COUNTIF($A$2:A124,A124)=1,SUMIF($A:$A,D124,$C:$C),"")</f>
        <v>2</v>
      </c>
      <c r="I124" s="4" t="str">
        <f>IF(COUNTIF($E$2:E124,E124)=1,SUMIF($E:$E,E124,$B:$B),"")</f>
        <v/>
      </c>
      <c r="J124" s="4" t="str">
        <f>IF(COUNTIF($E$2:E124,E124)=1,SUMIF($E:$E,E124,$C:$C),"")</f>
        <v/>
      </c>
      <c r="K124" s="4" t="str">
        <f>IF(COUNTIF($F$2:F124,F124)=1,SUMIF($F:$F,F124,$B:$B),"")</f>
        <v/>
      </c>
      <c r="L124" s="4" t="str">
        <f>IF(COUNTIF($F$2:F124,F124)=1,SUMIF($F:$F,F124,$C:$C),"")</f>
        <v/>
      </c>
      <c r="M124" s="4">
        <f t="shared" si="12"/>
        <v>280</v>
      </c>
      <c r="N124" s="4">
        <f t="shared" si="10"/>
        <v>120</v>
      </c>
      <c r="O124" s="5">
        <f t="shared" si="11"/>
        <v>280</v>
      </c>
      <c r="P124" s="3" t="s">
        <v>897</v>
      </c>
      <c r="Q124" s="4" t="s">
        <v>490</v>
      </c>
      <c r="R124" s="4" t="s">
        <v>434</v>
      </c>
      <c r="S124" s="4" t="s">
        <v>537</v>
      </c>
      <c r="T124" s="4" t="s">
        <v>436</v>
      </c>
      <c r="U124" s="8" t="s">
        <v>694</v>
      </c>
      <c r="V124" s="4" t="s">
        <v>456</v>
      </c>
      <c r="W124" s="4" t="s">
        <v>449</v>
      </c>
      <c r="X124" s="4" t="s">
        <v>439</v>
      </c>
      <c r="Y124" s="4" t="s">
        <v>451</v>
      </c>
      <c r="Z124" s="5">
        <v>0</v>
      </c>
      <c r="AA124" s="5">
        <v>123646</v>
      </c>
      <c r="AB124" s="5">
        <v>1</v>
      </c>
      <c r="AC124" s="5">
        <v>400</v>
      </c>
      <c r="AD124" s="4" t="s">
        <v>717</v>
      </c>
      <c r="AE124" s="4" t="s">
        <v>590</v>
      </c>
      <c r="AF124" s="4" t="s">
        <v>1173</v>
      </c>
      <c r="AG124" s="4" t="s">
        <v>443</v>
      </c>
      <c r="AH124" s="80" t="str">
        <f t="shared" si="13"/>
        <v>26-Jun-23</v>
      </c>
    </row>
    <row r="125" spans="1:34" x14ac:dyDescent="0.3">
      <c r="A125" s="3">
        <v>45104</v>
      </c>
      <c r="B125" s="4">
        <v>300</v>
      </c>
      <c r="C125" s="5">
        <v>3</v>
      </c>
      <c r="D125" s="4" t="str">
        <f t="shared" si="7"/>
        <v>2023-06-27</v>
      </c>
      <c r="E125" s="4" t="str">
        <f t="shared" si="8"/>
        <v>2023-06-25 - 2023-07-01</v>
      </c>
      <c r="F125" s="4" t="str">
        <f t="shared" si="9"/>
        <v>2023-Jun</v>
      </c>
      <c r="G125" s="4">
        <f>IF(COUNTIF($A$2:A125,A125)=1,SUMIF($A:$A,D125,$B:$B),"")</f>
        <v>300</v>
      </c>
      <c r="H125" s="4">
        <f>IF(COUNTIF($A$2:A125,A125)=1,SUMIF($A:$A,D125,$C:$C),"")</f>
        <v>3</v>
      </c>
      <c r="I125" s="4" t="str">
        <f>IF(COUNTIF($E$2:E125,E125)=1,SUMIF($E:$E,E125,$B:$B),"")</f>
        <v/>
      </c>
      <c r="J125" s="4" t="str">
        <f>IF(COUNTIF($E$2:E125,E125)=1,SUMIF($E:$E,E125,$C:$C),"")</f>
        <v/>
      </c>
      <c r="K125" s="4" t="str">
        <f>IF(COUNTIF($F$2:F125,F125)=1,SUMIF($F:$F,F125,$B:$B),"")</f>
        <v/>
      </c>
      <c r="L125" s="4" t="str">
        <f>IF(COUNTIF($F$2:F125,F125)=1,SUMIF($F:$F,F125,$C:$C),"")</f>
        <v/>
      </c>
      <c r="M125" s="4">
        <f t="shared" si="12"/>
        <v>210</v>
      </c>
      <c r="N125" s="4">
        <f t="shared" si="10"/>
        <v>90</v>
      </c>
      <c r="O125" s="5">
        <f t="shared" si="11"/>
        <v>190</v>
      </c>
      <c r="P125" s="3" t="s">
        <v>898</v>
      </c>
      <c r="Q125" s="4" t="s">
        <v>476</v>
      </c>
      <c r="R125" s="4" t="s">
        <v>445</v>
      </c>
      <c r="S125" s="4" t="s">
        <v>520</v>
      </c>
      <c r="T125" s="4" t="s">
        <v>521</v>
      </c>
      <c r="U125" s="8" t="s">
        <v>706</v>
      </c>
      <c r="V125" s="4" t="s">
        <v>437</v>
      </c>
      <c r="W125" s="4" t="s">
        <v>438</v>
      </c>
      <c r="X125" s="4" t="s">
        <v>457</v>
      </c>
      <c r="Y125" s="4" t="s">
        <v>440</v>
      </c>
      <c r="Z125" s="5">
        <v>20</v>
      </c>
      <c r="AA125" s="5">
        <v>123647</v>
      </c>
      <c r="AB125" s="5">
        <v>1</v>
      </c>
      <c r="AC125" s="5">
        <v>280</v>
      </c>
      <c r="AD125" s="4" t="s">
        <v>717</v>
      </c>
      <c r="AE125" s="4" t="s">
        <v>712</v>
      </c>
      <c r="AF125" s="4" t="s">
        <v>1174</v>
      </c>
      <c r="AG125" s="4" t="s">
        <v>443</v>
      </c>
      <c r="AH125" s="80" t="str">
        <f t="shared" si="13"/>
        <v>27-Jun-23</v>
      </c>
    </row>
    <row r="126" spans="1:34" x14ac:dyDescent="0.3">
      <c r="A126" s="3">
        <v>45105</v>
      </c>
      <c r="B126" s="4">
        <v>1200</v>
      </c>
      <c r="C126" s="5">
        <v>5</v>
      </c>
      <c r="D126" s="4" t="str">
        <f t="shared" si="7"/>
        <v>2023-06-28</v>
      </c>
      <c r="E126" s="4" t="str">
        <f t="shared" si="8"/>
        <v>2023-06-25 - 2023-07-01</v>
      </c>
      <c r="F126" s="4" t="str">
        <f t="shared" si="9"/>
        <v>2023-Jun</v>
      </c>
      <c r="G126" s="4">
        <f>IF(COUNTIF($A$2:A126,A126)=1,SUMIF($A:$A,D126,$B:$B),"")</f>
        <v>1200</v>
      </c>
      <c r="H126" s="4">
        <f>IF(COUNTIF($A$2:A126,A126)=1,SUMIF($A:$A,D126,$C:$C),"")</f>
        <v>5</v>
      </c>
      <c r="I126" s="4" t="str">
        <f>IF(COUNTIF($E$2:E126,E126)=1,SUMIF($E:$E,E126,$B:$B),"")</f>
        <v/>
      </c>
      <c r="J126" s="4" t="str">
        <f>IF(COUNTIF($E$2:E126,E126)=1,SUMIF($E:$E,E126,$C:$C),"")</f>
        <v/>
      </c>
      <c r="K126" s="4" t="str">
        <f>IF(COUNTIF($F$2:F126,F126)=1,SUMIF($F:$F,F126,$B:$B),"")</f>
        <v/>
      </c>
      <c r="L126" s="4" t="str">
        <f>IF(COUNTIF($F$2:F126,F126)=1,SUMIF($F:$F,F126,$C:$C),"")</f>
        <v/>
      </c>
      <c r="M126" s="4">
        <f t="shared" si="12"/>
        <v>840</v>
      </c>
      <c r="N126" s="4">
        <f t="shared" si="10"/>
        <v>360</v>
      </c>
      <c r="O126" s="5">
        <f t="shared" si="11"/>
        <v>840</v>
      </c>
      <c r="P126" s="3" t="s">
        <v>899</v>
      </c>
      <c r="Q126" s="4" t="s">
        <v>460</v>
      </c>
      <c r="R126" s="4" t="s">
        <v>453</v>
      </c>
      <c r="S126" s="4" t="s">
        <v>513</v>
      </c>
      <c r="T126" s="4" t="s">
        <v>514</v>
      </c>
      <c r="U126" s="8" t="s">
        <v>635</v>
      </c>
      <c r="V126" s="4" t="s">
        <v>448</v>
      </c>
      <c r="W126" s="4" t="s">
        <v>438</v>
      </c>
      <c r="X126" s="4" t="s">
        <v>439</v>
      </c>
      <c r="Y126" s="4" t="s">
        <v>451</v>
      </c>
      <c r="Z126" s="5">
        <v>0</v>
      </c>
      <c r="AA126" s="5">
        <v>123648</v>
      </c>
      <c r="AB126" s="5">
        <v>1</v>
      </c>
      <c r="AC126" s="5">
        <v>1200</v>
      </c>
      <c r="AD126" s="4" t="s">
        <v>717</v>
      </c>
      <c r="AE126" s="4" t="s">
        <v>613</v>
      </c>
      <c r="AF126" s="4" t="s">
        <v>1173</v>
      </c>
      <c r="AG126" s="4" t="s">
        <v>443</v>
      </c>
      <c r="AH126" s="80" t="str">
        <f t="shared" si="13"/>
        <v>28-Jun-23</v>
      </c>
    </row>
    <row r="127" spans="1:34" x14ac:dyDescent="0.3">
      <c r="A127" s="3">
        <v>45106</v>
      </c>
      <c r="B127" s="4">
        <v>650</v>
      </c>
      <c r="C127" s="5">
        <v>2</v>
      </c>
      <c r="D127" s="4" t="str">
        <f t="shared" si="7"/>
        <v>2023-06-29</v>
      </c>
      <c r="E127" s="4" t="str">
        <f t="shared" si="8"/>
        <v>2023-06-25 - 2023-07-01</v>
      </c>
      <c r="F127" s="4" t="str">
        <f t="shared" si="9"/>
        <v>2023-Jun</v>
      </c>
      <c r="G127" s="4">
        <f>IF(COUNTIF($A$2:A127,A127)=1,SUMIF($A:$A,D127,$B:$B),"")</f>
        <v>650</v>
      </c>
      <c r="H127" s="4">
        <f>IF(COUNTIF($A$2:A127,A127)=1,SUMIF($A:$A,D127,$C:$C),"")</f>
        <v>2</v>
      </c>
      <c r="I127" s="4" t="str">
        <f>IF(COUNTIF($E$2:E127,E127)=1,SUMIF($E:$E,E127,$B:$B),"")</f>
        <v/>
      </c>
      <c r="J127" s="4" t="str">
        <f>IF(COUNTIF($E$2:E127,E127)=1,SUMIF($E:$E,E127,$C:$C),"")</f>
        <v/>
      </c>
      <c r="K127" s="4" t="str">
        <f>IF(COUNTIF($F$2:F127,F127)=1,SUMIF($F:$F,F127,$B:$B),"")</f>
        <v/>
      </c>
      <c r="L127" s="4" t="str">
        <f>IF(COUNTIF($F$2:F127,F127)=1,SUMIF($F:$F,F127,$C:$C),"")</f>
        <v/>
      </c>
      <c r="M127" s="4">
        <f t="shared" si="12"/>
        <v>455</v>
      </c>
      <c r="N127" s="4">
        <f t="shared" si="10"/>
        <v>195</v>
      </c>
      <c r="O127" s="5">
        <f t="shared" si="11"/>
        <v>405</v>
      </c>
      <c r="P127" s="3" t="s">
        <v>900</v>
      </c>
      <c r="Q127" s="4" t="s">
        <v>488</v>
      </c>
      <c r="R127" s="4" t="s">
        <v>445</v>
      </c>
      <c r="S127" s="4" t="s">
        <v>474</v>
      </c>
      <c r="T127" s="4" t="s">
        <v>475</v>
      </c>
      <c r="U127" s="8" t="s">
        <v>694</v>
      </c>
      <c r="V127" s="4" t="s">
        <v>448</v>
      </c>
      <c r="W127" s="4" t="s">
        <v>449</v>
      </c>
      <c r="X127" s="4" t="s">
        <v>450</v>
      </c>
      <c r="Y127" s="4" t="s">
        <v>451</v>
      </c>
      <c r="Z127" s="5">
        <v>50</v>
      </c>
      <c r="AA127" s="5">
        <v>123649</v>
      </c>
      <c r="AB127" s="5">
        <v>1</v>
      </c>
      <c r="AC127" s="5">
        <v>600</v>
      </c>
      <c r="AD127" s="4" t="s">
        <v>717</v>
      </c>
      <c r="AE127" s="4" t="s">
        <v>601</v>
      </c>
      <c r="AF127" s="4" t="s">
        <v>1172</v>
      </c>
      <c r="AG127" s="4" t="s">
        <v>443</v>
      </c>
      <c r="AH127" s="80" t="str">
        <f t="shared" si="13"/>
        <v>29-Jun-23</v>
      </c>
    </row>
    <row r="128" spans="1:34" x14ac:dyDescent="0.3">
      <c r="A128" s="3">
        <v>45107</v>
      </c>
      <c r="B128" s="4">
        <v>220</v>
      </c>
      <c r="C128" s="5">
        <v>1</v>
      </c>
      <c r="D128" s="4" t="str">
        <f t="shared" si="7"/>
        <v>2023-06-30</v>
      </c>
      <c r="E128" s="4" t="str">
        <f t="shared" si="8"/>
        <v>2023-06-25 - 2023-07-01</v>
      </c>
      <c r="F128" s="4" t="str">
        <f t="shared" si="9"/>
        <v>2023-Jun</v>
      </c>
      <c r="G128" s="4">
        <f>IF(COUNTIF($A$2:A128,A128)=1,SUMIF($A:$A,D128,$B:$B),"")</f>
        <v>220</v>
      </c>
      <c r="H128" s="4">
        <f>IF(COUNTIF($A$2:A128,A128)=1,SUMIF($A:$A,D128,$C:$C),"")</f>
        <v>1</v>
      </c>
      <c r="I128" s="4" t="str">
        <f>IF(COUNTIF($E$2:E128,E128)=1,SUMIF($E:$E,E128,$B:$B),"")</f>
        <v/>
      </c>
      <c r="J128" s="4" t="str">
        <f>IF(COUNTIF($E$2:E128,E128)=1,SUMIF($E:$E,E128,$C:$C),"")</f>
        <v/>
      </c>
      <c r="K128" s="4" t="str">
        <f>IF(COUNTIF($F$2:F128,F128)=1,SUMIF($F:$F,F128,$B:$B),"")</f>
        <v/>
      </c>
      <c r="L128" s="4" t="str">
        <f>IF(COUNTIF($F$2:F128,F128)=1,SUMIF($F:$F,F128,$C:$C),"")</f>
        <v/>
      </c>
      <c r="M128" s="4">
        <f t="shared" si="12"/>
        <v>154</v>
      </c>
      <c r="N128" s="4">
        <f t="shared" si="10"/>
        <v>66</v>
      </c>
      <c r="O128" s="5">
        <f t="shared" si="11"/>
        <v>134</v>
      </c>
      <c r="P128" s="3" t="s">
        <v>901</v>
      </c>
      <c r="Q128" s="4" t="s">
        <v>462</v>
      </c>
      <c r="R128" s="4" t="s">
        <v>434</v>
      </c>
      <c r="S128" s="4" t="s">
        <v>532</v>
      </c>
      <c r="T128" s="4" t="s">
        <v>436</v>
      </c>
      <c r="U128" s="8" t="s">
        <v>697</v>
      </c>
      <c r="V128" s="4" t="s">
        <v>456</v>
      </c>
      <c r="W128" s="4" t="s">
        <v>449</v>
      </c>
      <c r="X128" s="4" t="s">
        <v>450</v>
      </c>
      <c r="Y128" s="4" t="s">
        <v>451</v>
      </c>
      <c r="Z128" s="5">
        <v>20</v>
      </c>
      <c r="AA128" s="5">
        <v>123650</v>
      </c>
      <c r="AB128" s="5">
        <v>1</v>
      </c>
      <c r="AC128" s="5">
        <v>200</v>
      </c>
      <c r="AD128" s="4" t="s">
        <v>717</v>
      </c>
      <c r="AE128" s="4" t="s">
        <v>712</v>
      </c>
      <c r="AF128" s="4" t="s">
        <v>1174</v>
      </c>
      <c r="AG128" s="4" t="s">
        <v>443</v>
      </c>
      <c r="AH128" s="80" t="str">
        <f t="shared" si="13"/>
        <v>30-Jun-23</v>
      </c>
    </row>
    <row r="129" spans="1:34" x14ac:dyDescent="0.3">
      <c r="A129" s="3">
        <v>45108</v>
      </c>
      <c r="B129" s="4">
        <v>300</v>
      </c>
      <c r="C129" s="5">
        <v>2</v>
      </c>
      <c r="D129" s="4" t="str">
        <f t="shared" si="7"/>
        <v>2023-07-01</v>
      </c>
      <c r="E129" s="4" t="str">
        <f t="shared" si="8"/>
        <v>2023-06-25 - 2023-07-01</v>
      </c>
      <c r="F129" s="4" t="str">
        <f t="shared" si="9"/>
        <v>2023-Jul</v>
      </c>
      <c r="G129" s="4">
        <f>IF(COUNTIF($A$2:A129,A129)=1,SUMIF($A:$A,D129,$B:$B),"")</f>
        <v>300</v>
      </c>
      <c r="H129" s="4">
        <f>IF(COUNTIF($A$2:A129,A129)=1,SUMIF($A:$A,D129,$C:$C),"")</f>
        <v>2</v>
      </c>
      <c r="I129" s="4" t="str">
        <f>IF(COUNTIF($E$2:E129,E129)=1,SUMIF($E:$E,E129,$B:$B),"")</f>
        <v/>
      </c>
      <c r="J129" s="4" t="str">
        <f>IF(COUNTIF($E$2:E129,E129)=1,SUMIF($E:$E,E129,$C:$C),"")</f>
        <v/>
      </c>
      <c r="K129" s="4">
        <f>IF(COUNTIF($F$2:F129,F129)=1,SUMIF($F:$F,F129,$B:$B),"")</f>
        <v>7520</v>
      </c>
      <c r="L129" s="4">
        <f>IF(COUNTIF($F$2:F129,F129)=1,SUMIF($F:$F,F129,$C:$C),"")</f>
        <v>34</v>
      </c>
      <c r="M129" s="4">
        <f t="shared" si="12"/>
        <v>210</v>
      </c>
      <c r="N129" s="4">
        <f t="shared" si="10"/>
        <v>90</v>
      </c>
      <c r="O129" s="5">
        <f t="shared" si="11"/>
        <v>160</v>
      </c>
      <c r="P129" s="3" t="s">
        <v>902</v>
      </c>
      <c r="Q129" s="4" t="s">
        <v>470</v>
      </c>
      <c r="R129" s="4" t="s">
        <v>445</v>
      </c>
      <c r="S129" s="4" t="s">
        <v>535</v>
      </c>
      <c r="T129" s="4" t="s">
        <v>536</v>
      </c>
      <c r="U129" s="8" t="s">
        <v>696</v>
      </c>
      <c r="V129" s="4" t="s">
        <v>448</v>
      </c>
      <c r="W129" s="4" t="s">
        <v>438</v>
      </c>
      <c r="X129" s="4" t="s">
        <v>450</v>
      </c>
      <c r="Y129" s="4" t="s">
        <v>440</v>
      </c>
      <c r="Z129" s="5">
        <v>50</v>
      </c>
      <c r="AA129" s="5">
        <v>123651</v>
      </c>
      <c r="AB129" s="5">
        <v>1</v>
      </c>
      <c r="AC129" s="5">
        <v>250</v>
      </c>
      <c r="AD129" s="4" t="s">
        <v>717</v>
      </c>
      <c r="AE129" s="4" t="s">
        <v>614</v>
      </c>
      <c r="AF129" s="4" t="s">
        <v>1172</v>
      </c>
      <c r="AG129" s="4" t="s">
        <v>443</v>
      </c>
      <c r="AH129" s="80" t="str">
        <f t="shared" si="13"/>
        <v>01-Jul-23</v>
      </c>
    </row>
    <row r="130" spans="1:34" x14ac:dyDescent="0.3">
      <c r="A130" s="3">
        <v>45109</v>
      </c>
      <c r="B130" s="4">
        <v>600</v>
      </c>
      <c r="C130" s="5">
        <v>3</v>
      </c>
      <c r="D130" s="4" t="str">
        <f t="shared" ref="D130:D193" si="14">TEXT(A130, "yyyy-mm-dd")</f>
        <v>2023-07-02</v>
      </c>
      <c r="E130" s="4" t="str">
        <f t="shared" ref="E130:E193" si="15">TEXT(A130-WEEKDAY(A130)+1, "yyyy-mm-dd") &amp; " - " &amp; TEXT(A130-WEEKDAY(A130)+7, "yyyy-mm-dd")</f>
        <v>2023-07-02 - 2023-07-08</v>
      </c>
      <c r="F130" s="4" t="str">
        <f t="shared" ref="F130:F193" si="16">TEXT(A130, "yyyy-mmm")</f>
        <v>2023-Jul</v>
      </c>
      <c r="G130" s="4">
        <f>IF(COUNTIF($A$2:A130,A130)=1,SUMIF($A:$A,D130,$B:$B),"")</f>
        <v>600</v>
      </c>
      <c r="H130" s="4">
        <f>IF(COUNTIF($A$2:A130,A130)=1,SUMIF($A:$A,D130,$C:$C),"")</f>
        <v>3</v>
      </c>
      <c r="I130" s="4">
        <f>IF(COUNTIF($E$2:E130,E130)=1,SUMIF($E:$E,E130,$B:$B),"")</f>
        <v>3850</v>
      </c>
      <c r="J130" s="4">
        <f>IF(COUNTIF($E$2:E130,E130)=1,SUMIF($E:$E,E130,$C:$C),"")</f>
        <v>16</v>
      </c>
      <c r="K130" s="4" t="str">
        <f>IF(COUNTIF($F$2:F130,F130)=1,SUMIF($F:$F,F130,$B:$B),"")</f>
        <v/>
      </c>
      <c r="L130" s="4" t="str">
        <f>IF(COUNTIF($F$2:F130,F130)=1,SUMIF($F:$F,F130,$C:$C),"")</f>
        <v/>
      </c>
      <c r="M130" s="4">
        <f t="shared" si="12"/>
        <v>420</v>
      </c>
      <c r="N130" s="4">
        <f t="shared" ref="N130:N193" si="17">B130-M130</f>
        <v>180</v>
      </c>
      <c r="O130" s="5">
        <f t="shared" ref="O130:O193" si="18">M130-Z130</f>
        <v>420</v>
      </c>
      <c r="P130" s="3" t="s">
        <v>903</v>
      </c>
      <c r="Q130" s="4" t="s">
        <v>452</v>
      </c>
      <c r="R130" s="4" t="s">
        <v>434</v>
      </c>
      <c r="S130" s="4" t="s">
        <v>532</v>
      </c>
      <c r="T130" s="4" t="s">
        <v>436</v>
      </c>
      <c r="U130" s="8" t="s">
        <v>703</v>
      </c>
      <c r="V130" s="4" t="s">
        <v>456</v>
      </c>
      <c r="W130" s="4" t="s">
        <v>449</v>
      </c>
      <c r="X130" s="4" t="s">
        <v>439</v>
      </c>
      <c r="Y130" s="4" t="s">
        <v>451</v>
      </c>
      <c r="Z130" s="5">
        <v>0</v>
      </c>
      <c r="AA130" s="5">
        <v>123652</v>
      </c>
      <c r="AB130" s="5">
        <v>1</v>
      </c>
      <c r="AC130" s="5">
        <v>600</v>
      </c>
      <c r="AD130" s="4" t="s">
        <v>717</v>
      </c>
      <c r="AE130" s="4" t="s">
        <v>615</v>
      </c>
      <c r="AF130" s="4" t="s">
        <v>1173</v>
      </c>
      <c r="AG130" s="4" t="s">
        <v>443</v>
      </c>
      <c r="AH130" s="80" t="str">
        <f t="shared" si="13"/>
        <v>02-Jul-23</v>
      </c>
    </row>
    <row r="131" spans="1:34" x14ac:dyDescent="0.3">
      <c r="A131" s="3">
        <v>45110</v>
      </c>
      <c r="B131" s="4">
        <v>350</v>
      </c>
      <c r="C131" s="5">
        <v>2</v>
      </c>
      <c r="D131" s="4" t="str">
        <f t="shared" si="14"/>
        <v>2023-07-03</v>
      </c>
      <c r="E131" s="4" t="str">
        <f t="shared" si="15"/>
        <v>2023-07-02 - 2023-07-08</v>
      </c>
      <c r="F131" s="4" t="str">
        <f t="shared" si="16"/>
        <v>2023-Jul</v>
      </c>
      <c r="G131" s="4">
        <f>IF(COUNTIF($A$2:A131,A131)=1,SUMIF($A:$A,D131,$B:$B),"")</f>
        <v>350</v>
      </c>
      <c r="H131" s="4">
        <f>IF(COUNTIF($A$2:A131,A131)=1,SUMIF($A:$A,D131,$C:$C),"")</f>
        <v>2</v>
      </c>
      <c r="I131" s="4" t="str">
        <f>IF(COUNTIF($E$2:E131,E131)=1,SUMIF($E:$E,E131,$B:$B),"")</f>
        <v/>
      </c>
      <c r="J131" s="4" t="str">
        <f>IF(COUNTIF($E$2:E131,E131)=1,SUMIF($E:$E,E131,$C:$C),"")</f>
        <v/>
      </c>
      <c r="K131" s="4" t="str">
        <f>IF(COUNTIF($F$2:F131,F131)=1,SUMIF($F:$F,F131,$B:$B),"")</f>
        <v/>
      </c>
      <c r="L131" s="4" t="str">
        <f>IF(COUNTIF($F$2:F131,F131)=1,SUMIF($F:$F,F131,$C:$C),"")</f>
        <v/>
      </c>
      <c r="M131" s="4">
        <f t="shared" ref="M131:M194" si="19">B131*(100-30)/100</f>
        <v>245</v>
      </c>
      <c r="N131" s="4">
        <f t="shared" si="17"/>
        <v>105</v>
      </c>
      <c r="O131" s="5">
        <f t="shared" si="18"/>
        <v>195</v>
      </c>
      <c r="P131" s="3" t="s">
        <v>904</v>
      </c>
      <c r="Q131" s="4" t="s">
        <v>466</v>
      </c>
      <c r="R131" s="4" t="s">
        <v>445</v>
      </c>
      <c r="S131" s="4" t="s">
        <v>474</v>
      </c>
      <c r="T131" s="4" t="s">
        <v>475</v>
      </c>
      <c r="U131" s="8" t="s">
        <v>635</v>
      </c>
      <c r="V131" s="4" t="s">
        <v>448</v>
      </c>
      <c r="W131" s="4" t="s">
        <v>449</v>
      </c>
      <c r="X131" s="4" t="s">
        <v>450</v>
      </c>
      <c r="Y131" s="4" t="s">
        <v>451</v>
      </c>
      <c r="Z131" s="5">
        <v>50</v>
      </c>
      <c r="AA131" s="5">
        <v>123653</v>
      </c>
      <c r="AB131" s="5">
        <v>1</v>
      </c>
      <c r="AC131" s="5">
        <v>300</v>
      </c>
      <c r="AD131" s="4" t="s">
        <v>717</v>
      </c>
      <c r="AE131" s="4" t="s">
        <v>584</v>
      </c>
      <c r="AF131" s="4" t="s">
        <v>1172</v>
      </c>
      <c r="AG131" s="4" t="s">
        <v>443</v>
      </c>
      <c r="AH131" s="80" t="str">
        <f t="shared" ref="AH131:AH194" si="20">TEXT(A131,"dd-mmm-yy")</f>
        <v>03-Jul-23</v>
      </c>
    </row>
    <row r="132" spans="1:34" x14ac:dyDescent="0.3">
      <c r="A132" s="3">
        <v>45111</v>
      </c>
      <c r="B132" s="4">
        <v>800</v>
      </c>
      <c r="C132" s="5">
        <v>2</v>
      </c>
      <c r="D132" s="4" t="str">
        <f t="shared" si="14"/>
        <v>2023-07-04</v>
      </c>
      <c r="E132" s="4" t="str">
        <f t="shared" si="15"/>
        <v>2023-07-02 - 2023-07-08</v>
      </c>
      <c r="F132" s="4" t="str">
        <f t="shared" si="16"/>
        <v>2023-Jul</v>
      </c>
      <c r="G132" s="4">
        <f>IF(COUNTIF($A$2:A132,A132)=1,SUMIF($A:$A,D132,$B:$B),"")</f>
        <v>800</v>
      </c>
      <c r="H132" s="4">
        <f>IF(COUNTIF($A$2:A132,A132)=1,SUMIF($A:$A,D132,$C:$C),"")</f>
        <v>2</v>
      </c>
      <c r="I132" s="4" t="str">
        <f>IF(COUNTIF($E$2:E132,E132)=1,SUMIF($E:$E,E132,$B:$B),"")</f>
        <v/>
      </c>
      <c r="J132" s="4" t="str">
        <f>IF(COUNTIF($E$2:E132,E132)=1,SUMIF($E:$E,E132,$C:$C),"")</f>
        <v/>
      </c>
      <c r="K132" s="4" t="str">
        <f>IF(COUNTIF($F$2:F132,F132)=1,SUMIF($F:$F,F132,$B:$B),"")</f>
        <v/>
      </c>
      <c r="L132" s="4" t="str">
        <f>IF(COUNTIF($F$2:F132,F132)=1,SUMIF($F:$F,F132,$C:$C),"")</f>
        <v/>
      </c>
      <c r="M132" s="4">
        <f t="shared" si="19"/>
        <v>560</v>
      </c>
      <c r="N132" s="4">
        <f t="shared" si="17"/>
        <v>240</v>
      </c>
      <c r="O132" s="5">
        <f t="shared" si="18"/>
        <v>510</v>
      </c>
      <c r="P132" s="3" t="s">
        <v>905</v>
      </c>
      <c r="Q132" s="4" t="s">
        <v>460</v>
      </c>
      <c r="R132" s="4" t="s">
        <v>453</v>
      </c>
      <c r="S132" s="4" t="s">
        <v>513</v>
      </c>
      <c r="T132" s="4" t="s">
        <v>514</v>
      </c>
      <c r="U132" s="8" t="s">
        <v>690</v>
      </c>
      <c r="V132" s="4" t="s">
        <v>437</v>
      </c>
      <c r="W132" s="4" t="s">
        <v>438</v>
      </c>
      <c r="X132" s="4" t="s">
        <v>457</v>
      </c>
      <c r="Y132" s="4" t="s">
        <v>440</v>
      </c>
      <c r="Z132" s="5">
        <v>50</v>
      </c>
      <c r="AA132" s="5">
        <v>123654</v>
      </c>
      <c r="AB132" s="5">
        <v>1</v>
      </c>
      <c r="AC132" s="5">
        <v>750</v>
      </c>
      <c r="AD132" s="4" t="s">
        <v>717</v>
      </c>
      <c r="AE132" s="4" t="s">
        <v>607</v>
      </c>
      <c r="AF132" s="4" t="s">
        <v>1173</v>
      </c>
      <c r="AG132" s="4" t="s">
        <v>443</v>
      </c>
      <c r="AH132" s="80" t="str">
        <f t="shared" si="20"/>
        <v>04-Jul-23</v>
      </c>
    </row>
    <row r="133" spans="1:34" x14ac:dyDescent="0.3">
      <c r="A133" s="3">
        <v>45112</v>
      </c>
      <c r="B133" s="4">
        <v>600</v>
      </c>
      <c r="C133" s="5">
        <v>3</v>
      </c>
      <c r="D133" s="4" t="str">
        <f t="shared" si="14"/>
        <v>2023-07-05</v>
      </c>
      <c r="E133" s="4" t="str">
        <f t="shared" si="15"/>
        <v>2023-07-02 - 2023-07-08</v>
      </c>
      <c r="F133" s="4" t="str">
        <f t="shared" si="16"/>
        <v>2023-Jul</v>
      </c>
      <c r="G133" s="4">
        <f>IF(COUNTIF($A$2:A133,A133)=1,SUMIF($A:$A,D133,$B:$B),"")</f>
        <v>600</v>
      </c>
      <c r="H133" s="4">
        <f>IF(COUNTIF($A$2:A133,A133)=1,SUMIF($A:$A,D133,$C:$C),"")</f>
        <v>3</v>
      </c>
      <c r="I133" s="4" t="str">
        <f>IF(COUNTIF($E$2:E133,E133)=1,SUMIF($E:$E,E133,$B:$B),"")</f>
        <v/>
      </c>
      <c r="J133" s="4" t="str">
        <f>IF(COUNTIF($E$2:E133,E133)=1,SUMIF($E:$E,E133,$C:$C),"")</f>
        <v/>
      </c>
      <c r="K133" s="4" t="str">
        <f>IF(COUNTIF($F$2:F133,F133)=1,SUMIF($F:$F,F133,$B:$B),"")</f>
        <v/>
      </c>
      <c r="L133" s="4" t="str">
        <f>IF(COUNTIF($F$2:F133,F133)=1,SUMIF($F:$F,F133,$C:$C),"")</f>
        <v/>
      </c>
      <c r="M133" s="4">
        <f t="shared" si="19"/>
        <v>420</v>
      </c>
      <c r="N133" s="4">
        <f t="shared" si="17"/>
        <v>180</v>
      </c>
      <c r="O133" s="5">
        <f t="shared" si="18"/>
        <v>420</v>
      </c>
      <c r="P133" s="3" t="s">
        <v>906</v>
      </c>
      <c r="Q133" s="4" t="s">
        <v>488</v>
      </c>
      <c r="R133" s="4" t="s">
        <v>445</v>
      </c>
      <c r="S133" s="4" t="s">
        <v>483</v>
      </c>
      <c r="T133" s="4" t="s">
        <v>484</v>
      </c>
      <c r="U133" s="8" t="s">
        <v>701</v>
      </c>
      <c r="V133" s="4" t="s">
        <v>456</v>
      </c>
      <c r="W133" s="4" t="s">
        <v>438</v>
      </c>
      <c r="X133" s="4" t="s">
        <v>439</v>
      </c>
      <c r="Y133" s="4" t="s">
        <v>451</v>
      </c>
      <c r="Z133" s="5">
        <v>0</v>
      </c>
      <c r="AA133" s="5">
        <v>123655</v>
      </c>
      <c r="AB133" s="5">
        <v>1</v>
      </c>
      <c r="AC133" s="5">
        <v>600</v>
      </c>
      <c r="AD133" s="4" t="s">
        <v>717</v>
      </c>
      <c r="AE133" s="4" t="s">
        <v>608</v>
      </c>
      <c r="AF133" s="4" t="s">
        <v>1173</v>
      </c>
      <c r="AG133" s="4" t="s">
        <v>443</v>
      </c>
      <c r="AH133" s="80" t="str">
        <f t="shared" si="20"/>
        <v>05-Jul-23</v>
      </c>
    </row>
    <row r="134" spans="1:34" x14ac:dyDescent="0.3">
      <c r="A134" s="3">
        <v>45113</v>
      </c>
      <c r="B134" s="4">
        <v>150</v>
      </c>
      <c r="C134" s="5">
        <v>1</v>
      </c>
      <c r="D134" s="4" t="str">
        <f t="shared" si="14"/>
        <v>2023-07-06</v>
      </c>
      <c r="E134" s="4" t="str">
        <f t="shared" si="15"/>
        <v>2023-07-02 - 2023-07-08</v>
      </c>
      <c r="F134" s="4" t="str">
        <f t="shared" si="16"/>
        <v>2023-Jul</v>
      </c>
      <c r="G134" s="4">
        <f>IF(COUNTIF($A$2:A134,A134)=1,SUMIF($A:$A,D134,$B:$B),"")</f>
        <v>150</v>
      </c>
      <c r="H134" s="4">
        <f>IF(COUNTIF($A$2:A134,A134)=1,SUMIF($A:$A,D134,$C:$C),"")</f>
        <v>1</v>
      </c>
      <c r="I134" s="4" t="str">
        <f>IF(COUNTIF($E$2:E134,E134)=1,SUMIF($E:$E,E134,$B:$B),"")</f>
        <v/>
      </c>
      <c r="J134" s="4" t="str">
        <f>IF(COUNTIF($E$2:E134,E134)=1,SUMIF($E:$E,E134,$C:$C),"")</f>
        <v/>
      </c>
      <c r="K134" s="4" t="str">
        <f>IF(COUNTIF($F$2:F134,F134)=1,SUMIF($F:$F,F134,$B:$B),"")</f>
        <v/>
      </c>
      <c r="L134" s="4" t="str">
        <f>IF(COUNTIF($F$2:F134,F134)=1,SUMIF($F:$F,F134,$C:$C),"")</f>
        <v/>
      </c>
      <c r="M134" s="4">
        <f t="shared" si="19"/>
        <v>105</v>
      </c>
      <c r="N134" s="4">
        <f t="shared" si="17"/>
        <v>45</v>
      </c>
      <c r="O134" s="5">
        <f t="shared" si="18"/>
        <v>85</v>
      </c>
      <c r="P134" s="3" t="s">
        <v>907</v>
      </c>
      <c r="Q134" s="4" t="s">
        <v>462</v>
      </c>
      <c r="R134" s="4" t="s">
        <v>434</v>
      </c>
      <c r="S134" s="4" t="s">
        <v>534</v>
      </c>
      <c r="T134" s="4" t="s">
        <v>478</v>
      </c>
      <c r="U134" s="8" t="s">
        <v>692</v>
      </c>
      <c r="V134" s="4" t="s">
        <v>456</v>
      </c>
      <c r="W134" s="4" t="s">
        <v>449</v>
      </c>
      <c r="X134" s="4" t="s">
        <v>457</v>
      </c>
      <c r="Y134" s="4" t="s">
        <v>458</v>
      </c>
      <c r="Z134" s="5">
        <v>20</v>
      </c>
      <c r="AA134" s="5">
        <v>123656</v>
      </c>
      <c r="AB134" s="5">
        <v>1</v>
      </c>
      <c r="AC134" s="5">
        <v>130</v>
      </c>
      <c r="AD134" s="4" t="s">
        <v>717</v>
      </c>
      <c r="AE134" s="4" t="s">
        <v>712</v>
      </c>
      <c r="AF134" s="4" t="s">
        <v>1174</v>
      </c>
      <c r="AG134" s="4" t="s">
        <v>459</v>
      </c>
      <c r="AH134" s="80" t="str">
        <f t="shared" si="20"/>
        <v>06-Jul-23</v>
      </c>
    </row>
    <row r="135" spans="1:34" x14ac:dyDescent="0.3">
      <c r="A135" s="3">
        <v>45114</v>
      </c>
      <c r="B135" s="4">
        <v>920</v>
      </c>
      <c r="C135" s="5">
        <v>3</v>
      </c>
      <c r="D135" s="4" t="str">
        <f t="shared" si="14"/>
        <v>2023-07-07</v>
      </c>
      <c r="E135" s="4" t="str">
        <f t="shared" si="15"/>
        <v>2023-07-02 - 2023-07-08</v>
      </c>
      <c r="F135" s="4" t="str">
        <f t="shared" si="16"/>
        <v>2023-Jul</v>
      </c>
      <c r="G135" s="4">
        <f>IF(COUNTIF($A$2:A135,A135)=1,SUMIF($A:$A,D135,$B:$B),"")</f>
        <v>920</v>
      </c>
      <c r="H135" s="4">
        <f>IF(COUNTIF($A$2:A135,A135)=1,SUMIF($A:$A,D135,$C:$C),"")</f>
        <v>3</v>
      </c>
      <c r="I135" s="4" t="str">
        <f>IF(COUNTIF($E$2:E135,E135)=1,SUMIF($E:$E,E135,$B:$B),"")</f>
        <v/>
      </c>
      <c r="J135" s="4" t="str">
        <f>IF(COUNTIF($E$2:E135,E135)=1,SUMIF($E:$E,E135,$C:$C),"")</f>
        <v/>
      </c>
      <c r="K135" s="4" t="str">
        <f>IF(COUNTIF($F$2:F135,F135)=1,SUMIF($F:$F,F135,$B:$B),"")</f>
        <v/>
      </c>
      <c r="L135" s="4" t="str">
        <f>IF(COUNTIF($F$2:F135,F135)=1,SUMIF($F:$F,F135,$C:$C),"")</f>
        <v/>
      </c>
      <c r="M135" s="4">
        <f t="shared" si="19"/>
        <v>644</v>
      </c>
      <c r="N135" s="4">
        <f t="shared" si="17"/>
        <v>276</v>
      </c>
      <c r="O135" s="5">
        <f t="shared" si="18"/>
        <v>594</v>
      </c>
      <c r="P135" s="3" t="s">
        <v>908</v>
      </c>
      <c r="Q135" s="4" t="s">
        <v>470</v>
      </c>
      <c r="R135" s="4" t="s">
        <v>445</v>
      </c>
      <c r="S135" s="4" t="s">
        <v>535</v>
      </c>
      <c r="T135" s="4" t="s">
        <v>536</v>
      </c>
      <c r="U135" s="8" t="s">
        <v>635</v>
      </c>
      <c r="V135" s="4" t="s">
        <v>448</v>
      </c>
      <c r="W135" s="4" t="s">
        <v>438</v>
      </c>
      <c r="X135" s="4" t="s">
        <v>450</v>
      </c>
      <c r="Y135" s="4" t="s">
        <v>440</v>
      </c>
      <c r="Z135" s="5">
        <v>50</v>
      </c>
      <c r="AA135" s="5">
        <v>123657</v>
      </c>
      <c r="AB135" s="5">
        <v>1</v>
      </c>
      <c r="AC135" s="5">
        <v>870</v>
      </c>
      <c r="AD135" s="4" t="s">
        <v>717</v>
      </c>
      <c r="AE135" s="4" t="s">
        <v>609</v>
      </c>
      <c r="AF135" s="4" t="s">
        <v>1172</v>
      </c>
      <c r="AG135" s="4" t="s">
        <v>443</v>
      </c>
      <c r="AH135" s="80" t="str">
        <f t="shared" si="20"/>
        <v>07-Jul-23</v>
      </c>
    </row>
    <row r="136" spans="1:34" x14ac:dyDescent="0.3">
      <c r="A136" s="3">
        <v>45115</v>
      </c>
      <c r="B136" s="4">
        <v>430</v>
      </c>
      <c r="C136" s="5">
        <v>2</v>
      </c>
      <c r="D136" s="4" t="str">
        <f t="shared" si="14"/>
        <v>2023-07-08</v>
      </c>
      <c r="E136" s="4" t="str">
        <f t="shared" si="15"/>
        <v>2023-07-02 - 2023-07-08</v>
      </c>
      <c r="F136" s="4" t="str">
        <f t="shared" si="16"/>
        <v>2023-Jul</v>
      </c>
      <c r="G136" s="4">
        <f>IF(COUNTIF($A$2:A136,A136)=1,SUMIF($A:$A,D136,$B:$B),"")</f>
        <v>430</v>
      </c>
      <c r="H136" s="4">
        <f>IF(COUNTIF($A$2:A136,A136)=1,SUMIF($A:$A,D136,$C:$C),"")</f>
        <v>2</v>
      </c>
      <c r="I136" s="4" t="str">
        <f>IF(COUNTIF($E$2:E136,E136)=1,SUMIF($E:$E,E136,$B:$B),"")</f>
        <v/>
      </c>
      <c r="J136" s="4" t="str">
        <f>IF(COUNTIF($E$2:E136,E136)=1,SUMIF($E:$E,E136,$C:$C),"")</f>
        <v/>
      </c>
      <c r="K136" s="4" t="str">
        <f>IF(COUNTIF($F$2:F136,F136)=1,SUMIF($F:$F,F136,$B:$B),"")</f>
        <v/>
      </c>
      <c r="L136" s="4" t="str">
        <f>IF(COUNTIF($F$2:F136,F136)=1,SUMIF($F:$F,F136,$C:$C),"")</f>
        <v/>
      </c>
      <c r="M136" s="4">
        <f t="shared" si="19"/>
        <v>301</v>
      </c>
      <c r="N136" s="4">
        <f t="shared" si="17"/>
        <v>129</v>
      </c>
      <c r="O136" s="5">
        <f t="shared" si="18"/>
        <v>301</v>
      </c>
      <c r="P136" s="3" t="s">
        <v>909</v>
      </c>
      <c r="Q136" s="4" t="s">
        <v>490</v>
      </c>
      <c r="R136" s="4" t="s">
        <v>434</v>
      </c>
      <c r="S136" s="4" t="s">
        <v>537</v>
      </c>
      <c r="T136" s="4" t="s">
        <v>436</v>
      </c>
      <c r="U136" s="8" t="s">
        <v>703</v>
      </c>
      <c r="V136" s="4" t="s">
        <v>456</v>
      </c>
      <c r="W136" s="4" t="s">
        <v>449</v>
      </c>
      <c r="X136" s="4" t="s">
        <v>439</v>
      </c>
      <c r="Y136" s="4" t="s">
        <v>451</v>
      </c>
      <c r="Z136" s="5">
        <v>0</v>
      </c>
      <c r="AA136" s="5">
        <v>123658</v>
      </c>
      <c r="AB136" s="5">
        <v>1</v>
      </c>
      <c r="AC136" s="5">
        <v>430</v>
      </c>
      <c r="AD136" s="4" t="s">
        <v>717</v>
      </c>
      <c r="AE136" s="4" t="s">
        <v>570</v>
      </c>
      <c r="AF136" s="4" t="s">
        <v>1173</v>
      </c>
      <c r="AG136" s="4" t="s">
        <v>443</v>
      </c>
      <c r="AH136" s="80" t="str">
        <f t="shared" si="20"/>
        <v>08-Jul-23</v>
      </c>
    </row>
    <row r="137" spans="1:34" x14ac:dyDescent="0.3">
      <c r="A137" s="3">
        <v>45116</v>
      </c>
      <c r="B137" s="4">
        <v>300</v>
      </c>
      <c r="C137" s="5">
        <v>3</v>
      </c>
      <c r="D137" s="4" t="str">
        <f t="shared" si="14"/>
        <v>2023-07-09</v>
      </c>
      <c r="E137" s="4" t="str">
        <f t="shared" si="15"/>
        <v>2023-07-09 - 2023-07-15</v>
      </c>
      <c r="F137" s="4" t="str">
        <f t="shared" si="16"/>
        <v>2023-Jul</v>
      </c>
      <c r="G137" s="4">
        <f>IF(COUNTIF($A$2:A137,A137)=1,SUMIF($A:$A,D137,$B:$B),"")</f>
        <v>300</v>
      </c>
      <c r="H137" s="4">
        <f>IF(COUNTIF($A$2:A137,A137)=1,SUMIF($A:$A,D137,$C:$C),"")</f>
        <v>3</v>
      </c>
      <c r="I137" s="4">
        <f>IF(COUNTIF($E$2:E137,E137)=1,SUMIF($E:$E,E137,$B:$B),"")</f>
        <v>3370</v>
      </c>
      <c r="J137" s="4">
        <f>IF(COUNTIF($E$2:E137,E137)=1,SUMIF($E:$E,E137,$C:$C),"")</f>
        <v>16</v>
      </c>
      <c r="K137" s="4" t="str">
        <f>IF(COUNTIF($F$2:F137,F137)=1,SUMIF($F:$F,F137,$B:$B),"")</f>
        <v/>
      </c>
      <c r="L137" s="4" t="str">
        <f>IF(COUNTIF($F$2:F137,F137)=1,SUMIF($F:$F,F137,$C:$C),"")</f>
        <v/>
      </c>
      <c r="M137" s="4">
        <f t="shared" si="19"/>
        <v>210</v>
      </c>
      <c r="N137" s="4">
        <f t="shared" si="17"/>
        <v>90</v>
      </c>
      <c r="O137" s="5">
        <f t="shared" si="18"/>
        <v>190</v>
      </c>
      <c r="P137" s="3" t="s">
        <v>910</v>
      </c>
      <c r="Q137" s="4" t="s">
        <v>476</v>
      </c>
      <c r="R137" s="4" t="s">
        <v>445</v>
      </c>
      <c r="S137" s="4" t="s">
        <v>520</v>
      </c>
      <c r="T137" s="4" t="s">
        <v>521</v>
      </c>
      <c r="U137" s="8" t="s">
        <v>694</v>
      </c>
      <c r="V137" s="4" t="s">
        <v>437</v>
      </c>
      <c r="W137" s="4" t="s">
        <v>438</v>
      </c>
      <c r="X137" s="4" t="s">
        <v>457</v>
      </c>
      <c r="Y137" s="4" t="s">
        <v>440</v>
      </c>
      <c r="Z137" s="5">
        <v>20</v>
      </c>
      <c r="AA137" s="5">
        <v>123659</v>
      </c>
      <c r="AB137" s="5">
        <v>1</v>
      </c>
      <c r="AC137" s="5">
        <v>280</v>
      </c>
      <c r="AD137" s="4" t="s">
        <v>717</v>
      </c>
      <c r="AE137" s="4" t="s">
        <v>712</v>
      </c>
      <c r="AF137" s="4" t="s">
        <v>1174</v>
      </c>
      <c r="AG137" s="4" t="s">
        <v>443</v>
      </c>
      <c r="AH137" s="80" t="str">
        <f t="shared" si="20"/>
        <v>09-Jul-23</v>
      </c>
    </row>
    <row r="138" spans="1:34" x14ac:dyDescent="0.3">
      <c r="A138" s="3">
        <v>45117</v>
      </c>
      <c r="B138" s="4">
        <v>1100</v>
      </c>
      <c r="C138" s="5">
        <v>5</v>
      </c>
      <c r="D138" s="4" t="str">
        <f t="shared" si="14"/>
        <v>2023-07-10</v>
      </c>
      <c r="E138" s="4" t="str">
        <f t="shared" si="15"/>
        <v>2023-07-09 - 2023-07-15</v>
      </c>
      <c r="F138" s="4" t="str">
        <f t="shared" si="16"/>
        <v>2023-Jul</v>
      </c>
      <c r="G138" s="4">
        <f>IF(COUNTIF($A$2:A138,A138)=1,SUMIF($A:$A,D138,$B:$B),"")</f>
        <v>1100</v>
      </c>
      <c r="H138" s="4">
        <f>IF(COUNTIF($A$2:A138,A138)=1,SUMIF($A:$A,D138,$C:$C),"")</f>
        <v>5</v>
      </c>
      <c r="I138" s="4" t="str">
        <f>IF(COUNTIF($E$2:E138,E138)=1,SUMIF($E:$E,E138,$B:$B),"")</f>
        <v/>
      </c>
      <c r="J138" s="4" t="str">
        <f>IF(COUNTIF($E$2:E138,E138)=1,SUMIF($E:$E,E138,$C:$C),"")</f>
        <v/>
      </c>
      <c r="K138" s="4" t="str">
        <f>IF(COUNTIF($F$2:F138,F138)=1,SUMIF($F:$F,F138,$B:$B),"")</f>
        <v/>
      </c>
      <c r="L138" s="4" t="str">
        <f>IF(COUNTIF($F$2:F138,F138)=1,SUMIF($F:$F,F138,$C:$C),"")</f>
        <v/>
      </c>
      <c r="M138" s="4">
        <f t="shared" si="19"/>
        <v>770</v>
      </c>
      <c r="N138" s="4">
        <f t="shared" si="17"/>
        <v>330</v>
      </c>
      <c r="O138" s="5">
        <f t="shared" si="18"/>
        <v>770</v>
      </c>
      <c r="P138" s="3" t="s">
        <v>911</v>
      </c>
      <c r="Q138" s="4" t="s">
        <v>460</v>
      </c>
      <c r="R138" s="4" t="s">
        <v>453</v>
      </c>
      <c r="S138" s="4" t="s">
        <v>503</v>
      </c>
      <c r="T138" s="4" t="s">
        <v>504</v>
      </c>
      <c r="U138" s="8" t="s">
        <v>706</v>
      </c>
      <c r="V138" s="4" t="s">
        <v>448</v>
      </c>
      <c r="W138" s="4" t="s">
        <v>438</v>
      </c>
      <c r="X138" s="4" t="s">
        <v>439</v>
      </c>
      <c r="Y138" s="4" t="s">
        <v>451</v>
      </c>
      <c r="Z138" s="5">
        <v>0</v>
      </c>
      <c r="AA138" s="5">
        <v>123660</v>
      </c>
      <c r="AB138" s="5">
        <v>1</v>
      </c>
      <c r="AC138" s="5">
        <v>1100</v>
      </c>
      <c r="AD138" s="4" t="s">
        <v>717</v>
      </c>
      <c r="AE138" s="4" t="s">
        <v>602</v>
      </c>
      <c r="AF138" s="4" t="s">
        <v>1174</v>
      </c>
      <c r="AG138" s="4" t="s">
        <v>443</v>
      </c>
      <c r="AH138" s="80" t="str">
        <f t="shared" si="20"/>
        <v>10-Jul-23</v>
      </c>
    </row>
    <row r="139" spans="1:34" x14ac:dyDescent="0.3">
      <c r="A139" s="3">
        <v>45118</v>
      </c>
      <c r="B139" s="4">
        <v>650</v>
      </c>
      <c r="C139" s="5">
        <v>2</v>
      </c>
      <c r="D139" s="4" t="str">
        <f t="shared" si="14"/>
        <v>2023-07-11</v>
      </c>
      <c r="E139" s="4" t="str">
        <f t="shared" si="15"/>
        <v>2023-07-09 - 2023-07-15</v>
      </c>
      <c r="F139" s="4" t="str">
        <f t="shared" si="16"/>
        <v>2023-Jul</v>
      </c>
      <c r="G139" s="4">
        <f>IF(COUNTIF($A$2:A139,A139)=1,SUMIF($A:$A,D139,$B:$B),"")</f>
        <v>650</v>
      </c>
      <c r="H139" s="4">
        <f>IF(COUNTIF($A$2:A139,A139)=1,SUMIF($A:$A,D139,$C:$C),"")</f>
        <v>2</v>
      </c>
      <c r="I139" s="4" t="str">
        <f>IF(COUNTIF($E$2:E139,E139)=1,SUMIF($E:$E,E139,$B:$B),"")</f>
        <v/>
      </c>
      <c r="J139" s="4" t="str">
        <f>IF(COUNTIF($E$2:E139,E139)=1,SUMIF($E:$E,E139,$C:$C),"")</f>
        <v/>
      </c>
      <c r="K139" s="4" t="str">
        <f>IF(COUNTIF($F$2:F139,F139)=1,SUMIF($F:$F,F139,$B:$B),"")</f>
        <v/>
      </c>
      <c r="L139" s="4" t="str">
        <f>IF(COUNTIF($F$2:F139,F139)=1,SUMIF($F:$F,F139,$C:$C),"")</f>
        <v/>
      </c>
      <c r="M139" s="4">
        <f t="shared" si="19"/>
        <v>455</v>
      </c>
      <c r="N139" s="4">
        <f t="shared" si="17"/>
        <v>195</v>
      </c>
      <c r="O139" s="5">
        <f t="shared" si="18"/>
        <v>405</v>
      </c>
      <c r="P139" s="3" t="s">
        <v>912</v>
      </c>
      <c r="Q139" s="4" t="s">
        <v>488</v>
      </c>
      <c r="R139" s="4" t="s">
        <v>445</v>
      </c>
      <c r="S139" s="4" t="s">
        <v>474</v>
      </c>
      <c r="T139" s="4" t="s">
        <v>475</v>
      </c>
      <c r="U139" s="8" t="s">
        <v>635</v>
      </c>
      <c r="V139" s="4" t="s">
        <v>448</v>
      </c>
      <c r="W139" s="4" t="s">
        <v>449</v>
      </c>
      <c r="X139" s="4" t="s">
        <v>450</v>
      </c>
      <c r="Y139" s="4" t="s">
        <v>451</v>
      </c>
      <c r="Z139" s="5">
        <v>50</v>
      </c>
      <c r="AA139" s="5">
        <v>123661</v>
      </c>
      <c r="AB139" s="5">
        <v>1</v>
      </c>
      <c r="AC139" s="5">
        <v>600</v>
      </c>
      <c r="AD139" s="4" t="s">
        <v>717</v>
      </c>
      <c r="AE139" s="4" t="s">
        <v>601</v>
      </c>
      <c r="AF139" s="4" t="s">
        <v>1172</v>
      </c>
      <c r="AG139" s="4" t="s">
        <v>443</v>
      </c>
      <c r="AH139" s="80" t="str">
        <f t="shared" si="20"/>
        <v>11-Jul-23</v>
      </c>
    </row>
    <row r="140" spans="1:34" x14ac:dyDescent="0.3">
      <c r="A140" s="3">
        <v>45119</v>
      </c>
      <c r="B140" s="4">
        <v>220</v>
      </c>
      <c r="C140" s="5">
        <v>1</v>
      </c>
      <c r="D140" s="4" t="str">
        <f t="shared" si="14"/>
        <v>2023-07-12</v>
      </c>
      <c r="E140" s="4" t="str">
        <f t="shared" si="15"/>
        <v>2023-07-09 - 2023-07-15</v>
      </c>
      <c r="F140" s="4" t="str">
        <f t="shared" si="16"/>
        <v>2023-Jul</v>
      </c>
      <c r="G140" s="4">
        <f>IF(COUNTIF($A$2:A140,A140)=1,SUMIF($A:$A,D140,$B:$B),"")</f>
        <v>220</v>
      </c>
      <c r="H140" s="4">
        <f>IF(COUNTIF($A$2:A140,A140)=1,SUMIF($A:$A,D140,$C:$C),"")</f>
        <v>1</v>
      </c>
      <c r="I140" s="4" t="str">
        <f>IF(COUNTIF($E$2:E140,E140)=1,SUMIF($E:$E,E140,$B:$B),"")</f>
        <v/>
      </c>
      <c r="J140" s="4" t="str">
        <f>IF(COUNTIF($E$2:E140,E140)=1,SUMIF($E:$E,E140,$C:$C),"")</f>
        <v/>
      </c>
      <c r="K140" s="4" t="str">
        <f>IF(COUNTIF($F$2:F140,F140)=1,SUMIF($F:$F,F140,$B:$B),"")</f>
        <v/>
      </c>
      <c r="L140" s="4" t="str">
        <f>IF(COUNTIF($F$2:F140,F140)=1,SUMIF($F:$F,F140,$C:$C),"")</f>
        <v/>
      </c>
      <c r="M140" s="4">
        <f t="shared" si="19"/>
        <v>154</v>
      </c>
      <c r="N140" s="4">
        <f t="shared" si="17"/>
        <v>66</v>
      </c>
      <c r="O140" s="5">
        <f t="shared" si="18"/>
        <v>134</v>
      </c>
      <c r="P140" s="3" t="s">
        <v>913</v>
      </c>
      <c r="Q140" s="4" t="s">
        <v>462</v>
      </c>
      <c r="R140" s="4" t="s">
        <v>434</v>
      </c>
      <c r="S140" s="4" t="s">
        <v>532</v>
      </c>
      <c r="T140" s="4" t="s">
        <v>436</v>
      </c>
      <c r="U140" s="8" t="s">
        <v>694</v>
      </c>
      <c r="V140" s="4" t="s">
        <v>456</v>
      </c>
      <c r="W140" s="4" t="s">
        <v>449</v>
      </c>
      <c r="X140" s="4" t="s">
        <v>450</v>
      </c>
      <c r="Y140" s="4" t="s">
        <v>451</v>
      </c>
      <c r="Z140" s="5">
        <v>20</v>
      </c>
      <c r="AA140" s="5">
        <v>123662</v>
      </c>
      <c r="AB140" s="5">
        <v>1</v>
      </c>
      <c r="AC140" s="5">
        <v>200</v>
      </c>
      <c r="AD140" s="4" t="s">
        <v>717</v>
      </c>
      <c r="AE140" s="4" t="s">
        <v>712</v>
      </c>
      <c r="AF140" s="4" t="s">
        <v>1174</v>
      </c>
      <c r="AG140" s="4" t="s">
        <v>443</v>
      </c>
      <c r="AH140" s="80" t="str">
        <f t="shared" si="20"/>
        <v>12-Jul-23</v>
      </c>
    </row>
    <row r="141" spans="1:34" x14ac:dyDescent="0.3">
      <c r="A141" s="3">
        <v>45120</v>
      </c>
      <c r="B141" s="4">
        <v>700</v>
      </c>
      <c r="C141" s="5">
        <v>3</v>
      </c>
      <c r="D141" s="4" t="str">
        <f t="shared" si="14"/>
        <v>2023-07-13</v>
      </c>
      <c r="E141" s="4" t="str">
        <f t="shared" si="15"/>
        <v>2023-07-09 - 2023-07-15</v>
      </c>
      <c r="F141" s="4" t="str">
        <f t="shared" si="16"/>
        <v>2023-Jul</v>
      </c>
      <c r="G141" s="4">
        <f>IF(COUNTIF($A$2:A141,A141)=1,SUMIF($A:$A,D141,$B:$B),"")</f>
        <v>700</v>
      </c>
      <c r="H141" s="4">
        <f>IF(COUNTIF($A$2:A141,A141)=1,SUMIF($A:$A,D141,$C:$C),"")</f>
        <v>3</v>
      </c>
      <c r="I141" s="4" t="str">
        <f>IF(COUNTIF($E$2:E141,E141)=1,SUMIF($E:$E,E141,$B:$B),"")</f>
        <v/>
      </c>
      <c r="J141" s="4" t="str">
        <f>IF(COUNTIF($E$2:E141,E141)=1,SUMIF($E:$E,E141,$C:$C),"")</f>
        <v/>
      </c>
      <c r="K141" s="4" t="str">
        <f>IF(COUNTIF($F$2:F141,F141)=1,SUMIF($F:$F,F141,$B:$B),"")</f>
        <v/>
      </c>
      <c r="L141" s="4" t="str">
        <f>IF(COUNTIF($F$2:F141,F141)=1,SUMIF($F:$F,F141,$C:$C),"")</f>
        <v/>
      </c>
      <c r="M141" s="4">
        <f t="shared" si="19"/>
        <v>490</v>
      </c>
      <c r="N141" s="4">
        <f t="shared" si="17"/>
        <v>210</v>
      </c>
      <c r="O141" s="5">
        <f t="shared" si="18"/>
        <v>440</v>
      </c>
      <c r="P141" s="3" t="s">
        <v>914</v>
      </c>
      <c r="Q141" s="4" t="s">
        <v>470</v>
      </c>
      <c r="R141" s="4" t="s">
        <v>445</v>
      </c>
      <c r="S141" s="4" t="s">
        <v>535</v>
      </c>
      <c r="T141" s="4" t="s">
        <v>536</v>
      </c>
      <c r="U141" s="8" t="s">
        <v>635</v>
      </c>
      <c r="V141" s="4" t="s">
        <v>448</v>
      </c>
      <c r="W141" s="4" t="s">
        <v>438</v>
      </c>
      <c r="X141" s="4" t="s">
        <v>450</v>
      </c>
      <c r="Y141" s="4" t="s">
        <v>440</v>
      </c>
      <c r="Z141" s="5">
        <v>50</v>
      </c>
      <c r="AA141" s="5">
        <v>123663</v>
      </c>
      <c r="AB141" s="5">
        <v>1</v>
      </c>
      <c r="AC141" s="5">
        <v>650</v>
      </c>
      <c r="AD141" s="4" t="s">
        <v>717</v>
      </c>
      <c r="AE141" s="4" t="s">
        <v>610</v>
      </c>
      <c r="AF141" s="4" t="s">
        <v>1172</v>
      </c>
      <c r="AG141" s="4" t="s">
        <v>443</v>
      </c>
      <c r="AH141" s="80" t="str">
        <f t="shared" si="20"/>
        <v>13-Jul-23</v>
      </c>
    </row>
    <row r="142" spans="1:34" x14ac:dyDescent="0.3">
      <c r="A142" s="3">
        <v>45121</v>
      </c>
      <c r="B142" s="4">
        <v>400</v>
      </c>
      <c r="C142" s="5">
        <v>2</v>
      </c>
      <c r="D142" s="4" t="str">
        <f t="shared" si="14"/>
        <v>2023-07-14</v>
      </c>
      <c r="E142" s="4" t="str">
        <f t="shared" si="15"/>
        <v>2023-07-09 - 2023-07-15</v>
      </c>
      <c r="F142" s="4" t="str">
        <f t="shared" si="16"/>
        <v>2023-Jul</v>
      </c>
      <c r="G142" s="4">
        <f>IF(COUNTIF($A$2:A142,A142)=1,SUMIF($A:$A,D142,$B:$B),"")</f>
        <v>400</v>
      </c>
      <c r="H142" s="4">
        <f>IF(COUNTIF($A$2:A142,A142)=1,SUMIF($A:$A,D142,$C:$C),"")</f>
        <v>2</v>
      </c>
      <c r="I142" s="4" t="str">
        <f>IF(COUNTIF($E$2:E142,E142)=1,SUMIF($E:$E,E142,$B:$B),"")</f>
        <v/>
      </c>
      <c r="J142" s="4" t="str">
        <f>IF(COUNTIF($E$2:E142,E142)=1,SUMIF($E:$E,E142,$C:$C),"")</f>
        <v/>
      </c>
      <c r="K142" s="4" t="str">
        <f>IF(COUNTIF($F$2:F142,F142)=1,SUMIF($F:$F,F142,$B:$B),"")</f>
        <v/>
      </c>
      <c r="L142" s="4" t="str">
        <f>IF(COUNTIF($F$2:F142,F142)=1,SUMIF($F:$F,F142,$C:$C),"")</f>
        <v/>
      </c>
      <c r="M142" s="4">
        <f t="shared" si="19"/>
        <v>280</v>
      </c>
      <c r="N142" s="4">
        <f t="shared" si="17"/>
        <v>120</v>
      </c>
      <c r="O142" s="5">
        <f t="shared" si="18"/>
        <v>280</v>
      </c>
      <c r="P142" s="3" t="s">
        <v>915</v>
      </c>
      <c r="Q142" s="4" t="s">
        <v>490</v>
      </c>
      <c r="R142" s="4" t="s">
        <v>434</v>
      </c>
      <c r="S142" s="4" t="s">
        <v>537</v>
      </c>
      <c r="T142" s="4" t="s">
        <v>436</v>
      </c>
      <c r="U142" s="8" t="s">
        <v>690</v>
      </c>
      <c r="V142" s="4" t="s">
        <v>456</v>
      </c>
      <c r="W142" s="4" t="s">
        <v>449</v>
      </c>
      <c r="X142" s="4" t="s">
        <v>439</v>
      </c>
      <c r="Y142" s="4" t="s">
        <v>451</v>
      </c>
      <c r="Z142" s="5">
        <v>0</v>
      </c>
      <c r="AA142" s="5">
        <v>123664</v>
      </c>
      <c r="AB142" s="5">
        <v>1</v>
      </c>
      <c r="AC142" s="5">
        <v>400</v>
      </c>
      <c r="AD142" s="4" t="s">
        <v>717</v>
      </c>
      <c r="AE142" s="4" t="s">
        <v>590</v>
      </c>
      <c r="AF142" s="4" t="s">
        <v>1173</v>
      </c>
      <c r="AG142" s="4" t="s">
        <v>443</v>
      </c>
      <c r="AH142" s="80" t="str">
        <f t="shared" si="20"/>
        <v>14-Jul-23</v>
      </c>
    </row>
    <row r="143" spans="1:34" x14ac:dyDescent="0.3">
      <c r="A143" s="3">
        <v>45152</v>
      </c>
      <c r="B143" s="4">
        <v>300</v>
      </c>
      <c r="C143" s="5">
        <v>2</v>
      </c>
      <c r="D143" s="4" t="str">
        <f t="shared" si="14"/>
        <v>2023-08-14</v>
      </c>
      <c r="E143" s="4" t="str">
        <f t="shared" si="15"/>
        <v>2023-08-13 - 2023-08-19</v>
      </c>
      <c r="F143" s="4" t="str">
        <f t="shared" si="16"/>
        <v>2023-Aug</v>
      </c>
      <c r="G143" s="4">
        <f>IF(COUNTIF($A$2:A143,A143)=1,SUMIF($A:$A,D143,$B:$B),"")</f>
        <v>300</v>
      </c>
      <c r="H143" s="4">
        <f>IF(COUNTIF($A$2:A143,A143)=1,SUMIF($A:$A,D143,$C:$C),"")</f>
        <v>2</v>
      </c>
      <c r="I143" s="4">
        <f>IF(COUNTIF($E$2:E143,E143)=1,SUMIF($E:$E,E143,$B:$B),"")</f>
        <v>2800</v>
      </c>
      <c r="J143" s="4">
        <f>IF(COUNTIF($E$2:E143,E143)=1,SUMIF($E:$E,E143,$C:$C),"")</f>
        <v>13</v>
      </c>
      <c r="K143" s="4">
        <f>IF(COUNTIF($F$2:F143,F143)=1,SUMIF($F:$F,F143,$B:$B),"")</f>
        <v>9020</v>
      </c>
      <c r="L143" s="4">
        <f>IF(COUNTIF($F$2:F143,F143)=1,SUMIF($F:$F,F143,$C:$C),"")</f>
        <v>42</v>
      </c>
      <c r="M143" s="4">
        <f t="shared" si="19"/>
        <v>210</v>
      </c>
      <c r="N143" s="4">
        <f t="shared" si="17"/>
        <v>90</v>
      </c>
      <c r="O143" s="5">
        <f t="shared" si="18"/>
        <v>160</v>
      </c>
      <c r="P143" s="3" t="s">
        <v>916</v>
      </c>
      <c r="Q143" s="4" t="s">
        <v>470</v>
      </c>
      <c r="R143" s="4" t="s">
        <v>445</v>
      </c>
      <c r="S143" s="4" t="s">
        <v>535</v>
      </c>
      <c r="T143" s="4" t="s">
        <v>536</v>
      </c>
      <c r="U143" s="8" t="s">
        <v>701</v>
      </c>
      <c r="V143" s="4" t="s">
        <v>448</v>
      </c>
      <c r="W143" s="4" t="s">
        <v>438</v>
      </c>
      <c r="X143" s="4" t="s">
        <v>450</v>
      </c>
      <c r="Y143" s="4" t="s">
        <v>440</v>
      </c>
      <c r="Z143" s="5">
        <v>50</v>
      </c>
      <c r="AA143" s="5">
        <v>123665</v>
      </c>
      <c r="AB143" s="5">
        <v>1</v>
      </c>
      <c r="AC143" s="5">
        <v>250</v>
      </c>
      <c r="AD143" s="4" t="s">
        <v>717</v>
      </c>
      <c r="AE143" s="4" t="s">
        <v>614</v>
      </c>
      <c r="AF143" s="4" t="s">
        <v>1172</v>
      </c>
      <c r="AG143" s="4" t="s">
        <v>443</v>
      </c>
      <c r="AH143" s="80" t="str">
        <f t="shared" si="20"/>
        <v>14-Aug-23</v>
      </c>
    </row>
    <row r="144" spans="1:34" x14ac:dyDescent="0.3">
      <c r="A144" s="3">
        <v>45153</v>
      </c>
      <c r="B144" s="4">
        <v>600</v>
      </c>
      <c r="C144" s="5">
        <v>3</v>
      </c>
      <c r="D144" s="4" t="str">
        <f t="shared" si="14"/>
        <v>2023-08-15</v>
      </c>
      <c r="E144" s="4" t="str">
        <f t="shared" si="15"/>
        <v>2023-08-13 - 2023-08-19</v>
      </c>
      <c r="F144" s="4" t="str">
        <f t="shared" si="16"/>
        <v>2023-Aug</v>
      </c>
      <c r="G144" s="4">
        <f>IF(COUNTIF($A$2:A144,A144)=1,SUMIF($A:$A,D144,$B:$B),"")</f>
        <v>600</v>
      </c>
      <c r="H144" s="4">
        <f>IF(COUNTIF($A$2:A144,A144)=1,SUMIF($A:$A,D144,$C:$C),"")</f>
        <v>3</v>
      </c>
      <c r="I144" s="4" t="str">
        <f>IF(COUNTIF($E$2:E144,E144)=1,SUMIF($E:$E,E144,$B:$B),"")</f>
        <v/>
      </c>
      <c r="J144" s="4" t="str">
        <f>IF(COUNTIF($E$2:E144,E144)=1,SUMIF($E:$E,E144,$C:$C),"")</f>
        <v/>
      </c>
      <c r="K144" s="4" t="str">
        <f>IF(COUNTIF($F$2:F144,F144)=1,SUMIF($F:$F,F144,$B:$B),"")</f>
        <v/>
      </c>
      <c r="L144" s="4" t="str">
        <f>IF(COUNTIF($F$2:F144,F144)=1,SUMIF($F:$F,F144,$C:$C),"")</f>
        <v/>
      </c>
      <c r="M144" s="4">
        <f t="shared" si="19"/>
        <v>420</v>
      </c>
      <c r="N144" s="4">
        <f t="shared" si="17"/>
        <v>180</v>
      </c>
      <c r="O144" s="5">
        <f t="shared" si="18"/>
        <v>420</v>
      </c>
      <c r="P144" s="3" t="s">
        <v>917</v>
      </c>
      <c r="Q144" s="4" t="s">
        <v>452</v>
      </c>
      <c r="R144" s="4" t="s">
        <v>434</v>
      </c>
      <c r="S144" s="4" t="s">
        <v>532</v>
      </c>
      <c r="T144" s="4" t="s">
        <v>436</v>
      </c>
      <c r="U144" s="8" t="s">
        <v>692</v>
      </c>
      <c r="V144" s="4" t="s">
        <v>456</v>
      </c>
      <c r="W144" s="4" t="s">
        <v>449</v>
      </c>
      <c r="X144" s="4" t="s">
        <v>439</v>
      </c>
      <c r="Y144" s="4" t="s">
        <v>451</v>
      </c>
      <c r="Z144" s="5">
        <v>0</v>
      </c>
      <c r="AA144" s="5">
        <v>123666</v>
      </c>
      <c r="AB144" s="5">
        <v>1</v>
      </c>
      <c r="AC144" s="5">
        <v>600</v>
      </c>
      <c r="AD144" s="4" t="s">
        <v>717</v>
      </c>
      <c r="AE144" s="4" t="s">
        <v>615</v>
      </c>
      <c r="AF144" s="4" t="s">
        <v>1173</v>
      </c>
      <c r="AG144" s="4" t="s">
        <v>443</v>
      </c>
      <c r="AH144" s="80" t="str">
        <f t="shared" si="20"/>
        <v>15-Aug-23</v>
      </c>
    </row>
    <row r="145" spans="1:34" x14ac:dyDescent="0.3">
      <c r="A145" s="3">
        <v>45154</v>
      </c>
      <c r="B145" s="4">
        <v>350</v>
      </c>
      <c r="C145" s="5">
        <v>2</v>
      </c>
      <c r="D145" s="4" t="str">
        <f t="shared" si="14"/>
        <v>2023-08-16</v>
      </c>
      <c r="E145" s="4" t="str">
        <f t="shared" si="15"/>
        <v>2023-08-13 - 2023-08-19</v>
      </c>
      <c r="F145" s="4" t="str">
        <f t="shared" si="16"/>
        <v>2023-Aug</v>
      </c>
      <c r="G145" s="4">
        <f>IF(COUNTIF($A$2:A145,A145)=1,SUMIF($A:$A,D145,$B:$B),"")</f>
        <v>350</v>
      </c>
      <c r="H145" s="4">
        <f>IF(COUNTIF($A$2:A145,A145)=1,SUMIF($A:$A,D145,$C:$C),"")</f>
        <v>2</v>
      </c>
      <c r="I145" s="4" t="str">
        <f>IF(COUNTIF($E$2:E145,E145)=1,SUMIF($E:$E,E145,$B:$B),"")</f>
        <v/>
      </c>
      <c r="J145" s="4" t="str">
        <f>IF(COUNTIF($E$2:E145,E145)=1,SUMIF($E:$E,E145,$C:$C),"")</f>
        <v/>
      </c>
      <c r="K145" s="4" t="str">
        <f>IF(COUNTIF($F$2:F145,F145)=1,SUMIF($F:$F,F145,$B:$B),"")</f>
        <v/>
      </c>
      <c r="L145" s="4" t="str">
        <f>IF(COUNTIF($F$2:F145,F145)=1,SUMIF($F:$F,F145,$C:$C),"")</f>
        <v/>
      </c>
      <c r="M145" s="4">
        <f t="shared" si="19"/>
        <v>245</v>
      </c>
      <c r="N145" s="4">
        <f t="shared" si="17"/>
        <v>105</v>
      </c>
      <c r="O145" s="5">
        <f t="shared" si="18"/>
        <v>195</v>
      </c>
      <c r="P145" s="3" t="s">
        <v>918</v>
      </c>
      <c r="Q145" s="4" t="s">
        <v>466</v>
      </c>
      <c r="R145" s="4" t="s">
        <v>445</v>
      </c>
      <c r="S145" s="4" t="s">
        <v>474</v>
      </c>
      <c r="T145" s="4" t="s">
        <v>475</v>
      </c>
      <c r="U145" s="8" t="s">
        <v>635</v>
      </c>
      <c r="V145" s="4" t="s">
        <v>448</v>
      </c>
      <c r="W145" s="4" t="s">
        <v>449</v>
      </c>
      <c r="X145" s="4" t="s">
        <v>450</v>
      </c>
      <c r="Y145" s="4" t="s">
        <v>451</v>
      </c>
      <c r="Z145" s="5">
        <v>50</v>
      </c>
      <c r="AA145" s="5">
        <v>123667</v>
      </c>
      <c r="AB145" s="5">
        <v>1</v>
      </c>
      <c r="AC145" s="5">
        <v>300</v>
      </c>
      <c r="AD145" s="4" t="s">
        <v>717</v>
      </c>
      <c r="AE145" s="4" t="s">
        <v>584</v>
      </c>
      <c r="AF145" s="4" t="s">
        <v>1172</v>
      </c>
      <c r="AG145" s="4" t="s">
        <v>443</v>
      </c>
      <c r="AH145" s="80" t="str">
        <f t="shared" si="20"/>
        <v>16-Aug-23</v>
      </c>
    </row>
    <row r="146" spans="1:34" x14ac:dyDescent="0.3">
      <c r="A146" s="3">
        <v>45155</v>
      </c>
      <c r="B146" s="4">
        <v>800</v>
      </c>
      <c r="C146" s="5">
        <v>2</v>
      </c>
      <c r="D146" s="4" t="str">
        <f t="shared" si="14"/>
        <v>2023-08-17</v>
      </c>
      <c r="E146" s="4" t="str">
        <f t="shared" si="15"/>
        <v>2023-08-13 - 2023-08-19</v>
      </c>
      <c r="F146" s="4" t="str">
        <f t="shared" si="16"/>
        <v>2023-Aug</v>
      </c>
      <c r="G146" s="4">
        <f>IF(COUNTIF($A$2:A146,A146)=1,SUMIF($A:$A,D146,$B:$B),"")</f>
        <v>800</v>
      </c>
      <c r="H146" s="4">
        <f>IF(COUNTIF($A$2:A146,A146)=1,SUMIF($A:$A,D146,$C:$C),"")</f>
        <v>2</v>
      </c>
      <c r="I146" s="4" t="str">
        <f>IF(COUNTIF($E$2:E146,E146)=1,SUMIF($E:$E,E146,$B:$B),"")</f>
        <v/>
      </c>
      <c r="J146" s="4" t="str">
        <f>IF(COUNTIF($E$2:E146,E146)=1,SUMIF($E:$E,E146,$C:$C),"")</f>
        <v/>
      </c>
      <c r="K146" s="4" t="str">
        <f>IF(COUNTIF($F$2:F146,F146)=1,SUMIF($F:$F,F146,$B:$B),"")</f>
        <v/>
      </c>
      <c r="L146" s="4" t="str">
        <f>IF(COUNTIF($F$2:F146,F146)=1,SUMIF($F:$F,F146,$C:$C),"")</f>
        <v/>
      </c>
      <c r="M146" s="4">
        <f t="shared" si="19"/>
        <v>560</v>
      </c>
      <c r="N146" s="4">
        <f t="shared" si="17"/>
        <v>240</v>
      </c>
      <c r="O146" s="5">
        <f t="shared" si="18"/>
        <v>510</v>
      </c>
      <c r="P146" s="3" t="s">
        <v>919</v>
      </c>
      <c r="Q146" s="4" t="s">
        <v>460</v>
      </c>
      <c r="R146" s="4" t="s">
        <v>453</v>
      </c>
      <c r="S146" s="4" t="s">
        <v>513</v>
      </c>
      <c r="T146" s="4" t="s">
        <v>514</v>
      </c>
      <c r="U146" s="8" t="s">
        <v>703</v>
      </c>
      <c r="V146" s="4" t="s">
        <v>437</v>
      </c>
      <c r="W146" s="4" t="s">
        <v>438</v>
      </c>
      <c r="X146" s="4" t="s">
        <v>457</v>
      </c>
      <c r="Y146" s="4" t="s">
        <v>440</v>
      </c>
      <c r="Z146" s="5">
        <v>50</v>
      </c>
      <c r="AA146" s="5">
        <v>123668</v>
      </c>
      <c r="AB146" s="5">
        <v>1</v>
      </c>
      <c r="AC146" s="5">
        <v>750</v>
      </c>
      <c r="AD146" s="4" t="s">
        <v>717</v>
      </c>
      <c r="AE146" s="4" t="s">
        <v>607</v>
      </c>
      <c r="AF146" s="4" t="s">
        <v>1173</v>
      </c>
      <c r="AG146" s="4" t="s">
        <v>443</v>
      </c>
      <c r="AH146" s="80" t="str">
        <f t="shared" si="20"/>
        <v>17-Aug-23</v>
      </c>
    </row>
    <row r="147" spans="1:34" x14ac:dyDescent="0.3">
      <c r="A147" s="3">
        <v>45156</v>
      </c>
      <c r="B147" s="4">
        <v>600</v>
      </c>
      <c r="C147" s="5">
        <v>3</v>
      </c>
      <c r="D147" s="4" t="str">
        <f t="shared" si="14"/>
        <v>2023-08-18</v>
      </c>
      <c r="E147" s="4" t="str">
        <f t="shared" si="15"/>
        <v>2023-08-13 - 2023-08-19</v>
      </c>
      <c r="F147" s="4" t="str">
        <f t="shared" si="16"/>
        <v>2023-Aug</v>
      </c>
      <c r="G147" s="4">
        <f>IF(COUNTIF($A$2:A147,A147)=1,SUMIF($A:$A,D147,$B:$B),"")</f>
        <v>600</v>
      </c>
      <c r="H147" s="4">
        <f>IF(COUNTIF($A$2:A147,A147)=1,SUMIF($A:$A,D147,$C:$C),"")</f>
        <v>3</v>
      </c>
      <c r="I147" s="4" t="str">
        <f>IF(COUNTIF($E$2:E147,E147)=1,SUMIF($E:$E,E147,$B:$B),"")</f>
        <v/>
      </c>
      <c r="J147" s="4" t="str">
        <f>IF(COUNTIF($E$2:E147,E147)=1,SUMIF($E:$E,E147,$C:$C),"")</f>
        <v/>
      </c>
      <c r="K147" s="4" t="str">
        <f>IF(COUNTIF($F$2:F147,F147)=1,SUMIF($F:$F,F147,$B:$B),"")</f>
        <v/>
      </c>
      <c r="L147" s="4" t="str">
        <f>IF(COUNTIF($F$2:F147,F147)=1,SUMIF($F:$F,F147,$C:$C),"")</f>
        <v/>
      </c>
      <c r="M147" s="4">
        <f t="shared" si="19"/>
        <v>420</v>
      </c>
      <c r="N147" s="4">
        <f t="shared" si="17"/>
        <v>180</v>
      </c>
      <c r="O147" s="5">
        <f t="shared" si="18"/>
        <v>420</v>
      </c>
      <c r="P147" s="3" t="s">
        <v>920</v>
      </c>
      <c r="Q147" s="4" t="s">
        <v>488</v>
      </c>
      <c r="R147" s="4" t="s">
        <v>445</v>
      </c>
      <c r="S147" s="4" t="s">
        <v>483</v>
      </c>
      <c r="T147" s="4" t="s">
        <v>484</v>
      </c>
      <c r="U147" s="8" t="s">
        <v>694</v>
      </c>
      <c r="V147" s="4" t="s">
        <v>456</v>
      </c>
      <c r="W147" s="4" t="s">
        <v>438</v>
      </c>
      <c r="X147" s="4" t="s">
        <v>439</v>
      </c>
      <c r="Y147" s="4" t="s">
        <v>451</v>
      </c>
      <c r="Z147" s="5">
        <v>0</v>
      </c>
      <c r="AA147" s="5">
        <v>123669</v>
      </c>
      <c r="AB147" s="5">
        <v>1</v>
      </c>
      <c r="AC147" s="5">
        <v>600</v>
      </c>
      <c r="AD147" s="4" t="s">
        <v>717</v>
      </c>
      <c r="AE147" s="4" t="s">
        <v>608</v>
      </c>
      <c r="AF147" s="4" t="s">
        <v>1173</v>
      </c>
      <c r="AG147" s="4" t="s">
        <v>443</v>
      </c>
      <c r="AH147" s="80" t="str">
        <f t="shared" si="20"/>
        <v>18-Aug-23</v>
      </c>
    </row>
    <row r="148" spans="1:34" x14ac:dyDescent="0.3">
      <c r="A148" s="3">
        <v>45157</v>
      </c>
      <c r="B148" s="4">
        <v>150</v>
      </c>
      <c r="C148" s="5">
        <v>1</v>
      </c>
      <c r="D148" s="4" t="str">
        <f t="shared" si="14"/>
        <v>2023-08-19</v>
      </c>
      <c r="E148" s="4" t="str">
        <f t="shared" si="15"/>
        <v>2023-08-13 - 2023-08-19</v>
      </c>
      <c r="F148" s="4" t="str">
        <f t="shared" si="16"/>
        <v>2023-Aug</v>
      </c>
      <c r="G148" s="4">
        <f>IF(COUNTIF($A$2:A148,A148)=1,SUMIF($A:$A,D148,$B:$B),"")</f>
        <v>150</v>
      </c>
      <c r="H148" s="4">
        <f>IF(COUNTIF($A$2:A148,A148)=1,SUMIF($A:$A,D148,$C:$C),"")</f>
        <v>1</v>
      </c>
      <c r="I148" s="4" t="str">
        <f>IF(COUNTIF($E$2:E148,E148)=1,SUMIF($E:$E,E148,$B:$B),"")</f>
        <v/>
      </c>
      <c r="J148" s="4" t="str">
        <f>IF(COUNTIF($E$2:E148,E148)=1,SUMIF($E:$E,E148,$C:$C),"")</f>
        <v/>
      </c>
      <c r="K148" s="4" t="str">
        <f>IF(COUNTIF($F$2:F148,F148)=1,SUMIF($F:$F,F148,$B:$B),"")</f>
        <v/>
      </c>
      <c r="L148" s="4" t="str">
        <f>IF(COUNTIF($F$2:F148,F148)=1,SUMIF($F:$F,F148,$C:$C),"")</f>
        <v/>
      </c>
      <c r="M148" s="4">
        <f t="shared" si="19"/>
        <v>105</v>
      </c>
      <c r="N148" s="4">
        <f t="shared" si="17"/>
        <v>45</v>
      </c>
      <c r="O148" s="5">
        <f t="shared" si="18"/>
        <v>85</v>
      </c>
      <c r="P148" s="3" t="s">
        <v>921</v>
      </c>
      <c r="Q148" s="4" t="s">
        <v>462</v>
      </c>
      <c r="R148" s="4" t="s">
        <v>434</v>
      </c>
      <c r="S148" s="4" t="s">
        <v>534</v>
      </c>
      <c r="T148" s="4" t="s">
        <v>478</v>
      </c>
      <c r="U148" s="8" t="s">
        <v>706</v>
      </c>
      <c r="V148" s="4" t="s">
        <v>456</v>
      </c>
      <c r="W148" s="4" t="s">
        <v>449</v>
      </c>
      <c r="X148" s="4" t="s">
        <v>457</v>
      </c>
      <c r="Y148" s="4" t="s">
        <v>458</v>
      </c>
      <c r="Z148" s="5">
        <v>20</v>
      </c>
      <c r="AA148" s="5">
        <v>123670</v>
      </c>
      <c r="AB148" s="5">
        <v>1</v>
      </c>
      <c r="AC148" s="5">
        <v>130</v>
      </c>
      <c r="AD148" s="4" t="s">
        <v>717</v>
      </c>
      <c r="AE148" s="4" t="s">
        <v>712</v>
      </c>
      <c r="AF148" s="4" t="s">
        <v>1174</v>
      </c>
      <c r="AG148" s="4" t="s">
        <v>459</v>
      </c>
      <c r="AH148" s="80" t="str">
        <f t="shared" si="20"/>
        <v>19-Aug-23</v>
      </c>
    </row>
    <row r="149" spans="1:34" x14ac:dyDescent="0.3">
      <c r="A149" s="3">
        <v>45158</v>
      </c>
      <c r="B149" s="4">
        <v>920</v>
      </c>
      <c r="C149" s="5">
        <v>3</v>
      </c>
      <c r="D149" s="4" t="str">
        <f t="shared" si="14"/>
        <v>2023-08-20</v>
      </c>
      <c r="E149" s="4" t="str">
        <f t="shared" si="15"/>
        <v>2023-08-20 - 2023-08-26</v>
      </c>
      <c r="F149" s="4" t="str">
        <f t="shared" si="16"/>
        <v>2023-Aug</v>
      </c>
      <c r="G149" s="4">
        <f>IF(COUNTIF($A$2:A149,A149)=1,SUMIF($A:$A,D149,$B:$B),"")</f>
        <v>920</v>
      </c>
      <c r="H149" s="4">
        <f>IF(COUNTIF($A$2:A149,A149)=1,SUMIF($A:$A,D149,$C:$C),"")</f>
        <v>3</v>
      </c>
      <c r="I149" s="4">
        <f>IF(COUNTIF($E$2:E149,E149)=1,SUMIF($E:$E,E149,$B:$B),"")</f>
        <v>4320</v>
      </c>
      <c r="J149" s="4">
        <f>IF(COUNTIF($E$2:E149,E149)=1,SUMIF($E:$E,E149,$C:$C),"")</f>
        <v>19</v>
      </c>
      <c r="K149" s="4" t="str">
        <f>IF(COUNTIF($F$2:F149,F149)=1,SUMIF($F:$F,F149,$B:$B),"")</f>
        <v/>
      </c>
      <c r="L149" s="4" t="str">
        <f>IF(COUNTIF($F$2:F149,F149)=1,SUMIF($F:$F,F149,$C:$C),"")</f>
        <v/>
      </c>
      <c r="M149" s="4">
        <f t="shared" si="19"/>
        <v>644</v>
      </c>
      <c r="N149" s="4">
        <f t="shared" si="17"/>
        <v>276</v>
      </c>
      <c r="O149" s="5">
        <f t="shared" si="18"/>
        <v>594</v>
      </c>
      <c r="P149" s="3" t="s">
        <v>922</v>
      </c>
      <c r="Q149" s="4" t="s">
        <v>470</v>
      </c>
      <c r="R149" s="4" t="s">
        <v>445</v>
      </c>
      <c r="S149" s="4" t="s">
        <v>535</v>
      </c>
      <c r="T149" s="4" t="s">
        <v>536</v>
      </c>
      <c r="U149" s="8" t="s">
        <v>635</v>
      </c>
      <c r="V149" s="4" t="s">
        <v>448</v>
      </c>
      <c r="W149" s="4" t="s">
        <v>438</v>
      </c>
      <c r="X149" s="4" t="s">
        <v>450</v>
      </c>
      <c r="Y149" s="4" t="s">
        <v>440</v>
      </c>
      <c r="Z149" s="5">
        <v>50</v>
      </c>
      <c r="AA149" s="5">
        <v>123671</v>
      </c>
      <c r="AB149" s="5">
        <v>1</v>
      </c>
      <c r="AC149" s="5">
        <v>870</v>
      </c>
      <c r="AD149" s="4" t="s">
        <v>717</v>
      </c>
      <c r="AE149" s="4" t="s">
        <v>609</v>
      </c>
      <c r="AF149" s="4" t="s">
        <v>1172</v>
      </c>
      <c r="AG149" s="4" t="s">
        <v>443</v>
      </c>
      <c r="AH149" s="80" t="str">
        <f t="shared" si="20"/>
        <v>20-Aug-23</v>
      </c>
    </row>
    <row r="150" spans="1:34" x14ac:dyDescent="0.3">
      <c r="A150" s="3">
        <v>45159</v>
      </c>
      <c r="B150" s="4">
        <v>430</v>
      </c>
      <c r="C150" s="5">
        <v>2</v>
      </c>
      <c r="D150" s="4" t="str">
        <f t="shared" si="14"/>
        <v>2023-08-21</v>
      </c>
      <c r="E150" s="4" t="str">
        <f t="shared" si="15"/>
        <v>2023-08-20 - 2023-08-26</v>
      </c>
      <c r="F150" s="4" t="str">
        <f t="shared" si="16"/>
        <v>2023-Aug</v>
      </c>
      <c r="G150" s="4">
        <f>IF(COUNTIF($A$2:A150,A150)=1,SUMIF($A:$A,D150,$B:$B),"")</f>
        <v>430</v>
      </c>
      <c r="H150" s="4">
        <f>IF(COUNTIF($A$2:A150,A150)=1,SUMIF($A:$A,D150,$C:$C),"")</f>
        <v>2</v>
      </c>
      <c r="I150" s="4" t="str">
        <f>IF(COUNTIF($E$2:E150,E150)=1,SUMIF($E:$E,E150,$B:$B),"")</f>
        <v/>
      </c>
      <c r="J150" s="4" t="str">
        <f>IF(COUNTIF($E$2:E150,E150)=1,SUMIF($E:$E,E150,$C:$C),"")</f>
        <v/>
      </c>
      <c r="K150" s="4" t="str">
        <f>IF(COUNTIF($F$2:F150,F150)=1,SUMIF($F:$F,F150,$B:$B),"")</f>
        <v/>
      </c>
      <c r="L150" s="4" t="str">
        <f>IF(COUNTIF($F$2:F150,F150)=1,SUMIF($F:$F,F150,$C:$C),"")</f>
        <v/>
      </c>
      <c r="M150" s="4">
        <f t="shared" si="19"/>
        <v>301</v>
      </c>
      <c r="N150" s="4">
        <f t="shared" si="17"/>
        <v>129</v>
      </c>
      <c r="O150" s="5">
        <f t="shared" si="18"/>
        <v>301</v>
      </c>
      <c r="P150" s="3" t="s">
        <v>923</v>
      </c>
      <c r="Q150" s="4" t="s">
        <v>490</v>
      </c>
      <c r="R150" s="4" t="s">
        <v>434</v>
      </c>
      <c r="S150" s="4" t="s">
        <v>537</v>
      </c>
      <c r="T150" s="4" t="s">
        <v>436</v>
      </c>
      <c r="U150" s="8" t="s">
        <v>694</v>
      </c>
      <c r="V150" s="4" t="s">
        <v>456</v>
      </c>
      <c r="W150" s="4" t="s">
        <v>449</v>
      </c>
      <c r="X150" s="4" t="s">
        <v>439</v>
      </c>
      <c r="Y150" s="4" t="s">
        <v>451</v>
      </c>
      <c r="Z150" s="5">
        <v>0</v>
      </c>
      <c r="AA150" s="5">
        <v>123672</v>
      </c>
      <c r="AB150" s="5">
        <v>1</v>
      </c>
      <c r="AC150" s="5">
        <v>430</v>
      </c>
      <c r="AD150" s="4" t="s">
        <v>717</v>
      </c>
      <c r="AE150" s="4" t="s">
        <v>570</v>
      </c>
      <c r="AF150" s="4" t="s">
        <v>1173</v>
      </c>
      <c r="AG150" s="4" t="s">
        <v>443</v>
      </c>
      <c r="AH150" s="80" t="str">
        <f t="shared" si="20"/>
        <v>21-Aug-23</v>
      </c>
    </row>
    <row r="151" spans="1:34" x14ac:dyDescent="0.3">
      <c r="A151" s="3">
        <v>45160</v>
      </c>
      <c r="B151" s="4">
        <v>300</v>
      </c>
      <c r="C151" s="5">
        <v>3</v>
      </c>
      <c r="D151" s="4" t="str">
        <f t="shared" si="14"/>
        <v>2023-08-22</v>
      </c>
      <c r="E151" s="4" t="str">
        <f t="shared" si="15"/>
        <v>2023-08-20 - 2023-08-26</v>
      </c>
      <c r="F151" s="4" t="str">
        <f t="shared" si="16"/>
        <v>2023-Aug</v>
      </c>
      <c r="G151" s="4">
        <f>IF(COUNTIF($A$2:A151,A151)=1,SUMIF($A:$A,D151,$B:$B),"")</f>
        <v>300</v>
      </c>
      <c r="H151" s="4">
        <f>IF(COUNTIF($A$2:A151,A151)=1,SUMIF($A:$A,D151,$C:$C),"")</f>
        <v>3</v>
      </c>
      <c r="I151" s="4" t="str">
        <f>IF(COUNTIF($E$2:E151,E151)=1,SUMIF($E:$E,E151,$B:$B),"")</f>
        <v/>
      </c>
      <c r="J151" s="4" t="str">
        <f>IF(COUNTIF($E$2:E151,E151)=1,SUMIF($E:$E,E151,$C:$C),"")</f>
        <v/>
      </c>
      <c r="K151" s="4" t="str">
        <f>IF(COUNTIF($F$2:F151,F151)=1,SUMIF($F:$F,F151,$B:$B),"")</f>
        <v/>
      </c>
      <c r="L151" s="4" t="str">
        <f>IF(COUNTIF($F$2:F151,F151)=1,SUMIF($F:$F,F151,$C:$C),"")</f>
        <v/>
      </c>
      <c r="M151" s="4">
        <f t="shared" si="19"/>
        <v>210</v>
      </c>
      <c r="N151" s="4">
        <f t="shared" si="17"/>
        <v>90</v>
      </c>
      <c r="O151" s="5">
        <f t="shared" si="18"/>
        <v>190</v>
      </c>
      <c r="P151" s="3" t="s">
        <v>924</v>
      </c>
      <c r="Q151" s="4" t="s">
        <v>476</v>
      </c>
      <c r="R151" s="4" t="s">
        <v>445</v>
      </c>
      <c r="S151" s="4" t="s">
        <v>520</v>
      </c>
      <c r="T151" s="4" t="s">
        <v>521</v>
      </c>
      <c r="U151" s="8" t="s">
        <v>697</v>
      </c>
      <c r="V151" s="4" t="s">
        <v>437</v>
      </c>
      <c r="W151" s="4" t="s">
        <v>438</v>
      </c>
      <c r="X151" s="4" t="s">
        <v>457</v>
      </c>
      <c r="Y151" s="4" t="s">
        <v>440</v>
      </c>
      <c r="Z151" s="5">
        <v>20</v>
      </c>
      <c r="AA151" s="5">
        <v>123673</v>
      </c>
      <c r="AB151" s="5">
        <v>1</v>
      </c>
      <c r="AC151" s="5">
        <v>280</v>
      </c>
      <c r="AD151" s="4" t="s">
        <v>717</v>
      </c>
      <c r="AE151" s="4" t="s">
        <v>712</v>
      </c>
      <c r="AF151" s="4" t="s">
        <v>1174</v>
      </c>
      <c r="AG151" s="4" t="s">
        <v>443</v>
      </c>
      <c r="AH151" s="80" t="str">
        <f t="shared" si="20"/>
        <v>22-Aug-23</v>
      </c>
    </row>
    <row r="152" spans="1:34" x14ac:dyDescent="0.3">
      <c r="A152" s="3">
        <v>45161</v>
      </c>
      <c r="B152" s="4">
        <v>1100</v>
      </c>
      <c r="C152" s="5">
        <v>5</v>
      </c>
      <c r="D152" s="4" t="str">
        <f t="shared" si="14"/>
        <v>2023-08-23</v>
      </c>
      <c r="E152" s="4" t="str">
        <f t="shared" si="15"/>
        <v>2023-08-20 - 2023-08-26</v>
      </c>
      <c r="F152" s="4" t="str">
        <f t="shared" si="16"/>
        <v>2023-Aug</v>
      </c>
      <c r="G152" s="4">
        <f>IF(COUNTIF($A$2:A152,A152)=1,SUMIF($A:$A,D152,$B:$B),"")</f>
        <v>1100</v>
      </c>
      <c r="H152" s="4">
        <f>IF(COUNTIF($A$2:A152,A152)=1,SUMIF($A:$A,D152,$C:$C),"")</f>
        <v>5</v>
      </c>
      <c r="I152" s="4" t="str">
        <f>IF(COUNTIF($E$2:E152,E152)=1,SUMIF($E:$E,E152,$B:$B),"")</f>
        <v/>
      </c>
      <c r="J152" s="4" t="str">
        <f>IF(COUNTIF($E$2:E152,E152)=1,SUMIF($E:$E,E152,$C:$C),"")</f>
        <v/>
      </c>
      <c r="K152" s="4" t="str">
        <f>IF(COUNTIF($F$2:F152,F152)=1,SUMIF($F:$F,F152,$B:$B),"")</f>
        <v/>
      </c>
      <c r="L152" s="4" t="str">
        <f>IF(COUNTIF($F$2:F152,F152)=1,SUMIF($F:$F,F152,$C:$C),"")</f>
        <v/>
      </c>
      <c r="M152" s="4">
        <f t="shared" si="19"/>
        <v>770</v>
      </c>
      <c r="N152" s="4">
        <f t="shared" si="17"/>
        <v>330</v>
      </c>
      <c r="O152" s="5">
        <f t="shared" si="18"/>
        <v>770</v>
      </c>
      <c r="P152" s="3" t="s">
        <v>925</v>
      </c>
      <c r="Q152" s="4" t="s">
        <v>460</v>
      </c>
      <c r="R152" s="4" t="s">
        <v>453</v>
      </c>
      <c r="S152" s="4" t="s">
        <v>503</v>
      </c>
      <c r="T152" s="4" t="s">
        <v>504</v>
      </c>
      <c r="U152" s="8" t="s">
        <v>696</v>
      </c>
      <c r="V152" s="4" t="s">
        <v>448</v>
      </c>
      <c r="W152" s="4" t="s">
        <v>438</v>
      </c>
      <c r="X152" s="4" t="s">
        <v>439</v>
      </c>
      <c r="Y152" s="4" t="s">
        <v>451</v>
      </c>
      <c r="Z152" s="5">
        <v>0</v>
      </c>
      <c r="AA152" s="5">
        <v>123674</v>
      </c>
      <c r="AB152" s="5">
        <v>1</v>
      </c>
      <c r="AC152" s="5">
        <v>1100</v>
      </c>
      <c r="AD152" s="4" t="s">
        <v>717</v>
      </c>
      <c r="AE152" s="4" t="s">
        <v>602</v>
      </c>
      <c r="AF152" s="4" t="s">
        <v>1174</v>
      </c>
      <c r="AG152" s="4" t="s">
        <v>443</v>
      </c>
      <c r="AH152" s="80" t="str">
        <f t="shared" si="20"/>
        <v>23-Aug-23</v>
      </c>
    </row>
    <row r="153" spans="1:34" x14ac:dyDescent="0.3">
      <c r="A153" s="3">
        <v>45162</v>
      </c>
      <c r="B153" s="4">
        <v>650</v>
      </c>
      <c r="C153" s="5">
        <v>2</v>
      </c>
      <c r="D153" s="4" t="str">
        <f t="shared" si="14"/>
        <v>2023-08-24</v>
      </c>
      <c r="E153" s="4" t="str">
        <f t="shared" si="15"/>
        <v>2023-08-20 - 2023-08-26</v>
      </c>
      <c r="F153" s="4" t="str">
        <f t="shared" si="16"/>
        <v>2023-Aug</v>
      </c>
      <c r="G153" s="4">
        <f>IF(COUNTIF($A$2:A153,A153)=1,SUMIF($A:$A,D153,$B:$B),"")</f>
        <v>650</v>
      </c>
      <c r="H153" s="4">
        <f>IF(COUNTIF($A$2:A153,A153)=1,SUMIF($A:$A,D153,$C:$C),"")</f>
        <v>2</v>
      </c>
      <c r="I153" s="4" t="str">
        <f>IF(COUNTIF($E$2:E153,E153)=1,SUMIF($E:$E,E153,$B:$B),"")</f>
        <v/>
      </c>
      <c r="J153" s="4" t="str">
        <f>IF(COUNTIF($E$2:E153,E153)=1,SUMIF($E:$E,E153,$C:$C),"")</f>
        <v/>
      </c>
      <c r="K153" s="4" t="str">
        <f>IF(COUNTIF($F$2:F153,F153)=1,SUMIF($F:$F,F153,$B:$B),"")</f>
        <v/>
      </c>
      <c r="L153" s="4" t="str">
        <f>IF(COUNTIF($F$2:F153,F153)=1,SUMIF($F:$F,F153,$C:$C),"")</f>
        <v/>
      </c>
      <c r="M153" s="4">
        <f t="shared" si="19"/>
        <v>455</v>
      </c>
      <c r="N153" s="4">
        <f t="shared" si="17"/>
        <v>195</v>
      </c>
      <c r="O153" s="5">
        <f t="shared" si="18"/>
        <v>405</v>
      </c>
      <c r="P153" s="3" t="s">
        <v>926</v>
      </c>
      <c r="Q153" s="4" t="s">
        <v>488</v>
      </c>
      <c r="R153" s="4" t="s">
        <v>445</v>
      </c>
      <c r="S153" s="4" t="s">
        <v>474</v>
      </c>
      <c r="T153" s="4" t="s">
        <v>475</v>
      </c>
      <c r="U153" s="8" t="s">
        <v>703</v>
      </c>
      <c r="V153" s="4" t="s">
        <v>448</v>
      </c>
      <c r="W153" s="4" t="s">
        <v>449</v>
      </c>
      <c r="X153" s="4" t="s">
        <v>450</v>
      </c>
      <c r="Y153" s="4" t="s">
        <v>451</v>
      </c>
      <c r="Z153" s="5">
        <v>50</v>
      </c>
      <c r="AA153" s="5">
        <v>123675</v>
      </c>
      <c r="AB153" s="5">
        <v>1</v>
      </c>
      <c r="AC153" s="5">
        <v>600</v>
      </c>
      <c r="AD153" s="4" t="s">
        <v>717</v>
      </c>
      <c r="AE153" s="4" t="s">
        <v>601</v>
      </c>
      <c r="AF153" s="4" t="s">
        <v>1172</v>
      </c>
      <c r="AG153" s="4" t="s">
        <v>443</v>
      </c>
      <c r="AH153" s="80" t="str">
        <f t="shared" si="20"/>
        <v>24-Aug-23</v>
      </c>
    </row>
    <row r="154" spans="1:34" x14ac:dyDescent="0.3">
      <c r="A154" s="3">
        <v>45163</v>
      </c>
      <c r="B154" s="4">
        <v>220</v>
      </c>
      <c r="C154" s="5">
        <v>1</v>
      </c>
      <c r="D154" s="4" t="str">
        <f t="shared" si="14"/>
        <v>2023-08-25</v>
      </c>
      <c r="E154" s="4" t="str">
        <f t="shared" si="15"/>
        <v>2023-08-20 - 2023-08-26</v>
      </c>
      <c r="F154" s="4" t="str">
        <f t="shared" si="16"/>
        <v>2023-Aug</v>
      </c>
      <c r="G154" s="4">
        <f>IF(COUNTIF($A$2:A154,A154)=1,SUMIF($A:$A,D154,$B:$B),"")</f>
        <v>220</v>
      </c>
      <c r="H154" s="4">
        <f>IF(COUNTIF($A$2:A154,A154)=1,SUMIF($A:$A,D154,$C:$C),"")</f>
        <v>1</v>
      </c>
      <c r="I154" s="4" t="str">
        <f>IF(COUNTIF($E$2:E154,E154)=1,SUMIF($E:$E,E154,$B:$B),"")</f>
        <v/>
      </c>
      <c r="J154" s="4" t="str">
        <f>IF(COUNTIF($E$2:E154,E154)=1,SUMIF($E:$E,E154,$C:$C),"")</f>
        <v/>
      </c>
      <c r="K154" s="4" t="str">
        <f>IF(COUNTIF($F$2:F154,F154)=1,SUMIF($F:$F,F154,$B:$B),"")</f>
        <v/>
      </c>
      <c r="L154" s="4" t="str">
        <f>IF(COUNTIF($F$2:F154,F154)=1,SUMIF($F:$F,F154,$C:$C),"")</f>
        <v/>
      </c>
      <c r="M154" s="4">
        <f t="shared" si="19"/>
        <v>154</v>
      </c>
      <c r="N154" s="4">
        <f t="shared" si="17"/>
        <v>66</v>
      </c>
      <c r="O154" s="5">
        <f t="shared" si="18"/>
        <v>134</v>
      </c>
      <c r="P154" s="3" t="s">
        <v>927</v>
      </c>
      <c r="Q154" s="4" t="s">
        <v>462</v>
      </c>
      <c r="R154" s="4" t="s">
        <v>434</v>
      </c>
      <c r="S154" s="4" t="s">
        <v>532</v>
      </c>
      <c r="T154" s="4" t="s">
        <v>436</v>
      </c>
      <c r="U154" s="8" t="s">
        <v>635</v>
      </c>
      <c r="V154" s="4" t="s">
        <v>456</v>
      </c>
      <c r="W154" s="4" t="s">
        <v>449</v>
      </c>
      <c r="X154" s="4" t="s">
        <v>450</v>
      </c>
      <c r="Y154" s="4" t="s">
        <v>451</v>
      </c>
      <c r="Z154" s="5">
        <v>20</v>
      </c>
      <c r="AA154" s="5">
        <v>123676</v>
      </c>
      <c r="AB154" s="5">
        <v>1</v>
      </c>
      <c r="AC154" s="5">
        <v>200</v>
      </c>
      <c r="AD154" s="4" t="s">
        <v>717</v>
      </c>
      <c r="AE154" s="4" t="s">
        <v>712</v>
      </c>
      <c r="AF154" s="4" t="s">
        <v>1174</v>
      </c>
      <c r="AG154" s="4" t="s">
        <v>443</v>
      </c>
      <c r="AH154" s="80" t="str">
        <f t="shared" si="20"/>
        <v>25-Aug-23</v>
      </c>
    </row>
    <row r="155" spans="1:34" x14ac:dyDescent="0.3">
      <c r="A155" s="3">
        <v>45164</v>
      </c>
      <c r="B155" s="4">
        <v>700</v>
      </c>
      <c r="C155" s="5">
        <v>3</v>
      </c>
      <c r="D155" s="4" t="str">
        <f t="shared" si="14"/>
        <v>2023-08-26</v>
      </c>
      <c r="E155" s="4" t="str">
        <f t="shared" si="15"/>
        <v>2023-08-20 - 2023-08-26</v>
      </c>
      <c r="F155" s="4" t="str">
        <f t="shared" si="16"/>
        <v>2023-Aug</v>
      </c>
      <c r="G155" s="4">
        <f>IF(COUNTIF($A$2:A155,A155)=1,SUMIF($A:$A,D155,$B:$B),"")</f>
        <v>700</v>
      </c>
      <c r="H155" s="4">
        <f>IF(COUNTIF($A$2:A155,A155)=1,SUMIF($A:$A,D155,$C:$C),"")</f>
        <v>3</v>
      </c>
      <c r="I155" s="4" t="str">
        <f>IF(COUNTIF($E$2:E155,E155)=1,SUMIF($E:$E,E155,$B:$B),"")</f>
        <v/>
      </c>
      <c r="J155" s="4" t="str">
        <f>IF(COUNTIF($E$2:E155,E155)=1,SUMIF($E:$E,E155,$C:$C),"")</f>
        <v/>
      </c>
      <c r="K155" s="4" t="str">
        <f>IF(COUNTIF($F$2:F155,F155)=1,SUMIF($F:$F,F155,$B:$B),"")</f>
        <v/>
      </c>
      <c r="L155" s="4" t="str">
        <f>IF(COUNTIF($F$2:F155,F155)=1,SUMIF($F:$F,F155,$C:$C),"")</f>
        <v/>
      </c>
      <c r="M155" s="4">
        <f t="shared" si="19"/>
        <v>490</v>
      </c>
      <c r="N155" s="4">
        <f t="shared" si="17"/>
        <v>210</v>
      </c>
      <c r="O155" s="5">
        <f t="shared" si="18"/>
        <v>440</v>
      </c>
      <c r="P155" s="3" t="s">
        <v>928</v>
      </c>
      <c r="Q155" s="4" t="s">
        <v>470</v>
      </c>
      <c r="R155" s="4" t="s">
        <v>445</v>
      </c>
      <c r="S155" s="4" t="s">
        <v>535</v>
      </c>
      <c r="T155" s="4" t="s">
        <v>536</v>
      </c>
      <c r="U155" s="8" t="s">
        <v>690</v>
      </c>
      <c r="V155" s="4" t="s">
        <v>448</v>
      </c>
      <c r="W155" s="4" t="s">
        <v>438</v>
      </c>
      <c r="X155" s="4" t="s">
        <v>450</v>
      </c>
      <c r="Y155" s="4" t="s">
        <v>440</v>
      </c>
      <c r="Z155" s="5">
        <v>50</v>
      </c>
      <c r="AA155" s="5">
        <v>123677</v>
      </c>
      <c r="AB155" s="5">
        <v>1</v>
      </c>
      <c r="AC155" s="5">
        <v>650</v>
      </c>
      <c r="AD155" s="4" t="s">
        <v>717</v>
      </c>
      <c r="AE155" s="4" t="s">
        <v>610</v>
      </c>
      <c r="AF155" s="4" t="s">
        <v>1172</v>
      </c>
      <c r="AG155" s="4" t="s">
        <v>443</v>
      </c>
      <c r="AH155" s="80" t="str">
        <f t="shared" si="20"/>
        <v>26-Aug-23</v>
      </c>
    </row>
    <row r="156" spans="1:34" x14ac:dyDescent="0.3">
      <c r="A156" s="3">
        <v>45165</v>
      </c>
      <c r="B156" s="4">
        <v>400</v>
      </c>
      <c r="C156" s="5">
        <v>2</v>
      </c>
      <c r="D156" s="4" t="str">
        <f t="shared" si="14"/>
        <v>2023-08-27</v>
      </c>
      <c r="E156" s="4" t="str">
        <f t="shared" si="15"/>
        <v>2023-08-27 - 2023-09-02</v>
      </c>
      <c r="F156" s="4" t="str">
        <f t="shared" si="16"/>
        <v>2023-Aug</v>
      </c>
      <c r="G156" s="4">
        <f>IF(COUNTIF($A$2:A156,A156)=1,SUMIF($A:$A,D156,$B:$B),"")</f>
        <v>400</v>
      </c>
      <c r="H156" s="4">
        <f>IF(COUNTIF($A$2:A156,A156)=1,SUMIF($A:$A,D156,$C:$C),"")</f>
        <v>2</v>
      </c>
      <c r="I156" s="4">
        <f>IF(COUNTIF($E$2:E156,E156)=1,SUMIF($E:$E,E156,$B:$B),"")</f>
        <v>4750</v>
      </c>
      <c r="J156" s="4">
        <f>IF(COUNTIF($E$2:E156,E156)=1,SUMIF($E:$E,E156,$C:$C),"")</f>
        <v>22</v>
      </c>
      <c r="K156" s="4" t="str">
        <f>IF(COUNTIF($F$2:F156,F156)=1,SUMIF($F:$F,F156,$B:$B),"")</f>
        <v/>
      </c>
      <c r="L156" s="4" t="str">
        <f>IF(COUNTIF($F$2:F156,F156)=1,SUMIF($F:$F,F156,$C:$C),"")</f>
        <v/>
      </c>
      <c r="M156" s="4">
        <f t="shared" si="19"/>
        <v>280</v>
      </c>
      <c r="N156" s="4">
        <f t="shared" si="17"/>
        <v>120</v>
      </c>
      <c r="O156" s="5">
        <f t="shared" si="18"/>
        <v>280</v>
      </c>
      <c r="P156" s="3" t="s">
        <v>929</v>
      </c>
      <c r="Q156" s="4" t="s">
        <v>490</v>
      </c>
      <c r="R156" s="4" t="s">
        <v>434</v>
      </c>
      <c r="S156" s="4" t="s">
        <v>537</v>
      </c>
      <c r="T156" s="4" t="s">
        <v>436</v>
      </c>
      <c r="U156" s="8" t="s">
        <v>694</v>
      </c>
      <c r="V156" s="4" t="s">
        <v>456</v>
      </c>
      <c r="W156" s="4" t="s">
        <v>449</v>
      </c>
      <c r="X156" s="4" t="s">
        <v>439</v>
      </c>
      <c r="Y156" s="4" t="s">
        <v>451</v>
      </c>
      <c r="Z156" s="5">
        <v>0</v>
      </c>
      <c r="AA156" s="5">
        <v>123678</v>
      </c>
      <c r="AB156" s="5">
        <v>1</v>
      </c>
      <c r="AC156" s="5">
        <v>400</v>
      </c>
      <c r="AD156" s="4" t="s">
        <v>717</v>
      </c>
      <c r="AE156" s="4" t="s">
        <v>590</v>
      </c>
      <c r="AF156" s="4" t="s">
        <v>1173</v>
      </c>
      <c r="AG156" s="4" t="s">
        <v>443</v>
      </c>
      <c r="AH156" s="80" t="str">
        <f t="shared" si="20"/>
        <v>27-Aug-23</v>
      </c>
    </row>
    <row r="157" spans="1:34" x14ac:dyDescent="0.3">
      <c r="A157" s="3">
        <v>45166</v>
      </c>
      <c r="B157" s="4">
        <v>300</v>
      </c>
      <c r="C157" s="5">
        <v>3</v>
      </c>
      <c r="D157" s="4" t="str">
        <f t="shared" si="14"/>
        <v>2023-08-28</v>
      </c>
      <c r="E157" s="4" t="str">
        <f t="shared" si="15"/>
        <v>2023-08-27 - 2023-09-02</v>
      </c>
      <c r="F157" s="4" t="str">
        <f t="shared" si="16"/>
        <v>2023-Aug</v>
      </c>
      <c r="G157" s="4">
        <f>IF(COUNTIF($A$2:A157,A157)=1,SUMIF($A:$A,D157,$B:$B),"")</f>
        <v>300</v>
      </c>
      <c r="H157" s="4">
        <f>IF(COUNTIF($A$2:A157,A157)=1,SUMIF($A:$A,D157,$C:$C),"")</f>
        <v>3</v>
      </c>
      <c r="I157" s="4" t="str">
        <f>IF(COUNTIF($E$2:E157,E157)=1,SUMIF($E:$E,E157,$B:$B),"")</f>
        <v/>
      </c>
      <c r="J157" s="4" t="str">
        <f>IF(COUNTIF($E$2:E157,E157)=1,SUMIF($E:$E,E157,$C:$C),"")</f>
        <v/>
      </c>
      <c r="K157" s="4" t="str">
        <f>IF(COUNTIF($F$2:F157,F157)=1,SUMIF($F:$F,F157,$B:$B),"")</f>
        <v/>
      </c>
      <c r="L157" s="4" t="str">
        <f>IF(COUNTIF($F$2:F157,F157)=1,SUMIF($F:$F,F157,$C:$C),"")</f>
        <v/>
      </c>
      <c r="M157" s="4">
        <f t="shared" si="19"/>
        <v>210</v>
      </c>
      <c r="N157" s="4">
        <f t="shared" si="17"/>
        <v>90</v>
      </c>
      <c r="O157" s="5">
        <f t="shared" si="18"/>
        <v>190</v>
      </c>
      <c r="P157" s="3" t="s">
        <v>930</v>
      </c>
      <c r="Q157" s="4" t="s">
        <v>476</v>
      </c>
      <c r="R157" s="4" t="s">
        <v>445</v>
      </c>
      <c r="S157" s="4" t="s">
        <v>520</v>
      </c>
      <c r="T157" s="4" t="s">
        <v>521</v>
      </c>
      <c r="U157" s="8" t="s">
        <v>703</v>
      </c>
      <c r="V157" s="4" t="s">
        <v>437</v>
      </c>
      <c r="W157" s="4" t="s">
        <v>438</v>
      </c>
      <c r="X157" s="4" t="s">
        <v>457</v>
      </c>
      <c r="Y157" s="4" t="s">
        <v>440</v>
      </c>
      <c r="Z157" s="5">
        <v>20</v>
      </c>
      <c r="AA157" s="5">
        <v>123679</v>
      </c>
      <c r="AB157" s="5">
        <v>1</v>
      </c>
      <c r="AC157" s="5">
        <v>280</v>
      </c>
      <c r="AD157" s="4" t="s">
        <v>717</v>
      </c>
      <c r="AE157" s="4" t="s">
        <v>712</v>
      </c>
      <c r="AF157" s="4" t="s">
        <v>1174</v>
      </c>
      <c r="AG157" s="4" t="s">
        <v>443</v>
      </c>
      <c r="AH157" s="80" t="str">
        <f t="shared" si="20"/>
        <v>28-Aug-23</v>
      </c>
    </row>
    <row r="158" spans="1:34" x14ac:dyDescent="0.3">
      <c r="A158" s="3">
        <v>45167</v>
      </c>
      <c r="B158" s="4">
        <v>1200</v>
      </c>
      <c r="C158" s="5">
        <v>5</v>
      </c>
      <c r="D158" s="4" t="str">
        <f t="shared" si="14"/>
        <v>2023-08-29</v>
      </c>
      <c r="E158" s="4" t="str">
        <f t="shared" si="15"/>
        <v>2023-08-27 - 2023-09-02</v>
      </c>
      <c r="F158" s="4" t="str">
        <f t="shared" si="16"/>
        <v>2023-Aug</v>
      </c>
      <c r="G158" s="4">
        <f>IF(COUNTIF($A$2:A158,A158)=1,SUMIF($A:$A,D158,$B:$B),"")</f>
        <v>1200</v>
      </c>
      <c r="H158" s="4">
        <f>IF(COUNTIF($A$2:A158,A158)=1,SUMIF($A:$A,D158,$C:$C),"")</f>
        <v>5</v>
      </c>
      <c r="I158" s="4" t="str">
        <f>IF(COUNTIF($E$2:E158,E158)=1,SUMIF($E:$E,E158,$B:$B),"")</f>
        <v/>
      </c>
      <c r="J158" s="4" t="str">
        <f>IF(COUNTIF($E$2:E158,E158)=1,SUMIF($E:$E,E158,$C:$C),"")</f>
        <v/>
      </c>
      <c r="K158" s="4" t="str">
        <f>IF(COUNTIF($F$2:F158,F158)=1,SUMIF($F:$F,F158,$B:$B),"")</f>
        <v/>
      </c>
      <c r="L158" s="4" t="str">
        <f>IF(COUNTIF($F$2:F158,F158)=1,SUMIF($F:$F,F158,$C:$C),"")</f>
        <v/>
      </c>
      <c r="M158" s="4">
        <f t="shared" si="19"/>
        <v>840</v>
      </c>
      <c r="N158" s="4">
        <f t="shared" si="17"/>
        <v>360</v>
      </c>
      <c r="O158" s="5">
        <f t="shared" si="18"/>
        <v>814.321608040201</v>
      </c>
      <c r="P158" s="3" t="s">
        <v>1074</v>
      </c>
      <c r="Q158" s="4" t="s">
        <v>460</v>
      </c>
      <c r="R158" s="4" t="s">
        <v>445</v>
      </c>
      <c r="S158" s="4" t="s">
        <v>535</v>
      </c>
      <c r="T158" s="4" t="s">
        <v>436</v>
      </c>
      <c r="U158" s="8" t="s">
        <v>703</v>
      </c>
      <c r="V158" s="4" t="s">
        <v>456</v>
      </c>
      <c r="W158" s="4" t="s">
        <v>449</v>
      </c>
      <c r="X158" s="4" t="s">
        <v>450</v>
      </c>
      <c r="Y158" s="4" t="s">
        <v>451</v>
      </c>
      <c r="Z158" s="5">
        <v>25.67839195979899</v>
      </c>
      <c r="AA158" s="5">
        <v>12362066</v>
      </c>
      <c r="AB158" s="5">
        <v>1.050251256281407</v>
      </c>
      <c r="AC158" s="5">
        <v>640.6030150753769</v>
      </c>
      <c r="AD158" s="4" t="s">
        <v>717</v>
      </c>
      <c r="AE158" s="4" t="s">
        <v>712</v>
      </c>
      <c r="AF158" s="4" t="s">
        <v>1174</v>
      </c>
      <c r="AG158" s="4" t="s">
        <v>443</v>
      </c>
      <c r="AH158" s="80" t="str">
        <f t="shared" si="20"/>
        <v>29-Aug-23</v>
      </c>
    </row>
    <row r="159" spans="1:34" x14ac:dyDescent="0.3">
      <c r="A159" s="3">
        <v>45170</v>
      </c>
      <c r="B159" s="4">
        <v>1200</v>
      </c>
      <c r="C159" s="5">
        <v>5</v>
      </c>
      <c r="D159" s="4" t="str">
        <f t="shared" si="14"/>
        <v>2023-09-01</v>
      </c>
      <c r="E159" s="4" t="str">
        <f t="shared" si="15"/>
        <v>2023-08-27 - 2023-09-02</v>
      </c>
      <c r="F159" s="4" t="str">
        <f t="shared" si="16"/>
        <v>2023-Sep</v>
      </c>
      <c r="G159" s="4">
        <f>IF(COUNTIF($A$2:A159,A159)=1,SUMIF($A:$A,D159,$B:$B),"")</f>
        <v>1400</v>
      </c>
      <c r="H159" s="4">
        <f>IF(COUNTIF($A$2:A159,A159)=1,SUMIF($A:$A,D159,$C:$C),"")</f>
        <v>7</v>
      </c>
      <c r="I159" s="4" t="str">
        <f>IF(COUNTIF($E$2:E159,E159)=1,SUMIF($E:$E,E159,$B:$B),"")</f>
        <v/>
      </c>
      <c r="J159" s="4" t="str">
        <f>IF(COUNTIF($E$2:E159,E159)=1,SUMIF($E:$E,E159,$C:$C),"")</f>
        <v/>
      </c>
      <c r="K159" s="4">
        <f>IF(COUNTIF($F$2:F159,F159)=1,SUMIF($F:$F,F159,$B:$B),"")</f>
        <v>26750</v>
      </c>
      <c r="L159" s="4">
        <f>IF(COUNTIF($F$2:F159,F159)=1,SUMIF($F:$F,F159,$C:$C),"")</f>
        <v>120.64182692307692</v>
      </c>
      <c r="M159" s="4">
        <f t="shared" si="19"/>
        <v>840</v>
      </c>
      <c r="N159" s="4">
        <f t="shared" si="17"/>
        <v>360</v>
      </c>
      <c r="O159" s="5">
        <f t="shared" si="18"/>
        <v>840</v>
      </c>
      <c r="P159" s="3" t="s">
        <v>767</v>
      </c>
      <c r="Q159" s="4" t="s">
        <v>460</v>
      </c>
      <c r="R159" s="4" t="s">
        <v>453</v>
      </c>
      <c r="S159" s="4" t="s">
        <v>503</v>
      </c>
      <c r="T159" s="4" t="s">
        <v>504</v>
      </c>
      <c r="U159" s="8" t="s">
        <v>635</v>
      </c>
      <c r="V159" s="4" t="s">
        <v>448</v>
      </c>
      <c r="W159" s="4" t="s">
        <v>438</v>
      </c>
      <c r="X159" s="4" t="s">
        <v>439</v>
      </c>
      <c r="Y159" s="4" t="s">
        <v>451</v>
      </c>
      <c r="Z159" s="5">
        <v>0</v>
      </c>
      <c r="AA159" s="5">
        <v>123680</v>
      </c>
      <c r="AB159" s="5">
        <v>1</v>
      </c>
      <c r="AC159" s="5">
        <v>1200</v>
      </c>
      <c r="AD159" s="4" t="s">
        <v>717</v>
      </c>
      <c r="AE159" s="4" t="s">
        <v>613</v>
      </c>
      <c r="AF159" s="4" t="s">
        <v>1173</v>
      </c>
      <c r="AG159" s="4" t="s">
        <v>443</v>
      </c>
      <c r="AH159" s="80" t="str">
        <f t="shared" si="20"/>
        <v>01-Sep-23</v>
      </c>
    </row>
    <row r="160" spans="1:34" x14ac:dyDescent="0.3">
      <c r="A160" s="3">
        <v>45170</v>
      </c>
      <c r="B160" s="4">
        <v>200</v>
      </c>
      <c r="C160" s="5">
        <v>2</v>
      </c>
      <c r="D160" s="4" t="str">
        <f t="shared" si="14"/>
        <v>2023-09-01</v>
      </c>
      <c r="E160" s="4" t="str">
        <f t="shared" si="15"/>
        <v>2023-08-27 - 2023-09-02</v>
      </c>
      <c r="F160" s="4" t="str">
        <f t="shared" si="16"/>
        <v>2023-Sep</v>
      </c>
      <c r="G160" s="4" t="str">
        <f>IF(COUNTIF($A$2:A160,A160)=1,SUMIF($A:$A,D160,$B:$B),"")</f>
        <v/>
      </c>
      <c r="H160" s="4" t="str">
        <f>IF(COUNTIF($A$2:A160,A160)=1,SUMIF($A:$A,D160,$C:$C),"")</f>
        <v/>
      </c>
      <c r="I160" s="4" t="str">
        <f>IF(COUNTIF($E$2:E160,E160)=1,SUMIF($E:$E,E160,$B:$B),"")</f>
        <v/>
      </c>
      <c r="J160" s="4" t="str">
        <f>IF(COUNTIF($E$2:E160,E160)=1,SUMIF($E:$E,E160,$C:$C),"")</f>
        <v/>
      </c>
      <c r="K160" s="4" t="str">
        <f>IF(COUNTIF($F$2:F160,F160)=1,SUMIF($F:$F,F160,$B:$B),"")</f>
        <v/>
      </c>
      <c r="L160" s="4" t="str">
        <f>IF(COUNTIF($F$2:F160,F160)=1,SUMIF($F:$F,F160,$C:$C),"")</f>
        <v/>
      </c>
      <c r="M160" s="4">
        <f t="shared" si="19"/>
        <v>140</v>
      </c>
      <c r="N160" s="4">
        <f t="shared" si="17"/>
        <v>60</v>
      </c>
      <c r="O160" s="5">
        <f t="shared" si="18"/>
        <v>120</v>
      </c>
      <c r="P160" s="3" t="s">
        <v>767</v>
      </c>
      <c r="Q160" s="4" t="s">
        <v>462</v>
      </c>
      <c r="R160" s="4" t="s">
        <v>445</v>
      </c>
      <c r="S160" s="4" t="s">
        <v>520</v>
      </c>
      <c r="T160" s="4" t="s">
        <v>521</v>
      </c>
      <c r="U160" s="8" t="s">
        <v>639</v>
      </c>
      <c r="V160" s="4" t="s">
        <v>456</v>
      </c>
      <c r="W160" s="4" t="s">
        <v>449</v>
      </c>
      <c r="X160" s="4" t="s">
        <v>450</v>
      </c>
      <c r="Y160" s="4" t="s">
        <v>451</v>
      </c>
      <c r="Z160" s="5">
        <v>20</v>
      </c>
      <c r="AA160" s="5">
        <v>123516</v>
      </c>
      <c r="AB160" s="5">
        <v>1</v>
      </c>
      <c r="AC160" s="5">
        <v>180</v>
      </c>
      <c r="AD160" s="4" t="s">
        <v>717</v>
      </c>
      <c r="AE160" s="4" t="s">
        <v>587</v>
      </c>
      <c r="AF160" s="4" t="s">
        <v>1172</v>
      </c>
      <c r="AG160" s="4" t="s">
        <v>443</v>
      </c>
      <c r="AH160" s="80" t="str">
        <f t="shared" si="20"/>
        <v>01-Sep-23</v>
      </c>
    </row>
    <row r="161" spans="1:34" x14ac:dyDescent="0.3">
      <c r="A161" s="3">
        <v>45171</v>
      </c>
      <c r="B161" s="4">
        <v>800</v>
      </c>
      <c r="C161" s="5">
        <v>3</v>
      </c>
      <c r="D161" s="4" t="str">
        <f t="shared" si="14"/>
        <v>2023-09-02</v>
      </c>
      <c r="E161" s="4" t="str">
        <f t="shared" si="15"/>
        <v>2023-08-27 - 2023-09-02</v>
      </c>
      <c r="F161" s="4" t="str">
        <f t="shared" si="16"/>
        <v>2023-Sep</v>
      </c>
      <c r="G161" s="4">
        <f>IF(COUNTIF($A$2:A161,A161)=1,SUMIF($A:$A,D161,$B:$B),"")</f>
        <v>1450</v>
      </c>
      <c r="H161" s="4">
        <f>IF(COUNTIF($A$2:A161,A161)=1,SUMIF($A:$A,D161,$C:$C),"")</f>
        <v>5</v>
      </c>
      <c r="I161" s="4" t="str">
        <f>IF(COUNTIF($E$2:E161,E161)=1,SUMIF($E:$E,E161,$B:$B),"")</f>
        <v/>
      </c>
      <c r="J161" s="4" t="str">
        <f>IF(COUNTIF($E$2:E161,E161)=1,SUMIF($E:$E,E161,$C:$C),"")</f>
        <v/>
      </c>
      <c r="K161" s="4" t="str">
        <f>IF(COUNTIF($F$2:F161,F161)=1,SUMIF($F:$F,F161,$B:$B),"")</f>
        <v/>
      </c>
      <c r="L161" s="4" t="str">
        <f>IF(COUNTIF($F$2:F161,F161)=1,SUMIF($F:$F,F161,$C:$C),"")</f>
        <v/>
      </c>
      <c r="M161" s="4">
        <f t="shared" si="19"/>
        <v>560</v>
      </c>
      <c r="N161" s="4">
        <f t="shared" si="17"/>
        <v>240</v>
      </c>
      <c r="O161" s="5">
        <f t="shared" si="18"/>
        <v>510</v>
      </c>
      <c r="P161" s="3" t="s">
        <v>768</v>
      </c>
      <c r="Q161" s="4" t="s">
        <v>470</v>
      </c>
      <c r="R161" s="4" t="s">
        <v>453</v>
      </c>
      <c r="S161" s="4" t="s">
        <v>513</v>
      </c>
      <c r="T161" s="4" t="s">
        <v>514</v>
      </c>
      <c r="U161" s="8" t="s">
        <v>640</v>
      </c>
      <c r="V161" s="4" t="s">
        <v>448</v>
      </c>
      <c r="W161" s="4" t="s">
        <v>438</v>
      </c>
      <c r="X161" s="4" t="s">
        <v>439</v>
      </c>
      <c r="Y161" s="4" t="s">
        <v>440</v>
      </c>
      <c r="Z161" s="5">
        <v>50</v>
      </c>
      <c r="AA161" s="5">
        <v>123517</v>
      </c>
      <c r="AB161" s="5">
        <v>1</v>
      </c>
      <c r="AC161" s="5">
        <v>750</v>
      </c>
      <c r="AD161" s="4" t="s">
        <v>717</v>
      </c>
      <c r="AE161" s="4" t="s">
        <v>588</v>
      </c>
      <c r="AF161" s="4" t="s">
        <v>1173</v>
      </c>
      <c r="AG161" s="4" t="s">
        <v>443</v>
      </c>
      <c r="AH161" s="80" t="str">
        <f t="shared" si="20"/>
        <v>02-Sep-23</v>
      </c>
    </row>
    <row r="162" spans="1:34" x14ac:dyDescent="0.3">
      <c r="A162" s="3">
        <v>45171</v>
      </c>
      <c r="B162" s="4">
        <v>650</v>
      </c>
      <c r="C162" s="5">
        <v>2</v>
      </c>
      <c r="D162" s="4" t="str">
        <f t="shared" si="14"/>
        <v>2023-09-02</v>
      </c>
      <c r="E162" s="4" t="str">
        <f t="shared" si="15"/>
        <v>2023-08-27 - 2023-09-02</v>
      </c>
      <c r="F162" s="4" t="str">
        <f t="shared" si="16"/>
        <v>2023-Sep</v>
      </c>
      <c r="G162" s="4" t="str">
        <f>IF(COUNTIF($A$2:A162,A162)=1,SUMIF($A:$A,D162,$B:$B),"")</f>
        <v/>
      </c>
      <c r="H162" s="4" t="str">
        <f>IF(COUNTIF($A$2:A162,A162)=1,SUMIF($A:$A,D162,$C:$C),"")</f>
        <v/>
      </c>
      <c r="I162" s="4" t="str">
        <f>IF(COUNTIF($E$2:E162,E162)=1,SUMIF($E:$E,E162,$B:$B),"")</f>
        <v/>
      </c>
      <c r="J162" s="4" t="str">
        <f>IF(COUNTIF($E$2:E162,E162)=1,SUMIF($E:$E,E162,$C:$C),"")</f>
        <v/>
      </c>
      <c r="K162" s="4" t="str">
        <f>IF(COUNTIF($F$2:F162,F162)=1,SUMIF($F:$F,F162,$B:$B),"")</f>
        <v/>
      </c>
      <c r="L162" s="4" t="str">
        <f>IF(COUNTIF($F$2:F162,F162)=1,SUMIF($F:$F,F162,$C:$C),"")</f>
        <v/>
      </c>
      <c r="M162" s="4">
        <f t="shared" si="19"/>
        <v>455</v>
      </c>
      <c r="N162" s="4">
        <f t="shared" si="17"/>
        <v>195</v>
      </c>
      <c r="O162" s="5">
        <f t="shared" si="18"/>
        <v>405</v>
      </c>
      <c r="P162" s="3" t="s">
        <v>768</v>
      </c>
      <c r="Q162" s="4" t="s">
        <v>488</v>
      </c>
      <c r="R162" s="4" t="s">
        <v>445</v>
      </c>
      <c r="S162" s="4" t="s">
        <v>474</v>
      </c>
      <c r="T162" s="4" t="s">
        <v>475</v>
      </c>
      <c r="U162" s="8" t="s">
        <v>692</v>
      </c>
      <c r="V162" s="4" t="s">
        <v>448</v>
      </c>
      <c r="W162" s="4" t="s">
        <v>449</v>
      </c>
      <c r="X162" s="4" t="s">
        <v>450</v>
      </c>
      <c r="Y162" s="4" t="s">
        <v>451</v>
      </c>
      <c r="Z162" s="5">
        <v>50</v>
      </c>
      <c r="AA162" s="5">
        <v>123681</v>
      </c>
      <c r="AB162" s="5">
        <v>1</v>
      </c>
      <c r="AC162" s="5">
        <v>600</v>
      </c>
      <c r="AD162" s="4" t="s">
        <v>717</v>
      </c>
      <c r="AE162" s="4" t="s">
        <v>601</v>
      </c>
      <c r="AF162" s="4" t="s">
        <v>1172</v>
      </c>
      <c r="AG162" s="4" t="s">
        <v>443</v>
      </c>
      <c r="AH162" s="80" t="str">
        <f t="shared" si="20"/>
        <v>02-Sep-23</v>
      </c>
    </row>
    <row r="163" spans="1:34" x14ac:dyDescent="0.3">
      <c r="A163" s="3">
        <v>45172</v>
      </c>
      <c r="B163" s="4">
        <v>350</v>
      </c>
      <c r="C163" s="5">
        <v>2</v>
      </c>
      <c r="D163" s="4" t="str">
        <f t="shared" si="14"/>
        <v>2023-09-03</v>
      </c>
      <c r="E163" s="4" t="str">
        <f t="shared" si="15"/>
        <v>2023-09-03 - 2023-09-09</v>
      </c>
      <c r="F163" s="4" t="str">
        <f t="shared" si="16"/>
        <v>2023-Sep</v>
      </c>
      <c r="G163" s="4">
        <f>IF(COUNTIF($A$2:A163,A163)=1,SUMIF($A:$A,D163,$B:$B),"")</f>
        <v>570</v>
      </c>
      <c r="H163" s="4">
        <f>IF(COUNTIF($A$2:A163,A163)=1,SUMIF($A:$A,D163,$C:$C),"")</f>
        <v>3</v>
      </c>
      <c r="I163" s="4">
        <f>IF(COUNTIF($E$2:E163,E163)=1,SUMIF($E:$E,E163,$B:$B),"")</f>
        <v>7640</v>
      </c>
      <c r="J163" s="4">
        <f>IF(COUNTIF($E$2:E163,E163)=1,SUMIF($E:$E,E163,$C:$C),"")</f>
        <v>32</v>
      </c>
      <c r="K163" s="4" t="str">
        <f>IF(COUNTIF($F$2:F163,F163)=1,SUMIF($F:$F,F163,$B:$B),"")</f>
        <v/>
      </c>
      <c r="L163" s="4" t="str">
        <f>IF(COUNTIF($F$2:F163,F163)=1,SUMIF($F:$F,F163,$C:$C),"")</f>
        <v/>
      </c>
      <c r="M163" s="4">
        <f t="shared" si="19"/>
        <v>245</v>
      </c>
      <c r="N163" s="4">
        <f t="shared" si="17"/>
        <v>105</v>
      </c>
      <c r="O163" s="5">
        <f t="shared" si="18"/>
        <v>215</v>
      </c>
      <c r="P163" s="3" t="s">
        <v>769</v>
      </c>
      <c r="Q163" s="4" t="s">
        <v>466</v>
      </c>
      <c r="R163" s="4" t="s">
        <v>434</v>
      </c>
      <c r="S163" s="4" t="s">
        <v>532</v>
      </c>
      <c r="T163" s="4" t="s">
        <v>436</v>
      </c>
      <c r="U163" s="8" t="s">
        <v>641</v>
      </c>
      <c r="V163" s="4" t="s">
        <v>456</v>
      </c>
      <c r="W163" s="4" t="s">
        <v>449</v>
      </c>
      <c r="X163" s="4" t="s">
        <v>450</v>
      </c>
      <c r="Y163" s="4" t="s">
        <v>451</v>
      </c>
      <c r="Z163" s="5">
        <v>30</v>
      </c>
      <c r="AA163" s="5">
        <v>123518</v>
      </c>
      <c r="AB163" s="5">
        <v>1</v>
      </c>
      <c r="AC163" s="5">
        <v>320</v>
      </c>
      <c r="AD163" s="4" t="s">
        <v>717</v>
      </c>
      <c r="AE163" s="4" t="s">
        <v>574</v>
      </c>
      <c r="AF163" s="4" t="s">
        <v>1174</v>
      </c>
      <c r="AG163" s="4" t="s">
        <v>443</v>
      </c>
      <c r="AH163" s="80" t="str">
        <f t="shared" si="20"/>
        <v>03-Sep-23</v>
      </c>
    </row>
    <row r="164" spans="1:34" x14ac:dyDescent="0.3">
      <c r="A164" s="3">
        <v>45172</v>
      </c>
      <c r="B164" s="4">
        <v>220</v>
      </c>
      <c r="C164" s="5">
        <v>1</v>
      </c>
      <c r="D164" s="4" t="str">
        <f t="shared" si="14"/>
        <v>2023-09-03</v>
      </c>
      <c r="E164" s="4" t="str">
        <f t="shared" si="15"/>
        <v>2023-09-03 - 2023-09-09</v>
      </c>
      <c r="F164" s="4" t="str">
        <f t="shared" si="16"/>
        <v>2023-Sep</v>
      </c>
      <c r="G164" s="4" t="str">
        <f>IF(COUNTIF($A$2:A164,A164)=1,SUMIF($A:$A,D164,$B:$B),"")</f>
        <v/>
      </c>
      <c r="H164" s="4" t="str">
        <f>IF(COUNTIF($A$2:A164,A164)=1,SUMIF($A:$A,D164,$C:$C),"")</f>
        <v/>
      </c>
      <c r="I164" s="4" t="str">
        <f>IF(COUNTIF($E$2:E164,E164)=1,SUMIF($E:$E,E164,$B:$B),"")</f>
        <v/>
      </c>
      <c r="J164" s="4" t="str">
        <f>IF(COUNTIF($E$2:E164,E164)=1,SUMIF($E:$E,E164,$C:$C),"")</f>
        <v/>
      </c>
      <c r="K164" s="4" t="str">
        <f>IF(COUNTIF($F$2:F164,F164)=1,SUMIF($F:$F,F164,$B:$B),"")</f>
        <v/>
      </c>
      <c r="L164" s="4" t="str">
        <f>IF(COUNTIF($F$2:F164,F164)=1,SUMIF($F:$F,F164,$C:$C),"")</f>
        <v/>
      </c>
      <c r="M164" s="4">
        <f t="shared" si="19"/>
        <v>154</v>
      </c>
      <c r="N164" s="4">
        <f t="shared" si="17"/>
        <v>66</v>
      </c>
      <c r="O164" s="5">
        <f t="shared" si="18"/>
        <v>134</v>
      </c>
      <c r="P164" s="3" t="s">
        <v>769</v>
      </c>
      <c r="Q164" s="4" t="s">
        <v>462</v>
      </c>
      <c r="R164" s="4" t="s">
        <v>434</v>
      </c>
      <c r="S164" s="4" t="s">
        <v>532</v>
      </c>
      <c r="T164" s="4" t="s">
        <v>436</v>
      </c>
      <c r="U164" s="8" t="s">
        <v>701</v>
      </c>
      <c r="V164" s="4" t="s">
        <v>456</v>
      </c>
      <c r="W164" s="4" t="s">
        <v>449</v>
      </c>
      <c r="X164" s="4" t="s">
        <v>450</v>
      </c>
      <c r="Y164" s="4" t="s">
        <v>451</v>
      </c>
      <c r="Z164" s="5">
        <v>20</v>
      </c>
      <c r="AA164" s="5">
        <v>123682</v>
      </c>
      <c r="AB164" s="5">
        <v>1</v>
      </c>
      <c r="AC164" s="5">
        <v>200</v>
      </c>
      <c r="AD164" s="4" t="s">
        <v>717</v>
      </c>
      <c r="AE164" s="4" t="s">
        <v>712</v>
      </c>
      <c r="AF164" s="4" t="s">
        <v>1174</v>
      </c>
      <c r="AG164" s="4" t="s">
        <v>443</v>
      </c>
      <c r="AH164" s="80" t="str">
        <f t="shared" si="20"/>
        <v>03-Sep-23</v>
      </c>
    </row>
    <row r="165" spans="1:34" x14ac:dyDescent="0.3">
      <c r="A165" s="3">
        <v>45173</v>
      </c>
      <c r="B165" s="4">
        <v>500</v>
      </c>
      <c r="C165" s="5">
        <v>1</v>
      </c>
      <c r="D165" s="4" t="str">
        <f t="shared" si="14"/>
        <v>2023-09-04</v>
      </c>
      <c r="E165" s="4" t="str">
        <f t="shared" si="15"/>
        <v>2023-09-03 - 2023-09-09</v>
      </c>
      <c r="F165" s="4" t="str">
        <f t="shared" si="16"/>
        <v>2023-Sep</v>
      </c>
      <c r="G165" s="4">
        <f>IF(COUNTIF($A$2:A165,A165)=1,SUMIF($A:$A,D165,$B:$B),"")</f>
        <v>1200</v>
      </c>
      <c r="H165" s="4">
        <f>IF(COUNTIF($A$2:A165,A165)=1,SUMIF($A:$A,D165,$C:$C),"")</f>
        <v>4</v>
      </c>
      <c r="I165" s="4" t="str">
        <f>IF(COUNTIF($E$2:E165,E165)=1,SUMIF($E:$E,E165,$B:$B),"")</f>
        <v/>
      </c>
      <c r="J165" s="4" t="str">
        <f>IF(COUNTIF($E$2:E165,E165)=1,SUMIF($E:$E,E165,$C:$C),"")</f>
        <v/>
      </c>
      <c r="K165" s="4" t="str">
        <f>IF(COUNTIF($F$2:F165,F165)=1,SUMIF($F:$F,F165,$B:$B),"")</f>
        <v/>
      </c>
      <c r="L165" s="4" t="str">
        <f>IF(COUNTIF($F$2:F165,F165)=1,SUMIF($F:$F,F165,$C:$C),"")</f>
        <v/>
      </c>
      <c r="M165" s="4">
        <f t="shared" si="19"/>
        <v>350</v>
      </c>
      <c r="N165" s="4">
        <f t="shared" si="17"/>
        <v>150</v>
      </c>
      <c r="O165" s="5">
        <f t="shared" si="18"/>
        <v>350</v>
      </c>
      <c r="P165" s="3" t="s">
        <v>770</v>
      </c>
      <c r="Q165" s="4" t="s">
        <v>479</v>
      </c>
      <c r="R165" s="4" t="s">
        <v>445</v>
      </c>
      <c r="S165" s="4" t="s">
        <v>474</v>
      </c>
      <c r="T165" s="4" t="s">
        <v>475</v>
      </c>
      <c r="U165" s="8" t="s">
        <v>642</v>
      </c>
      <c r="V165" s="4" t="s">
        <v>448</v>
      </c>
      <c r="W165" s="4" t="s">
        <v>438</v>
      </c>
      <c r="X165" s="4" t="s">
        <v>450</v>
      </c>
      <c r="Y165" s="4" t="s">
        <v>451</v>
      </c>
      <c r="Z165" s="5">
        <v>0</v>
      </c>
      <c r="AA165" s="5">
        <v>123519</v>
      </c>
      <c r="AB165" s="5">
        <v>1</v>
      </c>
      <c r="AC165" s="5">
        <v>500</v>
      </c>
      <c r="AD165" s="4" t="s">
        <v>717</v>
      </c>
      <c r="AE165" s="4" t="s">
        <v>589</v>
      </c>
      <c r="AF165" s="4" t="s">
        <v>1174</v>
      </c>
      <c r="AG165" s="4" t="s">
        <v>443</v>
      </c>
      <c r="AH165" s="80" t="str">
        <f t="shared" si="20"/>
        <v>04-Sep-23</v>
      </c>
    </row>
    <row r="166" spans="1:34" x14ac:dyDescent="0.3">
      <c r="A166" s="3">
        <v>45173</v>
      </c>
      <c r="B166" s="4">
        <v>700</v>
      </c>
      <c r="C166" s="5">
        <v>3</v>
      </c>
      <c r="D166" s="4" t="str">
        <f t="shared" si="14"/>
        <v>2023-09-04</v>
      </c>
      <c r="E166" s="4" t="str">
        <f t="shared" si="15"/>
        <v>2023-09-03 - 2023-09-09</v>
      </c>
      <c r="F166" s="4" t="str">
        <f t="shared" si="16"/>
        <v>2023-Sep</v>
      </c>
      <c r="G166" s="4" t="str">
        <f>IF(COUNTIF($A$2:A166,A166)=1,SUMIF($A:$A,D166,$B:$B),"")</f>
        <v/>
      </c>
      <c r="H166" s="4" t="str">
        <f>IF(COUNTIF($A$2:A166,A166)=1,SUMIF($A:$A,D166,$C:$C),"")</f>
        <v/>
      </c>
      <c r="I166" s="4" t="str">
        <f>IF(COUNTIF($E$2:E166,E166)=1,SUMIF($E:$E,E166,$B:$B),"")</f>
        <v/>
      </c>
      <c r="J166" s="4" t="str">
        <f>IF(COUNTIF($E$2:E166,E166)=1,SUMIF($E:$E,E166,$C:$C),"")</f>
        <v/>
      </c>
      <c r="K166" s="4" t="str">
        <f>IF(COUNTIF($F$2:F166,F166)=1,SUMIF($F:$F,F166,$B:$B),"")</f>
        <v/>
      </c>
      <c r="L166" s="4" t="str">
        <f>IF(COUNTIF($F$2:F166,F166)=1,SUMIF($F:$F,F166,$C:$C),"")</f>
        <v/>
      </c>
      <c r="M166" s="4">
        <f t="shared" si="19"/>
        <v>490</v>
      </c>
      <c r="N166" s="4">
        <f t="shared" si="17"/>
        <v>210</v>
      </c>
      <c r="O166" s="5">
        <f t="shared" si="18"/>
        <v>440</v>
      </c>
      <c r="P166" s="3" t="s">
        <v>770</v>
      </c>
      <c r="Q166" s="4" t="s">
        <v>470</v>
      </c>
      <c r="R166" s="4" t="s">
        <v>445</v>
      </c>
      <c r="S166" s="4" t="s">
        <v>535</v>
      </c>
      <c r="T166" s="4" t="s">
        <v>536</v>
      </c>
      <c r="U166" s="8" t="s">
        <v>697</v>
      </c>
      <c r="V166" s="4" t="s">
        <v>448</v>
      </c>
      <c r="W166" s="4" t="s">
        <v>438</v>
      </c>
      <c r="X166" s="4" t="s">
        <v>450</v>
      </c>
      <c r="Y166" s="4" t="s">
        <v>440</v>
      </c>
      <c r="Z166" s="5">
        <v>50</v>
      </c>
      <c r="AA166" s="5">
        <v>123683</v>
      </c>
      <c r="AB166" s="5">
        <v>1</v>
      </c>
      <c r="AC166" s="5">
        <v>650</v>
      </c>
      <c r="AD166" s="4" t="s">
        <v>717</v>
      </c>
      <c r="AE166" s="4" t="s">
        <v>610</v>
      </c>
      <c r="AF166" s="4" t="s">
        <v>1172</v>
      </c>
      <c r="AG166" s="4" t="s">
        <v>443</v>
      </c>
      <c r="AH166" s="80" t="str">
        <f t="shared" si="20"/>
        <v>04-Sep-23</v>
      </c>
    </row>
    <row r="167" spans="1:34" x14ac:dyDescent="0.3">
      <c r="A167" s="3">
        <v>45174</v>
      </c>
      <c r="B167" s="4">
        <v>300</v>
      </c>
      <c r="C167" s="5">
        <v>2</v>
      </c>
      <c r="D167" s="4" t="str">
        <f t="shared" si="14"/>
        <v>2023-09-05</v>
      </c>
      <c r="E167" s="4" t="str">
        <f t="shared" si="15"/>
        <v>2023-09-03 - 2023-09-09</v>
      </c>
      <c r="F167" s="4" t="str">
        <f t="shared" si="16"/>
        <v>2023-Sep</v>
      </c>
      <c r="G167" s="4">
        <f>IF(COUNTIF($A$2:A167,A167)=1,SUMIF($A:$A,D167,$B:$B),"")</f>
        <v>700</v>
      </c>
      <c r="H167" s="4">
        <f>IF(COUNTIF($A$2:A167,A167)=1,SUMIF($A:$A,D167,$C:$C),"")</f>
        <v>4</v>
      </c>
      <c r="I167" s="4" t="str">
        <f>IF(COUNTIF($E$2:E167,E167)=1,SUMIF($E:$E,E167,$B:$B),"")</f>
        <v/>
      </c>
      <c r="J167" s="4" t="str">
        <f>IF(COUNTIF($E$2:E167,E167)=1,SUMIF($E:$E,E167,$C:$C),"")</f>
        <v/>
      </c>
      <c r="K167" s="4" t="str">
        <f>IF(COUNTIF($F$2:F167,F167)=1,SUMIF($F:$F,F167,$B:$B),"")</f>
        <v/>
      </c>
      <c r="L167" s="4" t="str">
        <f>IF(COUNTIF($F$2:F167,F167)=1,SUMIF($F:$F,F167,$C:$C),"")</f>
        <v/>
      </c>
      <c r="M167" s="4">
        <f t="shared" si="19"/>
        <v>210</v>
      </c>
      <c r="N167" s="4">
        <f t="shared" si="17"/>
        <v>90</v>
      </c>
      <c r="O167" s="5">
        <f t="shared" si="18"/>
        <v>210</v>
      </c>
      <c r="P167" s="3" t="s">
        <v>771</v>
      </c>
      <c r="Q167" s="4" t="s">
        <v>490</v>
      </c>
      <c r="R167" s="4" t="s">
        <v>480</v>
      </c>
      <c r="S167" s="4" t="s">
        <v>533</v>
      </c>
      <c r="T167" s="4" t="s">
        <v>525</v>
      </c>
      <c r="U167" s="8" t="s">
        <v>643</v>
      </c>
      <c r="V167" s="4" t="s">
        <v>456</v>
      </c>
      <c r="W167" s="4" t="s">
        <v>449</v>
      </c>
      <c r="X167" s="4" t="s">
        <v>439</v>
      </c>
      <c r="Y167" s="4" t="s">
        <v>451</v>
      </c>
      <c r="Z167" s="5">
        <v>0</v>
      </c>
      <c r="AA167" s="5">
        <v>123520</v>
      </c>
      <c r="AB167" s="5">
        <v>1</v>
      </c>
      <c r="AC167" s="5">
        <v>300</v>
      </c>
      <c r="AD167" s="4" t="s">
        <v>717</v>
      </c>
      <c r="AE167" s="4" t="s">
        <v>590</v>
      </c>
      <c r="AF167" s="4" t="s">
        <v>1173</v>
      </c>
      <c r="AG167" s="4" t="s">
        <v>443</v>
      </c>
      <c r="AH167" s="80" t="str">
        <f t="shared" si="20"/>
        <v>05-Sep-23</v>
      </c>
    </row>
    <row r="168" spans="1:34" x14ac:dyDescent="0.3">
      <c r="A168" s="3">
        <v>45174</v>
      </c>
      <c r="B168" s="4">
        <v>400</v>
      </c>
      <c r="C168" s="5">
        <v>2</v>
      </c>
      <c r="D168" s="4" t="str">
        <f t="shared" si="14"/>
        <v>2023-09-05</v>
      </c>
      <c r="E168" s="4" t="str">
        <f t="shared" si="15"/>
        <v>2023-09-03 - 2023-09-09</v>
      </c>
      <c r="F168" s="4" t="str">
        <f t="shared" si="16"/>
        <v>2023-Sep</v>
      </c>
      <c r="G168" s="4" t="str">
        <f>IF(COUNTIF($A$2:A168,A168)=1,SUMIF($A:$A,D168,$B:$B),"")</f>
        <v/>
      </c>
      <c r="H168" s="4" t="str">
        <f>IF(COUNTIF($A$2:A168,A168)=1,SUMIF($A:$A,D168,$C:$C),"")</f>
        <v/>
      </c>
      <c r="I168" s="4" t="str">
        <f>IF(COUNTIF($E$2:E168,E168)=1,SUMIF($E:$E,E168,$B:$B),"")</f>
        <v/>
      </c>
      <c r="J168" s="4" t="str">
        <f>IF(COUNTIF($E$2:E168,E168)=1,SUMIF($E:$E,E168,$C:$C),"")</f>
        <v/>
      </c>
      <c r="K168" s="4" t="str">
        <f>IF(COUNTIF($F$2:F168,F168)=1,SUMIF($F:$F,F168,$B:$B),"")</f>
        <v/>
      </c>
      <c r="L168" s="4" t="str">
        <f>IF(COUNTIF($F$2:F168,F168)=1,SUMIF($F:$F,F168,$C:$C),"")</f>
        <v/>
      </c>
      <c r="M168" s="4">
        <f t="shared" si="19"/>
        <v>280</v>
      </c>
      <c r="N168" s="4">
        <f t="shared" si="17"/>
        <v>120</v>
      </c>
      <c r="O168" s="5">
        <f t="shared" si="18"/>
        <v>280</v>
      </c>
      <c r="P168" s="3" t="s">
        <v>771</v>
      </c>
      <c r="Q168" s="4" t="s">
        <v>490</v>
      </c>
      <c r="R168" s="4" t="s">
        <v>434</v>
      </c>
      <c r="S168" s="4" t="s">
        <v>537</v>
      </c>
      <c r="T168" s="4" t="s">
        <v>436</v>
      </c>
      <c r="U168" s="8" t="s">
        <v>696</v>
      </c>
      <c r="V168" s="4" t="s">
        <v>456</v>
      </c>
      <c r="W168" s="4" t="s">
        <v>449</v>
      </c>
      <c r="X168" s="4" t="s">
        <v>439</v>
      </c>
      <c r="Y168" s="4" t="s">
        <v>451</v>
      </c>
      <c r="Z168" s="5">
        <v>0</v>
      </c>
      <c r="AA168" s="5">
        <v>123684</v>
      </c>
      <c r="AB168" s="5">
        <v>1</v>
      </c>
      <c r="AC168" s="5">
        <v>400</v>
      </c>
      <c r="AD168" s="4" t="s">
        <v>717</v>
      </c>
      <c r="AE168" s="4" t="s">
        <v>590</v>
      </c>
      <c r="AF168" s="4" t="s">
        <v>1173</v>
      </c>
      <c r="AG168" s="4" t="s">
        <v>443</v>
      </c>
      <c r="AH168" s="80" t="str">
        <f t="shared" si="20"/>
        <v>05-Sep-23</v>
      </c>
    </row>
    <row r="169" spans="1:34" x14ac:dyDescent="0.3">
      <c r="A169" s="3">
        <v>45175</v>
      </c>
      <c r="B169" s="4">
        <v>300</v>
      </c>
      <c r="C169" s="5">
        <v>3</v>
      </c>
      <c r="D169" s="4" t="str">
        <f t="shared" si="14"/>
        <v>2023-09-06</v>
      </c>
      <c r="E169" s="4" t="str">
        <f t="shared" si="15"/>
        <v>2023-09-03 - 2023-09-09</v>
      </c>
      <c r="F169" s="4" t="str">
        <f t="shared" si="16"/>
        <v>2023-Sep</v>
      </c>
      <c r="G169" s="4">
        <f>IF(COUNTIF($A$2:A169,A169)=1,SUMIF($A:$A,D169,$B:$B),"")</f>
        <v>1300</v>
      </c>
      <c r="H169" s="4">
        <f>IF(COUNTIF($A$2:A169,A169)=1,SUMIF($A:$A,D169,$C:$C),"")</f>
        <v>7</v>
      </c>
      <c r="I169" s="4" t="str">
        <f>IF(COUNTIF($E$2:E169,E169)=1,SUMIF($E:$E,E169,$B:$B),"")</f>
        <v/>
      </c>
      <c r="J169" s="4" t="str">
        <f>IF(COUNTIF($E$2:E169,E169)=1,SUMIF($E:$E,E169,$C:$C),"")</f>
        <v/>
      </c>
      <c r="K169" s="4" t="str">
        <f>IF(COUNTIF($F$2:F169,F169)=1,SUMIF($F:$F,F169,$B:$B),"")</f>
        <v/>
      </c>
      <c r="L169" s="4" t="str">
        <f>IF(COUNTIF($F$2:F169,F169)=1,SUMIF($F:$F,F169,$C:$C),"")</f>
        <v/>
      </c>
      <c r="M169" s="4">
        <f t="shared" si="19"/>
        <v>210</v>
      </c>
      <c r="N169" s="4">
        <f t="shared" si="17"/>
        <v>90</v>
      </c>
      <c r="O169" s="5">
        <f t="shared" si="18"/>
        <v>190</v>
      </c>
      <c r="P169" s="3" t="s">
        <v>772</v>
      </c>
      <c r="Q169" s="4" t="s">
        <v>476</v>
      </c>
      <c r="R169" s="4" t="s">
        <v>445</v>
      </c>
      <c r="S169" s="4" t="s">
        <v>520</v>
      </c>
      <c r="T169" s="4" t="s">
        <v>521</v>
      </c>
      <c r="U169" s="8" t="s">
        <v>703</v>
      </c>
      <c r="V169" s="4" t="s">
        <v>437</v>
      </c>
      <c r="W169" s="4" t="s">
        <v>438</v>
      </c>
      <c r="X169" s="4" t="s">
        <v>457</v>
      </c>
      <c r="Y169" s="4" t="s">
        <v>440</v>
      </c>
      <c r="Z169" s="5">
        <v>20</v>
      </c>
      <c r="AA169" s="5">
        <v>123685</v>
      </c>
      <c r="AB169" s="5">
        <v>1</v>
      </c>
      <c r="AC169" s="5">
        <v>280</v>
      </c>
      <c r="AD169" s="4" t="s">
        <v>717</v>
      </c>
      <c r="AE169" s="4" t="s">
        <v>712</v>
      </c>
      <c r="AF169" s="4" t="s">
        <v>1174</v>
      </c>
      <c r="AG169" s="4" t="s">
        <v>443</v>
      </c>
      <c r="AH169" s="80" t="str">
        <f t="shared" si="20"/>
        <v>06-Sep-23</v>
      </c>
    </row>
    <row r="170" spans="1:34" x14ac:dyDescent="0.3">
      <c r="A170" s="3">
        <v>45175</v>
      </c>
      <c r="B170" s="4">
        <v>1000</v>
      </c>
      <c r="C170" s="5">
        <v>4</v>
      </c>
      <c r="D170" s="4" t="str">
        <f t="shared" si="14"/>
        <v>2023-09-06</v>
      </c>
      <c r="E170" s="4" t="str">
        <f t="shared" si="15"/>
        <v>2023-09-03 - 2023-09-09</v>
      </c>
      <c r="F170" s="4" t="str">
        <f t="shared" si="16"/>
        <v>2023-Sep</v>
      </c>
      <c r="G170" s="4" t="str">
        <f>IF(COUNTIF($A$2:A170,A170)=1,SUMIF($A:$A,D170,$B:$B),"")</f>
        <v/>
      </c>
      <c r="H170" s="4" t="str">
        <f>IF(COUNTIF($A$2:A170,A170)=1,SUMIF($A:$A,D170,$C:$C),"")</f>
        <v/>
      </c>
      <c r="I170" s="4" t="str">
        <f>IF(COUNTIF($E$2:E170,E170)=1,SUMIF($E:$E,E170,$B:$B),"")</f>
        <v/>
      </c>
      <c r="J170" s="4" t="str">
        <f>IF(COUNTIF($E$2:E170,E170)=1,SUMIF($E:$E,E170,$C:$C),"")</f>
        <v/>
      </c>
      <c r="K170" s="4" t="str">
        <f>IF(COUNTIF($F$2:F170,F170)=1,SUMIF($F:$F,F170,$B:$B),"")</f>
        <v/>
      </c>
      <c r="L170" s="4" t="str">
        <f>IF(COUNTIF($F$2:F170,F170)=1,SUMIF($F:$F,F170,$C:$C),"")</f>
        <v/>
      </c>
      <c r="M170" s="4">
        <f t="shared" si="19"/>
        <v>700</v>
      </c>
      <c r="N170" s="4">
        <f t="shared" si="17"/>
        <v>300</v>
      </c>
      <c r="O170" s="5">
        <f t="shared" si="18"/>
        <v>650</v>
      </c>
      <c r="P170" s="3" t="s">
        <v>772</v>
      </c>
      <c r="Q170" s="4" t="s">
        <v>460</v>
      </c>
      <c r="R170" s="4" t="s">
        <v>453</v>
      </c>
      <c r="S170" s="4" t="s">
        <v>503</v>
      </c>
      <c r="T170" s="4" t="s">
        <v>504</v>
      </c>
      <c r="U170" s="8" t="s">
        <v>644</v>
      </c>
      <c r="V170" s="4" t="s">
        <v>437</v>
      </c>
      <c r="W170" s="4" t="s">
        <v>438</v>
      </c>
      <c r="X170" s="4" t="s">
        <v>457</v>
      </c>
      <c r="Y170" s="4" t="s">
        <v>440</v>
      </c>
      <c r="Z170" s="5">
        <v>50</v>
      </c>
      <c r="AA170" s="5">
        <v>123521</v>
      </c>
      <c r="AB170" s="5">
        <v>1</v>
      </c>
      <c r="AC170" s="5">
        <v>950</v>
      </c>
      <c r="AD170" s="4" t="s">
        <v>717</v>
      </c>
      <c r="AE170" s="4" t="s">
        <v>591</v>
      </c>
      <c r="AF170" s="4" t="s">
        <v>1174</v>
      </c>
      <c r="AG170" s="4" t="s">
        <v>443</v>
      </c>
      <c r="AH170" s="80" t="str">
        <f t="shared" si="20"/>
        <v>06-Sep-23</v>
      </c>
    </row>
    <row r="171" spans="1:34" x14ac:dyDescent="0.3">
      <c r="A171" s="3">
        <v>45176</v>
      </c>
      <c r="B171" s="4">
        <v>1200</v>
      </c>
      <c r="C171" s="5">
        <v>5</v>
      </c>
      <c r="D171" s="4" t="str">
        <f t="shared" si="14"/>
        <v>2023-09-07</v>
      </c>
      <c r="E171" s="4" t="str">
        <f t="shared" si="15"/>
        <v>2023-09-03 - 2023-09-09</v>
      </c>
      <c r="F171" s="4" t="str">
        <f t="shared" si="16"/>
        <v>2023-Sep</v>
      </c>
      <c r="G171" s="4">
        <f>IF(COUNTIF($A$2:A171,A171)=1,SUMIF($A:$A,D171,$B:$B),"")</f>
        <v>1900</v>
      </c>
      <c r="H171" s="4">
        <f>IF(COUNTIF($A$2:A171,A171)=1,SUMIF($A:$A,D171,$C:$C),"")</f>
        <v>7</v>
      </c>
      <c r="I171" s="4" t="str">
        <f>IF(COUNTIF($E$2:E171,E171)=1,SUMIF($E:$E,E171,$B:$B),"")</f>
        <v/>
      </c>
      <c r="J171" s="4" t="str">
        <f>IF(COUNTIF($E$2:E171,E171)=1,SUMIF($E:$E,E171,$C:$C),"")</f>
        <v/>
      </c>
      <c r="K171" s="4" t="str">
        <f>IF(COUNTIF($F$2:F171,F171)=1,SUMIF($F:$F,F171,$B:$B),"")</f>
        <v/>
      </c>
      <c r="L171" s="4" t="str">
        <f>IF(COUNTIF($F$2:F171,F171)=1,SUMIF($F:$F,F171,$C:$C),"")</f>
        <v/>
      </c>
      <c r="M171" s="4">
        <f t="shared" si="19"/>
        <v>840</v>
      </c>
      <c r="N171" s="4">
        <f t="shared" si="17"/>
        <v>360</v>
      </c>
      <c r="O171" s="5">
        <f t="shared" si="18"/>
        <v>840</v>
      </c>
      <c r="P171" s="3" t="s">
        <v>773</v>
      </c>
      <c r="Q171" s="4" t="s">
        <v>460</v>
      </c>
      <c r="R171" s="4" t="s">
        <v>453</v>
      </c>
      <c r="S171" s="4" t="s">
        <v>513</v>
      </c>
      <c r="T171" s="4" t="s">
        <v>514</v>
      </c>
      <c r="U171" s="8" t="s">
        <v>635</v>
      </c>
      <c r="V171" s="4" t="s">
        <v>448</v>
      </c>
      <c r="W171" s="4" t="s">
        <v>438</v>
      </c>
      <c r="X171" s="4" t="s">
        <v>439</v>
      </c>
      <c r="Y171" s="4" t="s">
        <v>451</v>
      </c>
      <c r="Z171" s="5">
        <v>0</v>
      </c>
      <c r="AA171" s="5">
        <v>123686</v>
      </c>
      <c r="AB171" s="5">
        <v>1</v>
      </c>
      <c r="AC171" s="5">
        <v>1200</v>
      </c>
      <c r="AD171" s="4" t="s">
        <v>717</v>
      </c>
      <c r="AE171" s="4" t="s">
        <v>602</v>
      </c>
      <c r="AF171" s="4" t="s">
        <v>1174</v>
      </c>
      <c r="AG171" s="4" t="s">
        <v>443</v>
      </c>
      <c r="AH171" s="80" t="str">
        <f t="shared" si="20"/>
        <v>07-Sep-23</v>
      </c>
    </row>
    <row r="172" spans="1:34" x14ac:dyDescent="0.3">
      <c r="A172" s="3">
        <v>45176</v>
      </c>
      <c r="B172" s="4">
        <v>700</v>
      </c>
      <c r="C172" s="5">
        <v>2</v>
      </c>
      <c r="D172" s="4" t="str">
        <f t="shared" si="14"/>
        <v>2023-09-07</v>
      </c>
      <c r="E172" s="4" t="str">
        <f t="shared" si="15"/>
        <v>2023-09-03 - 2023-09-09</v>
      </c>
      <c r="F172" s="4" t="str">
        <f t="shared" si="16"/>
        <v>2023-Sep</v>
      </c>
      <c r="G172" s="4" t="str">
        <f>IF(COUNTIF($A$2:A172,A172)=1,SUMIF($A:$A,D172,$B:$B),"")</f>
        <v/>
      </c>
      <c r="H172" s="4" t="str">
        <f>IF(COUNTIF($A$2:A172,A172)=1,SUMIF($A:$A,D172,$C:$C),"")</f>
        <v/>
      </c>
      <c r="I172" s="4" t="str">
        <f>IF(COUNTIF($E$2:E172,E172)=1,SUMIF($E:$E,E172,$B:$B),"")</f>
        <v/>
      </c>
      <c r="J172" s="4" t="str">
        <f>IF(COUNTIF($E$2:E172,E172)=1,SUMIF($E:$E,E172,$C:$C),"")</f>
        <v/>
      </c>
      <c r="K172" s="4" t="str">
        <f>IF(COUNTIF($F$2:F172,F172)=1,SUMIF($F:$F,F172,$B:$B),"")</f>
        <v/>
      </c>
      <c r="L172" s="4" t="str">
        <f>IF(COUNTIF($F$2:F172,F172)=1,SUMIF($F:$F,F172,$C:$C),"")</f>
        <v/>
      </c>
      <c r="M172" s="4">
        <f t="shared" si="19"/>
        <v>490</v>
      </c>
      <c r="N172" s="4">
        <f t="shared" si="17"/>
        <v>210</v>
      </c>
      <c r="O172" s="5">
        <f t="shared" si="18"/>
        <v>490</v>
      </c>
      <c r="P172" s="3" t="s">
        <v>773</v>
      </c>
      <c r="Q172" s="4" t="s">
        <v>488</v>
      </c>
      <c r="R172" s="4" t="s">
        <v>445</v>
      </c>
      <c r="S172" s="4" t="s">
        <v>483</v>
      </c>
      <c r="T172" s="4" t="s">
        <v>484</v>
      </c>
      <c r="U172" s="8" t="s">
        <v>645</v>
      </c>
      <c r="V172" s="4" t="s">
        <v>456</v>
      </c>
      <c r="W172" s="4" t="s">
        <v>438</v>
      </c>
      <c r="X172" s="4" t="s">
        <v>439</v>
      </c>
      <c r="Y172" s="4" t="s">
        <v>451</v>
      </c>
      <c r="Z172" s="5">
        <v>0</v>
      </c>
      <c r="AA172" s="5">
        <v>123522</v>
      </c>
      <c r="AB172" s="5">
        <v>1</v>
      </c>
      <c r="AC172" s="5">
        <v>700</v>
      </c>
      <c r="AD172" s="4" t="s">
        <v>717</v>
      </c>
      <c r="AE172" s="4" t="s">
        <v>592</v>
      </c>
      <c r="AF172" s="4" t="s">
        <v>1173</v>
      </c>
      <c r="AG172" s="4" t="s">
        <v>443</v>
      </c>
      <c r="AH172" s="80" t="str">
        <f t="shared" si="20"/>
        <v>07-Sep-23</v>
      </c>
    </row>
    <row r="173" spans="1:34" x14ac:dyDescent="0.3">
      <c r="A173" s="3">
        <v>45177</v>
      </c>
      <c r="B173" s="4">
        <v>200</v>
      </c>
      <c r="C173" s="5">
        <v>1</v>
      </c>
      <c r="D173" s="4" t="str">
        <f t="shared" si="14"/>
        <v>2023-09-08</v>
      </c>
      <c r="E173" s="4" t="str">
        <f t="shared" si="15"/>
        <v>2023-09-03 - 2023-09-09</v>
      </c>
      <c r="F173" s="4" t="str">
        <f t="shared" si="16"/>
        <v>2023-Sep</v>
      </c>
      <c r="G173" s="4">
        <f>IF(COUNTIF($A$2:A173,A173)=1,SUMIF($A:$A,D173,$B:$B),"")</f>
        <v>850</v>
      </c>
      <c r="H173" s="4">
        <f>IF(COUNTIF($A$2:A173,A173)=1,SUMIF($A:$A,D173,$C:$C),"")</f>
        <v>3</v>
      </c>
      <c r="I173" s="4" t="str">
        <f>IF(COUNTIF($E$2:E173,E173)=1,SUMIF($E:$E,E173,$B:$B),"")</f>
        <v/>
      </c>
      <c r="J173" s="4" t="str">
        <f>IF(COUNTIF($E$2:E173,E173)=1,SUMIF($E:$E,E173,$C:$C),"")</f>
        <v/>
      </c>
      <c r="K173" s="4" t="str">
        <f>IF(COUNTIF($F$2:F173,F173)=1,SUMIF($F:$F,F173,$B:$B),"")</f>
        <v/>
      </c>
      <c r="L173" s="4" t="str">
        <f>IF(COUNTIF($F$2:F173,F173)=1,SUMIF($F:$F,F173,$C:$C),"")</f>
        <v/>
      </c>
      <c r="M173" s="4">
        <f t="shared" si="19"/>
        <v>140</v>
      </c>
      <c r="N173" s="4">
        <f t="shared" si="17"/>
        <v>60</v>
      </c>
      <c r="O173" s="5">
        <f t="shared" si="18"/>
        <v>120</v>
      </c>
      <c r="P173" s="3" t="s">
        <v>774</v>
      </c>
      <c r="Q173" s="4" t="s">
        <v>462</v>
      </c>
      <c r="R173" s="4" t="s">
        <v>434</v>
      </c>
      <c r="S173" s="4" t="s">
        <v>534</v>
      </c>
      <c r="T173" s="4" t="s">
        <v>478</v>
      </c>
      <c r="U173" s="8" t="s">
        <v>646</v>
      </c>
      <c r="V173" s="4" t="s">
        <v>456</v>
      </c>
      <c r="W173" s="4" t="s">
        <v>449</v>
      </c>
      <c r="X173" s="4" t="s">
        <v>457</v>
      </c>
      <c r="Y173" s="4" t="s">
        <v>458</v>
      </c>
      <c r="Z173" s="5">
        <v>20</v>
      </c>
      <c r="AA173" s="5">
        <v>123523</v>
      </c>
      <c r="AB173" s="5">
        <v>1</v>
      </c>
      <c r="AC173" s="5">
        <v>180</v>
      </c>
      <c r="AD173" s="4" t="s">
        <v>717</v>
      </c>
      <c r="AE173" s="4" t="s">
        <v>712</v>
      </c>
      <c r="AF173" s="4" t="s">
        <v>1174</v>
      </c>
      <c r="AG173" s="4" t="s">
        <v>459</v>
      </c>
      <c r="AH173" s="80" t="str">
        <f t="shared" si="20"/>
        <v>08-Sep-23</v>
      </c>
    </row>
    <row r="174" spans="1:34" x14ac:dyDescent="0.3">
      <c r="A174" s="3">
        <v>45177</v>
      </c>
      <c r="B174" s="4">
        <v>650</v>
      </c>
      <c r="C174" s="5">
        <v>2</v>
      </c>
      <c r="D174" s="4" t="str">
        <f t="shared" si="14"/>
        <v>2023-09-08</v>
      </c>
      <c r="E174" s="4" t="str">
        <f t="shared" si="15"/>
        <v>2023-09-03 - 2023-09-09</v>
      </c>
      <c r="F174" s="4" t="str">
        <f t="shared" si="16"/>
        <v>2023-Sep</v>
      </c>
      <c r="G174" s="4" t="str">
        <f>IF(COUNTIF($A$2:A174,A174)=1,SUMIF($A:$A,D174,$B:$B),"")</f>
        <v/>
      </c>
      <c r="H174" s="4" t="str">
        <f>IF(COUNTIF($A$2:A174,A174)=1,SUMIF($A:$A,D174,$C:$C),"")</f>
        <v/>
      </c>
      <c r="I174" s="4" t="str">
        <f>IF(COUNTIF($E$2:E174,E174)=1,SUMIF($E:$E,E174,$B:$B),"")</f>
        <v/>
      </c>
      <c r="J174" s="4" t="str">
        <f>IF(COUNTIF($E$2:E174,E174)=1,SUMIF($E:$E,E174,$C:$C),"")</f>
        <v/>
      </c>
      <c r="K174" s="4" t="str">
        <f>IF(COUNTIF($F$2:F174,F174)=1,SUMIF($F:$F,F174,$B:$B),"")</f>
        <v/>
      </c>
      <c r="L174" s="4" t="str">
        <f>IF(COUNTIF($F$2:F174,F174)=1,SUMIF($F:$F,F174,$C:$C),"")</f>
        <v/>
      </c>
      <c r="M174" s="4">
        <f t="shared" si="19"/>
        <v>455</v>
      </c>
      <c r="N174" s="4">
        <f t="shared" si="17"/>
        <v>195</v>
      </c>
      <c r="O174" s="5">
        <f t="shared" si="18"/>
        <v>405</v>
      </c>
      <c r="P174" s="3" t="s">
        <v>774</v>
      </c>
      <c r="Q174" s="4" t="s">
        <v>488</v>
      </c>
      <c r="R174" s="4" t="s">
        <v>445</v>
      </c>
      <c r="S174" s="4" t="s">
        <v>474</v>
      </c>
      <c r="T174" s="4" t="s">
        <v>475</v>
      </c>
      <c r="U174" s="8" t="s">
        <v>690</v>
      </c>
      <c r="V174" s="4" t="s">
        <v>448</v>
      </c>
      <c r="W174" s="4" t="s">
        <v>449</v>
      </c>
      <c r="X174" s="4" t="s">
        <v>450</v>
      </c>
      <c r="Y174" s="4" t="s">
        <v>451</v>
      </c>
      <c r="Z174" s="5">
        <v>50</v>
      </c>
      <c r="AA174" s="5">
        <v>123687</v>
      </c>
      <c r="AB174" s="5">
        <v>1</v>
      </c>
      <c r="AC174" s="5">
        <v>600</v>
      </c>
      <c r="AD174" s="4" t="s">
        <v>717</v>
      </c>
      <c r="AE174" s="4" t="s">
        <v>601</v>
      </c>
      <c r="AF174" s="4" t="s">
        <v>1172</v>
      </c>
      <c r="AG174" s="4" t="s">
        <v>443</v>
      </c>
      <c r="AH174" s="80" t="str">
        <f t="shared" si="20"/>
        <v>08-Sep-23</v>
      </c>
    </row>
    <row r="175" spans="1:34" x14ac:dyDescent="0.3">
      <c r="A175" s="3">
        <v>45178</v>
      </c>
      <c r="B175" s="4">
        <v>220</v>
      </c>
      <c r="C175" s="5">
        <v>1</v>
      </c>
      <c r="D175" s="4" t="str">
        <f t="shared" si="14"/>
        <v>2023-09-09</v>
      </c>
      <c r="E175" s="4" t="str">
        <f t="shared" si="15"/>
        <v>2023-09-03 - 2023-09-09</v>
      </c>
      <c r="F175" s="4" t="str">
        <f t="shared" si="16"/>
        <v>2023-Sep</v>
      </c>
      <c r="G175" s="4">
        <f>IF(COUNTIF($A$2:A175,A175)=1,SUMIF($A:$A,D175,$B:$B),"")</f>
        <v>1120</v>
      </c>
      <c r="H175" s="4">
        <f>IF(COUNTIF($A$2:A175,A175)=1,SUMIF($A:$A,D175,$C:$C),"")</f>
        <v>4</v>
      </c>
      <c r="I175" s="4" t="str">
        <f>IF(COUNTIF($E$2:E175,E175)=1,SUMIF($E:$E,E175,$B:$B),"")</f>
        <v/>
      </c>
      <c r="J175" s="4" t="str">
        <f>IF(COUNTIF($E$2:E175,E175)=1,SUMIF($E:$E,E175,$C:$C),"")</f>
        <v/>
      </c>
      <c r="K175" s="4" t="str">
        <f>IF(COUNTIF($F$2:F175,F175)=1,SUMIF($F:$F,F175,$B:$B),"")</f>
        <v/>
      </c>
      <c r="L175" s="4" t="str">
        <f>IF(COUNTIF($F$2:F175,F175)=1,SUMIF($F:$F,F175,$C:$C),"")</f>
        <v/>
      </c>
      <c r="M175" s="4">
        <f t="shared" si="19"/>
        <v>154</v>
      </c>
      <c r="N175" s="4">
        <f t="shared" si="17"/>
        <v>66</v>
      </c>
      <c r="O175" s="5">
        <f t="shared" si="18"/>
        <v>134</v>
      </c>
      <c r="P175" s="3" t="s">
        <v>775</v>
      </c>
      <c r="Q175" s="4" t="s">
        <v>462</v>
      </c>
      <c r="R175" s="4" t="s">
        <v>434</v>
      </c>
      <c r="S175" s="4" t="s">
        <v>532</v>
      </c>
      <c r="T175" s="4" t="s">
        <v>436</v>
      </c>
      <c r="U175" s="8" t="s">
        <v>694</v>
      </c>
      <c r="V175" s="4" t="s">
        <v>456</v>
      </c>
      <c r="W175" s="4" t="s">
        <v>449</v>
      </c>
      <c r="X175" s="4" t="s">
        <v>450</v>
      </c>
      <c r="Y175" s="4" t="s">
        <v>451</v>
      </c>
      <c r="Z175" s="5">
        <v>20</v>
      </c>
      <c r="AA175" s="5">
        <v>123688</v>
      </c>
      <c r="AB175" s="5">
        <v>1</v>
      </c>
      <c r="AC175" s="5">
        <v>200</v>
      </c>
      <c r="AD175" s="4" t="s">
        <v>717</v>
      </c>
      <c r="AE175" s="4" t="s">
        <v>712</v>
      </c>
      <c r="AF175" s="4" t="s">
        <v>1174</v>
      </c>
      <c r="AG175" s="4" t="s">
        <v>443</v>
      </c>
      <c r="AH175" s="80" t="str">
        <f t="shared" si="20"/>
        <v>09-Sep-23</v>
      </c>
    </row>
    <row r="176" spans="1:34" x14ac:dyDescent="0.3">
      <c r="A176" s="3">
        <v>45178</v>
      </c>
      <c r="B176" s="4">
        <v>900</v>
      </c>
      <c r="C176" s="5">
        <v>3</v>
      </c>
      <c r="D176" s="4" t="str">
        <f t="shared" si="14"/>
        <v>2023-09-09</v>
      </c>
      <c r="E176" s="4" t="str">
        <f t="shared" si="15"/>
        <v>2023-09-03 - 2023-09-09</v>
      </c>
      <c r="F176" s="4" t="str">
        <f t="shared" si="16"/>
        <v>2023-Sep</v>
      </c>
      <c r="G176" s="4" t="str">
        <f>IF(COUNTIF($A$2:A176,A176)=1,SUMIF($A:$A,D176,$B:$B),"")</f>
        <v/>
      </c>
      <c r="H176" s="4" t="str">
        <f>IF(COUNTIF($A$2:A176,A176)=1,SUMIF($A:$A,D176,$C:$C),"")</f>
        <v/>
      </c>
      <c r="I176" s="4" t="str">
        <f>IF(COUNTIF($E$2:E176,E176)=1,SUMIF($E:$E,E176,$B:$B),"")</f>
        <v/>
      </c>
      <c r="J176" s="4" t="str">
        <f>IF(COUNTIF($E$2:E176,E176)=1,SUMIF($E:$E,E176,$C:$C),"")</f>
        <v/>
      </c>
      <c r="K176" s="4" t="str">
        <f>IF(COUNTIF($F$2:F176,F176)=1,SUMIF($F:$F,F176,$B:$B),"")</f>
        <v/>
      </c>
      <c r="L176" s="4" t="str">
        <f>IF(COUNTIF($F$2:F176,F176)=1,SUMIF($F:$F,F176,$C:$C),"")</f>
        <v/>
      </c>
      <c r="M176" s="4">
        <f t="shared" si="19"/>
        <v>630</v>
      </c>
      <c r="N176" s="4">
        <f t="shared" si="17"/>
        <v>270</v>
      </c>
      <c r="O176" s="5">
        <f t="shared" si="18"/>
        <v>580</v>
      </c>
      <c r="P176" s="3" t="s">
        <v>775</v>
      </c>
      <c r="Q176" s="4" t="s">
        <v>470</v>
      </c>
      <c r="R176" s="4" t="s">
        <v>445</v>
      </c>
      <c r="S176" s="4" t="s">
        <v>535</v>
      </c>
      <c r="T176" s="4" t="s">
        <v>536</v>
      </c>
      <c r="U176" s="8" t="s">
        <v>658</v>
      </c>
      <c r="V176" s="4" t="s">
        <v>448</v>
      </c>
      <c r="W176" s="4" t="s">
        <v>438</v>
      </c>
      <c r="X176" s="4" t="s">
        <v>450</v>
      </c>
      <c r="Y176" s="4" t="s">
        <v>440</v>
      </c>
      <c r="Z176" s="5">
        <v>50</v>
      </c>
      <c r="AA176" s="5">
        <v>123524</v>
      </c>
      <c r="AB176" s="5">
        <v>1</v>
      </c>
      <c r="AC176" s="5">
        <v>850</v>
      </c>
      <c r="AD176" s="4" t="s">
        <v>717</v>
      </c>
      <c r="AE176" s="4" t="s">
        <v>593</v>
      </c>
      <c r="AF176" s="4" t="s">
        <v>1174</v>
      </c>
      <c r="AG176" s="4" t="s">
        <v>443</v>
      </c>
      <c r="AH176" s="80" t="str">
        <f t="shared" si="20"/>
        <v>09-Sep-23</v>
      </c>
    </row>
    <row r="177" spans="1:34" x14ac:dyDescent="0.3">
      <c r="A177" s="3">
        <v>45179</v>
      </c>
      <c r="B177" s="4">
        <v>400</v>
      </c>
      <c r="C177" s="5">
        <v>2</v>
      </c>
      <c r="D177" s="4" t="str">
        <f t="shared" si="14"/>
        <v>2023-09-10</v>
      </c>
      <c r="E177" s="4" t="str">
        <f t="shared" si="15"/>
        <v>2023-09-10 - 2023-09-16</v>
      </c>
      <c r="F177" s="4" t="str">
        <f t="shared" si="16"/>
        <v>2023-Sep</v>
      </c>
      <c r="G177" s="4">
        <f>IF(COUNTIF($A$2:A177,A177)=1,SUMIF($A:$A,D177,$B:$B),"")</f>
        <v>1100</v>
      </c>
      <c r="H177" s="4">
        <f>IF(COUNTIF($A$2:A177,A177)=1,SUMIF($A:$A,D177,$C:$C),"")</f>
        <v>5</v>
      </c>
      <c r="I177" s="4">
        <f>IF(COUNTIF($E$2:E177,E177)=1,SUMIF($E:$E,E177,$B:$B),"")</f>
        <v>8620</v>
      </c>
      <c r="J177" s="4">
        <f>IF(COUNTIF($E$2:E177,E177)=1,SUMIF($E:$E,E177,$C:$C),"")</f>
        <v>39.64182692307692</v>
      </c>
      <c r="K177" s="4" t="str">
        <f>IF(COUNTIF($F$2:F177,F177)=1,SUMIF($F:$F,F177,$B:$B),"")</f>
        <v/>
      </c>
      <c r="L177" s="4" t="str">
        <f>IF(COUNTIF($F$2:F177,F177)=1,SUMIF($F:$F,F177,$C:$C),"")</f>
        <v/>
      </c>
      <c r="M177" s="4">
        <f t="shared" si="19"/>
        <v>280</v>
      </c>
      <c r="N177" s="4">
        <f t="shared" si="17"/>
        <v>120</v>
      </c>
      <c r="O177" s="5">
        <f t="shared" si="18"/>
        <v>280</v>
      </c>
      <c r="P177" s="3" t="s">
        <v>776</v>
      </c>
      <c r="Q177" s="4" t="s">
        <v>490</v>
      </c>
      <c r="R177" s="4" t="s">
        <v>434</v>
      </c>
      <c r="S177" s="4" t="s">
        <v>537</v>
      </c>
      <c r="T177" s="4" t="s">
        <v>436</v>
      </c>
      <c r="U177" s="8" t="s">
        <v>659</v>
      </c>
      <c r="V177" s="4" t="s">
        <v>456</v>
      </c>
      <c r="W177" s="4" t="s">
        <v>449</v>
      </c>
      <c r="X177" s="4" t="s">
        <v>439</v>
      </c>
      <c r="Y177" s="4" t="s">
        <v>451</v>
      </c>
      <c r="Z177" s="5">
        <v>0</v>
      </c>
      <c r="AA177" s="5">
        <v>123525</v>
      </c>
      <c r="AB177" s="5">
        <v>1</v>
      </c>
      <c r="AC177" s="5">
        <v>400</v>
      </c>
      <c r="AD177" s="4" t="s">
        <v>717</v>
      </c>
      <c r="AE177" s="4" t="s">
        <v>570</v>
      </c>
      <c r="AF177" s="4" t="s">
        <v>1173</v>
      </c>
      <c r="AG177" s="4" t="s">
        <v>443</v>
      </c>
      <c r="AH177" s="80" t="str">
        <f t="shared" si="20"/>
        <v>10-Sep-23</v>
      </c>
    </row>
    <row r="178" spans="1:34" x14ac:dyDescent="0.3">
      <c r="A178" s="3">
        <v>45179</v>
      </c>
      <c r="B178" s="4">
        <v>700</v>
      </c>
      <c r="C178" s="5">
        <v>3</v>
      </c>
      <c r="D178" s="4" t="str">
        <f t="shared" si="14"/>
        <v>2023-09-10</v>
      </c>
      <c r="E178" s="4" t="str">
        <f t="shared" si="15"/>
        <v>2023-09-10 - 2023-09-16</v>
      </c>
      <c r="F178" s="4" t="str">
        <f t="shared" si="16"/>
        <v>2023-Sep</v>
      </c>
      <c r="G178" s="4" t="str">
        <f>IF(COUNTIF($A$2:A178,A178)=1,SUMIF($A:$A,D178,$B:$B),"")</f>
        <v/>
      </c>
      <c r="H178" s="4" t="str">
        <f>IF(COUNTIF($A$2:A178,A178)=1,SUMIF($A:$A,D178,$C:$C),"")</f>
        <v/>
      </c>
      <c r="I178" s="4" t="str">
        <f>IF(COUNTIF($E$2:E178,E178)=1,SUMIF($E:$E,E178,$B:$B),"")</f>
        <v/>
      </c>
      <c r="J178" s="4" t="str">
        <f>IF(COUNTIF($E$2:E178,E178)=1,SUMIF($E:$E,E178,$C:$C),"")</f>
        <v/>
      </c>
      <c r="K178" s="4" t="str">
        <f>IF(COUNTIF($F$2:F178,F178)=1,SUMIF($F:$F,F178,$B:$B),"")</f>
        <v/>
      </c>
      <c r="L178" s="4" t="str">
        <f>IF(COUNTIF($F$2:F178,F178)=1,SUMIF($F:$F,F178,$C:$C),"")</f>
        <v/>
      </c>
      <c r="M178" s="4">
        <f t="shared" si="19"/>
        <v>490</v>
      </c>
      <c r="N178" s="4">
        <f t="shared" si="17"/>
        <v>210</v>
      </c>
      <c r="O178" s="5">
        <f t="shared" si="18"/>
        <v>440</v>
      </c>
      <c r="P178" s="3" t="s">
        <v>776</v>
      </c>
      <c r="Q178" s="4" t="s">
        <v>470</v>
      </c>
      <c r="R178" s="4" t="s">
        <v>445</v>
      </c>
      <c r="S178" s="4" t="s">
        <v>535</v>
      </c>
      <c r="T178" s="4" t="s">
        <v>536</v>
      </c>
      <c r="U178" s="8" t="s">
        <v>692</v>
      </c>
      <c r="V178" s="4" t="s">
        <v>448</v>
      </c>
      <c r="W178" s="4" t="s">
        <v>438</v>
      </c>
      <c r="X178" s="4" t="s">
        <v>450</v>
      </c>
      <c r="Y178" s="4" t="s">
        <v>440</v>
      </c>
      <c r="Z178" s="5">
        <v>50</v>
      </c>
      <c r="AA178" s="5">
        <v>123689</v>
      </c>
      <c r="AB178" s="5">
        <v>1</v>
      </c>
      <c r="AC178" s="5">
        <v>650</v>
      </c>
      <c r="AD178" s="4" t="s">
        <v>717</v>
      </c>
      <c r="AE178" s="4" t="s">
        <v>610</v>
      </c>
      <c r="AF178" s="4" t="s">
        <v>1172</v>
      </c>
      <c r="AG178" s="4" t="s">
        <v>443</v>
      </c>
      <c r="AH178" s="80" t="str">
        <f t="shared" si="20"/>
        <v>10-Sep-23</v>
      </c>
    </row>
    <row r="179" spans="1:34" x14ac:dyDescent="0.3">
      <c r="A179" s="3">
        <v>45180</v>
      </c>
      <c r="B179" s="4">
        <v>300</v>
      </c>
      <c r="C179" s="5">
        <v>3</v>
      </c>
      <c r="D179" s="4" t="str">
        <f t="shared" si="14"/>
        <v>2023-09-11</v>
      </c>
      <c r="E179" s="4" t="str">
        <f t="shared" si="15"/>
        <v>2023-09-10 - 2023-09-16</v>
      </c>
      <c r="F179" s="4" t="str">
        <f t="shared" si="16"/>
        <v>2023-Sep</v>
      </c>
      <c r="G179" s="4">
        <f>IF(COUNTIF($A$2:A179,A179)=1,SUMIF($A:$A,D179,$B:$B),"")</f>
        <v>700</v>
      </c>
      <c r="H179" s="4">
        <f>IF(COUNTIF($A$2:A179,A179)=1,SUMIF($A:$A,D179,$C:$C),"")</f>
        <v>5</v>
      </c>
      <c r="I179" s="4" t="str">
        <f>IF(COUNTIF($E$2:E179,E179)=1,SUMIF($E:$E,E179,$B:$B),"")</f>
        <v/>
      </c>
      <c r="J179" s="4" t="str">
        <f>IF(COUNTIF($E$2:E179,E179)=1,SUMIF($E:$E,E179,$C:$C),"")</f>
        <v/>
      </c>
      <c r="K179" s="4" t="str">
        <f>IF(COUNTIF($F$2:F179,F179)=1,SUMIF($F:$F,F179,$B:$B),"")</f>
        <v/>
      </c>
      <c r="L179" s="4" t="str">
        <f>IF(COUNTIF($F$2:F179,F179)=1,SUMIF($F:$F,F179,$C:$C),"")</f>
        <v/>
      </c>
      <c r="M179" s="4">
        <f t="shared" si="19"/>
        <v>210</v>
      </c>
      <c r="N179" s="4">
        <f t="shared" si="17"/>
        <v>90</v>
      </c>
      <c r="O179" s="5">
        <f t="shared" si="18"/>
        <v>190</v>
      </c>
      <c r="P179" s="3" t="s">
        <v>777</v>
      </c>
      <c r="Q179" s="4" t="s">
        <v>476</v>
      </c>
      <c r="R179" s="4" t="s">
        <v>445</v>
      </c>
      <c r="S179" s="4" t="s">
        <v>520</v>
      </c>
      <c r="T179" s="4" t="s">
        <v>521</v>
      </c>
      <c r="U179" s="8" t="s">
        <v>660</v>
      </c>
      <c r="V179" s="4" t="s">
        <v>437</v>
      </c>
      <c r="W179" s="4" t="s">
        <v>438</v>
      </c>
      <c r="X179" s="4" t="s">
        <v>457</v>
      </c>
      <c r="Y179" s="4" t="s">
        <v>440</v>
      </c>
      <c r="Z179" s="5">
        <v>20</v>
      </c>
      <c r="AA179" s="5">
        <v>123526</v>
      </c>
      <c r="AB179" s="5">
        <v>1</v>
      </c>
      <c r="AC179" s="5">
        <v>280</v>
      </c>
      <c r="AD179" s="4" t="s">
        <v>717</v>
      </c>
      <c r="AE179" s="4" t="s">
        <v>712</v>
      </c>
      <c r="AF179" s="4" t="s">
        <v>1174</v>
      </c>
      <c r="AG179" s="4" t="s">
        <v>443</v>
      </c>
      <c r="AH179" s="80" t="str">
        <f t="shared" si="20"/>
        <v>11-Sep-23</v>
      </c>
    </row>
    <row r="180" spans="1:34" x14ac:dyDescent="0.3">
      <c r="A180" s="3">
        <v>45180</v>
      </c>
      <c r="B180" s="4">
        <v>400</v>
      </c>
      <c r="C180" s="5">
        <v>2</v>
      </c>
      <c r="D180" s="4" t="str">
        <f t="shared" si="14"/>
        <v>2023-09-11</v>
      </c>
      <c r="E180" s="4" t="str">
        <f t="shared" si="15"/>
        <v>2023-09-10 - 2023-09-16</v>
      </c>
      <c r="F180" s="4" t="str">
        <f t="shared" si="16"/>
        <v>2023-Sep</v>
      </c>
      <c r="G180" s="4" t="str">
        <f>IF(COUNTIF($A$2:A180,A180)=1,SUMIF($A:$A,D180,$B:$B),"")</f>
        <v/>
      </c>
      <c r="H180" s="4" t="str">
        <f>IF(COUNTIF($A$2:A180,A180)=1,SUMIF($A:$A,D180,$C:$C),"")</f>
        <v/>
      </c>
      <c r="I180" s="4" t="str">
        <f>IF(COUNTIF($E$2:E180,E180)=1,SUMIF($E:$E,E180,$B:$B),"")</f>
        <v/>
      </c>
      <c r="J180" s="4" t="str">
        <f>IF(COUNTIF($E$2:E180,E180)=1,SUMIF($E:$E,E180,$C:$C),"")</f>
        <v/>
      </c>
      <c r="K180" s="4" t="str">
        <f>IF(COUNTIF($F$2:F180,F180)=1,SUMIF($F:$F,F180,$B:$B),"")</f>
        <v/>
      </c>
      <c r="L180" s="4" t="str">
        <f>IF(COUNTIF($F$2:F180,F180)=1,SUMIF($F:$F,F180,$C:$C),"")</f>
        <v/>
      </c>
      <c r="M180" s="4">
        <f t="shared" si="19"/>
        <v>280</v>
      </c>
      <c r="N180" s="4">
        <f t="shared" si="17"/>
        <v>120</v>
      </c>
      <c r="O180" s="5">
        <f t="shared" si="18"/>
        <v>280</v>
      </c>
      <c r="P180" s="3" t="s">
        <v>777</v>
      </c>
      <c r="Q180" s="4" t="s">
        <v>490</v>
      </c>
      <c r="R180" s="4" t="s">
        <v>434</v>
      </c>
      <c r="S180" s="4" t="s">
        <v>537</v>
      </c>
      <c r="T180" s="4" t="s">
        <v>436</v>
      </c>
      <c r="U180" s="8" t="s">
        <v>635</v>
      </c>
      <c r="V180" s="4" t="s">
        <v>456</v>
      </c>
      <c r="W180" s="4" t="s">
        <v>449</v>
      </c>
      <c r="X180" s="4" t="s">
        <v>439</v>
      </c>
      <c r="Y180" s="4" t="s">
        <v>451</v>
      </c>
      <c r="Z180" s="5">
        <v>0</v>
      </c>
      <c r="AA180" s="5">
        <v>123690</v>
      </c>
      <c r="AB180" s="5">
        <v>1</v>
      </c>
      <c r="AC180" s="5">
        <v>400</v>
      </c>
      <c r="AD180" s="4" t="s">
        <v>717</v>
      </c>
      <c r="AE180" s="4" t="s">
        <v>590</v>
      </c>
      <c r="AF180" s="4" t="s">
        <v>1173</v>
      </c>
      <c r="AG180" s="4" t="s">
        <v>443</v>
      </c>
      <c r="AH180" s="80" t="str">
        <f t="shared" si="20"/>
        <v>11-Sep-23</v>
      </c>
    </row>
    <row r="181" spans="1:34" x14ac:dyDescent="0.3">
      <c r="A181" s="3">
        <v>45181</v>
      </c>
      <c r="B181" s="4">
        <v>300</v>
      </c>
      <c r="C181" s="5">
        <v>3</v>
      </c>
      <c r="D181" s="4" t="str">
        <f t="shared" si="14"/>
        <v>2023-09-12</v>
      </c>
      <c r="E181" s="4" t="str">
        <f t="shared" si="15"/>
        <v>2023-09-10 - 2023-09-16</v>
      </c>
      <c r="F181" s="4" t="str">
        <f t="shared" si="16"/>
        <v>2023-Sep</v>
      </c>
      <c r="G181" s="4">
        <f>IF(COUNTIF($A$2:A181,A181)=1,SUMIF($A:$A,D181,$B:$B),"")</f>
        <v>1500</v>
      </c>
      <c r="H181" s="4">
        <f>IF(COUNTIF($A$2:A181,A181)=1,SUMIF($A:$A,D181,$C:$C),"")</f>
        <v>8</v>
      </c>
      <c r="I181" s="4" t="str">
        <f>IF(COUNTIF($E$2:E181,E181)=1,SUMIF($E:$E,E181,$B:$B),"")</f>
        <v/>
      </c>
      <c r="J181" s="4" t="str">
        <f>IF(COUNTIF($E$2:E181,E181)=1,SUMIF($E:$E,E181,$C:$C),"")</f>
        <v/>
      </c>
      <c r="K181" s="4" t="str">
        <f>IF(COUNTIF($F$2:F181,F181)=1,SUMIF($F:$F,F181,$B:$B),"")</f>
        <v/>
      </c>
      <c r="L181" s="4" t="str">
        <f>IF(COUNTIF($F$2:F181,F181)=1,SUMIF($F:$F,F181,$C:$C),"")</f>
        <v/>
      </c>
      <c r="M181" s="4">
        <f t="shared" si="19"/>
        <v>210</v>
      </c>
      <c r="N181" s="4">
        <f t="shared" si="17"/>
        <v>90</v>
      </c>
      <c r="O181" s="5">
        <f t="shared" si="18"/>
        <v>190</v>
      </c>
      <c r="P181" s="3" t="s">
        <v>778</v>
      </c>
      <c r="Q181" s="4" t="s">
        <v>476</v>
      </c>
      <c r="R181" s="4" t="s">
        <v>445</v>
      </c>
      <c r="S181" s="4" t="s">
        <v>520</v>
      </c>
      <c r="T181" s="4" t="s">
        <v>521</v>
      </c>
      <c r="U181" s="8" t="s">
        <v>703</v>
      </c>
      <c r="V181" s="4" t="s">
        <v>437</v>
      </c>
      <c r="W181" s="4" t="s">
        <v>438</v>
      </c>
      <c r="X181" s="4" t="s">
        <v>457</v>
      </c>
      <c r="Y181" s="4" t="s">
        <v>440</v>
      </c>
      <c r="Z181" s="5">
        <v>20</v>
      </c>
      <c r="AA181" s="5">
        <v>123691</v>
      </c>
      <c r="AB181" s="5">
        <v>1</v>
      </c>
      <c r="AC181" s="5">
        <v>280</v>
      </c>
      <c r="AD181" s="4" t="s">
        <v>717</v>
      </c>
      <c r="AE181" s="4" t="s">
        <v>712</v>
      </c>
      <c r="AF181" s="4" t="s">
        <v>1174</v>
      </c>
      <c r="AG181" s="4" t="s">
        <v>443</v>
      </c>
      <c r="AH181" s="80" t="str">
        <f t="shared" si="20"/>
        <v>12-Sep-23</v>
      </c>
    </row>
    <row r="182" spans="1:34" x14ac:dyDescent="0.3">
      <c r="A182" s="3">
        <v>45181</v>
      </c>
      <c r="B182" s="4">
        <v>1200</v>
      </c>
      <c r="C182" s="5">
        <v>5</v>
      </c>
      <c r="D182" s="4" t="str">
        <f t="shared" si="14"/>
        <v>2023-09-12</v>
      </c>
      <c r="E182" s="4" t="str">
        <f t="shared" si="15"/>
        <v>2023-09-10 - 2023-09-16</v>
      </c>
      <c r="F182" s="4" t="str">
        <f t="shared" si="16"/>
        <v>2023-Sep</v>
      </c>
      <c r="G182" s="4" t="str">
        <f>IF(COUNTIF($A$2:A182,A182)=1,SUMIF($A:$A,D182,$B:$B),"")</f>
        <v/>
      </c>
      <c r="H182" s="4" t="str">
        <f>IF(COUNTIF($A$2:A182,A182)=1,SUMIF($A:$A,D182,$C:$C),"")</f>
        <v/>
      </c>
      <c r="I182" s="4" t="str">
        <f>IF(COUNTIF($E$2:E182,E182)=1,SUMIF($E:$E,E182,$B:$B),"")</f>
        <v/>
      </c>
      <c r="J182" s="4" t="str">
        <f>IF(COUNTIF($E$2:E182,E182)=1,SUMIF($E:$E,E182,$C:$C),"")</f>
        <v/>
      </c>
      <c r="K182" s="4" t="str">
        <f>IF(COUNTIF($F$2:F182,F182)=1,SUMIF($F:$F,F182,$B:$B),"")</f>
        <v/>
      </c>
      <c r="L182" s="4" t="str">
        <f>IF(COUNTIF($F$2:F182,F182)=1,SUMIF($F:$F,F182,$C:$C),"")</f>
        <v/>
      </c>
      <c r="M182" s="4">
        <f t="shared" si="19"/>
        <v>840</v>
      </c>
      <c r="N182" s="4">
        <f t="shared" si="17"/>
        <v>360</v>
      </c>
      <c r="O182" s="5">
        <f t="shared" si="18"/>
        <v>840</v>
      </c>
      <c r="P182" s="3" t="s">
        <v>778</v>
      </c>
      <c r="Q182" s="4" t="s">
        <v>460</v>
      </c>
      <c r="R182" s="4" t="s">
        <v>453</v>
      </c>
      <c r="S182" s="4" t="s">
        <v>513</v>
      </c>
      <c r="T182" s="4" t="s">
        <v>514</v>
      </c>
      <c r="U182" s="8" t="s">
        <v>661</v>
      </c>
      <c r="V182" s="4" t="s">
        <v>448</v>
      </c>
      <c r="W182" s="4" t="s">
        <v>438</v>
      </c>
      <c r="X182" s="4" t="s">
        <v>439</v>
      </c>
      <c r="Y182" s="4" t="s">
        <v>451</v>
      </c>
      <c r="Z182" s="5">
        <v>0</v>
      </c>
      <c r="AA182" s="5">
        <v>123527</v>
      </c>
      <c r="AB182" s="5">
        <v>1</v>
      </c>
      <c r="AC182" s="5">
        <v>1200</v>
      </c>
      <c r="AD182" s="4" t="s">
        <v>717</v>
      </c>
      <c r="AE182" s="4" t="s">
        <v>594</v>
      </c>
      <c r="AF182" s="4" t="s">
        <v>1173</v>
      </c>
      <c r="AG182" s="4" t="s">
        <v>443</v>
      </c>
      <c r="AH182" s="80" t="str">
        <f t="shared" si="20"/>
        <v>12-Sep-23</v>
      </c>
    </row>
    <row r="183" spans="1:34" x14ac:dyDescent="0.3">
      <c r="A183" s="3">
        <v>45182</v>
      </c>
      <c r="B183" s="4">
        <v>1200</v>
      </c>
      <c r="C183" s="5">
        <v>5</v>
      </c>
      <c r="D183" s="4" t="str">
        <f t="shared" si="14"/>
        <v>2023-09-13</v>
      </c>
      <c r="E183" s="4" t="str">
        <f t="shared" si="15"/>
        <v>2023-09-10 - 2023-09-16</v>
      </c>
      <c r="F183" s="4" t="str">
        <f t="shared" si="16"/>
        <v>2023-Sep</v>
      </c>
      <c r="G183" s="4">
        <f>IF(COUNTIF($A$2:A183,A183)=1,SUMIF($A:$A,D183,$B:$B),"")</f>
        <v>1900</v>
      </c>
      <c r="H183" s="4">
        <f>IF(COUNTIF($A$2:A183,A183)=1,SUMIF($A:$A,D183,$C:$C),"")</f>
        <v>7</v>
      </c>
      <c r="I183" s="4" t="str">
        <f>IF(COUNTIF($E$2:E183,E183)=1,SUMIF($E:$E,E183,$B:$B),"")</f>
        <v/>
      </c>
      <c r="J183" s="4" t="str">
        <f>IF(COUNTIF($E$2:E183,E183)=1,SUMIF($E:$E,E183,$C:$C),"")</f>
        <v/>
      </c>
      <c r="K183" s="4" t="str">
        <f>IF(COUNTIF($F$2:F183,F183)=1,SUMIF($F:$F,F183,$B:$B),"")</f>
        <v/>
      </c>
      <c r="L183" s="4" t="str">
        <f>IF(COUNTIF($F$2:F183,F183)=1,SUMIF($F:$F,F183,$C:$C),"")</f>
        <v/>
      </c>
      <c r="M183" s="4">
        <f t="shared" si="19"/>
        <v>840</v>
      </c>
      <c r="N183" s="4">
        <f t="shared" si="17"/>
        <v>360</v>
      </c>
      <c r="O183" s="5">
        <f t="shared" si="18"/>
        <v>840</v>
      </c>
      <c r="P183" s="3" t="s">
        <v>779</v>
      </c>
      <c r="Q183" s="4" t="s">
        <v>460</v>
      </c>
      <c r="R183" s="4" t="s">
        <v>453</v>
      </c>
      <c r="S183" s="4" t="s">
        <v>503</v>
      </c>
      <c r="T183" s="4" t="s">
        <v>504</v>
      </c>
      <c r="U183" s="8" t="s">
        <v>635</v>
      </c>
      <c r="V183" s="4" t="s">
        <v>448</v>
      </c>
      <c r="W183" s="4" t="s">
        <v>438</v>
      </c>
      <c r="X183" s="4" t="s">
        <v>439</v>
      </c>
      <c r="Y183" s="4" t="s">
        <v>451</v>
      </c>
      <c r="Z183" s="5">
        <v>0</v>
      </c>
      <c r="AA183" s="5">
        <v>123692</v>
      </c>
      <c r="AB183" s="5">
        <v>1</v>
      </c>
      <c r="AC183" s="5">
        <v>1200</v>
      </c>
      <c r="AD183" s="4" t="s">
        <v>717</v>
      </c>
      <c r="AE183" s="4" t="s">
        <v>602</v>
      </c>
      <c r="AF183" s="4" t="s">
        <v>1174</v>
      </c>
      <c r="AG183" s="4" t="s">
        <v>443</v>
      </c>
      <c r="AH183" s="80" t="str">
        <f t="shared" si="20"/>
        <v>13-Sep-23</v>
      </c>
    </row>
    <row r="184" spans="1:34" x14ac:dyDescent="0.3">
      <c r="A184" s="3">
        <v>45182</v>
      </c>
      <c r="B184" s="4">
        <v>700</v>
      </c>
      <c r="C184" s="5">
        <v>2</v>
      </c>
      <c r="D184" s="4" t="str">
        <f t="shared" si="14"/>
        <v>2023-09-13</v>
      </c>
      <c r="E184" s="4" t="str">
        <f t="shared" si="15"/>
        <v>2023-09-10 - 2023-09-16</v>
      </c>
      <c r="F184" s="4" t="str">
        <f t="shared" si="16"/>
        <v>2023-Sep</v>
      </c>
      <c r="G184" s="4" t="str">
        <f>IF(COUNTIF($A$2:A184,A184)=1,SUMIF($A:$A,D184,$B:$B),"")</f>
        <v/>
      </c>
      <c r="H184" s="4" t="str">
        <f>IF(COUNTIF($A$2:A184,A184)=1,SUMIF($A:$A,D184,$C:$C),"")</f>
        <v/>
      </c>
      <c r="I184" s="4" t="str">
        <f>IF(COUNTIF($E$2:E184,E184)=1,SUMIF($E:$E,E184,$B:$B),"")</f>
        <v/>
      </c>
      <c r="J184" s="4" t="str">
        <f>IF(COUNTIF($E$2:E184,E184)=1,SUMIF($E:$E,E184,$C:$C),"")</f>
        <v/>
      </c>
      <c r="K184" s="4" t="str">
        <f>IF(COUNTIF($F$2:F184,F184)=1,SUMIF($F:$F,F184,$B:$B),"")</f>
        <v/>
      </c>
      <c r="L184" s="4" t="str">
        <f>IF(COUNTIF($F$2:F184,F184)=1,SUMIF($F:$F,F184,$C:$C),"")</f>
        <v/>
      </c>
      <c r="M184" s="4">
        <f t="shared" si="19"/>
        <v>490</v>
      </c>
      <c r="N184" s="4">
        <f t="shared" si="17"/>
        <v>210</v>
      </c>
      <c r="O184" s="5">
        <f t="shared" si="18"/>
        <v>440</v>
      </c>
      <c r="P184" s="3" t="s">
        <v>779</v>
      </c>
      <c r="Q184" s="4" t="s">
        <v>488</v>
      </c>
      <c r="R184" s="4" t="s">
        <v>445</v>
      </c>
      <c r="S184" s="4" t="s">
        <v>474</v>
      </c>
      <c r="T184" s="4" t="s">
        <v>475</v>
      </c>
      <c r="U184" s="8" t="s">
        <v>662</v>
      </c>
      <c r="V184" s="4" t="s">
        <v>448</v>
      </c>
      <c r="W184" s="4" t="s">
        <v>449</v>
      </c>
      <c r="X184" s="4" t="s">
        <v>450</v>
      </c>
      <c r="Y184" s="4" t="s">
        <v>451</v>
      </c>
      <c r="Z184" s="5">
        <v>50</v>
      </c>
      <c r="AA184" s="5">
        <v>123528</v>
      </c>
      <c r="AB184" s="5">
        <v>1</v>
      </c>
      <c r="AC184" s="5">
        <v>650</v>
      </c>
      <c r="AD184" s="4" t="s">
        <v>717</v>
      </c>
      <c r="AE184" s="4" t="s">
        <v>595</v>
      </c>
      <c r="AF184" s="4" t="s">
        <v>1172</v>
      </c>
      <c r="AG184" s="4" t="s">
        <v>443</v>
      </c>
      <c r="AH184" s="80" t="str">
        <f t="shared" si="20"/>
        <v>13-Sep-23</v>
      </c>
    </row>
    <row r="185" spans="1:34" x14ac:dyDescent="0.3">
      <c r="A185" s="3">
        <v>45183</v>
      </c>
      <c r="B185" s="4">
        <v>200</v>
      </c>
      <c r="C185" s="5">
        <v>1</v>
      </c>
      <c r="D185" s="4" t="str">
        <f t="shared" si="14"/>
        <v>2023-09-14</v>
      </c>
      <c r="E185" s="4" t="str">
        <f t="shared" si="15"/>
        <v>2023-09-10 - 2023-09-16</v>
      </c>
      <c r="F185" s="4" t="str">
        <f t="shared" si="16"/>
        <v>2023-Sep</v>
      </c>
      <c r="G185" s="4">
        <f>IF(COUNTIF($A$2:A185,A185)=1,SUMIF($A:$A,D185,$B:$B),"")</f>
        <v>850</v>
      </c>
      <c r="H185" s="4">
        <f>IF(COUNTIF($A$2:A185,A185)=1,SUMIF($A:$A,D185,$C:$C),"")</f>
        <v>3</v>
      </c>
      <c r="I185" s="4" t="str">
        <f>IF(COUNTIF($E$2:E185,E185)=1,SUMIF($E:$E,E185,$B:$B),"")</f>
        <v/>
      </c>
      <c r="J185" s="4" t="str">
        <f>IF(COUNTIF($E$2:E185,E185)=1,SUMIF($E:$E,E185,$C:$C),"")</f>
        <v/>
      </c>
      <c r="K185" s="4" t="str">
        <f>IF(COUNTIF($F$2:F185,F185)=1,SUMIF($F:$F,F185,$B:$B),"")</f>
        <v/>
      </c>
      <c r="L185" s="4" t="str">
        <f>IF(COUNTIF($F$2:F185,F185)=1,SUMIF($F:$F,F185,$C:$C),"")</f>
        <v/>
      </c>
      <c r="M185" s="4">
        <f t="shared" si="19"/>
        <v>140</v>
      </c>
      <c r="N185" s="4">
        <f t="shared" si="17"/>
        <v>60</v>
      </c>
      <c r="O185" s="5">
        <f t="shared" si="18"/>
        <v>120</v>
      </c>
      <c r="P185" s="3" t="s">
        <v>780</v>
      </c>
      <c r="Q185" s="4" t="s">
        <v>462</v>
      </c>
      <c r="R185" s="4" t="s">
        <v>434</v>
      </c>
      <c r="S185" s="4" t="s">
        <v>532</v>
      </c>
      <c r="T185" s="4" t="s">
        <v>436</v>
      </c>
      <c r="U185" s="8" t="s">
        <v>663</v>
      </c>
      <c r="V185" s="4" t="s">
        <v>456</v>
      </c>
      <c r="W185" s="4" t="s">
        <v>449</v>
      </c>
      <c r="X185" s="4" t="s">
        <v>450</v>
      </c>
      <c r="Y185" s="4" t="s">
        <v>451</v>
      </c>
      <c r="Z185" s="5">
        <v>20</v>
      </c>
      <c r="AA185" s="5">
        <v>123529</v>
      </c>
      <c r="AB185" s="5">
        <v>1</v>
      </c>
      <c r="AC185" s="5">
        <v>180</v>
      </c>
      <c r="AD185" s="4" t="s">
        <v>717</v>
      </c>
      <c r="AE185" s="4" t="s">
        <v>712</v>
      </c>
      <c r="AF185" s="4" t="s">
        <v>1174</v>
      </c>
      <c r="AG185" s="4" t="s">
        <v>443</v>
      </c>
      <c r="AH185" s="80" t="str">
        <f t="shared" si="20"/>
        <v>14-Sep-23</v>
      </c>
    </row>
    <row r="186" spans="1:34" x14ac:dyDescent="0.3">
      <c r="A186" s="3">
        <v>45183</v>
      </c>
      <c r="B186" s="4">
        <v>650</v>
      </c>
      <c r="C186" s="5">
        <v>2</v>
      </c>
      <c r="D186" s="4" t="str">
        <f t="shared" si="14"/>
        <v>2023-09-14</v>
      </c>
      <c r="E186" s="4" t="str">
        <f t="shared" si="15"/>
        <v>2023-09-10 - 2023-09-16</v>
      </c>
      <c r="F186" s="4" t="str">
        <f t="shared" si="16"/>
        <v>2023-Sep</v>
      </c>
      <c r="G186" s="4" t="str">
        <f>IF(COUNTIF($A$2:A186,A186)=1,SUMIF($A:$A,D186,$B:$B),"")</f>
        <v/>
      </c>
      <c r="H186" s="4" t="str">
        <f>IF(COUNTIF($A$2:A186,A186)=1,SUMIF($A:$A,D186,$C:$C),"")</f>
        <v/>
      </c>
      <c r="I186" s="4" t="str">
        <f>IF(COUNTIF($E$2:E186,E186)=1,SUMIF($E:$E,E186,$B:$B),"")</f>
        <v/>
      </c>
      <c r="J186" s="4" t="str">
        <f>IF(COUNTIF($E$2:E186,E186)=1,SUMIF($E:$E,E186,$C:$C),"")</f>
        <v/>
      </c>
      <c r="K186" s="4" t="str">
        <f>IF(COUNTIF($F$2:F186,F186)=1,SUMIF($F:$F,F186,$B:$B),"")</f>
        <v/>
      </c>
      <c r="L186" s="4" t="str">
        <f>IF(COUNTIF($F$2:F186,F186)=1,SUMIF($F:$F,F186,$C:$C),"")</f>
        <v/>
      </c>
      <c r="M186" s="4">
        <f t="shared" si="19"/>
        <v>455</v>
      </c>
      <c r="N186" s="4">
        <f t="shared" si="17"/>
        <v>195</v>
      </c>
      <c r="O186" s="5">
        <f t="shared" si="18"/>
        <v>405</v>
      </c>
      <c r="P186" s="3" t="s">
        <v>780</v>
      </c>
      <c r="Q186" s="4" t="s">
        <v>488</v>
      </c>
      <c r="R186" s="4" t="s">
        <v>445</v>
      </c>
      <c r="S186" s="4" t="s">
        <v>474</v>
      </c>
      <c r="T186" s="4" t="s">
        <v>475</v>
      </c>
      <c r="U186" s="8" t="s">
        <v>690</v>
      </c>
      <c r="V186" s="4" t="s">
        <v>448</v>
      </c>
      <c r="W186" s="4" t="s">
        <v>449</v>
      </c>
      <c r="X186" s="4" t="s">
        <v>450</v>
      </c>
      <c r="Y186" s="4" t="s">
        <v>451</v>
      </c>
      <c r="Z186" s="5">
        <v>50</v>
      </c>
      <c r="AA186" s="5">
        <v>123693</v>
      </c>
      <c r="AB186" s="5">
        <v>1</v>
      </c>
      <c r="AC186" s="5">
        <v>600</v>
      </c>
      <c r="AD186" s="4" t="s">
        <v>717</v>
      </c>
      <c r="AE186" s="4" t="s">
        <v>601</v>
      </c>
      <c r="AF186" s="4" t="s">
        <v>1172</v>
      </c>
      <c r="AG186" s="4" t="s">
        <v>443</v>
      </c>
      <c r="AH186" s="80" t="str">
        <f t="shared" si="20"/>
        <v>14-Sep-23</v>
      </c>
    </row>
    <row r="187" spans="1:34" x14ac:dyDescent="0.3">
      <c r="A187" s="3">
        <v>45184</v>
      </c>
      <c r="B187" s="4">
        <v>220</v>
      </c>
      <c r="C187" s="5">
        <v>1</v>
      </c>
      <c r="D187" s="4" t="str">
        <f t="shared" si="14"/>
        <v>2023-09-15</v>
      </c>
      <c r="E187" s="4" t="str">
        <f t="shared" si="15"/>
        <v>2023-09-10 - 2023-09-16</v>
      </c>
      <c r="F187" s="4" t="str">
        <f t="shared" si="16"/>
        <v>2023-Sep</v>
      </c>
      <c r="G187" s="4">
        <f>IF(COUNTIF($A$2:A187,A187)=1,SUMIF($A:$A,D187,$B:$B),"")</f>
        <v>820</v>
      </c>
      <c r="H187" s="4">
        <f>IF(COUNTIF($A$2:A187,A187)=1,SUMIF($A:$A,D187,$C:$C),"")</f>
        <v>4</v>
      </c>
      <c r="I187" s="4" t="str">
        <f>IF(COUNTIF($E$2:E187,E187)=1,SUMIF($E:$E,E187,$B:$B),"")</f>
        <v/>
      </c>
      <c r="J187" s="4" t="str">
        <f>IF(COUNTIF($E$2:E187,E187)=1,SUMIF($E:$E,E187,$C:$C),"")</f>
        <v/>
      </c>
      <c r="K187" s="4" t="str">
        <f>IF(COUNTIF($F$2:F187,F187)=1,SUMIF($F:$F,F187,$B:$B),"")</f>
        <v/>
      </c>
      <c r="L187" s="4" t="str">
        <f>IF(COUNTIF($F$2:F187,F187)=1,SUMIF($F:$F,F187,$C:$C),"")</f>
        <v/>
      </c>
      <c r="M187" s="4">
        <f t="shared" si="19"/>
        <v>154</v>
      </c>
      <c r="N187" s="4">
        <f t="shared" si="17"/>
        <v>66</v>
      </c>
      <c r="O187" s="5">
        <f t="shared" si="18"/>
        <v>134</v>
      </c>
      <c r="P187" s="3" t="s">
        <v>781</v>
      </c>
      <c r="Q187" s="4" t="s">
        <v>462</v>
      </c>
      <c r="R187" s="4" t="s">
        <v>434</v>
      </c>
      <c r="S187" s="4" t="s">
        <v>532</v>
      </c>
      <c r="T187" s="4" t="s">
        <v>436</v>
      </c>
      <c r="U187" s="8" t="s">
        <v>701</v>
      </c>
      <c r="V187" s="4" t="s">
        <v>456</v>
      </c>
      <c r="W187" s="4" t="s">
        <v>449</v>
      </c>
      <c r="X187" s="4" t="s">
        <v>450</v>
      </c>
      <c r="Y187" s="4" t="s">
        <v>451</v>
      </c>
      <c r="Z187" s="5">
        <v>20</v>
      </c>
      <c r="AA187" s="5">
        <v>123694</v>
      </c>
      <c r="AB187" s="5">
        <v>1</v>
      </c>
      <c r="AC187" s="5">
        <v>200</v>
      </c>
      <c r="AD187" s="4" t="s">
        <v>717</v>
      </c>
      <c r="AE187" s="4" t="s">
        <v>712</v>
      </c>
      <c r="AF187" s="4" t="s">
        <v>1174</v>
      </c>
      <c r="AG187" s="4" t="s">
        <v>443</v>
      </c>
      <c r="AH187" s="80" t="str">
        <f t="shared" si="20"/>
        <v>15-Sep-23</v>
      </c>
    </row>
    <row r="188" spans="1:34" x14ac:dyDescent="0.3">
      <c r="A188" s="3">
        <v>45184</v>
      </c>
      <c r="B188" s="4">
        <v>600</v>
      </c>
      <c r="C188" s="5">
        <v>3</v>
      </c>
      <c r="D188" s="4" t="str">
        <f t="shared" si="14"/>
        <v>2023-09-15</v>
      </c>
      <c r="E188" s="4" t="str">
        <f t="shared" si="15"/>
        <v>2023-09-10 - 2023-09-16</v>
      </c>
      <c r="F188" s="4" t="str">
        <f t="shared" si="16"/>
        <v>2023-Sep</v>
      </c>
      <c r="G188" s="4" t="str">
        <f>IF(COUNTIF($A$2:A188,A188)=1,SUMIF($A:$A,D188,$B:$B),"")</f>
        <v/>
      </c>
      <c r="H188" s="4" t="str">
        <f>IF(COUNTIF($A$2:A188,A188)=1,SUMIF($A:$A,D188,$C:$C),"")</f>
        <v/>
      </c>
      <c r="I188" s="4" t="str">
        <f>IF(COUNTIF($E$2:E188,E188)=1,SUMIF($E:$E,E188,$B:$B),"")</f>
        <v/>
      </c>
      <c r="J188" s="4" t="str">
        <f>IF(COUNTIF($E$2:E188,E188)=1,SUMIF($E:$E,E188,$C:$C),"")</f>
        <v/>
      </c>
      <c r="K188" s="4" t="str">
        <f>IF(COUNTIF($F$2:F188,F188)=1,SUMIF($F:$F,F188,$B:$B),"")</f>
        <v/>
      </c>
      <c r="L188" s="4" t="str">
        <f>IF(COUNTIF($F$2:F188,F188)=1,SUMIF($F:$F,F188,$C:$C),"")</f>
        <v/>
      </c>
      <c r="M188" s="4">
        <f t="shared" si="19"/>
        <v>420</v>
      </c>
      <c r="N188" s="4">
        <f t="shared" si="17"/>
        <v>180</v>
      </c>
      <c r="O188" s="5">
        <f t="shared" si="18"/>
        <v>420</v>
      </c>
      <c r="P188" s="3" t="s">
        <v>781</v>
      </c>
      <c r="Q188" s="4" t="s">
        <v>452</v>
      </c>
      <c r="R188" s="4" t="s">
        <v>445</v>
      </c>
      <c r="S188" s="4" t="s">
        <v>535</v>
      </c>
      <c r="T188" s="4" t="s">
        <v>536</v>
      </c>
      <c r="U188" s="8" t="s">
        <v>664</v>
      </c>
      <c r="V188" s="4" t="s">
        <v>437</v>
      </c>
      <c r="W188" s="4" t="s">
        <v>438</v>
      </c>
      <c r="X188" s="4" t="s">
        <v>439</v>
      </c>
      <c r="Y188" s="4" t="s">
        <v>440</v>
      </c>
      <c r="Z188" s="5">
        <v>0</v>
      </c>
      <c r="AA188" s="5">
        <v>123530</v>
      </c>
      <c r="AB188" s="5">
        <v>1</v>
      </c>
      <c r="AC188" s="5">
        <v>600</v>
      </c>
      <c r="AD188" s="4" t="s">
        <v>717</v>
      </c>
      <c r="AE188" s="4" t="s">
        <v>596</v>
      </c>
      <c r="AF188" s="4" t="s">
        <v>1173</v>
      </c>
      <c r="AG188" s="4" t="s">
        <v>443</v>
      </c>
      <c r="AH188" s="80" t="str">
        <f t="shared" si="20"/>
        <v>15-Sep-23</v>
      </c>
    </row>
    <row r="189" spans="1:34" x14ac:dyDescent="0.3">
      <c r="A189" s="3">
        <v>45185</v>
      </c>
      <c r="B189" s="4">
        <v>350</v>
      </c>
      <c r="C189" s="5">
        <v>2</v>
      </c>
      <c r="D189" s="4" t="str">
        <f t="shared" si="14"/>
        <v>2023-09-16</v>
      </c>
      <c r="E189" s="4" t="str">
        <f t="shared" si="15"/>
        <v>2023-09-10 - 2023-09-16</v>
      </c>
      <c r="F189" s="4" t="str">
        <f t="shared" si="16"/>
        <v>2023-Sep</v>
      </c>
      <c r="G189" s="4">
        <f>IF(COUNTIF($A$2:A189,A189)=1,SUMIF($A:$A,D189,$B:$B),"")</f>
        <v>1750</v>
      </c>
      <c r="H189" s="4">
        <f>IF(COUNTIF($A$2:A189,A189)=1,SUMIF($A:$A,D189,$C:$C),"")</f>
        <v>7.6418269230769234</v>
      </c>
      <c r="I189" s="4" t="str">
        <f>IF(COUNTIF($E$2:E189,E189)=1,SUMIF($E:$E,E189,$B:$B),"")</f>
        <v/>
      </c>
      <c r="J189" s="4" t="str">
        <f>IF(COUNTIF($E$2:E189,E189)=1,SUMIF($E:$E,E189,$C:$C),"")</f>
        <v/>
      </c>
      <c r="K189" s="4" t="str">
        <f>IF(COUNTIF($F$2:F189,F189)=1,SUMIF($F:$F,F189,$B:$B),"")</f>
        <v/>
      </c>
      <c r="L189" s="4" t="str">
        <f>IF(COUNTIF($F$2:F189,F189)=1,SUMIF($F:$F,F189,$C:$C),"")</f>
        <v/>
      </c>
      <c r="M189" s="4">
        <f t="shared" si="19"/>
        <v>245</v>
      </c>
      <c r="N189" s="4">
        <f t="shared" si="17"/>
        <v>105</v>
      </c>
      <c r="O189" s="5">
        <f t="shared" si="18"/>
        <v>219.321608040201</v>
      </c>
      <c r="P189" s="3" t="s">
        <v>931</v>
      </c>
      <c r="Q189" s="4" t="s">
        <v>460</v>
      </c>
      <c r="R189" s="4" t="s">
        <v>445</v>
      </c>
      <c r="S189" s="4" t="s">
        <v>535</v>
      </c>
      <c r="T189" s="4" t="s">
        <v>436</v>
      </c>
      <c r="U189" s="8" t="s">
        <v>694</v>
      </c>
      <c r="V189" s="4" t="s">
        <v>456</v>
      </c>
      <c r="W189" s="4" t="s">
        <v>449</v>
      </c>
      <c r="X189" s="4" t="s">
        <v>450</v>
      </c>
      <c r="Y189" s="4" t="s">
        <v>451</v>
      </c>
      <c r="Z189" s="5">
        <v>25.67839195979899</v>
      </c>
      <c r="AA189" s="5">
        <v>12362058</v>
      </c>
      <c r="AB189" s="5">
        <v>1.050251256281407</v>
      </c>
      <c r="AC189" s="5">
        <v>640.6030150753769</v>
      </c>
      <c r="AD189" s="4" t="s">
        <v>717</v>
      </c>
      <c r="AE189" s="4" t="s">
        <v>712</v>
      </c>
      <c r="AF189" s="4" t="s">
        <v>1174</v>
      </c>
      <c r="AG189" s="4" t="s">
        <v>443</v>
      </c>
      <c r="AH189" s="80" t="str">
        <f t="shared" si="20"/>
        <v>16-Sep-23</v>
      </c>
    </row>
    <row r="190" spans="1:34" x14ac:dyDescent="0.3">
      <c r="A190" s="3">
        <v>45185</v>
      </c>
      <c r="B190" s="4">
        <v>700</v>
      </c>
      <c r="C190" s="5">
        <v>2.6418269230769229</v>
      </c>
      <c r="D190" s="4" t="str">
        <f t="shared" si="14"/>
        <v>2023-09-16</v>
      </c>
      <c r="E190" s="4" t="str">
        <f t="shared" si="15"/>
        <v>2023-09-10 - 2023-09-16</v>
      </c>
      <c r="F190" s="4" t="str">
        <f t="shared" si="16"/>
        <v>2023-Sep</v>
      </c>
      <c r="G190" s="4" t="str">
        <f>IF(COUNTIF($A$2:A190,A190)=1,SUMIF($A:$A,D190,$B:$B),"")</f>
        <v/>
      </c>
      <c r="H190" s="4" t="str">
        <f>IF(COUNTIF($A$2:A190,A190)=1,SUMIF($A:$A,D190,$C:$C),"")</f>
        <v/>
      </c>
      <c r="I190" s="4" t="str">
        <f>IF(COUNTIF($E$2:E190,E190)=1,SUMIF($E:$E,E190,$B:$B),"")</f>
        <v/>
      </c>
      <c r="J190" s="4" t="str">
        <f>IF(COUNTIF($E$2:E190,E190)=1,SUMIF($E:$E,E190,$C:$C),"")</f>
        <v/>
      </c>
      <c r="K190" s="4" t="str">
        <f>IF(COUNTIF($F$2:F190,F190)=1,SUMIF($F:$F,F190,$B:$B),"")</f>
        <v/>
      </c>
      <c r="L190" s="4" t="str">
        <f>IF(COUNTIF($F$2:F190,F190)=1,SUMIF($F:$F,F190,$C:$C),"")</f>
        <v/>
      </c>
      <c r="M190" s="4">
        <f t="shared" si="19"/>
        <v>490</v>
      </c>
      <c r="N190" s="4">
        <f t="shared" si="17"/>
        <v>210</v>
      </c>
      <c r="O190" s="5">
        <f t="shared" si="18"/>
        <v>464.321608040201</v>
      </c>
      <c r="P190" s="3" t="s">
        <v>931</v>
      </c>
      <c r="Q190" s="4" t="s">
        <v>460</v>
      </c>
      <c r="R190" s="4" t="s">
        <v>445</v>
      </c>
      <c r="S190" s="4" t="s">
        <v>535</v>
      </c>
      <c r="T190" s="4" t="s">
        <v>436</v>
      </c>
      <c r="U190" s="8" t="s">
        <v>635</v>
      </c>
      <c r="V190" s="4" t="s">
        <v>456</v>
      </c>
      <c r="W190" s="4" t="s">
        <v>449</v>
      </c>
      <c r="X190" s="4" t="s">
        <v>450</v>
      </c>
      <c r="Y190" s="4" t="s">
        <v>451</v>
      </c>
      <c r="Z190" s="5">
        <v>25.67839195979899</v>
      </c>
      <c r="AA190" s="5">
        <v>12362067</v>
      </c>
      <c r="AB190" s="5">
        <v>1.050251256281407</v>
      </c>
      <c r="AC190" s="5">
        <v>640.6030150753769</v>
      </c>
      <c r="AD190" s="4" t="s">
        <v>717</v>
      </c>
      <c r="AE190" s="4" t="s">
        <v>712</v>
      </c>
      <c r="AF190" s="4" t="s">
        <v>1174</v>
      </c>
      <c r="AG190" s="4" t="s">
        <v>443</v>
      </c>
      <c r="AH190" s="80" t="str">
        <f t="shared" si="20"/>
        <v>16-Sep-23</v>
      </c>
    </row>
    <row r="191" spans="1:34" x14ac:dyDescent="0.3">
      <c r="A191" s="3">
        <v>45185</v>
      </c>
      <c r="B191" s="4">
        <v>700</v>
      </c>
      <c r="C191" s="5">
        <v>3</v>
      </c>
      <c r="D191" s="4" t="str">
        <f t="shared" si="14"/>
        <v>2023-09-16</v>
      </c>
      <c r="E191" s="4" t="str">
        <f t="shared" si="15"/>
        <v>2023-09-10 - 2023-09-16</v>
      </c>
      <c r="F191" s="4" t="str">
        <f t="shared" si="16"/>
        <v>2023-Sep</v>
      </c>
      <c r="G191" s="4" t="str">
        <f>IF(COUNTIF($A$2:A191,A191)=1,SUMIF($A:$A,D191,$B:$B),"")</f>
        <v/>
      </c>
      <c r="H191" s="4" t="str">
        <f>IF(COUNTIF($A$2:A191,A191)=1,SUMIF($A:$A,D191,$C:$C),"")</f>
        <v/>
      </c>
      <c r="I191" s="4" t="str">
        <f>IF(COUNTIF($E$2:E191,E191)=1,SUMIF($E:$E,E191,$B:$B),"")</f>
        <v/>
      </c>
      <c r="J191" s="4" t="str">
        <f>IF(COUNTIF($E$2:E191,E191)=1,SUMIF($E:$E,E191,$C:$C),"")</f>
        <v/>
      </c>
      <c r="K191" s="4" t="str">
        <f>IF(COUNTIF($F$2:F191,F191)=1,SUMIF($F:$F,F191,$B:$B),"")</f>
        <v/>
      </c>
      <c r="L191" s="4" t="str">
        <f>IF(COUNTIF($F$2:F191,F191)=1,SUMIF($F:$F,F191,$C:$C),"")</f>
        <v/>
      </c>
      <c r="M191" s="4">
        <f t="shared" si="19"/>
        <v>490</v>
      </c>
      <c r="N191" s="4">
        <f t="shared" si="17"/>
        <v>210</v>
      </c>
      <c r="O191" s="5">
        <f t="shared" si="18"/>
        <v>440</v>
      </c>
      <c r="P191" s="3" t="s">
        <v>931</v>
      </c>
      <c r="Q191" s="4" t="s">
        <v>470</v>
      </c>
      <c r="R191" s="4" t="s">
        <v>445</v>
      </c>
      <c r="S191" s="4" t="s">
        <v>535</v>
      </c>
      <c r="T191" s="4" t="s">
        <v>536</v>
      </c>
      <c r="U191" s="8" t="s">
        <v>701</v>
      </c>
      <c r="V191" s="4" t="s">
        <v>448</v>
      </c>
      <c r="W191" s="4" t="s">
        <v>438</v>
      </c>
      <c r="X191" s="4" t="s">
        <v>450</v>
      </c>
      <c r="Y191" s="4" t="s">
        <v>440</v>
      </c>
      <c r="Z191" s="5">
        <v>50</v>
      </c>
      <c r="AA191" s="5">
        <v>123695</v>
      </c>
      <c r="AB191" s="5">
        <v>1</v>
      </c>
      <c r="AC191" s="5">
        <v>650</v>
      </c>
      <c r="AD191" s="4" t="s">
        <v>717</v>
      </c>
      <c r="AE191" s="4" t="s">
        <v>610</v>
      </c>
      <c r="AF191" s="4" t="s">
        <v>1172</v>
      </c>
      <c r="AG191" s="4" t="s">
        <v>443</v>
      </c>
      <c r="AH191" s="80" t="str">
        <f t="shared" si="20"/>
        <v>16-Sep-23</v>
      </c>
    </row>
    <row r="192" spans="1:34" x14ac:dyDescent="0.3">
      <c r="A192" s="3">
        <v>45186</v>
      </c>
      <c r="B192" s="4">
        <v>400</v>
      </c>
      <c r="C192" s="5">
        <v>2</v>
      </c>
      <c r="D192" s="4" t="str">
        <f t="shared" si="14"/>
        <v>2023-09-17</v>
      </c>
      <c r="E192" s="4" t="str">
        <f t="shared" si="15"/>
        <v>2023-09-17 - 2023-09-23</v>
      </c>
      <c r="F192" s="4" t="str">
        <f t="shared" si="16"/>
        <v>2023-Sep</v>
      </c>
      <c r="G192" s="4">
        <f>IF(COUNTIF($A$2:A192,A192)=1,SUMIF($A:$A,D192,$B:$B),"")</f>
        <v>400</v>
      </c>
      <c r="H192" s="4">
        <f>IF(COUNTIF($A$2:A192,A192)=1,SUMIF($A:$A,D192,$C:$C),"")</f>
        <v>2</v>
      </c>
      <c r="I192" s="4">
        <f>IF(COUNTIF($E$2:E192,E192)=1,SUMIF($E:$E,E192,$B:$B),"")</f>
        <v>3870</v>
      </c>
      <c r="J192" s="4">
        <f>IF(COUNTIF($E$2:E192,E192)=1,SUMIF($E:$E,E192,$C:$C),"")</f>
        <v>18</v>
      </c>
      <c r="K192" s="4" t="str">
        <f>IF(COUNTIF($F$2:F192,F192)=1,SUMIF($F:$F,F192,$B:$B),"")</f>
        <v/>
      </c>
      <c r="L192" s="4" t="str">
        <f>IF(COUNTIF($F$2:F192,F192)=1,SUMIF($F:$F,F192,$C:$C),"")</f>
        <v/>
      </c>
      <c r="M192" s="4">
        <f t="shared" si="19"/>
        <v>280</v>
      </c>
      <c r="N192" s="4">
        <f t="shared" si="17"/>
        <v>120</v>
      </c>
      <c r="O192" s="5">
        <f t="shared" si="18"/>
        <v>280</v>
      </c>
      <c r="P192" s="3" t="s">
        <v>932</v>
      </c>
      <c r="Q192" s="4" t="s">
        <v>490</v>
      </c>
      <c r="R192" s="4" t="s">
        <v>434</v>
      </c>
      <c r="S192" s="4" t="s">
        <v>537</v>
      </c>
      <c r="T192" s="4" t="s">
        <v>436</v>
      </c>
      <c r="U192" s="8" t="s">
        <v>697</v>
      </c>
      <c r="V192" s="4" t="s">
        <v>456</v>
      </c>
      <c r="W192" s="4" t="s">
        <v>449</v>
      </c>
      <c r="X192" s="4" t="s">
        <v>439</v>
      </c>
      <c r="Y192" s="4" t="s">
        <v>451</v>
      </c>
      <c r="Z192" s="5">
        <v>0</v>
      </c>
      <c r="AA192" s="5">
        <v>123696</v>
      </c>
      <c r="AB192" s="5">
        <v>1</v>
      </c>
      <c r="AC192" s="5">
        <v>400</v>
      </c>
      <c r="AD192" s="4" t="s">
        <v>717</v>
      </c>
      <c r="AE192" s="4" t="s">
        <v>590</v>
      </c>
      <c r="AF192" s="4" t="s">
        <v>1173</v>
      </c>
      <c r="AG192" s="4" t="s">
        <v>443</v>
      </c>
      <c r="AH192" s="80" t="str">
        <f t="shared" si="20"/>
        <v>17-Sep-23</v>
      </c>
    </row>
    <row r="193" spans="1:34" x14ac:dyDescent="0.3">
      <c r="A193" s="3">
        <v>45187</v>
      </c>
      <c r="B193" s="4">
        <v>300</v>
      </c>
      <c r="C193" s="5">
        <v>3</v>
      </c>
      <c r="D193" s="4" t="str">
        <f t="shared" si="14"/>
        <v>2023-09-18</v>
      </c>
      <c r="E193" s="4" t="str">
        <f t="shared" si="15"/>
        <v>2023-09-17 - 2023-09-23</v>
      </c>
      <c r="F193" s="4" t="str">
        <f t="shared" si="16"/>
        <v>2023-Sep</v>
      </c>
      <c r="G193" s="4">
        <f>IF(COUNTIF($A$2:A193,A193)=1,SUMIF($A:$A,D193,$B:$B),"")</f>
        <v>300</v>
      </c>
      <c r="H193" s="4">
        <f>IF(COUNTIF($A$2:A193,A193)=1,SUMIF($A:$A,D193,$C:$C),"")</f>
        <v>3</v>
      </c>
      <c r="I193" s="4" t="str">
        <f>IF(COUNTIF($E$2:E193,E193)=1,SUMIF($E:$E,E193,$B:$B),"")</f>
        <v/>
      </c>
      <c r="J193" s="4" t="str">
        <f>IF(COUNTIF($E$2:E193,E193)=1,SUMIF($E:$E,E193,$C:$C),"")</f>
        <v/>
      </c>
      <c r="K193" s="4" t="str">
        <f>IF(COUNTIF($F$2:F193,F193)=1,SUMIF($F:$F,F193,$B:$B),"")</f>
        <v/>
      </c>
      <c r="L193" s="4" t="str">
        <f>IF(COUNTIF($F$2:F193,F193)=1,SUMIF($F:$F,F193,$C:$C),"")</f>
        <v/>
      </c>
      <c r="M193" s="4">
        <f t="shared" si="19"/>
        <v>210</v>
      </c>
      <c r="N193" s="4">
        <f t="shared" si="17"/>
        <v>90</v>
      </c>
      <c r="O193" s="5">
        <f t="shared" si="18"/>
        <v>190</v>
      </c>
      <c r="P193" s="3" t="s">
        <v>933</v>
      </c>
      <c r="Q193" s="4" t="s">
        <v>476</v>
      </c>
      <c r="R193" s="4" t="s">
        <v>445</v>
      </c>
      <c r="S193" s="4" t="s">
        <v>520</v>
      </c>
      <c r="T193" s="4" t="s">
        <v>521</v>
      </c>
      <c r="U193" s="8" t="s">
        <v>696</v>
      </c>
      <c r="V193" s="4" t="s">
        <v>437</v>
      </c>
      <c r="W193" s="4" t="s">
        <v>438</v>
      </c>
      <c r="X193" s="4" t="s">
        <v>457</v>
      </c>
      <c r="Y193" s="4" t="s">
        <v>440</v>
      </c>
      <c r="Z193" s="5">
        <v>20</v>
      </c>
      <c r="AA193" s="5">
        <v>123697</v>
      </c>
      <c r="AB193" s="5">
        <v>1</v>
      </c>
      <c r="AC193" s="5">
        <v>280</v>
      </c>
      <c r="AD193" s="4" t="s">
        <v>717</v>
      </c>
      <c r="AE193" s="4" t="s">
        <v>712</v>
      </c>
      <c r="AF193" s="4" t="s">
        <v>1174</v>
      </c>
      <c r="AG193" s="4" t="s">
        <v>443</v>
      </c>
      <c r="AH193" s="80" t="str">
        <f t="shared" si="20"/>
        <v>18-Sep-23</v>
      </c>
    </row>
    <row r="194" spans="1:34" x14ac:dyDescent="0.3">
      <c r="A194" s="3">
        <v>45188</v>
      </c>
      <c r="B194" s="4">
        <v>1200</v>
      </c>
      <c r="C194" s="5">
        <v>5</v>
      </c>
      <c r="D194" s="4" t="str">
        <f t="shared" ref="D194:D257" si="21">TEXT(A194, "yyyy-mm-dd")</f>
        <v>2023-09-19</v>
      </c>
      <c r="E194" s="4" t="str">
        <f t="shared" ref="E194:E257" si="22">TEXT(A194-WEEKDAY(A194)+1, "yyyy-mm-dd") &amp; " - " &amp; TEXT(A194-WEEKDAY(A194)+7, "yyyy-mm-dd")</f>
        <v>2023-09-17 - 2023-09-23</v>
      </c>
      <c r="F194" s="4" t="str">
        <f t="shared" ref="F194:F257" si="23">TEXT(A194, "yyyy-mmm")</f>
        <v>2023-Sep</v>
      </c>
      <c r="G194" s="4">
        <f>IF(COUNTIF($A$2:A194,A194)=1,SUMIF($A:$A,D194,$B:$B),"")</f>
        <v>1200</v>
      </c>
      <c r="H194" s="4">
        <f>IF(COUNTIF($A$2:A194,A194)=1,SUMIF($A:$A,D194,$C:$C),"")</f>
        <v>5</v>
      </c>
      <c r="I194" s="4" t="str">
        <f>IF(COUNTIF($E$2:E194,E194)=1,SUMIF($E:$E,E194,$B:$B),"")</f>
        <v/>
      </c>
      <c r="J194" s="4" t="str">
        <f>IF(COUNTIF($E$2:E194,E194)=1,SUMIF($E:$E,E194,$C:$C),"")</f>
        <v/>
      </c>
      <c r="K194" s="4" t="str">
        <f>IF(COUNTIF($F$2:F194,F194)=1,SUMIF($F:$F,F194,$B:$B),"")</f>
        <v/>
      </c>
      <c r="L194" s="4" t="str">
        <f>IF(COUNTIF($F$2:F194,F194)=1,SUMIF($F:$F,F194,$C:$C),"")</f>
        <v/>
      </c>
      <c r="M194" s="4">
        <f t="shared" si="19"/>
        <v>840</v>
      </c>
      <c r="N194" s="4">
        <f t="shared" ref="N194:N257" si="24">B194-M194</f>
        <v>360</v>
      </c>
      <c r="O194" s="5">
        <f t="shared" ref="O194:O257" si="25">M194-Z194</f>
        <v>840</v>
      </c>
      <c r="P194" s="3" t="s">
        <v>934</v>
      </c>
      <c r="Q194" s="4" t="s">
        <v>460</v>
      </c>
      <c r="R194" s="4" t="s">
        <v>453</v>
      </c>
      <c r="S194" s="4" t="s">
        <v>503</v>
      </c>
      <c r="T194" s="4" t="s">
        <v>504</v>
      </c>
      <c r="U194" s="8" t="s">
        <v>703</v>
      </c>
      <c r="V194" s="4" t="s">
        <v>448</v>
      </c>
      <c r="W194" s="4" t="s">
        <v>438</v>
      </c>
      <c r="X194" s="4" t="s">
        <v>439</v>
      </c>
      <c r="Y194" s="4" t="s">
        <v>451</v>
      </c>
      <c r="Z194" s="5">
        <v>0</v>
      </c>
      <c r="AA194" s="5">
        <v>123698</v>
      </c>
      <c r="AB194" s="5">
        <v>1</v>
      </c>
      <c r="AC194" s="5">
        <v>1200</v>
      </c>
      <c r="AD194" s="4" t="s">
        <v>717</v>
      </c>
      <c r="AE194" s="4" t="s">
        <v>602</v>
      </c>
      <c r="AF194" s="4" t="s">
        <v>1174</v>
      </c>
      <c r="AG194" s="4" t="s">
        <v>443</v>
      </c>
      <c r="AH194" s="80" t="str">
        <f t="shared" si="20"/>
        <v>19-Sep-23</v>
      </c>
    </row>
    <row r="195" spans="1:34" x14ac:dyDescent="0.3">
      <c r="A195" s="3">
        <v>45189</v>
      </c>
      <c r="B195" s="4">
        <v>650</v>
      </c>
      <c r="C195" s="5">
        <v>2</v>
      </c>
      <c r="D195" s="4" t="str">
        <f t="shared" si="21"/>
        <v>2023-09-20</v>
      </c>
      <c r="E195" s="4" t="str">
        <f t="shared" si="22"/>
        <v>2023-09-17 - 2023-09-23</v>
      </c>
      <c r="F195" s="4" t="str">
        <f t="shared" si="23"/>
        <v>2023-Sep</v>
      </c>
      <c r="G195" s="4">
        <f>IF(COUNTIF($A$2:A195,A195)=1,SUMIF($A:$A,D195,$B:$B),"")</f>
        <v>650</v>
      </c>
      <c r="H195" s="4">
        <f>IF(COUNTIF($A$2:A195,A195)=1,SUMIF($A:$A,D195,$C:$C),"")</f>
        <v>2</v>
      </c>
      <c r="I195" s="4" t="str">
        <f>IF(COUNTIF($E$2:E195,E195)=1,SUMIF($E:$E,E195,$B:$B),"")</f>
        <v/>
      </c>
      <c r="J195" s="4" t="str">
        <f>IF(COUNTIF($E$2:E195,E195)=1,SUMIF($E:$E,E195,$C:$C),"")</f>
        <v/>
      </c>
      <c r="K195" s="4" t="str">
        <f>IF(COUNTIF($F$2:F195,F195)=1,SUMIF($F:$F,F195,$B:$B),"")</f>
        <v/>
      </c>
      <c r="L195" s="4" t="str">
        <f>IF(COUNTIF($F$2:F195,F195)=1,SUMIF($F:$F,F195,$C:$C),"")</f>
        <v/>
      </c>
      <c r="M195" s="4">
        <f t="shared" ref="M195:M258" si="26">B195*(100-30)/100</f>
        <v>455</v>
      </c>
      <c r="N195" s="4">
        <f t="shared" si="24"/>
        <v>195</v>
      </c>
      <c r="O195" s="5">
        <f t="shared" si="25"/>
        <v>405</v>
      </c>
      <c r="P195" s="3" t="s">
        <v>935</v>
      </c>
      <c r="Q195" s="4" t="s">
        <v>488</v>
      </c>
      <c r="R195" s="4" t="s">
        <v>445</v>
      </c>
      <c r="S195" s="4" t="s">
        <v>474</v>
      </c>
      <c r="T195" s="4" t="s">
        <v>475</v>
      </c>
      <c r="U195" s="8" t="s">
        <v>635</v>
      </c>
      <c r="V195" s="4" t="s">
        <v>448</v>
      </c>
      <c r="W195" s="4" t="s">
        <v>449</v>
      </c>
      <c r="X195" s="4" t="s">
        <v>450</v>
      </c>
      <c r="Y195" s="4" t="s">
        <v>451</v>
      </c>
      <c r="Z195" s="5">
        <v>50</v>
      </c>
      <c r="AA195" s="5">
        <v>123699</v>
      </c>
      <c r="AB195" s="5">
        <v>1</v>
      </c>
      <c r="AC195" s="5">
        <v>600</v>
      </c>
      <c r="AD195" s="4" t="s">
        <v>717</v>
      </c>
      <c r="AE195" s="4" t="s">
        <v>601</v>
      </c>
      <c r="AF195" s="4" t="s">
        <v>1172</v>
      </c>
      <c r="AG195" s="4" t="s">
        <v>443</v>
      </c>
      <c r="AH195" s="80" t="str">
        <f t="shared" ref="AH195:AH258" si="27">TEXT(A195,"dd-mmm-yy")</f>
        <v>20-Sep-23</v>
      </c>
    </row>
    <row r="196" spans="1:34" x14ac:dyDescent="0.3">
      <c r="A196" s="3">
        <v>45190</v>
      </c>
      <c r="B196" s="4">
        <v>220</v>
      </c>
      <c r="C196" s="5">
        <v>1</v>
      </c>
      <c r="D196" s="4" t="str">
        <f t="shared" si="21"/>
        <v>2023-09-21</v>
      </c>
      <c r="E196" s="4" t="str">
        <f t="shared" si="22"/>
        <v>2023-09-17 - 2023-09-23</v>
      </c>
      <c r="F196" s="4" t="str">
        <f t="shared" si="23"/>
        <v>2023-Sep</v>
      </c>
      <c r="G196" s="4">
        <f>IF(COUNTIF($A$2:A196,A196)=1,SUMIF($A:$A,D196,$B:$B),"")</f>
        <v>220</v>
      </c>
      <c r="H196" s="4">
        <f>IF(COUNTIF($A$2:A196,A196)=1,SUMIF($A:$A,D196,$C:$C),"")</f>
        <v>1</v>
      </c>
      <c r="I196" s="4" t="str">
        <f>IF(COUNTIF($E$2:E196,E196)=1,SUMIF($E:$E,E196,$B:$B),"")</f>
        <v/>
      </c>
      <c r="J196" s="4" t="str">
        <f>IF(COUNTIF($E$2:E196,E196)=1,SUMIF($E:$E,E196,$C:$C),"")</f>
        <v/>
      </c>
      <c r="K196" s="4" t="str">
        <f>IF(COUNTIF($F$2:F196,F196)=1,SUMIF($F:$F,F196,$B:$B),"")</f>
        <v/>
      </c>
      <c r="L196" s="4" t="str">
        <f>IF(COUNTIF($F$2:F196,F196)=1,SUMIF($F:$F,F196,$C:$C),"")</f>
        <v/>
      </c>
      <c r="M196" s="4">
        <f t="shared" si="26"/>
        <v>154</v>
      </c>
      <c r="N196" s="4">
        <f t="shared" si="24"/>
        <v>66</v>
      </c>
      <c r="O196" s="5">
        <f t="shared" si="25"/>
        <v>134</v>
      </c>
      <c r="P196" s="3" t="s">
        <v>936</v>
      </c>
      <c r="Q196" s="4" t="s">
        <v>462</v>
      </c>
      <c r="R196" s="4" t="s">
        <v>434</v>
      </c>
      <c r="S196" s="4" t="s">
        <v>532</v>
      </c>
      <c r="T196" s="4" t="s">
        <v>436</v>
      </c>
      <c r="U196" s="8" t="s">
        <v>690</v>
      </c>
      <c r="V196" s="4" t="s">
        <v>456</v>
      </c>
      <c r="W196" s="4" t="s">
        <v>449</v>
      </c>
      <c r="X196" s="4" t="s">
        <v>450</v>
      </c>
      <c r="Y196" s="4" t="s">
        <v>451</v>
      </c>
      <c r="Z196" s="5">
        <v>20</v>
      </c>
      <c r="AA196" s="5">
        <v>123700</v>
      </c>
      <c r="AB196" s="5">
        <v>1</v>
      </c>
      <c r="AC196" s="5">
        <v>200</v>
      </c>
      <c r="AD196" s="4" t="s">
        <v>717</v>
      </c>
      <c r="AE196" s="4" t="s">
        <v>712</v>
      </c>
      <c r="AF196" s="4" t="s">
        <v>1174</v>
      </c>
      <c r="AG196" s="4" t="s">
        <v>443</v>
      </c>
      <c r="AH196" s="80" t="str">
        <f t="shared" si="27"/>
        <v>21-Sep-23</v>
      </c>
    </row>
    <row r="197" spans="1:34" x14ac:dyDescent="0.3">
      <c r="A197" s="3">
        <v>45191</v>
      </c>
      <c r="B197" s="4">
        <v>700</v>
      </c>
      <c r="C197" s="5">
        <v>3</v>
      </c>
      <c r="D197" s="4" t="str">
        <f t="shared" si="21"/>
        <v>2023-09-22</v>
      </c>
      <c r="E197" s="4" t="str">
        <f t="shared" si="22"/>
        <v>2023-09-17 - 2023-09-23</v>
      </c>
      <c r="F197" s="4" t="str">
        <f t="shared" si="23"/>
        <v>2023-Sep</v>
      </c>
      <c r="G197" s="4">
        <f>IF(COUNTIF($A$2:A197,A197)=1,SUMIF($A:$A,D197,$B:$B),"")</f>
        <v>700</v>
      </c>
      <c r="H197" s="4">
        <f>IF(COUNTIF($A$2:A197,A197)=1,SUMIF($A:$A,D197,$C:$C),"")</f>
        <v>3</v>
      </c>
      <c r="I197" s="4" t="str">
        <f>IF(COUNTIF($E$2:E197,E197)=1,SUMIF($E:$E,E197,$B:$B),"")</f>
        <v/>
      </c>
      <c r="J197" s="4" t="str">
        <f>IF(COUNTIF($E$2:E197,E197)=1,SUMIF($E:$E,E197,$C:$C),"")</f>
        <v/>
      </c>
      <c r="K197" s="4" t="str">
        <f>IF(COUNTIF($F$2:F197,F197)=1,SUMIF($F:$F,F197,$B:$B),"")</f>
        <v/>
      </c>
      <c r="L197" s="4" t="str">
        <f>IF(COUNTIF($F$2:F197,F197)=1,SUMIF($F:$F,F197,$C:$C),"")</f>
        <v/>
      </c>
      <c r="M197" s="4">
        <f t="shared" si="26"/>
        <v>490</v>
      </c>
      <c r="N197" s="4">
        <f t="shared" si="24"/>
        <v>210</v>
      </c>
      <c r="O197" s="5">
        <f t="shared" si="25"/>
        <v>440</v>
      </c>
      <c r="P197" s="3" t="s">
        <v>937</v>
      </c>
      <c r="Q197" s="4" t="s">
        <v>470</v>
      </c>
      <c r="R197" s="4" t="s">
        <v>445</v>
      </c>
      <c r="S197" s="4" t="s">
        <v>535</v>
      </c>
      <c r="T197" s="4" t="s">
        <v>536</v>
      </c>
      <c r="U197" s="8" t="s">
        <v>694</v>
      </c>
      <c r="V197" s="4" t="s">
        <v>448</v>
      </c>
      <c r="W197" s="4" t="s">
        <v>438</v>
      </c>
      <c r="X197" s="4" t="s">
        <v>450</v>
      </c>
      <c r="Y197" s="4" t="s">
        <v>440</v>
      </c>
      <c r="Z197" s="5">
        <v>50</v>
      </c>
      <c r="AA197" s="5">
        <v>123701</v>
      </c>
      <c r="AB197" s="5">
        <v>1</v>
      </c>
      <c r="AC197" s="5">
        <v>650</v>
      </c>
      <c r="AD197" s="4" t="s">
        <v>717</v>
      </c>
      <c r="AE197" s="4" t="s">
        <v>610</v>
      </c>
      <c r="AF197" s="4" t="s">
        <v>1172</v>
      </c>
      <c r="AG197" s="4" t="s">
        <v>443</v>
      </c>
      <c r="AH197" s="80" t="str">
        <f t="shared" si="27"/>
        <v>22-Sep-23</v>
      </c>
    </row>
    <row r="198" spans="1:34" x14ac:dyDescent="0.3">
      <c r="A198" s="3">
        <v>45192</v>
      </c>
      <c r="B198" s="4">
        <v>400</v>
      </c>
      <c r="C198" s="5">
        <v>2</v>
      </c>
      <c r="D198" s="4" t="str">
        <f t="shared" si="21"/>
        <v>2023-09-23</v>
      </c>
      <c r="E198" s="4" t="str">
        <f t="shared" si="22"/>
        <v>2023-09-17 - 2023-09-23</v>
      </c>
      <c r="F198" s="4" t="str">
        <f t="shared" si="23"/>
        <v>2023-Sep</v>
      </c>
      <c r="G198" s="4">
        <f>IF(COUNTIF($A$2:A198,A198)=1,SUMIF($A:$A,D198,$B:$B),"")</f>
        <v>400</v>
      </c>
      <c r="H198" s="4">
        <f>IF(COUNTIF($A$2:A198,A198)=1,SUMIF($A:$A,D198,$C:$C),"")</f>
        <v>2</v>
      </c>
      <c r="I198" s="4" t="str">
        <f>IF(COUNTIF($E$2:E198,E198)=1,SUMIF($E:$E,E198,$B:$B),"")</f>
        <v/>
      </c>
      <c r="J198" s="4" t="str">
        <f>IF(COUNTIF($E$2:E198,E198)=1,SUMIF($E:$E,E198,$C:$C),"")</f>
        <v/>
      </c>
      <c r="K198" s="4" t="str">
        <f>IF(COUNTIF($F$2:F198,F198)=1,SUMIF($F:$F,F198,$B:$B),"")</f>
        <v/>
      </c>
      <c r="L198" s="4" t="str">
        <f>IF(COUNTIF($F$2:F198,F198)=1,SUMIF($F:$F,F198,$C:$C),"")</f>
        <v/>
      </c>
      <c r="M198" s="4">
        <f t="shared" si="26"/>
        <v>280</v>
      </c>
      <c r="N198" s="4">
        <f t="shared" si="24"/>
        <v>120</v>
      </c>
      <c r="O198" s="5">
        <f t="shared" si="25"/>
        <v>280</v>
      </c>
      <c r="P198" s="3" t="s">
        <v>938</v>
      </c>
      <c r="Q198" s="4" t="s">
        <v>490</v>
      </c>
      <c r="R198" s="4" t="s">
        <v>434</v>
      </c>
      <c r="S198" s="4" t="s">
        <v>537</v>
      </c>
      <c r="T198" s="4" t="s">
        <v>436</v>
      </c>
      <c r="U198" s="8" t="s">
        <v>692</v>
      </c>
      <c r="V198" s="4" t="s">
        <v>456</v>
      </c>
      <c r="W198" s="4" t="s">
        <v>449</v>
      </c>
      <c r="X198" s="4" t="s">
        <v>439</v>
      </c>
      <c r="Y198" s="4" t="s">
        <v>451</v>
      </c>
      <c r="Z198" s="5">
        <v>0</v>
      </c>
      <c r="AA198" s="5">
        <v>123702</v>
      </c>
      <c r="AB198" s="5">
        <v>1</v>
      </c>
      <c r="AC198" s="5">
        <v>400</v>
      </c>
      <c r="AD198" s="4" t="s">
        <v>717</v>
      </c>
      <c r="AE198" s="4" t="s">
        <v>590</v>
      </c>
      <c r="AF198" s="4" t="s">
        <v>1173</v>
      </c>
      <c r="AG198" s="4" t="s">
        <v>443</v>
      </c>
      <c r="AH198" s="80" t="str">
        <f t="shared" si="27"/>
        <v>23-Sep-23</v>
      </c>
    </row>
    <row r="199" spans="1:34" x14ac:dyDescent="0.3">
      <c r="A199" s="3">
        <v>45193</v>
      </c>
      <c r="B199" s="4">
        <v>300</v>
      </c>
      <c r="C199" s="5">
        <v>3</v>
      </c>
      <c r="D199" s="4" t="str">
        <f t="shared" si="21"/>
        <v>2023-09-24</v>
      </c>
      <c r="E199" s="4" t="str">
        <f t="shared" si="22"/>
        <v>2023-09-24 - 2023-09-30</v>
      </c>
      <c r="F199" s="4" t="str">
        <f t="shared" si="23"/>
        <v>2023-Sep</v>
      </c>
      <c r="G199" s="4">
        <f>IF(COUNTIF($A$2:A199,A199)=1,SUMIF($A:$A,D199,$B:$B),"")</f>
        <v>300</v>
      </c>
      <c r="H199" s="4">
        <f>IF(COUNTIF($A$2:A199,A199)=1,SUMIF($A:$A,D199,$C:$C),"")</f>
        <v>3</v>
      </c>
      <c r="I199" s="4">
        <f>IF(COUNTIF($E$2:E199,E199)=1,SUMIF($E:$E,E199,$B:$B),"")</f>
        <v>3770</v>
      </c>
      <c r="J199" s="4">
        <f>IF(COUNTIF($E$2:E199,E199)=1,SUMIF($E:$E,E199,$C:$C),"")</f>
        <v>19</v>
      </c>
      <c r="K199" s="4" t="str">
        <f>IF(COUNTIF($F$2:F199,F199)=1,SUMIF($F:$F,F199,$B:$B),"")</f>
        <v/>
      </c>
      <c r="L199" s="4" t="str">
        <f>IF(COUNTIF($F$2:F199,F199)=1,SUMIF($F:$F,F199,$C:$C),"")</f>
        <v/>
      </c>
      <c r="M199" s="4">
        <f t="shared" si="26"/>
        <v>210</v>
      </c>
      <c r="N199" s="4">
        <f t="shared" si="24"/>
        <v>90</v>
      </c>
      <c r="O199" s="5">
        <f t="shared" si="25"/>
        <v>190</v>
      </c>
      <c r="P199" s="3" t="s">
        <v>939</v>
      </c>
      <c r="Q199" s="4" t="s">
        <v>476</v>
      </c>
      <c r="R199" s="4" t="s">
        <v>445</v>
      </c>
      <c r="S199" s="4" t="s">
        <v>520</v>
      </c>
      <c r="T199" s="4" t="s">
        <v>521</v>
      </c>
      <c r="U199" s="8" t="s">
        <v>635</v>
      </c>
      <c r="V199" s="4" t="s">
        <v>437</v>
      </c>
      <c r="W199" s="4" t="s">
        <v>438</v>
      </c>
      <c r="X199" s="4" t="s">
        <v>457</v>
      </c>
      <c r="Y199" s="4" t="s">
        <v>440</v>
      </c>
      <c r="Z199" s="5">
        <v>20</v>
      </c>
      <c r="AA199" s="5">
        <v>123703</v>
      </c>
      <c r="AB199" s="5">
        <v>1</v>
      </c>
      <c r="AC199" s="5">
        <v>280</v>
      </c>
      <c r="AD199" s="4" t="s">
        <v>717</v>
      </c>
      <c r="AE199" s="4" t="s">
        <v>712</v>
      </c>
      <c r="AF199" s="4" t="s">
        <v>1174</v>
      </c>
      <c r="AG199" s="4" t="s">
        <v>443</v>
      </c>
      <c r="AH199" s="80" t="str">
        <f t="shared" si="27"/>
        <v>24-Sep-23</v>
      </c>
    </row>
    <row r="200" spans="1:34" x14ac:dyDescent="0.3">
      <c r="A200" s="3">
        <v>45194</v>
      </c>
      <c r="B200" s="4">
        <v>1200</v>
      </c>
      <c r="C200" s="5">
        <v>5</v>
      </c>
      <c r="D200" s="4" t="str">
        <f t="shared" si="21"/>
        <v>2023-09-25</v>
      </c>
      <c r="E200" s="4" t="str">
        <f t="shared" si="22"/>
        <v>2023-09-24 - 2023-09-30</v>
      </c>
      <c r="F200" s="4" t="str">
        <f t="shared" si="23"/>
        <v>2023-Sep</v>
      </c>
      <c r="G200" s="4">
        <f>IF(COUNTIF($A$2:A200,A200)=1,SUMIF($A:$A,D200,$B:$B),"")</f>
        <v>1200</v>
      </c>
      <c r="H200" s="4">
        <f>IF(COUNTIF($A$2:A200,A200)=1,SUMIF($A:$A,D200,$C:$C),"")</f>
        <v>5</v>
      </c>
      <c r="I200" s="4" t="str">
        <f>IF(COUNTIF($E$2:E200,E200)=1,SUMIF($E:$E,E200,$B:$B),"")</f>
        <v/>
      </c>
      <c r="J200" s="4" t="str">
        <f>IF(COUNTIF($E$2:E200,E200)=1,SUMIF($E:$E,E200,$C:$C),"")</f>
        <v/>
      </c>
      <c r="K200" s="4" t="str">
        <f>IF(COUNTIF($F$2:F200,F200)=1,SUMIF($F:$F,F200,$B:$B),"")</f>
        <v/>
      </c>
      <c r="L200" s="4" t="str">
        <f>IF(COUNTIF($F$2:F200,F200)=1,SUMIF($F:$F,F200,$C:$C),"")</f>
        <v/>
      </c>
      <c r="M200" s="4">
        <f t="shared" si="26"/>
        <v>840</v>
      </c>
      <c r="N200" s="4">
        <f t="shared" si="24"/>
        <v>360</v>
      </c>
      <c r="O200" s="5">
        <f t="shared" si="25"/>
        <v>840</v>
      </c>
      <c r="P200" s="3" t="s">
        <v>940</v>
      </c>
      <c r="Q200" s="4" t="s">
        <v>460</v>
      </c>
      <c r="R200" s="4" t="s">
        <v>453</v>
      </c>
      <c r="S200" s="4" t="s">
        <v>503</v>
      </c>
      <c r="T200" s="4" t="s">
        <v>504</v>
      </c>
      <c r="U200" s="8" t="s">
        <v>703</v>
      </c>
      <c r="V200" s="4" t="s">
        <v>448</v>
      </c>
      <c r="W200" s="4" t="s">
        <v>438</v>
      </c>
      <c r="X200" s="4" t="s">
        <v>439</v>
      </c>
      <c r="Y200" s="4" t="s">
        <v>451</v>
      </c>
      <c r="Z200" s="5">
        <v>0</v>
      </c>
      <c r="AA200" s="5">
        <v>123704</v>
      </c>
      <c r="AB200" s="5">
        <v>1</v>
      </c>
      <c r="AC200" s="5">
        <v>1200</v>
      </c>
      <c r="AD200" s="4" t="s">
        <v>717</v>
      </c>
      <c r="AE200" s="4" t="s">
        <v>602</v>
      </c>
      <c r="AF200" s="4" t="s">
        <v>1174</v>
      </c>
      <c r="AG200" s="4" t="s">
        <v>443</v>
      </c>
      <c r="AH200" s="80" t="str">
        <f t="shared" si="27"/>
        <v>25-Sep-23</v>
      </c>
    </row>
    <row r="201" spans="1:34" x14ac:dyDescent="0.3">
      <c r="A201" s="3">
        <v>45195</v>
      </c>
      <c r="B201" s="4">
        <v>650</v>
      </c>
      <c r="C201" s="5">
        <v>2</v>
      </c>
      <c r="D201" s="4" t="str">
        <f t="shared" si="21"/>
        <v>2023-09-26</v>
      </c>
      <c r="E201" s="4" t="str">
        <f t="shared" si="22"/>
        <v>2023-09-24 - 2023-09-30</v>
      </c>
      <c r="F201" s="4" t="str">
        <f t="shared" si="23"/>
        <v>2023-Sep</v>
      </c>
      <c r="G201" s="4">
        <f>IF(COUNTIF($A$2:A201,A201)=1,SUMIF($A:$A,D201,$B:$B),"")</f>
        <v>650</v>
      </c>
      <c r="H201" s="4">
        <f>IF(COUNTIF($A$2:A201,A201)=1,SUMIF($A:$A,D201,$C:$C),"")</f>
        <v>2</v>
      </c>
      <c r="I201" s="4" t="str">
        <f>IF(COUNTIF($E$2:E201,E201)=1,SUMIF($E:$E,E201,$B:$B),"")</f>
        <v/>
      </c>
      <c r="J201" s="4" t="str">
        <f>IF(COUNTIF($E$2:E201,E201)=1,SUMIF($E:$E,E201,$C:$C),"")</f>
        <v/>
      </c>
      <c r="K201" s="4" t="str">
        <f>IF(COUNTIF($F$2:F201,F201)=1,SUMIF($F:$F,F201,$B:$B),"")</f>
        <v/>
      </c>
      <c r="L201" s="4" t="str">
        <f>IF(COUNTIF($F$2:F201,F201)=1,SUMIF($F:$F,F201,$C:$C),"")</f>
        <v/>
      </c>
      <c r="M201" s="4">
        <f t="shared" si="26"/>
        <v>455</v>
      </c>
      <c r="N201" s="4">
        <f t="shared" si="24"/>
        <v>195</v>
      </c>
      <c r="O201" s="5">
        <f t="shared" si="25"/>
        <v>405</v>
      </c>
      <c r="P201" s="3" t="s">
        <v>941</v>
      </c>
      <c r="Q201" s="4" t="s">
        <v>488</v>
      </c>
      <c r="R201" s="4" t="s">
        <v>445</v>
      </c>
      <c r="S201" s="4" t="s">
        <v>474</v>
      </c>
      <c r="T201" s="4" t="s">
        <v>475</v>
      </c>
      <c r="U201" s="8" t="s">
        <v>635</v>
      </c>
      <c r="V201" s="4" t="s">
        <v>448</v>
      </c>
      <c r="W201" s="4" t="s">
        <v>449</v>
      </c>
      <c r="X201" s="4" t="s">
        <v>450</v>
      </c>
      <c r="Y201" s="4" t="s">
        <v>451</v>
      </c>
      <c r="Z201" s="5">
        <v>50</v>
      </c>
      <c r="AA201" s="5">
        <v>123705</v>
      </c>
      <c r="AB201" s="5">
        <v>1</v>
      </c>
      <c r="AC201" s="5">
        <v>600</v>
      </c>
      <c r="AD201" s="4" t="s">
        <v>717</v>
      </c>
      <c r="AE201" s="4" t="s">
        <v>601</v>
      </c>
      <c r="AF201" s="4" t="s">
        <v>1172</v>
      </c>
      <c r="AG201" s="4" t="s">
        <v>443</v>
      </c>
      <c r="AH201" s="80" t="str">
        <f t="shared" si="27"/>
        <v>26-Sep-23</v>
      </c>
    </row>
    <row r="202" spans="1:34" x14ac:dyDescent="0.3">
      <c r="A202" s="3">
        <v>45196</v>
      </c>
      <c r="B202" s="4">
        <v>220</v>
      </c>
      <c r="C202" s="5">
        <v>1</v>
      </c>
      <c r="D202" s="4" t="str">
        <f t="shared" si="21"/>
        <v>2023-09-27</v>
      </c>
      <c r="E202" s="4" t="str">
        <f t="shared" si="22"/>
        <v>2023-09-24 - 2023-09-30</v>
      </c>
      <c r="F202" s="4" t="str">
        <f t="shared" si="23"/>
        <v>2023-Sep</v>
      </c>
      <c r="G202" s="4">
        <f>IF(COUNTIF($A$2:A202,A202)=1,SUMIF($A:$A,D202,$B:$B),"")</f>
        <v>220</v>
      </c>
      <c r="H202" s="4">
        <f>IF(COUNTIF($A$2:A202,A202)=1,SUMIF($A:$A,D202,$C:$C),"")</f>
        <v>1</v>
      </c>
      <c r="I202" s="4" t="str">
        <f>IF(COUNTIF($E$2:E202,E202)=1,SUMIF($E:$E,E202,$B:$B),"")</f>
        <v/>
      </c>
      <c r="J202" s="4" t="str">
        <f>IF(COUNTIF($E$2:E202,E202)=1,SUMIF($E:$E,E202,$C:$C),"")</f>
        <v/>
      </c>
      <c r="K202" s="4" t="str">
        <f>IF(COUNTIF($F$2:F202,F202)=1,SUMIF($F:$F,F202,$B:$B),"")</f>
        <v/>
      </c>
      <c r="L202" s="4" t="str">
        <f>IF(COUNTIF($F$2:F202,F202)=1,SUMIF($F:$F,F202,$C:$C),"")</f>
        <v/>
      </c>
      <c r="M202" s="4">
        <f t="shared" si="26"/>
        <v>154</v>
      </c>
      <c r="N202" s="4">
        <f t="shared" si="24"/>
        <v>66</v>
      </c>
      <c r="O202" s="5">
        <f t="shared" si="25"/>
        <v>134</v>
      </c>
      <c r="P202" s="3" t="s">
        <v>942</v>
      </c>
      <c r="Q202" s="4" t="s">
        <v>462</v>
      </c>
      <c r="R202" s="4" t="s">
        <v>434</v>
      </c>
      <c r="S202" s="4" t="s">
        <v>532</v>
      </c>
      <c r="T202" s="4" t="s">
        <v>436</v>
      </c>
      <c r="U202" s="8" t="s">
        <v>690</v>
      </c>
      <c r="V202" s="4" t="s">
        <v>456</v>
      </c>
      <c r="W202" s="4" t="s">
        <v>449</v>
      </c>
      <c r="X202" s="4" t="s">
        <v>450</v>
      </c>
      <c r="Y202" s="4" t="s">
        <v>451</v>
      </c>
      <c r="Z202" s="5">
        <v>20</v>
      </c>
      <c r="AA202" s="5">
        <v>123706</v>
      </c>
      <c r="AB202" s="5">
        <v>1</v>
      </c>
      <c r="AC202" s="5">
        <v>200</v>
      </c>
      <c r="AD202" s="4" t="s">
        <v>717</v>
      </c>
      <c r="AE202" s="4" t="s">
        <v>712</v>
      </c>
      <c r="AF202" s="4" t="s">
        <v>1174</v>
      </c>
      <c r="AG202" s="4" t="s">
        <v>443</v>
      </c>
      <c r="AH202" s="80" t="str">
        <f t="shared" si="27"/>
        <v>27-Sep-23</v>
      </c>
    </row>
    <row r="203" spans="1:34" x14ac:dyDescent="0.3">
      <c r="A203" s="3">
        <v>45197</v>
      </c>
      <c r="B203" s="4">
        <v>700</v>
      </c>
      <c r="C203" s="5">
        <v>3</v>
      </c>
      <c r="D203" s="4" t="str">
        <f t="shared" si="21"/>
        <v>2023-09-28</v>
      </c>
      <c r="E203" s="4" t="str">
        <f t="shared" si="22"/>
        <v>2023-09-24 - 2023-09-30</v>
      </c>
      <c r="F203" s="4" t="str">
        <f t="shared" si="23"/>
        <v>2023-Sep</v>
      </c>
      <c r="G203" s="4">
        <f>IF(COUNTIF($A$2:A203,A203)=1,SUMIF($A:$A,D203,$B:$B),"")</f>
        <v>700</v>
      </c>
      <c r="H203" s="4">
        <f>IF(COUNTIF($A$2:A203,A203)=1,SUMIF($A:$A,D203,$C:$C),"")</f>
        <v>3</v>
      </c>
      <c r="I203" s="4" t="str">
        <f>IF(COUNTIF($E$2:E203,E203)=1,SUMIF($E:$E,E203,$B:$B),"")</f>
        <v/>
      </c>
      <c r="J203" s="4" t="str">
        <f>IF(COUNTIF($E$2:E203,E203)=1,SUMIF($E:$E,E203,$C:$C),"")</f>
        <v/>
      </c>
      <c r="K203" s="4" t="str">
        <f>IF(COUNTIF($F$2:F203,F203)=1,SUMIF($F:$F,F203,$B:$B),"")</f>
        <v/>
      </c>
      <c r="L203" s="4" t="str">
        <f>IF(COUNTIF($F$2:F203,F203)=1,SUMIF($F:$F,F203,$C:$C),"")</f>
        <v/>
      </c>
      <c r="M203" s="4">
        <f t="shared" si="26"/>
        <v>490</v>
      </c>
      <c r="N203" s="4">
        <f t="shared" si="24"/>
        <v>210</v>
      </c>
      <c r="O203" s="5">
        <f t="shared" si="25"/>
        <v>440</v>
      </c>
      <c r="P203" s="3" t="s">
        <v>943</v>
      </c>
      <c r="Q203" s="4" t="s">
        <v>470</v>
      </c>
      <c r="R203" s="4" t="s">
        <v>445</v>
      </c>
      <c r="S203" s="4" t="s">
        <v>535</v>
      </c>
      <c r="T203" s="4" t="s">
        <v>536</v>
      </c>
      <c r="U203" s="8" t="s">
        <v>701</v>
      </c>
      <c r="V203" s="4" t="s">
        <v>448</v>
      </c>
      <c r="W203" s="4" t="s">
        <v>438</v>
      </c>
      <c r="X203" s="4" t="s">
        <v>450</v>
      </c>
      <c r="Y203" s="4" t="s">
        <v>440</v>
      </c>
      <c r="Z203" s="5">
        <v>50</v>
      </c>
      <c r="AA203" s="5">
        <v>123707</v>
      </c>
      <c r="AB203" s="5">
        <v>1</v>
      </c>
      <c r="AC203" s="5">
        <v>650</v>
      </c>
      <c r="AD203" s="4" t="s">
        <v>717</v>
      </c>
      <c r="AE203" s="4" t="s">
        <v>610</v>
      </c>
      <c r="AF203" s="4" t="s">
        <v>1172</v>
      </c>
      <c r="AG203" s="4" t="s">
        <v>443</v>
      </c>
      <c r="AH203" s="80" t="str">
        <f t="shared" si="27"/>
        <v>28-Sep-23</v>
      </c>
    </row>
    <row r="204" spans="1:34" x14ac:dyDescent="0.3">
      <c r="A204" s="3">
        <v>45198</v>
      </c>
      <c r="B204" s="4">
        <v>400</v>
      </c>
      <c r="C204" s="5">
        <v>2</v>
      </c>
      <c r="D204" s="4" t="str">
        <f t="shared" si="21"/>
        <v>2023-09-29</v>
      </c>
      <c r="E204" s="4" t="str">
        <f t="shared" si="22"/>
        <v>2023-09-24 - 2023-09-30</v>
      </c>
      <c r="F204" s="4" t="str">
        <f t="shared" si="23"/>
        <v>2023-Sep</v>
      </c>
      <c r="G204" s="4">
        <f>IF(COUNTIF($A$2:A204,A204)=1,SUMIF($A:$A,D204,$B:$B),"")</f>
        <v>400</v>
      </c>
      <c r="H204" s="4">
        <f>IF(COUNTIF($A$2:A204,A204)=1,SUMIF($A:$A,D204,$C:$C),"")</f>
        <v>2</v>
      </c>
      <c r="I204" s="4" t="str">
        <f>IF(COUNTIF($E$2:E204,E204)=1,SUMIF($E:$E,E204,$B:$B),"")</f>
        <v/>
      </c>
      <c r="J204" s="4" t="str">
        <f>IF(COUNTIF($E$2:E204,E204)=1,SUMIF($E:$E,E204,$C:$C),"")</f>
        <v/>
      </c>
      <c r="K204" s="4" t="str">
        <f>IF(COUNTIF($F$2:F204,F204)=1,SUMIF($F:$F,F204,$B:$B),"")</f>
        <v/>
      </c>
      <c r="L204" s="4" t="str">
        <f>IF(COUNTIF($F$2:F204,F204)=1,SUMIF($F:$F,F204,$C:$C),"")</f>
        <v/>
      </c>
      <c r="M204" s="4">
        <f t="shared" si="26"/>
        <v>280</v>
      </c>
      <c r="N204" s="4">
        <f t="shared" si="24"/>
        <v>120</v>
      </c>
      <c r="O204" s="5">
        <f t="shared" si="25"/>
        <v>280</v>
      </c>
      <c r="P204" s="3" t="s">
        <v>944</v>
      </c>
      <c r="Q204" s="4" t="s">
        <v>490</v>
      </c>
      <c r="R204" s="4" t="s">
        <v>434</v>
      </c>
      <c r="S204" s="4" t="s">
        <v>537</v>
      </c>
      <c r="T204" s="4" t="s">
        <v>436</v>
      </c>
      <c r="U204" s="8" t="s">
        <v>692</v>
      </c>
      <c r="V204" s="4" t="s">
        <v>456</v>
      </c>
      <c r="W204" s="4" t="s">
        <v>449</v>
      </c>
      <c r="X204" s="4" t="s">
        <v>439</v>
      </c>
      <c r="Y204" s="4" t="s">
        <v>451</v>
      </c>
      <c r="Z204" s="5">
        <v>0</v>
      </c>
      <c r="AA204" s="5">
        <v>123708</v>
      </c>
      <c r="AB204" s="5">
        <v>1</v>
      </c>
      <c r="AC204" s="5">
        <v>400</v>
      </c>
      <c r="AD204" s="4" t="s">
        <v>717</v>
      </c>
      <c r="AE204" s="4" t="s">
        <v>590</v>
      </c>
      <c r="AF204" s="4" t="s">
        <v>1173</v>
      </c>
      <c r="AG204" s="4" t="s">
        <v>443</v>
      </c>
      <c r="AH204" s="80" t="str">
        <f t="shared" si="27"/>
        <v>29-Sep-23</v>
      </c>
    </row>
    <row r="205" spans="1:34" x14ac:dyDescent="0.3">
      <c r="A205" s="3">
        <v>45199</v>
      </c>
      <c r="B205" s="4">
        <v>300</v>
      </c>
      <c r="C205" s="5">
        <v>3</v>
      </c>
      <c r="D205" s="4" t="str">
        <f t="shared" si="21"/>
        <v>2023-09-30</v>
      </c>
      <c r="E205" s="4" t="str">
        <f t="shared" si="22"/>
        <v>2023-09-24 - 2023-09-30</v>
      </c>
      <c r="F205" s="4" t="str">
        <f t="shared" si="23"/>
        <v>2023-Sep</v>
      </c>
      <c r="G205" s="4">
        <f>IF(COUNTIF($A$2:A205,A205)=1,SUMIF($A:$A,D205,$B:$B),"")</f>
        <v>300</v>
      </c>
      <c r="H205" s="4">
        <f>IF(COUNTIF($A$2:A205,A205)=1,SUMIF($A:$A,D205,$C:$C),"")</f>
        <v>3</v>
      </c>
      <c r="I205" s="4" t="str">
        <f>IF(COUNTIF($E$2:E205,E205)=1,SUMIF($E:$E,E205,$B:$B),"")</f>
        <v/>
      </c>
      <c r="J205" s="4" t="str">
        <f>IF(COUNTIF($E$2:E205,E205)=1,SUMIF($E:$E,E205,$C:$C),"")</f>
        <v/>
      </c>
      <c r="K205" s="4" t="str">
        <f>IF(COUNTIF($F$2:F205,F205)=1,SUMIF($F:$F,F205,$B:$B),"")</f>
        <v/>
      </c>
      <c r="L205" s="4" t="str">
        <f>IF(COUNTIF($F$2:F205,F205)=1,SUMIF($F:$F,F205,$C:$C),"")</f>
        <v/>
      </c>
      <c r="M205" s="4">
        <f t="shared" si="26"/>
        <v>210</v>
      </c>
      <c r="N205" s="4">
        <f t="shared" si="24"/>
        <v>90</v>
      </c>
      <c r="O205" s="5">
        <f t="shared" si="25"/>
        <v>190</v>
      </c>
      <c r="P205" s="3" t="s">
        <v>945</v>
      </c>
      <c r="Q205" s="4" t="s">
        <v>476</v>
      </c>
      <c r="R205" s="4" t="s">
        <v>445</v>
      </c>
      <c r="S205" s="4" t="s">
        <v>520</v>
      </c>
      <c r="T205" s="4" t="s">
        <v>521</v>
      </c>
      <c r="U205" s="8" t="s">
        <v>635</v>
      </c>
      <c r="V205" s="4" t="s">
        <v>437</v>
      </c>
      <c r="W205" s="4" t="s">
        <v>438</v>
      </c>
      <c r="X205" s="4" t="s">
        <v>457</v>
      </c>
      <c r="Y205" s="4" t="s">
        <v>440</v>
      </c>
      <c r="Z205" s="5">
        <v>20</v>
      </c>
      <c r="AA205" s="5">
        <v>123709</v>
      </c>
      <c r="AB205" s="5">
        <v>1</v>
      </c>
      <c r="AC205" s="5">
        <v>280</v>
      </c>
      <c r="AD205" s="4" t="s">
        <v>717</v>
      </c>
      <c r="AE205" s="4" t="s">
        <v>712</v>
      </c>
      <c r="AF205" s="4" t="s">
        <v>1174</v>
      </c>
      <c r="AG205" s="4" t="s">
        <v>443</v>
      </c>
      <c r="AH205" s="80" t="str">
        <f t="shared" si="27"/>
        <v>30-Sep-23</v>
      </c>
    </row>
    <row r="206" spans="1:34" x14ac:dyDescent="0.3">
      <c r="A206" s="3">
        <v>45200</v>
      </c>
      <c r="B206" s="4">
        <v>1200</v>
      </c>
      <c r="C206" s="5">
        <v>5</v>
      </c>
      <c r="D206" s="4" t="str">
        <f t="shared" si="21"/>
        <v>2023-10-01</v>
      </c>
      <c r="E206" s="4" t="str">
        <f t="shared" si="22"/>
        <v>2023-10-01 - 2023-10-07</v>
      </c>
      <c r="F206" s="4" t="str">
        <f t="shared" si="23"/>
        <v>2023-Oct</v>
      </c>
      <c r="G206" s="4">
        <f>IF(COUNTIF($A$2:A206,A206)=1,SUMIF($A:$A,D206,$B:$B),"")</f>
        <v>1200</v>
      </c>
      <c r="H206" s="4">
        <f>IF(COUNTIF($A$2:A206,A206)=1,SUMIF($A:$A,D206,$C:$C),"")</f>
        <v>5</v>
      </c>
      <c r="I206" s="4">
        <f>IF(COUNTIF($E$2:E206,E206)=1,SUMIF($E:$E,E206,$B:$B),"")</f>
        <v>4670</v>
      </c>
      <c r="J206" s="4">
        <f>IF(COUNTIF($E$2:E206,E206)=1,SUMIF($E:$E,E206,$C:$C),"")</f>
        <v>21</v>
      </c>
      <c r="K206" s="4">
        <f>IF(COUNTIF($F$2:F206,F206)=1,SUMIF($F:$F,F206,$B:$B),"")</f>
        <v>18550</v>
      </c>
      <c r="L206" s="4">
        <f>IF(COUNTIF($F$2:F206,F206)=1,SUMIF($F:$F,F206,$C:$C),"")</f>
        <v>85</v>
      </c>
      <c r="M206" s="4">
        <f t="shared" si="26"/>
        <v>840</v>
      </c>
      <c r="N206" s="4">
        <f t="shared" si="24"/>
        <v>360</v>
      </c>
      <c r="O206" s="5">
        <f t="shared" si="25"/>
        <v>840</v>
      </c>
      <c r="P206" s="3" t="s">
        <v>946</v>
      </c>
      <c r="Q206" s="4" t="s">
        <v>460</v>
      </c>
      <c r="R206" s="4" t="s">
        <v>453</v>
      </c>
      <c r="S206" s="4" t="s">
        <v>503</v>
      </c>
      <c r="T206" s="4" t="s">
        <v>504</v>
      </c>
      <c r="U206" s="8" t="s">
        <v>703</v>
      </c>
      <c r="V206" s="4" t="s">
        <v>448</v>
      </c>
      <c r="W206" s="4" t="s">
        <v>438</v>
      </c>
      <c r="X206" s="4" t="s">
        <v>439</v>
      </c>
      <c r="Y206" s="4" t="s">
        <v>451</v>
      </c>
      <c r="Z206" s="5">
        <v>0</v>
      </c>
      <c r="AA206" s="5">
        <v>123710</v>
      </c>
      <c r="AB206" s="5">
        <v>1</v>
      </c>
      <c r="AC206" s="5">
        <v>1200</v>
      </c>
      <c r="AD206" s="4" t="s">
        <v>717</v>
      </c>
      <c r="AE206" s="4" t="s">
        <v>602</v>
      </c>
      <c r="AF206" s="4" t="s">
        <v>1174</v>
      </c>
      <c r="AG206" s="4" t="s">
        <v>443</v>
      </c>
      <c r="AH206" s="80" t="str">
        <f t="shared" si="27"/>
        <v>01-Oct-23</v>
      </c>
    </row>
    <row r="207" spans="1:34" x14ac:dyDescent="0.3">
      <c r="A207" s="3">
        <v>45201</v>
      </c>
      <c r="B207" s="4">
        <v>650</v>
      </c>
      <c r="C207" s="5">
        <v>2</v>
      </c>
      <c r="D207" s="4" t="str">
        <f t="shared" si="21"/>
        <v>2023-10-02</v>
      </c>
      <c r="E207" s="4" t="str">
        <f t="shared" si="22"/>
        <v>2023-10-01 - 2023-10-07</v>
      </c>
      <c r="F207" s="4" t="str">
        <f t="shared" si="23"/>
        <v>2023-Oct</v>
      </c>
      <c r="G207" s="4">
        <f>IF(COUNTIF($A$2:A207,A207)=1,SUMIF($A:$A,D207,$B:$B),"")</f>
        <v>650</v>
      </c>
      <c r="H207" s="4">
        <f>IF(COUNTIF($A$2:A207,A207)=1,SUMIF($A:$A,D207,$C:$C),"")</f>
        <v>2</v>
      </c>
      <c r="I207" s="4" t="str">
        <f>IF(COUNTIF($E$2:E207,E207)=1,SUMIF($E:$E,E207,$B:$B),"")</f>
        <v/>
      </c>
      <c r="J207" s="4" t="str">
        <f>IF(COUNTIF($E$2:E207,E207)=1,SUMIF($E:$E,E207,$C:$C),"")</f>
        <v/>
      </c>
      <c r="K207" s="4" t="str">
        <f>IF(COUNTIF($F$2:F207,F207)=1,SUMIF($F:$F,F207,$B:$B),"")</f>
        <v/>
      </c>
      <c r="L207" s="4" t="str">
        <f>IF(COUNTIF($F$2:F207,F207)=1,SUMIF($F:$F,F207,$C:$C),"")</f>
        <v/>
      </c>
      <c r="M207" s="4">
        <f t="shared" si="26"/>
        <v>455</v>
      </c>
      <c r="N207" s="4">
        <f t="shared" si="24"/>
        <v>195</v>
      </c>
      <c r="O207" s="5">
        <f t="shared" si="25"/>
        <v>405</v>
      </c>
      <c r="P207" s="3" t="s">
        <v>947</v>
      </c>
      <c r="Q207" s="4" t="s">
        <v>488</v>
      </c>
      <c r="R207" s="4" t="s">
        <v>445</v>
      </c>
      <c r="S207" s="4" t="s">
        <v>474</v>
      </c>
      <c r="T207" s="4" t="s">
        <v>475</v>
      </c>
      <c r="U207" s="8" t="s">
        <v>635</v>
      </c>
      <c r="V207" s="4" t="s">
        <v>448</v>
      </c>
      <c r="W207" s="4" t="s">
        <v>449</v>
      </c>
      <c r="X207" s="4" t="s">
        <v>450</v>
      </c>
      <c r="Y207" s="4" t="s">
        <v>451</v>
      </c>
      <c r="Z207" s="5">
        <v>50</v>
      </c>
      <c r="AA207" s="5">
        <v>123711</v>
      </c>
      <c r="AB207" s="5">
        <v>1</v>
      </c>
      <c r="AC207" s="5">
        <v>600</v>
      </c>
      <c r="AD207" s="4" t="s">
        <v>717</v>
      </c>
      <c r="AE207" s="4" t="s">
        <v>601</v>
      </c>
      <c r="AF207" s="4" t="s">
        <v>1172</v>
      </c>
      <c r="AG207" s="4" t="s">
        <v>443</v>
      </c>
      <c r="AH207" s="80" t="str">
        <f t="shared" si="27"/>
        <v>02-Oct-23</v>
      </c>
    </row>
    <row r="208" spans="1:34" x14ac:dyDescent="0.3">
      <c r="A208" s="3">
        <v>45202</v>
      </c>
      <c r="B208" s="4">
        <v>220</v>
      </c>
      <c r="C208" s="5">
        <v>1</v>
      </c>
      <c r="D208" s="4" t="str">
        <f t="shared" si="21"/>
        <v>2023-10-03</v>
      </c>
      <c r="E208" s="4" t="str">
        <f t="shared" si="22"/>
        <v>2023-10-01 - 2023-10-07</v>
      </c>
      <c r="F208" s="4" t="str">
        <f t="shared" si="23"/>
        <v>2023-Oct</v>
      </c>
      <c r="G208" s="4">
        <f>IF(COUNTIF($A$2:A208,A208)=1,SUMIF($A:$A,D208,$B:$B),"")</f>
        <v>220</v>
      </c>
      <c r="H208" s="4">
        <f>IF(COUNTIF($A$2:A208,A208)=1,SUMIF($A:$A,D208,$C:$C),"")</f>
        <v>1</v>
      </c>
      <c r="I208" s="4" t="str">
        <f>IF(COUNTIF($E$2:E208,E208)=1,SUMIF($E:$E,E208,$B:$B),"")</f>
        <v/>
      </c>
      <c r="J208" s="4" t="str">
        <f>IF(COUNTIF($E$2:E208,E208)=1,SUMIF($E:$E,E208,$C:$C),"")</f>
        <v/>
      </c>
      <c r="K208" s="4" t="str">
        <f>IF(COUNTIF($F$2:F208,F208)=1,SUMIF($F:$F,F208,$B:$B),"")</f>
        <v/>
      </c>
      <c r="L208" s="4" t="str">
        <f>IF(COUNTIF($F$2:F208,F208)=1,SUMIF($F:$F,F208,$C:$C),"")</f>
        <v/>
      </c>
      <c r="M208" s="4">
        <f t="shared" si="26"/>
        <v>154</v>
      </c>
      <c r="N208" s="4">
        <f t="shared" si="24"/>
        <v>66</v>
      </c>
      <c r="O208" s="5">
        <f t="shared" si="25"/>
        <v>134</v>
      </c>
      <c r="P208" s="3" t="s">
        <v>948</v>
      </c>
      <c r="Q208" s="4" t="s">
        <v>462</v>
      </c>
      <c r="R208" s="4" t="s">
        <v>434</v>
      </c>
      <c r="S208" s="4" t="s">
        <v>532</v>
      </c>
      <c r="T208" s="4" t="s">
        <v>436</v>
      </c>
      <c r="U208" s="8" t="s">
        <v>692</v>
      </c>
      <c r="V208" s="4" t="s">
        <v>456</v>
      </c>
      <c r="W208" s="4" t="s">
        <v>449</v>
      </c>
      <c r="X208" s="4" t="s">
        <v>450</v>
      </c>
      <c r="Y208" s="4" t="s">
        <v>451</v>
      </c>
      <c r="Z208" s="5">
        <v>20</v>
      </c>
      <c r="AA208" s="5">
        <v>123712</v>
      </c>
      <c r="AB208" s="5">
        <v>1</v>
      </c>
      <c r="AC208" s="5">
        <v>200</v>
      </c>
      <c r="AD208" s="4" t="s">
        <v>717</v>
      </c>
      <c r="AE208" s="4" t="s">
        <v>712</v>
      </c>
      <c r="AF208" s="4" t="s">
        <v>1174</v>
      </c>
      <c r="AG208" s="4" t="s">
        <v>443</v>
      </c>
      <c r="AH208" s="80" t="str">
        <f t="shared" si="27"/>
        <v>03-Oct-23</v>
      </c>
    </row>
    <row r="209" spans="1:34" x14ac:dyDescent="0.3">
      <c r="A209" s="3">
        <v>45203</v>
      </c>
      <c r="B209" s="4">
        <v>700</v>
      </c>
      <c r="C209" s="5">
        <v>3</v>
      </c>
      <c r="D209" s="4" t="str">
        <f t="shared" si="21"/>
        <v>2023-10-04</v>
      </c>
      <c r="E209" s="4" t="str">
        <f t="shared" si="22"/>
        <v>2023-10-01 - 2023-10-07</v>
      </c>
      <c r="F209" s="4" t="str">
        <f t="shared" si="23"/>
        <v>2023-Oct</v>
      </c>
      <c r="G209" s="4">
        <f>IF(COUNTIF($A$2:A209,A209)=1,SUMIF($A:$A,D209,$B:$B),"")</f>
        <v>700</v>
      </c>
      <c r="H209" s="4">
        <f>IF(COUNTIF($A$2:A209,A209)=1,SUMIF($A:$A,D209,$C:$C),"")</f>
        <v>3</v>
      </c>
      <c r="I209" s="4" t="str">
        <f>IF(COUNTIF($E$2:E209,E209)=1,SUMIF($E:$E,E209,$B:$B),"")</f>
        <v/>
      </c>
      <c r="J209" s="4" t="str">
        <f>IF(COUNTIF($E$2:E209,E209)=1,SUMIF($E:$E,E209,$C:$C),"")</f>
        <v/>
      </c>
      <c r="K209" s="4" t="str">
        <f>IF(COUNTIF($F$2:F209,F209)=1,SUMIF($F:$F,F209,$B:$B),"")</f>
        <v/>
      </c>
      <c r="L209" s="4" t="str">
        <f>IF(COUNTIF($F$2:F209,F209)=1,SUMIF($F:$F,F209,$C:$C),"")</f>
        <v/>
      </c>
      <c r="M209" s="4">
        <f t="shared" si="26"/>
        <v>490</v>
      </c>
      <c r="N209" s="4">
        <f t="shared" si="24"/>
        <v>210</v>
      </c>
      <c r="O209" s="5">
        <f t="shared" si="25"/>
        <v>440</v>
      </c>
      <c r="P209" s="3" t="s">
        <v>949</v>
      </c>
      <c r="Q209" s="4" t="s">
        <v>470</v>
      </c>
      <c r="R209" s="4" t="s">
        <v>445</v>
      </c>
      <c r="S209" s="4" t="s">
        <v>535</v>
      </c>
      <c r="T209" s="4" t="s">
        <v>536</v>
      </c>
      <c r="U209" s="8" t="s">
        <v>701</v>
      </c>
      <c r="V209" s="4" t="s">
        <v>448</v>
      </c>
      <c r="W209" s="4" t="s">
        <v>438</v>
      </c>
      <c r="X209" s="4" t="s">
        <v>450</v>
      </c>
      <c r="Y209" s="4" t="s">
        <v>440</v>
      </c>
      <c r="Z209" s="5">
        <v>50</v>
      </c>
      <c r="AA209" s="5">
        <v>123713</v>
      </c>
      <c r="AB209" s="5">
        <v>1</v>
      </c>
      <c r="AC209" s="5">
        <v>650</v>
      </c>
      <c r="AD209" s="4" t="s">
        <v>717</v>
      </c>
      <c r="AE209" s="4" t="s">
        <v>610</v>
      </c>
      <c r="AF209" s="4" t="s">
        <v>1172</v>
      </c>
      <c r="AG209" s="4" t="s">
        <v>443</v>
      </c>
      <c r="AH209" s="80" t="str">
        <f t="shared" si="27"/>
        <v>04-Oct-23</v>
      </c>
    </row>
    <row r="210" spans="1:34" x14ac:dyDescent="0.3">
      <c r="A210" s="3">
        <v>45204</v>
      </c>
      <c r="B210" s="4">
        <v>400</v>
      </c>
      <c r="C210" s="5">
        <v>2</v>
      </c>
      <c r="D210" s="4" t="str">
        <f t="shared" si="21"/>
        <v>2023-10-05</v>
      </c>
      <c r="E210" s="4" t="str">
        <f t="shared" si="22"/>
        <v>2023-10-01 - 2023-10-07</v>
      </c>
      <c r="F210" s="4" t="str">
        <f t="shared" si="23"/>
        <v>2023-Oct</v>
      </c>
      <c r="G210" s="4">
        <f>IF(COUNTIF($A$2:A210,A210)=1,SUMIF($A:$A,D210,$B:$B),"")</f>
        <v>400</v>
      </c>
      <c r="H210" s="4">
        <f>IF(COUNTIF($A$2:A210,A210)=1,SUMIF($A:$A,D210,$C:$C),"")</f>
        <v>2</v>
      </c>
      <c r="I210" s="4" t="str">
        <f>IF(COUNTIF($E$2:E210,E210)=1,SUMIF($E:$E,E210,$B:$B),"")</f>
        <v/>
      </c>
      <c r="J210" s="4" t="str">
        <f>IF(COUNTIF($E$2:E210,E210)=1,SUMIF($E:$E,E210,$C:$C),"")</f>
        <v/>
      </c>
      <c r="K210" s="4" t="str">
        <f>IF(COUNTIF($F$2:F210,F210)=1,SUMIF($F:$F,F210,$B:$B),"")</f>
        <v/>
      </c>
      <c r="L210" s="4" t="str">
        <f>IF(COUNTIF($F$2:F210,F210)=1,SUMIF($F:$F,F210,$C:$C),"")</f>
        <v/>
      </c>
      <c r="M210" s="4">
        <f t="shared" si="26"/>
        <v>280</v>
      </c>
      <c r="N210" s="4">
        <f t="shared" si="24"/>
        <v>120</v>
      </c>
      <c r="O210" s="5">
        <f t="shared" si="25"/>
        <v>280</v>
      </c>
      <c r="P210" s="3" t="s">
        <v>950</v>
      </c>
      <c r="Q210" s="4" t="s">
        <v>490</v>
      </c>
      <c r="R210" s="4" t="s">
        <v>434</v>
      </c>
      <c r="S210" s="4" t="s">
        <v>537</v>
      </c>
      <c r="T210" s="4" t="s">
        <v>436</v>
      </c>
      <c r="U210" s="8" t="s">
        <v>697</v>
      </c>
      <c r="V210" s="4" t="s">
        <v>456</v>
      </c>
      <c r="W210" s="4" t="s">
        <v>449</v>
      </c>
      <c r="X210" s="4" t="s">
        <v>439</v>
      </c>
      <c r="Y210" s="4" t="s">
        <v>451</v>
      </c>
      <c r="Z210" s="5">
        <v>0</v>
      </c>
      <c r="AA210" s="5">
        <v>123714</v>
      </c>
      <c r="AB210" s="5">
        <v>1</v>
      </c>
      <c r="AC210" s="5">
        <v>400</v>
      </c>
      <c r="AD210" s="4" t="s">
        <v>717</v>
      </c>
      <c r="AE210" s="4" t="s">
        <v>590</v>
      </c>
      <c r="AF210" s="4" t="s">
        <v>1173</v>
      </c>
      <c r="AG210" s="4" t="s">
        <v>443</v>
      </c>
      <c r="AH210" s="80" t="str">
        <f t="shared" si="27"/>
        <v>05-Oct-23</v>
      </c>
    </row>
    <row r="211" spans="1:34" x14ac:dyDescent="0.3">
      <c r="A211" s="3">
        <v>45205</v>
      </c>
      <c r="B211" s="4">
        <v>300</v>
      </c>
      <c r="C211" s="5">
        <v>3</v>
      </c>
      <c r="D211" s="4" t="str">
        <f t="shared" si="21"/>
        <v>2023-10-06</v>
      </c>
      <c r="E211" s="4" t="str">
        <f t="shared" si="22"/>
        <v>2023-10-01 - 2023-10-07</v>
      </c>
      <c r="F211" s="4" t="str">
        <f t="shared" si="23"/>
        <v>2023-Oct</v>
      </c>
      <c r="G211" s="4">
        <f>IF(COUNTIF($A$2:A211,A211)=1,SUMIF($A:$A,D211,$B:$B),"")</f>
        <v>300</v>
      </c>
      <c r="H211" s="4">
        <f>IF(COUNTIF($A$2:A211,A211)=1,SUMIF($A:$A,D211,$C:$C),"")</f>
        <v>3</v>
      </c>
      <c r="I211" s="4" t="str">
        <f>IF(COUNTIF($E$2:E211,E211)=1,SUMIF($E:$E,E211,$B:$B),"")</f>
        <v/>
      </c>
      <c r="J211" s="4" t="str">
        <f>IF(COUNTIF($E$2:E211,E211)=1,SUMIF($E:$E,E211,$C:$C),"")</f>
        <v/>
      </c>
      <c r="K211" s="4" t="str">
        <f>IF(COUNTIF($F$2:F211,F211)=1,SUMIF($F:$F,F211,$B:$B),"")</f>
        <v/>
      </c>
      <c r="L211" s="4" t="str">
        <f>IF(COUNTIF($F$2:F211,F211)=1,SUMIF($F:$F,F211,$C:$C),"")</f>
        <v/>
      </c>
      <c r="M211" s="4">
        <f t="shared" si="26"/>
        <v>210</v>
      </c>
      <c r="N211" s="4">
        <f t="shared" si="24"/>
        <v>90</v>
      </c>
      <c r="O211" s="5">
        <f t="shared" si="25"/>
        <v>190</v>
      </c>
      <c r="P211" s="3" t="s">
        <v>951</v>
      </c>
      <c r="Q211" s="4" t="s">
        <v>476</v>
      </c>
      <c r="R211" s="4" t="s">
        <v>445</v>
      </c>
      <c r="S211" s="4" t="s">
        <v>520</v>
      </c>
      <c r="T211" s="4" t="s">
        <v>521</v>
      </c>
      <c r="U211" s="8" t="s">
        <v>696</v>
      </c>
      <c r="V211" s="4" t="s">
        <v>437</v>
      </c>
      <c r="W211" s="4" t="s">
        <v>438</v>
      </c>
      <c r="X211" s="4" t="s">
        <v>457</v>
      </c>
      <c r="Y211" s="4" t="s">
        <v>440</v>
      </c>
      <c r="Z211" s="5">
        <v>20</v>
      </c>
      <c r="AA211" s="5">
        <v>123715</v>
      </c>
      <c r="AB211" s="5">
        <v>1</v>
      </c>
      <c r="AC211" s="5">
        <v>280</v>
      </c>
      <c r="AD211" s="4" t="s">
        <v>717</v>
      </c>
      <c r="AE211" s="4" t="s">
        <v>712</v>
      </c>
      <c r="AF211" s="4" t="s">
        <v>1174</v>
      </c>
      <c r="AG211" s="4" t="s">
        <v>443</v>
      </c>
      <c r="AH211" s="80" t="str">
        <f t="shared" si="27"/>
        <v>06-Oct-23</v>
      </c>
    </row>
    <row r="212" spans="1:34" x14ac:dyDescent="0.3">
      <c r="A212" s="3">
        <v>45206</v>
      </c>
      <c r="B212" s="4">
        <v>1200</v>
      </c>
      <c r="C212" s="5">
        <v>5</v>
      </c>
      <c r="D212" s="4" t="str">
        <f t="shared" si="21"/>
        <v>2023-10-07</v>
      </c>
      <c r="E212" s="4" t="str">
        <f t="shared" si="22"/>
        <v>2023-10-01 - 2023-10-07</v>
      </c>
      <c r="F212" s="4" t="str">
        <f t="shared" si="23"/>
        <v>2023-Oct</v>
      </c>
      <c r="G212" s="4">
        <f>IF(COUNTIF($A$2:A212,A212)=1,SUMIF($A:$A,D212,$B:$B),"")</f>
        <v>1200</v>
      </c>
      <c r="H212" s="4">
        <f>IF(COUNTIF($A$2:A212,A212)=1,SUMIF($A:$A,D212,$C:$C),"")</f>
        <v>5</v>
      </c>
      <c r="I212" s="4" t="str">
        <f>IF(COUNTIF($E$2:E212,E212)=1,SUMIF($E:$E,E212,$B:$B),"")</f>
        <v/>
      </c>
      <c r="J212" s="4" t="str">
        <f>IF(COUNTIF($E$2:E212,E212)=1,SUMIF($E:$E,E212,$C:$C),"")</f>
        <v/>
      </c>
      <c r="K212" s="4" t="str">
        <f>IF(COUNTIF($F$2:F212,F212)=1,SUMIF($F:$F,F212,$B:$B),"")</f>
        <v/>
      </c>
      <c r="L212" s="4" t="str">
        <f>IF(COUNTIF($F$2:F212,F212)=1,SUMIF($F:$F,F212,$C:$C),"")</f>
        <v/>
      </c>
      <c r="M212" s="4">
        <f t="shared" si="26"/>
        <v>840</v>
      </c>
      <c r="N212" s="4">
        <f t="shared" si="24"/>
        <v>360</v>
      </c>
      <c r="O212" s="5">
        <f t="shared" si="25"/>
        <v>840</v>
      </c>
      <c r="P212" s="3" t="s">
        <v>952</v>
      </c>
      <c r="Q212" s="4" t="s">
        <v>460</v>
      </c>
      <c r="R212" s="4" t="s">
        <v>453</v>
      </c>
      <c r="S212" s="4" t="s">
        <v>513</v>
      </c>
      <c r="T212" s="4" t="s">
        <v>514</v>
      </c>
      <c r="U212" s="8" t="s">
        <v>703</v>
      </c>
      <c r="V212" s="4" t="s">
        <v>448</v>
      </c>
      <c r="W212" s="4" t="s">
        <v>438</v>
      </c>
      <c r="X212" s="4" t="s">
        <v>439</v>
      </c>
      <c r="Y212" s="4" t="s">
        <v>451</v>
      </c>
      <c r="Z212" s="5">
        <v>0</v>
      </c>
      <c r="AA212" s="5">
        <v>123716</v>
      </c>
      <c r="AB212" s="5">
        <v>1</v>
      </c>
      <c r="AC212" s="5">
        <v>1200</v>
      </c>
      <c r="AD212" s="4" t="s">
        <v>717</v>
      </c>
      <c r="AE212" s="4" t="s">
        <v>602</v>
      </c>
      <c r="AF212" s="4" t="s">
        <v>1174</v>
      </c>
      <c r="AG212" s="4" t="s">
        <v>443</v>
      </c>
      <c r="AH212" s="80" t="str">
        <f t="shared" si="27"/>
        <v>07-Oct-23</v>
      </c>
    </row>
    <row r="213" spans="1:34" x14ac:dyDescent="0.3">
      <c r="A213" s="3">
        <v>45207</v>
      </c>
      <c r="B213" s="4">
        <v>650</v>
      </c>
      <c r="C213" s="5">
        <v>2</v>
      </c>
      <c r="D213" s="4" t="str">
        <f t="shared" si="21"/>
        <v>2023-10-08</v>
      </c>
      <c r="E213" s="4" t="str">
        <f t="shared" si="22"/>
        <v>2023-10-08 - 2023-10-14</v>
      </c>
      <c r="F213" s="4" t="str">
        <f t="shared" si="23"/>
        <v>2023-Oct</v>
      </c>
      <c r="G213" s="4">
        <f>IF(COUNTIF($A$2:A213,A213)=1,SUMIF($A:$A,D213,$B:$B),"")</f>
        <v>650</v>
      </c>
      <c r="H213" s="4">
        <f>IF(COUNTIF($A$2:A213,A213)=1,SUMIF($A:$A,D213,$C:$C),"")</f>
        <v>2</v>
      </c>
      <c r="I213" s="4">
        <f>IF(COUNTIF($E$2:E213,E213)=1,SUMIF($E:$E,E213,$B:$B),"")</f>
        <v>4120</v>
      </c>
      <c r="J213" s="4">
        <f>IF(COUNTIF($E$2:E213,E213)=1,SUMIF($E:$E,E213,$C:$C),"")</f>
        <v>18</v>
      </c>
      <c r="K213" s="4" t="str">
        <f>IF(COUNTIF($F$2:F213,F213)=1,SUMIF($F:$F,F213,$B:$B),"")</f>
        <v/>
      </c>
      <c r="L213" s="4" t="str">
        <f>IF(COUNTIF($F$2:F213,F213)=1,SUMIF($F:$F,F213,$C:$C),"")</f>
        <v/>
      </c>
      <c r="M213" s="4">
        <f t="shared" si="26"/>
        <v>455</v>
      </c>
      <c r="N213" s="4">
        <f t="shared" si="24"/>
        <v>195</v>
      </c>
      <c r="O213" s="5">
        <f t="shared" si="25"/>
        <v>405</v>
      </c>
      <c r="P213" s="3" t="s">
        <v>953</v>
      </c>
      <c r="Q213" s="4" t="s">
        <v>488</v>
      </c>
      <c r="R213" s="4" t="s">
        <v>445</v>
      </c>
      <c r="S213" s="4" t="s">
        <v>474</v>
      </c>
      <c r="T213" s="4" t="s">
        <v>475</v>
      </c>
      <c r="U213" s="8" t="s">
        <v>635</v>
      </c>
      <c r="V213" s="4" t="s">
        <v>448</v>
      </c>
      <c r="W213" s="4" t="s">
        <v>449</v>
      </c>
      <c r="X213" s="4" t="s">
        <v>450</v>
      </c>
      <c r="Y213" s="4" t="s">
        <v>451</v>
      </c>
      <c r="Z213" s="5">
        <v>50</v>
      </c>
      <c r="AA213" s="5">
        <v>123717</v>
      </c>
      <c r="AB213" s="5">
        <v>1</v>
      </c>
      <c r="AC213" s="5">
        <v>600</v>
      </c>
      <c r="AD213" s="4" t="s">
        <v>717</v>
      </c>
      <c r="AE213" s="4" t="s">
        <v>601</v>
      </c>
      <c r="AF213" s="4" t="s">
        <v>1172</v>
      </c>
      <c r="AG213" s="4" t="s">
        <v>443</v>
      </c>
      <c r="AH213" s="80" t="str">
        <f t="shared" si="27"/>
        <v>08-Oct-23</v>
      </c>
    </row>
    <row r="214" spans="1:34" x14ac:dyDescent="0.3">
      <c r="A214" s="3">
        <v>45208</v>
      </c>
      <c r="B214" s="4">
        <v>220</v>
      </c>
      <c r="C214" s="5">
        <v>1</v>
      </c>
      <c r="D214" s="4" t="str">
        <f t="shared" si="21"/>
        <v>2023-10-09</v>
      </c>
      <c r="E214" s="4" t="str">
        <f t="shared" si="22"/>
        <v>2023-10-08 - 2023-10-14</v>
      </c>
      <c r="F214" s="4" t="str">
        <f t="shared" si="23"/>
        <v>2023-Oct</v>
      </c>
      <c r="G214" s="4">
        <f>IF(COUNTIF($A$2:A214,A214)=1,SUMIF($A:$A,D214,$B:$B),"")</f>
        <v>220</v>
      </c>
      <c r="H214" s="4">
        <f>IF(COUNTIF($A$2:A214,A214)=1,SUMIF($A:$A,D214,$C:$C),"")</f>
        <v>1</v>
      </c>
      <c r="I214" s="4" t="str">
        <f>IF(COUNTIF($E$2:E214,E214)=1,SUMIF($E:$E,E214,$B:$B),"")</f>
        <v/>
      </c>
      <c r="J214" s="4" t="str">
        <f>IF(COUNTIF($E$2:E214,E214)=1,SUMIF($E:$E,E214,$C:$C),"")</f>
        <v/>
      </c>
      <c r="K214" s="4" t="str">
        <f>IF(COUNTIF($F$2:F214,F214)=1,SUMIF($F:$F,F214,$B:$B),"")</f>
        <v/>
      </c>
      <c r="L214" s="4" t="str">
        <f>IF(COUNTIF($F$2:F214,F214)=1,SUMIF($F:$F,F214,$C:$C),"")</f>
        <v/>
      </c>
      <c r="M214" s="4">
        <f t="shared" si="26"/>
        <v>154</v>
      </c>
      <c r="N214" s="4">
        <f t="shared" si="24"/>
        <v>66</v>
      </c>
      <c r="O214" s="5">
        <f t="shared" si="25"/>
        <v>134</v>
      </c>
      <c r="P214" s="3" t="s">
        <v>954</v>
      </c>
      <c r="Q214" s="4" t="s">
        <v>462</v>
      </c>
      <c r="R214" s="4" t="s">
        <v>434</v>
      </c>
      <c r="S214" s="4" t="s">
        <v>532</v>
      </c>
      <c r="T214" s="4" t="s">
        <v>436</v>
      </c>
      <c r="U214" s="8" t="s">
        <v>690</v>
      </c>
      <c r="V214" s="4" t="s">
        <v>456</v>
      </c>
      <c r="W214" s="4" t="s">
        <v>449</v>
      </c>
      <c r="X214" s="4" t="s">
        <v>450</v>
      </c>
      <c r="Y214" s="4" t="s">
        <v>451</v>
      </c>
      <c r="Z214" s="5">
        <v>20</v>
      </c>
      <c r="AA214" s="5">
        <v>123718</v>
      </c>
      <c r="AB214" s="5">
        <v>1</v>
      </c>
      <c r="AC214" s="5">
        <v>200</v>
      </c>
      <c r="AD214" s="4" t="s">
        <v>717</v>
      </c>
      <c r="AE214" s="4" t="s">
        <v>712</v>
      </c>
      <c r="AF214" s="4" t="s">
        <v>1174</v>
      </c>
      <c r="AG214" s="4" t="s">
        <v>443</v>
      </c>
      <c r="AH214" s="80" t="str">
        <f t="shared" si="27"/>
        <v>09-Oct-23</v>
      </c>
    </row>
    <row r="215" spans="1:34" x14ac:dyDescent="0.3">
      <c r="A215" s="3">
        <v>45209</v>
      </c>
      <c r="B215" s="4">
        <v>700</v>
      </c>
      <c r="C215" s="5">
        <v>3</v>
      </c>
      <c r="D215" s="4" t="str">
        <f t="shared" si="21"/>
        <v>2023-10-10</v>
      </c>
      <c r="E215" s="4" t="str">
        <f t="shared" si="22"/>
        <v>2023-10-08 - 2023-10-14</v>
      </c>
      <c r="F215" s="4" t="str">
        <f t="shared" si="23"/>
        <v>2023-Oct</v>
      </c>
      <c r="G215" s="4">
        <f>IF(COUNTIF($A$2:A215,A215)=1,SUMIF($A:$A,D215,$B:$B),"")</f>
        <v>700</v>
      </c>
      <c r="H215" s="4">
        <f>IF(COUNTIF($A$2:A215,A215)=1,SUMIF($A:$A,D215,$C:$C),"")</f>
        <v>3</v>
      </c>
      <c r="I215" s="4" t="str">
        <f>IF(COUNTIF($E$2:E215,E215)=1,SUMIF($E:$E,E215,$B:$B),"")</f>
        <v/>
      </c>
      <c r="J215" s="4" t="str">
        <f>IF(COUNTIF($E$2:E215,E215)=1,SUMIF($E:$E,E215,$C:$C),"")</f>
        <v/>
      </c>
      <c r="K215" s="4" t="str">
        <f>IF(COUNTIF($F$2:F215,F215)=1,SUMIF($F:$F,F215,$B:$B),"")</f>
        <v/>
      </c>
      <c r="L215" s="4" t="str">
        <f>IF(COUNTIF($F$2:F215,F215)=1,SUMIF($F:$F,F215,$C:$C),"")</f>
        <v/>
      </c>
      <c r="M215" s="4">
        <f t="shared" si="26"/>
        <v>490</v>
      </c>
      <c r="N215" s="4">
        <f t="shared" si="24"/>
        <v>210</v>
      </c>
      <c r="O215" s="5">
        <f t="shared" si="25"/>
        <v>440</v>
      </c>
      <c r="P215" s="3" t="s">
        <v>955</v>
      </c>
      <c r="Q215" s="4" t="s">
        <v>470</v>
      </c>
      <c r="R215" s="4" t="s">
        <v>445</v>
      </c>
      <c r="S215" s="4" t="s">
        <v>535</v>
      </c>
      <c r="T215" s="4" t="s">
        <v>536</v>
      </c>
      <c r="U215" s="8" t="s">
        <v>694</v>
      </c>
      <c r="V215" s="4" t="s">
        <v>448</v>
      </c>
      <c r="W215" s="4" t="s">
        <v>438</v>
      </c>
      <c r="X215" s="4" t="s">
        <v>450</v>
      </c>
      <c r="Y215" s="4" t="s">
        <v>440</v>
      </c>
      <c r="Z215" s="5">
        <v>50</v>
      </c>
      <c r="AA215" s="5">
        <v>123719</v>
      </c>
      <c r="AB215" s="5">
        <v>1</v>
      </c>
      <c r="AC215" s="5">
        <v>650</v>
      </c>
      <c r="AD215" s="4" t="s">
        <v>717</v>
      </c>
      <c r="AE215" s="4" t="s">
        <v>610</v>
      </c>
      <c r="AF215" s="4" t="s">
        <v>1172</v>
      </c>
      <c r="AG215" s="4" t="s">
        <v>443</v>
      </c>
      <c r="AH215" s="80" t="str">
        <f t="shared" si="27"/>
        <v>10-Oct-23</v>
      </c>
    </row>
    <row r="216" spans="1:34" x14ac:dyDescent="0.3">
      <c r="A216" s="3">
        <v>45210</v>
      </c>
      <c r="B216" s="4">
        <v>400</v>
      </c>
      <c r="C216" s="5">
        <v>2</v>
      </c>
      <c r="D216" s="4" t="str">
        <f t="shared" si="21"/>
        <v>2023-10-11</v>
      </c>
      <c r="E216" s="4" t="str">
        <f t="shared" si="22"/>
        <v>2023-10-08 - 2023-10-14</v>
      </c>
      <c r="F216" s="4" t="str">
        <f t="shared" si="23"/>
        <v>2023-Oct</v>
      </c>
      <c r="G216" s="4">
        <f>IF(COUNTIF($A$2:A216,A216)=1,SUMIF($A:$A,D216,$B:$B),"")</f>
        <v>400</v>
      </c>
      <c r="H216" s="4">
        <f>IF(COUNTIF($A$2:A216,A216)=1,SUMIF($A:$A,D216,$C:$C),"")</f>
        <v>2</v>
      </c>
      <c r="I216" s="4" t="str">
        <f>IF(COUNTIF($E$2:E216,E216)=1,SUMIF($E:$E,E216,$B:$B),"")</f>
        <v/>
      </c>
      <c r="J216" s="4" t="str">
        <f>IF(COUNTIF($E$2:E216,E216)=1,SUMIF($E:$E,E216,$C:$C),"")</f>
        <v/>
      </c>
      <c r="K216" s="4" t="str">
        <f>IF(COUNTIF($F$2:F216,F216)=1,SUMIF($F:$F,F216,$B:$B),"")</f>
        <v/>
      </c>
      <c r="L216" s="4" t="str">
        <f>IF(COUNTIF($F$2:F216,F216)=1,SUMIF($F:$F,F216,$C:$C),"")</f>
        <v/>
      </c>
      <c r="M216" s="4">
        <f t="shared" si="26"/>
        <v>280</v>
      </c>
      <c r="N216" s="4">
        <f t="shared" si="24"/>
        <v>120</v>
      </c>
      <c r="O216" s="5">
        <f t="shared" si="25"/>
        <v>280</v>
      </c>
      <c r="P216" s="3" t="s">
        <v>956</v>
      </c>
      <c r="Q216" s="4" t="s">
        <v>490</v>
      </c>
      <c r="R216" s="4" t="s">
        <v>434</v>
      </c>
      <c r="S216" s="4" t="s">
        <v>537</v>
      </c>
      <c r="T216" s="4" t="s">
        <v>436</v>
      </c>
      <c r="U216" s="8" t="s">
        <v>692</v>
      </c>
      <c r="V216" s="4" t="s">
        <v>456</v>
      </c>
      <c r="W216" s="4" t="s">
        <v>449</v>
      </c>
      <c r="X216" s="4" t="s">
        <v>439</v>
      </c>
      <c r="Y216" s="4" t="s">
        <v>451</v>
      </c>
      <c r="Z216" s="5">
        <v>0</v>
      </c>
      <c r="AA216" s="5">
        <v>123720</v>
      </c>
      <c r="AB216" s="5">
        <v>1</v>
      </c>
      <c r="AC216" s="5">
        <v>400</v>
      </c>
      <c r="AD216" s="4" t="s">
        <v>717</v>
      </c>
      <c r="AE216" s="4" t="s">
        <v>590</v>
      </c>
      <c r="AF216" s="4" t="s">
        <v>1173</v>
      </c>
      <c r="AG216" s="4" t="s">
        <v>443</v>
      </c>
      <c r="AH216" s="80" t="str">
        <f t="shared" si="27"/>
        <v>11-Oct-23</v>
      </c>
    </row>
    <row r="217" spans="1:34" x14ac:dyDescent="0.3">
      <c r="A217" s="3">
        <v>45211</v>
      </c>
      <c r="B217" s="4">
        <v>300</v>
      </c>
      <c r="C217" s="5">
        <v>3</v>
      </c>
      <c r="D217" s="4" t="str">
        <f t="shared" si="21"/>
        <v>2023-10-12</v>
      </c>
      <c r="E217" s="4" t="str">
        <f t="shared" si="22"/>
        <v>2023-10-08 - 2023-10-14</v>
      </c>
      <c r="F217" s="4" t="str">
        <f t="shared" si="23"/>
        <v>2023-Oct</v>
      </c>
      <c r="G217" s="4">
        <f>IF(COUNTIF($A$2:A217,A217)=1,SUMIF($A:$A,D217,$B:$B),"")</f>
        <v>300</v>
      </c>
      <c r="H217" s="4">
        <f>IF(COUNTIF($A$2:A217,A217)=1,SUMIF($A:$A,D217,$C:$C),"")</f>
        <v>3</v>
      </c>
      <c r="I217" s="4" t="str">
        <f>IF(COUNTIF($E$2:E217,E217)=1,SUMIF($E:$E,E217,$B:$B),"")</f>
        <v/>
      </c>
      <c r="J217" s="4" t="str">
        <f>IF(COUNTIF($E$2:E217,E217)=1,SUMIF($E:$E,E217,$C:$C),"")</f>
        <v/>
      </c>
      <c r="K217" s="4" t="str">
        <f>IF(COUNTIF($F$2:F217,F217)=1,SUMIF($F:$F,F217,$B:$B),"")</f>
        <v/>
      </c>
      <c r="L217" s="4" t="str">
        <f>IF(COUNTIF($F$2:F217,F217)=1,SUMIF($F:$F,F217,$C:$C),"")</f>
        <v/>
      </c>
      <c r="M217" s="4">
        <f t="shared" si="26"/>
        <v>210</v>
      </c>
      <c r="N217" s="4">
        <f t="shared" si="24"/>
        <v>90</v>
      </c>
      <c r="O217" s="5">
        <f t="shared" si="25"/>
        <v>190</v>
      </c>
      <c r="P217" s="3" t="s">
        <v>957</v>
      </c>
      <c r="Q217" s="4" t="s">
        <v>476</v>
      </c>
      <c r="R217" s="4" t="s">
        <v>445</v>
      </c>
      <c r="S217" s="4" t="s">
        <v>520</v>
      </c>
      <c r="T217" s="4" t="s">
        <v>521</v>
      </c>
      <c r="U217" s="8" t="s">
        <v>635</v>
      </c>
      <c r="V217" s="4" t="s">
        <v>437</v>
      </c>
      <c r="W217" s="4" t="s">
        <v>438</v>
      </c>
      <c r="X217" s="4" t="s">
        <v>457</v>
      </c>
      <c r="Y217" s="4" t="s">
        <v>440</v>
      </c>
      <c r="Z217" s="5">
        <v>20</v>
      </c>
      <c r="AA217" s="5">
        <v>123721</v>
      </c>
      <c r="AB217" s="5">
        <v>1</v>
      </c>
      <c r="AC217" s="5">
        <v>280</v>
      </c>
      <c r="AD217" s="4" t="s">
        <v>717</v>
      </c>
      <c r="AE217" s="4" t="s">
        <v>712</v>
      </c>
      <c r="AF217" s="4" t="s">
        <v>1174</v>
      </c>
      <c r="AG217" s="4" t="s">
        <v>443</v>
      </c>
      <c r="AH217" s="80" t="str">
        <f t="shared" si="27"/>
        <v>12-Oct-23</v>
      </c>
    </row>
    <row r="218" spans="1:34" x14ac:dyDescent="0.3">
      <c r="A218" s="3">
        <v>45212</v>
      </c>
      <c r="B218" s="4">
        <v>1200</v>
      </c>
      <c r="C218" s="5">
        <v>5</v>
      </c>
      <c r="D218" s="4" t="str">
        <f t="shared" si="21"/>
        <v>2023-10-13</v>
      </c>
      <c r="E218" s="4" t="str">
        <f t="shared" si="22"/>
        <v>2023-10-08 - 2023-10-14</v>
      </c>
      <c r="F218" s="4" t="str">
        <f t="shared" si="23"/>
        <v>2023-Oct</v>
      </c>
      <c r="G218" s="4">
        <f>IF(COUNTIF($A$2:A218,A218)=1,SUMIF($A:$A,D218,$B:$B),"")</f>
        <v>1200</v>
      </c>
      <c r="H218" s="4">
        <f>IF(COUNTIF($A$2:A218,A218)=1,SUMIF($A:$A,D218,$C:$C),"")</f>
        <v>5</v>
      </c>
      <c r="I218" s="4" t="str">
        <f>IF(COUNTIF($E$2:E218,E218)=1,SUMIF($E:$E,E218,$B:$B),"")</f>
        <v/>
      </c>
      <c r="J218" s="4" t="str">
        <f>IF(COUNTIF($E$2:E218,E218)=1,SUMIF($E:$E,E218,$C:$C),"")</f>
        <v/>
      </c>
      <c r="K218" s="4" t="str">
        <f>IF(COUNTIF($F$2:F218,F218)=1,SUMIF($F:$F,F218,$B:$B),"")</f>
        <v/>
      </c>
      <c r="L218" s="4" t="str">
        <f>IF(COUNTIF($F$2:F218,F218)=1,SUMIF($F:$F,F218,$C:$C),"")</f>
        <v/>
      </c>
      <c r="M218" s="4">
        <f t="shared" si="26"/>
        <v>840</v>
      </c>
      <c r="N218" s="4">
        <f t="shared" si="24"/>
        <v>360</v>
      </c>
      <c r="O218" s="5">
        <f t="shared" si="25"/>
        <v>840</v>
      </c>
      <c r="P218" s="3" t="s">
        <v>958</v>
      </c>
      <c r="Q218" s="4" t="s">
        <v>460</v>
      </c>
      <c r="R218" s="4" t="s">
        <v>453</v>
      </c>
      <c r="S218" s="4" t="s">
        <v>503</v>
      </c>
      <c r="T218" s="4" t="s">
        <v>504</v>
      </c>
      <c r="U218" s="8" t="s">
        <v>703</v>
      </c>
      <c r="V218" s="4" t="s">
        <v>448</v>
      </c>
      <c r="W218" s="4" t="s">
        <v>438</v>
      </c>
      <c r="X218" s="4" t="s">
        <v>439</v>
      </c>
      <c r="Y218" s="4" t="s">
        <v>451</v>
      </c>
      <c r="Z218" s="5">
        <v>0</v>
      </c>
      <c r="AA218" s="5">
        <v>123722</v>
      </c>
      <c r="AB218" s="5">
        <v>1</v>
      </c>
      <c r="AC218" s="5">
        <v>1200</v>
      </c>
      <c r="AD218" s="4" t="s">
        <v>717</v>
      </c>
      <c r="AE218" s="4" t="s">
        <v>602</v>
      </c>
      <c r="AF218" s="4" t="s">
        <v>1174</v>
      </c>
      <c r="AG218" s="4" t="s">
        <v>443</v>
      </c>
      <c r="AH218" s="80" t="str">
        <f t="shared" si="27"/>
        <v>13-Oct-23</v>
      </c>
    </row>
    <row r="219" spans="1:34" x14ac:dyDescent="0.3">
      <c r="A219" s="3">
        <v>45213</v>
      </c>
      <c r="B219" s="4">
        <v>650</v>
      </c>
      <c r="C219" s="5">
        <v>2</v>
      </c>
      <c r="D219" s="4" t="str">
        <f t="shared" si="21"/>
        <v>2023-10-14</v>
      </c>
      <c r="E219" s="4" t="str">
        <f t="shared" si="22"/>
        <v>2023-10-08 - 2023-10-14</v>
      </c>
      <c r="F219" s="4" t="str">
        <f t="shared" si="23"/>
        <v>2023-Oct</v>
      </c>
      <c r="G219" s="4">
        <f>IF(COUNTIF($A$2:A219,A219)=1,SUMIF($A:$A,D219,$B:$B),"")</f>
        <v>650</v>
      </c>
      <c r="H219" s="4">
        <f>IF(COUNTIF($A$2:A219,A219)=1,SUMIF($A:$A,D219,$C:$C),"")</f>
        <v>2</v>
      </c>
      <c r="I219" s="4" t="str">
        <f>IF(COUNTIF($E$2:E219,E219)=1,SUMIF($E:$E,E219,$B:$B),"")</f>
        <v/>
      </c>
      <c r="J219" s="4" t="str">
        <f>IF(COUNTIF($E$2:E219,E219)=1,SUMIF($E:$E,E219,$C:$C),"")</f>
        <v/>
      </c>
      <c r="K219" s="4" t="str">
        <f>IF(COUNTIF($F$2:F219,F219)=1,SUMIF($F:$F,F219,$B:$B),"")</f>
        <v/>
      </c>
      <c r="L219" s="4" t="str">
        <f>IF(COUNTIF($F$2:F219,F219)=1,SUMIF($F:$F,F219,$C:$C),"")</f>
        <v/>
      </c>
      <c r="M219" s="4">
        <f t="shared" si="26"/>
        <v>455</v>
      </c>
      <c r="N219" s="4">
        <f t="shared" si="24"/>
        <v>195</v>
      </c>
      <c r="O219" s="5">
        <f t="shared" si="25"/>
        <v>405</v>
      </c>
      <c r="P219" s="3" t="s">
        <v>959</v>
      </c>
      <c r="Q219" s="4" t="s">
        <v>488</v>
      </c>
      <c r="R219" s="4" t="s">
        <v>445</v>
      </c>
      <c r="S219" s="4" t="s">
        <v>474</v>
      </c>
      <c r="T219" s="4" t="s">
        <v>475</v>
      </c>
      <c r="U219" s="8" t="s">
        <v>635</v>
      </c>
      <c r="V219" s="4" t="s">
        <v>448</v>
      </c>
      <c r="W219" s="4" t="s">
        <v>449</v>
      </c>
      <c r="X219" s="4" t="s">
        <v>450</v>
      </c>
      <c r="Y219" s="4" t="s">
        <v>451</v>
      </c>
      <c r="Z219" s="5">
        <v>50</v>
      </c>
      <c r="AA219" s="5">
        <v>123723</v>
      </c>
      <c r="AB219" s="5">
        <v>1</v>
      </c>
      <c r="AC219" s="5">
        <v>600</v>
      </c>
      <c r="AD219" s="4" t="s">
        <v>717</v>
      </c>
      <c r="AE219" s="4" t="s">
        <v>601</v>
      </c>
      <c r="AF219" s="4" t="s">
        <v>1172</v>
      </c>
      <c r="AG219" s="4" t="s">
        <v>443</v>
      </c>
      <c r="AH219" s="80" t="str">
        <f t="shared" si="27"/>
        <v>14-Oct-23</v>
      </c>
    </row>
    <row r="220" spans="1:34" x14ac:dyDescent="0.3">
      <c r="A220" s="3">
        <v>45214</v>
      </c>
      <c r="B220" s="4">
        <v>220</v>
      </c>
      <c r="C220" s="5">
        <v>1</v>
      </c>
      <c r="D220" s="4" t="str">
        <f t="shared" si="21"/>
        <v>2023-10-15</v>
      </c>
      <c r="E220" s="4" t="str">
        <f t="shared" si="22"/>
        <v>2023-10-15 - 2023-10-21</v>
      </c>
      <c r="F220" s="4" t="str">
        <f t="shared" si="23"/>
        <v>2023-Oct</v>
      </c>
      <c r="G220" s="4">
        <f>IF(COUNTIF($A$2:A220,A220)=1,SUMIF($A:$A,D220,$B:$B),"")</f>
        <v>220</v>
      </c>
      <c r="H220" s="4">
        <f>IF(COUNTIF($A$2:A220,A220)=1,SUMIF($A:$A,D220,$C:$C),"")</f>
        <v>1</v>
      </c>
      <c r="I220" s="4">
        <f>IF(COUNTIF($E$2:E220,E220)=1,SUMIF($E:$E,E220,$B:$B),"")</f>
        <v>3690</v>
      </c>
      <c r="J220" s="4">
        <f>IF(COUNTIF($E$2:E220,E220)=1,SUMIF($E:$E,E220,$C:$C),"")</f>
        <v>17</v>
      </c>
      <c r="K220" s="4" t="str">
        <f>IF(COUNTIF($F$2:F220,F220)=1,SUMIF($F:$F,F220,$B:$B),"")</f>
        <v/>
      </c>
      <c r="L220" s="4" t="str">
        <f>IF(COUNTIF($F$2:F220,F220)=1,SUMIF($F:$F,F220,$C:$C),"")</f>
        <v/>
      </c>
      <c r="M220" s="4">
        <f t="shared" si="26"/>
        <v>154</v>
      </c>
      <c r="N220" s="4">
        <f t="shared" si="24"/>
        <v>66</v>
      </c>
      <c r="O220" s="5">
        <f t="shared" si="25"/>
        <v>134</v>
      </c>
      <c r="P220" s="3" t="s">
        <v>960</v>
      </c>
      <c r="Q220" s="4" t="s">
        <v>462</v>
      </c>
      <c r="R220" s="4" t="s">
        <v>434</v>
      </c>
      <c r="S220" s="4" t="s">
        <v>532</v>
      </c>
      <c r="T220" s="4" t="s">
        <v>436</v>
      </c>
      <c r="U220" s="8" t="s">
        <v>703</v>
      </c>
      <c r="V220" s="4" t="s">
        <v>456</v>
      </c>
      <c r="W220" s="4" t="s">
        <v>449</v>
      </c>
      <c r="X220" s="4" t="s">
        <v>450</v>
      </c>
      <c r="Y220" s="4" t="s">
        <v>451</v>
      </c>
      <c r="Z220" s="5">
        <v>20</v>
      </c>
      <c r="AA220" s="5">
        <v>123724</v>
      </c>
      <c r="AB220" s="5">
        <v>1</v>
      </c>
      <c r="AC220" s="5">
        <v>200</v>
      </c>
      <c r="AD220" s="4" t="s">
        <v>717</v>
      </c>
      <c r="AE220" s="4" t="s">
        <v>712</v>
      </c>
      <c r="AF220" s="4" t="s">
        <v>1174</v>
      </c>
      <c r="AG220" s="4" t="s">
        <v>443</v>
      </c>
      <c r="AH220" s="80" t="str">
        <f t="shared" si="27"/>
        <v>15-Oct-23</v>
      </c>
    </row>
    <row r="221" spans="1:34" x14ac:dyDescent="0.3">
      <c r="A221" s="3">
        <v>45215</v>
      </c>
      <c r="B221" s="4">
        <v>700</v>
      </c>
      <c r="C221" s="5">
        <v>3</v>
      </c>
      <c r="D221" s="4" t="str">
        <f t="shared" si="21"/>
        <v>2023-10-16</v>
      </c>
      <c r="E221" s="4" t="str">
        <f t="shared" si="22"/>
        <v>2023-10-15 - 2023-10-21</v>
      </c>
      <c r="F221" s="4" t="str">
        <f t="shared" si="23"/>
        <v>2023-Oct</v>
      </c>
      <c r="G221" s="4">
        <f>IF(COUNTIF($A$2:A221,A221)=1,SUMIF($A:$A,D221,$B:$B),"")</f>
        <v>700</v>
      </c>
      <c r="H221" s="4">
        <f>IF(COUNTIF($A$2:A221,A221)=1,SUMIF($A:$A,D221,$C:$C),"")</f>
        <v>3</v>
      </c>
      <c r="I221" s="4" t="str">
        <f>IF(COUNTIF($E$2:E221,E221)=1,SUMIF($E:$E,E221,$B:$B),"")</f>
        <v/>
      </c>
      <c r="J221" s="4" t="str">
        <f>IF(COUNTIF($E$2:E221,E221)=1,SUMIF($E:$E,E221,$C:$C),"")</f>
        <v/>
      </c>
      <c r="K221" s="4" t="str">
        <f>IF(COUNTIF($F$2:F221,F221)=1,SUMIF($F:$F,F221,$B:$B),"")</f>
        <v/>
      </c>
      <c r="L221" s="4" t="str">
        <f>IF(COUNTIF($F$2:F221,F221)=1,SUMIF($F:$F,F221,$C:$C),"")</f>
        <v/>
      </c>
      <c r="M221" s="4">
        <f t="shared" si="26"/>
        <v>490</v>
      </c>
      <c r="N221" s="4">
        <f t="shared" si="24"/>
        <v>210</v>
      </c>
      <c r="O221" s="5">
        <f t="shared" si="25"/>
        <v>440</v>
      </c>
      <c r="P221" s="3" t="s">
        <v>961</v>
      </c>
      <c r="Q221" s="4" t="s">
        <v>470</v>
      </c>
      <c r="R221" s="4" t="s">
        <v>445</v>
      </c>
      <c r="S221" s="4" t="s">
        <v>535</v>
      </c>
      <c r="T221" s="4" t="s">
        <v>536</v>
      </c>
      <c r="U221" s="8" t="s">
        <v>635</v>
      </c>
      <c r="V221" s="4" t="s">
        <v>448</v>
      </c>
      <c r="W221" s="4" t="s">
        <v>438</v>
      </c>
      <c r="X221" s="4" t="s">
        <v>450</v>
      </c>
      <c r="Y221" s="4" t="s">
        <v>440</v>
      </c>
      <c r="Z221" s="5">
        <v>50</v>
      </c>
      <c r="AA221" s="5">
        <v>123725</v>
      </c>
      <c r="AB221" s="5">
        <v>1</v>
      </c>
      <c r="AC221" s="5">
        <v>650</v>
      </c>
      <c r="AD221" s="4" t="s">
        <v>717</v>
      </c>
      <c r="AE221" s="4" t="s">
        <v>610</v>
      </c>
      <c r="AF221" s="4" t="s">
        <v>1172</v>
      </c>
      <c r="AG221" s="4" t="s">
        <v>443</v>
      </c>
      <c r="AH221" s="80" t="str">
        <f t="shared" si="27"/>
        <v>16-Oct-23</v>
      </c>
    </row>
    <row r="222" spans="1:34" x14ac:dyDescent="0.3">
      <c r="A222" s="3">
        <v>45216</v>
      </c>
      <c r="B222" s="4">
        <v>400</v>
      </c>
      <c r="C222" s="5">
        <v>2</v>
      </c>
      <c r="D222" s="4" t="str">
        <f t="shared" si="21"/>
        <v>2023-10-17</v>
      </c>
      <c r="E222" s="4" t="str">
        <f t="shared" si="22"/>
        <v>2023-10-15 - 2023-10-21</v>
      </c>
      <c r="F222" s="4" t="str">
        <f t="shared" si="23"/>
        <v>2023-Oct</v>
      </c>
      <c r="G222" s="4">
        <f>IF(COUNTIF($A$2:A222,A222)=1,SUMIF($A:$A,D222,$B:$B),"")</f>
        <v>400</v>
      </c>
      <c r="H222" s="4">
        <f>IF(COUNTIF($A$2:A222,A222)=1,SUMIF($A:$A,D222,$C:$C),"")</f>
        <v>2</v>
      </c>
      <c r="I222" s="4" t="str">
        <f>IF(COUNTIF($E$2:E222,E222)=1,SUMIF($E:$E,E222,$B:$B),"")</f>
        <v/>
      </c>
      <c r="J222" s="4" t="str">
        <f>IF(COUNTIF($E$2:E222,E222)=1,SUMIF($E:$E,E222,$C:$C),"")</f>
        <v/>
      </c>
      <c r="K222" s="4" t="str">
        <f>IF(COUNTIF($F$2:F222,F222)=1,SUMIF($F:$F,F222,$B:$B),"")</f>
        <v/>
      </c>
      <c r="L222" s="4" t="str">
        <f>IF(COUNTIF($F$2:F222,F222)=1,SUMIF($F:$F,F222,$C:$C),"")</f>
        <v/>
      </c>
      <c r="M222" s="4">
        <f t="shared" si="26"/>
        <v>280</v>
      </c>
      <c r="N222" s="4">
        <f t="shared" si="24"/>
        <v>120</v>
      </c>
      <c r="O222" s="5">
        <f t="shared" si="25"/>
        <v>280</v>
      </c>
      <c r="P222" s="3" t="s">
        <v>962</v>
      </c>
      <c r="Q222" s="4" t="s">
        <v>490</v>
      </c>
      <c r="R222" s="4" t="s">
        <v>434</v>
      </c>
      <c r="S222" s="4" t="s">
        <v>537</v>
      </c>
      <c r="T222" s="4" t="s">
        <v>436</v>
      </c>
      <c r="U222" s="8" t="s">
        <v>692</v>
      </c>
      <c r="V222" s="4" t="s">
        <v>456</v>
      </c>
      <c r="W222" s="4" t="s">
        <v>449</v>
      </c>
      <c r="X222" s="4" t="s">
        <v>439</v>
      </c>
      <c r="Y222" s="4" t="s">
        <v>451</v>
      </c>
      <c r="Z222" s="5">
        <v>0</v>
      </c>
      <c r="AA222" s="5">
        <v>123726</v>
      </c>
      <c r="AB222" s="5">
        <v>1</v>
      </c>
      <c r="AC222" s="5">
        <v>400</v>
      </c>
      <c r="AD222" s="4" t="s">
        <v>717</v>
      </c>
      <c r="AE222" s="4" t="s">
        <v>590</v>
      </c>
      <c r="AF222" s="4" t="s">
        <v>1173</v>
      </c>
      <c r="AG222" s="4" t="s">
        <v>443</v>
      </c>
      <c r="AH222" s="80" t="str">
        <f t="shared" si="27"/>
        <v>17-Oct-23</v>
      </c>
    </row>
    <row r="223" spans="1:34" x14ac:dyDescent="0.3">
      <c r="A223" s="3">
        <v>45217</v>
      </c>
      <c r="B223" s="4">
        <v>300</v>
      </c>
      <c r="C223" s="5">
        <v>3</v>
      </c>
      <c r="D223" s="4" t="str">
        <f t="shared" si="21"/>
        <v>2023-10-18</v>
      </c>
      <c r="E223" s="4" t="str">
        <f t="shared" si="22"/>
        <v>2023-10-15 - 2023-10-21</v>
      </c>
      <c r="F223" s="4" t="str">
        <f t="shared" si="23"/>
        <v>2023-Oct</v>
      </c>
      <c r="G223" s="4">
        <f>IF(COUNTIF($A$2:A223,A223)=1,SUMIF($A:$A,D223,$B:$B),"")</f>
        <v>300</v>
      </c>
      <c r="H223" s="4">
        <f>IF(COUNTIF($A$2:A223,A223)=1,SUMIF($A:$A,D223,$C:$C),"")</f>
        <v>3</v>
      </c>
      <c r="I223" s="4" t="str">
        <f>IF(COUNTIF($E$2:E223,E223)=1,SUMIF($E:$E,E223,$B:$B),"")</f>
        <v/>
      </c>
      <c r="J223" s="4" t="str">
        <f>IF(COUNTIF($E$2:E223,E223)=1,SUMIF($E:$E,E223,$C:$C),"")</f>
        <v/>
      </c>
      <c r="K223" s="4" t="str">
        <f>IF(COUNTIF($F$2:F223,F223)=1,SUMIF($F:$F,F223,$B:$B),"")</f>
        <v/>
      </c>
      <c r="L223" s="4" t="str">
        <f>IF(COUNTIF($F$2:F223,F223)=1,SUMIF($F:$F,F223,$C:$C),"")</f>
        <v/>
      </c>
      <c r="M223" s="4">
        <f t="shared" si="26"/>
        <v>210</v>
      </c>
      <c r="N223" s="4">
        <f t="shared" si="24"/>
        <v>90</v>
      </c>
      <c r="O223" s="5">
        <f t="shared" si="25"/>
        <v>190</v>
      </c>
      <c r="P223" s="3" t="s">
        <v>963</v>
      </c>
      <c r="Q223" s="4" t="s">
        <v>476</v>
      </c>
      <c r="R223" s="4" t="s">
        <v>445</v>
      </c>
      <c r="S223" s="4" t="s">
        <v>520</v>
      </c>
      <c r="T223" s="4" t="s">
        <v>521</v>
      </c>
      <c r="U223" s="8" t="s">
        <v>701</v>
      </c>
      <c r="V223" s="4" t="s">
        <v>437</v>
      </c>
      <c r="W223" s="4" t="s">
        <v>438</v>
      </c>
      <c r="X223" s="4" t="s">
        <v>457</v>
      </c>
      <c r="Y223" s="4" t="s">
        <v>440</v>
      </c>
      <c r="Z223" s="5">
        <v>20</v>
      </c>
      <c r="AA223" s="5">
        <v>123727</v>
      </c>
      <c r="AB223" s="5">
        <v>1</v>
      </c>
      <c r="AC223" s="5">
        <v>280</v>
      </c>
      <c r="AD223" s="4" t="s">
        <v>717</v>
      </c>
      <c r="AE223" s="4" t="s">
        <v>712</v>
      </c>
      <c r="AF223" s="4" t="s">
        <v>1174</v>
      </c>
      <c r="AG223" s="4" t="s">
        <v>443</v>
      </c>
      <c r="AH223" s="80" t="str">
        <f t="shared" si="27"/>
        <v>18-Oct-23</v>
      </c>
    </row>
    <row r="224" spans="1:34" x14ac:dyDescent="0.3">
      <c r="A224" s="3">
        <v>45218</v>
      </c>
      <c r="B224" s="4">
        <v>1200</v>
      </c>
      <c r="C224" s="5">
        <v>5</v>
      </c>
      <c r="D224" s="4" t="str">
        <f t="shared" si="21"/>
        <v>2023-10-19</v>
      </c>
      <c r="E224" s="4" t="str">
        <f t="shared" si="22"/>
        <v>2023-10-15 - 2023-10-21</v>
      </c>
      <c r="F224" s="4" t="str">
        <f t="shared" si="23"/>
        <v>2023-Oct</v>
      </c>
      <c r="G224" s="4">
        <f>IF(COUNTIF($A$2:A224,A224)=1,SUMIF($A:$A,D224,$B:$B),"")</f>
        <v>1200</v>
      </c>
      <c r="H224" s="4">
        <f>IF(COUNTIF($A$2:A224,A224)=1,SUMIF($A:$A,D224,$C:$C),"")</f>
        <v>5</v>
      </c>
      <c r="I224" s="4" t="str">
        <f>IF(COUNTIF($E$2:E224,E224)=1,SUMIF($E:$E,E224,$B:$B),"")</f>
        <v/>
      </c>
      <c r="J224" s="4" t="str">
        <f>IF(COUNTIF($E$2:E224,E224)=1,SUMIF($E:$E,E224,$C:$C),"")</f>
        <v/>
      </c>
      <c r="K224" s="4" t="str">
        <f>IF(COUNTIF($F$2:F224,F224)=1,SUMIF($F:$F,F224,$B:$B),"")</f>
        <v/>
      </c>
      <c r="L224" s="4" t="str">
        <f>IF(COUNTIF($F$2:F224,F224)=1,SUMIF($F:$F,F224,$C:$C),"")</f>
        <v/>
      </c>
      <c r="M224" s="4">
        <f t="shared" si="26"/>
        <v>840</v>
      </c>
      <c r="N224" s="4">
        <f t="shared" si="24"/>
        <v>360</v>
      </c>
      <c r="O224" s="5">
        <f t="shared" si="25"/>
        <v>840</v>
      </c>
      <c r="P224" s="3" t="s">
        <v>964</v>
      </c>
      <c r="Q224" s="4" t="s">
        <v>460</v>
      </c>
      <c r="R224" s="4" t="s">
        <v>453</v>
      </c>
      <c r="S224" s="4" t="s">
        <v>503</v>
      </c>
      <c r="T224" s="4" t="s">
        <v>504</v>
      </c>
      <c r="U224" s="8" t="s">
        <v>697</v>
      </c>
      <c r="V224" s="4" t="s">
        <v>448</v>
      </c>
      <c r="W224" s="4" t="s">
        <v>438</v>
      </c>
      <c r="X224" s="4" t="s">
        <v>439</v>
      </c>
      <c r="Y224" s="4" t="s">
        <v>451</v>
      </c>
      <c r="Z224" s="5">
        <v>0</v>
      </c>
      <c r="AA224" s="5">
        <v>123728</v>
      </c>
      <c r="AB224" s="5">
        <v>1</v>
      </c>
      <c r="AC224" s="5">
        <v>1200</v>
      </c>
      <c r="AD224" s="4" t="s">
        <v>717</v>
      </c>
      <c r="AE224" s="4" t="s">
        <v>602</v>
      </c>
      <c r="AF224" s="4" t="s">
        <v>1174</v>
      </c>
      <c r="AG224" s="4" t="s">
        <v>443</v>
      </c>
      <c r="AH224" s="80" t="str">
        <f t="shared" si="27"/>
        <v>19-Oct-23</v>
      </c>
    </row>
    <row r="225" spans="1:34" x14ac:dyDescent="0.3">
      <c r="A225" s="3">
        <v>45219</v>
      </c>
      <c r="B225" s="4">
        <v>650</v>
      </c>
      <c r="C225" s="5">
        <v>2</v>
      </c>
      <c r="D225" s="4" t="str">
        <f t="shared" si="21"/>
        <v>2023-10-20</v>
      </c>
      <c r="E225" s="4" t="str">
        <f t="shared" si="22"/>
        <v>2023-10-15 - 2023-10-21</v>
      </c>
      <c r="F225" s="4" t="str">
        <f t="shared" si="23"/>
        <v>2023-Oct</v>
      </c>
      <c r="G225" s="4">
        <f>IF(COUNTIF($A$2:A225,A225)=1,SUMIF($A:$A,D225,$B:$B),"")</f>
        <v>650</v>
      </c>
      <c r="H225" s="4">
        <f>IF(COUNTIF($A$2:A225,A225)=1,SUMIF($A:$A,D225,$C:$C),"")</f>
        <v>2</v>
      </c>
      <c r="I225" s="4" t="str">
        <f>IF(COUNTIF($E$2:E225,E225)=1,SUMIF($E:$E,E225,$B:$B),"")</f>
        <v/>
      </c>
      <c r="J225" s="4" t="str">
        <f>IF(COUNTIF($E$2:E225,E225)=1,SUMIF($E:$E,E225,$C:$C),"")</f>
        <v/>
      </c>
      <c r="K225" s="4" t="str">
        <f>IF(COUNTIF($F$2:F225,F225)=1,SUMIF($F:$F,F225,$B:$B),"")</f>
        <v/>
      </c>
      <c r="L225" s="4" t="str">
        <f>IF(COUNTIF($F$2:F225,F225)=1,SUMIF($F:$F,F225,$C:$C),"")</f>
        <v/>
      </c>
      <c r="M225" s="4">
        <f t="shared" si="26"/>
        <v>455</v>
      </c>
      <c r="N225" s="4">
        <f t="shared" si="24"/>
        <v>195</v>
      </c>
      <c r="O225" s="5">
        <f t="shared" si="25"/>
        <v>405</v>
      </c>
      <c r="P225" s="3" t="s">
        <v>965</v>
      </c>
      <c r="Q225" s="4" t="s">
        <v>488</v>
      </c>
      <c r="R225" s="4" t="s">
        <v>445</v>
      </c>
      <c r="S225" s="4" t="s">
        <v>474</v>
      </c>
      <c r="T225" s="4" t="s">
        <v>475</v>
      </c>
      <c r="U225" s="8" t="s">
        <v>696</v>
      </c>
      <c r="V225" s="4" t="s">
        <v>448</v>
      </c>
      <c r="W225" s="4" t="s">
        <v>449</v>
      </c>
      <c r="X225" s="4" t="s">
        <v>450</v>
      </c>
      <c r="Y225" s="4" t="s">
        <v>451</v>
      </c>
      <c r="Z225" s="5">
        <v>50</v>
      </c>
      <c r="AA225" s="5">
        <v>123729</v>
      </c>
      <c r="AB225" s="5">
        <v>1</v>
      </c>
      <c r="AC225" s="5">
        <v>600</v>
      </c>
      <c r="AD225" s="4" t="s">
        <v>717</v>
      </c>
      <c r="AE225" s="4" t="s">
        <v>601</v>
      </c>
      <c r="AF225" s="4" t="s">
        <v>1172</v>
      </c>
      <c r="AG225" s="4" t="s">
        <v>443</v>
      </c>
      <c r="AH225" s="80" t="str">
        <f t="shared" si="27"/>
        <v>20-Oct-23</v>
      </c>
    </row>
    <row r="226" spans="1:34" x14ac:dyDescent="0.3">
      <c r="A226" s="3">
        <v>45220</v>
      </c>
      <c r="B226" s="4">
        <v>220</v>
      </c>
      <c r="C226" s="5">
        <v>1</v>
      </c>
      <c r="D226" s="4" t="str">
        <f t="shared" si="21"/>
        <v>2023-10-21</v>
      </c>
      <c r="E226" s="4" t="str">
        <f t="shared" si="22"/>
        <v>2023-10-15 - 2023-10-21</v>
      </c>
      <c r="F226" s="4" t="str">
        <f t="shared" si="23"/>
        <v>2023-Oct</v>
      </c>
      <c r="G226" s="4">
        <f>IF(COUNTIF($A$2:A226,A226)=1,SUMIF($A:$A,D226,$B:$B),"")</f>
        <v>220</v>
      </c>
      <c r="H226" s="4">
        <f>IF(COUNTIF($A$2:A226,A226)=1,SUMIF($A:$A,D226,$C:$C),"")</f>
        <v>1</v>
      </c>
      <c r="I226" s="4" t="str">
        <f>IF(COUNTIF($E$2:E226,E226)=1,SUMIF($E:$E,E226,$B:$B),"")</f>
        <v/>
      </c>
      <c r="J226" s="4" t="str">
        <f>IF(COUNTIF($E$2:E226,E226)=1,SUMIF($E:$E,E226,$C:$C),"")</f>
        <v/>
      </c>
      <c r="K226" s="4" t="str">
        <f>IF(COUNTIF($F$2:F226,F226)=1,SUMIF($F:$F,F226,$B:$B),"")</f>
        <v/>
      </c>
      <c r="L226" s="4" t="str">
        <f>IF(COUNTIF($F$2:F226,F226)=1,SUMIF($F:$F,F226,$C:$C),"")</f>
        <v/>
      </c>
      <c r="M226" s="4">
        <f t="shared" si="26"/>
        <v>154</v>
      </c>
      <c r="N226" s="4">
        <f t="shared" si="24"/>
        <v>66</v>
      </c>
      <c r="O226" s="5">
        <f t="shared" si="25"/>
        <v>134</v>
      </c>
      <c r="P226" s="3" t="s">
        <v>966</v>
      </c>
      <c r="Q226" s="4" t="s">
        <v>462</v>
      </c>
      <c r="R226" s="4" t="s">
        <v>434</v>
      </c>
      <c r="S226" s="4" t="s">
        <v>532</v>
      </c>
      <c r="T226" s="4" t="s">
        <v>436</v>
      </c>
      <c r="U226" s="8" t="s">
        <v>703</v>
      </c>
      <c r="V226" s="4" t="s">
        <v>456</v>
      </c>
      <c r="W226" s="4" t="s">
        <v>449</v>
      </c>
      <c r="X226" s="4" t="s">
        <v>450</v>
      </c>
      <c r="Y226" s="4" t="s">
        <v>451</v>
      </c>
      <c r="Z226" s="5">
        <v>20</v>
      </c>
      <c r="AA226" s="5">
        <v>123730</v>
      </c>
      <c r="AB226" s="5">
        <v>1</v>
      </c>
      <c r="AC226" s="5">
        <v>200</v>
      </c>
      <c r="AD226" s="4" t="s">
        <v>717</v>
      </c>
      <c r="AE226" s="4" t="s">
        <v>712</v>
      </c>
      <c r="AF226" s="4" t="s">
        <v>1174</v>
      </c>
      <c r="AG226" s="4" t="s">
        <v>443</v>
      </c>
      <c r="AH226" s="80" t="str">
        <f t="shared" si="27"/>
        <v>21-Oct-23</v>
      </c>
    </row>
    <row r="227" spans="1:34" x14ac:dyDescent="0.3">
      <c r="A227" s="3">
        <v>45221</v>
      </c>
      <c r="B227" s="4">
        <v>700</v>
      </c>
      <c r="C227" s="5">
        <v>3</v>
      </c>
      <c r="D227" s="4" t="str">
        <f t="shared" si="21"/>
        <v>2023-10-22</v>
      </c>
      <c r="E227" s="4" t="str">
        <f t="shared" si="22"/>
        <v>2023-10-22 - 2023-10-28</v>
      </c>
      <c r="F227" s="4" t="str">
        <f t="shared" si="23"/>
        <v>2023-Oct</v>
      </c>
      <c r="G227" s="4">
        <f>IF(COUNTIF($A$2:A227,A227)=1,SUMIF($A:$A,D227,$B:$B),"")</f>
        <v>700</v>
      </c>
      <c r="H227" s="4">
        <f>IF(COUNTIF($A$2:A227,A227)=1,SUMIF($A:$A,D227,$C:$C),"")</f>
        <v>3</v>
      </c>
      <c r="I227" s="4">
        <f>IF(COUNTIF($E$2:E227,E227)=1,SUMIF($E:$E,E227,$B:$B),"")</f>
        <v>4170</v>
      </c>
      <c r="J227" s="4">
        <f>IF(COUNTIF($E$2:E227,E227)=1,SUMIF($E:$E,E227,$C:$C),"")</f>
        <v>19</v>
      </c>
      <c r="K227" s="4" t="str">
        <f>IF(COUNTIF($F$2:F227,F227)=1,SUMIF($F:$F,F227,$B:$B),"")</f>
        <v/>
      </c>
      <c r="L227" s="4" t="str">
        <f>IF(COUNTIF($F$2:F227,F227)=1,SUMIF($F:$F,F227,$C:$C),"")</f>
        <v/>
      </c>
      <c r="M227" s="4">
        <f t="shared" si="26"/>
        <v>490</v>
      </c>
      <c r="N227" s="4">
        <f t="shared" si="24"/>
        <v>210</v>
      </c>
      <c r="O227" s="5">
        <f t="shared" si="25"/>
        <v>440</v>
      </c>
      <c r="P227" s="3" t="s">
        <v>967</v>
      </c>
      <c r="Q227" s="4" t="s">
        <v>470</v>
      </c>
      <c r="R227" s="4" t="s">
        <v>445</v>
      </c>
      <c r="S227" s="4" t="s">
        <v>535</v>
      </c>
      <c r="T227" s="4" t="s">
        <v>536</v>
      </c>
      <c r="U227" s="8" t="s">
        <v>635</v>
      </c>
      <c r="V227" s="4" t="s">
        <v>448</v>
      </c>
      <c r="W227" s="4" t="s">
        <v>438</v>
      </c>
      <c r="X227" s="4" t="s">
        <v>450</v>
      </c>
      <c r="Y227" s="4" t="s">
        <v>440</v>
      </c>
      <c r="Z227" s="5">
        <v>50</v>
      </c>
      <c r="AA227" s="5">
        <v>123731</v>
      </c>
      <c r="AB227" s="5">
        <v>1</v>
      </c>
      <c r="AC227" s="5">
        <v>650</v>
      </c>
      <c r="AD227" s="4" t="s">
        <v>717</v>
      </c>
      <c r="AE227" s="4" t="s">
        <v>610</v>
      </c>
      <c r="AF227" s="4" t="s">
        <v>1172</v>
      </c>
      <c r="AG227" s="4" t="s">
        <v>443</v>
      </c>
      <c r="AH227" s="80" t="str">
        <f t="shared" si="27"/>
        <v>22-Oct-23</v>
      </c>
    </row>
    <row r="228" spans="1:34" x14ac:dyDescent="0.3">
      <c r="A228" s="3">
        <v>45222</v>
      </c>
      <c r="B228" s="4">
        <v>400</v>
      </c>
      <c r="C228" s="5">
        <v>2</v>
      </c>
      <c r="D228" s="4" t="str">
        <f t="shared" si="21"/>
        <v>2023-10-23</v>
      </c>
      <c r="E228" s="4" t="str">
        <f t="shared" si="22"/>
        <v>2023-10-22 - 2023-10-28</v>
      </c>
      <c r="F228" s="4" t="str">
        <f t="shared" si="23"/>
        <v>2023-Oct</v>
      </c>
      <c r="G228" s="4">
        <f>IF(COUNTIF($A$2:A228,A228)=1,SUMIF($A:$A,D228,$B:$B),"")</f>
        <v>400</v>
      </c>
      <c r="H228" s="4">
        <f>IF(COUNTIF($A$2:A228,A228)=1,SUMIF($A:$A,D228,$C:$C),"")</f>
        <v>2</v>
      </c>
      <c r="I228" s="4" t="str">
        <f>IF(COUNTIF($E$2:E228,E228)=1,SUMIF($E:$E,E228,$B:$B),"")</f>
        <v/>
      </c>
      <c r="J228" s="4" t="str">
        <f>IF(COUNTIF($E$2:E228,E228)=1,SUMIF($E:$E,E228,$C:$C),"")</f>
        <v/>
      </c>
      <c r="K228" s="4" t="str">
        <f>IF(COUNTIF($F$2:F228,F228)=1,SUMIF($F:$F,F228,$B:$B),"")</f>
        <v/>
      </c>
      <c r="L228" s="4" t="str">
        <f>IF(COUNTIF($F$2:F228,F228)=1,SUMIF($F:$F,F228,$C:$C),"")</f>
        <v/>
      </c>
      <c r="M228" s="4">
        <f t="shared" si="26"/>
        <v>280</v>
      </c>
      <c r="N228" s="4">
        <f t="shared" si="24"/>
        <v>120</v>
      </c>
      <c r="O228" s="5">
        <f t="shared" si="25"/>
        <v>280</v>
      </c>
      <c r="P228" s="3" t="s">
        <v>968</v>
      </c>
      <c r="Q228" s="4" t="s">
        <v>490</v>
      </c>
      <c r="R228" s="4" t="s">
        <v>434</v>
      </c>
      <c r="S228" s="4" t="s">
        <v>537</v>
      </c>
      <c r="T228" s="4" t="s">
        <v>436</v>
      </c>
      <c r="U228" s="8" t="s">
        <v>690</v>
      </c>
      <c r="V228" s="4" t="s">
        <v>456</v>
      </c>
      <c r="W228" s="4" t="s">
        <v>449</v>
      </c>
      <c r="X228" s="4" t="s">
        <v>439</v>
      </c>
      <c r="Y228" s="4" t="s">
        <v>451</v>
      </c>
      <c r="Z228" s="5">
        <v>0</v>
      </c>
      <c r="AA228" s="5">
        <v>123732</v>
      </c>
      <c r="AB228" s="5">
        <v>1</v>
      </c>
      <c r="AC228" s="5">
        <v>400</v>
      </c>
      <c r="AD228" s="4" t="s">
        <v>717</v>
      </c>
      <c r="AE228" s="4" t="s">
        <v>590</v>
      </c>
      <c r="AF228" s="4" t="s">
        <v>1173</v>
      </c>
      <c r="AG228" s="4" t="s">
        <v>443</v>
      </c>
      <c r="AH228" s="80" t="str">
        <f t="shared" si="27"/>
        <v>23-Oct-23</v>
      </c>
    </row>
    <row r="229" spans="1:34" x14ac:dyDescent="0.3">
      <c r="A229" s="3">
        <v>45223</v>
      </c>
      <c r="B229" s="4">
        <v>300</v>
      </c>
      <c r="C229" s="5">
        <v>3</v>
      </c>
      <c r="D229" s="4" t="str">
        <f t="shared" si="21"/>
        <v>2023-10-24</v>
      </c>
      <c r="E229" s="4" t="str">
        <f t="shared" si="22"/>
        <v>2023-10-22 - 2023-10-28</v>
      </c>
      <c r="F229" s="4" t="str">
        <f t="shared" si="23"/>
        <v>2023-Oct</v>
      </c>
      <c r="G229" s="4">
        <f>IF(COUNTIF($A$2:A229,A229)=1,SUMIF($A:$A,D229,$B:$B),"")</f>
        <v>300</v>
      </c>
      <c r="H229" s="4">
        <f>IF(COUNTIF($A$2:A229,A229)=1,SUMIF($A:$A,D229,$C:$C),"")</f>
        <v>3</v>
      </c>
      <c r="I229" s="4" t="str">
        <f>IF(COUNTIF($E$2:E229,E229)=1,SUMIF($E:$E,E229,$B:$B),"")</f>
        <v/>
      </c>
      <c r="J229" s="4" t="str">
        <f>IF(COUNTIF($E$2:E229,E229)=1,SUMIF($E:$E,E229,$C:$C),"")</f>
        <v/>
      </c>
      <c r="K229" s="4" t="str">
        <f>IF(COUNTIF($F$2:F229,F229)=1,SUMIF($F:$F,F229,$B:$B),"")</f>
        <v/>
      </c>
      <c r="L229" s="4" t="str">
        <f>IF(COUNTIF($F$2:F229,F229)=1,SUMIF($F:$F,F229,$C:$C),"")</f>
        <v/>
      </c>
      <c r="M229" s="4">
        <f t="shared" si="26"/>
        <v>210</v>
      </c>
      <c r="N229" s="4">
        <f t="shared" si="24"/>
        <v>90</v>
      </c>
      <c r="O229" s="5">
        <f t="shared" si="25"/>
        <v>190</v>
      </c>
      <c r="P229" s="3" t="s">
        <v>969</v>
      </c>
      <c r="Q229" s="4" t="s">
        <v>476</v>
      </c>
      <c r="R229" s="4" t="s">
        <v>445</v>
      </c>
      <c r="S229" s="4" t="s">
        <v>520</v>
      </c>
      <c r="T229" s="4" t="s">
        <v>521</v>
      </c>
      <c r="U229" s="8" t="s">
        <v>694</v>
      </c>
      <c r="V229" s="4" t="s">
        <v>437</v>
      </c>
      <c r="W229" s="4" t="s">
        <v>438</v>
      </c>
      <c r="X229" s="4" t="s">
        <v>457</v>
      </c>
      <c r="Y229" s="4" t="s">
        <v>440</v>
      </c>
      <c r="Z229" s="5">
        <v>20</v>
      </c>
      <c r="AA229" s="5">
        <v>123733</v>
      </c>
      <c r="AB229" s="5">
        <v>1</v>
      </c>
      <c r="AC229" s="5">
        <v>280</v>
      </c>
      <c r="AD229" s="4" t="s">
        <v>717</v>
      </c>
      <c r="AE229" s="4" t="s">
        <v>712</v>
      </c>
      <c r="AF229" s="4" t="s">
        <v>1174</v>
      </c>
      <c r="AG229" s="4" t="s">
        <v>443</v>
      </c>
      <c r="AH229" s="80" t="str">
        <f t="shared" si="27"/>
        <v>24-Oct-23</v>
      </c>
    </row>
    <row r="230" spans="1:34" x14ac:dyDescent="0.3">
      <c r="A230" s="3">
        <v>45224</v>
      </c>
      <c r="B230" s="4">
        <v>1200</v>
      </c>
      <c r="C230" s="5">
        <v>5</v>
      </c>
      <c r="D230" s="4" t="str">
        <f t="shared" si="21"/>
        <v>2023-10-25</v>
      </c>
      <c r="E230" s="4" t="str">
        <f t="shared" si="22"/>
        <v>2023-10-22 - 2023-10-28</v>
      </c>
      <c r="F230" s="4" t="str">
        <f t="shared" si="23"/>
        <v>2023-Oct</v>
      </c>
      <c r="G230" s="4">
        <f>IF(COUNTIF($A$2:A230,A230)=1,SUMIF($A:$A,D230,$B:$B),"")</f>
        <v>1200</v>
      </c>
      <c r="H230" s="4">
        <f>IF(COUNTIF($A$2:A230,A230)=1,SUMIF($A:$A,D230,$C:$C),"")</f>
        <v>5</v>
      </c>
      <c r="I230" s="4" t="str">
        <f>IF(COUNTIF($E$2:E230,E230)=1,SUMIF($E:$E,E230,$B:$B),"")</f>
        <v/>
      </c>
      <c r="J230" s="4" t="str">
        <f>IF(COUNTIF($E$2:E230,E230)=1,SUMIF($E:$E,E230,$C:$C),"")</f>
        <v/>
      </c>
      <c r="K230" s="4" t="str">
        <f>IF(COUNTIF($F$2:F230,F230)=1,SUMIF($F:$F,F230,$B:$B),"")</f>
        <v/>
      </c>
      <c r="L230" s="4" t="str">
        <f>IF(COUNTIF($F$2:F230,F230)=1,SUMIF($F:$F,F230,$C:$C),"")</f>
        <v/>
      </c>
      <c r="M230" s="4">
        <f t="shared" si="26"/>
        <v>840</v>
      </c>
      <c r="N230" s="4">
        <f t="shared" si="24"/>
        <v>360</v>
      </c>
      <c r="O230" s="5">
        <f t="shared" si="25"/>
        <v>840</v>
      </c>
      <c r="P230" s="3" t="s">
        <v>970</v>
      </c>
      <c r="Q230" s="4" t="s">
        <v>460</v>
      </c>
      <c r="R230" s="4" t="s">
        <v>453</v>
      </c>
      <c r="S230" s="4" t="s">
        <v>503</v>
      </c>
      <c r="T230" s="4" t="s">
        <v>504</v>
      </c>
      <c r="U230" s="8" t="s">
        <v>692</v>
      </c>
      <c r="V230" s="4" t="s">
        <v>448</v>
      </c>
      <c r="W230" s="4" t="s">
        <v>438</v>
      </c>
      <c r="X230" s="4" t="s">
        <v>439</v>
      </c>
      <c r="Y230" s="4" t="s">
        <v>451</v>
      </c>
      <c r="Z230" s="5">
        <v>0</v>
      </c>
      <c r="AA230" s="5">
        <v>123734</v>
      </c>
      <c r="AB230" s="5">
        <v>1</v>
      </c>
      <c r="AC230" s="5">
        <v>1200</v>
      </c>
      <c r="AD230" s="4" t="s">
        <v>717</v>
      </c>
      <c r="AE230" s="4" t="s">
        <v>602</v>
      </c>
      <c r="AF230" s="4" t="s">
        <v>1174</v>
      </c>
      <c r="AG230" s="4" t="s">
        <v>443</v>
      </c>
      <c r="AH230" s="80" t="str">
        <f t="shared" si="27"/>
        <v>25-Oct-23</v>
      </c>
    </row>
    <row r="231" spans="1:34" x14ac:dyDescent="0.3">
      <c r="A231" s="3">
        <v>45225</v>
      </c>
      <c r="B231" s="4">
        <v>650</v>
      </c>
      <c r="C231" s="5">
        <v>2</v>
      </c>
      <c r="D231" s="4" t="str">
        <f t="shared" si="21"/>
        <v>2023-10-26</v>
      </c>
      <c r="E231" s="4" t="str">
        <f t="shared" si="22"/>
        <v>2023-10-22 - 2023-10-28</v>
      </c>
      <c r="F231" s="4" t="str">
        <f t="shared" si="23"/>
        <v>2023-Oct</v>
      </c>
      <c r="G231" s="4">
        <f>IF(COUNTIF($A$2:A231,A231)=1,SUMIF($A:$A,D231,$B:$B),"")</f>
        <v>650</v>
      </c>
      <c r="H231" s="4">
        <f>IF(COUNTIF($A$2:A231,A231)=1,SUMIF($A:$A,D231,$C:$C),"")</f>
        <v>2</v>
      </c>
      <c r="I231" s="4" t="str">
        <f>IF(COUNTIF($E$2:E231,E231)=1,SUMIF($E:$E,E231,$B:$B),"")</f>
        <v/>
      </c>
      <c r="J231" s="4" t="str">
        <f>IF(COUNTIF($E$2:E231,E231)=1,SUMIF($E:$E,E231,$C:$C),"")</f>
        <v/>
      </c>
      <c r="K231" s="4" t="str">
        <f>IF(COUNTIF($F$2:F231,F231)=1,SUMIF($F:$F,F231,$B:$B),"")</f>
        <v/>
      </c>
      <c r="L231" s="4" t="str">
        <f>IF(COUNTIF($F$2:F231,F231)=1,SUMIF($F:$F,F231,$C:$C),"")</f>
        <v/>
      </c>
      <c r="M231" s="4">
        <f t="shared" si="26"/>
        <v>455</v>
      </c>
      <c r="N231" s="4">
        <f t="shared" si="24"/>
        <v>195</v>
      </c>
      <c r="O231" s="5">
        <f t="shared" si="25"/>
        <v>405</v>
      </c>
      <c r="P231" s="3" t="s">
        <v>971</v>
      </c>
      <c r="Q231" s="4" t="s">
        <v>488</v>
      </c>
      <c r="R231" s="4" t="s">
        <v>445</v>
      </c>
      <c r="S231" s="4" t="s">
        <v>474</v>
      </c>
      <c r="T231" s="4" t="s">
        <v>475</v>
      </c>
      <c r="U231" s="8" t="s">
        <v>635</v>
      </c>
      <c r="V231" s="4" t="s">
        <v>448</v>
      </c>
      <c r="W231" s="4" t="s">
        <v>449</v>
      </c>
      <c r="X231" s="4" t="s">
        <v>450</v>
      </c>
      <c r="Y231" s="4" t="s">
        <v>451</v>
      </c>
      <c r="Z231" s="5">
        <v>50</v>
      </c>
      <c r="AA231" s="5">
        <v>123735</v>
      </c>
      <c r="AB231" s="5">
        <v>1</v>
      </c>
      <c r="AC231" s="5">
        <v>600</v>
      </c>
      <c r="AD231" s="4" t="s">
        <v>717</v>
      </c>
      <c r="AE231" s="4" t="s">
        <v>601</v>
      </c>
      <c r="AF231" s="4" t="s">
        <v>1172</v>
      </c>
      <c r="AG231" s="4" t="s">
        <v>443</v>
      </c>
      <c r="AH231" s="80" t="str">
        <f t="shared" si="27"/>
        <v>26-Oct-23</v>
      </c>
    </row>
    <row r="232" spans="1:34" x14ac:dyDescent="0.3">
      <c r="A232" s="3">
        <v>45226</v>
      </c>
      <c r="B232" s="4">
        <v>220</v>
      </c>
      <c r="C232" s="5">
        <v>1</v>
      </c>
      <c r="D232" s="4" t="str">
        <f t="shared" si="21"/>
        <v>2023-10-27</v>
      </c>
      <c r="E232" s="4" t="str">
        <f t="shared" si="22"/>
        <v>2023-10-22 - 2023-10-28</v>
      </c>
      <c r="F232" s="4" t="str">
        <f t="shared" si="23"/>
        <v>2023-Oct</v>
      </c>
      <c r="G232" s="4">
        <f>IF(COUNTIF($A$2:A232,A232)=1,SUMIF($A:$A,D232,$B:$B),"")</f>
        <v>220</v>
      </c>
      <c r="H232" s="4">
        <f>IF(COUNTIF($A$2:A232,A232)=1,SUMIF($A:$A,D232,$C:$C),"")</f>
        <v>1</v>
      </c>
      <c r="I232" s="4" t="str">
        <f>IF(COUNTIF($E$2:E232,E232)=1,SUMIF($E:$E,E232,$B:$B),"")</f>
        <v/>
      </c>
      <c r="J232" s="4" t="str">
        <f>IF(COUNTIF($E$2:E232,E232)=1,SUMIF($E:$E,E232,$C:$C),"")</f>
        <v/>
      </c>
      <c r="K232" s="4" t="str">
        <f>IF(COUNTIF($F$2:F232,F232)=1,SUMIF($F:$F,F232,$B:$B),"")</f>
        <v/>
      </c>
      <c r="L232" s="4" t="str">
        <f>IF(COUNTIF($F$2:F232,F232)=1,SUMIF($F:$F,F232,$C:$C),"")</f>
        <v/>
      </c>
      <c r="M232" s="4">
        <f t="shared" si="26"/>
        <v>154</v>
      </c>
      <c r="N232" s="4">
        <f t="shared" si="24"/>
        <v>66</v>
      </c>
      <c r="O232" s="5">
        <f t="shared" si="25"/>
        <v>134</v>
      </c>
      <c r="P232" s="3" t="s">
        <v>972</v>
      </c>
      <c r="Q232" s="4" t="s">
        <v>462</v>
      </c>
      <c r="R232" s="4" t="s">
        <v>434</v>
      </c>
      <c r="S232" s="4" t="s">
        <v>532</v>
      </c>
      <c r="T232" s="4" t="s">
        <v>436</v>
      </c>
      <c r="U232" s="8" t="s">
        <v>703</v>
      </c>
      <c r="V232" s="4" t="s">
        <v>456</v>
      </c>
      <c r="W232" s="4" t="s">
        <v>449</v>
      </c>
      <c r="X232" s="4" t="s">
        <v>450</v>
      </c>
      <c r="Y232" s="4" t="s">
        <v>451</v>
      </c>
      <c r="Z232" s="5">
        <v>20</v>
      </c>
      <c r="AA232" s="5">
        <v>123736</v>
      </c>
      <c r="AB232" s="5">
        <v>1</v>
      </c>
      <c r="AC232" s="5">
        <v>200</v>
      </c>
      <c r="AD232" s="4" t="s">
        <v>717</v>
      </c>
      <c r="AE232" s="4" t="s">
        <v>712</v>
      </c>
      <c r="AF232" s="4" t="s">
        <v>1174</v>
      </c>
      <c r="AG232" s="4" t="s">
        <v>443</v>
      </c>
      <c r="AH232" s="80" t="str">
        <f t="shared" si="27"/>
        <v>27-Oct-23</v>
      </c>
    </row>
    <row r="233" spans="1:34" x14ac:dyDescent="0.3">
      <c r="A233" s="3">
        <v>45227</v>
      </c>
      <c r="B233" s="4">
        <v>700</v>
      </c>
      <c r="C233" s="5">
        <v>3</v>
      </c>
      <c r="D233" s="4" t="str">
        <f t="shared" si="21"/>
        <v>2023-10-28</v>
      </c>
      <c r="E233" s="4" t="str">
        <f t="shared" si="22"/>
        <v>2023-10-22 - 2023-10-28</v>
      </c>
      <c r="F233" s="4" t="str">
        <f t="shared" si="23"/>
        <v>2023-Oct</v>
      </c>
      <c r="G233" s="4">
        <f>IF(COUNTIF($A$2:A233,A233)=1,SUMIF($A:$A,D233,$B:$B),"")</f>
        <v>700</v>
      </c>
      <c r="H233" s="4">
        <f>IF(COUNTIF($A$2:A233,A233)=1,SUMIF($A:$A,D233,$C:$C),"")</f>
        <v>3</v>
      </c>
      <c r="I233" s="4" t="str">
        <f>IF(COUNTIF($E$2:E233,E233)=1,SUMIF($E:$E,E233,$B:$B),"")</f>
        <v/>
      </c>
      <c r="J233" s="4" t="str">
        <f>IF(COUNTIF($E$2:E233,E233)=1,SUMIF($E:$E,E233,$C:$C),"")</f>
        <v/>
      </c>
      <c r="K233" s="4" t="str">
        <f>IF(COUNTIF($F$2:F233,F233)=1,SUMIF($F:$F,F233,$B:$B),"")</f>
        <v/>
      </c>
      <c r="L233" s="4" t="str">
        <f>IF(COUNTIF($F$2:F233,F233)=1,SUMIF($F:$F,F233,$C:$C),"")</f>
        <v/>
      </c>
      <c r="M233" s="4">
        <f t="shared" si="26"/>
        <v>490</v>
      </c>
      <c r="N233" s="4">
        <f t="shared" si="24"/>
        <v>210</v>
      </c>
      <c r="O233" s="5">
        <f t="shared" si="25"/>
        <v>440</v>
      </c>
      <c r="P233" s="3" t="s">
        <v>973</v>
      </c>
      <c r="Q233" s="4" t="s">
        <v>470</v>
      </c>
      <c r="R233" s="4" t="s">
        <v>445</v>
      </c>
      <c r="S233" s="4" t="s">
        <v>535</v>
      </c>
      <c r="T233" s="4" t="s">
        <v>536</v>
      </c>
      <c r="U233" s="8" t="s">
        <v>635</v>
      </c>
      <c r="V233" s="4" t="s">
        <v>448</v>
      </c>
      <c r="W233" s="4" t="s">
        <v>438</v>
      </c>
      <c r="X233" s="4" t="s">
        <v>450</v>
      </c>
      <c r="Y233" s="4" t="s">
        <v>440</v>
      </c>
      <c r="Z233" s="5">
        <v>50</v>
      </c>
      <c r="AA233" s="5">
        <v>123737</v>
      </c>
      <c r="AB233" s="5">
        <v>1</v>
      </c>
      <c r="AC233" s="5">
        <v>650</v>
      </c>
      <c r="AD233" s="4" t="s">
        <v>717</v>
      </c>
      <c r="AE233" s="4" t="s">
        <v>610</v>
      </c>
      <c r="AF233" s="4" t="s">
        <v>1172</v>
      </c>
      <c r="AG233" s="4" t="s">
        <v>443</v>
      </c>
      <c r="AH233" s="80" t="str">
        <f t="shared" si="27"/>
        <v>28-Oct-23</v>
      </c>
    </row>
    <row r="234" spans="1:34" x14ac:dyDescent="0.3">
      <c r="A234" s="3">
        <v>45228</v>
      </c>
      <c r="B234" s="4">
        <v>400</v>
      </c>
      <c r="C234" s="5">
        <v>2</v>
      </c>
      <c r="D234" s="4" t="str">
        <f t="shared" si="21"/>
        <v>2023-10-29</v>
      </c>
      <c r="E234" s="4" t="str">
        <f t="shared" si="22"/>
        <v>2023-10-29 - 2023-11-04</v>
      </c>
      <c r="F234" s="4" t="str">
        <f t="shared" si="23"/>
        <v>2023-Oct</v>
      </c>
      <c r="G234" s="4">
        <f>IF(COUNTIF($A$2:A234,A234)=1,SUMIF($A:$A,D234,$B:$B),"")</f>
        <v>400</v>
      </c>
      <c r="H234" s="4">
        <f>IF(COUNTIF($A$2:A234,A234)=1,SUMIF($A:$A,D234,$C:$C),"")</f>
        <v>2</v>
      </c>
      <c r="I234" s="4">
        <f>IF(COUNTIF($E$2:E234,E234)=1,SUMIF($E:$E,E234,$B:$B),"")</f>
        <v>4670</v>
      </c>
      <c r="J234" s="4">
        <f>IF(COUNTIF($E$2:E234,E234)=1,SUMIF($E:$E,E234,$C:$C),"")</f>
        <v>21</v>
      </c>
      <c r="K234" s="4" t="str">
        <f>IF(COUNTIF($F$2:F234,F234)=1,SUMIF($F:$F,F234,$B:$B),"")</f>
        <v/>
      </c>
      <c r="L234" s="4" t="str">
        <f>IF(COUNTIF($F$2:F234,F234)=1,SUMIF($F:$F,F234,$C:$C),"")</f>
        <v/>
      </c>
      <c r="M234" s="4">
        <f t="shared" si="26"/>
        <v>280</v>
      </c>
      <c r="N234" s="4">
        <f t="shared" si="24"/>
        <v>120</v>
      </c>
      <c r="O234" s="5">
        <f t="shared" si="25"/>
        <v>280</v>
      </c>
      <c r="P234" s="3" t="s">
        <v>974</v>
      </c>
      <c r="Q234" s="4" t="s">
        <v>490</v>
      </c>
      <c r="R234" s="4" t="s">
        <v>434</v>
      </c>
      <c r="S234" s="4" t="s">
        <v>537</v>
      </c>
      <c r="T234" s="4" t="s">
        <v>436</v>
      </c>
      <c r="U234" s="8" t="s">
        <v>690</v>
      </c>
      <c r="V234" s="4" t="s">
        <v>456</v>
      </c>
      <c r="W234" s="4" t="s">
        <v>449</v>
      </c>
      <c r="X234" s="4" t="s">
        <v>439</v>
      </c>
      <c r="Y234" s="4" t="s">
        <v>451</v>
      </c>
      <c r="Z234" s="5">
        <v>0</v>
      </c>
      <c r="AA234" s="5">
        <v>123738</v>
      </c>
      <c r="AB234" s="5">
        <v>1</v>
      </c>
      <c r="AC234" s="5">
        <v>400</v>
      </c>
      <c r="AD234" s="4" t="s">
        <v>717</v>
      </c>
      <c r="AE234" s="4" t="s">
        <v>590</v>
      </c>
      <c r="AF234" s="4" t="s">
        <v>1173</v>
      </c>
      <c r="AG234" s="4" t="s">
        <v>443</v>
      </c>
      <c r="AH234" s="80" t="str">
        <f t="shared" si="27"/>
        <v>29-Oct-23</v>
      </c>
    </row>
    <row r="235" spans="1:34" x14ac:dyDescent="0.3">
      <c r="A235" s="3">
        <v>45229</v>
      </c>
      <c r="B235" s="4">
        <v>300</v>
      </c>
      <c r="C235" s="5">
        <v>3</v>
      </c>
      <c r="D235" s="4" t="str">
        <f t="shared" si="21"/>
        <v>2023-10-30</v>
      </c>
      <c r="E235" s="4" t="str">
        <f t="shared" si="22"/>
        <v>2023-10-29 - 2023-11-04</v>
      </c>
      <c r="F235" s="4" t="str">
        <f t="shared" si="23"/>
        <v>2023-Oct</v>
      </c>
      <c r="G235" s="4">
        <f>IF(COUNTIF($A$2:A235,A235)=1,SUMIF($A:$A,D235,$B:$B),"")</f>
        <v>300</v>
      </c>
      <c r="H235" s="4">
        <f>IF(COUNTIF($A$2:A235,A235)=1,SUMIF($A:$A,D235,$C:$C),"")</f>
        <v>3</v>
      </c>
      <c r="I235" s="4" t="str">
        <f>IF(COUNTIF($E$2:E235,E235)=1,SUMIF($E:$E,E235,$B:$B),"")</f>
        <v/>
      </c>
      <c r="J235" s="4" t="str">
        <f>IF(COUNTIF($E$2:E235,E235)=1,SUMIF($E:$E,E235,$C:$C),"")</f>
        <v/>
      </c>
      <c r="K235" s="4" t="str">
        <f>IF(COUNTIF($F$2:F235,F235)=1,SUMIF($F:$F,F235,$B:$B),"")</f>
        <v/>
      </c>
      <c r="L235" s="4" t="str">
        <f>IF(COUNTIF($F$2:F235,F235)=1,SUMIF($F:$F,F235,$C:$C),"")</f>
        <v/>
      </c>
      <c r="M235" s="4">
        <f t="shared" si="26"/>
        <v>210</v>
      </c>
      <c r="N235" s="4">
        <f t="shared" si="24"/>
        <v>90</v>
      </c>
      <c r="O235" s="5">
        <f t="shared" si="25"/>
        <v>190</v>
      </c>
      <c r="P235" s="3" t="s">
        <v>975</v>
      </c>
      <c r="Q235" s="4" t="s">
        <v>476</v>
      </c>
      <c r="R235" s="4" t="s">
        <v>445</v>
      </c>
      <c r="S235" s="4" t="s">
        <v>520</v>
      </c>
      <c r="T235" s="4" t="s">
        <v>521</v>
      </c>
      <c r="U235" s="8" t="s">
        <v>694</v>
      </c>
      <c r="V235" s="4" t="s">
        <v>437</v>
      </c>
      <c r="W235" s="4" t="s">
        <v>438</v>
      </c>
      <c r="X235" s="4" t="s">
        <v>457</v>
      </c>
      <c r="Y235" s="4" t="s">
        <v>440</v>
      </c>
      <c r="Z235" s="5">
        <v>20</v>
      </c>
      <c r="AA235" s="5">
        <v>123739</v>
      </c>
      <c r="AB235" s="5">
        <v>1</v>
      </c>
      <c r="AC235" s="5">
        <v>280</v>
      </c>
      <c r="AD235" s="4" t="s">
        <v>717</v>
      </c>
      <c r="AE235" s="4" t="s">
        <v>712</v>
      </c>
      <c r="AF235" s="4" t="s">
        <v>1174</v>
      </c>
      <c r="AG235" s="4" t="s">
        <v>443</v>
      </c>
      <c r="AH235" s="80" t="str">
        <f t="shared" si="27"/>
        <v>30-Oct-23</v>
      </c>
    </row>
    <row r="236" spans="1:34" x14ac:dyDescent="0.3">
      <c r="A236" s="3">
        <v>45230</v>
      </c>
      <c r="B236" s="4">
        <v>1200</v>
      </c>
      <c r="C236" s="5">
        <v>5</v>
      </c>
      <c r="D236" s="4" t="str">
        <f t="shared" si="21"/>
        <v>2023-10-31</v>
      </c>
      <c r="E236" s="4" t="str">
        <f t="shared" si="22"/>
        <v>2023-10-29 - 2023-11-04</v>
      </c>
      <c r="F236" s="4" t="str">
        <f t="shared" si="23"/>
        <v>2023-Oct</v>
      </c>
      <c r="G236" s="4">
        <f>IF(COUNTIF($A$2:A236,A236)=1,SUMIF($A:$A,D236,$B:$B),"")</f>
        <v>1200</v>
      </c>
      <c r="H236" s="4">
        <f>IF(COUNTIF($A$2:A236,A236)=1,SUMIF($A:$A,D236,$C:$C),"")</f>
        <v>5</v>
      </c>
      <c r="I236" s="4" t="str">
        <f>IF(COUNTIF($E$2:E236,E236)=1,SUMIF($E:$E,E236,$B:$B),"")</f>
        <v/>
      </c>
      <c r="J236" s="4" t="str">
        <f>IF(COUNTIF($E$2:E236,E236)=1,SUMIF($E:$E,E236,$C:$C),"")</f>
        <v/>
      </c>
      <c r="K236" s="4" t="str">
        <f>IF(COUNTIF($F$2:F236,F236)=1,SUMIF($F:$F,F236,$B:$B),"")</f>
        <v/>
      </c>
      <c r="L236" s="4" t="str">
        <f>IF(COUNTIF($F$2:F236,F236)=1,SUMIF($F:$F,F236,$C:$C),"")</f>
        <v/>
      </c>
      <c r="M236" s="4">
        <f t="shared" si="26"/>
        <v>840</v>
      </c>
      <c r="N236" s="4">
        <f t="shared" si="24"/>
        <v>360</v>
      </c>
      <c r="O236" s="5">
        <f t="shared" si="25"/>
        <v>814.321608040201</v>
      </c>
      <c r="P236" s="3" t="s">
        <v>1075</v>
      </c>
      <c r="Q236" s="4" t="s">
        <v>460</v>
      </c>
      <c r="R236" s="4" t="s">
        <v>453</v>
      </c>
      <c r="S236" s="4" t="s">
        <v>503</v>
      </c>
      <c r="T236" s="4" t="s">
        <v>504</v>
      </c>
      <c r="U236" s="8" t="s">
        <v>690</v>
      </c>
      <c r="V236" s="4" t="s">
        <v>456</v>
      </c>
      <c r="W236" s="4" t="s">
        <v>449</v>
      </c>
      <c r="X236" s="4" t="s">
        <v>450</v>
      </c>
      <c r="Y236" s="4" t="s">
        <v>451</v>
      </c>
      <c r="Z236" s="5">
        <v>25.67839195979899</v>
      </c>
      <c r="AA236" s="5">
        <v>12362068</v>
      </c>
      <c r="AB236" s="5">
        <v>1.050251256281407</v>
      </c>
      <c r="AC236" s="5">
        <v>640.6030150753769</v>
      </c>
      <c r="AD236" s="4" t="s">
        <v>717</v>
      </c>
      <c r="AE236" s="4" t="s">
        <v>712</v>
      </c>
      <c r="AF236" s="4" t="s">
        <v>1174</v>
      </c>
      <c r="AG236" s="4" t="s">
        <v>443</v>
      </c>
      <c r="AH236" s="80" t="str">
        <f t="shared" si="27"/>
        <v>31-Oct-23</v>
      </c>
    </row>
    <row r="237" spans="1:34" x14ac:dyDescent="0.3">
      <c r="A237" s="3">
        <v>45231</v>
      </c>
      <c r="B237" s="4">
        <v>1200</v>
      </c>
      <c r="C237" s="5">
        <v>5</v>
      </c>
      <c r="D237" s="4" t="str">
        <f t="shared" si="21"/>
        <v>2023-11-01</v>
      </c>
      <c r="E237" s="4" t="str">
        <f t="shared" si="22"/>
        <v>2023-10-29 - 2023-11-04</v>
      </c>
      <c r="F237" s="4" t="str">
        <f t="shared" si="23"/>
        <v>2023-Nov</v>
      </c>
      <c r="G237" s="4">
        <f>IF(COUNTIF($A$2:A237,A237)=1,SUMIF($A:$A,D237,$B:$B),"")</f>
        <v>1200</v>
      </c>
      <c r="H237" s="4">
        <f>IF(COUNTIF($A$2:A237,A237)=1,SUMIF($A:$A,D237,$C:$C),"")</f>
        <v>5</v>
      </c>
      <c r="I237" s="4" t="str">
        <f>IF(COUNTIF($E$2:E237,E237)=1,SUMIF($E:$E,E237,$B:$B),"")</f>
        <v/>
      </c>
      <c r="J237" s="4" t="str">
        <f>IF(COUNTIF($E$2:E237,E237)=1,SUMIF($E:$E,E237,$C:$C),"")</f>
        <v/>
      </c>
      <c r="K237" s="4">
        <f>IF(COUNTIF($F$2:F237,F237)=1,SUMIF($F:$F,F237,$B:$B),"")</f>
        <v>17520</v>
      </c>
      <c r="L237" s="4">
        <f>IF(COUNTIF($F$2:F237,F237)=1,SUMIF($F:$F,F237,$C:$C),"")</f>
        <v>78</v>
      </c>
      <c r="M237" s="4">
        <f t="shared" si="26"/>
        <v>840</v>
      </c>
      <c r="N237" s="4">
        <f t="shared" si="24"/>
        <v>360</v>
      </c>
      <c r="O237" s="5">
        <f t="shared" si="25"/>
        <v>840</v>
      </c>
      <c r="P237" s="3" t="s">
        <v>976</v>
      </c>
      <c r="Q237" s="4" t="s">
        <v>460</v>
      </c>
      <c r="R237" s="4" t="s">
        <v>453</v>
      </c>
      <c r="S237" s="4" t="s">
        <v>503</v>
      </c>
      <c r="T237" s="4" t="s">
        <v>504</v>
      </c>
      <c r="U237" s="8" t="s">
        <v>692</v>
      </c>
      <c r="V237" s="4" t="s">
        <v>448</v>
      </c>
      <c r="W237" s="4" t="s">
        <v>438</v>
      </c>
      <c r="X237" s="4" t="s">
        <v>439</v>
      </c>
      <c r="Y237" s="4" t="s">
        <v>451</v>
      </c>
      <c r="Z237" s="5">
        <v>0</v>
      </c>
      <c r="AA237" s="5">
        <v>123740</v>
      </c>
      <c r="AB237" s="5">
        <v>1</v>
      </c>
      <c r="AC237" s="5">
        <v>1200</v>
      </c>
      <c r="AD237" s="4" t="s">
        <v>717</v>
      </c>
      <c r="AE237" s="4" t="s">
        <v>602</v>
      </c>
      <c r="AF237" s="4" t="s">
        <v>1174</v>
      </c>
      <c r="AG237" s="4" t="s">
        <v>443</v>
      </c>
      <c r="AH237" s="80" t="str">
        <f t="shared" si="27"/>
        <v>01-Nov-23</v>
      </c>
    </row>
    <row r="238" spans="1:34" x14ac:dyDescent="0.3">
      <c r="A238" s="3">
        <v>45232</v>
      </c>
      <c r="B238" s="4">
        <v>650</v>
      </c>
      <c r="C238" s="5">
        <v>2</v>
      </c>
      <c r="D238" s="4" t="str">
        <f t="shared" si="21"/>
        <v>2023-11-02</v>
      </c>
      <c r="E238" s="4" t="str">
        <f t="shared" si="22"/>
        <v>2023-10-29 - 2023-11-04</v>
      </c>
      <c r="F238" s="4" t="str">
        <f t="shared" si="23"/>
        <v>2023-Nov</v>
      </c>
      <c r="G238" s="4">
        <f>IF(COUNTIF($A$2:A238,A238)=1,SUMIF($A:$A,D238,$B:$B),"")</f>
        <v>650</v>
      </c>
      <c r="H238" s="4">
        <f>IF(COUNTIF($A$2:A238,A238)=1,SUMIF($A:$A,D238,$C:$C),"")</f>
        <v>2</v>
      </c>
      <c r="I238" s="4" t="str">
        <f>IF(COUNTIF($E$2:E238,E238)=1,SUMIF($E:$E,E238,$B:$B),"")</f>
        <v/>
      </c>
      <c r="J238" s="4" t="str">
        <f>IF(COUNTIF($E$2:E238,E238)=1,SUMIF($E:$E,E238,$C:$C),"")</f>
        <v/>
      </c>
      <c r="K238" s="4" t="str">
        <f>IF(COUNTIF($F$2:F238,F238)=1,SUMIF($F:$F,F238,$B:$B),"")</f>
        <v/>
      </c>
      <c r="L238" s="4" t="str">
        <f>IF(COUNTIF($F$2:F238,F238)=1,SUMIF($F:$F,F238,$C:$C),"")</f>
        <v/>
      </c>
      <c r="M238" s="4">
        <f t="shared" si="26"/>
        <v>455</v>
      </c>
      <c r="N238" s="4">
        <f t="shared" si="24"/>
        <v>195</v>
      </c>
      <c r="O238" s="5">
        <f t="shared" si="25"/>
        <v>405</v>
      </c>
      <c r="P238" s="3" t="s">
        <v>977</v>
      </c>
      <c r="Q238" s="4" t="s">
        <v>488</v>
      </c>
      <c r="R238" s="4" t="s">
        <v>445</v>
      </c>
      <c r="S238" s="4" t="s">
        <v>474</v>
      </c>
      <c r="T238" s="4" t="s">
        <v>475</v>
      </c>
      <c r="U238" s="8" t="s">
        <v>635</v>
      </c>
      <c r="V238" s="4" t="s">
        <v>448</v>
      </c>
      <c r="W238" s="4" t="s">
        <v>449</v>
      </c>
      <c r="X238" s="4" t="s">
        <v>450</v>
      </c>
      <c r="Y238" s="4" t="s">
        <v>451</v>
      </c>
      <c r="Z238" s="5">
        <v>50</v>
      </c>
      <c r="AA238" s="5">
        <v>123741</v>
      </c>
      <c r="AB238" s="5">
        <v>1</v>
      </c>
      <c r="AC238" s="5">
        <v>600</v>
      </c>
      <c r="AD238" s="4" t="s">
        <v>717</v>
      </c>
      <c r="AE238" s="4" t="s">
        <v>601</v>
      </c>
      <c r="AF238" s="4" t="s">
        <v>1172</v>
      </c>
      <c r="AG238" s="4" t="s">
        <v>443</v>
      </c>
      <c r="AH238" s="80" t="str">
        <f t="shared" si="27"/>
        <v>02-Nov-23</v>
      </c>
    </row>
    <row r="239" spans="1:34" x14ac:dyDescent="0.3">
      <c r="A239" s="3">
        <v>45233</v>
      </c>
      <c r="B239" s="4">
        <v>220</v>
      </c>
      <c r="C239" s="5">
        <v>1</v>
      </c>
      <c r="D239" s="4" t="str">
        <f t="shared" si="21"/>
        <v>2023-11-03</v>
      </c>
      <c r="E239" s="4" t="str">
        <f t="shared" si="22"/>
        <v>2023-10-29 - 2023-11-04</v>
      </c>
      <c r="F239" s="4" t="str">
        <f t="shared" si="23"/>
        <v>2023-Nov</v>
      </c>
      <c r="G239" s="4">
        <f>IF(COUNTIF($A$2:A239,A239)=1,SUMIF($A:$A,D239,$B:$B),"")</f>
        <v>220</v>
      </c>
      <c r="H239" s="4">
        <f>IF(COUNTIF($A$2:A239,A239)=1,SUMIF($A:$A,D239,$C:$C),"")</f>
        <v>1</v>
      </c>
      <c r="I239" s="4" t="str">
        <f>IF(COUNTIF($E$2:E239,E239)=1,SUMIF($E:$E,E239,$B:$B),"")</f>
        <v/>
      </c>
      <c r="J239" s="4" t="str">
        <f>IF(COUNTIF($E$2:E239,E239)=1,SUMIF($E:$E,E239,$C:$C),"")</f>
        <v/>
      </c>
      <c r="K239" s="4" t="str">
        <f>IF(COUNTIF($F$2:F239,F239)=1,SUMIF($F:$F,F239,$B:$B),"")</f>
        <v/>
      </c>
      <c r="L239" s="4" t="str">
        <f>IF(COUNTIF($F$2:F239,F239)=1,SUMIF($F:$F,F239,$C:$C),"")</f>
        <v/>
      </c>
      <c r="M239" s="4">
        <f t="shared" si="26"/>
        <v>154</v>
      </c>
      <c r="N239" s="4">
        <f t="shared" si="24"/>
        <v>66</v>
      </c>
      <c r="O239" s="5">
        <f t="shared" si="25"/>
        <v>134</v>
      </c>
      <c r="P239" s="3" t="s">
        <v>978</v>
      </c>
      <c r="Q239" s="4" t="s">
        <v>462</v>
      </c>
      <c r="R239" s="4" t="s">
        <v>434</v>
      </c>
      <c r="S239" s="4" t="s">
        <v>532</v>
      </c>
      <c r="T239" s="4" t="s">
        <v>436</v>
      </c>
      <c r="U239" s="8" t="s">
        <v>703</v>
      </c>
      <c r="V239" s="4" t="s">
        <v>456</v>
      </c>
      <c r="W239" s="4" t="s">
        <v>449</v>
      </c>
      <c r="X239" s="4" t="s">
        <v>450</v>
      </c>
      <c r="Y239" s="4" t="s">
        <v>451</v>
      </c>
      <c r="Z239" s="5">
        <v>20</v>
      </c>
      <c r="AA239" s="5">
        <v>123742</v>
      </c>
      <c r="AB239" s="5">
        <v>1</v>
      </c>
      <c r="AC239" s="5">
        <v>200</v>
      </c>
      <c r="AD239" s="4" t="s">
        <v>717</v>
      </c>
      <c r="AE239" s="4" t="s">
        <v>712</v>
      </c>
      <c r="AF239" s="4" t="s">
        <v>1174</v>
      </c>
      <c r="AG239" s="4" t="s">
        <v>443</v>
      </c>
      <c r="AH239" s="80" t="str">
        <f t="shared" si="27"/>
        <v>03-Nov-23</v>
      </c>
    </row>
    <row r="240" spans="1:34" x14ac:dyDescent="0.3">
      <c r="A240" s="3">
        <v>45234</v>
      </c>
      <c r="B240" s="4">
        <v>700</v>
      </c>
      <c r="C240" s="5">
        <v>3</v>
      </c>
      <c r="D240" s="4" t="str">
        <f t="shared" si="21"/>
        <v>2023-11-04</v>
      </c>
      <c r="E240" s="4" t="str">
        <f t="shared" si="22"/>
        <v>2023-10-29 - 2023-11-04</v>
      </c>
      <c r="F240" s="4" t="str">
        <f t="shared" si="23"/>
        <v>2023-Nov</v>
      </c>
      <c r="G240" s="4">
        <f>IF(COUNTIF($A$2:A240,A240)=1,SUMIF($A:$A,D240,$B:$B),"")</f>
        <v>700</v>
      </c>
      <c r="H240" s="4">
        <f>IF(COUNTIF($A$2:A240,A240)=1,SUMIF($A:$A,D240,$C:$C),"")</f>
        <v>3</v>
      </c>
      <c r="I240" s="4" t="str">
        <f>IF(COUNTIF($E$2:E240,E240)=1,SUMIF($E:$E,E240,$B:$B),"")</f>
        <v/>
      </c>
      <c r="J240" s="4" t="str">
        <f>IF(COUNTIF($E$2:E240,E240)=1,SUMIF($E:$E,E240,$C:$C),"")</f>
        <v/>
      </c>
      <c r="K240" s="4" t="str">
        <f>IF(COUNTIF($F$2:F240,F240)=1,SUMIF($F:$F,F240,$B:$B),"")</f>
        <v/>
      </c>
      <c r="L240" s="4" t="str">
        <f>IF(COUNTIF($F$2:F240,F240)=1,SUMIF($F:$F,F240,$C:$C),"")</f>
        <v/>
      </c>
      <c r="M240" s="4">
        <f t="shared" si="26"/>
        <v>490</v>
      </c>
      <c r="N240" s="4">
        <f t="shared" si="24"/>
        <v>210</v>
      </c>
      <c r="O240" s="5">
        <f t="shared" si="25"/>
        <v>440</v>
      </c>
      <c r="P240" s="3" t="s">
        <v>979</v>
      </c>
      <c r="Q240" s="4" t="s">
        <v>470</v>
      </c>
      <c r="R240" s="4" t="s">
        <v>445</v>
      </c>
      <c r="S240" s="4" t="s">
        <v>535</v>
      </c>
      <c r="T240" s="4" t="s">
        <v>536</v>
      </c>
      <c r="U240" s="8" t="s">
        <v>635</v>
      </c>
      <c r="V240" s="4" t="s">
        <v>448</v>
      </c>
      <c r="W240" s="4" t="s">
        <v>438</v>
      </c>
      <c r="X240" s="4" t="s">
        <v>450</v>
      </c>
      <c r="Y240" s="4" t="s">
        <v>440</v>
      </c>
      <c r="Z240" s="5">
        <v>50</v>
      </c>
      <c r="AA240" s="5">
        <v>123743</v>
      </c>
      <c r="AB240" s="5">
        <v>1</v>
      </c>
      <c r="AC240" s="5">
        <v>650</v>
      </c>
      <c r="AD240" s="4" t="s">
        <v>717</v>
      </c>
      <c r="AE240" s="4" t="s">
        <v>610</v>
      </c>
      <c r="AF240" s="4" t="s">
        <v>1172</v>
      </c>
      <c r="AG240" s="4" t="s">
        <v>443</v>
      </c>
      <c r="AH240" s="80" t="str">
        <f t="shared" si="27"/>
        <v>04-Nov-23</v>
      </c>
    </row>
    <row r="241" spans="1:34" x14ac:dyDescent="0.3">
      <c r="A241" s="3">
        <v>45235</v>
      </c>
      <c r="B241" s="4">
        <v>400</v>
      </c>
      <c r="C241" s="5">
        <v>2</v>
      </c>
      <c r="D241" s="4" t="str">
        <f t="shared" si="21"/>
        <v>2023-11-05</v>
      </c>
      <c r="E241" s="4" t="str">
        <f t="shared" si="22"/>
        <v>2023-11-05 - 2023-11-11</v>
      </c>
      <c r="F241" s="4" t="str">
        <f t="shared" si="23"/>
        <v>2023-Nov</v>
      </c>
      <c r="G241" s="4">
        <f>IF(COUNTIF($A$2:A241,A241)=1,SUMIF($A:$A,D241,$B:$B),"")</f>
        <v>400</v>
      </c>
      <c r="H241" s="4">
        <f>IF(COUNTIF($A$2:A241,A241)=1,SUMIF($A:$A,D241,$C:$C),"")</f>
        <v>2</v>
      </c>
      <c r="I241" s="4">
        <f>IF(COUNTIF($E$2:E241,E241)=1,SUMIF($E:$E,E241,$B:$B),"")</f>
        <v>3870</v>
      </c>
      <c r="J241" s="4">
        <f>IF(COUNTIF($E$2:E241,E241)=1,SUMIF($E:$E,E241,$C:$C),"")</f>
        <v>18</v>
      </c>
      <c r="K241" s="4" t="str">
        <f>IF(COUNTIF($F$2:F241,F241)=1,SUMIF($F:$F,F241,$B:$B),"")</f>
        <v/>
      </c>
      <c r="L241" s="4" t="str">
        <f>IF(COUNTIF($F$2:F241,F241)=1,SUMIF($F:$F,F241,$C:$C),"")</f>
        <v/>
      </c>
      <c r="M241" s="4">
        <f t="shared" si="26"/>
        <v>280</v>
      </c>
      <c r="N241" s="4">
        <f t="shared" si="24"/>
        <v>120</v>
      </c>
      <c r="O241" s="5">
        <f t="shared" si="25"/>
        <v>280</v>
      </c>
      <c r="P241" s="3" t="s">
        <v>980</v>
      </c>
      <c r="Q241" s="4" t="s">
        <v>490</v>
      </c>
      <c r="R241" s="4" t="s">
        <v>434</v>
      </c>
      <c r="S241" s="4" t="s">
        <v>537</v>
      </c>
      <c r="T241" s="4" t="s">
        <v>436</v>
      </c>
      <c r="U241" s="8" t="s">
        <v>690</v>
      </c>
      <c r="V241" s="4" t="s">
        <v>456</v>
      </c>
      <c r="W241" s="4" t="s">
        <v>449</v>
      </c>
      <c r="X241" s="4" t="s">
        <v>439</v>
      </c>
      <c r="Y241" s="4" t="s">
        <v>451</v>
      </c>
      <c r="Z241" s="5">
        <v>0</v>
      </c>
      <c r="AA241" s="5">
        <v>123744</v>
      </c>
      <c r="AB241" s="5">
        <v>1</v>
      </c>
      <c r="AC241" s="5">
        <v>400</v>
      </c>
      <c r="AD241" s="4" t="s">
        <v>717</v>
      </c>
      <c r="AE241" s="4" t="s">
        <v>590</v>
      </c>
      <c r="AF241" s="4" t="s">
        <v>1173</v>
      </c>
      <c r="AG241" s="4" t="s">
        <v>443</v>
      </c>
      <c r="AH241" s="80" t="str">
        <f t="shared" si="27"/>
        <v>05-Nov-23</v>
      </c>
    </row>
    <row r="242" spans="1:34" x14ac:dyDescent="0.3">
      <c r="A242" s="3">
        <v>45236</v>
      </c>
      <c r="B242" s="4">
        <v>300</v>
      </c>
      <c r="C242" s="5">
        <v>3</v>
      </c>
      <c r="D242" s="4" t="str">
        <f t="shared" si="21"/>
        <v>2023-11-06</v>
      </c>
      <c r="E242" s="4" t="str">
        <f t="shared" si="22"/>
        <v>2023-11-05 - 2023-11-11</v>
      </c>
      <c r="F242" s="4" t="str">
        <f t="shared" si="23"/>
        <v>2023-Nov</v>
      </c>
      <c r="G242" s="4">
        <f>IF(COUNTIF($A$2:A242,A242)=1,SUMIF($A:$A,D242,$B:$B),"")</f>
        <v>300</v>
      </c>
      <c r="H242" s="4">
        <f>IF(COUNTIF($A$2:A242,A242)=1,SUMIF($A:$A,D242,$C:$C),"")</f>
        <v>3</v>
      </c>
      <c r="I242" s="4" t="str">
        <f>IF(COUNTIF($E$2:E242,E242)=1,SUMIF($E:$E,E242,$B:$B),"")</f>
        <v/>
      </c>
      <c r="J242" s="4" t="str">
        <f>IF(COUNTIF($E$2:E242,E242)=1,SUMIF($E:$E,E242,$C:$C),"")</f>
        <v/>
      </c>
      <c r="K242" s="4" t="str">
        <f>IF(COUNTIF($F$2:F242,F242)=1,SUMIF($F:$F,F242,$B:$B),"")</f>
        <v/>
      </c>
      <c r="L242" s="4" t="str">
        <f>IF(COUNTIF($F$2:F242,F242)=1,SUMIF($F:$F,F242,$C:$C),"")</f>
        <v/>
      </c>
      <c r="M242" s="4">
        <f t="shared" si="26"/>
        <v>210</v>
      </c>
      <c r="N242" s="4">
        <f t="shared" si="24"/>
        <v>90</v>
      </c>
      <c r="O242" s="5">
        <f t="shared" si="25"/>
        <v>190</v>
      </c>
      <c r="P242" s="3" t="s">
        <v>981</v>
      </c>
      <c r="Q242" s="4" t="s">
        <v>476</v>
      </c>
      <c r="R242" s="4" t="s">
        <v>445</v>
      </c>
      <c r="S242" s="4" t="s">
        <v>520</v>
      </c>
      <c r="T242" s="4" t="s">
        <v>521</v>
      </c>
      <c r="U242" s="8" t="s">
        <v>701</v>
      </c>
      <c r="V242" s="4" t="s">
        <v>437</v>
      </c>
      <c r="W242" s="4" t="s">
        <v>438</v>
      </c>
      <c r="X242" s="4" t="s">
        <v>457</v>
      </c>
      <c r="Y242" s="4" t="s">
        <v>440</v>
      </c>
      <c r="Z242" s="5">
        <v>20</v>
      </c>
      <c r="AA242" s="5">
        <v>123745</v>
      </c>
      <c r="AB242" s="5">
        <v>1</v>
      </c>
      <c r="AC242" s="5">
        <v>280</v>
      </c>
      <c r="AD242" s="4" t="s">
        <v>717</v>
      </c>
      <c r="AE242" s="4" t="s">
        <v>712</v>
      </c>
      <c r="AF242" s="4" t="s">
        <v>1174</v>
      </c>
      <c r="AG242" s="4" t="s">
        <v>443</v>
      </c>
      <c r="AH242" s="80" t="str">
        <f t="shared" si="27"/>
        <v>06-Nov-23</v>
      </c>
    </row>
    <row r="243" spans="1:34" x14ac:dyDescent="0.3">
      <c r="A243" s="3">
        <v>45237</v>
      </c>
      <c r="B243" s="4">
        <v>1200</v>
      </c>
      <c r="C243" s="5">
        <v>5</v>
      </c>
      <c r="D243" s="4" t="str">
        <f t="shared" si="21"/>
        <v>2023-11-07</v>
      </c>
      <c r="E243" s="4" t="str">
        <f t="shared" si="22"/>
        <v>2023-11-05 - 2023-11-11</v>
      </c>
      <c r="F243" s="4" t="str">
        <f t="shared" si="23"/>
        <v>2023-Nov</v>
      </c>
      <c r="G243" s="4">
        <f>IF(COUNTIF($A$2:A243,A243)=1,SUMIF($A:$A,D243,$B:$B),"")</f>
        <v>1200</v>
      </c>
      <c r="H243" s="4">
        <f>IF(COUNTIF($A$2:A243,A243)=1,SUMIF($A:$A,D243,$C:$C),"")</f>
        <v>5</v>
      </c>
      <c r="I243" s="4" t="str">
        <f>IF(COUNTIF($E$2:E243,E243)=1,SUMIF($E:$E,E243,$B:$B),"")</f>
        <v/>
      </c>
      <c r="J243" s="4" t="str">
        <f>IF(COUNTIF($E$2:E243,E243)=1,SUMIF($E:$E,E243,$C:$C),"")</f>
        <v/>
      </c>
      <c r="K243" s="4" t="str">
        <f>IF(COUNTIF($F$2:F243,F243)=1,SUMIF($F:$F,F243,$B:$B),"")</f>
        <v/>
      </c>
      <c r="L243" s="4" t="str">
        <f>IF(COUNTIF($F$2:F243,F243)=1,SUMIF($F:$F,F243,$C:$C),"")</f>
        <v/>
      </c>
      <c r="M243" s="4">
        <f t="shared" si="26"/>
        <v>840</v>
      </c>
      <c r="N243" s="4">
        <f t="shared" si="24"/>
        <v>360</v>
      </c>
      <c r="O243" s="5">
        <f t="shared" si="25"/>
        <v>840</v>
      </c>
      <c r="P243" s="3" t="s">
        <v>982</v>
      </c>
      <c r="Q243" s="4" t="s">
        <v>460</v>
      </c>
      <c r="R243" s="4" t="s">
        <v>453</v>
      </c>
      <c r="S243" s="4" t="s">
        <v>513</v>
      </c>
      <c r="T243" s="4" t="s">
        <v>514</v>
      </c>
      <c r="U243" s="8" t="s">
        <v>692</v>
      </c>
      <c r="V243" s="4" t="s">
        <v>448</v>
      </c>
      <c r="W243" s="4" t="s">
        <v>438</v>
      </c>
      <c r="X243" s="4" t="s">
        <v>439</v>
      </c>
      <c r="Y243" s="4" t="s">
        <v>451</v>
      </c>
      <c r="Z243" s="5">
        <v>0</v>
      </c>
      <c r="AA243" s="5">
        <v>123746</v>
      </c>
      <c r="AB243" s="5">
        <v>1</v>
      </c>
      <c r="AC243" s="5">
        <v>1200</v>
      </c>
      <c r="AD243" s="4" t="s">
        <v>717</v>
      </c>
      <c r="AE243" s="4" t="s">
        <v>602</v>
      </c>
      <c r="AF243" s="4" t="s">
        <v>1174</v>
      </c>
      <c r="AG243" s="4" t="s">
        <v>443</v>
      </c>
      <c r="AH243" s="80" t="str">
        <f t="shared" si="27"/>
        <v>07-Nov-23</v>
      </c>
    </row>
    <row r="244" spans="1:34" x14ac:dyDescent="0.3">
      <c r="A244" s="3">
        <v>45238</v>
      </c>
      <c r="B244" s="4">
        <v>650</v>
      </c>
      <c r="C244" s="5">
        <v>2</v>
      </c>
      <c r="D244" s="4" t="str">
        <f t="shared" si="21"/>
        <v>2023-11-08</v>
      </c>
      <c r="E244" s="4" t="str">
        <f t="shared" si="22"/>
        <v>2023-11-05 - 2023-11-11</v>
      </c>
      <c r="F244" s="4" t="str">
        <f t="shared" si="23"/>
        <v>2023-Nov</v>
      </c>
      <c r="G244" s="4">
        <f>IF(COUNTIF($A$2:A244,A244)=1,SUMIF($A:$A,D244,$B:$B),"")</f>
        <v>650</v>
      </c>
      <c r="H244" s="4">
        <f>IF(COUNTIF($A$2:A244,A244)=1,SUMIF($A:$A,D244,$C:$C),"")</f>
        <v>2</v>
      </c>
      <c r="I244" s="4" t="str">
        <f>IF(COUNTIF($E$2:E244,E244)=1,SUMIF($E:$E,E244,$B:$B),"")</f>
        <v/>
      </c>
      <c r="J244" s="4" t="str">
        <f>IF(COUNTIF($E$2:E244,E244)=1,SUMIF($E:$E,E244,$C:$C),"")</f>
        <v/>
      </c>
      <c r="K244" s="4" t="str">
        <f>IF(COUNTIF($F$2:F244,F244)=1,SUMIF($F:$F,F244,$B:$B),"")</f>
        <v/>
      </c>
      <c r="L244" s="4" t="str">
        <f>IF(COUNTIF($F$2:F244,F244)=1,SUMIF($F:$F,F244,$C:$C),"")</f>
        <v/>
      </c>
      <c r="M244" s="4">
        <f t="shared" si="26"/>
        <v>455</v>
      </c>
      <c r="N244" s="4">
        <f t="shared" si="24"/>
        <v>195</v>
      </c>
      <c r="O244" s="5">
        <f t="shared" si="25"/>
        <v>405</v>
      </c>
      <c r="P244" s="3" t="s">
        <v>983</v>
      </c>
      <c r="Q244" s="4" t="s">
        <v>488</v>
      </c>
      <c r="R244" s="4" t="s">
        <v>445</v>
      </c>
      <c r="S244" s="4" t="s">
        <v>474</v>
      </c>
      <c r="T244" s="4" t="s">
        <v>475</v>
      </c>
      <c r="U244" s="8" t="s">
        <v>635</v>
      </c>
      <c r="V244" s="4" t="s">
        <v>448</v>
      </c>
      <c r="W244" s="4" t="s">
        <v>449</v>
      </c>
      <c r="X244" s="4" t="s">
        <v>450</v>
      </c>
      <c r="Y244" s="4" t="s">
        <v>451</v>
      </c>
      <c r="Z244" s="5">
        <v>50</v>
      </c>
      <c r="AA244" s="5">
        <v>123747</v>
      </c>
      <c r="AB244" s="5">
        <v>1</v>
      </c>
      <c r="AC244" s="5">
        <v>600</v>
      </c>
      <c r="AD244" s="4" t="s">
        <v>717</v>
      </c>
      <c r="AE244" s="4" t="s">
        <v>601</v>
      </c>
      <c r="AF244" s="4" t="s">
        <v>1172</v>
      </c>
      <c r="AG244" s="4" t="s">
        <v>443</v>
      </c>
      <c r="AH244" s="80" t="str">
        <f t="shared" si="27"/>
        <v>08-Nov-23</v>
      </c>
    </row>
    <row r="245" spans="1:34" x14ac:dyDescent="0.3">
      <c r="A245" s="3">
        <v>45239</v>
      </c>
      <c r="B245" s="4">
        <v>220</v>
      </c>
      <c r="C245" s="5">
        <v>1</v>
      </c>
      <c r="D245" s="4" t="str">
        <f t="shared" si="21"/>
        <v>2023-11-09</v>
      </c>
      <c r="E245" s="4" t="str">
        <f t="shared" si="22"/>
        <v>2023-11-05 - 2023-11-11</v>
      </c>
      <c r="F245" s="4" t="str">
        <f t="shared" si="23"/>
        <v>2023-Nov</v>
      </c>
      <c r="G245" s="4">
        <f>IF(COUNTIF($A$2:A245,A245)=1,SUMIF($A:$A,D245,$B:$B),"")</f>
        <v>220</v>
      </c>
      <c r="H245" s="4">
        <f>IF(COUNTIF($A$2:A245,A245)=1,SUMIF($A:$A,D245,$C:$C),"")</f>
        <v>1</v>
      </c>
      <c r="I245" s="4" t="str">
        <f>IF(COUNTIF($E$2:E245,E245)=1,SUMIF($E:$E,E245,$B:$B),"")</f>
        <v/>
      </c>
      <c r="J245" s="4" t="str">
        <f>IF(COUNTIF($E$2:E245,E245)=1,SUMIF($E:$E,E245,$C:$C),"")</f>
        <v/>
      </c>
      <c r="K245" s="4" t="str">
        <f>IF(COUNTIF($F$2:F245,F245)=1,SUMIF($F:$F,F245,$B:$B),"")</f>
        <v/>
      </c>
      <c r="L245" s="4" t="str">
        <f>IF(COUNTIF($F$2:F245,F245)=1,SUMIF($F:$F,F245,$C:$C),"")</f>
        <v/>
      </c>
      <c r="M245" s="4">
        <f t="shared" si="26"/>
        <v>154</v>
      </c>
      <c r="N245" s="4">
        <f t="shared" si="24"/>
        <v>66</v>
      </c>
      <c r="O245" s="5">
        <f t="shared" si="25"/>
        <v>134</v>
      </c>
      <c r="P245" s="3" t="s">
        <v>984</v>
      </c>
      <c r="Q245" s="4" t="s">
        <v>462</v>
      </c>
      <c r="R245" s="4" t="s">
        <v>434</v>
      </c>
      <c r="S245" s="4" t="s">
        <v>532</v>
      </c>
      <c r="T245" s="4" t="s">
        <v>436</v>
      </c>
      <c r="U245" s="8" t="s">
        <v>703</v>
      </c>
      <c r="V245" s="4" t="s">
        <v>456</v>
      </c>
      <c r="W245" s="4" t="s">
        <v>449</v>
      </c>
      <c r="X245" s="4" t="s">
        <v>450</v>
      </c>
      <c r="Y245" s="4" t="s">
        <v>451</v>
      </c>
      <c r="Z245" s="5">
        <v>20</v>
      </c>
      <c r="AA245" s="5">
        <v>123748</v>
      </c>
      <c r="AB245" s="5">
        <v>1</v>
      </c>
      <c r="AC245" s="5">
        <v>200</v>
      </c>
      <c r="AD245" s="4" t="s">
        <v>717</v>
      </c>
      <c r="AE245" s="4" t="s">
        <v>712</v>
      </c>
      <c r="AF245" s="4" t="s">
        <v>1174</v>
      </c>
      <c r="AG245" s="4" t="s">
        <v>443</v>
      </c>
      <c r="AH245" s="80" t="str">
        <f t="shared" si="27"/>
        <v>09-Nov-23</v>
      </c>
    </row>
    <row r="246" spans="1:34" x14ac:dyDescent="0.3">
      <c r="A246" s="3">
        <v>45240</v>
      </c>
      <c r="B246" s="4">
        <v>700</v>
      </c>
      <c r="C246" s="5">
        <v>3</v>
      </c>
      <c r="D246" s="4" t="str">
        <f t="shared" si="21"/>
        <v>2023-11-10</v>
      </c>
      <c r="E246" s="4" t="str">
        <f t="shared" si="22"/>
        <v>2023-11-05 - 2023-11-11</v>
      </c>
      <c r="F246" s="4" t="str">
        <f t="shared" si="23"/>
        <v>2023-Nov</v>
      </c>
      <c r="G246" s="4">
        <f>IF(COUNTIF($A$2:A246,A246)=1,SUMIF($A:$A,D246,$B:$B),"")</f>
        <v>700</v>
      </c>
      <c r="H246" s="4">
        <f>IF(COUNTIF($A$2:A246,A246)=1,SUMIF($A:$A,D246,$C:$C),"")</f>
        <v>3</v>
      </c>
      <c r="I246" s="4" t="str">
        <f>IF(COUNTIF($E$2:E246,E246)=1,SUMIF($E:$E,E246,$B:$B),"")</f>
        <v/>
      </c>
      <c r="J246" s="4" t="str">
        <f>IF(COUNTIF($E$2:E246,E246)=1,SUMIF($E:$E,E246,$C:$C),"")</f>
        <v/>
      </c>
      <c r="K246" s="4" t="str">
        <f>IF(COUNTIF($F$2:F246,F246)=1,SUMIF($F:$F,F246,$B:$B),"")</f>
        <v/>
      </c>
      <c r="L246" s="4" t="str">
        <f>IF(COUNTIF($F$2:F246,F246)=1,SUMIF($F:$F,F246,$C:$C),"")</f>
        <v/>
      </c>
      <c r="M246" s="4">
        <f t="shared" si="26"/>
        <v>490</v>
      </c>
      <c r="N246" s="4">
        <f t="shared" si="24"/>
        <v>210</v>
      </c>
      <c r="O246" s="5">
        <f t="shared" si="25"/>
        <v>440</v>
      </c>
      <c r="P246" s="3" t="s">
        <v>985</v>
      </c>
      <c r="Q246" s="4" t="s">
        <v>470</v>
      </c>
      <c r="R246" s="4" t="s">
        <v>445</v>
      </c>
      <c r="S246" s="4" t="s">
        <v>535</v>
      </c>
      <c r="T246" s="4" t="s">
        <v>536</v>
      </c>
      <c r="U246" s="8" t="s">
        <v>635</v>
      </c>
      <c r="V246" s="4" t="s">
        <v>448</v>
      </c>
      <c r="W246" s="4" t="s">
        <v>438</v>
      </c>
      <c r="X246" s="4" t="s">
        <v>450</v>
      </c>
      <c r="Y246" s="4" t="s">
        <v>440</v>
      </c>
      <c r="Z246" s="5">
        <v>50</v>
      </c>
      <c r="AA246" s="5">
        <v>123749</v>
      </c>
      <c r="AB246" s="5">
        <v>1</v>
      </c>
      <c r="AC246" s="5">
        <v>650</v>
      </c>
      <c r="AD246" s="4" t="s">
        <v>717</v>
      </c>
      <c r="AE246" s="4" t="s">
        <v>610</v>
      </c>
      <c r="AF246" s="4" t="s">
        <v>1172</v>
      </c>
      <c r="AG246" s="4" t="s">
        <v>443</v>
      </c>
      <c r="AH246" s="80" t="str">
        <f t="shared" si="27"/>
        <v>10-Nov-23</v>
      </c>
    </row>
    <row r="247" spans="1:34" x14ac:dyDescent="0.3">
      <c r="A247" s="3">
        <v>45241</v>
      </c>
      <c r="B247" s="4">
        <v>400</v>
      </c>
      <c r="C247" s="5">
        <v>2</v>
      </c>
      <c r="D247" s="4" t="str">
        <f t="shared" si="21"/>
        <v>2023-11-11</v>
      </c>
      <c r="E247" s="4" t="str">
        <f t="shared" si="22"/>
        <v>2023-11-05 - 2023-11-11</v>
      </c>
      <c r="F247" s="4" t="str">
        <f t="shared" si="23"/>
        <v>2023-Nov</v>
      </c>
      <c r="G247" s="4">
        <f>IF(COUNTIF($A$2:A247,A247)=1,SUMIF($A:$A,D247,$B:$B),"")</f>
        <v>400</v>
      </c>
      <c r="H247" s="4">
        <f>IF(COUNTIF($A$2:A247,A247)=1,SUMIF($A:$A,D247,$C:$C),"")</f>
        <v>2</v>
      </c>
      <c r="I247" s="4" t="str">
        <f>IF(COUNTIF($E$2:E247,E247)=1,SUMIF($E:$E,E247,$B:$B),"")</f>
        <v/>
      </c>
      <c r="J247" s="4" t="str">
        <f>IF(COUNTIF($E$2:E247,E247)=1,SUMIF($E:$E,E247,$C:$C),"")</f>
        <v/>
      </c>
      <c r="K247" s="4" t="str">
        <f>IF(COUNTIF($F$2:F247,F247)=1,SUMIF($F:$F,F247,$B:$B),"")</f>
        <v/>
      </c>
      <c r="L247" s="4" t="str">
        <f>IF(COUNTIF($F$2:F247,F247)=1,SUMIF($F:$F,F247,$C:$C),"")</f>
        <v/>
      </c>
      <c r="M247" s="4">
        <f t="shared" si="26"/>
        <v>280</v>
      </c>
      <c r="N247" s="4">
        <f t="shared" si="24"/>
        <v>120</v>
      </c>
      <c r="O247" s="5">
        <f t="shared" si="25"/>
        <v>280</v>
      </c>
      <c r="P247" s="3" t="s">
        <v>986</v>
      </c>
      <c r="Q247" s="4" t="s">
        <v>490</v>
      </c>
      <c r="R247" s="4" t="s">
        <v>434</v>
      </c>
      <c r="S247" s="4" t="s">
        <v>537</v>
      </c>
      <c r="T247" s="4" t="s">
        <v>436</v>
      </c>
      <c r="U247" s="8" t="s">
        <v>690</v>
      </c>
      <c r="V247" s="4" t="s">
        <v>456</v>
      </c>
      <c r="W247" s="4" t="s">
        <v>449</v>
      </c>
      <c r="X247" s="4" t="s">
        <v>439</v>
      </c>
      <c r="Y247" s="4" t="s">
        <v>451</v>
      </c>
      <c r="Z247" s="5">
        <v>0</v>
      </c>
      <c r="AA247" s="5">
        <v>123750</v>
      </c>
      <c r="AB247" s="5">
        <v>1</v>
      </c>
      <c r="AC247" s="5">
        <v>400</v>
      </c>
      <c r="AD247" s="4" t="s">
        <v>717</v>
      </c>
      <c r="AE247" s="4" t="s">
        <v>590</v>
      </c>
      <c r="AF247" s="4" t="s">
        <v>1173</v>
      </c>
      <c r="AG247" s="4" t="s">
        <v>443</v>
      </c>
      <c r="AH247" s="80" t="str">
        <f t="shared" si="27"/>
        <v>11-Nov-23</v>
      </c>
    </row>
    <row r="248" spans="1:34" x14ac:dyDescent="0.3">
      <c r="A248" s="3">
        <v>45242</v>
      </c>
      <c r="B248" s="4">
        <v>300</v>
      </c>
      <c r="C248" s="5">
        <v>3</v>
      </c>
      <c r="D248" s="4" t="str">
        <f t="shared" si="21"/>
        <v>2023-11-12</v>
      </c>
      <c r="E248" s="4" t="str">
        <f t="shared" si="22"/>
        <v>2023-11-12 - 2023-11-18</v>
      </c>
      <c r="F248" s="4" t="str">
        <f t="shared" si="23"/>
        <v>2023-Nov</v>
      </c>
      <c r="G248" s="4">
        <f>IF(COUNTIF($A$2:A248,A248)=1,SUMIF($A:$A,D248,$B:$B),"")</f>
        <v>300</v>
      </c>
      <c r="H248" s="4">
        <f>IF(COUNTIF($A$2:A248,A248)=1,SUMIF($A:$A,D248,$C:$C),"")</f>
        <v>3</v>
      </c>
      <c r="I248" s="4">
        <f>IF(COUNTIF($E$2:E248,E248)=1,SUMIF($E:$E,E248,$B:$B),"")</f>
        <v>3940</v>
      </c>
      <c r="J248" s="4">
        <f>IF(COUNTIF($E$2:E248,E248)=1,SUMIF($E:$E,E248,$C:$C),"")</f>
        <v>17</v>
      </c>
      <c r="K248" s="4" t="str">
        <f>IF(COUNTIF($F$2:F248,F248)=1,SUMIF($F:$F,F248,$B:$B),"")</f>
        <v/>
      </c>
      <c r="L248" s="4" t="str">
        <f>IF(COUNTIF($F$2:F248,F248)=1,SUMIF($F:$F,F248,$C:$C),"")</f>
        <v/>
      </c>
      <c r="M248" s="4">
        <f t="shared" si="26"/>
        <v>210</v>
      </c>
      <c r="N248" s="4">
        <f t="shared" si="24"/>
        <v>90</v>
      </c>
      <c r="O248" s="5">
        <f t="shared" si="25"/>
        <v>190</v>
      </c>
      <c r="P248" s="3" t="s">
        <v>987</v>
      </c>
      <c r="Q248" s="4" t="s">
        <v>476</v>
      </c>
      <c r="R248" s="4" t="s">
        <v>445</v>
      </c>
      <c r="S248" s="4" t="s">
        <v>520</v>
      </c>
      <c r="T248" s="4" t="s">
        <v>521</v>
      </c>
      <c r="U248" s="8" t="s">
        <v>694</v>
      </c>
      <c r="V248" s="4" t="s">
        <v>437</v>
      </c>
      <c r="W248" s="4" t="s">
        <v>438</v>
      </c>
      <c r="X248" s="4" t="s">
        <v>457</v>
      </c>
      <c r="Y248" s="4" t="s">
        <v>440</v>
      </c>
      <c r="Z248" s="5">
        <v>20</v>
      </c>
      <c r="AA248" s="5">
        <v>123751</v>
      </c>
      <c r="AB248" s="5">
        <v>1</v>
      </c>
      <c r="AC248" s="5">
        <v>280</v>
      </c>
      <c r="AD248" s="4" t="s">
        <v>717</v>
      </c>
      <c r="AE248" s="4" t="s">
        <v>712</v>
      </c>
      <c r="AF248" s="4" t="s">
        <v>1174</v>
      </c>
      <c r="AG248" s="4" t="s">
        <v>443</v>
      </c>
      <c r="AH248" s="80" t="str">
        <f t="shared" si="27"/>
        <v>12-Nov-23</v>
      </c>
    </row>
    <row r="249" spans="1:34" x14ac:dyDescent="0.3">
      <c r="A249" s="3">
        <v>45243</v>
      </c>
      <c r="B249" s="4">
        <v>1200</v>
      </c>
      <c r="C249" s="5">
        <v>5</v>
      </c>
      <c r="D249" s="4" t="str">
        <f t="shared" si="21"/>
        <v>2023-11-13</v>
      </c>
      <c r="E249" s="4" t="str">
        <f t="shared" si="22"/>
        <v>2023-11-12 - 2023-11-18</v>
      </c>
      <c r="F249" s="4" t="str">
        <f t="shared" si="23"/>
        <v>2023-Nov</v>
      </c>
      <c r="G249" s="4">
        <f>IF(COUNTIF($A$2:A249,A249)=1,SUMIF($A:$A,D249,$B:$B),"")</f>
        <v>1200</v>
      </c>
      <c r="H249" s="4">
        <f>IF(COUNTIF($A$2:A249,A249)=1,SUMIF($A:$A,D249,$C:$C),"")</f>
        <v>5</v>
      </c>
      <c r="I249" s="4" t="str">
        <f>IF(COUNTIF($E$2:E249,E249)=1,SUMIF($E:$E,E249,$B:$B),"")</f>
        <v/>
      </c>
      <c r="J249" s="4" t="str">
        <f>IF(COUNTIF($E$2:E249,E249)=1,SUMIF($E:$E,E249,$C:$C),"")</f>
        <v/>
      </c>
      <c r="K249" s="4" t="str">
        <f>IF(COUNTIF($F$2:F249,F249)=1,SUMIF($F:$F,F249,$B:$B),"")</f>
        <v/>
      </c>
      <c r="L249" s="4" t="str">
        <f>IF(COUNTIF($F$2:F249,F249)=1,SUMIF($F:$F,F249,$C:$C),"")</f>
        <v/>
      </c>
      <c r="M249" s="4">
        <f t="shared" si="26"/>
        <v>840</v>
      </c>
      <c r="N249" s="4">
        <f t="shared" si="24"/>
        <v>360</v>
      </c>
      <c r="O249" s="5">
        <f t="shared" si="25"/>
        <v>840</v>
      </c>
      <c r="P249" s="3" t="s">
        <v>988</v>
      </c>
      <c r="Q249" s="4" t="s">
        <v>460</v>
      </c>
      <c r="R249" s="4" t="s">
        <v>453</v>
      </c>
      <c r="S249" s="4" t="s">
        <v>503</v>
      </c>
      <c r="T249" s="4" t="s">
        <v>504</v>
      </c>
      <c r="U249" s="8" t="s">
        <v>692</v>
      </c>
      <c r="V249" s="4" t="s">
        <v>448</v>
      </c>
      <c r="W249" s="4" t="s">
        <v>438</v>
      </c>
      <c r="X249" s="4" t="s">
        <v>439</v>
      </c>
      <c r="Y249" s="4" t="s">
        <v>451</v>
      </c>
      <c r="Z249" s="5">
        <v>0</v>
      </c>
      <c r="AA249" s="5">
        <v>123752</v>
      </c>
      <c r="AB249" s="5">
        <v>1</v>
      </c>
      <c r="AC249" s="5">
        <v>1200</v>
      </c>
      <c r="AD249" s="4" t="s">
        <v>717</v>
      </c>
      <c r="AE249" s="4" t="s">
        <v>602</v>
      </c>
      <c r="AF249" s="4" t="s">
        <v>1174</v>
      </c>
      <c r="AG249" s="4" t="s">
        <v>443</v>
      </c>
      <c r="AH249" s="80" t="str">
        <f t="shared" si="27"/>
        <v>13-Nov-23</v>
      </c>
    </row>
    <row r="250" spans="1:34" x14ac:dyDescent="0.3">
      <c r="A250" s="3">
        <v>45244</v>
      </c>
      <c r="B250" s="4">
        <v>650</v>
      </c>
      <c r="C250" s="5">
        <v>2</v>
      </c>
      <c r="D250" s="4" t="str">
        <f t="shared" si="21"/>
        <v>2023-11-14</v>
      </c>
      <c r="E250" s="4" t="str">
        <f t="shared" si="22"/>
        <v>2023-11-12 - 2023-11-18</v>
      </c>
      <c r="F250" s="4" t="str">
        <f t="shared" si="23"/>
        <v>2023-Nov</v>
      </c>
      <c r="G250" s="4">
        <f>IF(COUNTIF($A$2:A250,A250)=1,SUMIF($A:$A,D250,$B:$B),"")</f>
        <v>650</v>
      </c>
      <c r="H250" s="4">
        <f>IF(COUNTIF($A$2:A250,A250)=1,SUMIF($A:$A,D250,$C:$C),"")</f>
        <v>2</v>
      </c>
      <c r="I250" s="4" t="str">
        <f>IF(COUNTIF($E$2:E250,E250)=1,SUMIF($E:$E,E250,$B:$B),"")</f>
        <v/>
      </c>
      <c r="J250" s="4" t="str">
        <f>IF(COUNTIF($E$2:E250,E250)=1,SUMIF($E:$E,E250,$C:$C),"")</f>
        <v/>
      </c>
      <c r="K250" s="4" t="str">
        <f>IF(COUNTIF($F$2:F250,F250)=1,SUMIF($F:$F,F250,$B:$B),"")</f>
        <v/>
      </c>
      <c r="L250" s="4" t="str">
        <f>IF(COUNTIF($F$2:F250,F250)=1,SUMIF($F:$F,F250,$C:$C),"")</f>
        <v/>
      </c>
      <c r="M250" s="4">
        <f t="shared" si="26"/>
        <v>455</v>
      </c>
      <c r="N250" s="4">
        <f t="shared" si="24"/>
        <v>195</v>
      </c>
      <c r="O250" s="5">
        <f t="shared" si="25"/>
        <v>405</v>
      </c>
      <c r="P250" s="3" t="s">
        <v>989</v>
      </c>
      <c r="Q250" s="4" t="s">
        <v>488</v>
      </c>
      <c r="R250" s="4" t="s">
        <v>445</v>
      </c>
      <c r="S250" s="4" t="s">
        <v>474</v>
      </c>
      <c r="T250" s="4" t="s">
        <v>475</v>
      </c>
      <c r="U250" s="8" t="s">
        <v>635</v>
      </c>
      <c r="V250" s="4" t="s">
        <v>448</v>
      </c>
      <c r="W250" s="4" t="s">
        <v>449</v>
      </c>
      <c r="X250" s="4" t="s">
        <v>450</v>
      </c>
      <c r="Y250" s="4" t="s">
        <v>451</v>
      </c>
      <c r="Z250" s="5">
        <v>50</v>
      </c>
      <c r="AA250" s="5">
        <v>123753</v>
      </c>
      <c r="AB250" s="5">
        <v>1</v>
      </c>
      <c r="AC250" s="5">
        <v>600</v>
      </c>
      <c r="AD250" s="4" t="s">
        <v>717</v>
      </c>
      <c r="AE250" s="4" t="s">
        <v>601</v>
      </c>
      <c r="AF250" s="4" t="s">
        <v>1172</v>
      </c>
      <c r="AG250" s="4" t="s">
        <v>443</v>
      </c>
      <c r="AH250" s="80" t="str">
        <f t="shared" si="27"/>
        <v>14-Nov-23</v>
      </c>
    </row>
    <row r="251" spans="1:34" x14ac:dyDescent="0.3">
      <c r="A251" s="3">
        <v>45245</v>
      </c>
      <c r="B251" s="4">
        <v>220</v>
      </c>
      <c r="C251" s="5">
        <v>1</v>
      </c>
      <c r="D251" s="4" t="str">
        <f t="shared" si="21"/>
        <v>2023-11-15</v>
      </c>
      <c r="E251" s="4" t="str">
        <f t="shared" si="22"/>
        <v>2023-11-12 - 2023-11-18</v>
      </c>
      <c r="F251" s="4" t="str">
        <f t="shared" si="23"/>
        <v>2023-Nov</v>
      </c>
      <c r="G251" s="4">
        <f>IF(COUNTIF($A$2:A251,A251)=1,SUMIF($A:$A,D251,$B:$B),"")</f>
        <v>220</v>
      </c>
      <c r="H251" s="4">
        <f>IF(COUNTIF($A$2:A251,A251)=1,SUMIF($A:$A,D251,$C:$C),"")</f>
        <v>1</v>
      </c>
      <c r="I251" s="4" t="str">
        <f>IF(COUNTIF($E$2:E251,E251)=1,SUMIF($E:$E,E251,$B:$B),"")</f>
        <v/>
      </c>
      <c r="J251" s="4" t="str">
        <f>IF(COUNTIF($E$2:E251,E251)=1,SUMIF($E:$E,E251,$C:$C),"")</f>
        <v/>
      </c>
      <c r="K251" s="4" t="str">
        <f>IF(COUNTIF($F$2:F251,F251)=1,SUMIF($F:$F,F251,$B:$B),"")</f>
        <v/>
      </c>
      <c r="L251" s="4" t="str">
        <f>IF(COUNTIF($F$2:F251,F251)=1,SUMIF($F:$F,F251,$C:$C),"")</f>
        <v/>
      </c>
      <c r="M251" s="4">
        <f t="shared" si="26"/>
        <v>154</v>
      </c>
      <c r="N251" s="4">
        <f t="shared" si="24"/>
        <v>66</v>
      </c>
      <c r="O251" s="5">
        <f t="shared" si="25"/>
        <v>134</v>
      </c>
      <c r="P251" s="3" t="s">
        <v>990</v>
      </c>
      <c r="Q251" s="4" t="s">
        <v>462</v>
      </c>
      <c r="R251" s="4" t="s">
        <v>434</v>
      </c>
      <c r="S251" s="4" t="s">
        <v>532</v>
      </c>
      <c r="T251" s="4" t="s">
        <v>436</v>
      </c>
      <c r="U251" s="8" t="s">
        <v>703</v>
      </c>
      <c r="V251" s="4" t="s">
        <v>456</v>
      </c>
      <c r="W251" s="4" t="s">
        <v>449</v>
      </c>
      <c r="X251" s="4" t="s">
        <v>450</v>
      </c>
      <c r="Y251" s="4" t="s">
        <v>451</v>
      </c>
      <c r="Z251" s="5">
        <v>20</v>
      </c>
      <c r="AA251" s="5">
        <v>123754</v>
      </c>
      <c r="AB251" s="5">
        <v>1</v>
      </c>
      <c r="AC251" s="5">
        <v>200</v>
      </c>
      <c r="AD251" s="4" t="s">
        <v>717</v>
      </c>
      <c r="AE251" s="4" t="s">
        <v>712</v>
      </c>
      <c r="AF251" s="4" t="s">
        <v>1174</v>
      </c>
      <c r="AG251" s="4" t="s">
        <v>443</v>
      </c>
      <c r="AH251" s="80" t="str">
        <f t="shared" si="27"/>
        <v>15-Nov-23</v>
      </c>
    </row>
    <row r="252" spans="1:34" x14ac:dyDescent="0.3">
      <c r="A252" s="3">
        <v>45246</v>
      </c>
      <c r="B252" s="4">
        <v>700</v>
      </c>
      <c r="C252" s="5">
        <v>3</v>
      </c>
      <c r="D252" s="4" t="str">
        <f t="shared" si="21"/>
        <v>2023-11-16</v>
      </c>
      <c r="E252" s="4" t="str">
        <f t="shared" si="22"/>
        <v>2023-11-12 - 2023-11-18</v>
      </c>
      <c r="F252" s="4" t="str">
        <f t="shared" si="23"/>
        <v>2023-Nov</v>
      </c>
      <c r="G252" s="4">
        <f>IF(COUNTIF($A$2:A252,A252)=1,SUMIF($A:$A,D252,$B:$B),"")</f>
        <v>700</v>
      </c>
      <c r="H252" s="4">
        <f>IF(COUNTIF($A$2:A252,A252)=1,SUMIF($A:$A,D252,$C:$C),"")</f>
        <v>3</v>
      </c>
      <c r="I252" s="4" t="str">
        <f>IF(COUNTIF($E$2:E252,E252)=1,SUMIF($E:$E,E252,$B:$B),"")</f>
        <v/>
      </c>
      <c r="J252" s="4" t="str">
        <f>IF(COUNTIF($E$2:E252,E252)=1,SUMIF($E:$E,E252,$C:$C),"")</f>
        <v/>
      </c>
      <c r="K252" s="4" t="str">
        <f>IF(COUNTIF($F$2:F252,F252)=1,SUMIF($F:$F,F252,$B:$B),"")</f>
        <v/>
      </c>
      <c r="L252" s="4" t="str">
        <f>IF(COUNTIF($F$2:F252,F252)=1,SUMIF($F:$F,F252,$C:$C),"")</f>
        <v/>
      </c>
      <c r="M252" s="4">
        <f t="shared" si="26"/>
        <v>490</v>
      </c>
      <c r="N252" s="4">
        <f t="shared" si="24"/>
        <v>210</v>
      </c>
      <c r="O252" s="5">
        <f t="shared" si="25"/>
        <v>464.321608040201</v>
      </c>
      <c r="P252" s="3" t="s">
        <v>1076</v>
      </c>
      <c r="Q252" s="4" t="s">
        <v>470</v>
      </c>
      <c r="R252" s="4" t="s">
        <v>445</v>
      </c>
      <c r="S252" s="4" t="s">
        <v>535</v>
      </c>
      <c r="T252" s="4" t="s">
        <v>436</v>
      </c>
      <c r="U252" s="8" t="s">
        <v>694</v>
      </c>
      <c r="V252" s="4" t="s">
        <v>456</v>
      </c>
      <c r="W252" s="4" t="s">
        <v>449</v>
      </c>
      <c r="X252" s="4" t="s">
        <v>450</v>
      </c>
      <c r="Y252" s="4" t="s">
        <v>451</v>
      </c>
      <c r="Z252" s="5">
        <v>25.67839195979899</v>
      </c>
      <c r="AA252" s="5">
        <v>12362069</v>
      </c>
      <c r="AB252" s="5">
        <v>1.050251256281407</v>
      </c>
      <c r="AC252" s="5">
        <v>640.6030150753769</v>
      </c>
      <c r="AD252" s="4" t="s">
        <v>717</v>
      </c>
      <c r="AE252" s="4" t="s">
        <v>712</v>
      </c>
      <c r="AF252" s="4" t="s">
        <v>1174</v>
      </c>
      <c r="AG252" s="4" t="s">
        <v>443</v>
      </c>
      <c r="AH252" s="80" t="str">
        <f t="shared" si="27"/>
        <v>16-Nov-23</v>
      </c>
    </row>
    <row r="253" spans="1:34" x14ac:dyDescent="0.3">
      <c r="A253" s="3">
        <v>45247</v>
      </c>
      <c r="B253" s="4">
        <v>650</v>
      </c>
      <c r="C253" s="5">
        <v>2</v>
      </c>
      <c r="D253" s="4" t="str">
        <f t="shared" si="21"/>
        <v>2023-11-17</v>
      </c>
      <c r="E253" s="4" t="str">
        <f t="shared" si="22"/>
        <v>2023-11-12 - 2023-11-18</v>
      </c>
      <c r="F253" s="4" t="str">
        <f t="shared" si="23"/>
        <v>2023-Nov</v>
      </c>
      <c r="G253" s="4">
        <f>IF(COUNTIF($A$2:A253,A253)=1,SUMIF($A:$A,D253,$B:$B),"")</f>
        <v>650</v>
      </c>
      <c r="H253" s="4">
        <f>IF(COUNTIF($A$2:A253,A253)=1,SUMIF($A:$A,D253,$C:$C),"")</f>
        <v>2</v>
      </c>
      <c r="I253" s="4" t="str">
        <f>IF(COUNTIF($E$2:E253,E253)=1,SUMIF($E:$E,E253,$B:$B),"")</f>
        <v/>
      </c>
      <c r="J253" s="4" t="str">
        <f>IF(COUNTIF($E$2:E253,E253)=1,SUMIF($E:$E,E253,$C:$C),"")</f>
        <v/>
      </c>
      <c r="K253" s="4" t="str">
        <f>IF(COUNTIF($F$2:F253,F253)=1,SUMIF($F:$F,F253,$B:$B),"")</f>
        <v/>
      </c>
      <c r="L253" s="4" t="str">
        <f>IF(COUNTIF($F$2:F253,F253)=1,SUMIF($F:$F,F253,$C:$C),"")</f>
        <v/>
      </c>
      <c r="M253" s="4">
        <f t="shared" si="26"/>
        <v>455</v>
      </c>
      <c r="N253" s="4">
        <f t="shared" si="24"/>
        <v>195</v>
      </c>
      <c r="O253" s="5">
        <f t="shared" si="25"/>
        <v>405</v>
      </c>
      <c r="P253" s="3" t="s">
        <v>991</v>
      </c>
      <c r="Q253" s="4" t="s">
        <v>488</v>
      </c>
      <c r="R253" s="4" t="s">
        <v>445</v>
      </c>
      <c r="S253" s="4" t="s">
        <v>474</v>
      </c>
      <c r="T253" s="4" t="s">
        <v>475</v>
      </c>
      <c r="U253" s="8" t="s">
        <v>635</v>
      </c>
      <c r="V253" s="4" t="s">
        <v>448</v>
      </c>
      <c r="W253" s="4" t="s">
        <v>449</v>
      </c>
      <c r="X253" s="4" t="s">
        <v>450</v>
      </c>
      <c r="Y253" s="4" t="s">
        <v>451</v>
      </c>
      <c r="Z253" s="5">
        <v>50</v>
      </c>
      <c r="AA253" s="5">
        <v>123755</v>
      </c>
      <c r="AB253" s="5">
        <v>1</v>
      </c>
      <c r="AC253" s="5">
        <v>600</v>
      </c>
      <c r="AD253" s="4" t="s">
        <v>717</v>
      </c>
      <c r="AE253" s="4" t="s">
        <v>601</v>
      </c>
      <c r="AF253" s="4" t="s">
        <v>1172</v>
      </c>
      <c r="AG253" s="4" t="s">
        <v>443</v>
      </c>
      <c r="AH253" s="80" t="str">
        <f t="shared" si="27"/>
        <v>17-Nov-23</v>
      </c>
    </row>
    <row r="254" spans="1:34" x14ac:dyDescent="0.3">
      <c r="A254" s="3">
        <v>45248</v>
      </c>
      <c r="B254" s="4">
        <v>220</v>
      </c>
      <c r="C254" s="5">
        <v>1</v>
      </c>
      <c r="D254" s="4" t="str">
        <f t="shared" si="21"/>
        <v>2023-11-18</v>
      </c>
      <c r="E254" s="4" t="str">
        <f t="shared" si="22"/>
        <v>2023-11-12 - 2023-11-18</v>
      </c>
      <c r="F254" s="4" t="str">
        <f t="shared" si="23"/>
        <v>2023-Nov</v>
      </c>
      <c r="G254" s="4">
        <f>IF(COUNTIF($A$2:A254,A254)=1,SUMIF($A:$A,D254,$B:$B),"")</f>
        <v>220</v>
      </c>
      <c r="H254" s="4">
        <f>IF(COUNTIF($A$2:A254,A254)=1,SUMIF($A:$A,D254,$C:$C),"")</f>
        <v>1</v>
      </c>
      <c r="I254" s="4" t="str">
        <f>IF(COUNTIF($E$2:E254,E254)=1,SUMIF($E:$E,E254,$B:$B),"")</f>
        <v/>
      </c>
      <c r="J254" s="4" t="str">
        <f>IF(COUNTIF($E$2:E254,E254)=1,SUMIF($E:$E,E254,$C:$C),"")</f>
        <v/>
      </c>
      <c r="K254" s="4" t="str">
        <f>IF(COUNTIF($F$2:F254,F254)=1,SUMIF($F:$F,F254,$B:$B),"")</f>
        <v/>
      </c>
      <c r="L254" s="4" t="str">
        <f>IF(COUNTIF($F$2:F254,F254)=1,SUMIF($F:$F,F254,$C:$C),"")</f>
        <v/>
      </c>
      <c r="M254" s="4">
        <f t="shared" si="26"/>
        <v>154</v>
      </c>
      <c r="N254" s="4">
        <f t="shared" si="24"/>
        <v>66</v>
      </c>
      <c r="O254" s="5">
        <f t="shared" si="25"/>
        <v>134</v>
      </c>
      <c r="P254" s="3" t="s">
        <v>992</v>
      </c>
      <c r="Q254" s="4" t="s">
        <v>462</v>
      </c>
      <c r="R254" s="4" t="s">
        <v>434</v>
      </c>
      <c r="S254" s="4" t="s">
        <v>532</v>
      </c>
      <c r="T254" s="4" t="s">
        <v>436</v>
      </c>
      <c r="U254" s="8" t="s">
        <v>690</v>
      </c>
      <c r="V254" s="4" t="s">
        <v>456</v>
      </c>
      <c r="W254" s="4" t="s">
        <v>449</v>
      </c>
      <c r="X254" s="4" t="s">
        <v>450</v>
      </c>
      <c r="Y254" s="4" t="s">
        <v>451</v>
      </c>
      <c r="Z254" s="5">
        <v>20</v>
      </c>
      <c r="AA254" s="5">
        <v>123756</v>
      </c>
      <c r="AB254" s="5">
        <v>1</v>
      </c>
      <c r="AC254" s="5">
        <v>200</v>
      </c>
      <c r="AD254" s="4" t="s">
        <v>717</v>
      </c>
      <c r="AE254" s="4" t="s">
        <v>712</v>
      </c>
      <c r="AF254" s="4" t="s">
        <v>1174</v>
      </c>
      <c r="AG254" s="4" t="s">
        <v>443</v>
      </c>
      <c r="AH254" s="80" t="str">
        <f t="shared" si="27"/>
        <v>18-Nov-23</v>
      </c>
    </row>
    <row r="255" spans="1:34" x14ac:dyDescent="0.3">
      <c r="A255" s="3">
        <v>45249</v>
      </c>
      <c r="B255" s="4">
        <v>700</v>
      </c>
      <c r="C255" s="5">
        <v>3</v>
      </c>
      <c r="D255" s="4" t="str">
        <f t="shared" si="21"/>
        <v>2023-11-19</v>
      </c>
      <c r="E255" s="4" t="str">
        <f t="shared" si="22"/>
        <v>2023-11-19 - 2023-11-25</v>
      </c>
      <c r="F255" s="4" t="str">
        <f t="shared" si="23"/>
        <v>2023-Nov</v>
      </c>
      <c r="G255" s="4">
        <f>IF(COUNTIF($A$2:A255,A255)=1,SUMIF($A:$A,D255,$B:$B),"")</f>
        <v>700</v>
      </c>
      <c r="H255" s="4">
        <f>IF(COUNTIF($A$2:A255,A255)=1,SUMIF($A:$A,D255,$C:$C),"")</f>
        <v>3</v>
      </c>
      <c r="I255" s="4">
        <f>IF(COUNTIF($E$2:E255,E255)=1,SUMIF($E:$E,E255,$B:$B),"")</f>
        <v>4170</v>
      </c>
      <c r="J255" s="4">
        <f>IF(COUNTIF($E$2:E255,E255)=1,SUMIF($E:$E,E255,$C:$C),"")</f>
        <v>19</v>
      </c>
      <c r="K255" s="4" t="str">
        <f>IF(COUNTIF($F$2:F255,F255)=1,SUMIF($F:$F,F255,$B:$B),"")</f>
        <v/>
      </c>
      <c r="L255" s="4" t="str">
        <f>IF(COUNTIF($F$2:F255,F255)=1,SUMIF($F:$F,F255,$C:$C),"")</f>
        <v/>
      </c>
      <c r="M255" s="4">
        <f t="shared" si="26"/>
        <v>490</v>
      </c>
      <c r="N255" s="4">
        <f t="shared" si="24"/>
        <v>210</v>
      </c>
      <c r="O255" s="5">
        <f t="shared" si="25"/>
        <v>440</v>
      </c>
      <c r="P255" s="3" t="s">
        <v>993</v>
      </c>
      <c r="Q255" s="4" t="s">
        <v>470</v>
      </c>
      <c r="R255" s="4" t="s">
        <v>445</v>
      </c>
      <c r="S255" s="4" t="s">
        <v>535</v>
      </c>
      <c r="T255" s="4" t="s">
        <v>536</v>
      </c>
      <c r="U255" s="8" t="s">
        <v>694</v>
      </c>
      <c r="V255" s="4" t="s">
        <v>448</v>
      </c>
      <c r="W255" s="4" t="s">
        <v>438</v>
      </c>
      <c r="X255" s="4" t="s">
        <v>450</v>
      </c>
      <c r="Y255" s="4" t="s">
        <v>440</v>
      </c>
      <c r="Z255" s="5">
        <v>50</v>
      </c>
      <c r="AA255" s="5">
        <v>123757</v>
      </c>
      <c r="AB255" s="5">
        <v>1</v>
      </c>
      <c r="AC255" s="5">
        <v>650</v>
      </c>
      <c r="AD255" s="4" t="s">
        <v>717</v>
      </c>
      <c r="AE255" s="4" t="s">
        <v>610</v>
      </c>
      <c r="AF255" s="4" t="s">
        <v>1172</v>
      </c>
      <c r="AG255" s="4" t="s">
        <v>443</v>
      </c>
      <c r="AH255" s="80" t="str">
        <f t="shared" si="27"/>
        <v>19-Nov-23</v>
      </c>
    </row>
    <row r="256" spans="1:34" x14ac:dyDescent="0.3">
      <c r="A256" s="3">
        <v>45250</v>
      </c>
      <c r="B256" s="4">
        <v>400</v>
      </c>
      <c r="C256" s="5">
        <v>2</v>
      </c>
      <c r="D256" s="4" t="str">
        <f t="shared" si="21"/>
        <v>2023-11-20</v>
      </c>
      <c r="E256" s="4" t="str">
        <f t="shared" si="22"/>
        <v>2023-11-19 - 2023-11-25</v>
      </c>
      <c r="F256" s="4" t="str">
        <f t="shared" si="23"/>
        <v>2023-Nov</v>
      </c>
      <c r="G256" s="4">
        <f>IF(COUNTIF($A$2:A256,A256)=1,SUMIF($A:$A,D256,$B:$B),"")</f>
        <v>400</v>
      </c>
      <c r="H256" s="4">
        <f>IF(COUNTIF($A$2:A256,A256)=1,SUMIF($A:$A,D256,$C:$C),"")</f>
        <v>2</v>
      </c>
      <c r="I256" s="4" t="str">
        <f>IF(COUNTIF($E$2:E256,E256)=1,SUMIF($E:$E,E256,$B:$B),"")</f>
        <v/>
      </c>
      <c r="J256" s="4" t="str">
        <f>IF(COUNTIF($E$2:E256,E256)=1,SUMIF($E:$E,E256,$C:$C),"")</f>
        <v/>
      </c>
      <c r="K256" s="4" t="str">
        <f>IF(COUNTIF($F$2:F256,F256)=1,SUMIF($F:$F,F256,$B:$B),"")</f>
        <v/>
      </c>
      <c r="L256" s="4" t="str">
        <f>IF(COUNTIF($F$2:F256,F256)=1,SUMIF($F:$F,F256,$C:$C),"")</f>
        <v/>
      </c>
      <c r="M256" s="4">
        <f t="shared" si="26"/>
        <v>280</v>
      </c>
      <c r="N256" s="4">
        <f t="shared" si="24"/>
        <v>120</v>
      </c>
      <c r="O256" s="5">
        <f t="shared" si="25"/>
        <v>280</v>
      </c>
      <c r="P256" s="3" t="s">
        <v>994</v>
      </c>
      <c r="Q256" s="4" t="s">
        <v>490</v>
      </c>
      <c r="R256" s="4" t="s">
        <v>434</v>
      </c>
      <c r="S256" s="4" t="s">
        <v>537</v>
      </c>
      <c r="T256" s="4" t="s">
        <v>436</v>
      </c>
      <c r="U256" s="8" t="s">
        <v>692</v>
      </c>
      <c r="V256" s="4" t="s">
        <v>456</v>
      </c>
      <c r="W256" s="4" t="s">
        <v>449</v>
      </c>
      <c r="X256" s="4" t="s">
        <v>439</v>
      </c>
      <c r="Y256" s="4" t="s">
        <v>451</v>
      </c>
      <c r="Z256" s="5">
        <v>0</v>
      </c>
      <c r="AA256" s="5">
        <v>123758</v>
      </c>
      <c r="AB256" s="5">
        <v>1</v>
      </c>
      <c r="AC256" s="5">
        <v>400</v>
      </c>
      <c r="AD256" s="4" t="s">
        <v>717</v>
      </c>
      <c r="AE256" s="4" t="s">
        <v>590</v>
      </c>
      <c r="AF256" s="4" t="s">
        <v>1173</v>
      </c>
      <c r="AG256" s="4" t="s">
        <v>443</v>
      </c>
      <c r="AH256" s="80" t="str">
        <f t="shared" si="27"/>
        <v>20-Nov-23</v>
      </c>
    </row>
    <row r="257" spans="1:34" x14ac:dyDescent="0.3">
      <c r="A257" s="3">
        <v>45251</v>
      </c>
      <c r="B257" s="4">
        <v>300</v>
      </c>
      <c r="C257" s="5">
        <v>3</v>
      </c>
      <c r="D257" s="4" t="str">
        <f t="shared" si="21"/>
        <v>2023-11-21</v>
      </c>
      <c r="E257" s="4" t="str">
        <f t="shared" si="22"/>
        <v>2023-11-19 - 2023-11-25</v>
      </c>
      <c r="F257" s="4" t="str">
        <f t="shared" si="23"/>
        <v>2023-Nov</v>
      </c>
      <c r="G257" s="4">
        <f>IF(COUNTIF($A$2:A257,A257)=1,SUMIF($A:$A,D257,$B:$B),"")</f>
        <v>300</v>
      </c>
      <c r="H257" s="4">
        <f>IF(COUNTIF($A$2:A257,A257)=1,SUMIF($A:$A,D257,$C:$C),"")</f>
        <v>3</v>
      </c>
      <c r="I257" s="4" t="str">
        <f>IF(COUNTIF($E$2:E257,E257)=1,SUMIF($E:$E,E257,$B:$B),"")</f>
        <v/>
      </c>
      <c r="J257" s="4" t="str">
        <f>IF(COUNTIF($E$2:E257,E257)=1,SUMIF($E:$E,E257,$C:$C),"")</f>
        <v/>
      </c>
      <c r="K257" s="4" t="str">
        <f>IF(COUNTIF($F$2:F257,F257)=1,SUMIF($F:$F,F257,$B:$B),"")</f>
        <v/>
      </c>
      <c r="L257" s="4" t="str">
        <f>IF(COUNTIF($F$2:F257,F257)=1,SUMIF($F:$F,F257,$C:$C),"")</f>
        <v/>
      </c>
      <c r="M257" s="4">
        <f t="shared" si="26"/>
        <v>210</v>
      </c>
      <c r="N257" s="4">
        <f t="shared" si="24"/>
        <v>90</v>
      </c>
      <c r="O257" s="5">
        <f t="shared" si="25"/>
        <v>190</v>
      </c>
      <c r="P257" s="3" t="s">
        <v>995</v>
      </c>
      <c r="Q257" s="4" t="s">
        <v>476</v>
      </c>
      <c r="R257" s="4" t="s">
        <v>445</v>
      </c>
      <c r="S257" s="4" t="s">
        <v>520</v>
      </c>
      <c r="T257" s="4" t="s">
        <v>521</v>
      </c>
      <c r="U257" s="8" t="s">
        <v>635</v>
      </c>
      <c r="V257" s="4" t="s">
        <v>437</v>
      </c>
      <c r="W257" s="4" t="s">
        <v>438</v>
      </c>
      <c r="X257" s="4" t="s">
        <v>457</v>
      </c>
      <c r="Y257" s="4" t="s">
        <v>440</v>
      </c>
      <c r="Z257" s="5">
        <v>20</v>
      </c>
      <c r="AA257" s="5">
        <v>123759</v>
      </c>
      <c r="AB257" s="5">
        <v>1</v>
      </c>
      <c r="AC257" s="5">
        <v>280</v>
      </c>
      <c r="AD257" s="4" t="s">
        <v>717</v>
      </c>
      <c r="AE257" s="4" t="s">
        <v>712</v>
      </c>
      <c r="AF257" s="4" t="s">
        <v>1174</v>
      </c>
      <c r="AG257" s="4" t="s">
        <v>443</v>
      </c>
      <c r="AH257" s="80" t="str">
        <f t="shared" si="27"/>
        <v>21-Nov-23</v>
      </c>
    </row>
    <row r="258" spans="1:34" x14ac:dyDescent="0.3">
      <c r="A258" s="3">
        <v>45252</v>
      </c>
      <c r="B258" s="4">
        <v>1200</v>
      </c>
      <c r="C258" s="5">
        <v>5</v>
      </c>
      <c r="D258" s="4" t="str">
        <f t="shared" ref="D258:D321" si="28">TEXT(A258, "yyyy-mm-dd")</f>
        <v>2023-11-22</v>
      </c>
      <c r="E258" s="4" t="str">
        <f t="shared" ref="E258:E321" si="29">TEXT(A258-WEEKDAY(A258)+1, "yyyy-mm-dd") &amp; " - " &amp; TEXT(A258-WEEKDAY(A258)+7, "yyyy-mm-dd")</f>
        <v>2023-11-19 - 2023-11-25</v>
      </c>
      <c r="F258" s="4" t="str">
        <f t="shared" ref="F258:F321" si="30">TEXT(A258, "yyyy-mmm")</f>
        <v>2023-Nov</v>
      </c>
      <c r="G258" s="4">
        <f>IF(COUNTIF($A$2:A258,A258)=1,SUMIF($A:$A,D258,$B:$B),"")</f>
        <v>1200</v>
      </c>
      <c r="H258" s="4">
        <f>IF(COUNTIF($A$2:A258,A258)=1,SUMIF($A:$A,D258,$C:$C),"")</f>
        <v>5</v>
      </c>
      <c r="I258" s="4" t="str">
        <f>IF(COUNTIF($E$2:E258,E258)=1,SUMIF($E:$E,E258,$B:$B),"")</f>
        <v/>
      </c>
      <c r="J258" s="4" t="str">
        <f>IF(COUNTIF($E$2:E258,E258)=1,SUMIF($E:$E,E258,$C:$C),"")</f>
        <v/>
      </c>
      <c r="K258" s="4" t="str">
        <f>IF(COUNTIF($F$2:F258,F258)=1,SUMIF($F:$F,F258,$B:$B),"")</f>
        <v/>
      </c>
      <c r="L258" s="4" t="str">
        <f>IF(COUNTIF($F$2:F258,F258)=1,SUMIF($F:$F,F258,$C:$C),"")</f>
        <v/>
      </c>
      <c r="M258" s="4">
        <f t="shared" si="26"/>
        <v>840</v>
      </c>
      <c r="N258" s="4">
        <f t="shared" ref="N258:N321" si="31">B258-M258</f>
        <v>360</v>
      </c>
      <c r="O258" s="5">
        <f t="shared" ref="O258:O321" si="32">M258-Z258</f>
        <v>840</v>
      </c>
      <c r="P258" s="3" t="s">
        <v>996</v>
      </c>
      <c r="Q258" s="4" t="s">
        <v>460</v>
      </c>
      <c r="R258" s="4" t="s">
        <v>453</v>
      </c>
      <c r="S258" s="4" t="s">
        <v>503</v>
      </c>
      <c r="T258" s="4" t="s">
        <v>504</v>
      </c>
      <c r="U258" s="8" t="s">
        <v>703</v>
      </c>
      <c r="V258" s="4" t="s">
        <v>448</v>
      </c>
      <c r="W258" s="4" t="s">
        <v>438</v>
      </c>
      <c r="X258" s="4" t="s">
        <v>439</v>
      </c>
      <c r="Y258" s="4" t="s">
        <v>451</v>
      </c>
      <c r="Z258" s="5">
        <v>0</v>
      </c>
      <c r="AA258" s="5">
        <v>123760</v>
      </c>
      <c r="AB258" s="5">
        <v>1</v>
      </c>
      <c r="AC258" s="5">
        <v>1200</v>
      </c>
      <c r="AD258" s="4" t="s">
        <v>717</v>
      </c>
      <c r="AE258" s="4" t="s">
        <v>602</v>
      </c>
      <c r="AF258" s="4" t="s">
        <v>1174</v>
      </c>
      <c r="AG258" s="4" t="s">
        <v>443</v>
      </c>
      <c r="AH258" s="80" t="str">
        <f t="shared" si="27"/>
        <v>22-Nov-23</v>
      </c>
    </row>
    <row r="259" spans="1:34" x14ac:dyDescent="0.3">
      <c r="A259" s="3">
        <v>45253</v>
      </c>
      <c r="B259" s="4">
        <v>650</v>
      </c>
      <c r="C259" s="5">
        <v>2</v>
      </c>
      <c r="D259" s="4" t="str">
        <f t="shared" si="28"/>
        <v>2023-11-23</v>
      </c>
      <c r="E259" s="4" t="str">
        <f t="shared" si="29"/>
        <v>2023-11-19 - 2023-11-25</v>
      </c>
      <c r="F259" s="4" t="str">
        <f t="shared" si="30"/>
        <v>2023-Nov</v>
      </c>
      <c r="G259" s="4">
        <f>IF(COUNTIF($A$2:A259,A259)=1,SUMIF($A:$A,D259,$B:$B),"")</f>
        <v>650</v>
      </c>
      <c r="H259" s="4">
        <f>IF(COUNTIF($A$2:A259,A259)=1,SUMIF($A:$A,D259,$C:$C),"")</f>
        <v>2</v>
      </c>
      <c r="I259" s="4" t="str">
        <f>IF(COUNTIF($E$2:E259,E259)=1,SUMIF($E:$E,E259,$B:$B),"")</f>
        <v/>
      </c>
      <c r="J259" s="4" t="str">
        <f>IF(COUNTIF($E$2:E259,E259)=1,SUMIF($E:$E,E259,$C:$C),"")</f>
        <v/>
      </c>
      <c r="K259" s="4" t="str">
        <f>IF(COUNTIF($F$2:F259,F259)=1,SUMIF($F:$F,F259,$B:$B),"")</f>
        <v/>
      </c>
      <c r="L259" s="4" t="str">
        <f>IF(COUNTIF($F$2:F259,F259)=1,SUMIF($F:$F,F259,$C:$C),"")</f>
        <v/>
      </c>
      <c r="M259" s="4">
        <f t="shared" ref="M259:M322" si="33">B259*(100-30)/100</f>
        <v>455</v>
      </c>
      <c r="N259" s="4">
        <f t="shared" si="31"/>
        <v>195</v>
      </c>
      <c r="O259" s="5">
        <f t="shared" si="32"/>
        <v>405</v>
      </c>
      <c r="P259" s="3" t="s">
        <v>997</v>
      </c>
      <c r="Q259" s="4" t="s">
        <v>488</v>
      </c>
      <c r="R259" s="4" t="s">
        <v>445</v>
      </c>
      <c r="S259" s="4" t="s">
        <v>474</v>
      </c>
      <c r="T259" s="4" t="s">
        <v>475</v>
      </c>
      <c r="U259" s="8" t="s">
        <v>635</v>
      </c>
      <c r="V259" s="4" t="s">
        <v>448</v>
      </c>
      <c r="W259" s="4" t="s">
        <v>449</v>
      </c>
      <c r="X259" s="4" t="s">
        <v>450</v>
      </c>
      <c r="Y259" s="4" t="s">
        <v>451</v>
      </c>
      <c r="Z259" s="5">
        <v>50</v>
      </c>
      <c r="AA259" s="5">
        <v>123761</v>
      </c>
      <c r="AB259" s="5">
        <v>1</v>
      </c>
      <c r="AC259" s="5">
        <v>600</v>
      </c>
      <c r="AD259" s="4" t="s">
        <v>717</v>
      </c>
      <c r="AE259" s="4" t="s">
        <v>601</v>
      </c>
      <c r="AF259" s="4" t="s">
        <v>1172</v>
      </c>
      <c r="AG259" s="4" t="s">
        <v>443</v>
      </c>
      <c r="AH259" s="80" t="str">
        <f t="shared" ref="AH259:AH322" si="34">TEXT(A259,"dd-mmm-yy")</f>
        <v>23-Nov-23</v>
      </c>
    </row>
    <row r="260" spans="1:34" x14ac:dyDescent="0.3">
      <c r="A260" s="3">
        <v>45254</v>
      </c>
      <c r="B260" s="4">
        <v>220</v>
      </c>
      <c r="C260" s="5">
        <v>1</v>
      </c>
      <c r="D260" s="4" t="str">
        <f t="shared" si="28"/>
        <v>2023-11-24</v>
      </c>
      <c r="E260" s="4" t="str">
        <f t="shared" si="29"/>
        <v>2023-11-19 - 2023-11-25</v>
      </c>
      <c r="F260" s="4" t="str">
        <f t="shared" si="30"/>
        <v>2023-Nov</v>
      </c>
      <c r="G260" s="4">
        <f>IF(COUNTIF($A$2:A260,A260)=1,SUMIF($A:$A,D260,$B:$B),"")</f>
        <v>220</v>
      </c>
      <c r="H260" s="4">
        <f>IF(COUNTIF($A$2:A260,A260)=1,SUMIF($A:$A,D260,$C:$C),"")</f>
        <v>1</v>
      </c>
      <c r="I260" s="4" t="str">
        <f>IF(COUNTIF($E$2:E260,E260)=1,SUMIF($E:$E,E260,$B:$B),"")</f>
        <v/>
      </c>
      <c r="J260" s="4" t="str">
        <f>IF(COUNTIF($E$2:E260,E260)=1,SUMIF($E:$E,E260,$C:$C),"")</f>
        <v/>
      </c>
      <c r="K260" s="4" t="str">
        <f>IF(COUNTIF($F$2:F260,F260)=1,SUMIF($F:$F,F260,$B:$B),"")</f>
        <v/>
      </c>
      <c r="L260" s="4" t="str">
        <f>IF(COUNTIF($F$2:F260,F260)=1,SUMIF($F:$F,F260,$C:$C),"")</f>
        <v/>
      </c>
      <c r="M260" s="4">
        <f t="shared" si="33"/>
        <v>154</v>
      </c>
      <c r="N260" s="4">
        <f t="shared" si="31"/>
        <v>66</v>
      </c>
      <c r="O260" s="5">
        <f t="shared" si="32"/>
        <v>134</v>
      </c>
      <c r="P260" s="3" t="s">
        <v>998</v>
      </c>
      <c r="Q260" s="4" t="s">
        <v>462</v>
      </c>
      <c r="R260" s="4" t="s">
        <v>434</v>
      </c>
      <c r="S260" s="4" t="s">
        <v>532</v>
      </c>
      <c r="T260" s="4" t="s">
        <v>436</v>
      </c>
      <c r="U260" s="8" t="s">
        <v>690</v>
      </c>
      <c r="V260" s="4" t="s">
        <v>456</v>
      </c>
      <c r="W260" s="4" t="s">
        <v>449</v>
      </c>
      <c r="X260" s="4" t="s">
        <v>450</v>
      </c>
      <c r="Y260" s="4" t="s">
        <v>451</v>
      </c>
      <c r="Z260" s="5">
        <v>20</v>
      </c>
      <c r="AA260" s="5">
        <v>123762</v>
      </c>
      <c r="AB260" s="5">
        <v>1</v>
      </c>
      <c r="AC260" s="5">
        <v>200</v>
      </c>
      <c r="AD260" s="4" t="s">
        <v>717</v>
      </c>
      <c r="AE260" s="4" t="s">
        <v>712</v>
      </c>
      <c r="AF260" s="4" t="s">
        <v>1174</v>
      </c>
      <c r="AG260" s="4" t="s">
        <v>443</v>
      </c>
      <c r="AH260" s="80" t="str">
        <f t="shared" si="34"/>
        <v>24-Nov-23</v>
      </c>
    </row>
    <row r="261" spans="1:34" x14ac:dyDescent="0.3">
      <c r="A261" s="3">
        <v>45255</v>
      </c>
      <c r="B261" s="4">
        <v>700</v>
      </c>
      <c r="C261" s="5">
        <v>3</v>
      </c>
      <c r="D261" s="4" t="str">
        <f t="shared" si="28"/>
        <v>2023-11-25</v>
      </c>
      <c r="E261" s="4" t="str">
        <f t="shared" si="29"/>
        <v>2023-11-19 - 2023-11-25</v>
      </c>
      <c r="F261" s="4" t="str">
        <f t="shared" si="30"/>
        <v>2023-Nov</v>
      </c>
      <c r="G261" s="4">
        <f>IF(COUNTIF($A$2:A261,A261)=1,SUMIF($A:$A,D261,$B:$B),"")</f>
        <v>700</v>
      </c>
      <c r="H261" s="4">
        <f>IF(COUNTIF($A$2:A261,A261)=1,SUMIF($A:$A,D261,$C:$C),"")</f>
        <v>3</v>
      </c>
      <c r="I261" s="4" t="str">
        <f>IF(COUNTIF($E$2:E261,E261)=1,SUMIF($E:$E,E261,$B:$B),"")</f>
        <v/>
      </c>
      <c r="J261" s="4" t="str">
        <f>IF(COUNTIF($E$2:E261,E261)=1,SUMIF($E:$E,E261,$C:$C),"")</f>
        <v/>
      </c>
      <c r="K261" s="4" t="str">
        <f>IF(COUNTIF($F$2:F261,F261)=1,SUMIF($F:$F,F261,$B:$B),"")</f>
        <v/>
      </c>
      <c r="L261" s="4" t="str">
        <f>IF(COUNTIF($F$2:F261,F261)=1,SUMIF($F:$F,F261,$C:$C),"")</f>
        <v/>
      </c>
      <c r="M261" s="4">
        <f t="shared" si="33"/>
        <v>490</v>
      </c>
      <c r="N261" s="4">
        <f t="shared" si="31"/>
        <v>210</v>
      </c>
      <c r="O261" s="5">
        <f t="shared" si="32"/>
        <v>440</v>
      </c>
      <c r="P261" s="3" t="s">
        <v>999</v>
      </c>
      <c r="Q261" s="4" t="s">
        <v>470</v>
      </c>
      <c r="R261" s="4" t="s">
        <v>445</v>
      </c>
      <c r="S261" s="4" t="s">
        <v>535</v>
      </c>
      <c r="T261" s="4" t="s">
        <v>536</v>
      </c>
      <c r="U261" s="8" t="s">
        <v>694</v>
      </c>
      <c r="V261" s="4" t="s">
        <v>448</v>
      </c>
      <c r="W261" s="4" t="s">
        <v>438</v>
      </c>
      <c r="X261" s="4" t="s">
        <v>450</v>
      </c>
      <c r="Y261" s="4" t="s">
        <v>440</v>
      </c>
      <c r="Z261" s="5">
        <v>50</v>
      </c>
      <c r="AA261" s="5">
        <v>123763</v>
      </c>
      <c r="AB261" s="5">
        <v>1</v>
      </c>
      <c r="AC261" s="5">
        <v>650</v>
      </c>
      <c r="AD261" s="4" t="s">
        <v>717</v>
      </c>
      <c r="AE261" s="4" t="s">
        <v>610</v>
      </c>
      <c r="AF261" s="4" t="s">
        <v>1172</v>
      </c>
      <c r="AG261" s="4" t="s">
        <v>443</v>
      </c>
      <c r="AH261" s="80" t="str">
        <f t="shared" si="34"/>
        <v>25-Nov-23</v>
      </c>
    </row>
    <row r="262" spans="1:34" x14ac:dyDescent="0.3">
      <c r="A262" s="3">
        <v>45256</v>
      </c>
      <c r="B262" s="4">
        <v>400</v>
      </c>
      <c r="C262" s="5">
        <v>2</v>
      </c>
      <c r="D262" s="4" t="str">
        <f t="shared" si="28"/>
        <v>2023-11-26</v>
      </c>
      <c r="E262" s="4" t="str">
        <f t="shared" si="29"/>
        <v>2023-11-26 - 2023-12-02</v>
      </c>
      <c r="F262" s="4" t="str">
        <f t="shared" si="30"/>
        <v>2023-Nov</v>
      </c>
      <c r="G262" s="4">
        <f>IF(COUNTIF($A$2:A262,A262)=1,SUMIF($A:$A,D262,$B:$B),"")</f>
        <v>400</v>
      </c>
      <c r="H262" s="4">
        <f>IF(COUNTIF($A$2:A262,A262)=1,SUMIF($A:$A,D262,$C:$C),"")</f>
        <v>2</v>
      </c>
      <c r="I262" s="4">
        <f>IF(COUNTIF($E$2:E262,E262)=1,SUMIF($E:$E,E262,$B:$B),"")</f>
        <v>3870</v>
      </c>
      <c r="J262" s="4">
        <f>IF(COUNTIF($E$2:E262,E262)=1,SUMIF($E:$E,E262,$C:$C),"")</f>
        <v>18</v>
      </c>
      <c r="K262" s="4" t="str">
        <f>IF(COUNTIF($F$2:F262,F262)=1,SUMIF($F:$F,F262,$B:$B),"")</f>
        <v/>
      </c>
      <c r="L262" s="4" t="str">
        <f>IF(COUNTIF($F$2:F262,F262)=1,SUMIF($F:$F,F262,$C:$C),"")</f>
        <v/>
      </c>
      <c r="M262" s="4">
        <f t="shared" si="33"/>
        <v>280</v>
      </c>
      <c r="N262" s="4">
        <f t="shared" si="31"/>
        <v>120</v>
      </c>
      <c r="O262" s="5">
        <f t="shared" si="32"/>
        <v>280</v>
      </c>
      <c r="P262" s="3" t="s">
        <v>1000</v>
      </c>
      <c r="Q262" s="4" t="s">
        <v>490</v>
      </c>
      <c r="R262" s="4" t="s">
        <v>434</v>
      </c>
      <c r="S262" s="4" t="s">
        <v>537</v>
      </c>
      <c r="T262" s="4" t="s">
        <v>436</v>
      </c>
      <c r="U262" s="8" t="s">
        <v>692</v>
      </c>
      <c r="V262" s="4" t="s">
        <v>456</v>
      </c>
      <c r="W262" s="4" t="s">
        <v>449</v>
      </c>
      <c r="X262" s="4" t="s">
        <v>439</v>
      </c>
      <c r="Y262" s="4" t="s">
        <v>451</v>
      </c>
      <c r="Z262" s="5">
        <v>0</v>
      </c>
      <c r="AA262" s="5">
        <v>123764</v>
      </c>
      <c r="AB262" s="5">
        <v>1</v>
      </c>
      <c r="AC262" s="5">
        <v>400</v>
      </c>
      <c r="AD262" s="4" t="s">
        <v>717</v>
      </c>
      <c r="AE262" s="4" t="s">
        <v>590</v>
      </c>
      <c r="AF262" s="4" t="s">
        <v>1173</v>
      </c>
      <c r="AG262" s="4" t="s">
        <v>443</v>
      </c>
      <c r="AH262" s="80" t="str">
        <f t="shared" si="34"/>
        <v>26-Nov-23</v>
      </c>
    </row>
    <row r="263" spans="1:34" x14ac:dyDescent="0.3">
      <c r="A263" s="3">
        <v>45257</v>
      </c>
      <c r="B263" s="4">
        <v>300</v>
      </c>
      <c r="C263" s="5">
        <v>3</v>
      </c>
      <c r="D263" s="4" t="str">
        <f t="shared" si="28"/>
        <v>2023-11-27</v>
      </c>
      <c r="E263" s="4" t="str">
        <f t="shared" si="29"/>
        <v>2023-11-26 - 2023-12-02</v>
      </c>
      <c r="F263" s="4" t="str">
        <f t="shared" si="30"/>
        <v>2023-Nov</v>
      </c>
      <c r="G263" s="4">
        <f>IF(COUNTIF($A$2:A263,A263)=1,SUMIF($A:$A,D263,$B:$B),"")</f>
        <v>300</v>
      </c>
      <c r="H263" s="4">
        <f>IF(COUNTIF($A$2:A263,A263)=1,SUMIF($A:$A,D263,$C:$C),"")</f>
        <v>3</v>
      </c>
      <c r="I263" s="4" t="str">
        <f>IF(COUNTIF($E$2:E263,E263)=1,SUMIF($E:$E,E263,$B:$B),"")</f>
        <v/>
      </c>
      <c r="J263" s="4" t="str">
        <f>IF(COUNTIF($E$2:E263,E263)=1,SUMIF($E:$E,E263,$C:$C),"")</f>
        <v/>
      </c>
      <c r="K263" s="4" t="str">
        <f>IF(COUNTIF($F$2:F263,F263)=1,SUMIF($F:$F,F263,$B:$B),"")</f>
        <v/>
      </c>
      <c r="L263" s="4" t="str">
        <f>IF(COUNTIF($F$2:F263,F263)=1,SUMIF($F:$F,F263,$C:$C),"")</f>
        <v/>
      </c>
      <c r="M263" s="4">
        <f t="shared" si="33"/>
        <v>210</v>
      </c>
      <c r="N263" s="4">
        <f t="shared" si="31"/>
        <v>90</v>
      </c>
      <c r="O263" s="5">
        <f t="shared" si="32"/>
        <v>190</v>
      </c>
      <c r="P263" s="3" t="s">
        <v>1001</v>
      </c>
      <c r="Q263" s="4" t="s">
        <v>476</v>
      </c>
      <c r="R263" s="4" t="s">
        <v>445</v>
      </c>
      <c r="S263" s="4" t="s">
        <v>520</v>
      </c>
      <c r="T263" s="4" t="s">
        <v>521</v>
      </c>
      <c r="U263" s="8" t="s">
        <v>635</v>
      </c>
      <c r="V263" s="4" t="s">
        <v>437</v>
      </c>
      <c r="W263" s="4" t="s">
        <v>438</v>
      </c>
      <c r="X263" s="4" t="s">
        <v>457</v>
      </c>
      <c r="Y263" s="4" t="s">
        <v>440</v>
      </c>
      <c r="Z263" s="5">
        <v>20</v>
      </c>
      <c r="AA263" s="5">
        <v>123765</v>
      </c>
      <c r="AB263" s="5">
        <v>1</v>
      </c>
      <c r="AC263" s="5">
        <v>280</v>
      </c>
      <c r="AD263" s="4" t="s">
        <v>717</v>
      </c>
      <c r="AE263" s="4" t="s">
        <v>712</v>
      </c>
      <c r="AF263" s="4" t="s">
        <v>1174</v>
      </c>
      <c r="AG263" s="4" t="s">
        <v>443</v>
      </c>
      <c r="AH263" s="80" t="str">
        <f t="shared" si="34"/>
        <v>27-Nov-23</v>
      </c>
    </row>
    <row r="264" spans="1:34" x14ac:dyDescent="0.3">
      <c r="A264" s="3">
        <v>45258</v>
      </c>
      <c r="B264" s="4">
        <v>1200</v>
      </c>
      <c r="C264" s="5">
        <v>5</v>
      </c>
      <c r="D264" s="4" t="str">
        <f t="shared" si="28"/>
        <v>2023-11-28</v>
      </c>
      <c r="E264" s="4" t="str">
        <f t="shared" si="29"/>
        <v>2023-11-26 - 2023-12-02</v>
      </c>
      <c r="F264" s="4" t="str">
        <f t="shared" si="30"/>
        <v>2023-Nov</v>
      </c>
      <c r="G264" s="4">
        <f>IF(COUNTIF($A$2:A264,A264)=1,SUMIF($A:$A,D264,$B:$B),"")</f>
        <v>1200</v>
      </c>
      <c r="H264" s="4">
        <f>IF(COUNTIF($A$2:A264,A264)=1,SUMIF($A:$A,D264,$C:$C),"")</f>
        <v>5</v>
      </c>
      <c r="I264" s="4" t="str">
        <f>IF(COUNTIF($E$2:E264,E264)=1,SUMIF($E:$E,E264,$B:$B),"")</f>
        <v/>
      </c>
      <c r="J264" s="4" t="str">
        <f>IF(COUNTIF($E$2:E264,E264)=1,SUMIF($E:$E,E264,$C:$C),"")</f>
        <v/>
      </c>
      <c r="K264" s="4" t="str">
        <f>IF(COUNTIF($F$2:F264,F264)=1,SUMIF($F:$F,F264,$B:$B),"")</f>
        <v/>
      </c>
      <c r="L264" s="4" t="str">
        <f>IF(COUNTIF($F$2:F264,F264)=1,SUMIF($F:$F,F264,$C:$C),"")</f>
        <v/>
      </c>
      <c r="M264" s="4">
        <f t="shared" si="33"/>
        <v>840</v>
      </c>
      <c r="N264" s="4">
        <f t="shared" si="31"/>
        <v>360</v>
      </c>
      <c r="O264" s="5">
        <f t="shared" si="32"/>
        <v>840</v>
      </c>
      <c r="P264" s="3" t="s">
        <v>1002</v>
      </c>
      <c r="Q264" s="4" t="s">
        <v>460</v>
      </c>
      <c r="R264" s="4" t="s">
        <v>453</v>
      </c>
      <c r="S264" s="4" t="s">
        <v>503</v>
      </c>
      <c r="T264" s="4" t="s">
        <v>504</v>
      </c>
      <c r="U264" s="8" t="s">
        <v>703</v>
      </c>
      <c r="V264" s="4" t="s">
        <v>448</v>
      </c>
      <c r="W264" s="4" t="s">
        <v>438</v>
      </c>
      <c r="X264" s="4" t="s">
        <v>439</v>
      </c>
      <c r="Y264" s="4" t="s">
        <v>451</v>
      </c>
      <c r="Z264" s="5">
        <v>0</v>
      </c>
      <c r="AA264" s="5">
        <v>123766</v>
      </c>
      <c r="AB264" s="5">
        <v>1</v>
      </c>
      <c r="AC264" s="5">
        <v>1200</v>
      </c>
      <c r="AD264" s="4" t="s">
        <v>717</v>
      </c>
      <c r="AE264" s="4" t="s">
        <v>602</v>
      </c>
      <c r="AF264" s="4" t="s">
        <v>1174</v>
      </c>
      <c r="AG264" s="4" t="s">
        <v>443</v>
      </c>
      <c r="AH264" s="80" t="str">
        <f t="shared" si="34"/>
        <v>28-Nov-23</v>
      </c>
    </row>
    <row r="265" spans="1:34" x14ac:dyDescent="0.3">
      <c r="A265" s="3">
        <v>45259</v>
      </c>
      <c r="B265" s="4">
        <v>650</v>
      </c>
      <c r="C265" s="5">
        <v>2</v>
      </c>
      <c r="D265" s="4" t="str">
        <f t="shared" si="28"/>
        <v>2023-11-29</v>
      </c>
      <c r="E265" s="4" t="str">
        <f t="shared" si="29"/>
        <v>2023-11-26 - 2023-12-02</v>
      </c>
      <c r="F265" s="4" t="str">
        <f t="shared" si="30"/>
        <v>2023-Nov</v>
      </c>
      <c r="G265" s="4">
        <f>IF(COUNTIF($A$2:A265,A265)=1,SUMIF($A:$A,D265,$B:$B),"")</f>
        <v>650</v>
      </c>
      <c r="H265" s="4">
        <f>IF(COUNTIF($A$2:A265,A265)=1,SUMIF($A:$A,D265,$C:$C),"")</f>
        <v>2</v>
      </c>
      <c r="I265" s="4" t="str">
        <f>IF(COUNTIF($E$2:E265,E265)=1,SUMIF($E:$E,E265,$B:$B),"")</f>
        <v/>
      </c>
      <c r="J265" s="4" t="str">
        <f>IF(COUNTIF($E$2:E265,E265)=1,SUMIF($E:$E,E265,$C:$C),"")</f>
        <v/>
      </c>
      <c r="K265" s="4" t="str">
        <f>IF(COUNTIF($F$2:F265,F265)=1,SUMIF($F:$F,F265,$B:$B),"")</f>
        <v/>
      </c>
      <c r="L265" s="4" t="str">
        <f>IF(COUNTIF($F$2:F265,F265)=1,SUMIF($F:$F,F265,$C:$C),"")</f>
        <v/>
      </c>
      <c r="M265" s="4">
        <f t="shared" si="33"/>
        <v>455</v>
      </c>
      <c r="N265" s="4">
        <f t="shared" si="31"/>
        <v>195</v>
      </c>
      <c r="O265" s="5">
        <f t="shared" si="32"/>
        <v>405</v>
      </c>
      <c r="P265" s="3" t="s">
        <v>1003</v>
      </c>
      <c r="Q265" s="4" t="s">
        <v>488</v>
      </c>
      <c r="R265" s="4" t="s">
        <v>445</v>
      </c>
      <c r="S265" s="4" t="s">
        <v>474</v>
      </c>
      <c r="T265" s="4" t="s">
        <v>475</v>
      </c>
      <c r="U265" s="8" t="s">
        <v>635</v>
      </c>
      <c r="V265" s="4" t="s">
        <v>448</v>
      </c>
      <c r="W265" s="4" t="s">
        <v>449</v>
      </c>
      <c r="X265" s="4" t="s">
        <v>450</v>
      </c>
      <c r="Y265" s="4" t="s">
        <v>451</v>
      </c>
      <c r="Z265" s="5">
        <v>50</v>
      </c>
      <c r="AA265" s="5">
        <v>123767</v>
      </c>
      <c r="AB265" s="5">
        <v>1</v>
      </c>
      <c r="AC265" s="5">
        <v>600</v>
      </c>
      <c r="AD265" s="4" t="s">
        <v>717</v>
      </c>
      <c r="AE265" s="4" t="s">
        <v>601</v>
      </c>
      <c r="AF265" s="4" t="s">
        <v>1172</v>
      </c>
      <c r="AG265" s="4" t="s">
        <v>443</v>
      </c>
      <c r="AH265" s="80" t="str">
        <f t="shared" si="34"/>
        <v>29-Nov-23</v>
      </c>
    </row>
    <row r="266" spans="1:34" x14ac:dyDescent="0.3">
      <c r="A266" s="3">
        <v>45260</v>
      </c>
      <c r="B266" s="4">
        <v>220</v>
      </c>
      <c r="C266" s="5">
        <v>1</v>
      </c>
      <c r="D266" s="4" t="str">
        <f t="shared" si="28"/>
        <v>2023-11-30</v>
      </c>
      <c r="E266" s="4" t="str">
        <f t="shared" si="29"/>
        <v>2023-11-26 - 2023-12-02</v>
      </c>
      <c r="F266" s="4" t="str">
        <f t="shared" si="30"/>
        <v>2023-Nov</v>
      </c>
      <c r="G266" s="4">
        <f>IF(COUNTIF($A$2:A266,A266)=1,SUMIF($A:$A,D266,$B:$B),"")</f>
        <v>220</v>
      </c>
      <c r="H266" s="4">
        <f>IF(COUNTIF($A$2:A266,A266)=1,SUMIF($A:$A,D266,$C:$C),"")</f>
        <v>1</v>
      </c>
      <c r="I266" s="4" t="str">
        <f>IF(COUNTIF($E$2:E266,E266)=1,SUMIF($E:$E,E266,$B:$B),"")</f>
        <v/>
      </c>
      <c r="J266" s="4" t="str">
        <f>IF(COUNTIF($E$2:E266,E266)=1,SUMIF($E:$E,E266,$C:$C),"")</f>
        <v/>
      </c>
      <c r="K266" s="4" t="str">
        <f>IF(COUNTIF($F$2:F266,F266)=1,SUMIF($F:$F,F266,$B:$B),"")</f>
        <v/>
      </c>
      <c r="L266" s="4" t="str">
        <f>IF(COUNTIF($F$2:F266,F266)=1,SUMIF($F:$F,F266,$C:$C),"")</f>
        <v/>
      </c>
      <c r="M266" s="4">
        <f t="shared" si="33"/>
        <v>154</v>
      </c>
      <c r="N266" s="4">
        <f t="shared" si="31"/>
        <v>66</v>
      </c>
      <c r="O266" s="5">
        <f t="shared" si="32"/>
        <v>134</v>
      </c>
      <c r="P266" s="3" t="s">
        <v>1004</v>
      </c>
      <c r="Q266" s="4" t="s">
        <v>462</v>
      </c>
      <c r="R266" s="4" t="s">
        <v>434</v>
      </c>
      <c r="S266" s="4" t="s">
        <v>532</v>
      </c>
      <c r="T266" s="4" t="s">
        <v>436</v>
      </c>
      <c r="U266" s="8" t="s">
        <v>690</v>
      </c>
      <c r="V266" s="4" t="s">
        <v>456</v>
      </c>
      <c r="W266" s="4" t="s">
        <v>449</v>
      </c>
      <c r="X266" s="4" t="s">
        <v>450</v>
      </c>
      <c r="Y266" s="4" t="s">
        <v>451</v>
      </c>
      <c r="Z266" s="5">
        <v>20</v>
      </c>
      <c r="AA266" s="5">
        <v>123768</v>
      </c>
      <c r="AB266" s="5">
        <v>1</v>
      </c>
      <c r="AC266" s="5">
        <v>200</v>
      </c>
      <c r="AD266" s="4" t="s">
        <v>717</v>
      </c>
      <c r="AE266" s="4" t="s">
        <v>712</v>
      </c>
      <c r="AF266" s="4" t="s">
        <v>1174</v>
      </c>
      <c r="AG266" s="4" t="s">
        <v>443</v>
      </c>
      <c r="AH266" s="80" t="str">
        <f t="shared" si="34"/>
        <v>30-Nov-23</v>
      </c>
    </row>
    <row r="267" spans="1:34" x14ac:dyDescent="0.3">
      <c r="A267" s="3">
        <v>45261</v>
      </c>
      <c r="B267" s="4">
        <v>700</v>
      </c>
      <c r="C267" s="5">
        <v>3</v>
      </c>
      <c r="D267" s="4" t="str">
        <f t="shared" si="28"/>
        <v>2023-12-01</v>
      </c>
      <c r="E267" s="4" t="str">
        <f t="shared" si="29"/>
        <v>2023-11-26 - 2023-12-02</v>
      </c>
      <c r="F267" s="4" t="str">
        <f t="shared" si="30"/>
        <v>2023-Dec</v>
      </c>
      <c r="G267" s="4">
        <f>IF(COUNTIF($A$2:A267,A267)=1,SUMIF($A:$A,D267,$B:$B),"")</f>
        <v>700</v>
      </c>
      <c r="H267" s="4">
        <f>IF(COUNTIF($A$2:A267,A267)=1,SUMIF($A:$A,D267,$C:$C),"")</f>
        <v>3</v>
      </c>
      <c r="I267" s="4" t="str">
        <f>IF(COUNTIF($E$2:E267,E267)=1,SUMIF($E:$E,E267,$B:$B),"")</f>
        <v/>
      </c>
      <c r="J267" s="4" t="str">
        <f>IF(COUNTIF($E$2:E267,E267)=1,SUMIF($E:$E,E267,$C:$C),"")</f>
        <v/>
      </c>
      <c r="K267" s="4">
        <f>IF(COUNTIF($F$2:F267,F267)=1,SUMIF($F:$F,F267,$B:$B),"")</f>
        <v>17130</v>
      </c>
      <c r="L267" s="4">
        <f>IF(COUNTIF($F$2:F267,F267)=1,SUMIF($F:$F,F267,$C:$C),"")</f>
        <v>79</v>
      </c>
      <c r="M267" s="4">
        <f t="shared" si="33"/>
        <v>490</v>
      </c>
      <c r="N267" s="4">
        <f t="shared" si="31"/>
        <v>210</v>
      </c>
      <c r="O267" s="5">
        <f t="shared" si="32"/>
        <v>440</v>
      </c>
      <c r="P267" s="3" t="s">
        <v>1005</v>
      </c>
      <c r="Q267" s="4" t="s">
        <v>470</v>
      </c>
      <c r="R267" s="4" t="s">
        <v>445</v>
      </c>
      <c r="S267" s="4" t="s">
        <v>535</v>
      </c>
      <c r="T267" s="4" t="s">
        <v>536</v>
      </c>
      <c r="U267" s="8" t="s">
        <v>694</v>
      </c>
      <c r="V267" s="4" t="s">
        <v>448</v>
      </c>
      <c r="W267" s="4" t="s">
        <v>438</v>
      </c>
      <c r="X267" s="4" t="s">
        <v>450</v>
      </c>
      <c r="Y267" s="4" t="s">
        <v>440</v>
      </c>
      <c r="Z267" s="5">
        <v>50</v>
      </c>
      <c r="AA267" s="5">
        <v>123769</v>
      </c>
      <c r="AB267" s="5">
        <v>1</v>
      </c>
      <c r="AC267" s="5">
        <v>650</v>
      </c>
      <c r="AD267" s="4" t="s">
        <v>717</v>
      </c>
      <c r="AE267" s="4" t="s">
        <v>610</v>
      </c>
      <c r="AF267" s="4" t="s">
        <v>1172</v>
      </c>
      <c r="AG267" s="4" t="s">
        <v>443</v>
      </c>
      <c r="AH267" s="80" t="str">
        <f t="shared" si="34"/>
        <v>01-Dec-23</v>
      </c>
    </row>
    <row r="268" spans="1:34" x14ac:dyDescent="0.3">
      <c r="A268" s="3">
        <v>45262</v>
      </c>
      <c r="B268" s="4">
        <v>400</v>
      </c>
      <c r="C268" s="5">
        <v>2</v>
      </c>
      <c r="D268" s="4" t="str">
        <f t="shared" si="28"/>
        <v>2023-12-02</v>
      </c>
      <c r="E268" s="4" t="str">
        <f t="shared" si="29"/>
        <v>2023-11-26 - 2023-12-02</v>
      </c>
      <c r="F268" s="4" t="str">
        <f t="shared" si="30"/>
        <v>2023-Dec</v>
      </c>
      <c r="G268" s="4">
        <f>IF(COUNTIF($A$2:A268,A268)=1,SUMIF($A:$A,D268,$B:$B),"")</f>
        <v>400</v>
      </c>
      <c r="H268" s="4">
        <f>IF(COUNTIF($A$2:A268,A268)=1,SUMIF($A:$A,D268,$C:$C),"")</f>
        <v>2</v>
      </c>
      <c r="I268" s="4" t="str">
        <f>IF(COUNTIF($E$2:E268,E268)=1,SUMIF($E:$E,E268,$B:$B),"")</f>
        <v/>
      </c>
      <c r="J268" s="4" t="str">
        <f>IF(COUNTIF($E$2:E268,E268)=1,SUMIF($E:$E,E268,$C:$C),"")</f>
        <v/>
      </c>
      <c r="K268" s="4" t="str">
        <f>IF(COUNTIF($F$2:F268,F268)=1,SUMIF($F:$F,F268,$B:$B),"")</f>
        <v/>
      </c>
      <c r="L268" s="4" t="str">
        <f>IF(COUNTIF($F$2:F268,F268)=1,SUMIF($F:$F,F268,$C:$C),"")</f>
        <v/>
      </c>
      <c r="M268" s="4">
        <f t="shared" si="33"/>
        <v>280</v>
      </c>
      <c r="N268" s="4">
        <f t="shared" si="31"/>
        <v>120</v>
      </c>
      <c r="O268" s="5">
        <f t="shared" si="32"/>
        <v>280</v>
      </c>
      <c r="P268" s="3" t="s">
        <v>1006</v>
      </c>
      <c r="Q268" s="4" t="s">
        <v>490</v>
      </c>
      <c r="R268" s="4" t="s">
        <v>434</v>
      </c>
      <c r="S268" s="4" t="s">
        <v>537</v>
      </c>
      <c r="T268" s="4" t="s">
        <v>436</v>
      </c>
      <c r="U268" s="8" t="s">
        <v>692</v>
      </c>
      <c r="V268" s="4" t="s">
        <v>456</v>
      </c>
      <c r="W268" s="4" t="s">
        <v>449</v>
      </c>
      <c r="X268" s="4" t="s">
        <v>439</v>
      </c>
      <c r="Y268" s="4" t="s">
        <v>451</v>
      </c>
      <c r="Z268" s="5">
        <v>0</v>
      </c>
      <c r="AA268" s="5">
        <v>123770</v>
      </c>
      <c r="AB268" s="5">
        <v>1</v>
      </c>
      <c r="AC268" s="5">
        <v>400</v>
      </c>
      <c r="AD268" s="4" t="s">
        <v>717</v>
      </c>
      <c r="AE268" s="4" t="s">
        <v>590</v>
      </c>
      <c r="AF268" s="4" t="s">
        <v>1173</v>
      </c>
      <c r="AG268" s="4" t="s">
        <v>443</v>
      </c>
      <c r="AH268" s="80" t="str">
        <f t="shared" si="34"/>
        <v>02-Dec-23</v>
      </c>
    </row>
    <row r="269" spans="1:34" x14ac:dyDescent="0.3">
      <c r="A269" s="3">
        <v>45263</v>
      </c>
      <c r="B269" s="4">
        <v>300</v>
      </c>
      <c r="C269" s="5">
        <v>3</v>
      </c>
      <c r="D269" s="4" t="str">
        <f t="shared" si="28"/>
        <v>2023-12-03</v>
      </c>
      <c r="E269" s="4" t="str">
        <f t="shared" si="29"/>
        <v>2023-12-03 - 2023-12-09</v>
      </c>
      <c r="F269" s="4" t="str">
        <f t="shared" si="30"/>
        <v>2023-Dec</v>
      </c>
      <c r="G269" s="4">
        <f>IF(COUNTIF($A$2:A269,A269)=1,SUMIF($A:$A,D269,$B:$B),"")</f>
        <v>300</v>
      </c>
      <c r="H269" s="4">
        <f>IF(COUNTIF($A$2:A269,A269)=1,SUMIF($A:$A,D269,$C:$C),"")</f>
        <v>3</v>
      </c>
      <c r="I269" s="4">
        <f>IF(COUNTIF($E$2:E269,E269)=1,SUMIF($E:$E,E269,$B:$B),"")</f>
        <v>3770</v>
      </c>
      <c r="J269" s="4">
        <f>IF(COUNTIF($E$2:E269,E269)=1,SUMIF($E:$E,E269,$C:$C),"")</f>
        <v>19</v>
      </c>
      <c r="K269" s="4" t="str">
        <f>IF(COUNTIF($F$2:F269,F269)=1,SUMIF($F:$F,F269,$B:$B),"")</f>
        <v/>
      </c>
      <c r="L269" s="4" t="str">
        <f>IF(COUNTIF($F$2:F269,F269)=1,SUMIF($F:$F,F269,$C:$C),"")</f>
        <v/>
      </c>
      <c r="M269" s="4">
        <f t="shared" si="33"/>
        <v>210</v>
      </c>
      <c r="N269" s="4">
        <f t="shared" si="31"/>
        <v>90</v>
      </c>
      <c r="O269" s="5">
        <f t="shared" si="32"/>
        <v>190</v>
      </c>
      <c r="P269" s="3" t="s">
        <v>1007</v>
      </c>
      <c r="Q269" s="4" t="s">
        <v>476</v>
      </c>
      <c r="R269" s="4" t="s">
        <v>445</v>
      </c>
      <c r="S269" s="4" t="s">
        <v>520</v>
      </c>
      <c r="T269" s="4" t="s">
        <v>521</v>
      </c>
      <c r="U269" s="8" t="s">
        <v>635</v>
      </c>
      <c r="V269" s="4" t="s">
        <v>437</v>
      </c>
      <c r="W269" s="4" t="s">
        <v>438</v>
      </c>
      <c r="X269" s="4" t="s">
        <v>457</v>
      </c>
      <c r="Y269" s="4" t="s">
        <v>440</v>
      </c>
      <c r="Z269" s="5">
        <v>20</v>
      </c>
      <c r="AA269" s="5">
        <v>123771</v>
      </c>
      <c r="AB269" s="5">
        <v>1</v>
      </c>
      <c r="AC269" s="5">
        <v>280</v>
      </c>
      <c r="AD269" s="4" t="s">
        <v>717</v>
      </c>
      <c r="AE269" s="4" t="s">
        <v>712</v>
      </c>
      <c r="AF269" s="4" t="s">
        <v>1174</v>
      </c>
      <c r="AG269" s="4" t="s">
        <v>443</v>
      </c>
      <c r="AH269" s="80" t="str">
        <f t="shared" si="34"/>
        <v>03-Dec-23</v>
      </c>
    </row>
    <row r="270" spans="1:34" x14ac:dyDescent="0.3">
      <c r="A270" s="3">
        <v>45264</v>
      </c>
      <c r="B270" s="4">
        <v>1200</v>
      </c>
      <c r="C270" s="5">
        <v>5</v>
      </c>
      <c r="D270" s="4" t="str">
        <f t="shared" si="28"/>
        <v>2023-12-04</v>
      </c>
      <c r="E270" s="4" t="str">
        <f t="shared" si="29"/>
        <v>2023-12-03 - 2023-12-09</v>
      </c>
      <c r="F270" s="4" t="str">
        <f t="shared" si="30"/>
        <v>2023-Dec</v>
      </c>
      <c r="G270" s="4">
        <f>IF(COUNTIF($A$2:A270,A270)=1,SUMIF($A:$A,D270,$B:$B),"")</f>
        <v>1200</v>
      </c>
      <c r="H270" s="4">
        <f>IF(COUNTIF($A$2:A270,A270)=1,SUMIF($A:$A,D270,$C:$C),"")</f>
        <v>5</v>
      </c>
      <c r="I270" s="4" t="str">
        <f>IF(COUNTIF($E$2:E270,E270)=1,SUMIF($E:$E,E270,$B:$B),"")</f>
        <v/>
      </c>
      <c r="J270" s="4" t="str">
        <f>IF(COUNTIF($E$2:E270,E270)=1,SUMIF($E:$E,E270,$C:$C),"")</f>
        <v/>
      </c>
      <c r="K270" s="4" t="str">
        <f>IF(COUNTIF($F$2:F270,F270)=1,SUMIF($F:$F,F270,$B:$B),"")</f>
        <v/>
      </c>
      <c r="L270" s="4" t="str">
        <f>IF(COUNTIF($F$2:F270,F270)=1,SUMIF($F:$F,F270,$C:$C),"")</f>
        <v/>
      </c>
      <c r="M270" s="4">
        <f t="shared" si="33"/>
        <v>840</v>
      </c>
      <c r="N270" s="4">
        <f t="shared" si="31"/>
        <v>360</v>
      </c>
      <c r="O270" s="5">
        <f t="shared" si="32"/>
        <v>840</v>
      </c>
      <c r="P270" s="3" t="s">
        <v>1008</v>
      </c>
      <c r="Q270" s="4" t="s">
        <v>460</v>
      </c>
      <c r="R270" s="4" t="s">
        <v>453</v>
      </c>
      <c r="S270" s="4" t="s">
        <v>503</v>
      </c>
      <c r="T270" s="4" t="s">
        <v>504</v>
      </c>
      <c r="U270" s="8" t="s">
        <v>703</v>
      </c>
      <c r="V270" s="4" t="s">
        <v>448</v>
      </c>
      <c r="W270" s="4" t="s">
        <v>438</v>
      </c>
      <c r="X270" s="4" t="s">
        <v>439</v>
      </c>
      <c r="Y270" s="4" t="s">
        <v>451</v>
      </c>
      <c r="Z270" s="5">
        <v>0</v>
      </c>
      <c r="AA270" s="5">
        <v>123772</v>
      </c>
      <c r="AB270" s="5">
        <v>1</v>
      </c>
      <c r="AC270" s="5">
        <v>1200</v>
      </c>
      <c r="AD270" s="4" t="s">
        <v>717</v>
      </c>
      <c r="AE270" s="4" t="s">
        <v>602</v>
      </c>
      <c r="AF270" s="4" t="s">
        <v>1174</v>
      </c>
      <c r="AG270" s="4" t="s">
        <v>443</v>
      </c>
      <c r="AH270" s="80" t="str">
        <f t="shared" si="34"/>
        <v>04-Dec-23</v>
      </c>
    </row>
    <row r="271" spans="1:34" x14ac:dyDescent="0.3">
      <c r="A271" s="3">
        <v>45265</v>
      </c>
      <c r="B271" s="4">
        <v>650</v>
      </c>
      <c r="C271" s="5">
        <v>2</v>
      </c>
      <c r="D271" s="4" t="str">
        <f t="shared" si="28"/>
        <v>2023-12-05</v>
      </c>
      <c r="E271" s="4" t="str">
        <f t="shared" si="29"/>
        <v>2023-12-03 - 2023-12-09</v>
      </c>
      <c r="F271" s="4" t="str">
        <f t="shared" si="30"/>
        <v>2023-Dec</v>
      </c>
      <c r="G271" s="4">
        <f>IF(COUNTIF($A$2:A271,A271)=1,SUMIF($A:$A,D271,$B:$B),"")</f>
        <v>650</v>
      </c>
      <c r="H271" s="4">
        <f>IF(COUNTIF($A$2:A271,A271)=1,SUMIF($A:$A,D271,$C:$C),"")</f>
        <v>2</v>
      </c>
      <c r="I271" s="4" t="str">
        <f>IF(COUNTIF($E$2:E271,E271)=1,SUMIF($E:$E,E271,$B:$B),"")</f>
        <v/>
      </c>
      <c r="J271" s="4" t="str">
        <f>IF(COUNTIF($E$2:E271,E271)=1,SUMIF($E:$E,E271,$C:$C),"")</f>
        <v/>
      </c>
      <c r="K271" s="4" t="str">
        <f>IF(COUNTIF($F$2:F271,F271)=1,SUMIF($F:$F,F271,$B:$B),"")</f>
        <v/>
      </c>
      <c r="L271" s="4" t="str">
        <f>IF(COUNTIF($F$2:F271,F271)=1,SUMIF($F:$F,F271,$C:$C),"")</f>
        <v/>
      </c>
      <c r="M271" s="4">
        <f t="shared" si="33"/>
        <v>455</v>
      </c>
      <c r="N271" s="4">
        <f t="shared" si="31"/>
        <v>195</v>
      </c>
      <c r="O271" s="5">
        <f t="shared" si="32"/>
        <v>405</v>
      </c>
      <c r="P271" s="3" t="s">
        <v>1009</v>
      </c>
      <c r="Q271" s="4" t="s">
        <v>488</v>
      </c>
      <c r="R271" s="4" t="s">
        <v>445</v>
      </c>
      <c r="S271" s="4" t="s">
        <v>474</v>
      </c>
      <c r="T271" s="4" t="s">
        <v>475</v>
      </c>
      <c r="U271" s="8" t="s">
        <v>635</v>
      </c>
      <c r="V271" s="4" t="s">
        <v>448</v>
      </c>
      <c r="W271" s="4" t="s">
        <v>449</v>
      </c>
      <c r="X271" s="4" t="s">
        <v>450</v>
      </c>
      <c r="Y271" s="4" t="s">
        <v>451</v>
      </c>
      <c r="Z271" s="5">
        <v>50</v>
      </c>
      <c r="AA271" s="5">
        <v>123773</v>
      </c>
      <c r="AB271" s="5">
        <v>1</v>
      </c>
      <c r="AC271" s="5">
        <v>600</v>
      </c>
      <c r="AD271" s="4" t="s">
        <v>717</v>
      </c>
      <c r="AE271" s="4" t="s">
        <v>601</v>
      </c>
      <c r="AF271" s="4" t="s">
        <v>1172</v>
      </c>
      <c r="AG271" s="4" t="s">
        <v>443</v>
      </c>
      <c r="AH271" s="80" t="str">
        <f t="shared" si="34"/>
        <v>05-Dec-23</v>
      </c>
    </row>
    <row r="272" spans="1:34" x14ac:dyDescent="0.3">
      <c r="A272" s="3">
        <v>45266</v>
      </c>
      <c r="B272" s="4">
        <v>220</v>
      </c>
      <c r="C272" s="5">
        <v>1</v>
      </c>
      <c r="D272" s="4" t="str">
        <f t="shared" si="28"/>
        <v>2023-12-06</v>
      </c>
      <c r="E272" s="4" t="str">
        <f t="shared" si="29"/>
        <v>2023-12-03 - 2023-12-09</v>
      </c>
      <c r="F272" s="4" t="str">
        <f t="shared" si="30"/>
        <v>2023-Dec</v>
      </c>
      <c r="G272" s="4">
        <f>IF(COUNTIF($A$2:A272,A272)=1,SUMIF($A:$A,D272,$B:$B),"")</f>
        <v>220</v>
      </c>
      <c r="H272" s="4">
        <f>IF(COUNTIF($A$2:A272,A272)=1,SUMIF($A:$A,D272,$C:$C),"")</f>
        <v>1</v>
      </c>
      <c r="I272" s="4" t="str">
        <f>IF(COUNTIF($E$2:E272,E272)=1,SUMIF($E:$E,E272,$B:$B),"")</f>
        <v/>
      </c>
      <c r="J272" s="4" t="str">
        <f>IF(COUNTIF($E$2:E272,E272)=1,SUMIF($E:$E,E272,$C:$C),"")</f>
        <v/>
      </c>
      <c r="K272" s="4" t="str">
        <f>IF(COUNTIF($F$2:F272,F272)=1,SUMIF($F:$F,F272,$B:$B),"")</f>
        <v/>
      </c>
      <c r="L272" s="4" t="str">
        <f>IF(COUNTIF($F$2:F272,F272)=1,SUMIF($F:$F,F272,$C:$C),"")</f>
        <v/>
      </c>
      <c r="M272" s="4">
        <f t="shared" si="33"/>
        <v>154</v>
      </c>
      <c r="N272" s="4">
        <f t="shared" si="31"/>
        <v>66</v>
      </c>
      <c r="O272" s="5">
        <f t="shared" si="32"/>
        <v>134</v>
      </c>
      <c r="P272" s="3" t="s">
        <v>1010</v>
      </c>
      <c r="Q272" s="4" t="s">
        <v>462</v>
      </c>
      <c r="R272" s="4" t="s">
        <v>434</v>
      </c>
      <c r="S272" s="4" t="s">
        <v>532</v>
      </c>
      <c r="T272" s="4" t="s">
        <v>436</v>
      </c>
      <c r="U272" s="8" t="s">
        <v>690</v>
      </c>
      <c r="V272" s="4" t="s">
        <v>456</v>
      </c>
      <c r="W272" s="4" t="s">
        <v>449</v>
      </c>
      <c r="X272" s="4" t="s">
        <v>450</v>
      </c>
      <c r="Y272" s="4" t="s">
        <v>451</v>
      </c>
      <c r="Z272" s="5">
        <v>20</v>
      </c>
      <c r="AA272" s="5">
        <v>123774</v>
      </c>
      <c r="AB272" s="5">
        <v>1</v>
      </c>
      <c r="AC272" s="5">
        <v>200</v>
      </c>
      <c r="AD272" s="4" t="s">
        <v>717</v>
      </c>
      <c r="AE272" s="4" t="s">
        <v>712</v>
      </c>
      <c r="AF272" s="4" t="s">
        <v>1174</v>
      </c>
      <c r="AG272" s="4" t="s">
        <v>443</v>
      </c>
      <c r="AH272" s="80" t="str">
        <f t="shared" si="34"/>
        <v>06-Dec-23</v>
      </c>
    </row>
    <row r="273" spans="1:34" x14ac:dyDescent="0.3">
      <c r="A273" s="3">
        <v>45267</v>
      </c>
      <c r="B273" s="4">
        <v>700</v>
      </c>
      <c r="C273" s="5">
        <v>3</v>
      </c>
      <c r="D273" s="4" t="str">
        <f t="shared" si="28"/>
        <v>2023-12-07</v>
      </c>
      <c r="E273" s="4" t="str">
        <f t="shared" si="29"/>
        <v>2023-12-03 - 2023-12-09</v>
      </c>
      <c r="F273" s="4" t="str">
        <f t="shared" si="30"/>
        <v>2023-Dec</v>
      </c>
      <c r="G273" s="4">
        <f>IF(COUNTIF($A$2:A273,A273)=1,SUMIF($A:$A,D273,$B:$B),"")</f>
        <v>700</v>
      </c>
      <c r="H273" s="4">
        <f>IF(COUNTIF($A$2:A273,A273)=1,SUMIF($A:$A,D273,$C:$C),"")</f>
        <v>3</v>
      </c>
      <c r="I273" s="4" t="str">
        <f>IF(COUNTIF($E$2:E273,E273)=1,SUMIF($E:$E,E273,$B:$B),"")</f>
        <v/>
      </c>
      <c r="J273" s="4" t="str">
        <f>IF(COUNTIF($E$2:E273,E273)=1,SUMIF($E:$E,E273,$C:$C),"")</f>
        <v/>
      </c>
      <c r="K273" s="4" t="str">
        <f>IF(COUNTIF($F$2:F273,F273)=1,SUMIF($F:$F,F273,$B:$B),"")</f>
        <v/>
      </c>
      <c r="L273" s="4" t="str">
        <f>IF(COUNTIF($F$2:F273,F273)=1,SUMIF($F:$F,F273,$C:$C),"")</f>
        <v/>
      </c>
      <c r="M273" s="4">
        <f t="shared" si="33"/>
        <v>490</v>
      </c>
      <c r="N273" s="4">
        <f t="shared" si="31"/>
        <v>210</v>
      </c>
      <c r="O273" s="5">
        <f t="shared" si="32"/>
        <v>440</v>
      </c>
      <c r="P273" s="3" t="s">
        <v>1011</v>
      </c>
      <c r="Q273" s="4" t="s">
        <v>470</v>
      </c>
      <c r="R273" s="4" t="s">
        <v>445</v>
      </c>
      <c r="S273" s="4" t="s">
        <v>535</v>
      </c>
      <c r="T273" s="4" t="s">
        <v>536</v>
      </c>
      <c r="U273" s="8" t="s">
        <v>701</v>
      </c>
      <c r="V273" s="4" t="s">
        <v>448</v>
      </c>
      <c r="W273" s="4" t="s">
        <v>438</v>
      </c>
      <c r="X273" s="4" t="s">
        <v>450</v>
      </c>
      <c r="Y273" s="4" t="s">
        <v>440</v>
      </c>
      <c r="Z273" s="5">
        <v>50</v>
      </c>
      <c r="AA273" s="5">
        <v>123775</v>
      </c>
      <c r="AB273" s="5">
        <v>1</v>
      </c>
      <c r="AC273" s="5">
        <v>650</v>
      </c>
      <c r="AD273" s="4" t="s">
        <v>717</v>
      </c>
      <c r="AE273" s="4" t="s">
        <v>610</v>
      </c>
      <c r="AF273" s="4" t="s">
        <v>1172</v>
      </c>
      <c r="AG273" s="4" t="s">
        <v>443</v>
      </c>
      <c r="AH273" s="80" t="str">
        <f t="shared" si="34"/>
        <v>07-Dec-23</v>
      </c>
    </row>
    <row r="274" spans="1:34" x14ac:dyDescent="0.3">
      <c r="A274" s="3">
        <v>45268</v>
      </c>
      <c r="B274" s="4">
        <v>400</v>
      </c>
      <c r="C274" s="5">
        <v>2</v>
      </c>
      <c r="D274" s="4" t="str">
        <f t="shared" si="28"/>
        <v>2023-12-08</v>
      </c>
      <c r="E274" s="4" t="str">
        <f t="shared" si="29"/>
        <v>2023-12-03 - 2023-12-09</v>
      </c>
      <c r="F274" s="4" t="str">
        <f t="shared" si="30"/>
        <v>2023-Dec</v>
      </c>
      <c r="G274" s="4">
        <f>IF(COUNTIF($A$2:A274,A274)=1,SUMIF($A:$A,D274,$B:$B),"")</f>
        <v>400</v>
      </c>
      <c r="H274" s="4">
        <f>IF(COUNTIF($A$2:A274,A274)=1,SUMIF($A:$A,D274,$C:$C),"")</f>
        <v>2</v>
      </c>
      <c r="I274" s="4" t="str">
        <f>IF(COUNTIF($E$2:E274,E274)=1,SUMIF($E:$E,E274,$B:$B),"")</f>
        <v/>
      </c>
      <c r="J274" s="4" t="str">
        <f>IF(COUNTIF($E$2:E274,E274)=1,SUMIF($E:$E,E274,$C:$C),"")</f>
        <v/>
      </c>
      <c r="K274" s="4" t="str">
        <f>IF(COUNTIF($F$2:F274,F274)=1,SUMIF($F:$F,F274,$B:$B),"")</f>
        <v/>
      </c>
      <c r="L274" s="4" t="str">
        <f>IF(COUNTIF($F$2:F274,F274)=1,SUMIF($F:$F,F274,$C:$C),"")</f>
        <v/>
      </c>
      <c r="M274" s="4">
        <f t="shared" si="33"/>
        <v>280</v>
      </c>
      <c r="N274" s="4">
        <f t="shared" si="31"/>
        <v>120</v>
      </c>
      <c r="O274" s="5">
        <f t="shared" si="32"/>
        <v>280</v>
      </c>
      <c r="P274" s="3" t="s">
        <v>1012</v>
      </c>
      <c r="Q274" s="4" t="s">
        <v>490</v>
      </c>
      <c r="R274" s="4" t="s">
        <v>434</v>
      </c>
      <c r="S274" s="4" t="s">
        <v>537</v>
      </c>
      <c r="T274" s="4" t="s">
        <v>436</v>
      </c>
      <c r="U274" s="8" t="s">
        <v>692</v>
      </c>
      <c r="V274" s="4" t="s">
        <v>456</v>
      </c>
      <c r="W274" s="4" t="s">
        <v>449</v>
      </c>
      <c r="X274" s="4" t="s">
        <v>439</v>
      </c>
      <c r="Y274" s="4" t="s">
        <v>451</v>
      </c>
      <c r="Z274" s="5">
        <v>0</v>
      </c>
      <c r="AA274" s="5">
        <v>123776</v>
      </c>
      <c r="AB274" s="5">
        <v>1</v>
      </c>
      <c r="AC274" s="5">
        <v>400</v>
      </c>
      <c r="AD274" s="4" t="s">
        <v>717</v>
      </c>
      <c r="AE274" s="4" t="s">
        <v>590</v>
      </c>
      <c r="AF274" s="4" t="s">
        <v>1173</v>
      </c>
      <c r="AG274" s="4" t="s">
        <v>443</v>
      </c>
      <c r="AH274" s="80" t="str">
        <f t="shared" si="34"/>
        <v>08-Dec-23</v>
      </c>
    </row>
    <row r="275" spans="1:34" x14ac:dyDescent="0.3">
      <c r="A275" s="3">
        <v>45269</v>
      </c>
      <c r="B275" s="4">
        <v>300</v>
      </c>
      <c r="C275" s="5">
        <v>3</v>
      </c>
      <c r="D275" s="4" t="str">
        <f t="shared" si="28"/>
        <v>2023-12-09</v>
      </c>
      <c r="E275" s="4" t="str">
        <f t="shared" si="29"/>
        <v>2023-12-03 - 2023-12-09</v>
      </c>
      <c r="F275" s="4" t="str">
        <f t="shared" si="30"/>
        <v>2023-Dec</v>
      </c>
      <c r="G275" s="4">
        <f>IF(COUNTIF($A$2:A275,A275)=1,SUMIF($A:$A,D275,$B:$B),"")</f>
        <v>300</v>
      </c>
      <c r="H275" s="4">
        <f>IF(COUNTIF($A$2:A275,A275)=1,SUMIF($A:$A,D275,$C:$C),"")</f>
        <v>3</v>
      </c>
      <c r="I275" s="4" t="str">
        <f>IF(COUNTIF($E$2:E275,E275)=1,SUMIF($E:$E,E275,$B:$B),"")</f>
        <v/>
      </c>
      <c r="J275" s="4" t="str">
        <f>IF(COUNTIF($E$2:E275,E275)=1,SUMIF($E:$E,E275,$C:$C),"")</f>
        <v/>
      </c>
      <c r="K275" s="4" t="str">
        <f>IF(COUNTIF($F$2:F275,F275)=1,SUMIF($F:$F,F275,$B:$B),"")</f>
        <v/>
      </c>
      <c r="L275" s="4" t="str">
        <f>IF(COUNTIF($F$2:F275,F275)=1,SUMIF($F:$F,F275,$C:$C),"")</f>
        <v/>
      </c>
      <c r="M275" s="4">
        <f t="shared" si="33"/>
        <v>210</v>
      </c>
      <c r="N275" s="4">
        <f t="shared" si="31"/>
        <v>90</v>
      </c>
      <c r="O275" s="5">
        <f t="shared" si="32"/>
        <v>190</v>
      </c>
      <c r="P275" s="3" t="s">
        <v>1013</v>
      </c>
      <c r="Q275" s="4" t="s">
        <v>476</v>
      </c>
      <c r="R275" s="4" t="s">
        <v>445</v>
      </c>
      <c r="S275" s="4" t="s">
        <v>520</v>
      </c>
      <c r="T275" s="4" t="s">
        <v>521</v>
      </c>
      <c r="U275" s="8" t="s">
        <v>635</v>
      </c>
      <c r="V275" s="4" t="s">
        <v>437</v>
      </c>
      <c r="W275" s="4" t="s">
        <v>438</v>
      </c>
      <c r="X275" s="4" t="s">
        <v>457</v>
      </c>
      <c r="Y275" s="4" t="s">
        <v>440</v>
      </c>
      <c r="Z275" s="5">
        <v>20</v>
      </c>
      <c r="AA275" s="5">
        <v>123777</v>
      </c>
      <c r="AB275" s="5">
        <v>1</v>
      </c>
      <c r="AC275" s="5">
        <v>280</v>
      </c>
      <c r="AD275" s="4" t="s">
        <v>717</v>
      </c>
      <c r="AE275" s="4" t="s">
        <v>712</v>
      </c>
      <c r="AF275" s="4" t="s">
        <v>1174</v>
      </c>
      <c r="AG275" s="4" t="s">
        <v>443</v>
      </c>
      <c r="AH275" s="80" t="str">
        <f t="shared" si="34"/>
        <v>09-Dec-23</v>
      </c>
    </row>
    <row r="276" spans="1:34" x14ac:dyDescent="0.3">
      <c r="A276" s="3">
        <v>45270</v>
      </c>
      <c r="B276" s="4">
        <v>1200</v>
      </c>
      <c r="C276" s="5">
        <v>5</v>
      </c>
      <c r="D276" s="4" t="str">
        <f t="shared" si="28"/>
        <v>2023-12-10</v>
      </c>
      <c r="E276" s="4" t="str">
        <f t="shared" si="29"/>
        <v>2023-12-10 - 2023-12-16</v>
      </c>
      <c r="F276" s="4" t="str">
        <f t="shared" si="30"/>
        <v>2023-Dec</v>
      </c>
      <c r="G276" s="4">
        <f>IF(COUNTIF($A$2:A276,A276)=1,SUMIF($A:$A,D276,$B:$B),"")</f>
        <v>1200</v>
      </c>
      <c r="H276" s="4">
        <f>IF(COUNTIF($A$2:A276,A276)=1,SUMIF($A:$A,D276,$C:$C),"")</f>
        <v>5</v>
      </c>
      <c r="I276" s="4">
        <f>IF(COUNTIF($E$2:E276,E276)=1,SUMIF($E:$E,E276,$B:$B),"")</f>
        <v>4670</v>
      </c>
      <c r="J276" s="4">
        <f>IF(COUNTIF($E$2:E276,E276)=1,SUMIF($E:$E,E276,$C:$C),"")</f>
        <v>21</v>
      </c>
      <c r="K276" s="4" t="str">
        <f>IF(COUNTIF($F$2:F276,F276)=1,SUMIF($F:$F,F276,$B:$B),"")</f>
        <v/>
      </c>
      <c r="L276" s="4" t="str">
        <f>IF(COUNTIF($F$2:F276,F276)=1,SUMIF($F:$F,F276,$C:$C),"")</f>
        <v/>
      </c>
      <c r="M276" s="4">
        <f t="shared" si="33"/>
        <v>840</v>
      </c>
      <c r="N276" s="4">
        <f t="shared" si="31"/>
        <v>360</v>
      </c>
      <c r="O276" s="5">
        <f t="shared" si="32"/>
        <v>840</v>
      </c>
      <c r="P276" s="3" t="s">
        <v>1014</v>
      </c>
      <c r="Q276" s="4" t="s">
        <v>460</v>
      </c>
      <c r="R276" s="4" t="s">
        <v>453</v>
      </c>
      <c r="S276" s="4" t="s">
        <v>503</v>
      </c>
      <c r="T276" s="4" t="s">
        <v>504</v>
      </c>
      <c r="U276" s="8" t="s">
        <v>703</v>
      </c>
      <c r="V276" s="4" t="s">
        <v>448</v>
      </c>
      <c r="W276" s="4" t="s">
        <v>438</v>
      </c>
      <c r="X276" s="4" t="s">
        <v>439</v>
      </c>
      <c r="Y276" s="4" t="s">
        <v>451</v>
      </c>
      <c r="Z276" s="5">
        <v>0</v>
      </c>
      <c r="AA276" s="5">
        <v>123778</v>
      </c>
      <c r="AB276" s="5">
        <v>1</v>
      </c>
      <c r="AC276" s="5">
        <v>1200</v>
      </c>
      <c r="AD276" s="4" t="s">
        <v>717</v>
      </c>
      <c r="AE276" s="4" t="s">
        <v>602</v>
      </c>
      <c r="AF276" s="4" t="s">
        <v>1174</v>
      </c>
      <c r="AG276" s="4" t="s">
        <v>443</v>
      </c>
      <c r="AH276" s="80" t="str">
        <f t="shared" si="34"/>
        <v>10-Dec-23</v>
      </c>
    </row>
    <row r="277" spans="1:34" x14ac:dyDescent="0.3">
      <c r="A277" s="3">
        <v>45271</v>
      </c>
      <c r="B277" s="4">
        <v>650</v>
      </c>
      <c r="C277" s="5">
        <v>2</v>
      </c>
      <c r="D277" s="4" t="str">
        <f t="shared" si="28"/>
        <v>2023-12-11</v>
      </c>
      <c r="E277" s="4" t="str">
        <f t="shared" si="29"/>
        <v>2023-12-10 - 2023-12-16</v>
      </c>
      <c r="F277" s="4" t="str">
        <f t="shared" si="30"/>
        <v>2023-Dec</v>
      </c>
      <c r="G277" s="4">
        <f>IF(COUNTIF($A$2:A277,A277)=1,SUMIF($A:$A,D277,$B:$B),"")</f>
        <v>650</v>
      </c>
      <c r="H277" s="4">
        <f>IF(COUNTIF($A$2:A277,A277)=1,SUMIF($A:$A,D277,$C:$C),"")</f>
        <v>2</v>
      </c>
      <c r="I277" s="4" t="str">
        <f>IF(COUNTIF($E$2:E277,E277)=1,SUMIF($E:$E,E277,$B:$B),"")</f>
        <v/>
      </c>
      <c r="J277" s="4" t="str">
        <f>IF(COUNTIF($E$2:E277,E277)=1,SUMIF($E:$E,E277,$C:$C),"")</f>
        <v/>
      </c>
      <c r="K277" s="4" t="str">
        <f>IF(COUNTIF($F$2:F277,F277)=1,SUMIF($F:$F,F277,$B:$B),"")</f>
        <v/>
      </c>
      <c r="L277" s="4" t="str">
        <f>IF(COUNTIF($F$2:F277,F277)=1,SUMIF($F:$F,F277,$C:$C),"")</f>
        <v/>
      </c>
      <c r="M277" s="4">
        <f t="shared" si="33"/>
        <v>455</v>
      </c>
      <c r="N277" s="4">
        <f t="shared" si="31"/>
        <v>195</v>
      </c>
      <c r="O277" s="5">
        <f t="shared" si="32"/>
        <v>405</v>
      </c>
      <c r="P277" s="3" t="s">
        <v>1015</v>
      </c>
      <c r="Q277" s="4" t="s">
        <v>488</v>
      </c>
      <c r="R277" s="4" t="s">
        <v>445</v>
      </c>
      <c r="S277" s="4" t="s">
        <v>474</v>
      </c>
      <c r="T277" s="4" t="s">
        <v>475</v>
      </c>
      <c r="U277" s="8" t="s">
        <v>635</v>
      </c>
      <c r="V277" s="4" t="s">
        <v>448</v>
      </c>
      <c r="W277" s="4" t="s">
        <v>449</v>
      </c>
      <c r="X277" s="4" t="s">
        <v>450</v>
      </c>
      <c r="Y277" s="4" t="s">
        <v>451</v>
      </c>
      <c r="Z277" s="5">
        <v>50</v>
      </c>
      <c r="AA277" s="5">
        <v>123779</v>
      </c>
      <c r="AB277" s="5">
        <v>1</v>
      </c>
      <c r="AC277" s="5">
        <v>600</v>
      </c>
      <c r="AD277" s="4" t="s">
        <v>717</v>
      </c>
      <c r="AE277" s="4" t="s">
        <v>601</v>
      </c>
      <c r="AF277" s="4" t="s">
        <v>1172</v>
      </c>
      <c r="AG277" s="4" t="s">
        <v>443</v>
      </c>
      <c r="AH277" s="80" t="str">
        <f t="shared" si="34"/>
        <v>11-Dec-23</v>
      </c>
    </row>
    <row r="278" spans="1:34" x14ac:dyDescent="0.3">
      <c r="A278" s="3">
        <v>45272</v>
      </c>
      <c r="B278" s="4">
        <v>220</v>
      </c>
      <c r="C278" s="5">
        <v>1</v>
      </c>
      <c r="D278" s="4" t="str">
        <f t="shared" si="28"/>
        <v>2023-12-12</v>
      </c>
      <c r="E278" s="4" t="str">
        <f t="shared" si="29"/>
        <v>2023-12-10 - 2023-12-16</v>
      </c>
      <c r="F278" s="4" t="str">
        <f t="shared" si="30"/>
        <v>2023-Dec</v>
      </c>
      <c r="G278" s="4">
        <f>IF(COUNTIF($A$2:A278,A278)=1,SUMIF($A:$A,D278,$B:$B),"")</f>
        <v>220</v>
      </c>
      <c r="H278" s="4">
        <f>IF(COUNTIF($A$2:A278,A278)=1,SUMIF($A:$A,D278,$C:$C),"")</f>
        <v>1</v>
      </c>
      <c r="I278" s="4" t="str">
        <f>IF(COUNTIF($E$2:E278,E278)=1,SUMIF($E:$E,E278,$B:$B),"")</f>
        <v/>
      </c>
      <c r="J278" s="4" t="str">
        <f>IF(COUNTIF($E$2:E278,E278)=1,SUMIF($E:$E,E278,$C:$C),"")</f>
        <v/>
      </c>
      <c r="K278" s="4" t="str">
        <f>IF(COUNTIF($F$2:F278,F278)=1,SUMIF($F:$F,F278,$B:$B),"")</f>
        <v/>
      </c>
      <c r="L278" s="4" t="str">
        <f>IF(COUNTIF($F$2:F278,F278)=1,SUMIF($F:$F,F278,$C:$C),"")</f>
        <v/>
      </c>
      <c r="M278" s="4">
        <f t="shared" si="33"/>
        <v>154</v>
      </c>
      <c r="N278" s="4">
        <f t="shared" si="31"/>
        <v>66</v>
      </c>
      <c r="O278" s="5">
        <f t="shared" si="32"/>
        <v>134</v>
      </c>
      <c r="P278" s="3" t="s">
        <v>1016</v>
      </c>
      <c r="Q278" s="4" t="s">
        <v>462</v>
      </c>
      <c r="R278" s="4" t="s">
        <v>434</v>
      </c>
      <c r="S278" s="4" t="s">
        <v>532</v>
      </c>
      <c r="T278" s="4" t="s">
        <v>436</v>
      </c>
      <c r="U278" s="8" t="s">
        <v>690</v>
      </c>
      <c r="V278" s="4" t="s">
        <v>456</v>
      </c>
      <c r="W278" s="4" t="s">
        <v>449</v>
      </c>
      <c r="X278" s="4" t="s">
        <v>450</v>
      </c>
      <c r="Y278" s="4" t="s">
        <v>451</v>
      </c>
      <c r="Z278" s="5">
        <v>20</v>
      </c>
      <c r="AA278" s="5">
        <v>123780</v>
      </c>
      <c r="AB278" s="5">
        <v>1</v>
      </c>
      <c r="AC278" s="5">
        <v>200</v>
      </c>
      <c r="AD278" s="4" t="s">
        <v>717</v>
      </c>
      <c r="AE278" s="4" t="s">
        <v>712</v>
      </c>
      <c r="AF278" s="4" t="s">
        <v>1174</v>
      </c>
      <c r="AG278" s="4" t="s">
        <v>443</v>
      </c>
      <c r="AH278" s="80" t="str">
        <f t="shared" si="34"/>
        <v>12-Dec-23</v>
      </c>
    </row>
    <row r="279" spans="1:34" x14ac:dyDescent="0.3">
      <c r="A279" s="3">
        <v>45273</v>
      </c>
      <c r="B279" s="4">
        <v>700</v>
      </c>
      <c r="C279" s="5">
        <v>3</v>
      </c>
      <c r="D279" s="4" t="str">
        <f t="shared" si="28"/>
        <v>2023-12-13</v>
      </c>
      <c r="E279" s="4" t="str">
        <f t="shared" si="29"/>
        <v>2023-12-10 - 2023-12-16</v>
      </c>
      <c r="F279" s="4" t="str">
        <f t="shared" si="30"/>
        <v>2023-Dec</v>
      </c>
      <c r="G279" s="4">
        <f>IF(COUNTIF($A$2:A279,A279)=1,SUMIF($A:$A,D279,$B:$B),"")</f>
        <v>700</v>
      </c>
      <c r="H279" s="4">
        <f>IF(COUNTIF($A$2:A279,A279)=1,SUMIF($A:$A,D279,$C:$C),"")</f>
        <v>3</v>
      </c>
      <c r="I279" s="4" t="str">
        <f>IF(COUNTIF($E$2:E279,E279)=1,SUMIF($E:$E,E279,$B:$B),"")</f>
        <v/>
      </c>
      <c r="J279" s="4" t="str">
        <f>IF(COUNTIF($E$2:E279,E279)=1,SUMIF($E:$E,E279,$C:$C),"")</f>
        <v/>
      </c>
      <c r="K279" s="4" t="str">
        <f>IF(COUNTIF($F$2:F279,F279)=1,SUMIF($F:$F,F279,$B:$B),"")</f>
        <v/>
      </c>
      <c r="L279" s="4" t="str">
        <f>IF(COUNTIF($F$2:F279,F279)=1,SUMIF($F:$F,F279,$C:$C),"")</f>
        <v/>
      </c>
      <c r="M279" s="4">
        <f t="shared" si="33"/>
        <v>490</v>
      </c>
      <c r="N279" s="4">
        <f t="shared" si="31"/>
        <v>210</v>
      </c>
      <c r="O279" s="5">
        <f t="shared" si="32"/>
        <v>440</v>
      </c>
      <c r="P279" s="3" t="s">
        <v>1017</v>
      </c>
      <c r="Q279" s="4" t="s">
        <v>470</v>
      </c>
      <c r="R279" s="4" t="s">
        <v>445</v>
      </c>
      <c r="S279" s="4" t="s">
        <v>535</v>
      </c>
      <c r="T279" s="4" t="s">
        <v>536</v>
      </c>
      <c r="U279" s="8" t="s">
        <v>694</v>
      </c>
      <c r="V279" s="4" t="s">
        <v>448</v>
      </c>
      <c r="W279" s="4" t="s">
        <v>438</v>
      </c>
      <c r="X279" s="4" t="s">
        <v>450</v>
      </c>
      <c r="Y279" s="4" t="s">
        <v>440</v>
      </c>
      <c r="Z279" s="5">
        <v>50</v>
      </c>
      <c r="AA279" s="5">
        <v>123781</v>
      </c>
      <c r="AB279" s="5">
        <v>1</v>
      </c>
      <c r="AC279" s="5">
        <v>650</v>
      </c>
      <c r="AD279" s="4" t="s">
        <v>717</v>
      </c>
      <c r="AE279" s="4" t="s">
        <v>610</v>
      </c>
      <c r="AF279" s="4" t="s">
        <v>1172</v>
      </c>
      <c r="AG279" s="4" t="s">
        <v>443</v>
      </c>
      <c r="AH279" s="80" t="str">
        <f t="shared" si="34"/>
        <v>13-Dec-23</v>
      </c>
    </row>
    <row r="280" spans="1:34" x14ac:dyDescent="0.3">
      <c r="A280" s="3">
        <v>45274</v>
      </c>
      <c r="B280" s="4">
        <v>400</v>
      </c>
      <c r="C280" s="5">
        <v>2</v>
      </c>
      <c r="D280" s="4" t="str">
        <f t="shared" si="28"/>
        <v>2023-12-14</v>
      </c>
      <c r="E280" s="4" t="str">
        <f t="shared" si="29"/>
        <v>2023-12-10 - 2023-12-16</v>
      </c>
      <c r="F280" s="4" t="str">
        <f t="shared" si="30"/>
        <v>2023-Dec</v>
      </c>
      <c r="G280" s="4">
        <f>IF(COUNTIF($A$2:A280,A280)=1,SUMIF($A:$A,D280,$B:$B),"")</f>
        <v>400</v>
      </c>
      <c r="H280" s="4">
        <f>IF(COUNTIF($A$2:A280,A280)=1,SUMIF($A:$A,D280,$C:$C),"")</f>
        <v>2</v>
      </c>
      <c r="I280" s="4" t="str">
        <f>IF(COUNTIF($E$2:E280,E280)=1,SUMIF($E:$E,E280,$B:$B),"")</f>
        <v/>
      </c>
      <c r="J280" s="4" t="str">
        <f>IF(COUNTIF($E$2:E280,E280)=1,SUMIF($E:$E,E280,$C:$C),"")</f>
        <v/>
      </c>
      <c r="K280" s="4" t="str">
        <f>IF(COUNTIF($F$2:F280,F280)=1,SUMIF($F:$F,F280,$B:$B),"")</f>
        <v/>
      </c>
      <c r="L280" s="4" t="str">
        <f>IF(COUNTIF($F$2:F280,F280)=1,SUMIF($F:$F,F280,$C:$C),"")</f>
        <v/>
      </c>
      <c r="M280" s="4">
        <f t="shared" si="33"/>
        <v>280</v>
      </c>
      <c r="N280" s="4">
        <f t="shared" si="31"/>
        <v>120</v>
      </c>
      <c r="O280" s="5">
        <f t="shared" si="32"/>
        <v>280</v>
      </c>
      <c r="P280" s="3" t="s">
        <v>1018</v>
      </c>
      <c r="Q280" s="4" t="s">
        <v>490</v>
      </c>
      <c r="R280" s="4" t="s">
        <v>434</v>
      </c>
      <c r="S280" s="4" t="s">
        <v>537</v>
      </c>
      <c r="T280" s="4" t="s">
        <v>436</v>
      </c>
      <c r="U280" s="8" t="s">
        <v>692</v>
      </c>
      <c r="V280" s="4" t="s">
        <v>456</v>
      </c>
      <c r="W280" s="4" t="s">
        <v>449</v>
      </c>
      <c r="X280" s="4" t="s">
        <v>439</v>
      </c>
      <c r="Y280" s="4" t="s">
        <v>451</v>
      </c>
      <c r="Z280" s="5">
        <v>0</v>
      </c>
      <c r="AA280" s="5">
        <v>123782</v>
      </c>
      <c r="AB280" s="5">
        <v>1</v>
      </c>
      <c r="AC280" s="5">
        <v>400</v>
      </c>
      <c r="AD280" s="4" t="s">
        <v>717</v>
      </c>
      <c r="AE280" s="4" t="s">
        <v>590</v>
      </c>
      <c r="AF280" s="4" t="s">
        <v>1173</v>
      </c>
      <c r="AG280" s="4" t="s">
        <v>443</v>
      </c>
      <c r="AH280" s="80" t="str">
        <f t="shared" si="34"/>
        <v>14-Dec-23</v>
      </c>
    </row>
    <row r="281" spans="1:34" x14ac:dyDescent="0.3">
      <c r="A281" s="3">
        <v>45275</v>
      </c>
      <c r="B281" s="4">
        <v>300</v>
      </c>
      <c r="C281" s="5">
        <v>3</v>
      </c>
      <c r="D281" s="4" t="str">
        <f t="shared" si="28"/>
        <v>2023-12-15</v>
      </c>
      <c r="E281" s="4" t="str">
        <f t="shared" si="29"/>
        <v>2023-12-10 - 2023-12-16</v>
      </c>
      <c r="F281" s="4" t="str">
        <f t="shared" si="30"/>
        <v>2023-Dec</v>
      </c>
      <c r="G281" s="4">
        <f>IF(COUNTIF($A$2:A281,A281)=1,SUMIF($A:$A,D281,$B:$B),"")</f>
        <v>300</v>
      </c>
      <c r="H281" s="4">
        <f>IF(COUNTIF($A$2:A281,A281)=1,SUMIF($A:$A,D281,$C:$C),"")</f>
        <v>3</v>
      </c>
      <c r="I281" s="4" t="str">
        <f>IF(COUNTIF($E$2:E281,E281)=1,SUMIF($E:$E,E281,$B:$B),"")</f>
        <v/>
      </c>
      <c r="J281" s="4" t="str">
        <f>IF(COUNTIF($E$2:E281,E281)=1,SUMIF($E:$E,E281,$C:$C),"")</f>
        <v/>
      </c>
      <c r="K281" s="4" t="str">
        <f>IF(COUNTIF($F$2:F281,F281)=1,SUMIF($F:$F,F281,$B:$B),"")</f>
        <v/>
      </c>
      <c r="L281" s="4" t="str">
        <f>IF(COUNTIF($F$2:F281,F281)=1,SUMIF($F:$F,F281,$C:$C),"")</f>
        <v/>
      </c>
      <c r="M281" s="4">
        <f t="shared" si="33"/>
        <v>210</v>
      </c>
      <c r="N281" s="4">
        <f t="shared" si="31"/>
        <v>90</v>
      </c>
      <c r="O281" s="5">
        <f t="shared" si="32"/>
        <v>190</v>
      </c>
      <c r="P281" s="3" t="s">
        <v>1019</v>
      </c>
      <c r="Q281" s="4" t="s">
        <v>476</v>
      </c>
      <c r="R281" s="4" t="s">
        <v>445</v>
      </c>
      <c r="S281" s="4" t="s">
        <v>520</v>
      </c>
      <c r="T281" s="4" t="s">
        <v>521</v>
      </c>
      <c r="U281" s="8" t="s">
        <v>635</v>
      </c>
      <c r="V281" s="4" t="s">
        <v>437</v>
      </c>
      <c r="W281" s="4" t="s">
        <v>438</v>
      </c>
      <c r="X281" s="4" t="s">
        <v>457</v>
      </c>
      <c r="Y281" s="4" t="s">
        <v>440</v>
      </c>
      <c r="Z281" s="5">
        <v>20</v>
      </c>
      <c r="AA281" s="5">
        <v>123783</v>
      </c>
      <c r="AB281" s="5">
        <v>1</v>
      </c>
      <c r="AC281" s="5">
        <v>280</v>
      </c>
      <c r="AD281" s="4" t="s">
        <v>717</v>
      </c>
      <c r="AE281" s="4" t="s">
        <v>712</v>
      </c>
      <c r="AF281" s="4" t="s">
        <v>1174</v>
      </c>
      <c r="AG281" s="4" t="s">
        <v>443</v>
      </c>
      <c r="AH281" s="80" t="str">
        <f t="shared" si="34"/>
        <v>15-Dec-23</v>
      </c>
    </row>
    <row r="282" spans="1:34" x14ac:dyDescent="0.3">
      <c r="A282" s="3">
        <v>45276</v>
      </c>
      <c r="B282" s="4">
        <v>1200</v>
      </c>
      <c r="C282" s="5">
        <v>5</v>
      </c>
      <c r="D282" s="4" t="str">
        <f t="shared" si="28"/>
        <v>2023-12-16</v>
      </c>
      <c r="E282" s="4" t="str">
        <f t="shared" si="29"/>
        <v>2023-12-10 - 2023-12-16</v>
      </c>
      <c r="F282" s="4" t="str">
        <f t="shared" si="30"/>
        <v>2023-Dec</v>
      </c>
      <c r="G282" s="4">
        <f>IF(COUNTIF($A$2:A282,A282)=1,SUMIF($A:$A,D282,$B:$B),"")</f>
        <v>1200</v>
      </c>
      <c r="H282" s="4">
        <f>IF(COUNTIF($A$2:A282,A282)=1,SUMIF($A:$A,D282,$C:$C),"")</f>
        <v>5</v>
      </c>
      <c r="I282" s="4" t="str">
        <f>IF(COUNTIF($E$2:E282,E282)=1,SUMIF($E:$E,E282,$B:$B),"")</f>
        <v/>
      </c>
      <c r="J282" s="4" t="str">
        <f>IF(COUNTIF($E$2:E282,E282)=1,SUMIF($E:$E,E282,$C:$C),"")</f>
        <v/>
      </c>
      <c r="K282" s="4" t="str">
        <f>IF(COUNTIF($F$2:F282,F282)=1,SUMIF($F:$F,F282,$B:$B),"")</f>
        <v/>
      </c>
      <c r="L282" s="4" t="str">
        <f>IF(COUNTIF($F$2:F282,F282)=1,SUMIF($F:$F,F282,$C:$C),"")</f>
        <v/>
      </c>
      <c r="M282" s="4">
        <f t="shared" si="33"/>
        <v>840</v>
      </c>
      <c r="N282" s="4">
        <f t="shared" si="31"/>
        <v>360</v>
      </c>
      <c r="O282" s="5">
        <f t="shared" si="32"/>
        <v>840</v>
      </c>
      <c r="P282" s="3" t="s">
        <v>1020</v>
      </c>
      <c r="Q282" s="4" t="s">
        <v>460</v>
      </c>
      <c r="R282" s="4" t="s">
        <v>453</v>
      </c>
      <c r="S282" s="4" t="s">
        <v>503</v>
      </c>
      <c r="T282" s="4" t="s">
        <v>504</v>
      </c>
      <c r="U282" s="8" t="s">
        <v>703</v>
      </c>
      <c r="V282" s="4" t="s">
        <v>448</v>
      </c>
      <c r="W282" s="4" t="s">
        <v>438</v>
      </c>
      <c r="X282" s="4" t="s">
        <v>439</v>
      </c>
      <c r="Y282" s="4" t="s">
        <v>451</v>
      </c>
      <c r="Z282" s="5">
        <v>0</v>
      </c>
      <c r="AA282" s="5">
        <v>123784</v>
      </c>
      <c r="AB282" s="5">
        <v>1</v>
      </c>
      <c r="AC282" s="5">
        <v>1200</v>
      </c>
      <c r="AD282" s="4" t="s">
        <v>717</v>
      </c>
      <c r="AE282" s="4" t="s">
        <v>602</v>
      </c>
      <c r="AF282" s="4" t="s">
        <v>1174</v>
      </c>
      <c r="AG282" s="4" t="s">
        <v>443</v>
      </c>
      <c r="AH282" s="80" t="str">
        <f t="shared" si="34"/>
        <v>16-Dec-23</v>
      </c>
    </row>
    <row r="283" spans="1:34" x14ac:dyDescent="0.3">
      <c r="A283" s="3">
        <v>45277</v>
      </c>
      <c r="B283" s="4">
        <v>650</v>
      </c>
      <c r="C283" s="5">
        <v>2</v>
      </c>
      <c r="D283" s="4" t="str">
        <f t="shared" si="28"/>
        <v>2023-12-17</v>
      </c>
      <c r="E283" s="4" t="str">
        <f t="shared" si="29"/>
        <v>2023-12-17 - 2023-12-23</v>
      </c>
      <c r="F283" s="4" t="str">
        <f t="shared" si="30"/>
        <v>2023-Dec</v>
      </c>
      <c r="G283" s="4">
        <f>IF(COUNTIF($A$2:A283,A283)=1,SUMIF($A:$A,D283,$B:$B),"")</f>
        <v>650</v>
      </c>
      <c r="H283" s="4">
        <f>IF(COUNTIF($A$2:A283,A283)=1,SUMIF($A:$A,D283,$C:$C),"")</f>
        <v>2</v>
      </c>
      <c r="I283" s="4">
        <f>IF(COUNTIF($E$2:E283,E283)=1,SUMIF($E:$E,E283,$B:$B),"")</f>
        <v>4120</v>
      </c>
      <c r="J283" s="4">
        <f>IF(COUNTIF($E$2:E283,E283)=1,SUMIF($E:$E,E283,$C:$C),"")</f>
        <v>18</v>
      </c>
      <c r="K283" s="4" t="str">
        <f>IF(COUNTIF($F$2:F283,F283)=1,SUMIF($F:$F,F283,$B:$B),"")</f>
        <v/>
      </c>
      <c r="L283" s="4" t="str">
        <f>IF(COUNTIF($F$2:F283,F283)=1,SUMIF($F:$F,F283,$C:$C),"")</f>
        <v/>
      </c>
      <c r="M283" s="4">
        <f t="shared" si="33"/>
        <v>455</v>
      </c>
      <c r="N283" s="4">
        <f t="shared" si="31"/>
        <v>195</v>
      </c>
      <c r="O283" s="5">
        <f t="shared" si="32"/>
        <v>405</v>
      </c>
      <c r="P283" s="3" t="s">
        <v>1021</v>
      </c>
      <c r="Q283" s="4" t="s">
        <v>488</v>
      </c>
      <c r="R283" s="4" t="s">
        <v>445</v>
      </c>
      <c r="S283" s="4" t="s">
        <v>474</v>
      </c>
      <c r="T283" s="4" t="s">
        <v>475</v>
      </c>
      <c r="U283" s="8" t="s">
        <v>635</v>
      </c>
      <c r="V283" s="4" t="s">
        <v>448</v>
      </c>
      <c r="W283" s="4" t="s">
        <v>449</v>
      </c>
      <c r="X283" s="4" t="s">
        <v>450</v>
      </c>
      <c r="Y283" s="4" t="s">
        <v>451</v>
      </c>
      <c r="Z283" s="5">
        <v>50</v>
      </c>
      <c r="AA283" s="5">
        <v>123785</v>
      </c>
      <c r="AB283" s="5">
        <v>1</v>
      </c>
      <c r="AC283" s="5">
        <v>600</v>
      </c>
      <c r="AD283" s="4" t="s">
        <v>717</v>
      </c>
      <c r="AE283" s="4" t="s">
        <v>601</v>
      </c>
      <c r="AF283" s="4" t="s">
        <v>1172</v>
      </c>
      <c r="AG283" s="4" t="s">
        <v>443</v>
      </c>
      <c r="AH283" s="80" t="str">
        <f t="shared" si="34"/>
        <v>17-Dec-23</v>
      </c>
    </row>
    <row r="284" spans="1:34" x14ac:dyDescent="0.3">
      <c r="A284" s="3">
        <v>45278</v>
      </c>
      <c r="B284" s="4">
        <v>220</v>
      </c>
      <c r="C284" s="5">
        <v>1</v>
      </c>
      <c r="D284" s="4" t="str">
        <f t="shared" si="28"/>
        <v>2023-12-18</v>
      </c>
      <c r="E284" s="4" t="str">
        <f t="shared" si="29"/>
        <v>2023-12-17 - 2023-12-23</v>
      </c>
      <c r="F284" s="4" t="str">
        <f t="shared" si="30"/>
        <v>2023-Dec</v>
      </c>
      <c r="G284" s="4">
        <f>IF(COUNTIF($A$2:A284,A284)=1,SUMIF($A:$A,D284,$B:$B),"")</f>
        <v>220</v>
      </c>
      <c r="H284" s="4">
        <f>IF(COUNTIF($A$2:A284,A284)=1,SUMIF($A:$A,D284,$C:$C),"")</f>
        <v>1</v>
      </c>
      <c r="I284" s="4" t="str">
        <f>IF(COUNTIF($E$2:E284,E284)=1,SUMIF($E:$E,E284,$B:$B),"")</f>
        <v/>
      </c>
      <c r="J284" s="4" t="str">
        <f>IF(COUNTIF($E$2:E284,E284)=1,SUMIF($E:$E,E284,$C:$C),"")</f>
        <v/>
      </c>
      <c r="K284" s="4" t="str">
        <f>IF(COUNTIF($F$2:F284,F284)=1,SUMIF($F:$F,F284,$B:$B),"")</f>
        <v/>
      </c>
      <c r="L284" s="4" t="str">
        <f>IF(COUNTIF($F$2:F284,F284)=1,SUMIF($F:$F,F284,$C:$C),"")</f>
        <v/>
      </c>
      <c r="M284" s="4">
        <f t="shared" si="33"/>
        <v>154</v>
      </c>
      <c r="N284" s="4">
        <f t="shared" si="31"/>
        <v>66</v>
      </c>
      <c r="O284" s="5">
        <f t="shared" si="32"/>
        <v>134</v>
      </c>
      <c r="P284" s="3" t="s">
        <v>1022</v>
      </c>
      <c r="Q284" s="4" t="s">
        <v>462</v>
      </c>
      <c r="R284" s="4" t="s">
        <v>434</v>
      </c>
      <c r="S284" s="4" t="s">
        <v>532</v>
      </c>
      <c r="T284" s="4" t="s">
        <v>436</v>
      </c>
      <c r="U284" s="8" t="s">
        <v>690</v>
      </c>
      <c r="V284" s="4" t="s">
        <v>456</v>
      </c>
      <c r="W284" s="4" t="s">
        <v>449</v>
      </c>
      <c r="X284" s="4" t="s">
        <v>450</v>
      </c>
      <c r="Y284" s="4" t="s">
        <v>451</v>
      </c>
      <c r="Z284" s="5">
        <v>20</v>
      </c>
      <c r="AA284" s="5">
        <v>123786</v>
      </c>
      <c r="AB284" s="5">
        <v>1</v>
      </c>
      <c r="AC284" s="5">
        <v>200</v>
      </c>
      <c r="AD284" s="4" t="s">
        <v>717</v>
      </c>
      <c r="AE284" s="4" t="s">
        <v>712</v>
      </c>
      <c r="AF284" s="4" t="s">
        <v>1174</v>
      </c>
      <c r="AG284" s="4" t="s">
        <v>443</v>
      </c>
      <c r="AH284" s="80" t="str">
        <f t="shared" si="34"/>
        <v>18-Dec-23</v>
      </c>
    </row>
    <row r="285" spans="1:34" x14ac:dyDescent="0.3">
      <c r="A285" s="3">
        <v>45279</v>
      </c>
      <c r="B285" s="4">
        <v>700</v>
      </c>
      <c r="C285" s="5">
        <v>3</v>
      </c>
      <c r="D285" s="4" t="str">
        <f t="shared" si="28"/>
        <v>2023-12-19</v>
      </c>
      <c r="E285" s="4" t="str">
        <f t="shared" si="29"/>
        <v>2023-12-17 - 2023-12-23</v>
      </c>
      <c r="F285" s="4" t="str">
        <f t="shared" si="30"/>
        <v>2023-Dec</v>
      </c>
      <c r="G285" s="4">
        <f>IF(COUNTIF($A$2:A285,A285)=1,SUMIF($A:$A,D285,$B:$B),"")</f>
        <v>700</v>
      </c>
      <c r="H285" s="4">
        <f>IF(COUNTIF($A$2:A285,A285)=1,SUMIF($A:$A,D285,$C:$C),"")</f>
        <v>3</v>
      </c>
      <c r="I285" s="4" t="str">
        <f>IF(COUNTIF($E$2:E285,E285)=1,SUMIF($E:$E,E285,$B:$B),"")</f>
        <v/>
      </c>
      <c r="J285" s="4" t="str">
        <f>IF(COUNTIF($E$2:E285,E285)=1,SUMIF($E:$E,E285,$C:$C),"")</f>
        <v/>
      </c>
      <c r="K285" s="4" t="str">
        <f>IF(COUNTIF($F$2:F285,F285)=1,SUMIF($F:$F,F285,$B:$B),"")</f>
        <v/>
      </c>
      <c r="L285" s="4" t="str">
        <f>IF(COUNTIF($F$2:F285,F285)=1,SUMIF($F:$F,F285,$C:$C),"")</f>
        <v/>
      </c>
      <c r="M285" s="4">
        <f t="shared" si="33"/>
        <v>490</v>
      </c>
      <c r="N285" s="4">
        <f t="shared" si="31"/>
        <v>210</v>
      </c>
      <c r="O285" s="5">
        <f t="shared" si="32"/>
        <v>440</v>
      </c>
      <c r="P285" s="3" t="s">
        <v>1023</v>
      </c>
      <c r="Q285" s="4" t="s">
        <v>470</v>
      </c>
      <c r="R285" s="4" t="s">
        <v>445</v>
      </c>
      <c r="S285" s="4" t="s">
        <v>535</v>
      </c>
      <c r="T285" s="4" t="s">
        <v>536</v>
      </c>
      <c r="U285" s="8" t="s">
        <v>694</v>
      </c>
      <c r="V285" s="4" t="s">
        <v>448</v>
      </c>
      <c r="W285" s="4" t="s">
        <v>438</v>
      </c>
      <c r="X285" s="4" t="s">
        <v>450</v>
      </c>
      <c r="Y285" s="4" t="s">
        <v>440</v>
      </c>
      <c r="Z285" s="5">
        <v>50</v>
      </c>
      <c r="AA285" s="5">
        <v>123787</v>
      </c>
      <c r="AB285" s="5">
        <v>1</v>
      </c>
      <c r="AC285" s="5">
        <v>650</v>
      </c>
      <c r="AD285" s="4" t="s">
        <v>717</v>
      </c>
      <c r="AE285" s="4" t="s">
        <v>610</v>
      </c>
      <c r="AF285" s="4" t="s">
        <v>1172</v>
      </c>
      <c r="AG285" s="4" t="s">
        <v>443</v>
      </c>
      <c r="AH285" s="80" t="str">
        <f t="shared" si="34"/>
        <v>19-Dec-23</v>
      </c>
    </row>
    <row r="286" spans="1:34" x14ac:dyDescent="0.3">
      <c r="A286" s="3">
        <v>45280</v>
      </c>
      <c r="B286" s="4">
        <v>400</v>
      </c>
      <c r="C286" s="5">
        <v>2</v>
      </c>
      <c r="D286" s="4" t="str">
        <f t="shared" si="28"/>
        <v>2023-12-20</v>
      </c>
      <c r="E286" s="4" t="str">
        <f t="shared" si="29"/>
        <v>2023-12-17 - 2023-12-23</v>
      </c>
      <c r="F286" s="4" t="str">
        <f t="shared" si="30"/>
        <v>2023-Dec</v>
      </c>
      <c r="G286" s="4">
        <f>IF(COUNTIF($A$2:A286,A286)=1,SUMIF($A:$A,D286,$B:$B),"")</f>
        <v>400</v>
      </c>
      <c r="H286" s="4">
        <f>IF(COUNTIF($A$2:A286,A286)=1,SUMIF($A:$A,D286,$C:$C),"")</f>
        <v>2</v>
      </c>
      <c r="I286" s="4" t="str">
        <f>IF(COUNTIF($E$2:E286,E286)=1,SUMIF($E:$E,E286,$B:$B),"")</f>
        <v/>
      </c>
      <c r="J286" s="4" t="str">
        <f>IF(COUNTIF($E$2:E286,E286)=1,SUMIF($E:$E,E286,$C:$C),"")</f>
        <v/>
      </c>
      <c r="K286" s="4" t="str">
        <f>IF(COUNTIF($F$2:F286,F286)=1,SUMIF($F:$F,F286,$B:$B),"")</f>
        <v/>
      </c>
      <c r="L286" s="4" t="str">
        <f>IF(COUNTIF($F$2:F286,F286)=1,SUMIF($F:$F,F286,$C:$C),"")</f>
        <v/>
      </c>
      <c r="M286" s="4">
        <f t="shared" si="33"/>
        <v>280</v>
      </c>
      <c r="N286" s="4">
        <f t="shared" si="31"/>
        <v>120</v>
      </c>
      <c r="O286" s="5">
        <f t="shared" si="32"/>
        <v>280</v>
      </c>
      <c r="P286" s="3" t="s">
        <v>1024</v>
      </c>
      <c r="Q286" s="4" t="s">
        <v>490</v>
      </c>
      <c r="R286" s="4" t="s">
        <v>434</v>
      </c>
      <c r="S286" s="4" t="s">
        <v>537</v>
      </c>
      <c r="T286" s="4" t="s">
        <v>436</v>
      </c>
      <c r="U286" s="8" t="s">
        <v>692</v>
      </c>
      <c r="V286" s="4" t="s">
        <v>456</v>
      </c>
      <c r="W286" s="4" t="s">
        <v>449</v>
      </c>
      <c r="X286" s="4" t="s">
        <v>439</v>
      </c>
      <c r="Y286" s="4" t="s">
        <v>451</v>
      </c>
      <c r="Z286" s="5">
        <v>0</v>
      </c>
      <c r="AA286" s="5">
        <v>123788</v>
      </c>
      <c r="AB286" s="5">
        <v>1</v>
      </c>
      <c r="AC286" s="5">
        <v>400</v>
      </c>
      <c r="AD286" s="4" t="s">
        <v>717</v>
      </c>
      <c r="AE286" s="4" t="s">
        <v>590</v>
      </c>
      <c r="AF286" s="4" t="s">
        <v>1173</v>
      </c>
      <c r="AG286" s="4" t="s">
        <v>443</v>
      </c>
      <c r="AH286" s="80" t="str">
        <f t="shared" si="34"/>
        <v>20-Dec-23</v>
      </c>
    </row>
    <row r="287" spans="1:34" x14ac:dyDescent="0.3">
      <c r="A287" s="3">
        <v>45281</v>
      </c>
      <c r="B287" s="4">
        <v>300</v>
      </c>
      <c r="C287" s="5">
        <v>3</v>
      </c>
      <c r="D287" s="4" t="str">
        <f t="shared" si="28"/>
        <v>2023-12-21</v>
      </c>
      <c r="E287" s="4" t="str">
        <f t="shared" si="29"/>
        <v>2023-12-17 - 2023-12-23</v>
      </c>
      <c r="F287" s="4" t="str">
        <f t="shared" si="30"/>
        <v>2023-Dec</v>
      </c>
      <c r="G287" s="4">
        <f>IF(COUNTIF($A$2:A287,A287)=1,SUMIF($A:$A,D287,$B:$B),"")</f>
        <v>300</v>
      </c>
      <c r="H287" s="4">
        <f>IF(COUNTIF($A$2:A287,A287)=1,SUMIF($A:$A,D287,$C:$C),"")</f>
        <v>3</v>
      </c>
      <c r="I287" s="4" t="str">
        <f>IF(COUNTIF($E$2:E287,E287)=1,SUMIF($E:$E,E287,$B:$B),"")</f>
        <v/>
      </c>
      <c r="J287" s="4" t="str">
        <f>IF(COUNTIF($E$2:E287,E287)=1,SUMIF($E:$E,E287,$C:$C),"")</f>
        <v/>
      </c>
      <c r="K287" s="4" t="str">
        <f>IF(COUNTIF($F$2:F287,F287)=1,SUMIF($F:$F,F287,$B:$B),"")</f>
        <v/>
      </c>
      <c r="L287" s="4" t="str">
        <f>IF(COUNTIF($F$2:F287,F287)=1,SUMIF($F:$F,F287,$C:$C),"")</f>
        <v/>
      </c>
      <c r="M287" s="4">
        <f t="shared" si="33"/>
        <v>210</v>
      </c>
      <c r="N287" s="4">
        <f t="shared" si="31"/>
        <v>90</v>
      </c>
      <c r="O287" s="5">
        <f t="shared" si="32"/>
        <v>190</v>
      </c>
      <c r="P287" s="3" t="s">
        <v>1025</v>
      </c>
      <c r="Q287" s="4" t="s">
        <v>476</v>
      </c>
      <c r="R287" s="4" t="s">
        <v>445</v>
      </c>
      <c r="S287" s="4" t="s">
        <v>520</v>
      </c>
      <c r="T287" s="4" t="s">
        <v>521</v>
      </c>
      <c r="U287" s="8" t="s">
        <v>635</v>
      </c>
      <c r="V287" s="4" t="s">
        <v>437</v>
      </c>
      <c r="W287" s="4" t="s">
        <v>438</v>
      </c>
      <c r="X287" s="4" t="s">
        <v>457</v>
      </c>
      <c r="Y287" s="4" t="s">
        <v>440</v>
      </c>
      <c r="Z287" s="5">
        <v>20</v>
      </c>
      <c r="AA287" s="5">
        <v>123789</v>
      </c>
      <c r="AB287" s="5">
        <v>1</v>
      </c>
      <c r="AC287" s="5">
        <v>280</v>
      </c>
      <c r="AD287" s="4" t="s">
        <v>717</v>
      </c>
      <c r="AE287" s="4" t="s">
        <v>712</v>
      </c>
      <c r="AF287" s="4" t="s">
        <v>1174</v>
      </c>
      <c r="AG287" s="4" t="s">
        <v>443</v>
      </c>
      <c r="AH287" s="80" t="str">
        <f t="shared" si="34"/>
        <v>21-Dec-23</v>
      </c>
    </row>
    <row r="288" spans="1:34" x14ac:dyDescent="0.3">
      <c r="A288" s="3">
        <v>45282</v>
      </c>
      <c r="B288" s="4">
        <v>1200</v>
      </c>
      <c r="C288" s="5">
        <v>5</v>
      </c>
      <c r="D288" s="4" t="str">
        <f t="shared" si="28"/>
        <v>2023-12-22</v>
      </c>
      <c r="E288" s="4" t="str">
        <f t="shared" si="29"/>
        <v>2023-12-17 - 2023-12-23</v>
      </c>
      <c r="F288" s="4" t="str">
        <f t="shared" si="30"/>
        <v>2023-Dec</v>
      </c>
      <c r="G288" s="4">
        <f>IF(COUNTIF($A$2:A288,A288)=1,SUMIF($A:$A,D288,$B:$B),"")</f>
        <v>1200</v>
      </c>
      <c r="H288" s="4">
        <f>IF(COUNTIF($A$2:A288,A288)=1,SUMIF($A:$A,D288,$C:$C),"")</f>
        <v>5</v>
      </c>
      <c r="I288" s="4" t="str">
        <f>IF(COUNTIF($E$2:E288,E288)=1,SUMIF($E:$E,E288,$B:$B),"")</f>
        <v/>
      </c>
      <c r="J288" s="4" t="str">
        <f>IF(COUNTIF($E$2:E288,E288)=1,SUMIF($E:$E,E288,$C:$C),"")</f>
        <v/>
      </c>
      <c r="K288" s="4" t="str">
        <f>IF(COUNTIF($F$2:F288,F288)=1,SUMIF($F:$F,F288,$B:$B),"")</f>
        <v/>
      </c>
      <c r="L288" s="4" t="str">
        <f>IF(COUNTIF($F$2:F288,F288)=1,SUMIF($F:$F,F288,$C:$C),"")</f>
        <v/>
      </c>
      <c r="M288" s="4">
        <f t="shared" si="33"/>
        <v>840</v>
      </c>
      <c r="N288" s="4">
        <f t="shared" si="31"/>
        <v>360</v>
      </c>
      <c r="O288" s="5">
        <f t="shared" si="32"/>
        <v>840</v>
      </c>
      <c r="P288" s="3" t="s">
        <v>1026</v>
      </c>
      <c r="Q288" s="4" t="s">
        <v>460</v>
      </c>
      <c r="R288" s="4" t="s">
        <v>453</v>
      </c>
      <c r="S288" s="4" t="s">
        <v>503</v>
      </c>
      <c r="T288" s="4" t="s">
        <v>504</v>
      </c>
      <c r="U288" s="8" t="s">
        <v>703</v>
      </c>
      <c r="V288" s="4" t="s">
        <v>448</v>
      </c>
      <c r="W288" s="4" t="s">
        <v>438</v>
      </c>
      <c r="X288" s="4" t="s">
        <v>439</v>
      </c>
      <c r="Y288" s="4" t="s">
        <v>451</v>
      </c>
      <c r="Z288" s="5">
        <v>0</v>
      </c>
      <c r="AA288" s="5">
        <v>123790</v>
      </c>
      <c r="AB288" s="5">
        <v>1</v>
      </c>
      <c r="AC288" s="5">
        <v>1200</v>
      </c>
      <c r="AD288" s="4" t="s">
        <v>717</v>
      </c>
      <c r="AE288" s="4" t="s">
        <v>602</v>
      </c>
      <c r="AF288" s="4" t="s">
        <v>1174</v>
      </c>
      <c r="AG288" s="4" t="s">
        <v>443</v>
      </c>
      <c r="AH288" s="80" t="str">
        <f t="shared" si="34"/>
        <v>22-Dec-23</v>
      </c>
    </row>
    <row r="289" spans="1:34" x14ac:dyDescent="0.3">
      <c r="A289" s="3">
        <v>45283</v>
      </c>
      <c r="B289" s="4">
        <v>650</v>
      </c>
      <c r="C289" s="5">
        <v>2</v>
      </c>
      <c r="D289" s="4" t="str">
        <f t="shared" si="28"/>
        <v>2023-12-23</v>
      </c>
      <c r="E289" s="4" t="str">
        <f t="shared" si="29"/>
        <v>2023-12-17 - 2023-12-23</v>
      </c>
      <c r="F289" s="4" t="str">
        <f t="shared" si="30"/>
        <v>2023-Dec</v>
      </c>
      <c r="G289" s="4">
        <f>IF(COUNTIF($A$2:A289,A289)=1,SUMIF($A:$A,D289,$B:$B),"")</f>
        <v>650</v>
      </c>
      <c r="H289" s="4">
        <f>IF(COUNTIF($A$2:A289,A289)=1,SUMIF($A:$A,D289,$C:$C),"")</f>
        <v>2</v>
      </c>
      <c r="I289" s="4" t="str">
        <f>IF(COUNTIF($E$2:E289,E289)=1,SUMIF($E:$E,E289,$B:$B),"")</f>
        <v/>
      </c>
      <c r="J289" s="4" t="str">
        <f>IF(COUNTIF($E$2:E289,E289)=1,SUMIF($E:$E,E289,$C:$C),"")</f>
        <v/>
      </c>
      <c r="K289" s="4" t="str">
        <f>IF(COUNTIF($F$2:F289,F289)=1,SUMIF($F:$F,F289,$B:$B),"")</f>
        <v/>
      </c>
      <c r="L289" s="4" t="str">
        <f>IF(COUNTIF($F$2:F289,F289)=1,SUMIF($F:$F,F289,$C:$C),"")</f>
        <v/>
      </c>
      <c r="M289" s="4">
        <f t="shared" si="33"/>
        <v>455</v>
      </c>
      <c r="N289" s="4">
        <f t="shared" si="31"/>
        <v>195</v>
      </c>
      <c r="O289" s="5">
        <f t="shared" si="32"/>
        <v>405</v>
      </c>
      <c r="P289" s="3" t="s">
        <v>1027</v>
      </c>
      <c r="Q289" s="4" t="s">
        <v>488</v>
      </c>
      <c r="R289" s="4" t="s">
        <v>445</v>
      </c>
      <c r="S289" s="4" t="s">
        <v>474</v>
      </c>
      <c r="T289" s="4" t="s">
        <v>475</v>
      </c>
      <c r="U289" s="8" t="s">
        <v>635</v>
      </c>
      <c r="V289" s="4" t="s">
        <v>448</v>
      </c>
      <c r="W289" s="4" t="s">
        <v>449</v>
      </c>
      <c r="X289" s="4" t="s">
        <v>450</v>
      </c>
      <c r="Y289" s="4" t="s">
        <v>451</v>
      </c>
      <c r="Z289" s="5">
        <v>50</v>
      </c>
      <c r="AA289" s="5">
        <v>123791</v>
      </c>
      <c r="AB289" s="5">
        <v>1</v>
      </c>
      <c r="AC289" s="5">
        <v>600</v>
      </c>
      <c r="AD289" s="4" t="s">
        <v>717</v>
      </c>
      <c r="AE289" s="4" t="s">
        <v>601</v>
      </c>
      <c r="AF289" s="4" t="s">
        <v>1172</v>
      </c>
      <c r="AG289" s="4" t="s">
        <v>443</v>
      </c>
      <c r="AH289" s="80" t="str">
        <f t="shared" si="34"/>
        <v>23-Dec-23</v>
      </c>
    </row>
    <row r="290" spans="1:34" x14ac:dyDescent="0.3">
      <c r="A290" s="3">
        <v>45284</v>
      </c>
      <c r="B290" s="4">
        <v>220</v>
      </c>
      <c r="C290" s="5">
        <v>1</v>
      </c>
      <c r="D290" s="4" t="str">
        <f t="shared" si="28"/>
        <v>2023-12-24</v>
      </c>
      <c r="E290" s="4" t="str">
        <f t="shared" si="29"/>
        <v>2023-12-24 - 2023-12-30</v>
      </c>
      <c r="F290" s="4" t="str">
        <f t="shared" si="30"/>
        <v>2023-Dec</v>
      </c>
      <c r="G290" s="4">
        <f>IF(COUNTIF($A$2:A290,A290)=1,SUMIF($A:$A,D290,$B:$B),"")</f>
        <v>220</v>
      </c>
      <c r="H290" s="4">
        <f>IF(COUNTIF($A$2:A290,A290)=1,SUMIF($A:$A,D290,$C:$C),"")</f>
        <v>1</v>
      </c>
      <c r="I290" s="4">
        <f>IF(COUNTIF($E$2:E290,E290)=1,SUMIF($E:$E,E290,$B:$B),"")</f>
        <v>3470</v>
      </c>
      <c r="J290" s="4">
        <f>IF(COUNTIF($E$2:E290,E290)=1,SUMIF($E:$E,E290,$C:$C),"")</f>
        <v>16</v>
      </c>
      <c r="K290" s="4" t="str">
        <f>IF(COUNTIF($F$2:F290,F290)=1,SUMIF($F:$F,F290,$B:$B),"")</f>
        <v/>
      </c>
      <c r="L290" s="4" t="str">
        <f>IF(COUNTIF($F$2:F290,F290)=1,SUMIF($F:$F,F290,$C:$C),"")</f>
        <v/>
      </c>
      <c r="M290" s="4">
        <f t="shared" si="33"/>
        <v>154</v>
      </c>
      <c r="N290" s="4">
        <f t="shared" si="31"/>
        <v>66</v>
      </c>
      <c r="O290" s="5">
        <f t="shared" si="32"/>
        <v>134</v>
      </c>
      <c r="P290" s="3" t="s">
        <v>1028</v>
      </c>
      <c r="Q290" s="4" t="s">
        <v>462</v>
      </c>
      <c r="R290" s="4" t="s">
        <v>434</v>
      </c>
      <c r="S290" s="4" t="s">
        <v>532</v>
      </c>
      <c r="T290" s="4" t="s">
        <v>436</v>
      </c>
      <c r="U290" s="8" t="s">
        <v>690</v>
      </c>
      <c r="V290" s="4" t="s">
        <v>456</v>
      </c>
      <c r="W290" s="4" t="s">
        <v>449</v>
      </c>
      <c r="X290" s="4" t="s">
        <v>450</v>
      </c>
      <c r="Y290" s="4" t="s">
        <v>451</v>
      </c>
      <c r="Z290" s="5">
        <v>20</v>
      </c>
      <c r="AA290" s="5">
        <v>123792</v>
      </c>
      <c r="AB290" s="5">
        <v>1</v>
      </c>
      <c r="AC290" s="5">
        <v>200</v>
      </c>
      <c r="AD290" s="4" t="s">
        <v>717</v>
      </c>
      <c r="AE290" s="4" t="s">
        <v>712</v>
      </c>
      <c r="AF290" s="4" t="s">
        <v>1174</v>
      </c>
      <c r="AG290" s="4" t="s">
        <v>443</v>
      </c>
      <c r="AH290" s="80" t="str">
        <f t="shared" si="34"/>
        <v>24-Dec-23</v>
      </c>
    </row>
    <row r="291" spans="1:34" x14ac:dyDescent="0.3">
      <c r="A291" s="3">
        <v>45285</v>
      </c>
      <c r="B291" s="4">
        <v>700</v>
      </c>
      <c r="C291" s="5">
        <v>3</v>
      </c>
      <c r="D291" s="4" t="str">
        <f t="shared" si="28"/>
        <v>2023-12-25</v>
      </c>
      <c r="E291" s="4" t="str">
        <f t="shared" si="29"/>
        <v>2023-12-24 - 2023-12-30</v>
      </c>
      <c r="F291" s="4" t="str">
        <f t="shared" si="30"/>
        <v>2023-Dec</v>
      </c>
      <c r="G291" s="4">
        <f>IF(COUNTIF($A$2:A291,A291)=1,SUMIF($A:$A,D291,$B:$B),"")</f>
        <v>700</v>
      </c>
      <c r="H291" s="4">
        <f>IF(COUNTIF($A$2:A291,A291)=1,SUMIF($A:$A,D291,$C:$C),"")</f>
        <v>3</v>
      </c>
      <c r="I291" s="4" t="str">
        <f>IF(COUNTIF($E$2:E291,E291)=1,SUMIF($E:$E,E291,$B:$B),"")</f>
        <v/>
      </c>
      <c r="J291" s="4" t="str">
        <f>IF(COUNTIF($E$2:E291,E291)=1,SUMIF($E:$E,E291,$C:$C),"")</f>
        <v/>
      </c>
      <c r="K291" s="4" t="str">
        <f>IF(COUNTIF($F$2:F291,F291)=1,SUMIF($F:$F,F291,$B:$B),"")</f>
        <v/>
      </c>
      <c r="L291" s="4" t="str">
        <f>IF(COUNTIF($F$2:F291,F291)=1,SUMIF($F:$F,F291,$C:$C),"")</f>
        <v/>
      </c>
      <c r="M291" s="4">
        <f t="shared" si="33"/>
        <v>490</v>
      </c>
      <c r="N291" s="4">
        <f t="shared" si="31"/>
        <v>210</v>
      </c>
      <c r="O291" s="5">
        <f t="shared" si="32"/>
        <v>440</v>
      </c>
      <c r="P291" s="3" t="s">
        <v>1029</v>
      </c>
      <c r="Q291" s="4" t="s">
        <v>470</v>
      </c>
      <c r="R291" s="4" t="s">
        <v>445</v>
      </c>
      <c r="S291" s="4" t="s">
        <v>535</v>
      </c>
      <c r="T291" s="4" t="s">
        <v>536</v>
      </c>
      <c r="U291" s="8" t="s">
        <v>694</v>
      </c>
      <c r="V291" s="4" t="s">
        <v>448</v>
      </c>
      <c r="W291" s="4" t="s">
        <v>438</v>
      </c>
      <c r="X291" s="4" t="s">
        <v>450</v>
      </c>
      <c r="Y291" s="4" t="s">
        <v>440</v>
      </c>
      <c r="Z291" s="5">
        <v>50</v>
      </c>
      <c r="AA291" s="5">
        <v>123793</v>
      </c>
      <c r="AB291" s="5">
        <v>1</v>
      </c>
      <c r="AC291" s="5">
        <v>650</v>
      </c>
      <c r="AD291" s="4" t="s">
        <v>717</v>
      </c>
      <c r="AE291" s="4" t="s">
        <v>610</v>
      </c>
      <c r="AF291" s="4" t="s">
        <v>1172</v>
      </c>
      <c r="AG291" s="4" t="s">
        <v>443</v>
      </c>
      <c r="AH291" s="80" t="str">
        <f t="shared" si="34"/>
        <v>25-Dec-23</v>
      </c>
    </row>
    <row r="292" spans="1:34" x14ac:dyDescent="0.3">
      <c r="A292" s="3">
        <v>45286</v>
      </c>
      <c r="B292" s="4">
        <v>400</v>
      </c>
      <c r="C292" s="5">
        <v>2</v>
      </c>
      <c r="D292" s="4" t="str">
        <f t="shared" si="28"/>
        <v>2023-12-26</v>
      </c>
      <c r="E292" s="4" t="str">
        <f t="shared" si="29"/>
        <v>2023-12-24 - 2023-12-30</v>
      </c>
      <c r="F292" s="4" t="str">
        <f t="shared" si="30"/>
        <v>2023-Dec</v>
      </c>
      <c r="G292" s="4">
        <f>IF(COUNTIF($A$2:A292,A292)=1,SUMIF($A:$A,D292,$B:$B),"")</f>
        <v>400</v>
      </c>
      <c r="H292" s="4">
        <f>IF(COUNTIF($A$2:A292,A292)=1,SUMIF($A:$A,D292,$C:$C),"")</f>
        <v>2</v>
      </c>
      <c r="I292" s="4" t="str">
        <f>IF(COUNTIF($E$2:E292,E292)=1,SUMIF($E:$E,E292,$B:$B),"")</f>
        <v/>
      </c>
      <c r="J292" s="4" t="str">
        <f>IF(COUNTIF($E$2:E292,E292)=1,SUMIF($E:$E,E292,$C:$C),"")</f>
        <v/>
      </c>
      <c r="K292" s="4" t="str">
        <f>IF(COUNTIF($F$2:F292,F292)=1,SUMIF($F:$F,F292,$B:$B),"")</f>
        <v/>
      </c>
      <c r="L292" s="4" t="str">
        <f>IF(COUNTIF($F$2:F292,F292)=1,SUMIF($F:$F,F292,$C:$C),"")</f>
        <v/>
      </c>
      <c r="M292" s="4">
        <f t="shared" si="33"/>
        <v>280</v>
      </c>
      <c r="N292" s="4">
        <f t="shared" si="31"/>
        <v>120</v>
      </c>
      <c r="O292" s="5">
        <f t="shared" si="32"/>
        <v>280</v>
      </c>
      <c r="P292" s="3" t="s">
        <v>1030</v>
      </c>
      <c r="Q292" s="4" t="s">
        <v>490</v>
      </c>
      <c r="R292" s="4" t="s">
        <v>434</v>
      </c>
      <c r="S292" s="4" t="s">
        <v>537</v>
      </c>
      <c r="T292" s="4" t="s">
        <v>436</v>
      </c>
      <c r="U292" s="8" t="s">
        <v>692</v>
      </c>
      <c r="V292" s="4" t="s">
        <v>456</v>
      </c>
      <c r="W292" s="4" t="s">
        <v>449</v>
      </c>
      <c r="X292" s="4" t="s">
        <v>439</v>
      </c>
      <c r="Y292" s="4" t="s">
        <v>451</v>
      </c>
      <c r="Z292" s="5">
        <v>0</v>
      </c>
      <c r="AA292" s="5">
        <v>123794</v>
      </c>
      <c r="AB292" s="5">
        <v>1</v>
      </c>
      <c r="AC292" s="5">
        <v>400</v>
      </c>
      <c r="AD292" s="4" t="s">
        <v>717</v>
      </c>
      <c r="AE292" s="4" t="s">
        <v>590</v>
      </c>
      <c r="AF292" s="4" t="s">
        <v>1173</v>
      </c>
      <c r="AG292" s="4" t="s">
        <v>443</v>
      </c>
      <c r="AH292" s="80" t="str">
        <f t="shared" si="34"/>
        <v>26-Dec-23</v>
      </c>
    </row>
    <row r="293" spans="1:34" x14ac:dyDescent="0.3">
      <c r="A293" s="3">
        <v>45287</v>
      </c>
      <c r="B293" s="4">
        <v>300</v>
      </c>
      <c r="C293" s="5">
        <v>3</v>
      </c>
      <c r="D293" s="4" t="str">
        <f t="shared" si="28"/>
        <v>2023-12-27</v>
      </c>
      <c r="E293" s="4" t="str">
        <f t="shared" si="29"/>
        <v>2023-12-24 - 2023-12-30</v>
      </c>
      <c r="F293" s="4" t="str">
        <f t="shared" si="30"/>
        <v>2023-Dec</v>
      </c>
      <c r="G293" s="4">
        <f>IF(COUNTIF($A$2:A293,A293)=1,SUMIF($A:$A,D293,$B:$B),"")</f>
        <v>300</v>
      </c>
      <c r="H293" s="4">
        <f>IF(COUNTIF($A$2:A293,A293)=1,SUMIF($A:$A,D293,$C:$C),"")</f>
        <v>3</v>
      </c>
      <c r="I293" s="4" t="str">
        <f>IF(COUNTIF($E$2:E293,E293)=1,SUMIF($E:$E,E293,$B:$B),"")</f>
        <v/>
      </c>
      <c r="J293" s="4" t="str">
        <f>IF(COUNTIF($E$2:E293,E293)=1,SUMIF($E:$E,E293,$C:$C),"")</f>
        <v/>
      </c>
      <c r="K293" s="4" t="str">
        <f>IF(COUNTIF($F$2:F293,F293)=1,SUMIF($F:$F,F293,$B:$B),"")</f>
        <v/>
      </c>
      <c r="L293" s="4" t="str">
        <f>IF(COUNTIF($F$2:F293,F293)=1,SUMIF($F:$F,F293,$C:$C),"")</f>
        <v/>
      </c>
      <c r="M293" s="4">
        <f t="shared" si="33"/>
        <v>210</v>
      </c>
      <c r="N293" s="4">
        <f t="shared" si="31"/>
        <v>90</v>
      </c>
      <c r="O293" s="5">
        <f t="shared" si="32"/>
        <v>190</v>
      </c>
      <c r="P293" s="3" t="s">
        <v>1031</v>
      </c>
      <c r="Q293" s="4" t="s">
        <v>476</v>
      </c>
      <c r="R293" s="4" t="s">
        <v>445</v>
      </c>
      <c r="S293" s="4" t="s">
        <v>520</v>
      </c>
      <c r="T293" s="4" t="s">
        <v>521</v>
      </c>
      <c r="U293" s="8" t="s">
        <v>635</v>
      </c>
      <c r="V293" s="4" t="s">
        <v>437</v>
      </c>
      <c r="W293" s="4" t="s">
        <v>438</v>
      </c>
      <c r="X293" s="4" t="s">
        <v>457</v>
      </c>
      <c r="Y293" s="4" t="s">
        <v>440</v>
      </c>
      <c r="Z293" s="5">
        <v>20</v>
      </c>
      <c r="AA293" s="5">
        <v>123795</v>
      </c>
      <c r="AB293" s="5">
        <v>1</v>
      </c>
      <c r="AC293" s="5">
        <v>280</v>
      </c>
      <c r="AD293" s="4" t="s">
        <v>717</v>
      </c>
      <c r="AE293" s="4" t="s">
        <v>712</v>
      </c>
      <c r="AF293" s="4" t="s">
        <v>1174</v>
      </c>
      <c r="AG293" s="4" t="s">
        <v>443</v>
      </c>
      <c r="AH293" s="80" t="str">
        <f t="shared" si="34"/>
        <v>27-Dec-23</v>
      </c>
    </row>
    <row r="294" spans="1:34" x14ac:dyDescent="0.3">
      <c r="A294" s="3">
        <v>45288</v>
      </c>
      <c r="B294" s="4">
        <v>1200</v>
      </c>
      <c r="C294" s="5">
        <v>5</v>
      </c>
      <c r="D294" s="4" t="str">
        <f t="shared" si="28"/>
        <v>2023-12-28</v>
      </c>
      <c r="E294" s="4" t="str">
        <f t="shared" si="29"/>
        <v>2023-12-24 - 2023-12-30</v>
      </c>
      <c r="F294" s="4" t="str">
        <f t="shared" si="30"/>
        <v>2023-Dec</v>
      </c>
      <c r="G294" s="4">
        <f>IF(COUNTIF($A$2:A294,A294)=1,SUMIF($A:$A,D294,$B:$B),"")</f>
        <v>1200</v>
      </c>
      <c r="H294" s="4">
        <f>IF(COUNTIF($A$2:A294,A294)=1,SUMIF($A:$A,D294,$C:$C),"")</f>
        <v>5</v>
      </c>
      <c r="I294" s="4" t="str">
        <f>IF(COUNTIF($E$2:E294,E294)=1,SUMIF($E:$E,E294,$B:$B),"")</f>
        <v/>
      </c>
      <c r="J294" s="4" t="str">
        <f>IF(COUNTIF($E$2:E294,E294)=1,SUMIF($E:$E,E294,$C:$C),"")</f>
        <v/>
      </c>
      <c r="K294" s="4" t="str">
        <f>IF(COUNTIF($F$2:F294,F294)=1,SUMIF($F:$F,F294,$B:$B),"")</f>
        <v/>
      </c>
      <c r="L294" s="4" t="str">
        <f>IF(COUNTIF($F$2:F294,F294)=1,SUMIF($F:$F,F294,$C:$C),"")</f>
        <v/>
      </c>
      <c r="M294" s="4">
        <f t="shared" si="33"/>
        <v>840</v>
      </c>
      <c r="N294" s="4">
        <f t="shared" si="31"/>
        <v>360</v>
      </c>
      <c r="O294" s="5">
        <f t="shared" si="32"/>
        <v>840</v>
      </c>
      <c r="P294" s="3" t="s">
        <v>1032</v>
      </c>
      <c r="Q294" s="4" t="s">
        <v>460</v>
      </c>
      <c r="R294" s="4" t="s">
        <v>453</v>
      </c>
      <c r="S294" s="4" t="s">
        <v>503</v>
      </c>
      <c r="T294" s="4" t="s">
        <v>504</v>
      </c>
      <c r="U294" s="8" t="s">
        <v>703</v>
      </c>
      <c r="V294" s="4" t="s">
        <v>448</v>
      </c>
      <c r="W294" s="4" t="s">
        <v>438</v>
      </c>
      <c r="X294" s="4" t="s">
        <v>439</v>
      </c>
      <c r="Y294" s="4" t="s">
        <v>451</v>
      </c>
      <c r="Z294" s="5">
        <v>0</v>
      </c>
      <c r="AA294" s="5">
        <v>123796</v>
      </c>
      <c r="AB294" s="5">
        <v>1</v>
      </c>
      <c r="AC294" s="5">
        <v>1200</v>
      </c>
      <c r="AD294" s="4" t="s">
        <v>717</v>
      </c>
      <c r="AE294" s="4" t="s">
        <v>602</v>
      </c>
      <c r="AF294" s="4" t="s">
        <v>1174</v>
      </c>
      <c r="AG294" s="4" t="s">
        <v>443</v>
      </c>
      <c r="AH294" s="80" t="str">
        <f t="shared" si="34"/>
        <v>28-Dec-23</v>
      </c>
    </row>
    <row r="295" spans="1:34" x14ac:dyDescent="0.3">
      <c r="A295" s="3">
        <v>45289</v>
      </c>
      <c r="B295" s="4">
        <v>650</v>
      </c>
      <c r="C295" s="5">
        <v>2</v>
      </c>
      <c r="D295" s="4" t="str">
        <f t="shared" si="28"/>
        <v>2023-12-29</v>
      </c>
      <c r="E295" s="4" t="str">
        <f t="shared" si="29"/>
        <v>2023-12-24 - 2023-12-30</v>
      </c>
      <c r="F295" s="4" t="str">
        <f t="shared" si="30"/>
        <v>2023-Dec</v>
      </c>
      <c r="G295" s="4">
        <f>IF(COUNTIF($A$2:A295,A295)=1,SUMIF($A:$A,D295,$B:$B),"")</f>
        <v>650</v>
      </c>
      <c r="H295" s="4">
        <f>IF(COUNTIF($A$2:A295,A295)=1,SUMIF($A:$A,D295,$C:$C),"")</f>
        <v>2</v>
      </c>
      <c r="I295" s="4" t="str">
        <f>IF(COUNTIF($E$2:E295,E295)=1,SUMIF($E:$E,E295,$B:$B),"")</f>
        <v/>
      </c>
      <c r="J295" s="4" t="str">
        <f>IF(COUNTIF($E$2:E295,E295)=1,SUMIF($E:$E,E295,$C:$C),"")</f>
        <v/>
      </c>
      <c r="K295" s="4" t="str">
        <f>IF(COUNTIF($F$2:F295,F295)=1,SUMIF($F:$F,F295,$B:$B),"")</f>
        <v/>
      </c>
      <c r="L295" s="4" t="str">
        <f>IF(COUNTIF($F$2:F295,F295)=1,SUMIF($F:$F,F295,$C:$C),"")</f>
        <v/>
      </c>
      <c r="M295" s="4">
        <f t="shared" si="33"/>
        <v>455</v>
      </c>
      <c r="N295" s="4">
        <f t="shared" si="31"/>
        <v>195</v>
      </c>
      <c r="O295" s="5">
        <f t="shared" si="32"/>
        <v>405</v>
      </c>
      <c r="P295" s="3" t="s">
        <v>1033</v>
      </c>
      <c r="Q295" s="4" t="s">
        <v>488</v>
      </c>
      <c r="R295" s="4" t="s">
        <v>445</v>
      </c>
      <c r="S295" s="4" t="s">
        <v>474</v>
      </c>
      <c r="T295" s="4" t="s">
        <v>475</v>
      </c>
      <c r="U295" s="8" t="s">
        <v>635</v>
      </c>
      <c r="V295" s="4" t="s">
        <v>448</v>
      </c>
      <c r="W295" s="4" t="s">
        <v>449</v>
      </c>
      <c r="X295" s="4" t="s">
        <v>450</v>
      </c>
      <c r="Y295" s="4" t="s">
        <v>451</v>
      </c>
      <c r="Z295" s="5">
        <v>50</v>
      </c>
      <c r="AA295" s="5">
        <v>123797</v>
      </c>
      <c r="AB295" s="5">
        <v>1</v>
      </c>
      <c r="AC295" s="5">
        <v>600</v>
      </c>
      <c r="AD295" s="4" t="s">
        <v>717</v>
      </c>
      <c r="AE295" s="4" t="s">
        <v>601</v>
      </c>
      <c r="AF295" s="4" t="s">
        <v>1172</v>
      </c>
      <c r="AG295" s="4" t="s">
        <v>443</v>
      </c>
      <c r="AH295" s="80" t="str">
        <f t="shared" si="34"/>
        <v>29-Dec-23</v>
      </c>
    </row>
    <row r="296" spans="1:34" x14ac:dyDescent="0.3">
      <c r="A296" s="3">
        <v>45292</v>
      </c>
      <c r="B296" s="4">
        <v>1500</v>
      </c>
      <c r="C296" s="5">
        <v>10</v>
      </c>
      <c r="D296" s="4" t="str">
        <f t="shared" si="28"/>
        <v>2024-01-01</v>
      </c>
      <c r="E296" s="4" t="str">
        <f t="shared" si="29"/>
        <v>2023-12-31 - 2024-01-06</v>
      </c>
      <c r="F296" s="4" t="str">
        <f t="shared" si="30"/>
        <v>2024-Jan</v>
      </c>
      <c r="G296" s="4">
        <f>IF(COUNTIF($A$2:A296,A296)=1,SUMIF($A:$A,D296,$B:$B),"")</f>
        <v>6000</v>
      </c>
      <c r="H296" s="4">
        <f>IF(COUNTIF($A$2:A296,A296)=1,SUMIF($A:$A,D296,$C:$C),"")</f>
        <v>40</v>
      </c>
      <c r="I296" s="4">
        <f>IF(COUNTIF($E$2:E296,E296)=1,SUMIF($E:$E,E296,$B:$B),"")</f>
        <v>44000</v>
      </c>
      <c r="J296" s="4">
        <f>IF(COUNTIF($E$2:E296,E296)=1,SUMIF($E:$E,E296,$C:$C),"")</f>
        <v>104</v>
      </c>
      <c r="K296" s="4">
        <f>IF(COUNTIF($F$2:F296,F296)=1,SUMIF($F:$F,F296,$B:$B),"")</f>
        <v>78750</v>
      </c>
      <c r="L296" s="4">
        <f>IF(COUNTIF($F$2:F296,F296)=1,SUMIF($F:$F,F296,$C:$C),"")</f>
        <v>223</v>
      </c>
      <c r="M296" s="4">
        <f t="shared" si="33"/>
        <v>1050</v>
      </c>
      <c r="N296" s="4">
        <f t="shared" si="31"/>
        <v>450</v>
      </c>
      <c r="O296" s="5">
        <f t="shared" si="32"/>
        <v>1050</v>
      </c>
      <c r="P296" s="3" t="s">
        <v>1051</v>
      </c>
      <c r="Q296" s="4" t="s">
        <v>460</v>
      </c>
      <c r="R296" s="4" t="s">
        <v>434</v>
      </c>
      <c r="S296" s="4" t="s">
        <v>532</v>
      </c>
      <c r="T296" s="4" t="s">
        <v>436</v>
      </c>
      <c r="U296" s="8" t="s">
        <v>635</v>
      </c>
      <c r="V296" s="4" t="s">
        <v>456</v>
      </c>
      <c r="W296" s="4" t="s">
        <v>449</v>
      </c>
      <c r="X296" s="4" t="s">
        <v>439</v>
      </c>
      <c r="Y296" s="4" t="s">
        <v>451</v>
      </c>
      <c r="Z296" s="5">
        <v>0</v>
      </c>
      <c r="AA296" s="5">
        <v>1234561</v>
      </c>
      <c r="AB296" s="5">
        <v>1</v>
      </c>
      <c r="AC296" s="5">
        <v>1500</v>
      </c>
      <c r="AD296" s="4" t="s">
        <v>718</v>
      </c>
      <c r="AE296" s="4" t="s">
        <v>616</v>
      </c>
      <c r="AF296" s="4" t="s">
        <v>1173</v>
      </c>
      <c r="AG296" s="4" t="s">
        <v>443</v>
      </c>
      <c r="AH296" s="80" t="str">
        <f t="shared" si="34"/>
        <v>01-Jan-24</v>
      </c>
    </row>
    <row r="297" spans="1:34" x14ac:dyDescent="0.3">
      <c r="A297" s="3">
        <v>45292</v>
      </c>
      <c r="B297" s="4">
        <v>1500</v>
      </c>
      <c r="C297" s="5">
        <v>10</v>
      </c>
      <c r="D297" s="4" t="str">
        <f t="shared" si="28"/>
        <v>2024-01-01</v>
      </c>
      <c r="E297" s="4" t="str">
        <f t="shared" si="29"/>
        <v>2023-12-31 - 2024-01-06</v>
      </c>
      <c r="F297" s="4" t="str">
        <f t="shared" si="30"/>
        <v>2024-Jan</v>
      </c>
      <c r="G297" s="4" t="str">
        <f>IF(COUNTIF($A$2:A297,A297)=1,SUMIF($A:$A,D297,$B:$B),"")</f>
        <v/>
      </c>
      <c r="H297" s="4" t="str">
        <f>IF(COUNTIF($A$2:A297,A297)=1,SUMIF($A:$A,D297,$C:$C),"")</f>
        <v/>
      </c>
      <c r="I297" s="4" t="str">
        <f>IF(COUNTIF($E$2:E297,E297)=1,SUMIF($E:$E,E297,$B:$B),"")</f>
        <v/>
      </c>
      <c r="J297" s="4" t="str">
        <f>IF(COUNTIF($E$2:E297,E297)=1,SUMIF($E:$E,E297,$C:$C),"")</f>
        <v/>
      </c>
      <c r="K297" s="4" t="str">
        <f>IF(COUNTIF($F$2:F297,F297)=1,SUMIF($F:$F,F297,$B:$B),"")</f>
        <v/>
      </c>
      <c r="L297" s="4" t="str">
        <f>IF(COUNTIF($F$2:F297,F297)=1,SUMIF($F:$F,F297,$C:$C),"")</f>
        <v/>
      </c>
      <c r="M297" s="4">
        <f t="shared" si="33"/>
        <v>1050</v>
      </c>
      <c r="N297" s="4">
        <f t="shared" si="31"/>
        <v>450</v>
      </c>
      <c r="O297" s="5">
        <f t="shared" si="32"/>
        <v>1050</v>
      </c>
      <c r="P297" s="3" t="s">
        <v>1051</v>
      </c>
      <c r="Q297" s="4" t="s">
        <v>460</v>
      </c>
      <c r="R297" s="4" t="s">
        <v>434</v>
      </c>
      <c r="S297" s="4" t="s">
        <v>532</v>
      </c>
      <c r="T297" s="4" t="s">
        <v>436</v>
      </c>
      <c r="U297" s="8" t="s">
        <v>690</v>
      </c>
      <c r="V297" s="4" t="s">
        <v>456</v>
      </c>
      <c r="W297" s="4" t="s">
        <v>449</v>
      </c>
      <c r="X297" s="4" t="s">
        <v>439</v>
      </c>
      <c r="Y297" s="4" t="s">
        <v>451</v>
      </c>
      <c r="Z297" s="5">
        <v>0</v>
      </c>
      <c r="AA297" s="5">
        <v>1234562</v>
      </c>
      <c r="AB297" s="5">
        <v>1</v>
      </c>
      <c r="AC297" s="5">
        <v>1500</v>
      </c>
      <c r="AD297" s="4" t="s">
        <v>718</v>
      </c>
      <c r="AE297" s="4" t="s">
        <v>616</v>
      </c>
      <c r="AF297" s="4" t="s">
        <v>1173</v>
      </c>
      <c r="AG297" s="4" t="s">
        <v>443</v>
      </c>
      <c r="AH297" s="80" t="str">
        <f t="shared" si="34"/>
        <v>01-Jan-24</v>
      </c>
    </row>
    <row r="298" spans="1:34" x14ac:dyDescent="0.3">
      <c r="A298" s="3">
        <v>45292</v>
      </c>
      <c r="B298" s="4">
        <v>1500</v>
      </c>
      <c r="C298" s="5">
        <v>10</v>
      </c>
      <c r="D298" s="4" t="str">
        <f t="shared" si="28"/>
        <v>2024-01-01</v>
      </c>
      <c r="E298" s="4" t="str">
        <f t="shared" si="29"/>
        <v>2023-12-31 - 2024-01-06</v>
      </c>
      <c r="F298" s="4" t="str">
        <f t="shared" si="30"/>
        <v>2024-Jan</v>
      </c>
      <c r="G298" s="4" t="str">
        <f>IF(COUNTIF($A$2:A298,A298)=1,SUMIF($A:$A,D298,$B:$B),"")</f>
        <v/>
      </c>
      <c r="H298" s="4" t="str">
        <f>IF(COUNTIF($A$2:A298,A298)=1,SUMIF($A:$A,D298,$C:$C),"")</f>
        <v/>
      </c>
      <c r="I298" s="4" t="str">
        <f>IF(COUNTIF($E$2:E298,E298)=1,SUMIF($E:$E,E298,$B:$B),"")</f>
        <v/>
      </c>
      <c r="J298" s="4" t="str">
        <f>IF(COUNTIF($E$2:E298,E298)=1,SUMIF($E:$E,E298,$C:$C),"")</f>
        <v/>
      </c>
      <c r="K298" s="4" t="str">
        <f>IF(COUNTIF($F$2:F298,F298)=1,SUMIF($F:$F,F298,$B:$B),"")</f>
        <v/>
      </c>
      <c r="L298" s="4" t="str">
        <f>IF(COUNTIF($F$2:F298,F298)=1,SUMIF($F:$F,F298,$C:$C),"")</f>
        <v/>
      </c>
      <c r="M298" s="4">
        <f t="shared" si="33"/>
        <v>1050</v>
      </c>
      <c r="N298" s="4">
        <f t="shared" si="31"/>
        <v>450</v>
      </c>
      <c r="O298" s="5">
        <f t="shared" si="32"/>
        <v>1050</v>
      </c>
      <c r="P298" s="3" t="s">
        <v>1051</v>
      </c>
      <c r="Q298" s="4" t="s">
        <v>460</v>
      </c>
      <c r="R298" s="4" t="s">
        <v>434</v>
      </c>
      <c r="S298" s="4" t="s">
        <v>532</v>
      </c>
      <c r="T298" s="4" t="s">
        <v>436</v>
      </c>
      <c r="U298" s="8" t="s">
        <v>694</v>
      </c>
      <c r="V298" s="4" t="s">
        <v>456</v>
      </c>
      <c r="W298" s="4" t="s">
        <v>449</v>
      </c>
      <c r="X298" s="4" t="s">
        <v>439</v>
      </c>
      <c r="Y298" s="4" t="s">
        <v>451</v>
      </c>
      <c r="Z298" s="5">
        <v>0</v>
      </c>
      <c r="AA298" s="5">
        <v>1234563</v>
      </c>
      <c r="AB298" s="5">
        <v>1</v>
      </c>
      <c r="AC298" s="5">
        <v>1500</v>
      </c>
      <c r="AD298" s="4" t="s">
        <v>718</v>
      </c>
      <c r="AE298" s="4" t="s">
        <v>616</v>
      </c>
      <c r="AF298" s="4" t="s">
        <v>1173</v>
      </c>
      <c r="AG298" s="4" t="s">
        <v>443</v>
      </c>
      <c r="AH298" s="80" t="str">
        <f t="shared" si="34"/>
        <v>01-Jan-24</v>
      </c>
    </row>
    <row r="299" spans="1:34" x14ac:dyDescent="0.3">
      <c r="A299" s="3">
        <v>45292</v>
      </c>
      <c r="B299" s="4">
        <v>1500</v>
      </c>
      <c r="C299" s="5">
        <v>10</v>
      </c>
      <c r="D299" s="4" t="str">
        <f t="shared" si="28"/>
        <v>2024-01-01</v>
      </c>
      <c r="E299" s="4" t="str">
        <f t="shared" si="29"/>
        <v>2023-12-31 - 2024-01-06</v>
      </c>
      <c r="F299" s="4" t="str">
        <f t="shared" si="30"/>
        <v>2024-Jan</v>
      </c>
      <c r="G299" s="4" t="str">
        <f>IF(COUNTIF($A$2:A299,A299)=1,SUMIF($A:$A,D299,$B:$B),"")</f>
        <v/>
      </c>
      <c r="H299" s="4" t="str">
        <f>IF(COUNTIF($A$2:A299,A299)=1,SUMIF($A:$A,D299,$C:$C),"")</f>
        <v/>
      </c>
      <c r="I299" s="4" t="str">
        <f>IF(COUNTIF($E$2:E299,E299)=1,SUMIF($E:$E,E299,$B:$B),"")</f>
        <v/>
      </c>
      <c r="J299" s="4" t="str">
        <f>IF(COUNTIF($E$2:E299,E299)=1,SUMIF($E:$E,E299,$C:$C),"")</f>
        <v/>
      </c>
      <c r="K299" s="4" t="str">
        <f>IF(COUNTIF($F$2:F299,F299)=1,SUMIF($F:$F,F299,$B:$B),"")</f>
        <v/>
      </c>
      <c r="L299" s="4" t="str">
        <f>IF(COUNTIF($F$2:F299,F299)=1,SUMIF($F:$F,F299,$C:$C),"")</f>
        <v/>
      </c>
      <c r="M299" s="4">
        <f t="shared" si="33"/>
        <v>1050</v>
      </c>
      <c r="N299" s="4">
        <f t="shared" si="31"/>
        <v>450</v>
      </c>
      <c r="O299" s="5">
        <f t="shared" si="32"/>
        <v>1050</v>
      </c>
      <c r="P299" s="3" t="s">
        <v>1051</v>
      </c>
      <c r="Q299" s="4" t="s">
        <v>460</v>
      </c>
      <c r="R299" s="4" t="s">
        <v>434</v>
      </c>
      <c r="S299" s="4" t="s">
        <v>532</v>
      </c>
      <c r="T299" s="4" t="s">
        <v>436</v>
      </c>
      <c r="U299" s="8" t="s">
        <v>692</v>
      </c>
      <c r="V299" s="4" t="s">
        <v>456</v>
      </c>
      <c r="W299" s="4" t="s">
        <v>449</v>
      </c>
      <c r="X299" s="4" t="s">
        <v>439</v>
      </c>
      <c r="Y299" s="4" t="s">
        <v>451</v>
      </c>
      <c r="Z299" s="5">
        <v>0</v>
      </c>
      <c r="AA299" s="5">
        <v>1234564</v>
      </c>
      <c r="AB299" s="5">
        <v>1</v>
      </c>
      <c r="AC299" s="5">
        <v>1500</v>
      </c>
      <c r="AD299" s="4" t="s">
        <v>718</v>
      </c>
      <c r="AE299" s="4" t="s">
        <v>616</v>
      </c>
      <c r="AF299" s="4" t="s">
        <v>1173</v>
      </c>
      <c r="AG299" s="4" t="s">
        <v>443</v>
      </c>
      <c r="AH299" s="80" t="str">
        <f t="shared" si="34"/>
        <v>01-Jan-24</v>
      </c>
    </row>
    <row r="300" spans="1:34" x14ac:dyDescent="0.3">
      <c r="A300" s="3">
        <v>45293</v>
      </c>
      <c r="B300" s="4">
        <v>300</v>
      </c>
      <c r="C300" s="5">
        <v>3</v>
      </c>
      <c r="D300" s="4" t="str">
        <f t="shared" si="28"/>
        <v>2024-01-02</v>
      </c>
      <c r="E300" s="4" t="str">
        <f t="shared" si="29"/>
        <v>2023-12-31 - 2024-01-06</v>
      </c>
      <c r="F300" s="4" t="str">
        <f t="shared" si="30"/>
        <v>2024-Jan</v>
      </c>
      <c r="G300" s="4">
        <f>IF(COUNTIF($A$2:A300,A300)=1,SUMIF($A:$A,D300,$B:$B),"")</f>
        <v>1200</v>
      </c>
      <c r="H300" s="4">
        <f>IF(COUNTIF($A$2:A300,A300)=1,SUMIF($A:$A,D300,$C:$C),"")</f>
        <v>12</v>
      </c>
      <c r="I300" s="4" t="str">
        <f>IF(COUNTIF($E$2:E300,E300)=1,SUMIF($E:$E,E300,$B:$B),"")</f>
        <v/>
      </c>
      <c r="J300" s="4" t="str">
        <f>IF(COUNTIF($E$2:E300,E300)=1,SUMIF($E:$E,E300,$C:$C),"")</f>
        <v/>
      </c>
      <c r="K300" s="4" t="str">
        <f>IF(COUNTIF($F$2:F300,F300)=1,SUMIF($F:$F,F300,$B:$B),"")</f>
        <v/>
      </c>
      <c r="L300" s="4" t="str">
        <f>IF(COUNTIF($F$2:F300,F300)=1,SUMIF($F:$F,F300,$C:$C),"")</f>
        <v/>
      </c>
      <c r="M300" s="4">
        <f t="shared" si="33"/>
        <v>210</v>
      </c>
      <c r="N300" s="4">
        <f t="shared" si="31"/>
        <v>90</v>
      </c>
      <c r="O300" s="5">
        <f t="shared" si="32"/>
        <v>160</v>
      </c>
      <c r="P300" s="3" t="s">
        <v>1052</v>
      </c>
      <c r="Q300" s="4" t="s">
        <v>490</v>
      </c>
      <c r="R300" s="4" t="s">
        <v>445</v>
      </c>
      <c r="S300" s="4" t="s">
        <v>520</v>
      </c>
      <c r="T300" s="4" t="s">
        <v>521</v>
      </c>
      <c r="U300" s="8" t="s">
        <v>635</v>
      </c>
      <c r="V300" s="4" t="s">
        <v>437</v>
      </c>
      <c r="W300" s="4" t="s">
        <v>438</v>
      </c>
      <c r="X300" s="4" t="s">
        <v>439</v>
      </c>
      <c r="Y300" s="4" t="s">
        <v>440</v>
      </c>
      <c r="Z300" s="5">
        <v>50</v>
      </c>
      <c r="AA300" s="5">
        <v>1234575</v>
      </c>
      <c r="AB300" s="5">
        <v>2</v>
      </c>
      <c r="AC300" s="5">
        <v>250</v>
      </c>
      <c r="AD300" s="4" t="s">
        <v>715</v>
      </c>
      <c r="AE300" s="4" t="s">
        <v>560</v>
      </c>
      <c r="AF300" s="4" t="s">
        <v>1174</v>
      </c>
      <c r="AG300" s="4" t="s">
        <v>443</v>
      </c>
      <c r="AH300" s="80" t="str">
        <f t="shared" si="34"/>
        <v>02-Jan-24</v>
      </c>
    </row>
    <row r="301" spans="1:34" x14ac:dyDescent="0.3">
      <c r="A301" s="3">
        <v>45293</v>
      </c>
      <c r="B301" s="4">
        <v>300</v>
      </c>
      <c r="C301" s="5">
        <v>3</v>
      </c>
      <c r="D301" s="4" t="str">
        <f t="shared" si="28"/>
        <v>2024-01-02</v>
      </c>
      <c r="E301" s="4" t="str">
        <f t="shared" si="29"/>
        <v>2023-12-31 - 2024-01-06</v>
      </c>
      <c r="F301" s="4" t="str">
        <f t="shared" si="30"/>
        <v>2024-Jan</v>
      </c>
      <c r="G301" s="4" t="str">
        <f>IF(COUNTIF($A$2:A301,A301)=1,SUMIF($A:$A,D301,$B:$B),"")</f>
        <v/>
      </c>
      <c r="H301" s="4" t="str">
        <f>IF(COUNTIF($A$2:A301,A301)=1,SUMIF($A:$A,D301,$C:$C),"")</f>
        <v/>
      </c>
      <c r="I301" s="4" t="str">
        <f>IF(COUNTIF($E$2:E301,E301)=1,SUMIF($E:$E,E301,$B:$B),"")</f>
        <v/>
      </c>
      <c r="J301" s="4" t="str">
        <f>IF(COUNTIF($E$2:E301,E301)=1,SUMIF($E:$E,E301,$C:$C),"")</f>
        <v/>
      </c>
      <c r="K301" s="4" t="str">
        <f>IF(COUNTIF($F$2:F301,F301)=1,SUMIF($F:$F,F301,$B:$B),"")</f>
        <v/>
      </c>
      <c r="L301" s="4" t="str">
        <f>IF(COUNTIF($F$2:F301,F301)=1,SUMIF($F:$F,F301,$C:$C),"")</f>
        <v/>
      </c>
      <c r="M301" s="4">
        <f t="shared" si="33"/>
        <v>210</v>
      </c>
      <c r="N301" s="4">
        <f t="shared" si="31"/>
        <v>90</v>
      </c>
      <c r="O301" s="5">
        <f t="shared" si="32"/>
        <v>160</v>
      </c>
      <c r="P301" s="3" t="s">
        <v>1052</v>
      </c>
      <c r="Q301" s="4" t="s">
        <v>490</v>
      </c>
      <c r="R301" s="4" t="s">
        <v>445</v>
      </c>
      <c r="S301" s="4" t="s">
        <v>520</v>
      </c>
      <c r="T301" s="4" t="s">
        <v>521</v>
      </c>
      <c r="U301" s="8" t="s">
        <v>703</v>
      </c>
      <c r="V301" s="4" t="s">
        <v>437</v>
      </c>
      <c r="W301" s="4" t="s">
        <v>438</v>
      </c>
      <c r="X301" s="4" t="s">
        <v>439</v>
      </c>
      <c r="Y301" s="4" t="s">
        <v>440</v>
      </c>
      <c r="Z301" s="5">
        <v>50</v>
      </c>
      <c r="AA301" s="5">
        <v>1234576</v>
      </c>
      <c r="AB301" s="5">
        <v>2</v>
      </c>
      <c r="AC301" s="5">
        <v>250</v>
      </c>
      <c r="AD301" s="4" t="s">
        <v>715</v>
      </c>
      <c r="AE301" s="4" t="s">
        <v>560</v>
      </c>
      <c r="AF301" s="4" t="s">
        <v>1174</v>
      </c>
      <c r="AG301" s="4" t="s">
        <v>443</v>
      </c>
      <c r="AH301" s="80" t="str">
        <f t="shared" si="34"/>
        <v>02-Jan-24</v>
      </c>
    </row>
    <row r="302" spans="1:34" x14ac:dyDescent="0.3">
      <c r="A302" s="3">
        <v>45293</v>
      </c>
      <c r="B302" s="4">
        <v>300</v>
      </c>
      <c r="C302" s="5">
        <v>3</v>
      </c>
      <c r="D302" s="4" t="str">
        <f t="shared" si="28"/>
        <v>2024-01-02</v>
      </c>
      <c r="E302" s="4" t="str">
        <f t="shared" si="29"/>
        <v>2023-12-31 - 2024-01-06</v>
      </c>
      <c r="F302" s="4" t="str">
        <f t="shared" si="30"/>
        <v>2024-Jan</v>
      </c>
      <c r="G302" s="4" t="str">
        <f>IF(COUNTIF($A$2:A302,A302)=1,SUMIF($A:$A,D302,$B:$B),"")</f>
        <v/>
      </c>
      <c r="H302" s="4" t="str">
        <f>IF(COUNTIF($A$2:A302,A302)=1,SUMIF($A:$A,D302,$C:$C),"")</f>
        <v/>
      </c>
      <c r="I302" s="4" t="str">
        <f>IF(COUNTIF($E$2:E302,E302)=1,SUMIF($E:$E,E302,$B:$B),"")</f>
        <v/>
      </c>
      <c r="J302" s="4" t="str">
        <f>IF(COUNTIF($E$2:E302,E302)=1,SUMIF($E:$E,E302,$C:$C),"")</f>
        <v/>
      </c>
      <c r="K302" s="4" t="str">
        <f>IF(COUNTIF($F$2:F302,F302)=1,SUMIF($F:$F,F302,$B:$B),"")</f>
        <v/>
      </c>
      <c r="L302" s="4" t="str">
        <f>IF(COUNTIF($F$2:F302,F302)=1,SUMIF($F:$F,F302,$C:$C),"")</f>
        <v/>
      </c>
      <c r="M302" s="4">
        <f t="shared" si="33"/>
        <v>210</v>
      </c>
      <c r="N302" s="4">
        <f t="shared" si="31"/>
        <v>90</v>
      </c>
      <c r="O302" s="5">
        <f t="shared" si="32"/>
        <v>160</v>
      </c>
      <c r="P302" s="3" t="s">
        <v>1052</v>
      </c>
      <c r="Q302" s="4" t="s">
        <v>490</v>
      </c>
      <c r="R302" s="4" t="s">
        <v>445</v>
      </c>
      <c r="S302" s="4" t="s">
        <v>520</v>
      </c>
      <c r="T302" s="4" t="s">
        <v>521</v>
      </c>
      <c r="U302" s="8" t="s">
        <v>635</v>
      </c>
      <c r="V302" s="4" t="s">
        <v>437</v>
      </c>
      <c r="W302" s="4" t="s">
        <v>438</v>
      </c>
      <c r="X302" s="4" t="s">
        <v>439</v>
      </c>
      <c r="Y302" s="4" t="s">
        <v>440</v>
      </c>
      <c r="Z302" s="5">
        <v>50</v>
      </c>
      <c r="AA302" s="5">
        <v>1234577</v>
      </c>
      <c r="AB302" s="5">
        <v>2</v>
      </c>
      <c r="AC302" s="5">
        <v>250</v>
      </c>
      <c r="AD302" s="4" t="s">
        <v>715</v>
      </c>
      <c r="AE302" s="4" t="s">
        <v>560</v>
      </c>
      <c r="AF302" s="4" t="s">
        <v>1174</v>
      </c>
      <c r="AG302" s="4" t="s">
        <v>443</v>
      </c>
      <c r="AH302" s="80" t="str">
        <f t="shared" si="34"/>
        <v>02-Jan-24</v>
      </c>
    </row>
    <row r="303" spans="1:34" x14ac:dyDescent="0.3">
      <c r="A303" s="3">
        <v>45293</v>
      </c>
      <c r="B303" s="4">
        <v>300</v>
      </c>
      <c r="C303" s="5">
        <v>3</v>
      </c>
      <c r="D303" s="4" t="str">
        <f t="shared" si="28"/>
        <v>2024-01-02</v>
      </c>
      <c r="E303" s="4" t="str">
        <f t="shared" si="29"/>
        <v>2023-12-31 - 2024-01-06</v>
      </c>
      <c r="F303" s="4" t="str">
        <f t="shared" si="30"/>
        <v>2024-Jan</v>
      </c>
      <c r="G303" s="4" t="str">
        <f>IF(COUNTIF($A$2:A303,A303)=1,SUMIF($A:$A,D303,$B:$B),"")</f>
        <v/>
      </c>
      <c r="H303" s="4" t="str">
        <f>IF(COUNTIF($A$2:A303,A303)=1,SUMIF($A:$A,D303,$C:$C),"")</f>
        <v/>
      </c>
      <c r="I303" s="4" t="str">
        <f>IF(COUNTIF($E$2:E303,E303)=1,SUMIF($E:$E,E303,$B:$B),"")</f>
        <v/>
      </c>
      <c r="J303" s="4" t="str">
        <f>IF(COUNTIF($E$2:E303,E303)=1,SUMIF($E:$E,E303,$C:$C),"")</f>
        <v/>
      </c>
      <c r="K303" s="4" t="str">
        <f>IF(COUNTIF($F$2:F303,F303)=1,SUMIF($F:$F,F303,$B:$B),"")</f>
        <v/>
      </c>
      <c r="L303" s="4" t="str">
        <f>IF(COUNTIF($F$2:F303,F303)=1,SUMIF($F:$F,F303,$C:$C),"")</f>
        <v/>
      </c>
      <c r="M303" s="4">
        <f t="shared" si="33"/>
        <v>210</v>
      </c>
      <c r="N303" s="4">
        <f t="shared" si="31"/>
        <v>90</v>
      </c>
      <c r="O303" s="5">
        <f t="shared" si="32"/>
        <v>160</v>
      </c>
      <c r="P303" s="3" t="s">
        <v>1052</v>
      </c>
      <c r="Q303" s="4" t="s">
        <v>490</v>
      </c>
      <c r="R303" s="4" t="s">
        <v>445</v>
      </c>
      <c r="S303" s="4" t="s">
        <v>520</v>
      </c>
      <c r="T303" s="4" t="s">
        <v>521</v>
      </c>
      <c r="U303" s="8" t="s">
        <v>690</v>
      </c>
      <c r="V303" s="4" t="s">
        <v>437</v>
      </c>
      <c r="W303" s="4" t="s">
        <v>438</v>
      </c>
      <c r="X303" s="4" t="s">
        <v>439</v>
      </c>
      <c r="Y303" s="4" t="s">
        <v>440</v>
      </c>
      <c r="Z303" s="5">
        <v>50</v>
      </c>
      <c r="AA303" s="5">
        <v>1234578</v>
      </c>
      <c r="AB303" s="5">
        <v>2</v>
      </c>
      <c r="AC303" s="5">
        <v>250</v>
      </c>
      <c r="AD303" s="4" t="s">
        <v>715</v>
      </c>
      <c r="AE303" s="4" t="s">
        <v>560</v>
      </c>
      <c r="AF303" s="4" t="s">
        <v>1174</v>
      </c>
      <c r="AG303" s="4" t="s">
        <v>443</v>
      </c>
      <c r="AH303" s="80" t="str">
        <f t="shared" si="34"/>
        <v>02-Jan-24</v>
      </c>
    </row>
    <row r="304" spans="1:34" x14ac:dyDescent="0.3">
      <c r="A304" s="3">
        <v>45294</v>
      </c>
      <c r="B304" s="4">
        <v>6000</v>
      </c>
      <c r="C304" s="5">
        <v>2</v>
      </c>
      <c r="D304" s="4" t="str">
        <f t="shared" si="28"/>
        <v>2024-01-03</v>
      </c>
      <c r="E304" s="4" t="str">
        <f t="shared" si="29"/>
        <v>2023-12-31 - 2024-01-06</v>
      </c>
      <c r="F304" s="4" t="str">
        <f t="shared" si="30"/>
        <v>2024-Jan</v>
      </c>
      <c r="G304" s="4">
        <f>IF(COUNTIF($A$2:A304,A304)=1,SUMIF($A:$A,D304,$B:$B),"")</f>
        <v>24000</v>
      </c>
      <c r="H304" s="4">
        <f>IF(COUNTIF($A$2:A304,A304)=1,SUMIF($A:$A,D304,$C:$C),"")</f>
        <v>8</v>
      </c>
      <c r="I304" s="4" t="str">
        <f>IF(COUNTIF($E$2:E304,E304)=1,SUMIF($E:$E,E304,$B:$B),"")</f>
        <v/>
      </c>
      <c r="J304" s="4" t="str">
        <f>IF(COUNTIF($E$2:E304,E304)=1,SUMIF($E:$E,E304,$C:$C),"")</f>
        <v/>
      </c>
      <c r="K304" s="4" t="str">
        <f>IF(COUNTIF($F$2:F304,F304)=1,SUMIF($F:$F,F304,$B:$B),"")</f>
        <v/>
      </c>
      <c r="L304" s="4" t="str">
        <f>IF(COUNTIF($F$2:F304,F304)=1,SUMIF($F:$F,F304,$C:$C),"")</f>
        <v/>
      </c>
      <c r="M304" s="4">
        <f t="shared" si="33"/>
        <v>4200</v>
      </c>
      <c r="N304" s="4">
        <f t="shared" si="31"/>
        <v>1800</v>
      </c>
      <c r="O304" s="5">
        <f t="shared" si="32"/>
        <v>4000</v>
      </c>
      <c r="P304" s="3" t="s">
        <v>1053</v>
      </c>
      <c r="Q304" s="4" t="s">
        <v>493</v>
      </c>
      <c r="R304" s="4" t="s">
        <v>453</v>
      </c>
      <c r="S304" s="4" t="s">
        <v>513</v>
      </c>
      <c r="T304" s="4" t="s">
        <v>514</v>
      </c>
      <c r="U304" s="8" t="s">
        <v>694</v>
      </c>
      <c r="V304" s="4" t="s">
        <v>448</v>
      </c>
      <c r="W304" s="4" t="s">
        <v>449</v>
      </c>
      <c r="X304" s="4" t="s">
        <v>450</v>
      </c>
      <c r="Y304" s="4" t="s">
        <v>547</v>
      </c>
      <c r="Z304" s="5">
        <v>200</v>
      </c>
      <c r="AA304" s="5">
        <v>1234589</v>
      </c>
      <c r="AB304" s="5">
        <v>1</v>
      </c>
      <c r="AC304" s="5">
        <v>5800</v>
      </c>
      <c r="AD304" s="4" t="s">
        <v>716</v>
      </c>
      <c r="AE304" s="4" t="s">
        <v>617</v>
      </c>
      <c r="AF304" s="4" t="s">
        <v>1172</v>
      </c>
      <c r="AG304" s="4" t="s">
        <v>443</v>
      </c>
      <c r="AH304" s="80" t="str">
        <f t="shared" si="34"/>
        <v>03-Jan-24</v>
      </c>
    </row>
    <row r="305" spans="1:34" x14ac:dyDescent="0.3">
      <c r="A305" s="3">
        <v>45294</v>
      </c>
      <c r="B305" s="4">
        <v>6000</v>
      </c>
      <c r="C305" s="5">
        <v>2</v>
      </c>
      <c r="D305" s="4" t="str">
        <f t="shared" si="28"/>
        <v>2024-01-03</v>
      </c>
      <c r="E305" s="4" t="str">
        <f t="shared" si="29"/>
        <v>2023-12-31 - 2024-01-06</v>
      </c>
      <c r="F305" s="4" t="str">
        <f t="shared" si="30"/>
        <v>2024-Jan</v>
      </c>
      <c r="G305" s="4" t="str">
        <f>IF(COUNTIF($A$2:A305,A305)=1,SUMIF($A:$A,D305,$B:$B),"")</f>
        <v/>
      </c>
      <c r="H305" s="4" t="str">
        <f>IF(COUNTIF($A$2:A305,A305)=1,SUMIF($A:$A,D305,$C:$C),"")</f>
        <v/>
      </c>
      <c r="I305" s="4" t="str">
        <f>IF(COUNTIF($E$2:E305,E305)=1,SUMIF($E:$E,E305,$B:$B),"")</f>
        <v/>
      </c>
      <c r="J305" s="4" t="str">
        <f>IF(COUNTIF($E$2:E305,E305)=1,SUMIF($E:$E,E305,$C:$C),"")</f>
        <v/>
      </c>
      <c r="K305" s="4" t="str">
        <f>IF(COUNTIF($F$2:F305,F305)=1,SUMIF($F:$F,F305,$B:$B),"")</f>
        <v/>
      </c>
      <c r="L305" s="4" t="str">
        <f>IF(COUNTIF($F$2:F305,F305)=1,SUMIF($F:$F,F305,$C:$C),"")</f>
        <v/>
      </c>
      <c r="M305" s="4">
        <f t="shared" si="33"/>
        <v>4200</v>
      </c>
      <c r="N305" s="4">
        <f t="shared" si="31"/>
        <v>1800</v>
      </c>
      <c r="O305" s="5">
        <f t="shared" si="32"/>
        <v>4000</v>
      </c>
      <c r="P305" s="3" t="s">
        <v>1053</v>
      </c>
      <c r="Q305" s="4" t="s">
        <v>493</v>
      </c>
      <c r="R305" s="4" t="s">
        <v>453</v>
      </c>
      <c r="S305" s="4" t="s">
        <v>513</v>
      </c>
      <c r="T305" s="4" t="s">
        <v>514</v>
      </c>
      <c r="U305" s="8" t="s">
        <v>692</v>
      </c>
      <c r="V305" s="4" t="s">
        <v>448</v>
      </c>
      <c r="W305" s="4" t="s">
        <v>449</v>
      </c>
      <c r="X305" s="4" t="s">
        <v>450</v>
      </c>
      <c r="Y305" s="4" t="s">
        <v>547</v>
      </c>
      <c r="Z305" s="5">
        <v>200</v>
      </c>
      <c r="AA305" s="5">
        <v>12345810</v>
      </c>
      <c r="AB305" s="5">
        <v>1</v>
      </c>
      <c r="AC305" s="5">
        <v>5800</v>
      </c>
      <c r="AD305" s="4" t="s">
        <v>716</v>
      </c>
      <c r="AE305" s="4" t="s">
        <v>617</v>
      </c>
      <c r="AF305" s="4" t="s">
        <v>1172</v>
      </c>
      <c r="AG305" s="4" t="s">
        <v>443</v>
      </c>
      <c r="AH305" s="80" t="str">
        <f t="shared" si="34"/>
        <v>03-Jan-24</v>
      </c>
    </row>
    <row r="306" spans="1:34" x14ac:dyDescent="0.3">
      <c r="A306" s="3">
        <v>45294</v>
      </c>
      <c r="B306" s="4">
        <v>6000</v>
      </c>
      <c r="C306" s="5">
        <v>2</v>
      </c>
      <c r="D306" s="4" t="str">
        <f t="shared" si="28"/>
        <v>2024-01-03</v>
      </c>
      <c r="E306" s="4" t="str">
        <f t="shared" si="29"/>
        <v>2023-12-31 - 2024-01-06</v>
      </c>
      <c r="F306" s="4" t="str">
        <f t="shared" si="30"/>
        <v>2024-Jan</v>
      </c>
      <c r="G306" s="4" t="str">
        <f>IF(COUNTIF($A$2:A306,A306)=1,SUMIF($A:$A,D306,$B:$B),"")</f>
        <v/>
      </c>
      <c r="H306" s="4" t="str">
        <f>IF(COUNTIF($A$2:A306,A306)=1,SUMIF($A:$A,D306,$C:$C),"")</f>
        <v/>
      </c>
      <c r="I306" s="4" t="str">
        <f>IF(COUNTIF($E$2:E306,E306)=1,SUMIF($E:$E,E306,$B:$B),"")</f>
        <v/>
      </c>
      <c r="J306" s="4" t="str">
        <f>IF(COUNTIF($E$2:E306,E306)=1,SUMIF($E:$E,E306,$C:$C),"")</f>
        <v/>
      </c>
      <c r="K306" s="4" t="str">
        <f>IF(COUNTIF($F$2:F306,F306)=1,SUMIF($F:$F,F306,$B:$B),"")</f>
        <v/>
      </c>
      <c r="L306" s="4" t="str">
        <f>IF(COUNTIF($F$2:F306,F306)=1,SUMIF($F:$F,F306,$C:$C),"")</f>
        <v/>
      </c>
      <c r="M306" s="4">
        <f t="shared" si="33"/>
        <v>4200</v>
      </c>
      <c r="N306" s="4">
        <f t="shared" si="31"/>
        <v>1800</v>
      </c>
      <c r="O306" s="5">
        <f t="shared" si="32"/>
        <v>4000</v>
      </c>
      <c r="P306" s="3" t="s">
        <v>1053</v>
      </c>
      <c r="Q306" s="4" t="s">
        <v>493</v>
      </c>
      <c r="R306" s="4" t="s">
        <v>453</v>
      </c>
      <c r="S306" s="4" t="s">
        <v>513</v>
      </c>
      <c r="T306" s="4" t="s">
        <v>514</v>
      </c>
      <c r="U306" s="8" t="s">
        <v>635</v>
      </c>
      <c r="V306" s="4" t="s">
        <v>448</v>
      </c>
      <c r="W306" s="4" t="s">
        <v>449</v>
      </c>
      <c r="X306" s="4" t="s">
        <v>450</v>
      </c>
      <c r="Y306" s="4" t="s">
        <v>547</v>
      </c>
      <c r="Z306" s="5">
        <v>200</v>
      </c>
      <c r="AA306" s="5">
        <v>12345811</v>
      </c>
      <c r="AB306" s="5">
        <v>1</v>
      </c>
      <c r="AC306" s="5">
        <v>5800</v>
      </c>
      <c r="AD306" s="4" t="s">
        <v>716</v>
      </c>
      <c r="AE306" s="4" t="s">
        <v>617</v>
      </c>
      <c r="AF306" s="4" t="s">
        <v>1172</v>
      </c>
      <c r="AG306" s="4" t="s">
        <v>443</v>
      </c>
      <c r="AH306" s="80" t="str">
        <f t="shared" si="34"/>
        <v>03-Jan-24</v>
      </c>
    </row>
    <row r="307" spans="1:34" x14ac:dyDescent="0.3">
      <c r="A307" s="3">
        <v>45294</v>
      </c>
      <c r="B307" s="4">
        <v>6000</v>
      </c>
      <c r="C307" s="5">
        <v>2</v>
      </c>
      <c r="D307" s="4" t="str">
        <f t="shared" si="28"/>
        <v>2024-01-03</v>
      </c>
      <c r="E307" s="4" t="str">
        <f t="shared" si="29"/>
        <v>2023-12-31 - 2024-01-06</v>
      </c>
      <c r="F307" s="4" t="str">
        <f t="shared" si="30"/>
        <v>2024-Jan</v>
      </c>
      <c r="G307" s="4" t="str">
        <f>IF(COUNTIF($A$2:A307,A307)=1,SUMIF($A:$A,D307,$B:$B),"")</f>
        <v/>
      </c>
      <c r="H307" s="4" t="str">
        <f>IF(COUNTIF($A$2:A307,A307)=1,SUMIF($A:$A,D307,$C:$C),"")</f>
        <v/>
      </c>
      <c r="I307" s="4" t="str">
        <f>IF(COUNTIF($E$2:E307,E307)=1,SUMIF($E:$E,E307,$B:$B),"")</f>
        <v/>
      </c>
      <c r="J307" s="4" t="str">
        <f>IF(COUNTIF($E$2:E307,E307)=1,SUMIF($E:$E,E307,$C:$C),"")</f>
        <v/>
      </c>
      <c r="K307" s="4" t="str">
        <f>IF(COUNTIF($F$2:F307,F307)=1,SUMIF($F:$F,F307,$B:$B),"")</f>
        <v/>
      </c>
      <c r="L307" s="4" t="str">
        <f>IF(COUNTIF($F$2:F307,F307)=1,SUMIF($F:$F,F307,$C:$C),"")</f>
        <v/>
      </c>
      <c r="M307" s="4">
        <f t="shared" si="33"/>
        <v>4200</v>
      </c>
      <c r="N307" s="4">
        <f t="shared" si="31"/>
        <v>1800</v>
      </c>
      <c r="O307" s="5">
        <f t="shared" si="32"/>
        <v>4000</v>
      </c>
      <c r="P307" s="3" t="s">
        <v>1053</v>
      </c>
      <c r="Q307" s="4" t="s">
        <v>493</v>
      </c>
      <c r="R307" s="4" t="s">
        <v>453</v>
      </c>
      <c r="S307" s="4" t="s">
        <v>513</v>
      </c>
      <c r="T307" s="4" t="s">
        <v>514</v>
      </c>
      <c r="U307" s="8" t="s">
        <v>703</v>
      </c>
      <c r="V307" s="4" t="s">
        <v>448</v>
      </c>
      <c r="W307" s="4" t="s">
        <v>449</v>
      </c>
      <c r="X307" s="4" t="s">
        <v>450</v>
      </c>
      <c r="Y307" s="4" t="s">
        <v>547</v>
      </c>
      <c r="Z307" s="5">
        <v>200</v>
      </c>
      <c r="AA307" s="5">
        <v>12345812</v>
      </c>
      <c r="AB307" s="5">
        <v>1</v>
      </c>
      <c r="AC307" s="5">
        <v>5800</v>
      </c>
      <c r="AD307" s="4" t="s">
        <v>716</v>
      </c>
      <c r="AE307" s="4" t="s">
        <v>617</v>
      </c>
      <c r="AF307" s="4" t="s">
        <v>1172</v>
      </c>
      <c r="AG307" s="4" t="s">
        <v>443</v>
      </c>
      <c r="AH307" s="80" t="str">
        <f t="shared" si="34"/>
        <v>03-Jan-24</v>
      </c>
    </row>
    <row r="308" spans="1:34" x14ac:dyDescent="0.3">
      <c r="A308" s="3">
        <v>45295</v>
      </c>
      <c r="B308" s="4">
        <v>800</v>
      </c>
      <c r="C308" s="5">
        <v>4</v>
      </c>
      <c r="D308" s="4" t="str">
        <f t="shared" si="28"/>
        <v>2024-01-04</v>
      </c>
      <c r="E308" s="4" t="str">
        <f t="shared" si="29"/>
        <v>2023-12-31 - 2024-01-06</v>
      </c>
      <c r="F308" s="4" t="str">
        <f t="shared" si="30"/>
        <v>2024-Jan</v>
      </c>
      <c r="G308" s="4">
        <f>IF(COUNTIF($A$2:A308,A308)=1,SUMIF($A:$A,D308,$B:$B),"")</f>
        <v>3200</v>
      </c>
      <c r="H308" s="4">
        <f>IF(COUNTIF($A$2:A308,A308)=1,SUMIF($A:$A,D308,$C:$C),"")</f>
        <v>16</v>
      </c>
      <c r="I308" s="4" t="str">
        <f>IF(COUNTIF($E$2:E308,E308)=1,SUMIF($E:$E,E308,$B:$B),"")</f>
        <v/>
      </c>
      <c r="J308" s="4" t="str">
        <f>IF(COUNTIF($E$2:E308,E308)=1,SUMIF($E:$E,E308,$C:$C),"")</f>
        <v/>
      </c>
      <c r="K308" s="4" t="str">
        <f>IF(COUNTIF($F$2:F308,F308)=1,SUMIF($F:$F,F308,$B:$B),"")</f>
        <v/>
      </c>
      <c r="L308" s="4" t="str">
        <f>IF(COUNTIF($F$2:F308,F308)=1,SUMIF($F:$F,F308,$C:$C),"")</f>
        <v/>
      </c>
      <c r="M308" s="4">
        <f t="shared" si="33"/>
        <v>560</v>
      </c>
      <c r="N308" s="4">
        <f t="shared" si="31"/>
        <v>240</v>
      </c>
      <c r="O308" s="5">
        <f t="shared" si="32"/>
        <v>460</v>
      </c>
      <c r="P308" s="3" t="s">
        <v>1054</v>
      </c>
      <c r="Q308" s="4" t="s">
        <v>466</v>
      </c>
      <c r="R308" s="4" t="s">
        <v>434</v>
      </c>
      <c r="S308" s="4" t="s">
        <v>537</v>
      </c>
      <c r="T308" s="4" t="s">
        <v>436</v>
      </c>
      <c r="U308" s="8" t="s">
        <v>635</v>
      </c>
      <c r="V308" s="4" t="s">
        <v>456</v>
      </c>
      <c r="W308" s="4" t="s">
        <v>449</v>
      </c>
      <c r="X308" s="4" t="s">
        <v>457</v>
      </c>
      <c r="Y308" s="4" t="s">
        <v>458</v>
      </c>
      <c r="Z308" s="5">
        <v>100</v>
      </c>
      <c r="AA308" s="5">
        <v>12345913</v>
      </c>
      <c r="AB308" s="5">
        <v>1</v>
      </c>
      <c r="AC308" s="5">
        <v>700</v>
      </c>
      <c r="AD308" s="4" t="s">
        <v>716</v>
      </c>
      <c r="AE308" s="4" t="s">
        <v>713</v>
      </c>
      <c r="AF308" s="4" t="s">
        <v>1172</v>
      </c>
      <c r="AG308" s="4" t="s">
        <v>459</v>
      </c>
      <c r="AH308" s="80" t="str">
        <f t="shared" si="34"/>
        <v>04-Jan-24</v>
      </c>
    </row>
    <row r="309" spans="1:34" x14ac:dyDescent="0.3">
      <c r="A309" s="3">
        <v>45295</v>
      </c>
      <c r="B309" s="4">
        <v>800</v>
      </c>
      <c r="C309" s="5">
        <v>4</v>
      </c>
      <c r="D309" s="4" t="str">
        <f t="shared" si="28"/>
        <v>2024-01-04</v>
      </c>
      <c r="E309" s="4" t="str">
        <f t="shared" si="29"/>
        <v>2023-12-31 - 2024-01-06</v>
      </c>
      <c r="F309" s="4" t="str">
        <f t="shared" si="30"/>
        <v>2024-Jan</v>
      </c>
      <c r="G309" s="4" t="str">
        <f>IF(COUNTIF($A$2:A309,A309)=1,SUMIF($A:$A,D309,$B:$B),"")</f>
        <v/>
      </c>
      <c r="H309" s="4" t="str">
        <f>IF(COUNTIF($A$2:A309,A309)=1,SUMIF($A:$A,D309,$C:$C),"")</f>
        <v/>
      </c>
      <c r="I309" s="4" t="str">
        <f>IF(COUNTIF($E$2:E309,E309)=1,SUMIF($E:$E,E309,$B:$B),"")</f>
        <v/>
      </c>
      <c r="J309" s="4" t="str">
        <f>IF(COUNTIF($E$2:E309,E309)=1,SUMIF($E:$E,E309,$C:$C),"")</f>
        <v/>
      </c>
      <c r="K309" s="4" t="str">
        <f>IF(COUNTIF($F$2:F309,F309)=1,SUMIF($F:$F,F309,$B:$B),"")</f>
        <v/>
      </c>
      <c r="L309" s="4" t="str">
        <f>IF(COUNTIF($F$2:F309,F309)=1,SUMIF($F:$F,F309,$C:$C),"")</f>
        <v/>
      </c>
      <c r="M309" s="4">
        <f t="shared" si="33"/>
        <v>560</v>
      </c>
      <c r="N309" s="4">
        <f t="shared" si="31"/>
        <v>240</v>
      </c>
      <c r="O309" s="5">
        <f t="shared" si="32"/>
        <v>460</v>
      </c>
      <c r="P309" s="3" t="s">
        <v>1054</v>
      </c>
      <c r="Q309" s="4" t="s">
        <v>466</v>
      </c>
      <c r="R309" s="4" t="s">
        <v>434</v>
      </c>
      <c r="S309" s="4" t="s">
        <v>537</v>
      </c>
      <c r="T309" s="4" t="s">
        <v>436</v>
      </c>
      <c r="U309" s="8" t="s">
        <v>690</v>
      </c>
      <c r="V309" s="4" t="s">
        <v>456</v>
      </c>
      <c r="W309" s="4" t="s">
        <v>449</v>
      </c>
      <c r="X309" s="4" t="s">
        <v>457</v>
      </c>
      <c r="Y309" s="4" t="s">
        <v>458</v>
      </c>
      <c r="Z309" s="5">
        <v>100</v>
      </c>
      <c r="AA309" s="5">
        <v>12345914</v>
      </c>
      <c r="AB309" s="5">
        <v>1</v>
      </c>
      <c r="AC309" s="5">
        <v>700</v>
      </c>
      <c r="AD309" s="4" t="s">
        <v>716</v>
      </c>
      <c r="AE309" s="4" t="s">
        <v>713</v>
      </c>
      <c r="AF309" s="4" t="s">
        <v>1172</v>
      </c>
      <c r="AG309" s="4" t="s">
        <v>459</v>
      </c>
      <c r="AH309" s="80" t="str">
        <f t="shared" si="34"/>
        <v>04-Jan-24</v>
      </c>
    </row>
    <row r="310" spans="1:34" x14ac:dyDescent="0.3">
      <c r="A310" s="3">
        <v>45295</v>
      </c>
      <c r="B310" s="4">
        <v>800</v>
      </c>
      <c r="C310" s="5">
        <v>4</v>
      </c>
      <c r="D310" s="4" t="str">
        <f t="shared" si="28"/>
        <v>2024-01-04</v>
      </c>
      <c r="E310" s="4" t="str">
        <f t="shared" si="29"/>
        <v>2023-12-31 - 2024-01-06</v>
      </c>
      <c r="F310" s="4" t="str">
        <f t="shared" si="30"/>
        <v>2024-Jan</v>
      </c>
      <c r="G310" s="4" t="str">
        <f>IF(COUNTIF($A$2:A310,A310)=1,SUMIF($A:$A,D310,$B:$B),"")</f>
        <v/>
      </c>
      <c r="H310" s="4" t="str">
        <f>IF(COUNTIF($A$2:A310,A310)=1,SUMIF($A:$A,D310,$C:$C),"")</f>
        <v/>
      </c>
      <c r="I310" s="4" t="str">
        <f>IF(COUNTIF($E$2:E310,E310)=1,SUMIF($E:$E,E310,$B:$B),"")</f>
        <v/>
      </c>
      <c r="J310" s="4" t="str">
        <f>IF(COUNTIF($E$2:E310,E310)=1,SUMIF($E:$E,E310,$C:$C),"")</f>
        <v/>
      </c>
      <c r="K310" s="4" t="str">
        <f>IF(COUNTIF($F$2:F310,F310)=1,SUMIF($F:$F,F310,$B:$B),"")</f>
        <v/>
      </c>
      <c r="L310" s="4" t="str">
        <f>IF(COUNTIF($F$2:F310,F310)=1,SUMIF($F:$F,F310,$C:$C),"")</f>
        <v/>
      </c>
      <c r="M310" s="4">
        <f t="shared" si="33"/>
        <v>560</v>
      </c>
      <c r="N310" s="4">
        <f t="shared" si="31"/>
        <v>240</v>
      </c>
      <c r="O310" s="5">
        <f t="shared" si="32"/>
        <v>460</v>
      </c>
      <c r="P310" s="3" t="s">
        <v>1054</v>
      </c>
      <c r="Q310" s="4" t="s">
        <v>466</v>
      </c>
      <c r="R310" s="4" t="s">
        <v>434</v>
      </c>
      <c r="S310" s="4" t="s">
        <v>537</v>
      </c>
      <c r="T310" s="4" t="s">
        <v>436</v>
      </c>
      <c r="U310" s="8" t="s">
        <v>694</v>
      </c>
      <c r="V310" s="4" t="s">
        <v>456</v>
      </c>
      <c r="W310" s="4" t="s">
        <v>449</v>
      </c>
      <c r="X310" s="4" t="s">
        <v>457</v>
      </c>
      <c r="Y310" s="4" t="s">
        <v>458</v>
      </c>
      <c r="Z310" s="5">
        <v>100</v>
      </c>
      <c r="AA310" s="5">
        <v>12345915</v>
      </c>
      <c r="AB310" s="5">
        <v>1</v>
      </c>
      <c r="AC310" s="5">
        <v>700</v>
      </c>
      <c r="AD310" s="4" t="s">
        <v>716</v>
      </c>
      <c r="AE310" s="4" t="s">
        <v>713</v>
      </c>
      <c r="AF310" s="4" t="s">
        <v>1172</v>
      </c>
      <c r="AG310" s="4" t="s">
        <v>459</v>
      </c>
      <c r="AH310" s="80" t="str">
        <f t="shared" si="34"/>
        <v>04-Jan-24</v>
      </c>
    </row>
    <row r="311" spans="1:34" x14ac:dyDescent="0.3">
      <c r="A311" s="3">
        <v>45295</v>
      </c>
      <c r="B311" s="4">
        <v>800</v>
      </c>
      <c r="C311" s="5">
        <v>4</v>
      </c>
      <c r="D311" s="4" t="str">
        <f t="shared" si="28"/>
        <v>2024-01-04</v>
      </c>
      <c r="E311" s="4" t="str">
        <f t="shared" si="29"/>
        <v>2023-12-31 - 2024-01-06</v>
      </c>
      <c r="F311" s="4" t="str">
        <f t="shared" si="30"/>
        <v>2024-Jan</v>
      </c>
      <c r="G311" s="4" t="str">
        <f>IF(COUNTIF($A$2:A311,A311)=1,SUMIF($A:$A,D311,$B:$B),"")</f>
        <v/>
      </c>
      <c r="H311" s="4" t="str">
        <f>IF(COUNTIF($A$2:A311,A311)=1,SUMIF($A:$A,D311,$C:$C),"")</f>
        <v/>
      </c>
      <c r="I311" s="4" t="str">
        <f>IF(COUNTIF($E$2:E311,E311)=1,SUMIF($E:$E,E311,$B:$B),"")</f>
        <v/>
      </c>
      <c r="J311" s="4" t="str">
        <f>IF(COUNTIF($E$2:E311,E311)=1,SUMIF($E:$E,E311,$C:$C),"")</f>
        <v/>
      </c>
      <c r="K311" s="4" t="str">
        <f>IF(COUNTIF($F$2:F311,F311)=1,SUMIF($F:$F,F311,$B:$B),"")</f>
        <v/>
      </c>
      <c r="L311" s="4" t="str">
        <f>IF(COUNTIF($F$2:F311,F311)=1,SUMIF($F:$F,F311,$C:$C),"")</f>
        <v/>
      </c>
      <c r="M311" s="4">
        <f t="shared" si="33"/>
        <v>560</v>
      </c>
      <c r="N311" s="4">
        <f t="shared" si="31"/>
        <v>240</v>
      </c>
      <c r="O311" s="5">
        <f t="shared" si="32"/>
        <v>460</v>
      </c>
      <c r="P311" s="3" t="s">
        <v>1054</v>
      </c>
      <c r="Q311" s="4" t="s">
        <v>466</v>
      </c>
      <c r="R311" s="4" t="s">
        <v>434</v>
      </c>
      <c r="S311" s="4" t="s">
        <v>537</v>
      </c>
      <c r="T311" s="4" t="s">
        <v>436</v>
      </c>
      <c r="U311" s="8" t="s">
        <v>692</v>
      </c>
      <c r="V311" s="4" t="s">
        <v>456</v>
      </c>
      <c r="W311" s="4" t="s">
        <v>449</v>
      </c>
      <c r="X311" s="4" t="s">
        <v>457</v>
      </c>
      <c r="Y311" s="4" t="s">
        <v>458</v>
      </c>
      <c r="Z311" s="5">
        <v>100</v>
      </c>
      <c r="AA311" s="5">
        <v>12345916</v>
      </c>
      <c r="AB311" s="5">
        <v>1</v>
      </c>
      <c r="AC311" s="5">
        <v>700</v>
      </c>
      <c r="AD311" s="4" t="s">
        <v>716</v>
      </c>
      <c r="AE311" s="4" t="s">
        <v>713</v>
      </c>
      <c r="AF311" s="4" t="s">
        <v>1172</v>
      </c>
      <c r="AG311" s="4" t="s">
        <v>459</v>
      </c>
      <c r="AH311" s="80" t="str">
        <f t="shared" si="34"/>
        <v>04-Jan-24</v>
      </c>
    </row>
    <row r="312" spans="1:34" x14ac:dyDescent="0.3">
      <c r="A312" s="3">
        <v>45296</v>
      </c>
      <c r="B312" s="4">
        <v>400</v>
      </c>
      <c r="C312" s="5">
        <v>2</v>
      </c>
      <c r="D312" s="4" t="str">
        <f t="shared" si="28"/>
        <v>2024-01-05</v>
      </c>
      <c r="E312" s="4" t="str">
        <f t="shared" si="29"/>
        <v>2023-12-31 - 2024-01-06</v>
      </c>
      <c r="F312" s="4" t="str">
        <f t="shared" si="30"/>
        <v>2024-Jan</v>
      </c>
      <c r="G312" s="4">
        <f>IF(COUNTIF($A$2:A312,A312)=1,SUMIF($A:$A,D312,$B:$B),"")</f>
        <v>1600</v>
      </c>
      <c r="H312" s="4">
        <f>IF(COUNTIF($A$2:A312,A312)=1,SUMIF($A:$A,D312,$C:$C),"")</f>
        <v>8</v>
      </c>
      <c r="I312" s="4" t="str">
        <f>IF(COUNTIF($E$2:E312,E312)=1,SUMIF($E:$E,E312,$B:$B),"")</f>
        <v/>
      </c>
      <c r="J312" s="4" t="str">
        <f>IF(COUNTIF($E$2:E312,E312)=1,SUMIF($E:$E,E312,$C:$C),"")</f>
        <v/>
      </c>
      <c r="K312" s="4" t="str">
        <f>IF(COUNTIF($F$2:F312,F312)=1,SUMIF($F:$F,F312,$B:$B),"")</f>
        <v/>
      </c>
      <c r="L312" s="4" t="str">
        <f>IF(COUNTIF($F$2:F312,F312)=1,SUMIF($F:$F,F312,$C:$C),"")</f>
        <v/>
      </c>
      <c r="M312" s="4">
        <f t="shared" si="33"/>
        <v>280</v>
      </c>
      <c r="N312" s="4">
        <f t="shared" si="31"/>
        <v>120</v>
      </c>
      <c r="O312" s="5">
        <f t="shared" si="32"/>
        <v>260</v>
      </c>
      <c r="P312" s="3" t="s">
        <v>1055</v>
      </c>
      <c r="Q312" s="4" t="s">
        <v>476</v>
      </c>
      <c r="R312" s="4" t="s">
        <v>467</v>
      </c>
      <c r="S312" s="4" t="s">
        <v>549</v>
      </c>
      <c r="T312" s="4" t="s">
        <v>550</v>
      </c>
      <c r="U312" s="8" t="s">
        <v>635</v>
      </c>
      <c r="V312" s="4" t="s">
        <v>456</v>
      </c>
      <c r="W312" s="4" t="s">
        <v>449</v>
      </c>
      <c r="X312" s="4" t="s">
        <v>450</v>
      </c>
      <c r="Y312" s="4" t="s">
        <v>451</v>
      </c>
      <c r="Z312" s="5">
        <v>20</v>
      </c>
      <c r="AA312" s="5">
        <v>12346017</v>
      </c>
      <c r="AB312" s="5">
        <v>3</v>
      </c>
      <c r="AC312" s="5">
        <v>380</v>
      </c>
      <c r="AD312" s="4" t="s">
        <v>716</v>
      </c>
      <c r="AE312" s="4" t="s">
        <v>618</v>
      </c>
      <c r="AF312" s="4" t="s">
        <v>1174</v>
      </c>
      <c r="AG312" s="4" t="s">
        <v>443</v>
      </c>
      <c r="AH312" s="80" t="str">
        <f t="shared" si="34"/>
        <v>05-Jan-24</v>
      </c>
    </row>
    <row r="313" spans="1:34" x14ac:dyDescent="0.3">
      <c r="A313" s="3">
        <v>45296</v>
      </c>
      <c r="B313" s="4">
        <v>400</v>
      </c>
      <c r="C313" s="5">
        <v>2</v>
      </c>
      <c r="D313" s="4" t="str">
        <f t="shared" si="28"/>
        <v>2024-01-05</v>
      </c>
      <c r="E313" s="4" t="str">
        <f t="shared" si="29"/>
        <v>2023-12-31 - 2024-01-06</v>
      </c>
      <c r="F313" s="4" t="str">
        <f t="shared" si="30"/>
        <v>2024-Jan</v>
      </c>
      <c r="G313" s="4" t="str">
        <f>IF(COUNTIF($A$2:A313,A313)=1,SUMIF($A:$A,D313,$B:$B),"")</f>
        <v/>
      </c>
      <c r="H313" s="4" t="str">
        <f>IF(COUNTIF($A$2:A313,A313)=1,SUMIF($A:$A,D313,$C:$C),"")</f>
        <v/>
      </c>
      <c r="I313" s="4" t="str">
        <f>IF(COUNTIF($E$2:E313,E313)=1,SUMIF($E:$E,E313,$B:$B),"")</f>
        <v/>
      </c>
      <c r="J313" s="4" t="str">
        <f>IF(COUNTIF($E$2:E313,E313)=1,SUMIF($E:$E,E313,$C:$C),"")</f>
        <v/>
      </c>
      <c r="K313" s="4" t="str">
        <f>IF(COUNTIF($F$2:F313,F313)=1,SUMIF($F:$F,F313,$B:$B),"")</f>
        <v/>
      </c>
      <c r="L313" s="4" t="str">
        <f>IF(COUNTIF($F$2:F313,F313)=1,SUMIF($F:$F,F313,$C:$C),"")</f>
        <v/>
      </c>
      <c r="M313" s="4">
        <f t="shared" si="33"/>
        <v>280</v>
      </c>
      <c r="N313" s="4">
        <f t="shared" si="31"/>
        <v>120</v>
      </c>
      <c r="O313" s="5">
        <f t="shared" si="32"/>
        <v>260</v>
      </c>
      <c r="P313" s="3" t="s">
        <v>1055</v>
      </c>
      <c r="Q313" s="4" t="s">
        <v>476</v>
      </c>
      <c r="R313" s="4" t="s">
        <v>467</v>
      </c>
      <c r="S313" s="4" t="s">
        <v>549</v>
      </c>
      <c r="T313" s="4" t="s">
        <v>550</v>
      </c>
      <c r="U313" s="8" t="s">
        <v>703</v>
      </c>
      <c r="V313" s="4" t="s">
        <v>456</v>
      </c>
      <c r="W313" s="4" t="s">
        <v>449</v>
      </c>
      <c r="X313" s="4" t="s">
        <v>450</v>
      </c>
      <c r="Y313" s="4" t="s">
        <v>451</v>
      </c>
      <c r="Z313" s="5">
        <v>20</v>
      </c>
      <c r="AA313" s="5">
        <v>12346018</v>
      </c>
      <c r="AB313" s="5">
        <v>3</v>
      </c>
      <c r="AC313" s="5">
        <v>380</v>
      </c>
      <c r="AD313" s="4" t="s">
        <v>716</v>
      </c>
      <c r="AE313" s="4" t="s">
        <v>618</v>
      </c>
      <c r="AF313" s="4" t="s">
        <v>1174</v>
      </c>
      <c r="AG313" s="4" t="s">
        <v>443</v>
      </c>
      <c r="AH313" s="80" t="str">
        <f t="shared" si="34"/>
        <v>05-Jan-24</v>
      </c>
    </row>
    <row r="314" spans="1:34" x14ac:dyDescent="0.3">
      <c r="A314" s="3">
        <v>45296</v>
      </c>
      <c r="B314" s="4">
        <v>400</v>
      </c>
      <c r="C314" s="5">
        <v>2</v>
      </c>
      <c r="D314" s="4" t="str">
        <f t="shared" si="28"/>
        <v>2024-01-05</v>
      </c>
      <c r="E314" s="4" t="str">
        <f t="shared" si="29"/>
        <v>2023-12-31 - 2024-01-06</v>
      </c>
      <c r="F314" s="4" t="str">
        <f t="shared" si="30"/>
        <v>2024-Jan</v>
      </c>
      <c r="G314" s="4" t="str">
        <f>IF(COUNTIF($A$2:A314,A314)=1,SUMIF($A:$A,D314,$B:$B),"")</f>
        <v/>
      </c>
      <c r="H314" s="4" t="str">
        <f>IF(COUNTIF($A$2:A314,A314)=1,SUMIF($A:$A,D314,$C:$C),"")</f>
        <v/>
      </c>
      <c r="I314" s="4" t="str">
        <f>IF(COUNTIF($E$2:E314,E314)=1,SUMIF($E:$E,E314,$B:$B),"")</f>
        <v/>
      </c>
      <c r="J314" s="4" t="str">
        <f>IF(COUNTIF($E$2:E314,E314)=1,SUMIF($E:$E,E314,$C:$C),"")</f>
        <v/>
      </c>
      <c r="K314" s="4" t="str">
        <f>IF(COUNTIF($F$2:F314,F314)=1,SUMIF($F:$F,F314,$B:$B),"")</f>
        <v/>
      </c>
      <c r="L314" s="4" t="str">
        <f>IF(COUNTIF($F$2:F314,F314)=1,SUMIF($F:$F,F314,$C:$C),"")</f>
        <v/>
      </c>
      <c r="M314" s="4">
        <f t="shared" si="33"/>
        <v>280</v>
      </c>
      <c r="N314" s="4">
        <f t="shared" si="31"/>
        <v>120</v>
      </c>
      <c r="O314" s="5">
        <f t="shared" si="32"/>
        <v>260</v>
      </c>
      <c r="P314" s="3" t="s">
        <v>1055</v>
      </c>
      <c r="Q314" s="4" t="s">
        <v>476</v>
      </c>
      <c r="R314" s="4" t="s">
        <v>467</v>
      </c>
      <c r="S314" s="4" t="s">
        <v>549</v>
      </c>
      <c r="T314" s="4" t="s">
        <v>550</v>
      </c>
      <c r="U314" s="8" t="s">
        <v>635</v>
      </c>
      <c r="V314" s="4" t="s">
        <v>456</v>
      </c>
      <c r="W314" s="4" t="s">
        <v>449</v>
      </c>
      <c r="X314" s="4" t="s">
        <v>450</v>
      </c>
      <c r="Y314" s="4" t="s">
        <v>451</v>
      </c>
      <c r="Z314" s="5">
        <v>20</v>
      </c>
      <c r="AA314" s="5">
        <v>12346019</v>
      </c>
      <c r="AB314" s="5">
        <v>3</v>
      </c>
      <c r="AC314" s="5">
        <v>380</v>
      </c>
      <c r="AD314" s="4" t="s">
        <v>716</v>
      </c>
      <c r="AE314" s="4" t="s">
        <v>618</v>
      </c>
      <c r="AF314" s="4" t="s">
        <v>1174</v>
      </c>
      <c r="AG314" s="4" t="s">
        <v>443</v>
      </c>
      <c r="AH314" s="80" t="str">
        <f t="shared" si="34"/>
        <v>05-Jan-24</v>
      </c>
    </row>
    <row r="315" spans="1:34" x14ac:dyDescent="0.3">
      <c r="A315" s="3">
        <v>45296</v>
      </c>
      <c r="B315" s="4">
        <v>400</v>
      </c>
      <c r="C315" s="5">
        <v>2</v>
      </c>
      <c r="D315" s="4" t="str">
        <f t="shared" si="28"/>
        <v>2024-01-05</v>
      </c>
      <c r="E315" s="4" t="str">
        <f t="shared" si="29"/>
        <v>2023-12-31 - 2024-01-06</v>
      </c>
      <c r="F315" s="4" t="str">
        <f t="shared" si="30"/>
        <v>2024-Jan</v>
      </c>
      <c r="G315" s="4" t="str">
        <f>IF(COUNTIF($A$2:A315,A315)=1,SUMIF($A:$A,D315,$B:$B),"")</f>
        <v/>
      </c>
      <c r="H315" s="4" t="str">
        <f>IF(COUNTIF($A$2:A315,A315)=1,SUMIF($A:$A,D315,$C:$C),"")</f>
        <v/>
      </c>
      <c r="I315" s="4" t="str">
        <f>IF(COUNTIF($E$2:E315,E315)=1,SUMIF($E:$E,E315,$B:$B),"")</f>
        <v/>
      </c>
      <c r="J315" s="4" t="str">
        <f>IF(COUNTIF($E$2:E315,E315)=1,SUMIF($E:$E,E315,$C:$C),"")</f>
        <v/>
      </c>
      <c r="K315" s="4" t="str">
        <f>IF(COUNTIF($F$2:F315,F315)=1,SUMIF($F:$F,F315,$B:$B),"")</f>
        <v/>
      </c>
      <c r="L315" s="4" t="str">
        <f>IF(COUNTIF($F$2:F315,F315)=1,SUMIF($F:$F,F315,$C:$C),"")</f>
        <v/>
      </c>
      <c r="M315" s="4">
        <f t="shared" si="33"/>
        <v>280</v>
      </c>
      <c r="N315" s="4">
        <f t="shared" si="31"/>
        <v>120</v>
      </c>
      <c r="O315" s="5">
        <f t="shared" si="32"/>
        <v>260</v>
      </c>
      <c r="P315" s="3" t="s">
        <v>1055</v>
      </c>
      <c r="Q315" s="4" t="s">
        <v>476</v>
      </c>
      <c r="R315" s="4" t="s">
        <v>467</v>
      </c>
      <c r="S315" s="4" t="s">
        <v>549</v>
      </c>
      <c r="T315" s="4" t="s">
        <v>550</v>
      </c>
      <c r="U315" s="8" t="s">
        <v>690</v>
      </c>
      <c r="V315" s="4" t="s">
        <v>456</v>
      </c>
      <c r="W315" s="4" t="s">
        <v>449</v>
      </c>
      <c r="X315" s="4" t="s">
        <v>450</v>
      </c>
      <c r="Y315" s="4" t="s">
        <v>451</v>
      </c>
      <c r="Z315" s="5">
        <v>20</v>
      </c>
      <c r="AA315" s="5">
        <v>12346020</v>
      </c>
      <c r="AB315" s="5">
        <v>3</v>
      </c>
      <c r="AC315" s="5">
        <v>380</v>
      </c>
      <c r="AD315" s="4" t="s">
        <v>716</v>
      </c>
      <c r="AE315" s="4" t="s">
        <v>618</v>
      </c>
      <c r="AF315" s="4" t="s">
        <v>1174</v>
      </c>
      <c r="AG315" s="4" t="s">
        <v>443</v>
      </c>
      <c r="AH315" s="80" t="str">
        <f t="shared" si="34"/>
        <v>05-Jan-24</v>
      </c>
    </row>
    <row r="316" spans="1:34" x14ac:dyDescent="0.3">
      <c r="A316" s="3">
        <v>45297</v>
      </c>
      <c r="B316" s="4">
        <v>2000</v>
      </c>
      <c r="C316" s="5">
        <v>5</v>
      </c>
      <c r="D316" s="4" t="str">
        <f t="shared" si="28"/>
        <v>2024-01-06</v>
      </c>
      <c r="E316" s="4" t="str">
        <f t="shared" si="29"/>
        <v>2023-12-31 - 2024-01-06</v>
      </c>
      <c r="F316" s="4" t="str">
        <f t="shared" si="30"/>
        <v>2024-Jan</v>
      </c>
      <c r="G316" s="4">
        <f>IF(COUNTIF($A$2:A316,A316)=1,SUMIF($A:$A,D316,$B:$B),"")</f>
        <v>8000</v>
      </c>
      <c r="H316" s="4">
        <f>IF(COUNTIF($A$2:A316,A316)=1,SUMIF($A:$A,D316,$C:$C),"")</f>
        <v>20</v>
      </c>
      <c r="I316" s="4" t="str">
        <f>IF(COUNTIF($E$2:E316,E316)=1,SUMIF($E:$E,E316,$B:$B),"")</f>
        <v/>
      </c>
      <c r="J316" s="4" t="str">
        <f>IF(COUNTIF($E$2:E316,E316)=1,SUMIF($E:$E,E316,$C:$C),"")</f>
        <v/>
      </c>
      <c r="K316" s="4" t="str">
        <f>IF(COUNTIF($F$2:F316,F316)=1,SUMIF($F:$F,F316,$B:$B),"")</f>
        <v/>
      </c>
      <c r="L316" s="4" t="str">
        <f>IF(COUNTIF($F$2:F316,F316)=1,SUMIF($F:$F,F316,$C:$C),"")</f>
        <v/>
      </c>
      <c r="M316" s="4">
        <f t="shared" si="33"/>
        <v>1400</v>
      </c>
      <c r="N316" s="4">
        <f t="shared" si="31"/>
        <v>600</v>
      </c>
      <c r="O316" s="5">
        <f t="shared" si="32"/>
        <v>1400</v>
      </c>
      <c r="P316" s="3" t="s">
        <v>1056</v>
      </c>
      <c r="Q316" s="4" t="s">
        <v>452</v>
      </c>
      <c r="R316" s="4" t="s">
        <v>480</v>
      </c>
      <c r="S316" s="4" t="s">
        <v>533</v>
      </c>
      <c r="T316" s="4" t="s">
        <v>525</v>
      </c>
      <c r="U316" s="8" t="s">
        <v>694</v>
      </c>
      <c r="V316" s="4" t="s">
        <v>456</v>
      </c>
      <c r="W316" s="4" t="s">
        <v>438</v>
      </c>
      <c r="X316" s="4" t="s">
        <v>439</v>
      </c>
      <c r="Y316" s="4" t="s">
        <v>440</v>
      </c>
      <c r="Z316" s="5">
        <v>0</v>
      </c>
      <c r="AA316" s="5">
        <v>12346121</v>
      </c>
      <c r="AB316" s="5">
        <v>1</v>
      </c>
      <c r="AC316" s="5">
        <v>2000</v>
      </c>
      <c r="AD316" s="4" t="s">
        <v>716</v>
      </c>
      <c r="AE316" s="4" t="s">
        <v>619</v>
      </c>
      <c r="AF316" s="4" t="s">
        <v>1173</v>
      </c>
      <c r="AG316" s="4" t="s">
        <v>443</v>
      </c>
      <c r="AH316" s="80" t="str">
        <f t="shared" si="34"/>
        <v>06-Jan-24</v>
      </c>
    </row>
    <row r="317" spans="1:34" x14ac:dyDescent="0.3">
      <c r="A317" s="3">
        <v>45297</v>
      </c>
      <c r="B317" s="4">
        <v>2000</v>
      </c>
      <c r="C317" s="5">
        <v>5</v>
      </c>
      <c r="D317" s="4" t="str">
        <f t="shared" si="28"/>
        <v>2024-01-06</v>
      </c>
      <c r="E317" s="4" t="str">
        <f t="shared" si="29"/>
        <v>2023-12-31 - 2024-01-06</v>
      </c>
      <c r="F317" s="4" t="str">
        <f t="shared" si="30"/>
        <v>2024-Jan</v>
      </c>
      <c r="G317" s="4" t="str">
        <f>IF(COUNTIF($A$2:A317,A317)=1,SUMIF($A:$A,D317,$B:$B),"")</f>
        <v/>
      </c>
      <c r="H317" s="4" t="str">
        <f>IF(COUNTIF($A$2:A317,A317)=1,SUMIF($A:$A,D317,$C:$C),"")</f>
        <v/>
      </c>
      <c r="I317" s="4" t="str">
        <f>IF(COUNTIF($E$2:E317,E317)=1,SUMIF($E:$E,E317,$B:$B),"")</f>
        <v/>
      </c>
      <c r="J317" s="4" t="str">
        <f>IF(COUNTIF($E$2:E317,E317)=1,SUMIF($E:$E,E317,$C:$C),"")</f>
        <v/>
      </c>
      <c r="K317" s="4" t="str">
        <f>IF(COUNTIF($F$2:F317,F317)=1,SUMIF($F:$F,F317,$B:$B),"")</f>
        <v/>
      </c>
      <c r="L317" s="4" t="str">
        <f>IF(COUNTIF($F$2:F317,F317)=1,SUMIF($F:$F,F317,$C:$C),"")</f>
        <v/>
      </c>
      <c r="M317" s="4">
        <f t="shared" si="33"/>
        <v>1400</v>
      </c>
      <c r="N317" s="4">
        <f t="shared" si="31"/>
        <v>600</v>
      </c>
      <c r="O317" s="5">
        <f t="shared" si="32"/>
        <v>1400</v>
      </c>
      <c r="P317" s="3" t="s">
        <v>1056</v>
      </c>
      <c r="Q317" s="4" t="s">
        <v>452</v>
      </c>
      <c r="R317" s="4" t="s">
        <v>480</v>
      </c>
      <c r="S317" s="4" t="s">
        <v>533</v>
      </c>
      <c r="T317" s="4" t="s">
        <v>525</v>
      </c>
      <c r="U317" s="8" t="s">
        <v>692</v>
      </c>
      <c r="V317" s="4" t="s">
        <v>456</v>
      </c>
      <c r="W317" s="4" t="s">
        <v>438</v>
      </c>
      <c r="X317" s="4" t="s">
        <v>439</v>
      </c>
      <c r="Y317" s="4" t="s">
        <v>440</v>
      </c>
      <c r="Z317" s="5">
        <v>0</v>
      </c>
      <c r="AA317" s="5">
        <v>12346122</v>
      </c>
      <c r="AB317" s="5">
        <v>1</v>
      </c>
      <c r="AC317" s="5">
        <v>2000</v>
      </c>
      <c r="AD317" s="4" t="s">
        <v>716</v>
      </c>
      <c r="AE317" s="4" t="s">
        <v>619</v>
      </c>
      <c r="AF317" s="4" t="s">
        <v>1173</v>
      </c>
      <c r="AG317" s="4" t="s">
        <v>443</v>
      </c>
      <c r="AH317" s="80" t="str">
        <f t="shared" si="34"/>
        <v>06-Jan-24</v>
      </c>
    </row>
    <row r="318" spans="1:34" x14ac:dyDescent="0.3">
      <c r="A318" s="3">
        <v>45297</v>
      </c>
      <c r="B318" s="4">
        <v>2000</v>
      </c>
      <c r="C318" s="5">
        <v>5</v>
      </c>
      <c r="D318" s="4" t="str">
        <f t="shared" si="28"/>
        <v>2024-01-06</v>
      </c>
      <c r="E318" s="4" t="str">
        <f t="shared" si="29"/>
        <v>2023-12-31 - 2024-01-06</v>
      </c>
      <c r="F318" s="4" t="str">
        <f t="shared" si="30"/>
        <v>2024-Jan</v>
      </c>
      <c r="G318" s="4" t="str">
        <f>IF(COUNTIF($A$2:A318,A318)=1,SUMIF($A:$A,D318,$B:$B),"")</f>
        <v/>
      </c>
      <c r="H318" s="4" t="str">
        <f>IF(COUNTIF($A$2:A318,A318)=1,SUMIF($A:$A,D318,$C:$C),"")</f>
        <v/>
      </c>
      <c r="I318" s="4" t="str">
        <f>IF(COUNTIF($E$2:E318,E318)=1,SUMIF($E:$E,E318,$B:$B),"")</f>
        <v/>
      </c>
      <c r="J318" s="4" t="str">
        <f>IF(COUNTIF($E$2:E318,E318)=1,SUMIF($E:$E,E318,$C:$C),"")</f>
        <v/>
      </c>
      <c r="K318" s="4" t="str">
        <f>IF(COUNTIF($F$2:F318,F318)=1,SUMIF($F:$F,F318,$B:$B),"")</f>
        <v/>
      </c>
      <c r="L318" s="4" t="str">
        <f>IF(COUNTIF($F$2:F318,F318)=1,SUMIF($F:$F,F318,$C:$C),"")</f>
        <v/>
      </c>
      <c r="M318" s="4">
        <f t="shared" si="33"/>
        <v>1400</v>
      </c>
      <c r="N318" s="4">
        <f t="shared" si="31"/>
        <v>600</v>
      </c>
      <c r="O318" s="5">
        <f t="shared" si="32"/>
        <v>1400</v>
      </c>
      <c r="P318" s="3" t="s">
        <v>1056</v>
      </c>
      <c r="Q318" s="4" t="s">
        <v>452</v>
      </c>
      <c r="R318" s="4" t="s">
        <v>480</v>
      </c>
      <c r="S318" s="4" t="s">
        <v>533</v>
      </c>
      <c r="T318" s="4" t="s">
        <v>525</v>
      </c>
      <c r="U318" s="8" t="s">
        <v>635</v>
      </c>
      <c r="V318" s="4" t="s">
        <v>456</v>
      </c>
      <c r="W318" s="4" t="s">
        <v>438</v>
      </c>
      <c r="X318" s="4" t="s">
        <v>439</v>
      </c>
      <c r="Y318" s="4" t="s">
        <v>440</v>
      </c>
      <c r="Z318" s="5">
        <v>0</v>
      </c>
      <c r="AA318" s="5">
        <v>12346123</v>
      </c>
      <c r="AB318" s="5">
        <v>1</v>
      </c>
      <c r="AC318" s="5">
        <v>2000</v>
      </c>
      <c r="AD318" s="4" t="s">
        <v>716</v>
      </c>
      <c r="AE318" s="4" t="s">
        <v>619</v>
      </c>
      <c r="AF318" s="4" t="s">
        <v>1173</v>
      </c>
      <c r="AG318" s="4" t="s">
        <v>443</v>
      </c>
      <c r="AH318" s="80" t="str">
        <f t="shared" si="34"/>
        <v>06-Jan-24</v>
      </c>
    </row>
    <row r="319" spans="1:34" x14ac:dyDescent="0.3">
      <c r="A319" s="3">
        <v>45297</v>
      </c>
      <c r="B319" s="4">
        <v>2000</v>
      </c>
      <c r="C319" s="5">
        <v>5</v>
      </c>
      <c r="D319" s="4" t="str">
        <f t="shared" si="28"/>
        <v>2024-01-06</v>
      </c>
      <c r="E319" s="4" t="str">
        <f t="shared" si="29"/>
        <v>2023-12-31 - 2024-01-06</v>
      </c>
      <c r="F319" s="4" t="str">
        <f t="shared" si="30"/>
        <v>2024-Jan</v>
      </c>
      <c r="G319" s="4" t="str">
        <f>IF(COUNTIF($A$2:A319,A319)=1,SUMIF($A:$A,D319,$B:$B),"")</f>
        <v/>
      </c>
      <c r="H319" s="4" t="str">
        <f>IF(COUNTIF($A$2:A319,A319)=1,SUMIF($A:$A,D319,$C:$C),"")</f>
        <v/>
      </c>
      <c r="I319" s="4" t="str">
        <f>IF(COUNTIF($E$2:E319,E319)=1,SUMIF($E:$E,E319,$B:$B),"")</f>
        <v/>
      </c>
      <c r="J319" s="4" t="str">
        <f>IF(COUNTIF($E$2:E319,E319)=1,SUMIF($E:$E,E319,$C:$C),"")</f>
        <v/>
      </c>
      <c r="K319" s="4" t="str">
        <f>IF(COUNTIF($F$2:F319,F319)=1,SUMIF($F:$F,F319,$B:$B),"")</f>
        <v/>
      </c>
      <c r="L319" s="4" t="str">
        <f>IF(COUNTIF($F$2:F319,F319)=1,SUMIF($F:$F,F319,$C:$C),"")</f>
        <v/>
      </c>
      <c r="M319" s="4">
        <f t="shared" si="33"/>
        <v>1400</v>
      </c>
      <c r="N319" s="4">
        <f t="shared" si="31"/>
        <v>600</v>
      </c>
      <c r="O319" s="5">
        <f t="shared" si="32"/>
        <v>1400</v>
      </c>
      <c r="P319" s="3" t="s">
        <v>1056</v>
      </c>
      <c r="Q319" s="4" t="s">
        <v>452</v>
      </c>
      <c r="R319" s="4" t="s">
        <v>480</v>
      </c>
      <c r="S319" s="4" t="s">
        <v>533</v>
      </c>
      <c r="T319" s="4" t="s">
        <v>525</v>
      </c>
      <c r="U319" s="8" t="s">
        <v>703</v>
      </c>
      <c r="V319" s="4" t="s">
        <v>456</v>
      </c>
      <c r="W319" s="4" t="s">
        <v>438</v>
      </c>
      <c r="X319" s="4" t="s">
        <v>439</v>
      </c>
      <c r="Y319" s="4" t="s">
        <v>440</v>
      </c>
      <c r="Z319" s="5">
        <v>0</v>
      </c>
      <c r="AA319" s="5">
        <v>12346124</v>
      </c>
      <c r="AB319" s="5">
        <v>1</v>
      </c>
      <c r="AC319" s="5">
        <v>2000</v>
      </c>
      <c r="AD319" s="4" t="s">
        <v>716</v>
      </c>
      <c r="AE319" s="4" t="s">
        <v>619</v>
      </c>
      <c r="AF319" s="4" t="s">
        <v>1173</v>
      </c>
      <c r="AG319" s="4" t="s">
        <v>443</v>
      </c>
      <c r="AH319" s="80" t="str">
        <f t="shared" si="34"/>
        <v>06-Jan-24</v>
      </c>
    </row>
    <row r="320" spans="1:34" x14ac:dyDescent="0.3">
      <c r="A320" s="3">
        <v>45298</v>
      </c>
      <c r="B320" s="4">
        <v>120</v>
      </c>
      <c r="C320" s="5">
        <v>1</v>
      </c>
      <c r="D320" s="4" t="str">
        <f t="shared" si="28"/>
        <v>2024-01-07</v>
      </c>
      <c r="E320" s="4" t="str">
        <f t="shared" si="29"/>
        <v>2024-01-07 - 2024-01-13</v>
      </c>
      <c r="F320" s="4" t="str">
        <f t="shared" si="30"/>
        <v>2024-Jan</v>
      </c>
      <c r="G320" s="4">
        <f>IF(COUNTIF($A$2:A320,A320)=1,SUMIF($A:$A,D320,$B:$B),"")</f>
        <v>320</v>
      </c>
      <c r="H320" s="4">
        <f>IF(COUNTIF($A$2:A320,A320)=1,SUMIF($A:$A,D320,$C:$C),"")</f>
        <v>3</v>
      </c>
      <c r="I320" s="4">
        <f>IF(COUNTIF($E$2:E320,E320)=1,SUMIF($E:$E,E320,$B:$B),"")</f>
        <v>12470</v>
      </c>
      <c r="J320" s="4">
        <f>IF(COUNTIF($E$2:E320,E320)=1,SUMIF($E:$E,E320,$C:$C),"")</f>
        <v>54</v>
      </c>
      <c r="K320" s="4" t="str">
        <f>IF(COUNTIF($F$2:F320,F320)=1,SUMIF($F:$F,F320,$B:$B),"")</f>
        <v/>
      </c>
      <c r="L320" s="4" t="str">
        <f>IF(COUNTIF($F$2:F320,F320)=1,SUMIF($F:$F,F320,$C:$C),"")</f>
        <v/>
      </c>
      <c r="M320" s="4">
        <f t="shared" si="33"/>
        <v>84</v>
      </c>
      <c r="N320" s="4">
        <f t="shared" si="31"/>
        <v>36</v>
      </c>
      <c r="O320" s="5">
        <f t="shared" si="32"/>
        <v>74</v>
      </c>
      <c r="P320" s="3" t="s">
        <v>1057</v>
      </c>
      <c r="Q320" s="4" t="s">
        <v>551</v>
      </c>
      <c r="R320" s="4" t="s">
        <v>445</v>
      </c>
      <c r="S320" s="4" t="s">
        <v>535</v>
      </c>
      <c r="T320" s="4" t="s">
        <v>536</v>
      </c>
      <c r="U320" s="8" t="s">
        <v>690</v>
      </c>
      <c r="V320" s="4" t="s">
        <v>456</v>
      </c>
      <c r="W320" s="4" t="s">
        <v>449</v>
      </c>
      <c r="X320" s="4" t="s">
        <v>450</v>
      </c>
      <c r="Y320" s="4" t="s">
        <v>451</v>
      </c>
      <c r="Z320" s="5">
        <v>10</v>
      </c>
      <c r="AA320" s="5">
        <v>12346226</v>
      </c>
      <c r="AB320" s="5">
        <v>2</v>
      </c>
      <c r="AC320" s="5">
        <v>110</v>
      </c>
      <c r="AD320" s="4" t="s">
        <v>716</v>
      </c>
      <c r="AE320" s="4" t="s">
        <v>620</v>
      </c>
      <c r="AF320" s="4" t="s">
        <v>1174</v>
      </c>
      <c r="AG320" s="4" t="s">
        <v>443</v>
      </c>
      <c r="AH320" s="80" t="str">
        <f t="shared" si="34"/>
        <v>07-Jan-24</v>
      </c>
    </row>
    <row r="321" spans="1:34" x14ac:dyDescent="0.3">
      <c r="A321" s="3">
        <v>45298</v>
      </c>
      <c r="B321" s="4">
        <v>100</v>
      </c>
      <c r="C321" s="5">
        <v>1</v>
      </c>
      <c r="D321" s="4" t="str">
        <f t="shared" si="28"/>
        <v>2024-01-07</v>
      </c>
      <c r="E321" s="4" t="str">
        <f t="shared" si="29"/>
        <v>2024-01-07 - 2024-01-13</v>
      </c>
      <c r="F321" s="4" t="str">
        <f t="shared" si="30"/>
        <v>2024-Jan</v>
      </c>
      <c r="G321" s="4" t="str">
        <f>IF(COUNTIF($A$2:A321,A321)=1,SUMIF($A:$A,D321,$B:$B),"")</f>
        <v/>
      </c>
      <c r="H321" s="4" t="str">
        <f>IF(COUNTIF($A$2:A321,A321)=1,SUMIF($A:$A,D321,$C:$C),"")</f>
        <v/>
      </c>
      <c r="I321" s="4" t="str">
        <f>IF(COUNTIF($E$2:E321,E321)=1,SUMIF($E:$E,E321,$B:$B),"")</f>
        <v/>
      </c>
      <c r="J321" s="4" t="str">
        <f>IF(COUNTIF($E$2:E321,E321)=1,SUMIF($E:$E,E321,$C:$C),"")</f>
        <v/>
      </c>
      <c r="K321" s="4" t="str">
        <f>IF(COUNTIF($F$2:F321,F321)=1,SUMIF($F:$F,F321,$B:$B),"")</f>
        <v/>
      </c>
      <c r="L321" s="4" t="str">
        <f>IF(COUNTIF($F$2:F321,F321)=1,SUMIF($F:$F,F321,$C:$C),"")</f>
        <v/>
      </c>
      <c r="M321" s="4">
        <f t="shared" si="33"/>
        <v>70</v>
      </c>
      <c r="N321" s="4">
        <f t="shared" si="31"/>
        <v>30</v>
      </c>
      <c r="O321" s="5">
        <f t="shared" si="32"/>
        <v>70</v>
      </c>
      <c r="P321" s="3" t="s">
        <v>1057</v>
      </c>
      <c r="Q321" s="4" t="s">
        <v>488</v>
      </c>
      <c r="R321" s="4" t="s">
        <v>445</v>
      </c>
      <c r="S321" s="4" t="s">
        <v>533</v>
      </c>
      <c r="T321" s="4" t="s">
        <v>475</v>
      </c>
      <c r="U321" s="8" t="s">
        <v>635</v>
      </c>
      <c r="V321" s="4" t="s">
        <v>456</v>
      </c>
      <c r="W321" s="4" t="s">
        <v>449</v>
      </c>
      <c r="X321" s="4" t="s">
        <v>439</v>
      </c>
      <c r="Y321" s="4" t="s">
        <v>451</v>
      </c>
      <c r="Z321" s="5">
        <v>0</v>
      </c>
      <c r="AA321" s="5">
        <v>12346225</v>
      </c>
      <c r="AB321" s="5">
        <v>2</v>
      </c>
      <c r="AC321" s="5">
        <v>100</v>
      </c>
      <c r="AD321" s="4" t="s">
        <v>716</v>
      </c>
      <c r="AE321" s="4" t="s">
        <v>713</v>
      </c>
      <c r="AF321" s="4" t="s">
        <v>1172</v>
      </c>
      <c r="AG321" s="4" t="s">
        <v>443</v>
      </c>
      <c r="AH321" s="80" t="str">
        <f t="shared" si="34"/>
        <v>07-Jan-24</v>
      </c>
    </row>
    <row r="322" spans="1:34" x14ac:dyDescent="0.3">
      <c r="A322" s="3">
        <v>45298</v>
      </c>
      <c r="B322" s="4">
        <v>100</v>
      </c>
      <c r="C322" s="5">
        <v>1</v>
      </c>
      <c r="D322" s="4" t="str">
        <f t="shared" ref="D322:D385" si="35">TEXT(A322, "yyyy-mm-dd")</f>
        <v>2024-01-07</v>
      </c>
      <c r="E322" s="4" t="str">
        <f t="shared" ref="E322:E385" si="36">TEXT(A322-WEEKDAY(A322)+1, "yyyy-mm-dd") &amp; " - " &amp; TEXT(A322-WEEKDAY(A322)+7, "yyyy-mm-dd")</f>
        <v>2024-01-07 - 2024-01-13</v>
      </c>
      <c r="F322" s="4" t="str">
        <f t="shared" ref="F322:F385" si="37">TEXT(A322, "yyyy-mmm")</f>
        <v>2024-Jan</v>
      </c>
      <c r="G322" s="4" t="str">
        <f>IF(COUNTIF($A$2:A322,A322)=1,SUMIF($A:$A,D322,$B:$B),"")</f>
        <v/>
      </c>
      <c r="H322" s="4" t="str">
        <f>IF(COUNTIF($A$2:A322,A322)=1,SUMIF($A:$A,D322,$C:$C),"")</f>
        <v/>
      </c>
      <c r="I322" s="4" t="str">
        <f>IF(COUNTIF($E$2:E322,E322)=1,SUMIF($E:$E,E322,$B:$B),"")</f>
        <v/>
      </c>
      <c r="J322" s="4" t="str">
        <f>IF(COUNTIF($E$2:E322,E322)=1,SUMIF($E:$E,E322,$C:$C),"")</f>
        <v/>
      </c>
      <c r="K322" s="4" t="str">
        <f>IF(COUNTIF($F$2:F322,F322)=1,SUMIF($F:$F,F322,$B:$B),"")</f>
        <v/>
      </c>
      <c r="L322" s="4" t="str">
        <f>IF(COUNTIF($F$2:F322,F322)=1,SUMIF($F:$F,F322,$C:$C),"")</f>
        <v/>
      </c>
      <c r="M322" s="4">
        <f t="shared" si="33"/>
        <v>70</v>
      </c>
      <c r="N322" s="4">
        <f t="shared" ref="N322:N385" si="38">B322-M322</f>
        <v>30</v>
      </c>
      <c r="O322" s="5">
        <f t="shared" ref="O322:O385" si="39">M322-Z322</f>
        <v>70</v>
      </c>
      <c r="P322" s="3" t="s">
        <v>1057</v>
      </c>
      <c r="Q322" s="4" t="s">
        <v>488</v>
      </c>
      <c r="R322" s="4" t="s">
        <v>445</v>
      </c>
      <c r="S322" s="4" t="s">
        <v>474</v>
      </c>
      <c r="T322" s="4" t="s">
        <v>475</v>
      </c>
      <c r="U322" s="8" t="s">
        <v>694</v>
      </c>
      <c r="V322" s="4" t="s">
        <v>456</v>
      </c>
      <c r="W322" s="4" t="s">
        <v>449</v>
      </c>
      <c r="X322" s="4" t="s">
        <v>439</v>
      </c>
      <c r="Y322" s="4" t="s">
        <v>451</v>
      </c>
      <c r="Z322" s="5">
        <v>0</v>
      </c>
      <c r="AA322" s="5">
        <v>12346227</v>
      </c>
      <c r="AB322" s="5">
        <v>2</v>
      </c>
      <c r="AC322" s="5">
        <v>100</v>
      </c>
      <c r="AD322" s="4" t="s">
        <v>716</v>
      </c>
      <c r="AE322" s="4" t="s">
        <v>713</v>
      </c>
      <c r="AF322" s="4" t="s">
        <v>1172</v>
      </c>
      <c r="AG322" s="4" t="s">
        <v>443</v>
      </c>
      <c r="AH322" s="80" t="str">
        <f t="shared" si="34"/>
        <v>07-Jan-24</v>
      </c>
    </row>
    <row r="323" spans="1:34" x14ac:dyDescent="0.3">
      <c r="A323" s="3">
        <v>45299</v>
      </c>
      <c r="B323" s="4">
        <v>1200</v>
      </c>
      <c r="C323" s="5">
        <v>3</v>
      </c>
      <c r="D323" s="4" t="str">
        <f t="shared" si="35"/>
        <v>2024-01-08</v>
      </c>
      <c r="E323" s="4" t="str">
        <f t="shared" si="36"/>
        <v>2024-01-07 - 2024-01-13</v>
      </c>
      <c r="F323" s="4" t="str">
        <f t="shared" si="37"/>
        <v>2024-Jan</v>
      </c>
      <c r="G323" s="4">
        <f>IF(COUNTIF($A$2:A323,A323)=1,SUMIF($A:$A,D323,$B:$B),"")</f>
        <v>3150</v>
      </c>
      <c r="H323" s="4">
        <f>IF(COUNTIF($A$2:A323,A323)=1,SUMIF($A:$A,D323,$C:$C),"")</f>
        <v>9</v>
      </c>
      <c r="I323" s="4" t="str">
        <f>IF(COUNTIF($E$2:E323,E323)=1,SUMIF($E:$E,E323,$B:$B),"")</f>
        <v/>
      </c>
      <c r="J323" s="4" t="str">
        <f>IF(COUNTIF($E$2:E323,E323)=1,SUMIF($E:$E,E323,$C:$C),"")</f>
        <v/>
      </c>
      <c r="K323" s="4" t="str">
        <f>IF(COUNTIF($F$2:F323,F323)=1,SUMIF($F:$F,F323,$B:$B),"")</f>
        <v/>
      </c>
      <c r="L323" s="4" t="str">
        <f>IF(COUNTIF($F$2:F323,F323)=1,SUMIF($F:$F,F323,$C:$C),"")</f>
        <v/>
      </c>
      <c r="M323" s="4">
        <f t="shared" ref="M323:M386" si="40">B323*(100-30)/100</f>
        <v>840</v>
      </c>
      <c r="N323" s="4">
        <f t="shared" si="38"/>
        <v>360</v>
      </c>
      <c r="O323" s="5">
        <f t="shared" si="39"/>
        <v>790</v>
      </c>
      <c r="P323" s="3" t="s">
        <v>1058</v>
      </c>
      <c r="Q323" s="4" t="s">
        <v>470</v>
      </c>
      <c r="R323" s="4" t="s">
        <v>453</v>
      </c>
      <c r="S323" s="4" t="s">
        <v>503</v>
      </c>
      <c r="T323" s="4" t="s">
        <v>504</v>
      </c>
      <c r="U323" s="8" t="s">
        <v>692</v>
      </c>
      <c r="V323" s="4" t="s">
        <v>448</v>
      </c>
      <c r="W323" s="4" t="s">
        <v>438</v>
      </c>
      <c r="X323" s="4" t="s">
        <v>457</v>
      </c>
      <c r="Y323" s="4" t="s">
        <v>440</v>
      </c>
      <c r="Z323" s="5">
        <v>50</v>
      </c>
      <c r="AA323" s="5">
        <v>12346328</v>
      </c>
      <c r="AB323" s="5">
        <v>1</v>
      </c>
      <c r="AC323" s="5">
        <v>1150</v>
      </c>
      <c r="AD323" s="4" t="s">
        <v>716</v>
      </c>
      <c r="AE323" s="4" t="s">
        <v>621</v>
      </c>
      <c r="AF323" s="4" t="s">
        <v>1173</v>
      </c>
      <c r="AG323" s="4" t="s">
        <v>443</v>
      </c>
      <c r="AH323" s="80" t="str">
        <f t="shared" ref="AH323:AH386" si="41">TEXT(A323,"dd-mmm-yy")</f>
        <v>08-Jan-24</v>
      </c>
    </row>
    <row r="324" spans="1:34" x14ac:dyDescent="0.3">
      <c r="A324" s="3">
        <v>45299</v>
      </c>
      <c r="B324" s="4">
        <v>1200</v>
      </c>
      <c r="C324" s="5">
        <v>3</v>
      </c>
      <c r="D324" s="4" t="str">
        <f t="shared" si="35"/>
        <v>2024-01-08</v>
      </c>
      <c r="E324" s="4" t="str">
        <f t="shared" si="36"/>
        <v>2024-01-07 - 2024-01-13</v>
      </c>
      <c r="F324" s="4" t="str">
        <f t="shared" si="37"/>
        <v>2024-Jan</v>
      </c>
      <c r="G324" s="4" t="str">
        <f>IF(COUNTIF($A$2:A324,A324)=1,SUMIF($A:$A,D324,$B:$B),"")</f>
        <v/>
      </c>
      <c r="H324" s="4" t="str">
        <f>IF(COUNTIF($A$2:A324,A324)=1,SUMIF($A:$A,D324,$C:$C),"")</f>
        <v/>
      </c>
      <c r="I324" s="4" t="str">
        <f>IF(COUNTIF($E$2:E324,E324)=1,SUMIF($E:$E,E324,$B:$B),"")</f>
        <v/>
      </c>
      <c r="J324" s="4" t="str">
        <f>IF(COUNTIF($E$2:E324,E324)=1,SUMIF($E:$E,E324,$C:$C),"")</f>
        <v/>
      </c>
      <c r="K324" s="4" t="str">
        <f>IF(COUNTIF($F$2:F324,F324)=1,SUMIF($F:$F,F324,$B:$B),"")</f>
        <v/>
      </c>
      <c r="L324" s="4" t="str">
        <f>IF(COUNTIF($F$2:F324,F324)=1,SUMIF($F:$F,F324,$C:$C),"")</f>
        <v/>
      </c>
      <c r="M324" s="4">
        <f t="shared" si="40"/>
        <v>840</v>
      </c>
      <c r="N324" s="4">
        <f t="shared" si="38"/>
        <v>360</v>
      </c>
      <c r="O324" s="5">
        <f t="shared" si="39"/>
        <v>790</v>
      </c>
      <c r="P324" s="3" t="s">
        <v>1058</v>
      </c>
      <c r="Q324" s="4" t="s">
        <v>470</v>
      </c>
      <c r="R324" s="4" t="s">
        <v>453</v>
      </c>
      <c r="S324" s="4" t="s">
        <v>503</v>
      </c>
      <c r="T324" s="4" t="s">
        <v>504</v>
      </c>
      <c r="U324" s="8" t="s">
        <v>703</v>
      </c>
      <c r="V324" s="4" t="s">
        <v>448</v>
      </c>
      <c r="W324" s="4" t="s">
        <v>438</v>
      </c>
      <c r="X324" s="4" t="s">
        <v>457</v>
      </c>
      <c r="Y324" s="4" t="s">
        <v>440</v>
      </c>
      <c r="Z324" s="5">
        <v>50</v>
      </c>
      <c r="AA324" s="5">
        <v>12346330</v>
      </c>
      <c r="AB324" s="5">
        <v>1</v>
      </c>
      <c r="AC324" s="5">
        <v>1150</v>
      </c>
      <c r="AD324" s="4" t="s">
        <v>716</v>
      </c>
      <c r="AE324" s="4" t="s">
        <v>621</v>
      </c>
      <c r="AF324" s="4" t="s">
        <v>1173</v>
      </c>
      <c r="AG324" s="4" t="s">
        <v>443</v>
      </c>
      <c r="AH324" s="80" t="str">
        <f t="shared" si="41"/>
        <v>08-Jan-24</v>
      </c>
    </row>
    <row r="325" spans="1:34" x14ac:dyDescent="0.3">
      <c r="A325" s="3">
        <v>45299</v>
      </c>
      <c r="B325" s="4">
        <v>750</v>
      </c>
      <c r="C325" s="5">
        <v>3</v>
      </c>
      <c r="D325" s="4" t="str">
        <f t="shared" si="35"/>
        <v>2024-01-08</v>
      </c>
      <c r="E325" s="4" t="str">
        <f t="shared" si="36"/>
        <v>2024-01-07 - 2024-01-13</v>
      </c>
      <c r="F325" s="4" t="str">
        <f t="shared" si="37"/>
        <v>2024-Jan</v>
      </c>
      <c r="G325" s="4" t="str">
        <f>IF(COUNTIF($A$2:A325,A325)=1,SUMIF($A:$A,D325,$B:$B),"")</f>
        <v/>
      </c>
      <c r="H325" s="4" t="str">
        <f>IF(COUNTIF($A$2:A325,A325)=1,SUMIF($A:$A,D325,$C:$C),"")</f>
        <v/>
      </c>
      <c r="I325" s="4" t="str">
        <f>IF(COUNTIF($E$2:E325,E325)=1,SUMIF($E:$E,E325,$B:$B),"")</f>
        <v/>
      </c>
      <c r="J325" s="4" t="str">
        <f>IF(COUNTIF($E$2:E325,E325)=1,SUMIF($E:$E,E325,$C:$C),"")</f>
        <v/>
      </c>
      <c r="K325" s="4" t="str">
        <f>IF(COUNTIF($F$2:F325,F325)=1,SUMIF($F:$F,F325,$B:$B),"")</f>
        <v/>
      </c>
      <c r="L325" s="4" t="str">
        <f>IF(COUNTIF($F$2:F325,F325)=1,SUMIF($F:$F,F325,$C:$C),"")</f>
        <v/>
      </c>
      <c r="M325" s="4">
        <f t="shared" si="40"/>
        <v>525</v>
      </c>
      <c r="N325" s="4">
        <f t="shared" si="38"/>
        <v>225</v>
      </c>
      <c r="O325" s="5">
        <f t="shared" si="39"/>
        <v>525</v>
      </c>
      <c r="P325" s="3" t="s">
        <v>1058</v>
      </c>
      <c r="Q325" s="4" t="s">
        <v>444</v>
      </c>
      <c r="R325" s="4" t="s">
        <v>434</v>
      </c>
      <c r="S325" s="4" t="s">
        <v>541</v>
      </c>
      <c r="T325" s="4" t="s">
        <v>436</v>
      </c>
      <c r="U325" s="8" t="s">
        <v>635</v>
      </c>
      <c r="V325" s="4" t="s">
        <v>437</v>
      </c>
      <c r="W325" s="4" t="s">
        <v>438</v>
      </c>
      <c r="X325" s="4" t="s">
        <v>439</v>
      </c>
      <c r="Y325" s="4" t="s">
        <v>440</v>
      </c>
      <c r="Z325" s="5">
        <v>0</v>
      </c>
      <c r="AA325" s="5">
        <v>12346329</v>
      </c>
      <c r="AB325" s="5">
        <v>1</v>
      </c>
      <c r="AC325" s="5">
        <v>750</v>
      </c>
      <c r="AD325" s="4" t="s">
        <v>716</v>
      </c>
      <c r="AE325" s="4" t="s">
        <v>622</v>
      </c>
      <c r="AF325" s="4" t="s">
        <v>1173</v>
      </c>
      <c r="AG325" s="4" t="s">
        <v>443</v>
      </c>
      <c r="AH325" s="80" t="str">
        <f t="shared" si="41"/>
        <v>08-Jan-24</v>
      </c>
    </row>
    <row r="326" spans="1:34" x14ac:dyDescent="0.3">
      <c r="A326" s="3">
        <v>45300</v>
      </c>
      <c r="B326" s="4">
        <v>500</v>
      </c>
      <c r="C326" s="5">
        <v>2</v>
      </c>
      <c r="D326" s="4" t="str">
        <f t="shared" si="35"/>
        <v>2024-01-09</v>
      </c>
      <c r="E326" s="4" t="str">
        <f t="shared" si="36"/>
        <v>2024-01-07 - 2024-01-13</v>
      </c>
      <c r="F326" s="4" t="str">
        <f t="shared" si="37"/>
        <v>2024-Jan</v>
      </c>
      <c r="G326" s="4">
        <f>IF(COUNTIF($A$2:A326,A326)=1,SUMIF($A:$A,D326,$B:$B),"")</f>
        <v>1500</v>
      </c>
      <c r="H326" s="4">
        <f>IF(COUNTIF($A$2:A326,A326)=1,SUMIF($A:$A,D326,$C:$C),"")</f>
        <v>6</v>
      </c>
      <c r="I326" s="4" t="str">
        <f>IF(COUNTIF($E$2:E326,E326)=1,SUMIF($E:$E,E326,$B:$B),"")</f>
        <v/>
      </c>
      <c r="J326" s="4" t="str">
        <f>IF(COUNTIF($E$2:E326,E326)=1,SUMIF($E:$E,E326,$C:$C),"")</f>
        <v/>
      </c>
      <c r="K326" s="4" t="str">
        <f>IF(COUNTIF($F$2:F326,F326)=1,SUMIF($F:$F,F326,$B:$B),"")</f>
        <v/>
      </c>
      <c r="L326" s="4" t="str">
        <f>IF(COUNTIF($F$2:F326,F326)=1,SUMIF($F:$F,F326,$C:$C),"")</f>
        <v/>
      </c>
      <c r="M326" s="4">
        <f t="shared" si="40"/>
        <v>350</v>
      </c>
      <c r="N326" s="4">
        <f t="shared" si="38"/>
        <v>150</v>
      </c>
      <c r="O326" s="5">
        <f t="shared" si="39"/>
        <v>350</v>
      </c>
      <c r="P326" s="3" t="s">
        <v>1059</v>
      </c>
      <c r="Q326" s="4" t="s">
        <v>479</v>
      </c>
      <c r="R326" s="4" t="s">
        <v>434</v>
      </c>
      <c r="S326" s="4" t="s">
        <v>534</v>
      </c>
      <c r="T326" s="4" t="s">
        <v>478</v>
      </c>
      <c r="U326" s="8" t="s">
        <v>635</v>
      </c>
      <c r="V326" s="4" t="s">
        <v>456</v>
      </c>
      <c r="W326" s="4" t="s">
        <v>449</v>
      </c>
      <c r="X326" s="4" t="s">
        <v>439</v>
      </c>
      <c r="Y326" s="4" t="s">
        <v>451</v>
      </c>
      <c r="Z326" s="5">
        <v>0</v>
      </c>
      <c r="AA326" s="5">
        <v>12346431</v>
      </c>
      <c r="AB326" s="5">
        <v>1</v>
      </c>
      <c r="AC326" s="5">
        <v>500</v>
      </c>
      <c r="AD326" s="4" t="s">
        <v>716</v>
      </c>
      <c r="AE326" s="4" t="s">
        <v>623</v>
      </c>
      <c r="AF326" s="4" t="s">
        <v>1174</v>
      </c>
      <c r="AG326" s="4" t="s">
        <v>443</v>
      </c>
      <c r="AH326" s="80" t="str">
        <f t="shared" si="41"/>
        <v>09-Jan-24</v>
      </c>
    </row>
    <row r="327" spans="1:34" x14ac:dyDescent="0.3">
      <c r="A327" s="3">
        <v>45300</v>
      </c>
      <c r="B327" s="4">
        <v>500</v>
      </c>
      <c r="C327" s="5">
        <v>2</v>
      </c>
      <c r="D327" s="4" t="str">
        <f t="shared" si="35"/>
        <v>2024-01-09</v>
      </c>
      <c r="E327" s="4" t="str">
        <f t="shared" si="36"/>
        <v>2024-01-07 - 2024-01-13</v>
      </c>
      <c r="F327" s="4" t="str">
        <f t="shared" si="37"/>
        <v>2024-Jan</v>
      </c>
      <c r="G327" s="4" t="str">
        <f>IF(COUNTIF($A$2:A327,A327)=1,SUMIF($A:$A,D327,$B:$B),"")</f>
        <v/>
      </c>
      <c r="H327" s="4" t="str">
        <f>IF(COUNTIF($A$2:A327,A327)=1,SUMIF($A:$A,D327,$C:$C),"")</f>
        <v/>
      </c>
      <c r="I327" s="4" t="str">
        <f>IF(COUNTIF($E$2:E327,E327)=1,SUMIF($E:$E,E327,$B:$B),"")</f>
        <v/>
      </c>
      <c r="J327" s="4" t="str">
        <f>IF(COUNTIF($E$2:E327,E327)=1,SUMIF($E:$E,E327,$C:$C),"")</f>
        <v/>
      </c>
      <c r="K327" s="4" t="str">
        <f>IF(COUNTIF($F$2:F327,F327)=1,SUMIF($F:$F,F327,$B:$B),"")</f>
        <v/>
      </c>
      <c r="L327" s="4" t="str">
        <f>IF(COUNTIF($F$2:F327,F327)=1,SUMIF($F:$F,F327,$C:$C),"")</f>
        <v/>
      </c>
      <c r="M327" s="4">
        <f t="shared" si="40"/>
        <v>350</v>
      </c>
      <c r="N327" s="4">
        <f t="shared" si="38"/>
        <v>150</v>
      </c>
      <c r="O327" s="5">
        <f t="shared" si="39"/>
        <v>350</v>
      </c>
      <c r="P327" s="3" t="s">
        <v>1059</v>
      </c>
      <c r="Q327" s="4" t="s">
        <v>479</v>
      </c>
      <c r="R327" s="4" t="s">
        <v>434</v>
      </c>
      <c r="S327" s="4" t="s">
        <v>534</v>
      </c>
      <c r="T327" s="4" t="s">
        <v>478</v>
      </c>
      <c r="U327" s="8" t="s">
        <v>694</v>
      </c>
      <c r="V327" s="4" t="s">
        <v>456</v>
      </c>
      <c r="W327" s="4" t="s">
        <v>449</v>
      </c>
      <c r="X327" s="4" t="s">
        <v>439</v>
      </c>
      <c r="Y327" s="4" t="s">
        <v>451</v>
      </c>
      <c r="Z327" s="5">
        <v>0</v>
      </c>
      <c r="AA327" s="5">
        <v>12346433</v>
      </c>
      <c r="AB327" s="5">
        <v>1</v>
      </c>
      <c r="AC327" s="5">
        <v>500</v>
      </c>
      <c r="AD327" s="4" t="s">
        <v>716</v>
      </c>
      <c r="AE327" s="4" t="s">
        <v>623</v>
      </c>
      <c r="AF327" s="4" t="s">
        <v>1174</v>
      </c>
      <c r="AG327" s="4" t="s">
        <v>443</v>
      </c>
      <c r="AH327" s="80" t="str">
        <f t="shared" si="41"/>
        <v>09-Jan-24</v>
      </c>
    </row>
    <row r="328" spans="1:34" x14ac:dyDescent="0.3">
      <c r="A328" s="3">
        <v>45300</v>
      </c>
      <c r="B328" s="4">
        <v>500</v>
      </c>
      <c r="C328" s="5">
        <v>2</v>
      </c>
      <c r="D328" s="4" t="str">
        <f t="shared" si="35"/>
        <v>2024-01-09</v>
      </c>
      <c r="E328" s="4" t="str">
        <f t="shared" si="36"/>
        <v>2024-01-07 - 2024-01-13</v>
      </c>
      <c r="F328" s="4" t="str">
        <f t="shared" si="37"/>
        <v>2024-Jan</v>
      </c>
      <c r="G328" s="4" t="str">
        <f>IF(COUNTIF($A$2:A328,A328)=1,SUMIF($A:$A,D328,$B:$B),"")</f>
        <v/>
      </c>
      <c r="H328" s="4" t="str">
        <f>IF(COUNTIF($A$2:A328,A328)=1,SUMIF($A:$A,D328,$C:$C),"")</f>
        <v/>
      </c>
      <c r="I328" s="4" t="str">
        <f>IF(COUNTIF($E$2:E328,E328)=1,SUMIF($E:$E,E328,$B:$B),"")</f>
        <v/>
      </c>
      <c r="J328" s="4" t="str">
        <f>IF(COUNTIF($E$2:E328,E328)=1,SUMIF($E:$E,E328,$C:$C),"")</f>
        <v/>
      </c>
      <c r="K328" s="4" t="str">
        <f>IF(COUNTIF($F$2:F328,F328)=1,SUMIF($F:$F,F328,$B:$B),"")</f>
        <v/>
      </c>
      <c r="L328" s="4" t="str">
        <f>IF(COUNTIF($F$2:F328,F328)=1,SUMIF($F:$F,F328,$C:$C),"")</f>
        <v/>
      </c>
      <c r="M328" s="4">
        <f t="shared" si="40"/>
        <v>350</v>
      </c>
      <c r="N328" s="4">
        <f t="shared" si="38"/>
        <v>150</v>
      </c>
      <c r="O328" s="5">
        <f t="shared" si="39"/>
        <v>300</v>
      </c>
      <c r="P328" s="3" t="s">
        <v>1059</v>
      </c>
      <c r="Q328" s="4" t="s">
        <v>488</v>
      </c>
      <c r="R328" s="4" t="s">
        <v>453</v>
      </c>
      <c r="S328" s="4" t="s">
        <v>552</v>
      </c>
      <c r="T328" s="4" t="s">
        <v>455</v>
      </c>
      <c r="U328" s="8" t="s">
        <v>690</v>
      </c>
      <c r="V328" s="4" t="s">
        <v>456</v>
      </c>
      <c r="W328" s="4" t="s">
        <v>449</v>
      </c>
      <c r="X328" s="4" t="s">
        <v>450</v>
      </c>
      <c r="Y328" s="4" t="s">
        <v>451</v>
      </c>
      <c r="Z328" s="5">
        <v>50</v>
      </c>
      <c r="AA328" s="5">
        <v>12346432</v>
      </c>
      <c r="AB328" s="5">
        <v>1</v>
      </c>
      <c r="AC328" s="5">
        <v>450</v>
      </c>
      <c r="AD328" s="4" t="s">
        <v>716</v>
      </c>
      <c r="AE328" s="4" t="s">
        <v>601</v>
      </c>
      <c r="AF328" s="4" t="s">
        <v>1172</v>
      </c>
      <c r="AG328" s="4" t="s">
        <v>459</v>
      </c>
      <c r="AH328" s="80" t="str">
        <f t="shared" si="41"/>
        <v>09-Jan-24</v>
      </c>
    </row>
    <row r="329" spans="1:34" x14ac:dyDescent="0.3">
      <c r="A329" s="3">
        <v>45301</v>
      </c>
      <c r="B329" s="4">
        <v>700</v>
      </c>
      <c r="C329" s="5">
        <v>4</v>
      </c>
      <c r="D329" s="4" t="str">
        <f t="shared" si="35"/>
        <v>2024-01-10</v>
      </c>
      <c r="E329" s="4" t="str">
        <f t="shared" si="36"/>
        <v>2024-01-07 - 2024-01-13</v>
      </c>
      <c r="F329" s="4" t="str">
        <f t="shared" si="37"/>
        <v>2024-Jan</v>
      </c>
      <c r="G329" s="4">
        <f>IF(COUNTIF($A$2:A329,A329)=1,SUMIF($A:$A,D329,$B:$B),"")</f>
        <v>1650</v>
      </c>
      <c r="H329" s="4">
        <f>IF(COUNTIF($A$2:A329,A329)=1,SUMIF($A:$A,D329,$C:$C),"")</f>
        <v>9</v>
      </c>
      <c r="I329" s="4" t="str">
        <f>IF(COUNTIF($E$2:E329,E329)=1,SUMIF($E:$E,E329,$B:$B),"")</f>
        <v/>
      </c>
      <c r="J329" s="4" t="str">
        <f>IF(COUNTIF($E$2:E329,E329)=1,SUMIF($E:$E,E329,$C:$C),"")</f>
        <v/>
      </c>
      <c r="K329" s="4" t="str">
        <f>IF(COUNTIF($F$2:F329,F329)=1,SUMIF($F:$F,F329,$B:$B),"")</f>
        <v/>
      </c>
      <c r="L329" s="4" t="str">
        <f>IF(COUNTIF($F$2:F329,F329)=1,SUMIF($F:$F,F329,$C:$C),"")</f>
        <v/>
      </c>
      <c r="M329" s="4">
        <f t="shared" si="40"/>
        <v>490</v>
      </c>
      <c r="N329" s="4">
        <f t="shared" si="38"/>
        <v>210</v>
      </c>
      <c r="O329" s="5">
        <f t="shared" si="39"/>
        <v>440</v>
      </c>
      <c r="P329" s="3" t="s">
        <v>1060</v>
      </c>
      <c r="Q329" s="4" t="s">
        <v>485</v>
      </c>
      <c r="R329" s="4" t="s">
        <v>445</v>
      </c>
      <c r="S329" s="4" t="s">
        <v>535</v>
      </c>
      <c r="T329" s="4" t="s">
        <v>536</v>
      </c>
      <c r="U329" s="8" t="s">
        <v>692</v>
      </c>
      <c r="V329" s="4" t="s">
        <v>437</v>
      </c>
      <c r="W329" s="4" t="s">
        <v>438</v>
      </c>
      <c r="X329" s="4" t="s">
        <v>450</v>
      </c>
      <c r="Y329" s="4" t="s">
        <v>440</v>
      </c>
      <c r="Z329" s="5">
        <v>50</v>
      </c>
      <c r="AA329" s="5">
        <v>12346534</v>
      </c>
      <c r="AB329" s="5">
        <v>2</v>
      </c>
      <c r="AC329" s="5">
        <v>650</v>
      </c>
      <c r="AD329" s="4" t="s">
        <v>716</v>
      </c>
      <c r="AE329" s="4" t="s">
        <v>624</v>
      </c>
      <c r="AF329" s="4" t="s">
        <v>1172</v>
      </c>
      <c r="AG329" s="4" t="s">
        <v>443</v>
      </c>
      <c r="AH329" s="80" t="str">
        <f t="shared" si="41"/>
        <v>10-Jan-24</v>
      </c>
    </row>
    <row r="330" spans="1:34" x14ac:dyDescent="0.3">
      <c r="A330" s="3">
        <v>45301</v>
      </c>
      <c r="B330" s="4">
        <v>250</v>
      </c>
      <c r="C330" s="5">
        <v>1</v>
      </c>
      <c r="D330" s="4" t="str">
        <f t="shared" si="35"/>
        <v>2024-01-10</v>
      </c>
      <c r="E330" s="4" t="str">
        <f t="shared" si="36"/>
        <v>2024-01-07 - 2024-01-13</v>
      </c>
      <c r="F330" s="4" t="str">
        <f t="shared" si="37"/>
        <v>2024-Jan</v>
      </c>
      <c r="G330" s="4" t="str">
        <f>IF(COUNTIF($A$2:A330,A330)=1,SUMIF($A:$A,D330,$B:$B),"")</f>
        <v/>
      </c>
      <c r="H330" s="4" t="str">
        <f>IF(COUNTIF($A$2:A330,A330)=1,SUMIF($A:$A,D330,$C:$C),"")</f>
        <v/>
      </c>
      <c r="I330" s="4" t="str">
        <f>IF(COUNTIF($E$2:E330,E330)=1,SUMIF($E:$E,E330,$B:$B),"")</f>
        <v/>
      </c>
      <c r="J330" s="4" t="str">
        <f>IF(COUNTIF($E$2:E330,E330)=1,SUMIF($E:$E,E330,$C:$C),"")</f>
        <v/>
      </c>
      <c r="K330" s="4" t="str">
        <f>IF(COUNTIF($F$2:F330,F330)=1,SUMIF($F:$F,F330,$B:$B),"")</f>
        <v/>
      </c>
      <c r="L330" s="4" t="str">
        <f>IF(COUNTIF($F$2:F330,F330)=1,SUMIF($F:$F,F330,$C:$C),"")</f>
        <v/>
      </c>
      <c r="M330" s="4">
        <f t="shared" si="40"/>
        <v>175</v>
      </c>
      <c r="N330" s="4">
        <f t="shared" si="38"/>
        <v>75</v>
      </c>
      <c r="O330" s="5">
        <f t="shared" si="39"/>
        <v>175</v>
      </c>
      <c r="P330" s="3" t="s">
        <v>1060</v>
      </c>
      <c r="Q330" s="4" t="s">
        <v>485</v>
      </c>
      <c r="R330" s="4" t="s">
        <v>445</v>
      </c>
      <c r="S330" s="4" t="s">
        <v>474</v>
      </c>
      <c r="T330" s="4" t="s">
        <v>475</v>
      </c>
      <c r="U330" s="8" t="s">
        <v>635</v>
      </c>
      <c r="V330" s="4" t="s">
        <v>448</v>
      </c>
      <c r="W330" s="4" t="s">
        <v>449</v>
      </c>
      <c r="X330" s="4" t="s">
        <v>439</v>
      </c>
      <c r="Y330" s="4" t="s">
        <v>547</v>
      </c>
      <c r="Z330" s="5">
        <v>0</v>
      </c>
      <c r="AA330" s="5">
        <v>12346535</v>
      </c>
      <c r="AB330" s="5">
        <v>1</v>
      </c>
      <c r="AC330" s="5">
        <v>250</v>
      </c>
      <c r="AD330" s="4" t="s">
        <v>716</v>
      </c>
      <c r="AE330" s="4" t="s">
        <v>625</v>
      </c>
      <c r="AF330" s="4" t="s">
        <v>1173</v>
      </c>
      <c r="AG330" s="4" t="s">
        <v>443</v>
      </c>
      <c r="AH330" s="80" t="str">
        <f t="shared" si="41"/>
        <v>10-Jan-24</v>
      </c>
    </row>
    <row r="331" spans="1:34" x14ac:dyDescent="0.3">
      <c r="A331" s="3">
        <v>45301</v>
      </c>
      <c r="B331" s="4">
        <v>700</v>
      </c>
      <c r="C331" s="5">
        <v>4</v>
      </c>
      <c r="D331" s="4" t="str">
        <f t="shared" si="35"/>
        <v>2024-01-10</v>
      </c>
      <c r="E331" s="4" t="str">
        <f t="shared" si="36"/>
        <v>2024-01-07 - 2024-01-13</v>
      </c>
      <c r="F331" s="4" t="str">
        <f t="shared" si="37"/>
        <v>2024-Jan</v>
      </c>
      <c r="G331" s="4" t="str">
        <f>IF(COUNTIF($A$2:A331,A331)=1,SUMIF($A:$A,D331,$B:$B),"")</f>
        <v/>
      </c>
      <c r="H331" s="4" t="str">
        <f>IF(COUNTIF($A$2:A331,A331)=1,SUMIF($A:$A,D331,$C:$C),"")</f>
        <v/>
      </c>
      <c r="I331" s="4" t="str">
        <f>IF(COUNTIF($E$2:E331,E331)=1,SUMIF($E:$E,E331,$B:$B),"")</f>
        <v/>
      </c>
      <c r="J331" s="4" t="str">
        <f>IF(COUNTIF($E$2:E331,E331)=1,SUMIF($E:$E,E331,$C:$C),"")</f>
        <v/>
      </c>
      <c r="K331" s="4" t="str">
        <f>IF(COUNTIF($F$2:F331,F331)=1,SUMIF($F:$F,F331,$B:$B),"")</f>
        <v/>
      </c>
      <c r="L331" s="4" t="str">
        <f>IF(COUNTIF($F$2:F331,F331)=1,SUMIF($F:$F,F331,$C:$C),"")</f>
        <v/>
      </c>
      <c r="M331" s="4">
        <f t="shared" si="40"/>
        <v>490</v>
      </c>
      <c r="N331" s="4">
        <f t="shared" si="38"/>
        <v>210</v>
      </c>
      <c r="O331" s="5">
        <f t="shared" si="39"/>
        <v>440</v>
      </c>
      <c r="P331" s="3" t="s">
        <v>1060</v>
      </c>
      <c r="Q331" s="4" t="s">
        <v>485</v>
      </c>
      <c r="R331" s="4" t="s">
        <v>445</v>
      </c>
      <c r="S331" s="4" t="s">
        <v>535</v>
      </c>
      <c r="T331" s="4" t="s">
        <v>536</v>
      </c>
      <c r="U331" s="8" t="s">
        <v>703</v>
      </c>
      <c r="V331" s="4" t="s">
        <v>437</v>
      </c>
      <c r="W331" s="4" t="s">
        <v>438</v>
      </c>
      <c r="X331" s="4" t="s">
        <v>450</v>
      </c>
      <c r="Y331" s="4" t="s">
        <v>440</v>
      </c>
      <c r="Z331" s="5">
        <v>50</v>
      </c>
      <c r="AA331" s="5">
        <v>12346536</v>
      </c>
      <c r="AB331" s="5">
        <v>2</v>
      </c>
      <c r="AC331" s="5">
        <v>650</v>
      </c>
      <c r="AD331" s="4" t="s">
        <v>716</v>
      </c>
      <c r="AE331" s="4" t="s">
        <v>624</v>
      </c>
      <c r="AF331" s="4" t="s">
        <v>1172</v>
      </c>
      <c r="AG331" s="4" t="s">
        <v>443</v>
      </c>
      <c r="AH331" s="80" t="str">
        <f t="shared" si="41"/>
        <v>10-Jan-24</v>
      </c>
    </row>
    <row r="332" spans="1:34" x14ac:dyDescent="0.3">
      <c r="A332" s="3">
        <v>45302</v>
      </c>
      <c r="B332" s="4">
        <v>1800</v>
      </c>
      <c r="C332" s="5">
        <v>6</v>
      </c>
      <c r="D332" s="4" t="str">
        <f t="shared" si="35"/>
        <v>2024-01-11</v>
      </c>
      <c r="E332" s="4" t="str">
        <f t="shared" si="36"/>
        <v>2024-01-07 - 2024-01-13</v>
      </c>
      <c r="F332" s="4" t="str">
        <f t="shared" si="37"/>
        <v>2024-Jan</v>
      </c>
      <c r="G332" s="4">
        <f>IF(COUNTIF($A$2:A332,A332)=1,SUMIF($A:$A,D332,$B:$B),"")</f>
        <v>3600</v>
      </c>
      <c r="H332" s="4">
        <f>IF(COUNTIF($A$2:A332,A332)=1,SUMIF($A:$A,D332,$C:$C),"")</f>
        <v>12</v>
      </c>
      <c r="I332" s="4" t="str">
        <f>IF(COUNTIF($E$2:E332,E332)=1,SUMIF($E:$E,E332,$B:$B),"")</f>
        <v/>
      </c>
      <c r="J332" s="4" t="str">
        <f>IF(COUNTIF($E$2:E332,E332)=1,SUMIF($E:$E,E332,$C:$C),"")</f>
        <v/>
      </c>
      <c r="K332" s="4" t="str">
        <f>IF(COUNTIF($F$2:F332,F332)=1,SUMIF($F:$F,F332,$B:$B),"")</f>
        <v/>
      </c>
      <c r="L332" s="4" t="str">
        <f>IF(COUNTIF($F$2:F332,F332)=1,SUMIF($F:$F,F332,$C:$C),"")</f>
        <v/>
      </c>
      <c r="M332" s="4">
        <f t="shared" si="40"/>
        <v>1260</v>
      </c>
      <c r="N332" s="4">
        <f t="shared" si="38"/>
        <v>540</v>
      </c>
      <c r="O332" s="5">
        <f t="shared" si="39"/>
        <v>1060</v>
      </c>
      <c r="P332" s="3" t="s">
        <v>1061</v>
      </c>
      <c r="Q332" s="4" t="s">
        <v>473</v>
      </c>
      <c r="R332" s="4" t="s">
        <v>434</v>
      </c>
      <c r="S332" s="4" t="s">
        <v>534</v>
      </c>
      <c r="T332" s="4" t="s">
        <v>478</v>
      </c>
      <c r="U332" s="8" t="s">
        <v>690</v>
      </c>
      <c r="V332" s="4" t="s">
        <v>456</v>
      </c>
      <c r="W332" s="4" t="s">
        <v>438</v>
      </c>
      <c r="X332" s="4" t="s">
        <v>457</v>
      </c>
      <c r="Y332" s="4" t="s">
        <v>451</v>
      </c>
      <c r="Z332" s="5">
        <v>200</v>
      </c>
      <c r="AA332" s="5">
        <v>12346638</v>
      </c>
      <c r="AB332" s="5">
        <v>1</v>
      </c>
      <c r="AC332" s="5">
        <v>1600</v>
      </c>
      <c r="AD332" s="4" t="s">
        <v>716</v>
      </c>
      <c r="AE332" s="4" t="s">
        <v>713</v>
      </c>
      <c r="AF332" s="4" t="s">
        <v>1172</v>
      </c>
      <c r="AG332" s="4" t="s">
        <v>443</v>
      </c>
      <c r="AH332" s="80" t="str">
        <f t="shared" si="41"/>
        <v>11-Jan-24</v>
      </c>
    </row>
    <row r="333" spans="1:34" x14ac:dyDescent="0.3">
      <c r="A333" s="3">
        <v>45302</v>
      </c>
      <c r="B333" s="4">
        <v>900</v>
      </c>
      <c r="C333" s="5">
        <v>3</v>
      </c>
      <c r="D333" s="4" t="str">
        <f t="shared" si="35"/>
        <v>2024-01-11</v>
      </c>
      <c r="E333" s="4" t="str">
        <f t="shared" si="36"/>
        <v>2024-01-07 - 2024-01-13</v>
      </c>
      <c r="F333" s="4" t="str">
        <f t="shared" si="37"/>
        <v>2024-Jan</v>
      </c>
      <c r="G333" s="4" t="str">
        <f>IF(COUNTIF($A$2:A333,A333)=1,SUMIF($A:$A,D333,$B:$B),"")</f>
        <v/>
      </c>
      <c r="H333" s="4" t="str">
        <f>IF(COUNTIF($A$2:A333,A333)=1,SUMIF($A:$A,D333,$C:$C),"")</f>
        <v/>
      </c>
      <c r="I333" s="4" t="str">
        <f>IF(COUNTIF($E$2:E333,E333)=1,SUMIF($E:$E,E333,$B:$B),"")</f>
        <v/>
      </c>
      <c r="J333" s="4" t="str">
        <f>IF(COUNTIF($E$2:E333,E333)=1,SUMIF($E:$E,E333,$C:$C),"")</f>
        <v/>
      </c>
      <c r="K333" s="4" t="str">
        <f>IF(COUNTIF($F$2:F333,F333)=1,SUMIF($F:$F,F333,$B:$B),"")</f>
        <v/>
      </c>
      <c r="L333" s="4" t="str">
        <f>IF(COUNTIF($F$2:F333,F333)=1,SUMIF($F:$F,F333,$C:$C),"")</f>
        <v/>
      </c>
      <c r="M333" s="4">
        <f t="shared" si="40"/>
        <v>630</v>
      </c>
      <c r="N333" s="4">
        <f t="shared" si="38"/>
        <v>270</v>
      </c>
      <c r="O333" s="5">
        <f t="shared" si="39"/>
        <v>630</v>
      </c>
      <c r="P333" s="3" t="s">
        <v>1061</v>
      </c>
      <c r="Q333" s="4" t="s">
        <v>460</v>
      </c>
      <c r="R333" s="4" t="s">
        <v>434</v>
      </c>
      <c r="S333" s="4" t="s">
        <v>541</v>
      </c>
      <c r="T333" s="4" t="s">
        <v>436</v>
      </c>
      <c r="U333" s="8" t="s">
        <v>635</v>
      </c>
      <c r="V333" s="4" t="s">
        <v>456</v>
      </c>
      <c r="W333" s="4" t="s">
        <v>449</v>
      </c>
      <c r="X333" s="4" t="s">
        <v>439</v>
      </c>
      <c r="Y333" s="4" t="s">
        <v>451</v>
      </c>
      <c r="Z333" s="5">
        <v>0</v>
      </c>
      <c r="AA333" s="5">
        <v>12346637</v>
      </c>
      <c r="AB333" s="5">
        <v>1</v>
      </c>
      <c r="AC333" s="5">
        <v>900</v>
      </c>
      <c r="AD333" s="4" t="s">
        <v>716</v>
      </c>
      <c r="AE333" s="4" t="s">
        <v>580</v>
      </c>
      <c r="AF333" s="4" t="s">
        <v>1174</v>
      </c>
      <c r="AG333" s="4" t="s">
        <v>459</v>
      </c>
      <c r="AH333" s="80" t="str">
        <f t="shared" si="41"/>
        <v>11-Jan-24</v>
      </c>
    </row>
    <row r="334" spans="1:34" x14ac:dyDescent="0.3">
      <c r="A334" s="3">
        <v>45302</v>
      </c>
      <c r="B334" s="4">
        <v>900</v>
      </c>
      <c r="C334" s="5">
        <v>3</v>
      </c>
      <c r="D334" s="4" t="str">
        <f t="shared" si="35"/>
        <v>2024-01-11</v>
      </c>
      <c r="E334" s="4" t="str">
        <f t="shared" si="36"/>
        <v>2024-01-07 - 2024-01-13</v>
      </c>
      <c r="F334" s="4" t="str">
        <f t="shared" si="37"/>
        <v>2024-Jan</v>
      </c>
      <c r="G334" s="4" t="str">
        <f>IF(COUNTIF($A$2:A334,A334)=1,SUMIF($A:$A,D334,$B:$B),"")</f>
        <v/>
      </c>
      <c r="H334" s="4" t="str">
        <f>IF(COUNTIF($A$2:A334,A334)=1,SUMIF($A:$A,D334,$C:$C),"")</f>
        <v/>
      </c>
      <c r="I334" s="4" t="str">
        <f>IF(COUNTIF($E$2:E334,E334)=1,SUMIF($E:$E,E334,$B:$B),"")</f>
        <v/>
      </c>
      <c r="J334" s="4" t="str">
        <f>IF(COUNTIF($E$2:E334,E334)=1,SUMIF($E:$E,E334,$C:$C),"")</f>
        <v/>
      </c>
      <c r="K334" s="4" t="str">
        <f>IF(COUNTIF($F$2:F334,F334)=1,SUMIF($F:$F,F334,$B:$B),"")</f>
        <v/>
      </c>
      <c r="L334" s="4" t="str">
        <f>IF(COUNTIF($F$2:F334,F334)=1,SUMIF($F:$F,F334,$C:$C),"")</f>
        <v/>
      </c>
      <c r="M334" s="4">
        <f t="shared" si="40"/>
        <v>630</v>
      </c>
      <c r="N334" s="4">
        <f t="shared" si="38"/>
        <v>270</v>
      </c>
      <c r="O334" s="5">
        <f t="shared" si="39"/>
        <v>630</v>
      </c>
      <c r="P334" s="3" t="s">
        <v>1061</v>
      </c>
      <c r="Q334" s="4" t="s">
        <v>460</v>
      </c>
      <c r="R334" s="4" t="s">
        <v>434</v>
      </c>
      <c r="S334" s="4" t="s">
        <v>541</v>
      </c>
      <c r="T334" s="4" t="s">
        <v>436</v>
      </c>
      <c r="U334" s="8" t="s">
        <v>694</v>
      </c>
      <c r="V334" s="4" t="s">
        <v>456</v>
      </c>
      <c r="W334" s="4" t="s">
        <v>449</v>
      </c>
      <c r="X334" s="4" t="s">
        <v>439</v>
      </c>
      <c r="Y334" s="4" t="s">
        <v>451</v>
      </c>
      <c r="Z334" s="5">
        <v>0</v>
      </c>
      <c r="AA334" s="5">
        <v>12346639</v>
      </c>
      <c r="AB334" s="5">
        <v>1</v>
      </c>
      <c r="AC334" s="5">
        <v>900</v>
      </c>
      <c r="AD334" s="4" t="s">
        <v>716</v>
      </c>
      <c r="AE334" s="4" t="s">
        <v>580</v>
      </c>
      <c r="AF334" s="4" t="s">
        <v>1174</v>
      </c>
      <c r="AG334" s="4" t="s">
        <v>459</v>
      </c>
      <c r="AH334" s="80" t="str">
        <f t="shared" si="41"/>
        <v>11-Jan-24</v>
      </c>
    </row>
    <row r="335" spans="1:34" x14ac:dyDescent="0.3">
      <c r="A335" s="3">
        <v>45303</v>
      </c>
      <c r="B335" s="4">
        <v>300</v>
      </c>
      <c r="C335" s="5">
        <v>1</v>
      </c>
      <c r="D335" s="4" t="str">
        <f t="shared" si="35"/>
        <v>2024-01-12</v>
      </c>
      <c r="E335" s="4" t="str">
        <f t="shared" si="36"/>
        <v>2024-01-07 - 2024-01-13</v>
      </c>
      <c r="F335" s="4" t="str">
        <f t="shared" si="37"/>
        <v>2024-Jan</v>
      </c>
      <c r="G335" s="4">
        <f>IF(COUNTIF($A$2:A335,A335)=1,SUMIF($A:$A,D335,$B:$B),"")</f>
        <v>1600</v>
      </c>
      <c r="H335" s="4">
        <f>IF(COUNTIF($A$2:A335,A335)=1,SUMIF($A:$A,D335,$C:$C),"")</f>
        <v>6</v>
      </c>
      <c r="I335" s="4" t="str">
        <f>IF(COUNTIF($E$2:E335,E335)=1,SUMIF($E:$E,E335,$B:$B),"")</f>
        <v/>
      </c>
      <c r="J335" s="4" t="str">
        <f>IF(COUNTIF($E$2:E335,E335)=1,SUMIF($E:$E,E335,$C:$C),"")</f>
        <v/>
      </c>
      <c r="K335" s="4" t="str">
        <f>IF(COUNTIF($F$2:F335,F335)=1,SUMIF($F:$F,F335,$B:$B),"")</f>
        <v/>
      </c>
      <c r="L335" s="4" t="str">
        <f>IF(COUNTIF($F$2:F335,F335)=1,SUMIF($F:$F,F335,$C:$C),"")</f>
        <v/>
      </c>
      <c r="M335" s="4">
        <f t="shared" si="40"/>
        <v>210</v>
      </c>
      <c r="N335" s="4">
        <f t="shared" si="38"/>
        <v>90</v>
      </c>
      <c r="O335" s="5">
        <f t="shared" si="39"/>
        <v>210</v>
      </c>
      <c r="P335" s="3" t="s">
        <v>1062</v>
      </c>
      <c r="Q335" s="4" t="s">
        <v>473</v>
      </c>
      <c r="R335" s="4" t="s">
        <v>453</v>
      </c>
      <c r="S335" s="4" t="s">
        <v>471</v>
      </c>
      <c r="T335" s="4" t="s">
        <v>472</v>
      </c>
      <c r="U335" s="8" t="s">
        <v>692</v>
      </c>
      <c r="V335" s="4" t="s">
        <v>456</v>
      </c>
      <c r="W335" s="4" t="s">
        <v>449</v>
      </c>
      <c r="X335" s="4" t="s">
        <v>450</v>
      </c>
      <c r="Y335" s="4" t="s">
        <v>451</v>
      </c>
      <c r="Z335" s="5">
        <v>0</v>
      </c>
      <c r="AA335" s="5">
        <v>12346740</v>
      </c>
      <c r="AB335" s="5">
        <v>1</v>
      </c>
      <c r="AC335" s="5">
        <v>300</v>
      </c>
      <c r="AD335" s="4" t="s">
        <v>716</v>
      </c>
      <c r="AE335" s="4" t="s">
        <v>626</v>
      </c>
      <c r="AF335" s="4" t="s">
        <v>1174</v>
      </c>
      <c r="AG335" s="4" t="s">
        <v>443</v>
      </c>
      <c r="AH335" s="80" t="str">
        <f t="shared" si="41"/>
        <v>12-Jan-24</v>
      </c>
    </row>
    <row r="336" spans="1:34" x14ac:dyDescent="0.3">
      <c r="A336" s="3">
        <v>45303</v>
      </c>
      <c r="B336" s="4">
        <v>300</v>
      </c>
      <c r="C336" s="5">
        <v>1</v>
      </c>
      <c r="D336" s="4" t="str">
        <f t="shared" si="35"/>
        <v>2024-01-12</v>
      </c>
      <c r="E336" s="4" t="str">
        <f t="shared" si="36"/>
        <v>2024-01-07 - 2024-01-13</v>
      </c>
      <c r="F336" s="4" t="str">
        <f t="shared" si="37"/>
        <v>2024-Jan</v>
      </c>
      <c r="G336" s="4" t="str">
        <f>IF(COUNTIF($A$2:A336,A336)=1,SUMIF($A:$A,D336,$B:$B),"")</f>
        <v/>
      </c>
      <c r="H336" s="4" t="str">
        <f>IF(COUNTIF($A$2:A336,A336)=1,SUMIF($A:$A,D336,$C:$C),"")</f>
        <v/>
      </c>
      <c r="I336" s="4" t="str">
        <f>IF(COUNTIF($E$2:E336,E336)=1,SUMIF($E:$E,E336,$B:$B),"")</f>
        <v/>
      </c>
      <c r="J336" s="4" t="str">
        <f>IF(COUNTIF($E$2:E336,E336)=1,SUMIF($E:$E,E336,$C:$C),"")</f>
        <v/>
      </c>
      <c r="K336" s="4" t="str">
        <f>IF(COUNTIF($F$2:F336,F336)=1,SUMIF($F:$F,F336,$B:$B),"")</f>
        <v/>
      </c>
      <c r="L336" s="4" t="str">
        <f>IF(COUNTIF($F$2:F336,F336)=1,SUMIF($F:$F,F336,$C:$C),"")</f>
        <v/>
      </c>
      <c r="M336" s="4">
        <f t="shared" si="40"/>
        <v>210</v>
      </c>
      <c r="N336" s="4">
        <f t="shared" si="38"/>
        <v>90</v>
      </c>
      <c r="O336" s="5">
        <f t="shared" si="39"/>
        <v>210</v>
      </c>
      <c r="P336" s="3" t="s">
        <v>1062</v>
      </c>
      <c r="Q336" s="4" t="s">
        <v>473</v>
      </c>
      <c r="R336" s="4" t="s">
        <v>453</v>
      </c>
      <c r="S336" s="4" t="s">
        <v>471</v>
      </c>
      <c r="T336" s="4" t="s">
        <v>472</v>
      </c>
      <c r="U336" s="8" t="s">
        <v>692</v>
      </c>
      <c r="V336" s="4" t="s">
        <v>456</v>
      </c>
      <c r="W336" s="4" t="s">
        <v>449</v>
      </c>
      <c r="X336" s="4" t="s">
        <v>450</v>
      </c>
      <c r="Y336" s="4" t="s">
        <v>451</v>
      </c>
      <c r="Z336" s="5">
        <v>0</v>
      </c>
      <c r="AA336" s="5">
        <v>12346742</v>
      </c>
      <c r="AB336" s="5">
        <v>1</v>
      </c>
      <c r="AC336" s="5">
        <v>300</v>
      </c>
      <c r="AD336" s="4" t="s">
        <v>716</v>
      </c>
      <c r="AE336" s="4" t="s">
        <v>626</v>
      </c>
      <c r="AF336" s="4" t="s">
        <v>1174</v>
      </c>
      <c r="AG336" s="4" t="s">
        <v>443</v>
      </c>
      <c r="AH336" s="80" t="str">
        <f t="shared" si="41"/>
        <v>12-Jan-24</v>
      </c>
    </row>
    <row r="337" spans="1:34" x14ac:dyDescent="0.3">
      <c r="A337" s="3">
        <v>45303</v>
      </c>
      <c r="B337" s="4">
        <v>1000</v>
      </c>
      <c r="C337" s="5">
        <v>4</v>
      </c>
      <c r="D337" s="4" t="str">
        <f t="shared" si="35"/>
        <v>2024-01-12</v>
      </c>
      <c r="E337" s="4" t="str">
        <f t="shared" si="36"/>
        <v>2024-01-07 - 2024-01-13</v>
      </c>
      <c r="F337" s="4" t="str">
        <f t="shared" si="37"/>
        <v>2024-Jan</v>
      </c>
      <c r="G337" s="4" t="str">
        <f>IF(COUNTIF($A$2:A337,A337)=1,SUMIF($A:$A,D337,$B:$B),"")</f>
        <v/>
      </c>
      <c r="H337" s="4" t="str">
        <f>IF(COUNTIF($A$2:A337,A337)=1,SUMIF($A:$A,D337,$C:$C),"")</f>
        <v/>
      </c>
      <c r="I337" s="4" t="str">
        <f>IF(COUNTIF($E$2:E337,E337)=1,SUMIF($E:$E,E337,$B:$B),"")</f>
        <v/>
      </c>
      <c r="J337" s="4" t="str">
        <f>IF(COUNTIF($E$2:E337,E337)=1,SUMIF($E:$E,E337,$C:$C),"")</f>
        <v/>
      </c>
      <c r="K337" s="4" t="str">
        <f>IF(COUNTIF($F$2:F337,F337)=1,SUMIF($F:$F,F337,$B:$B),"")</f>
        <v/>
      </c>
      <c r="L337" s="4" t="str">
        <f>IF(COUNTIF($F$2:F337,F337)=1,SUMIF($F:$F,F337,$C:$C),"")</f>
        <v/>
      </c>
      <c r="M337" s="4">
        <f t="shared" si="40"/>
        <v>700</v>
      </c>
      <c r="N337" s="4">
        <f t="shared" si="38"/>
        <v>300</v>
      </c>
      <c r="O337" s="5">
        <f t="shared" si="39"/>
        <v>700</v>
      </c>
      <c r="P337" s="3" t="s">
        <v>1062</v>
      </c>
      <c r="Q337" s="4" t="s">
        <v>479</v>
      </c>
      <c r="R337" s="4" t="s">
        <v>467</v>
      </c>
      <c r="S337" s="4" t="s">
        <v>468</v>
      </c>
      <c r="T337" s="4" t="s">
        <v>469</v>
      </c>
      <c r="U337" s="8" t="s">
        <v>701</v>
      </c>
      <c r="V337" s="4" t="s">
        <v>437</v>
      </c>
      <c r="W337" s="4" t="s">
        <v>449</v>
      </c>
      <c r="X337" s="4" t="s">
        <v>450</v>
      </c>
      <c r="Y337" s="4" t="s">
        <v>440</v>
      </c>
      <c r="Z337" s="5">
        <v>0</v>
      </c>
      <c r="AA337" s="5">
        <v>12346741</v>
      </c>
      <c r="AB337" s="5">
        <v>2</v>
      </c>
      <c r="AC337" s="5">
        <v>1000</v>
      </c>
      <c r="AD337" s="4" t="s">
        <v>716</v>
      </c>
      <c r="AE337" s="4" t="s">
        <v>627</v>
      </c>
      <c r="AF337" s="4" t="s">
        <v>1173</v>
      </c>
      <c r="AG337" s="4" t="s">
        <v>443</v>
      </c>
      <c r="AH337" s="80" t="str">
        <f t="shared" si="41"/>
        <v>12-Jan-24</v>
      </c>
    </row>
    <row r="338" spans="1:34" x14ac:dyDescent="0.3">
      <c r="A338" s="3">
        <v>45304</v>
      </c>
      <c r="B338" s="4">
        <v>350</v>
      </c>
      <c r="C338" s="5">
        <v>5</v>
      </c>
      <c r="D338" s="4" t="str">
        <f t="shared" si="35"/>
        <v>2024-01-13</v>
      </c>
      <c r="E338" s="4" t="str">
        <f t="shared" si="36"/>
        <v>2024-01-07 - 2024-01-13</v>
      </c>
      <c r="F338" s="4" t="str">
        <f t="shared" si="37"/>
        <v>2024-Jan</v>
      </c>
      <c r="G338" s="4">
        <f>IF(COUNTIF($A$2:A338,A338)=1,SUMIF($A:$A,D338,$B:$B),"")</f>
        <v>650</v>
      </c>
      <c r="H338" s="4">
        <f>IF(COUNTIF($A$2:A338,A338)=1,SUMIF($A:$A,D338,$C:$C),"")</f>
        <v>9</v>
      </c>
      <c r="I338" s="4" t="str">
        <f>IF(COUNTIF($E$2:E338,E338)=1,SUMIF($E:$E,E338,$B:$B),"")</f>
        <v/>
      </c>
      <c r="J338" s="4" t="str">
        <f>IF(COUNTIF($E$2:E338,E338)=1,SUMIF($E:$E,E338,$C:$C),"")</f>
        <v/>
      </c>
      <c r="K338" s="4" t="str">
        <f>IF(COUNTIF($F$2:F338,F338)=1,SUMIF($F:$F,F338,$B:$B),"")</f>
        <v/>
      </c>
      <c r="L338" s="4" t="str">
        <f>IF(COUNTIF($F$2:F338,F338)=1,SUMIF($F:$F,F338,$C:$C),"")</f>
        <v/>
      </c>
      <c r="M338" s="4">
        <f t="shared" si="40"/>
        <v>245</v>
      </c>
      <c r="N338" s="4">
        <f t="shared" si="38"/>
        <v>105</v>
      </c>
      <c r="O338" s="5">
        <f t="shared" si="39"/>
        <v>195</v>
      </c>
      <c r="P338" s="3" t="s">
        <v>1063</v>
      </c>
      <c r="Q338" s="4" t="s">
        <v>553</v>
      </c>
      <c r="R338" s="4" t="s">
        <v>480</v>
      </c>
      <c r="S338" s="4" t="s">
        <v>538</v>
      </c>
      <c r="T338" s="4" t="s">
        <v>539</v>
      </c>
      <c r="U338" s="8" t="s">
        <v>703</v>
      </c>
      <c r="V338" s="4" t="s">
        <v>456</v>
      </c>
      <c r="W338" s="4" t="s">
        <v>438</v>
      </c>
      <c r="X338" s="4" t="s">
        <v>439</v>
      </c>
      <c r="Y338" s="4" t="s">
        <v>451</v>
      </c>
      <c r="Z338" s="5">
        <v>50</v>
      </c>
      <c r="AA338" s="5">
        <v>12346844</v>
      </c>
      <c r="AB338" s="5">
        <v>1</v>
      </c>
      <c r="AC338" s="5">
        <v>300</v>
      </c>
      <c r="AD338" s="4" t="s">
        <v>716</v>
      </c>
      <c r="AE338" s="4" t="s">
        <v>628</v>
      </c>
      <c r="AF338" s="4" t="s">
        <v>1173</v>
      </c>
      <c r="AG338" s="4" t="s">
        <v>443</v>
      </c>
      <c r="AH338" s="80" t="str">
        <f t="shared" si="41"/>
        <v>13-Jan-24</v>
      </c>
    </row>
    <row r="339" spans="1:34" x14ac:dyDescent="0.3">
      <c r="A339" s="3">
        <v>45304</v>
      </c>
      <c r="B339" s="4">
        <v>150</v>
      </c>
      <c r="C339" s="5">
        <v>2</v>
      </c>
      <c r="D339" s="4" t="str">
        <f t="shared" si="35"/>
        <v>2024-01-13</v>
      </c>
      <c r="E339" s="4" t="str">
        <f t="shared" si="36"/>
        <v>2024-01-07 - 2024-01-13</v>
      </c>
      <c r="F339" s="4" t="str">
        <f t="shared" si="37"/>
        <v>2024-Jan</v>
      </c>
      <c r="G339" s="4" t="str">
        <f>IF(COUNTIF($A$2:A339,A339)=1,SUMIF($A:$A,D339,$B:$B),"")</f>
        <v/>
      </c>
      <c r="H339" s="4" t="str">
        <f>IF(COUNTIF($A$2:A339,A339)=1,SUMIF($A:$A,D339,$C:$C),"")</f>
        <v/>
      </c>
      <c r="I339" s="4" t="str">
        <f>IF(COUNTIF($E$2:E339,E339)=1,SUMIF($E:$E,E339,$B:$B),"")</f>
        <v/>
      </c>
      <c r="J339" s="4" t="str">
        <f>IF(COUNTIF($E$2:E339,E339)=1,SUMIF($E:$E,E339,$C:$C),"")</f>
        <v/>
      </c>
      <c r="K339" s="4" t="str">
        <f>IF(COUNTIF($F$2:F339,F339)=1,SUMIF($F:$F,F339,$B:$B),"")</f>
        <v/>
      </c>
      <c r="L339" s="4" t="str">
        <f>IF(COUNTIF($F$2:F339,F339)=1,SUMIF($F:$F,F339,$C:$C),"")</f>
        <v/>
      </c>
      <c r="M339" s="4">
        <f t="shared" si="40"/>
        <v>105</v>
      </c>
      <c r="N339" s="4">
        <f t="shared" si="38"/>
        <v>45</v>
      </c>
      <c r="O339" s="5">
        <f t="shared" si="39"/>
        <v>95</v>
      </c>
      <c r="P339" s="3" t="s">
        <v>1063</v>
      </c>
      <c r="Q339" s="4" t="s">
        <v>466</v>
      </c>
      <c r="R339" s="4" t="s">
        <v>480</v>
      </c>
      <c r="S339" s="4" t="s">
        <v>538</v>
      </c>
      <c r="T339" s="4" t="s">
        <v>539</v>
      </c>
      <c r="U339" s="8" t="s">
        <v>635</v>
      </c>
      <c r="V339" s="4" t="s">
        <v>456</v>
      </c>
      <c r="W339" s="4" t="s">
        <v>449</v>
      </c>
      <c r="X339" s="4" t="s">
        <v>457</v>
      </c>
      <c r="Y339" s="4" t="s">
        <v>458</v>
      </c>
      <c r="Z339" s="5">
        <v>10</v>
      </c>
      <c r="AA339" s="5">
        <v>12346843</v>
      </c>
      <c r="AB339" s="5">
        <v>1</v>
      </c>
      <c r="AC339" s="5">
        <v>140</v>
      </c>
      <c r="AD339" s="4" t="s">
        <v>716</v>
      </c>
      <c r="AE339" s="4" t="s">
        <v>713</v>
      </c>
      <c r="AF339" s="4" t="s">
        <v>1172</v>
      </c>
      <c r="AG339" s="4" t="s">
        <v>459</v>
      </c>
      <c r="AH339" s="80" t="str">
        <f t="shared" si="41"/>
        <v>13-Jan-24</v>
      </c>
    </row>
    <row r="340" spans="1:34" x14ac:dyDescent="0.3">
      <c r="A340" s="3">
        <v>45304</v>
      </c>
      <c r="B340" s="4">
        <v>150</v>
      </c>
      <c r="C340" s="5">
        <v>2</v>
      </c>
      <c r="D340" s="4" t="str">
        <f t="shared" si="35"/>
        <v>2024-01-13</v>
      </c>
      <c r="E340" s="4" t="str">
        <f t="shared" si="36"/>
        <v>2024-01-07 - 2024-01-13</v>
      </c>
      <c r="F340" s="4" t="str">
        <f t="shared" si="37"/>
        <v>2024-Jan</v>
      </c>
      <c r="G340" s="4" t="str">
        <f>IF(COUNTIF($A$2:A340,A340)=1,SUMIF($A:$A,D340,$B:$B),"")</f>
        <v/>
      </c>
      <c r="H340" s="4" t="str">
        <f>IF(COUNTIF($A$2:A340,A340)=1,SUMIF($A:$A,D340,$C:$C),"")</f>
        <v/>
      </c>
      <c r="I340" s="4" t="str">
        <f>IF(COUNTIF($E$2:E340,E340)=1,SUMIF($E:$E,E340,$B:$B),"")</f>
        <v/>
      </c>
      <c r="J340" s="4" t="str">
        <f>IF(COUNTIF($E$2:E340,E340)=1,SUMIF($E:$E,E340,$C:$C),"")</f>
        <v/>
      </c>
      <c r="K340" s="4" t="str">
        <f>IF(COUNTIF($F$2:F340,F340)=1,SUMIF($F:$F,F340,$B:$B),"")</f>
        <v/>
      </c>
      <c r="L340" s="4" t="str">
        <f>IF(COUNTIF($F$2:F340,F340)=1,SUMIF($F:$F,F340,$C:$C),"")</f>
        <v/>
      </c>
      <c r="M340" s="4">
        <f t="shared" si="40"/>
        <v>105</v>
      </c>
      <c r="N340" s="4">
        <f t="shared" si="38"/>
        <v>45</v>
      </c>
      <c r="O340" s="5">
        <f t="shared" si="39"/>
        <v>95</v>
      </c>
      <c r="P340" s="3" t="s">
        <v>1063</v>
      </c>
      <c r="Q340" s="4" t="s">
        <v>466</v>
      </c>
      <c r="R340" s="4" t="s">
        <v>480</v>
      </c>
      <c r="S340" s="4" t="s">
        <v>538</v>
      </c>
      <c r="T340" s="4" t="s">
        <v>539</v>
      </c>
      <c r="U340" s="8" t="s">
        <v>635</v>
      </c>
      <c r="V340" s="4" t="s">
        <v>456</v>
      </c>
      <c r="W340" s="4" t="s">
        <v>449</v>
      </c>
      <c r="X340" s="4" t="s">
        <v>457</v>
      </c>
      <c r="Y340" s="4" t="s">
        <v>458</v>
      </c>
      <c r="Z340" s="5">
        <v>10</v>
      </c>
      <c r="AA340" s="5">
        <v>12346845</v>
      </c>
      <c r="AB340" s="5">
        <v>1</v>
      </c>
      <c r="AC340" s="5">
        <v>140</v>
      </c>
      <c r="AD340" s="4" t="s">
        <v>716</v>
      </c>
      <c r="AE340" s="4" t="s">
        <v>713</v>
      </c>
      <c r="AF340" s="4" t="s">
        <v>1172</v>
      </c>
      <c r="AG340" s="4" t="s">
        <v>459</v>
      </c>
      <c r="AH340" s="80" t="str">
        <f t="shared" si="41"/>
        <v>13-Jan-24</v>
      </c>
    </row>
    <row r="341" spans="1:34" x14ac:dyDescent="0.3">
      <c r="A341" s="3">
        <v>45305</v>
      </c>
      <c r="B341" s="4">
        <v>4000</v>
      </c>
      <c r="C341" s="5">
        <v>8</v>
      </c>
      <c r="D341" s="4" t="str">
        <f t="shared" si="35"/>
        <v>2024-01-14</v>
      </c>
      <c r="E341" s="4" t="str">
        <f t="shared" si="36"/>
        <v>2024-01-14 - 2024-01-20</v>
      </c>
      <c r="F341" s="4" t="str">
        <f t="shared" si="37"/>
        <v>2024-Jan</v>
      </c>
      <c r="G341" s="4">
        <f>IF(COUNTIF($A$2:A341,A341)=1,SUMIF($A:$A,D341,$B:$B),"")</f>
        <v>8900</v>
      </c>
      <c r="H341" s="4">
        <f>IF(COUNTIF($A$2:A341,A341)=1,SUMIF($A:$A,D341,$C:$C),"")</f>
        <v>19</v>
      </c>
      <c r="I341" s="4">
        <f>IF(COUNTIF($E$2:E341,E341)=1,SUMIF($E:$E,E341,$B:$B),"")</f>
        <v>14200</v>
      </c>
      <c r="J341" s="4">
        <f>IF(COUNTIF($E$2:E341,E341)=1,SUMIF($E:$E,E341,$C:$C),"")</f>
        <v>39</v>
      </c>
      <c r="K341" s="4" t="str">
        <f>IF(COUNTIF($F$2:F341,F341)=1,SUMIF($F:$F,F341,$B:$B),"")</f>
        <v/>
      </c>
      <c r="L341" s="4" t="str">
        <f>IF(COUNTIF($F$2:F341,F341)=1,SUMIF($F:$F,F341,$C:$C),"")</f>
        <v/>
      </c>
      <c r="M341" s="4">
        <f t="shared" si="40"/>
        <v>2800</v>
      </c>
      <c r="N341" s="4">
        <f t="shared" si="38"/>
        <v>1200</v>
      </c>
      <c r="O341" s="5">
        <f t="shared" si="39"/>
        <v>2600</v>
      </c>
      <c r="P341" s="3" t="s">
        <v>1064</v>
      </c>
      <c r="Q341" s="4" t="s">
        <v>553</v>
      </c>
      <c r="R341" s="4" t="s">
        <v>445</v>
      </c>
      <c r="S341" s="4" t="s">
        <v>554</v>
      </c>
      <c r="T341" s="4" t="s">
        <v>484</v>
      </c>
      <c r="U341" s="8" t="s">
        <v>690</v>
      </c>
      <c r="V341" s="4" t="s">
        <v>448</v>
      </c>
      <c r="W341" s="4" t="s">
        <v>438</v>
      </c>
      <c r="X341" s="4" t="s">
        <v>439</v>
      </c>
      <c r="Y341" s="4" t="s">
        <v>547</v>
      </c>
      <c r="Z341" s="5">
        <v>200</v>
      </c>
      <c r="AA341" s="5">
        <v>12346946</v>
      </c>
      <c r="AB341" s="5">
        <v>1</v>
      </c>
      <c r="AC341" s="5">
        <v>3800</v>
      </c>
      <c r="AD341" s="4" t="s">
        <v>716</v>
      </c>
      <c r="AE341" s="4" t="s">
        <v>629</v>
      </c>
      <c r="AF341" s="4" t="s">
        <v>1173</v>
      </c>
      <c r="AG341" s="4" t="s">
        <v>443</v>
      </c>
      <c r="AH341" s="80" t="str">
        <f t="shared" si="41"/>
        <v>14-Jan-24</v>
      </c>
    </row>
    <row r="342" spans="1:34" x14ac:dyDescent="0.3">
      <c r="A342" s="3">
        <v>45305</v>
      </c>
      <c r="B342" s="4">
        <v>4000</v>
      </c>
      <c r="C342" s="5">
        <v>8</v>
      </c>
      <c r="D342" s="4" t="str">
        <f t="shared" si="35"/>
        <v>2024-01-14</v>
      </c>
      <c r="E342" s="4" t="str">
        <f t="shared" si="36"/>
        <v>2024-01-14 - 2024-01-20</v>
      </c>
      <c r="F342" s="4" t="str">
        <f t="shared" si="37"/>
        <v>2024-Jan</v>
      </c>
      <c r="G342" s="4" t="str">
        <f>IF(COUNTIF($A$2:A342,A342)=1,SUMIF($A:$A,D342,$B:$B),"")</f>
        <v/>
      </c>
      <c r="H342" s="4" t="str">
        <f>IF(COUNTIF($A$2:A342,A342)=1,SUMIF($A:$A,D342,$C:$C),"")</f>
        <v/>
      </c>
      <c r="I342" s="4" t="str">
        <f>IF(COUNTIF($E$2:E342,E342)=1,SUMIF($E:$E,E342,$B:$B),"")</f>
        <v/>
      </c>
      <c r="J342" s="4" t="str">
        <f>IF(COUNTIF($E$2:E342,E342)=1,SUMIF($E:$E,E342,$C:$C),"")</f>
        <v/>
      </c>
      <c r="K342" s="4" t="str">
        <f>IF(COUNTIF($F$2:F342,F342)=1,SUMIF($F:$F,F342,$B:$B),"")</f>
        <v/>
      </c>
      <c r="L342" s="4" t="str">
        <f>IF(COUNTIF($F$2:F342,F342)=1,SUMIF($F:$F,F342,$C:$C),"")</f>
        <v/>
      </c>
      <c r="M342" s="4">
        <f t="shared" si="40"/>
        <v>2800</v>
      </c>
      <c r="N342" s="4">
        <f t="shared" si="38"/>
        <v>1200</v>
      </c>
      <c r="O342" s="5">
        <f t="shared" si="39"/>
        <v>2600</v>
      </c>
      <c r="P342" s="3" t="s">
        <v>1064</v>
      </c>
      <c r="Q342" s="4" t="s">
        <v>553</v>
      </c>
      <c r="R342" s="4" t="s">
        <v>445</v>
      </c>
      <c r="S342" s="4" t="s">
        <v>554</v>
      </c>
      <c r="T342" s="4" t="s">
        <v>484</v>
      </c>
      <c r="U342" s="8" t="s">
        <v>692</v>
      </c>
      <c r="V342" s="4" t="s">
        <v>448</v>
      </c>
      <c r="W342" s="4" t="s">
        <v>438</v>
      </c>
      <c r="X342" s="4" t="s">
        <v>439</v>
      </c>
      <c r="Y342" s="4" t="s">
        <v>547</v>
      </c>
      <c r="Z342" s="5">
        <v>200</v>
      </c>
      <c r="AA342" s="5">
        <v>12346948</v>
      </c>
      <c r="AB342" s="5">
        <v>1</v>
      </c>
      <c r="AC342" s="5">
        <v>3800</v>
      </c>
      <c r="AD342" s="4" t="s">
        <v>716</v>
      </c>
      <c r="AE342" s="4" t="s">
        <v>629</v>
      </c>
      <c r="AF342" s="4" t="s">
        <v>1173</v>
      </c>
      <c r="AG342" s="4" t="s">
        <v>443</v>
      </c>
      <c r="AH342" s="80" t="str">
        <f t="shared" si="41"/>
        <v>14-Jan-24</v>
      </c>
    </row>
    <row r="343" spans="1:34" x14ac:dyDescent="0.3">
      <c r="A343" s="3">
        <v>45305</v>
      </c>
      <c r="B343" s="4">
        <v>900</v>
      </c>
      <c r="C343" s="5">
        <v>3</v>
      </c>
      <c r="D343" s="4" t="str">
        <f t="shared" si="35"/>
        <v>2024-01-14</v>
      </c>
      <c r="E343" s="4" t="str">
        <f t="shared" si="36"/>
        <v>2024-01-14 - 2024-01-20</v>
      </c>
      <c r="F343" s="4" t="str">
        <f t="shared" si="37"/>
        <v>2024-Jan</v>
      </c>
      <c r="G343" s="4" t="str">
        <f>IF(COUNTIF($A$2:A343,A343)=1,SUMIF($A:$A,D343,$B:$B),"")</f>
        <v/>
      </c>
      <c r="H343" s="4" t="str">
        <f>IF(COUNTIF($A$2:A343,A343)=1,SUMIF($A:$A,D343,$C:$C),"")</f>
        <v/>
      </c>
      <c r="I343" s="4" t="str">
        <f>IF(COUNTIF($E$2:E343,E343)=1,SUMIF($E:$E,E343,$B:$B),"")</f>
        <v/>
      </c>
      <c r="J343" s="4" t="str">
        <f>IF(COUNTIF($E$2:E343,E343)=1,SUMIF($E:$E,E343,$C:$C),"")</f>
        <v/>
      </c>
      <c r="K343" s="4" t="str">
        <f>IF(COUNTIF($F$2:F343,F343)=1,SUMIF($F:$F,F343,$B:$B),"")</f>
        <v/>
      </c>
      <c r="L343" s="4" t="str">
        <f>IF(COUNTIF($F$2:F343,F343)=1,SUMIF($F:$F,F343,$C:$C),"")</f>
        <v/>
      </c>
      <c r="M343" s="4">
        <f t="shared" si="40"/>
        <v>630</v>
      </c>
      <c r="N343" s="4">
        <f t="shared" si="38"/>
        <v>270</v>
      </c>
      <c r="O343" s="5">
        <f t="shared" si="39"/>
        <v>530</v>
      </c>
      <c r="P343" s="3" t="s">
        <v>1064</v>
      </c>
      <c r="Q343" s="4" t="s">
        <v>433</v>
      </c>
      <c r="R343" s="4" t="s">
        <v>445</v>
      </c>
      <c r="S343" s="4" t="s">
        <v>446</v>
      </c>
      <c r="T343" s="4" t="s">
        <v>447</v>
      </c>
      <c r="U343" s="8" t="s">
        <v>694</v>
      </c>
      <c r="V343" s="4" t="s">
        <v>456</v>
      </c>
      <c r="W343" s="4" t="s">
        <v>449</v>
      </c>
      <c r="X343" s="4" t="s">
        <v>450</v>
      </c>
      <c r="Y343" s="4" t="s">
        <v>458</v>
      </c>
      <c r="Z343" s="5">
        <v>100</v>
      </c>
      <c r="AA343" s="5">
        <v>12346947</v>
      </c>
      <c r="AB343" s="5">
        <v>1</v>
      </c>
      <c r="AC343" s="5">
        <v>800</v>
      </c>
      <c r="AD343" s="4" t="s">
        <v>716</v>
      </c>
      <c r="AE343" s="4" t="s">
        <v>618</v>
      </c>
      <c r="AF343" s="4" t="s">
        <v>1174</v>
      </c>
      <c r="AG343" s="4" t="s">
        <v>443</v>
      </c>
      <c r="AH343" s="80" t="str">
        <f t="shared" si="41"/>
        <v>14-Jan-24</v>
      </c>
    </row>
    <row r="344" spans="1:34" x14ac:dyDescent="0.3">
      <c r="A344" s="3">
        <v>45306</v>
      </c>
      <c r="B344" s="4">
        <v>200</v>
      </c>
      <c r="C344" s="5">
        <v>1</v>
      </c>
      <c r="D344" s="4" t="str">
        <f t="shared" si="35"/>
        <v>2024-01-15</v>
      </c>
      <c r="E344" s="4" t="str">
        <f t="shared" si="36"/>
        <v>2024-01-14 - 2024-01-20</v>
      </c>
      <c r="F344" s="4" t="str">
        <f t="shared" si="37"/>
        <v>2024-Jan</v>
      </c>
      <c r="G344" s="4">
        <f>IF(COUNTIF($A$2:A344,A344)=1,SUMIF($A:$A,D344,$B:$B),"")</f>
        <v>1000</v>
      </c>
      <c r="H344" s="4">
        <f>IF(COUNTIF($A$2:A344,A344)=1,SUMIF($A:$A,D344,$C:$C),"")</f>
        <v>4</v>
      </c>
      <c r="I344" s="4" t="str">
        <f>IF(COUNTIF($E$2:E344,E344)=1,SUMIF($E:$E,E344,$B:$B),"")</f>
        <v/>
      </c>
      <c r="J344" s="4" t="str">
        <f>IF(COUNTIF($E$2:E344,E344)=1,SUMIF($E:$E,E344,$C:$C),"")</f>
        <v/>
      </c>
      <c r="K344" s="4" t="str">
        <f>IF(COUNTIF($F$2:F344,F344)=1,SUMIF($F:$F,F344,$B:$B),"")</f>
        <v/>
      </c>
      <c r="L344" s="4" t="str">
        <f>IF(COUNTIF($F$2:F344,F344)=1,SUMIF($F:$F,F344,$C:$C),"")</f>
        <v/>
      </c>
      <c r="M344" s="4">
        <f t="shared" si="40"/>
        <v>140</v>
      </c>
      <c r="N344" s="4">
        <f t="shared" si="38"/>
        <v>60</v>
      </c>
      <c r="O344" s="5">
        <f t="shared" si="39"/>
        <v>120</v>
      </c>
      <c r="P344" s="3" t="s">
        <v>1065</v>
      </c>
      <c r="Q344" s="4" t="s">
        <v>462</v>
      </c>
      <c r="R344" s="4" t="s">
        <v>434</v>
      </c>
      <c r="S344" s="4" t="s">
        <v>515</v>
      </c>
      <c r="T344" s="4" t="s">
        <v>478</v>
      </c>
      <c r="U344" s="8" t="s">
        <v>635</v>
      </c>
      <c r="V344" s="4" t="s">
        <v>456</v>
      </c>
      <c r="W344" s="4" t="s">
        <v>449</v>
      </c>
      <c r="X344" s="4" t="s">
        <v>457</v>
      </c>
      <c r="Y344" s="4" t="s">
        <v>451</v>
      </c>
      <c r="Z344" s="5">
        <v>20</v>
      </c>
      <c r="AA344" s="5">
        <v>12347049</v>
      </c>
      <c r="AB344" s="5">
        <v>2</v>
      </c>
      <c r="AC344" s="5">
        <v>180</v>
      </c>
      <c r="AD344" s="4" t="s">
        <v>716</v>
      </c>
      <c r="AE344" s="4" t="s">
        <v>713</v>
      </c>
      <c r="AF344" s="4" t="s">
        <v>1172</v>
      </c>
      <c r="AG344" s="4" t="s">
        <v>459</v>
      </c>
      <c r="AH344" s="80" t="str">
        <f t="shared" si="41"/>
        <v>15-Jan-24</v>
      </c>
    </row>
    <row r="345" spans="1:34" x14ac:dyDescent="0.3">
      <c r="A345" s="3">
        <v>45306</v>
      </c>
      <c r="B345" s="4">
        <v>600</v>
      </c>
      <c r="C345" s="5">
        <v>2</v>
      </c>
      <c r="D345" s="4" t="str">
        <f t="shared" si="35"/>
        <v>2024-01-15</v>
      </c>
      <c r="E345" s="4" t="str">
        <f t="shared" si="36"/>
        <v>2024-01-14 - 2024-01-20</v>
      </c>
      <c r="F345" s="4" t="str">
        <f t="shared" si="37"/>
        <v>2024-Jan</v>
      </c>
      <c r="G345" s="4" t="str">
        <f>IF(COUNTIF($A$2:A345,A345)=1,SUMIF($A:$A,D345,$B:$B),"")</f>
        <v/>
      </c>
      <c r="H345" s="4" t="str">
        <f>IF(COUNTIF($A$2:A345,A345)=1,SUMIF($A:$A,D345,$C:$C),"")</f>
        <v/>
      </c>
      <c r="I345" s="4" t="str">
        <f>IF(COUNTIF($E$2:E345,E345)=1,SUMIF($E:$E,E345,$B:$B),"")</f>
        <v/>
      </c>
      <c r="J345" s="4" t="str">
        <f>IF(COUNTIF($E$2:E345,E345)=1,SUMIF($E:$E,E345,$C:$C),"")</f>
        <v/>
      </c>
      <c r="K345" s="4" t="str">
        <f>IF(COUNTIF($F$2:F345,F345)=1,SUMIF($F:$F,F345,$B:$B),"")</f>
        <v/>
      </c>
      <c r="L345" s="4" t="str">
        <f>IF(COUNTIF($F$2:F345,F345)=1,SUMIF($F:$F,F345,$C:$C),"")</f>
        <v/>
      </c>
      <c r="M345" s="4">
        <f t="shared" si="40"/>
        <v>420</v>
      </c>
      <c r="N345" s="4">
        <f t="shared" si="38"/>
        <v>180</v>
      </c>
      <c r="O345" s="5">
        <f t="shared" si="39"/>
        <v>420</v>
      </c>
      <c r="P345" s="3" t="s">
        <v>1065</v>
      </c>
      <c r="Q345" s="4" t="s">
        <v>462</v>
      </c>
      <c r="R345" s="4" t="s">
        <v>453</v>
      </c>
      <c r="S345" s="4" t="s">
        <v>503</v>
      </c>
      <c r="T345" s="4" t="s">
        <v>504</v>
      </c>
      <c r="U345" s="8" t="s">
        <v>703</v>
      </c>
      <c r="V345" s="4" t="s">
        <v>448</v>
      </c>
      <c r="W345" s="4" t="s">
        <v>438</v>
      </c>
      <c r="X345" s="4" t="s">
        <v>457</v>
      </c>
      <c r="Y345" s="4" t="s">
        <v>547</v>
      </c>
      <c r="Z345" s="5">
        <v>0</v>
      </c>
      <c r="AA345" s="5">
        <v>12347050</v>
      </c>
      <c r="AB345" s="5">
        <v>1</v>
      </c>
      <c r="AC345" s="5">
        <v>600</v>
      </c>
      <c r="AD345" s="4" t="s">
        <v>716</v>
      </c>
      <c r="AE345" s="4" t="s">
        <v>713</v>
      </c>
      <c r="AF345" s="4" t="s">
        <v>1172</v>
      </c>
      <c r="AG345" s="4" t="s">
        <v>459</v>
      </c>
      <c r="AH345" s="80" t="str">
        <f t="shared" si="41"/>
        <v>15-Jan-24</v>
      </c>
    </row>
    <row r="346" spans="1:34" x14ac:dyDescent="0.3">
      <c r="A346" s="3">
        <v>45306</v>
      </c>
      <c r="B346" s="4">
        <v>200</v>
      </c>
      <c r="C346" s="5">
        <v>1</v>
      </c>
      <c r="D346" s="4" t="str">
        <f t="shared" si="35"/>
        <v>2024-01-15</v>
      </c>
      <c r="E346" s="4" t="str">
        <f t="shared" si="36"/>
        <v>2024-01-14 - 2024-01-20</v>
      </c>
      <c r="F346" s="4" t="str">
        <f t="shared" si="37"/>
        <v>2024-Jan</v>
      </c>
      <c r="G346" s="4" t="str">
        <f>IF(COUNTIF($A$2:A346,A346)=1,SUMIF($A:$A,D346,$B:$B),"")</f>
        <v/>
      </c>
      <c r="H346" s="4" t="str">
        <f>IF(COUNTIF($A$2:A346,A346)=1,SUMIF($A:$A,D346,$C:$C),"")</f>
        <v/>
      </c>
      <c r="I346" s="4" t="str">
        <f>IF(COUNTIF($E$2:E346,E346)=1,SUMIF($E:$E,E346,$B:$B),"")</f>
        <v/>
      </c>
      <c r="J346" s="4" t="str">
        <f>IF(COUNTIF($E$2:E346,E346)=1,SUMIF($E:$E,E346,$C:$C),"")</f>
        <v/>
      </c>
      <c r="K346" s="4" t="str">
        <f>IF(COUNTIF($F$2:F346,F346)=1,SUMIF($F:$F,F346,$B:$B),"")</f>
        <v/>
      </c>
      <c r="L346" s="4" t="str">
        <f>IF(COUNTIF($F$2:F346,F346)=1,SUMIF($F:$F,F346,$C:$C),"")</f>
        <v/>
      </c>
      <c r="M346" s="4">
        <f t="shared" si="40"/>
        <v>140</v>
      </c>
      <c r="N346" s="4">
        <f t="shared" si="38"/>
        <v>60</v>
      </c>
      <c r="O346" s="5">
        <f t="shared" si="39"/>
        <v>120</v>
      </c>
      <c r="P346" s="3" t="s">
        <v>1065</v>
      </c>
      <c r="Q346" s="4" t="s">
        <v>462</v>
      </c>
      <c r="R346" s="4" t="s">
        <v>434</v>
      </c>
      <c r="S346" s="4" t="s">
        <v>515</v>
      </c>
      <c r="T346" s="4" t="s">
        <v>478</v>
      </c>
      <c r="U346" s="8" t="s">
        <v>635</v>
      </c>
      <c r="V346" s="4" t="s">
        <v>456</v>
      </c>
      <c r="W346" s="4" t="s">
        <v>449</v>
      </c>
      <c r="X346" s="4" t="s">
        <v>457</v>
      </c>
      <c r="Y346" s="4" t="s">
        <v>451</v>
      </c>
      <c r="Z346" s="5">
        <v>20</v>
      </c>
      <c r="AA346" s="5">
        <v>12347051</v>
      </c>
      <c r="AB346" s="5">
        <v>2</v>
      </c>
      <c r="AC346" s="5">
        <v>180</v>
      </c>
      <c r="AD346" s="4" t="s">
        <v>716</v>
      </c>
      <c r="AE346" s="4" t="s">
        <v>713</v>
      </c>
      <c r="AF346" s="4" t="s">
        <v>1172</v>
      </c>
      <c r="AG346" s="4" t="s">
        <v>459</v>
      </c>
      <c r="AH346" s="80" t="str">
        <f t="shared" si="41"/>
        <v>15-Jan-24</v>
      </c>
    </row>
    <row r="347" spans="1:34" x14ac:dyDescent="0.3">
      <c r="A347" s="3">
        <v>45307</v>
      </c>
      <c r="B347" s="4">
        <v>800</v>
      </c>
      <c r="C347" s="5">
        <v>2</v>
      </c>
      <c r="D347" s="4" t="str">
        <f t="shared" si="35"/>
        <v>2024-01-16</v>
      </c>
      <c r="E347" s="4" t="str">
        <f t="shared" si="36"/>
        <v>2024-01-14 - 2024-01-20</v>
      </c>
      <c r="F347" s="4" t="str">
        <f t="shared" si="37"/>
        <v>2024-Jan</v>
      </c>
      <c r="G347" s="4">
        <f>IF(COUNTIF($A$2:A347,A347)=1,SUMIF($A:$A,D347,$B:$B),"")</f>
        <v>1800</v>
      </c>
      <c r="H347" s="4">
        <f>IF(COUNTIF($A$2:A347,A347)=1,SUMIF($A:$A,D347,$C:$C),"")</f>
        <v>5</v>
      </c>
      <c r="I347" s="4" t="str">
        <f>IF(COUNTIF($E$2:E347,E347)=1,SUMIF($E:$E,E347,$B:$B),"")</f>
        <v/>
      </c>
      <c r="J347" s="4" t="str">
        <f>IF(COUNTIF($E$2:E347,E347)=1,SUMIF($E:$E,E347,$C:$C),"")</f>
        <v/>
      </c>
      <c r="K347" s="4" t="str">
        <f>IF(COUNTIF($F$2:F347,F347)=1,SUMIF($F:$F,F347,$B:$B),"")</f>
        <v/>
      </c>
      <c r="L347" s="4" t="str">
        <f>IF(COUNTIF($F$2:F347,F347)=1,SUMIF($F:$F,F347,$C:$C),"")</f>
        <v/>
      </c>
      <c r="M347" s="4">
        <f t="shared" si="40"/>
        <v>560</v>
      </c>
      <c r="N347" s="4">
        <f t="shared" si="38"/>
        <v>240</v>
      </c>
      <c r="O347" s="5">
        <f t="shared" si="39"/>
        <v>534.321608040201</v>
      </c>
      <c r="P347" s="3" t="s">
        <v>1066</v>
      </c>
      <c r="Q347" s="4" t="s">
        <v>460</v>
      </c>
      <c r="R347" s="4" t="s">
        <v>453</v>
      </c>
      <c r="S347" s="4" t="s">
        <v>518</v>
      </c>
      <c r="T347" s="4" t="s">
        <v>519</v>
      </c>
      <c r="U347" s="8" t="s">
        <v>690</v>
      </c>
      <c r="V347" s="4" t="s">
        <v>456</v>
      </c>
      <c r="W347" s="4" t="s">
        <v>449</v>
      </c>
      <c r="X347" s="4" t="s">
        <v>450</v>
      </c>
      <c r="Y347" s="4" t="s">
        <v>451</v>
      </c>
      <c r="Z347" s="5">
        <v>25.67839195979899</v>
      </c>
      <c r="AA347" s="5">
        <v>12362052</v>
      </c>
      <c r="AB347" s="5">
        <v>1.050251256281407</v>
      </c>
      <c r="AC347" s="5">
        <v>640.6030150753769</v>
      </c>
      <c r="AD347" s="4" t="s">
        <v>716</v>
      </c>
      <c r="AE347" s="4" t="s">
        <v>713</v>
      </c>
      <c r="AF347" s="4" t="s">
        <v>1172</v>
      </c>
      <c r="AG347" s="4" t="s">
        <v>443</v>
      </c>
      <c r="AH347" s="80" t="str">
        <f t="shared" si="41"/>
        <v>16-Jan-24</v>
      </c>
    </row>
    <row r="348" spans="1:34" x14ac:dyDescent="0.3">
      <c r="A348" s="3">
        <v>45307</v>
      </c>
      <c r="B348" s="4">
        <v>800</v>
      </c>
      <c r="C348" s="5">
        <v>2</v>
      </c>
      <c r="D348" s="4" t="str">
        <f t="shared" si="35"/>
        <v>2024-01-16</v>
      </c>
      <c r="E348" s="4" t="str">
        <f t="shared" si="36"/>
        <v>2024-01-14 - 2024-01-20</v>
      </c>
      <c r="F348" s="4" t="str">
        <f t="shared" si="37"/>
        <v>2024-Jan</v>
      </c>
      <c r="G348" s="4" t="str">
        <f>IF(COUNTIF($A$2:A348,A348)=1,SUMIF($A:$A,D348,$B:$B),"")</f>
        <v/>
      </c>
      <c r="H348" s="4" t="str">
        <f>IF(COUNTIF($A$2:A348,A348)=1,SUMIF($A:$A,D348,$C:$C),"")</f>
        <v/>
      </c>
      <c r="I348" s="4" t="str">
        <f>IF(COUNTIF($E$2:E348,E348)=1,SUMIF($E:$E,E348,$B:$B),"")</f>
        <v/>
      </c>
      <c r="J348" s="4" t="str">
        <f>IF(COUNTIF($E$2:E348,E348)=1,SUMIF($E:$E,E348,$C:$C),"")</f>
        <v/>
      </c>
      <c r="K348" s="4" t="str">
        <f>IF(COUNTIF($F$2:F348,F348)=1,SUMIF($F:$F,F348,$B:$B),"")</f>
        <v/>
      </c>
      <c r="L348" s="4" t="str">
        <f>IF(COUNTIF($F$2:F348,F348)=1,SUMIF($F:$F,F348,$C:$C),"")</f>
        <v/>
      </c>
      <c r="M348" s="4">
        <f t="shared" si="40"/>
        <v>560</v>
      </c>
      <c r="N348" s="4">
        <f t="shared" si="38"/>
        <v>240</v>
      </c>
      <c r="O348" s="5">
        <f t="shared" si="39"/>
        <v>534.321608040201</v>
      </c>
      <c r="P348" s="3" t="s">
        <v>1066</v>
      </c>
      <c r="Q348" s="4" t="s">
        <v>460</v>
      </c>
      <c r="R348" s="4" t="s">
        <v>453</v>
      </c>
      <c r="S348" s="4" t="s">
        <v>518</v>
      </c>
      <c r="T348" s="4" t="s">
        <v>436</v>
      </c>
      <c r="U348" s="8" t="s">
        <v>692</v>
      </c>
      <c r="V348" s="4" t="s">
        <v>456</v>
      </c>
      <c r="W348" s="4" t="s">
        <v>449</v>
      </c>
      <c r="X348" s="4" t="s">
        <v>450</v>
      </c>
      <c r="Y348" s="4" t="s">
        <v>451</v>
      </c>
      <c r="Z348" s="5">
        <v>25.67839195979899</v>
      </c>
      <c r="AA348" s="5">
        <v>12362054</v>
      </c>
      <c r="AB348" s="5">
        <v>1.050251256281407</v>
      </c>
      <c r="AC348" s="5">
        <v>640.6030150753769</v>
      </c>
      <c r="AD348" s="4" t="s">
        <v>716</v>
      </c>
      <c r="AE348" s="4" t="s">
        <v>713</v>
      </c>
      <c r="AF348" s="4" t="s">
        <v>1172</v>
      </c>
      <c r="AG348" s="4" t="s">
        <v>443</v>
      </c>
      <c r="AH348" s="80" t="str">
        <f t="shared" si="41"/>
        <v>16-Jan-24</v>
      </c>
    </row>
    <row r="349" spans="1:34" x14ac:dyDescent="0.3">
      <c r="A349" s="3">
        <v>45307</v>
      </c>
      <c r="B349" s="4">
        <v>200</v>
      </c>
      <c r="C349" s="5">
        <v>1</v>
      </c>
      <c r="D349" s="4" t="str">
        <f t="shared" si="35"/>
        <v>2024-01-16</v>
      </c>
      <c r="E349" s="4" t="str">
        <f t="shared" si="36"/>
        <v>2024-01-14 - 2024-01-20</v>
      </c>
      <c r="F349" s="4" t="str">
        <f t="shared" si="37"/>
        <v>2024-Jan</v>
      </c>
      <c r="G349" s="4" t="str">
        <f>IF(COUNTIF($A$2:A349,A349)=1,SUMIF($A:$A,D349,$B:$B),"")</f>
        <v/>
      </c>
      <c r="H349" s="4" t="str">
        <f>IF(COUNTIF($A$2:A349,A349)=1,SUMIF($A:$A,D349,$C:$C),"")</f>
        <v/>
      </c>
      <c r="I349" s="4" t="str">
        <f>IF(COUNTIF($E$2:E349,E349)=1,SUMIF($E:$E,E349,$B:$B),"")</f>
        <v/>
      </c>
      <c r="J349" s="4" t="str">
        <f>IF(COUNTIF($E$2:E349,E349)=1,SUMIF($E:$E,E349,$C:$C),"")</f>
        <v/>
      </c>
      <c r="K349" s="4" t="str">
        <f>IF(COUNTIF($F$2:F349,F349)=1,SUMIF($F:$F,F349,$B:$B),"")</f>
        <v/>
      </c>
      <c r="L349" s="4" t="str">
        <f>IF(COUNTIF($F$2:F349,F349)=1,SUMIF($F:$F,F349,$C:$C),"")</f>
        <v/>
      </c>
      <c r="M349" s="4">
        <f t="shared" si="40"/>
        <v>140</v>
      </c>
      <c r="N349" s="4">
        <f t="shared" si="38"/>
        <v>60</v>
      </c>
      <c r="O349" s="5">
        <f t="shared" si="39"/>
        <v>114.32160804020101</v>
      </c>
      <c r="P349" s="3" t="s">
        <v>1066</v>
      </c>
      <c r="Q349" s="4" t="s">
        <v>488</v>
      </c>
      <c r="R349" s="4" t="s">
        <v>434</v>
      </c>
      <c r="S349" s="4" t="s">
        <v>515</v>
      </c>
      <c r="T349" s="4" t="s">
        <v>478</v>
      </c>
      <c r="U349" s="8" t="s">
        <v>694</v>
      </c>
      <c r="V349" s="4" t="s">
        <v>456</v>
      </c>
      <c r="W349" s="4" t="s">
        <v>449</v>
      </c>
      <c r="X349" s="4" t="s">
        <v>555</v>
      </c>
      <c r="Y349" s="4" t="s">
        <v>451</v>
      </c>
      <c r="Z349" s="5">
        <v>25.67839195979899</v>
      </c>
      <c r="AA349" s="5">
        <v>12362053</v>
      </c>
      <c r="AB349" s="5">
        <v>1.050251256281407</v>
      </c>
      <c r="AC349" s="5">
        <v>640.6030150753769</v>
      </c>
      <c r="AD349" s="4" t="s">
        <v>716</v>
      </c>
      <c r="AE349" s="4" t="s">
        <v>713</v>
      </c>
      <c r="AF349" s="4" t="s">
        <v>1172</v>
      </c>
      <c r="AG349" s="4" t="s">
        <v>443</v>
      </c>
      <c r="AH349" s="80" t="str">
        <f t="shared" si="41"/>
        <v>16-Jan-24</v>
      </c>
    </row>
    <row r="350" spans="1:34" x14ac:dyDescent="0.3">
      <c r="A350" s="3">
        <v>45308</v>
      </c>
      <c r="B350" s="4">
        <v>700</v>
      </c>
      <c r="C350" s="5">
        <v>5</v>
      </c>
      <c r="D350" s="4" t="str">
        <f t="shared" si="35"/>
        <v>2024-01-17</v>
      </c>
      <c r="E350" s="4" t="str">
        <f t="shared" si="36"/>
        <v>2024-01-14 - 2024-01-20</v>
      </c>
      <c r="F350" s="4" t="str">
        <f t="shared" si="37"/>
        <v>2024-Jan</v>
      </c>
      <c r="G350" s="4">
        <f>IF(COUNTIF($A$2:A350,A350)=1,SUMIF($A:$A,D350,$B:$B),"")</f>
        <v>700</v>
      </c>
      <c r="H350" s="4">
        <f>IF(COUNTIF($A$2:A350,A350)=1,SUMIF($A:$A,D350,$C:$C),"")</f>
        <v>5</v>
      </c>
      <c r="I350" s="4" t="str">
        <f>IF(COUNTIF($E$2:E350,E350)=1,SUMIF($E:$E,E350,$B:$B),"")</f>
        <v/>
      </c>
      <c r="J350" s="4" t="str">
        <f>IF(COUNTIF($E$2:E350,E350)=1,SUMIF($E:$E,E350,$C:$C),"")</f>
        <v/>
      </c>
      <c r="K350" s="4" t="str">
        <f>IF(COUNTIF($F$2:F350,F350)=1,SUMIF($F:$F,F350,$B:$B),"")</f>
        <v/>
      </c>
      <c r="L350" s="4" t="str">
        <f>IF(COUNTIF($F$2:F350,F350)=1,SUMIF($F:$F,F350,$C:$C),"")</f>
        <v/>
      </c>
      <c r="M350" s="4">
        <f t="shared" si="40"/>
        <v>490</v>
      </c>
      <c r="N350" s="4">
        <f t="shared" si="38"/>
        <v>210</v>
      </c>
      <c r="O350" s="5">
        <f t="shared" si="39"/>
        <v>460</v>
      </c>
      <c r="P350" s="3" t="s">
        <v>722</v>
      </c>
      <c r="Q350" s="4" t="s">
        <v>433</v>
      </c>
      <c r="R350" s="4" t="s">
        <v>434</v>
      </c>
      <c r="S350" s="4" t="s">
        <v>435</v>
      </c>
      <c r="T350" s="4" t="s">
        <v>436</v>
      </c>
      <c r="U350" s="8" t="s">
        <v>632</v>
      </c>
      <c r="V350" s="4" t="s">
        <v>437</v>
      </c>
      <c r="W350" s="4" t="s">
        <v>438</v>
      </c>
      <c r="X350" s="4" t="s">
        <v>439</v>
      </c>
      <c r="Y350" s="4" t="s">
        <v>440</v>
      </c>
      <c r="Z350" s="5">
        <v>30</v>
      </c>
      <c r="AA350" s="5">
        <v>123471</v>
      </c>
      <c r="AB350" s="5">
        <v>1</v>
      </c>
      <c r="AC350" s="5">
        <v>670</v>
      </c>
      <c r="AD350" s="4" t="s">
        <v>716</v>
      </c>
      <c r="AE350" s="4" t="s">
        <v>558</v>
      </c>
      <c r="AF350" s="4" t="s">
        <v>1173</v>
      </c>
      <c r="AG350" s="4" t="s">
        <v>443</v>
      </c>
      <c r="AH350" s="80" t="str">
        <f t="shared" si="41"/>
        <v>17-Jan-24</v>
      </c>
    </row>
    <row r="351" spans="1:34" x14ac:dyDescent="0.3">
      <c r="A351" s="3">
        <v>45309</v>
      </c>
      <c r="B351" s="4">
        <v>250</v>
      </c>
      <c r="C351" s="5">
        <v>1</v>
      </c>
      <c r="D351" s="4" t="str">
        <f t="shared" si="35"/>
        <v>2024-01-18</v>
      </c>
      <c r="E351" s="4" t="str">
        <f t="shared" si="36"/>
        <v>2024-01-14 - 2024-01-20</v>
      </c>
      <c r="F351" s="4" t="str">
        <f t="shared" si="37"/>
        <v>2024-Jan</v>
      </c>
      <c r="G351" s="4">
        <f>IF(COUNTIF($A$2:A351,A351)=1,SUMIF($A:$A,D351,$B:$B),"")</f>
        <v>250</v>
      </c>
      <c r="H351" s="4">
        <f>IF(COUNTIF($A$2:A351,A351)=1,SUMIF($A:$A,D351,$C:$C),"")</f>
        <v>1</v>
      </c>
      <c r="I351" s="4" t="str">
        <f>IF(COUNTIF($E$2:E351,E351)=1,SUMIF($E:$E,E351,$B:$B),"")</f>
        <v/>
      </c>
      <c r="J351" s="4" t="str">
        <f>IF(COUNTIF($E$2:E351,E351)=1,SUMIF($E:$E,E351,$C:$C),"")</f>
        <v/>
      </c>
      <c r="K351" s="4" t="str">
        <f>IF(COUNTIF($F$2:F351,F351)=1,SUMIF($F:$F,F351,$B:$B),"")</f>
        <v/>
      </c>
      <c r="L351" s="4" t="str">
        <f>IF(COUNTIF($F$2:F351,F351)=1,SUMIF($F:$F,F351,$C:$C),"")</f>
        <v/>
      </c>
      <c r="M351" s="4">
        <f t="shared" si="40"/>
        <v>175</v>
      </c>
      <c r="N351" s="4">
        <f t="shared" si="38"/>
        <v>75</v>
      </c>
      <c r="O351" s="5">
        <f t="shared" si="39"/>
        <v>175</v>
      </c>
      <c r="P351" s="3" t="s">
        <v>723</v>
      </c>
      <c r="Q351" s="4" t="s">
        <v>444</v>
      </c>
      <c r="R351" s="4" t="s">
        <v>445</v>
      </c>
      <c r="S351" s="4" t="s">
        <v>446</v>
      </c>
      <c r="T351" s="4" t="s">
        <v>447</v>
      </c>
      <c r="U351" s="8" t="s">
        <v>633</v>
      </c>
      <c r="V351" s="4" t="s">
        <v>448</v>
      </c>
      <c r="W351" s="4" t="s">
        <v>449</v>
      </c>
      <c r="X351" s="4" t="s">
        <v>450</v>
      </c>
      <c r="Y351" s="4" t="s">
        <v>451</v>
      </c>
      <c r="Z351" s="5">
        <v>0</v>
      </c>
      <c r="AA351" s="5">
        <v>123472</v>
      </c>
      <c r="AB351" s="5">
        <v>1</v>
      </c>
      <c r="AC351" s="5">
        <v>250</v>
      </c>
      <c r="AD351" s="4" t="s">
        <v>716</v>
      </c>
      <c r="AE351" s="4" t="s">
        <v>559</v>
      </c>
      <c r="AF351" s="4" t="s">
        <v>1173</v>
      </c>
      <c r="AG351" s="4" t="s">
        <v>443</v>
      </c>
      <c r="AH351" s="80" t="str">
        <f t="shared" si="41"/>
        <v>18-Jan-24</v>
      </c>
    </row>
    <row r="352" spans="1:34" x14ac:dyDescent="0.3">
      <c r="A352" s="3">
        <v>45310</v>
      </c>
      <c r="B352" s="4">
        <v>350</v>
      </c>
      <c r="C352" s="5">
        <v>2</v>
      </c>
      <c r="D352" s="4" t="str">
        <f t="shared" si="35"/>
        <v>2024-01-19</v>
      </c>
      <c r="E352" s="4" t="str">
        <f t="shared" si="36"/>
        <v>2024-01-14 - 2024-01-20</v>
      </c>
      <c r="F352" s="4" t="str">
        <f t="shared" si="37"/>
        <v>2024-Jan</v>
      </c>
      <c r="G352" s="4">
        <f>IF(COUNTIF($A$2:A352,A352)=1,SUMIF($A:$A,D352,$B:$B),"")</f>
        <v>350</v>
      </c>
      <c r="H352" s="4">
        <f>IF(COUNTIF($A$2:A352,A352)=1,SUMIF($A:$A,D352,$C:$C),"")</f>
        <v>2</v>
      </c>
      <c r="I352" s="4" t="str">
        <f>IF(COUNTIF($E$2:E352,E352)=1,SUMIF($E:$E,E352,$B:$B),"")</f>
        <v/>
      </c>
      <c r="J352" s="4" t="str">
        <f>IF(COUNTIF($E$2:E352,E352)=1,SUMIF($E:$E,E352,$C:$C),"")</f>
        <v/>
      </c>
      <c r="K352" s="4" t="str">
        <f>IF(COUNTIF($F$2:F352,F352)=1,SUMIF($F:$F,F352,$B:$B),"")</f>
        <v/>
      </c>
      <c r="L352" s="4" t="str">
        <f>IF(COUNTIF($F$2:F352,F352)=1,SUMIF($F:$F,F352,$C:$C),"")</f>
        <v/>
      </c>
      <c r="M352" s="4">
        <f t="shared" si="40"/>
        <v>245</v>
      </c>
      <c r="N352" s="4">
        <f t="shared" si="38"/>
        <v>105</v>
      </c>
      <c r="O352" s="5">
        <f t="shared" si="39"/>
        <v>225</v>
      </c>
      <c r="P352" s="3" t="s">
        <v>724</v>
      </c>
      <c r="Q352" s="4" t="s">
        <v>452</v>
      </c>
      <c r="R352" s="4" t="s">
        <v>453</v>
      </c>
      <c r="S352" s="4" t="s">
        <v>454</v>
      </c>
      <c r="T352" s="4" t="s">
        <v>455</v>
      </c>
      <c r="U352" s="8" t="s">
        <v>634</v>
      </c>
      <c r="V352" s="4" t="s">
        <v>456</v>
      </c>
      <c r="W352" s="4" t="s">
        <v>449</v>
      </c>
      <c r="X352" s="4" t="s">
        <v>457</v>
      </c>
      <c r="Y352" s="4" t="s">
        <v>458</v>
      </c>
      <c r="Z352" s="5">
        <v>20</v>
      </c>
      <c r="AA352" s="5">
        <v>123473</v>
      </c>
      <c r="AB352" s="5">
        <v>1</v>
      </c>
      <c r="AC352" s="5">
        <v>330</v>
      </c>
      <c r="AD352" s="4" t="s">
        <v>716</v>
      </c>
      <c r="AE352" s="4" t="s">
        <v>713</v>
      </c>
      <c r="AF352" s="4" t="s">
        <v>1172</v>
      </c>
      <c r="AG352" s="4" t="s">
        <v>459</v>
      </c>
      <c r="AH352" s="80" t="str">
        <f t="shared" si="41"/>
        <v>19-Jan-24</v>
      </c>
    </row>
    <row r="353" spans="1:34" x14ac:dyDescent="0.3">
      <c r="A353" s="3">
        <v>45311</v>
      </c>
      <c r="B353" s="4">
        <v>1200</v>
      </c>
      <c r="C353" s="5">
        <v>3</v>
      </c>
      <c r="D353" s="4" t="str">
        <f t="shared" si="35"/>
        <v>2024-01-20</v>
      </c>
      <c r="E353" s="4" t="str">
        <f t="shared" si="36"/>
        <v>2024-01-14 - 2024-01-20</v>
      </c>
      <c r="F353" s="4" t="str">
        <f t="shared" si="37"/>
        <v>2024-Jan</v>
      </c>
      <c r="G353" s="4">
        <f>IF(COUNTIF($A$2:A353,A353)=1,SUMIF($A:$A,D353,$B:$B),"")</f>
        <v>1200</v>
      </c>
      <c r="H353" s="4">
        <f>IF(COUNTIF($A$2:A353,A353)=1,SUMIF($A:$A,D353,$C:$C),"")</f>
        <v>3</v>
      </c>
      <c r="I353" s="4" t="str">
        <f>IF(COUNTIF($E$2:E353,E353)=1,SUMIF($E:$E,E353,$B:$B),"")</f>
        <v/>
      </c>
      <c r="J353" s="4" t="str">
        <f>IF(COUNTIF($E$2:E353,E353)=1,SUMIF($E:$E,E353,$C:$C),"")</f>
        <v/>
      </c>
      <c r="K353" s="4" t="str">
        <f>IF(COUNTIF($F$2:F353,F353)=1,SUMIF($F:$F,F353,$B:$B),"")</f>
        <v/>
      </c>
      <c r="L353" s="4" t="str">
        <f>IF(COUNTIF($F$2:F353,F353)=1,SUMIF($F:$F,F353,$C:$C),"")</f>
        <v/>
      </c>
      <c r="M353" s="4">
        <f t="shared" si="40"/>
        <v>840</v>
      </c>
      <c r="N353" s="4">
        <f t="shared" si="38"/>
        <v>360</v>
      </c>
      <c r="O353" s="5">
        <f t="shared" si="39"/>
        <v>840</v>
      </c>
      <c r="P353" s="3" t="s">
        <v>725</v>
      </c>
      <c r="Q353" s="4" t="s">
        <v>460</v>
      </c>
      <c r="R353" s="4" t="s">
        <v>434</v>
      </c>
      <c r="S353" s="4" t="s">
        <v>461</v>
      </c>
      <c r="T353" s="4" t="s">
        <v>436</v>
      </c>
      <c r="U353" s="8" t="s">
        <v>635</v>
      </c>
      <c r="V353" s="4" t="s">
        <v>456</v>
      </c>
      <c r="W353" s="4" t="s">
        <v>449</v>
      </c>
      <c r="X353" s="4" t="s">
        <v>439</v>
      </c>
      <c r="Y353" s="4" t="s">
        <v>451</v>
      </c>
      <c r="Z353" s="5">
        <v>0</v>
      </c>
      <c r="AA353" s="5">
        <v>123474</v>
      </c>
      <c r="AB353" s="5">
        <v>1</v>
      </c>
      <c r="AC353" s="5">
        <v>1200</v>
      </c>
      <c r="AD353" s="4" t="s">
        <v>716</v>
      </c>
      <c r="AE353" s="4" t="s">
        <v>560</v>
      </c>
      <c r="AF353" s="4" t="s">
        <v>1174</v>
      </c>
      <c r="AG353" s="4" t="s">
        <v>443</v>
      </c>
      <c r="AH353" s="80" t="str">
        <f t="shared" si="41"/>
        <v>20-Jan-24</v>
      </c>
    </row>
    <row r="354" spans="1:34" x14ac:dyDescent="0.3">
      <c r="A354" s="3">
        <v>45312</v>
      </c>
      <c r="B354" s="4">
        <v>180</v>
      </c>
      <c r="C354" s="5">
        <v>2</v>
      </c>
      <c r="D354" s="4" t="str">
        <f t="shared" si="35"/>
        <v>2024-01-21</v>
      </c>
      <c r="E354" s="4" t="str">
        <f t="shared" si="36"/>
        <v>2024-01-21 - 2024-01-27</v>
      </c>
      <c r="F354" s="4" t="str">
        <f t="shared" si="37"/>
        <v>2024-Jan</v>
      </c>
      <c r="G354" s="4">
        <f>IF(COUNTIF($A$2:A354,A354)=1,SUMIF($A:$A,D354,$B:$B),"")</f>
        <v>180</v>
      </c>
      <c r="H354" s="4">
        <f>IF(COUNTIF($A$2:A354,A354)=1,SUMIF($A:$A,D354,$C:$C),"")</f>
        <v>2</v>
      </c>
      <c r="I354" s="4">
        <f>IF(COUNTIF($E$2:E354,E354)=1,SUMIF($E:$E,E354,$B:$B),"")</f>
        <v>5030</v>
      </c>
      <c r="J354" s="4">
        <f>IF(COUNTIF($E$2:E354,E354)=1,SUMIF($E:$E,E354,$C:$C),"")</f>
        <v>16</v>
      </c>
      <c r="K354" s="4" t="str">
        <f>IF(COUNTIF($F$2:F354,F354)=1,SUMIF($F:$F,F354,$B:$B),"")</f>
        <v/>
      </c>
      <c r="L354" s="4" t="str">
        <f>IF(COUNTIF($F$2:F354,F354)=1,SUMIF($F:$F,F354,$C:$C),"")</f>
        <v/>
      </c>
      <c r="M354" s="4">
        <f t="shared" si="40"/>
        <v>126</v>
      </c>
      <c r="N354" s="4">
        <f t="shared" si="38"/>
        <v>54</v>
      </c>
      <c r="O354" s="5">
        <f t="shared" si="39"/>
        <v>116</v>
      </c>
      <c r="P354" s="3" t="s">
        <v>726</v>
      </c>
      <c r="Q354" s="4" t="s">
        <v>462</v>
      </c>
      <c r="R354" s="4" t="s">
        <v>445</v>
      </c>
      <c r="S354" s="4" t="s">
        <v>463</v>
      </c>
      <c r="T354" s="4" t="s">
        <v>464</v>
      </c>
      <c r="U354" s="8" t="s">
        <v>636</v>
      </c>
      <c r="V354" s="4" t="s">
        <v>437</v>
      </c>
      <c r="W354" s="4" t="s">
        <v>438</v>
      </c>
      <c r="X354" s="4" t="s">
        <v>457</v>
      </c>
      <c r="Y354" s="4" t="s">
        <v>451</v>
      </c>
      <c r="Z354" s="5">
        <v>10</v>
      </c>
      <c r="AA354" s="5">
        <v>123475</v>
      </c>
      <c r="AB354" s="5">
        <v>1</v>
      </c>
      <c r="AC354" s="5">
        <v>170</v>
      </c>
      <c r="AD354" s="4" t="s">
        <v>716</v>
      </c>
      <c r="AE354" s="4" t="s">
        <v>713</v>
      </c>
      <c r="AF354" s="4" t="s">
        <v>1172</v>
      </c>
      <c r="AG354" s="4" t="s">
        <v>443</v>
      </c>
      <c r="AH354" s="80" t="str">
        <f t="shared" si="41"/>
        <v>21-Jan-24</v>
      </c>
    </row>
    <row r="355" spans="1:34" x14ac:dyDescent="0.3">
      <c r="A355" s="3">
        <v>45313</v>
      </c>
      <c r="B355" s="4">
        <v>400</v>
      </c>
      <c r="C355" s="5">
        <v>4</v>
      </c>
      <c r="D355" s="4" t="str">
        <f t="shared" si="35"/>
        <v>2024-01-22</v>
      </c>
      <c r="E355" s="4" t="str">
        <f t="shared" si="36"/>
        <v>2024-01-21 - 2024-01-27</v>
      </c>
      <c r="F355" s="4" t="str">
        <f t="shared" si="37"/>
        <v>2024-Jan</v>
      </c>
      <c r="G355" s="4">
        <f>IF(COUNTIF($A$2:A355,A355)=1,SUMIF($A:$A,D355,$B:$B),"")</f>
        <v>400</v>
      </c>
      <c r="H355" s="4">
        <f>IF(COUNTIF($A$2:A355,A355)=1,SUMIF($A:$A,D355,$C:$C),"")</f>
        <v>4</v>
      </c>
      <c r="I355" s="4" t="str">
        <f>IF(COUNTIF($E$2:E355,E355)=1,SUMIF($E:$E,E355,$B:$B),"")</f>
        <v/>
      </c>
      <c r="J355" s="4" t="str">
        <f>IF(COUNTIF($E$2:E355,E355)=1,SUMIF($E:$E,E355,$C:$C),"")</f>
        <v/>
      </c>
      <c r="K355" s="4" t="str">
        <f>IF(COUNTIF($F$2:F355,F355)=1,SUMIF($F:$F,F355,$B:$B),"")</f>
        <v/>
      </c>
      <c r="L355" s="4" t="str">
        <f>IF(COUNTIF($F$2:F355,F355)=1,SUMIF($F:$F,F355,$C:$C),"")</f>
        <v/>
      </c>
      <c r="M355" s="4">
        <f t="shared" si="40"/>
        <v>280</v>
      </c>
      <c r="N355" s="4">
        <f t="shared" si="38"/>
        <v>120</v>
      </c>
      <c r="O355" s="5">
        <f t="shared" si="39"/>
        <v>260</v>
      </c>
      <c r="P355" s="3" t="s">
        <v>727</v>
      </c>
      <c r="Q355" s="4" t="s">
        <v>466</v>
      </c>
      <c r="R355" s="4" t="s">
        <v>467</v>
      </c>
      <c r="S355" s="4" t="s">
        <v>468</v>
      </c>
      <c r="T355" s="4" t="s">
        <v>469</v>
      </c>
      <c r="U355" s="8" t="s">
        <v>637</v>
      </c>
      <c r="V355" s="4" t="s">
        <v>456</v>
      </c>
      <c r="W355" s="4" t="s">
        <v>449</v>
      </c>
      <c r="X355" s="4" t="s">
        <v>439</v>
      </c>
      <c r="Y355" s="4" t="s">
        <v>440</v>
      </c>
      <c r="Z355" s="5">
        <v>20</v>
      </c>
      <c r="AA355" s="5">
        <v>123476</v>
      </c>
      <c r="AB355" s="5">
        <v>1</v>
      </c>
      <c r="AC355" s="5">
        <v>380</v>
      </c>
      <c r="AD355" s="4" t="s">
        <v>716</v>
      </c>
      <c r="AE355" s="4" t="s">
        <v>561</v>
      </c>
      <c r="AF355" s="4" t="s">
        <v>1173</v>
      </c>
      <c r="AG355" s="4" t="s">
        <v>443</v>
      </c>
      <c r="AH355" s="80" t="str">
        <f t="shared" si="41"/>
        <v>22-Jan-24</v>
      </c>
    </row>
    <row r="356" spans="1:34" x14ac:dyDescent="0.3">
      <c r="A356" s="3">
        <v>45314</v>
      </c>
      <c r="B356" s="4">
        <v>1000</v>
      </c>
      <c r="C356" s="5">
        <v>2</v>
      </c>
      <c r="D356" s="4" t="str">
        <f t="shared" si="35"/>
        <v>2024-01-23</v>
      </c>
      <c r="E356" s="4" t="str">
        <f t="shared" si="36"/>
        <v>2024-01-21 - 2024-01-27</v>
      </c>
      <c r="F356" s="4" t="str">
        <f t="shared" si="37"/>
        <v>2024-Jan</v>
      </c>
      <c r="G356" s="4">
        <f>IF(COUNTIF($A$2:A356,A356)=1,SUMIF($A:$A,D356,$B:$B),"")</f>
        <v>1000</v>
      </c>
      <c r="H356" s="4">
        <f>IF(COUNTIF($A$2:A356,A356)=1,SUMIF($A:$A,D356,$C:$C),"")</f>
        <v>2</v>
      </c>
      <c r="I356" s="4" t="str">
        <f>IF(COUNTIF($E$2:E356,E356)=1,SUMIF($E:$E,E356,$B:$B),"")</f>
        <v/>
      </c>
      <c r="J356" s="4" t="str">
        <f>IF(COUNTIF($E$2:E356,E356)=1,SUMIF($E:$E,E356,$C:$C),"")</f>
        <v/>
      </c>
      <c r="K356" s="4" t="str">
        <f>IF(COUNTIF($F$2:F356,F356)=1,SUMIF($F:$F,F356,$B:$B),"")</f>
        <v/>
      </c>
      <c r="L356" s="4" t="str">
        <f>IF(COUNTIF($F$2:F356,F356)=1,SUMIF($F:$F,F356,$C:$C),"")</f>
        <v/>
      </c>
      <c r="M356" s="4">
        <f t="shared" si="40"/>
        <v>700</v>
      </c>
      <c r="N356" s="4">
        <f t="shared" si="38"/>
        <v>300</v>
      </c>
      <c r="O356" s="5">
        <f t="shared" si="39"/>
        <v>650</v>
      </c>
      <c r="P356" s="3" t="s">
        <v>728</v>
      </c>
      <c r="Q356" s="4" t="s">
        <v>470</v>
      </c>
      <c r="R356" s="4" t="s">
        <v>453</v>
      </c>
      <c r="S356" s="4" t="s">
        <v>471</v>
      </c>
      <c r="T356" s="4" t="s">
        <v>472</v>
      </c>
      <c r="U356" s="8" t="s">
        <v>632</v>
      </c>
      <c r="V356" s="4" t="s">
        <v>448</v>
      </c>
      <c r="W356" s="4" t="s">
        <v>438</v>
      </c>
      <c r="X356" s="4" t="s">
        <v>450</v>
      </c>
      <c r="Y356" s="4" t="s">
        <v>451</v>
      </c>
      <c r="Z356" s="5">
        <v>50</v>
      </c>
      <c r="AA356" s="5">
        <v>123477</v>
      </c>
      <c r="AB356" s="5">
        <v>1</v>
      </c>
      <c r="AC356" s="5">
        <v>950</v>
      </c>
      <c r="AD356" s="4" t="s">
        <v>716</v>
      </c>
      <c r="AE356" s="4" t="s">
        <v>562</v>
      </c>
      <c r="AF356" s="4" t="s">
        <v>1174</v>
      </c>
      <c r="AG356" s="4" t="s">
        <v>459</v>
      </c>
      <c r="AH356" s="80" t="str">
        <f t="shared" si="41"/>
        <v>23-Jan-24</v>
      </c>
    </row>
    <row r="357" spans="1:34" x14ac:dyDescent="0.3">
      <c r="A357" s="3">
        <v>45315</v>
      </c>
      <c r="B357" s="4">
        <v>600</v>
      </c>
      <c r="C357" s="5">
        <v>3</v>
      </c>
      <c r="D357" s="4" t="str">
        <f t="shared" si="35"/>
        <v>2024-01-24</v>
      </c>
      <c r="E357" s="4" t="str">
        <f t="shared" si="36"/>
        <v>2024-01-21 - 2024-01-27</v>
      </c>
      <c r="F357" s="4" t="str">
        <f t="shared" si="37"/>
        <v>2024-Jan</v>
      </c>
      <c r="G357" s="4">
        <f>IF(COUNTIF($A$2:A357,A357)=1,SUMIF($A:$A,D357,$B:$B),"")</f>
        <v>600</v>
      </c>
      <c r="H357" s="4">
        <f>IF(COUNTIF($A$2:A357,A357)=1,SUMIF($A:$A,D357,$C:$C),"")</f>
        <v>3</v>
      </c>
      <c r="I357" s="4" t="str">
        <f>IF(COUNTIF($E$2:E357,E357)=1,SUMIF($E:$E,E357,$B:$B),"")</f>
        <v/>
      </c>
      <c r="J357" s="4" t="str">
        <f>IF(COUNTIF($E$2:E357,E357)=1,SUMIF($E:$E,E357,$C:$C),"")</f>
        <v/>
      </c>
      <c r="K357" s="4" t="str">
        <f>IF(COUNTIF($F$2:F357,F357)=1,SUMIF($F:$F,F357,$B:$B),"")</f>
        <v/>
      </c>
      <c r="L357" s="4" t="str">
        <f>IF(COUNTIF($F$2:F357,F357)=1,SUMIF($F:$F,F357,$C:$C),"")</f>
        <v/>
      </c>
      <c r="M357" s="4">
        <f t="shared" si="40"/>
        <v>420</v>
      </c>
      <c r="N357" s="4">
        <f t="shared" si="38"/>
        <v>180</v>
      </c>
      <c r="O357" s="5">
        <f t="shared" si="39"/>
        <v>390</v>
      </c>
      <c r="P357" s="3" t="s">
        <v>729</v>
      </c>
      <c r="Q357" s="4" t="s">
        <v>473</v>
      </c>
      <c r="R357" s="4" t="s">
        <v>445</v>
      </c>
      <c r="S357" s="4" t="s">
        <v>474</v>
      </c>
      <c r="T357" s="4" t="s">
        <v>475</v>
      </c>
      <c r="U357" s="8" t="s">
        <v>633</v>
      </c>
      <c r="V357" s="4" t="s">
        <v>437</v>
      </c>
      <c r="W357" s="4" t="s">
        <v>438</v>
      </c>
      <c r="X357" s="4" t="s">
        <v>457</v>
      </c>
      <c r="Y357" s="4" t="s">
        <v>440</v>
      </c>
      <c r="Z357" s="5">
        <v>30</v>
      </c>
      <c r="AA357" s="5">
        <v>123478</v>
      </c>
      <c r="AB357" s="5">
        <v>1</v>
      </c>
      <c r="AC357" s="5">
        <v>570</v>
      </c>
      <c r="AD357" s="4" t="s">
        <v>716</v>
      </c>
      <c r="AE357" s="4" t="s">
        <v>713</v>
      </c>
      <c r="AF357" s="4" t="s">
        <v>1172</v>
      </c>
      <c r="AG357" s="4" t="s">
        <v>443</v>
      </c>
      <c r="AH357" s="80" t="str">
        <f t="shared" si="41"/>
        <v>24-Jan-24</v>
      </c>
    </row>
    <row r="358" spans="1:34" x14ac:dyDescent="0.3">
      <c r="A358" s="3">
        <v>45316</v>
      </c>
      <c r="B358" s="4">
        <v>350</v>
      </c>
      <c r="C358" s="5">
        <v>1</v>
      </c>
      <c r="D358" s="4" t="str">
        <f t="shared" si="35"/>
        <v>2024-01-25</v>
      </c>
      <c r="E358" s="4" t="str">
        <f t="shared" si="36"/>
        <v>2024-01-21 - 2024-01-27</v>
      </c>
      <c r="F358" s="4" t="str">
        <f t="shared" si="37"/>
        <v>2024-Jan</v>
      </c>
      <c r="G358" s="4">
        <f>IF(COUNTIF($A$2:A358,A358)=1,SUMIF($A:$A,D358,$B:$B),"")</f>
        <v>350</v>
      </c>
      <c r="H358" s="4">
        <f>IF(COUNTIF($A$2:A358,A358)=1,SUMIF($A:$A,D358,$C:$C),"")</f>
        <v>1</v>
      </c>
      <c r="I358" s="4" t="str">
        <f>IF(COUNTIF($E$2:E358,E358)=1,SUMIF($E:$E,E358,$B:$B),"")</f>
        <v/>
      </c>
      <c r="J358" s="4" t="str">
        <f>IF(COUNTIF($E$2:E358,E358)=1,SUMIF($E:$E,E358,$C:$C),"")</f>
        <v/>
      </c>
      <c r="K358" s="4" t="str">
        <f>IF(COUNTIF($F$2:F358,F358)=1,SUMIF($F:$F,F358,$B:$B),"")</f>
        <v/>
      </c>
      <c r="L358" s="4" t="str">
        <f>IF(COUNTIF($F$2:F358,F358)=1,SUMIF($F:$F,F358,$C:$C),"")</f>
        <v/>
      </c>
      <c r="M358" s="4">
        <f t="shared" si="40"/>
        <v>245</v>
      </c>
      <c r="N358" s="4">
        <f t="shared" si="38"/>
        <v>105</v>
      </c>
      <c r="O358" s="5">
        <f t="shared" si="39"/>
        <v>245</v>
      </c>
      <c r="P358" s="3" t="s">
        <v>730</v>
      </c>
      <c r="Q358" s="4" t="s">
        <v>476</v>
      </c>
      <c r="R358" s="4" t="s">
        <v>434</v>
      </c>
      <c r="S358" s="4" t="s">
        <v>477</v>
      </c>
      <c r="T358" s="4" t="s">
        <v>478</v>
      </c>
      <c r="U358" s="8" t="s">
        <v>634</v>
      </c>
      <c r="V358" s="4" t="s">
        <v>456</v>
      </c>
      <c r="W358" s="4" t="s">
        <v>449</v>
      </c>
      <c r="X358" s="4" t="s">
        <v>450</v>
      </c>
      <c r="Y358" s="4" t="s">
        <v>451</v>
      </c>
      <c r="Z358" s="5">
        <v>0</v>
      </c>
      <c r="AA358" s="5">
        <v>123479</v>
      </c>
      <c r="AB358" s="5">
        <v>1</v>
      </c>
      <c r="AC358" s="5">
        <v>350</v>
      </c>
      <c r="AD358" s="4" t="s">
        <v>716</v>
      </c>
      <c r="AE358" s="4" t="s">
        <v>563</v>
      </c>
      <c r="AF358" s="4" t="s">
        <v>1173</v>
      </c>
      <c r="AG358" s="4" t="s">
        <v>443</v>
      </c>
      <c r="AH358" s="80" t="str">
        <f t="shared" si="41"/>
        <v>25-Jan-24</v>
      </c>
    </row>
    <row r="359" spans="1:34" x14ac:dyDescent="0.3">
      <c r="A359" s="3">
        <v>45317</v>
      </c>
      <c r="B359" s="4">
        <v>500</v>
      </c>
      <c r="C359" s="5">
        <v>2</v>
      </c>
      <c r="D359" s="4" t="str">
        <f t="shared" si="35"/>
        <v>2024-01-26</v>
      </c>
      <c r="E359" s="4" t="str">
        <f t="shared" si="36"/>
        <v>2024-01-21 - 2024-01-27</v>
      </c>
      <c r="F359" s="4" t="str">
        <f t="shared" si="37"/>
        <v>2024-Jan</v>
      </c>
      <c r="G359" s="4">
        <f>IF(COUNTIF($A$2:A359,A359)=1,SUMIF($A:$A,D359,$B:$B),"")</f>
        <v>500</v>
      </c>
      <c r="H359" s="4">
        <f>IF(COUNTIF($A$2:A359,A359)=1,SUMIF($A:$A,D359,$C:$C),"")</f>
        <v>2</v>
      </c>
      <c r="I359" s="4" t="str">
        <f>IF(COUNTIF($E$2:E359,E359)=1,SUMIF($E:$E,E359,$B:$B),"")</f>
        <v/>
      </c>
      <c r="J359" s="4" t="str">
        <f>IF(COUNTIF($E$2:E359,E359)=1,SUMIF($E:$E,E359,$C:$C),"")</f>
        <v/>
      </c>
      <c r="K359" s="4" t="str">
        <f>IF(COUNTIF($F$2:F359,F359)=1,SUMIF($F:$F,F359,$B:$B),"")</f>
        <v/>
      </c>
      <c r="L359" s="4" t="str">
        <f>IF(COUNTIF($F$2:F359,F359)=1,SUMIF($F:$F,F359,$C:$C),"")</f>
        <v/>
      </c>
      <c r="M359" s="4">
        <f t="shared" si="40"/>
        <v>350</v>
      </c>
      <c r="N359" s="4">
        <f t="shared" si="38"/>
        <v>150</v>
      </c>
      <c r="O359" s="5">
        <f t="shared" si="39"/>
        <v>300</v>
      </c>
      <c r="P359" s="3" t="s">
        <v>731</v>
      </c>
      <c r="Q359" s="4" t="s">
        <v>479</v>
      </c>
      <c r="R359" s="4" t="s">
        <v>480</v>
      </c>
      <c r="S359" s="4" t="s">
        <v>481</v>
      </c>
      <c r="T359" s="4" t="s">
        <v>482</v>
      </c>
      <c r="U359" s="8" t="s">
        <v>635</v>
      </c>
      <c r="V359" s="4" t="s">
        <v>456</v>
      </c>
      <c r="W359" s="4" t="s">
        <v>449</v>
      </c>
      <c r="X359" s="4" t="s">
        <v>457</v>
      </c>
      <c r="Y359" s="4" t="s">
        <v>458</v>
      </c>
      <c r="Z359" s="5">
        <v>50</v>
      </c>
      <c r="AA359" s="5">
        <v>123480</v>
      </c>
      <c r="AB359" s="5">
        <v>1</v>
      </c>
      <c r="AC359" s="5">
        <v>450</v>
      </c>
      <c r="AD359" s="4" t="s">
        <v>716</v>
      </c>
      <c r="AE359" s="4" t="s">
        <v>713</v>
      </c>
      <c r="AF359" s="4" t="s">
        <v>1172</v>
      </c>
      <c r="AG359" s="4" t="s">
        <v>459</v>
      </c>
      <c r="AH359" s="80" t="str">
        <f t="shared" si="41"/>
        <v>26-Jan-24</v>
      </c>
    </row>
    <row r="360" spans="1:34" x14ac:dyDescent="0.3">
      <c r="A360" s="3">
        <v>45318</v>
      </c>
      <c r="B360" s="4">
        <v>2000</v>
      </c>
      <c r="C360" s="5">
        <v>2</v>
      </c>
      <c r="D360" s="4" t="str">
        <f t="shared" si="35"/>
        <v>2024-01-27</v>
      </c>
      <c r="E360" s="4" t="str">
        <f t="shared" si="36"/>
        <v>2024-01-21 - 2024-01-27</v>
      </c>
      <c r="F360" s="4" t="str">
        <f t="shared" si="37"/>
        <v>2024-Jan</v>
      </c>
      <c r="G360" s="4">
        <f>IF(COUNTIF($A$2:A360,A360)=1,SUMIF($A:$A,D360,$B:$B),"")</f>
        <v>2000</v>
      </c>
      <c r="H360" s="4">
        <f>IF(COUNTIF($A$2:A360,A360)=1,SUMIF($A:$A,D360,$C:$C),"")</f>
        <v>2</v>
      </c>
      <c r="I360" s="4" t="str">
        <f>IF(COUNTIF($E$2:E360,E360)=1,SUMIF($E:$E,E360,$B:$B),"")</f>
        <v/>
      </c>
      <c r="J360" s="4" t="str">
        <f>IF(COUNTIF($E$2:E360,E360)=1,SUMIF($E:$E,E360,$C:$C),"")</f>
        <v/>
      </c>
      <c r="K360" s="4" t="str">
        <f>IF(COUNTIF($F$2:F360,F360)=1,SUMIF($F:$F,F360,$B:$B),"")</f>
        <v/>
      </c>
      <c r="L360" s="4" t="str">
        <f>IF(COUNTIF($F$2:F360,F360)=1,SUMIF($F:$F,F360,$C:$C),"")</f>
        <v/>
      </c>
      <c r="M360" s="4">
        <f t="shared" si="40"/>
        <v>1400</v>
      </c>
      <c r="N360" s="4">
        <f t="shared" si="38"/>
        <v>600</v>
      </c>
      <c r="O360" s="5">
        <f t="shared" si="39"/>
        <v>1400</v>
      </c>
      <c r="P360" s="3" t="s">
        <v>732</v>
      </c>
      <c r="Q360" s="4" t="s">
        <v>452</v>
      </c>
      <c r="R360" s="4" t="s">
        <v>445</v>
      </c>
      <c r="S360" s="4" t="s">
        <v>483</v>
      </c>
      <c r="T360" s="4" t="s">
        <v>484</v>
      </c>
      <c r="U360" s="8" t="s">
        <v>636</v>
      </c>
      <c r="V360" s="4" t="s">
        <v>448</v>
      </c>
      <c r="W360" s="4" t="s">
        <v>438</v>
      </c>
      <c r="X360" s="4" t="s">
        <v>439</v>
      </c>
      <c r="Y360" s="4" t="s">
        <v>451</v>
      </c>
      <c r="Z360" s="5">
        <v>0</v>
      </c>
      <c r="AA360" s="5">
        <v>123481</v>
      </c>
      <c r="AB360" s="5">
        <v>1</v>
      </c>
      <c r="AC360" s="5">
        <v>2000</v>
      </c>
      <c r="AD360" s="4" t="s">
        <v>716</v>
      </c>
      <c r="AE360" s="4" t="s">
        <v>564</v>
      </c>
      <c r="AF360" s="4" t="s">
        <v>1173</v>
      </c>
      <c r="AG360" s="4" t="s">
        <v>443</v>
      </c>
      <c r="AH360" s="80" t="str">
        <f t="shared" si="41"/>
        <v>27-Jan-24</v>
      </c>
    </row>
    <row r="361" spans="1:34" x14ac:dyDescent="0.3">
      <c r="A361" s="3">
        <v>45319</v>
      </c>
      <c r="B361" s="4">
        <v>700</v>
      </c>
      <c r="C361" s="5">
        <v>4</v>
      </c>
      <c r="D361" s="4" t="str">
        <f t="shared" si="35"/>
        <v>2024-01-28</v>
      </c>
      <c r="E361" s="4" t="str">
        <f t="shared" si="36"/>
        <v>2024-01-28 - 2024-02-03</v>
      </c>
      <c r="F361" s="4" t="str">
        <f t="shared" si="37"/>
        <v>2024-Jan</v>
      </c>
      <c r="G361" s="4">
        <f>IF(COUNTIF($A$2:A361,A361)=1,SUMIF($A:$A,D361,$B:$B),"")</f>
        <v>700</v>
      </c>
      <c r="H361" s="4">
        <f>IF(COUNTIF($A$2:A361,A361)=1,SUMIF($A:$A,D361,$C:$C),"")</f>
        <v>4</v>
      </c>
      <c r="I361" s="4">
        <f>IF(COUNTIF($E$2:E361,E361)=1,SUMIF($E:$E,E361,$B:$B),"")</f>
        <v>4550</v>
      </c>
      <c r="J361" s="4">
        <f>IF(COUNTIF($E$2:E361,E361)=1,SUMIF($E:$E,E361,$C:$C),"")</f>
        <v>16</v>
      </c>
      <c r="K361" s="4" t="str">
        <f>IF(COUNTIF($F$2:F361,F361)=1,SUMIF($F:$F,F361,$B:$B),"")</f>
        <v/>
      </c>
      <c r="L361" s="4" t="str">
        <f>IF(COUNTIF($F$2:F361,F361)=1,SUMIF($F:$F,F361,$C:$C),"")</f>
        <v/>
      </c>
      <c r="M361" s="4">
        <f t="shared" si="40"/>
        <v>490</v>
      </c>
      <c r="N361" s="4">
        <f t="shared" si="38"/>
        <v>210</v>
      </c>
      <c r="O361" s="5">
        <f t="shared" si="39"/>
        <v>440</v>
      </c>
      <c r="P361" s="3" t="s">
        <v>733</v>
      </c>
      <c r="Q361" s="4" t="s">
        <v>485</v>
      </c>
      <c r="R361" s="4" t="s">
        <v>453</v>
      </c>
      <c r="S361" s="4" t="s">
        <v>486</v>
      </c>
      <c r="T361" s="4" t="s">
        <v>487</v>
      </c>
      <c r="U361" s="8" t="s">
        <v>637</v>
      </c>
      <c r="V361" s="4" t="s">
        <v>456</v>
      </c>
      <c r="W361" s="4" t="s">
        <v>449</v>
      </c>
      <c r="X361" s="4" t="s">
        <v>450</v>
      </c>
      <c r="Y361" s="4" t="s">
        <v>440</v>
      </c>
      <c r="Z361" s="5">
        <v>50</v>
      </c>
      <c r="AA361" s="5">
        <v>123482</v>
      </c>
      <c r="AB361" s="5">
        <v>1</v>
      </c>
      <c r="AC361" s="5">
        <v>650</v>
      </c>
      <c r="AD361" s="4" t="s">
        <v>716</v>
      </c>
      <c r="AE361" s="4" t="s">
        <v>565</v>
      </c>
      <c r="AF361" s="4" t="s">
        <v>1172</v>
      </c>
      <c r="AG361" s="4" t="s">
        <v>443</v>
      </c>
      <c r="AH361" s="80" t="str">
        <f t="shared" si="41"/>
        <v>28-Jan-24</v>
      </c>
    </row>
    <row r="362" spans="1:34" x14ac:dyDescent="0.3">
      <c r="A362" s="3">
        <v>45320</v>
      </c>
      <c r="B362" s="4">
        <v>400</v>
      </c>
      <c r="C362" s="5">
        <v>2</v>
      </c>
      <c r="D362" s="4" t="str">
        <f t="shared" si="35"/>
        <v>2024-01-29</v>
      </c>
      <c r="E362" s="4" t="str">
        <f t="shared" si="36"/>
        <v>2024-01-28 - 2024-02-03</v>
      </c>
      <c r="F362" s="4" t="str">
        <f t="shared" si="37"/>
        <v>2024-Jan</v>
      </c>
      <c r="G362" s="4">
        <f>IF(COUNTIF($A$2:A362,A362)=1,SUMIF($A:$A,D362,$B:$B),"")</f>
        <v>400</v>
      </c>
      <c r="H362" s="4">
        <f>IF(COUNTIF($A$2:A362,A362)=1,SUMIF($A:$A,D362,$C:$C),"")</f>
        <v>2</v>
      </c>
      <c r="I362" s="4" t="str">
        <f>IF(COUNTIF($E$2:E362,E362)=1,SUMIF($E:$E,E362,$B:$B),"")</f>
        <v/>
      </c>
      <c r="J362" s="4" t="str">
        <f>IF(COUNTIF($E$2:E362,E362)=1,SUMIF($E:$E,E362,$C:$C),"")</f>
        <v/>
      </c>
      <c r="K362" s="4" t="str">
        <f>IF(COUNTIF($F$2:F362,F362)=1,SUMIF($F:$F,F362,$B:$B),"")</f>
        <v/>
      </c>
      <c r="L362" s="4" t="str">
        <f>IF(COUNTIF($F$2:F362,F362)=1,SUMIF($F:$F,F362,$C:$C),"")</f>
        <v/>
      </c>
      <c r="M362" s="4">
        <f t="shared" si="40"/>
        <v>280</v>
      </c>
      <c r="N362" s="4">
        <f t="shared" si="38"/>
        <v>120</v>
      </c>
      <c r="O362" s="5">
        <f t="shared" si="39"/>
        <v>280</v>
      </c>
      <c r="P362" s="3" t="s">
        <v>734</v>
      </c>
      <c r="Q362" s="4" t="s">
        <v>488</v>
      </c>
      <c r="R362" s="4" t="s">
        <v>434</v>
      </c>
      <c r="S362" s="4" t="s">
        <v>489</v>
      </c>
      <c r="T362" s="4" t="s">
        <v>436</v>
      </c>
      <c r="U362" s="8" t="s">
        <v>638</v>
      </c>
      <c r="V362" s="4" t="s">
        <v>437</v>
      </c>
      <c r="W362" s="4" t="s">
        <v>438</v>
      </c>
      <c r="X362" s="4" t="s">
        <v>439</v>
      </c>
      <c r="Y362" s="4" t="s">
        <v>451</v>
      </c>
      <c r="Z362" s="5">
        <v>0</v>
      </c>
      <c r="AA362" s="5">
        <v>123483</v>
      </c>
      <c r="AB362" s="5">
        <v>1</v>
      </c>
      <c r="AC362" s="5">
        <v>400</v>
      </c>
      <c r="AD362" s="4" t="s">
        <v>716</v>
      </c>
      <c r="AE362" s="4" t="s">
        <v>566</v>
      </c>
      <c r="AF362" s="4" t="s">
        <v>1173</v>
      </c>
      <c r="AG362" s="4" t="s">
        <v>443</v>
      </c>
      <c r="AH362" s="80" t="str">
        <f t="shared" si="41"/>
        <v>29-Jan-24</v>
      </c>
    </row>
    <row r="363" spans="1:34" x14ac:dyDescent="0.3">
      <c r="A363" s="3">
        <v>45321</v>
      </c>
      <c r="B363" s="4">
        <v>150</v>
      </c>
      <c r="C363" s="5">
        <v>1</v>
      </c>
      <c r="D363" s="4" t="str">
        <f t="shared" si="35"/>
        <v>2024-01-30</v>
      </c>
      <c r="E363" s="4" t="str">
        <f t="shared" si="36"/>
        <v>2024-01-28 - 2024-02-03</v>
      </c>
      <c r="F363" s="4" t="str">
        <f t="shared" si="37"/>
        <v>2024-Jan</v>
      </c>
      <c r="G363" s="4">
        <f>IF(COUNTIF($A$2:A363,A363)=1,SUMIF($A:$A,D363,$B:$B),"")</f>
        <v>150</v>
      </c>
      <c r="H363" s="4">
        <f>IF(COUNTIF($A$2:A363,A363)=1,SUMIF($A:$A,D363,$C:$C),"")</f>
        <v>1</v>
      </c>
      <c r="I363" s="4" t="str">
        <f>IF(COUNTIF($E$2:E363,E363)=1,SUMIF($E:$E,E363,$B:$B),"")</f>
        <v/>
      </c>
      <c r="J363" s="4" t="str">
        <f>IF(COUNTIF($E$2:E363,E363)=1,SUMIF($E:$E,E363,$C:$C),"")</f>
        <v/>
      </c>
      <c r="K363" s="4" t="str">
        <f>IF(COUNTIF($F$2:F363,F363)=1,SUMIF($F:$F,F363,$B:$B),"")</f>
        <v/>
      </c>
      <c r="L363" s="4" t="str">
        <f>IF(COUNTIF($F$2:F363,F363)=1,SUMIF($F:$F,F363,$C:$C),"")</f>
        <v/>
      </c>
      <c r="M363" s="4">
        <f t="shared" si="40"/>
        <v>105</v>
      </c>
      <c r="N363" s="4">
        <f t="shared" si="38"/>
        <v>45</v>
      </c>
      <c r="O363" s="5">
        <f t="shared" si="39"/>
        <v>95</v>
      </c>
      <c r="P363" s="3" t="s">
        <v>735</v>
      </c>
      <c r="Q363" s="4" t="s">
        <v>490</v>
      </c>
      <c r="R363" s="4" t="s">
        <v>445</v>
      </c>
      <c r="S363" s="4" t="s">
        <v>491</v>
      </c>
      <c r="T363" s="4" t="s">
        <v>492</v>
      </c>
      <c r="U363" s="8" t="s">
        <v>639</v>
      </c>
      <c r="V363" s="4" t="s">
        <v>456</v>
      </c>
      <c r="W363" s="4" t="s">
        <v>449</v>
      </c>
      <c r="X363" s="4" t="s">
        <v>457</v>
      </c>
      <c r="Y363" s="4" t="s">
        <v>458</v>
      </c>
      <c r="Z363" s="5">
        <v>10</v>
      </c>
      <c r="AA363" s="5">
        <v>123484</v>
      </c>
      <c r="AB363" s="5">
        <v>1</v>
      </c>
      <c r="AC363" s="5">
        <v>140</v>
      </c>
      <c r="AD363" s="4" t="s">
        <v>716</v>
      </c>
      <c r="AE363" s="4" t="s">
        <v>713</v>
      </c>
      <c r="AF363" s="4" t="s">
        <v>1172</v>
      </c>
      <c r="AG363" s="4" t="s">
        <v>459</v>
      </c>
      <c r="AH363" s="80" t="str">
        <f t="shared" si="41"/>
        <v>30-Jan-24</v>
      </c>
    </row>
    <row r="364" spans="1:34" x14ac:dyDescent="0.3">
      <c r="A364" s="3">
        <v>45322</v>
      </c>
      <c r="B364" s="4">
        <v>1800</v>
      </c>
      <c r="C364" s="5">
        <v>3</v>
      </c>
      <c r="D364" s="4" t="str">
        <f t="shared" si="35"/>
        <v>2024-01-31</v>
      </c>
      <c r="E364" s="4" t="str">
        <f t="shared" si="36"/>
        <v>2024-01-28 - 2024-02-03</v>
      </c>
      <c r="F364" s="4" t="str">
        <f t="shared" si="37"/>
        <v>2024-Jan</v>
      </c>
      <c r="G364" s="4">
        <f>IF(COUNTIF($A$2:A364,A364)=1,SUMIF($A:$A,D364,$B:$B),"")</f>
        <v>1800</v>
      </c>
      <c r="H364" s="4">
        <f>IF(COUNTIF($A$2:A364,A364)=1,SUMIF($A:$A,D364,$C:$C),"")</f>
        <v>3</v>
      </c>
      <c r="I364" s="4" t="str">
        <f>IF(COUNTIF($E$2:E364,E364)=1,SUMIF($E:$E,E364,$B:$B),"")</f>
        <v/>
      </c>
      <c r="J364" s="4" t="str">
        <f>IF(COUNTIF($E$2:E364,E364)=1,SUMIF($E:$E,E364,$C:$C),"")</f>
        <v/>
      </c>
      <c r="K364" s="4" t="str">
        <f>IF(COUNTIF($F$2:F364,F364)=1,SUMIF($F:$F,F364,$B:$B),"")</f>
        <v/>
      </c>
      <c r="L364" s="4" t="str">
        <f>IF(COUNTIF($F$2:F364,F364)=1,SUMIF($F:$F,F364,$C:$C),"")</f>
        <v/>
      </c>
      <c r="M364" s="4">
        <f t="shared" si="40"/>
        <v>1260</v>
      </c>
      <c r="N364" s="4">
        <f t="shared" si="38"/>
        <v>540</v>
      </c>
      <c r="O364" s="5">
        <f t="shared" si="39"/>
        <v>1160</v>
      </c>
      <c r="P364" s="3" t="s">
        <v>736</v>
      </c>
      <c r="Q364" s="4" t="s">
        <v>493</v>
      </c>
      <c r="R364" s="4" t="s">
        <v>453</v>
      </c>
      <c r="S364" s="4" t="s">
        <v>494</v>
      </c>
      <c r="T364" s="4" t="s">
        <v>472</v>
      </c>
      <c r="U364" s="8" t="s">
        <v>640</v>
      </c>
      <c r="V364" s="4" t="s">
        <v>456</v>
      </c>
      <c r="W364" s="4" t="s">
        <v>438</v>
      </c>
      <c r="X364" s="4" t="s">
        <v>439</v>
      </c>
      <c r="Y364" s="4" t="s">
        <v>440</v>
      </c>
      <c r="Z364" s="5">
        <v>100</v>
      </c>
      <c r="AA364" s="5">
        <v>123485</v>
      </c>
      <c r="AB364" s="5">
        <v>1</v>
      </c>
      <c r="AC364" s="5">
        <v>1700</v>
      </c>
      <c r="AD364" s="4" t="s">
        <v>716</v>
      </c>
      <c r="AE364" s="4" t="s">
        <v>567</v>
      </c>
      <c r="AF364" s="4" t="s">
        <v>1174</v>
      </c>
      <c r="AG364" s="4" t="s">
        <v>443</v>
      </c>
      <c r="AH364" s="80" t="str">
        <f t="shared" si="41"/>
        <v>31-Jan-24</v>
      </c>
    </row>
    <row r="365" spans="1:34" x14ac:dyDescent="0.3">
      <c r="A365" s="3">
        <v>45323</v>
      </c>
      <c r="B365" s="4">
        <v>250</v>
      </c>
      <c r="C365" s="5">
        <v>1</v>
      </c>
      <c r="D365" s="4" t="str">
        <f t="shared" si="35"/>
        <v>2024-02-01</v>
      </c>
      <c r="E365" s="4" t="str">
        <f t="shared" si="36"/>
        <v>2024-01-28 - 2024-02-03</v>
      </c>
      <c r="F365" s="4" t="str">
        <f t="shared" si="37"/>
        <v>2024-Feb</v>
      </c>
      <c r="G365" s="4">
        <f>IF(COUNTIF($A$2:A365,A365)=1,SUMIF($A:$A,D365,$B:$B),"")</f>
        <v>250</v>
      </c>
      <c r="H365" s="4">
        <f>IF(COUNTIF($A$2:A365,A365)=1,SUMIF($A:$A,D365,$C:$C),"")</f>
        <v>1</v>
      </c>
      <c r="I365" s="4" t="str">
        <f>IF(COUNTIF($E$2:E365,E365)=1,SUMIF($E:$E,E365,$B:$B),"")</f>
        <v/>
      </c>
      <c r="J365" s="4" t="str">
        <f>IF(COUNTIF($E$2:E365,E365)=1,SUMIF($E:$E,E365,$C:$C),"")</f>
        <v/>
      </c>
      <c r="K365" s="4">
        <f>IF(COUNTIF($F$2:F365,F365)=1,SUMIF($F:$F,F365,$B:$B),"")</f>
        <v>15900</v>
      </c>
      <c r="L365" s="4">
        <f>IF(COUNTIF($F$2:F365,F365)=1,SUMIF($F:$F,F365,$C:$C),"")</f>
        <v>68</v>
      </c>
      <c r="M365" s="4">
        <f t="shared" si="40"/>
        <v>175</v>
      </c>
      <c r="N365" s="4">
        <f t="shared" si="38"/>
        <v>75</v>
      </c>
      <c r="O365" s="5">
        <f t="shared" si="39"/>
        <v>149.321608040201</v>
      </c>
      <c r="P365" s="3" t="s">
        <v>1067</v>
      </c>
      <c r="Q365" s="4" t="s">
        <v>476</v>
      </c>
      <c r="R365" s="4" t="s">
        <v>467</v>
      </c>
      <c r="S365" s="4" t="s">
        <v>556</v>
      </c>
      <c r="T365" s="4" t="s">
        <v>557</v>
      </c>
      <c r="U365" s="8" t="s">
        <v>703</v>
      </c>
      <c r="V365" s="4" t="s">
        <v>456</v>
      </c>
      <c r="W365" s="4" t="s">
        <v>449</v>
      </c>
      <c r="X365" s="4" t="s">
        <v>450</v>
      </c>
      <c r="Y365" s="4" t="s">
        <v>451</v>
      </c>
      <c r="Z365" s="5">
        <v>25.67839195979899</v>
      </c>
      <c r="AA365" s="5">
        <v>12362055</v>
      </c>
      <c r="AB365" s="5">
        <v>1.050251256281407</v>
      </c>
      <c r="AC365" s="5">
        <v>640.6030150753769</v>
      </c>
      <c r="AD365" s="4" t="s">
        <v>716</v>
      </c>
      <c r="AE365" s="4" t="s">
        <v>713</v>
      </c>
      <c r="AF365" s="4" t="s">
        <v>1172</v>
      </c>
      <c r="AG365" s="4" t="s">
        <v>443</v>
      </c>
      <c r="AH365" s="80" t="str">
        <f t="shared" si="41"/>
        <v>01-Feb-24</v>
      </c>
    </row>
    <row r="366" spans="1:34" x14ac:dyDescent="0.3">
      <c r="A366" s="3">
        <v>45324</v>
      </c>
      <c r="B366" s="4">
        <v>350</v>
      </c>
      <c r="C366" s="5">
        <v>2</v>
      </c>
      <c r="D366" s="4" t="str">
        <f t="shared" si="35"/>
        <v>2024-02-02</v>
      </c>
      <c r="E366" s="4" t="str">
        <f t="shared" si="36"/>
        <v>2024-01-28 - 2024-02-03</v>
      </c>
      <c r="F366" s="4" t="str">
        <f t="shared" si="37"/>
        <v>2024-Feb</v>
      </c>
      <c r="G366" s="4">
        <f>IF(COUNTIF($A$2:A366,A366)=1,SUMIF($A:$A,D366,$B:$B),"")</f>
        <v>350</v>
      </c>
      <c r="H366" s="4">
        <f>IF(COUNTIF($A$2:A366,A366)=1,SUMIF($A:$A,D366,$C:$C),"")</f>
        <v>2</v>
      </c>
      <c r="I366" s="4" t="str">
        <f>IF(COUNTIF($E$2:E366,E366)=1,SUMIF($E:$E,E366,$B:$B),"")</f>
        <v/>
      </c>
      <c r="J366" s="4" t="str">
        <f>IF(COUNTIF($E$2:E366,E366)=1,SUMIF($E:$E,E366,$C:$C),"")</f>
        <v/>
      </c>
      <c r="K366" s="4" t="str">
        <f>IF(COUNTIF($F$2:F366,F366)=1,SUMIF($F:$F,F366,$B:$B),"")</f>
        <v/>
      </c>
      <c r="L366" s="4" t="str">
        <f>IF(COUNTIF($F$2:F366,F366)=1,SUMIF($F:$F,F366,$C:$C),"")</f>
        <v/>
      </c>
      <c r="M366" s="4">
        <f t="shared" si="40"/>
        <v>245</v>
      </c>
      <c r="N366" s="4">
        <f t="shared" si="38"/>
        <v>105</v>
      </c>
      <c r="O366" s="5">
        <f t="shared" si="39"/>
        <v>225</v>
      </c>
      <c r="P366" s="3" t="s">
        <v>737</v>
      </c>
      <c r="Q366" s="4" t="s">
        <v>466</v>
      </c>
      <c r="R366" s="4" t="s">
        <v>434</v>
      </c>
      <c r="S366" s="4" t="s">
        <v>495</v>
      </c>
      <c r="T366" s="4" t="s">
        <v>436</v>
      </c>
      <c r="U366" s="8" t="s">
        <v>641</v>
      </c>
      <c r="V366" s="4" t="s">
        <v>456</v>
      </c>
      <c r="W366" s="4" t="s">
        <v>438</v>
      </c>
      <c r="X366" s="4" t="s">
        <v>450</v>
      </c>
      <c r="Y366" s="4" t="s">
        <v>451</v>
      </c>
      <c r="Z366" s="5">
        <v>20</v>
      </c>
      <c r="AA366" s="5">
        <v>123486</v>
      </c>
      <c r="AB366" s="5">
        <v>1</v>
      </c>
      <c r="AC366" s="5">
        <v>330</v>
      </c>
      <c r="AD366" s="4" t="s">
        <v>716</v>
      </c>
      <c r="AE366" s="4" t="s">
        <v>568</v>
      </c>
      <c r="AF366" s="4" t="s">
        <v>1173</v>
      </c>
      <c r="AG366" s="4" t="s">
        <v>443</v>
      </c>
      <c r="AH366" s="80" t="str">
        <f t="shared" si="41"/>
        <v>02-Feb-24</v>
      </c>
    </row>
    <row r="367" spans="1:34" x14ac:dyDescent="0.3">
      <c r="A367" s="3">
        <v>45325</v>
      </c>
      <c r="B367" s="4">
        <v>900</v>
      </c>
      <c r="C367" s="5">
        <v>3</v>
      </c>
      <c r="D367" s="4" t="str">
        <f t="shared" si="35"/>
        <v>2024-02-03</v>
      </c>
      <c r="E367" s="4" t="str">
        <f t="shared" si="36"/>
        <v>2024-01-28 - 2024-02-03</v>
      </c>
      <c r="F367" s="4" t="str">
        <f t="shared" si="37"/>
        <v>2024-Feb</v>
      </c>
      <c r="G367" s="4">
        <f>IF(COUNTIF($A$2:A367,A367)=1,SUMIF($A:$A,D367,$B:$B),"")</f>
        <v>900</v>
      </c>
      <c r="H367" s="4">
        <f>IF(COUNTIF($A$2:A367,A367)=1,SUMIF($A:$A,D367,$C:$C),"")</f>
        <v>3</v>
      </c>
      <c r="I367" s="4" t="str">
        <f>IF(COUNTIF($E$2:E367,E367)=1,SUMIF($E:$E,E367,$B:$B),"")</f>
        <v/>
      </c>
      <c r="J367" s="4" t="str">
        <f>IF(COUNTIF($E$2:E367,E367)=1,SUMIF($E:$E,E367,$C:$C),"")</f>
        <v/>
      </c>
      <c r="K367" s="4" t="str">
        <f>IF(COUNTIF($F$2:F367,F367)=1,SUMIF($F:$F,F367,$B:$B),"")</f>
        <v/>
      </c>
      <c r="L367" s="4" t="str">
        <f>IF(COUNTIF($F$2:F367,F367)=1,SUMIF($F:$F,F367,$C:$C),"")</f>
        <v/>
      </c>
      <c r="M367" s="4">
        <f t="shared" si="40"/>
        <v>630</v>
      </c>
      <c r="N367" s="4">
        <f t="shared" si="38"/>
        <v>270</v>
      </c>
      <c r="O367" s="5">
        <f t="shared" si="39"/>
        <v>580</v>
      </c>
      <c r="P367" s="3" t="s">
        <v>738</v>
      </c>
      <c r="Q367" s="4" t="s">
        <v>460</v>
      </c>
      <c r="R367" s="4" t="s">
        <v>445</v>
      </c>
      <c r="S367" s="4" t="s">
        <v>496</v>
      </c>
      <c r="T367" s="4" t="s">
        <v>497</v>
      </c>
      <c r="U367" s="8" t="s">
        <v>642</v>
      </c>
      <c r="V367" s="4" t="s">
        <v>448</v>
      </c>
      <c r="W367" s="4" t="s">
        <v>449</v>
      </c>
      <c r="X367" s="4" t="s">
        <v>457</v>
      </c>
      <c r="Y367" s="4" t="s">
        <v>440</v>
      </c>
      <c r="Z367" s="5">
        <v>50</v>
      </c>
      <c r="AA367" s="5">
        <v>123487</v>
      </c>
      <c r="AB367" s="5">
        <v>1</v>
      </c>
      <c r="AC367" s="5">
        <v>850</v>
      </c>
      <c r="AD367" s="4" t="s">
        <v>716</v>
      </c>
      <c r="AE367" s="4" t="s">
        <v>713</v>
      </c>
      <c r="AF367" s="4" t="s">
        <v>1172</v>
      </c>
      <c r="AG367" s="4" t="s">
        <v>443</v>
      </c>
      <c r="AH367" s="80" t="str">
        <f t="shared" si="41"/>
        <v>03-Feb-24</v>
      </c>
    </row>
    <row r="368" spans="1:34" x14ac:dyDescent="0.3">
      <c r="A368" s="3">
        <v>45326</v>
      </c>
      <c r="B368" s="4">
        <v>600</v>
      </c>
      <c r="C368" s="5">
        <v>2</v>
      </c>
      <c r="D368" s="4" t="str">
        <f t="shared" si="35"/>
        <v>2024-02-04</v>
      </c>
      <c r="E368" s="4" t="str">
        <f t="shared" si="36"/>
        <v>2024-02-04 - 2024-02-10</v>
      </c>
      <c r="F368" s="4" t="str">
        <f t="shared" si="37"/>
        <v>2024-Feb</v>
      </c>
      <c r="G368" s="4">
        <f>IF(COUNTIF($A$2:A368,A368)=1,SUMIF($A:$A,D368,$B:$B),"")</f>
        <v>600</v>
      </c>
      <c r="H368" s="4">
        <f>IF(COUNTIF($A$2:A368,A368)=1,SUMIF($A:$A,D368,$C:$C),"")</f>
        <v>2</v>
      </c>
      <c r="I368" s="4">
        <f>IF(COUNTIF($E$2:E368,E368)=1,SUMIF($E:$E,E368,$B:$B),"")</f>
        <v>3150</v>
      </c>
      <c r="J368" s="4">
        <f>IF(COUNTIF($E$2:E368,E368)=1,SUMIF($E:$E,E368,$C:$C),"")</f>
        <v>15</v>
      </c>
      <c r="K368" s="4" t="str">
        <f>IF(COUNTIF($F$2:F368,F368)=1,SUMIF($F:$F,F368,$B:$B),"")</f>
        <v/>
      </c>
      <c r="L368" s="4" t="str">
        <f>IF(COUNTIF($F$2:F368,F368)=1,SUMIF($F:$F,F368,$C:$C),"")</f>
        <v/>
      </c>
      <c r="M368" s="4">
        <f t="shared" si="40"/>
        <v>420</v>
      </c>
      <c r="N368" s="4">
        <f t="shared" si="38"/>
        <v>180</v>
      </c>
      <c r="O368" s="5">
        <f t="shared" si="39"/>
        <v>420</v>
      </c>
      <c r="P368" s="3" t="s">
        <v>739</v>
      </c>
      <c r="Q368" s="4" t="s">
        <v>452</v>
      </c>
      <c r="R368" s="4" t="s">
        <v>453</v>
      </c>
      <c r="S368" s="4" t="s">
        <v>498</v>
      </c>
      <c r="T368" s="4" t="s">
        <v>499</v>
      </c>
      <c r="U368" s="8" t="s">
        <v>643</v>
      </c>
      <c r="V368" s="4" t="s">
        <v>456</v>
      </c>
      <c r="W368" s="4" t="s">
        <v>449</v>
      </c>
      <c r="X368" s="4" t="s">
        <v>439</v>
      </c>
      <c r="Y368" s="4" t="s">
        <v>451</v>
      </c>
      <c r="Z368" s="5">
        <v>0</v>
      </c>
      <c r="AA368" s="5">
        <v>123488</v>
      </c>
      <c r="AB368" s="5">
        <v>1</v>
      </c>
      <c r="AC368" s="5">
        <v>600</v>
      </c>
      <c r="AD368" s="4" t="s">
        <v>716</v>
      </c>
      <c r="AE368" s="4" t="s">
        <v>569</v>
      </c>
      <c r="AF368" s="4" t="s">
        <v>1173</v>
      </c>
      <c r="AG368" s="4" t="s">
        <v>459</v>
      </c>
      <c r="AH368" s="80" t="str">
        <f t="shared" si="41"/>
        <v>04-Feb-24</v>
      </c>
    </row>
    <row r="369" spans="1:34" x14ac:dyDescent="0.3">
      <c r="A369" s="3">
        <v>45327</v>
      </c>
      <c r="B369" s="4">
        <v>400</v>
      </c>
      <c r="C369" s="5">
        <v>4</v>
      </c>
      <c r="D369" s="4" t="str">
        <f t="shared" si="35"/>
        <v>2024-02-05</v>
      </c>
      <c r="E369" s="4" t="str">
        <f t="shared" si="36"/>
        <v>2024-02-04 - 2024-02-10</v>
      </c>
      <c r="F369" s="4" t="str">
        <f t="shared" si="37"/>
        <v>2024-Feb</v>
      </c>
      <c r="G369" s="4">
        <f>IF(COUNTIF($A$2:A369,A369)=1,SUMIF($A:$A,D369,$B:$B),"")</f>
        <v>400</v>
      </c>
      <c r="H369" s="4">
        <f>IF(COUNTIF($A$2:A369,A369)=1,SUMIF($A:$A,D369,$C:$C),"")</f>
        <v>4</v>
      </c>
      <c r="I369" s="4" t="str">
        <f>IF(COUNTIF($E$2:E369,E369)=1,SUMIF($E:$E,E369,$B:$B),"")</f>
        <v/>
      </c>
      <c r="J369" s="4" t="str">
        <f>IF(COUNTIF($E$2:E369,E369)=1,SUMIF($E:$E,E369,$C:$C),"")</f>
        <v/>
      </c>
      <c r="K369" s="4" t="str">
        <f>IF(COUNTIF($F$2:F369,F369)=1,SUMIF($F:$F,F369,$B:$B),"")</f>
        <v/>
      </c>
      <c r="L369" s="4" t="str">
        <f>IF(COUNTIF($F$2:F369,F369)=1,SUMIF($F:$F,F369,$C:$C),"")</f>
        <v/>
      </c>
      <c r="M369" s="4">
        <f t="shared" si="40"/>
        <v>280</v>
      </c>
      <c r="N369" s="4">
        <f t="shared" si="38"/>
        <v>120</v>
      </c>
      <c r="O369" s="5">
        <f t="shared" si="39"/>
        <v>280</v>
      </c>
      <c r="P369" s="3" t="s">
        <v>740</v>
      </c>
      <c r="Q369" s="4" t="s">
        <v>473</v>
      </c>
      <c r="R369" s="4" t="s">
        <v>434</v>
      </c>
      <c r="S369" s="4" t="s">
        <v>500</v>
      </c>
      <c r="T369" s="4" t="s">
        <v>436</v>
      </c>
      <c r="U369" s="8" t="s">
        <v>644</v>
      </c>
      <c r="V369" s="4" t="s">
        <v>437</v>
      </c>
      <c r="W369" s="4" t="s">
        <v>438</v>
      </c>
      <c r="X369" s="4" t="s">
        <v>439</v>
      </c>
      <c r="Y369" s="4" t="s">
        <v>451</v>
      </c>
      <c r="Z369" s="5">
        <v>0</v>
      </c>
      <c r="AA369" s="5">
        <v>123489</v>
      </c>
      <c r="AB369" s="5">
        <v>1</v>
      </c>
      <c r="AC369" s="5">
        <v>400</v>
      </c>
      <c r="AD369" s="4" t="s">
        <v>716</v>
      </c>
      <c r="AE369" s="4" t="s">
        <v>570</v>
      </c>
      <c r="AF369" s="4" t="s">
        <v>1173</v>
      </c>
      <c r="AG369" s="4" t="s">
        <v>443</v>
      </c>
      <c r="AH369" s="80" t="str">
        <f t="shared" si="41"/>
        <v>05-Feb-24</v>
      </c>
    </row>
    <row r="370" spans="1:34" x14ac:dyDescent="0.3">
      <c r="A370" s="3">
        <v>45328</v>
      </c>
      <c r="B370" s="4">
        <v>800</v>
      </c>
      <c r="C370" s="5">
        <v>2</v>
      </c>
      <c r="D370" s="4" t="str">
        <f t="shared" si="35"/>
        <v>2024-02-06</v>
      </c>
      <c r="E370" s="4" t="str">
        <f t="shared" si="36"/>
        <v>2024-02-04 - 2024-02-10</v>
      </c>
      <c r="F370" s="4" t="str">
        <f t="shared" si="37"/>
        <v>2024-Feb</v>
      </c>
      <c r="G370" s="4">
        <f>IF(COUNTIF($A$2:A370,A370)=1,SUMIF($A:$A,D370,$B:$B),"")</f>
        <v>800</v>
      </c>
      <c r="H370" s="4">
        <f>IF(COUNTIF($A$2:A370,A370)=1,SUMIF($A:$A,D370,$C:$C),"")</f>
        <v>2</v>
      </c>
      <c r="I370" s="4" t="str">
        <f>IF(COUNTIF($E$2:E370,E370)=1,SUMIF($E:$E,E370,$B:$B),"")</f>
        <v/>
      </c>
      <c r="J370" s="4" t="str">
        <f>IF(COUNTIF($E$2:E370,E370)=1,SUMIF($E:$E,E370,$C:$C),"")</f>
        <v/>
      </c>
      <c r="K370" s="4" t="str">
        <f>IF(COUNTIF($F$2:F370,F370)=1,SUMIF($F:$F,F370,$B:$B),"")</f>
        <v/>
      </c>
      <c r="L370" s="4" t="str">
        <f>IF(COUNTIF($F$2:F370,F370)=1,SUMIF($F:$F,F370,$C:$C),"")</f>
        <v/>
      </c>
      <c r="M370" s="4">
        <f t="shared" si="40"/>
        <v>560</v>
      </c>
      <c r="N370" s="4">
        <f t="shared" si="38"/>
        <v>240</v>
      </c>
      <c r="O370" s="5">
        <f t="shared" si="39"/>
        <v>510</v>
      </c>
      <c r="P370" s="3" t="s">
        <v>741</v>
      </c>
      <c r="Q370" s="4" t="s">
        <v>488</v>
      </c>
      <c r="R370" s="4" t="s">
        <v>445</v>
      </c>
      <c r="S370" s="4" t="s">
        <v>501</v>
      </c>
      <c r="T370" s="4" t="s">
        <v>502</v>
      </c>
      <c r="U370" s="8" t="s">
        <v>645</v>
      </c>
      <c r="V370" s="4" t="s">
        <v>448</v>
      </c>
      <c r="W370" s="4" t="s">
        <v>438</v>
      </c>
      <c r="X370" s="4" t="s">
        <v>450</v>
      </c>
      <c r="Y370" s="4" t="s">
        <v>440</v>
      </c>
      <c r="Z370" s="5">
        <v>50</v>
      </c>
      <c r="AA370" s="5">
        <v>123490</v>
      </c>
      <c r="AB370" s="5">
        <v>1</v>
      </c>
      <c r="AC370" s="5">
        <v>750</v>
      </c>
      <c r="AD370" s="4" t="s">
        <v>716</v>
      </c>
      <c r="AE370" s="4" t="s">
        <v>571</v>
      </c>
      <c r="AF370" s="4" t="s">
        <v>1174</v>
      </c>
      <c r="AG370" s="4" t="s">
        <v>443</v>
      </c>
      <c r="AH370" s="80" t="str">
        <f t="shared" si="41"/>
        <v>06-Feb-24</v>
      </c>
    </row>
    <row r="371" spans="1:34" x14ac:dyDescent="0.3">
      <c r="A371" s="3">
        <v>45329</v>
      </c>
      <c r="B371" s="4">
        <v>300</v>
      </c>
      <c r="C371" s="5">
        <v>1</v>
      </c>
      <c r="D371" s="4" t="str">
        <f t="shared" si="35"/>
        <v>2024-02-07</v>
      </c>
      <c r="E371" s="4" t="str">
        <f t="shared" si="36"/>
        <v>2024-02-04 - 2024-02-10</v>
      </c>
      <c r="F371" s="4" t="str">
        <f t="shared" si="37"/>
        <v>2024-Feb</v>
      </c>
      <c r="G371" s="4">
        <f>IF(COUNTIF($A$2:A371,A371)=1,SUMIF($A:$A,D371,$B:$B),"")</f>
        <v>300</v>
      </c>
      <c r="H371" s="4">
        <f>IF(COUNTIF($A$2:A371,A371)=1,SUMIF($A:$A,D371,$C:$C),"")</f>
        <v>1</v>
      </c>
      <c r="I371" s="4" t="str">
        <f>IF(COUNTIF($E$2:E371,E371)=1,SUMIF($E:$E,E371,$B:$B),"")</f>
        <v/>
      </c>
      <c r="J371" s="4" t="str">
        <f>IF(COUNTIF($E$2:E371,E371)=1,SUMIF($E:$E,E371,$C:$C),"")</f>
        <v/>
      </c>
      <c r="K371" s="4" t="str">
        <f>IF(COUNTIF($F$2:F371,F371)=1,SUMIF($F:$F,F371,$B:$B),"")</f>
        <v/>
      </c>
      <c r="L371" s="4" t="str">
        <f>IF(COUNTIF($F$2:F371,F371)=1,SUMIF($F:$F,F371,$C:$C),"")</f>
        <v/>
      </c>
      <c r="M371" s="4">
        <f t="shared" si="40"/>
        <v>210</v>
      </c>
      <c r="N371" s="4">
        <f t="shared" si="38"/>
        <v>90</v>
      </c>
      <c r="O371" s="5">
        <f t="shared" si="39"/>
        <v>190</v>
      </c>
      <c r="P371" s="3" t="s">
        <v>742</v>
      </c>
      <c r="Q371" s="4" t="s">
        <v>462</v>
      </c>
      <c r="R371" s="4" t="s">
        <v>453</v>
      </c>
      <c r="S371" s="4" t="s">
        <v>503</v>
      </c>
      <c r="T371" s="4" t="s">
        <v>504</v>
      </c>
      <c r="U371" s="8" t="s">
        <v>646</v>
      </c>
      <c r="V371" s="4" t="s">
        <v>456</v>
      </c>
      <c r="W371" s="4" t="s">
        <v>449</v>
      </c>
      <c r="X371" s="4" t="s">
        <v>457</v>
      </c>
      <c r="Y371" s="4" t="s">
        <v>458</v>
      </c>
      <c r="Z371" s="5">
        <v>20</v>
      </c>
      <c r="AA371" s="5">
        <v>123491</v>
      </c>
      <c r="AB371" s="5">
        <v>1</v>
      </c>
      <c r="AC371" s="5">
        <v>280</v>
      </c>
      <c r="AD371" s="4" t="s">
        <v>716</v>
      </c>
      <c r="AE371" s="4" t="s">
        <v>713</v>
      </c>
      <c r="AF371" s="4" t="s">
        <v>1172</v>
      </c>
      <c r="AG371" s="4" t="s">
        <v>459</v>
      </c>
      <c r="AH371" s="80" t="str">
        <f t="shared" si="41"/>
        <v>07-Feb-24</v>
      </c>
    </row>
    <row r="372" spans="1:34" x14ac:dyDescent="0.3">
      <c r="A372" s="3">
        <v>45330</v>
      </c>
      <c r="B372" s="4">
        <v>700</v>
      </c>
      <c r="C372" s="5">
        <v>3</v>
      </c>
      <c r="D372" s="4" t="str">
        <f t="shared" si="35"/>
        <v>2024-02-08</v>
      </c>
      <c r="E372" s="4" t="str">
        <f t="shared" si="36"/>
        <v>2024-02-04 - 2024-02-10</v>
      </c>
      <c r="F372" s="4" t="str">
        <f t="shared" si="37"/>
        <v>2024-Feb</v>
      </c>
      <c r="G372" s="4">
        <f>IF(COUNTIF($A$2:A372,A372)=1,SUMIF($A:$A,D372,$B:$B),"")</f>
        <v>700</v>
      </c>
      <c r="H372" s="4">
        <f>IF(COUNTIF($A$2:A372,A372)=1,SUMIF($A:$A,D372,$C:$C),"")</f>
        <v>3</v>
      </c>
      <c r="I372" s="4" t="str">
        <f>IF(COUNTIF($E$2:E372,E372)=1,SUMIF($E:$E,E372,$B:$B),"")</f>
        <v/>
      </c>
      <c r="J372" s="4" t="str">
        <f>IF(COUNTIF($E$2:E372,E372)=1,SUMIF($E:$E,E372,$C:$C),"")</f>
        <v/>
      </c>
      <c r="K372" s="4" t="str">
        <f>IF(COUNTIF($F$2:F372,F372)=1,SUMIF($F:$F,F372,$B:$B),"")</f>
        <v/>
      </c>
      <c r="L372" s="4" t="str">
        <f>IF(COUNTIF($F$2:F372,F372)=1,SUMIF($F:$F,F372,$C:$C),"")</f>
        <v/>
      </c>
      <c r="M372" s="4">
        <f t="shared" si="40"/>
        <v>490</v>
      </c>
      <c r="N372" s="4">
        <f t="shared" si="38"/>
        <v>210</v>
      </c>
      <c r="O372" s="5">
        <f t="shared" si="39"/>
        <v>490</v>
      </c>
      <c r="P372" s="3" t="s">
        <v>743</v>
      </c>
      <c r="Q372" s="4" t="s">
        <v>470</v>
      </c>
      <c r="R372" s="4" t="s">
        <v>434</v>
      </c>
      <c r="S372" s="4" t="s">
        <v>435</v>
      </c>
      <c r="T372" s="4" t="s">
        <v>436</v>
      </c>
      <c r="U372" s="8" t="s">
        <v>647</v>
      </c>
      <c r="V372" s="4" t="s">
        <v>456</v>
      </c>
      <c r="W372" s="4" t="s">
        <v>438</v>
      </c>
      <c r="X372" s="4" t="s">
        <v>439</v>
      </c>
      <c r="Y372" s="4" t="s">
        <v>451</v>
      </c>
      <c r="Z372" s="5">
        <v>0</v>
      </c>
      <c r="AA372" s="5">
        <v>123492</v>
      </c>
      <c r="AB372" s="5">
        <v>1</v>
      </c>
      <c r="AC372" s="5">
        <v>700</v>
      </c>
      <c r="AD372" s="4" t="s">
        <v>716</v>
      </c>
      <c r="AE372" s="4" t="s">
        <v>572</v>
      </c>
      <c r="AF372" s="4" t="s">
        <v>1173</v>
      </c>
      <c r="AG372" s="4" t="s">
        <v>443</v>
      </c>
      <c r="AH372" s="80" t="str">
        <f t="shared" si="41"/>
        <v>08-Feb-24</v>
      </c>
    </row>
    <row r="373" spans="1:34" x14ac:dyDescent="0.3">
      <c r="A373" s="3">
        <v>45331</v>
      </c>
      <c r="B373" s="4">
        <v>150</v>
      </c>
      <c r="C373" s="5">
        <v>1</v>
      </c>
      <c r="D373" s="4" t="str">
        <f t="shared" si="35"/>
        <v>2024-02-09</v>
      </c>
      <c r="E373" s="4" t="str">
        <f t="shared" si="36"/>
        <v>2024-02-04 - 2024-02-10</v>
      </c>
      <c r="F373" s="4" t="str">
        <f t="shared" si="37"/>
        <v>2024-Feb</v>
      </c>
      <c r="G373" s="4">
        <f>IF(COUNTIF($A$2:A373,A373)=1,SUMIF($A:$A,D373,$B:$B),"")</f>
        <v>150</v>
      </c>
      <c r="H373" s="4">
        <f>IF(COUNTIF($A$2:A373,A373)=1,SUMIF($A:$A,D373,$C:$C),"")</f>
        <v>1</v>
      </c>
      <c r="I373" s="4" t="str">
        <f>IF(COUNTIF($E$2:E373,E373)=1,SUMIF($E:$E,E373,$B:$B),"")</f>
        <v/>
      </c>
      <c r="J373" s="4" t="str">
        <f>IF(COUNTIF($E$2:E373,E373)=1,SUMIF($E:$E,E373,$C:$C),"")</f>
        <v/>
      </c>
      <c r="K373" s="4" t="str">
        <f>IF(COUNTIF($F$2:F373,F373)=1,SUMIF($F:$F,F373,$B:$B),"")</f>
        <v/>
      </c>
      <c r="L373" s="4" t="str">
        <f>IF(COUNTIF($F$2:F373,F373)=1,SUMIF($F:$F,F373,$C:$C),"")</f>
        <v/>
      </c>
      <c r="M373" s="4">
        <f t="shared" si="40"/>
        <v>105</v>
      </c>
      <c r="N373" s="4">
        <f t="shared" si="38"/>
        <v>45</v>
      </c>
      <c r="O373" s="5">
        <f t="shared" si="39"/>
        <v>105</v>
      </c>
      <c r="P373" s="3" t="s">
        <v>744</v>
      </c>
      <c r="Q373" s="4" t="s">
        <v>476</v>
      </c>
      <c r="R373" s="4" t="s">
        <v>445</v>
      </c>
      <c r="S373" s="4" t="s">
        <v>505</v>
      </c>
      <c r="T373" s="4" t="s">
        <v>506</v>
      </c>
      <c r="U373" s="8" t="s">
        <v>632</v>
      </c>
      <c r="V373" s="4" t="s">
        <v>456</v>
      </c>
      <c r="W373" s="4" t="s">
        <v>449</v>
      </c>
      <c r="X373" s="4" t="s">
        <v>457</v>
      </c>
      <c r="Y373" s="4" t="s">
        <v>451</v>
      </c>
      <c r="Z373" s="5">
        <v>0</v>
      </c>
      <c r="AA373" s="5">
        <v>123493</v>
      </c>
      <c r="AB373" s="5">
        <v>1</v>
      </c>
      <c r="AC373" s="5">
        <v>150</v>
      </c>
      <c r="AD373" s="4" t="s">
        <v>716</v>
      </c>
      <c r="AE373" s="4" t="s">
        <v>560</v>
      </c>
      <c r="AF373" s="4" t="s">
        <v>1174</v>
      </c>
      <c r="AG373" s="4" t="s">
        <v>443</v>
      </c>
      <c r="AH373" s="80" t="str">
        <f t="shared" si="41"/>
        <v>09-Feb-24</v>
      </c>
    </row>
    <row r="374" spans="1:34" x14ac:dyDescent="0.3">
      <c r="A374" s="3">
        <v>45332</v>
      </c>
      <c r="B374" s="4">
        <v>200</v>
      </c>
      <c r="C374" s="5">
        <v>2</v>
      </c>
      <c r="D374" s="4" t="str">
        <f t="shared" si="35"/>
        <v>2024-02-10</v>
      </c>
      <c r="E374" s="4" t="str">
        <f t="shared" si="36"/>
        <v>2024-02-04 - 2024-02-10</v>
      </c>
      <c r="F374" s="4" t="str">
        <f t="shared" si="37"/>
        <v>2024-Feb</v>
      </c>
      <c r="G374" s="4">
        <f>IF(COUNTIF($A$2:A374,A374)=1,SUMIF($A:$A,D374,$B:$B),"")</f>
        <v>200</v>
      </c>
      <c r="H374" s="4">
        <f>IF(COUNTIF($A$2:A374,A374)=1,SUMIF($A:$A,D374,$C:$C),"")</f>
        <v>2</v>
      </c>
      <c r="I374" s="4" t="str">
        <f>IF(COUNTIF($E$2:E374,E374)=1,SUMIF($E:$E,E374,$B:$B),"")</f>
        <v/>
      </c>
      <c r="J374" s="4" t="str">
        <f>IF(COUNTIF($E$2:E374,E374)=1,SUMIF($E:$E,E374,$C:$C),"")</f>
        <v/>
      </c>
      <c r="K374" s="4" t="str">
        <f>IF(COUNTIF($F$2:F374,F374)=1,SUMIF($F:$F,F374,$B:$B),"")</f>
        <v/>
      </c>
      <c r="L374" s="4" t="str">
        <f>IF(COUNTIF($F$2:F374,F374)=1,SUMIF($F:$F,F374,$C:$C),"")</f>
        <v/>
      </c>
      <c r="M374" s="4">
        <f t="shared" si="40"/>
        <v>140</v>
      </c>
      <c r="N374" s="4">
        <f t="shared" si="38"/>
        <v>60</v>
      </c>
      <c r="O374" s="5">
        <f t="shared" si="39"/>
        <v>130</v>
      </c>
      <c r="P374" s="3" t="s">
        <v>745</v>
      </c>
      <c r="Q374" s="4" t="s">
        <v>479</v>
      </c>
      <c r="R374" s="4" t="s">
        <v>453</v>
      </c>
      <c r="S374" s="4" t="s">
        <v>507</v>
      </c>
      <c r="T374" s="4" t="s">
        <v>508</v>
      </c>
      <c r="U374" s="8" t="s">
        <v>633</v>
      </c>
      <c r="V374" s="4" t="s">
        <v>456</v>
      </c>
      <c r="W374" s="4" t="s">
        <v>438</v>
      </c>
      <c r="X374" s="4" t="s">
        <v>450</v>
      </c>
      <c r="Y374" s="4" t="s">
        <v>440</v>
      </c>
      <c r="Z374" s="5">
        <v>10</v>
      </c>
      <c r="AA374" s="5">
        <v>123494</v>
      </c>
      <c r="AB374" s="5">
        <v>1</v>
      </c>
      <c r="AC374" s="5">
        <v>190</v>
      </c>
      <c r="AD374" s="4" t="s">
        <v>716</v>
      </c>
      <c r="AE374" s="4" t="s">
        <v>713</v>
      </c>
      <c r="AF374" s="4" t="s">
        <v>1172</v>
      </c>
      <c r="AG374" s="4" t="s">
        <v>459</v>
      </c>
      <c r="AH374" s="80" t="str">
        <f t="shared" si="41"/>
        <v>10-Feb-24</v>
      </c>
    </row>
    <row r="375" spans="1:34" x14ac:dyDescent="0.3">
      <c r="A375" s="3">
        <v>45333</v>
      </c>
      <c r="B375" s="4">
        <v>1200</v>
      </c>
      <c r="C375" s="5">
        <v>5</v>
      </c>
      <c r="D375" s="4" t="str">
        <f t="shared" si="35"/>
        <v>2024-02-11</v>
      </c>
      <c r="E375" s="4" t="str">
        <f t="shared" si="36"/>
        <v>2024-02-11 - 2024-02-17</v>
      </c>
      <c r="F375" s="4" t="str">
        <f t="shared" si="37"/>
        <v>2024-Feb</v>
      </c>
      <c r="G375" s="4">
        <f>IF(COUNTIF($A$2:A375,A375)=1,SUMIF($A:$A,D375,$B:$B),"")</f>
        <v>1200</v>
      </c>
      <c r="H375" s="4">
        <f>IF(COUNTIF($A$2:A375,A375)=1,SUMIF($A:$A,D375,$C:$C),"")</f>
        <v>5</v>
      </c>
      <c r="I375" s="4">
        <f>IF(COUNTIF($E$2:E375,E375)=1,SUMIF($E:$E,E375,$B:$B),"")</f>
        <v>4200</v>
      </c>
      <c r="J375" s="4">
        <f>IF(COUNTIF($E$2:E375,E375)=1,SUMIF($E:$E,E375,$C:$C),"")</f>
        <v>21</v>
      </c>
      <c r="K375" s="4" t="str">
        <f>IF(COUNTIF($F$2:F375,F375)=1,SUMIF($F:$F,F375,$B:$B),"")</f>
        <v/>
      </c>
      <c r="L375" s="4" t="str">
        <f>IF(COUNTIF($F$2:F375,F375)=1,SUMIF($F:$F,F375,$C:$C),"")</f>
        <v/>
      </c>
      <c r="M375" s="4">
        <f t="shared" si="40"/>
        <v>840</v>
      </c>
      <c r="N375" s="4">
        <f t="shared" si="38"/>
        <v>360</v>
      </c>
      <c r="O375" s="5">
        <f t="shared" si="39"/>
        <v>840</v>
      </c>
      <c r="P375" s="3" t="s">
        <v>746</v>
      </c>
      <c r="Q375" s="4" t="s">
        <v>452</v>
      </c>
      <c r="R375" s="4" t="s">
        <v>480</v>
      </c>
      <c r="S375" s="4" t="s">
        <v>509</v>
      </c>
      <c r="T375" s="4" t="s">
        <v>510</v>
      </c>
      <c r="U375" s="8" t="s">
        <v>634</v>
      </c>
      <c r="V375" s="4" t="s">
        <v>437</v>
      </c>
      <c r="W375" s="4" t="s">
        <v>449</v>
      </c>
      <c r="X375" s="4" t="s">
        <v>439</v>
      </c>
      <c r="Y375" s="4" t="s">
        <v>451</v>
      </c>
      <c r="Z375" s="5">
        <v>0</v>
      </c>
      <c r="AA375" s="5">
        <v>123495</v>
      </c>
      <c r="AB375" s="5">
        <v>1</v>
      </c>
      <c r="AC375" s="5">
        <v>1200</v>
      </c>
      <c r="AD375" s="4" t="s">
        <v>716</v>
      </c>
      <c r="AE375" s="4" t="s">
        <v>573</v>
      </c>
      <c r="AF375" s="4" t="s">
        <v>1173</v>
      </c>
      <c r="AG375" s="4" t="s">
        <v>443</v>
      </c>
      <c r="AH375" s="80" t="str">
        <f t="shared" si="41"/>
        <v>11-Feb-24</v>
      </c>
    </row>
    <row r="376" spans="1:34" x14ac:dyDescent="0.3">
      <c r="A376" s="3">
        <v>45334</v>
      </c>
      <c r="B376" s="4">
        <v>500</v>
      </c>
      <c r="C376" s="5">
        <v>2</v>
      </c>
      <c r="D376" s="4" t="str">
        <f t="shared" si="35"/>
        <v>2024-02-12</v>
      </c>
      <c r="E376" s="4" t="str">
        <f t="shared" si="36"/>
        <v>2024-02-11 - 2024-02-17</v>
      </c>
      <c r="F376" s="4" t="str">
        <f t="shared" si="37"/>
        <v>2024-Feb</v>
      </c>
      <c r="G376" s="4">
        <f>IF(COUNTIF($A$2:A376,A376)=1,SUMIF($A:$A,D376,$B:$B),"")</f>
        <v>500</v>
      </c>
      <c r="H376" s="4">
        <f>IF(COUNTIF($A$2:A376,A376)=1,SUMIF($A:$A,D376,$C:$C),"")</f>
        <v>2</v>
      </c>
      <c r="I376" s="4" t="str">
        <f>IF(COUNTIF($E$2:E376,E376)=1,SUMIF($E:$E,E376,$B:$B),"")</f>
        <v/>
      </c>
      <c r="J376" s="4" t="str">
        <f>IF(COUNTIF($E$2:E376,E376)=1,SUMIF($E:$E,E376,$C:$C),"")</f>
        <v/>
      </c>
      <c r="K376" s="4" t="str">
        <f>IF(COUNTIF($F$2:F376,F376)=1,SUMIF($F:$F,F376,$B:$B),"")</f>
        <v/>
      </c>
      <c r="L376" s="4" t="str">
        <f>IF(COUNTIF($F$2:F376,F376)=1,SUMIF($F:$F,F376,$C:$C),"")</f>
        <v/>
      </c>
      <c r="M376" s="4">
        <f t="shared" si="40"/>
        <v>350</v>
      </c>
      <c r="N376" s="4">
        <f t="shared" si="38"/>
        <v>150</v>
      </c>
      <c r="O376" s="5">
        <f t="shared" si="39"/>
        <v>330</v>
      </c>
      <c r="P376" s="3" t="s">
        <v>747</v>
      </c>
      <c r="Q376" s="4" t="s">
        <v>490</v>
      </c>
      <c r="R376" s="4" t="s">
        <v>445</v>
      </c>
      <c r="S376" s="4" t="s">
        <v>511</v>
      </c>
      <c r="T376" s="4" t="s">
        <v>512</v>
      </c>
      <c r="U376" s="8" t="s">
        <v>635</v>
      </c>
      <c r="V376" s="4" t="s">
        <v>448</v>
      </c>
      <c r="W376" s="4" t="s">
        <v>438</v>
      </c>
      <c r="X376" s="4" t="s">
        <v>457</v>
      </c>
      <c r="Y376" s="4" t="s">
        <v>440</v>
      </c>
      <c r="Z376" s="5">
        <v>20</v>
      </c>
      <c r="AA376" s="5">
        <v>123496</v>
      </c>
      <c r="AB376" s="5">
        <v>1</v>
      </c>
      <c r="AC376" s="5">
        <v>480</v>
      </c>
      <c r="AD376" s="4" t="s">
        <v>716</v>
      </c>
      <c r="AE376" s="4" t="s">
        <v>713</v>
      </c>
      <c r="AF376" s="4" t="s">
        <v>1172</v>
      </c>
      <c r="AG376" s="4" t="s">
        <v>443</v>
      </c>
      <c r="AH376" s="80" t="str">
        <f t="shared" si="41"/>
        <v>12-Feb-24</v>
      </c>
    </row>
    <row r="377" spans="1:34" x14ac:dyDescent="0.3">
      <c r="A377" s="3">
        <v>45335</v>
      </c>
      <c r="B377" s="4">
        <v>1000</v>
      </c>
      <c r="C377" s="5">
        <v>4</v>
      </c>
      <c r="D377" s="4" t="str">
        <f t="shared" si="35"/>
        <v>2024-02-13</v>
      </c>
      <c r="E377" s="4" t="str">
        <f t="shared" si="36"/>
        <v>2024-02-11 - 2024-02-17</v>
      </c>
      <c r="F377" s="4" t="str">
        <f t="shared" si="37"/>
        <v>2024-Feb</v>
      </c>
      <c r="G377" s="4">
        <f>IF(COUNTIF($A$2:A377,A377)=1,SUMIF($A:$A,D377,$B:$B),"")</f>
        <v>1000</v>
      </c>
      <c r="H377" s="4">
        <f>IF(COUNTIF($A$2:A377,A377)=1,SUMIF($A:$A,D377,$C:$C),"")</f>
        <v>4</v>
      </c>
      <c r="I377" s="4" t="str">
        <f>IF(COUNTIF($E$2:E377,E377)=1,SUMIF($E:$E,E377,$B:$B),"")</f>
        <v/>
      </c>
      <c r="J377" s="4" t="str">
        <f>IF(COUNTIF($E$2:E377,E377)=1,SUMIF($E:$E,E377,$C:$C),"")</f>
        <v/>
      </c>
      <c r="K377" s="4" t="str">
        <f>IF(COUNTIF($F$2:F377,F377)=1,SUMIF($F:$F,F377,$B:$B),"")</f>
        <v/>
      </c>
      <c r="L377" s="4" t="str">
        <f>IF(COUNTIF($F$2:F377,F377)=1,SUMIF($F:$F,F377,$C:$C),"")</f>
        <v/>
      </c>
      <c r="M377" s="4">
        <f t="shared" si="40"/>
        <v>700</v>
      </c>
      <c r="N377" s="4">
        <f t="shared" si="38"/>
        <v>300</v>
      </c>
      <c r="O377" s="5">
        <f t="shared" si="39"/>
        <v>700</v>
      </c>
      <c r="P377" s="3" t="s">
        <v>748</v>
      </c>
      <c r="Q377" s="4" t="s">
        <v>493</v>
      </c>
      <c r="R377" s="4" t="s">
        <v>453</v>
      </c>
      <c r="S377" s="4" t="s">
        <v>513</v>
      </c>
      <c r="T377" s="4" t="s">
        <v>514</v>
      </c>
      <c r="U377" s="8" t="s">
        <v>636</v>
      </c>
      <c r="V377" s="4" t="s">
        <v>456</v>
      </c>
      <c r="W377" s="4" t="s">
        <v>449</v>
      </c>
      <c r="X377" s="4" t="s">
        <v>439</v>
      </c>
      <c r="Y377" s="4" t="s">
        <v>451</v>
      </c>
      <c r="Z377" s="5">
        <v>0</v>
      </c>
      <c r="AA377" s="5">
        <v>123497</v>
      </c>
      <c r="AB377" s="5">
        <v>1</v>
      </c>
      <c r="AC377" s="5">
        <v>1000</v>
      </c>
      <c r="AD377" s="4" t="s">
        <v>716</v>
      </c>
      <c r="AE377" s="4" t="s">
        <v>567</v>
      </c>
      <c r="AF377" s="4" t="s">
        <v>1174</v>
      </c>
      <c r="AG377" s="4" t="s">
        <v>459</v>
      </c>
      <c r="AH377" s="80" t="str">
        <f t="shared" si="41"/>
        <v>13-Feb-24</v>
      </c>
    </row>
    <row r="378" spans="1:34" x14ac:dyDescent="0.3">
      <c r="A378" s="3">
        <v>45336</v>
      </c>
      <c r="B378" s="4">
        <v>300</v>
      </c>
      <c r="C378" s="5">
        <v>3</v>
      </c>
      <c r="D378" s="4" t="str">
        <f t="shared" si="35"/>
        <v>2024-02-14</v>
      </c>
      <c r="E378" s="4" t="str">
        <f t="shared" si="36"/>
        <v>2024-02-11 - 2024-02-17</v>
      </c>
      <c r="F378" s="4" t="str">
        <f t="shared" si="37"/>
        <v>2024-Feb</v>
      </c>
      <c r="G378" s="4">
        <f>IF(COUNTIF($A$2:A378,A378)=1,SUMIF($A:$A,D378,$B:$B),"")</f>
        <v>300</v>
      </c>
      <c r="H378" s="4">
        <f>IF(COUNTIF($A$2:A378,A378)=1,SUMIF($A:$A,D378,$C:$C),"")</f>
        <v>3</v>
      </c>
      <c r="I378" s="4" t="str">
        <f>IF(COUNTIF($E$2:E378,E378)=1,SUMIF($E:$E,E378,$B:$B),"")</f>
        <v/>
      </c>
      <c r="J378" s="4" t="str">
        <f>IF(COUNTIF($E$2:E378,E378)=1,SUMIF($E:$E,E378,$C:$C),"")</f>
        <v/>
      </c>
      <c r="K378" s="4" t="str">
        <f>IF(COUNTIF($F$2:F378,F378)=1,SUMIF($F:$F,F378,$B:$B),"")</f>
        <v/>
      </c>
      <c r="L378" s="4" t="str">
        <f>IF(COUNTIF($F$2:F378,F378)=1,SUMIF($F:$F,F378,$C:$C),"")</f>
        <v/>
      </c>
      <c r="M378" s="4">
        <f t="shared" si="40"/>
        <v>210</v>
      </c>
      <c r="N378" s="4">
        <f t="shared" si="38"/>
        <v>90</v>
      </c>
      <c r="O378" s="5">
        <f t="shared" si="39"/>
        <v>180</v>
      </c>
      <c r="P378" s="3" t="s">
        <v>749</v>
      </c>
      <c r="Q378" s="4" t="s">
        <v>466</v>
      </c>
      <c r="R378" s="4" t="s">
        <v>434</v>
      </c>
      <c r="S378" s="4" t="s">
        <v>515</v>
      </c>
      <c r="T378" s="4" t="s">
        <v>478</v>
      </c>
      <c r="U378" s="8" t="s">
        <v>637</v>
      </c>
      <c r="V378" s="4" t="s">
        <v>456</v>
      </c>
      <c r="W378" s="4" t="s">
        <v>438</v>
      </c>
      <c r="X378" s="4" t="s">
        <v>450</v>
      </c>
      <c r="Y378" s="4" t="s">
        <v>451</v>
      </c>
      <c r="Z378" s="5">
        <v>30</v>
      </c>
      <c r="AA378" s="5">
        <v>123498</v>
      </c>
      <c r="AB378" s="5">
        <v>1</v>
      </c>
      <c r="AC378" s="5">
        <v>270</v>
      </c>
      <c r="AD378" s="4" t="s">
        <v>716</v>
      </c>
      <c r="AE378" s="4" t="s">
        <v>574</v>
      </c>
      <c r="AF378" s="4" t="s">
        <v>1174</v>
      </c>
      <c r="AG378" s="4" t="s">
        <v>443</v>
      </c>
      <c r="AH378" s="80" t="str">
        <f t="shared" si="41"/>
        <v>14-Feb-24</v>
      </c>
    </row>
    <row r="379" spans="1:34" x14ac:dyDescent="0.3">
      <c r="A379" s="3">
        <v>45337</v>
      </c>
      <c r="B379" s="4">
        <v>600</v>
      </c>
      <c r="C379" s="5">
        <v>2</v>
      </c>
      <c r="D379" s="4" t="str">
        <f t="shared" si="35"/>
        <v>2024-02-15</v>
      </c>
      <c r="E379" s="4" t="str">
        <f t="shared" si="36"/>
        <v>2024-02-11 - 2024-02-17</v>
      </c>
      <c r="F379" s="4" t="str">
        <f t="shared" si="37"/>
        <v>2024-Feb</v>
      </c>
      <c r="G379" s="4">
        <f>IF(COUNTIF($A$2:A379,A379)=1,SUMIF($A:$A,D379,$B:$B),"")</f>
        <v>600</v>
      </c>
      <c r="H379" s="4">
        <f>IF(COUNTIF($A$2:A379,A379)=1,SUMIF($A:$A,D379,$C:$C),"")</f>
        <v>2</v>
      </c>
      <c r="I379" s="4" t="str">
        <f>IF(COUNTIF($E$2:E379,E379)=1,SUMIF($E:$E,E379,$B:$B),"")</f>
        <v/>
      </c>
      <c r="J379" s="4" t="str">
        <f>IF(COUNTIF($E$2:E379,E379)=1,SUMIF($E:$E,E379,$C:$C),"")</f>
        <v/>
      </c>
      <c r="K379" s="4" t="str">
        <f>IF(COUNTIF($F$2:F379,F379)=1,SUMIF($F:$F,F379,$B:$B),"")</f>
        <v/>
      </c>
      <c r="L379" s="4" t="str">
        <f>IF(COUNTIF($F$2:F379,F379)=1,SUMIF($F:$F,F379,$C:$C),"")</f>
        <v/>
      </c>
      <c r="M379" s="4">
        <f t="shared" si="40"/>
        <v>420</v>
      </c>
      <c r="N379" s="4">
        <f t="shared" si="38"/>
        <v>180</v>
      </c>
      <c r="O379" s="5">
        <f t="shared" si="39"/>
        <v>370</v>
      </c>
      <c r="P379" s="3" t="s">
        <v>750</v>
      </c>
      <c r="Q379" s="4" t="s">
        <v>460</v>
      </c>
      <c r="R379" s="4" t="s">
        <v>445</v>
      </c>
      <c r="S379" s="4" t="s">
        <v>516</v>
      </c>
      <c r="T379" s="4" t="s">
        <v>517</v>
      </c>
      <c r="U379" s="8" t="s">
        <v>648</v>
      </c>
      <c r="V379" s="4" t="s">
        <v>456</v>
      </c>
      <c r="W379" s="4" t="s">
        <v>449</v>
      </c>
      <c r="X379" s="4" t="s">
        <v>450</v>
      </c>
      <c r="Y379" s="4" t="s">
        <v>440</v>
      </c>
      <c r="Z379" s="5">
        <v>50</v>
      </c>
      <c r="AA379" s="5">
        <v>123499</v>
      </c>
      <c r="AB379" s="5">
        <v>1</v>
      </c>
      <c r="AC379" s="5">
        <v>550</v>
      </c>
      <c r="AD379" s="4" t="s">
        <v>716</v>
      </c>
      <c r="AE379" s="4" t="s">
        <v>575</v>
      </c>
      <c r="AF379" s="4" t="s">
        <v>1174</v>
      </c>
      <c r="AG379" s="4" t="s">
        <v>443</v>
      </c>
      <c r="AH379" s="80" t="str">
        <f t="shared" si="41"/>
        <v>15-Feb-24</v>
      </c>
    </row>
    <row r="380" spans="1:34" x14ac:dyDescent="0.3">
      <c r="A380" s="3">
        <v>45338</v>
      </c>
      <c r="B380" s="4">
        <v>200</v>
      </c>
      <c r="C380" s="5">
        <v>1</v>
      </c>
      <c r="D380" s="4" t="str">
        <f t="shared" si="35"/>
        <v>2024-02-16</v>
      </c>
      <c r="E380" s="4" t="str">
        <f t="shared" si="36"/>
        <v>2024-02-11 - 2024-02-17</v>
      </c>
      <c r="F380" s="4" t="str">
        <f t="shared" si="37"/>
        <v>2024-Feb</v>
      </c>
      <c r="G380" s="4">
        <f>IF(COUNTIF($A$2:A380,A380)=1,SUMIF($A:$A,D380,$B:$B),"")</f>
        <v>200</v>
      </c>
      <c r="H380" s="4">
        <f>IF(COUNTIF($A$2:A380,A380)=1,SUMIF($A:$A,D380,$C:$C),"")</f>
        <v>1</v>
      </c>
      <c r="I380" s="4" t="str">
        <f>IF(COUNTIF($E$2:E380,E380)=1,SUMIF($E:$E,E380,$B:$B),"")</f>
        <v/>
      </c>
      <c r="J380" s="4" t="str">
        <f>IF(COUNTIF($E$2:E380,E380)=1,SUMIF($E:$E,E380,$C:$C),"")</f>
        <v/>
      </c>
      <c r="K380" s="4" t="str">
        <f>IF(COUNTIF($F$2:F380,F380)=1,SUMIF($F:$F,F380,$B:$B),"")</f>
        <v/>
      </c>
      <c r="L380" s="4" t="str">
        <f>IF(COUNTIF($F$2:F380,F380)=1,SUMIF($F:$F,F380,$C:$C),"")</f>
        <v/>
      </c>
      <c r="M380" s="4">
        <f t="shared" si="40"/>
        <v>140</v>
      </c>
      <c r="N380" s="4">
        <f t="shared" si="38"/>
        <v>60</v>
      </c>
      <c r="O380" s="5">
        <f t="shared" si="39"/>
        <v>140</v>
      </c>
      <c r="P380" s="3" t="s">
        <v>751</v>
      </c>
      <c r="Q380" s="4" t="s">
        <v>462</v>
      </c>
      <c r="R380" s="4" t="s">
        <v>453</v>
      </c>
      <c r="S380" s="4" t="s">
        <v>518</v>
      </c>
      <c r="T380" s="4" t="s">
        <v>519</v>
      </c>
      <c r="U380" s="8" t="s">
        <v>649</v>
      </c>
      <c r="V380" s="4" t="s">
        <v>437</v>
      </c>
      <c r="W380" s="4" t="s">
        <v>438</v>
      </c>
      <c r="X380" s="4" t="s">
        <v>457</v>
      </c>
      <c r="Y380" s="4" t="s">
        <v>458</v>
      </c>
      <c r="Z380" s="5">
        <v>0</v>
      </c>
      <c r="AA380" s="5">
        <v>123500</v>
      </c>
      <c r="AB380" s="5">
        <v>1</v>
      </c>
      <c r="AC380" s="5">
        <v>200</v>
      </c>
      <c r="AD380" s="4" t="s">
        <v>716</v>
      </c>
      <c r="AE380" s="4" t="s">
        <v>713</v>
      </c>
      <c r="AF380" s="4" t="s">
        <v>1172</v>
      </c>
      <c r="AG380" s="4" t="s">
        <v>459</v>
      </c>
      <c r="AH380" s="80" t="str">
        <f t="shared" si="41"/>
        <v>16-Feb-24</v>
      </c>
    </row>
    <row r="381" spans="1:34" x14ac:dyDescent="0.3">
      <c r="A381" s="3">
        <v>45339</v>
      </c>
      <c r="B381" s="4">
        <v>400</v>
      </c>
      <c r="C381" s="5">
        <v>4</v>
      </c>
      <c r="D381" s="4" t="str">
        <f t="shared" si="35"/>
        <v>2024-02-17</v>
      </c>
      <c r="E381" s="4" t="str">
        <f t="shared" si="36"/>
        <v>2024-02-11 - 2024-02-17</v>
      </c>
      <c r="F381" s="4" t="str">
        <f t="shared" si="37"/>
        <v>2024-Feb</v>
      </c>
      <c r="G381" s="4">
        <f>IF(COUNTIF($A$2:A381,A381)=1,SUMIF($A:$A,D381,$B:$B),"")</f>
        <v>400</v>
      </c>
      <c r="H381" s="4">
        <f>IF(COUNTIF($A$2:A381,A381)=1,SUMIF($A:$A,D381,$C:$C),"")</f>
        <v>4</v>
      </c>
      <c r="I381" s="4" t="str">
        <f>IF(COUNTIF($E$2:E381,E381)=1,SUMIF($E:$E,E381,$B:$B),"")</f>
        <v/>
      </c>
      <c r="J381" s="4" t="str">
        <f>IF(COUNTIF($E$2:E381,E381)=1,SUMIF($E:$E,E381,$C:$C),"")</f>
        <v/>
      </c>
      <c r="K381" s="4" t="str">
        <f>IF(COUNTIF($F$2:F381,F381)=1,SUMIF($F:$F,F381,$B:$B),"")</f>
        <v/>
      </c>
      <c r="L381" s="4" t="str">
        <f>IF(COUNTIF($F$2:F381,F381)=1,SUMIF($F:$F,F381,$C:$C),"")</f>
        <v/>
      </c>
      <c r="M381" s="4">
        <f t="shared" si="40"/>
        <v>280</v>
      </c>
      <c r="N381" s="4">
        <f t="shared" si="38"/>
        <v>120</v>
      </c>
      <c r="O381" s="5">
        <f t="shared" si="39"/>
        <v>254.321608040201</v>
      </c>
      <c r="P381" s="3" t="s">
        <v>1068</v>
      </c>
      <c r="Q381" s="4" t="s">
        <v>485</v>
      </c>
      <c r="R381" s="4" t="s">
        <v>434</v>
      </c>
      <c r="S381" s="4" t="s">
        <v>534</v>
      </c>
      <c r="T381" s="4" t="s">
        <v>478</v>
      </c>
      <c r="U381" s="8" t="s">
        <v>635</v>
      </c>
      <c r="V381" s="4" t="s">
        <v>456</v>
      </c>
      <c r="W381" s="4" t="s">
        <v>449</v>
      </c>
      <c r="X381" s="4" t="s">
        <v>450</v>
      </c>
      <c r="Y381" s="4" t="s">
        <v>451</v>
      </c>
      <c r="Z381" s="5">
        <v>25.67839195979899</v>
      </c>
      <c r="AA381" s="5">
        <v>12362056</v>
      </c>
      <c r="AB381" s="5">
        <v>1.050251256281407</v>
      </c>
      <c r="AC381" s="5">
        <v>640.6030150753769</v>
      </c>
      <c r="AD381" s="4" t="s">
        <v>716</v>
      </c>
      <c r="AE381" s="4" t="s">
        <v>713</v>
      </c>
      <c r="AF381" s="4" t="s">
        <v>1172</v>
      </c>
      <c r="AG381" s="4" t="s">
        <v>443</v>
      </c>
      <c r="AH381" s="80" t="str">
        <f t="shared" si="41"/>
        <v>17-Feb-24</v>
      </c>
    </row>
    <row r="382" spans="1:34" x14ac:dyDescent="0.3">
      <c r="A382" s="3">
        <v>45340</v>
      </c>
      <c r="B382" s="4">
        <v>800</v>
      </c>
      <c r="C382" s="5">
        <v>2</v>
      </c>
      <c r="D382" s="4" t="str">
        <f t="shared" si="35"/>
        <v>2024-02-18</v>
      </c>
      <c r="E382" s="4" t="str">
        <f t="shared" si="36"/>
        <v>2024-02-18 - 2024-02-24</v>
      </c>
      <c r="F382" s="4" t="str">
        <f t="shared" si="37"/>
        <v>2024-Feb</v>
      </c>
      <c r="G382" s="4">
        <f>IF(COUNTIF($A$2:A382,A382)=1,SUMIF($A:$A,D382,$B:$B),"")</f>
        <v>800</v>
      </c>
      <c r="H382" s="4">
        <f>IF(COUNTIF($A$2:A382,A382)=1,SUMIF($A:$A,D382,$C:$C),"")</f>
        <v>2</v>
      </c>
      <c r="I382" s="4">
        <f>IF(COUNTIF($E$2:E382,E382)=1,SUMIF($E:$E,E382,$B:$B),"")</f>
        <v>4250</v>
      </c>
      <c r="J382" s="4">
        <f>IF(COUNTIF($E$2:E382,E382)=1,SUMIF($E:$E,E382,$C:$C),"")</f>
        <v>14</v>
      </c>
      <c r="K382" s="4" t="str">
        <f>IF(COUNTIF($F$2:F382,F382)=1,SUMIF($F:$F,F382,$B:$B),"")</f>
        <v/>
      </c>
      <c r="L382" s="4" t="str">
        <f>IF(COUNTIF($F$2:F382,F382)=1,SUMIF($F:$F,F382,$C:$C),"")</f>
        <v/>
      </c>
      <c r="M382" s="4">
        <f t="shared" si="40"/>
        <v>560</v>
      </c>
      <c r="N382" s="4">
        <f t="shared" si="38"/>
        <v>240</v>
      </c>
      <c r="O382" s="5">
        <f t="shared" si="39"/>
        <v>510</v>
      </c>
      <c r="P382" s="3" t="s">
        <v>752</v>
      </c>
      <c r="Q382" s="4" t="s">
        <v>470</v>
      </c>
      <c r="R382" s="4" t="s">
        <v>445</v>
      </c>
      <c r="S382" s="4" t="s">
        <v>520</v>
      </c>
      <c r="T382" s="4" t="s">
        <v>521</v>
      </c>
      <c r="U382" s="8" t="s">
        <v>650</v>
      </c>
      <c r="V382" s="4" t="s">
        <v>456</v>
      </c>
      <c r="W382" s="4" t="s">
        <v>438</v>
      </c>
      <c r="X382" s="4" t="s">
        <v>450</v>
      </c>
      <c r="Y382" s="4" t="s">
        <v>451</v>
      </c>
      <c r="Z382" s="5">
        <v>50</v>
      </c>
      <c r="AA382" s="5">
        <v>123501</v>
      </c>
      <c r="AB382" s="5">
        <v>1</v>
      </c>
      <c r="AC382" s="5">
        <v>750</v>
      </c>
      <c r="AD382" s="4" t="s">
        <v>716</v>
      </c>
      <c r="AE382" s="4" t="s">
        <v>576</v>
      </c>
      <c r="AF382" s="4" t="s">
        <v>1174</v>
      </c>
      <c r="AG382" s="4" t="s">
        <v>443</v>
      </c>
      <c r="AH382" s="80" t="str">
        <f t="shared" si="41"/>
        <v>18-Feb-24</v>
      </c>
    </row>
    <row r="383" spans="1:34" x14ac:dyDescent="0.3">
      <c r="A383" s="3">
        <v>45341</v>
      </c>
      <c r="B383" s="4">
        <v>150</v>
      </c>
      <c r="C383" s="5">
        <v>1</v>
      </c>
      <c r="D383" s="4" t="str">
        <f t="shared" si="35"/>
        <v>2024-02-19</v>
      </c>
      <c r="E383" s="4" t="str">
        <f t="shared" si="36"/>
        <v>2024-02-18 - 2024-02-24</v>
      </c>
      <c r="F383" s="4" t="str">
        <f t="shared" si="37"/>
        <v>2024-Feb</v>
      </c>
      <c r="G383" s="4">
        <f>IF(COUNTIF($A$2:A383,A383)=1,SUMIF($A:$A,D383,$B:$B),"")</f>
        <v>150</v>
      </c>
      <c r="H383" s="4">
        <f>IF(COUNTIF($A$2:A383,A383)=1,SUMIF($A:$A,D383,$C:$C),"")</f>
        <v>1</v>
      </c>
      <c r="I383" s="4" t="str">
        <f>IF(COUNTIF($E$2:E383,E383)=1,SUMIF($E:$E,E383,$B:$B),"")</f>
        <v/>
      </c>
      <c r="J383" s="4" t="str">
        <f>IF(COUNTIF($E$2:E383,E383)=1,SUMIF($E:$E,E383,$C:$C),"")</f>
        <v/>
      </c>
      <c r="K383" s="4" t="str">
        <f>IF(COUNTIF($F$2:F383,F383)=1,SUMIF($F:$F,F383,$B:$B),"")</f>
        <v/>
      </c>
      <c r="L383" s="4" t="str">
        <f>IF(COUNTIF($F$2:F383,F383)=1,SUMIF($F:$F,F383,$C:$C),"")</f>
        <v/>
      </c>
      <c r="M383" s="4">
        <f t="shared" si="40"/>
        <v>105</v>
      </c>
      <c r="N383" s="4">
        <f t="shared" si="38"/>
        <v>45</v>
      </c>
      <c r="O383" s="5">
        <f t="shared" si="39"/>
        <v>105</v>
      </c>
      <c r="P383" s="3" t="s">
        <v>753</v>
      </c>
      <c r="Q383" s="4" t="s">
        <v>476</v>
      </c>
      <c r="R383" s="4" t="s">
        <v>453</v>
      </c>
      <c r="S383" s="4" t="s">
        <v>522</v>
      </c>
      <c r="T383" s="4" t="s">
        <v>522</v>
      </c>
      <c r="U383" s="8" t="s">
        <v>651</v>
      </c>
      <c r="V383" s="4" t="s">
        <v>456</v>
      </c>
      <c r="W383" s="4" t="s">
        <v>449</v>
      </c>
      <c r="X383" s="4" t="s">
        <v>457</v>
      </c>
      <c r="Y383" s="4" t="s">
        <v>458</v>
      </c>
      <c r="Z383" s="5">
        <v>0</v>
      </c>
      <c r="AA383" s="5">
        <v>123502</v>
      </c>
      <c r="AB383" s="5">
        <v>1</v>
      </c>
      <c r="AC383" s="5">
        <v>150</v>
      </c>
      <c r="AD383" s="4" t="s">
        <v>716</v>
      </c>
      <c r="AE383" s="4" t="s">
        <v>713</v>
      </c>
      <c r="AF383" s="4" t="s">
        <v>1172</v>
      </c>
      <c r="AG383" s="4" t="s">
        <v>459</v>
      </c>
      <c r="AH383" s="80" t="str">
        <f t="shared" si="41"/>
        <v>19-Feb-24</v>
      </c>
    </row>
    <row r="384" spans="1:34" x14ac:dyDescent="0.3">
      <c r="A384" s="3">
        <v>45342</v>
      </c>
      <c r="B384" s="4">
        <v>600</v>
      </c>
      <c r="C384" s="5">
        <v>3</v>
      </c>
      <c r="D384" s="4" t="str">
        <f t="shared" si="35"/>
        <v>2024-02-20</v>
      </c>
      <c r="E384" s="4" t="str">
        <f t="shared" si="36"/>
        <v>2024-02-18 - 2024-02-24</v>
      </c>
      <c r="F384" s="4" t="str">
        <f t="shared" si="37"/>
        <v>2024-Feb</v>
      </c>
      <c r="G384" s="4">
        <f>IF(COUNTIF($A$2:A384,A384)=1,SUMIF($A:$A,D384,$B:$B),"")</f>
        <v>600</v>
      </c>
      <c r="H384" s="4">
        <f>IF(COUNTIF($A$2:A384,A384)=1,SUMIF($A:$A,D384,$C:$C),"")</f>
        <v>3</v>
      </c>
      <c r="I384" s="4" t="str">
        <f>IF(COUNTIF($E$2:E384,E384)=1,SUMIF($E:$E,E384,$B:$B),"")</f>
        <v/>
      </c>
      <c r="J384" s="4" t="str">
        <f>IF(COUNTIF($E$2:E384,E384)=1,SUMIF($E:$E,E384,$C:$C),"")</f>
        <v/>
      </c>
      <c r="K384" s="4" t="str">
        <f>IF(COUNTIF($F$2:F384,F384)=1,SUMIF($F:$F,F384,$B:$B),"")</f>
        <v/>
      </c>
      <c r="L384" s="4" t="str">
        <f>IF(COUNTIF($F$2:F384,F384)=1,SUMIF($F:$F,F384,$C:$C),"")</f>
        <v/>
      </c>
      <c r="M384" s="4">
        <f t="shared" si="40"/>
        <v>420</v>
      </c>
      <c r="N384" s="4">
        <f t="shared" si="38"/>
        <v>180</v>
      </c>
      <c r="O384" s="5">
        <f t="shared" si="39"/>
        <v>390</v>
      </c>
      <c r="P384" s="3" t="s">
        <v>754</v>
      </c>
      <c r="Q384" s="4" t="s">
        <v>460</v>
      </c>
      <c r="R384" s="4" t="s">
        <v>434</v>
      </c>
      <c r="S384" s="4" t="s">
        <v>523</v>
      </c>
      <c r="T384" s="4" t="s">
        <v>436</v>
      </c>
      <c r="U384" s="8" t="s">
        <v>652</v>
      </c>
      <c r="V384" s="4" t="s">
        <v>437</v>
      </c>
      <c r="W384" s="4" t="s">
        <v>438</v>
      </c>
      <c r="X384" s="4" t="s">
        <v>457</v>
      </c>
      <c r="Y384" s="4" t="s">
        <v>440</v>
      </c>
      <c r="Z384" s="5">
        <v>30</v>
      </c>
      <c r="AA384" s="5">
        <v>123503</v>
      </c>
      <c r="AB384" s="5">
        <v>1</v>
      </c>
      <c r="AC384" s="5">
        <v>570</v>
      </c>
      <c r="AD384" s="4" t="s">
        <v>716</v>
      </c>
      <c r="AE384" s="4" t="s">
        <v>577</v>
      </c>
      <c r="AF384" s="4" t="s">
        <v>1173</v>
      </c>
      <c r="AG384" s="4" t="s">
        <v>443</v>
      </c>
      <c r="AH384" s="80" t="str">
        <f t="shared" si="41"/>
        <v>20-Feb-24</v>
      </c>
    </row>
    <row r="385" spans="1:34" x14ac:dyDescent="0.3">
      <c r="A385" s="3">
        <v>45343</v>
      </c>
      <c r="B385" s="4">
        <v>500</v>
      </c>
      <c r="C385" s="5">
        <v>1</v>
      </c>
      <c r="D385" s="4" t="str">
        <f t="shared" si="35"/>
        <v>2024-02-21</v>
      </c>
      <c r="E385" s="4" t="str">
        <f t="shared" si="36"/>
        <v>2024-02-18 - 2024-02-24</v>
      </c>
      <c r="F385" s="4" t="str">
        <f t="shared" si="37"/>
        <v>2024-Feb</v>
      </c>
      <c r="G385" s="4">
        <f>IF(COUNTIF($A$2:A385,A385)=1,SUMIF($A:$A,D385,$B:$B),"")</f>
        <v>500</v>
      </c>
      <c r="H385" s="4">
        <f>IF(COUNTIF($A$2:A385,A385)=1,SUMIF($A:$A,D385,$C:$C),"")</f>
        <v>1</v>
      </c>
      <c r="I385" s="4" t="str">
        <f>IF(COUNTIF($E$2:E385,E385)=1,SUMIF($E:$E,E385,$B:$B),"")</f>
        <v/>
      </c>
      <c r="J385" s="4" t="str">
        <f>IF(COUNTIF($E$2:E385,E385)=1,SUMIF($E:$E,E385,$C:$C),"")</f>
        <v/>
      </c>
      <c r="K385" s="4" t="str">
        <f>IF(COUNTIF($F$2:F385,F385)=1,SUMIF($F:$F,F385,$B:$B),"")</f>
        <v/>
      </c>
      <c r="L385" s="4" t="str">
        <f>IF(COUNTIF($F$2:F385,F385)=1,SUMIF($F:$F,F385,$C:$C),"")</f>
        <v/>
      </c>
      <c r="M385" s="4">
        <f t="shared" si="40"/>
        <v>350</v>
      </c>
      <c r="N385" s="4">
        <f t="shared" si="38"/>
        <v>150</v>
      </c>
      <c r="O385" s="5">
        <f t="shared" si="39"/>
        <v>350</v>
      </c>
      <c r="P385" s="3" t="s">
        <v>755</v>
      </c>
      <c r="Q385" s="4" t="s">
        <v>479</v>
      </c>
      <c r="R385" s="4" t="s">
        <v>445</v>
      </c>
      <c r="S385" s="4" t="s">
        <v>474</v>
      </c>
      <c r="T385" s="4" t="s">
        <v>475</v>
      </c>
      <c r="U385" s="8" t="s">
        <v>653</v>
      </c>
      <c r="V385" s="4" t="s">
        <v>448</v>
      </c>
      <c r="W385" s="4" t="s">
        <v>449</v>
      </c>
      <c r="X385" s="4" t="s">
        <v>439</v>
      </c>
      <c r="Y385" s="4" t="s">
        <v>451</v>
      </c>
      <c r="Z385" s="5">
        <v>0</v>
      </c>
      <c r="AA385" s="5">
        <v>123504</v>
      </c>
      <c r="AB385" s="5">
        <v>1</v>
      </c>
      <c r="AC385" s="5">
        <v>500</v>
      </c>
      <c r="AD385" s="4" t="s">
        <v>716</v>
      </c>
      <c r="AE385" s="4" t="s">
        <v>578</v>
      </c>
      <c r="AF385" s="4" t="s">
        <v>1173</v>
      </c>
      <c r="AG385" s="4" t="s">
        <v>443</v>
      </c>
      <c r="AH385" s="80" t="str">
        <f t="shared" si="41"/>
        <v>21-Feb-24</v>
      </c>
    </row>
    <row r="386" spans="1:34" x14ac:dyDescent="0.3">
      <c r="A386" s="3">
        <v>45344</v>
      </c>
      <c r="B386" s="4">
        <v>300</v>
      </c>
      <c r="C386" s="5">
        <v>2</v>
      </c>
      <c r="D386" s="4" t="str">
        <f t="shared" ref="D386:D418" si="42">TEXT(A386, "yyyy-mm-dd")</f>
        <v>2024-02-22</v>
      </c>
      <c r="E386" s="4" t="str">
        <f t="shared" ref="E386:E418" si="43">TEXT(A386-WEEKDAY(A386)+1, "yyyy-mm-dd") &amp; " - " &amp; TEXT(A386-WEEKDAY(A386)+7, "yyyy-mm-dd")</f>
        <v>2024-02-18 - 2024-02-24</v>
      </c>
      <c r="F386" s="4" t="str">
        <f t="shared" ref="F386:F418" si="44">TEXT(A386, "yyyy-mmm")</f>
        <v>2024-Feb</v>
      </c>
      <c r="G386" s="4">
        <f>IF(COUNTIF($A$2:A386,A386)=1,SUMIF($A:$A,D386,$B:$B),"")</f>
        <v>300</v>
      </c>
      <c r="H386" s="4">
        <f>IF(COUNTIF($A$2:A386,A386)=1,SUMIF($A:$A,D386,$C:$C),"")</f>
        <v>2</v>
      </c>
      <c r="I386" s="4" t="str">
        <f>IF(COUNTIF($E$2:E386,E386)=1,SUMIF($E:$E,E386,$B:$B),"")</f>
        <v/>
      </c>
      <c r="J386" s="4" t="str">
        <f>IF(COUNTIF($E$2:E386,E386)=1,SUMIF($E:$E,E386,$C:$C),"")</f>
        <v/>
      </c>
      <c r="K386" s="4" t="str">
        <f>IF(COUNTIF($F$2:F386,F386)=1,SUMIF($F:$F,F386,$B:$B),"")</f>
        <v/>
      </c>
      <c r="L386" s="4" t="str">
        <f>IF(COUNTIF($F$2:F386,F386)=1,SUMIF($F:$F,F386,$C:$C),"")</f>
        <v/>
      </c>
      <c r="M386" s="4">
        <f t="shared" si="40"/>
        <v>210</v>
      </c>
      <c r="N386" s="4">
        <f t="shared" ref="N386:N418" si="45">B386-M386</f>
        <v>90</v>
      </c>
      <c r="O386" s="5">
        <f t="shared" ref="O386:O418" si="46">M386-Z386</f>
        <v>190</v>
      </c>
      <c r="P386" s="3" t="s">
        <v>756</v>
      </c>
      <c r="Q386" s="4" t="s">
        <v>466</v>
      </c>
      <c r="R386" s="4" t="s">
        <v>480</v>
      </c>
      <c r="S386" s="4" t="s">
        <v>524</v>
      </c>
      <c r="T386" s="4" t="s">
        <v>525</v>
      </c>
      <c r="U386" s="8" t="s">
        <v>654</v>
      </c>
      <c r="V386" s="4" t="s">
        <v>456</v>
      </c>
      <c r="W386" s="4" t="s">
        <v>449</v>
      </c>
      <c r="X386" s="4" t="s">
        <v>450</v>
      </c>
      <c r="Y386" s="4" t="s">
        <v>451</v>
      </c>
      <c r="Z386" s="5">
        <v>20</v>
      </c>
      <c r="AA386" s="5">
        <v>123505</v>
      </c>
      <c r="AB386" s="5">
        <v>1</v>
      </c>
      <c r="AC386" s="5">
        <v>280</v>
      </c>
      <c r="AD386" s="4" t="s">
        <v>716</v>
      </c>
      <c r="AE386" s="4" t="s">
        <v>579</v>
      </c>
      <c r="AF386" s="4" t="s">
        <v>1173</v>
      </c>
      <c r="AG386" s="4" t="s">
        <v>443</v>
      </c>
      <c r="AH386" s="80" t="str">
        <f t="shared" si="41"/>
        <v>22-Feb-24</v>
      </c>
    </row>
    <row r="387" spans="1:34" x14ac:dyDescent="0.3">
      <c r="A387" s="3">
        <v>45345</v>
      </c>
      <c r="B387" s="4">
        <v>1200</v>
      </c>
      <c r="C387" s="5">
        <v>3</v>
      </c>
      <c r="D387" s="4" t="str">
        <f t="shared" si="42"/>
        <v>2024-02-23</v>
      </c>
      <c r="E387" s="4" t="str">
        <f t="shared" si="43"/>
        <v>2024-02-18 - 2024-02-24</v>
      </c>
      <c r="F387" s="4" t="str">
        <f t="shared" si="44"/>
        <v>2024-Feb</v>
      </c>
      <c r="G387" s="4">
        <f>IF(COUNTIF($A$2:A387,A387)=1,SUMIF($A:$A,D387,$B:$B),"")</f>
        <v>1200</v>
      </c>
      <c r="H387" s="4">
        <f>IF(COUNTIF($A$2:A387,A387)=1,SUMIF($A:$A,D387,$C:$C),"")</f>
        <v>3</v>
      </c>
      <c r="I387" s="4" t="str">
        <f>IF(COUNTIF($E$2:E387,E387)=1,SUMIF($E:$E,E387,$B:$B),"")</f>
        <v/>
      </c>
      <c r="J387" s="4" t="str">
        <f>IF(COUNTIF($E$2:E387,E387)=1,SUMIF($E:$E,E387,$C:$C),"")</f>
        <v/>
      </c>
      <c r="K387" s="4" t="str">
        <f>IF(COUNTIF($F$2:F387,F387)=1,SUMIF($F:$F,F387,$B:$B),"")</f>
        <v/>
      </c>
      <c r="L387" s="4" t="str">
        <f>IF(COUNTIF($F$2:F387,F387)=1,SUMIF($F:$F,F387,$C:$C),"")</f>
        <v/>
      </c>
      <c r="M387" s="4">
        <f t="shared" ref="M387:M418" si="47">B387*(100-30)/100</f>
        <v>840</v>
      </c>
      <c r="N387" s="4">
        <f t="shared" si="45"/>
        <v>360</v>
      </c>
      <c r="O387" s="5">
        <f t="shared" si="46"/>
        <v>840</v>
      </c>
      <c r="P387" s="3" t="s">
        <v>757</v>
      </c>
      <c r="Q387" s="4" t="s">
        <v>452</v>
      </c>
      <c r="R387" s="4" t="s">
        <v>453</v>
      </c>
      <c r="S387" s="4" t="s">
        <v>503</v>
      </c>
      <c r="T387" s="4" t="s">
        <v>504</v>
      </c>
      <c r="U387" s="8" t="s">
        <v>655</v>
      </c>
      <c r="V387" s="4" t="s">
        <v>437</v>
      </c>
      <c r="W387" s="4" t="s">
        <v>438</v>
      </c>
      <c r="X387" s="4" t="s">
        <v>439</v>
      </c>
      <c r="Y387" s="4" t="s">
        <v>440</v>
      </c>
      <c r="Z387" s="5">
        <v>0</v>
      </c>
      <c r="AA387" s="5">
        <v>123506</v>
      </c>
      <c r="AB387" s="5">
        <v>1</v>
      </c>
      <c r="AC387" s="5">
        <v>1200</v>
      </c>
      <c r="AD387" s="4" t="s">
        <v>716</v>
      </c>
      <c r="AE387" s="4" t="s">
        <v>580</v>
      </c>
      <c r="AF387" s="4" t="s">
        <v>1174</v>
      </c>
      <c r="AG387" s="4" t="s">
        <v>443</v>
      </c>
      <c r="AH387" s="80" t="str">
        <f t="shared" ref="AH387:AH418" si="48">TEXT(A387,"dd-mmm-yy")</f>
        <v>23-Feb-24</v>
      </c>
    </row>
    <row r="388" spans="1:34" x14ac:dyDescent="0.3">
      <c r="A388" s="3">
        <v>45346</v>
      </c>
      <c r="B388" s="4">
        <v>700</v>
      </c>
      <c r="C388" s="5">
        <v>2</v>
      </c>
      <c r="D388" s="4" t="str">
        <f t="shared" si="42"/>
        <v>2024-02-24</v>
      </c>
      <c r="E388" s="4" t="str">
        <f t="shared" si="43"/>
        <v>2024-02-18 - 2024-02-24</v>
      </c>
      <c r="F388" s="4" t="str">
        <f t="shared" si="44"/>
        <v>2024-Feb</v>
      </c>
      <c r="G388" s="4">
        <f>IF(COUNTIF($A$2:A388,A388)=1,SUMIF($A:$A,D388,$B:$B),"")</f>
        <v>700</v>
      </c>
      <c r="H388" s="4">
        <f>IF(COUNTIF($A$2:A388,A388)=1,SUMIF($A:$A,D388,$C:$C),"")</f>
        <v>2</v>
      </c>
      <c r="I388" s="4" t="str">
        <f>IF(COUNTIF($E$2:E388,E388)=1,SUMIF($E:$E,E388,$B:$B),"")</f>
        <v/>
      </c>
      <c r="J388" s="4" t="str">
        <f>IF(COUNTIF($E$2:E388,E388)=1,SUMIF($E:$E,E388,$C:$C),"")</f>
        <v/>
      </c>
      <c r="K388" s="4" t="str">
        <f>IF(COUNTIF($F$2:F388,F388)=1,SUMIF($F:$F,F388,$B:$B),"")</f>
        <v/>
      </c>
      <c r="L388" s="4" t="str">
        <f>IF(COUNTIF($F$2:F388,F388)=1,SUMIF($F:$F,F388,$C:$C),"")</f>
        <v/>
      </c>
      <c r="M388" s="4">
        <f t="shared" si="47"/>
        <v>490</v>
      </c>
      <c r="N388" s="4">
        <f t="shared" si="45"/>
        <v>210</v>
      </c>
      <c r="O388" s="5">
        <f t="shared" si="46"/>
        <v>440</v>
      </c>
      <c r="P388" s="3" t="s">
        <v>758</v>
      </c>
      <c r="Q388" s="4" t="s">
        <v>488</v>
      </c>
      <c r="R388" s="4" t="s">
        <v>445</v>
      </c>
      <c r="S388" s="4" t="s">
        <v>526</v>
      </c>
      <c r="T388" s="4" t="s">
        <v>527</v>
      </c>
      <c r="U388" s="8" t="s">
        <v>656</v>
      </c>
      <c r="V388" s="4" t="s">
        <v>456</v>
      </c>
      <c r="W388" s="4" t="s">
        <v>449</v>
      </c>
      <c r="X388" s="4" t="s">
        <v>450</v>
      </c>
      <c r="Y388" s="4" t="s">
        <v>451</v>
      </c>
      <c r="Z388" s="5">
        <v>50</v>
      </c>
      <c r="AA388" s="5">
        <v>123507</v>
      </c>
      <c r="AB388" s="5">
        <v>1</v>
      </c>
      <c r="AC388" s="5">
        <v>650</v>
      </c>
      <c r="AD388" s="4" t="s">
        <v>716</v>
      </c>
      <c r="AE388" s="4" t="s">
        <v>571</v>
      </c>
      <c r="AF388" s="4" t="s">
        <v>1174</v>
      </c>
      <c r="AG388" s="4" t="s">
        <v>443</v>
      </c>
      <c r="AH388" s="80" t="str">
        <f t="shared" si="48"/>
        <v>24-Feb-24</v>
      </c>
    </row>
    <row r="389" spans="1:34" x14ac:dyDescent="0.3">
      <c r="A389" s="3">
        <v>45347</v>
      </c>
      <c r="B389" s="4">
        <v>200</v>
      </c>
      <c r="C389" s="5">
        <v>1</v>
      </c>
      <c r="D389" s="4" t="str">
        <f t="shared" si="42"/>
        <v>2024-02-25</v>
      </c>
      <c r="E389" s="4" t="str">
        <f t="shared" si="43"/>
        <v>2024-02-25 - 2024-03-02</v>
      </c>
      <c r="F389" s="4" t="str">
        <f t="shared" si="44"/>
        <v>2024-Feb</v>
      </c>
      <c r="G389" s="4">
        <f>IF(COUNTIF($A$2:A389,A389)=1,SUMIF($A:$A,D389,$B:$B),"")</f>
        <v>200</v>
      </c>
      <c r="H389" s="4">
        <f>IF(COUNTIF($A$2:A389,A389)=1,SUMIF($A:$A,D389,$C:$C),"")</f>
        <v>1</v>
      </c>
      <c r="I389" s="4">
        <f>IF(COUNTIF($E$2:E389,E389)=1,SUMIF($E:$E,E389,$B:$B),"")</f>
        <v>5500</v>
      </c>
      <c r="J389" s="4">
        <f>IF(COUNTIF($E$2:E389,E389)=1,SUMIF($E:$E,E389,$C:$C),"")</f>
        <v>24</v>
      </c>
      <c r="K389" s="4" t="str">
        <f>IF(COUNTIF($F$2:F389,F389)=1,SUMIF($F:$F,F389,$B:$B),"")</f>
        <v/>
      </c>
      <c r="L389" s="4" t="str">
        <f>IF(COUNTIF($F$2:F389,F389)=1,SUMIF($F:$F,F389,$C:$C),"")</f>
        <v/>
      </c>
      <c r="M389" s="4">
        <f t="shared" si="47"/>
        <v>140</v>
      </c>
      <c r="N389" s="4">
        <f t="shared" si="45"/>
        <v>60</v>
      </c>
      <c r="O389" s="5">
        <f t="shared" si="46"/>
        <v>120</v>
      </c>
      <c r="P389" s="3" t="s">
        <v>759</v>
      </c>
      <c r="Q389" s="4" t="s">
        <v>462</v>
      </c>
      <c r="R389" s="4" t="s">
        <v>434</v>
      </c>
      <c r="S389" s="4" t="s">
        <v>528</v>
      </c>
      <c r="T389" s="4" t="s">
        <v>478</v>
      </c>
      <c r="U389" s="8" t="s">
        <v>657</v>
      </c>
      <c r="V389" s="4" t="s">
        <v>456</v>
      </c>
      <c r="W389" s="4" t="s">
        <v>449</v>
      </c>
      <c r="X389" s="4" t="s">
        <v>457</v>
      </c>
      <c r="Y389" s="4" t="s">
        <v>458</v>
      </c>
      <c r="Z389" s="5">
        <v>20</v>
      </c>
      <c r="AA389" s="5">
        <v>123508</v>
      </c>
      <c r="AB389" s="5">
        <v>1</v>
      </c>
      <c r="AC389" s="5">
        <v>180</v>
      </c>
      <c r="AD389" s="4" t="s">
        <v>716</v>
      </c>
      <c r="AE389" s="4" t="s">
        <v>713</v>
      </c>
      <c r="AF389" s="4" t="s">
        <v>1172</v>
      </c>
      <c r="AG389" s="4" t="s">
        <v>459</v>
      </c>
      <c r="AH389" s="80" t="str">
        <f t="shared" si="48"/>
        <v>25-Feb-24</v>
      </c>
    </row>
    <row r="390" spans="1:34" x14ac:dyDescent="0.3">
      <c r="A390" s="3">
        <v>45348</v>
      </c>
      <c r="B390" s="4">
        <v>900</v>
      </c>
      <c r="C390" s="5">
        <v>4</v>
      </c>
      <c r="D390" s="4" t="str">
        <f t="shared" si="42"/>
        <v>2024-02-26</v>
      </c>
      <c r="E390" s="4" t="str">
        <f t="shared" si="43"/>
        <v>2024-02-25 - 2024-03-02</v>
      </c>
      <c r="F390" s="4" t="str">
        <f t="shared" si="44"/>
        <v>2024-Feb</v>
      </c>
      <c r="G390" s="4">
        <f>IF(COUNTIF($A$2:A390,A390)=1,SUMIF($A:$A,D390,$B:$B),"")</f>
        <v>900</v>
      </c>
      <c r="H390" s="4">
        <f>IF(COUNTIF($A$2:A390,A390)=1,SUMIF($A:$A,D390,$C:$C),"")</f>
        <v>4</v>
      </c>
      <c r="I390" s="4" t="str">
        <f>IF(COUNTIF($E$2:E390,E390)=1,SUMIF($E:$E,E390,$B:$B),"")</f>
        <v/>
      </c>
      <c r="J390" s="4" t="str">
        <f>IF(COUNTIF($E$2:E390,E390)=1,SUMIF($E:$E,E390,$C:$C),"")</f>
        <v/>
      </c>
      <c r="K390" s="4" t="str">
        <f>IF(COUNTIF($F$2:F390,F390)=1,SUMIF($F:$F,F390,$B:$B),"")</f>
        <v/>
      </c>
      <c r="L390" s="4" t="str">
        <f>IF(COUNTIF($F$2:F390,F390)=1,SUMIF($F:$F,F390,$C:$C),"")</f>
        <v/>
      </c>
      <c r="M390" s="4">
        <f t="shared" si="47"/>
        <v>630</v>
      </c>
      <c r="N390" s="4">
        <f t="shared" si="45"/>
        <v>270</v>
      </c>
      <c r="O390" s="5">
        <f t="shared" si="46"/>
        <v>580</v>
      </c>
      <c r="P390" s="3" t="s">
        <v>760</v>
      </c>
      <c r="Q390" s="4" t="s">
        <v>470</v>
      </c>
      <c r="R390" s="4" t="s">
        <v>445</v>
      </c>
      <c r="S390" s="4" t="s">
        <v>483</v>
      </c>
      <c r="T390" s="4" t="s">
        <v>484</v>
      </c>
      <c r="U390" s="8" t="s">
        <v>632</v>
      </c>
      <c r="V390" s="4" t="s">
        <v>448</v>
      </c>
      <c r="W390" s="4" t="s">
        <v>438</v>
      </c>
      <c r="X390" s="4" t="s">
        <v>457</v>
      </c>
      <c r="Y390" s="4" t="s">
        <v>440</v>
      </c>
      <c r="Z390" s="5">
        <v>50</v>
      </c>
      <c r="AA390" s="5">
        <v>123509</v>
      </c>
      <c r="AB390" s="5">
        <v>1</v>
      </c>
      <c r="AC390" s="5">
        <v>850</v>
      </c>
      <c r="AD390" s="4" t="s">
        <v>716</v>
      </c>
      <c r="AE390" s="4" t="s">
        <v>581</v>
      </c>
      <c r="AF390" s="4" t="s">
        <v>1173</v>
      </c>
      <c r="AG390" s="4" t="s">
        <v>443</v>
      </c>
      <c r="AH390" s="80" t="str">
        <f t="shared" si="48"/>
        <v>26-Feb-24</v>
      </c>
    </row>
    <row r="391" spans="1:34" x14ac:dyDescent="0.3">
      <c r="A391" s="3">
        <v>45349</v>
      </c>
      <c r="B391" s="4">
        <v>400</v>
      </c>
      <c r="C391" s="5">
        <v>2</v>
      </c>
      <c r="D391" s="4" t="str">
        <f t="shared" si="42"/>
        <v>2024-02-27</v>
      </c>
      <c r="E391" s="4" t="str">
        <f t="shared" si="43"/>
        <v>2024-02-25 - 2024-03-02</v>
      </c>
      <c r="F391" s="4" t="str">
        <f t="shared" si="44"/>
        <v>2024-Feb</v>
      </c>
      <c r="G391" s="4">
        <f>IF(COUNTIF($A$2:A391,A391)=1,SUMIF($A:$A,D391,$B:$B),"")</f>
        <v>400</v>
      </c>
      <c r="H391" s="4">
        <f>IF(COUNTIF($A$2:A391,A391)=1,SUMIF($A:$A,D391,$C:$C),"")</f>
        <v>2</v>
      </c>
      <c r="I391" s="4" t="str">
        <f>IF(COUNTIF($E$2:E391,E391)=1,SUMIF($E:$E,E391,$B:$B),"")</f>
        <v/>
      </c>
      <c r="J391" s="4" t="str">
        <f>IF(COUNTIF($E$2:E391,E391)=1,SUMIF($E:$E,E391,$C:$C),"")</f>
        <v/>
      </c>
      <c r="K391" s="4" t="str">
        <f>IF(COUNTIF($F$2:F391,F391)=1,SUMIF($F:$F,F391,$B:$B),"")</f>
        <v/>
      </c>
      <c r="L391" s="4" t="str">
        <f>IF(COUNTIF($F$2:F391,F391)=1,SUMIF($F:$F,F391,$C:$C),"")</f>
        <v/>
      </c>
      <c r="M391" s="4">
        <f t="shared" si="47"/>
        <v>280</v>
      </c>
      <c r="N391" s="4">
        <f t="shared" si="45"/>
        <v>120</v>
      </c>
      <c r="O391" s="5">
        <f t="shared" si="46"/>
        <v>280</v>
      </c>
      <c r="P391" s="3" t="s">
        <v>761</v>
      </c>
      <c r="Q391" s="4" t="s">
        <v>490</v>
      </c>
      <c r="R391" s="4" t="s">
        <v>434</v>
      </c>
      <c r="S391" s="4" t="s">
        <v>529</v>
      </c>
      <c r="T391" s="4" t="s">
        <v>436</v>
      </c>
      <c r="U391" s="8" t="s">
        <v>633</v>
      </c>
      <c r="V391" s="4" t="s">
        <v>456</v>
      </c>
      <c r="W391" s="4" t="s">
        <v>438</v>
      </c>
      <c r="X391" s="4" t="s">
        <v>457</v>
      </c>
      <c r="Y391" s="4" t="s">
        <v>451</v>
      </c>
      <c r="Z391" s="5">
        <v>0</v>
      </c>
      <c r="AA391" s="5">
        <v>123510</v>
      </c>
      <c r="AB391" s="5">
        <v>1</v>
      </c>
      <c r="AC391" s="5">
        <v>400</v>
      </c>
      <c r="AD391" s="4" t="s">
        <v>716</v>
      </c>
      <c r="AE391" s="4" t="s">
        <v>582</v>
      </c>
      <c r="AF391" s="4" t="s">
        <v>1173</v>
      </c>
      <c r="AG391" s="4" t="s">
        <v>443</v>
      </c>
      <c r="AH391" s="80" t="str">
        <f t="shared" si="48"/>
        <v>27-Feb-24</v>
      </c>
    </row>
    <row r="392" spans="1:34" x14ac:dyDescent="0.3">
      <c r="A392" s="3">
        <v>45350</v>
      </c>
      <c r="B392" s="4">
        <v>300</v>
      </c>
      <c r="C392" s="5">
        <v>3</v>
      </c>
      <c r="D392" s="4" t="str">
        <f t="shared" si="42"/>
        <v>2024-02-28</v>
      </c>
      <c r="E392" s="4" t="str">
        <f t="shared" si="43"/>
        <v>2024-02-25 - 2024-03-02</v>
      </c>
      <c r="F392" s="4" t="str">
        <f t="shared" si="44"/>
        <v>2024-Feb</v>
      </c>
      <c r="G392" s="4">
        <f>IF(COUNTIF($A$2:A392,A392)=1,SUMIF($A:$A,D392,$B:$B),"")</f>
        <v>300</v>
      </c>
      <c r="H392" s="4">
        <f>IF(COUNTIF($A$2:A392,A392)=1,SUMIF($A:$A,D392,$C:$C),"")</f>
        <v>3</v>
      </c>
      <c r="I392" s="4" t="str">
        <f>IF(COUNTIF($E$2:E392,E392)=1,SUMIF($E:$E,E392,$B:$B),"")</f>
        <v/>
      </c>
      <c r="J392" s="4" t="str">
        <f>IF(COUNTIF($E$2:E392,E392)=1,SUMIF($E:$E,E392,$C:$C),"")</f>
        <v/>
      </c>
      <c r="K392" s="4" t="str">
        <f>IF(COUNTIF($F$2:F392,F392)=1,SUMIF($F:$F,F392,$B:$B),"")</f>
        <v/>
      </c>
      <c r="L392" s="4" t="str">
        <f>IF(COUNTIF($F$2:F392,F392)=1,SUMIF($F:$F,F392,$C:$C),"")</f>
        <v/>
      </c>
      <c r="M392" s="4">
        <f t="shared" si="47"/>
        <v>210</v>
      </c>
      <c r="N392" s="4">
        <f t="shared" si="45"/>
        <v>90</v>
      </c>
      <c r="O392" s="5">
        <f t="shared" si="46"/>
        <v>190</v>
      </c>
      <c r="P392" s="3" t="s">
        <v>762</v>
      </c>
      <c r="Q392" s="4" t="s">
        <v>476</v>
      </c>
      <c r="R392" s="4" t="s">
        <v>445</v>
      </c>
      <c r="S392" s="4" t="s">
        <v>491</v>
      </c>
      <c r="T392" s="4" t="s">
        <v>492</v>
      </c>
      <c r="U392" s="8" t="s">
        <v>634</v>
      </c>
      <c r="V392" s="4" t="s">
        <v>437</v>
      </c>
      <c r="W392" s="4" t="s">
        <v>438</v>
      </c>
      <c r="X392" s="4" t="s">
        <v>457</v>
      </c>
      <c r="Y392" s="4" t="s">
        <v>440</v>
      </c>
      <c r="Z392" s="5">
        <v>20</v>
      </c>
      <c r="AA392" s="5">
        <v>123511</v>
      </c>
      <c r="AB392" s="5">
        <v>1</v>
      </c>
      <c r="AC392" s="5">
        <v>280</v>
      </c>
      <c r="AD392" s="4" t="s">
        <v>716</v>
      </c>
      <c r="AE392" s="4" t="s">
        <v>713</v>
      </c>
      <c r="AF392" s="4" t="s">
        <v>1172</v>
      </c>
      <c r="AG392" s="4" t="s">
        <v>443</v>
      </c>
      <c r="AH392" s="80" t="str">
        <f t="shared" si="48"/>
        <v>28-Feb-24</v>
      </c>
    </row>
    <row r="393" spans="1:34" x14ac:dyDescent="0.3">
      <c r="A393" s="3">
        <v>45351</v>
      </c>
      <c r="B393" s="4">
        <v>1000</v>
      </c>
      <c r="C393" s="5">
        <v>2</v>
      </c>
      <c r="D393" s="4" t="str">
        <f t="shared" si="42"/>
        <v>2024-02-29</v>
      </c>
      <c r="E393" s="4" t="str">
        <f t="shared" si="43"/>
        <v>2024-02-25 - 2024-03-02</v>
      </c>
      <c r="F393" s="4" t="str">
        <f t="shared" si="44"/>
        <v>2024-Feb</v>
      </c>
      <c r="G393" s="4">
        <f>IF(COUNTIF($A$2:A393,A393)=1,SUMIF($A:$A,D393,$B:$B),"")</f>
        <v>1000</v>
      </c>
      <c r="H393" s="4">
        <f>IF(COUNTIF($A$2:A393,A393)=1,SUMIF($A:$A,D393,$C:$C),"")</f>
        <v>2</v>
      </c>
      <c r="I393" s="4" t="str">
        <f>IF(COUNTIF($E$2:E393,E393)=1,SUMIF($E:$E,E393,$B:$B),"")</f>
        <v/>
      </c>
      <c r="J393" s="4" t="str">
        <f>IF(COUNTIF($E$2:E393,E393)=1,SUMIF($E:$E,E393,$C:$C),"")</f>
        <v/>
      </c>
      <c r="K393" s="4" t="str">
        <f>IF(COUNTIF($F$2:F393,F393)=1,SUMIF($F:$F,F393,$B:$B),"")</f>
        <v/>
      </c>
      <c r="L393" s="4" t="str">
        <f>IF(COUNTIF($F$2:F393,F393)=1,SUMIF($F:$F,F393,$C:$C),"")</f>
        <v/>
      </c>
      <c r="M393" s="4">
        <f t="shared" si="47"/>
        <v>700</v>
      </c>
      <c r="N393" s="4">
        <f t="shared" si="45"/>
        <v>300</v>
      </c>
      <c r="O393" s="5">
        <f t="shared" si="46"/>
        <v>700</v>
      </c>
      <c r="P393" s="3" t="s">
        <v>763</v>
      </c>
      <c r="Q393" s="4" t="s">
        <v>493</v>
      </c>
      <c r="R393" s="4" t="s">
        <v>453</v>
      </c>
      <c r="S393" s="4" t="s">
        <v>486</v>
      </c>
      <c r="T393" s="4" t="s">
        <v>487</v>
      </c>
      <c r="U393" s="8" t="s">
        <v>635</v>
      </c>
      <c r="V393" s="4" t="s">
        <v>456</v>
      </c>
      <c r="W393" s="4" t="s">
        <v>449</v>
      </c>
      <c r="X393" s="4" t="s">
        <v>439</v>
      </c>
      <c r="Y393" s="4" t="s">
        <v>451</v>
      </c>
      <c r="Z393" s="5">
        <v>0</v>
      </c>
      <c r="AA393" s="5">
        <v>123512</v>
      </c>
      <c r="AB393" s="5">
        <v>1</v>
      </c>
      <c r="AC393" s="5">
        <v>1000</v>
      </c>
      <c r="AD393" s="4" t="s">
        <v>716</v>
      </c>
      <c r="AE393" s="4" t="s">
        <v>583</v>
      </c>
      <c r="AF393" s="4" t="s">
        <v>1174</v>
      </c>
      <c r="AG393" s="4" t="s">
        <v>459</v>
      </c>
      <c r="AH393" s="80" t="str">
        <f t="shared" si="48"/>
        <v>29-Feb-24</v>
      </c>
    </row>
    <row r="394" spans="1:34" x14ac:dyDescent="0.3">
      <c r="A394" s="3">
        <v>45352</v>
      </c>
      <c r="B394" s="4">
        <v>1200</v>
      </c>
      <c r="C394" s="5">
        <v>5</v>
      </c>
      <c r="D394" s="4" t="str">
        <f t="shared" si="42"/>
        <v>2024-03-01</v>
      </c>
      <c r="E394" s="4" t="str">
        <f t="shared" si="43"/>
        <v>2024-02-25 - 2024-03-02</v>
      </c>
      <c r="F394" s="4" t="str">
        <f t="shared" si="44"/>
        <v>2024-Mar</v>
      </c>
      <c r="G394" s="4">
        <f>IF(COUNTIF($A$2:A394,A394)=1,SUMIF($A:$A,D394,$B:$B),"")</f>
        <v>1800</v>
      </c>
      <c r="H394" s="4">
        <f>IF(COUNTIF($A$2:A394,A394)=1,SUMIF($A:$A,D394,$C:$C),"")</f>
        <v>9</v>
      </c>
      <c r="I394" s="4" t="str">
        <f>IF(COUNTIF($E$2:E394,E394)=1,SUMIF($E:$E,E394,$B:$B),"")</f>
        <v/>
      </c>
      <c r="J394" s="4" t="str">
        <f>IF(COUNTIF($E$2:E394,E394)=1,SUMIF($E:$E,E394,$C:$C),"")</f>
        <v/>
      </c>
      <c r="K394" s="4">
        <f>IF(COUNTIF($F$2:F394,F394)=1,SUMIF($F:$F,F394,$B:$B),"")</f>
        <v>14180</v>
      </c>
      <c r="L394" s="4">
        <f>IF(COUNTIF($F$2:F394,F394)=1,SUMIF($F:$F,F394,$C:$C),"")</f>
        <v>64</v>
      </c>
      <c r="M394" s="4">
        <f t="shared" si="47"/>
        <v>840</v>
      </c>
      <c r="N394" s="4">
        <f t="shared" si="45"/>
        <v>360</v>
      </c>
      <c r="O394" s="5">
        <f t="shared" si="46"/>
        <v>840</v>
      </c>
      <c r="P394" s="3" t="s">
        <v>764</v>
      </c>
      <c r="Q394" s="4" t="s">
        <v>460</v>
      </c>
      <c r="R394" s="4" t="s">
        <v>453</v>
      </c>
      <c r="S394" s="4" t="s">
        <v>513</v>
      </c>
      <c r="T394" s="4" t="s">
        <v>514</v>
      </c>
      <c r="U394" s="8" t="s">
        <v>690</v>
      </c>
      <c r="V394" s="4" t="s">
        <v>448</v>
      </c>
      <c r="W394" s="4" t="s">
        <v>438</v>
      </c>
      <c r="X394" s="4" t="s">
        <v>439</v>
      </c>
      <c r="Y394" s="4" t="s">
        <v>451</v>
      </c>
      <c r="Z394" s="5">
        <v>0</v>
      </c>
      <c r="AA394" s="5">
        <v>123798</v>
      </c>
      <c r="AB394" s="5">
        <v>1</v>
      </c>
      <c r="AC394" s="5">
        <v>1200</v>
      </c>
      <c r="AD394" s="4" t="s">
        <v>716</v>
      </c>
      <c r="AE394" s="4" t="s">
        <v>602</v>
      </c>
      <c r="AF394" s="4" t="s">
        <v>1174</v>
      </c>
      <c r="AG394" s="4" t="s">
        <v>443</v>
      </c>
      <c r="AH394" s="80" t="str">
        <f t="shared" si="48"/>
        <v>01-Mar-24</v>
      </c>
    </row>
    <row r="395" spans="1:34" x14ac:dyDescent="0.3">
      <c r="A395" s="3">
        <v>45352</v>
      </c>
      <c r="B395" s="4">
        <v>600</v>
      </c>
      <c r="C395" s="5">
        <v>4</v>
      </c>
      <c r="D395" s="4" t="str">
        <f t="shared" si="42"/>
        <v>2024-03-01</v>
      </c>
      <c r="E395" s="4" t="str">
        <f t="shared" si="43"/>
        <v>2024-02-25 - 2024-03-02</v>
      </c>
      <c r="F395" s="4" t="str">
        <f t="shared" si="44"/>
        <v>2024-Mar</v>
      </c>
      <c r="G395" s="4" t="str">
        <f>IF(COUNTIF($A$2:A395,A395)=1,SUMIF($A:$A,D395,$B:$B),"")</f>
        <v/>
      </c>
      <c r="H395" s="4" t="str">
        <f>IF(COUNTIF($A$2:A395,A395)=1,SUMIF($A:$A,D395,$C:$C),"")</f>
        <v/>
      </c>
      <c r="I395" s="4" t="str">
        <f>IF(COUNTIF($E$2:E395,E395)=1,SUMIF($E:$E,E395,$B:$B),"")</f>
        <v/>
      </c>
      <c r="J395" s="4" t="str">
        <f>IF(COUNTIF($E$2:E395,E395)=1,SUMIF($E:$E,E395,$C:$C),"")</f>
        <v/>
      </c>
      <c r="K395" s="4" t="str">
        <f>IF(COUNTIF($F$2:F395,F395)=1,SUMIF($F:$F,F395,$B:$B),"")</f>
        <v/>
      </c>
      <c r="L395" s="4" t="str">
        <f>IF(COUNTIF($F$2:F395,F395)=1,SUMIF($F:$F,F395,$C:$C),"")</f>
        <v/>
      </c>
      <c r="M395" s="4">
        <f t="shared" si="47"/>
        <v>420</v>
      </c>
      <c r="N395" s="4">
        <f t="shared" si="45"/>
        <v>180</v>
      </c>
      <c r="O395" s="5">
        <f t="shared" si="46"/>
        <v>390</v>
      </c>
      <c r="P395" s="3" t="s">
        <v>764</v>
      </c>
      <c r="Q395" s="4" t="s">
        <v>485</v>
      </c>
      <c r="R395" s="4" t="s">
        <v>434</v>
      </c>
      <c r="S395" s="4" t="s">
        <v>530</v>
      </c>
      <c r="T395" s="4" t="s">
        <v>436</v>
      </c>
      <c r="U395" s="8" t="s">
        <v>636</v>
      </c>
      <c r="V395" s="4" t="s">
        <v>456</v>
      </c>
      <c r="W395" s="4" t="s">
        <v>438</v>
      </c>
      <c r="X395" s="4" t="s">
        <v>450</v>
      </c>
      <c r="Y395" s="4" t="s">
        <v>451</v>
      </c>
      <c r="Z395" s="5">
        <v>30</v>
      </c>
      <c r="AA395" s="5">
        <v>123513</v>
      </c>
      <c r="AB395" s="5">
        <v>1</v>
      </c>
      <c r="AC395" s="5">
        <v>570</v>
      </c>
      <c r="AD395" s="4" t="s">
        <v>716</v>
      </c>
      <c r="AE395" s="4" t="s">
        <v>584</v>
      </c>
      <c r="AF395" s="4" t="s">
        <v>1172</v>
      </c>
      <c r="AG395" s="4" t="s">
        <v>443</v>
      </c>
      <c r="AH395" s="80" t="str">
        <f t="shared" si="48"/>
        <v>01-Mar-24</v>
      </c>
    </row>
    <row r="396" spans="1:34" x14ac:dyDescent="0.3">
      <c r="A396" s="3">
        <v>45353</v>
      </c>
      <c r="B396" s="4">
        <v>250</v>
      </c>
      <c r="C396" s="5">
        <v>1</v>
      </c>
      <c r="D396" s="4" t="str">
        <f t="shared" si="42"/>
        <v>2024-03-02</v>
      </c>
      <c r="E396" s="4" t="str">
        <f t="shared" si="43"/>
        <v>2024-02-25 - 2024-03-02</v>
      </c>
      <c r="F396" s="4" t="str">
        <f t="shared" si="44"/>
        <v>2024-Mar</v>
      </c>
      <c r="G396" s="4">
        <f>IF(COUNTIF($A$2:A396,A396)=1,SUMIF($A:$A,D396,$B:$B),"")</f>
        <v>900</v>
      </c>
      <c r="H396" s="4">
        <f>IF(COUNTIF($A$2:A396,A396)=1,SUMIF($A:$A,D396,$C:$C),"")</f>
        <v>3</v>
      </c>
      <c r="I396" s="4" t="str">
        <f>IF(COUNTIF($E$2:E396,E396)=1,SUMIF($E:$E,E396,$B:$B),"")</f>
        <v/>
      </c>
      <c r="J396" s="4" t="str">
        <f>IF(COUNTIF($E$2:E396,E396)=1,SUMIF($E:$E,E396,$C:$C),"")</f>
        <v/>
      </c>
      <c r="K396" s="4" t="str">
        <f>IF(COUNTIF($F$2:F396,F396)=1,SUMIF($F:$F,F396,$B:$B),"")</f>
        <v/>
      </c>
      <c r="L396" s="4" t="str">
        <f>IF(COUNTIF($F$2:F396,F396)=1,SUMIF($F:$F,F396,$C:$C),"")</f>
        <v/>
      </c>
      <c r="M396" s="4">
        <f t="shared" si="47"/>
        <v>175</v>
      </c>
      <c r="N396" s="4">
        <f t="shared" si="45"/>
        <v>75</v>
      </c>
      <c r="O396" s="5">
        <f t="shared" si="46"/>
        <v>175</v>
      </c>
      <c r="P396" s="3" t="s">
        <v>765</v>
      </c>
      <c r="Q396" s="4" t="s">
        <v>444</v>
      </c>
      <c r="R396" s="4" t="s">
        <v>445</v>
      </c>
      <c r="S396" s="4" t="s">
        <v>501</v>
      </c>
      <c r="T396" s="4" t="s">
        <v>502</v>
      </c>
      <c r="U396" s="8" t="s">
        <v>637</v>
      </c>
      <c r="V396" s="4" t="s">
        <v>456</v>
      </c>
      <c r="W396" s="4" t="s">
        <v>449</v>
      </c>
      <c r="X396" s="4" t="s">
        <v>450</v>
      </c>
      <c r="Y396" s="4" t="s">
        <v>451</v>
      </c>
      <c r="Z396" s="5">
        <v>0</v>
      </c>
      <c r="AA396" s="5">
        <v>123514</v>
      </c>
      <c r="AB396" s="5">
        <v>1</v>
      </c>
      <c r="AC396" s="5">
        <v>250</v>
      </c>
      <c r="AD396" s="4" t="s">
        <v>716</v>
      </c>
      <c r="AE396" s="4" t="s">
        <v>585</v>
      </c>
      <c r="AF396" s="4" t="s">
        <v>1172</v>
      </c>
      <c r="AG396" s="4" t="s">
        <v>443</v>
      </c>
      <c r="AH396" s="80" t="str">
        <f t="shared" si="48"/>
        <v>02-Mar-24</v>
      </c>
    </row>
    <row r="397" spans="1:34" x14ac:dyDescent="0.3">
      <c r="A397" s="3">
        <v>45353</v>
      </c>
      <c r="B397" s="4">
        <v>650</v>
      </c>
      <c r="C397" s="5">
        <v>2</v>
      </c>
      <c r="D397" s="4" t="str">
        <f t="shared" si="42"/>
        <v>2024-03-02</v>
      </c>
      <c r="E397" s="4" t="str">
        <f t="shared" si="43"/>
        <v>2024-02-25 - 2024-03-02</v>
      </c>
      <c r="F397" s="4" t="str">
        <f t="shared" si="44"/>
        <v>2024-Mar</v>
      </c>
      <c r="G397" s="4" t="str">
        <f>IF(COUNTIF($A$2:A397,A397)=1,SUMIF($A:$A,D397,$B:$B),"")</f>
        <v/>
      </c>
      <c r="H397" s="4" t="str">
        <f>IF(COUNTIF($A$2:A397,A397)=1,SUMIF($A:$A,D397,$C:$C),"")</f>
        <v/>
      </c>
      <c r="I397" s="4" t="str">
        <f>IF(COUNTIF($E$2:E397,E397)=1,SUMIF($E:$E,E397,$B:$B),"")</f>
        <v/>
      </c>
      <c r="J397" s="4" t="str">
        <f>IF(COUNTIF($E$2:E397,E397)=1,SUMIF($E:$E,E397,$C:$C),"")</f>
        <v/>
      </c>
      <c r="K397" s="4" t="str">
        <f>IF(COUNTIF($F$2:F397,F397)=1,SUMIF($F:$F,F397,$B:$B),"")</f>
        <v/>
      </c>
      <c r="L397" s="4" t="str">
        <f>IF(COUNTIF($F$2:F397,F397)=1,SUMIF($F:$F,F397,$C:$C),"")</f>
        <v/>
      </c>
      <c r="M397" s="4">
        <f t="shared" si="47"/>
        <v>455</v>
      </c>
      <c r="N397" s="4">
        <f t="shared" si="45"/>
        <v>195</v>
      </c>
      <c r="O397" s="5">
        <f t="shared" si="46"/>
        <v>405</v>
      </c>
      <c r="P397" s="3" t="s">
        <v>765</v>
      </c>
      <c r="Q397" s="4" t="s">
        <v>488</v>
      </c>
      <c r="R397" s="4" t="s">
        <v>445</v>
      </c>
      <c r="S397" s="4" t="s">
        <v>474</v>
      </c>
      <c r="T397" s="4" t="s">
        <v>475</v>
      </c>
      <c r="U397" s="8" t="s">
        <v>711</v>
      </c>
      <c r="V397" s="4" t="s">
        <v>448</v>
      </c>
      <c r="W397" s="4" t="s">
        <v>449</v>
      </c>
      <c r="X397" s="4" t="s">
        <v>450</v>
      </c>
      <c r="Y397" s="4" t="s">
        <v>451</v>
      </c>
      <c r="Z397" s="5">
        <v>50</v>
      </c>
      <c r="AA397" s="5">
        <v>123799</v>
      </c>
      <c r="AB397" s="5">
        <v>1</v>
      </c>
      <c r="AC397" s="5">
        <v>600</v>
      </c>
      <c r="AD397" s="4" t="s">
        <v>716</v>
      </c>
      <c r="AE397" s="4" t="s">
        <v>601</v>
      </c>
      <c r="AF397" s="4" t="s">
        <v>1172</v>
      </c>
      <c r="AG397" s="4" t="s">
        <v>443</v>
      </c>
      <c r="AH397" s="80" t="str">
        <f t="shared" si="48"/>
        <v>02-Mar-24</v>
      </c>
    </row>
    <row r="398" spans="1:34" x14ac:dyDescent="0.3">
      <c r="A398" s="3">
        <v>45354</v>
      </c>
      <c r="B398" s="4">
        <v>700</v>
      </c>
      <c r="C398" s="5">
        <v>2</v>
      </c>
      <c r="D398" s="4" t="str">
        <f t="shared" si="42"/>
        <v>2024-03-03</v>
      </c>
      <c r="E398" s="4" t="str">
        <f t="shared" si="43"/>
        <v>2024-03-03 - 2024-03-09</v>
      </c>
      <c r="F398" s="4" t="str">
        <f t="shared" si="44"/>
        <v>2024-Mar</v>
      </c>
      <c r="G398" s="4">
        <f>IF(COUNTIF($A$2:A398,A398)=1,SUMIF($A:$A,D398,$B:$B),"")</f>
        <v>920</v>
      </c>
      <c r="H398" s="4">
        <f>IF(COUNTIF($A$2:A398,A398)=1,SUMIF($A:$A,D398,$C:$C),"")</f>
        <v>3</v>
      </c>
      <c r="I398" s="4">
        <f>IF(COUNTIF($E$2:E398,E398)=1,SUMIF($E:$E,E398,$B:$B),"")</f>
        <v>4540</v>
      </c>
      <c r="J398" s="4">
        <f>IF(COUNTIF($E$2:E398,E398)=1,SUMIF($E:$E,E398,$C:$C),"")</f>
        <v>20</v>
      </c>
      <c r="K398" s="4" t="str">
        <f>IF(COUNTIF($F$2:F398,F398)=1,SUMIF($F:$F,F398,$B:$B),"")</f>
        <v/>
      </c>
      <c r="L398" s="4" t="str">
        <f>IF(COUNTIF($F$2:F398,F398)=1,SUMIF($F:$F,F398,$C:$C),"")</f>
        <v/>
      </c>
      <c r="M398" s="4">
        <f t="shared" si="47"/>
        <v>490</v>
      </c>
      <c r="N398" s="4">
        <f t="shared" si="45"/>
        <v>210</v>
      </c>
      <c r="O398" s="5">
        <f t="shared" si="46"/>
        <v>440</v>
      </c>
      <c r="P398" s="3" t="s">
        <v>766</v>
      </c>
      <c r="Q398" s="4" t="s">
        <v>460</v>
      </c>
      <c r="R398" s="4" t="s">
        <v>453</v>
      </c>
      <c r="S398" s="4" t="s">
        <v>513</v>
      </c>
      <c r="T398" s="4" t="s">
        <v>514</v>
      </c>
      <c r="U398" s="8" t="s">
        <v>638</v>
      </c>
      <c r="V398" s="4" t="s">
        <v>448</v>
      </c>
      <c r="W398" s="4" t="s">
        <v>438</v>
      </c>
      <c r="X398" s="4" t="s">
        <v>457</v>
      </c>
      <c r="Y398" s="4" t="s">
        <v>440</v>
      </c>
      <c r="Z398" s="5">
        <v>50</v>
      </c>
      <c r="AA398" s="5">
        <v>123515</v>
      </c>
      <c r="AB398" s="5">
        <v>1</v>
      </c>
      <c r="AC398" s="5">
        <v>650</v>
      </c>
      <c r="AD398" s="4" t="s">
        <v>716</v>
      </c>
      <c r="AE398" s="4" t="s">
        <v>586</v>
      </c>
      <c r="AF398" s="4" t="s">
        <v>1174</v>
      </c>
      <c r="AG398" s="4" t="s">
        <v>443</v>
      </c>
      <c r="AH398" s="80" t="str">
        <f t="shared" si="48"/>
        <v>03-Mar-24</v>
      </c>
    </row>
    <row r="399" spans="1:34" x14ac:dyDescent="0.3">
      <c r="A399" s="3">
        <v>45354</v>
      </c>
      <c r="B399" s="4">
        <v>220</v>
      </c>
      <c r="C399" s="5">
        <v>1</v>
      </c>
      <c r="D399" s="4" t="str">
        <f t="shared" si="42"/>
        <v>2024-03-03</v>
      </c>
      <c r="E399" s="4" t="str">
        <f t="shared" si="43"/>
        <v>2024-03-03 - 2024-03-09</v>
      </c>
      <c r="F399" s="4" t="str">
        <f t="shared" si="44"/>
        <v>2024-Mar</v>
      </c>
      <c r="G399" s="4" t="str">
        <f>IF(COUNTIF($A$2:A399,A399)=1,SUMIF($A:$A,D399,$B:$B),"")</f>
        <v/>
      </c>
      <c r="H399" s="4" t="str">
        <f>IF(COUNTIF($A$2:A399,A399)=1,SUMIF($A:$A,D399,$C:$C),"")</f>
        <v/>
      </c>
      <c r="I399" s="4" t="str">
        <f>IF(COUNTIF($E$2:E399,E399)=1,SUMIF($E:$E,E399,$B:$B),"")</f>
        <v/>
      </c>
      <c r="J399" s="4" t="str">
        <f>IF(COUNTIF($E$2:E399,E399)=1,SUMIF($E:$E,E399,$C:$C),"")</f>
        <v/>
      </c>
      <c r="K399" s="4" t="str">
        <f>IF(COUNTIF($F$2:F399,F399)=1,SUMIF($F:$F,F399,$B:$B),"")</f>
        <v/>
      </c>
      <c r="L399" s="4" t="str">
        <f>IF(COUNTIF($F$2:F399,F399)=1,SUMIF($F:$F,F399,$C:$C),"")</f>
        <v/>
      </c>
      <c r="M399" s="4">
        <f t="shared" si="47"/>
        <v>154</v>
      </c>
      <c r="N399" s="4">
        <f t="shared" si="45"/>
        <v>66</v>
      </c>
      <c r="O399" s="5">
        <f t="shared" si="46"/>
        <v>134</v>
      </c>
      <c r="P399" s="3" t="s">
        <v>766</v>
      </c>
      <c r="Q399" s="4" t="s">
        <v>462</v>
      </c>
      <c r="R399" s="4" t="s">
        <v>434</v>
      </c>
      <c r="S399" s="4" t="s">
        <v>532</v>
      </c>
      <c r="T399" s="4" t="s">
        <v>436</v>
      </c>
      <c r="U399" s="8" t="s">
        <v>694</v>
      </c>
      <c r="V399" s="4" t="s">
        <v>456</v>
      </c>
      <c r="W399" s="4" t="s">
        <v>449</v>
      </c>
      <c r="X399" s="4" t="s">
        <v>450</v>
      </c>
      <c r="Y399" s="4" t="s">
        <v>451</v>
      </c>
      <c r="Z399" s="5">
        <v>20</v>
      </c>
      <c r="AA399" s="5">
        <v>123800</v>
      </c>
      <c r="AB399" s="5">
        <v>1</v>
      </c>
      <c r="AC399" s="5">
        <v>200</v>
      </c>
      <c r="AD399" s="4" t="s">
        <v>716</v>
      </c>
      <c r="AE399" s="4" t="s">
        <v>713</v>
      </c>
      <c r="AF399" s="4" t="s">
        <v>1172</v>
      </c>
      <c r="AG399" s="4" t="s">
        <v>443</v>
      </c>
      <c r="AH399" s="80" t="str">
        <f t="shared" si="48"/>
        <v>03-Mar-24</v>
      </c>
    </row>
    <row r="400" spans="1:34" x14ac:dyDescent="0.3">
      <c r="A400" s="3">
        <v>45355</v>
      </c>
      <c r="B400" s="4">
        <v>150</v>
      </c>
      <c r="C400" s="5">
        <v>1</v>
      </c>
      <c r="D400" s="4" t="str">
        <f t="shared" si="42"/>
        <v>2024-03-04</v>
      </c>
      <c r="E400" s="4" t="str">
        <f t="shared" si="43"/>
        <v>2024-03-03 - 2024-03-09</v>
      </c>
      <c r="F400" s="4" t="str">
        <f t="shared" si="44"/>
        <v>2024-Mar</v>
      </c>
      <c r="G400" s="4">
        <f>IF(COUNTIF($A$2:A400,A400)=1,SUMIF($A:$A,D400,$B:$B),"")</f>
        <v>850</v>
      </c>
      <c r="H400" s="4">
        <f>IF(COUNTIF($A$2:A400,A400)=1,SUMIF($A:$A,D400,$C:$C),"")</f>
        <v>4</v>
      </c>
      <c r="I400" s="4" t="str">
        <f>IF(COUNTIF($E$2:E400,E400)=1,SUMIF($E:$E,E400,$B:$B),"")</f>
        <v/>
      </c>
      <c r="J400" s="4" t="str">
        <f>IF(COUNTIF($E$2:E400,E400)=1,SUMIF($E:$E,E400,$C:$C),"")</f>
        <v/>
      </c>
      <c r="K400" s="4" t="str">
        <f>IF(COUNTIF($F$2:F400,F400)=1,SUMIF($F:$F,F400,$B:$B),"")</f>
        <v/>
      </c>
      <c r="L400" s="4" t="str">
        <f>IF(COUNTIF($F$2:F400,F400)=1,SUMIF($F:$F,F400,$C:$C),"")</f>
        <v/>
      </c>
      <c r="M400" s="4">
        <f t="shared" si="47"/>
        <v>105</v>
      </c>
      <c r="N400" s="4">
        <f t="shared" si="45"/>
        <v>45</v>
      </c>
      <c r="O400" s="5">
        <f t="shared" si="46"/>
        <v>79.321608040201014</v>
      </c>
      <c r="P400" s="3" t="s">
        <v>1034</v>
      </c>
      <c r="Q400" s="4" t="s">
        <v>462</v>
      </c>
      <c r="R400" s="4" t="s">
        <v>434</v>
      </c>
      <c r="S400" s="4" t="s">
        <v>435</v>
      </c>
      <c r="T400" s="4" t="s">
        <v>436</v>
      </c>
      <c r="U400" s="8" t="s">
        <v>690</v>
      </c>
      <c r="V400" s="4" t="s">
        <v>456</v>
      </c>
      <c r="W400" s="4" t="s">
        <v>449</v>
      </c>
      <c r="X400" s="4" t="s">
        <v>450</v>
      </c>
      <c r="Y400" s="4" t="s">
        <v>451</v>
      </c>
      <c r="Z400" s="5">
        <v>25.67839195979899</v>
      </c>
      <c r="AA400" s="5">
        <v>12362057</v>
      </c>
      <c r="AB400" s="5">
        <v>1.050251256281407</v>
      </c>
      <c r="AC400" s="5">
        <v>640.6030150753769</v>
      </c>
      <c r="AD400" s="4" t="s">
        <v>716</v>
      </c>
      <c r="AE400" s="4" t="s">
        <v>713</v>
      </c>
      <c r="AF400" s="4" t="s">
        <v>1172</v>
      </c>
      <c r="AG400" s="4" t="s">
        <v>443</v>
      </c>
      <c r="AH400" s="80" t="str">
        <f t="shared" si="48"/>
        <v>04-Mar-24</v>
      </c>
    </row>
    <row r="401" spans="1:34" x14ac:dyDescent="0.3">
      <c r="A401" s="3">
        <v>45355</v>
      </c>
      <c r="B401" s="4">
        <v>700</v>
      </c>
      <c r="C401" s="5">
        <v>3</v>
      </c>
      <c r="D401" s="4" t="str">
        <f t="shared" si="42"/>
        <v>2024-03-04</v>
      </c>
      <c r="E401" s="4" t="str">
        <f t="shared" si="43"/>
        <v>2024-03-03 - 2024-03-09</v>
      </c>
      <c r="F401" s="4" t="str">
        <f t="shared" si="44"/>
        <v>2024-Mar</v>
      </c>
      <c r="G401" s="4" t="str">
        <f>IF(COUNTIF($A$2:A401,A401)=1,SUMIF($A:$A,D401,$B:$B),"")</f>
        <v/>
      </c>
      <c r="H401" s="4" t="str">
        <f>IF(COUNTIF($A$2:A401,A401)=1,SUMIF($A:$A,D401,$C:$C),"")</f>
        <v/>
      </c>
      <c r="I401" s="4" t="str">
        <f>IF(COUNTIF($E$2:E401,E401)=1,SUMIF($E:$E,E401,$B:$B),"")</f>
        <v/>
      </c>
      <c r="J401" s="4" t="str">
        <f>IF(COUNTIF($E$2:E401,E401)=1,SUMIF($E:$E,E401,$C:$C),"")</f>
        <v/>
      </c>
      <c r="K401" s="4" t="str">
        <f>IF(COUNTIF($F$2:F401,F401)=1,SUMIF($F:$F,F401,$B:$B),"")</f>
        <v/>
      </c>
      <c r="L401" s="4" t="str">
        <f>IF(COUNTIF($F$2:F401,F401)=1,SUMIF($F:$F,F401,$C:$C),"")</f>
        <v/>
      </c>
      <c r="M401" s="4">
        <f t="shared" si="47"/>
        <v>490</v>
      </c>
      <c r="N401" s="4">
        <f t="shared" si="45"/>
        <v>210</v>
      </c>
      <c r="O401" s="5">
        <f t="shared" si="46"/>
        <v>440</v>
      </c>
      <c r="P401" s="3" t="s">
        <v>1034</v>
      </c>
      <c r="Q401" s="4" t="s">
        <v>470</v>
      </c>
      <c r="R401" s="4" t="s">
        <v>445</v>
      </c>
      <c r="S401" s="4" t="s">
        <v>535</v>
      </c>
      <c r="T401" s="4" t="s">
        <v>536</v>
      </c>
      <c r="U401" s="8" t="s">
        <v>692</v>
      </c>
      <c r="V401" s="4" t="s">
        <v>448</v>
      </c>
      <c r="W401" s="4" t="s">
        <v>438</v>
      </c>
      <c r="X401" s="4" t="s">
        <v>450</v>
      </c>
      <c r="Y401" s="4" t="s">
        <v>440</v>
      </c>
      <c r="Z401" s="5">
        <v>50</v>
      </c>
      <c r="AA401" s="5">
        <v>123801</v>
      </c>
      <c r="AB401" s="5">
        <v>1</v>
      </c>
      <c r="AC401" s="5">
        <v>650</v>
      </c>
      <c r="AD401" s="4" t="s">
        <v>716</v>
      </c>
      <c r="AE401" s="4" t="s">
        <v>610</v>
      </c>
      <c r="AF401" s="4" t="s">
        <v>1172</v>
      </c>
      <c r="AG401" s="4" t="s">
        <v>443</v>
      </c>
      <c r="AH401" s="80" t="str">
        <f t="shared" si="48"/>
        <v>04-Mar-24</v>
      </c>
    </row>
    <row r="402" spans="1:34" x14ac:dyDescent="0.3">
      <c r="A402" s="3">
        <v>45356</v>
      </c>
      <c r="B402" s="4">
        <v>400</v>
      </c>
      <c r="C402" s="5">
        <v>2</v>
      </c>
      <c r="D402" s="4" t="str">
        <f t="shared" si="42"/>
        <v>2024-03-05</v>
      </c>
      <c r="E402" s="4" t="str">
        <f t="shared" si="43"/>
        <v>2024-03-03 - 2024-03-09</v>
      </c>
      <c r="F402" s="4" t="str">
        <f t="shared" si="44"/>
        <v>2024-Mar</v>
      </c>
      <c r="G402" s="4">
        <f>IF(COUNTIF($A$2:A402,A402)=1,SUMIF($A:$A,D402,$B:$B),"")</f>
        <v>400</v>
      </c>
      <c r="H402" s="4">
        <f>IF(COUNTIF($A$2:A402,A402)=1,SUMIF($A:$A,D402,$C:$C),"")</f>
        <v>2</v>
      </c>
      <c r="I402" s="4" t="str">
        <f>IF(COUNTIF($E$2:E402,E402)=1,SUMIF($E:$E,E402,$B:$B),"")</f>
        <v/>
      </c>
      <c r="J402" s="4" t="str">
        <f>IF(COUNTIF($E$2:E402,E402)=1,SUMIF($E:$E,E402,$C:$C),"")</f>
        <v/>
      </c>
      <c r="K402" s="4" t="str">
        <f>IF(COUNTIF($F$2:F402,F402)=1,SUMIF($F:$F,F402,$B:$B),"")</f>
        <v/>
      </c>
      <c r="L402" s="4" t="str">
        <f>IF(COUNTIF($F$2:F402,F402)=1,SUMIF($F:$F,F402,$C:$C),"")</f>
        <v/>
      </c>
      <c r="M402" s="4">
        <f t="shared" si="47"/>
        <v>280</v>
      </c>
      <c r="N402" s="4">
        <f t="shared" si="45"/>
        <v>120</v>
      </c>
      <c r="O402" s="5">
        <f t="shared" si="46"/>
        <v>280</v>
      </c>
      <c r="P402" s="3" t="s">
        <v>1035</v>
      </c>
      <c r="Q402" s="4" t="s">
        <v>490</v>
      </c>
      <c r="R402" s="4" t="s">
        <v>434</v>
      </c>
      <c r="S402" s="4" t="s">
        <v>537</v>
      </c>
      <c r="T402" s="4" t="s">
        <v>436</v>
      </c>
      <c r="U402" s="8" t="s">
        <v>635</v>
      </c>
      <c r="V402" s="4" t="s">
        <v>456</v>
      </c>
      <c r="W402" s="4" t="s">
        <v>449</v>
      </c>
      <c r="X402" s="4" t="s">
        <v>439</v>
      </c>
      <c r="Y402" s="4" t="s">
        <v>451</v>
      </c>
      <c r="Z402" s="5">
        <v>0</v>
      </c>
      <c r="AA402" s="5">
        <v>123802</v>
      </c>
      <c r="AB402" s="5">
        <v>1</v>
      </c>
      <c r="AC402" s="5">
        <v>400</v>
      </c>
      <c r="AD402" s="4" t="s">
        <v>716</v>
      </c>
      <c r="AE402" s="4" t="s">
        <v>590</v>
      </c>
      <c r="AF402" s="4" t="s">
        <v>1173</v>
      </c>
      <c r="AG402" s="4" t="s">
        <v>443</v>
      </c>
      <c r="AH402" s="80" t="str">
        <f t="shared" si="48"/>
        <v>05-Mar-24</v>
      </c>
    </row>
    <row r="403" spans="1:34" x14ac:dyDescent="0.3">
      <c r="A403" s="3">
        <v>45357</v>
      </c>
      <c r="B403" s="4">
        <v>300</v>
      </c>
      <c r="C403" s="5">
        <v>3</v>
      </c>
      <c r="D403" s="4" t="str">
        <f t="shared" si="42"/>
        <v>2024-03-06</v>
      </c>
      <c r="E403" s="4" t="str">
        <f t="shared" si="43"/>
        <v>2024-03-03 - 2024-03-09</v>
      </c>
      <c r="F403" s="4" t="str">
        <f t="shared" si="44"/>
        <v>2024-Mar</v>
      </c>
      <c r="G403" s="4">
        <f>IF(COUNTIF($A$2:A403,A403)=1,SUMIF($A:$A,D403,$B:$B),"")</f>
        <v>300</v>
      </c>
      <c r="H403" s="4">
        <f>IF(COUNTIF($A$2:A403,A403)=1,SUMIF($A:$A,D403,$C:$C),"")</f>
        <v>3</v>
      </c>
      <c r="I403" s="4" t="str">
        <f>IF(COUNTIF($E$2:E403,E403)=1,SUMIF($E:$E,E403,$B:$B),"")</f>
        <v/>
      </c>
      <c r="J403" s="4" t="str">
        <f>IF(COUNTIF($E$2:E403,E403)=1,SUMIF($E:$E,E403,$C:$C),"")</f>
        <v/>
      </c>
      <c r="K403" s="4" t="str">
        <f>IF(COUNTIF($F$2:F403,F403)=1,SUMIF($F:$F,F403,$B:$B),"")</f>
        <v/>
      </c>
      <c r="L403" s="4" t="str">
        <f>IF(COUNTIF($F$2:F403,F403)=1,SUMIF($F:$F,F403,$C:$C),"")</f>
        <v/>
      </c>
      <c r="M403" s="4">
        <f t="shared" si="47"/>
        <v>210</v>
      </c>
      <c r="N403" s="4">
        <f t="shared" si="45"/>
        <v>90</v>
      </c>
      <c r="O403" s="5">
        <f t="shared" si="46"/>
        <v>190</v>
      </c>
      <c r="P403" s="3" t="s">
        <v>1036</v>
      </c>
      <c r="Q403" s="4" t="s">
        <v>476</v>
      </c>
      <c r="R403" s="4" t="s">
        <v>445</v>
      </c>
      <c r="S403" s="4" t="s">
        <v>520</v>
      </c>
      <c r="T403" s="4" t="s">
        <v>521</v>
      </c>
      <c r="U403" s="8" t="s">
        <v>703</v>
      </c>
      <c r="V403" s="4" t="s">
        <v>437</v>
      </c>
      <c r="W403" s="4" t="s">
        <v>438</v>
      </c>
      <c r="X403" s="4" t="s">
        <v>457</v>
      </c>
      <c r="Y403" s="4" t="s">
        <v>440</v>
      </c>
      <c r="Z403" s="5">
        <v>20</v>
      </c>
      <c r="AA403" s="5">
        <v>123803</v>
      </c>
      <c r="AB403" s="5">
        <v>1</v>
      </c>
      <c r="AC403" s="5">
        <v>280</v>
      </c>
      <c r="AD403" s="4" t="s">
        <v>716</v>
      </c>
      <c r="AE403" s="4" t="s">
        <v>713</v>
      </c>
      <c r="AF403" s="4" t="s">
        <v>1172</v>
      </c>
      <c r="AG403" s="4" t="s">
        <v>443</v>
      </c>
      <c r="AH403" s="80" t="str">
        <f t="shared" si="48"/>
        <v>06-Mar-24</v>
      </c>
    </row>
    <row r="404" spans="1:34" x14ac:dyDescent="0.3">
      <c r="A404" s="3">
        <v>45358</v>
      </c>
      <c r="B404" s="4">
        <v>1200</v>
      </c>
      <c r="C404" s="5">
        <v>5</v>
      </c>
      <c r="D404" s="4" t="str">
        <f t="shared" si="42"/>
        <v>2024-03-07</v>
      </c>
      <c r="E404" s="4" t="str">
        <f t="shared" si="43"/>
        <v>2024-03-03 - 2024-03-09</v>
      </c>
      <c r="F404" s="4" t="str">
        <f t="shared" si="44"/>
        <v>2024-Mar</v>
      </c>
      <c r="G404" s="4">
        <f>IF(COUNTIF($A$2:A404,A404)=1,SUMIF($A:$A,D404,$B:$B),"")</f>
        <v>1200</v>
      </c>
      <c r="H404" s="4">
        <f>IF(COUNTIF($A$2:A404,A404)=1,SUMIF($A:$A,D404,$C:$C),"")</f>
        <v>5</v>
      </c>
      <c r="I404" s="4" t="str">
        <f>IF(COUNTIF($E$2:E404,E404)=1,SUMIF($E:$E,E404,$B:$B),"")</f>
        <v/>
      </c>
      <c r="J404" s="4" t="str">
        <f>IF(COUNTIF($E$2:E404,E404)=1,SUMIF($E:$E,E404,$C:$C),"")</f>
        <v/>
      </c>
      <c r="K404" s="4" t="str">
        <f>IF(COUNTIF($F$2:F404,F404)=1,SUMIF($F:$F,F404,$B:$B),"")</f>
        <v/>
      </c>
      <c r="L404" s="4" t="str">
        <f>IF(COUNTIF($F$2:F404,F404)=1,SUMIF($F:$F,F404,$C:$C),"")</f>
        <v/>
      </c>
      <c r="M404" s="4">
        <f t="shared" si="47"/>
        <v>840</v>
      </c>
      <c r="N404" s="4">
        <f t="shared" si="45"/>
        <v>360</v>
      </c>
      <c r="O404" s="5">
        <f t="shared" si="46"/>
        <v>840</v>
      </c>
      <c r="P404" s="3" t="s">
        <v>1037</v>
      </c>
      <c r="Q404" s="4" t="s">
        <v>460</v>
      </c>
      <c r="R404" s="4" t="s">
        <v>453</v>
      </c>
      <c r="S404" s="4" t="s">
        <v>503</v>
      </c>
      <c r="T404" s="4" t="s">
        <v>504</v>
      </c>
      <c r="U404" s="8" t="s">
        <v>635</v>
      </c>
      <c r="V404" s="4" t="s">
        <v>448</v>
      </c>
      <c r="W404" s="4" t="s">
        <v>438</v>
      </c>
      <c r="X404" s="4" t="s">
        <v>439</v>
      </c>
      <c r="Y404" s="4" t="s">
        <v>451</v>
      </c>
      <c r="Z404" s="5">
        <v>0</v>
      </c>
      <c r="AA404" s="5">
        <v>123804</v>
      </c>
      <c r="AB404" s="5">
        <v>1</v>
      </c>
      <c r="AC404" s="5">
        <v>1200</v>
      </c>
      <c r="AD404" s="4" t="s">
        <v>716</v>
      </c>
      <c r="AE404" s="4" t="s">
        <v>602</v>
      </c>
      <c r="AF404" s="4" t="s">
        <v>1174</v>
      </c>
      <c r="AG404" s="4" t="s">
        <v>443</v>
      </c>
      <c r="AH404" s="80" t="str">
        <f t="shared" si="48"/>
        <v>07-Mar-24</v>
      </c>
    </row>
    <row r="405" spans="1:34" x14ac:dyDescent="0.3">
      <c r="A405" s="3">
        <v>45359</v>
      </c>
      <c r="B405" s="4">
        <v>650</v>
      </c>
      <c r="C405" s="5">
        <v>2</v>
      </c>
      <c r="D405" s="4" t="str">
        <f t="shared" si="42"/>
        <v>2024-03-08</v>
      </c>
      <c r="E405" s="4" t="str">
        <f t="shared" si="43"/>
        <v>2024-03-03 - 2024-03-09</v>
      </c>
      <c r="F405" s="4" t="str">
        <f t="shared" si="44"/>
        <v>2024-Mar</v>
      </c>
      <c r="G405" s="4">
        <f>IF(COUNTIF($A$2:A405,A405)=1,SUMIF($A:$A,D405,$B:$B),"")</f>
        <v>650</v>
      </c>
      <c r="H405" s="4">
        <f>IF(COUNTIF($A$2:A405,A405)=1,SUMIF($A:$A,D405,$C:$C),"")</f>
        <v>2</v>
      </c>
      <c r="I405" s="4" t="str">
        <f>IF(COUNTIF($E$2:E405,E405)=1,SUMIF($E:$E,E405,$B:$B),"")</f>
        <v/>
      </c>
      <c r="J405" s="4" t="str">
        <f>IF(COUNTIF($E$2:E405,E405)=1,SUMIF($E:$E,E405,$C:$C),"")</f>
        <v/>
      </c>
      <c r="K405" s="4" t="str">
        <f>IF(COUNTIF($F$2:F405,F405)=1,SUMIF($F:$F,F405,$B:$B),"")</f>
        <v/>
      </c>
      <c r="L405" s="4" t="str">
        <f>IF(COUNTIF($F$2:F405,F405)=1,SUMIF($F:$F,F405,$C:$C),"")</f>
        <v/>
      </c>
      <c r="M405" s="4">
        <f t="shared" si="47"/>
        <v>455</v>
      </c>
      <c r="N405" s="4">
        <f t="shared" si="45"/>
        <v>195</v>
      </c>
      <c r="O405" s="5">
        <f t="shared" si="46"/>
        <v>405</v>
      </c>
      <c r="P405" s="3" t="s">
        <v>1038</v>
      </c>
      <c r="Q405" s="4" t="s">
        <v>488</v>
      </c>
      <c r="R405" s="4" t="s">
        <v>445</v>
      </c>
      <c r="S405" s="4" t="s">
        <v>474</v>
      </c>
      <c r="T405" s="4" t="s">
        <v>475</v>
      </c>
      <c r="U405" s="8" t="s">
        <v>690</v>
      </c>
      <c r="V405" s="4" t="s">
        <v>448</v>
      </c>
      <c r="W405" s="4" t="s">
        <v>449</v>
      </c>
      <c r="X405" s="4" t="s">
        <v>450</v>
      </c>
      <c r="Y405" s="4" t="s">
        <v>451</v>
      </c>
      <c r="Z405" s="5">
        <v>50</v>
      </c>
      <c r="AA405" s="5">
        <v>123805</v>
      </c>
      <c r="AB405" s="5">
        <v>1</v>
      </c>
      <c r="AC405" s="5">
        <v>600</v>
      </c>
      <c r="AD405" s="4" t="s">
        <v>716</v>
      </c>
      <c r="AE405" s="4" t="s">
        <v>601</v>
      </c>
      <c r="AF405" s="4" t="s">
        <v>1172</v>
      </c>
      <c r="AG405" s="4" t="s">
        <v>443</v>
      </c>
      <c r="AH405" s="80" t="str">
        <f t="shared" si="48"/>
        <v>08-Mar-24</v>
      </c>
    </row>
    <row r="406" spans="1:34" x14ac:dyDescent="0.3">
      <c r="A406" s="3">
        <v>45360</v>
      </c>
      <c r="B406" s="4">
        <v>220</v>
      </c>
      <c r="C406" s="5">
        <v>1</v>
      </c>
      <c r="D406" s="4" t="str">
        <f t="shared" si="42"/>
        <v>2024-03-09</v>
      </c>
      <c r="E406" s="4" t="str">
        <f t="shared" si="43"/>
        <v>2024-03-03 - 2024-03-09</v>
      </c>
      <c r="F406" s="4" t="str">
        <f t="shared" si="44"/>
        <v>2024-Mar</v>
      </c>
      <c r="G406" s="4">
        <f>IF(COUNTIF($A$2:A406,A406)=1,SUMIF($A:$A,D406,$B:$B),"")</f>
        <v>220</v>
      </c>
      <c r="H406" s="4">
        <f>IF(COUNTIF($A$2:A406,A406)=1,SUMIF($A:$A,D406,$C:$C),"")</f>
        <v>1</v>
      </c>
      <c r="I406" s="4" t="str">
        <f>IF(COUNTIF($E$2:E406,E406)=1,SUMIF($E:$E,E406,$B:$B),"")</f>
        <v/>
      </c>
      <c r="J406" s="4" t="str">
        <f>IF(COUNTIF($E$2:E406,E406)=1,SUMIF($E:$E,E406,$C:$C),"")</f>
        <v/>
      </c>
      <c r="K406" s="4" t="str">
        <f>IF(COUNTIF($F$2:F406,F406)=1,SUMIF($F:$F,F406,$B:$B),"")</f>
        <v/>
      </c>
      <c r="L406" s="4" t="str">
        <f>IF(COUNTIF($F$2:F406,F406)=1,SUMIF($F:$F,F406,$C:$C),"")</f>
        <v/>
      </c>
      <c r="M406" s="4">
        <f t="shared" si="47"/>
        <v>154</v>
      </c>
      <c r="N406" s="4">
        <f t="shared" si="45"/>
        <v>66</v>
      </c>
      <c r="O406" s="5">
        <f t="shared" si="46"/>
        <v>134</v>
      </c>
      <c r="P406" s="3" t="s">
        <v>1039</v>
      </c>
      <c r="Q406" s="4" t="s">
        <v>462</v>
      </c>
      <c r="R406" s="4" t="s">
        <v>434</v>
      </c>
      <c r="S406" s="4" t="s">
        <v>532</v>
      </c>
      <c r="T406" s="4" t="s">
        <v>436</v>
      </c>
      <c r="U406" s="8" t="s">
        <v>701</v>
      </c>
      <c r="V406" s="4" t="s">
        <v>456</v>
      </c>
      <c r="W406" s="4" t="s">
        <v>449</v>
      </c>
      <c r="X406" s="4" t="s">
        <v>450</v>
      </c>
      <c r="Y406" s="4" t="s">
        <v>451</v>
      </c>
      <c r="Z406" s="5">
        <v>20</v>
      </c>
      <c r="AA406" s="5">
        <v>123806</v>
      </c>
      <c r="AB406" s="5">
        <v>1</v>
      </c>
      <c r="AC406" s="5">
        <v>200</v>
      </c>
      <c r="AD406" s="4" t="s">
        <v>716</v>
      </c>
      <c r="AE406" s="4" t="s">
        <v>713</v>
      </c>
      <c r="AF406" s="4" t="s">
        <v>1172</v>
      </c>
      <c r="AG406" s="4" t="s">
        <v>443</v>
      </c>
      <c r="AH406" s="80" t="str">
        <f t="shared" si="48"/>
        <v>09-Mar-24</v>
      </c>
    </row>
    <row r="407" spans="1:34" x14ac:dyDescent="0.3">
      <c r="A407" s="3">
        <v>45361</v>
      </c>
      <c r="B407" s="4">
        <v>700</v>
      </c>
      <c r="C407" s="5">
        <v>3</v>
      </c>
      <c r="D407" s="4" t="str">
        <f t="shared" si="42"/>
        <v>2024-03-10</v>
      </c>
      <c r="E407" s="4" t="str">
        <f t="shared" si="43"/>
        <v>2024-03-10 - 2024-03-16</v>
      </c>
      <c r="F407" s="4" t="str">
        <f t="shared" si="44"/>
        <v>2024-Mar</v>
      </c>
      <c r="G407" s="4">
        <f>IF(COUNTIF($A$2:A407,A407)=1,SUMIF($A:$A,D407,$B:$B),"")</f>
        <v>700</v>
      </c>
      <c r="H407" s="4">
        <f>IF(COUNTIF($A$2:A407,A407)=1,SUMIF($A:$A,D407,$C:$C),"")</f>
        <v>3</v>
      </c>
      <c r="I407" s="4">
        <f>IF(COUNTIF($E$2:E407,E407)=1,SUMIF($E:$E,E407,$B:$B),"")</f>
        <v>4170</v>
      </c>
      <c r="J407" s="4">
        <f>IF(COUNTIF($E$2:E407,E407)=1,SUMIF($E:$E,E407,$C:$C),"")</f>
        <v>19</v>
      </c>
      <c r="K407" s="4" t="str">
        <f>IF(COUNTIF($F$2:F407,F407)=1,SUMIF($F:$F,F407,$B:$B),"")</f>
        <v/>
      </c>
      <c r="L407" s="4" t="str">
        <f>IF(COUNTIF($F$2:F407,F407)=1,SUMIF($F:$F,F407,$C:$C),"")</f>
        <v/>
      </c>
      <c r="M407" s="4">
        <f t="shared" si="47"/>
        <v>490</v>
      </c>
      <c r="N407" s="4">
        <f t="shared" si="45"/>
        <v>210</v>
      </c>
      <c r="O407" s="5">
        <f t="shared" si="46"/>
        <v>440</v>
      </c>
      <c r="P407" s="3" t="s">
        <v>1040</v>
      </c>
      <c r="Q407" s="4" t="s">
        <v>470</v>
      </c>
      <c r="R407" s="4" t="s">
        <v>445</v>
      </c>
      <c r="S407" s="4" t="s">
        <v>535</v>
      </c>
      <c r="T407" s="4" t="s">
        <v>536</v>
      </c>
      <c r="U407" s="8" t="s">
        <v>692</v>
      </c>
      <c r="V407" s="4" t="s">
        <v>448</v>
      </c>
      <c r="W407" s="4" t="s">
        <v>438</v>
      </c>
      <c r="X407" s="4" t="s">
        <v>450</v>
      </c>
      <c r="Y407" s="4" t="s">
        <v>440</v>
      </c>
      <c r="Z407" s="5">
        <v>50</v>
      </c>
      <c r="AA407" s="5">
        <v>123807</v>
      </c>
      <c r="AB407" s="5">
        <v>1</v>
      </c>
      <c r="AC407" s="5">
        <v>650</v>
      </c>
      <c r="AD407" s="4" t="s">
        <v>716</v>
      </c>
      <c r="AE407" s="4" t="s">
        <v>610</v>
      </c>
      <c r="AF407" s="4" t="s">
        <v>1172</v>
      </c>
      <c r="AG407" s="4" t="s">
        <v>443</v>
      </c>
      <c r="AH407" s="80" t="str">
        <f t="shared" si="48"/>
        <v>10-Mar-24</v>
      </c>
    </row>
    <row r="408" spans="1:34" x14ac:dyDescent="0.3">
      <c r="A408" s="3">
        <v>45362</v>
      </c>
      <c r="B408" s="4">
        <v>400</v>
      </c>
      <c r="C408" s="5">
        <v>2</v>
      </c>
      <c r="D408" s="4" t="str">
        <f t="shared" si="42"/>
        <v>2024-03-11</v>
      </c>
      <c r="E408" s="4" t="str">
        <f t="shared" si="43"/>
        <v>2024-03-10 - 2024-03-16</v>
      </c>
      <c r="F408" s="4" t="str">
        <f t="shared" si="44"/>
        <v>2024-Mar</v>
      </c>
      <c r="G408" s="4">
        <f>IF(COUNTIF($A$2:A408,A408)=1,SUMIF($A:$A,D408,$B:$B),"")</f>
        <v>400</v>
      </c>
      <c r="H408" s="4">
        <f>IF(COUNTIF($A$2:A408,A408)=1,SUMIF($A:$A,D408,$C:$C),"")</f>
        <v>2</v>
      </c>
      <c r="I408" s="4" t="str">
        <f>IF(COUNTIF($E$2:E408,E408)=1,SUMIF($E:$E,E408,$B:$B),"")</f>
        <v/>
      </c>
      <c r="J408" s="4" t="str">
        <f>IF(COUNTIF($E$2:E408,E408)=1,SUMIF($E:$E,E408,$C:$C),"")</f>
        <v/>
      </c>
      <c r="K408" s="4" t="str">
        <f>IF(COUNTIF($F$2:F408,F408)=1,SUMIF($F:$F,F408,$B:$B),"")</f>
        <v/>
      </c>
      <c r="L408" s="4" t="str">
        <f>IF(COUNTIF($F$2:F408,F408)=1,SUMIF($F:$F,F408,$C:$C),"")</f>
        <v/>
      </c>
      <c r="M408" s="4">
        <f t="shared" si="47"/>
        <v>280</v>
      </c>
      <c r="N408" s="4">
        <f t="shared" si="45"/>
        <v>120</v>
      </c>
      <c r="O408" s="5">
        <f t="shared" si="46"/>
        <v>280</v>
      </c>
      <c r="P408" s="3" t="s">
        <v>1041</v>
      </c>
      <c r="Q408" s="4" t="s">
        <v>490</v>
      </c>
      <c r="R408" s="4" t="s">
        <v>434</v>
      </c>
      <c r="S408" s="4" t="s">
        <v>537</v>
      </c>
      <c r="T408" s="4" t="s">
        <v>436</v>
      </c>
      <c r="U408" s="8" t="s">
        <v>635</v>
      </c>
      <c r="V408" s="4" t="s">
        <v>456</v>
      </c>
      <c r="W408" s="4" t="s">
        <v>449</v>
      </c>
      <c r="X408" s="4" t="s">
        <v>439</v>
      </c>
      <c r="Y408" s="4" t="s">
        <v>451</v>
      </c>
      <c r="Z408" s="5">
        <v>0</v>
      </c>
      <c r="AA408" s="5">
        <v>123808</v>
      </c>
      <c r="AB408" s="5">
        <v>1</v>
      </c>
      <c r="AC408" s="5">
        <v>400</v>
      </c>
      <c r="AD408" s="4" t="s">
        <v>716</v>
      </c>
      <c r="AE408" s="4" t="s">
        <v>590</v>
      </c>
      <c r="AF408" s="4" t="s">
        <v>1173</v>
      </c>
      <c r="AG408" s="4" t="s">
        <v>443</v>
      </c>
      <c r="AH408" s="80" t="str">
        <f t="shared" si="48"/>
        <v>11-Mar-24</v>
      </c>
    </row>
    <row r="409" spans="1:34" x14ac:dyDescent="0.3">
      <c r="A409" s="3">
        <v>45363</v>
      </c>
      <c r="B409" s="4">
        <v>300</v>
      </c>
      <c r="C409" s="5">
        <v>3</v>
      </c>
      <c r="D409" s="4" t="str">
        <f t="shared" si="42"/>
        <v>2024-03-12</v>
      </c>
      <c r="E409" s="4" t="str">
        <f t="shared" si="43"/>
        <v>2024-03-10 - 2024-03-16</v>
      </c>
      <c r="F409" s="4" t="str">
        <f t="shared" si="44"/>
        <v>2024-Mar</v>
      </c>
      <c r="G409" s="4">
        <f>IF(COUNTIF($A$2:A409,A409)=1,SUMIF($A:$A,D409,$B:$B),"")</f>
        <v>300</v>
      </c>
      <c r="H409" s="4">
        <f>IF(COUNTIF($A$2:A409,A409)=1,SUMIF($A:$A,D409,$C:$C),"")</f>
        <v>3</v>
      </c>
      <c r="I409" s="4" t="str">
        <f>IF(COUNTIF($E$2:E409,E409)=1,SUMIF($E:$E,E409,$B:$B),"")</f>
        <v/>
      </c>
      <c r="J409" s="4" t="str">
        <f>IF(COUNTIF($E$2:E409,E409)=1,SUMIF($E:$E,E409,$C:$C),"")</f>
        <v/>
      </c>
      <c r="K409" s="4" t="str">
        <f>IF(COUNTIF($F$2:F409,F409)=1,SUMIF($F:$F,F409,$B:$B),"")</f>
        <v/>
      </c>
      <c r="L409" s="4" t="str">
        <f>IF(COUNTIF($F$2:F409,F409)=1,SUMIF($F:$F,F409,$C:$C),"")</f>
        <v/>
      </c>
      <c r="M409" s="4">
        <f t="shared" si="47"/>
        <v>210</v>
      </c>
      <c r="N409" s="4">
        <f t="shared" si="45"/>
        <v>90</v>
      </c>
      <c r="O409" s="5">
        <f t="shared" si="46"/>
        <v>190</v>
      </c>
      <c r="P409" s="3" t="s">
        <v>1042</v>
      </c>
      <c r="Q409" s="4" t="s">
        <v>476</v>
      </c>
      <c r="R409" s="4" t="s">
        <v>445</v>
      </c>
      <c r="S409" s="4" t="s">
        <v>520</v>
      </c>
      <c r="T409" s="4" t="s">
        <v>521</v>
      </c>
      <c r="U409" s="8" t="s">
        <v>703</v>
      </c>
      <c r="V409" s="4" t="s">
        <v>437</v>
      </c>
      <c r="W409" s="4" t="s">
        <v>438</v>
      </c>
      <c r="X409" s="4" t="s">
        <v>457</v>
      </c>
      <c r="Y409" s="4" t="s">
        <v>440</v>
      </c>
      <c r="Z409" s="5">
        <v>20</v>
      </c>
      <c r="AA409" s="5">
        <v>123809</v>
      </c>
      <c r="AB409" s="5">
        <v>1</v>
      </c>
      <c r="AC409" s="5">
        <v>280</v>
      </c>
      <c r="AD409" s="4" t="s">
        <v>716</v>
      </c>
      <c r="AE409" s="4" t="s">
        <v>713</v>
      </c>
      <c r="AF409" s="4" t="s">
        <v>1172</v>
      </c>
      <c r="AG409" s="4" t="s">
        <v>443</v>
      </c>
      <c r="AH409" s="80" t="str">
        <f t="shared" si="48"/>
        <v>12-Mar-24</v>
      </c>
    </row>
    <row r="410" spans="1:34" x14ac:dyDescent="0.3">
      <c r="A410" s="3">
        <v>45364</v>
      </c>
      <c r="B410" s="4">
        <v>1200</v>
      </c>
      <c r="C410" s="5">
        <v>5</v>
      </c>
      <c r="D410" s="4" t="str">
        <f t="shared" si="42"/>
        <v>2024-03-13</v>
      </c>
      <c r="E410" s="4" t="str">
        <f t="shared" si="43"/>
        <v>2024-03-10 - 2024-03-16</v>
      </c>
      <c r="F410" s="4" t="str">
        <f t="shared" si="44"/>
        <v>2024-Mar</v>
      </c>
      <c r="G410" s="4">
        <f>IF(COUNTIF($A$2:A410,A410)=1,SUMIF($A:$A,D410,$B:$B),"")</f>
        <v>1200</v>
      </c>
      <c r="H410" s="4">
        <f>IF(COUNTIF($A$2:A410,A410)=1,SUMIF($A:$A,D410,$C:$C),"")</f>
        <v>5</v>
      </c>
      <c r="I410" s="4" t="str">
        <f>IF(COUNTIF($E$2:E410,E410)=1,SUMIF($E:$E,E410,$B:$B),"")</f>
        <v/>
      </c>
      <c r="J410" s="4" t="str">
        <f>IF(COUNTIF($E$2:E410,E410)=1,SUMIF($E:$E,E410,$C:$C),"")</f>
        <v/>
      </c>
      <c r="K410" s="4" t="str">
        <f>IF(COUNTIF($F$2:F410,F410)=1,SUMIF($F:$F,F410,$B:$B),"")</f>
        <v/>
      </c>
      <c r="L410" s="4" t="str">
        <f>IF(COUNTIF($F$2:F410,F410)=1,SUMIF($F:$F,F410,$C:$C),"")</f>
        <v/>
      </c>
      <c r="M410" s="4">
        <f t="shared" si="47"/>
        <v>840</v>
      </c>
      <c r="N410" s="4">
        <f t="shared" si="45"/>
        <v>360</v>
      </c>
      <c r="O410" s="5">
        <f t="shared" si="46"/>
        <v>840</v>
      </c>
      <c r="P410" s="3" t="s">
        <v>1043</v>
      </c>
      <c r="Q410" s="4" t="s">
        <v>460</v>
      </c>
      <c r="R410" s="4" t="s">
        <v>453</v>
      </c>
      <c r="S410" s="4" t="s">
        <v>503</v>
      </c>
      <c r="T410" s="4" t="s">
        <v>504</v>
      </c>
      <c r="U410" s="8" t="s">
        <v>635</v>
      </c>
      <c r="V410" s="4" t="s">
        <v>448</v>
      </c>
      <c r="W410" s="4" t="s">
        <v>438</v>
      </c>
      <c r="X410" s="4" t="s">
        <v>439</v>
      </c>
      <c r="Y410" s="4" t="s">
        <v>451</v>
      </c>
      <c r="Z410" s="5">
        <v>0</v>
      </c>
      <c r="AA410" s="5">
        <v>123810</v>
      </c>
      <c r="AB410" s="5">
        <v>1</v>
      </c>
      <c r="AC410" s="5">
        <v>1200</v>
      </c>
      <c r="AD410" s="4" t="s">
        <v>716</v>
      </c>
      <c r="AE410" s="4" t="s">
        <v>602</v>
      </c>
      <c r="AF410" s="4" t="s">
        <v>1174</v>
      </c>
      <c r="AG410" s="4" t="s">
        <v>443</v>
      </c>
      <c r="AH410" s="80" t="str">
        <f t="shared" si="48"/>
        <v>13-Mar-24</v>
      </c>
    </row>
    <row r="411" spans="1:34" x14ac:dyDescent="0.3">
      <c r="A411" s="3">
        <v>45365</v>
      </c>
      <c r="B411" s="4">
        <v>650</v>
      </c>
      <c r="C411" s="5">
        <v>2</v>
      </c>
      <c r="D411" s="4" t="str">
        <f t="shared" si="42"/>
        <v>2024-03-14</v>
      </c>
      <c r="E411" s="4" t="str">
        <f t="shared" si="43"/>
        <v>2024-03-10 - 2024-03-16</v>
      </c>
      <c r="F411" s="4" t="str">
        <f t="shared" si="44"/>
        <v>2024-Mar</v>
      </c>
      <c r="G411" s="4">
        <f>IF(COUNTIF($A$2:A411,A411)=1,SUMIF($A:$A,D411,$B:$B),"")</f>
        <v>650</v>
      </c>
      <c r="H411" s="4">
        <f>IF(COUNTIF($A$2:A411,A411)=1,SUMIF($A:$A,D411,$C:$C),"")</f>
        <v>2</v>
      </c>
      <c r="I411" s="4" t="str">
        <f>IF(COUNTIF($E$2:E411,E411)=1,SUMIF($E:$E,E411,$B:$B),"")</f>
        <v/>
      </c>
      <c r="J411" s="4" t="str">
        <f>IF(COUNTIF($E$2:E411,E411)=1,SUMIF($E:$E,E411,$C:$C),"")</f>
        <v/>
      </c>
      <c r="K411" s="4" t="str">
        <f>IF(COUNTIF($F$2:F411,F411)=1,SUMIF($F:$F,F411,$B:$B),"")</f>
        <v/>
      </c>
      <c r="L411" s="4" t="str">
        <f>IF(COUNTIF($F$2:F411,F411)=1,SUMIF($F:$F,F411,$C:$C),"")</f>
        <v/>
      </c>
      <c r="M411" s="4">
        <f t="shared" si="47"/>
        <v>455</v>
      </c>
      <c r="N411" s="4">
        <f t="shared" si="45"/>
        <v>195</v>
      </c>
      <c r="O411" s="5">
        <f t="shared" si="46"/>
        <v>405</v>
      </c>
      <c r="P411" s="3" t="s">
        <v>1044</v>
      </c>
      <c r="Q411" s="4" t="s">
        <v>488</v>
      </c>
      <c r="R411" s="4" t="s">
        <v>445</v>
      </c>
      <c r="S411" s="4" t="s">
        <v>474</v>
      </c>
      <c r="T411" s="4" t="s">
        <v>475</v>
      </c>
      <c r="U411" s="8" t="s">
        <v>690</v>
      </c>
      <c r="V411" s="4" t="s">
        <v>448</v>
      </c>
      <c r="W411" s="4" t="s">
        <v>449</v>
      </c>
      <c r="X411" s="4" t="s">
        <v>450</v>
      </c>
      <c r="Y411" s="4" t="s">
        <v>451</v>
      </c>
      <c r="Z411" s="5">
        <v>50</v>
      </c>
      <c r="AA411" s="5">
        <v>123811</v>
      </c>
      <c r="AB411" s="5">
        <v>1</v>
      </c>
      <c r="AC411" s="5">
        <v>600</v>
      </c>
      <c r="AD411" s="4" t="s">
        <v>716</v>
      </c>
      <c r="AE411" s="4" t="s">
        <v>601</v>
      </c>
      <c r="AF411" s="4" t="s">
        <v>1172</v>
      </c>
      <c r="AG411" s="4" t="s">
        <v>443</v>
      </c>
      <c r="AH411" s="80" t="str">
        <f t="shared" si="48"/>
        <v>14-Mar-24</v>
      </c>
    </row>
    <row r="412" spans="1:34" x14ac:dyDescent="0.3">
      <c r="A412" s="3">
        <v>45366</v>
      </c>
      <c r="B412" s="4">
        <v>220</v>
      </c>
      <c r="C412" s="5">
        <v>1</v>
      </c>
      <c r="D412" s="4" t="str">
        <f t="shared" si="42"/>
        <v>2024-03-15</v>
      </c>
      <c r="E412" s="4" t="str">
        <f t="shared" si="43"/>
        <v>2024-03-10 - 2024-03-16</v>
      </c>
      <c r="F412" s="4" t="str">
        <f t="shared" si="44"/>
        <v>2024-Mar</v>
      </c>
      <c r="G412" s="4">
        <f>IF(COUNTIF($A$2:A412,A412)=1,SUMIF($A:$A,D412,$B:$B),"")</f>
        <v>220</v>
      </c>
      <c r="H412" s="4">
        <f>IF(COUNTIF($A$2:A412,A412)=1,SUMIF($A:$A,D412,$C:$C),"")</f>
        <v>1</v>
      </c>
      <c r="I412" s="4" t="str">
        <f>IF(COUNTIF($E$2:E412,E412)=1,SUMIF($E:$E,E412,$B:$B),"")</f>
        <v/>
      </c>
      <c r="J412" s="4" t="str">
        <f>IF(COUNTIF($E$2:E412,E412)=1,SUMIF($E:$E,E412,$C:$C),"")</f>
        <v/>
      </c>
      <c r="K412" s="4" t="str">
        <f>IF(COUNTIF($F$2:F412,F412)=1,SUMIF($F:$F,F412,$B:$B),"")</f>
        <v/>
      </c>
      <c r="L412" s="4" t="str">
        <f>IF(COUNTIF($F$2:F412,F412)=1,SUMIF($F:$F,F412,$C:$C),"")</f>
        <v/>
      </c>
      <c r="M412" s="4">
        <f t="shared" si="47"/>
        <v>154</v>
      </c>
      <c r="N412" s="4">
        <f t="shared" si="45"/>
        <v>66</v>
      </c>
      <c r="O412" s="5">
        <f t="shared" si="46"/>
        <v>128.321608040201</v>
      </c>
      <c r="P412" s="3" t="s">
        <v>1077</v>
      </c>
      <c r="Q412" s="4" t="s">
        <v>462</v>
      </c>
      <c r="R412" s="4" t="s">
        <v>434</v>
      </c>
      <c r="S412" s="4" t="s">
        <v>532</v>
      </c>
      <c r="T412" s="4" t="s">
        <v>436</v>
      </c>
      <c r="U412" s="8" t="s">
        <v>692</v>
      </c>
      <c r="V412" s="4" t="s">
        <v>456</v>
      </c>
      <c r="W412" s="4" t="s">
        <v>449</v>
      </c>
      <c r="X412" s="4" t="s">
        <v>450</v>
      </c>
      <c r="Y412" s="4" t="s">
        <v>451</v>
      </c>
      <c r="Z412" s="5">
        <v>25.67839195979899</v>
      </c>
      <c r="AA412" s="5">
        <v>12362070</v>
      </c>
      <c r="AB412" s="5">
        <v>1.050251256281407</v>
      </c>
      <c r="AC412" s="5">
        <v>640.6030150753769</v>
      </c>
      <c r="AD412" s="4" t="s">
        <v>716</v>
      </c>
      <c r="AE412" s="4" t="s">
        <v>713</v>
      </c>
      <c r="AF412" s="4" t="s">
        <v>1172</v>
      </c>
      <c r="AG412" s="4" t="s">
        <v>443</v>
      </c>
      <c r="AH412" s="80" t="str">
        <f t="shared" si="48"/>
        <v>15-Mar-24</v>
      </c>
    </row>
    <row r="413" spans="1:34" x14ac:dyDescent="0.3">
      <c r="A413" s="3">
        <v>45367</v>
      </c>
      <c r="B413" s="4">
        <v>700</v>
      </c>
      <c r="C413" s="5">
        <v>3</v>
      </c>
      <c r="D413" s="4" t="str">
        <f t="shared" si="42"/>
        <v>2024-03-16</v>
      </c>
      <c r="E413" s="4" t="str">
        <f t="shared" si="43"/>
        <v>2024-03-10 - 2024-03-16</v>
      </c>
      <c r="F413" s="4" t="str">
        <f t="shared" si="44"/>
        <v>2024-Mar</v>
      </c>
      <c r="G413" s="4">
        <f>IF(COUNTIF($A$2:A413,A413)=1,SUMIF($A:$A,D413,$B:$B),"")</f>
        <v>700</v>
      </c>
      <c r="H413" s="4">
        <f>IF(COUNTIF($A$2:A413,A413)=1,SUMIF($A:$A,D413,$C:$C),"")</f>
        <v>3</v>
      </c>
      <c r="I413" s="4" t="str">
        <f>IF(COUNTIF($E$2:E413,E413)=1,SUMIF($E:$E,E413,$B:$B),"")</f>
        <v/>
      </c>
      <c r="J413" s="4" t="str">
        <f>IF(COUNTIF($E$2:E413,E413)=1,SUMIF($E:$E,E413,$C:$C),"")</f>
        <v/>
      </c>
      <c r="K413" s="4" t="str">
        <f>IF(COUNTIF($F$2:F413,F413)=1,SUMIF($F:$F,F413,$B:$B),"")</f>
        <v/>
      </c>
      <c r="L413" s="4" t="str">
        <f>IF(COUNTIF($F$2:F413,F413)=1,SUMIF($F:$F,F413,$C:$C),"")</f>
        <v/>
      </c>
      <c r="M413" s="4">
        <f t="shared" si="47"/>
        <v>490</v>
      </c>
      <c r="N413" s="4">
        <f t="shared" si="45"/>
        <v>210</v>
      </c>
      <c r="O413" s="5">
        <f t="shared" si="46"/>
        <v>440</v>
      </c>
      <c r="P413" s="3" t="s">
        <v>1045</v>
      </c>
      <c r="Q413" s="4" t="s">
        <v>470</v>
      </c>
      <c r="R413" s="4" t="s">
        <v>445</v>
      </c>
      <c r="S413" s="4" t="s">
        <v>535</v>
      </c>
      <c r="T413" s="4" t="s">
        <v>536</v>
      </c>
      <c r="U413" s="8" t="s">
        <v>694</v>
      </c>
      <c r="V413" s="4" t="s">
        <v>448</v>
      </c>
      <c r="W413" s="4" t="s">
        <v>438</v>
      </c>
      <c r="X413" s="4" t="s">
        <v>450</v>
      </c>
      <c r="Y413" s="4" t="s">
        <v>440</v>
      </c>
      <c r="Z413" s="5">
        <v>50</v>
      </c>
      <c r="AA413" s="5">
        <v>123812</v>
      </c>
      <c r="AB413" s="5">
        <v>1</v>
      </c>
      <c r="AC413" s="5">
        <v>650</v>
      </c>
      <c r="AD413" s="4" t="s">
        <v>716</v>
      </c>
      <c r="AE413" s="4" t="s">
        <v>610</v>
      </c>
      <c r="AF413" s="4" t="s">
        <v>1172</v>
      </c>
      <c r="AG413" s="4" t="s">
        <v>443</v>
      </c>
      <c r="AH413" s="80" t="str">
        <f t="shared" si="48"/>
        <v>16-Mar-24</v>
      </c>
    </row>
    <row r="414" spans="1:34" x14ac:dyDescent="0.3">
      <c r="A414" s="3">
        <v>45368</v>
      </c>
      <c r="B414" s="4">
        <v>400</v>
      </c>
      <c r="C414" s="5">
        <v>2</v>
      </c>
      <c r="D414" s="4" t="str">
        <f t="shared" si="42"/>
        <v>2024-03-17</v>
      </c>
      <c r="E414" s="4" t="str">
        <f t="shared" si="43"/>
        <v>2024-03-17 - 2024-03-23</v>
      </c>
      <c r="F414" s="4" t="str">
        <f t="shared" si="44"/>
        <v>2024-Mar</v>
      </c>
      <c r="G414" s="4">
        <f>IF(COUNTIF($A$2:A414,A414)=1,SUMIF($A:$A,D414,$B:$B),"")</f>
        <v>400</v>
      </c>
      <c r="H414" s="4">
        <f>IF(COUNTIF($A$2:A414,A414)=1,SUMIF($A:$A,D414,$C:$C),"")</f>
        <v>2</v>
      </c>
      <c r="I414" s="4">
        <f>IF(COUNTIF($E$2:E414,E414)=1,SUMIF($E:$E,E414,$B:$B),"")</f>
        <v>2770</v>
      </c>
      <c r="J414" s="4">
        <f>IF(COUNTIF($E$2:E414,E414)=1,SUMIF($E:$E,E414,$C:$C),"")</f>
        <v>13</v>
      </c>
      <c r="K414" s="4" t="str">
        <f>IF(COUNTIF($F$2:F414,F414)=1,SUMIF($F:$F,F414,$B:$B),"")</f>
        <v/>
      </c>
      <c r="L414" s="4" t="str">
        <f>IF(COUNTIF($F$2:F414,F414)=1,SUMIF($F:$F,F414,$C:$C),"")</f>
        <v/>
      </c>
      <c r="M414" s="4">
        <f t="shared" si="47"/>
        <v>280</v>
      </c>
      <c r="N414" s="4">
        <f t="shared" si="45"/>
        <v>120</v>
      </c>
      <c r="O414" s="5">
        <f t="shared" si="46"/>
        <v>280</v>
      </c>
      <c r="P414" s="3" t="s">
        <v>1046</v>
      </c>
      <c r="Q414" s="4" t="s">
        <v>490</v>
      </c>
      <c r="R414" s="4" t="s">
        <v>434</v>
      </c>
      <c r="S414" s="4" t="s">
        <v>537</v>
      </c>
      <c r="T414" s="4" t="s">
        <v>436</v>
      </c>
      <c r="U414" s="8" t="s">
        <v>692</v>
      </c>
      <c r="V414" s="4" t="s">
        <v>456</v>
      </c>
      <c r="W414" s="4" t="s">
        <v>449</v>
      </c>
      <c r="X414" s="4" t="s">
        <v>439</v>
      </c>
      <c r="Y414" s="4" t="s">
        <v>451</v>
      </c>
      <c r="Z414" s="5">
        <v>0</v>
      </c>
      <c r="AA414" s="5">
        <v>123813</v>
      </c>
      <c r="AB414" s="5">
        <v>1</v>
      </c>
      <c r="AC414" s="5">
        <v>400</v>
      </c>
      <c r="AD414" s="4" t="s">
        <v>716</v>
      </c>
      <c r="AE414" s="4" t="s">
        <v>590</v>
      </c>
      <c r="AF414" s="4" t="s">
        <v>1173</v>
      </c>
      <c r="AG414" s="4" t="s">
        <v>443</v>
      </c>
      <c r="AH414" s="80" t="str">
        <f t="shared" si="48"/>
        <v>17-Mar-24</v>
      </c>
    </row>
    <row r="415" spans="1:34" x14ac:dyDescent="0.3">
      <c r="A415" s="3">
        <v>45369</v>
      </c>
      <c r="B415" s="4">
        <v>300</v>
      </c>
      <c r="C415" s="5">
        <v>3</v>
      </c>
      <c r="D415" s="4" t="str">
        <f t="shared" si="42"/>
        <v>2024-03-18</v>
      </c>
      <c r="E415" s="4" t="str">
        <f t="shared" si="43"/>
        <v>2024-03-17 - 2024-03-23</v>
      </c>
      <c r="F415" s="4" t="str">
        <f t="shared" si="44"/>
        <v>2024-Mar</v>
      </c>
      <c r="G415" s="4">
        <f>IF(COUNTIF($A$2:A415,A415)=1,SUMIF($A:$A,D415,$B:$B),"")</f>
        <v>300</v>
      </c>
      <c r="H415" s="4">
        <f>IF(COUNTIF($A$2:A415,A415)=1,SUMIF($A:$A,D415,$C:$C),"")</f>
        <v>3</v>
      </c>
      <c r="I415" s="4" t="str">
        <f>IF(COUNTIF($E$2:E415,E415)=1,SUMIF($E:$E,E415,$B:$B),"")</f>
        <v/>
      </c>
      <c r="J415" s="4" t="str">
        <f>IF(COUNTIF($E$2:E415,E415)=1,SUMIF($E:$E,E415,$C:$C),"")</f>
        <v/>
      </c>
      <c r="K415" s="4" t="str">
        <f>IF(COUNTIF($F$2:F415,F415)=1,SUMIF($F:$F,F415,$B:$B),"")</f>
        <v/>
      </c>
      <c r="L415" s="4" t="str">
        <f>IF(COUNTIF($F$2:F415,F415)=1,SUMIF($F:$F,F415,$C:$C),"")</f>
        <v/>
      </c>
      <c r="M415" s="4">
        <f t="shared" si="47"/>
        <v>210</v>
      </c>
      <c r="N415" s="4">
        <f t="shared" si="45"/>
        <v>90</v>
      </c>
      <c r="O415" s="5">
        <f t="shared" si="46"/>
        <v>190</v>
      </c>
      <c r="P415" s="3" t="s">
        <v>1047</v>
      </c>
      <c r="Q415" s="4" t="s">
        <v>476</v>
      </c>
      <c r="R415" s="4" t="s">
        <v>445</v>
      </c>
      <c r="S415" s="4" t="s">
        <v>520</v>
      </c>
      <c r="T415" s="4" t="s">
        <v>521</v>
      </c>
      <c r="U415" s="8" t="s">
        <v>635</v>
      </c>
      <c r="V415" s="4" t="s">
        <v>437</v>
      </c>
      <c r="W415" s="4" t="s">
        <v>438</v>
      </c>
      <c r="X415" s="4" t="s">
        <v>457</v>
      </c>
      <c r="Y415" s="4" t="s">
        <v>440</v>
      </c>
      <c r="Z415" s="5">
        <v>20</v>
      </c>
      <c r="AA415" s="5">
        <v>123814</v>
      </c>
      <c r="AB415" s="5">
        <v>1</v>
      </c>
      <c r="AC415" s="5">
        <v>280</v>
      </c>
      <c r="AD415" s="4" t="s">
        <v>716</v>
      </c>
      <c r="AE415" s="4" t="s">
        <v>713</v>
      </c>
      <c r="AF415" s="4" t="s">
        <v>1172</v>
      </c>
      <c r="AG415" s="4" t="s">
        <v>443</v>
      </c>
      <c r="AH415" s="80" t="str">
        <f t="shared" si="48"/>
        <v>18-Mar-24</v>
      </c>
    </row>
    <row r="416" spans="1:34" x14ac:dyDescent="0.3">
      <c r="A416" s="3">
        <v>45370</v>
      </c>
      <c r="B416" s="4">
        <v>1200</v>
      </c>
      <c r="C416" s="5">
        <v>5</v>
      </c>
      <c r="D416" s="4" t="str">
        <f t="shared" si="42"/>
        <v>2024-03-19</v>
      </c>
      <c r="E416" s="4" t="str">
        <f t="shared" si="43"/>
        <v>2024-03-17 - 2024-03-23</v>
      </c>
      <c r="F416" s="4" t="str">
        <f t="shared" si="44"/>
        <v>2024-Mar</v>
      </c>
      <c r="G416" s="4">
        <f>IF(COUNTIF($A$2:A416,A416)=1,SUMIF($A:$A,D416,$B:$B),"")</f>
        <v>1200</v>
      </c>
      <c r="H416" s="4">
        <f>IF(COUNTIF($A$2:A416,A416)=1,SUMIF($A:$A,D416,$C:$C),"")</f>
        <v>5</v>
      </c>
      <c r="I416" s="4" t="str">
        <f>IF(COUNTIF($E$2:E416,E416)=1,SUMIF($E:$E,E416,$B:$B),"")</f>
        <v/>
      </c>
      <c r="J416" s="4" t="str">
        <f>IF(COUNTIF($E$2:E416,E416)=1,SUMIF($E:$E,E416,$C:$C),"")</f>
        <v/>
      </c>
      <c r="K416" s="4" t="str">
        <f>IF(COUNTIF($F$2:F416,F416)=1,SUMIF($F:$F,F416,$B:$B),"")</f>
        <v/>
      </c>
      <c r="L416" s="4" t="str">
        <f>IF(COUNTIF($F$2:F416,F416)=1,SUMIF($F:$F,F416,$C:$C),"")</f>
        <v/>
      </c>
      <c r="M416" s="4">
        <f t="shared" si="47"/>
        <v>840</v>
      </c>
      <c r="N416" s="4">
        <f t="shared" si="45"/>
        <v>360</v>
      </c>
      <c r="O416" s="5">
        <f t="shared" si="46"/>
        <v>840</v>
      </c>
      <c r="P416" s="3" t="s">
        <v>1048</v>
      </c>
      <c r="Q416" s="4" t="s">
        <v>460</v>
      </c>
      <c r="R416" s="4" t="s">
        <v>453</v>
      </c>
      <c r="S416" s="4" t="s">
        <v>503</v>
      </c>
      <c r="T416" s="4" t="s">
        <v>504</v>
      </c>
      <c r="U416" s="8" t="s">
        <v>692</v>
      </c>
      <c r="V416" s="4" t="s">
        <v>448</v>
      </c>
      <c r="W416" s="4" t="s">
        <v>438</v>
      </c>
      <c r="X416" s="4" t="s">
        <v>439</v>
      </c>
      <c r="Y416" s="4" t="s">
        <v>451</v>
      </c>
      <c r="Z416" s="5">
        <v>0</v>
      </c>
      <c r="AA416" s="5">
        <v>123815</v>
      </c>
      <c r="AB416" s="5">
        <v>1</v>
      </c>
      <c r="AC416" s="5">
        <v>1200</v>
      </c>
      <c r="AD416" s="4" t="s">
        <v>716</v>
      </c>
      <c r="AE416" s="4" t="s">
        <v>602</v>
      </c>
      <c r="AF416" s="4" t="s">
        <v>1174</v>
      </c>
      <c r="AG416" s="4" t="s">
        <v>443</v>
      </c>
      <c r="AH416" s="80" t="str">
        <f t="shared" si="48"/>
        <v>19-Mar-24</v>
      </c>
    </row>
    <row r="417" spans="1:34" x14ac:dyDescent="0.3">
      <c r="A417" s="3">
        <v>45371</v>
      </c>
      <c r="B417" s="4">
        <v>650</v>
      </c>
      <c r="C417" s="5">
        <v>2</v>
      </c>
      <c r="D417" s="4" t="str">
        <f t="shared" si="42"/>
        <v>2024-03-20</v>
      </c>
      <c r="E417" s="4" t="str">
        <f t="shared" si="43"/>
        <v>2024-03-17 - 2024-03-23</v>
      </c>
      <c r="F417" s="4" t="str">
        <f t="shared" si="44"/>
        <v>2024-Mar</v>
      </c>
      <c r="G417" s="4">
        <f>IF(COUNTIF($A$2:A417,A417)=1,SUMIF($A:$A,D417,$B:$B),"")</f>
        <v>650</v>
      </c>
      <c r="H417" s="4">
        <f>IF(COUNTIF($A$2:A417,A417)=1,SUMIF($A:$A,D417,$C:$C),"")</f>
        <v>2</v>
      </c>
      <c r="I417" s="4" t="str">
        <f>IF(COUNTIF($E$2:E417,E417)=1,SUMIF($E:$E,E417,$B:$B),"")</f>
        <v/>
      </c>
      <c r="J417" s="4" t="str">
        <f>IF(COUNTIF($E$2:E417,E417)=1,SUMIF($E:$E,E417,$C:$C),"")</f>
        <v/>
      </c>
      <c r="K417" s="4" t="str">
        <f>IF(COUNTIF($F$2:F417,F417)=1,SUMIF($F:$F,F417,$B:$B),"")</f>
        <v/>
      </c>
      <c r="L417" s="4" t="str">
        <f>IF(COUNTIF($F$2:F417,F417)=1,SUMIF($F:$F,F417,$C:$C),"")</f>
        <v/>
      </c>
      <c r="M417" s="4">
        <f t="shared" si="47"/>
        <v>455</v>
      </c>
      <c r="N417" s="4">
        <f t="shared" si="45"/>
        <v>195</v>
      </c>
      <c r="O417" s="5">
        <f t="shared" si="46"/>
        <v>405</v>
      </c>
      <c r="P417" s="3" t="s">
        <v>1049</v>
      </c>
      <c r="Q417" s="4" t="s">
        <v>488</v>
      </c>
      <c r="R417" s="4" t="s">
        <v>445</v>
      </c>
      <c r="S417" s="4" t="s">
        <v>474</v>
      </c>
      <c r="T417" s="4" t="s">
        <v>475</v>
      </c>
      <c r="U417" s="8" t="s">
        <v>635</v>
      </c>
      <c r="V417" s="4" t="s">
        <v>448</v>
      </c>
      <c r="W417" s="4" t="s">
        <v>449</v>
      </c>
      <c r="X417" s="4" t="s">
        <v>450</v>
      </c>
      <c r="Y417" s="4" t="s">
        <v>451</v>
      </c>
      <c r="Z417" s="5">
        <v>50</v>
      </c>
      <c r="AA417" s="5">
        <v>123816</v>
      </c>
      <c r="AB417" s="5">
        <v>1</v>
      </c>
      <c r="AC417" s="5">
        <v>600</v>
      </c>
      <c r="AD417" s="4" t="s">
        <v>716</v>
      </c>
      <c r="AE417" s="4" t="s">
        <v>601</v>
      </c>
      <c r="AF417" s="4" t="s">
        <v>1172</v>
      </c>
      <c r="AG417" s="4" t="s">
        <v>443</v>
      </c>
      <c r="AH417" s="80" t="str">
        <f t="shared" si="48"/>
        <v>20-Mar-24</v>
      </c>
    </row>
    <row r="418" spans="1:34" x14ac:dyDescent="0.3">
      <c r="A418" s="3">
        <v>45372</v>
      </c>
      <c r="B418" s="4">
        <v>220</v>
      </c>
      <c r="C418" s="5">
        <v>1</v>
      </c>
      <c r="D418" s="4" t="str">
        <f t="shared" si="42"/>
        <v>2024-03-21</v>
      </c>
      <c r="E418" s="4" t="str">
        <f t="shared" si="43"/>
        <v>2024-03-17 - 2024-03-23</v>
      </c>
      <c r="F418" s="4" t="str">
        <f t="shared" si="44"/>
        <v>2024-Mar</v>
      </c>
      <c r="G418" s="4">
        <f>IF(COUNTIF($A$2:A418,A418)=1,SUMIF($A:$A,D418,$B:$B),"")</f>
        <v>220</v>
      </c>
      <c r="H418" s="4">
        <f>IF(COUNTIF($A$2:A418,A418)=1,SUMIF($A:$A,D418,$C:$C),"")</f>
        <v>1</v>
      </c>
      <c r="I418" s="4" t="str">
        <f>IF(COUNTIF($E$2:E418,E418)=1,SUMIF($E:$E,E418,$B:$B),"")</f>
        <v/>
      </c>
      <c r="J418" s="4" t="str">
        <f>IF(COUNTIF($E$2:E418,E418)=1,SUMIF($E:$E,E418,$C:$C),"")</f>
        <v/>
      </c>
      <c r="K418" s="4" t="str">
        <f>IF(COUNTIF($F$2:F418,F418)=1,SUMIF($F:$F,F418,$B:$B),"")</f>
        <v/>
      </c>
      <c r="L418" s="4" t="str">
        <f>IF(COUNTIF($F$2:F418,F418)=1,SUMIF($F:$F,F418,$C:$C),"")</f>
        <v/>
      </c>
      <c r="M418" s="4">
        <f t="shared" si="47"/>
        <v>154</v>
      </c>
      <c r="N418" s="4">
        <f t="shared" si="45"/>
        <v>66</v>
      </c>
      <c r="O418" s="5">
        <f t="shared" si="46"/>
        <v>134</v>
      </c>
      <c r="P418" s="3" t="s">
        <v>1050</v>
      </c>
      <c r="Q418" s="4" t="s">
        <v>462</v>
      </c>
      <c r="R418" s="4" t="s">
        <v>434</v>
      </c>
      <c r="S418" s="4" t="s">
        <v>532</v>
      </c>
      <c r="T418" s="4" t="s">
        <v>436</v>
      </c>
      <c r="U418" s="8" t="s">
        <v>703</v>
      </c>
      <c r="V418" s="4" t="s">
        <v>456</v>
      </c>
      <c r="W418" s="4" t="s">
        <v>449</v>
      </c>
      <c r="X418" s="4" t="s">
        <v>450</v>
      </c>
      <c r="Y418" s="4" t="s">
        <v>451</v>
      </c>
      <c r="Z418" s="5">
        <v>20</v>
      </c>
      <c r="AA418" s="5">
        <v>123817</v>
      </c>
      <c r="AB418" s="5">
        <v>1</v>
      </c>
      <c r="AC418" s="5">
        <v>200</v>
      </c>
      <c r="AD418" s="4" t="s">
        <v>716</v>
      </c>
      <c r="AE418" s="4" t="s">
        <v>713</v>
      </c>
      <c r="AF418" s="4" t="s">
        <v>1172</v>
      </c>
      <c r="AG418" s="4" t="s">
        <v>443</v>
      </c>
      <c r="AH418" s="80" t="str">
        <f t="shared" si="48"/>
        <v>21-Mar-24</v>
      </c>
    </row>
    <row r="419" spans="1:34" x14ac:dyDescent="0.3">
      <c r="G419" s="12"/>
    </row>
  </sheetData>
  <autoFilter ref="A1:AG418" xr:uid="{53C2989A-E712-495A-97B1-48B800DCC41D}"/>
  <conditionalFormatting sqref="A1:A1048576">
    <cfRule type="duplicateValues" dxfId="8" priority="1"/>
  </conditionalFormatting>
  <conditionalFormatting sqref="AA1:AA418">
    <cfRule type="duplicateValues" dxfId="7"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8816-3D28-4C34-B41B-580D609FCA17}">
  <dimension ref="A1:C82"/>
  <sheetViews>
    <sheetView workbookViewId="0">
      <pane ySplit="1" topLeftCell="A2" activePane="bottomLeft" state="frozen"/>
      <selection pane="bottomLeft" activeCell="C2" sqref="C2"/>
    </sheetView>
  </sheetViews>
  <sheetFormatPr defaultRowHeight="14.4" x14ac:dyDescent="0.3"/>
  <cols>
    <col min="1" max="1" width="18.88671875" bestFit="1" customWidth="1"/>
    <col min="2" max="2" width="12.77734375" bestFit="1" customWidth="1"/>
    <col min="3" max="3" width="13.88671875" bestFit="1" customWidth="1"/>
    <col min="6" max="6" width="14.88671875" bestFit="1" customWidth="1"/>
    <col min="7" max="7" width="12.77734375" bestFit="1" customWidth="1"/>
    <col min="8" max="8" width="12.77734375" customWidth="1"/>
    <col min="11" max="11" width="17.21875" bestFit="1" customWidth="1"/>
    <col min="12" max="12" width="12" bestFit="1" customWidth="1"/>
    <col min="13" max="13" width="12.77734375" bestFit="1" customWidth="1"/>
    <col min="14" max="14" width="12.77734375" customWidth="1"/>
  </cols>
  <sheetData>
    <row r="1" spans="1:3" x14ac:dyDescent="0.3">
      <c r="A1" s="10" t="s">
        <v>631</v>
      </c>
      <c r="B1" s="10" t="s">
        <v>415</v>
      </c>
      <c r="C1" s="11" t="s">
        <v>416</v>
      </c>
    </row>
    <row r="2" spans="1:3" x14ac:dyDescent="0.3">
      <c r="A2" s="8" t="s">
        <v>665</v>
      </c>
      <c r="B2">
        <f>SUMIF(Preprocessing!U:U,Sheet1!A2,Preprocessing!B:B)</f>
        <v>200</v>
      </c>
      <c r="C2">
        <f>SUMIF(Preprocessing!U:U,Sheet1!A2,Preprocessing!C:C)</f>
        <v>2</v>
      </c>
    </row>
    <row r="3" spans="1:3" x14ac:dyDescent="0.3">
      <c r="A3" s="8" t="s">
        <v>666</v>
      </c>
      <c r="B3">
        <f>SUMIF(Preprocessing!U:U,Sheet1!A3,Preprocessing!B:B)</f>
        <v>800</v>
      </c>
      <c r="C3">
        <f>SUMIF(Preprocessing!U:U,Sheet1!A3,Preprocessing!C:C)</f>
        <v>3</v>
      </c>
    </row>
    <row r="4" spans="1:3" x14ac:dyDescent="0.3">
      <c r="A4" s="8" t="s">
        <v>667</v>
      </c>
      <c r="B4">
        <f>SUMIF(Preprocessing!U:U,Sheet1!A4,Preprocessing!B:B)</f>
        <v>350</v>
      </c>
      <c r="C4">
        <f>SUMIF(Preprocessing!U:U,Sheet1!A4,Preprocessing!C:C)</f>
        <v>2</v>
      </c>
    </row>
    <row r="5" spans="1:3" x14ac:dyDescent="0.3">
      <c r="A5" s="8" t="s">
        <v>668</v>
      </c>
      <c r="B5">
        <f>SUMIF(Preprocessing!U:U,Sheet1!A5,Preprocessing!B:B)</f>
        <v>500</v>
      </c>
      <c r="C5">
        <f>SUMIF(Preprocessing!U:U,Sheet1!A5,Preprocessing!C:C)</f>
        <v>1</v>
      </c>
    </row>
    <row r="6" spans="1:3" x14ac:dyDescent="0.3">
      <c r="A6" s="8" t="s">
        <v>669</v>
      </c>
      <c r="B6">
        <f>SUMIF(Preprocessing!U:U,Sheet1!A6,Preprocessing!B:B)</f>
        <v>300</v>
      </c>
      <c r="C6">
        <f>SUMIF(Preprocessing!U:U,Sheet1!A6,Preprocessing!C:C)</f>
        <v>2</v>
      </c>
    </row>
    <row r="7" spans="1:3" x14ac:dyDescent="0.3">
      <c r="A7" s="8" t="s">
        <v>670</v>
      </c>
      <c r="B7">
        <f>SUMIF(Preprocessing!U:U,Sheet1!A7,Preprocessing!B:B)</f>
        <v>1000</v>
      </c>
      <c r="C7">
        <f>SUMIF(Preprocessing!U:U,Sheet1!A7,Preprocessing!C:C)</f>
        <v>4</v>
      </c>
    </row>
    <row r="8" spans="1:3" x14ac:dyDescent="0.3">
      <c r="A8" s="8" t="s">
        <v>671</v>
      </c>
      <c r="B8">
        <f>SUMIF(Preprocessing!U:U,Sheet1!A8,Preprocessing!B:B)</f>
        <v>700</v>
      </c>
      <c r="C8">
        <f>SUMIF(Preprocessing!U:U,Sheet1!A8,Preprocessing!C:C)</f>
        <v>2</v>
      </c>
    </row>
    <row r="9" spans="1:3" x14ac:dyDescent="0.3">
      <c r="A9" s="8" t="s">
        <v>672</v>
      </c>
      <c r="B9">
        <f>SUMIF(Preprocessing!U:U,Sheet1!A9,Preprocessing!B:B)</f>
        <v>200</v>
      </c>
      <c r="C9">
        <f>SUMIF(Preprocessing!U:U,Sheet1!A9,Preprocessing!C:C)</f>
        <v>1</v>
      </c>
    </row>
    <row r="10" spans="1:3" x14ac:dyDescent="0.3">
      <c r="A10" s="8" t="s">
        <v>673</v>
      </c>
      <c r="B10">
        <f>SUMIF(Preprocessing!U:U,Sheet1!A10,Preprocessing!B:B)</f>
        <v>900</v>
      </c>
      <c r="C10">
        <f>SUMIF(Preprocessing!U:U,Sheet1!A10,Preprocessing!C:C)</f>
        <v>3</v>
      </c>
    </row>
    <row r="11" spans="1:3" x14ac:dyDescent="0.3">
      <c r="A11" s="8" t="s">
        <v>674</v>
      </c>
      <c r="B11">
        <f>SUMIF(Preprocessing!U:U,Sheet1!A11,Preprocessing!B:B)</f>
        <v>400</v>
      </c>
      <c r="C11">
        <f>SUMIF(Preprocessing!U:U,Sheet1!A11,Preprocessing!C:C)</f>
        <v>2</v>
      </c>
    </row>
    <row r="12" spans="1:3" x14ac:dyDescent="0.3">
      <c r="A12" s="8" t="s">
        <v>675</v>
      </c>
      <c r="B12">
        <f>SUMIF(Preprocessing!U:U,Sheet1!A12,Preprocessing!B:B)</f>
        <v>300</v>
      </c>
      <c r="C12">
        <f>SUMIF(Preprocessing!U:U,Sheet1!A12,Preprocessing!C:C)</f>
        <v>3</v>
      </c>
    </row>
    <row r="13" spans="1:3" x14ac:dyDescent="0.3">
      <c r="A13" s="8" t="s">
        <v>676</v>
      </c>
      <c r="B13">
        <f>SUMIF(Preprocessing!U:U,Sheet1!A13,Preprocessing!B:B)</f>
        <v>1200</v>
      </c>
      <c r="C13">
        <f>SUMIF(Preprocessing!U:U,Sheet1!A13,Preprocessing!C:C)</f>
        <v>5</v>
      </c>
    </row>
    <row r="14" spans="1:3" x14ac:dyDescent="0.3">
      <c r="A14" s="8" t="s">
        <v>677</v>
      </c>
      <c r="B14">
        <f>SUMIF(Preprocessing!U:U,Sheet1!A14,Preprocessing!B:B)</f>
        <v>700</v>
      </c>
      <c r="C14">
        <f>SUMIF(Preprocessing!U:U,Sheet1!A14,Preprocessing!C:C)</f>
        <v>2</v>
      </c>
    </row>
    <row r="15" spans="1:3" x14ac:dyDescent="0.3">
      <c r="A15" s="8" t="s">
        <v>678</v>
      </c>
      <c r="B15">
        <f>SUMIF(Preprocessing!U:U,Sheet1!A15,Preprocessing!B:B)</f>
        <v>200</v>
      </c>
      <c r="C15">
        <f>SUMIF(Preprocessing!U:U,Sheet1!A15,Preprocessing!C:C)</f>
        <v>1</v>
      </c>
    </row>
    <row r="16" spans="1:3" x14ac:dyDescent="0.3">
      <c r="A16" s="8" t="s">
        <v>679</v>
      </c>
      <c r="B16">
        <f>SUMIF(Preprocessing!U:U,Sheet1!A16,Preprocessing!B:B)</f>
        <v>600</v>
      </c>
      <c r="C16">
        <f>SUMIF(Preprocessing!U:U,Sheet1!A16,Preprocessing!C:C)</f>
        <v>3</v>
      </c>
    </row>
    <row r="17" spans="1:3" x14ac:dyDescent="0.3">
      <c r="A17" s="8" t="s">
        <v>680</v>
      </c>
      <c r="B17">
        <f>SUMIF(Preprocessing!U:U,Sheet1!A17,Preprocessing!B:B)</f>
        <v>350</v>
      </c>
      <c r="C17">
        <f>SUMIF(Preprocessing!U:U,Sheet1!A17,Preprocessing!C:C)</f>
        <v>2</v>
      </c>
    </row>
    <row r="18" spans="1:3" x14ac:dyDescent="0.3">
      <c r="A18" s="8" t="s">
        <v>692</v>
      </c>
      <c r="B18">
        <f>SUMIF(Preprocessing!U:U,Sheet1!A18,Preprocessing!B:B)</f>
        <v>40140</v>
      </c>
      <c r="C18">
        <f>SUMIF(Preprocessing!U:U,Sheet1!A18,Preprocessing!C:C)</f>
        <v>139</v>
      </c>
    </row>
    <row r="19" spans="1:3" x14ac:dyDescent="0.3">
      <c r="A19" s="8" t="s">
        <v>681</v>
      </c>
      <c r="B19">
        <f>SUMIF(Preprocessing!U:U,Sheet1!A19,Preprocessing!B:B)</f>
        <v>500</v>
      </c>
      <c r="C19">
        <f>SUMIF(Preprocessing!U:U,Sheet1!A19,Preprocessing!C:C)</f>
        <v>2</v>
      </c>
    </row>
    <row r="20" spans="1:3" x14ac:dyDescent="0.3">
      <c r="A20" s="8" t="s">
        <v>682</v>
      </c>
      <c r="B20">
        <f>SUMIF(Preprocessing!U:U,Sheet1!A20,Preprocessing!B:B)</f>
        <v>300</v>
      </c>
      <c r="C20">
        <f>SUMIF(Preprocessing!U:U,Sheet1!A20,Preprocessing!C:C)</f>
        <v>1</v>
      </c>
    </row>
    <row r="21" spans="1:3" x14ac:dyDescent="0.3">
      <c r="A21" s="8" t="s">
        <v>683</v>
      </c>
      <c r="B21">
        <f>SUMIF(Preprocessing!U:U,Sheet1!A21,Preprocessing!B:B)</f>
        <v>200</v>
      </c>
      <c r="C21">
        <f>SUMIF(Preprocessing!U:U,Sheet1!A21,Preprocessing!C:C)</f>
        <v>1</v>
      </c>
    </row>
    <row r="22" spans="1:3" x14ac:dyDescent="0.3">
      <c r="A22" s="8" t="s">
        <v>684</v>
      </c>
      <c r="B22">
        <f>SUMIF(Preprocessing!U:U,Sheet1!A22,Preprocessing!B:B)</f>
        <v>700</v>
      </c>
      <c r="C22">
        <f>SUMIF(Preprocessing!U:U,Sheet1!A22,Preprocessing!C:C)</f>
        <v>3</v>
      </c>
    </row>
    <row r="23" spans="1:3" x14ac:dyDescent="0.3">
      <c r="A23" s="8" t="s">
        <v>685</v>
      </c>
      <c r="B23">
        <f>SUMIF(Preprocessing!U:U,Sheet1!A23,Preprocessing!B:B)</f>
        <v>450</v>
      </c>
      <c r="C23">
        <f>SUMIF(Preprocessing!U:U,Sheet1!A23,Preprocessing!C:C)</f>
        <v>2</v>
      </c>
    </row>
    <row r="24" spans="1:3" x14ac:dyDescent="0.3">
      <c r="A24" s="8" t="s">
        <v>686</v>
      </c>
      <c r="B24">
        <f>SUMIF(Preprocessing!U:U,Sheet1!A24,Preprocessing!B:B)</f>
        <v>250</v>
      </c>
      <c r="C24">
        <f>SUMIF(Preprocessing!U:U,Sheet1!A24,Preprocessing!C:C)</f>
        <v>1</v>
      </c>
    </row>
    <row r="25" spans="1:3" x14ac:dyDescent="0.3">
      <c r="A25" s="8" t="s">
        <v>687</v>
      </c>
      <c r="B25">
        <f>SUMIF(Preprocessing!U:U,Sheet1!A25,Preprocessing!B:B)</f>
        <v>1200</v>
      </c>
      <c r="C25">
        <f>SUMIF(Preprocessing!U:U,Sheet1!A25,Preprocessing!C:C)</f>
        <v>4</v>
      </c>
    </row>
    <row r="26" spans="1:3" x14ac:dyDescent="0.3">
      <c r="A26" s="8" t="s">
        <v>688</v>
      </c>
      <c r="B26">
        <f>SUMIF(Preprocessing!U:U,Sheet1!A26,Preprocessing!B:B)</f>
        <v>800</v>
      </c>
      <c r="C26">
        <f>SUMIF(Preprocessing!U:U,Sheet1!A26,Preprocessing!C:C)</f>
        <v>2</v>
      </c>
    </row>
    <row r="27" spans="1:3" x14ac:dyDescent="0.3">
      <c r="A27" s="8" t="s">
        <v>689</v>
      </c>
      <c r="B27">
        <f>SUMIF(Preprocessing!U:U,Sheet1!A27,Preprocessing!B:B)</f>
        <v>650</v>
      </c>
      <c r="C27">
        <f>SUMIF(Preprocessing!U:U,Sheet1!A27,Preprocessing!C:C)</f>
        <v>4</v>
      </c>
    </row>
    <row r="28" spans="1:3" x14ac:dyDescent="0.3">
      <c r="A28" s="8" t="s">
        <v>690</v>
      </c>
      <c r="B28">
        <f>SUMIF(Preprocessing!U:U,Sheet1!A28,Preprocessing!B:B)</f>
        <v>27050</v>
      </c>
      <c r="C28">
        <f>SUMIF(Preprocessing!U:U,Sheet1!A28,Preprocessing!C:C)</f>
        <v>110</v>
      </c>
    </row>
    <row r="29" spans="1:3" x14ac:dyDescent="0.3">
      <c r="A29" s="8" t="s">
        <v>691</v>
      </c>
      <c r="B29">
        <f>SUMIF(Preprocessing!U:U,Sheet1!A29,Preprocessing!B:B)</f>
        <v>400</v>
      </c>
      <c r="C29">
        <f>SUMIF(Preprocessing!U:U,Sheet1!A29,Preprocessing!C:C)</f>
        <v>2</v>
      </c>
    </row>
    <row r="30" spans="1:3" x14ac:dyDescent="0.3">
      <c r="A30" s="8" t="s">
        <v>634</v>
      </c>
      <c r="B30">
        <f>SUMIF(Preprocessing!U:U,Sheet1!A30,Preprocessing!B:B)</f>
        <v>2500</v>
      </c>
      <c r="C30">
        <f>SUMIF(Preprocessing!U:U,Sheet1!A30,Preprocessing!C:C)</f>
        <v>14</v>
      </c>
    </row>
    <row r="31" spans="1:3" x14ac:dyDescent="0.3">
      <c r="A31" s="8" t="s">
        <v>693</v>
      </c>
      <c r="B31">
        <f>SUMIF(Preprocessing!U:U,Sheet1!A31,Preprocessing!B:B)</f>
        <v>2120</v>
      </c>
      <c r="C31">
        <f>SUMIF(Preprocessing!U:U,Sheet1!A31,Preprocessing!C:C)</f>
        <v>12</v>
      </c>
    </row>
    <row r="32" spans="1:3" x14ac:dyDescent="0.3">
      <c r="A32" s="8" t="s">
        <v>635</v>
      </c>
      <c r="B32">
        <f>SUMIF(Preprocessing!U:U,Sheet1!A32,Preprocessing!B:B)</f>
        <v>58550</v>
      </c>
      <c r="C32">
        <f>SUMIF(Preprocessing!U:U,Sheet1!A32,Preprocessing!C:C)</f>
        <v>235.64182692307691</v>
      </c>
    </row>
    <row r="33" spans="1:3" x14ac:dyDescent="0.3">
      <c r="A33" s="8" t="s">
        <v>694</v>
      </c>
      <c r="B33">
        <f>SUMIF(Preprocessing!U:U,Sheet1!A33,Preprocessing!B:B)</f>
        <v>28540</v>
      </c>
      <c r="C33">
        <f>SUMIF(Preprocessing!U:U,Sheet1!A33,Preprocessing!C:C)</f>
        <v>105</v>
      </c>
    </row>
    <row r="34" spans="1:3" x14ac:dyDescent="0.3">
      <c r="A34" s="8" t="s">
        <v>695</v>
      </c>
      <c r="B34">
        <f>SUMIF(Preprocessing!U:U,Sheet1!A34,Preprocessing!B:B)</f>
        <v>800</v>
      </c>
      <c r="C34">
        <f>SUMIF(Preprocessing!U:U,Sheet1!A34,Preprocessing!C:C)</f>
        <v>3</v>
      </c>
    </row>
    <row r="35" spans="1:3" x14ac:dyDescent="0.3">
      <c r="A35" s="8" t="s">
        <v>696</v>
      </c>
      <c r="B35">
        <f>SUMIF(Preprocessing!U:U,Sheet1!A35,Preprocessing!B:B)</f>
        <v>5400</v>
      </c>
      <c r="C35">
        <f>SUMIF(Preprocessing!U:U,Sheet1!A35,Preprocessing!C:C)</f>
        <v>28</v>
      </c>
    </row>
    <row r="36" spans="1:3" x14ac:dyDescent="0.3">
      <c r="A36" s="8" t="s">
        <v>697</v>
      </c>
      <c r="B36">
        <f>SUMIF(Preprocessing!U:U,Sheet1!A36,Preprocessing!B:B)</f>
        <v>6220</v>
      </c>
      <c r="C36">
        <f>SUMIF(Preprocessing!U:U,Sheet1!A36,Preprocessing!C:C)</f>
        <v>25</v>
      </c>
    </row>
    <row r="37" spans="1:3" x14ac:dyDescent="0.3">
      <c r="A37" s="8" t="s">
        <v>698</v>
      </c>
      <c r="B37">
        <f>SUMIF(Preprocessing!U:U,Sheet1!A37,Preprocessing!B:B)</f>
        <v>1000</v>
      </c>
      <c r="C37">
        <f>SUMIF(Preprocessing!U:U,Sheet1!A37,Preprocessing!C:C)</f>
        <v>4</v>
      </c>
    </row>
    <row r="38" spans="1:3" x14ac:dyDescent="0.3">
      <c r="A38" s="8" t="s">
        <v>699</v>
      </c>
      <c r="B38">
        <f>SUMIF(Preprocessing!U:U,Sheet1!A38,Preprocessing!B:B)</f>
        <v>700</v>
      </c>
      <c r="C38">
        <f>SUMIF(Preprocessing!U:U,Sheet1!A38,Preprocessing!C:C)</f>
        <v>2</v>
      </c>
    </row>
    <row r="39" spans="1:3" x14ac:dyDescent="0.3">
      <c r="A39" s="8" t="s">
        <v>649</v>
      </c>
      <c r="B39">
        <f>SUMIF(Preprocessing!U:U,Sheet1!A39,Preprocessing!B:B)</f>
        <v>400</v>
      </c>
      <c r="C39">
        <f>SUMIF(Preprocessing!U:U,Sheet1!A39,Preprocessing!C:C)</f>
        <v>2</v>
      </c>
    </row>
    <row r="40" spans="1:3" x14ac:dyDescent="0.3">
      <c r="A40" s="8" t="s">
        <v>700</v>
      </c>
      <c r="B40">
        <f>SUMIF(Preprocessing!U:U,Sheet1!A40,Preprocessing!B:B)</f>
        <v>900</v>
      </c>
      <c r="C40">
        <f>SUMIF(Preprocessing!U:U,Sheet1!A40,Preprocessing!C:C)</f>
        <v>3</v>
      </c>
    </row>
    <row r="41" spans="1:3" x14ac:dyDescent="0.3">
      <c r="A41" s="8" t="s">
        <v>701</v>
      </c>
      <c r="B41">
        <f>SUMIF(Preprocessing!U:U,Sheet1!A41,Preprocessing!B:B)</f>
        <v>12160</v>
      </c>
      <c r="C41">
        <f>SUMIF(Preprocessing!U:U,Sheet1!A41,Preprocessing!C:C)</f>
        <v>58</v>
      </c>
    </row>
    <row r="42" spans="1:3" x14ac:dyDescent="0.3">
      <c r="A42" s="8" t="s">
        <v>702</v>
      </c>
      <c r="B42">
        <f>SUMIF(Preprocessing!U:U,Sheet1!A42,Preprocessing!B:B)</f>
        <v>900</v>
      </c>
      <c r="C42">
        <f>SUMIF(Preprocessing!U:U,Sheet1!A42,Preprocessing!C:C)</f>
        <v>6</v>
      </c>
    </row>
    <row r="43" spans="1:3" x14ac:dyDescent="0.3">
      <c r="A43" s="8" t="s">
        <v>703</v>
      </c>
      <c r="B43">
        <f>SUMIF(Preprocessing!U:U,Sheet1!A43,Preprocessing!B:B)</f>
        <v>38490</v>
      </c>
      <c r="C43">
        <f>SUMIF(Preprocessing!U:U,Sheet1!A43,Preprocessing!C:C)</f>
        <v>143</v>
      </c>
    </row>
    <row r="44" spans="1:3" x14ac:dyDescent="0.3">
      <c r="A44" s="8" t="s">
        <v>704</v>
      </c>
      <c r="B44">
        <f>SUMIF(Preprocessing!U:U,Sheet1!A44,Preprocessing!B:B)</f>
        <v>350</v>
      </c>
      <c r="C44">
        <f>SUMIF(Preprocessing!U:U,Sheet1!A44,Preprocessing!C:C)</f>
        <v>2</v>
      </c>
    </row>
    <row r="45" spans="1:3" x14ac:dyDescent="0.3">
      <c r="A45" s="8" t="s">
        <v>705</v>
      </c>
      <c r="B45">
        <f>SUMIF(Preprocessing!U:U,Sheet1!A45,Preprocessing!B:B)</f>
        <v>1000</v>
      </c>
      <c r="C45">
        <f>SUMIF(Preprocessing!U:U,Sheet1!A45,Preprocessing!C:C)</f>
        <v>4</v>
      </c>
    </row>
    <row r="46" spans="1:3" x14ac:dyDescent="0.3">
      <c r="A46" s="8" t="s">
        <v>706</v>
      </c>
      <c r="B46">
        <f>SUMIF(Preprocessing!U:U,Sheet1!A46,Preprocessing!B:B)</f>
        <v>1950</v>
      </c>
      <c r="C46">
        <f>SUMIF(Preprocessing!U:U,Sheet1!A46,Preprocessing!C:C)</f>
        <v>11</v>
      </c>
    </row>
    <row r="47" spans="1:3" x14ac:dyDescent="0.3">
      <c r="A47" s="8" t="s">
        <v>707</v>
      </c>
      <c r="B47">
        <f>SUMIF(Preprocessing!U:U,Sheet1!A47,Preprocessing!B:B)</f>
        <v>300</v>
      </c>
      <c r="C47">
        <f>SUMIF(Preprocessing!U:U,Sheet1!A47,Preprocessing!C:C)</f>
        <v>3</v>
      </c>
    </row>
    <row r="48" spans="1:3" x14ac:dyDescent="0.3">
      <c r="A48" s="8" t="s">
        <v>708</v>
      </c>
      <c r="B48">
        <f>SUMIF(Preprocessing!U:U,Sheet1!A48,Preprocessing!B:B)</f>
        <v>1200</v>
      </c>
      <c r="C48">
        <f>SUMIF(Preprocessing!U:U,Sheet1!A48,Preprocessing!C:C)</f>
        <v>5</v>
      </c>
    </row>
    <row r="49" spans="1:3" x14ac:dyDescent="0.3">
      <c r="A49" s="8" t="s">
        <v>709</v>
      </c>
      <c r="B49">
        <f>SUMIF(Preprocessing!U:U,Sheet1!A49,Preprocessing!B:B)</f>
        <v>700</v>
      </c>
      <c r="C49">
        <f>SUMIF(Preprocessing!U:U,Sheet1!A49,Preprocessing!C:C)</f>
        <v>2</v>
      </c>
    </row>
    <row r="50" spans="1:3" x14ac:dyDescent="0.3">
      <c r="A50" s="8" t="s">
        <v>710</v>
      </c>
      <c r="B50">
        <f>SUMIF(Preprocessing!U:U,Sheet1!A50,Preprocessing!B:B)</f>
        <v>200</v>
      </c>
      <c r="C50">
        <f>SUMIF(Preprocessing!U:U,Sheet1!A50,Preprocessing!C:C)</f>
        <v>1</v>
      </c>
    </row>
    <row r="51" spans="1:3" x14ac:dyDescent="0.3">
      <c r="A51" s="8" t="s">
        <v>639</v>
      </c>
      <c r="B51">
        <f>SUMIF(Preprocessing!U:U,Sheet1!A51,Preprocessing!B:B)</f>
        <v>350</v>
      </c>
      <c r="C51">
        <f>SUMIF(Preprocessing!U:U,Sheet1!A51,Preprocessing!C:C)</f>
        <v>3</v>
      </c>
    </row>
    <row r="52" spans="1:3" x14ac:dyDescent="0.3">
      <c r="A52" s="8" t="s">
        <v>640</v>
      </c>
      <c r="B52">
        <f>SUMIF(Preprocessing!U:U,Sheet1!A52,Preprocessing!B:B)</f>
        <v>2600</v>
      </c>
      <c r="C52">
        <f>SUMIF(Preprocessing!U:U,Sheet1!A52,Preprocessing!C:C)</f>
        <v>6</v>
      </c>
    </row>
    <row r="53" spans="1:3" x14ac:dyDescent="0.3">
      <c r="A53" s="8" t="s">
        <v>641</v>
      </c>
      <c r="B53">
        <f>SUMIF(Preprocessing!U:U,Sheet1!A53,Preprocessing!B:B)</f>
        <v>700</v>
      </c>
      <c r="C53">
        <f>SUMIF(Preprocessing!U:U,Sheet1!A53,Preprocessing!C:C)</f>
        <v>4</v>
      </c>
    </row>
    <row r="54" spans="1:3" x14ac:dyDescent="0.3">
      <c r="A54" s="8" t="s">
        <v>642</v>
      </c>
      <c r="B54">
        <f>SUMIF(Preprocessing!U:U,Sheet1!A54,Preprocessing!B:B)</f>
        <v>1400</v>
      </c>
      <c r="C54">
        <f>SUMIF(Preprocessing!U:U,Sheet1!A54,Preprocessing!C:C)</f>
        <v>4</v>
      </c>
    </row>
    <row r="55" spans="1:3" x14ac:dyDescent="0.3">
      <c r="A55" s="8" t="s">
        <v>643</v>
      </c>
      <c r="B55">
        <f>SUMIF(Preprocessing!U:U,Sheet1!A55,Preprocessing!B:B)</f>
        <v>900</v>
      </c>
      <c r="C55">
        <f>SUMIF(Preprocessing!U:U,Sheet1!A55,Preprocessing!C:C)</f>
        <v>4</v>
      </c>
    </row>
    <row r="56" spans="1:3" x14ac:dyDescent="0.3">
      <c r="A56" s="8" t="s">
        <v>644</v>
      </c>
      <c r="B56">
        <f>SUMIF(Preprocessing!U:U,Sheet1!A56,Preprocessing!B:B)</f>
        <v>1400</v>
      </c>
      <c r="C56">
        <f>SUMIF(Preprocessing!U:U,Sheet1!A56,Preprocessing!C:C)</f>
        <v>8</v>
      </c>
    </row>
    <row r="57" spans="1:3" x14ac:dyDescent="0.3">
      <c r="A57" s="8" t="s">
        <v>645</v>
      </c>
      <c r="B57">
        <f>SUMIF(Preprocessing!U:U,Sheet1!A57,Preprocessing!B:B)</f>
        <v>1500</v>
      </c>
      <c r="C57">
        <f>SUMIF(Preprocessing!U:U,Sheet1!A57,Preprocessing!C:C)</f>
        <v>4</v>
      </c>
    </row>
    <row r="58" spans="1:3" x14ac:dyDescent="0.3">
      <c r="A58" s="8" t="s">
        <v>646</v>
      </c>
      <c r="B58">
        <f>SUMIF(Preprocessing!U:U,Sheet1!A58,Preprocessing!B:B)</f>
        <v>500</v>
      </c>
      <c r="C58">
        <f>SUMIF(Preprocessing!U:U,Sheet1!A58,Preprocessing!C:C)</f>
        <v>2</v>
      </c>
    </row>
    <row r="59" spans="1:3" x14ac:dyDescent="0.3">
      <c r="A59" s="8" t="s">
        <v>658</v>
      </c>
      <c r="B59">
        <f>SUMIF(Preprocessing!U:U,Sheet1!A59,Preprocessing!B:B)</f>
        <v>900</v>
      </c>
      <c r="C59">
        <f>SUMIF(Preprocessing!U:U,Sheet1!A59,Preprocessing!C:C)</f>
        <v>3</v>
      </c>
    </row>
    <row r="60" spans="1:3" x14ac:dyDescent="0.3">
      <c r="A60" s="8" t="s">
        <v>659</v>
      </c>
      <c r="B60">
        <f>SUMIF(Preprocessing!U:U,Sheet1!A60,Preprocessing!B:B)</f>
        <v>400</v>
      </c>
      <c r="C60">
        <f>SUMIF(Preprocessing!U:U,Sheet1!A60,Preprocessing!C:C)</f>
        <v>2</v>
      </c>
    </row>
    <row r="61" spans="1:3" x14ac:dyDescent="0.3">
      <c r="A61" s="8" t="s">
        <v>660</v>
      </c>
      <c r="B61">
        <f>SUMIF(Preprocessing!U:U,Sheet1!A61,Preprocessing!B:B)</f>
        <v>300</v>
      </c>
      <c r="C61">
        <f>SUMIF(Preprocessing!U:U,Sheet1!A61,Preprocessing!C:C)</f>
        <v>3</v>
      </c>
    </row>
    <row r="62" spans="1:3" x14ac:dyDescent="0.3">
      <c r="A62" s="8" t="s">
        <v>661</v>
      </c>
      <c r="B62">
        <f>SUMIF(Preprocessing!U:U,Sheet1!A62,Preprocessing!B:B)</f>
        <v>1200</v>
      </c>
      <c r="C62">
        <f>SUMIF(Preprocessing!U:U,Sheet1!A62,Preprocessing!C:C)</f>
        <v>5</v>
      </c>
    </row>
    <row r="63" spans="1:3" x14ac:dyDescent="0.3">
      <c r="A63" s="8" t="s">
        <v>662</v>
      </c>
      <c r="B63">
        <f>SUMIF(Preprocessing!U:U,Sheet1!A63,Preprocessing!B:B)</f>
        <v>700</v>
      </c>
      <c r="C63">
        <f>SUMIF(Preprocessing!U:U,Sheet1!A63,Preprocessing!C:C)</f>
        <v>2</v>
      </c>
    </row>
    <row r="64" spans="1:3" x14ac:dyDescent="0.3">
      <c r="A64" s="8" t="s">
        <v>663</v>
      </c>
      <c r="B64">
        <f>SUMIF(Preprocessing!U:U,Sheet1!A64,Preprocessing!B:B)</f>
        <v>200</v>
      </c>
      <c r="C64">
        <f>SUMIF(Preprocessing!U:U,Sheet1!A64,Preprocessing!C:C)</f>
        <v>1</v>
      </c>
    </row>
    <row r="65" spans="1:3" x14ac:dyDescent="0.3">
      <c r="A65" s="8" t="s">
        <v>664</v>
      </c>
      <c r="B65">
        <f>SUMIF(Preprocessing!U:U,Sheet1!A65,Preprocessing!B:B)</f>
        <v>600</v>
      </c>
      <c r="C65">
        <f>SUMIF(Preprocessing!U:U,Sheet1!A65,Preprocessing!C:C)</f>
        <v>3</v>
      </c>
    </row>
    <row r="66" spans="1:3" x14ac:dyDescent="0.3">
      <c r="A66" s="8" t="s">
        <v>632</v>
      </c>
      <c r="B66">
        <f>SUMIF(Preprocessing!U:U,Sheet1!A66,Preprocessing!B:B)</f>
        <v>2750</v>
      </c>
      <c r="C66">
        <f>SUMIF(Preprocessing!U:U,Sheet1!A66,Preprocessing!C:C)</f>
        <v>12</v>
      </c>
    </row>
    <row r="67" spans="1:3" x14ac:dyDescent="0.3">
      <c r="A67" s="8" t="s">
        <v>633</v>
      </c>
      <c r="B67">
        <f>SUMIF(Preprocessing!U:U,Sheet1!A67,Preprocessing!B:B)</f>
        <v>1450</v>
      </c>
      <c r="C67">
        <f>SUMIF(Preprocessing!U:U,Sheet1!A67,Preprocessing!C:C)</f>
        <v>8</v>
      </c>
    </row>
    <row r="68" spans="1:3" x14ac:dyDescent="0.3">
      <c r="A68" s="8" t="s">
        <v>636</v>
      </c>
      <c r="B68">
        <f>SUMIF(Preprocessing!U:U,Sheet1!A68,Preprocessing!B:B)</f>
        <v>3780</v>
      </c>
      <c r="C68">
        <f>SUMIF(Preprocessing!U:U,Sheet1!A68,Preprocessing!C:C)</f>
        <v>12</v>
      </c>
    </row>
    <row r="69" spans="1:3" x14ac:dyDescent="0.3">
      <c r="A69" s="8" t="s">
        <v>637</v>
      </c>
      <c r="B69">
        <f>SUMIF(Preprocessing!U:U,Sheet1!A69,Preprocessing!B:B)</f>
        <v>1650</v>
      </c>
      <c r="C69">
        <f>SUMIF(Preprocessing!U:U,Sheet1!A69,Preprocessing!C:C)</f>
        <v>12</v>
      </c>
    </row>
    <row r="70" spans="1:3" x14ac:dyDescent="0.3">
      <c r="A70" s="8" t="s">
        <v>638</v>
      </c>
      <c r="B70">
        <f>SUMIF(Preprocessing!U:U,Sheet1!A70,Preprocessing!B:B)</f>
        <v>1100</v>
      </c>
      <c r="C70">
        <f>SUMIF(Preprocessing!U:U,Sheet1!A70,Preprocessing!C:C)</f>
        <v>4</v>
      </c>
    </row>
    <row r="71" spans="1:3" x14ac:dyDescent="0.3">
      <c r="A71" s="8" t="s">
        <v>647</v>
      </c>
      <c r="B71">
        <f>SUMIF(Preprocessing!U:U,Sheet1!A71,Preprocessing!B:B)</f>
        <v>700</v>
      </c>
      <c r="C71">
        <f>SUMIF(Preprocessing!U:U,Sheet1!A71,Preprocessing!C:C)</f>
        <v>3</v>
      </c>
    </row>
    <row r="72" spans="1:3" x14ac:dyDescent="0.3">
      <c r="A72" s="8" t="s">
        <v>648</v>
      </c>
      <c r="B72">
        <f>SUMIF(Preprocessing!U:U,Sheet1!A72,Preprocessing!B:B)</f>
        <v>600</v>
      </c>
      <c r="C72">
        <f>SUMIF(Preprocessing!U:U,Sheet1!A72,Preprocessing!C:C)</f>
        <v>2</v>
      </c>
    </row>
    <row r="73" spans="1:3" x14ac:dyDescent="0.3">
      <c r="A73" s="8" t="s">
        <v>650</v>
      </c>
      <c r="B73">
        <f>SUMIF(Preprocessing!U:U,Sheet1!A73,Preprocessing!B:B)</f>
        <v>800</v>
      </c>
      <c r="C73">
        <f>SUMIF(Preprocessing!U:U,Sheet1!A73,Preprocessing!C:C)</f>
        <v>2</v>
      </c>
    </row>
    <row r="74" spans="1:3" x14ac:dyDescent="0.3">
      <c r="A74" s="8" t="s">
        <v>651</v>
      </c>
      <c r="B74">
        <f>SUMIF(Preprocessing!U:U,Sheet1!A74,Preprocessing!B:B)</f>
        <v>150</v>
      </c>
      <c r="C74">
        <f>SUMIF(Preprocessing!U:U,Sheet1!A74,Preprocessing!C:C)</f>
        <v>1</v>
      </c>
    </row>
    <row r="75" spans="1:3" x14ac:dyDescent="0.3">
      <c r="A75" s="8" t="s">
        <v>652</v>
      </c>
      <c r="B75">
        <f>SUMIF(Preprocessing!U:U,Sheet1!A75,Preprocessing!B:B)</f>
        <v>600</v>
      </c>
      <c r="C75">
        <f>SUMIF(Preprocessing!U:U,Sheet1!A75,Preprocessing!C:C)</f>
        <v>3</v>
      </c>
    </row>
    <row r="76" spans="1:3" x14ac:dyDescent="0.3">
      <c r="A76" s="8" t="s">
        <v>653</v>
      </c>
      <c r="B76">
        <f>SUMIF(Preprocessing!U:U,Sheet1!A76,Preprocessing!B:B)</f>
        <v>500</v>
      </c>
      <c r="C76">
        <f>SUMIF(Preprocessing!U:U,Sheet1!A76,Preprocessing!C:C)</f>
        <v>1</v>
      </c>
    </row>
    <row r="77" spans="1:3" x14ac:dyDescent="0.3">
      <c r="A77" s="8" t="s">
        <v>654</v>
      </c>
      <c r="B77">
        <f>SUMIF(Preprocessing!U:U,Sheet1!A77,Preprocessing!B:B)</f>
        <v>300</v>
      </c>
      <c r="C77">
        <f>SUMIF(Preprocessing!U:U,Sheet1!A77,Preprocessing!C:C)</f>
        <v>2</v>
      </c>
    </row>
    <row r="78" spans="1:3" x14ac:dyDescent="0.3">
      <c r="A78" s="8" t="s">
        <v>655</v>
      </c>
      <c r="B78">
        <f>SUMIF(Preprocessing!U:U,Sheet1!A78,Preprocessing!B:B)</f>
        <v>1200</v>
      </c>
      <c r="C78">
        <f>SUMIF(Preprocessing!U:U,Sheet1!A78,Preprocessing!C:C)</f>
        <v>3</v>
      </c>
    </row>
    <row r="79" spans="1:3" x14ac:dyDescent="0.3">
      <c r="A79" s="8" t="s">
        <v>656</v>
      </c>
      <c r="B79">
        <f>SUMIF(Preprocessing!U:U,Sheet1!A79,Preprocessing!B:B)</f>
        <v>700</v>
      </c>
      <c r="C79">
        <f>SUMIF(Preprocessing!U:U,Sheet1!A79,Preprocessing!C:C)</f>
        <v>2</v>
      </c>
    </row>
    <row r="80" spans="1:3" x14ac:dyDescent="0.3">
      <c r="A80" s="8" t="s">
        <v>657</v>
      </c>
      <c r="B80">
        <f>SUMIF(Preprocessing!U:U,Sheet1!A80,Preprocessing!B:B)</f>
        <v>200</v>
      </c>
      <c r="C80">
        <f>SUMIF(Preprocessing!U:U,Sheet1!A80,Preprocessing!C:C)</f>
        <v>1</v>
      </c>
    </row>
    <row r="81" spans="1:3" x14ac:dyDescent="0.3">
      <c r="A81" s="8" t="s">
        <v>711</v>
      </c>
      <c r="B81">
        <f>SUMIF(Preprocessing!U:U,Sheet1!A81,Preprocessing!B:B)</f>
        <v>650</v>
      </c>
      <c r="C81">
        <f>SUMIF(Preprocessing!U:U,Sheet1!A81,Preprocessing!C:C)</f>
        <v>2</v>
      </c>
    </row>
    <row r="82" spans="1:3" x14ac:dyDescent="0.3">
      <c r="A82" s="8"/>
    </row>
  </sheetData>
  <autoFilter ref="A1:C81" xr:uid="{6B8D8816-3D28-4C34-B41B-580D609FCA17}"/>
  <conditionalFormatting sqref="B1:B1048576">
    <cfRule type="top10" dxfId="6" priority="1" bottom="1" rank="10"/>
    <cfRule type="top10" dxfId="5" priority="2" rank="10"/>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67033-CFD4-43E8-9556-87B0BDFDC65A}">
  <dimension ref="A1:O59"/>
  <sheetViews>
    <sheetView showGridLines="0" topLeftCell="A37" zoomScale="94" zoomScaleNormal="94" workbookViewId="0">
      <selection activeCell="N41" sqref="N41"/>
    </sheetView>
  </sheetViews>
  <sheetFormatPr defaultRowHeight="14.4" x14ac:dyDescent="0.3"/>
  <cols>
    <col min="1" max="1" width="14.88671875" style="17" bestFit="1" customWidth="1"/>
    <col min="2" max="2" width="11.6640625" style="13" bestFit="1" customWidth="1"/>
    <col min="3" max="3" width="8.5546875" style="13" bestFit="1" customWidth="1"/>
    <col min="4" max="4" width="14.88671875" style="13" bestFit="1" customWidth="1"/>
    <col min="5" max="5" width="14.5546875" style="13" bestFit="1" customWidth="1"/>
    <col min="6" max="6" width="17.21875" style="13" bestFit="1" customWidth="1"/>
    <col min="7" max="7" width="17.21875" style="13" customWidth="1"/>
    <col min="8" max="8" width="12.77734375" style="13" bestFit="1" customWidth="1"/>
    <col min="9" max="9" width="11.5546875" style="13" bestFit="1" customWidth="1"/>
    <col min="10" max="10" width="17.21875" style="13" bestFit="1" customWidth="1"/>
    <col min="11" max="11" width="14.88671875" style="13" bestFit="1" customWidth="1"/>
    <col min="12" max="12" width="8.88671875" style="13" customWidth="1"/>
    <col min="13" max="13" width="14.6640625" style="13" bestFit="1" customWidth="1"/>
    <col min="14" max="14" width="8.5546875" style="13" bestFit="1" customWidth="1"/>
    <col min="15" max="15" width="8.6640625" style="13" bestFit="1" customWidth="1"/>
    <col min="16" max="16384" width="8.88671875" style="13"/>
  </cols>
  <sheetData>
    <row r="1" spans="1:15" ht="15.6" x14ac:dyDescent="0.3">
      <c r="A1" s="22" t="s">
        <v>1094</v>
      </c>
      <c r="B1" s="23" t="s">
        <v>1095</v>
      </c>
      <c r="D1" s="87" t="s">
        <v>1096</v>
      </c>
      <c r="E1" s="88"/>
      <c r="F1" s="88"/>
      <c r="G1" s="88"/>
      <c r="H1" s="88"/>
      <c r="I1" s="88"/>
      <c r="J1" s="88"/>
    </row>
    <row r="2" spans="1:15" x14ac:dyDescent="0.3">
      <c r="A2" s="18" t="s">
        <v>1080</v>
      </c>
      <c r="B2" s="81">
        <f>SUM(Preprocessing!B:B)</f>
        <v>276500</v>
      </c>
      <c r="D2" s="61" t="s">
        <v>1094</v>
      </c>
      <c r="E2" s="62" t="s">
        <v>1099</v>
      </c>
      <c r="F2" s="62" t="s">
        <v>1097</v>
      </c>
      <c r="G2" s="62" t="s">
        <v>1100</v>
      </c>
      <c r="H2" s="62" t="s">
        <v>1098</v>
      </c>
      <c r="I2" s="62" t="s">
        <v>1178</v>
      </c>
      <c r="J2" s="62" t="s">
        <v>1179</v>
      </c>
    </row>
    <row r="3" spans="1:15" x14ac:dyDescent="0.3">
      <c r="A3" s="19" t="s">
        <v>1081</v>
      </c>
      <c r="B3" s="82">
        <f>SUM(Preprocessing!M:M)</f>
        <v>193550</v>
      </c>
      <c r="D3" s="24" t="s">
        <v>1078</v>
      </c>
      <c r="E3" s="75">
        <f>MIN(Preprocessing!G:G)</f>
        <v>150</v>
      </c>
      <c r="F3" s="75">
        <f>MIN(Preprocessing!H:H)</f>
        <v>1</v>
      </c>
      <c r="G3" s="75">
        <f>MAX(Preprocessing!G:G)</f>
        <v>24000</v>
      </c>
      <c r="H3" s="75">
        <f>MAX(Preprocessing!H:H)</f>
        <v>40</v>
      </c>
      <c r="I3" s="75">
        <f>AVERAGE(E3,G3)</f>
        <v>12075</v>
      </c>
      <c r="J3" s="84">
        <f>AVERAGE(F3,H3)</f>
        <v>20.5</v>
      </c>
    </row>
    <row r="4" spans="1:15" x14ac:dyDescent="0.3">
      <c r="A4" s="18" t="s">
        <v>1082</v>
      </c>
      <c r="B4" s="83">
        <f>SUM(Preprocessing!N:N)</f>
        <v>82950</v>
      </c>
      <c r="D4" s="25" t="s">
        <v>1079</v>
      </c>
      <c r="E4" s="76">
        <f>MIN(Preprocessing!I:I)</f>
        <v>700</v>
      </c>
      <c r="F4" s="76">
        <f>MIN(Preprocessing!J:J)</f>
        <v>2</v>
      </c>
      <c r="G4" s="76">
        <f>MAX(Preprocessing!I:I)</f>
        <v>44000</v>
      </c>
      <c r="H4" s="76">
        <f>MAX(Preprocessing!J:J)</f>
        <v>104</v>
      </c>
      <c r="I4" s="75">
        <f t="shared" ref="I4:I5" si="0">AVERAGE(E4,G4)</f>
        <v>22350</v>
      </c>
      <c r="J4" s="75">
        <f t="shared" ref="J4:J5" si="1">AVERAGE(F4,H4)</f>
        <v>53</v>
      </c>
    </row>
    <row r="5" spans="1:15" x14ac:dyDescent="0.3">
      <c r="A5" s="20" t="s">
        <v>1083</v>
      </c>
      <c r="B5" s="82">
        <f>SUM(Preprocessing!C:C)</f>
        <v>1101.6418269230769</v>
      </c>
      <c r="D5" s="24" t="s">
        <v>1084</v>
      </c>
      <c r="E5" s="75">
        <f>MIN(Preprocessing!K:K)</f>
        <v>7520</v>
      </c>
      <c r="F5" s="75">
        <f>MIN(Preprocessing!L:L)</f>
        <v>34</v>
      </c>
      <c r="G5" s="75">
        <f>MAX(Preprocessing!K:K)</f>
        <v>78750</v>
      </c>
      <c r="H5" s="75">
        <f>MAX(Preprocessing!L:L)</f>
        <v>223</v>
      </c>
      <c r="I5" s="75">
        <f t="shared" si="0"/>
        <v>43135</v>
      </c>
      <c r="J5" s="84">
        <f t="shared" si="1"/>
        <v>128.5</v>
      </c>
    </row>
    <row r="6" spans="1:15" x14ac:dyDescent="0.3">
      <c r="A6" s="21" t="s">
        <v>1093</v>
      </c>
      <c r="B6" s="85">
        <f>((B4/B3)*100%)</f>
        <v>0.42857142857142855</v>
      </c>
    </row>
    <row r="9" spans="1:15" ht="15" x14ac:dyDescent="0.35">
      <c r="A9" s="89" t="s">
        <v>1101</v>
      </c>
      <c r="B9" s="89"/>
      <c r="D9" s="89" t="s">
        <v>1152</v>
      </c>
      <c r="E9" s="89"/>
      <c r="G9" s="86" t="s">
        <v>1103</v>
      </c>
      <c r="H9" s="86"/>
      <c r="J9" s="86" t="s">
        <v>1104</v>
      </c>
      <c r="K9" s="86"/>
      <c r="M9" s="86" t="s">
        <v>1111</v>
      </c>
      <c r="N9" s="86"/>
      <c r="O9" s="86"/>
    </row>
    <row r="10" spans="1:15" x14ac:dyDescent="0.3">
      <c r="A10" s="60" t="s">
        <v>417</v>
      </c>
      <c r="B10" s="60" t="s">
        <v>1106</v>
      </c>
      <c r="D10" s="60" t="s">
        <v>417</v>
      </c>
      <c r="E10" s="60" t="s">
        <v>1106</v>
      </c>
      <c r="G10" s="60" t="s">
        <v>418</v>
      </c>
      <c r="H10" s="60" t="s">
        <v>1102</v>
      </c>
      <c r="J10" s="60" t="s">
        <v>418</v>
      </c>
      <c r="K10" s="60" t="s">
        <v>1102</v>
      </c>
      <c r="M10" s="60" t="s">
        <v>631</v>
      </c>
      <c r="N10" s="60" t="s">
        <v>415</v>
      </c>
      <c r="O10" s="60" t="s">
        <v>1110</v>
      </c>
    </row>
    <row r="11" spans="1:15" x14ac:dyDescent="0.3">
      <c r="A11" s="14" t="s">
        <v>462</v>
      </c>
      <c r="B11" s="15">
        <f>SUMIF(Preprocessing!Q:Q,'KPI Metrics'!A11,Preprocessing!B:B)</f>
        <v>12510</v>
      </c>
      <c r="D11" s="14" t="s">
        <v>462</v>
      </c>
      <c r="E11" s="16">
        <f>SUMIF(Preprocessing!Q:Q,'KPI Metrics'!D11,Preprocessing!C:C)</f>
        <v>63</v>
      </c>
      <c r="G11" s="14" t="s">
        <v>445</v>
      </c>
      <c r="H11" s="15">
        <f>SUMIF(Preprocessing!R:R,'KPI Metrics'!G11,Preprocessing!B:B)</f>
        <v>108610</v>
      </c>
      <c r="J11" s="14" t="s">
        <v>445</v>
      </c>
      <c r="K11" s="16">
        <f>SUMIF(Preprocessing!R:R,'KPI Metrics'!J11,Preprocessing!C:C)</f>
        <v>465.64182692307691</v>
      </c>
      <c r="M11" s="15" t="str">
        <f>INDEX(Sheet1!A:A, MATCH(LARGE(Sheet1!B:B, 1), Sheet1!B:B, 0))</f>
        <v>Emily Brown</v>
      </c>
      <c r="N11" s="16">
        <f>SUMIF(Sheet1!$A:$A,'KPI Metrics'!M11,Sheet1!$B:$B)</f>
        <v>58550</v>
      </c>
      <c r="O11" s="16">
        <f>SUMIF(Sheet1!$A:$A,'KPI Metrics'!M11,Sheet1!$C:$C)</f>
        <v>235.64182692307691</v>
      </c>
    </row>
    <row r="12" spans="1:15" x14ac:dyDescent="0.3">
      <c r="A12" s="14" t="s">
        <v>470</v>
      </c>
      <c r="B12" s="15">
        <f>SUMIF(Preprocessing!Q:Q,'KPI Metrics'!A12,Preprocessing!B:B)</f>
        <v>38760</v>
      </c>
      <c r="D12" s="14" t="s">
        <v>470</v>
      </c>
      <c r="E12" s="16">
        <f>SUMIF(Preprocessing!Q:Q,'KPI Metrics'!D12,Preprocessing!C:C)</f>
        <v>148</v>
      </c>
      <c r="G12" s="14" t="s">
        <v>453</v>
      </c>
      <c r="H12" s="15">
        <f>SUMIF(Preprocessing!R:R,'KPI Metrics'!G12,Preprocessing!B:B)</f>
        <v>100750</v>
      </c>
      <c r="J12" s="14" t="s">
        <v>453</v>
      </c>
      <c r="K12" s="15">
        <f>SUMIF(Preprocessing!R:R,'KPI Metrics'!J12,Preprocessing!C:C)</f>
        <v>306</v>
      </c>
      <c r="M12" s="15" t="str">
        <f>INDEX(Sheet1!A:A, MATCH(LARGE(Sheet1!B:B, 2), Sheet1!B:B, 0))</f>
        <v>Hans Müller</v>
      </c>
      <c r="N12" s="16">
        <f>SUMIF(Sheet1!$A:$A,'KPI Metrics'!M12,Sheet1!$B:$B)</f>
        <v>40140</v>
      </c>
      <c r="O12" s="16">
        <f>SUMIF(Sheet1!$A:$A,'KPI Metrics'!M12,Sheet1!$C:$C)</f>
        <v>139</v>
      </c>
    </row>
    <row r="13" spans="1:15" x14ac:dyDescent="0.3">
      <c r="A13" s="14" t="s">
        <v>466</v>
      </c>
      <c r="B13" s="15">
        <f>SUMIF(Preprocessing!Q:Q,'KPI Metrics'!A13,Preprocessing!B:B)</f>
        <v>9050</v>
      </c>
      <c r="D13" s="14" t="s">
        <v>466</v>
      </c>
      <c r="E13" s="16">
        <f>SUMIF(Preprocessing!Q:Q,'KPI Metrics'!D13,Preprocessing!C:C)</f>
        <v>55</v>
      </c>
      <c r="G13" s="14" t="s">
        <v>434</v>
      </c>
      <c r="H13" s="15">
        <f>SUMIF(Preprocessing!R:R,'KPI Metrics'!G13,Preprocessing!B:B)</f>
        <v>51690</v>
      </c>
      <c r="J13" s="14" t="s">
        <v>434</v>
      </c>
      <c r="K13" s="15">
        <f>SUMIF(Preprocessing!R:R,'KPI Metrics'!J13,Preprocessing!C:C)</f>
        <v>265</v>
      </c>
      <c r="M13" s="15" t="str">
        <f>INDEX(Sheet1!A:A, MATCH(LARGE(Sheet1!B:B, 3), Sheet1!B:B, 0))</f>
        <v>Oliver Wilson</v>
      </c>
      <c r="N13" s="16">
        <f>SUMIF(Sheet1!$A:$A,'KPI Metrics'!M13,Sheet1!$B:$B)</f>
        <v>38490</v>
      </c>
      <c r="O13" s="16">
        <f>SUMIF(Sheet1!$A:$A,'KPI Metrics'!M13,Sheet1!$C:$C)</f>
        <v>143</v>
      </c>
    </row>
    <row r="14" spans="1:15" x14ac:dyDescent="0.3">
      <c r="A14" s="14" t="s">
        <v>479</v>
      </c>
      <c r="B14" s="15">
        <f>SUMIF(Preprocessing!Q:Q,'KPI Metrics'!A14,Preprocessing!B:B)</f>
        <v>6700</v>
      </c>
      <c r="D14" s="14" t="s">
        <v>479</v>
      </c>
      <c r="E14" s="16">
        <f>SUMIF(Preprocessing!Q:Q,'KPI Metrics'!D14,Preprocessing!C:C)</f>
        <v>20</v>
      </c>
      <c r="G14" s="14" t="s">
        <v>480</v>
      </c>
      <c r="H14" s="15">
        <f>SUMIF(Preprocessing!R:R,'KPI Metrics'!G14,Preprocessing!B:B)</f>
        <v>12200</v>
      </c>
      <c r="J14" s="14" t="s">
        <v>480</v>
      </c>
      <c r="K14" s="15">
        <f>SUMIF(Preprocessing!R:R,'KPI Metrics'!J14,Preprocessing!C:C)</f>
        <v>48</v>
      </c>
      <c r="M14" s="15" t="str">
        <f>INDEX(Sheet1!A:A, MATCH(LARGE(Sheet1!B:B, 4), Sheet1!B:B, 0))</f>
        <v>Park Minwoo</v>
      </c>
      <c r="N14" s="16">
        <f>SUMIF(Sheet1!$A:$A,'KPI Metrics'!M14,Sheet1!$B:$B)</f>
        <v>28540</v>
      </c>
      <c r="O14" s="16">
        <f>SUMIF(Sheet1!$A:$A,'KPI Metrics'!M14,Sheet1!$C:$C)</f>
        <v>105</v>
      </c>
    </row>
    <row r="15" spans="1:15" x14ac:dyDescent="0.3">
      <c r="A15" s="14" t="s">
        <v>490</v>
      </c>
      <c r="B15" s="15">
        <f>SUMIF(Preprocessing!Q:Q,'KPI Metrics'!A15,Preprocessing!B:B)</f>
        <v>19240</v>
      </c>
      <c r="D15" s="14" t="s">
        <v>490</v>
      </c>
      <c r="E15" s="16">
        <f>SUMIF(Preprocessing!Q:Q,'KPI Metrics'!D15,Preprocessing!C:C)</f>
        <v>105</v>
      </c>
      <c r="G15" s="14" t="s">
        <v>467</v>
      </c>
      <c r="H15" s="15">
        <f>SUMIF(Preprocessing!R:R,'KPI Metrics'!G15,Preprocessing!B:B)</f>
        <v>3250</v>
      </c>
      <c r="J15" s="14" t="s">
        <v>467</v>
      </c>
      <c r="K15" s="15">
        <f>SUMIF(Preprocessing!R:R,'KPI Metrics'!J15,Preprocessing!C:C)</f>
        <v>17</v>
      </c>
      <c r="M15" s="15" t="str">
        <f>INDEX(Sheet1!A:A, MATCH(LARGE(Sheet1!B:B, 5), Sheet1!B:B, 0))</f>
        <v>Marie Dubois</v>
      </c>
      <c r="N15" s="16">
        <f>SUMIF(Sheet1!$A:$A,'KPI Metrics'!M15,Sheet1!$B:$B)</f>
        <v>27050</v>
      </c>
      <c r="O15" s="16">
        <f>SUMIF(Sheet1!$A:$A,'KPI Metrics'!M15,Sheet1!$C:$C)</f>
        <v>110</v>
      </c>
    </row>
    <row r="16" spans="1:15" x14ac:dyDescent="0.3">
      <c r="A16" s="14" t="s">
        <v>460</v>
      </c>
      <c r="B16" s="15">
        <f>SUMIF(Preprocessing!Q:Q,'KPI Metrics'!A16,Preprocessing!B:B)</f>
        <v>74450</v>
      </c>
      <c r="D16" s="14" t="s">
        <v>460</v>
      </c>
      <c r="E16" s="16">
        <f>SUMIF(Preprocessing!Q:Q,'KPI Metrics'!D16,Preprocessing!C:C)</f>
        <v>314.64182692307691</v>
      </c>
      <c r="M16" s="15" t="str">
        <f>INDEX(Sheet1!A:A, MATCH(LARGE(Sheet1!B:B, 6), Sheet1!B:B, 0))</f>
        <v>Yuki Tanaka</v>
      </c>
      <c r="N16" s="16">
        <f>SUMIF(Sheet1!$A:$A,'KPI Metrics'!M16,Sheet1!$B:$B)</f>
        <v>12160</v>
      </c>
      <c r="O16" s="16">
        <f>SUMIF(Sheet1!$A:$A,'KPI Metrics'!M16,Sheet1!$C:$C)</f>
        <v>58</v>
      </c>
    </row>
    <row r="17" spans="1:15" x14ac:dyDescent="0.3">
      <c r="A17" s="14" t="s">
        <v>488</v>
      </c>
      <c r="B17" s="15">
        <f>SUMIF(Preprocessing!Q:Q,'KPI Metrics'!A17,Preprocessing!B:B)</f>
        <v>34700</v>
      </c>
      <c r="D17" s="14" t="s">
        <v>488</v>
      </c>
      <c r="E17" s="16">
        <f>SUMIF(Preprocessing!Q:Q,'KPI Metrics'!D17,Preprocessing!C:C)</f>
        <v>110</v>
      </c>
      <c r="M17" s="15" t="str">
        <f>INDEX(Sheet1!A:A, MATCH(LARGE(Sheet1!B:B, 7), Sheet1!B:B, 0))</f>
        <v>Javier Gomez</v>
      </c>
      <c r="N17" s="16">
        <f>SUMIF(Sheet1!$A:$A,'KPI Metrics'!M17,Sheet1!$B:$B)</f>
        <v>6220</v>
      </c>
      <c r="O17" s="16">
        <f>SUMIF(Sheet1!$A:$A,'KPI Metrics'!M17,Sheet1!$C:$C)</f>
        <v>25</v>
      </c>
    </row>
    <row r="18" spans="1:15" x14ac:dyDescent="0.3">
      <c r="A18" s="14" t="s">
        <v>476</v>
      </c>
      <c r="B18" s="15">
        <f>SUMIF(Preprocessing!Q:Q,'KPI Metrics'!A18,Preprocessing!B:B)</f>
        <v>13900</v>
      </c>
      <c r="D18" s="14" t="s">
        <v>476</v>
      </c>
      <c r="E18" s="16">
        <f>SUMIF(Preprocessing!Q:Q,'KPI Metrics'!D18,Preprocessing!C:C)</f>
        <v>126</v>
      </c>
      <c r="M18" s="15" t="str">
        <f>INDEX(Sheet1!A:A, MATCH(LARGE(Sheet1!B:B, 8), Sheet1!B:B, 0))</f>
        <v>Sarah White</v>
      </c>
      <c r="N18" s="16">
        <f>SUMIF(Sheet1!$A:$A,'KPI Metrics'!M18,Sheet1!$B:$B)</f>
        <v>5400</v>
      </c>
      <c r="O18" s="16">
        <f>SUMIF(Sheet1!$A:$A,'KPI Metrics'!M18,Sheet1!$C:$C)</f>
        <v>28</v>
      </c>
    </row>
    <row r="19" spans="1:15" x14ac:dyDescent="0.3">
      <c r="A19" s="14" t="s">
        <v>452</v>
      </c>
      <c r="B19" s="15">
        <f>SUMIF(Preprocessing!Q:Q,'KPI Metrics'!A19,Preprocessing!B:B)</f>
        <v>19420</v>
      </c>
      <c r="D19" s="14" t="s">
        <v>452</v>
      </c>
      <c r="E19" s="16">
        <f>SUMIF(Preprocessing!Q:Q,'KPI Metrics'!D19,Preprocessing!C:C)</f>
        <v>65</v>
      </c>
      <c r="G19" s="86" t="s">
        <v>1105</v>
      </c>
      <c r="H19" s="86"/>
      <c r="J19" s="86" t="s">
        <v>1108</v>
      </c>
      <c r="K19" s="86"/>
      <c r="M19" s="15" t="str">
        <f>INDEX(Sheet1!A:A, MATCH(LARGE(Sheet1!B:B, 9), Sheet1!B:B, 0))</f>
        <v>David Lee</v>
      </c>
      <c r="N19" s="16">
        <f>SUMIF(Sheet1!$A:$A,'KPI Metrics'!M19,Sheet1!$B:$B)</f>
        <v>3780</v>
      </c>
      <c r="O19" s="16">
        <f>SUMIF(Sheet1!$A:$A,'KPI Metrics'!M19,Sheet1!$C:$C)</f>
        <v>12</v>
      </c>
    </row>
    <row r="20" spans="1:15" x14ac:dyDescent="0.3">
      <c r="A20" s="14" t="s">
        <v>540</v>
      </c>
      <c r="B20" s="15">
        <f>SUMIF(Preprocessing!Q:Q,'KPI Metrics'!A20,Preprocessing!B:B)</f>
        <v>450</v>
      </c>
      <c r="D20" s="14" t="s">
        <v>540</v>
      </c>
      <c r="E20" s="16">
        <f>SUMIF(Preprocessing!Q:Q,'KPI Metrics'!D20,Preprocessing!C:C)</f>
        <v>2</v>
      </c>
      <c r="G20" s="60" t="s">
        <v>631</v>
      </c>
      <c r="H20" s="60" t="s">
        <v>1102</v>
      </c>
      <c r="J20" s="60" t="s">
        <v>631</v>
      </c>
      <c r="K20" s="60" t="s">
        <v>1102</v>
      </c>
      <c r="M20" s="15" t="str">
        <f>INDEX(Sheet1!A:A, MATCH(LARGE(Sheet1!B:B, 10), Sheet1!B:B, 0))</f>
        <v>John Doe</v>
      </c>
      <c r="N20" s="16">
        <f>SUMIF(Sheet1!$A:$A,'KPI Metrics'!M20,Sheet1!$B:$B)</f>
        <v>2750</v>
      </c>
      <c r="O20" s="16">
        <f>SUMIF(Sheet1!$A:$A,'KPI Metrics'!M20,Sheet1!$C:$C)</f>
        <v>12</v>
      </c>
    </row>
    <row r="21" spans="1:15" x14ac:dyDescent="0.3">
      <c r="A21" s="14" t="s">
        <v>542</v>
      </c>
      <c r="B21" s="15">
        <f>SUMIF(Preprocessing!Q:Q,'KPI Metrics'!A21,Preprocessing!B:B)</f>
        <v>250</v>
      </c>
      <c r="D21" s="14" t="s">
        <v>542</v>
      </c>
      <c r="E21" s="16">
        <f>SUMIF(Preprocessing!Q:Q,'KPI Metrics'!D21,Preprocessing!C:C)</f>
        <v>1</v>
      </c>
      <c r="G21" s="15" t="s">
        <v>667</v>
      </c>
      <c r="H21" s="15">
        <f>SUMIF(Preprocessing!U:U,'KPI Metrics'!G21,Preprocessing!B:B)</f>
        <v>350</v>
      </c>
      <c r="J21" s="15" t="s">
        <v>672</v>
      </c>
      <c r="K21" s="15">
        <f>SUMIF(Preprocessing!U:U,'KPI Metrics'!J21,Preprocessing!C:C)</f>
        <v>1</v>
      </c>
      <c r="M21" s="16" t="str">
        <f>INDEX(Sheet1!A:A, MATCH(LARGE(Sheet1!B:B, 11), Sheet1!B:B, 0))</f>
        <v>William Miller</v>
      </c>
      <c r="N21" s="16">
        <f>SUMIF(Sheet1!$A:$A,'KPI Metrics'!M21,Sheet1!$B:$B)</f>
        <v>2600</v>
      </c>
      <c r="O21" s="16">
        <f>SUMIF(Sheet1!$A:$A,'KPI Metrics'!M21,Sheet1!$C:$C)</f>
        <v>6</v>
      </c>
    </row>
    <row r="22" spans="1:15" x14ac:dyDescent="0.3">
      <c r="A22" s="14" t="s">
        <v>473</v>
      </c>
      <c r="B22" s="15">
        <f>SUMIF(Preprocessing!Q:Q,'KPI Metrics'!A22,Preprocessing!B:B)</f>
        <v>4600</v>
      </c>
      <c r="D22" s="14" t="s">
        <v>473</v>
      </c>
      <c r="E22" s="16">
        <f>SUMIF(Preprocessing!Q:Q,'KPI Metrics'!D22,Preprocessing!C:C)</f>
        <v>19</v>
      </c>
      <c r="M22" s="16" t="str">
        <f>INDEX(Sheet1!A:A, MATCH(LARGE(Sheet1!B:B, 12), Sheet1!B:B, 0))</f>
        <v>Michael Johnson</v>
      </c>
      <c r="N22" s="16">
        <f>SUMIF(Sheet1!$A:$A,'KPI Metrics'!M22,Sheet1!$B:$B)</f>
        <v>2500</v>
      </c>
      <c r="O22" s="16">
        <f>SUMIF(Sheet1!$A:$A,'KPI Metrics'!M22,Sheet1!$C:$C)</f>
        <v>14</v>
      </c>
    </row>
    <row r="23" spans="1:15" x14ac:dyDescent="0.3">
      <c r="A23" s="14" t="s">
        <v>493</v>
      </c>
      <c r="B23" s="15">
        <f>SUMIF(Preprocessing!Q:Q,'KPI Metrics'!A23,Preprocessing!B:B)</f>
        <v>27800</v>
      </c>
      <c r="D23" s="14" t="s">
        <v>493</v>
      </c>
      <c r="E23" s="16">
        <f>SUMIF(Preprocessing!Q:Q,'KPI Metrics'!D23,Preprocessing!C:C)</f>
        <v>17</v>
      </c>
      <c r="M23" s="16" t="str">
        <f>INDEX(Sheet1!A:A, MATCH(LARGE(Sheet1!B:B, 13), Sheet1!B:B, 0))</f>
        <v>Ana Silva</v>
      </c>
      <c r="N23" s="16">
        <f>SUMIF(Sheet1!$A:$A,'KPI Metrics'!M23,Sheet1!$B:$B)</f>
        <v>2120</v>
      </c>
      <c r="O23" s="16">
        <f>SUMIF(Sheet1!$A:$A,'KPI Metrics'!M23,Sheet1!$C:$C)</f>
        <v>12</v>
      </c>
    </row>
    <row r="24" spans="1:15" x14ac:dyDescent="0.3">
      <c r="A24" s="14" t="s">
        <v>551</v>
      </c>
      <c r="B24" s="15">
        <f>SUMIF(Preprocessing!Q:Q,'KPI Metrics'!A24,Preprocessing!B:B)</f>
        <v>120</v>
      </c>
      <c r="D24" s="14" t="s">
        <v>551</v>
      </c>
      <c r="E24" s="16">
        <f>SUMIF(Preprocessing!Q:Q,'KPI Metrics'!D24,Preprocessing!C:C)</f>
        <v>1</v>
      </c>
      <c r="M24" s="16" t="str">
        <f>INDEX(Sheet1!A:A, MATCH(LARGE(Sheet1!B:B, 14), Sheet1!B:B, 0))</f>
        <v>Sofia Bianchi</v>
      </c>
      <c r="N24" s="16">
        <f>SUMIF(Sheet1!$A:$A,'KPI Metrics'!M24,Sheet1!$B:$B)</f>
        <v>1950</v>
      </c>
      <c r="O24" s="16">
        <f>SUMIF(Sheet1!$A:$A,'KPI Metrics'!M24,Sheet1!$C:$C)</f>
        <v>11</v>
      </c>
    </row>
    <row r="25" spans="1:15" x14ac:dyDescent="0.3">
      <c r="A25" s="14" t="s">
        <v>444</v>
      </c>
      <c r="B25" s="15">
        <f>SUMIF(Preprocessing!Q:Q,'KPI Metrics'!A25,Preprocessing!B:B)</f>
        <v>1250</v>
      </c>
      <c r="D25" s="14" t="s">
        <v>444</v>
      </c>
      <c r="E25" s="16">
        <f>SUMIF(Preprocessing!Q:Q,'KPI Metrics'!D25,Preprocessing!C:C)</f>
        <v>5</v>
      </c>
      <c r="G25" s="86" t="s">
        <v>1107</v>
      </c>
      <c r="H25" s="86"/>
      <c r="J25" s="86" t="s">
        <v>1109</v>
      </c>
      <c r="K25" s="86"/>
      <c r="M25" s="16" t="str">
        <f>INDEX(Sheet1!A:A, MATCH(LARGE(Sheet1!B:B, 15), Sheet1!B:B, 0))</f>
        <v>Maria Garcia</v>
      </c>
      <c r="N25" s="16">
        <f>SUMIF(Sheet1!$A:$A,'KPI Metrics'!M25,Sheet1!$B:$B)</f>
        <v>1650</v>
      </c>
      <c r="O25" s="16">
        <f>SUMIF(Sheet1!$A:$A,'KPI Metrics'!M25,Sheet1!$C:$C)</f>
        <v>12</v>
      </c>
    </row>
    <row r="26" spans="1:15" x14ac:dyDescent="0.3">
      <c r="A26" s="14" t="s">
        <v>485</v>
      </c>
      <c r="B26" s="15">
        <f>SUMIF(Preprocessing!Q:Q,'KPI Metrics'!A26,Preprocessing!B:B)</f>
        <v>3350</v>
      </c>
      <c r="D26" s="14" t="s">
        <v>485</v>
      </c>
      <c r="E26" s="16">
        <f>SUMIF(Preprocessing!Q:Q,'KPI Metrics'!D26,Preprocessing!C:C)</f>
        <v>21</v>
      </c>
      <c r="G26" s="60" t="s">
        <v>422</v>
      </c>
      <c r="H26" s="60" t="s">
        <v>1102</v>
      </c>
      <c r="J26" s="60" t="s">
        <v>422</v>
      </c>
      <c r="K26" s="60" t="s">
        <v>1102</v>
      </c>
    </row>
    <row r="27" spans="1:15" x14ac:dyDescent="0.3">
      <c r="A27" s="14" t="s">
        <v>553</v>
      </c>
      <c r="B27" s="15">
        <f>SUMIF(Preprocessing!Q:Q,'KPI Metrics'!A27,Preprocessing!B:B)</f>
        <v>8350</v>
      </c>
      <c r="D27" s="14" t="s">
        <v>553</v>
      </c>
      <c r="E27" s="16">
        <f>SUMIF(Preprocessing!Q:Q,'KPI Metrics'!D27,Preprocessing!C:C)</f>
        <v>21</v>
      </c>
      <c r="G27" s="14" t="s">
        <v>449</v>
      </c>
      <c r="H27" s="15">
        <f>SUMIF(Preprocessing!W:W,'KPI Metrics'!G27,Preprocessing!B:B)</f>
        <v>123960</v>
      </c>
      <c r="J27" s="14" t="s">
        <v>449</v>
      </c>
      <c r="K27" s="16">
        <f>SUMIF(Preprocessing!W:W,'KPI Metrics'!J27,Preprocessing!C:C)</f>
        <v>449.64182692307691</v>
      </c>
    </row>
    <row r="28" spans="1:15" x14ac:dyDescent="0.3">
      <c r="A28" s="14" t="s">
        <v>433</v>
      </c>
      <c r="B28" s="15">
        <f>SUMIF(Preprocessing!Q:Q,'KPI Metrics'!A28,Preprocessing!B:B)</f>
        <v>1600</v>
      </c>
      <c r="D28" s="14" t="s">
        <v>433</v>
      </c>
      <c r="E28" s="16">
        <f>SUMIF(Preprocessing!Q:Q,'KPI Metrics'!D28,Preprocessing!C:C)</f>
        <v>8</v>
      </c>
      <c r="G28" s="14" t="s">
        <v>438</v>
      </c>
      <c r="H28" s="15">
        <f>SUMIF(Preprocessing!W:W,'KPI Metrics'!G28,Preprocessing!B:B)</f>
        <v>152540</v>
      </c>
      <c r="J28" s="14" t="s">
        <v>438</v>
      </c>
      <c r="K28" s="15">
        <f>SUMIF(Preprocessing!W:W,'KPI Metrics'!J28,Preprocessing!C:C)</f>
        <v>652</v>
      </c>
    </row>
    <row r="31" spans="1:15" x14ac:dyDescent="0.3">
      <c r="A31" s="86" t="s">
        <v>1160</v>
      </c>
      <c r="B31" s="86"/>
      <c r="D31" s="86" t="s">
        <v>1162</v>
      </c>
      <c r="E31" s="86"/>
      <c r="G31" s="86" t="s">
        <v>1140</v>
      </c>
      <c r="H31" s="86"/>
      <c r="J31" s="86" t="s">
        <v>1185</v>
      </c>
      <c r="K31" s="86"/>
      <c r="M31" s="86" t="s">
        <v>1184</v>
      </c>
      <c r="N31" s="86"/>
      <c r="O31" s="86"/>
    </row>
    <row r="32" spans="1:15" x14ac:dyDescent="0.3">
      <c r="A32" s="60" t="s">
        <v>1163</v>
      </c>
      <c r="B32" s="60" t="s">
        <v>1161</v>
      </c>
      <c r="D32" s="60" t="s">
        <v>1163</v>
      </c>
      <c r="E32" s="60" t="s">
        <v>1164</v>
      </c>
      <c r="G32" s="60" t="s">
        <v>1163</v>
      </c>
      <c r="H32" s="64" t="s">
        <v>415</v>
      </c>
      <c r="J32" s="60" t="s">
        <v>714</v>
      </c>
      <c r="K32" s="70" t="s">
        <v>415</v>
      </c>
      <c r="M32" s="60" t="s">
        <v>714</v>
      </c>
      <c r="N32" s="93" t="s">
        <v>1170</v>
      </c>
      <c r="O32" s="94"/>
    </row>
    <row r="33" spans="1:15" x14ac:dyDescent="0.3">
      <c r="A33" s="14" t="s">
        <v>450</v>
      </c>
      <c r="B33" s="63">
        <f>COUNTIF(Preprocessing!X:X,'KPI Metrics'!A33)/COUNTA(Preprocessing!X:X)*100</f>
        <v>44.019138755980862</v>
      </c>
      <c r="D33" s="14" t="s">
        <v>450</v>
      </c>
      <c r="E33" s="15">
        <f>COUNTIF(Preprocessing!X:X,'KPI Metrics'!D33)</f>
        <v>184</v>
      </c>
      <c r="G33" s="14" t="s">
        <v>450</v>
      </c>
      <c r="H33" s="15">
        <f>SUMIFS(Preprocessing!B:B,Preprocessing!X:X,'KPI Metrics'!G33)</f>
        <v>120160</v>
      </c>
      <c r="J33" s="15" t="s">
        <v>717</v>
      </c>
      <c r="K33" s="15">
        <f>SUMIFS(Preprocessing!B:B,Preprocessing!$AD:$AD,'KPI Metrics'!J33)</f>
        <v>167670</v>
      </c>
      <c r="M33" s="71" t="s">
        <v>717</v>
      </c>
      <c r="N33" s="95">
        <f>SUMIFS(Preprocessing!C:C,Preprocessing!$AD:$AD,'KPI Metrics'!M33)</f>
        <v>746.64182692307691</v>
      </c>
      <c r="O33" s="96"/>
    </row>
    <row r="34" spans="1:15" x14ac:dyDescent="0.3">
      <c r="A34" s="14" t="s">
        <v>439</v>
      </c>
      <c r="B34" s="63">
        <f>COUNTIF(Preprocessing!X:X,'KPI Metrics'!A34)/COUNTA(Preprocessing!X:X)*100</f>
        <v>34.210526315789473</v>
      </c>
      <c r="D34" s="14" t="s">
        <v>439</v>
      </c>
      <c r="E34" s="15">
        <f>COUNTIF(Preprocessing!X:X,'KPI Metrics'!D34)</f>
        <v>143</v>
      </c>
      <c r="G34" s="14" t="s">
        <v>439</v>
      </c>
      <c r="H34" s="15">
        <f>SUMIFS(Preprocessing!B:B,Preprocessing!X:X,'KPI Metrics'!G34)</f>
        <v>116860</v>
      </c>
      <c r="J34" s="15" t="s">
        <v>718</v>
      </c>
      <c r="K34" s="15">
        <f>SUMIFS(Preprocessing!B:B,Preprocessing!$AD:$AD,'KPI Metrics'!J34)</f>
        <v>6000</v>
      </c>
      <c r="M34" s="15" t="s">
        <v>718</v>
      </c>
      <c r="N34" s="95">
        <f>SUMIFS(Preprocessing!C:C,Preprocessing!$AD:$AD,'KPI Metrics'!M34)</f>
        <v>40</v>
      </c>
      <c r="O34" s="96"/>
    </row>
    <row r="35" spans="1:15" x14ac:dyDescent="0.3">
      <c r="A35" s="14" t="s">
        <v>457</v>
      </c>
      <c r="B35" s="63">
        <f>COUNTIF(Preprocessing!X:X,'KPI Metrics'!A35)/COUNTA(Preprocessing!X:X)*100</f>
        <v>21.291866028708135</v>
      </c>
      <c r="D35" s="14" t="s">
        <v>457</v>
      </c>
      <c r="E35" s="15">
        <f>COUNTIF(Preprocessing!X:X,'KPI Metrics'!D35)</f>
        <v>89</v>
      </c>
      <c r="G35" s="14" t="s">
        <v>457</v>
      </c>
      <c r="H35" s="15">
        <f>SUMIFS(Preprocessing!B:B,Preprocessing!X:X,'KPI Metrics'!G35)</f>
        <v>39280</v>
      </c>
      <c r="J35" s="15" t="s">
        <v>715</v>
      </c>
      <c r="K35" s="15">
        <f>SUMIFS(Preprocessing!B:B,Preprocessing!$AD:$AD,'KPI Metrics'!J35)</f>
        <v>1200</v>
      </c>
      <c r="M35" s="15" t="s">
        <v>715</v>
      </c>
      <c r="N35" s="95">
        <f>SUMIFS(Preprocessing!C:C,Preprocessing!$AD:$AD,'KPI Metrics'!M35)</f>
        <v>12</v>
      </c>
      <c r="O35" s="96"/>
    </row>
    <row r="36" spans="1:15" x14ac:dyDescent="0.3">
      <c r="A36" s="14" t="s">
        <v>555</v>
      </c>
      <c r="B36" s="63">
        <f>COUNTIF(Preprocessing!X:X,'KPI Metrics'!A36)/COUNTA(Preprocessing!X:X)*100</f>
        <v>0.23923444976076555</v>
      </c>
      <c r="D36" s="14" t="s">
        <v>555</v>
      </c>
      <c r="E36" s="15">
        <f>COUNTIF(Preprocessing!X:X,'KPI Metrics'!D36)</f>
        <v>1</v>
      </c>
      <c r="G36" s="14" t="s">
        <v>555</v>
      </c>
      <c r="H36" s="15">
        <f>SUMIFS(Preprocessing!B:B,Preprocessing!X:X,'KPI Metrics'!G36)</f>
        <v>200</v>
      </c>
      <c r="J36" s="15" t="s">
        <v>716</v>
      </c>
      <c r="K36" s="15">
        <f>SUMIFS(Preprocessing!B:B,Preprocessing!$AD:$AD,'KPI Metrics'!J36)</f>
        <v>101630</v>
      </c>
      <c r="M36" s="15" t="s">
        <v>716</v>
      </c>
      <c r="N36" s="95">
        <f>SUMIFS(Preprocessing!C:C,Preprocessing!$AD:$AD,'KPI Metrics'!M36)</f>
        <v>303</v>
      </c>
      <c r="O36" s="96"/>
    </row>
    <row r="40" spans="1:15" x14ac:dyDescent="0.3">
      <c r="A40" s="10" t="s">
        <v>417</v>
      </c>
      <c r="B40" s="65" t="s">
        <v>1175</v>
      </c>
      <c r="C40" s="65" t="s">
        <v>1176</v>
      </c>
      <c r="D40" s="65" t="s">
        <v>1167</v>
      </c>
      <c r="F40" s="10" t="s">
        <v>418</v>
      </c>
      <c r="G40" s="65" t="s">
        <v>1165</v>
      </c>
      <c r="H40" s="65" t="s">
        <v>1166</v>
      </c>
      <c r="I40" s="65" t="s">
        <v>1167</v>
      </c>
      <c r="K40" s="86" t="s">
        <v>1177</v>
      </c>
      <c r="L40" s="86"/>
      <c r="M40" s="86"/>
      <c r="N40" s="86"/>
    </row>
    <row r="41" spans="1:15" x14ac:dyDescent="0.3">
      <c r="A41" s="15" t="s">
        <v>462</v>
      </c>
      <c r="B41" s="15">
        <f>INDEX(Preprocessing!B:B,MATCH('KPI Metrics'!A41,Preprocessing!Q:Q,0))</f>
        <v>200</v>
      </c>
      <c r="C41" s="15">
        <f>_xlfn.XLOOKUP(A41,Preprocessing!Q:Q,Preprocessing!B:B,,1,-1)</f>
        <v>220</v>
      </c>
      <c r="D41" s="68" t="str">
        <f t="shared" ref="D41:D58" si="2">TEXT((C41-B41)/ABS(B41),"0.00%")</f>
        <v>10.00%</v>
      </c>
      <c r="F41" s="15" t="s">
        <v>445</v>
      </c>
      <c r="G41" s="15">
        <f>INDEX(Preprocessing!B:B,MATCH('KPI Metrics'!F41,Preprocessing!R:R,0))</f>
        <v>200</v>
      </c>
      <c r="H41" s="15">
        <f>_xlfn.XLOOKUP(F41,Preprocessing!R:R,Preprocessing!B:B,,1,-1)</f>
        <v>650</v>
      </c>
      <c r="I41" s="66" t="str">
        <f>TEXT((H41-G41)/ABS(G41),"0.00%")</f>
        <v>225.00%</v>
      </c>
      <c r="K41" s="72" t="s">
        <v>417</v>
      </c>
      <c r="L41" s="72" t="s">
        <v>1173</v>
      </c>
      <c r="M41" s="72" t="s">
        <v>1172</v>
      </c>
      <c r="N41" s="72" t="s">
        <v>1174</v>
      </c>
    </row>
    <row r="42" spans="1:15" x14ac:dyDescent="0.3">
      <c r="A42" s="15" t="s">
        <v>470</v>
      </c>
      <c r="B42" s="15">
        <f>INDEX(Preprocessing!B:B,MATCH('KPI Metrics'!A42,Preprocessing!Q:Q,0))</f>
        <v>800</v>
      </c>
      <c r="C42" s="15">
        <f>_xlfn.XLOOKUP(A42,Preprocessing!Q:Q,Preprocessing!B:B,,1,-1)</f>
        <v>700</v>
      </c>
      <c r="D42" s="68" t="str">
        <f t="shared" si="2"/>
        <v>-12.50%</v>
      </c>
      <c r="F42" s="15" t="s">
        <v>453</v>
      </c>
      <c r="G42" s="15">
        <f>INDEX(Preprocessing!B:B,MATCH('KPI Metrics'!F42,Preprocessing!R:R,0))</f>
        <v>800</v>
      </c>
      <c r="H42" s="15">
        <f>_xlfn.XLOOKUP(F42,Preprocessing!R:R,Preprocessing!B:B,,1,-1)</f>
        <v>1200</v>
      </c>
      <c r="I42" s="66" t="str">
        <f>TEXT((H42-G42)/ABS(G42),"0.00%")</f>
        <v>50.00%</v>
      </c>
      <c r="K42" s="15" t="s">
        <v>462</v>
      </c>
      <c r="L42" s="15">
        <f>COUNTIFS(Preprocessing!Q:Q,'KPI Metrics'!K42,Preprocessing!AF:AF,'KPI Metrics'!$L$41)</f>
        <v>1</v>
      </c>
      <c r="M42" s="15">
        <f>COUNTIFS(Preprocessing!Q:Q,'KPI Metrics'!K42,Preprocessing!AF:AF,'KPI Metrics'!$M$41)</f>
        <v>15</v>
      </c>
      <c r="N42" s="15">
        <f>COUNTIFS(Preprocessing!Q:Q,'KPI Metrics'!K42,Preprocessing!AF:AF,'KPI Metrics'!$N$41)</f>
        <v>42</v>
      </c>
    </row>
    <row r="43" spans="1:15" x14ac:dyDescent="0.3">
      <c r="A43" s="15" t="s">
        <v>466</v>
      </c>
      <c r="B43" s="15">
        <f>INDEX(Preprocessing!B:B,MATCH('KPI Metrics'!A43,Preprocessing!Q:Q,0))</f>
        <v>350</v>
      </c>
      <c r="C43" s="15">
        <f>_xlfn.XLOOKUP(A43,Preprocessing!Q:Q,Preprocessing!B:B,,1,-1)</f>
        <v>300</v>
      </c>
      <c r="D43" s="68" t="str">
        <f t="shared" si="2"/>
        <v>-14.29%</v>
      </c>
      <c r="F43" s="15" t="s">
        <v>434</v>
      </c>
      <c r="G43" s="15">
        <f>INDEX(Preprocessing!B:B,MATCH('KPI Metrics'!F43,Preprocessing!R:R,0))</f>
        <v>350</v>
      </c>
      <c r="H43" s="15">
        <f>_xlfn.XLOOKUP(F43,Preprocessing!R:R,Preprocessing!B:B,,1,-1)</f>
        <v>220</v>
      </c>
      <c r="I43" s="66" t="str">
        <f>TEXT((H43-G43)/ABS(G43),"0.00%")</f>
        <v>-37.14%</v>
      </c>
      <c r="K43" s="15" t="s">
        <v>470</v>
      </c>
      <c r="L43" s="15">
        <f>COUNTIFS(Preprocessing!Q:Q,'KPI Metrics'!K43,Preprocessing!AF:AF,'KPI Metrics'!$L$41)</f>
        <v>7</v>
      </c>
      <c r="M43" s="15">
        <f>COUNTIFS(Preprocessing!Q:Q,'KPI Metrics'!K43,Preprocessing!AF:AF,'KPI Metrics'!$M$41)</f>
        <v>31</v>
      </c>
      <c r="N43" s="15">
        <f>COUNTIFS(Preprocessing!Q:Q,'KPI Metrics'!K43,Preprocessing!AF:AF,'KPI Metrics'!$N$41)</f>
        <v>13</v>
      </c>
    </row>
    <row r="44" spans="1:15" x14ac:dyDescent="0.3">
      <c r="A44" s="15" t="s">
        <v>479</v>
      </c>
      <c r="B44" s="15">
        <f>INDEX(Preprocessing!B:B,MATCH('KPI Metrics'!A44,Preprocessing!Q:Q,0))</f>
        <v>500</v>
      </c>
      <c r="C44" s="15">
        <f>_xlfn.XLOOKUP(A44,Preprocessing!Q:Q,Preprocessing!B:B,,1,-1)</f>
        <v>500</v>
      </c>
      <c r="D44" s="69" t="str">
        <f t="shared" si="2"/>
        <v>0.00%</v>
      </c>
      <c r="F44" s="15" t="s">
        <v>480</v>
      </c>
      <c r="G44" s="15">
        <f>INDEX(Preprocessing!B:B,MATCH('KPI Metrics'!F44,Preprocessing!R:R,0))</f>
        <v>300</v>
      </c>
      <c r="H44" s="15">
        <f>_xlfn.XLOOKUP(F44,Preprocessing!R:R,Preprocessing!B:B,,1,-1)</f>
        <v>300</v>
      </c>
      <c r="I44" s="66" t="str">
        <f>TEXT((H44-G44)/ABS(G44),"0.00%")</f>
        <v>0.00%</v>
      </c>
      <c r="K44" s="15" t="s">
        <v>466</v>
      </c>
      <c r="L44" s="15">
        <f>COUNTIFS(Preprocessing!Q:Q,'KPI Metrics'!K44,Preprocessing!AF:AF,'KPI Metrics'!$L$41)</f>
        <v>3</v>
      </c>
      <c r="M44" s="15">
        <f>COUNTIFS(Preprocessing!Q:Q,'KPI Metrics'!K44,Preprocessing!AF:AF,'KPI Metrics'!$M$41)</f>
        <v>12</v>
      </c>
      <c r="N44" s="15">
        <f>COUNTIFS(Preprocessing!Q:Q,'KPI Metrics'!K44,Preprocessing!AF:AF,'KPI Metrics'!$N$41)</f>
        <v>7</v>
      </c>
    </row>
    <row r="45" spans="1:15" x14ac:dyDescent="0.3">
      <c r="A45" s="15" t="s">
        <v>490</v>
      </c>
      <c r="B45" s="15">
        <f>INDEX(Preprocessing!B:B,MATCH('KPI Metrics'!A45,Preprocessing!Q:Q,0))</f>
        <v>300</v>
      </c>
      <c r="C45" s="15">
        <f>_xlfn.XLOOKUP(A45,Preprocessing!Q:Q,Preprocessing!B:B,,1,-1)</f>
        <v>400</v>
      </c>
      <c r="D45" s="68" t="str">
        <f t="shared" si="2"/>
        <v>33.33%</v>
      </c>
      <c r="F45" s="15" t="s">
        <v>467</v>
      </c>
      <c r="G45" s="15">
        <f>INDEX(Preprocessing!B:B,MATCH('KPI Metrics'!F45,Preprocessing!R:R,0))</f>
        <v>400</v>
      </c>
      <c r="H45" s="15">
        <f>_xlfn.XLOOKUP(F45,Preprocessing!R:R,Preprocessing!B:B,,1,-1)</f>
        <v>250</v>
      </c>
      <c r="I45" s="66" t="str">
        <f>TEXT((H45-G45)/ABS(G45),"0.00%")</f>
        <v>-37.50%</v>
      </c>
      <c r="K45" s="15" t="s">
        <v>479</v>
      </c>
      <c r="L45" s="15">
        <f>COUNTIFS(Preprocessing!Q:Q,'KPI Metrics'!K45,Preprocessing!AF:AF,'KPI Metrics'!$L$41)</f>
        <v>2</v>
      </c>
      <c r="M45" s="15">
        <f>COUNTIFS(Preprocessing!Q:Q,'KPI Metrics'!K45,Preprocessing!AF:AF,'KPI Metrics'!$M$41)</f>
        <v>2</v>
      </c>
      <c r="N45" s="15">
        <f>COUNTIFS(Preprocessing!Q:Q,'KPI Metrics'!K45,Preprocessing!AF:AF,'KPI Metrics'!$N$41)</f>
        <v>9</v>
      </c>
    </row>
    <row r="46" spans="1:15" x14ac:dyDescent="0.3">
      <c r="A46" s="15" t="s">
        <v>460</v>
      </c>
      <c r="B46" s="15">
        <f>INDEX(Preprocessing!B:B,MATCH('KPI Metrics'!A46,Preprocessing!Q:Q,0))</f>
        <v>1000</v>
      </c>
      <c r="C46" s="15">
        <f>_xlfn.XLOOKUP(A46,Preprocessing!Q:Q,Preprocessing!B:B,,1,-1)</f>
        <v>1200</v>
      </c>
      <c r="D46" s="68" t="str">
        <f t="shared" si="2"/>
        <v>20.00%</v>
      </c>
      <c r="K46" s="15" t="s">
        <v>490</v>
      </c>
      <c r="L46" s="15">
        <f>COUNTIFS(Preprocessing!Q:Q,'KPI Metrics'!K46,Preprocessing!AF:AF,'KPI Metrics'!$L$41)</f>
        <v>45</v>
      </c>
      <c r="M46" s="15">
        <f>COUNTIFS(Preprocessing!Q:Q,'KPI Metrics'!K46,Preprocessing!AF:AF,'KPI Metrics'!$M$41)</f>
        <v>2</v>
      </c>
      <c r="N46" s="15">
        <f>COUNTIFS(Preprocessing!Q:Q,'KPI Metrics'!K46,Preprocessing!AF:AF,'KPI Metrics'!$N$41)</f>
        <v>4</v>
      </c>
    </row>
    <row r="47" spans="1:15" x14ac:dyDescent="0.3">
      <c r="A47" s="15" t="s">
        <v>488</v>
      </c>
      <c r="B47" s="15">
        <f>INDEX(Preprocessing!B:B,MATCH('KPI Metrics'!A47,Preprocessing!Q:Q,0))</f>
        <v>700</v>
      </c>
      <c r="C47" s="15">
        <f>_xlfn.XLOOKUP(A47,Preprocessing!Q:Q,Preprocessing!B:B,,1,-1)</f>
        <v>650</v>
      </c>
      <c r="D47" s="68" t="str">
        <f t="shared" si="2"/>
        <v>-7.14%</v>
      </c>
      <c r="K47" s="15" t="s">
        <v>460</v>
      </c>
      <c r="L47" s="15">
        <f>COUNTIFS(Preprocessing!Q:Q,'KPI Metrics'!K47,Preprocessing!AF:AF,'KPI Metrics'!$L$41)</f>
        <v>18</v>
      </c>
      <c r="M47" s="15">
        <f>COUNTIFS(Preprocessing!Q:Q,'KPI Metrics'!K47,Preprocessing!AF:AF,'KPI Metrics'!$M$41)</f>
        <v>3</v>
      </c>
      <c r="N47" s="15">
        <f>COUNTIFS(Preprocessing!Q:Q,'KPI Metrics'!K47,Preprocessing!AF:AF,'KPI Metrics'!$N$41)</f>
        <v>49</v>
      </c>
    </row>
    <row r="48" spans="1:15" x14ac:dyDescent="0.3">
      <c r="A48" s="15" t="s">
        <v>476</v>
      </c>
      <c r="B48" s="15">
        <f>INDEX(Preprocessing!B:B,MATCH('KPI Metrics'!A48,Preprocessing!Q:Q,0))</f>
        <v>300</v>
      </c>
      <c r="C48" s="15">
        <f>_xlfn.XLOOKUP(A48,Preprocessing!Q:Q,Preprocessing!B:B,,1,-1)</f>
        <v>300</v>
      </c>
      <c r="D48" s="69" t="str">
        <f t="shared" si="2"/>
        <v>0.00%</v>
      </c>
      <c r="F48" s="10" t="s">
        <v>422</v>
      </c>
      <c r="G48" s="65" t="s">
        <v>1165</v>
      </c>
      <c r="H48" s="65" t="s">
        <v>1166</v>
      </c>
      <c r="I48" s="65" t="s">
        <v>1167</v>
      </c>
      <c r="K48" s="15" t="s">
        <v>488</v>
      </c>
      <c r="L48" s="15">
        <f>COUNTIFS(Preprocessing!Q:Q,'KPI Metrics'!K48,Preprocessing!AF:AF,'KPI Metrics'!$L$41)</f>
        <v>11</v>
      </c>
      <c r="M48" s="15">
        <f>COUNTIFS(Preprocessing!Q:Q,'KPI Metrics'!K48,Preprocessing!AF:AF,'KPI Metrics'!$M$41)</f>
        <v>41</v>
      </c>
      <c r="N48" s="15">
        <f>COUNTIFS(Preprocessing!Q:Q,'KPI Metrics'!K48,Preprocessing!AF:AF,'KPI Metrics'!$N$41)</f>
        <v>3</v>
      </c>
    </row>
    <row r="49" spans="1:14" x14ac:dyDescent="0.3">
      <c r="A49" s="15" t="s">
        <v>452</v>
      </c>
      <c r="B49" s="15">
        <f>INDEX(Preprocessing!B:B,MATCH('KPI Metrics'!A49,Preprocessing!Q:Q,0))</f>
        <v>600</v>
      </c>
      <c r="C49" s="15">
        <f>_xlfn.XLOOKUP(A49,Preprocessing!Q:Q,Preprocessing!B:B,,1,-1)</f>
        <v>1200</v>
      </c>
      <c r="D49" s="68" t="str">
        <f t="shared" si="2"/>
        <v>100.00%</v>
      </c>
      <c r="F49" s="15" t="s">
        <v>449</v>
      </c>
      <c r="G49" s="15">
        <f>INDEX(Preprocessing!B:B,MATCH('KPI Metrics'!F49,Preprocessing!W:W,0))</f>
        <v>200</v>
      </c>
      <c r="H49" s="15">
        <f>_xlfn.XLOOKUP(F49,Preprocessing!W:W,Preprocessing!B:B,,1,-1)</f>
        <v>220</v>
      </c>
      <c r="I49" s="66" t="str">
        <f>TEXT((H49-G49)/ABS(G49),"0.00%")</f>
        <v>10.00%</v>
      </c>
      <c r="K49" s="15" t="s">
        <v>476</v>
      </c>
      <c r="L49" s="15">
        <f>COUNTIFS(Preprocessing!Q:Q,'KPI Metrics'!K49,Preprocessing!AF:AF,'KPI Metrics'!$L$41)</f>
        <v>1</v>
      </c>
      <c r="M49" s="15">
        <f>COUNTIFS(Preprocessing!Q:Q,'KPI Metrics'!K49,Preprocessing!AF:AF,'KPI Metrics'!$M$41)</f>
        <v>6</v>
      </c>
      <c r="N49" s="15">
        <f>COUNTIFS(Preprocessing!Q:Q,'KPI Metrics'!K49,Preprocessing!AF:AF,'KPI Metrics'!$N$41)</f>
        <v>39</v>
      </c>
    </row>
    <row r="50" spans="1:14" x14ac:dyDescent="0.3">
      <c r="A50" s="15" t="s">
        <v>540</v>
      </c>
      <c r="B50" s="15">
        <f>INDEX(Preprocessing!B:B,MATCH('KPI Metrics'!A50,Preprocessing!Q:Q,0))</f>
        <v>200</v>
      </c>
      <c r="C50" s="15">
        <f>_xlfn.XLOOKUP(A50,Preprocessing!Q:Q,Preprocessing!B:B,,1,-1)</f>
        <v>250</v>
      </c>
      <c r="D50" s="68" t="str">
        <f t="shared" si="2"/>
        <v>25.00%</v>
      </c>
      <c r="F50" s="15" t="s">
        <v>438</v>
      </c>
      <c r="G50" s="15">
        <f>INDEX(Preprocessing!B:B,MATCH('KPI Metrics'!F50,Preprocessing!W:W,0))</f>
        <v>800</v>
      </c>
      <c r="H50" s="15">
        <f>_xlfn.XLOOKUP(F50,Preprocessing!W:W,Preprocessing!B:B,,1,-1)</f>
        <v>1200</v>
      </c>
      <c r="I50" s="66" t="str">
        <f>TEXT((H50-G50)/ABS(G50),"0.00%")</f>
        <v>50.00%</v>
      </c>
      <c r="K50" s="15" t="s">
        <v>452</v>
      </c>
      <c r="L50" s="15">
        <f>COUNTIFS(Preprocessing!Q:Q,'KPI Metrics'!K50,Preprocessing!AF:AF,'KPI Metrics'!$L$41)</f>
        <v>17</v>
      </c>
      <c r="M50" s="15">
        <f>COUNTIFS(Preprocessing!Q:Q,'KPI Metrics'!K50,Preprocessing!AF:AF,'KPI Metrics'!$M$41)</f>
        <v>1</v>
      </c>
      <c r="N50" s="15">
        <f>COUNTIFS(Preprocessing!Q:Q,'KPI Metrics'!K50,Preprocessing!AF:AF,'KPI Metrics'!$N$41)</f>
        <v>2</v>
      </c>
    </row>
    <row r="51" spans="1:14" x14ac:dyDescent="0.3">
      <c r="A51" s="15" t="s">
        <v>542</v>
      </c>
      <c r="B51" s="15">
        <f>INDEX(Preprocessing!B:B,MATCH('KPI Metrics'!A51,Preprocessing!Q:Q,0))</f>
        <v>250</v>
      </c>
      <c r="C51" s="15">
        <f>_xlfn.XLOOKUP(A51,Preprocessing!Q:Q,Preprocessing!B:B,,1,-1)</f>
        <v>250</v>
      </c>
      <c r="D51" s="69" t="str">
        <f t="shared" si="2"/>
        <v>0.00%</v>
      </c>
      <c r="K51" s="15" t="s">
        <v>540</v>
      </c>
      <c r="L51" s="15">
        <f>COUNTIFS(Preprocessing!Q:Q,'KPI Metrics'!K51,Preprocessing!AF:AF,'KPI Metrics'!$L$41)</f>
        <v>0</v>
      </c>
      <c r="M51" s="15">
        <f>COUNTIFS(Preprocessing!Q:Q,'KPI Metrics'!K51,Preprocessing!AF:AF,'KPI Metrics'!$M$41)</f>
        <v>0</v>
      </c>
      <c r="N51" s="15">
        <f>COUNTIFS(Preprocessing!Q:Q,'KPI Metrics'!K51,Preprocessing!AF:AF,'KPI Metrics'!$N$41)</f>
        <v>2</v>
      </c>
    </row>
    <row r="52" spans="1:14" x14ac:dyDescent="0.3">
      <c r="A52" s="15" t="s">
        <v>473</v>
      </c>
      <c r="B52" s="15">
        <f>INDEX(Preprocessing!B:B,MATCH('KPI Metrics'!A52,Preprocessing!Q:Q,0))</f>
        <v>1200</v>
      </c>
      <c r="C52" s="15">
        <f>_xlfn.XLOOKUP(A52,Preprocessing!Q:Q,Preprocessing!B:B,,1,-1)</f>
        <v>400</v>
      </c>
      <c r="D52" s="68" t="str">
        <f t="shared" si="2"/>
        <v>-66.67%</v>
      </c>
      <c r="K52" s="15" t="s">
        <v>542</v>
      </c>
      <c r="L52" s="15">
        <f>COUNTIFS(Preprocessing!Q:Q,'KPI Metrics'!K52,Preprocessing!AF:AF,'KPI Metrics'!$L$41)</f>
        <v>1</v>
      </c>
      <c r="M52" s="15">
        <f>COUNTIFS(Preprocessing!Q:Q,'KPI Metrics'!K52,Preprocessing!AF:AF,'KPI Metrics'!$M$41)</f>
        <v>0</v>
      </c>
      <c r="N52" s="15">
        <f>COUNTIFS(Preprocessing!Q:Q,'KPI Metrics'!K52,Preprocessing!AF:AF,'KPI Metrics'!$N$41)</f>
        <v>0</v>
      </c>
    </row>
    <row r="53" spans="1:14" x14ac:dyDescent="0.3">
      <c r="A53" s="15" t="s">
        <v>493</v>
      </c>
      <c r="B53" s="15">
        <f>INDEX(Preprocessing!B:B,MATCH('KPI Metrics'!A53,Preprocessing!Q:Q,0))</f>
        <v>6000</v>
      </c>
      <c r="C53" s="15">
        <f>_xlfn.XLOOKUP(A53,Preprocessing!Q:Q,Preprocessing!B:B,,1,-1)</f>
        <v>1000</v>
      </c>
      <c r="D53" s="68" t="str">
        <f t="shared" si="2"/>
        <v>-83.33%</v>
      </c>
      <c r="K53" s="15" t="s">
        <v>473</v>
      </c>
      <c r="L53" s="15">
        <f>COUNTIFS(Preprocessing!Q:Q,'KPI Metrics'!K53,Preprocessing!AF:AF,'KPI Metrics'!$L$41)</f>
        <v>1</v>
      </c>
      <c r="M53" s="15">
        <f>COUNTIFS(Preprocessing!Q:Q,'KPI Metrics'!K53,Preprocessing!AF:AF,'KPI Metrics'!$M$41)</f>
        <v>2</v>
      </c>
      <c r="N53" s="15">
        <f>COUNTIFS(Preprocessing!Q:Q,'KPI Metrics'!K53,Preprocessing!AF:AF,'KPI Metrics'!$N$41)</f>
        <v>3</v>
      </c>
    </row>
    <row r="54" spans="1:14" x14ac:dyDescent="0.3">
      <c r="A54" s="15" t="s">
        <v>551</v>
      </c>
      <c r="B54" s="15">
        <f>INDEX(Preprocessing!B:B,MATCH('KPI Metrics'!A54,Preprocessing!Q:Q,0))</f>
        <v>120</v>
      </c>
      <c r="C54" s="15">
        <f>_xlfn.XLOOKUP(A54,Preprocessing!Q:Q,Preprocessing!B:B,,1,-1)</f>
        <v>120</v>
      </c>
      <c r="D54" s="69" t="str">
        <f t="shared" si="2"/>
        <v>0.00%</v>
      </c>
      <c r="K54" s="15" t="s">
        <v>493</v>
      </c>
      <c r="L54" s="15">
        <f>COUNTIFS(Preprocessing!Q:Q,'KPI Metrics'!K54,Preprocessing!AF:AF,'KPI Metrics'!$L$41)</f>
        <v>0</v>
      </c>
      <c r="M54" s="15">
        <f>COUNTIFS(Preprocessing!Q:Q,'KPI Metrics'!K54,Preprocessing!AF:AF,'KPI Metrics'!$M$41)</f>
        <v>4</v>
      </c>
      <c r="N54" s="15">
        <f>COUNTIFS(Preprocessing!Q:Q,'KPI Metrics'!K54,Preprocessing!AF:AF,'KPI Metrics'!$N$41)</f>
        <v>3</v>
      </c>
    </row>
    <row r="55" spans="1:14" x14ac:dyDescent="0.3">
      <c r="A55" s="15" t="s">
        <v>444</v>
      </c>
      <c r="B55" s="15">
        <f>INDEX(Preprocessing!B:B,MATCH('KPI Metrics'!A55,Preprocessing!Q:Q,0))</f>
        <v>750</v>
      </c>
      <c r="C55" s="15">
        <f>_xlfn.XLOOKUP(A55,Preprocessing!Q:Q,Preprocessing!B:B,,1,-1)</f>
        <v>250</v>
      </c>
      <c r="D55" s="68" t="str">
        <f t="shared" si="2"/>
        <v>-66.67%</v>
      </c>
      <c r="F55" s="86" t="s">
        <v>1168</v>
      </c>
      <c r="G55" s="86"/>
      <c r="H55" s="86"/>
      <c r="I55" s="86"/>
      <c r="K55" s="15" t="s">
        <v>551</v>
      </c>
      <c r="L55" s="15">
        <f>COUNTIFS(Preprocessing!Q:Q,'KPI Metrics'!K55,Preprocessing!AF:AF,'KPI Metrics'!$L$41)</f>
        <v>0</v>
      </c>
      <c r="M55" s="15">
        <f>COUNTIFS(Preprocessing!Q:Q,'KPI Metrics'!K55,Preprocessing!AF:AF,'KPI Metrics'!$M$41)</f>
        <v>0</v>
      </c>
      <c r="N55" s="15">
        <f>COUNTIFS(Preprocessing!Q:Q,'KPI Metrics'!K55,Preprocessing!AF:AF,'KPI Metrics'!$N$41)</f>
        <v>1</v>
      </c>
    </row>
    <row r="56" spans="1:14" x14ac:dyDescent="0.3">
      <c r="A56" s="15" t="s">
        <v>485</v>
      </c>
      <c r="B56" s="15">
        <f>INDEX(Preprocessing!B:B,MATCH('KPI Metrics'!A56,Preprocessing!Q:Q,0))</f>
        <v>700</v>
      </c>
      <c r="C56" s="15">
        <f>_xlfn.XLOOKUP(A56,Preprocessing!Q:Q,Preprocessing!B:B,,1,-1)</f>
        <v>600</v>
      </c>
      <c r="D56" s="68" t="str">
        <f t="shared" si="2"/>
        <v>-14.29%</v>
      </c>
      <c r="F56" s="90" t="s">
        <v>1169</v>
      </c>
      <c r="G56" s="91"/>
      <c r="H56" s="92"/>
      <c r="I56" s="67" cm="1">
        <f t="array" ref="I56">AVERAGE(VALUE(D41:D58))</f>
        <v>0.52448888888888889</v>
      </c>
      <c r="K56" s="15" t="s">
        <v>444</v>
      </c>
      <c r="L56" s="15">
        <f>COUNTIFS(Preprocessing!Q:Q,'KPI Metrics'!K56,Preprocessing!AF:AF,'KPI Metrics'!$L$41)</f>
        <v>2</v>
      </c>
      <c r="M56" s="15">
        <f>COUNTIFS(Preprocessing!Q:Q,'KPI Metrics'!K56,Preprocessing!AF:AF,'KPI Metrics'!$M$41)</f>
        <v>1</v>
      </c>
      <c r="N56" s="15">
        <f>COUNTIFS(Preprocessing!Q:Q,'KPI Metrics'!K56,Preprocessing!AF:AF,'KPI Metrics'!$N$41)</f>
        <v>0</v>
      </c>
    </row>
    <row r="57" spans="1:14" x14ac:dyDescent="0.3">
      <c r="A57" s="15" t="s">
        <v>553</v>
      </c>
      <c r="B57" s="15">
        <f>INDEX(Preprocessing!B:B,MATCH('KPI Metrics'!A57,Preprocessing!Q:Q,0))</f>
        <v>350</v>
      </c>
      <c r="C57" s="15">
        <f>_xlfn.XLOOKUP(A57,Preprocessing!Q:Q,Preprocessing!B:B,,1,-1)</f>
        <v>4000</v>
      </c>
      <c r="D57" s="68" t="str">
        <f t="shared" si="2"/>
        <v>1042.86%</v>
      </c>
      <c r="F57" s="90" t="s">
        <v>1147</v>
      </c>
      <c r="G57" s="91"/>
      <c r="H57" s="92"/>
      <c r="I57" s="67" cm="1">
        <f t="array" ref="I57">AVERAGE(VALUE(I41:I45))</f>
        <v>0.40072000000000002</v>
      </c>
      <c r="K57" s="15" t="s">
        <v>485</v>
      </c>
      <c r="L57" s="15">
        <f>COUNTIFS(Preprocessing!Q:Q,'KPI Metrics'!K57,Preprocessing!AF:AF,'KPI Metrics'!$L$41)</f>
        <v>1</v>
      </c>
      <c r="M57" s="15">
        <f>COUNTIFS(Preprocessing!Q:Q,'KPI Metrics'!K57,Preprocessing!AF:AF,'KPI Metrics'!$M$41)</f>
        <v>5</v>
      </c>
      <c r="N57" s="15">
        <f>COUNTIFS(Preprocessing!Q:Q,'KPI Metrics'!K57,Preprocessing!AF:AF,'KPI Metrics'!$N$41)</f>
        <v>0</v>
      </c>
    </row>
    <row r="58" spans="1:14" x14ac:dyDescent="0.3">
      <c r="A58" s="15" t="s">
        <v>433</v>
      </c>
      <c r="B58" s="15">
        <f>INDEX(Preprocessing!B:B,MATCH('KPI Metrics'!A58,Preprocessing!Q:Q,0))</f>
        <v>900</v>
      </c>
      <c r="C58" s="15">
        <f>_xlfn.XLOOKUP(A58,Preprocessing!Q:Q,Preprocessing!B:B,,1,-1)</f>
        <v>700</v>
      </c>
      <c r="D58" s="68" t="str">
        <f t="shared" si="2"/>
        <v>-22.22%</v>
      </c>
      <c r="F58" s="90" t="s">
        <v>1148</v>
      </c>
      <c r="G58" s="91"/>
      <c r="H58" s="92"/>
      <c r="I58" s="67" cm="1">
        <f t="array" ref="I58">AVERAGE(VALUE(I49:I50))</f>
        <v>0.3</v>
      </c>
      <c r="K58" s="15" t="s">
        <v>553</v>
      </c>
      <c r="L58" s="15">
        <f>COUNTIFS(Preprocessing!Q:Q,'KPI Metrics'!K58,Preprocessing!AF:AF,'KPI Metrics'!$L$41)</f>
        <v>3</v>
      </c>
      <c r="M58" s="15">
        <f>COUNTIFS(Preprocessing!Q:Q,'KPI Metrics'!K58,Preprocessing!AF:AF,'KPI Metrics'!$M$41)</f>
        <v>0</v>
      </c>
      <c r="N58" s="15">
        <f>COUNTIFS(Preprocessing!Q:Q,'KPI Metrics'!K58,Preprocessing!AF:AF,'KPI Metrics'!$N$41)</f>
        <v>0</v>
      </c>
    </row>
    <row r="59" spans="1:14" x14ac:dyDescent="0.3">
      <c r="K59" s="15" t="s">
        <v>433</v>
      </c>
      <c r="L59" s="15">
        <f>COUNTIFS(Preprocessing!Q:Q,'KPI Metrics'!K59,Preprocessing!AF:AF,'KPI Metrics'!$L$41)</f>
        <v>1</v>
      </c>
      <c r="M59" s="15">
        <f>COUNTIFS(Preprocessing!Q:Q,'KPI Metrics'!K59,Preprocessing!AF:AF,'KPI Metrics'!$M$41)</f>
        <v>0</v>
      </c>
      <c r="N59" s="15">
        <f>COUNTIFS(Preprocessing!Q:Q,'KPI Metrics'!K59,Preprocessing!AF:AF,'KPI Metrics'!$N$41)</f>
        <v>1</v>
      </c>
    </row>
  </sheetData>
  <mergeCells count="25">
    <mergeCell ref="M31:O31"/>
    <mergeCell ref="N32:O32"/>
    <mergeCell ref="M9:O9"/>
    <mergeCell ref="J25:K25"/>
    <mergeCell ref="K40:N40"/>
    <mergeCell ref="N33:O33"/>
    <mergeCell ref="N34:O34"/>
    <mergeCell ref="N35:O35"/>
    <mergeCell ref="N36:O36"/>
    <mergeCell ref="F56:H56"/>
    <mergeCell ref="F57:H57"/>
    <mergeCell ref="F58:H58"/>
    <mergeCell ref="F55:I55"/>
    <mergeCell ref="G19:H19"/>
    <mergeCell ref="G25:H25"/>
    <mergeCell ref="A31:B31"/>
    <mergeCell ref="D31:E31"/>
    <mergeCell ref="G31:H31"/>
    <mergeCell ref="D1:J1"/>
    <mergeCell ref="J9:K9"/>
    <mergeCell ref="J19:K19"/>
    <mergeCell ref="A9:B9"/>
    <mergeCell ref="D9:E9"/>
    <mergeCell ref="G9:H9"/>
    <mergeCell ref="J31:K31"/>
  </mergeCells>
  <conditionalFormatting sqref="D41:D58">
    <cfRule type="expression" dxfId="4" priority="1">
      <formula>VALUE($D41:D58)=0</formula>
    </cfRule>
    <cfRule type="expression" dxfId="3" priority="2">
      <formula>VALUE($D41:D58)&lt;0</formula>
    </cfRule>
    <cfRule type="expression" dxfId="2" priority="4">
      <formula>VALUE($D41:D58)&gt;0</formula>
    </cfRule>
  </conditionalFormatting>
  <conditionalFormatting sqref="E11:E28">
    <cfRule type="top10" dxfId="1" priority="10" bottom="1" rank="10"/>
    <cfRule type="top10" dxfId="0" priority="11" rank="10"/>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DFC3329-ED9B-45A8-917E-F27A0563907C}">
          <x14:formula1>
            <xm:f>Preprocessing!$U$2:$U$418</xm:f>
          </x14:formula1>
          <xm:sqref>G21 J21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BDD9A-1992-44FE-BA53-EF510A3B8CA5}">
  <dimension ref="A3:I69"/>
  <sheetViews>
    <sheetView tabSelected="1" workbookViewId="0">
      <selection activeCell="B5" sqref="B5"/>
    </sheetView>
  </sheetViews>
  <sheetFormatPr defaultRowHeight="14.4" x14ac:dyDescent="0.3"/>
  <cols>
    <col min="1" max="1" width="13.21875" bestFit="1" customWidth="1"/>
    <col min="2" max="2" width="14.88671875" bestFit="1" customWidth="1"/>
    <col min="3" max="3" width="16" bestFit="1" customWidth="1"/>
    <col min="5" max="5" width="12.5546875" bestFit="1" customWidth="1"/>
    <col min="6" max="6" width="14.88671875" bestFit="1" customWidth="1"/>
    <col min="7" max="7" width="16" bestFit="1" customWidth="1"/>
    <col min="8" max="8" width="12.5546875" bestFit="1" customWidth="1"/>
    <col min="9" max="9" width="14.88671875" bestFit="1" customWidth="1"/>
  </cols>
  <sheetData>
    <row r="3" spans="1:9" x14ac:dyDescent="0.3">
      <c r="A3" s="78" t="s">
        <v>1180</v>
      </c>
      <c r="B3" t="s">
        <v>1182</v>
      </c>
      <c r="E3" s="78" t="s">
        <v>1180</v>
      </c>
      <c r="F3" t="s">
        <v>1182</v>
      </c>
      <c r="H3" s="78" t="s">
        <v>1180</v>
      </c>
      <c r="I3" t="s">
        <v>1182</v>
      </c>
    </row>
    <row r="4" spans="1:9" x14ac:dyDescent="0.3">
      <c r="A4" s="79" t="s">
        <v>1186</v>
      </c>
      <c r="B4">
        <v>95800</v>
      </c>
      <c r="E4" s="79" t="s">
        <v>476</v>
      </c>
      <c r="F4">
        <v>13900</v>
      </c>
      <c r="H4" s="79" t="s">
        <v>555</v>
      </c>
      <c r="I4">
        <v>200</v>
      </c>
    </row>
    <row r="5" spans="1:9" x14ac:dyDescent="0.3">
      <c r="A5" s="79" t="s">
        <v>1187</v>
      </c>
      <c r="B5">
        <v>24600</v>
      </c>
      <c r="E5" s="79" t="s">
        <v>553</v>
      </c>
      <c r="F5">
        <v>8350</v>
      </c>
      <c r="H5" s="79" t="s">
        <v>450</v>
      </c>
      <c r="I5">
        <v>120160</v>
      </c>
    </row>
    <row r="6" spans="1:9" x14ac:dyDescent="0.3">
      <c r="A6" s="79" t="s">
        <v>1188</v>
      </c>
      <c r="B6">
        <v>22680</v>
      </c>
      <c r="E6" s="79" t="s">
        <v>473</v>
      </c>
      <c r="F6">
        <v>4600</v>
      </c>
      <c r="H6" s="79" t="s">
        <v>439</v>
      </c>
      <c r="I6">
        <v>116860</v>
      </c>
    </row>
    <row r="7" spans="1:9" x14ac:dyDescent="0.3">
      <c r="A7" s="79" t="s">
        <v>1189</v>
      </c>
      <c r="B7">
        <v>9350</v>
      </c>
      <c r="E7" s="79" t="s">
        <v>433</v>
      </c>
      <c r="F7">
        <v>1600</v>
      </c>
      <c r="H7" s="79" t="s">
        <v>457</v>
      </c>
      <c r="I7">
        <v>39280</v>
      </c>
    </row>
    <row r="8" spans="1:9" x14ac:dyDescent="0.3">
      <c r="A8" s="79" t="s">
        <v>1190</v>
      </c>
      <c r="B8">
        <v>9250</v>
      </c>
      <c r="E8" s="79" t="s">
        <v>466</v>
      </c>
      <c r="F8">
        <v>9050</v>
      </c>
      <c r="H8" s="79" t="s">
        <v>1181</v>
      </c>
      <c r="I8">
        <v>276500</v>
      </c>
    </row>
    <row r="9" spans="1:9" x14ac:dyDescent="0.3">
      <c r="A9" s="79" t="s">
        <v>1191</v>
      </c>
      <c r="B9">
        <v>18330</v>
      </c>
      <c r="E9" s="79" t="s">
        <v>460</v>
      </c>
      <c r="F9">
        <v>74450</v>
      </c>
    </row>
    <row r="10" spans="1:9" x14ac:dyDescent="0.3">
      <c r="A10" s="79" t="s">
        <v>1192</v>
      </c>
      <c r="B10">
        <v>7520</v>
      </c>
      <c r="E10" s="79" t="s">
        <v>551</v>
      </c>
      <c r="F10">
        <v>120</v>
      </c>
    </row>
    <row r="11" spans="1:9" x14ac:dyDescent="0.3">
      <c r="A11" s="79" t="s">
        <v>1193</v>
      </c>
      <c r="B11">
        <v>9020</v>
      </c>
      <c r="E11" s="79" t="s">
        <v>479</v>
      </c>
      <c r="F11">
        <v>6700</v>
      </c>
    </row>
    <row r="12" spans="1:9" x14ac:dyDescent="0.3">
      <c r="A12" s="79" t="s">
        <v>1194</v>
      </c>
      <c r="B12">
        <v>26750</v>
      </c>
      <c r="E12" s="79" t="s">
        <v>493</v>
      </c>
      <c r="F12">
        <v>27800</v>
      </c>
    </row>
    <row r="13" spans="1:9" x14ac:dyDescent="0.3">
      <c r="A13" s="79" t="s">
        <v>1195</v>
      </c>
      <c r="B13">
        <v>18550</v>
      </c>
      <c r="E13" s="79" t="s">
        <v>462</v>
      </c>
      <c r="F13">
        <v>12510</v>
      </c>
    </row>
    <row r="14" spans="1:9" x14ac:dyDescent="0.3">
      <c r="A14" s="79" t="s">
        <v>1196</v>
      </c>
      <c r="B14">
        <v>17520</v>
      </c>
      <c r="E14" s="79" t="s">
        <v>490</v>
      </c>
      <c r="F14">
        <v>19240</v>
      </c>
    </row>
    <row r="15" spans="1:9" x14ac:dyDescent="0.3">
      <c r="A15" s="79" t="s">
        <v>1197</v>
      </c>
      <c r="B15">
        <v>17130</v>
      </c>
      <c r="E15" s="79" t="s">
        <v>470</v>
      </c>
      <c r="F15">
        <v>38760</v>
      </c>
    </row>
    <row r="16" spans="1:9" x14ac:dyDescent="0.3">
      <c r="A16" s="79" t="s">
        <v>1181</v>
      </c>
      <c r="B16">
        <v>276500</v>
      </c>
      <c r="E16" s="79" t="s">
        <v>540</v>
      </c>
      <c r="F16">
        <v>450</v>
      </c>
    </row>
    <row r="17" spans="1:9" x14ac:dyDescent="0.3">
      <c r="E17" s="79" t="s">
        <v>444</v>
      </c>
      <c r="F17">
        <v>1250</v>
      </c>
    </row>
    <row r="18" spans="1:9" x14ac:dyDescent="0.3">
      <c r="E18" s="79" t="s">
        <v>488</v>
      </c>
      <c r="F18">
        <v>34700</v>
      </c>
    </row>
    <row r="19" spans="1:9" x14ac:dyDescent="0.3">
      <c r="E19" s="79" t="s">
        <v>452</v>
      </c>
      <c r="F19">
        <v>19420</v>
      </c>
    </row>
    <row r="20" spans="1:9" x14ac:dyDescent="0.3">
      <c r="E20" s="79" t="s">
        <v>485</v>
      </c>
      <c r="F20">
        <v>3350</v>
      </c>
    </row>
    <row r="21" spans="1:9" x14ac:dyDescent="0.3">
      <c r="E21" s="79" t="s">
        <v>542</v>
      </c>
      <c r="F21">
        <v>250</v>
      </c>
    </row>
    <row r="22" spans="1:9" x14ac:dyDescent="0.3">
      <c r="E22" s="79" t="s">
        <v>1181</v>
      </c>
      <c r="F22">
        <v>276500</v>
      </c>
    </row>
    <row r="23" spans="1:9" x14ac:dyDescent="0.3">
      <c r="A23" s="78" t="s">
        <v>1180</v>
      </c>
      <c r="B23" t="s">
        <v>1182</v>
      </c>
    </row>
    <row r="24" spans="1:9" x14ac:dyDescent="0.3">
      <c r="A24" s="79" t="s">
        <v>467</v>
      </c>
      <c r="B24">
        <v>3250</v>
      </c>
      <c r="E24" s="78" t="s">
        <v>1180</v>
      </c>
      <c r="F24" t="s">
        <v>1182</v>
      </c>
      <c r="H24" s="78" t="s">
        <v>1180</v>
      </c>
      <c r="I24" t="s">
        <v>1182</v>
      </c>
    </row>
    <row r="25" spans="1:9" x14ac:dyDescent="0.3">
      <c r="A25" s="79" t="s">
        <v>453</v>
      </c>
      <c r="B25">
        <v>100750</v>
      </c>
      <c r="E25" s="79" t="s">
        <v>438</v>
      </c>
      <c r="F25">
        <v>152540</v>
      </c>
      <c r="H25" s="79" t="s">
        <v>718</v>
      </c>
      <c r="I25">
        <v>6000</v>
      </c>
    </row>
    <row r="26" spans="1:9" x14ac:dyDescent="0.3">
      <c r="A26" s="79" t="s">
        <v>445</v>
      </c>
      <c r="B26">
        <v>108610</v>
      </c>
      <c r="E26" s="79" t="s">
        <v>449</v>
      </c>
      <c r="F26">
        <v>123960</v>
      </c>
      <c r="H26" s="79" t="s">
        <v>715</v>
      </c>
      <c r="I26">
        <v>1200</v>
      </c>
    </row>
    <row r="27" spans="1:9" x14ac:dyDescent="0.3">
      <c r="A27" s="79" t="s">
        <v>434</v>
      </c>
      <c r="B27">
        <v>51690</v>
      </c>
      <c r="E27" s="79" t="s">
        <v>1181</v>
      </c>
      <c r="F27">
        <v>276500</v>
      </c>
      <c r="H27" s="79" t="s">
        <v>717</v>
      </c>
      <c r="I27">
        <v>167670</v>
      </c>
    </row>
    <row r="28" spans="1:9" x14ac:dyDescent="0.3">
      <c r="A28" s="79" t="s">
        <v>480</v>
      </c>
      <c r="B28">
        <v>12200</v>
      </c>
      <c r="H28" s="79" t="s">
        <v>716</v>
      </c>
      <c r="I28">
        <v>101630</v>
      </c>
    </row>
    <row r="29" spans="1:9" x14ac:dyDescent="0.3">
      <c r="A29" s="79" t="s">
        <v>1181</v>
      </c>
      <c r="B29">
        <v>276500</v>
      </c>
      <c r="H29" s="79" t="s">
        <v>1181</v>
      </c>
      <c r="I29">
        <v>276500</v>
      </c>
    </row>
    <row r="36" spans="1:5" x14ac:dyDescent="0.3">
      <c r="A36" s="78" t="s">
        <v>1180</v>
      </c>
      <c r="B36" t="s">
        <v>1182</v>
      </c>
    </row>
    <row r="37" spans="1:5" x14ac:dyDescent="0.3">
      <c r="A37" s="79" t="s">
        <v>539</v>
      </c>
      <c r="B37">
        <v>1000</v>
      </c>
      <c r="D37" t="str" cm="1">
        <f t="array" aca="1" ref="D37:E68" ca="1">OFFSET($A$36,1,0,COUNT($B$36:$B$68),2)</f>
        <v>Argentina</v>
      </c>
      <c r="E37">
        <f ca="1"/>
        <v>1000</v>
      </c>
    </row>
    <row r="38" spans="1:5" x14ac:dyDescent="0.3">
      <c r="A38" s="79" t="s">
        <v>512</v>
      </c>
      <c r="B38">
        <v>500</v>
      </c>
      <c r="D38" t="str">
        <f ca="1"/>
        <v>Austria</v>
      </c>
      <c r="E38">
        <f ca="1"/>
        <v>500</v>
      </c>
    </row>
    <row r="39" spans="1:5" x14ac:dyDescent="0.3">
      <c r="A39" s="79" t="s">
        <v>525</v>
      </c>
      <c r="B39">
        <v>9500</v>
      </c>
      <c r="D39" t="str">
        <f ca="1"/>
        <v>Brazil</v>
      </c>
      <c r="E39">
        <f ca="1"/>
        <v>9500</v>
      </c>
    </row>
    <row r="40" spans="1:5" x14ac:dyDescent="0.3">
      <c r="A40" s="79" t="s">
        <v>478</v>
      </c>
      <c r="B40">
        <v>7050</v>
      </c>
      <c r="D40" t="str">
        <f ca="1"/>
        <v>Canada</v>
      </c>
      <c r="E40">
        <f ca="1"/>
        <v>7050</v>
      </c>
    </row>
    <row r="41" spans="1:5" x14ac:dyDescent="0.3">
      <c r="A41" s="79" t="s">
        <v>482</v>
      </c>
      <c r="B41">
        <v>500</v>
      </c>
      <c r="D41" t="str">
        <f ca="1"/>
        <v>Chile</v>
      </c>
      <c r="E41">
        <f ca="1"/>
        <v>500</v>
      </c>
    </row>
    <row r="42" spans="1:5" x14ac:dyDescent="0.3">
      <c r="A42" s="79" t="s">
        <v>455</v>
      </c>
      <c r="B42">
        <v>1050</v>
      </c>
      <c r="D42" t="str">
        <f ca="1"/>
        <v>China</v>
      </c>
      <c r="E42">
        <f ca="1"/>
        <v>1050</v>
      </c>
    </row>
    <row r="43" spans="1:5" x14ac:dyDescent="0.3">
      <c r="A43" s="79" t="s">
        <v>510</v>
      </c>
      <c r="B43">
        <v>1200</v>
      </c>
      <c r="D43" t="str">
        <f ca="1"/>
        <v>Colombia</v>
      </c>
      <c r="E43">
        <f ca="1"/>
        <v>1200</v>
      </c>
    </row>
    <row r="44" spans="1:5" x14ac:dyDescent="0.3">
      <c r="A44" s="79" t="s">
        <v>502</v>
      </c>
      <c r="B44">
        <v>1050</v>
      </c>
      <c r="D44" t="str">
        <f ca="1"/>
        <v>Czech Republic</v>
      </c>
      <c r="E44">
        <f ca="1"/>
        <v>1050</v>
      </c>
    </row>
    <row r="45" spans="1:5" x14ac:dyDescent="0.3">
      <c r="A45" s="79" t="s">
        <v>469</v>
      </c>
      <c r="B45">
        <v>1400</v>
      </c>
      <c r="D45" t="str">
        <f ca="1"/>
        <v>Egypt</v>
      </c>
      <c r="E45">
        <f ca="1"/>
        <v>1400</v>
      </c>
    </row>
    <row r="46" spans="1:5" x14ac:dyDescent="0.3">
      <c r="A46" s="79" t="s">
        <v>521</v>
      </c>
      <c r="B46">
        <v>14200</v>
      </c>
      <c r="D46" t="str">
        <f ca="1"/>
        <v>France</v>
      </c>
      <c r="E46">
        <f ca="1"/>
        <v>14200</v>
      </c>
    </row>
    <row r="47" spans="1:5" x14ac:dyDescent="0.3">
      <c r="A47" s="79" t="s">
        <v>475</v>
      </c>
      <c r="B47">
        <v>28950</v>
      </c>
      <c r="D47" t="str">
        <f ca="1"/>
        <v>Germany</v>
      </c>
      <c r="E47">
        <f ca="1"/>
        <v>28950</v>
      </c>
    </row>
    <row r="48" spans="1:5" x14ac:dyDescent="0.3">
      <c r="A48" s="79" t="s">
        <v>544</v>
      </c>
      <c r="B48">
        <v>800</v>
      </c>
      <c r="D48" t="str">
        <f ca="1"/>
        <v>Greece</v>
      </c>
      <c r="E48">
        <f ca="1"/>
        <v>800</v>
      </c>
    </row>
    <row r="49" spans="1:5" x14ac:dyDescent="0.3">
      <c r="A49" s="79" t="s">
        <v>492</v>
      </c>
      <c r="B49">
        <v>450</v>
      </c>
      <c r="D49" t="str">
        <f ca="1"/>
        <v>Hungary</v>
      </c>
      <c r="E49">
        <f ca="1"/>
        <v>450</v>
      </c>
    </row>
    <row r="50" spans="1:5" x14ac:dyDescent="0.3">
      <c r="A50" s="79" t="s">
        <v>472</v>
      </c>
      <c r="B50">
        <v>4600</v>
      </c>
      <c r="D50" t="str">
        <f ca="1"/>
        <v>India</v>
      </c>
      <c r="E50">
        <f ca="1"/>
        <v>4600</v>
      </c>
    </row>
    <row r="51" spans="1:5" x14ac:dyDescent="0.3">
      <c r="A51" s="79" t="s">
        <v>487</v>
      </c>
      <c r="B51">
        <v>1700</v>
      </c>
      <c r="D51" t="str">
        <f ca="1"/>
        <v>Indonesia</v>
      </c>
      <c r="E51">
        <f ca="1"/>
        <v>1700</v>
      </c>
    </row>
    <row r="52" spans="1:5" x14ac:dyDescent="0.3">
      <c r="A52" s="79" t="s">
        <v>497</v>
      </c>
      <c r="B52">
        <v>900</v>
      </c>
      <c r="D52" t="str">
        <f ca="1"/>
        <v>Ireland</v>
      </c>
      <c r="E52">
        <f ca="1"/>
        <v>900</v>
      </c>
    </row>
    <row r="53" spans="1:5" x14ac:dyDescent="0.3">
      <c r="A53" s="79" t="s">
        <v>447</v>
      </c>
      <c r="B53">
        <v>3350</v>
      </c>
      <c r="D53" t="str">
        <f ca="1"/>
        <v>Italy</v>
      </c>
      <c r="E53">
        <f ca="1"/>
        <v>3350</v>
      </c>
    </row>
    <row r="54" spans="1:5" x14ac:dyDescent="0.3">
      <c r="A54" s="79" t="s">
        <v>514</v>
      </c>
      <c r="B54">
        <v>48400</v>
      </c>
      <c r="D54" t="str">
        <f ca="1"/>
        <v>Japan</v>
      </c>
      <c r="E54">
        <f ca="1"/>
        <v>48400</v>
      </c>
    </row>
    <row r="55" spans="1:5" x14ac:dyDescent="0.3">
      <c r="A55" s="79" t="s">
        <v>557</v>
      </c>
      <c r="B55">
        <v>250</v>
      </c>
      <c r="D55" t="str">
        <f ca="1"/>
        <v>Kenya</v>
      </c>
      <c r="E55">
        <f ca="1"/>
        <v>250</v>
      </c>
    </row>
    <row r="56" spans="1:5" x14ac:dyDescent="0.3">
      <c r="A56" s="79" t="s">
        <v>508</v>
      </c>
      <c r="B56">
        <v>200</v>
      </c>
      <c r="D56" t="str">
        <f ca="1"/>
        <v>Malaysia</v>
      </c>
      <c r="E56">
        <f ca="1"/>
        <v>200</v>
      </c>
    </row>
    <row r="57" spans="1:5" x14ac:dyDescent="0.3">
      <c r="A57" s="79" t="s">
        <v>464</v>
      </c>
      <c r="B57">
        <v>430</v>
      </c>
      <c r="D57" t="str">
        <f ca="1"/>
        <v>Netherlands</v>
      </c>
      <c r="E57">
        <f ca="1"/>
        <v>430</v>
      </c>
    </row>
    <row r="58" spans="1:5" x14ac:dyDescent="0.3">
      <c r="A58" s="79" t="s">
        <v>499</v>
      </c>
      <c r="B58">
        <v>600</v>
      </c>
      <c r="D58" t="str">
        <f ca="1"/>
        <v>Philippines</v>
      </c>
      <c r="E58">
        <f ca="1"/>
        <v>600</v>
      </c>
    </row>
    <row r="59" spans="1:5" x14ac:dyDescent="0.3">
      <c r="A59" s="79" t="s">
        <v>517</v>
      </c>
      <c r="B59">
        <v>600</v>
      </c>
      <c r="D59" t="str">
        <f ca="1"/>
        <v>Portugal</v>
      </c>
      <c r="E59">
        <f ca="1"/>
        <v>600</v>
      </c>
    </row>
    <row r="60" spans="1:5" x14ac:dyDescent="0.3">
      <c r="A60" s="79" t="s">
        <v>527</v>
      </c>
      <c r="B60">
        <v>700</v>
      </c>
      <c r="D60" t="str">
        <f ca="1"/>
        <v>Russia</v>
      </c>
      <c r="E60">
        <f ca="1"/>
        <v>700</v>
      </c>
    </row>
    <row r="61" spans="1:5" x14ac:dyDescent="0.3">
      <c r="A61" s="79" t="s">
        <v>522</v>
      </c>
      <c r="B61">
        <v>150</v>
      </c>
      <c r="D61" t="str">
        <f ca="1"/>
        <v>Singapore</v>
      </c>
      <c r="E61">
        <f ca="1"/>
        <v>150</v>
      </c>
    </row>
    <row r="62" spans="1:5" x14ac:dyDescent="0.3">
      <c r="A62" s="79" t="s">
        <v>550</v>
      </c>
      <c r="B62">
        <v>1600</v>
      </c>
      <c r="D62" t="str">
        <f ca="1"/>
        <v>South Africa</v>
      </c>
      <c r="E62">
        <f ca="1"/>
        <v>1600</v>
      </c>
    </row>
    <row r="63" spans="1:5" x14ac:dyDescent="0.3">
      <c r="A63" s="79" t="s">
        <v>504</v>
      </c>
      <c r="B63">
        <v>42250</v>
      </c>
      <c r="D63" t="str">
        <f ca="1"/>
        <v>South Korea</v>
      </c>
      <c r="E63">
        <f ca="1"/>
        <v>42250</v>
      </c>
    </row>
    <row r="64" spans="1:5" x14ac:dyDescent="0.3">
      <c r="A64" s="79" t="s">
        <v>484</v>
      </c>
      <c r="B64">
        <v>17600</v>
      </c>
      <c r="D64" t="str">
        <f ca="1"/>
        <v>Spain</v>
      </c>
      <c r="E64">
        <f ca="1"/>
        <v>17600</v>
      </c>
    </row>
    <row r="65" spans="1:5" x14ac:dyDescent="0.3">
      <c r="A65" s="79" t="s">
        <v>506</v>
      </c>
      <c r="B65">
        <v>150</v>
      </c>
      <c r="D65" t="str">
        <f ca="1"/>
        <v>Sweden</v>
      </c>
      <c r="E65">
        <f ca="1"/>
        <v>150</v>
      </c>
    </row>
    <row r="66" spans="1:5" x14ac:dyDescent="0.3">
      <c r="A66" s="79" t="s">
        <v>519</v>
      </c>
      <c r="B66">
        <v>1000</v>
      </c>
      <c r="D66" t="str">
        <f ca="1"/>
        <v>Thailand</v>
      </c>
      <c r="E66">
        <f ca="1"/>
        <v>1000</v>
      </c>
    </row>
    <row r="67" spans="1:5" x14ac:dyDescent="0.3">
      <c r="A67" s="79" t="s">
        <v>536</v>
      </c>
      <c r="B67">
        <v>34280</v>
      </c>
      <c r="D67" t="str">
        <f ca="1"/>
        <v>UK</v>
      </c>
      <c r="E67">
        <f ca="1"/>
        <v>34280</v>
      </c>
    </row>
    <row r="68" spans="1:5" x14ac:dyDescent="0.3">
      <c r="A68" s="79" t="s">
        <v>436</v>
      </c>
      <c r="B68">
        <v>50090</v>
      </c>
      <c r="D68" t="str">
        <f ca="1"/>
        <v>USA</v>
      </c>
      <c r="E68">
        <f ca="1"/>
        <v>50090</v>
      </c>
    </row>
    <row r="69" spans="1:5" x14ac:dyDescent="0.3">
      <c r="A69" s="79" t="s">
        <v>1181</v>
      </c>
      <c r="B69">
        <v>276500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836B0-D6CC-4037-BF35-17129996F577}">
  <dimension ref="A1"/>
  <sheetViews>
    <sheetView showGridLines="0" zoomScaleNormal="100" workbookViewId="0">
      <selection activeCell="Y28" sqref="Y28"/>
    </sheetView>
  </sheetViews>
  <sheetFormatPr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23E1C917-E26B-4DED-BC3C-6E2A6B667289}">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9DBBB627-31E8-49C0-8DE6-3B6D645E58A6}">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Objectives</vt:lpstr>
      <vt:lpstr>KPIs</vt:lpstr>
      <vt:lpstr>Raw_Data</vt:lpstr>
      <vt:lpstr>Clean_Data</vt:lpstr>
      <vt:lpstr>Preprocessing</vt:lpstr>
      <vt:lpstr>Sheet1</vt:lpstr>
      <vt:lpstr>KPI Metrics</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dc:creator>
  <cp:lastModifiedBy>manoj pandey</cp:lastModifiedBy>
  <dcterms:created xsi:type="dcterms:W3CDTF">2015-06-05T18:17:20Z</dcterms:created>
  <dcterms:modified xsi:type="dcterms:W3CDTF">2024-04-29T04:03:52Z</dcterms:modified>
</cp:coreProperties>
</file>